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/>
  <mc:AlternateContent xmlns:mc="http://schemas.openxmlformats.org/markup-compatibility/2006">
    <mc:Choice Requires="x15">
      <x15ac:absPath xmlns:x15ac="http://schemas.microsoft.com/office/spreadsheetml/2010/11/ac" url="C:\Users\clohmann\Google Drive\Eixo 3\Variáveis Estruturadas (nova CSC)\"/>
    </mc:Choice>
  </mc:AlternateContent>
  <xr:revisionPtr revIDLastSave="0" documentId="13_ncr:1_{6469B60D-9C7E-4026-A9E2-C29DF69F839B}" xr6:coauthVersionLast="32" xr6:coauthVersionMax="33" xr10:uidLastSave="{00000000-0000-0000-0000-000000000000}"/>
  <bookViews>
    <workbookView xWindow="75" yWindow="465" windowWidth="28800" windowHeight="16125" firstSheet="3" activeTab="3" xr2:uid="{00000000-000D-0000-FFFF-FFFF00000000}"/>
  </bookViews>
  <sheets>
    <sheet name="SCC X Ano = Publico" sheetId="3" state="hidden" r:id="rId1"/>
    <sheet name="SCC X Ano = Privado" sheetId="1" state="hidden" r:id="rId2"/>
    <sheet name="SCC X Ano = Mecenato" sheetId="4" state="hidden" r:id="rId3"/>
    <sheet name="Estado X Ano = Mecenato_IHH" sheetId="14" r:id="rId4"/>
    <sheet name="Formato_Análises_Mecenato" sheetId="2" state="hidden" r:id="rId5"/>
    <sheet name="National Fund" sheetId="5" state="hidden" r:id="rId6"/>
    <sheet name="PROCV" sheetId="6" state="hidden" r:id="rId7"/>
    <sheet name="TAB_DIN_FNC" sheetId="7" state="hidden" r:id="rId8"/>
    <sheet name="Setor X Ano = Mecenato_IHH" sheetId="15" r:id="rId9"/>
    <sheet name="SCC X Ano = FNC" sheetId="8" state="hidden" r:id="rId10"/>
    <sheet name="Formato_Análises_FNC" sheetId="9" state="hidden" r:id="rId11"/>
    <sheet name="SCC X Ano = FNC_VAR" sheetId="10" state="hidden" r:id="rId12"/>
    <sheet name="Estado X Ano = FNC_IHH" sheetId="16" r:id="rId13"/>
    <sheet name="Setor X Ano = FNC_IHH" sheetId="17" r:id="rId14"/>
    <sheet name="SCC X Ano = Total" sheetId="11" state="hidden" r:id="rId15"/>
    <sheet name="Estado X Ano = Total_IHH" sheetId="18" r:id="rId16"/>
    <sheet name="Setor X Ano = Total_IHH" sheetId="19" r:id="rId17"/>
    <sheet name="Formato_Análises_Total" sheetId="12" state="hidden" r:id="rId18"/>
    <sheet name="SCC X Ano = Total_VAR" sheetId="13" state="hidden" r:id="rId19"/>
  </sheets>
  <externalReferences>
    <externalReference r:id="rId20"/>
    <externalReference r:id="rId21"/>
    <externalReference r:id="rId22"/>
    <externalReference r:id="rId23"/>
  </externalReferences>
  <definedNames>
    <definedName name="_xlnm._FilterDatabase" localSheetId="5" hidden="1">'National Fund'!$A$1:$N$6536</definedName>
  </definedNames>
  <calcPr calcId="179017"/>
  <pivotCaches>
    <pivotCache cacheId="4" r:id="rId2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5" i="19" l="1"/>
  <c r="C15" i="19"/>
  <c r="D15" i="19"/>
  <c r="E15" i="19"/>
  <c r="F15" i="19"/>
  <c r="G15" i="19"/>
  <c r="H15" i="19"/>
  <c r="I15" i="19"/>
  <c r="J15" i="19"/>
  <c r="K15" i="19"/>
  <c r="B15" i="19"/>
  <c r="L32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5" i="18"/>
  <c r="L15" i="17"/>
  <c r="C15" i="17"/>
  <c r="D15" i="17"/>
  <c r="E15" i="17"/>
  <c r="F15" i="17"/>
  <c r="G15" i="17"/>
  <c r="H15" i="17"/>
  <c r="I15" i="17"/>
  <c r="J15" i="17"/>
  <c r="K15" i="17"/>
  <c r="B15" i="17"/>
  <c r="L32" i="16"/>
  <c r="L31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5" i="16"/>
  <c r="L15" i="15" l="1"/>
  <c r="C15" i="15"/>
  <c r="D15" i="15"/>
  <c r="E15" i="15"/>
  <c r="F15" i="15"/>
  <c r="G15" i="15"/>
  <c r="H15" i="15"/>
  <c r="I15" i="15"/>
  <c r="J15" i="15"/>
  <c r="K15" i="15"/>
  <c r="B15" i="15"/>
  <c r="L32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5" i="14"/>
  <c r="C311" i="4" l="1"/>
  <c r="D311" i="4"/>
  <c r="E311" i="4"/>
  <c r="F311" i="4"/>
  <c r="G311" i="4"/>
  <c r="H311" i="4"/>
  <c r="I311" i="4"/>
  <c r="J311" i="4"/>
  <c r="K311" i="4"/>
  <c r="L311" i="4"/>
  <c r="C312" i="4"/>
  <c r="D312" i="4"/>
  <c r="E312" i="4"/>
  <c r="F312" i="4"/>
  <c r="G312" i="4"/>
  <c r="H312" i="4"/>
  <c r="I312" i="4"/>
  <c r="J312" i="4"/>
  <c r="K312" i="4"/>
  <c r="L312" i="4"/>
  <c r="C313" i="4"/>
  <c r="D313" i="4"/>
  <c r="E313" i="4"/>
  <c r="F313" i="4"/>
  <c r="G313" i="4"/>
  <c r="H313" i="4"/>
  <c r="I313" i="4"/>
  <c r="J313" i="4"/>
  <c r="K313" i="4"/>
  <c r="L313" i="4"/>
  <c r="C314" i="4"/>
  <c r="D314" i="4"/>
  <c r="E314" i="4"/>
  <c r="F314" i="4"/>
  <c r="G314" i="4"/>
  <c r="H314" i="4"/>
  <c r="I314" i="4"/>
  <c r="J314" i="4"/>
  <c r="K314" i="4"/>
  <c r="L314" i="4"/>
  <c r="C315" i="4"/>
  <c r="D315" i="4"/>
  <c r="E315" i="4"/>
  <c r="F315" i="4"/>
  <c r="G315" i="4"/>
  <c r="H315" i="4"/>
  <c r="I315" i="4"/>
  <c r="J315" i="4"/>
  <c r="K315" i="4"/>
  <c r="L315" i="4"/>
  <c r="C316" i="4"/>
  <c r="D316" i="4"/>
  <c r="E316" i="4"/>
  <c r="F316" i="4"/>
  <c r="G316" i="4"/>
  <c r="H316" i="4"/>
  <c r="I316" i="4"/>
  <c r="J316" i="4"/>
  <c r="K316" i="4"/>
  <c r="L316" i="4"/>
  <c r="C317" i="4"/>
  <c r="D317" i="4"/>
  <c r="E317" i="4"/>
  <c r="F317" i="4"/>
  <c r="G317" i="4"/>
  <c r="H317" i="4"/>
  <c r="I317" i="4"/>
  <c r="J317" i="4"/>
  <c r="K317" i="4"/>
  <c r="L317" i="4"/>
  <c r="C318" i="4"/>
  <c r="D318" i="4"/>
  <c r="E318" i="4"/>
  <c r="F318" i="4"/>
  <c r="G318" i="4"/>
  <c r="H318" i="4"/>
  <c r="I318" i="4"/>
  <c r="J318" i="4"/>
  <c r="K318" i="4"/>
  <c r="L318" i="4"/>
  <c r="C319" i="4"/>
  <c r="D319" i="4"/>
  <c r="E319" i="4"/>
  <c r="F319" i="4"/>
  <c r="G319" i="4"/>
  <c r="H319" i="4"/>
  <c r="I319" i="4"/>
  <c r="J319" i="4"/>
  <c r="K319" i="4"/>
  <c r="L319" i="4"/>
  <c r="C320" i="4"/>
  <c r="D320" i="4"/>
  <c r="E320" i="4"/>
  <c r="F320" i="4"/>
  <c r="G320" i="4"/>
  <c r="H320" i="4"/>
  <c r="I320" i="4"/>
  <c r="J320" i="4"/>
  <c r="K320" i="4"/>
  <c r="L320" i="4"/>
  <c r="C321" i="4"/>
  <c r="D321" i="4"/>
  <c r="E321" i="4"/>
  <c r="F321" i="4"/>
  <c r="G321" i="4"/>
  <c r="H321" i="4"/>
  <c r="I321" i="4"/>
  <c r="J321" i="4"/>
  <c r="K321" i="4"/>
  <c r="L321" i="4"/>
  <c r="C322" i="4"/>
  <c r="D322" i="4"/>
  <c r="E322" i="4"/>
  <c r="F322" i="4"/>
  <c r="G322" i="4"/>
  <c r="H322" i="4"/>
  <c r="I322" i="4"/>
  <c r="J322" i="4"/>
  <c r="K322" i="4"/>
  <c r="L322" i="4"/>
  <c r="C323" i="4"/>
  <c r="D323" i="4"/>
  <c r="E323" i="4"/>
  <c r="F323" i="4"/>
  <c r="G323" i="4"/>
  <c r="H323" i="4"/>
  <c r="I323" i="4"/>
  <c r="J323" i="4"/>
  <c r="K323" i="4"/>
  <c r="L323" i="4"/>
  <c r="C324" i="4"/>
  <c r="D324" i="4"/>
  <c r="E324" i="4"/>
  <c r="F324" i="4"/>
  <c r="G324" i="4"/>
  <c r="H324" i="4"/>
  <c r="I324" i="4"/>
  <c r="J324" i="4"/>
  <c r="K324" i="4"/>
  <c r="L324" i="4"/>
  <c r="C325" i="4"/>
  <c r="D325" i="4"/>
  <c r="E325" i="4"/>
  <c r="F325" i="4"/>
  <c r="G325" i="4"/>
  <c r="H325" i="4"/>
  <c r="I325" i="4"/>
  <c r="J325" i="4"/>
  <c r="K325" i="4"/>
  <c r="L325" i="4"/>
  <c r="C326" i="4"/>
  <c r="D326" i="4"/>
  <c r="E326" i="4"/>
  <c r="F326" i="4"/>
  <c r="G326" i="4"/>
  <c r="H326" i="4"/>
  <c r="I326" i="4"/>
  <c r="J326" i="4"/>
  <c r="K326" i="4"/>
  <c r="L326" i="4"/>
  <c r="C327" i="4"/>
  <c r="D327" i="4"/>
  <c r="E327" i="4"/>
  <c r="F327" i="4"/>
  <c r="G327" i="4"/>
  <c r="H327" i="4"/>
  <c r="I327" i="4"/>
  <c r="J327" i="4"/>
  <c r="K327" i="4"/>
  <c r="L327" i="4"/>
  <c r="C328" i="4"/>
  <c r="D328" i="4"/>
  <c r="E328" i="4"/>
  <c r="F328" i="4"/>
  <c r="G328" i="4"/>
  <c r="H328" i="4"/>
  <c r="I328" i="4"/>
  <c r="J328" i="4"/>
  <c r="K328" i="4"/>
  <c r="L328" i="4"/>
  <c r="C329" i="4"/>
  <c r="D329" i="4"/>
  <c r="E329" i="4"/>
  <c r="F329" i="4"/>
  <c r="G329" i="4"/>
  <c r="H329" i="4"/>
  <c r="I329" i="4"/>
  <c r="J329" i="4"/>
  <c r="K329" i="4"/>
  <c r="L329" i="4"/>
  <c r="C330" i="4"/>
  <c r="D330" i="4"/>
  <c r="E330" i="4"/>
  <c r="F330" i="4"/>
  <c r="G330" i="4"/>
  <c r="H330" i="4"/>
  <c r="I330" i="4"/>
  <c r="J330" i="4"/>
  <c r="K330" i="4"/>
  <c r="L330" i="4"/>
  <c r="C331" i="4"/>
  <c r="D331" i="4"/>
  <c r="E331" i="4"/>
  <c r="F331" i="4"/>
  <c r="G331" i="4"/>
  <c r="H331" i="4"/>
  <c r="I331" i="4"/>
  <c r="J331" i="4"/>
  <c r="K331" i="4"/>
  <c r="L331" i="4"/>
  <c r="C332" i="4"/>
  <c r="D332" i="4"/>
  <c r="E332" i="4"/>
  <c r="F332" i="4"/>
  <c r="G332" i="4"/>
  <c r="H332" i="4"/>
  <c r="I332" i="4"/>
  <c r="J332" i="4"/>
  <c r="K332" i="4"/>
  <c r="L332" i="4"/>
  <c r="C333" i="4"/>
  <c r="D333" i="4"/>
  <c r="E333" i="4"/>
  <c r="F333" i="4"/>
  <c r="G333" i="4"/>
  <c r="H333" i="4"/>
  <c r="I333" i="4"/>
  <c r="J333" i="4"/>
  <c r="K333" i="4"/>
  <c r="L333" i="4"/>
  <c r="C334" i="4"/>
  <c r="D334" i="4"/>
  <c r="E334" i="4"/>
  <c r="F334" i="4"/>
  <c r="G334" i="4"/>
  <c r="H334" i="4"/>
  <c r="I334" i="4"/>
  <c r="J334" i="4"/>
  <c r="K334" i="4"/>
  <c r="L334" i="4"/>
  <c r="C335" i="4"/>
  <c r="D335" i="4"/>
  <c r="E335" i="4"/>
  <c r="F335" i="4"/>
  <c r="G335" i="4"/>
  <c r="H335" i="4"/>
  <c r="I335" i="4"/>
  <c r="J335" i="4"/>
  <c r="K335" i="4"/>
  <c r="L335" i="4"/>
  <c r="C336" i="4"/>
  <c r="D336" i="4"/>
  <c r="E336" i="4"/>
  <c r="F336" i="4"/>
  <c r="G336" i="4"/>
  <c r="H336" i="4"/>
  <c r="I336" i="4"/>
  <c r="J336" i="4"/>
  <c r="K336" i="4"/>
  <c r="L336" i="4"/>
  <c r="C337" i="4"/>
  <c r="D337" i="4"/>
  <c r="E337" i="4"/>
  <c r="F337" i="4"/>
  <c r="G337" i="4"/>
  <c r="H337" i="4"/>
  <c r="I337" i="4"/>
  <c r="J337" i="4"/>
  <c r="K337" i="4"/>
  <c r="L337" i="4"/>
  <c r="C338" i="4"/>
  <c r="D338" i="4"/>
  <c r="E338" i="4"/>
  <c r="F338" i="4"/>
  <c r="G338" i="4"/>
  <c r="H338" i="4"/>
  <c r="I338" i="4"/>
  <c r="J338" i="4"/>
  <c r="K338" i="4"/>
  <c r="L338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11" i="4"/>
  <c r="C277" i="4"/>
  <c r="D277" i="4"/>
  <c r="E277" i="4"/>
  <c r="F277" i="4"/>
  <c r="G277" i="4"/>
  <c r="H277" i="4"/>
  <c r="I277" i="4"/>
  <c r="J277" i="4"/>
  <c r="K277" i="4"/>
  <c r="L277" i="4"/>
  <c r="C278" i="4"/>
  <c r="D278" i="4"/>
  <c r="E278" i="4"/>
  <c r="F278" i="4"/>
  <c r="G278" i="4"/>
  <c r="H278" i="4"/>
  <c r="I278" i="4"/>
  <c r="J278" i="4"/>
  <c r="K278" i="4"/>
  <c r="L278" i="4"/>
  <c r="C279" i="4"/>
  <c r="D279" i="4"/>
  <c r="E279" i="4"/>
  <c r="F279" i="4"/>
  <c r="G279" i="4"/>
  <c r="H279" i="4"/>
  <c r="I279" i="4"/>
  <c r="J279" i="4"/>
  <c r="K279" i="4"/>
  <c r="L279" i="4"/>
  <c r="C280" i="4"/>
  <c r="D280" i="4"/>
  <c r="E280" i="4"/>
  <c r="F280" i="4"/>
  <c r="G280" i="4"/>
  <c r="H280" i="4"/>
  <c r="I280" i="4"/>
  <c r="J280" i="4"/>
  <c r="K280" i="4"/>
  <c r="L280" i="4"/>
  <c r="C281" i="4"/>
  <c r="D281" i="4"/>
  <c r="E281" i="4"/>
  <c r="F281" i="4"/>
  <c r="G281" i="4"/>
  <c r="H281" i="4"/>
  <c r="I281" i="4"/>
  <c r="J281" i="4"/>
  <c r="K281" i="4"/>
  <c r="L281" i="4"/>
  <c r="C282" i="4"/>
  <c r="D282" i="4"/>
  <c r="E282" i="4"/>
  <c r="F282" i="4"/>
  <c r="G282" i="4"/>
  <c r="H282" i="4"/>
  <c r="I282" i="4"/>
  <c r="J282" i="4"/>
  <c r="K282" i="4"/>
  <c r="L282" i="4"/>
  <c r="C283" i="4"/>
  <c r="D283" i="4"/>
  <c r="E283" i="4"/>
  <c r="F283" i="4"/>
  <c r="G283" i="4"/>
  <c r="H283" i="4"/>
  <c r="I283" i="4"/>
  <c r="J283" i="4"/>
  <c r="K283" i="4"/>
  <c r="L283" i="4"/>
  <c r="C284" i="4"/>
  <c r="D284" i="4"/>
  <c r="E284" i="4"/>
  <c r="F284" i="4"/>
  <c r="G284" i="4"/>
  <c r="H284" i="4"/>
  <c r="I284" i="4"/>
  <c r="J284" i="4"/>
  <c r="K284" i="4"/>
  <c r="L284" i="4"/>
  <c r="C285" i="4"/>
  <c r="D285" i="4"/>
  <c r="E285" i="4"/>
  <c r="F285" i="4"/>
  <c r="G285" i="4"/>
  <c r="H285" i="4"/>
  <c r="I285" i="4"/>
  <c r="J285" i="4"/>
  <c r="K285" i="4"/>
  <c r="L285" i="4"/>
  <c r="C286" i="4"/>
  <c r="D286" i="4"/>
  <c r="E286" i="4"/>
  <c r="F286" i="4"/>
  <c r="G286" i="4"/>
  <c r="H286" i="4"/>
  <c r="I286" i="4"/>
  <c r="J286" i="4"/>
  <c r="K286" i="4"/>
  <c r="L286" i="4"/>
  <c r="C287" i="4"/>
  <c r="D287" i="4"/>
  <c r="E287" i="4"/>
  <c r="F287" i="4"/>
  <c r="G287" i="4"/>
  <c r="H287" i="4"/>
  <c r="I287" i="4"/>
  <c r="J287" i="4"/>
  <c r="K287" i="4"/>
  <c r="L287" i="4"/>
  <c r="C288" i="4"/>
  <c r="D288" i="4"/>
  <c r="E288" i="4"/>
  <c r="F288" i="4"/>
  <c r="G288" i="4"/>
  <c r="H288" i="4"/>
  <c r="I288" i="4"/>
  <c r="J288" i="4"/>
  <c r="K288" i="4"/>
  <c r="L288" i="4"/>
  <c r="C289" i="4"/>
  <c r="D289" i="4"/>
  <c r="E289" i="4"/>
  <c r="F289" i="4"/>
  <c r="G289" i="4"/>
  <c r="H289" i="4"/>
  <c r="I289" i="4"/>
  <c r="J289" i="4"/>
  <c r="K289" i="4"/>
  <c r="L289" i="4"/>
  <c r="C290" i="4"/>
  <c r="D290" i="4"/>
  <c r="E290" i="4"/>
  <c r="F290" i="4"/>
  <c r="G290" i="4"/>
  <c r="H290" i="4"/>
  <c r="I290" i="4"/>
  <c r="J290" i="4"/>
  <c r="K290" i="4"/>
  <c r="L290" i="4"/>
  <c r="C291" i="4"/>
  <c r="D291" i="4"/>
  <c r="E291" i="4"/>
  <c r="F291" i="4"/>
  <c r="G291" i="4"/>
  <c r="H291" i="4"/>
  <c r="I291" i="4"/>
  <c r="J291" i="4"/>
  <c r="K291" i="4"/>
  <c r="L291" i="4"/>
  <c r="C292" i="4"/>
  <c r="D292" i="4"/>
  <c r="E292" i="4"/>
  <c r="F292" i="4"/>
  <c r="G292" i="4"/>
  <c r="H292" i="4"/>
  <c r="I292" i="4"/>
  <c r="J292" i="4"/>
  <c r="K292" i="4"/>
  <c r="L292" i="4"/>
  <c r="C293" i="4"/>
  <c r="D293" i="4"/>
  <c r="E293" i="4"/>
  <c r="F293" i="4"/>
  <c r="G293" i="4"/>
  <c r="H293" i="4"/>
  <c r="I293" i="4"/>
  <c r="J293" i="4"/>
  <c r="K293" i="4"/>
  <c r="L293" i="4"/>
  <c r="C294" i="4"/>
  <c r="D294" i="4"/>
  <c r="E294" i="4"/>
  <c r="F294" i="4"/>
  <c r="G294" i="4"/>
  <c r="H294" i="4"/>
  <c r="I294" i="4"/>
  <c r="J294" i="4"/>
  <c r="K294" i="4"/>
  <c r="L294" i="4"/>
  <c r="C295" i="4"/>
  <c r="D295" i="4"/>
  <c r="E295" i="4"/>
  <c r="F295" i="4"/>
  <c r="G295" i="4"/>
  <c r="H295" i="4"/>
  <c r="I295" i="4"/>
  <c r="J295" i="4"/>
  <c r="K295" i="4"/>
  <c r="L295" i="4"/>
  <c r="C296" i="4"/>
  <c r="D296" i="4"/>
  <c r="E296" i="4"/>
  <c r="F296" i="4"/>
  <c r="G296" i="4"/>
  <c r="H296" i="4"/>
  <c r="I296" i="4"/>
  <c r="J296" i="4"/>
  <c r="K296" i="4"/>
  <c r="L296" i="4"/>
  <c r="C297" i="4"/>
  <c r="D297" i="4"/>
  <c r="E297" i="4"/>
  <c r="F297" i="4"/>
  <c r="G297" i="4"/>
  <c r="H297" i="4"/>
  <c r="I297" i="4"/>
  <c r="J297" i="4"/>
  <c r="K297" i="4"/>
  <c r="L297" i="4"/>
  <c r="C298" i="4"/>
  <c r="D298" i="4"/>
  <c r="E298" i="4"/>
  <c r="F298" i="4"/>
  <c r="G298" i="4"/>
  <c r="H298" i="4"/>
  <c r="I298" i="4"/>
  <c r="J298" i="4"/>
  <c r="K298" i="4"/>
  <c r="L298" i="4"/>
  <c r="C299" i="4"/>
  <c r="D299" i="4"/>
  <c r="E299" i="4"/>
  <c r="F299" i="4"/>
  <c r="G299" i="4"/>
  <c r="H299" i="4"/>
  <c r="I299" i="4"/>
  <c r="J299" i="4"/>
  <c r="K299" i="4"/>
  <c r="L299" i="4"/>
  <c r="C300" i="4"/>
  <c r="D300" i="4"/>
  <c r="E300" i="4"/>
  <c r="F300" i="4"/>
  <c r="G300" i="4"/>
  <c r="H300" i="4"/>
  <c r="I300" i="4"/>
  <c r="J300" i="4"/>
  <c r="K300" i="4"/>
  <c r="L300" i="4"/>
  <c r="C301" i="4"/>
  <c r="D301" i="4"/>
  <c r="E301" i="4"/>
  <c r="F301" i="4"/>
  <c r="G301" i="4"/>
  <c r="H301" i="4"/>
  <c r="I301" i="4"/>
  <c r="J301" i="4"/>
  <c r="K301" i="4"/>
  <c r="L301" i="4"/>
  <c r="C302" i="4"/>
  <c r="D302" i="4"/>
  <c r="E302" i="4"/>
  <c r="F302" i="4"/>
  <c r="G302" i="4"/>
  <c r="H302" i="4"/>
  <c r="I302" i="4"/>
  <c r="J302" i="4"/>
  <c r="K302" i="4"/>
  <c r="L302" i="4"/>
  <c r="C303" i="4"/>
  <c r="D303" i="4"/>
  <c r="E303" i="4"/>
  <c r="F303" i="4"/>
  <c r="G303" i="4"/>
  <c r="H303" i="4"/>
  <c r="I303" i="4"/>
  <c r="J303" i="4"/>
  <c r="K303" i="4"/>
  <c r="L303" i="4"/>
  <c r="C304" i="4"/>
  <c r="D304" i="4"/>
  <c r="E304" i="4"/>
  <c r="F304" i="4"/>
  <c r="G304" i="4"/>
  <c r="H304" i="4"/>
  <c r="I304" i="4"/>
  <c r="J304" i="4"/>
  <c r="K304" i="4"/>
  <c r="L304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277" i="4"/>
  <c r="C243" i="4"/>
  <c r="D243" i="4"/>
  <c r="E243" i="4"/>
  <c r="F243" i="4"/>
  <c r="G243" i="4"/>
  <c r="H243" i="4"/>
  <c r="I243" i="4"/>
  <c r="J243" i="4"/>
  <c r="K243" i="4"/>
  <c r="L243" i="4"/>
  <c r="C244" i="4"/>
  <c r="D244" i="4"/>
  <c r="E244" i="4"/>
  <c r="F244" i="4"/>
  <c r="G244" i="4"/>
  <c r="H244" i="4"/>
  <c r="I244" i="4"/>
  <c r="J244" i="4"/>
  <c r="K244" i="4"/>
  <c r="L244" i="4"/>
  <c r="C245" i="4"/>
  <c r="D245" i="4"/>
  <c r="E245" i="4"/>
  <c r="F245" i="4"/>
  <c r="G245" i="4"/>
  <c r="H245" i="4"/>
  <c r="I245" i="4"/>
  <c r="J245" i="4"/>
  <c r="K245" i="4"/>
  <c r="L245" i="4"/>
  <c r="C246" i="4"/>
  <c r="D246" i="4"/>
  <c r="E246" i="4"/>
  <c r="F246" i="4"/>
  <c r="G246" i="4"/>
  <c r="H246" i="4"/>
  <c r="I246" i="4"/>
  <c r="J246" i="4"/>
  <c r="K246" i="4"/>
  <c r="L246" i="4"/>
  <c r="C247" i="4"/>
  <c r="D247" i="4"/>
  <c r="E247" i="4"/>
  <c r="F247" i="4"/>
  <c r="G247" i="4"/>
  <c r="H247" i="4"/>
  <c r="I247" i="4"/>
  <c r="J247" i="4"/>
  <c r="K247" i="4"/>
  <c r="L247" i="4"/>
  <c r="C248" i="4"/>
  <c r="D248" i="4"/>
  <c r="E248" i="4"/>
  <c r="F248" i="4"/>
  <c r="G248" i="4"/>
  <c r="H248" i="4"/>
  <c r="I248" i="4"/>
  <c r="J248" i="4"/>
  <c r="K248" i="4"/>
  <c r="L248" i="4"/>
  <c r="C249" i="4"/>
  <c r="D249" i="4"/>
  <c r="E249" i="4"/>
  <c r="F249" i="4"/>
  <c r="G249" i="4"/>
  <c r="H249" i="4"/>
  <c r="I249" i="4"/>
  <c r="J249" i="4"/>
  <c r="K249" i="4"/>
  <c r="L249" i="4"/>
  <c r="C250" i="4"/>
  <c r="D250" i="4"/>
  <c r="E250" i="4"/>
  <c r="F250" i="4"/>
  <c r="G250" i="4"/>
  <c r="H250" i="4"/>
  <c r="I250" i="4"/>
  <c r="J250" i="4"/>
  <c r="K250" i="4"/>
  <c r="L250" i="4"/>
  <c r="C251" i="4"/>
  <c r="D251" i="4"/>
  <c r="E251" i="4"/>
  <c r="F251" i="4"/>
  <c r="G251" i="4"/>
  <c r="H251" i="4"/>
  <c r="I251" i="4"/>
  <c r="J251" i="4"/>
  <c r="K251" i="4"/>
  <c r="L251" i="4"/>
  <c r="C252" i="4"/>
  <c r="D252" i="4"/>
  <c r="E252" i="4"/>
  <c r="F252" i="4"/>
  <c r="G252" i="4"/>
  <c r="H252" i="4"/>
  <c r="I252" i="4"/>
  <c r="J252" i="4"/>
  <c r="K252" i="4"/>
  <c r="L252" i="4"/>
  <c r="C253" i="4"/>
  <c r="D253" i="4"/>
  <c r="E253" i="4"/>
  <c r="F253" i="4"/>
  <c r="G253" i="4"/>
  <c r="H253" i="4"/>
  <c r="I253" i="4"/>
  <c r="J253" i="4"/>
  <c r="K253" i="4"/>
  <c r="L253" i="4"/>
  <c r="C254" i="4"/>
  <c r="D254" i="4"/>
  <c r="E254" i="4"/>
  <c r="F254" i="4"/>
  <c r="G254" i="4"/>
  <c r="H254" i="4"/>
  <c r="I254" i="4"/>
  <c r="J254" i="4"/>
  <c r="K254" i="4"/>
  <c r="L254" i="4"/>
  <c r="C255" i="4"/>
  <c r="D255" i="4"/>
  <c r="E255" i="4"/>
  <c r="F255" i="4"/>
  <c r="G255" i="4"/>
  <c r="H255" i="4"/>
  <c r="I255" i="4"/>
  <c r="J255" i="4"/>
  <c r="K255" i="4"/>
  <c r="L255" i="4"/>
  <c r="C256" i="4"/>
  <c r="D256" i="4"/>
  <c r="E256" i="4"/>
  <c r="F256" i="4"/>
  <c r="G256" i="4"/>
  <c r="H256" i="4"/>
  <c r="I256" i="4"/>
  <c r="J256" i="4"/>
  <c r="K256" i="4"/>
  <c r="L256" i="4"/>
  <c r="C257" i="4"/>
  <c r="D257" i="4"/>
  <c r="E257" i="4"/>
  <c r="F257" i="4"/>
  <c r="G257" i="4"/>
  <c r="H257" i="4"/>
  <c r="I257" i="4"/>
  <c r="J257" i="4"/>
  <c r="K257" i="4"/>
  <c r="L257" i="4"/>
  <c r="C258" i="4"/>
  <c r="D258" i="4"/>
  <c r="E258" i="4"/>
  <c r="F258" i="4"/>
  <c r="G258" i="4"/>
  <c r="H258" i="4"/>
  <c r="I258" i="4"/>
  <c r="J258" i="4"/>
  <c r="K258" i="4"/>
  <c r="L258" i="4"/>
  <c r="C259" i="4"/>
  <c r="D259" i="4"/>
  <c r="E259" i="4"/>
  <c r="F259" i="4"/>
  <c r="G259" i="4"/>
  <c r="H259" i="4"/>
  <c r="I259" i="4"/>
  <c r="J259" i="4"/>
  <c r="K259" i="4"/>
  <c r="L259" i="4"/>
  <c r="C260" i="4"/>
  <c r="D260" i="4"/>
  <c r="E260" i="4"/>
  <c r="F260" i="4"/>
  <c r="G260" i="4"/>
  <c r="H260" i="4"/>
  <c r="I260" i="4"/>
  <c r="J260" i="4"/>
  <c r="K260" i="4"/>
  <c r="L260" i="4"/>
  <c r="C261" i="4"/>
  <c r="D261" i="4"/>
  <c r="E261" i="4"/>
  <c r="F261" i="4"/>
  <c r="G261" i="4"/>
  <c r="H261" i="4"/>
  <c r="I261" i="4"/>
  <c r="J261" i="4"/>
  <c r="K261" i="4"/>
  <c r="L261" i="4"/>
  <c r="C262" i="4"/>
  <c r="D262" i="4"/>
  <c r="E262" i="4"/>
  <c r="F262" i="4"/>
  <c r="G262" i="4"/>
  <c r="H262" i="4"/>
  <c r="I262" i="4"/>
  <c r="J262" i="4"/>
  <c r="K262" i="4"/>
  <c r="L262" i="4"/>
  <c r="C263" i="4"/>
  <c r="D263" i="4"/>
  <c r="E263" i="4"/>
  <c r="F263" i="4"/>
  <c r="G263" i="4"/>
  <c r="H263" i="4"/>
  <c r="I263" i="4"/>
  <c r="J263" i="4"/>
  <c r="K263" i="4"/>
  <c r="L263" i="4"/>
  <c r="C264" i="4"/>
  <c r="D264" i="4"/>
  <c r="E264" i="4"/>
  <c r="F264" i="4"/>
  <c r="G264" i="4"/>
  <c r="H264" i="4"/>
  <c r="I264" i="4"/>
  <c r="J264" i="4"/>
  <c r="K264" i="4"/>
  <c r="L264" i="4"/>
  <c r="C265" i="4"/>
  <c r="D265" i="4"/>
  <c r="E265" i="4"/>
  <c r="F265" i="4"/>
  <c r="G265" i="4"/>
  <c r="H265" i="4"/>
  <c r="I265" i="4"/>
  <c r="J265" i="4"/>
  <c r="K265" i="4"/>
  <c r="L265" i="4"/>
  <c r="C266" i="4"/>
  <c r="D266" i="4"/>
  <c r="E266" i="4"/>
  <c r="F266" i="4"/>
  <c r="G266" i="4"/>
  <c r="H266" i="4"/>
  <c r="I266" i="4"/>
  <c r="J266" i="4"/>
  <c r="K266" i="4"/>
  <c r="L266" i="4"/>
  <c r="C267" i="4"/>
  <c r="D267" i="4"/>
  <c r="E267" i="4"/>
  <c r="F267" i="4"/>
  <c r="G267" i="4"/>
  <c r="H267" i="4"/>
  <c r="I267" i="4"/>
  <c r="J267" i="4"/>
  <c r="K267" i="4"/>
  <c r="L267" i="4"/>
  <c r="C268" i="4"/>
  <c r="D268" i="4"/>
  <c r="E268" i="4"/>
  <c r="F268" i="4"/>
  <c r="G268" i="4"/>
  <c r="H268" i="4"/>
  <c r="I268" i="4"/>
  <c r="J268" i="4"/>
  <c r="K268" i="4"/>
  <c r="L268" i="4"/>
  <c r="C269" i="4"/>
  <c r="D269" i="4"/>
  <c r="E269" i="4"/>
  <c r="F269" i="4"/>
  <c r="G269" i="4"/>
  <c r="H269" i="4"/>
  <c r="I269" i="4"/>
  <c r="J269" i="4"/>
  <c r="K269" i="4"/>
  <c r="L269" i="4"/>
  <c r="C270" i="4"/>
  <c r="D270" i="4"/>
  <c r="E270" i="4"/>
  <c r="F270" i="4"/>
  <c r="G270" i="4"/>
  <c r="H270" i="4"/>
  <c r="I270" i="4"/>
  <c r="J270" i="4"/>
  <c r="K270" i="4"/>
  <c r="L270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43" i="4"/>
  <c r="C209" i="4"/>
  <c r="D209" i="4"/>
  <c r="E209" i="4"/>
  <c r="F209" i="4"/>
  <c r="G209" i="4"/>
  <c r="H209" i="4"/>
  <c r="I209" i="4"/>
  <c r="J209" i="4"/>
  <c r="K209" i="4"/>
  <c r="L209" i="4"/>
  <c r="C210" i="4"/>
  <c r="D210" i="4"/>
  <c r="E210" i="4"/>
  <c r="F210" i="4"/>
  <c r="G210" i="4"/>
  <c r="H210" i="4"/>
  <c r="I210" i="4"/>
  <c r="J210" i="4"/>
  <c r="K210" i="4"/>
  <c r="L210" i="4"/>
  <c r="C211" i="4"/>
  <c r="D211" i="4"/>
  <c r="E211" i="4"/>
  <c r="F211" i="4"/>
  <c r="G211" i="4"/>
  <c r="H211" i="4"/>
  <c r="I211" i="4"/>
  <c r="J211" i="4"/>
  <c r="K211" i="4"/>
  <c r="L211" i="4"/>
  <c r="C212" i="4"/>
  <c r="D212" i="4"/>
  <c r="E212" i="4"/>
  <c r="F212" i="4"/>
  <c r="G212" i="4"/>
  <c r="H212" i="4"/>
  <c r="I212" i="4"/>
  <c r="J212" i="4"/>
  <c r="K212" i="4"/>
  <c r="L212" i="4"/>
  <c r="C213" i="4"/>
  <c r="D213" i="4"/>
  <c r="E213" i="4"/>
  <c r="F213" i="4"/>
  <c r="G213" i="4"/>
  <c r="H213" i="4"/>
  <c r="I213" i="4"/>
  <c r="J213" i="4"/>
  <c r="K213" i="4"/>
  <c r="L213" i="4"/>
  <c r="C214" i="4"/>
  <c r="D214" i="4"/>
  <c r="E214" i="4"/>
  <c r="F214" i="4"/>
  <c r="G214" i="4"/>
  <c r="H214" i="4"/>
  <c r="I214" i="4"/>
  <c r="J214" i="4"/>
  <c r="K214" i="4"/>
  <c r="L214" i="4"/>
  <c r="C215" i="4"/>
  <c r="D215" i="4"/>
  <c r="E215" i="4"/>
  <c r="F215" i="4"/>
  <c r="G215" i="4"/>
  <c r="H215" i="4"/>
  <c r="I215" i="4"/>
  <c r="J215" i="4"/>
  <c r="K215" i="4"/>
  <c r="L215" i="4"/>
  <c r="C216" i="4"/>
  <c r="D216" i="4"/>
  <c r="E216" i="4"/>
  <c r="F216" i="4"/>
  <c r="G216" i="4"/>
  <c r="H216" i="4"/>
  <c r="I216" i="4"/>
  <c r="J216" i="4"/>
  <c r="K216" i="4"/>
  <c r="L216" i="4"/>
  <c r="C217" i="4"/>
  <c r="D217" i="4"/>
  <c r="E217" i="4"/>
  <c r="F217" i="4"/>
  <c r="G217" i="4"/>
  <c r="H217" i="4"/>
  <c r="I217" i="4"/>
  <c r="J217" i="4"/>
  <c r="K217" i="4"/>
  <c r="L217" i="4"/>
  <c r="C218" i="4"/>
  <c r="D218" i="4"/>
  <c r="E218" i="4"/>
  <c r="F218" i="4"/>
  <c r="G218" i="4"/>
  <c r="H218" i="4"/>
  <c r="I218" i="4"/>
  <c r="J218" i="4"/>
  <c r="K218" i="4"/>
  <c r="L218" i="4"/>
  <c r="C219" i="4"/>
  <c r="D219" i="4"/>
  <c r="E219" i="4"/>
  <c r="F219" i="4"/>
  <c r="G219" i="4"/>
  <c r="H219" i="4"/>
  <c r="I219" i="4"/>
  <c r="J219" i="4"/>
  <c r="K219" i="4"/>
  <c r="L219" i="4"/>
  <c r="C220" i="4"/>
  <c r="D220" i="4"/>
  <c r="E220" i="4"/>
  <c r="F220" i="4"/>
  <c r="G220" i="4"/>
  <c r="H220" i="4"/>
  <c r="I220" i="4"/>
  <c r="J220" i="4"/>
  <c r="K220" i="4"/>
  <c r="L220" i="4"/>
  <c r="C221" i="4"/>
  <c r="D221" i="4"/>
  <c r="E221" i="4"/>
  <c r="F221" i="4"/>
  <c r="G221" i="4"/>
  <c r="H221" i="4"/>
  <c r="I221" i="4"/>
  <c r="J221" i="4"/>
  <c r="K221" i="4"/>
  <c r="L221" i="4"/>
  <c r="C222" i="4"/>
  <c r="D222" i="4"/>
  <c r="E222" i="4"/>
  <c r="F222" i="4"/>
  <c r="G222" i="4"/>
  <c r="H222" i="4"/>
  <c r="I222" i="4"/>
  <c r="J222" i="4"/>
  <c r="K222" i="4"/>
  <c r="L222" i="4"/>
  <c r="C223" i="4"/>
  <c r="D223" i="4"/>
  <c r="E223" i="4"/>
  <c r="F223" i="4"/>
  <c r="G223" i="4"/>
  <c r="H223" i="4"/>
  <c r="I223" i="4"/>
  <c r="J223" i="4"/>
  <c r="K223" i="4"/>
  <c r="L223" i="4"/>
  <c r="C224" i="4"/>
  <c r="D224" i="4"/>
  <c r="E224" i="4"/>
  <c r="F224" i="4"/>
  <c r="G224" i="4"/>
  <c r="H224" i="4"/>
  <c r="I224" i="4"/>
  <c r="J224" i="4"/>
  <c r="K224" i="4"/>
  <c r="L224" i="4"/>
  <c r="C225" i="4"/>
  <c r="D225" i="4"/>
  <c r="E225" i="4"/>
  <c r="F225" i="4"/>
  <c r="G225" i="4"/>
  <c r="H225" i="4"/>
  <c r="I225" i="4"/>
  <c r="J225" i="4"/>
  <c r="K225" i="4"/>
  <c r="L225" i="4"/>
  <c r="C226" i="4"/>
  <c r="D226" i="4"/>
  <c r="E226" i="4"/>
  <c r="F226" i="4"/>
  <c r="G226" i="4"/>
  <c r="H226" i="4"/>
  <c r="I226" i="4"/>
  <c r="J226" i="4"/>
  <c r="K226" i="4"/>
  <c r="L226" i="4"/>
  <c r="C227" i="4"/>
  <c r="D227" i="4"/>
  <c r="E227" i="4"/>
  <c r="F227" i="4"/>
  <c r="G227" i="4"/>
  <c r="H227" i="4"/>
  <c r="I227" i="4"/>
  <c r="J227" i="4"/>
  <c r="K227" i="4"/>
  <c r="L227" i="4"/>
  <c r="C228" i="4"/>
  <c r="D228" i="4"/>
  <c r="E228" i="4"/>
  <c r="F228" i="4"/>
  <c r="G228" i="4"/>
  <c r="H228" i="4"/>
  <c r="I228" i="4"/>
  <c r="J228" i="4"/>
  <c r="K228" i="4"/>
  <c r="L228" i="4"/>
  <c r="C229" i="4"/>
  <c r="D229" i="4"/>
  <c r="E229" i="4"/>
  <c r="F229" i="4"/>
  <c r="G229" i="4"/>
  <c r="H229" i="4"/>
  <c r="I229" i="4"/>
  <c r="J229" i="4"/>
  <c r="K229" i="4"/>
  <c r="L229" i="4"/>
  <c r="C230" i="4"/>
  <c r="D230" i="4"/>
  <c r="E230" i="4"/>
  <c r="F230" i="4"/>
  <c r="G230" i="4"/>
  <c r="H230" i="4"/>
  <c r="I230" i="4"/>
  <c r="J230" i="4"/>
  <c r="K230" i="4"/>
  <c r="L230" i="4"/>
  <c r="C231" i="4"/>
  <c r="D231" i="4"/>
  <c r="E231" i="4"/>
  <c r="F231" i="4"/>
  <c r="G231" i="4"/>
  <c r="H231" i="4"/>
  <c r="I231" i="4"/>
  <c r="J231" i="4"/>
  <c r="K231" i="4"/>
  <c r="L231" i="4"/>
  <c r="C232" i="4"/>
  <c r="D232" i="4"/>
  <c r="E232" i="4"/>
  <c r="F232" i="4"/>
  <c r="G232" i="4"/>
  <c r="H232" i="4"/>
  <c r="I232" i="4"/>
  <c r="J232" i="4"/>
  <c r="K232" i="4"/>
  <c r="L232" i="4"/>
  <c r="C233" i="4"/>
  <c r="D233" i="4"/>
  <c r="E233" i="4"/>
  <c r="F233" i="4"/>
  <c r="G233" i="4"/>
  <c r="H233" i="4"/>
  <c r="I233" i="4"/>
  <c r="J233" i="4"/>
  <c r="K233" i="4"/>
  <c r="L233" i="4"/>
  <c r="C234" i="4"/>
  <c r="D234" i="4"/>
  <c r="E234" i="4"/>
  <c r="F234" i="4"/>
  <c r="G234" i="4"/>
  <c r="H234" i="4"/>
  <c r="I234" i="4"/>
  <c r="J234" i="4"/>
  <c r="K234" i="4"/>
  <c r="L234" i="4"/>
  <c r="C235" i="4"/>
  <c r="D235" i="4"/>
  <c r="E235" i="4"/>
  <c r="F235" i="4"/>
  <c r="G235" i="4"/>
  <c r="H235" i="4"/>
  <c r="I235" i="4"/>
  <c r="J235" i="4"/>
  <c r="K235" i="4"/>
  <c r="L235" i="4"/>
  <c r="C236" i="4"/>
  <c r="D236" i="4"/>
  <c r="E236" i="4"/>
  <c r="F236" i="4"/>
  <c r="G236" i="4"/>
  <c r="H236" i="4"/>
  <c r="I236" i="4"/>
  <c r="J236" i="4"/>
  <c r="K236" i="4"/>
  <c r="L236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09" i="4"/>
  <c r="C175" i="4"/>
  <c r="D175" i="4"/>
  <c r="E175" i="4"/>
  <c r="F175" i="4"/>
  <c r="G175" i="4"/>
  <c r="H175" i="4"/>
  <c r="I175" i="4"/>
  <c r="J175" i="4"/>
  <c r="K175" i="4"/>
  <c r="L175" i="4"/>
  <c r="C176" i="4"/>
  <c r="D176" i="4"/>
  <c r="E176" i="4"/>
  <c r="F176" i="4"/>
  <c r="G176" i="4"/>
  <c r="H176" i="4"/>
  <c r="I176" i="4"/>
  <c r="J176" i="4"/>
  <c r="K176" i="4"/>
  <c r="L176" i="4"/>
  <c r="C177" i="4"/>
  <c r="D177" i="4"/>
  <c r="E177" i="4"/>
  <c r="F177" i="4"/>
  <c r="G177" i="4"/>
  <c r="H177" i="4"/>
  <c r="I177" i="4"/>
  <c r="J177" i="4"/>
  <c r="K177" i="4"/>
  <c r="L177" i="4"/>
  <c r="C178" i="4"/>
  <c r="D178" i="4"/>
  <c r="E178" i="4"/>
  <c r="F178" i="4"/>
  <c r="G178" i="4"/>
  <c r="H178" i="4"/>
  <c r="I178" i="4"/>
  <c r="J178" i="4"/>
  <c r="K178" i="4"/>
  <c r="L178" i="4"/>
  <c r="C179" i="4"/>
  <c r="D179" i="4"/>
  <c r="E179" i="4"/>
  <c r="F179" i="4"/>
  <c r="G179" i="4"/>
  <c r="H179" i="4"/>
  <c r="I179" i="4"/>
  <c r="J179" i="4"/>
  <c r="K179" i="4"/>
  <c r="L179" i="4"/>
  <c r="C180" i="4"/>
  <c r="D180" i="4"/>
  <c r="E180" i="4"/>
  <c r="F180" i="4"/>
  <c r="G180" i="4"/>
  <c r="H180" i="4"/>
  <c r="I180" i="4"/>
  <c r="J180" i="4"/>
  <c r="K180" i="4"/>
  <c r="L180" i="4"/>
  <c r="C181" i="4"/>
  <c r="D181" i="4"/>
  <c r="E181" i="4"/>
  <c r="F181" i="4"/>
  <c r="G181" i="4"/>
  <c r="H181" i="4"/>
  <c r="I181" i="4"/>
  <c r="J181" i="4"/>
  <c r="K181" i="4"/>
  <c r="L181" i="4"/>
  <c r="C182" i="4"/>
  <c r="D182" i="4"/>
  <c r="E182" i="4"/>
  <c r="F182" i="4"/>
  <c r="G182" i="4"/>
  <c r="H182" i="4"/>
  <c r="I182" i="4"/>
  <c r="J182" i="4"/>
  <c r="K182" i="4"/>
  <c r="L182" i="4"/>
  <c r="C183" i="4"/>
  <c r="D183" i="4"/>
  <c r="E183" i="4"/>
  <c r="F183" i="4"/>
  <c r="G183" i="4"/>
  <c r="H183" i="4"/>
  <c r="I183" i="4"/>
  <c r="J183" i="4"/>
  <c r="K183" i="4"/>
  <c r="L183" i="4"/>
  <c r="C184" i="4"/>
  <c r="D184" i="4"/>
  <c r="E184" i="4"/>
  <c r="F184" i="4"/>
  <c r="G184" i="4"/>
  <c r="H184" i="4"/>
  <c r="I184" i="4"/>
  <c r="J184" i="4"/>
  <c r="K184" i="4"/>
  <c r="L184" i="4"/>
  <c r="C185" i="4"/>
  <c r="D185" i="4"/>
  <c r="E185" i="4"/>
  <c r="F185" i="4"/>
  <c r="G185" i="4"/>
  <c r="H185" i="4"/>
  <c r="I185" i="4"/>
  <c r="J185" i="4"/>
  <c r="K185" i="4"/>
  <c r="L185" i="4"/>
  <c r="C186" i="4"/>
  <c r="D186" i="4"/>
  <c r="E186" i="4"/>
  <c r="F186" i="4"/>
  <c r="G186" i="4"/>
  <c r="H186" i="4"/>
  <c r="I186" i="4"/>
  <c r="J186" i="4"/>
  <c r="K186" i="4"/>
  <c r="L186" i="4"/>
  <c r="C187" i="4"/>
  <c r="D187" i="4"/>
  <c r="E187" i="4"/>
  <c r="F187" i="4"/>
  <c r="G187" i="4"/>
  <c r="H187" i="4"/>
  <c r="I187" i="4"/>
  <c r="J187" i="4"/>
  <c r="K187" i="4"/>
  <c r="L187" i="4"/>
  <c r="C188" i="4"/>
  <c r="D188" i="4"/>
  <c r="E188" i="4"/>
  <c r="F188" i="4"/>
  <c r="G188" i="4"/>
  <c r="H188" i="4"/>
  <c r="I188" i="4"/>
  <c r="J188" i="4"/>
  <c r="K188" i="4"/>
  <c r="L188" i="4"/>
  <c r="C189" i="4"/>
  <c r="D189" i="4"/>
  <c r="E189" i="4"/>
  <c r="F189" i="4"/>
  <c r="G189" i="4"/>
  <c r="H189" i="4"/>
  <c r="I189" i="4"/>
  <c r="J189" i="4"/>
  <c r="K189" i="4"/>
  <c r="L189" i="4"/>
  <c r="C190" i="4"/>
  <c r="D190" i="4"/>
  <c r="E190" i="4"/>
  <c r="F190" i="4"/>
  <c r="G190" i="4"/>
  <c r="H190" i="4"/>
  <c r="I190" i="4"/>
  <c r="J190" i="4"/>
  <c r="K190" i="4"/>
  <c r="L190" i="4"/>
  <c r="C191" i="4"/>
  <c r="D191" i="4"/>
  <c r="E191" i="4"/>
  <c r="F191" i="4"/>
  <c r="G191" i="4"/>
  <c r="H191" i="4"/>
  <c r="I191" i="4"/>
  <c r="J191" i="4"/>
  <c r="K191" i="4"/>
  <c r="L191" i="4"/>
  <c r="C192" i="4"/>
  <c r="D192" i="4"/>
  <c r="E192" i="4"/>
  <c r="F192" i="4"/>
  <c r="G192" i="4"/>
  <c r="H192" i="4"/>
  <c r="I192" i="4"/>
  <c r="J192" i="4"/>
  <c r="K192" i="4"/>
  <c r="L192" i="4"/>
  <c r="C193" i="4"/>
  <c r="D193" i="4"/>
  <c r="E193" i="4"/>
  <c r="F193" i="4"/>
  <c r="G193" i="4"/>
  <c r="H193" i="4"/>
  <c r="I193" i="4"/>
  <c r="J193" i="4"/>
  <c r="K193" i="4"/>
  <c r="L193" i="4"/>
  <c r="C194" i="4"/>
  <c r="D194" i="4"/>
  <c r="E194" i="4"/>
  <c r="F194" i="4"/>
  <c r="G194" i="4"/>
  <c r="H194" i="4"/>
  <c r="I194" i="4"/>
  <c r="J194" i="4"/>
  <c r="K194" i="4"/>
  <c r="L194" i="4"/>
  <c r="C195" i="4"/>
  <c r="D195" i="4"/>
  <c r="E195" i="4"/>
  <c r="F195" i="4"/>
  <c r="G195" i="4"/>
  <c r="H195" i="4"/>
  <c r="I195" i="4"/>
  <c r="J195" i="4"/>
  <c r="K195" i="4"/>
  <c r="L195" i="4"/>
  <c r="C196" i="4"/>
  <c r="D196" i="4"/>
  <c r="E196" i="4"/>
  <c r="F196" i="4"/>
  <c r="G196" i="4"/>
  <c r="H196" i="4"/>
  <c r="I196" i="4"/>
  <c r="J196" i="4"/>
  <c r="K196" i="4"/>
  <c r="L196" i="4"/>
  <c r="C197" i="4"/>
  <c r="D197" i="4"/>
  <c r="E197" i="4"/>
  <c r="F197" i="4"/>
  <c r="G197" i="4"/>
  <c r="H197" i="4"/>
  <c r="I197" i="4"/>
  <c r="J197" i="4"/>
  <c r="K197" i="4"/>
  <c r="L197" i="4"/>
  <c r="C198" i="4"/>
  <c r="D198" i="4"/>
  <c r="E198" i="4"/>
  <c r="F198" i="4"/>
  <c r="G198" i="4"/>
  <c r="H198" i="4"/>
  <c r="I198" i="4"/>
  <c r="J198" i="4"/>
  <c r="K198" i="4"/>
  <c r="L198" i="4"/>
  <c r="C199" i="4"/>
  <c r="D199" i="4"/>
  <c r="E199" i="4"/>
  <c r="F199" i="4"/>
  <c r="G199" i="4"/>
  <c r="H199" i="4"/>
  <c r="I199" i="4"/>
  <c r="J199" i="4"/>
  <c r="K199" i="4"/>
  <c r="L199" i="4"/>
  <c r="C200" i="4"/>
  <c r="D200" i="4"/>
  <c r="E200" i="4"/>
  <c r="F200" i="4"/>
  <c r="G200" i="4"/>
  <c r="H200" i="4"/>
  <c r="I200" i="4"/>
  <c r="J200" i="4"/>
  <c r="K200" i="4"/>
  <c r="L200" i="4"/>
  <c r="C201" i="4"/>
  <c r="D201" i="4"/>
  <c r="E201" i="4"/>
  <c r="F201" i="4"/>
  <c r="G201" i="4"/>
  <c r="H201" i="4"/>
  <c r="I201" i="4"/>
  <c r="J201" i="4"/>
  <c r="K201" i="4"/>
  <c r="L201" i="4"/>
  <c r="C202" i="4"/>
  <c r="D202" i="4"/>
  <c r="E202" i="4"/>
  <c r="F202" i="4"/>
  <c r="G202" i="4"/>
  <c r="H202" i="4"/>
  <c r="I202" i="4"/>
  <c r="J202" i="4"/>
  <c r="K202" i="4"/>
  <c r="L202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175" i="4"/>
  <c r="C141" i="4"/>
  <c r="D141" i="4"/>
  <c r="E141" i="4"/>
  <c r="F141" i="4"/>
  <c r="G141" i="4"/>
  <c r="H141" i="4"/>
  <c r="I141" i="4"/>
  <c r="J141" i="4"/>
  <c r="K141" i="4"/>
  <c r="L141" i="4"/>
  <c r="C142" i="4"/>
  <c r="D142" i="4"/>
  <c r="E142" i="4"/>
  <c r="F142" i="4"/>
  <c r="G142" i="4"/>
  <c r="H142" i="4"/>
  <c r="I142" i="4"/>
  <c r="J142" i="4"/>
  <c r="K142" i="4"/>
  <c r="L142" i="4"/>
  <c r="C143" i="4"/>
  <c r="D143" i="4"/>
  <c r="E143" i="4"/>
  <c r="F143" i="4"/>
  <c r="G143" i="4"/>
  <c r="H143" i="4"/>
  <c r="I143" i="4"/>
  <c r="J143" i="4"/>
  <c r="K143" i="4"/>
  <c r="L143" i="4"/>
  <c r="C144" i="4"/>
  <c r="D144" i="4"/>
  <c r="E144" i="4"/>
  <c r="F144" i="4"/>
  <c r="G144" i="4"/>
  <c r="H144" i="4"/>
  <c r="I144" i="4"/>
  <c r="J144" i="4"/>
  <c r="K144" i="4"/>
  <c r="L144" i="4"/>
  <c r="C145" i="4"/>
  <c r="D145" i="4"/>
  <c r="E145" i="4"/>
  <c r="F145" i="4"/>
  <c r="G145" i="4"/>
  <c r="H145" i="4"/>
  <c r="I145" i="4"/>
  <c r="J145" i="4"/>
  <c r="K145" i="4"/>
  <c r="L145" i="4"/>
  <c r="C146" i="4"/>
  <c r="D146" i="4"/>
  <c r="E146" i="4"/>
  <c r="F146" i="4"/>
  <c r="G146" i="4"/>
  <c r="H146" i="4"/>
  <c r="I146" i="4"/>
  <c r="J146" i="4"/>
  <c r="K146" i="4"/>
  <c r="L146" i="4"/>
  <c r="C147" i="4"/>
  <c r="D147" i="4"/>
  <c r="E147" i="4"/>
  <c r="F147" i="4"/>
  <c r="G147" i="4"/>
  <c r="H147" i="4"/>
  <c r="I147" i="4"/>
  <c r="J147" i="4"/>
  <c r="K147" i="4"/>
  <c r="L147" i="4"/>
  <c r="C148" i="4"/>
  <c r="D148" i="4"/>
  <c r="E148" i="4"/>
  <c r="F148" i="4"/>
  <c r="G148" i="4"/>
  <c r="H148" i="4"/>
  <c r="I148" i="4"/>
  <c r="J148" i="4"/>
  <c r="K148" i="4"/>
  <c r="L148" i="4"/>
  <c r="C149" i="4"/>
  <c r="D149" i="4"/>
  <c r="E149" i="4"/>
  <c r="F149" i="4"/>
  <c r="G149" i="4"/>
  <c r="H149" i="4"/>
  <c r="I149" i="4"/>
  <c r="J149" i="4"/>
  <c r="K149" i="4"/>
  <c r="L149" i="4"/>
  <c r="C150" i="4"/>
  <c r="D150" i="4"/>
  <c r="E150" i="4"/>
  <c r="F150" i="4"/>
  <c r="G150" i="4"/>
  <c r="H150" i="4"/>
  <c r="I150" i="4"/>
  <c r="J150" i="4"/>
  <c r="K150" i="4"/>
  <c r="L150" i="4"/>
  <c r="C151" i="4"/>
  <c r="D151" i="4"/>
  <c r="E151" i="4"/>
  <c r="F151" i="4"/>
  <c r="G151" i="4"/>
  <c r="H151" i="4"/>
  <c r="I151" i="4"/>
  <c r="J151" i="4"/>
  <c r="K151" i="4"/>
  <c r="L151" i="4"/>
  <c r="C152" i="4"/>
  <c r="D152" i="4"/>
  <c r="E152" i="4"/>
  <c r="F152" i="4"/>
  <c r="G152" i="4"/>
  <c r="H152" i="4"/>
  <c r="I152" i="4"/>
  <c r="J152" i="4"/>
  <c r="K152" i="4"/>
  <c r="L152" i="4"/>
  <c r="C153" i="4"/>
  <c r="D153" i="4"/>
  <c r="E153" i="4"/>
  <c r="F153" i="4"/>
  <c r="G153" i="4"/>
  <c r="H153" i="4"/>
  <c r="I153" i="4"/>
  <c r="J153" i="4"/>
  <c r="K153" i="4"/>
  <c r="L153" i="4"/>
  <c r="C154" i="4"/>
  <c r="D154" i="4"/>
  <c r="E154" i="4"/>
  <c r="F154" i="4"/>
  <c r="G154" i="4"/>
  <c r="H154" i="4"/>
  <c r="I154" i="4"/>
  <c r="J154" i="4"/>
  <c r="K154" i="4"/>
  <c r="L154" i="4"/>
  <c r="C155" i="4"/>
  <c r="D155" i="4"/>
  <c r="E155" i="4"/>
  <c r="F155" i="4"/>
  <c r="G155" i="4"/>
  <c r="H155" i="4"/>
  <c r="I155" i="4"/>
  <c r="J155" i="4"/>
  <c r="K155" i="4"/>
  <c r="L155" i="4"/>
  <c r="C156" i="4"/>
  <c r="D156" i="4"/>
  <c r="E156" i="4"/>
  <c r="F156" i="4"/>
  <c r="G156" i="4"/>
  <c r="H156" i="4"/>
  <c r="I156" i="4"/>
  <c r="J156" i="4"/>
  <c r="K156" i="4"/>
  <c r="L156" i="4"/>
  <c r="C157" i="4"/>
  <c r="D157" i="4"/>
  <c r="E157" i="4"/>
  <c r="F157" i="4"/>
  <c r="G157" i="4"/>
  <c r="H157" i="4"/>
  <c r="I157" i="4"/>
  <c r="J157" i="4"/>
  <c r="K157" i="4"/>
  <c r="L157" i="4"/>
  <c r="C158" i="4"/>
  <c r="D158" i="4"/>
  <c r="E158" i="4"/>
  <c r="F158" i="4"/>
  <c r="G158" i="4"/>
  <c r="H158" i="4"/>
  <c r="I158" i="4"/>
  <c r="J158" i="4"/>
  <c r="K158" i="4"/>
  <c r="L158" i="4"/>
  <c r="C159" i="4"/>
  <c r="D159" i="4"/>
  <c r="E159" i="4"/>
  <c r="F159" i="4"/>
  <c r="G159" i="4"/>
  <c r="H159" i="4"/>
  <c r="I159" i="4"/>
  <c r="J159" i="4"/>
  <c r="K159" i="4"/>
  <c r="L159" i="4"/>
  <c r="C160" i="4"/>
  <c r="D160" i="4"/>
  <c r="E160" i="4"/>
  <c r="F160" i="4"/>
  <c r="G160" i="4"/>
  <c r="H160" i="4"/>
  <c r="I160" i="4"/>
  <c r="J160" i="4"/>
  <c r="K160" i="4"/>
  <c r="L160" i="4"/>
  <c r="C161" i="4"/>
  <c r="D161" i="4"/>
  <c r="E161" i="4"/>
  <c r="F161" i="4"/>
  <c r="G161" i="4"/>
  <c r="H161" i="4"/>
  <c r="I161" i="4"/>
  <c r="J161" i="4"/>
  <c r="K161" i="4"/>
  <c r="L161" i="4"/>
  <c r="C162" i="4"/>
  <c r="D162" i="4"/>
  <c r="E162" i="4"/>
  <c r="F162" i="4"/>
  <c r="G162" i="4"/>
  <c r="H162" i="4"/>
  <c r="I162" i="4"/>
  <c r="J162" i="4"/>
  <c r="K162" i="4"/>
  <c r="L162" i="4"/>
  <c r="C163" i="4"/>
  <c r="D163" i="4"/>
  <c r="E163" i="4"/>
  <c r="F163" i="4"/>
  <c r="G163" i="4"/>
  <c r="H163" i="4"/>
  <c r="I163" i="4"/>
  <c r="J163" i="4"/>
  <c r="K163" i="4"/>
  <c r="L163" i="4"/>
  <c r="C164" i="4"/>
  <c r="D164" i="4"/>
  <c r="E164" i="4"/>
  <c r="F164" i="4"/>
  <c r="G164" i="4"/>
  <c r="H164" i="4"/>
  <c r="I164" i="4"/>
  <c r="J164" i="4"/>
  <c r="K164" i="4"/>
  <c r="L164" i="4"/>
  <c r="C165" i="4"/>
  <c r="D165" i="4"/>
  <c r="E165" i="4"/>
  <c r="F165" i="4"/>
  <c r="G165" i="4"/>
  <c r="H165" i="4"/>
  <c r="I165" i="4"/>
  <c r="J165" i="4"/>
  <c r="K165" i="4"/>
  <c r="L165" i="4"/>
  <c r="C166" i="4"/>
  <c r="D166" i="4"/>
  <c r="E166" i="4"/>
  <c r="F166" i="4"/>
  <c r="G166" i="4"/>
  <c r="H166" i="4"/>
  <c r="I166" i="4"/>
  <c r="J166" i="4"/>
  <c r="K166" i="4"/>
  <c r="L166" i="4"/>
  <c r="C167" i="4"/>
  <c r="D167" i="4"/>
  <c r="E167" i="4"/>
  <c r="F167" i="4"/>
  <c r="G167" i="4"/>
  <c r="H167" i="4"/>
  <c r="I167" i="4"/>
  <c r="J167" i="4"/>
  <c r="K167" i="4"/>
  <c r="L167" i="4"/>
  <c r="C168" i="4"/>
  <c r="D168" i="4"/>
  <c r="E168" i="4"/>
  <c r="F168" i="4"/>
  <c r="G168" i="4"/>
  <c r="H168" i="4"/>
  <c r="I168" i="4"/>
  <c r="J168" i="4"/>
  <c r="K168" i="4"/>
  <c r="L168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41" i="4"/>
  <c r="C107" i="4"/>
  <c r="D107" i="4"/>
  <c r="E107" i="4"/>
  <c r="F107" i="4"/>
  <c r="G107" i="4"/>
  <c r="H107" i="4"/>
  <c r="I107" i="4"/>
  <c r="J107" i="4"/>
  <c r="K107" i="4"/>
  <c r="L107" i="4"/>
  <c r="C108" i="4"/>
  <c r="D108" i="4"/>
  <c r="E108" i="4"/>
  <c r="F108" i="4"/>
  <c r="G108" i="4"/>
  <c r="H108" i="4"/>
  <c r="I108" i="4"/>
  <c r="J108" i="4"/>
  <c r="K108" i="4"/>
  <c r="L108" i="4"/>
  <c r="C109" i="4"/>
  <c r="D109" i="4"/>
  <c r="E109" i="4"/>
  <c r="F109" i="4"/>
  <c r="G109" i="4"/>
  <c r="H109" i="4"/>
  <c r="I109" i="4"/>
  <c r="J109" i="4"/>
  <c r="K109" i="4"/>
  <c r="L109" i="4"/>
  <c r="C110" i="4"/>
  <c r="D110" i="4"/>
  <c r="E110" i="4"/>
  <c r="F110" i="4"/>
  <c r="G110" i="4"/>
  <c r="H110" i="4"/>
  <c r="I110" i="4"/>
  <c r="J110" i="4"/>
  <c r="K110" i="4"/>
  <c r="L110" i="4"/>
  <c r="C111" i="4"/>
  <c r="D111" i="4"/>
  <c r="E111" i="4"/>
  <c r="F111" i="4"/>
  <c r="G111" i="4"/>
  <c r="H111" i="4"/>
  <c r="I111" i="4"/>
  <c r="J111" i="4"/>
  <c r="K111" i="4"/>
  <c r="L111" i="4"/>
  <c r="C112" i="4"/>
  <c r="D112" i="4"/>
  <c r="E112" i="4"/>
  <c r="F112" i="4"/>
  <c r="G112" i="4"/>
  <c r="H112" i="4"/>
  <c r="I112" i="4"/>
  <c r="J112" i="4"/>
  <c r="K112" i="4"/>
  <c r="L112" i="4"/>
  <c r="C113" i="4"/>
  <c r="D113" i="4"/>
  <c r="E113" i="4"/>
  <c r="F113" i="4"/>
  <c r="G113" i="4"/>
  <c r="H113" i="4"/>
  <c r="I113" i="4"/>
  <c r="J113" i="4"/>
  <c r="K113" i="4"/>
  <c r="L113" i="4"/>
  <c r="C114" i="4"/>
  <c r="D114" i="4"/>
  <c r="E114" i="4"/>
  <c r="F114" i="4"/>
  <c r="G114" i="4"/>
  <c r="H114" i="4"/>
  <c r="I114" i="4"/>
  <c r="J114" i="4"/>
  <c r="K114" i="4"/>
  <c r="L114" i="4"/>
  <c r="C115" i="4"/>
  <c r="D115" i="4"/>
  <c r="E115" i="4"/>
  <c r="F115" i="4"/>
  <c r="G115" i="4"/>
  <c r="H115" i="4"/>
  <c r="I115" i="4"/>
  <c r="J115" i="4"/>
  <c r="K115" i="4"/>
  <c r="L115" i="4"/>
  <c r="C116" i="4"/>
  <c r="D116" i="4"/>
  <c r="E116" i="4"/>
  <c r="F116" i="4"/>
  <c r="G116" i="4"/>
  <c r="H116" i="4"/>
  <c r="I116" i="4"/>
  <c r="J116" i="4"/>
  <c r="K116" i="4"/>
  <c r="L116" i="4"/>
  <c r="C117" i="4"/>
  <c r="D117" i="4"/>
  <c r="E117" i="4"/>
  <c r="F117" i="4"/>
  <c r="G117" i="4"/>
  <c r="H117" i="4"/>
  <c r="I117" i="4"/>
  <c r="J117" i="4"/>
  <c r="K117" i="4"/>
  <c r="L117" i="4"/>
  <c r="C118" i="4"/>
  <c r="D118" i="4"/>
  <c r="E118" i="4"/>
  <c r="F118" i="4"/>
  <c r="G118" i="4"/>
  <c r="H118" i="4"/>
  <c r="I118" i="4"/>
  <c r="J118" i="4"/>
  <c r="K118" i="4"/>
  <c r="L118" i="4"/>
  <c r="C119" i="4"/>
  <c r="D119" i="4"/>
  <c r="E119" i="4"/>
  <c r="F119" i="4"/>
  <c r="G119" i="4"/>
  <c r="H119" i="4"/>
  <c r="I119" i="4"/>
  <c r="J119" i="4"/>
  <c r="K119" i="4"/>
  <c r="L119" i="4"/>
  <c r="C120" i="4"/>
  <c r="D120" i="4"/>
  <c r="E120" i="4"/>
  <c r="F120" i="4"/>
  <c r="G120" i="4"/>
  <c r="H120" i="4"/>
  <c r="I120" i="4"/>
  <c r="J120" i="4"/>
  <c r="K120" i="4"/>
  <c r="L120" i="4"/>
  <c r="C121" i="4"/>
  <c r="D121" i="4"/>
  <c r="E121" i="4"/>
  <c r="F121" i="4"/>
  <c r="G121" i="4"/>
  <c r="H121" i="4"/>
  <c r="I121" i="4"/>
  <c r="J121" i="4"/>
  <c r="K121" i="4"/>
  <c r="L121" i="4"/>
  <c r="C122" i="4"/>
  <c r="D122" i="4"/>
  <c r="E122" i="4"/>
  <c r="F122" i="4"/>
  <c r="G122" i="4"/>
  <c r="H122" i="4"/>
  <c r="I122" i="4"/>
  <c r="J122" i="4"/>
  <c r="K122" i="4"/>
  <c r="L122" i="4"/>
  <c r="C123" i="4"/>
  <c r="D123" i="4"/>
  <c r="E123" i="4"/>
  <c r="F123" i="4"/>
  <c r="G123" i="4"/>
  <c r="H123" i="4"/>
  <c r="I123" i="4"/>
  <c r="J123" i="4"/>
  <c r="K123" i="4"/>
  <c r="L123" i="4"/>
  <c r="C124" i="4"/>
  <c r="D124" i="4"/>
  <c r="E124" i="4"/>
  <c r="F124" i="4"/>
  <c r="G124" i="4"/>
  <c r="H124" i="4"/>
  <c r="I124" i="4"/>
  <c r="J124" i="4"/>
  <c r="K124" i="4"/>
  <c r="L124" i="4"/>
  <c r="C125" i="4"/>
  <c r="D125" i="4"/>
  <c r="E125" i="4"/>
  <c r="F125" i="4"/>
  <c r="G125" i="4"/>
  <c r="H125" i="4"/>
  <c r="I125" i="4"/>
  <c r="J125" i="4"/>
  <c r="K125" i="4"/>
  <c r="L125" i="4"/>
  <c r="C126" i="4"/>
  <c r="D126" i="4"/>
  <c r="E126" i="4"/>
  <c r="F126" i="4"/>
  <c r="G126" i="4"/>
  <c r="H126" i="4"/>
  <c r="I126" i="4"/>
  <c r="J126" i="4"/>
  <c r="K126" i="4"/>
  <c r="L126" i="4"/>
  <c r="C127" i="4"/>
  <c r="D127" i="4"/>
  <c r="E127" i="4"/>
  <c r="F127" i="4"/>
  <c r="G127" i="4"/>
  <c r="H127" i="4"/>
  <c r="I127" i="4"/>
  <c r="J127" i="4"/>
  <c r="K127" i="4"/>
  <c r="L127" i="4"/>
  <c r="C128" i="4"/>
  <c r="D128" i="4"/>
  <c r="E128" i="4"/>
  <c r="F128" i="4"/>
  <c r="G128" i="4"/>
  <c r="H128" i="4"/>
  <c r="I128" i="4"/>
  <c r="J128" i="4"/>
  <c r="K128" i="4"/>
  <c r="L128" i="4"/>
  <c r="C129" i="4"/>
  <c r="D129" i="4"/>
  <c r="E129" i="4"/>
  <c r="F129" i="4"/>
  <c r="G129" i="4"/>
  <c r="H129" i="4"/>
  <c r="I129" i="4"/>
  <c r="J129" i="4"/>
  <c r="K129" i="4"/>
  <c r="L129" i="4"/>
  <c r="C130" i="4"/>
  <c r="D130" i="4"/>
  <c r="E130" i="4"/>
  <c r="F130" i="4"/>
  <c r="G130" i="4"/>
  <c r="H130" i="4"/>
  <c r="I130" i="4"/>
  <c r="J130" i="4"/>
  <c r="K130" i="4"/>
  <c r="L130" i="4"/>
  <c r="C131" i="4"/>
  <c r="D131" i="4"/>
  <c r="E131" i="4"/>
  <c r="F131" i="4"/>
  <c r="G131" i="4"/>
  <c r="H131" i="4"/>
  <c r="I131" i="4"/>
  <c r="J131" i="4"/>
  <c r="K131" i="4"/>
  <c r="L131" i="4"/>
  <c r="C132" i="4"/>
  <c r="D132" i="4"/>
  <c r="E132" i="4"/>
  <c r="F132" i="4"/>
  <c r="G132" i="4"/>
  <c r="H132" i="4"/>
  <c r="I132" i="4"/>
  <c r="J132" i="4"/>
  <c r="K132" i="4"/>
  <c r="L132" i="4"/>
  <c r="C133" i="4"/>
  <c r="D133" i="4"/>
  <c r="E133" i="4"/>
  <c r="F133" i="4"/>
  <c r="G133" i="4"/>
  <c r="H133" i="4"/>
  <c r="I133" i="4"/>
  <c r="J133" i="4"/>
  <c r="K133" i="4"/>
  <c r="L133" i="4"/>
  <c r="C134" i="4"/>
  <c r="D134" i="4"/>
  <c r="E134" i="4"/>
  <c r="F134" i="4"/>
  <c r="G134" i="4"/>
  <c r="H134" i="4"/>
  <c r="I134" i="4"/>
  <c r="J134" i="4"/>
  <c r="K134" i="4"/>
  <c r="L134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07" i="4"/>
  <c r="C73" i="4"/>
  <c r="D73" i="4"/>
  <c r="E73" i="4"/>
  <c r="F73" i="4"/>
  <c r="G73" i="4"/>
  <c r="H73" i="4"/>
  <c r="I73" i="4"/>
  <c r="J73" i="4"/>
  <c r="K73" i="4"/>
  <c r="L73" i="4"/>
  <c r="C74" i="4"/>
  <c r="D74" i="4"/>
  <c r="E74" i="4"/>
  <c r="F74" i="4"/>
  <c r="G74" i="4"/>
  <c r="H74" i="4"/>
  <c r="I74" i="4"/>
  <c r="J74" i="4"/>
  <c r="K74" i="4"/>
  <c r="L74" i="4"/>
  <c r="C75" i="4"/>
  <c r="D75" i="4"/>
  <c r="E75" i="4"/>
  <c r="F75" i="4"/>
  <c r="G75" i="4"/>
  <c r="H75" i="4"/>
  <c r="I75" i="4"/>
  <c r="J75" i="4"/>
  <c r="K75" i="4"/>
  <c r="L75" i="4"/>
  <c r="C76" i="4"/>
  <c r="D76" i="4"/>
  <c r="E76" i="4"/>
  <c r="F76" i="4"/>
  <c r="G76" i="4"/>
  <c r="H76" i="4"/>
  <c r="I76" i="4"/>
  <c r="J76" i="4"/>
  <c r="K76" i="4"/>
  <c r="L76" i="4"/>
  <c r="C77" i="4"/>
  <c r="D77" i="4"/>
  <c r="E77" i="4"/>
  <c r="F77" i="4"/>
  <c r="G77" i="4"/>
  <c r="H77" i="4"/>
  <c r="I77" i="4"/>
  <c r="J77" i="4"/>
  <c r="K77" i="4"/>
  <c r="L77" i="4"/>
  <c r="C78" i="4"/>
  <c r="D78" i="4"/>
  <c r="E78" i="4"/>
  <c r="F78" i="4"/>
  <c r="G78" i="4"/>
  <c r="H78" i="4"/>
  <c r="I78" i="4"/>
  <c r="J78" i="4"/>
  <c r="K78" i="4"/>
  <c r="L78" i="4"/>
  <c r="C79" i="4"/>
  <c r="D79" i="4"/>
  <c r="E79" i="4"/>
  <c r="F79" i="4"/>
  <c r="G79" i="4"/>
  <c r="H79" i="4"/>
  <c r="I79" i="4"/>
  <c r="J79" i="4"/>
  <c r="K79" i="4"/>
  <c r="L79" i="4"/>
  <c r="C80" i="4"/>
  <c r="D80" i="4"/>
  <c r="E80" i="4"/>
  <c r="F80" i="4"/>
  <c r="G80" i="4"/>
  <c r="H80" i="4"/>
  <c r="I80" i="4"/>
  <c r="J80" i="4"/>
  <c r="K80" i="4"/>
  <c r="L80" i="4"/>
  <c r="C81" i="4"/>
  <c r="D81" i="4"/>
  <c r="E81" i="4"/>
  <c r="F81" i="4"/>
  <c r="G81" i="4"/>
  <c r="H81" i="4"/>
  <c r="I81" i="4"/>
  <c r="J81" i="4"/>
  <c r="K81" i="4"/>
  <c r="L81" i="4"/>
  <c r="C82" i="4"/>
  <c r="D82" i="4"/>
  <c r="E82" i="4"/>
  <c r="F82" i="4"/>
  <c r="G82" i="4"/>
  <c r="H82" i="4"/>
  <c r="I82" i="4"/>
  <c r="J82" i="4"/>
  <c r="K82" i="4"/>
  <c r="L82" i="4"/>
  <c r="C83" i="4"/>
  <c r="D83" i="4"/>
  <c r="E83" i="4"/>
  <c r="F83" i="4"/>
  <c r="G83" i="4"/>
  <c r="H83" i="4"/>
  <c r="I83" i="4"/>
  <c r="J83" i="4"/>
  <c r="K83" i="4"/>
  <c r="L83" i="4"/>
  <c r="C84" i="4"/>
  <c r="D84" i="4"/>
  <c r="E84" i="4"/>
  <c r="F84" i="4"/>
  <c r="G84" i="4"/>
  <c r="H84" i="4"/>
  <c r="I84" i="4"/>
  <c r="J84" i="4"/>
  <c r="K84" i="4"/>
  <c r="L84" i="4"/>
  <c r="C85" i="4"/>
  <c r="D85" i="4"/>
  <c r="E85" i="4"/>
  <c r="F85" i="4"/>
  <c r="G85" i="4"/>
  <c r="H85" i="4"/>
  <c r="I85" i="4"/>
  <c r="J85" i="4"/>
  <c r="K85" i="4"/>
  <c r="L85" i="4"/>
  <c r="C86" i="4"/>
  <c r="D86" i="4"/>
  <c r="E86" i="4"/>
  <c r="F86" i="4"/>
  <c r="G86" i="4"/>
  <c r="H86" i="4"/>
  <c r="I86" i="4"/>
  <c r="J86" i="4"/>
  <c r="K86" i="4"/>
  <c r="L86" i="4"/>
  <c r="C87" i="4"/>
  <c r="D87" i="4"/>
  <c r="E87" i="4"/>
  <c r="F87" i="4"/>
  <c r="G87" i="4"/>
  <c r="H87" i="4"/>
  <c r="I87" i="4"/>
  <c r="J87" i="4"/>
  <c r="K87" i="4"/>
  <c r="L87" i="4"/>
  <c r="C88" i="4"/>
  <c r="D88" i="4"/>
  <c r="E88" i="4"/>
  <c r="F88" i="4"/>
  <c r="G88" i="4"/>
  <c r="H88" i="4"/>
  <c r="I88" i="4"/>
  <c r="J88" i="4"/>
  <c r="K88" i="4"/>
  <c r="L88" i="4"/>
  <c r="C89" i="4"/>
  <c r="D89" i="4"/>
  <c r="E89" i="4"/>
  <c r="F89" i="4"/>
  <c r="G89" i="4"/>
  <c r="H89" i="4"/>
  <c r="I89" i="4"/>
  <c r="J89" i="4"/>
  <c r="K89" i="4"/>
  <c r="L89" i="4"/>
  <c r="C90" i="4"/>
  <c r="D90" i="4"/>
  <c r="E90" i="4"/>
  <c r="F90" i="4"/>
  <c r="G90" i="4"/>
  <c r="H90" i="4"/>
  <c r="I90" i="4"/>
  <c r="J90" i="4"/>
  <c r="K90" i="4"/>
  <c r="L90" i="4"/>
  <c r="C91" i="4"/>
  <c r="D91" i="4"/>
  <c r="E91" i="4"/>
  <c r="F91" i="4"/>
  <c r="G91" i="4"/>
  <c r="H91" i="4"/>
  <c r="I91" i="4"/>
  <c r="J91" i="4"/>
  <c r="K91" i="4"/>
  <c r="L91" i="4"/>
  <c r="C92" i="4"/>
  <c r="D92" i="4"/>
  <c r="E92" i="4"/>
  <c r="F92" i="4"/>
  <c r="G92" i="4"/>
  <c r="H92" i="4"/>
  <c r="I92" i="4"/>
  <c r="J92" i="4"/>
  <c r="K92" i="4"/>
  <c r="L92" i="4"/>
  <c r="C93" i="4"/>
  <c r="D93" i="4"/>
  <c r="E93" i="4"/>
  <c r="F93" i="4"/>
  <c r="G93" i="4"/>
  <c r="H93" i="4"/>
  <c r="I93" i="4"/>
  <c r="J93" i="4"/>
  <c r="K93" i="4"/>
  <c r="L93" i="4"/>
  <c r="C94" i="4"/>
  <c r="D94" i="4"/>
  <c r="E94" i="4"/>
  <c r="F94" i="4"/>
  <c r="G94" i="4"/>
  <c r="H94" i="4"/>
  <c r="I94" i="4"/>
  <c r="J94" i="4"/>
  <c r="K94" i="4"/>
  <c r="L94" i="4"/>
  <c r="C95" i="4"/>
  <c r="D95" i="4"/>
  <c r="E95" i="4"/>
  <c r="F95" i="4"/>
  <c r="G95" i="4"/>
  <c r="H95" i="4"/>
  <c r="I95" i="4"/>
  <c r="J95" i="4"/>
  <c r="K95" i="4"/>
  <c r="L95" i="4"/>
  <c r="C96" i="4"/>
  <c r="D96" i="4"/>
  <c r="E96" i="4"/>
  <c r="F96" i="4"/>
  <c r="G96" i="4"/>
  <c r="H96" i="4"/>
  <c r="I96" i="4"/>
  <c r="J96" i="4"/>
  <c r="K96" i="4"/>
  <c r="L96" i="4"/>
  <c r="C97" i="4"/>
  <c r="D97" i="4"/>
  <c r="E97" i="4"/>
  <c r="F97" i="4"/>
  <c r="G97" i="4"/>
  <c r="H97" i="4"/>
  <c r="I97" i="4"/>
  <c r="J97" i="4"/>
  <c r="K97" i="4"/>
  <c r="L97" i="4"/>
  <c r="C98" i="4"/>
  <c r="D98" i="4"/>
  <c r="E98" i="4"/>
  <c r="F98" i="4"/>
  <c r="G98" i="4"/>
  <c r="H98" i="4"/>
  <c r="I98" i="4"/>
  <c r="J98" i="4"/>
  <c r="K98" i="4"/>
  <c r="L98" i="4"/>
  <c r="C99" i="4"/>
  <c r="D99" i="4"/>
  <c r="E99" i="4"/>
  <c r="F99" i="4"/>
  <c r="G99" i="4"/>
  <c r="H99" i="4"/>
  <c r="I99" i="4"/>
  <c r="J99" i="4"/>
  <c r="K99" i="4"/>
  <c r="L99" i="4"/>
  <c r="C100" i="4"/>
  <c r="D100" i="4"/>
  <c r="E100" i="4"/>
  <c r="F100" i="4"/>
  <c r="G100" i="4"/>
  <c r="H100" i="4"/>
  <c r="I100" i="4"/>
  <c r="J100" i="4"/>
  <c r="K100" i="4"/>
  <c r="L100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73" i="4"/>
  <c r="C39" i="4"/>
  <c r="D39" i="4"/>
  <c r="E39" i="4"/>
  <c r="F39" i="4"/>
  <c r="G39" i="4"/>
  <c r="H39" i="4"/>
  <c r="I39" i="4"/>
  <c r="J39" i="4"/>
  <c r="K39" i="4"/>
  <c r="L39" i="4"/>
  <c r="C40" i="4"/>
  <c r="D40" i="4"/>
  <c r="E40" i="4"/>
  <c r="F40" i="4"/>
  <c r="G40" i="4"/>
  <c r="H40" i="4"/>
  <c r="I40" i="4"/>
  <c r="J40" i="4"/>
  <c r="K40" i="4"/>
  <c r="L40" i="4"/>
  <c r="C41" i="4"/>
  <c r="D41" i="4"/>
  <c r="E41" i="4"/>
  <c r="F41" i="4"/>
  <c r="G41" i="4"/>
  <c r="H41" i="4"/>
  <c r="I41" i="4"/>
  <c r="J41" i="4"/>
  <c r="K41" i="4"/>
  <c r="L41" i="4"/>
  <c r="C42" i="4"/>
  <c r="D42" i="4"/>
  <c r="E42" i="4"/>
  <c r="F42" i="4"/>
  <c r="G42" i="4"/>
  <c r="H42" i="4"/>
  <c r="I42" i="4"/>
  <c r="J42" i="4"/>
  <c r="K42" i="4"/>
  <c r="L42" i="4"/>
  <c r="C43" i="4"/>
  <c r="D43" i="4"/>
  <c r="E43" i="4"/>
  <c r="F43" i="4"/>
  <c r="G43" i="4"/>
  <c r="H43" i="4"/>
  <c r="I43" i="4"/>
  <c r="J43" i="4"/>
  <c r="K43" i="4"/>
  <c r="L43" i="4"/>
  <c r="C44" i="4"/>
  <c r="D44" i="4"/>
  <c r="E44" i="4"/>
  <c r="F44" i="4"/>
  <c r="G44" i="4"/>
  <c r="H44" i="4"/>
  <c r="I44" i="4"/>
  <c r="J44" i="4"/>
  <c r="K44" i="4"/>
  <c r="L44" i="4"/>
  <c r="C45" i="4"/>
  <c r="D45" i="4"/>
  <c r="E45" i="4"/>
  <c r="F45" i="4"/>
  <c r="G45" i="4"/>
  <c r="H45" i="4"/>
  <c r="I45" i="4"/>
  <c r="J45" i="4"/>
  <c r="K45" i="4"/>
  <c r="L45" i="4"/>
  <c r="C46" i="4"/>
  <c r="D46" i="4"/>
  <c r="E46" i="4"/>
  <c r="F46" i="4"/>
  <c r="G46" i="4"/>
  <c r="H46" i="4"/>
  <c r="I46" i="4"/>
  <c r="J46" i="4"/>
  <c r="K46" i="4"/>
  <c r="L46" i="4"/>
  <c r="C47" i="4"/>
  <c r="D47" i="4"/>
  <c r="E47" i="4"/>
  <c r="F47" i="4"/>
  <c r="G47" i="4"/>
  <c r="H47" i="4"/>
  <c r="I47" i="4"/>
  <c r="J47" i="4"/>
  <c r="K47" i="4"/>
  <c r="L47" i="4"/>
  <c r="C48" i="4"/>
  <c r="D48" i="4"/>
  <c r="E48" i="4"/>
  <c r="F48" i="4"/>
  <c r="G48" i="4"/>
  <c r="H48" i="4"/>
  <c r="I48" i="4"/>
  <c r="J48" i="4"/>
  <c r="K48" i="4"/>
  <c r="L48" i="4"/>
  <c r="C49" i="4"/>
  <c r="D49" i="4"/>
  <c r="E49" i="4"/>
  <c r="F49" i="4"/>
  <c r="G49" i="4"/>
  <c r="H49" i="4"/>
  <c r="I49" i="4"/>
  <c r="J49" i="4"/>
  <c r="K49" i="4"/>
  <c r="L49" i="4"/>
  <c r="C50" i="4"/>
  <c r="D50" i="4"/>
  <c r="E50" i="4"/>
  <c r="F50" i="4"/>
  <c r="G50" i="4"/>
  <c r="H50" i="4"/>
  <c r="I50" i="4"/>
  <c r="J50" i="4"/>
  <c r="K50" i="4"/>
  <c r="L50" i="4"/>
  <c r="C51" i="4"/>
  <c r="D51" i="4"/>
  <c r="E51" i="4"/>
  <c r="F51" i="4"/>
  <c r="G51" i="4"/>
  <c r="H51" i="4"/>
  <c r="I51" i="4"/>
  <c r="J51" i="4"/>
  <c r="K51" i="4"/>
  <c r="L51" i="4"/>
  <c r="C52" i="4"/>
  <c r="D52" i="4"/>
  <c r="E52" i="4"/>
  <c r="F52" i="4"/>
  <c r="G52" i="4"/>
  <c r="H52" i="4"/>
  <c r="I52" i="4"/>
  <c r="J52" i="4"/>
  <c r="K52" i="4"/>
  <c r="L52" i="4"/>
  <c r="C53" i="4"/>
  <c r="D53" i="4"/>
  <c r="E53" i="4"/>
  <c r="F53" i="4"/>
  <c r="G53" i="4"/>
  <c r="H53" i="4"/>
  <c r="I53" i="4"/>
  <c r="J53" i="4"/>
  <c r="K53" i="4"/>
  <c r="L53" i="4"/>
  <c r="C54" i="4"/>
  <c r="D54" i="4"/>
  <c r="E54" i="4"/>
  <c r="F54" i="4"/>
  <c r="G54" i="4"/>
  <c r="H54" i="4"/>
  <c r="I54" i="4"/>
  <c r="J54" i="4"/>
  <c r="K54" i="4"/>
  <c r="L54" i="4"/>
  <c r="C55" i="4"/>
  <c r="D55" i="4"/>
  <c r="E55" i="4"/>
  <c r="F55" i="4"/>
  <c r="G55" i="4"/>
  <c r="H55" i="4"/>
  <c r="I55" i="4"/>
  <c r="J55" i="4"/>
  <c r="K55" i="4"/>
  <c r="L55" i="4"/>
  <c r="C56" i="4"/>
  <c r="D56" i="4"/>
  <c r="E56" i="4"/>
  <c r="F56" i="4"/>
  <c r="G56" i="4"/>
  <c r="H56" i="4"/>
  <c r="I56" i="4"/>
  <c r="J56" i="4"/>
  <c r="K56" i="4"/>
  <c r="L56" i="4"/>
  <c r="C57" i="4"/>
  <c r="D57" i="4"/>
  <c r="E57" i="4"/>
  <c r="F57" i="4"/>
  <c r="G57" i="4"/>
  <c r="H57" i="4"/>
  <c r="I57" i="4"/>
  <c r="J57" i="4"/>
  <c r="K57" i="4"/>
  <c r="L57" i="4"/>
  <c r="C58" i="4"/>
  <c r="D58" i="4"/>
  <c r="E58" i="4"/>
  <c r="F58" i="4"/>
  <c r="G58" i="4"/>
  <c r="H58" i="4"/>
  <c r="I58" i="4"/>
  <c r="J58" i="4"/>
  <c r="K58" i="4"/>
  <c r="L58" i="4"/>
  <c r="C59" i="4"/>
  <c r="D59" i="4"/>
  <c r="E59" i="4"/>
  <c r="F59" i="4"/>
  <c r="G59" i="4"/>
  <c r="H59" i="4"/>
  <c r="I59" i="4"/>
  <c r="J59" i="4"/>
  <c r="K59" i="4"/>
  <c r="L59" i="4"/>
  <c r="C60" i="4"/>
  <c r="D60" i="4"/>
  <c r="E60" i="4"/>
  <c r="F60" i="4"/>
  <c r="G60" i="4"/>
  <c r="H60" i="4"/>
  <c r="I60" i="4"/>
  <c r="J60" i="4"/>
  <c r="K60" i="4"/>
  <c r="L60" i="4"/>
  <c r="C61" i="4"/>
  <c r="D61" i="4"/>
  <c r="E61" i="4"/>
  <c r="F61" i="4"/>
  <c r="G61" i="4"/>
  <c r="H61" i="4"/>
  <c r="I61" i="4"/>
  <c r="J61" i="4"/>
  <c r="K61" i="4"/>
  <c r="L61" i="4"/>
  <c r="C62" i="4"/>
  <c r="D62" i="4"/>
  <c r="E62" i="4"/>
  <c r="F62" i="4"/>
  <c r="G62" i="4"/>
  <c r="H62" i="4"/>
  <c r="I62" i="4"/>
  <c r="J62" i="4"/>
  <c r="K62" i="4"/>
  <c r="L62" i="4"/>
  <c r="C63" i="4"/>
  <c r="D63" i="4"/>
  <c r="E63" i="4"/>
  <c r="F63" i="4"/>
  <c r="G63" i="4"/>
  <c r="H63" i="4"/>
  <c r="I63" i="4"/>
  <c r="J63" i="4"/>
  <c r="K63" i="4"/>
  <c r="L63" i="4"/>
  <c r="C64" i="4"/>
  <c r="D64" i="4"/>
  <c r="E64" i="4"/>
  <c r="F64" i="4"/>
  <c r="G64" i="4"/>
  <c r="H64" i="4"/>
  <c r="I64" i="4"/>
  <c r="J64" i="4"/>
  <c r="K64" i="4"/>
  <c r="L64" i="4"/>
  <c r="C65" i="4"/>
  <c r="D65" i="4"/>
  <c r="E65" i="4"/>
  <c r="F65" i="4"/>
  <c r="G65" i="4"/>
  <c r="H65" i="4"/>
  <c r="I65" i="4"/>
  <c r="J65" i="4"/>
  <c r="K65" i="4"/>
  <c r="L65" i="4"/>
  <c r="C66" i="4"/>
  <c r="D66" i="4"/>
  <c r="E66" i="4"/>
  <c r="F66" i="4"/>
  <c r="G66" i="4"/>
  <c r="H66" i="4"/>
  <c r="I66" i="4"/>
  <c r="J66" i="4"/>
  <c r="K66" i="4"/>
  <c r="L66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39" i="4"/>
  <c r="C5" i="4"/>
  <c r="D5" i="4"/>
  <c r="E5" i="4"/>
  <c r="F5" i="4"/>
  <c r="G5" i="4"/>
  <c r="H5" i="4"/>
  <c r="I5" i="4"/>
  <c r="J5" i="4"/>
  <c r="K5" i="4"/>
  <c r="L5" i="4"/>
  <c r="C6" i="4"/>
  <c r="D6" i="4"/>
  <c r="E6" i="4"/>
  <c r="F6" i="4"/>
  <c r="G6" i="4"/>
  <c r="H6" i="4"/>
  <c r="I6" i="4"/>
  <c r="J6" i="4"/>
  <c r="K6" i="4"/>
  <c r="L6" i="4"/>
  <c r="C7" i="4"/>
  <c r="D7" i="4"/>
  <c r="E7" i="4"/>
  <c r="F7" i="4"/>
  <c r="G7" i="4"/>
  <c r="H7" i="4"/>
  <c r="I7" i="4"/>
  <c r="J7" i="4"/>
  <c r="K7" i="4"/>
  <c r="L7" i="4"/>
  <c r="C8" i="4"/>
  <c r="D8" i="4"/>
  <c r="E8" i="4"/>
  <c r="F8" i="4"/>
  <c r="G8" i="4"/>
  <c r="H8" i="4"/>
  <c r="I8" i="4"/>
  <c r="J8" i="4"/>
  <c r="K8" i="4"/>
  <c r="L8" i="4"/>
  <c r="C9" i="4"/>
  <c r="D9" i="4"/>
  <c r="E9" i="4"/>
  <c r="F9" i="4"/>
  <c r="G9" i="4"/>
  <c r="H9" i="4"/>
  <c r="I9" i="4"/>
  <c r="J9" i="4"/>
  <c r="K9" i="4"/>
  <c r="L9" i="4"/>
  <c r="C10" i="4"/>
  <c r="D10" i="4"/>
  <c r="E10" i="4"/>
  <c r="F10" i="4"/>
  <c r="G10" i="4"/>
  <c r="H10" i="4"/>
  <c r="I10" i="4"/>
  <c r="J10" i="4"/>
  <c r="K10" i="4"/>
  <c r="L10" i="4"/>
  <c r="C11" i="4"/>
  <c r="D11" i="4"/>
  <c r="E11" i="4"/>
  <c r="F11" i="4"/>
  <c r="G11" i="4"/>
  <c r="H11" i="4"/>
  <c r="I11" i="4"/>
  <c r="J11" i="4"/>
  <c r="K11" i="4"/>
  <c r="L11" i="4"/>
  <c r="C12" i="4"/>
  <c r="D12" i="4"/>
  <c r="E12" i="4"/>
  <c r="F12" i="4"/>
  <c r="G12" i="4"/>
  <c r="H12" i="4"/>
  <c r="I12" i="4"/>
  <c r="J12" i="4"/>
  <c r="K12" i="4"/>
  <c r="L12" i="4"/>
  <c r="C13" i="4"/>
  <c r="D13" i="4"/>
  <c r="E13" i="4"/>
  <c r="F13" i="4"/>
  <c r="G13" i="4"/>
  <c r="H13" i="4"/>
  <c r="I13" i="4"/>
  <c r="J13" i="4"/>
  <c r="K13" i="4"/>
  <c r="L13" i="4"/>
  <c r="C14" i="4"/>
  <c r="D14" i="4"/>
  <c r="E14" i="4"/>
  <c r="F14" i="4"/>
  <c r="G14" i="4"/>
  <c r="H14" i="4"/>
  <c r="I14" i="4"/>
  <c r="J14" i="4"/>
  <c r="K14" i="4"/>
  <c r="L14" i="4"/>
  <c r="C15" i="4"/>
  <c r="D15" i="4"/>
  <c r="E15" i="4"/>
  <c r="F15" i="4"/>
  <c r="G15" i="4"/>
  <c r="H15" i="4"/>
  <c r="I15" i="4"/>
  <c r="J15" i="4"/>
  <c r="K15" i="4"/>
  <c r="L15" i="4"/>
  <c r="C16" i="4"/>
  <c r="D16" i="4"/>
  <c r="E16" i="4"/>
  <c r="F16" i="4"/>
  <c r="G16" i="4"/>
  <c r="H16" i="4"/>
  <c r="I16" i="4"/>
  <c r="J16" i="4"/>
  <c r="K16" i="4"/>
  <c r="L16" i="4"/>
  <c r="C17" i="4"/>
  <c r="D17" i="4"/>
  <c r="E17" i="4"/>
  <c r="F17" i="4"/>
  <c r="G17" i="4"/>
  <c r="H17" i="4"/>
  <c r="I17" i="4"/>
  <c r="J17" i="4"/>
  <c r="K17" i="4"/>
  <c r="L17" i="4"/>
  <c r="C18" i="4"/>
  <c r="D18" i="4"/>
  <c r="E18" i="4"/>
  <c r="F18" i="4"/>
  <c r="G18" i="4"/>
  <c r="H18" i="4"/>
  <c r="I18" i="4"/>
  <c r="J18" i="4"/>
  <c r="K18" i="4"/>
  <c r="L18" i="4"/>
  <c r="C19" i="4"/>
  <c r="D19" i="4"/>
  <c r="E19" i="4"/>
  <c r="F19" i="4"/>
  <c r="G19" i="4"/>
  <c r="H19" i="4"/>
  <c r="I19" i="4"/>
  <c r="J19" i="4"/>
  <c r="K19" i="4"/>
  <c r="L19" i="4"/>
  <c r="C20" i="4"/>
  <c r="D20" i="4"/>
  <c r="E20" i="4"/>
  <c r="F20" i="4"/>
  <c r="G20" i="4"/>
  <c r="H20" i="4"/>
  <c r="I20" i="4"/>
  <c r="J20" i="4"/>
  <c r="K20" i="4"/>
  <c r="L20" i="4"/>
  <c r="C21" i="4"/>
  <c r="D21" i="4"/>
  <c r="E21" i="4"/>
  <c r="F21" i="4"/>
  <c r="G21" i="4"/>
  <c r="H21" i="4"/>
  <c r="I21" i="4"/>
  <c r="J21" i="4"/>
  <c r="K21" i="4"/>
  <c r="L21" i="4"/>
  <c r="C22" i="4"/>
  <c r="D22" i="4"/>
  <c r="E22" i="4"/>
  <c r="F22" i="4"/>
  <c r="G22" i="4"/>
  <c r="H22" i="4"/>
  <c r="I22" i="4"/>
  <c r="J22" i="4"/>
  <c r="K22" i="4"/>
  <c r="L22" i="4"/>
  <c r="C23" i="4"/>
  <c r="D23" i="4"/>
  <c r="E23" i="4"/>
  <c r="F23" i="4"/>
  <c r="G23" i="4"/>
  <c r="H23" i="4"/>
  <c r="I23" i="4"/>
  <c r="J23" i="4"/>
  <c r="K23" i="4"/>
  <c r="L23" i="4"/>
  <c r="C24" i="4"/>
  <c r="D24" i="4"/>
  <c r="E24" i="4"/>
  <c r="F24" i="4"/>
  <c r="G24" i="4"/>
  <c r="H24" i="4"/>
  <c r="I24" i="4"/>
  <c r="J24" i="4"/>
  <c r="K24" i="4"/>
  <c r="L24" i="4"/>
  <c r="C25" i="4"/>
  <c r="D25" i="4"/>
  <c r="E25" i="4"/>
  <c r="F25" i="4"/>
  <c r="G25" i="4"/>
  <c r="H25" i="4"/>
  <c r="I25" i="4"/>
  <c r="J25" i="4"/>
  <c r="K25" i="4"/>
  <c r="L25" i="4"/>
  <c r="C26" i="4"/>
  <c r="D26" i="4"/>
  <c r="E26" i="4"/>
  <c r="F26" i="4"/>
  <c r="G26" i="4"/>
  <c r="H26" i="4"/>
  <c r="I26" i="4"/>
  <c r="J26" i="4"/>
  <c r="K26" i="4"/>
  <c r="L26" i="4"/>
  <c r="C27" i="4"/>
  <c r="D27" i="4"/>
  <c r="E27" i="4"/>
  <c r="F27" i="4"/>
  <c r="G27" i="4"/>
  <c r="H27" i="4"/>
  <c r="I27" i="4"/>
  <c r="J27" i="4"/>
  <c r="K27" i="4"/>
  <c r="L27" i="4"/>
  <c r="C28" i="4"/>
  <c r="D28" i="4"/>
  <c r="E28" i="4"/>
  <c r="F28" i="4"/>
  <c r="G28" i="4"/>
  <c r="H28" i="4"/>
  <c r="I28" i="4"/>
  <c r="J28" i="4"/>
  <c r="K28" i="4"/>
  <c r="L28" i="4"/>
  <c r="C29" i="4"/>
  <c r="D29" i="4"/>
  <c r="E29" i="4"/>
  <c r="F29" i="4"/>
  <c r="G29" i="4"/>
  <c r="H29" i="4"/>
  <c r="I29" i="4"/>
  <c r="J29" i="4"/>
  <c r="K29" i="4"/>
  <c r="L29" i="4"/>
  <c r="C30" i="4"/>
  <c r="D30" i="4"/>
  <c r="E30" i="4"/>
  <c r="F30" i="4"/>
  <c r="G30" i="4"/>
  <c r="H30" i="4"/>
  <c r="I30" i="4"/>
  <c r="J30" i="4"/>
  <c r="K30" i="4"/>
  <c r="L30" i="4"/>
  <c r="C31" i="4"/>
  <c r="D31" i="4"/>
  <c r="E31" i="4"/>
  <c r="F31" i="4"/>
  <c r="G31" i="4"/>
  <c r="H31" i="4"/>
  <c r="I31" i="4"/>
  <c r="J31" i="4"/>
  <c r="K31" i="4"/>
  <c r="L31" i="4"/>
  <c r="C32" i="4"/>
  <c r="D32" i="4"/>
  <c r="E32" i="4"/>
  <c r="F32" i="4"/>
  <c r="G32" i="4"/>
  <c r="H32" i="4"/>
  <c r="I32" i="4"/>
  <c r="J32" i="4"/>
  <c r="K32" i="4"/>
  <c r="L32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5" i="4"/>
  <c r="K338" i="8" l="1"/>
  <c r="H338" i="8"/>
  <c r="E338" i="8"/>
  <c r="J337" i="8"/>
  <c r="I337" i="8"/>
  <c r="G337" i="8"/>
  <c r="F337" i="8"/>
  <c r="D337" i="8"/>
  <c r="C337" i="8"/>
  <c r="B337" i="8"/>
  <c r="J336" i="8"/>
  <c r="I336" i="8"/>
  <c r="G336" i="8"/>
  <c r="F336" i="8"/>
  <c r="D336" i="8"/>
  <c r="C336" i="8"/>
  <c r="B336" i="8"/>
  <c r="J335" i="8"/>
  <c r="I335" i="8"/>
  <c r="G335" i="8"/>
  <c r="F335" i="8"/>
  <c r="D335" i="8"/>
  <c r="C335" i="8"/>
  <c r="B335" i="8"/>
  <c r="J334" i="8"/>
  <c r="I334" i="8"/>
  <c r="G334" i="8"/>
  <c r="F334" i="8"/>
  <c r="D334" i="8"/>
  <c r="C334" i="8"/>
  <c r="B334" i="8"/>
  <c r="J333" i="8"/>
  <c r="I333" i="8"/>
  <c r="G333" i="8"/>
  <c r="F333" i="8"/>
  <c r="D333" i="8"/>
  <c r="C333" i="8"/>
  <c r="B333" i="8"/>
  <c r="J332" i="8"/>
  <c r="I332" i="8"/>
  <c r="G332" i="8"/>
  <c r="F332" i="8"/>
  <c r="D332" i="8"/>
  <c r="C332" i="8"/>
  <c r="B332" i="8"/>
  <c r="J331" i="8"/>
  <c r="I331" i="8"/>
  <c r="G331" i="8"/>
  <c r="F331" i="8"/>
  <c r="D331" i="8"/>
  <c r="C331" i="8"/>
  <c r="B331" i="8"/>
  <c r="J330" i="8"/>
  <c r="I330" i="8"/>
  <c r="G330" i="8"/>
  <c r="F330" i="8"/>
  <c r="D330" i="8"/>
  <c r="C330" i="8"/>
  <c r="B330" i="8"/>
  <c r="J329" i="8"/>
  <c r="I329" i="8"/>
  <c r="G329" i="8"/>
  <c r="F329" i="8"/>
  <c r="D329" i="8"/>
  <c r="C329" i="8"/>
  <c r="B329" i="8"/>
  <c r="J328" i="8"/>
  <c r="I328" i="8"/>
  <c r="G328" i="8"/>
  <c r="F328" i="8"/>
  <c r="D328" i="8"/>
  <c r="C328" i="8"/>
  <c r="B328" i="8"/>
  <c r="J327" i="8"/>
  <c r="I327" i="8"/>
  <c r="G327" i="8"/>
  <c r="F327" i="8"/>
  <c r="D327" i="8"/>
  <c r="C327" i="8"/>
  <c r="B327" i="8"/>
  <c r="J326" i="8"/>
  <c r="I326" i="8"/>
  <c r="G326" i="8"/>
  <c r="F326" i="8"/>
  <c r="D326" i="8"/>
  <c r="C326" i="8"/>
  <c r="B326" i="8"/>
  <c r="J325" i="8"/>
  <c r="I325" i="8"/>
  <c r="G325" i="8"/>
  <c r="F325" i="8"/>
  <c r="D325" i="8"/>
  <c r="C325" i="8"/>
  <c r="B325" i="8"/>
  <c r="J324" i="8"/>
  <c r="I324" i="8"/>
  <c r="G324" i="8"/>
  <c r="F324" i="8"/>
  <c r="D324" i="8"/>
  <c r="C324" i="8"/>
  <c r="B324" i="8"/>
  <c r="J323" i="8"/>
  <c r="I323" i="8"/>
  <c r="G323" i="8"/>
  <c r="F323" i="8"/>
  <c r="D323" i="8"/>
  <c r="C323" i="8"/>
  <c r="B323" i="8"/>
  <c r="J322" i="8"/>
  <c r="I322" i="8"/>
  <c r="G322" i="8"/>
  <c r="F322" i="8"/>
  <c r="D322" i="8"/>
  <c r="C322" i="8"/>
  <c r="B322" i="8"/>
  <c r="J321" i="8"/>
  <c r="I321" i="8"/>
  <c r="G321" i="8"/>
  <c r="F321" i="8"/>
  <c r="D321" i="8"/>
  <c r="C321" i="8"/>
  <c r="B321" i="8"/>
  <c r="J320" i="8"/>
  <c r="I320" i="8"/>
  <c r="G320" i="8"/>
  <c r="F320" i="8"/>
  <c r="D320" i="8"/>
  <c r="C320" i="8"/>
  <c r="B320" i="8"/>
  <c r="J319" i="8"/>
  <c r="I319" i="8"/>
  <c r="G319" i="8"/>
  <c r="F319" i="8"/>
  <c r="D319" i="8"/>
  <c r="C319" i="8"/>
  <c r="B319" i="8"/>
  <c r="J318" i="8"/>
  <c r="I318" i="8"/>
  <c r="G318" i="8"/>
  <c r="F318" i="8"/>
  <c r="D318" i="8"/>
  <c r="C318" i="8"/>
  <c r="B318" i="8"/>
  <c r="J317" i="8"/>
  <c r="I317" i="8"/>
  <c r="G317" i="8"/>
  <c r="F317" i="8"/>
  <c r="D317" i="8"/>
  <c r="C317" i="8"/>
  <c r="B317" i="8"/>
  <c r="J316" i="8"/>
  <c r="I316" i="8"/>
  <c r="G316" i="8"/>
  <c r="F316" i="8"/>
  <c r="D316" i="8"/>
  <c r="C316" i="8"/>
  <c r="B316" i="8"/>
  <c r="J315" i="8"/>
  <c r="I315" i="8"/>
  <c r="G315" i="8"/>
  <c r="F315" i="8"/>
  <c r="D315" i="8"/>
  <c r="C315" i="8"/>
  <c r="B315" i="8"/>
  <c r="J314" i="8"/>
  <c r="I314" i="8"/>
  <c r="G314" i="8"/>
  <c r="F314" i="8"/>
  <c r="D314" i="8"/>
  <c r="C314" i="8"/>
  <c r="B314" i="8"/>
  <c r="J313" i="8"/>
  <c r="I313" i="8"/>
  <c r="G313" i="8"/>
  <c r="F313" i="8"/>
  <c r="D313" i="8"/>
  <c r="C313" i="8"/>
  <c r="B313" i="8"/>
  <c r="J312" i="8"/>
  <c r="I312" i="8"/>
  <c r="G312" i="8"/>
  <c r="F312" i="8"/>
  <c r="D312" i="8"/>
  <c r="C312" i="8"/>
  <c r="B312" i="8"/>
  <c r="J311" i="8"/>
  <c r="I311" i="8"/>
  <c r="G311" i="8"/>
  <c r="F311" i="8"/>
  <c r="D311" i="8"/>
  <c r="C311" i="8"/>
  <c r="B311" i="8"/>
  <c r="K304" i="8"/>
  <c r="X304" i="8" s="1"/>
  <c r="H304" i="8"/>
  <c r="U304" i="8" s="1"/>
  <c r="E304" i="8"/>
  <c r="R304" i="8" s="1"/>
  <c r="X303" i="8"/>
  <c r="U303" i="8"/>
  <c r="R303" i="8"/>
  <c r="J303" i="8"/>
  <c r="W303" i="8" s="1"/>
  <c r="I303" i="8"/>
  <c r="V303" i="8" s="1"/>
  <c r="G303" i="8"/>
  <c r="T303" i="8" s="1"/>
  <c r="F303" i="8"/>
  <c r="S303" i="8" s="1"/>
  <c r="D303" i="8"/>
  <c r="Q303" i="8" s="1"/>
  <c r="C303" i="8"/>
  <c r="P303" i="8" s="1"/>
  <c r="B303" i="8"/>
  <c r="O303" i="8" s="1"/>
  <c r="X302" i="8"/>
  <c r="U302" i="8"/>
  <c r="R302" i="8"/>
  <c r="J302" i="8"/>
  <c r="W302" i="8" s="1"/>
  <c r="I302" i="8"/>
  <c r="V302" i="8" s="1"/>
  <c r="G302" i="8"/>
  <c r="T302" i="8" s="1"/>
  <c r="F302" i="8"/>
  <c r="S302" i="8" s="1"/>
  <c r="D302" i="8"/>
  <c r="Q302" i="8" s="1"/>
  <c r="C302" i="8"/>
  <c r="P302" i="8" s="1"/>
  <c r="B302" i="8"/>
  <c r="O302" i="8" s="1"/>
  <c r="X301" i="8"/>
  <c r="U301" i="8"/>
  <c r="R301" i="8"/>
  <c r="J301" i="8"/>
  <c r="W301" i="8" s="1"/>
  <c r="I301" i="8"/>
  <c r="V301" i="8" s="1"/>
  <c r="G301" i="8"/>
  <c r="T301" i="8" s="1"/>
  <c r="F301" i="8"/>
  <c r="S301" i="8" s="1"/>
  <c r="D301" i="8"/>
  <c r="Q301" i="8" s="1"/>
  <c r="C301" i="8"/>
  <c r="P301" i="8" s="1"/>
  <c r="B301" i="8"/>
  <c r="O301" i="8" s="1"/>
  <c r="X300" i="8"/>
  <c r="U300" i="8"/>
  <c r="R300" i="8"/>
  <c r="J300" i="8"/>
  <c r="W300" i="8" s="1"/>
  <c r="I300" i="8"/>
  <c r="V300" i="8" s="1"/>
  <c r="G300" i="8"/>
  <c r="T300" i="8" s="1"/>
  <c r="F300" i="8"/>
  <c r="S300" i="8" s="1"/>
  <c r="D300" i="8"/>
  <c r="Q300" i="8" s="1"/>
  <c r="C300" i="8"/>
  <c r="P300" i="8" s="1"/>
  <c r="B300" i="8"/>
  <c r="O300" i="8" s="1"/>
  <c r="X299" i="8"/>
  <c r="U299" i="8"/>
  <c r="R299" i="8"/>
  <c r="J299" i="8"/>
  <c r="W299" i="8" s="1"/>
  <c r="I299" i="8"/>
  <c r="V299" i="8" s="1"/>
  <c r="G299" i="8"/>
  <c r="T299" i="8" s="1"/>
  <c r="F299" i="8"/>
  <c r="S299" i="8" s="1"/>
  <c r="D299" i="8"/>
  <c r="Q299" i="8" s="1"/>
  <c r="C299" i="8"/>
  <c r="P299" i="8" s="1"/>
  <c r="B299" i="8"/>
  <c r="O299" i="8" s="1"/>
  <c r="X298" i="8"/>
  <c r="U298" i="8"/>
  <c r="R298" i="8"/>
  <c r="J298" i="8"/>
  <c r="W298" i="8" s="1"/>
  <c r="I298" i="8"/>
  <c r="V298" i="8" s="1"/>
  <c r="G298" i="8"/>
  <c r="T298" i="8" s="1"/>
  <c r="F298" i="8"/>
  <c r="S298" i="8" s="1"/>
  <c r="D298" i="8"/>
  <c r="Q298" i="8" s="1"/>
  <c r="C298" i="8"/>
  <c r="P298" i="8" s="1"/>
  <c r="B298" i="8"/>
  <c r="O298" i="8" s="1"/>
  <c r="X297" i="8"/>
  <c r="U297" i="8"/>
  <c r="R297" i="8"/>
  <c r="J297" i="8"/>
  <c r="W297" i="8" s="1"/>
  <c r="I297" i="8"/>
  <c r="V297" i="8" s="1"/>
  <c r="G297" i="8"/>
  <c r="T297" i="8" s="1"/>
  <c r="F297" i="8"/>
  <c r="S297" i="8" s="1"/>
  <c r="D297" i="8"/>
  <c r="Q297" i="8" s="1"/>
  <c r="C297" i="8"/>
  <c r="P297" i="8" s="1"/>
  <c r="B297" i="8"/>
  <c r="O297" i="8" s="1"/>
  <c r="X296" i="8"/>
  <c r="W296" i="8"/>
  <c r="U296" i="8"/>
  <c r="R296" i="8"/>
  <c r="J296" i="8"/>
  <c r="I296" i="8"/>
  <c r="V296" i="8" s="1"/>
  <c r="G296" i="8"/>
  <c r="T296" i="8" s="1"/>
  <c r="F296" i="8"/>
  <c r="S296" i="8" s="1"/>
  <c r="D296" i="8"/>
  <c r="Q296" i="8" s="1"/>
  <c r="C296" i="8"/>
  <c r="P296" i="8" s="1"/>
  <c r="B296" i="8"/>
  <c r="X295" i="8"/>
  <c r="U295" i="8"/>
  <c r="R295" i="8"/>
  <c r="J295" i="8"/>
  <c r="W295" i="8" s="1"/>
  <c r="I295" i="8"/>
  <c r="V295" i="8" s="1"/>
  <c r="G295" i="8"/>
  <c r="T295" i="8" s="1"/>
  <c r="F295" i="8"/>
  <c r="S295" i="8" s="1"/>
  <c r="D295" i="8"/>
  <c r="Q295" i="8" s="1"/>
  <c r="C295" i="8"/>
  <c r="P295" i="8" s="1"/>
  <c r="B295" i="8"/>
  <c r="O295" i="8" s="1"/>
  <c r="X294" i="8"/>
  <c r="U294" i="8"/>
  <c r="R294" i="8"/>
  <c r="J294" i="8"/>
  <c r="W294" i="8" s="1"/>
  <c r="I294" i="8"/>
  <c r="V294" i="8" s="1"/>
  <c r="G294" i="8"/>
  <c r="T294" i="8" s="1"/>
  <c r="F294" i="8"/>
  <c r="S294" i="8" s="1"/>
  <c r="D294" i="8"/>
  <c r="Q294" i="8" s="1"/>
  <c r="C294" i="8"/>
  <c r="P294" i="8" s="1"/>
  <c r="B294" i="8"/>
  <c r="O294" i="8" s="1"/>
  <c r="X293" i="8"/>
  <c r="U293" i="8"/>
  <c r="R293" i="8"/>
  <c r="J293" i="8"/>
  <c r="W293" i="8" s="1"/>
  <c r="I293" i="8"/>
  <c r="V293" i="8" s="1"/>
  <c r="G293" i="8"/>
  <c r="T293" i="8" s="1"/>
  <c r="F293" i="8"/>
  <c r="S293" i="8" s="1"/>
  <c r="D293" i="8"/>
  <c r="Q293" i="8" s="1"/>
  <c r="C293" i="8"/>
  <c r="P293" i="8" s="1"/>
  <c r="B293" i="8"/>
  <c r="O293" i="8" s="1"/>
  <c r="X292" i="8"/>
  <c r="U292" i="8"/>
  <c r="R292" i="8"/>
  <c r="J292" i="8"/>
  <c r="W292" i="8" s="1"/>
  <c r="I292" i="8"/>
  <c r="V292" i="8" s="1"/>
  <c r="G292" i="8"/>
  <c r="T292" i="8" s="1"/>
  <c r="F292" i="8"/>
  <c r="S292" i="8" s="1"/>
  <c r="D292" i="8"/>
  <c r="Q292" i="8" s="1"/>
  <c r="C292" i="8"/>
  <c r="P292" i="8" s="1"/>
  <c r="B292" i="8"/>
  <c r="O292" i="8" s="1"/>
  <c r="X291" i="8"/>
  <c r="U291" i="8"/>
  <c r="R291" i="8"/>
  <c r="Q291" i="8"/>
  <c r="J291" i="8"/>
  <c r="W291" i="8" s="1"/>
  <c r="I291" i="8"/>
  <c r="V291" i="8" s="1"/>
  <c r="G291" i="8"/>
  <c r="T291" i="8" s="1"/>
  <c r="F291" i="8"/>
  <c r="S291" i="8" s="1"/>
  <c r="D291" i="8"/>
  <c r="C291" i="8"/>
  <c r="P291" i="8" s="1"/>
  <c r="B291" i="8"/>
  <c r="O291" i="8" s="1"/>
  <c r="X290" i="8"/>
  <c r="U290" i="8"/>
  <c r="R290" i="8"/>
  <c r="J290" i="8"/>
  <c r="W290" i="8" s="1"/>
  <c r="I290" i="8"/>
  <c r="V290" i="8" s="1"/>
  <c r="G290" i="8"/>
  <c r="T290" i="8" s="1"/>
  <c r="F290" i="8"/>
  <c r="S290" i="8" s="1"/>
  <c r="D290" i="8"/>
  <c r="Q290" i="8" s="1"/>
  <c r="C290" i="8"/>
  <c r="P290" i="8" s="1"/>
  <c r="B290" i="8"/>
  <c r="O290" i="8" s="1"/>
  <c r="X289" i="8"/>
  <c r="U289" i="8"/>
  <c r="R289" i="8"/>
  <c r="J289" i="8"/>
  <c r="I289" i="8"/>
  <c r="V289" i="8" s="1"/>
  <c r="G289" i="8"/>
  <c r="T289" i="8" s="1"/>
  <c r="F289" i="8"/>
  <c r="S289" i="8" s="1"/>
  <c r="D289" i="8"/>
  <c r="Q289" i="8" s="1"/>
  <c r="C289" i="8"/>
  <c r="P289" i="8" s="1"/>
  <c r="B289" i="8"/>
  <c r="O289" i="8" s="1"/>
  <c r="X288" i="8"/>
  <c r="U288" i="8"/>
  <c r="R288" i="8"/>
  <c r="J288" i="8"/>
  <c r="W288" i="8" s="1"/>
  <c r="I288" i="8"/>
  <c r="V288" i="8" s="1"/>
  <c r="G288" i="8"/>
  <c r="T288" i="8" s="1"/>
  <c r="F288" i="8"/>
  <c r="S288" i="8" s="1"/>
  <c r="D288" i="8"/>
  <c r="Q288" i="8" s="1"/>
  <c r="C288" i="8"/>
  <c r="P288" i="8" s="1"/>
  <c r="B288" i="8"/>
  <c r="X287" i="8"/>
  <c r="U287" i="8"/>
  <c r="R287" i="8"/>
  <c r="J287" i="8"/>
  <c r="W287" i="8" s="1"/>
  <c r="I287" i="8"/>
  <c r="V287" i="8" s="1"/>
  <c r="G287" i="8"/>
  <c r="T287" i="8" s="1"/>
  <c r="F287" i="8"/>
  <c r="S287" i="8" s="1"/>
  <c r="D287" i="8"/>
  <c r="Q287" i="8" s="1"/>
  <c r="C287" i="8"/>
  <c r="P287" i="8" s="1"/>
  <c r="B287" i="8"/>
  <c r="O287" i="8" s="1"/>
  <c r="X286" i="8"/>
  <c r="U286" i="8"/>
  <c r="R286" i="8"/>
  <c r="J286" i="8"/>
  <c r="W286" i="8" s="1"/>
  <c r="I286" i="8"/>
  <c r="V286" i="8" s="1"/>
  <c r="G286" i="8"/>
  <c r="T286" i="8" s="1"/>
  <c r="F286" i="8"/>
  <c r="S286" i="8" s="1"/>
  <c r="D286" i="8"/>
  <c r="Q286" i="8" s="1"/>
  <c r="C286" i="8"/>
  <c r="P286" i="8" s="1"/>
  <c r="B286" i="8"/>
  <c r="O286" i="8" s="1"/>
  <c r="X285" i="8"/>
  <c r="U285" i="8"/>
  <c r="R285" i="8"/>
  <c r="J285" i="8"/>
  <c r="W285" i="8" s="1"/>
  <c r="I285" i="8"/>
  <c r="V285" i="8" s="1"/>
  <c r="G285" i="8"/>
  <c r="T285" i="8" s="1"/>
  <c r="F285" i="8"/>
  <c r="S285" i="8" s="1"/>
  <c r="D285" i="8"/>
  <c r="Q285" i="8" s="1"/>
  <c r="C285" i="8"/>
  <c r="P285" i="8" s="1"/>
  <c r="B285" i="8"/>
  <c r="O285" i="8" s="1"/>
  <c r="X284" i="8"/>
  <c r="U284" i="8"/>
  <c r="R284" i="8"/>
  <c r="J284" i="8"/>
  <c r="W284" i="8" s="1"/>
  <c r="I284" i="8"/>
  <c r="V284" i="8" s="1"/>
  <c r="G284" i="8"/>
  <c r="T284" i="8" s="1"/>
  <c r="F284" i="8"/>
  <c r="S284" i="8" s="1"/>
  <c r="D284" i="8"/>
  <c r="Q284" i="8" s="1"/>
  <c r="C284" i="8"/>
  <c r="P284" i="8" s="1"/>
  <c r="B284" i="8"/>
  <c r="X283" i="8"/>
  <c r="U283" i="8"/>
  <c r="R283" i="8"/>
  <c r="J283" i="8"/>
  <c r="W283" i="8" s="1"/>
  <c r="I283" i="8"/>
  <c r="V283" i="8" s="1"/>
  <c r="G283" i="8"/>
  <c r="T283" i="8" s="1"/>
  <c r="F283" i="8"/>
  <c r="S283" i="8" s="1"/>
  <c r="D283" i="8"/>
  <c r="C283" i="8"/>
  <c r="P283" i="8" s="1"/>
  <c r="B283" i="8"/>
  <c r="O283" i="8" s="1"/>
  <c r="X282" i="8"/>
  <c r="U282" i="8"/>
  <c r="R282" i="8"/>
  <c r="J282" i="8"/>
  <c r="W282" i="8" s="1"/>
  <c r="I282" i="8"/>
  <c r="V282" i="8" s="1"/>
  <c r="G282" i="8"/>
  <c r="T282" i="8" s="1"/>
  <c r="F282" i="8"/>
  <c r="S282" i="8" s="1"/>
  <c r="D282" i="8"/>
  <c r="Q282" i="8" s="1"/>
  <c r="C282" i="8"/>
  <c r="P282" i="8" s="1"/>
  <c r="B282" i="8"/>
  <c r="O282" i="8" s="1"/>
  <c r="X281" i="8"/>
  <c r="U281" i="8"/>
  <c r="R281" i="8"/>
  <c r="J281" i="8"/>
  <c r="W281" i="8" s="1"/>
  <c r="I281" i="8"/>
  <c r="V281" i="8" s="1"/>
  <c r="G281" i="8"/>
  <c r="T281" i="8" s="1"/>
  <c r="F281" i="8"/>
  <c r="S281" i="8" s="1"/>
  <c r="D281" i="8"/>
  <c r="Q281" i="8" s="1"/>
  <c r="C281" i="8"/>
  <c r="P281" i="8" s="1"/>
  <c r="B281" i="8"/>
  <c r="O281" i="8" s="1"/>
  <c r="X280" i="8"/>
  <c r="U280" i="8"/>
  <c r="R280" i="8"/>
  <c r="J280" i="8"/>
  <c r="W280" i="8" s="1"/>
  <c r="I280" i="8"/>
  <c r="V280" i="8" s="1"/>
  <c r="G280" i="8"/>
  <c r="T280" i="8" s="1"/>
  <c r="F280" i="8"/>
  <c r="S280" i="8" s="1"/>
  <c r="D280" i="8"/>
  <c r="Q280" i="8" s="1"/>
  <c r="C280" i="8"/>
  <c r="P280" i="8" s="1"/>
  <c r="B280" i="8"/>
  <c r="O280" i="8" s="1"/>
  <c r="X279" i="8"/>
  <c r="U279" i="8"/>
  <c r="R279" i="8"/>
  <c r="Q279" i="8"/>
  <c r="J279" i="8"/>
  <c r="W279" i="8" s="1"/>
  <c r="I279" i="8"/>
  <c r="V279" i="8" s="1"/>
  <c r="G279" i="8"/>
  <c r="T279" i="8" s="1"/>
  <c r="F279" i="8"/>
  <c r="S279" i="8" s="1"/>
  <c r="D279" i="8"/>
  <c r="C279" i="8"/>
  <c r="P279" i="8" s="1"/>
  <c r="B279" i="8"/>
  <c r="O279" i="8" s="1"/>
  <c r="X278" i="8"/>
  <c r="U278" i="8"/>
  <c r="R278" i="8"/>
  <c r="J278" i="8"/>
  <c r="W278" i="8" s="1"/>
  <c r="I278" i="8"/>
  <c r="V278" i="8" s="1"/>
  <c r="G278" i="8"/>
  <c r="F278" i="8"/>
  <c r="S278" i="8" s="1"/>
  <c r="D278" i="8"/>
  <c r="Q278" i="8" s="1"/>
  <c r="C278" i="8"/>
  <c r="P278" i="8" s="1"/>
  <c r="B278" i="8"/>
  <c r="O278" i="8" s="1"/>
  <c r="X277" i="8"/>
  <c r="U277" i="8"/>
  <c r="T277" i="8"/>
  <c r="R277" i="8"/>
  <c r="J277" i="8"/>
  <c r="W277" i="8" s="1"/>
  <c r="I277" i="8"/>
  <c r="V277" i="8" s="1"/>
  <c r="G277" i="8"/>
  <c r="F277" i="8"/>
  <c r="S277" i="8" s="1"/>
  <c r="D277" i="8"/>
  <c r="Q277" i="8" s="1"/>
  <c r="C277" i="8"/>
  <c r="P277" i="8" s="1"/>
  <c r="B277" i="8"/>
  <c r="O277" i="8" s="1"/>
  <c r="K270" i="8"/>
  <c r="X270" i="8" s="1"/>
  <c r="H270" i="8"/>
  <c r="U270" i="8" s="1"/>
  <c r="E270" i="8"/>
  <c r="R270" i="8" s="1"/>
  <c r="X269" i="8"/>
  <c r="U269" i="8"/>
  <c r="R269" i="8"/>
  <c r="J269" i="8"/>
  <c r="W269" i="8" s="1"/>
  <c r="I269" i="8"/>
  <c r="V269" i="8" s="1"/>
  <c r="G269" i="8"/>
  <c r="T269" i="8" s="1"/>
  <c r="F269" i="8"/>
  <c r="S269" i="8" s="1"/>
  <c r="D269" i="8"/>
  <c r="Q269" i="8" s="1"/>
  <c r="C269" i="8"/>
  <c r="P269" i="8" s="1"/>
  <c r="B269" i="8"/>
  <c r="X268" i="8"/>
  <c r="U268" i="8"/>
  <c r="R268" i="8"/>
  <c r="J268" i="8"/>
  <c r="W268" i="8" s="1"/>
  <c r="I268" i="8"/>
  <c r="V268" i="8" s="1"/>
  <c r="G268" i="8"/>
  <c r="T268" i="8" s="1"/>
  <c r="F268" i="8"/>
  <c r="S268" i="8" s="1"/>
  <c r="D268" i="8"/>
  <c r="Q268" i="8" s="1"/>
  <c r="C268" i="8"/>
  <c r="P268" i="8" s="1"/>
  <c r="B268" i="8"/>
  <c r="O268" i="8" s="1"/>
  <c r="X267" i="8"/>
  <c r="U267" i="8"/>
  <c r="R267" i="8"/>
  <c r="J267" i="8"/>
  <c r="W267" i="8" s="1"/>
  <c r="I267" i="8"/>
  <c r="V267" i="8" s="1"/>
  <c r="G267" i="8"/>
  <c r="T267" i="8" s="1"/>
  <c r="F267" i="8"/>
  <c r="S267" i="8" s="1"/>
  <c r="D267" i="8"/>
  <c r="Q267" i="8" s="1"/>
  <c r="C267" i="8"/>
  <c r="P267" i="8" s="1"/>
  <c r="B267" i="8"/>
  <c r="O267" i="8" s="1"/>
  <c r="X266" i="8"/>
  <c r="U266" i="8"/>
  <c r="R266" i="8"/>
  <c r="J266" i="8"/>
  <c r="W266" i="8" s="1"/>
  <c r="I266" i="8"/>
  <c r="V266" i="8" s="1"/>
  <c r="G266" i="8"/>
  <c r="T266" i="8" s="1"/>
  <c r="F266" i="8"/>
  <c r="S266" i="8" s="1"/>
  <c r="D266" i="8"/>
  <c r="Q266" i="8" s="1"/>
  <c r="C266" i="8"/>
  <c r="P266" i="8" s="1"/>
  <c r="B266" i="8"/>
  <c r="O266" i="8" s="1"/>
  <c r="X265" i="8"/>
  <c r="U265" i="8"/>
  <c r="R265" i="8"/>
  <c r="J265" i="8"/>
  <c r="W265" i="8" s="1"/>
  <c r="I265" i="8"/>
  <c r="V265" i="8" s="1"/>
  <c r="G265" i="8"/>
  <c r="T265" i="8" s="1"/>
  <c r="F265" i="8"/>
  <c r="S265" i="8" s="1"/>
  <c r="D265" i="8"/>
  <c r="Q265" i="8" s="1"/>
  <c r="C265" i="8"/>
  <c r="P265" i="8" s="1"/>
  <c r="B265" i="8"/>
  <c r="O265" i="8" s="1"/>
  <c r="X264" i="8"/>
  <c r="U264" i="8"/>
  <c r="R264" i="8"/>
  <c r="J264" i="8"/>
  <c r="W264" i="8" s="1"/>
  <c r="I264" i="8"/>
  <c r="V264" i="8" s="1"/>
  <c r="G264" i="8"/>
  <c r="T264" i="8" s="1"/>
  <c r="F264" i="8"/>
  <c r="S264" i="8" s="1"/>
  <c r="D264" i="8"/>
  <c r="Q264" i="8" s="1"/>
  <c r="C264" i="8"/>
  <c r="P264" i="8" s="1"/>
  <c r="B264" i="8"/>
  <c r="O264" i="8" s="1"/>
  <c r="X263" i="8"/>
  <c r="U263" i="8"/>
  <c r="R263" i="8"/>
  <c r="J263" i="8"/>
  <c r="W263" i="8" s="1"/>
  <c r="I263" i="8"/>
  <c r="V263" i="8" s="1"/>
  <c r="G263" i="8"/>
  <c r="T263" i="8" s="1"/>
  <c r="F263" i="8"/>
  <c r="S263" i="8" s="1"/>
  <c r="D263" i="8"/>
  <c r="Q263" i="8" s="1"/>
  <c r="C263" i="8"/>
  <c r="P263" i="8" s="1"/>
  <c r="B263" i="8"/>
  <c r="O263" i="8" s="1"/>
  <c r="X262" i="8"/>
  <c r="U262" i="8"/>
  <c r="R262" i="8"/>
  <c r="J262" i="8"/>
  <c r="W262" i="8" s="1"/>
  <c r="I262" i="8"/>
  <c r="V262" i="8" s="1"/>
  <c r="G262" i="8"/>
  <c r="T262" i="8" s="1"/>
  <c r="F262" i="8"/>
  <c r="S262" i="8" s="1"/>
  <c r="D262" i="8"/>
  <c r="Q262" i="8" s="1"/>
  <c r="C262" i="8"/>
  <c r="P262" i="8" s="1"/>
  <c r="B262" i="8"/>
  <c r="O262" i="8" s="1"/>
  <c r="X261" i="8"/>
  <c r="U261" i="8"/>
  <c r="R261" i="8"/>
  <c r="J261" i="8"/>
  <c r="W261" i="8" s="1"/>
  <c r="I261" i="8"/>
  <c r="V261" i="8" s="1"/>
  <c r="G261" i="8"/>
  <c r="T261" i="8" s="1"/>
  <c r="F261" i="8"/>
  <c r="S261" i="8" s="1"/>
  <c r="D261" i="8"/>
  <c r="Q261" i="8" s="1"/>
  <c r="C261" i="8"/>
  <c r="P261" i="8" s="1"/>
  <c r="B261" i="8"/>
  <c r="O261" i="8" s="1"/>
  <c r="X260" i="8"/>
  <c r="W260" i="8"/>
  <c r="U260" i="8"/>
  <c r="R260" i="8"/>
  <c r="J260" i="8"/>
  <c r="I260" i="8"/>
  <c r="V260" i="8" s="1"/>
  <c r="G260" i="8"/>
  <c r="T260" i="8" s="1"/>
  <c r="F260" i="8"/>
  <c r="S260" i="8" s="1"/>
  <c r="D260" i="8"/>
  <c r="Q260" i="8" s="1"/>
  <c r="C260" i="8"/>
  <c r="P260" i="8" s="1"/>
  <c r="B260" i="8"/>
  <c r="O260" i="8" s="1"/>
  <c r="X259" i="8"/>
  <c r="U259" i="8"/>
  <c r="R259" i="8"/>
  <c r="J259" i="8"/>
  <c r="W259" i="8" s="1"/>
  <c r="I259" i="8"/>
  <c r="V259" i="8" s="1"/>
  <c r="G259" i="8"/>
  <c r="F259" i="8"/>
  <c r="S259" i="8" s="1"/>
  <c r="D259" i="8"/>
  <c r="Q259" i="8" s="1"/>
  <c r="C259" i="8"/>
  <c r="P259" i="8" s="1"/>
  <c r="B259" i="8"/>
  <c r="O259" i="8" s="1"/>
  <c r="X258" i="8"/>
  <c r="U258" i="8"/>
  <c r="T258" i="8"/>
  <c r="R258" i="8"/>
  <c r="J258" i="8"/>
  <c r="W258" i="8" s="1"/>
  <c r="I258" i="8"/>
  <c r="V258" i="8" s="1"/>
  <c r="G258" i="8"/>
  <c r="F258" i="8"/>
  <c r="S258" i="8" s="1"/>
  <c r="D258" i="8"/>
  <c r="Q258" i="8" s="1"/>
  <c r="C258" i="8"/>
  <c r="P258" i="8" s="1"/>
  <c r="B258" i="8"/>
  <c r="O258" i="8" s="1"/>
  <c r="X257" i="8"/>
  <c r="U257" i="8"/>
  <c r="R257" i="8"/>
  <c r="J257" i="8"/>
  <c r="W257" i="8" s="1"/>
  <c r="I257" i="8"/>
  <c r="V257" i="8" s="1"/>
  <c r="G257" i="8"/>
  <c r="T257" i="8" s="1"/>
  <c r="F257" i="8"/>
  <c r="S257" i="8" s="1"/>
  <c r="D257" i="8"/>
  <c r="Q257" i="8" s="1"/>
  <c r="C257" i="8"/>
  <c r="P257" i="8" s="1"/>
  <c r="B257" i="8"/>
  <c r="X256" i="8"/>
  <c r="U256" i="8"/>
  <c r="R256" i="8"/>
  <c r="J256" i="8"/>
  <c r="W256" i="8" s="1"/>
  <c r="I256" i="8"/>
  <c r="V256" i="8" s="1"/>
  <c r="G256" i="8"/>
  <c r="T256" i="8" s="1"/>
  <c r="F256" i="8"/>
  <c r="S256" i="8" s="1"/>
  <c r="D256" i="8"/>
  <c r="Q256" i="8" s="1"/>
  <c r="C256" i="8"/>
  <c r="P256" i="8" s="1"/>
  <c r="B256" i="8"/>
  <c r="O256" i="8" s="1"/>
  <c r="X255" i="8"/>
  <c r="U255" i="8"/>
  <c r="S255" i="8"/>
  <c r="R255" i="8"/>
  <c r="J255" i="8"/>
  <c r="W255" i="8" s="1"/>
  <c r="I255" i="8"/>
  <c r="V255" i="8" s="1"/>
  <c r="G255" i="8"/>
  <c r="F255" i="8"/>
  <c r="D255" i="8"/>
  <c r="Q255" i="8" s="1"/>
  <c r="C255" i="8"/>
  <c r="P255" i="8" s="1"/>
  <c r="B255" i="8"/>
  <c r="O255" i="8" s="1"/>
  <c r="X254" i="8"/>
  <c r="U254" i="8"/>
  <c r="R254" i="8"/>
  <c r="J254" i="8"/>
  <c r="W254" i="8" s="1"/>
  <c r="I254" i="8"/>
  <c r="V254" i="8" s="1"/>
  <c r="G254" i="8"/>
  <c r="T254" i="8" s="1"/>
  <c r="F254" i="8"/>
  <c r="S254" i="8" s="1"/>
  <c r="D254" i="8"/>
  <c r="Q254" i="8" s="1"/>
  <c r="C254" i="8"/>
  <c r="P254" i="8" s="1"/>
  <c r="B254" i="8"/>
  <c r="O254" i="8" s="1"/>
  <c r="X253" i="8"/>
  <c r="U253" i="8"/>
  <c r="R253" i="8"/>
  <c r="J253" i="8"/>
  <c r="W253" i="8" s="1"/>
  <c r="I253" i="8"/>
  <c r="V253" i="8" s="1"/>
  <c r="G253" i="8"/>
  <c r="T253" i="8" s="1"/>
  <c r="F253" i="8"/>
  <c r="S253" i="8" s="1"/>
  <c r="D253" i="8"/>
  <c r="Q253" i="8" s="1"/>
  <c r="C253" i="8"/>
  <c r="P253" i="8" s="1"/>
  <c r="B253" i="8"/>
  <c r="X252" i="8"/>
  <c r="U252" i="8"/>
  <c r="R252" i="8"/>
  <c r="J252" i="8"/>
  <c r="W252" i="8" s="1"/>
  <c r="I252" i="8"/>
  <c r="V252" i="8" s="1"/>
  <c r="G252" i="8"/>
  <c r="T252" i="8" s="1"/>
  <c r="F252" i="8"/>
  <c r="S252" i="8" s="1"/>
  <c r="D252" i="8"/>
  <c r="Q252" i="8" s="1"/>
  <c r="C252" i="8"/>
  <c r="P252" i="8" s="1"/>
  <c r="B252" i="8"/>
  <c r="O252" i="8" s="1"/>
  <c r="X251" i="8"/>
  <c r="U251" i="8"/>
  <c r="R251" i="8"/>
  <c r="J251" i="8"/>
  <c r="W251" i="8" s="1"/>
  <c r="I251" i="8"/>
  <c r="V251" i="8" s="1"/>
  <c r="G251" i="8"/>
  <c r="F251" i="8"/>
  <c r="S251" i="8" s="1"/>
  <c r="D251" i="8"/>
  <c r="Q251" i="8" s="1"/>
  <c r="C251" i="8"/>
  <c r="P251" i="8" s="1"/>
  <c r="B251" i="8"/>
  <c r="O251" i="8" s="1"/>
  <c r="X250" i="8"/>
  <c r="U250" i="8"/>
  <c r="R250" i="8"/>
  <c r="J250" i="8"/>
  <c r="W250" i="8" s="1"/>
  <c r="I250" i="8"/>
  <c r="V250" i="8" s="1"/>
  <c r="G250" i="8"/>
  <c r="T250" i="8" s="1"/>
  <c r="F250" i="8"/>
  <c r="S250" i="8" s="1"/>
  <c r="D250" i="8"/>
  <c r="Q250" i="8" s="1"/>
  <c r="C250" i="8"/>
  <c r="P250" i="8" s="1"/>
  <c r="B250" i="8"/>
  <c r="O250" i="8" s="1"/>
  <c r="X249" i="8"/>
  <c r="U249" i="8"/>
  <c r="R249" i="8"/>
  <c r="J249" i="8"/>
  <c r="W249" i="8" s="1"/>
  <c r="I249" i="8"/>
  <c r="V249" i="8" s="1"/>
  <c r="G249" i="8"/>
  <c r="T249" i="8" s="1"/>
  <c r="F249" i="8"/>
  <c r="S249" i="8" s="1"/>
  <c r="D249" i="8"/>
  <c r="Q249" i="8" s="1"/>
  <c r="C249" i="8"/>
  <c r="P249" i="8" s="1"/>
  <c r="B249" i="8"/>
  <c r="O249" i="8" s="1"/>
  <c r="X248" i="8"/>
  <c r="U248" i="8"/>
  <c r="R248" i="8"/>
  <c r="J248" i="8"/>
  <c r="W248" i="8" s="1"/>
  <c r="I248" i="8"/>
  <c r="V248" i="8" s="1"/>
  <c r="G248" i="8"/>
  <c r="T248" i="8" s="1"/>
  <c r="F248" i="8"/>
  <c r="S248" i="8" s="1"/>
  <c r="D248" i="8"/>
  <c r="Q248" i="8" s="1"/>
  <c r="C248" i="8"/>
  <c r="P248" i="8" s="1"/>
  <c r="B248" i="8"/>
  <c r="O248" i="8" s="1"/>
  <c r="X247" i="8"/>
  <c r="U247" i="8"/>
  <c r="S247" i="8"/>
  <c r="R247" i="8"/>
  <c r="J247" i="8"/>
  <c r="W247" i="8" s="1"/>
  <c r="I247" i="8"/>
  <c r="V247" i="8" s="1"/>
  <c r="G247" i="8"/>
  <c r="F247" i="8"/>
  <c r="D247" i="8"/>
  <c r="Q247" i="8" s="1"/>
  <c r="C247" i="8"/>
  <c r="P247" i="8" s="1"/>
  <c r="B247" i="8"/>
  <c r="O247" i="8" s="1"/>
  <c r="X246" i="8"/>
  <c r="U246" i="8"/>
  <c r="R246" i="8"/>
  <c r="J246" i="8"/>
  <c r="W246" i="8" s="1"/>
  <c r="I246" i="8"/>
  <c r="V246" i="8" s="1"/>
  <c r="G246" i="8"/>
  <c r="T246" i="8" s="1"/>
  <c r="F246" i="8"/>
  <c r="S246" i="8" s="1"/>
  <c r="D246" i="8"/>
  <c r="Q246" i="8" s="1"/>
  <c r="C246" i="8"/>
  <c r="P246" i="8" s="1"/>
  <c r="B246" i="8"/>
  <c r="O246" i="8" s="1"/>
  <c r="X245" i="8"/>
  <c r="U245" i="8"/>
  <c r="R245" i="8"/>
  <c r="J245" i="8"/>
  <c r="W245" i="8" s="1"/>
  <c r="I245" i="8"/>
  <c r="V245" i="8" s="1"/>
  <c r="G245" i="8"/>
  <c r="T245" i="8" s="1"/>
  <c r="F245" i="8"/>
  <c r="S245" i="8" s="1"/>
  <c r="D245" i="8"/>
  <c r="Q245" i="8" s="1"/>
  <c r="C245" i="8"/>
  <c r="P245" i="8" s="1"/>
  <c r="B245" i="8"/>
  <c r="X244" i="8"/>
  <c r="U244" i="8"/>
  <c r="R244" i="8"/>
  <c r="J244" i="8"/>
  <c r="W244" i="8" s="1"/>
  <c r="I244" i="8"/>
  <c r="V244" i="8" s="1"/>
  <c r="G244" i="8"/>
  <c r="T244" i="8" s="1"/>
  <c r="F244" i="8"/>
  <c r="S244" i="8" s="1"/>
  <c r="D244" i="8"/>
  <c r="Q244" i="8" s="1"/>
  <c r="C244" i="8"/>
  <c r="P244" i="8" s="1"/>
  <c r="B244" i="8"/>
  <c r="O244" i="8" s="1"/>
  <c r="X243" i="8"/>
  <c r="U243" i="8"/>
  <c r="R243" i="8"/>
  <c r="J243" i="8"/>
  <c r="I243" i="8"/>
  <c r="V243" i="8" s="1"/>
  <c r="G243" i="8"/>
  <c r="F243" i="8"/>
  <c r="S243" i="8" s="1"/>
  <c r="D243" i="8"/>
  <c r="C243" i="8"/>
  <c r="B243" i="8"/>
  <c r="H236" i="8"/>
  <c r="U236" i="8" s="1"/>
  <c r="E236" i="8"/>
  <c r="R236" i="8" s="1"/>
  <c r="X235" i="8"/>
  <c r="U235" i="8"/>
  <c r="R235" i="8"/>
  <c r="J235" i="8"/>
  <c r="W235" i="8" s="1"/>
  <c r="I235" i="8"/>
  <c r="V235" i="8" s="1"/>
  <c r="G235" i="8"/>
  <c r="T235" i="8" s="1"/>
  <c r="F235" i="8"/>
  <c r="S235" i="8" s="1"/>
  <c r="D235" i="8"/>
  <c r="Q235" i="8" s="1"/>
  <c r="C235" i="8"/>
  <c r="P235" i="8" s="1"/>
  <c r="B235" i="8"/>
  <c r="O235" i="8" s="1"/>
  <c r="X234" i="8"/>
  <c r="U234" i="8"/>
  <c r="R234" i="8"/>
  <c r="J234" i="8"/>
  <c r="W234" i="8" s="1"/>
  <c r="I234" i="8"/>
  <c r="V234" i="8" s="1"/>
  <c r="G234" i="8"/>
  <c r="T234" i="8" s="1"/>
  <c r="F234" i="8"/>
  <c r="S234" i="8" s="1"/>
  <c r="D234" i="8"/>
  <c r="Q234" i="8" s="1"/>
  <c r="C234" i="8"/>
  <c r="P234" i="8" s="1"/>
  <c r="B234" i="8"/>
  <c r="O234" i="8" s="1"/>
  <c r="X233" i="8"/>
  <c r="U233" i="8"/>
  <c r="R233" i="8"/>
  <c r="J233" i="8"/>
  <c r="W233" i="8" s="1"/>
  <c r="I233" i="8"/>
  <c r="V233" i="8" s="1"/>
  <c r="G233" i="8"/>
  <c r="T233" i="8" s="1"/>
  <c r="F233" i="8"/>
  <c r="S233" i="8" s="1"/>
  <c r="D233" i="8"/>
  <c r="Q233" i="8" s="1"/>
  <c r="C233" i="8"/>
  <c r="P233" i="8" s="1"/>
  <c r="B233" i="8"/>
  <c r="O233" i="8" s="1"/>
  <c r="X232" i="8"/>
  <c r="U232" i="8"/>
  <c r="R232" i="8"/>
  <c r="J232" i="8"/>
  <c r="W232" i="8" s="1"/>
  <c r="I232" i="8"/>
  <c r="V232" i="8" s="1"/>
  <c r="G232" i="8"/>
  <c r="T232" i="8" s="1"/>
  <c r="F232" i="8"/>
  <c r="S232" i="8" s="1"/>
  <c r="D232" i="8"/>
  <c r="Q232" i="8" s="1"/>
  <c r="C232" i="8"/>
  <c r="P232" i="8" s="1"/>
  <c r="B232" i="8"/>
  <c r="O232" i="8" s="1"/>
  <c r="X231" i="8"/>
  <c r="U231" i="8"/>
  <c r="R231" i="8"/>
  <c r="J231" i="8"/>
  <c r="W231" i="8" s="1"/>
  <c r="I231" i="8"/>
  <c r="V231" i="8" s="1"/>
  <c r="G231" i="8"/>
  <c r="T231" i="8" s="1"/>
  <c r="F231" i="8"/>
  <c r="S231" i="8" s="1"/>
  <c r="D231" i="8"/>
  <c r="Q231" i="8" s="1"/>
  <c r="C231" i="8"/>
  <c r="P231" i="8" s="1"/>
  <c r="B231" i="8"/>
  <c r="O231" i="8" s="1"/>
  <c r="U230" i="8"/>
  <c r="R230" i="8"/>
  <c r="K230" i="8"/>
  <c r="X230" i="8" s="1"/>
  <c r="J230" i="8"/>
  <c r="W230" i="8" s="1"/>
  <c r="I230" i="8"/>
  <c r="V230" i="8" s="1"/>
  <c r="G230" i="8"/>
  <c r="T230" i="8" s="1"/>
  <c r="F230" i="8"/>
  <c r="S230" i="8" s="1"/>
  <c r="D230" i="8"/>
  <c r="Q230" i="8" s="1"/>
  <c r="C230" i="8"/>
  <c r="P230" i="8" s="1"/>
  <c r="B230" i="8"/>
  <c r="U229" i="8"/>
  <c r="R229" i="8"/>
  <c r="K229" i="8"/>
  <c r="X229" i="8" s="1"/>
  <c r="J229" i="8"/>
  <c r="W229" i="8" s="1"/>
  <c r="I229" i="8"/>
  <c r="V229" i="8" s="1"/>
  <c r="G229" i="8"/>
  <c r="T229" i="8" s="1"/>
  <c r="F229" i="8"/>
  <c r="S229" i="8" s="1"/>
  <c r="D229" i="8"/>
  <c r="Q229" i="8" s="1"/>
  <c r="C229" i="8"/>
  <c r="P229" i="8" s="1"/>
  <c r="B229" i="8"/>
  <c r="O229" i="8" s="1"/>
  <c r="U228" i="8"/>
  <c r="R228" i="8"/>
  <c r="K228" i="8"/>
  <c r="X228" i="8" s="1"/>
  <c r="J228" i="8"/>
  <c r="W228" i="8" s="1"/>
  <c r="I228" i="8"/>
  <c r="V228" i="8" s="1"/>
  <c r="G228" i="8"/>
  <c r="T228" i="8" s="1"/>
  <c r="F228" i="8"/>
  <c r="S228" i="8" s="1"/>
  <c r="D228" i="8"/>
  <c r="Q228" i="8" s="1"/>
  <c r="C228" i="8"/>
  <c r="P228" i="8" s="1"/>
  <c r="B228" i="8"/>
  <c r="O228" i="8" s="1"/>
  <c r="U227" i="8"/>
  <c r="R227" i="8"/>
  <c r="K227" i="8"/>
  <c r="X227" i="8" s="1"/>
  <c r="J227" i="8"/>
  <c r="W227" i="8" s="1"/>
  <c r="I227" i="8"/>
  <c r="V227" i="8" s="1"/>
  <c r="G227" i="8"/>
  <c r="T227" i="8" s="1"/>
  <c r="F227" i="8"/>
  <c r="S227" i="8" s="1"/>
  <c r="D227" i="8"/>
  <c r="Q227" i="8" s="1"/>
  <c r="C227" i="8"/>
  <c r="P227" i="8" s="1"/>
  <c r="B227" i="8"/>
  <c r="U226" i="8"/>
  <c r="R226" i="8"/>
  <c r="K226" i="8"/>
  <c r="X226" i="8" s="1"/>
  <c r="J226" i="8"/>
  <c r="W226" i="8" s="1"/>
  <c r="I226" i="8"/>
  <c r="V226" i="8" s="1"/>
  <c r="G226" i="8"/>
  <c r="T226" i="8" s="1"/>
  <c r="F226" i="8"/>
  <c r="S226" i="8" s="1"/>
  <c r="D226" i="8"/>
  <c r="Q226" i="8" s="1"/>
  <c r="C226" i="8"/>
  <c r="P226" i="8" s="1"/>
  <c r="B226" i="8"/>
  <c r="U225" i="8"/>
  <c r="R225" i="8"/>
  <c r="K225" i="8"/>
  <c r="X225" i="8" s="1"/>
  <c r="J225" i="8"/>
  <c r="W225" i="8" s="1"/>
  <c r="I225" i="8"/>
  <c r="V225" i="8" s="1"/>
  <c r="G225" i="8"/>
  <c r="T225" i="8" s="1"/>
  <c r="F225" i="8"/>
  <c r="S225" i="8" s="1"/>
  <c r="D225" i="8"/>
  <c r="Q225" i="8" s="1"/>
  <c r="C225" i="8"/>
  <c r="P225" i="8" s="1"/>
  <c r="B225" i="8"/>
  <c r="O225" i="8" s="1"/>
  <c r="U224" i="8"/>
  <c r="R224" i="8"/>
  <c r="K224" i="8"/>
  <c r="X224" i="8" s="1"/>
  <c r="J224" i="8"/>
  <c r="W224" i="8" s="1"/>
  <c r="I224" i="8"/>
  <c r="V224" i="8" s="1"/>
  <c r="G224" i="8"/>
  <c r="T224" i="8" s="1"/>
  <c r="F224" i="8"/>
  <c r="S224" i="8" s="1"/>
  <c r="D224" i="8"/>
  <c r="Q224" i="8" s="1"/>
  <c r="C224" i="8"/>
  <c r="P224" i="8" s="1"/>
  <c r="B224" i="8"/>
  <c r="O224" i="8" s="1"/>
  <c r="U223" i="8"/>
  <c r="R223" i="8"/>
  <c r="K223" i="8"/>
  <c r="X223" i="8" s="1"/>
  <c r="J223" i="8"/>
  <c r="W223" i="8" s="1"/>
  <c r="I223" i="8"/>
  <c r="V223" i="8" s="1"/>
  <c r="G223" i="8"/>
  <c r="T223" i="8" s="1"/>
  <c r="F223" i="8"/>
  <c r="S223" i="8" s="1"/>
  <c r="D223" i="8"/>
  <c r="Q223" i="8" s="1"/>
  <c r="C223" i="8"/>
  <c r="P223" i="8" s="1"/>
  <c r="B223" i="8"/>
  <c r="O223" i="8" s="1"/>
  <c r="U222" i="8"/>
  <c r="R222" i="8"/>
  <c r="K222" i="8"/>
  <c r="X222" i="8" s="1"/>
  <c r="J222" i="8"/>
  <c r="W222" i="8" s="1"/>
  <c r="I222" i="8"/>
  <c r="V222" i="8" s="1"/>
  <c r="G222" i="8"/>
  <c r="T222" i="8" s="1"/>
  <c r="F222" i="8"/>
  <c r="S222" i="8" s="1"/>
  <c r="D222" i="8"/>
  <c r="Q222" i="8" s="1"/>
  <c r="C222" i="8"/>
  <c r="P222" i="8" s="1"/>
  <c r="B222" i="8"/>
  <c r="U221" i="8"/>
  <c r="R221" i="8"/>
  <c r="K221" i="8"/>
  <c r="X221" i="8" s="1"/>
  <c r="J221" i="8"/>
  <c r="W221" i="8" s="1"/>
  <c r="I221" i="8"/>
  <c r="V221" i="8" s="1"/>
  <c r="G221" i="8"/>
  <c r="T221" i="8" s="1"/>
  <c r="F221" i="8"/>
  <c r="S221" i="8" s="1"/>
  <c r="D221" i="8"/>
  <c r="Q221" i="8" s="1"/>
  <c r="C221" i="8"/>
  <c r="P221" i="8" s="1"/>
  <c r="B221" i="8"/>
  <c r="O221" i="8" s="1"/>
  <c r="U220" i="8"/>
  <c r="R220" i="8"/>
  <c r="K220" i="8"/>
  <c r="X220" i="8" s="1"/>
  <c r="J220" i="8"/>
  <c r="W220" i="8" s="1"/>
  <c r="I220" i="8"/>
  <c r="V220" i="8" s="1"/>
  <c r="G220" i="8"/>
  <c r="T220" i="8" s="1"/>
  <c r="F220" i="8"/>
  <c r="S220" i="8" s="1"/>
  <c r="D220" i="8"/>
  <c r="Q220" i="8" s="1"/>
  <c r="C220" i="8"/>
  <c r="P220" i="8" s="1"/>
  <c r="B220" i="8"/>
  <c r="O220" i="8" s="1"/>
  <c r="U219" i="8"/>
  <c r="R219" i="8"/>
  <c r="K219" i="8"/>
  <c r="X219" i="8" s="1"/>
  <c r="J219" i="8"/>
  <c r="W219" i="8" s="1"/>
  <c r="I219" i="8"/>
  <c r="V219" i="8" s="1"/>
  <c r="G219" i="8"/>
  <c r="T219" i="8" s="1"/>
  <c r="F219" i="8"/>
  <c r="S219" i="8" s="1"/>
  <c r="D219" i="8"/>
  <c r="Q219" i="8" s="1"/>
  <c r="C219" i="8"/>
  <c r="P219" i="8" s="1"/>
  <c r="B219" i="8"/>
  <c r="O219" i="8" s="1"/>
  <c r="U218" i="8"/>
  <c r="R218" i="8"/>
  <c r="K218" i="8"/>
  <c r="X218" i="8" s="1"/>
  <c r="J218" i="8"/>
  <c r="W218" i="8" s="1"/>
  <c r="I218" i="8"/>
  <c r="V218" i="8" s="1"/>
  <c r="G218" i="8"/>
  <c r="T218" i="8" s="1"/>
  <c r="F218" i="8"/>
  <c r="S218" i="8" s="1"/>
  <c r="D218" i="8"/>
  <c r="Q218" i="8" s="1"/>
  <c r="C218" i="8"/>
  <c r="P218" i="8" s="1"/>
  <c r="B218" i="8"/>
  <c r="O218" i="8" s="1"/>
  <c r="U217" i="8"/>
  <c r="R217" i="8"/>
  <c r="K217" i="8"/>
  <c r="X217" i="8" s="1"/>
  <c r="J217" i="8"/>
  <c r="W217" i="8" s="1"/>
  <c r="I217" i="8"/>
  <c r="V217" i="8" s="1"/>
  <c r="G217" i="8"/>
  <c r="T217" i="8" s="1"/>
  <c r="F217" i="8"/>
  <c r="S217" i="8" s="1"/>
  <c r="D217" i="8"/>
  <c r="Q217" i="8" s="1"/>
  <c r="C217" i="8"/>
  <c r="P217" i="8" s="1"/>
  <c r="B217" i="8"/>
  <c r="O217" i="8" s="1"/>
  <c r="U216" i="8"/>
  <c r="R216" i="8"/>
  <c r="K216" i="8"/>
  <c r="J216" i="8"/>
  <c r="W216" i="8" s="1"/>
  <c r="I216" i="8"/>
  <c r="V216" i="8" s="1"/>
  <c r="G216" i="8"/>
  <c r="T216" i="8" s="1"/>
  <c r="F216" i="8"/>
  <c r="S216" i="8" s="1"/>
  <c r="D216" i="8"/>
  <c r="Q216" i="8" s="1"/>
  <c r="C216" i="8"/>
  <c r="P216" i="8" s="1"/>
  <c r="B216" i="8"/>
  <c r="O216" i="8" s="1"/>
  <c r="U215" i="8"/>
  <c r="R215" i="8"/>
  <c r="K215" i="8"/>
  <c r="X215" i="8" s="1"/>
  <c r="J215" i="8"/>
  <c r="W215" i="8" s="1"/>
  <c r="I215" i="8"/>
  <c r="V215" i="8" s="1"/>
  <c r="G215" i="8"/>
  <c r="T215" i="8" s="1"/>
  <c r="F215" i="8"/>
  <c r="S215" i="8" s="1"/>
  <c r="D215" i="8"/>
  <c r="Q215" i="8" s="1"/>
  <c r="C215" i="8"/>
  <c r="P215" i="8" s="1"/>
  <c r="B215" i="8"/>
  <c r="O215" i="8" s="1"/>
  <c r="X214" i="8"/>
  <c r="U214" i="8"/>
  <c r="R214" i="8"/>
  <c r="J214" i="8"/>
  <c r="W214" i="8" s="1"/>
  <c r="I214" i="8"/>
  <c r="V214" i="8" s="1"/>
  <c r="G214" i="8"/>
  <c r="T214" i="8" s="1"/>
  <c r="F214" i="8"/>
  <c r="S214" i="8" s="1"/>
  <c r="D214" i="8"/>
  <c r="Q214" i="8" s="1"/>
  <c r="C214" i="8"/>
  <c r="P214" i="8" s="1"/>
  <c r="B214" i="8"/>
  <c r="O214" i="8" s="1"/>
  <c r="X213" i="8"/>
  <c r="U213" i="8"/>
  <c r="R213" i="8"/>
  <c r="J213" i="8"/>
  <c r="W213" i="8" s="1"/>
  <c r="I213" i="8"/>
  <c r="V213" i="8" s="1"/>
  <c r="G213" i="8"/>
  <c r="T213" i="8" s="1"/>
  <c r="F213" i="8"/>
  <c r="S213" i="8" s="1"/>
  <c r="D213" i="8"/>
  <c r="Q213" i="8" s="1"/>
  <c r="C213" i="8"/>
  <c r="P213" i="8" s="1"/>
  <c r="B213" i="8"/>
  <c r="O213" i="8" s="1"/>
  <c r="X212" i="8"/>
  <c r="U212" i="8"/>
  <c r="R212" i="8"/>
  <c r="J212" i="8"/>
  <c r="W212" i="8" s="1"/>
  <c r="I212" i="8"/>
  <c r="V212" i="8" s="1"/>
  <c r="G212" i="8"/>
  <c r="T212" i="8" s="1"/>
  <c r="F212" i="8"/>
  <c r="S212" i="8" s="1"/>
  <c r="D212" i="8"/>
  <c r="Q212" i="8" s="1"/>
  <c r="C212" i="8"/>
  <c r="P212" i="8" s="1"/>
  <c r="B212" i="8"/>
  <c r="O212" i="8" s="1"/>
  <c r="X211" i="8"/>
  <c r="U211" i="8"/>
  <c r="R211" i="8"/>
  <c r="J211" i="8"/>
  <c r="W211" i="8" s="1"/>
  <c r="I211" i="8"/>
  <c r="V211" i="8" s="1"/>
  <c r="G211" i="8"/>
  <c r="T211" i="8" s="1"/>
  <c r="F211" i="8"/>
  <c r="S211" i="8" s="1"/>
  <c r="D211" i="8"/>
  <c r="Q211" i="8" s="1"/>
  <c r="C211" i="8"/>
  <c r="P211" i="8" s="1"/>
  <c r="B211" i="8"/>
  <c r="O211" i="8" s="1"/>
  <c r="X210" i="8"/>
  <c r="U210" i="8"/>
  <c r="R210" i="8"/>
  <c r="J210" i="8"/>
  <c r="W210" i="8" s="1"/>
  <c r="I210" i="8"/>
  <c r="V210" i="8" s="1"/>
  <c r="G210" i="8"/>
  <c r="T210" i="8" s="1"/>
  <c r="F210" i="8"/>
  <c r="S210" i="8" s="1"/>
  <c r="D210" i="8"/>
  <c r="Q210" i="8" s="1"/>
  <c r="C210" i="8"/>
  <c r="P210" i="8" s="1"/>
  <c r="B210" i="8"/>
  <c r="O210" i="8" s="1"/>
  <c r="X209" i="8"/>
  <c r="U209" i="8"/>
  <c r="R209" i="8"/>
  <c r="J209" i="8"/>
  <c r="W209" i="8" s="1"/>
  <c r="I209" i="8"/>
  <c r="V209" i="8" s="1"/>
  <c r="G209" i="8"/>
  <c r="F209" i="8"/>
  <c r="D209" i="8"/>
  <c r="C209" i="8"/>
  <c r="B209" i="8"/>
  <c r="K202" i="8"/>
  <c r="X202" i="8" s="1"/>
  <c r="H202" i="8"/>
  <c r="U202" i="8" s="1"/>
  <c r="E202" i="8"/>
  <c r="R202" i="8" s="1"/>
  <c r="X201" i="8"/>
  <c r="U201" i="8"/>
  <c r="R201" i="8"/>
  <c r="J201" i="8"/>
  <c r="W201" i="8" s="1"/>
  <c r="I201" i="8"/>
  <c r="V201" i="8" s="1"/>
  <c r="G201" i="8"/>
  <c r="T201" i="8" s="1"/>
  <c r="F201" i="8"/>
  <c r="S201" i="8" s="1"/>
  <c r="D201" i="8"/>
  <c r="Q201" i="8" s="1"/>
  <c r="C201" i="8"/>
  <c r="P201" i="8" s="1"/>
  <c r="B201" i="8"/>
  <c r="O201" i="8" s="1"/>
  <c r="X200" i="8"/>
  <c r="U200" i="8"/>
  <c r="R200" i="8"/>
  <c r="J200" i="8"/>
  <c r="W200" i="8" s="1"/>
  <c r="I200" i="8"/>
  <c r="V200" i="8" s="1"/>
  <c r="G200" i="8"/>
  <c r="T200" i="8" s="1"/>
  <c r="F200" i="8"/>
  <c r="S200" i="8" s="1"/>
  <c r="D200" i="8"/>
  <c r="Q200" i="8" s="1"/>
  <c r="C200" i="8"/>
  <c r="P200" i="8" s="1"/>
  <c r="B200" i="8"/>
  <c r="O200" i="8" s="1"/>
  <c r="X199" i="8"/>
  <c r="U199" i="8"/>
  <c r="R199" i="8"/>
  <c r="J199" i="8"/>
  <c r="W199" i="8" s="1"/>
  <c r="I199" i="8"/>
  <c r="V199" i="8" s="1"/>
  <c r="G199" i="8"/>
  <c r="T199" i="8" s="1"/>
  <c r="F199" i="8"/>
  <c r="S199" i="8" s="1"/>
  <c r="D199" i="8"/>
  <c r="Q199" i="8" s="1"/>
  <c r="C199" i="8"/>
  <c r="P199" i="8" s="1"/>
  <c r="B199" i="8"/>
  <c r="O199" i="8" s="1"/>
  <c r="X198" i="8"/>
  <c r="U198" i="8"/>
  <c r="R198" i="8"/>
  <c r="J198" i="8"/>
  <c r="W198" i="8" s="1"/>
  <c r="I198" i="8"/>
  <c r="V198" i="8" s="1"/>
  <c r="G198" i="8"/>
  <c r="T198" i="8" s="1"/>
  <c r="F198" i="8"/>
  <c r="S198" i="8" s="1"/>
  <c r="D198" i="8"/>
  <c r="Q198" i="8" s="1"/>
  <c r="C198" i="8"/>
  <c r="P198" i="8" s="1"/>
  <c r="B198" i="8"/>
  <c r="O198" i="8" s="1"/>
  <c r="X197" i="8"/>
  <c r="U197" i="8"/>
  <c r="R197" i="8"/>
  <c r="J197" i="8"/>
  <c r="W197" i="8" s="1"/>
  <c r="I197" i="8"/>
  <c r="V197" i="8" s="1"/>
  <c r="G197" i="8"/>
  <c r="T197" i="8" s="1"/>
  <c r="F197" i="8"/>
  <c r="S197" i="8" s="1"/>
  <c r="D197" i="8"/>
  <c r="Q197" i="8" s="1"/>
  <c r="C197" i="8"/>
  <c r="P197" i="8" s="1"/>
  <c r="B197" i="8"/>
  <c r="O197" i="8" s="1"/>
  <c r="X196" i="8"/>
  <c r="U196" i="8"/>
  <c r="R196" i="8"/>
  <c r="J196" i="8"/>
  <c r="W196" i="8" s="1"/>
  <c r="I196" i="8"/>
  <c r="V196" i="8" s="1"/>
  <c r="G196" i="8"/>
  <c r="T196" i="8" s="1"/>
  <c r="F196" i="8"/>
  <c r="S196" i="8" s="1"/>
  <c r="D196" i="8"/>
  <c r="Q196" i="8" s="1"/>
  <c r="C196" i="8"/>
  <c r="P196" i="8" s="1"/>
  <c r="B196" i="8"/>
  <c r="O196" i="8" s="1"/>
  <c r="X195" i="8"/>
  <c r="U195" i="8"/>
  <c r="R195" i="8"/>
  <c r="J195" i="8"/>
  <c r="W195" i="8" s="1"/>
  <c r="I195" i="8"/>
  <c r="V195" i="8" s="1"/>
  <c r="G195" i="8"/>
  <c r="T195" i="8" s="1"/>
  <c r="F195" i="8"/>
  <c r="S195" i="8" s="1"/>
  <c r="D195" i="8"/>
  <c r="Q195" i="8" s="1"/>
  <c r="C195" i="8"/>
  <c r="P195" i="8" s="1"/>
  <c r="B195" i="8"/>
  <c r="O195" i="8" s="1"/>
  <c r="X194" i="8"/>
  <c r="U194" i="8"/>
  <c r="R194" i="8"/>
  <c r="J194" i="8"/>
  <c r="W194" i="8" s="1"/>
  <c r="I194" i="8"/>
  <c r="V194" i="8" s="1"/>
  <c r="G194" i="8"/>
  <c r="T194" i="8" s="1"/>
  <c r="F194" i="8"/>
  <c r="S194" i="8" s="1"/>
  <c r="D194" i="8"/>
  <c r="Q194" i="8" s="1"/>
  <c r="C194" i="8"/>
  <c r="P194" i="8" s="1"/>
  <c r="B194" i="8"/>
  <c r="O194" i="8" s="1"/>
  <c r="X193" i="8"/>
  <c r="U193" i="8"/>
  <c r="R193" i="8"/>
  <c r="J193" i="8"/>
  <c r="W193" i="8" s="1"/>
  <c r="I193" i="8"/>
  <c r="V193" i="8" s="1"/>
  <c r="G193" i="8"/>
  <c r="T193" i="8" s="1"/>
  <c r="F193" i="8"/>
  <c r="S193" i="8" s="1"/>
  <c r="D193" i="8"/>
  <c r="Q193" i="8" s="1"/>
  <c r="C193" i="8"/>
  <c r="P193" i="8" s="1"/>
  <c r="B193" i="8"/>
  <c r="O193" i="8" s="1"/>
  <c r="X192" i="8"/>
  <c r="U192" i="8"/>
  <c r="R192" i="8"/>
  <c r="J192" i="8"/>
  <c r="W192" i="8" s="1"/>
  <c r="I192" i="8"/>
  <c r="V192" i="8" s="1"/>
  <c r="G192" i="8"/>
  <c r="T192" i="8" s="1"/>
  <c r="F192" i="8"/>
  <c r="S192" i="8" s="1"/>
  <c r="D192" i="8"/>
  <c r="Q192" i="8" s="1"/>
  <c r="C192" i="8"/>
  <c r="P192" i="8" s="1"/>
  <c r="B192" i="8"/>
  <c r="O192" i="8" s="1"/>
  <c r="X191" i="8"/>
  <c r="U191" i="8"/>
  <c r="R191" i="8"/>
  <c r="J191" i="8"/>
  <c r="W191" i="8" s="1"/>
  <c r="I191" i="8"/>
  <c r="V191" i="8" s="1"/>
  <c r="G191" i="8"/>
  <c r="T191" i="8" s="1"/>
  <c r="F191" i="8"/>
  <c r="S191" i="8" s="1"/>
  <c r="D191" i="8"/>
  <c r="Q191" i="8" s="1"/>
  <c r="C191" i="8"/>
  <c r="P191" i="8" s="1"/>
  <c r="B191" i="8"/>
  <c r="O191" i="8" s="1"/>
  <c r="X190" i="8"/>
  <c r="U190" i="8"/>
  <c r="R190" i="8"/>
  <c r="J190" i="8"/>
  <c r="W190" i="8" s="1"/>
  <c r="I190" i="8"/>
  <c r="V190" i="8" s="1"/>
  <c r="G190" i="8"/>
  <c r="T190" i="8" s="1"/>
  <c r="F190" i="8"/>
  <c r="S190" i="8" s="1"/>
  <c r="D190" i="8"/>
  <c r="Q190" i="8" s="1"/>
  <c r="C190" i="8"/>
  <c r="P190" i="8" s="1"/>
  <c r="B190" i="8"/>
  <c r="O190" i="8" s="1"/>
  <c r="X189" i="8"/>
  <c r="U189" i="8"/>
  <c r="R189" i="8"/>
  <c r="J189" i="8"/>
  <c r="W189" i="8" s="1"/>
  <c r="I189" i="8"/>
  <c r="V189" i="8" s="1"/>
  <c r="G189" i="8"/>
  <c r="T189" i="8" s="1"/>
  <c r="F189" i="8"/>
  <c r="S189" i="8" s="1"/>
  <c r="D189" i="8"/>
  <c r="Q189" i="8" s="1"/>
  <c r="C189" i="8"/>
  <c r="P189" i="8" s="1"/>
  <c r="B189" i="8"/>
  <c r="O189" i="8" s="1"/>
  <c r="X188" i="8"/>
  <c r="U188" i="8"/>
  <c r="R188" i="8"/>
  <c r="J188" i="8"/>
  <c r="W188" i="8" s="1"/>
  <c r="I188" i="8"/>
  <c r="V188" i="8" s="1"/>
  <c r="G188" i="8"/>
  <c r="T188" i="8" s="1"/>
  <c r="F188" i="8"/>
  <c r="S188" i="8" s="1"/>
  <c r="D188" i="8"/>
  <c r="Q188" i="8" s="1"/>
  <c r="C188" i="8"/>
  <c r="P188" i="8" s="1"/>
  <c r="B188" i="8"/>
  <c r="O188" i="8" s="1"/>
  <c r="X187" i="8"/>
  <c r="U187" i="8"/>
  <c r="T187" i="8"/>
  <c r="R187" i="8"/>
  <c r="J187" i="8"/>
  <c r="W187" i="8" s="1"/>
  <c r="I187" i="8"/>
  <c r="V187" i="8" s="1"/>
  <c r="G187" i="8"/>
  <c r="F187" i="8"/>
  <c r="S187" i="8" s="1"/>
  <c r="D187" i="8"/>
  <c r="Q187" i="8" s="1"/>
  <c r="C187" i="8"/>
  <c r="P187" i="8" s="1"/>
  <c r="B187" i="8"/>
  <c r="O187" i="8" s="1"/>
  <c r="X186" i="8"/>
  <c r="U186" i="8"/>
  <c r="R186" i="8"/>
  <c r="J186" i="8"/>
  <c r="W186" i="8" s="1"/>
  <c r="I186" i="8"/>
  <c r="V186" i="8" s="1"/>
  <c r="G186" i="8"/>
  <c r="T186" i="8" s="1"/>
  <c r="F186" i="8"/>
  <c r="S186" i="8" s="1"/>
  <c r="D186" i="8"/>
  <c r="Q186" i="8" s="1"/>
  <c r="C186" i="8"/>
  <c r="P186" i="8" s="1"/>
  <c r="B186" i="8"/>
  <c r="O186" i="8" s="1"/>
  <c r="X185" i="8"/>
  <c r="U185" i="8"/>
  <c r="R185" i="8"/>
  <c r="J185" i="8"/>
  <c r="W185" i="8" s="1"/>
  <c r="I185" i="8"/>
  <c r="V185" i="8" s="1"/>
  <c r="G185" i="8"/>
  <c r="T185" i="8" s="1"/>
  <c r="F185" i="8"/>
  <c r="S185" i="8" s="1"/>
  <c r="D185" i="8"/>
  <c r="Q185" i="8" s="1"/>
  <c r="C185" i="8"/>
  <c r="P185" i="8" s="1"/>
  <c r="B185" i="8"/>
  <c r="O185" i="8" s="1"/>
  <c r="X184" i="8"/>
  <c r="U184" i="8"/>
  <c r="R184" i="8"/>
  <c r="J184" i="8"/>
  <c r="W184" i="8" s="1"/>
  <c r="I184" i="8"/>
  <c r="V184" i="8" s="1"/>
  <c r="G184" i="8"/>
  <c r="T184" i="8" s="1"/>
  <c r="F184" i="8"/>
  <c r="S184" i="8" s="1"/>
  <c r="D184" i="8"/>
  <c r="Q184" i="8" s="1"/>
  <c r="C184" i="8"/>
  <c r="P184" i="8" s="1"/>
  <c r="B184" i="8"/>
  <c r="O184" i="8" s="1"/>
  <c r="X183" i="8"/>
  <c r="U183" i="8"/>
  <c r="R183" i="8"/>
  <c r="J183" i="8"/>
  <c r="W183" i="8" s="1"/>
  <c r="I183" i="8"/>
  <c r="V183" i="8" s="1"/>
  <c r="G183" i="8"/>
  <c r="T183" i="8" s="1"/>
  <c r="F183" i="8"/>
  <c r="S183" i="8" s="1"/>
  <c r="D183" i="8"/>
  <c r="Q183" i="8" s="1"/>
  <c r="C183" i="8"/>
  <c r="P183" i="8" s="1"/>
  <c r="B183" i="8"/>
  <c r="O183" i="8" s="1"/>
  <c r="X182" i="8"/>
  <c r="U182" i="8"/>
  <c r="R182" i="8"/>
  <c r="J182" i="8"/>
  <c r="W182" i="8" s="1"/>
  <c r="I182" i="8"/>
  <c r="V182" i="8" s="1"/>
  <c r="G182" i="8"/>
  <c r="T182" i="8" s="1"/>
  <c r="F182" i="8"/>
  <c r="S182" i="8" s="1"/>
  <c r="D182" i="8"/>
  <c r="Q182" i="8" s="1"/>
  <c r="C182" i="8"/>
  <c r="P182" i="8" s="1"/>
  <c r="B182" i="8"/>
  <c r="O182" i="8" s="1"/>
  <c r="X181" i="8"/>
  <c r="U181" i="8"/>
  <c r="R181" i="8"/>
  <c r="J181" i="8"/>
  <c r="W181" i="8" s="1"/>
  <c r="I181" i="8"/>
  <c r="V181" i="8" s="1"/>
  <c r="G181" i="8"/>
  <c r="T181" i="8" s="1"/>
  <c r="F181" i="8"/>
  <c r="S181" i="8" s="1"/>
  <c r="D181" i="8"/>
  <c r="Q181" i="8" s="1"/>
  <c r="C181" i="8"/>
  <c r="P181" i="8" s="1"/>
  <c r="B181" i="8"/>
  <c r="O181" i="8" s="1"/>
  <c r="X180" i="8"/>
  <c r="U180" i="8"/>
  <c r="R180" i="8"/>
  <c r="J180" i="8"/>
  <c r="W180" i="8" s="1"/>
  <c r="I180" i="8"/>
  <c r="V180" i="8" s="1"/>
  <c r="G180" i="8"/>
  <c r="T180" i="8" s="1"/>
  <c r="F180" i="8"/>
  <c r="S180" i="8" s="1"/>
  <c r="D180" i="8"/>
  <c r="Q180" i="8" s="1"/>
  <c r="C180" i="8"/>
  <c r="P180" i="8" s="1"/>
  <c r="B180" i="8"/>
  <c r="X179" i="8"/>
  <c r="U179" i="8"/>
  <c r="R179" i="8"/>
  <c r="J179" i="8"/>
  <c r="W179" i="8" s="1"/>
  <c r="I179" i="8"/>
  <c r="V179" i="8" s="1"/>
  <c r="G179" i="8"/>
  <c r="T179" i="8" s="1"/>
  <c r="F179" i="8"/>
  <c r="S179" i="8" s="1"/>
  <c r="D179" i="8"/>
  <c r="Q179" i="8" s="1"/>
  <c r="C179" i="8"/>
  <c r="P179" i="8" s="1"/>
  <c r="B179" i="8"/>
  <c r="O179" i="8" s="1"/>
  <c r="X178" i="8"/>
  <c r="U178" i="8"/>
  <c r="R178" i="8"/>
  <c r="J178" i="8"/>
  <c r="W178" i="8" s="1"/>
  <c r="I178" i="8"/>
  <c r="V178" i="8" s="1"/>
  <c r="G178" i="8"/>
  <c r="T178" i="8" s="1"/>
  <c r="F178" i="8"/>
  <c r="S178" i="8" s="1"/>
  <c r="D178" i="8"/>
  <c r="Q178" i="8" s="1"/>
  <c r="C178" i="8"/>
  <c r="P178" i="8" s="1"/>
  <c r="B178" i="8"/>
  <c r="O178" i="8" s="1"/>
  <c r="X177" i="8"/>
  <c r="U177" i="8"/>
  <c r="R177" i="8"/>
  <c r="J177" i="8"/>
  <c r="W177" i="8" s="1"/>
  <c r="I177" i="8"/>
  <c r="V177" i="8" s="1"/>
  <c r="G177" i="8"/>
  <c r="T177" i="8" s="1"/>
  <c r="F177" i="8"/>
  <c r="S177" i="8" s="1"/>
  <c r="D177" i="8"/>
  <c r="Q177" i="8" s="1"/>
  <c r="C177" i="8"/>
  <c r="P177" i="8" s="1"/>
  <c r="B177" i="8"/>
  <c r="O177" i="8" s="1"/>
  <c r="X176" i="8"/>
  <c r="U176" i="8"/>
  <c r="R176" i="8"/>
  <c r="O176" i="8"/>
  <c r="J176" i="8"/>
  <c r="W176" i="8" s="1"/>
  <c r="I176" i="8"/>
  <c r="V176" i="8" s="1"/>
  <c r="G176" i="8"/>
  <c r="T176" i="8" s="1"/>
  <c r="F176" i="8"/>
  <c r="S176" i="8" s="1"/>
  <c r="D176" i="8"/>
  <c r="Q176" i="8" s="1"/>
  <c r="C176" i="8"/>
  <c r="P176" i="8" s="1"/>
  <c r="B176" i="8"/>
  <c r="X175" i="8"/>
  <c r="U175" i="8"/>
  <c r="R175" i="8"/>
  <c r="J175" i="8"/>
  <c r="W175" i="8" s="1"/>
  <c r="I175" i="8"/>
  <c r="V175" i="8" s="1"/>
  <c r="G175" i="8"/>
  <c r="T175" i="8" s="1"/>
  <c r="F175" i="8"/>
  <c r="D175" i="8"/>
  <c r="Q175" i="8" s="1"/>
  <c r="C175" i="8"/>
  <c r="P175" i="8" s="1"/>
  <c r="B175" i="8"/>
  <c r="O175" i="8" s="1"/>
  <c r="K168" i="8"/>
  <c r="X168" i="8" s="1"/>
  <c r="H168" i="8"/>
  <c r="U168" i="8" s="1"/>
  <c r="E168" i="8"/>
  <c r="R168" i="8" s="1"/>
  <c r="X167" i="8"/>
  <c r="U167" i="8"/>
  <c r="R167" i="8"/>
  <c r="J167" i="8"/>
  <c r="W167" i="8" s="1"/>
  <c r="I167" i="8"/>
  <c r="V167" i="8" s="1"/>
  <c r="G167" i="8"/>
  <c r="T167" i="8" s="1"/>
  <c r="F167" i="8"/>
  <c r="S167" i="8" s="1"/>
  <c r="D167" i="8"/>
  <c r="Q167" i="8" s="1"/>
  <c r="C167" i="8"/>
  <c r="P167" i="8" s="1"/>
  <c r="B167" i="8"/>
  <c r="O167" i="8" s="1"/>
  <c r="X166" i="8"/>
  <c r="U166" i="8"/>
  <c r="R166" i="8"/>
  <c r="J166" i="8"/>
  <c r="W166" i="8" s="1"/>
  <c r="I166" i="8"/>
  <c r="V166" i="8" s="1"/>
  <c r="G166" i="8"/>
  <c r="T166" i="8" s="1"/>
  <c r="F166" i="8"/>
  <c r="S166" i="8" s="1"/>
  <c r="D166" i="8"/>
  <c r="Q166" i="8" s="1"/>
  <c r="C166" i="8"/>
  <c r="P166" i="8" s="1"/>
  <c r="B166" i="8"/>
  <c r="O166" i="8" s="1"/>
  <c r="X165" i="8"/>
  <c r="U165" i="8"/>
  <c r="R165" i="8"/>
  <c r="J165" i="8"/>
  <c r="W165" i="8" s="1"/>
  <c r="I165" i="8"/>
  <c r="V165" i="8" s="1"/>
  <c r="G165" i="8"/>
  <c r="T165" i="8" s="1"/>
  <c r="F165" i="8"/>
  <c r="S165" i="8" s="1"/>
  <c r="D165" i="8"/>
  <c r="Q165" i="8" s="1"/>
  <c r="C165" i="8"/>
  <c r="P165" i="8" s="1"/>
  <c r="B165" i="8"/>
  <c r="O165" i="8" s="1"/>
  <c r="X164" i="8"/>
  <c r="U164" i="8"/>
  <c r="T164" i="8"/>
  <c r="R164" i="8"/>
  <c r="J164" i="8"/>
  <c r="W164" i="8" s="1"/>
  <c r="I164" i="8"/>
  <c r="V164" i="8" s="1"/>
  <c r="G164" i="8"/>
  <c r="F164" i="8"/>
  <c r="S164" i="8" s="1"/>
  <c r="D164" i="8"/>
  <c r="Q164" i="8" s="1"/>
  <c r="C164" i="8"/>
  <c r="P164" i="8" s="1"/>
  <c r="B164" i="8"/>
  <c r="O164" i="8" s="1"/>
  <c r="X163" i="8"/>
  <c r="U163" i="8"/>
  <c r="R163" i="8"/>
  <c r="J163" i="8"/>
  <c r="W163" i="8" s="1"/>
  <c r="I163" i="8"/>
  <c r="V163" i="8" s="1"/>
  <c r="G163" i="8"/>
  <c r="T163" i="8" s="1"/>
  <c r="F163" i="8"/>
  <c r="S163" i="8" s="1"/>
  <c r="D163" i="8"/>
  <c r="Q163" i="8" s="1"/>
  <c r="C163" i="8"/>
  <c r="P163" i="8" s="1"/>
  <c r="B163" i="8"/>
  <c r="X162" i="8"/>
  <c r="U162" i="8"/>
  <c r="R162" i="8"/>
  <c r="J162" i="8"/>
  <c r="W162" i="8" s="1"/>
  <c r="I162" i="8"/>
  <c r="V162" i="8" s="1"/>
  <c r="G162" i="8"/>
  <c r="T162" i="8" s="1"/>
  <c r="F162" i="8"/>
  <c r="S162" i="8" s="1"/>
  <c r="D162" i="8"/>
  <c r="Q162" i="8" s="1"/>
  <c r="C162" i="8"/>
  <c r="P162" i="8" s="1"/>
  <c r="B162" i="8"/>
  <c r="O162" i="8" s="1"/>
  <c r="X161" i="8"/>
  <c r="U161" i="8"/>
  <c r="R161" i="8"/>
  <c r="J161" i="8"/>
  <c r="W161" i="8" s="1"/>
  <c r="I161" i="8"/>
  <c r="V161" i="8" s="1"/>
  <c r="G161" i="8"/>
  <c r="T161" i="8" s="1"/>
  <c r="F161" i="8"/>
  <c r="S161" i="8" s="1"/>
  <c r="D161" i="8"/>
  <c r="Q161" i="8" s="1"/>
  <c r="C161" i="8"/>
  <c r="P161" i="8" s="1"/>
  <c r="B161" i="8"/>
  <c r="O161" i="8" s="1"/>
  <c r="X160" i="8"/>
  <c r="U160" i="8"/>
  <c r="R160" i="8"/>
  <c r="J160" i="8"/>
  <c r="W160" i="8" s="1"/>
  <c r="I160" i="8"/>
  <c r="V160" i="8" s="1"/>
  <c r="G160" i="8"/>
  <c r="T160" i="8" s="1"/>
  <c r="F160" i="8"/>
  <c r="S160" i="8" s="1"/>
  <c r="D160" i="8"/>
  <c r="C160" i="8"/>
  <c r="P160" i="8" s="1"/>
  <c r="B160" i="8"/>
  <c r="O160" i="8" s="1"/>
  <c r="X159" i="8"/>
  <c r="U159" i="8"/>
  <c r="S159" i="8"/>
  <c r="R159" i="8"/>
  <c r="J159" i="8"/>
  <c r="W159" i="8" s="1"/>
  <c r="I159" i="8"/>
  <c r="V159" i="8" s="1"/>
  <c r="G159" i="8"/>
  <c r="T159" i="8" s="1"/>
  <c r="F159" i="8"/>
  <c r="D159" i="8"/>
  <c r="Q159" i="8" s="1"/>
  <c r="C159" i="8"/>
  <c r="P159" i="8" s="1"/>
  <c r="B159" i="8"/>
  <c r="O159" i="8" s="1"/>
  <c r="X158" i="8"/>
  <c r="U158" i="8"/>
  <c r="R158" i="8"/>
  <c r="J158" i="8"/>
  <c r="W158" i="8" s="1"/>
  <c r="I158" i="8"/>
  <c r="V158" i="8" s="1"/>
  <c r="G158" i="8"/>
  <c r="T158" i="8" s="1"/>
  <c r="F158" i="8"/>
  <c r="S158" i="8" s="1"/>
  <c r="D158" i="8"/>
  <c r="Q158" i="8" s="1"/>
  <c r="C158" i="8"/>
  <c r="P158" i="8" s="1"/>
  <c r="B158" i="8"/>
  <c r="O158" i="8" s="1"/>
  <c r="X157" i="8"/>
  <c r="U157" i="8"/>
  <c r="R157" i="8"/>
  <c r="J157" i="8"/>
  <c r="W157" i="8" s="1"/>
  <c r="I157" i="8"/>
  <c r="V157" i="8" s="1"/>
  <c r="G157" i="8"/>
  <c r="T157" i="8" s="1"/>
  <c r="F157" i="8"/>
  <c r="S157" i="8" s="1"/>
  <c r="D157" i="8"/>
  <c r="Q157" i="8" s="1"/>
  <c r="C157" i="8"/>
  <c r="P157" i="8" s="1"/>
  <c r="B157" i="8"/>
  <c r="O157" i="8" s="1"/>
  <c r="X156" i="8"/>
  <c r="U156" i="8"/>
  <c r="R156" i="8"/>
  <c r="J156" i="8"/>
  <c r="I156" i="8"/>
  <c r="V156" i="8" s="1"/>
  <c r="G156" i="8"/>
  <c r="T156" i="8" s="1"/>
  <c r="F156" i="8"/>
  <c r="S156" i="8" s="1"/>
  <c r="D156" i="8"/>
  <c r="Q156" i="8" s="1"/>
  <c r="C156" i="8"/>
  <c r="P156" i="8" s="1"/>
  <c r="B156" i="8"/>
  <c r="O156" i="8" s="1"/>
  <c r="X155" i="8"/>
  <c r="U155" i="8"/>
  <c r="R155" i="8"/>
  <c r="J155" i="8"/>
  <c r="W155" i="8" s="1"/>
  <c r="I155" i="8"/>
  <c r="V155" i="8" s="1"/>
  <c r="G155" i="8"/>
  <c r="T155" i="8" s="1"/>
  <c r="F155" i="8"/>
  <c r="S155" i="8" s="1"/>
  <c r="D155" i="8"/>
  <c r="Q155" i="8" s="1"/>
  <c r="C155" i="8"/>
  <c r="P155" i="8" s="1"/>
  <c r="B155" i="8"/>
  <c r="O155" i="8" s="1"/>
  <c r="X154" i="8"/>
  <c r="U154" i="8"/>
  <c r="R154" i="8"/>
  <c r="J154" i="8"/>
  <c r="W154" i="8" s="1"/>
  <c r="I154" i="8"/>
  <c r="V154" i="8" s="1"/>
  <c r="G154" i="8"/>
  <c r="T154" i="8" s="1"/>
  <c r="F154" i="8"/>
  <c r="S154" i="8" s="1"/>
  <c r="D154" i="8"/>
  <c r="C154" i="8"/>
  <c r="P154" i="8" s="1"/>
  <c r="B154" i="8"/>
  <c r="O154" i="8" s="1"/>
  <c r="X153" i="8"/>
  <c r="U153" i="8"/>
  <c r="R153" i="8"/>
  <c r="J153" i="8"/>
  <c r="W153" i="8" s="1"/>
  <c r="I153" i="8"/>
  <c r="V153" i="8" s="1"/>
  <c r="G153" i="8"/>
  <c r="T153" i="8" s="1"/>
  <c r="F153" i="8"/>
  <c r="S153" i="8" s="1"/>
  <c r="D153" i="8"/>
  <c r="Q153" i="8" s="1"/>
  <c r="C153" i="8"/>
  <c r="P153" i="8" s="1"/>
  <c r="B153" i="8"/>
  <c r="O153" i="8" s="1"/>
  <c r="X152" i="8"/>
  <c r="W152" i="8"/>
  <c r="U152" i="8"/>
  <c r="R152" i="8"/>
  <c r="J152" i="8"/>
  <c r="I152" i="8"/>
  <c r="V152" i="8" s="1"/>
  <c r="G152" i="8"/>
  <c r="T152" i="8" s="1"/>
  <c r="F152" i="8"/>
  <c r="S152" i="8" s="1"/>
  <c r="D152" i="8"/>
  <c r="Q152" i="8" s="1"/>
  <c r="C152" i="8"/>
  <c r="P152" i="8" s="1"/>
  <c r="B152" i="8"/>
  <c r="O152" i="8" s="1"/>
  <c r="X151" i="8"/>
  <c r="U151" i="8"/>
  <c r="R151" i="8"/>
  <c r="Q151" i="8"/>
  <c r="J151" i="8"/>
  <c r="W151" i="8" s="1"/>
  <c r="I151" i="8"/>
  <c r="V151" i="8" s="1"/>
  <c r="G151" i="8"/>
  <c r="T151" i="8" s="1"/>
  <c r="F151" i="8"/>
  <c r="S151" i="8" s="1"/>
  <c r="D151" i="8"/>
  <c r="C151" i="8"/>
  <c r="P151" i="8" s="1"/>
  <c r="B151" i="8"/>
  <c r="O151" i="8" s="1"/>
  <c r="X150" i="8"/>
  <c r="U150" i="8"/>
  <c r="R150" i="8"/>
  <c r="J150" i="8"/>
  <c r="W150" i="8" s="1"/>
  <c r="I150" i="8"/>
  <c r="V150" i="8" s="1"/>
  <c r="G150" i="8"/>
  <c r="T150" i="8" s="1"/>
  <c r="F150" i="8"/>
  <c r="S150" i="8" s="1"/>
  <c r="D150" i="8"/>
  <c r="C150" i="8"/>
  <c r="P150" i="8" s="1"/>
  <c r="B150" i="8"/>
  <c r="O150" i="8" s="1"/>
  <c r="X149" i="8"/>
  <c r="U149" i="8"/>
  <c r="R149" i="8"/>
  <c r="J149" i="8"/>
  <c r="W149" i="8" s="1"/>
  <c r="I149" i="8"/>
  <c r="V149" i="8" s="1"/>
  <c r="G149" i="8"/>
  <c r="T149" i="8" s="1"/>
  <c r="F149" i="8"/>
  <c r="S149" i="8" s="1"/>
  <c r="D149" i="8"/>
  <c r="Q149" i="8" s="1"/>
  <c r="C149" i="8"/>
  <c r="P149" i="8" s="1"/>
  <c r="B149" i="8"/>
  <c r="O149" i="8" s="1"/>
  <c r="X148" i="8"/>
  <c r="U148" i="8"/>
  <c r="R148" i="8"/>
  <c r="J148" i="8"/>
  <c r="W148" i="8" s="1"/>
  <c r="I148" i="8"/>
  <c r="V148" i="8" s="1"/>
  <c r="G148" i="8"/>
  <c r="T148" i="8" s="1"/>
  <c r="F148" i="8"/>
  <c r="S148" i="8" s="1"/>
  <c r="D148" i="8"/>
  <c r="Q148" i="8" s="1"/>
  <c r="C148" i="8"/>
  <c r="P148" i="8" s="1"/>
  <c r="B148" i="8"/>
  <c r="O148" i="8" s="1"/>
  <c r="X147" i="8"/>
  <c r="U147" i="8"/>
  <c r="S147" i="8"/>
  <c r="R147" i="8"/>
  <c r="J147" i="8"/>
  <c r="W147" i="8" s="1"/>
  <c r="I147" i="8"/>
  <c r="V147" i="8" s="1"/>
  <c r="G147" i="8"/>
  <c r="T147" i="8" s="1"/>
  <c r="F147" i="8"/>
  <c r="D147" i="8"/>
  <c r="Q147" i="8" s="1"/>
  <c r="C147" i="8"/>
  <c r="P147" i="8" s="1"/>
  <c r="B147" i="8"/>
  <c r="X146" i="8"/>
  <c r="U146" i="8"/>
  <c r="R146" i="8"/>
  <c r="J146" i="8"/>
  <c r="W146" i="8" s="1"/>
  <c r="I146" i="8"/>
  <c r="V146" i="8" s="1"/>
  <c r="G146" i="8"/>
  <c r="T146" i="8" s="1"/>
  <c r="F146" i="8"/>
  <c r="S146" i="8" s="1"/>
  <c r="D146" i="8"/>
  <c r="Q146" i="8" s="1"/>
  <c r="C146" i="8"/>
  <c r="P146" i="8" s="1"/>
  <c r="B146" i="8"/>
  <c r="O146" i="8" s="1"/>
  <c r="X145" i="8"/>
  <c r="U145" i="8"/>
  <c r="R145" i="8"/>
  <c r="J145" i="8"/>
  <c r="W145" i="8" s="1"/>
  <c r="I145" i="8"/>
  <c r="V145" i="8" s="1"/>
  <c r="G145" i="8"/>
  <c r="T145" i="8" s="1"/>
  <c r="F145" i="8"/>
  <c r="S145" i="8" s="1"/>
  <c r="D145" i="8"/>
  <c r="Q145" i="8" s="1"/>
  <c r="C145" i="8"/>
  <c r="P145" i="8" s="1"/>
  <c r="B145" i="8"/>
  <c r="O145" i="8" s="1"/>
  <c r="X144" i="8"/>
  <c r="U144" i="8"/>
  <c r="R144" i="8"/>
  <c r="Q144" i="8"/>
  <c r="J144" i="8"/>
  <c r="W144" i="8" s="1"/>
  <c r="I144" i="8"/>
  <c r="V144" i="8" s="1"/>
  <c r="G144" i="8"/>
  <c r="T144" i="8" s="1"/>
  <c r="F144" i="8"/>
  <c r="S144" i="8" s="1"/>
  <c r="D144" i="8"/>
  <c r="C144" i="8"/>
  <c r="P144" i="8" s="1"/>
  <c r="B144" i="8"/>
  <c r="O144" i="8" s="1"/>
  <c r="X143" i="8"/>
  <c r="U143" i="8"/>
  <c r="R143" i="8"/>
  <c r="J143" i="8"/>
  <c r="W143" i="8" s="1"/>
  <c r="I143" i="8"/>
  <c r="V143" i="8" s="1"/>
  <c r="G143" i="8"/>
  <c r="T143" i="8" s="1"/>
  <c r="F143" i="8"/>
  <c r="S143" i="8" s="1"/>
  <c r="D143" i="8"/>
  <c r="Q143" i="8" s="1"/>
  <c r="C143" i="8"/>
  <c r="P143" i="8" s="1"/>
  <c r="B143" i="8"/>
  <c r="X142" i="8"/>
  <c r="U142" i="8"/>
  <c r="R142" i="8"/>
  <c r="J142" i="8"/>
  <c r="I142" i="8"/>
  <c r="V142" i="8" s="1"/>
  <c r="G142" i="8"/>
  <c r="T142" i="8" s="1"/>
  <c r="F142" i="8"/>
  <c r="S142" i="8" s="1"/>
  <c r="D142" i="8"/>
  <c r="Q142" i="8" s="1"/>
  <c r="C142" i="8"/>
  <c r="P142" i="8" s="1"/>
  <c r="B142" i="8"/>
  <c r="O142" i="8" s="1"/>
  <c r="X141" i="8"/>
  <c r="U141" i="8"/>
  <c r="R141" i="8"/>
  <c r="J141" i="8"/>
  <c r="W141" i="8" s="1"/>
  <c r="I141" i="8"/>
  <c r="G141" i="8"/>
  <c r="T141" i="8" s="1"/>
  <c r="F141" i="8"/>
  <c r="S141" i="8" s="1"/>
  <c r="D141" i="8"/>
  <c r="Q141" i="8" s="1"/>
  <c r="C141" i="8"/>
  <c r="P141" i="8" s="1"/>
  <c r="B141" i="8"/>
  <c r="O141" i="8" s="1"/>
  <c r="K134" i="8"/>
  <c r="X134" i="8" s="1"/>
  <c r="H134" i="8"/>
  <c r="U134" i="8" s="1"/>
  <c r="E134" i="8"/>
  <c r="R134" i="8" s="1"/>
  <c r="X133" i="8"/>
  <c r="U133" i="8"/>
  <c r="R133" i="8"/>
  <c r="J133" i="8"/>
  <c r="I133" i="8"/>
  <c r="V133" i="8" s="1"/>
  <c r="G133" i="8"/>
  <c r="T133" i="8" s="1"/>
  <c r="F133" i="8"/>
  <c r="S133" i="8" s="1"/>
  <c r="D133" i="8"/>
  <c r="Q133" i="8" s="1"/>
  <c r="C133" i="8"/>
  <c r="P133" i="8" s="1"/>
  <c r="B133" i="8"/>
  <c r="O133" i="8" s="1"/>
  <c r="X132" i="8"/>
  <c r="U132" i="8"/>
  <c r="R132" i="8"/>
  <c r="J132" i="8"/>
  <c r="W132" i="8" s="1"/>
  <c r="I132" i="8"/>
  <c r="V132" i="8" s="1"/>
  <c r="G132" i="8"/>
  <c r="T132" i="8" s="1"/>
  <c r="F132" i="8"/>
  <c r="S132" i="8" s="1"/>
  <c r="D132" i="8"/>
  <c r="Q132" i="8" s="1"/>
  <c r="C132" i="8"/>
  <c r="P132" i="8" s="1"/>
  <c r="B132" i="8"/>
  <c r="X131" i="8"/>
  <c r="U131" i="8"/>
  <c r="R131" i="8"/>
  <c r="J131" i="8"/>
  <c r="W131" i="8" s="1"/>
  <c r="I131" i="8"/>
  <c r="V131" i="8" s="1"/>
  <c r="G131" i="8"/>
  <c r="T131" i="8" s="1"/>
  <c r="F131" i="8"/>
  <c r="S131" i="8" s="1"/>
  <c r="D131" i="8"/>
  <c r="C131" i="8"/>
  <c r="P131" i="8" s="1"/>
  <c r="B131" i="8"/>
  <c r="O131" i="8" s="1"/>
  <c r="X130" i="8"/>
  <c r="U130" i="8"/>
  <c r="R130" i="8"/>
  <c r="J130" i="8"/>
  <c r="W130" i="8" s="1"/>
  <c r="I130" i="8"/>
  <c r="V130" i="8" s="1"/>
  <c r="G130" i="8"/>
  <c r="F130" i="8"/>
  <c r="S130" i="8" s="1"/>
  <c r="D130" i="8"/>
  <c r="Q130" i="8" s="1"/>
  <c r="C130" i="8"/>
  <c r="P130" i="8" s="1"/>
  <c r="B130" i="8"/>
  <c r="O130" i="8" s="1"/>
  <c r="X129" i="8"/>
  <c r="U129" i="8"/>
  <c r="R129" i="8"/>
  <c r="J129" i="8"/>
  <c r="I129" i="8"/>
  <c r="V129" i="8" s="1"/>
  <c r="G129" i="8"/>
  <c r="T129" i="8" s="1"/>
  <c r="F129" i="8"/>
  <c r="S129" i="8" s="1"/>
  <c r="D129" i="8"/>
  <c r="Q129" i="8" s="1"/>
  <c r="C129" i="8"/>
  <c r="P129" i="8" s="1"/>
  <c r="B129" i="8"/>
  <c r="O129" i="8" s="1"/>
  <c r="X128" i="8"/>
  <c r="U128" i="8"/>
  <c r="R128" i="8"/>
  <c r="J128" i="8"/>
  <c r="W128" i="8" s="1"/>
  <c r="I128" i="8"/>
  <c r="V128" i="8" s="1"/>
  <c r="G128" i="8"/>
  <c r="T128" i="8" s="1"/>
  <c r="F128" i="8"/>
  <c r="S128" i="8" s="1"/>
  <c r="D128" i="8"/>
  <c r="Q128" i="8" s="1"/>
  <c r="C128" i="8"/>
  <c r="P128" i="8" s="1"/>
  <c r="B128" i="8"/>
  <c r="X127" i="8"/>
  <c r="U127" i="8"/>
  <c r="R127" i="8"/>
  <c r="J127" i="8"/>
  <c r="W127" i="8" s="1"/>
  <c r="I127" i="8"/>
  <c r="V127" i="8" s="1"/>
  <c r="G127" i="8"/>
  <c r="T127" i="8" s="1"/>
  <c r="F127" i="8"/>
  <c r="S127" i="8" s="1"/>
  <c r="D127" i="8"/>
  <c r="Q127" i="8" s="1"/>
  <c r="C127" i="8"/>
  <c r="P127" i="8" s="1"/>
  <c r="B127" i="8"/>
  <c r="O127" i="8" s="1"/>
  <c r="X126" i="8"/>
  <c r="U126" i="8"/>
  <c r="R126" i="8"/>
  <c r="J126" i="8"/>
  <c r="W126" i="8" s="1"/>
  <c r="I126" i="8"/>
  <c r="V126" i="8" s="1"/>
  <c r="G126" i="8"/>
  <c r="F126" i="8"/>
  <c r="S126" i="8" s="1"/>
  <c r="D126" i="8"/>
  <c r="Q126" i="8" s="1"/>
  <c r="C126" i="8"/>
  <c r="P126" i="8" s="1"/>
  <c r="B126" i="8"/>
  <c r="O126" i="8" s="1"/>
  <c r="X125" i="8"/>
  <c r="U125" i="8"/>
  <c r="R125" i="8"/>
  <c r="J125" i="8"/>
  <c r="I125" i="8"/>
  <c r="V125" i="8" s="1"/>
  <c r="G125" i="8"/>
  <c r="T125" i="8" s="1"/>
  <c r="F125" i="8"/>
  <c r="S125" i="8" s="1"/>
  <c r="D125" i="8"/>
  <c r="Q125" i="8" s="1"/>
  <c r="C125" i="8"/>
  <c r="P125" i="8" s="1"/>
  <c r="B125" i="8"/>
  <c r="O125" i="8" s="1"/>
  <c r="X124" i="8"/>
  <c r="U124" i="8"/>
  <c r="R124" i="8"/>
  <c r="J124" i="8"/>
  <c r="W124" i="8" s="1"/>
  <c r="I124" i="8"/>
  <c r="V124" i="8" s="1"/>
  <c r="G124" i="8"/>
  <c r="T124" i="8" s="1"/>
  <c r="F124" i="8"/>
  <c r="S124" i="8" s="1"/>
  <c r="D124" i="8"/>
  <c r="Q124" i="8" s="1"/>
  <c r="C124" i="8"/>
  <c r="P124" i="8" s="1"/>
  <c r="B124" i="8"/>
  <c r="O124" i="8" s="1"/>
  <c r="X123" i="8"/>
  <c r="U123" i="8"/>
  <c r="R123" i="8"/>
  <c r="J123" i="8"/>
  <c r="W123" i="8" s="1"/>
  <c r="I123" i="8"/>
  <c r="V123" i="8" s="1"/>
  <c r="G123" i="8"/>
  <c r="T123" i="8" s="1"/>
  <c r="F123" i="8"/>
  <c r="S123" i="8" s="1"/>
  <c r="D123" i="8"/>
  <c r="C123" i="8"/>
  <c r="P123" i="8" s="1"/>
  <c r="B123" i="8"/>
  <c r="O123" i="8" s="1"/>
  <c r="X122" i="8"/>
  <c r="U122" i="8"/>
  <c r="R122" i="8"/>
  <c r="J122" i="8"/>
  <c r="W122" i="8" s="1"/>
  <c r="I122" i="8"/>
  <c r="V122" i="8" s="1"/>
  <c r="G122" i="8"/>
  <c r="F122" i="8"/>
  <c r="S122" i="8" s="1"/>
  <c r="D122" i="8"/>
  <c r="Q122" i="8" s="1"/>
  <c r="C122" i="8"/>
  <c r="P122" i="8" s="1"/>
  <c r="B122" i="8"/>
  <c r="O122" i="8" s="1"/>
  <c r="X121" i="8"/>
  <c r="U121" i="8"/>
  <c r="R121" i="8"/>
  <c r="J121" i="8"/>
  <c r="I121" i="8"/>
  <c r="V121" i="8" s="1"/>
  <c r="G121" i="8"/>
  <c r="T121" i="8" s="1"/>
  <c r="F121" i="8"/>
  <c r="S121" i="8" s="1"/>
  <c r="D121" i="8"/>
  <c r="Q121" i="8" s="1"/>
  <c r="C121" i="8"/>
  <c r="P121" i="8" s="1"/>
  <c r="B121" i="8"/>
  <c r="O121" i="8" s="1"/>
  <c r="X120" i="8"/>
  <c r="U120" i="8"/>
  <c r="R120" i="8"/>
  <c r="J120" i="8"/>
  <c r="W120" i="8" s="1"/>
  <c r="I120" i="8"/>
  <c r="V120" i="8" s="1"/>
  <c r="G120" i="8"/>
  <c r="T120" i="8" s="1"/>
  <c r="F120" i="8"/>
  <c r="S120" i="8" s="1"/>
  <c r="D120" i="8"/>
  <c r="Q120" i="8" s="1"/>
  <c r="C120" i="8"/>
  <c r="P120" i="8" s="1"/>
  <c r="B120" i="8"/>
  <c r="X119" i="8"/>
  <c r="U119" i="8"/>
  <c r="R119" i="8"/>
  <c r="J119" i="8"/>
  <c r="W119" i="8" s="1"/>
  <c r="I119" i="8"/>
  <c r="V119" i="8" s="1"/>
  <c r="G119" i="8"/>
  <c r="T119" i="8" s="1"/>
  <c r="F119" i="8"/>
  <c r="S119" i="8" s="1"/>
  <c r="D119" i="8"/>
  <c r="C119" i="8"/>
  <c r="P119" i="8" s="1"/>
  <c r="B119" i="8"/>
  <c r="O119" i="8" s="1"/>
  <c r="X118" i="8"/>
  <c r="U118" i="8"/>
  <c r="R118" i="8"/>
  <c r="J118" i="8"/>
  <c r="W118" i="8" s="1"/>
  <c r="I118" i="8"/>
  <c r="V118" i="8" s="1"/>
  <c r="G118" i="8"/>
  <c r="F118" i="8"/>
  <c r="S118" i="8" s="1"/>
  <c r="D118" i="8"/>
  <c r="Q118" i="8" s="1"/>
  <c r="C118" i="8"/>
  <c r="P118" i="8" s="1"/>
  <c r="B118" i="8"/>
  <c r="O118" i="8" s="1"/>
  <c r="X117" i="8"/>
  <c r="U117" i="8"/>
  <c r="R117" i="8"/>
  <c r="J117" i="8"/>
  <c r="I117" i="8"/>
  <c r="V117" i="8" s="1"/>
  <c r="G117" i="8"/>
  <c r="T117" i="8" s="1"/>
  <c r="F117" i="8"/>
  <c r="S117" i="8" s="1"/>
  <c r="D117" i="8"/>
  <c r="Q117" i="8" s="1"/>
  <c r="C117" i="8"/>
  <c r="P117" i="8" s="1"/>
  <c r="B117" i="8"/>
  <c r="O117" i="8" s="1"/>
  <c r="X116" i="8"/>
  <c r="U116" i="8"/>
  <c r="R116" i="8"/>
  <c r="J116" i="8"/>
  <c r="W116" i="8" s="1"/>
  <c r="I116" i="8"/>
  <c r="V116" i="8" s="1"/>
  <c r="G116" i="8"/>
  <c r="T116" i="8" s="1"/>
  <c r="F116" i="8"/>
  <c r="S116" i="8" s="1"/>
  <c r="D116" i="8"/>
  <c r="Q116" i="8" s="1"/>
  <c r="C116" i="8"/>
  <c r="P116" i="8" s="1"/>
  <c r="B116" i="8"/>
  <c r="O116" i="8" s="1"/>
  <c r="X115" i="8"/>
  <c r="U115" i="8"/>
  <c r="R115" i="8"/>
  <c r="J115" i="8"/>
  <c r="W115" i="8" s="1"/>
  <c r="I115" i="8"/>
  <c r="V115" i="8" s="1"/>
  <c r="G115" i="8"/>
  <c r="T115" i="8" s="1"/>
  <c r="F115" i="8"/>
  <c r="S115" i="8" s="1"/>
  <c r="D115" i="8"/>
  <c r="Q115" i="8" s="1"/>
  <c r="C115" i="8"/>
  <c r="P115" i="8" s="1"/>
  <c r="B115" i="8"/>
  <c r="O115" i="8" s="1"/>
  <c r="X114" i="8"/>
  <c r="U114" i="8"/>
  <c r="R114" i="8"/>
  <c r="J114" i="8"/>
  <c r="W114" i="8" s="1"/>
  <c r="I114" i="8"/>
  <c r="V114" i="8" s="1"/>
  <c r="G114" i="8"/>
  <c r="F114" i="8"/>
  <c r="S114" i="8" s="1"/>
  <c r="D114" i="8"/>
  <c r="Q114" i="8" s="1"/>
  <c r="C114" i="8"/>
  <c r="P114" i="8" s="1"/>
  <c r="B114" i="8"/>
  <c r="O114" i="8" s="1"/>
  <c r="X113" i="8"/>
  <c r="U113" i="8"/>
  <c r="R113" i="8"/>
  <c r="J113" i="8"/>
  <c r="I113" i="8"/>
  <c r="V113" i="8" s="1"/>
  <c r="G113" i="8"/>
  <c r="T113" i="8" s="1"/>
  <c r="F113" i="8"/>
  <c r="S113" i="8" s="1"/>
  <c r="D113" i="8"/>
  <c r="Q113" i="8" s="1"/>
  <c r="C113" i="8"/>
  <c r="P113" i="8" s="1"/>
  <c r="B113" i="8"/>
  <c r="O113" i="8" s="1"/>
  <c r="X112" i="8"/>
  <c r="U112" i="8"/>
  <c r="R112" i="8"/>
  <c r="J112" i="8"/>
  <c r="W112" i="8" s="1"/>
  <c r="I112" i="8"/>
  <c r="V112" i="8" s="1"/>
  <c r="G112" i="8"/>
  <c r="T112" i="8" s="1"/>
  <c r="F112" i="8"/>
  <c r="S112" i="8" s="1"/>
  <c r="D112" i="8"/>
  <c r="Q112" i="8" s="1"/>
  <c r="C112" i="8"/>
  <c r="P112" i="8" s="1"/>
  <c r="B112" i="8"/>
  <c r="X111" i="8"/>
  <c r="U111" i="8"/>
  <c r="R111" i="8"/>
  <c r="Q111" i="8"/>
  <c r="J111" i="8"/>
  <c r="W111" i="8" s="1"/>
  <c r="I111" i="8"/>
  <c r="V111" i="8" s="1"/>
  <c r="G111" i="8"/>
  <c r="T111" i="8" s="1"/>
  <c r="F111" i="8"/>
  <c r="S111" i="8" s="1"/>
  <c r="D111" i="8"/>
  <c r="C111" i="8"/>
  <c r="P111" i="8" s="1"/>
  <c r="B111" i="8"/>
  <c r="O111" i="8" s="1"/>
  <c r="X110" i="8"/>
  <c r="U110" i="8"/>
  <c r="R110" i="8"/>
  <c r="J110" i="8"/>
  <c r="W110" i="8" s="1"/>
  <c r="I110" i="8"/>
  <c r="V110" i="8" s="1"/>
  <c r="G110" i="8"/>
  <c r="F110" i="8"/>
  <c r="S110" i="8" s="1"/>
  <c r="D110" i="8"/>
  <c r="Q110" i="8" s="1"/>
  <c r="C110" i="8"/>
  <c r="P110" i="8" s="1"/>
  <c r="B110" i="8"/>
  <c r="O110" i="8" s="1"/>
  <c r="X109" i="8"/>
  <c r="U109" i="8"/>
  <c r="R109" i="8"/>
  <c r="J109" i="8"/>
  <c r="I109" i="8"/>
  <c r="V109" i="8" s="1"/>
  <c r="G109" i="8"/>
  <c r="T109" i="8" s="1"/>
  <c r="F109" i="8"/>
  <c r="S109" i="8" s="1"/>
  <c r="D109" i="8"/>
  <c r="Q109" i="8" s="1"/>
  <c r="C109" i="8"/>
  <c r="P109" i="8" s="1"/>
  <c r="B109" i="8"/>
  <c r="O109" i="8" s="1"/>
  <c r="X108" i="8"/>
  <c r="U108" i="8"/>
  <c r="R108" i="8"/>
  <c r="J108" i="8"/>
  <c r="W108" i="8" s="1"/>
  <c r="I108" i="8"/>
  <c r="V108" i="8" s="1"/>
  <c r="G108" i="8"/>
  <c r="T108" i="8" s="1"/>
  <c r="F108" i="8"/>
  <c r="S108" i="8" s="1"/>
  <c r="D108" i="8"/>
  <c r="Q108" i="8" s="1"/>
  <c r="C108" i="8"/>
  <c r="P108" i="8" s="1"/>
  <c r="B108" i="8"/>
  <c r="O108" i="8" s="1"/>
  <c r="X107" i="8"/>
  <c r="U107" i="8"/>
  <c r="R107" i="8"/>
  <c r="J107" i="8"/>
  <c r="W107" i="8" s="1"/>
  <c r="I107" i="8"/>
  <c r="G107" i="8"/>
  <c r="T107" i="8" s="1"/>
  <c r="F107" i="8"/>
  <c r="D107" i="8"/>
  <c r="C107" i="8"/>
  <c r="P107" i="8" s="1"/>
  <c r="B107" i="8"/>
  <c r="O107" i="8" s="1"/>
  <c r="K100" i="8"/>
  <c r="X100" i="8" s="1"/>
  <c r="H100" i="8"/>
  <c r="U100" i="8" s="1"/>
  <c r="E100" i="8"/>
  <c r="R100" i="8" s="1"/>
  <c r="X99" i="8"/>
  <c r="U99" i="8"/>
  <c r="R99" i="8"/>
  <c r="J99" i="8"/>
  <c r="W99" i="8" s="1"/>
  <c r="I99" i="8"/>
  <c r="V99" i="8" s="1"/>
  <c r="G99" i="8"/>
  <c r="T99" i="8" s="1"/>
  <c r="F99" i="8"/>
  <c r="S99" i="8" s="1"/>
  <c r="D99" i="8"/>
  <c r="Q99" i="8" s="1"/>
  <c r="C99" i="8"/>
  <c r="P99" i="8" s="1"/>
  <c r="B99" i="8"/>
  <c r="O99" i="8" s="1"/>
  <c r="X98" i="8"/>
  <c r="U98" i="8"/>
  <c r="R98" i="8"/>
  <c r="J98" i="8"/>
  <c r="W98" i="8" s="1"/>
  <c r="I98" i="8"/>
  <c r="V98" i="8" s="1"/>
  <c r="G98" i="8"/>
  <c r="T98" i="8" s="1"/>
  <c r="F98" i="8"/>
  <c r="S98" i="8" s="1"/>
  <c r="D98" i="8"/>
  <c r="Q98" i="8" s="1"/>
  <c r="C98" i="8"/>
  <c r="P98" i="8" s="1"/>
  <c r="B98" i="8"/>
  <c r="O98" i="8" s="1"/>
  <c r="X97" i="8"/>
  <c r="U97" i="8"/>
  <c r="R97" i="8"/>
  <c r="J97" i="8"/>
  <c r="W97" i="8" s="1"/>
  <c r="I97" i="8"/>
  <c r="G97" i="8"/>
  <c r="T97" i="8" s="1"/>
  <c r="F97" i="8"/>
  <c r="S97" i="8" s="1"/>
  <c r="D97" i="8"/>
  <c r="Q97" i="8" s="1"/>
  <c r="C97" i="8"/>
  <c r="P97" i="8" s="1"/>
  <c r="B97" i="8"/>
  <c r="O97" i="8" s="1"/>
  <c r="X96" i="8"/>
  <c r="U96" i="8"/>
  <c r="R96" i="8"/>
  <c r="J96" i="8"/>
  <c r="W96" i="8" s="1"/>
  <c r="I96" i="8"/>
  <c r="V96" i="8" s="1"/>
  <c r="G96" i="8"/>
  <c r="T96" i="8" s="1"/>
  <c r="F96" i="8"/>
  <c r="S96" i="8" s="1"/>
  <c r="D96" i="8"/>
  <c r="Q96" i="8" s="1"/>
  <c r="C96" i="8"/>
  <c r="P96" i="8" s="1"/>
  <c r="B96" i="8"/>
  <c r="O96" i="8" s="1"/>
  <c r="X95" i="8"/>
  <c r="U95" i="8"/>
  <c r="R95" i="8"/>
  <c r="J95" i="8"/>
  <c r="W95" i="8" s="1"/>
  <c r="I95" i="8"/>
  <c r="V95" i="8" s="1"/>
  <c r="G95" i="8"/>
  <c r="T95" i="8" s="1"/>
  <c r="F95" i="8"/>
  <c r="S95" i="8" s="1"/>
  <c r="D95" i="8"/>
  <c r="Q95" i="8" s="1"/>
  <c r="C95" i="8"/>
  <c r="P95" i="8" s="1"/>
  <c r="B95" i="8"/>
  <c r="O95" i="8" s="1"/>
  <c r="X94" i="8"/>
  <c r="U94" i="8"/>
  <c r="R94" i="8"/>
  <c r="J94" i="8"/>
  <c r="W94" i="8" s="1"/>
  <c r="I94" i="8"/>
  <c r="V94" i="8" s="1"/>
  <c r="G94" i="8"/>
  <c r="T94" i="8" s="1"/>
  <c r="F94" i="8"/>
  <c r="S94" i="8" s="1"/>
  <c r="D94" i="8"/>
  <c r="Q94" i="8" s="1"/>
  <c r="C94" i="8"/>
  <c r="P94" i="8" s="1"/>
  <c r="B94" i="8"/>
  <c r="O94" i="8" s="1"/>
  <c r="X93" i="8"/>
  <c r="U93" i="8"/>
  <c r="R93" i="8"/>
  <c r="J93" i="8"/>
  <c r="W93" i="8" s="1"/>
  <c r="I93" i="8"/>
  <c r="G93" i="8"/>
  <c r="T93" i="8" s="1"/>
  <c r="F93" i="8"/>
  <c r="S93" i="8" s="1"/>
  <c r="D93" i="8"/>
  <c r="Q93" i="8" s="1"/>
  <c r="C93" i="8"/>
  <c r="P93" i="8" s="1"/>
  <c r="B93" i="8"/>
  <c r="O93" i="8" s="1"/>
  <c r="X92" i="8"/>
  <c r="W92" i="8"/>
  <c r="U92" i="8"/>
  <c r="R92" i="8"/>
  <c r="J92" i="8"/>
  <c r="I92" i="8"/>
  <c r="V92" i="8" s="1"/>
  <c r="G92" i="8"/>
  <c r="T92" i="8" s="1"/>
  <c r="F92" i="8"/>
  <c r="S92" i="8" s="1"/>
  <c r="D92" i="8"/>
  <c r="Q92" i="8" s="1"/>
  <c r="C92" i="8"/>
  <c r="P92" i="8" s="1"/>
  <c r="B92" i="8"/>
  <c r="O92" i="8" s="1"/>
  <c r="X91" i="8"/>
  <c r="U91" i="8"/>
  <c r="R91" i="8"/>
  <c r="J91" i="8"/>
  <c r="W91" i="8" s="1"/>
  <c r="I91" i="8"/>
  <c r="V91" i="8" s="1"/>
  <c r="G91" i="8"/>
  <c r="T91" i="8" s="1"/>
  <c r="F91" i="8"/>
  <c r="S91" i="8" s="1"/>
  <c r="D91" i="8"/>
  <c r="Q91" i="8" s="1"/>
  <c r="C91" i="8"/>
  <c r="P91" i="8" s="1"/>
  <c r="B91" i="8"/>
  <c r="O91" i="8" s="1"/>
  <c r="X90" i="8"/>
  <c r="U90" i="8"/>
  <c r="R90" i="8"/>
  <c r="J90" i="8"/>
  <c r="W90" i="8" s="1"/>
  <c r="I90" i="8"/>
  <c r="V90" i="8" s="1"/>
  <c r="G90" i="8"/>
  <c r="T90" i="8" s="1"/>
  <c r="F90" i="8"/>
  <c r="S90" i="8" s="1"/>
  <c r="D90" i="8"/>
  <c r="Q90" i="8" s="1"/>
  <c r="C90" i="8"/>
  <c r="P90" i="8" s="1"/>
  <c r="B90" i="8"/>
  <c r="O90" i="8" s="1"/>
  <c r="X89" i="8"/>
  <c r="U89" i="8"/>
  <c r="R89" i="8"/>
  <c r="J89" i="8"/>
  <c r="W89" i="8" s="1"/>
  <c r="I89" i="8"/>
  <c r="G89" i="8"/>
  <c r="T89" i="8" s="1"/>
  <c r="F89" i="8"/>
  <c r="S89" i="8" s="1"/>
  <c r="D89" i="8"/>
  <c r="Q89" i="8" s="1"/>
  <c r="C89" i="8"/>
  <c r="P89" i="8" s="1"/>
  <c r="B89" i="8"/>
  <c r="O89" i="8" s="1"/>
  <c r="X88" i="8"/>
  <c r="U88" i="8"/>
  <c r="R88" i="8"/>
  <c r="J88" i="8"/>
  <c r="W88" i="8" s="1"/>
  <c r="I88" i="8"/>
  <c r="V88" i="8" s="1"/>
  <c r="G88" i="8"/>
  <c r="T88" i="8" s="1"/>
  <c r="F88" i="8"/>
  <c r="S88" i="8" s="1"/>
  <c r="D88" i="8"/>
  <c r="Q88" i="8" s="1"/>
  <c r="C88" i="8"/>
  <c r="P88" i="8" s="1"/>
  <c r="B88" i="8"/>
  <c r="O88" i="8" s="1"/>
  <c r="X87" i="8"/>
  <c r="U87" i="8"/>
  <c r="R87" i="8"/>
  <c r="J87" i="8"/>
  <c r="W87" i="8" s="1"/>
  <c r="I87" i="8"/>
  <c r="V87" i="8" s="1"/>
  <c r="G87" i="8"/>
  <c r="T87" i="8" s="1"/>
  <c r="F87" i="8"/>
  <c r="S87" i="8" s="1"/>
  <c r="D87" i="8"/>
  <c r="Q87" i="8" s="1"/>
  <c r="C87" i="8"/>
  <c r="P87" i="8" s="1"/>
  <c r="B87" i="8"/>
  <c r="O87" i="8" s="1"/>
  <c r="X86" i="8"/>
  <c r="U86" i="8"/>
  <c r="R86" i="8"/>
  <c r="J86" i="8"/>
  <c r="W86" i="8" s="1"/>
  <c r="I86" i="8"/>
  <c r="V86" i="8" s="1"/>
  <c r="G86" i="8"/>
  <c r="T86" i="8" s="1"/>
  <c r="F86" i="8"/>
  <c r="S86" i="8" s="1"/>
  <c r="D86" i="8"/>
  <c r="Q86" i="8" s="1"/>
  <c r="C86" i="8"/>
  <c r="P86" i="8" s="1"/>
  <c r="B86" i="8"/>
  <c r="O86" i="8" s="1"/>
  <c r="X85" i="8"/>
  <c r="U85" i="8"/>
  <c r="R85" i="8"/>
  <c r="J85" i="8"/>
  <c r="W85" i="8" s="1"/>
  <c r="I85" i="8"/>
  <c r="G85" i="8"/>
  <c r="T85" i="8" s="1"/>
  <c r="F85" i="8"/>
  <c r="S85" i="8" s="1"/>
  <c r="D85" i="8"/>
  <c r="Q85" i="8" s="1"/>
  <c r="C85" i="8"/>
  <c r="P85" i="8" s="1"/>
  <c r="B85" i="8"/>
  <c r="O85" i="8" s="1"/>
  <c r="X84" i="8"/>
  <c r="U84" i="8"/>
  <c r="R84" i="8"/>
  <c r="J84" i="8"/>
  <c r="W84" i="8" s="1"/>
  <c r="I84" i="8"/>
  <c r="V84" i="8" s="1"/>
  <c r="G84" i="8"/>
  <c r="T84" i="8" s="1"/>
  <c r="F84" i="8"/>
  <c r="S84" i="8" s="1"/>
  <c r="D84" i="8"/>
  <c r="Q84" i="8" s="1"/>
  <c r="C84" i="8"/>
  <c r="P84" i="8" s="1"/>
  <c r="B84" i="8"/>
  <c r="O84" i="8" s="1"/>
  <c r="X83" i="8"/>
  <c r="U83" i="8"/>
  <c r="T83" i="8"/>
  <c r="R83" i="8"/>
  <c r="P83" i="8"/>
  <c r="J83" i="8"/>
  <c r="W83" i="8" s="1"/>
  <c r="I83" i="8"/>
  <c r="V83" i="8" s="1"/>
  <c r="G83" i="8"/>
  <c r="F83" i="8"/>
  <c r="S83" i="8" s="1"/>
  <c r="D83" i="8"/>
  <c r="Q83" i="8" s="1"/>
  <c r="C83" i="8"/>
  <c r="B83" i="8"/>
  <c r="O83" i="8" s="1"/>
  <c r="X82" i="8"/>
  <c r="U82" i="8"/>
  <c r="R82" i="8"/>
  <c r="J82" i="8"/>
  <c r="W82" i="8" s="1"/>
  <c r="I82" i="8"/>
  <c r="V82" i="8" s="1"/>
  <c r="G82" i="8"/>
  <c r="T82" i="8" s="1"/>
  <c r="F82" i="8"/>
  <c r="S82" i="8" s="1"/>
  <c r="D82" i="8"/>
  <c r="Q82" i="8" s="1"/>
  <c r="C82" i="8"/>
  <c r="P82" i="8" s="1"/>
  <c r="B82" i="8"/>
  <c r="O82" i="8" s="1"/>
  <c r="X81" i="8"/>
  <c r="U81" i="8"/>
  <c r="R81" i="8"/>
  <c r="J81" i="8"/>
  <c r="W81" i="8" s="1"/>
  <c r="I81" i="8"/>
  <c r="G81" i="8"/>
  <c r="T81" i="8" s="1"/>
  <c r="F81" i="8"/>
  <c r="S81" i="8" s="1"/>
  <c r="D81" i="8"/>
  <c r="Q81" i="8" s="1"/>
  <c r="C81" i="8"/>
  <c r="P81" i="8" s="1"/>
  <c r="B81" i="8"/>
  <c r="O81" i="8" s="1"/>
  <c r="X80" i="8"/>
  <c r="V80" i="8"/>
  <c r="U80" i="8"/>
  <c r="R80" i="8"/>
  <c r="J80" i="8"/>
  <c r="W80" i="8" s="1"/>
  <c r="I80" i="8"/>
  <c r="G80" i="8"/>
  <c r="T80" i="8" s="1"/>
  <c r="F80" i="8"/>
  <c r="S80" i="8" s="1"/>
  <c r="D80" i="8"/>
  <c r="Q80" i="8" s="1"/>
  <c r="C80" i="8"/>
  <c r="P80" i="8" s="1"/>
  <c r="B80" i="8"/>
  <c r="O80" i="8" s="1"/>
  <c r="X79" i="8"/>
  <c r="U79" i="8"/>
  <c r="R79" i="8"/>
  <c r="J79" i="8"/>
  <c r="W79" i="8" s="1"/>
  <c r="I79" i="8"/>
  <c r="V79" i="8" s="1"/>
  <c r="G79" i="8"/>
  <c r="T79" i="8" s="1"/>
  <c r="F79" i="8"/>
  <c r="S79" i="8" s="1"/>
  <c r="D79" i="8"/>
  <c r="Q79" i="8" s="1"/>
  <c r="C79" i="8"/>
  <c r="B79" i="8"/>
  <c r="O79" i="8" s="1"/>
  <c r="X78" i="8"/>
  <c r="U78" i="8"/>
  <c r="R78" i="8"/>
  <c r="J78" i="8"/>
  <c r="W78" i="8" s="1"/>
  <c r="I78" i="8"/>
  <c r="V78" i="8" s="1"/>
  <c r="G78" i="8"/>
  <c r="T78" i="8" s="1"/>
  <c r="F78" i="8"/>
  <c r="S78" i="8" s="1"/>
  <c r="D78" i="8"/>
  <c r="Q78" i="8" s="1"/>
  <c r="C78" i="8"/>
  <c r="P78" i="8" s="1"/>
  <c r="B78" i="8"/>
  <c r="O78" i="8" s="1"/>
  <c r="X77" i="8"/>
  <c r="U77" i="8"/>
  <c r="T77" i="8"/>
  <c r="R77" i="8"/>
  <c r="J77" i="8"/>
  <c r="W77" i="8" s="1"/>
  <c r="I77" i="8"/>
  <c r="G77" i="8"/>
  <c r="F77" i="8"/>
  <c r="S77" i="8" s="1"/>
  <c r="D77" i="8"/>
  <c r="Q77" i="8" s="1"/>
  <c r="C77" i="8"/>
  <c r="P77" i="8" s="1"/>
  <c r="B77" i="8"/>
  <c r="O77" i="8" s="1"/>
  <c r="X76" i="8"/>
  <c r="U76" i="8"/>
  <c r="R76" i="8"/>
  <c r="J76" i="8"/>
  <c r="W76" i="8" s="1"/>
  <c r="I76" i="8"/>
  <c r="V76" i="8" s="1"/>
  <c r="G76" i="8"/>
  <c r="T76" i="8" s="1"/>
  <c r="F76" i="8"/>
  <c r="S76" i="8" s="1"/>
  <c r="D76" i="8"/>
  <c r="Q76" i="8" s="1"/>
  <c r="C76" i="8"/>
  <c r="P76" i="8" s="1"/>
  <c r="B76" i="8"/>
  <c r="O76" i="8" s="1"/>
  <c r="X75" i="8"/>
  <c r="U75" i="8"/>
  <c r="T75" i="8"/>
  <c r="R75" i="8"/>
  <c r="J75" i="8"/>
  <c r="W75" i="8" s="1"/>
  <c r="I75" i="8"/>
  <c r="V75" i="8" s="1"/>
  <c r="G75" i="8"/>
  <c r="F75" i="8"/>
  <c r="S75" i="8" s="1"/>
  <c r="D75" i="8"/>
  <c r="Q75" i="8" s="1"/>
  <c r="C75" i="8"/>
  <c r="P75" i="8" s="1"/>
  <c r="B75" i="8"/>
  <c r="O75" i="8" s="1"/>
  <c r="X74" i="8"/>
  <c r="U74" i="8"/>
  <c r="R74" i="8"/>
  <c r="J74" i="8"/>
  <c r="W74" i="8" s="1"/>
  <c r="I74" i="8"/>
  <c r="V74" i="8" s="1"/>
  <c r="G74" i="8"/>
  <c r="T74" i="8" s="1"/>
  <c r="F74" i="8"/>
  <c r="S74" i="8" s="1"/>
  <c r="D74" i="8"/>
  <c r="Q74" i="8" s="1"/>
  <c r="C74" i="8"/>
  <c r="P74" i="8" s="1"/>
  <c r="B74" i="8"/>
  <c r="O74" i="8" s="1"/>
  <c r="X73" i="8"/>
  <c r="U73" i="8"/>
  <c r="R73" i="8"/>
  <c r="J73" i="8"/>
  <c r="I73" i="8"/>
  <c r="V73" i="8" s="1"/>
  <c r="G73" i="8"/>
  <c r="T73" i="8" s="1"/>
  <c r="F73" i="8"/>
  <c r="S73" i="8" s="1"/>
  <c r="D73" i="8"/>
  <c r="C73" i="8"/>
  <c r="P73" i="8" s="1"/>
  <c r="B73" i="8"/>
  <c r="O73" i="8" s="1"/>
  <c r="K66" i="8"/>
  <c r="X66" i="8" s="1"/>
  <c r="H66" i="8"/>
  <c r="U66" i="8" s="1"/>
  <c r="E66" i="8"/>
  <c r="R66" i="8" s="1"/>
  <c r="X65" i="8"/>
  <c r="U65" i="8"/>
  <c r="R65" i="8"/>
  <c r="J65" i="8"/>
  <c r="W65" i="8" s="1"/>
  <c r="I65" i="8"/>
  <c r="V65" i="8" s="1"/>
  <c r="G65" i="8"/>
  <c r="T65" i="8" s="1"/>
  <c r="F65" i="8"/>
  <c r="S65" i="8" s="1"/>
  <c r="D65" i="8"/>
  <c r="Q65" i="8" s="1"/>
  <c r="C65" i="8"/>
  <c r="P65" i="8" s="1"/>
  <c r="B65" i="8"/>
  <c r="O65" i="8" s="1"/>
  <c r="X64" i="8"/>
  <c r="U64" i="8"/>
  <c r="R64" i="8"/>
  <c r="J64" i="8"/>
  <c r="W64" i="8" s="1"/>
  <c r="I64" i="8"/>
  <c r="V64" i="8" s="1"/>
  <c r="G64" i="8"/>
  <c r="T64" i="8" s="1"/>
  <c r="F64" i="8"/>
  <c r="S64" i="8" s="1"/>
  <c r="D64" i="8"/>
  <c r="Q64" i="8" s="1"/>
  <c r="C64" i="8"/>
  <c r="P64" i="8" s="1"/>
  <c r="B64" i="8"/>
  <c r="O64" i="8" s="1"/>
  <c r="X63" i="8"/>
  <c r="U63" i="8"/>
  <c r="R63" i="8"/>
  <c r="J63" i="8"/>
  <c r="W63" i="8" s="1"/>
  <c r="I63" i="8"/>
  <c r="V63" i="8" s="1"/>
  <c r="G63" i="8"/>
  <c r="T63" i="8" s="1"/>
  <c r="F63" i="8"/>
  <c r="S63" i="8" s="1"/>
  <c r="D63" i="8"/>
  <c r="Q63" i="8" s="1"/>
  <c r="C63" i="8"/>
  <c r="P63" i="8" s="1"/>
  <c r="B63" i="8"/>
  <c r="O63" i="8" s="1"/>
  <c r="X62" i="8"/>
  <c r="U62" i="8"/>
  <c r="R62" i="8"/>
  <c r="J62" i="8"/>
  <c r="W62" i="8" s="1"/>
  <c r="I62" i="8"/>
  <c r="V62" i="8" s="1"/>
  <c r="G62" i="8"/>
  <c r="T62" i="8" s="1"/>
  <c r="F62" i="8"/>
  <c r="S62" i="8" s="1"/>
  <c r="D62" i="8"/>
  <c r="Q62" i="8" s="1"/>
  <c r="C62" i="8"/>
  <c r="P62" i="8" s="1"/>
  <c r="B62" i="8"/>
  <c r="O62" i="8" s="1"/>
  <c r="X61" i="8"/>
  <c r="U61" i="8"/>
  <c r="R61" i="8"/>
  <c r="J61" i="8"/>
  <c r="W61" i="8" s="1"/>
  <c r="I61" i="8"/>
  <c r="V61" i="8" s="1"/>
  <c r="G61" i="8"/>
  <c r="T61" i="8" s="1"/>
  <c r="F61" i="8"/>
  <c r="S61" i="8" s="1"/>
  <c r="D61" i="8"/>
  <c r="Q61" i="8" s="1"/>
  <c r="C61" i="8"/>
  <c r="P61" i="8" s="1"/>
  <c r="B61" i="8"/>
  <c r="O61" i="8" s="1"/>
  <c r="X60" i="8"/>
  <c r="U60" i="8"/>
  <c r="R60" i="8"/>
  <c r="J60" i="8"/>
  <c r="W60" i="8" s="1"/>
  <c r="I60" i="8"/>
  <c r="V60" i="8" s="1"/>
  <c r="G60" i="8"/>
  <c r="T60" i="8" s="1"/>
  <c r="F60" i="8"/>
  <c r="S60" i="8" s="1"/>
  <c r="D60" i="8"/>
  <c r="Q60" i="8" s="1"/>
  <c r="C60" i="8"/>
  <c r="P60" i="8" s="1"/>
  <c r="B60" i="8"/>
  <c r="O60" i="8" s="1"/>
  <c r="X59" i="8"/>
  <c r="U59" i="8"/>
  <c r="R59" i="8"/>
  <c r="J59" i="8"/>
  <c r="W59" i="8" s="1"/>
  <c r="I59" i="8"/>
  <c r="V59" i="8" s="1"/>
  <c r="G59" i="8"/>
  <c r="T59" i="8" s="1"/>
  <c r="F59" i="8"/>
  <c r="S59" i="8" s="1"/>
  <c r="D59" i="8"/>
  <c r="Q59" i="8" s="1"/>
  <c r="C59" i="8"/>
  <c r="P59" i="8" s="1"/>
  <c r="B59" i="8"/>
  <c r="O59" i="8" s="1"/>
  <c r="X58" i="8"/>
  <c r="U58" i="8"/>
  <c r="R58" i="8"/>
  <c r="J58" i="8"/>
  <c r="W58" i="8" s="1"/>
  <c r="I58" i="8"/>
  <c r="V58" i="8" s="1"/>
  <c r="G58" i="8"/>
  <c r="T58" i="8" s="1"/>
  <c r="F58" i="8"/>
  <c r="S58" i="8" s="1"/>
  <c r="D58" i="8"/>
  <c r="Q58" i="8" s="1"/>
  <c r="C58" i="8"/>
  <c r="P58" i="8" s="1"/>
  <c r="B58" i="8"/>
  <c r="O58" i="8" s="1"/>
  <c r="X57" i="8"/>
  <c r="U57" i="8"/>
  <c r="R57" i="8"/>
  <c r="J57" i="8"/>
  <c r="W57" i="8" s="1"/>
  <c r="I57" i="8"/>
  <c r="V57" i="8" s="1"/>
  <c r="G57" i="8"/>
  <c r="T57" i="8" s="1"/>
  <c r="F57" i="8"/>
  <c r="S57" i="8" s="1"/>
  <c r="D57" i="8"/>
  <c r="Q57" i="8" s="1"/>
  <c r="C57" i="8"/>
  <c r="P57" i="8" s="1"/>
  <c r="B57" i="8"/>
  <c r="O57" i="8" s="1"/>
  <c r="X56" i="8"/>
  <c r="U56" i="8"/>
  <c r="R56" i="8"/>
  <c r="J56" i="8"/>
  <c r="W56" i="8" s="1"/>
  <c r="I56" i="8"/>
  <c r="V56" i="8" s="1"/>
  <c r="G56" i="8"/>
  <c r="T56" i="8" s="1"/>
  <c r="F56" i="8"/>
  <c r="S56" i="8" s="1"/>
  <c r="D56" i="8"/>
  <c r="Q56" i="8" s="1"/>
  <c r="C56" i="8"/>
  <c r="P56" i="8" s="1"/>
  <c r="B56" i="8"/>
  <c r="O56" i="8" s="1"/>
  <c r="X55" i="8"/>
  <c r="U55" i="8"/>
  <c r="R55" i="8"/>
  <c r="J55" i="8"/>
  <c r="W55" i="8" s="1"/>
  <c r="I55" i="8"/>
  <c r="V55" i="8" s="1"/>
  <c r="G55" i="8"/>
  <c r="T55" i="8" s="1"/>
  <c r="F55" i="8"/>
  <c r="S55" i="8" s="1"/>
  <c r="D55" i="8"/>
  <c r="Q55" i="8" s="1"/>
  <c r="C55" i="8"/>
  <c r="P55" i="8" s="1"/>
  <c r="B55" i="8"/>
  <c r="O55" i="8" s="1"/>
  <c r="X54" i="8"/>
  <c r="U54" i="8"/>
  <c r="R54" i="8"/>
  <c r="J54" i="8"/>
  <c r="W54" i="8" s="1"/>
  <c r="I54" i="8"/>
  <c r="V54" i="8" s="1"/>
  <c r="G54" i="8"/>
  <c r="T54" i="8" s="1"/>
  <c r="F54" i="8"/>
  <c r="S54" i="8" s="1"/>
  <c r="D54" i="8"/>
  <c r="Q54" i="8" s="1"/>
  <c r="C54" i="8"/>
  <c r="P54" i="8" s="1"/>
  <c r="B54" i="8"/>
  <c r="O54" i="8" s="1"/>
  <c r="X53" i="8"/>
  <c r="U53" i="8"/>
  <c r="R53" i="8"/>
  <c r="J53" i="8"/>
  <c r="W53" i="8" s="1"/>
  <c r="I53" i="8"/>
  <c r="V53" i="8" s="1"/>
  <c r="G53" i="8"/>
  <c r="T53" i="8" s="1"/>
  <c r="F53" i="8"/>
  <c r="S53" i="8" s="1"/>
  <c r="D53" i="8"/>
  <c r="Q53" i="8" s="1"/>
  <c r="C53" i="8"/>
  <c r="P53" i="8" s="1"/>
  <c r="B53" i="8"/>
  <c r="O53" i="8" s="1"/>
  <c r="X52" i="8"/>
  <c r="W52" i="8"/>
  <c r="U52" i="8"/>
  <c r="S52" i="8"/>
  <c r="R52" i="8"/>
  <c r="J52" i="8"/>
  <c r="I52" i="8"/>
  <c r="V52" i="8" s="1"/>
  <c r="G52" i="8"/>
  <c r="T52" i="8" s="1"/>
  <c r="F52" i="8"/>
  <c r="D52" i="8"/>
  <c r="Q52" i="8" s="1"/>
  <c r="C52" i="8"/>
  <c r="P52" i="8" s="1"/>
  <c r="B52" i="8"/>
  <c r="O52" i="8" s="1"/>
  <c r="X51" i="8"/>
  <c r="U51" i="8"/>
  <c r="R51" i="8"/>
  <c r="J51" i="8"/>
  <c r="W51" i="8" s="1"/>
  <c r="I51" i="8"/>
  <c r="V51" i="8" s="1"/>
  <c r="G51" i="8"/>
  <c r="T51" i="8" s="1"/>
  <c r="F51" i="8"/>
  <c r="S51" i="8" s="1"/>
  <c r="D51" i="8"/>
  <c r="Q51" i="8" s="1"/>
  <c r="C51" i="8"/>
  <c r="P51" i="8" s="1"/>
  <c r="B51" i="8"/>
  <c r="O51" i="8" s="1"/>
  <c r="X50" i="8"/>
  <c r="U50" i="8"/>
  <c r="R50" i="8"/>
  <c r="J50" i="8"/>
  <c r="W50" i="8" s="1"/>
  <c r="I50" i="8"/>
  <c r="V50" i="8" s="1"/>
  <c r="G50" i="8"/>
  <c r="T50" i="8" s="1"/>
  <c r="F50" i="8"/>
  <c r="S50" i="8" s="1"/>
  <c r="D50" i="8"/>
  <c r="Q50" i="8" s="1"/>
  <c r="C50" i="8"/>
  <c r="P50" i="8" s="1"/>
  <c r="B50" i="8"/>
  <c r="O50" i="8" s="1"/>
  <c r="X49" i="8"/>
  <c r="U49" i="8"/>
  <c r="R49" i="8"/>
  <c r="J49" i="8"/>
  <c r="W49" i="8" s="1"/>
  <c r="I49" i="8"/>
  <c r="V49" i="8" s="1"/>
  <c r="G49" i="8"/>
  <c r="T49" i="8" s="1"/>
  <c r="F49" i="8"/>
  <c r="S49" i="8" s="1"/>
  <c r="D49" i="8"/>
  <c r="Q49" i="8" s="1"/>
  <c r="C49" i="8"/>
  <c r="P49" i="8" s="1"/>
  <c r="B49" i="8"/>
  <c r="O49" i="8" s="1"/>
  <c r="X48" i="8"/>
  <c r="U48" i="8"/>
  <c r="R48" i="8"/>
  <c r="J48" i="8"/>
  <c r="W48" i="8" s="1"/>
  <c r="I48" i="8"/>
  <c r="V48" i="8" s="1"/>
  <c r="G48" i="8"/>
  <c r="T48" i="8" s="1"/>
  <c r="F48" i="8"/>
  <c r="S48" i="8" s="1"/>
  <c r="D48" i="8"/>
  <c r="Q48" i="8" s="1"/>
  <c r="C48" i="8"/>
  <c r="P48" i="8" s="1"/>
  <c r="B48" i="8"/>
  <c r="O48" i="8" s="1"/>
  <c r="X47" i="8"/>
  <c r="U47" i="8"/>
  <c r="R47" i="8"/>
  <c r="J47" i="8"/>
  <c r="W47" i="8" s="1"/>
  <c r="I47" i="8"/>
  <c r="V47" i="8" s="1"/>
  <c r="G47" i="8"/>
  <c r="T47" i="8" s="1"/>
  <c r="F47" i="8"/>
  <c r="S47" i="8" s="1"/>
  <c r="D47" i="8"/>
  <c r="Q47" i="8" s="1"/>
  <c r="C47" i="8"/>
  <c r="P47" i="8" s="1"/>
  <c r="B47" i="8"/>
  <c r="O47" i="8" s="1"/>
  <c r="X46" i="8"/>
  <c r="U46" i="8"/>
  <c r="R46" i="8"/>
  <c r="J46" i="8"/>
  <c r="W46" i="8" s="1"/>
  <c r="I46" i="8"/>
  <c r="V46" i="8" s="1"/>
  <c r="G46" i="8"/>
  <c r="T46" i="8" s="1"/>
  <c r="F46" i="8"/>
  <c r="S46" i="8" s="1"/>
  <c r="D46" i="8"/>
  <c r="Q46" i="8" s="1"/>
  <c r="C46" i="8"/>
  <c r="P46" i="8" s="1"/>
  <c r="B46" i="8"/>
  <c r="O46" i="8" s="1"/>
  <c r="X45" i="8"/>
  <c r="U45" i="8"/>
  <c r="R45" i="8"/>
  <c r="J45" i="8"/>
  <c r="W45" i="8" s="1"/>
  <c r="I45" i="8"/>
  <c r="V45" i="8" s="1"/>
  <c r="G45" i="8"/>
  <c r="T45" i="8" s="1"/>
  <c r="F45" i="8"/>
  <c r="S45" i="8" s="1"/>
  <c r="D45" i="8"/>
  <c r="Q45" i="8" s="1"/>
  <c r="C45" i="8"/>
  <c r="P45" i="8" s="1"/>
  <c r="B45" i="8"/>
  <c r="O45" i="8" s="1"/>
  <c r="X44" i="8"/>
  <c r="U44" i="8"/>
  <c r="R44" i="8"/>
  <c r="J44" i="8"/>
  <c r="W44" i="8" s="1"/>
  <c r="I44" i="8"/>
  <c r="V44" i="8" s="1"/>
  <c r="G44" i="8"/>
  <c r="T44" i="8" s="1"/>
  <c r="F44" i="8"/>
  <c r="S44" i="8" s="1"/>
  <c r="D44" i="8"/>
  <c r="Q44" i="8" s="1"/>
  <c r="C44" i="8"/>
  <c r="P44" i="8" s="1"/>
  <c r="B44" i="8"/>
  <c r="O44" i="8" s="1"/>
  <c r="X43" i="8"/>
  <c r="U43" i="8"/>
  <c r="R43" i="8"/>
  <c r="J43" i="8"/>
  <c r="W43" i="8" s="1"/>
  <c r="I43" i="8"/>
  <c r="V43" i="8" s="1"/>
  <c r="G43" i="8"/>
  <c r="T43" i="8" s="1"/>
  <c r="F43" i="8"/>
  <c r="S43" i="8" s="1"/>
  <c r="D43" i="8"/>
  <c r="Q43" i="8" s="1"/>
  <c r="C43" i="8"/>
  <c r="P43" i="8" s="1"/>
  <c r="B43" i="8"/>
  <c r="O43" i="8" s="1"/>
  <c r="X42" i="8"/>
  <c r="U42" i="8"/>
  <c r="R42" i="8"/>
  <c r="J42" i="8"/>
  <c r="W42" i="8" s="1"/>
  <c r="I42" i="8"/>
  <c r="G42" i="8"/>
  <c r="T42" i="8" s="1"/>
  <c r="F42" i="8"/>
  <c r="S42" i="8" s="1"/>
  <c r="D42" i="8"/>
  <c r="Q42" i="8" s="1"/>
  <c r="C42" i="8"/>
  <c r="P42" i="8" s="1"/>
  <c r="B42" i="8"/>
  <c r="O42" i="8" s="1"/>
  <c r="X41" i="8"/>
  <c r="U41" i="8"/>
  <c r="R41" i="8"/>
  <c r="J41" i="8"/>
  <c r="W41" i="8" s="1"/>
  <c r="I41" i="8"/>
  <c r="V41" i="8" s="1"/>
  <c r="G41" i="8"/>
  <c r="T41" i="8" s="1"/>
  <c r="F41" i="8"/>
  <c r="S41" i="8" s="1"/>
  <c r="D41" i="8"/>
  <c r="Q41" i="8" s="1"/>
  <c r="C41" i="8"/>
  <c r="P41" i="8" s="1"/>
  <c r="B41" i="8"/>
  <c r="O41" i="8" s="1"/>
  <c r="X40" i="8"/>
  <c r="U40" i="8"/>
  <c r="R40" i="8"/>
  <c r="J40" i="8"/>
  <c r="W40" i="8" s="1"/>
  <c r="I40" i="8"/>
  <c r="V40" i="8" s="1"/>
  <c r="G40" i="8"/>
  <c r="T40" i="8" s="1"/>
  <c r="F40" i="8"/>
  <c r="S40" i="8" s="1"/>
  <c r="D40" i="8"/>
  <c r="Q40" i="8" s="1"/>
  <c r="C40" i="8"/>
  <c r="P40" i="8" s="1"/>
  <c r="B40" i="8"/>
  <c r="O40" i="8" s="1"/>
  <c r="X39" i="8"/>
  <c r="U39" i="8"/>
  <c r="R39" i="8"/>
  <c r="J39" i="8"/>
  <c r="W39" i="8" s="1"/>
  <c r="I39" i="8"/>
  <c r="V39" i="8" s="1"/>
  <c r="G39" i="8"/>
  <c r="F39" i="8"/>
  <c r="D39" i="8"/>
  <c r="Q39" i="8" s="1"/>
  <c r="C39" i="8"/>
  <c r="P39" i="8" s="1"/>
  <c r="B39" i="8"/>
  <c r="O39" i="8" s="1"/>
  <c r="U32" i="8"/>
  <c r="K32" i="8"/>
  <c r="X32" i="8" s="1"/>
  <c r="H32" i="8"/>
  <c r="E32" i="8"/>
  <c r="R32" i="8" s="1"/>
  <c r="X31" i="8"/>
  <c r="U31" i="8"/>
  <c r="R31" i="8"/>
  <c r="J31" i="8"/>
  <c r="W31" i="8" s="1"/>
  <c r="I31" i="8"/>
  <c r="V31" i="8" s="1"/>
  <c r="G31" i="8"/>
  <c r="T31" i="8" s="1"/>
  <c r="F31" i="8"/>
  <c r="S31" i="8" s="1"/>
  <c r="D31" i="8"/>
  <c r="Q31" i="8" s="1"/>
  <c r="C31" i="8"/>
  <c r="P31" i="8" s="1"/>
  <c r="B31" i="8"/>
  <c r="O31" i="8" s="1"/>
  <c r="X30" i="8"/>
  <c r="U30" i="8"/>
  <c r="S30" i="8"/>
  <c r="R30" i="8"/>
  <c r="J30" i="8"/>
  <c r="W30" i="8" s="1"/>
  <c r="I30" i="8"/>
  <c r="V30" i="8" s="1"/>
  <c r="G30" i="8"/>
  <c r="T30" i="8" s="1"/>
  <c r="F30" i="8"/>
  <c r="D30" i="8"/>
  <c r="Q30" i="8" s="1"/>
  <c r="C30" i="8"/>
  <c r="P30" i="8" s="1"/>
  <c r="B30" i="8"/>
  <c r="O30" i="8" s="1"/>
  <c r="X29" i="8"/>
  <c r="U29" i="8"/>
  <c r="R29" i="8"/>
  <c r="J29" i="8"/>
  <c r="I29" i="8"/>
  <c r="V29" i="8" s="1"/>
  <c r="G29" i="8"/>
  <c r="T29" i="8" s="1"/>
  <c r="F29" i="8"/>
  <c r="S29" i="8" s="1"/>
  <c r="D29" i="8"/>
  <c r="Q29" i="8" s="1"/>
  <c r="C29" i="8"/>
  <c r="P29" i="8" s="1"/>
  <c r="B29" i="8"/>
  <c r="O29" i="8" s="1"/>
  <c r="X28" i="8"/>
  <c r="U28" i="8"/>
  <c r="R28" i="8"/>
  <c r="J28" i="8"/>
  <c r="W28" i="8" s="1"/>
  <c r="I28" i="8"/>
  <c r="V28" i="8" s="1"/>
  <c r="G28" i="8"/>
  <c r="T28" i="8" s="1"/>
  <c r="F28" i="8"/>
  <c r="S28" i="8" s="1"/>
  <c r="D28" i="8"/>
  <c r="Q28" i="8" s="1"/>
  <c r="C28" i="8"/>
  <c r="P28" i="8" s="1"/>
  <c r="B28" i="8"/>
  <c r="X27" i="8"/>
  <c r="U27" i="8"/>
  <c r="R27" i="8"/>
  <c r="J27" i="8"/>
  <c r="W27" i="8" s="1"/>
  <c r="I27" i="8"/>
  <c r="V27" i="8" s="1"/>
  <c r="G27" i="8"/>
  <c r="T27" i="8" s="1"/>
  <c r="F27" i="8"/>
  <c r="S27" i="8" s="1"/>
  <c r="D27" i="8"/>
  <c r="Q27" i="8" s="1"/>
  <c r="C27" i="8"/>
  <c r="P27" i="8" s="1"/>
  <c r="B27" i="8"/>
  <c r="O27" i="8" s="1"/>
  <c r="X26" i="8"/>
  <c r="U26" i="8"/>
  <c r="R26" i="8"/>
  <c r="J26" i="8"/>
  <c r="W26" i="8" s="1"/>
  <c r="I26" i="8"/>
  <c r="V26" i="8" s="1"/>
  <c r="G26" i="8"/>
  <c r="T26" i="8" s="1"/>
  <c r="F26" i="8"/>
  <c r="S26" i="8" s="1"/>
  <c r="D26" i="8"/>
  <c r="Q26" i="8" s="1"/>
  <c r="C26" i="8"/>
  <c r="P26" i="8" s="1"/>
  <c r="B26" i="8"/>
  <c r="O26" i="8" s="1"/>
  <c r="X25" i="8"/>
  <c r="U25" i="8"/>
  <c r="R25" i="8"/>
  <c r="J25" i="8"/>
  <c r="I25" i="8"/>
  <c r="V25" i="8" s="1"/>
  <c r="G25" i="8"/>
  <c r="T25" i="8" s="1"/>
  <c r="F25" i="8"/>
  <c r="S25" i="8" s="1"/>
  <c r="D25" i="8"/>
  <c r="Q25" i="8" s="1"/>
  <c r="C25" i="8"/>
  <c r="P25" i="8" s="1"/>
  <c r="B25" i="8"/>
  <c r="O25" i="8" s="1"/>
  <c r="X24" i="8"/>
  <c r="U24" i="8"/>
  <c r="R24" i="8"/>
  <c r="J24" i="8"/>
  <c r="W24" i="8" s="1"/>
  <c r="I24" i="8"/>
  <c r="V24" i="8" s="1"/>
  <c r="G24" i="8"/>
  <c r="T24" i="8" s="1"/>
  <c r="F24" i="8"/>
  <c r="S24" i="8" s="1"/>
  <c r="D24" i="8"/>
  <c r="Q24" i="8" s="1"/>
  <c r="C24" i="8"/>
  <c r="P24" i="8" s="1"/>
  <c r="B24" i="8"/>
  <c r="X23" i="8"/>
  <c r="U23" i="8"/>
  <c r="R23" i="8"/>
  <c r="J23" i="8"/>
  <c r="W23" i="8" s="1"/>
  <c r="I23" i="8"/>
  <c r="V23" i="8" s="1"/>
  <c r="G23" i="8"/>
  <c r="T23" i="8" s="1"/>
  <c r="F23" i="8"/>
  <c r="S23" i="8" s="1"/>
  <c r="D23" i="8"/>
  <c r="Q23" i="8" s="1"/>
  <c r="C23" i="8"/>
  <c r="P23" i="8" s="1"/>
  <c r="B23" i="8"/>
  <c r="O23" i="8" s="1"/>
  <c r="X22" i="8"/>
  <c r="W22" i="8"/>
  <c r="U22" i="8"/>
  <c r="R22" i="8"/>
  <c r="J22" i="8"/>
  <c r="I22" i="8"/>
  <c r="V22" i="8" s="1"/>
  <c r="G22" i="8"/>
  <c r="T22" i="8" s="1"/>
  <c r="F22" i="8"/>
  <c r="S22" i="8" s="1"/>
  <c r="D22" i="8"/>
  <c r="Q22" i="8" s="1"/>
  <c r="C22" i="8"/>
  <c r="P22" i="8" s="1"/>
  <c r="B22" i="8"/>
  <c r="O22" i="8" s="1"/>
  <c r="X21" i="8"/>
  <c r="U21" i="8"/>
  <c r="R21" i="8"/>
  <c r="J21" i="8"/>
  <c r="I21" i="8"/>
  <c r="V21" i="8" s="1"/>
  <c r="G21" i="8"/>
  <c r="T21" i="8" s="1"/>
  <c r="F21" i="8"/>
  <c r="S21" i="8" s="1"/>
  <c r="D21" i="8"/>
  <c r="Q21" i="8" s="1"/>
  <c r="C21" i="8"/>
  <c r="P21" i="8" s="1"/>
  <c r="B21" i="8"/>
  <c r="O21" i="8" s="1"/>
  <c r="X20" i="8"/>
  <c r="U20" i="8"/>
  <c r="R20" i="8"/>
  <c r="J20" i="8"/>
  <c r="W20" i="8" s="1"/>
  <c r="I20" i="8"/>
  <c r="V20" i="8" s="1"/>
  <c r="G20" i="8"/>
  <c r="T20" i="8" s="1"/>
  <c r="F20" i="8"/>
  <c r="S20" i="8" s="1"/>
  <c r="D20" i="8"/>
  <c r="Q20" i="8" s="1"/>
  <c r="C20" i="8"/>
  <c r="P20" i="8" s="1"/>
  <c r="B20" i="8"/>
  <c r="X19" i="8"/>
  <c r="U19" i="8"/>
  <c r="R19" i="8"/>
  <c r="J19" i="8"/>
  <c r="W19" i="8" s="1"/>
  <c r="I19" i="8"/>
  <c r="V19" i="8" s="1"/>
  <c r="G19" i="8"/>
  <c r="T19" i="8" s="1"/>
  <c r="F19" i="8"/>
  <c r="S19" i="8" s="1"/>
  <c r="D19" i="8"/>
  <c r="Q19" i="8" s="1"/>
  <c r="C19" i="8"/>
  <c r="P19" i="8" s="1"/>
  <c r="B19" i="8"/>
  <c r="O19" i="8" s="1"/>
  <c r="X18" i="8"/>
  <c r="U18" i="8"/>
  <c r="R18" i="8"/>
  <c r="J18" i="8"/>
  <c r="W18" i="8" s="1"/>
  <c r="I18" i="8"/>
  <c r="V18" i="8" s="1"/>
  <c r="G18" i="8"/>
  <c r="T18" i="8" s="1"/>
  <c r="F18" i="8"/>
  <c r="S18" i="8" s="1"/>
  <c r="D18" i="8"/>
  <c r="Q18" i="8" s="1"/>
  <c r="C18" i="8"/>
  <c r="P18" i="8" s="1"/>
  <c r="B18" i="8"/>
  <c r="O18" i="8" s="1"/>
  <c r="X17" i="8"/>
  <c r="U17" i="8"/>
  <c r="R17" i="8"/>
  <c r="J17" i="8"/>
  <c r="W17" i="8" s="1"/>
  <c r="I17" i="8"/>
  <c r="V17" i="8" s="1"/>
  <c r="G17" i="8"/>
  <c r="T17" i="8" s="1"/>
  <c r="F17" i="8"/>
  <c r="S17" i="8" s="1"/>
  <c r="D17" i="8"/>
  <c r="Q17" i="8" s="1"/>
  <c r="C17" i="8"/>
  <c r="P17" i="8" s="1"/>
  <c r="B17" i="8"/>
  <c r="O17" i="8" s="1"/>
  <c r="X16" i="8"/>
  <c r="V16" i="8"/>
  <c r="U16" i="8"/>
  <c r="R16" i="8"/>
  <c r="J16" i="8"/>
  <c r="W16" i="8" s="1"/>
  <c r="I16" i="8"/>
  <c r="G16" i="8"/>
  <c r="T16" i="8" s="1"/>
  <c r="F16" i="8"/>
  <c r="S16" i="8" s="1"/>
  <c r="D16" i="8"/>
  <c r="Q16" i="8" s="1"/>
  <c r="C16" i="8"/>
  <c r="P16" i="8" s="1"/>
  <c r="B16" i="8"/>
  <c r="X15" i="8"/>
  <c r="U15" i="8"/>
  <c r="R15" i="8"/>
  <c r="J15" i="8"/>
  <c r="W15" i="8" s="1"/>
  <c r="I15" i="8"/>
  <c r="V15" i="8" s="1"/>
  <c r="G15" i="8"/>
  <c r="T15" i="8" s="1"/>
  <c r="F15" i="8"/>
  <c r="S15" i="8" s="1"/>
  <c r="D15" i="8"/>
  <c r="Q15" i="8" s="1"/>
  <c r="C15" i="8"/>
  <c r="P15" i="8" s="1"/>
  <c r="B15" i="8"/>
  <c r="O15" i="8" s="1"/>
  <c r="X14" i="8"/>
  <c r="U14" i="8"/>
  <c r="S14" i="8"/>
  <c r="R14" i="8"/>
  <c r="J14" i="8"/>
  <c r="W14" i="8" s="1"/>
  <c r="I14" i="8"/>
  <c r="V14" i="8" s="1"/>
  <c r="G14" i="8"/>
  <c r="T14" i="8" s="1"/>
  <c r="F14" i="8"/>
  <c r="D14" i="8"/>
  <c r="Q14" i="8" s="1"/>
  <c r="C14" i="8"/>
  <c r="P14" i="8" s="1"/>
  <c r="B14" i="8"/>
  <c r="O14" i="8" s="1"/>
  <c r="X13" i="8"/>
  <c r="U13" i="8"/>
  <c r="R13" i="8"/>
  <c r="J13" i="8"/>
  <c r="I13" i="8"/>
  <c r="V13" i="8" s="1"/>
  <c r="G13" i="8"/>
  <c r="T13" i="8" s="1"/>
  <c r="F13" i="8"/>
  <c r="S13" i="8" s="1"/>
  <c r="D13" i="8"/>
  <c r="Q13" i="8" s="1"/>
  <c r="C13" i="8"/>
  <c r="P13" i="8" s="1"/>
  <c r="B13" i="8"/>
  <c r="O13" i="8" s="1"/>
  <c r="X12" i="8"/>
  <c r="U12" i="8"/>
  <c r="R12" i="8"/>
  <c r="J12" i="8"/>
  <c r="W12" i="8" s="1"/>
  <c r="I12" i="8"/>
  <c r="V12" i="8" s="1"/>
  <c r="G12" i="8"/>
  <c r="T12" i="8" s="1"/>
  <c r="F12" i="8"/>
  <c r="S12" i="8" s="1"/>
  <c r="D12" i="8"/>
  <c r="Q12" i="8" s="1"/>
  <c r="C12" i="8"/>
  <c r="P12" i="8" s="1"/>
  <c r="B12" i="8"/>
  <c r="O12" i="8" s="1"/>
  <c r="X11" i="8"/>
  <c r="U11" i="8"/>
  <c r="R11" i="8"/>
  <c r="J11" i="8"/>
  <c r="W11" i="8" s="1"/>
  <c r="I11" i="8"/>
  <c r="V11" i="8" s="1"/>
  <c r="G11" i="8"/>
  <c r="T11" i="8" s="1"/>
  <c r="F11" i="8"/>
  <c r="S11" i="8" s="1"/>
  <c r="D11" i="8"/>
  <c r="Q11" i="8" s="1"/>
  <c r="C11" i="8"/>
  <c r="P11" i="8" s="1"/>
  <c r="B11" i="8"/>
  <c r="O11" i="8" s="1"/>
  <c r="X10" i="8"/>
  <c r="U10" i="8"/>
  <c r="R10" i="8"/>
  <c r="J10" i="8"/>
  <c r="W10" i="8" s="1"/>
  <c r="I10" i="8"/>
  <c r="V10" i="8" s="1"/>
  <c r="G10" i="8"/>
  <c r="T10" i="8" s="1"/>
  <c r="F10" i="8"/>
  <c r="S10" i="8" s="1"/>
  <c r="D10" i="8"/>
  <c r="Q10" i="8" s="1"/>
  <c r="C10" i="8"/>
  <c r="P10" i="8" s="1"/>
  <c r="B10" i="8"/>
  <c r="O10" i="8" s="1"/>
  <c r="X9" i="8"/>
  <c r="U9" i="8"/>
  <c r="R9" i="8"/>
  <c r="J9" i="8"/>
  <c r="W9" i="8" s="1"/>
  <c r="I9" i="8"/>
  <c r="V9" i="8" s="1"/>
  <c r="G9" i="8"/>
  <c r="T9" i="8" s="1"/>
  <c r="F9" i="8"/>
  <c r="S9" i="8" s="1"/>
  <c r="D9" i="8"/>
  <c r="Q9" i="8" s="1"/>
  <c r="C9" i="8"/>
  <c r="P9" i="8" s="1"/>
  <c r="B9" i="8"/>
  <c r="O9" i="8" s="1"/>
  <c r="X8" i="8"/>
  <c r="U8" i="8"/>
  <c r="R8" i="8"/>
  <c r="J8" i="8"/>
  <c r="W8" i="8" s="1"/>
  <c r="I8" i="8"/>
  <c r="V8" i="8" s="1"/>
  <c r="G8" i="8"/>
  <c r="T8" i="8" s="1"/>
  <c r="F8" i="8"/>
  <c r="S8" i="8" s="1"/>
  <c r="D8" i="8"/>
  <c r="Q8" i="8" s="1"/>
  <c r="C8" i="8"/>
  <c r="B8" i="8"/>
  <c r="X7" i="8"/>
  <c r="U7" i="8"/>
  <c r="R7" i="8"/>
  <c r="J7" i="8"/>
  <c r="W7" i="8" s="1"/>
  <c r="I7" i="8"/>
  <c r="V7" i="8" s="1"/>
  <c r="G7" i="8"/>
  <c r="T7" i="8" s="1"/>
  <c r="F7" i="8"/>
  <c r="S7" i="8" s="1"/>
  <c r="D7" i="8"/>
  <c r="Q7" i="8" s="1"/>
  <c r="C7" i="8"/>
  <c r="P7" i="8" s="1"/>
  <c r="B7" i="8"/>
  <c r="O7" i="8" s="1"/>
  <c r="X6" i="8"/>
  <c r="U6" i="8"/>
  <c r="R6" i="8"/>
  <c r="J6" i="8"/>
  <c r="W6" i="8" s="1"/>
  <c r="I6" i="8"/>
  <c r="V6" i="8" s="1"/>
  <c r="G6" i="8"/>
  <c r="T6" i="8" s="1"/>
  <c r="F6" i="8"/>
  <c r="S6" i="8" s="1"/>
  <c r="D6" i="8"/>
  <c r="Q6" i="8" s="1"/>
  <c r="C6" i="8"/>
  <c r="P6" i="8" s="1"/>
  <c r="B6" i="8"/>
  <c r="O6" i="8" s="1"/>
  <c r="X5" i="8"/>
  <c r="U5" i="8"/>
  <c r="R5" i="8"/>
  <c r="J5" i="8"/>
  <c r="I5" i="8"/>
  <c r="G5" i="8"/>
  <c r="T5" i="8" s="1"/>
  <c r="F5" i="8"/>
  <c r="S5" i="8" s="1"/>
  <c r="D5" i="8"/>
  <c r="Q5" i="8" s="1"/>
  <c r="C5" i="8"/>
  <c r="P5" i="8" s="1"/>
  <c r="B5" i="8"/>
  <c r="O5" i="8" s="1"/>
  <c r="L317" i="8" l="1"/>
  <c r="C32" i="8"/>
  <c r="P32" i="8" s="1"/>
  <c r="L154" i="8"/>
  <c r="L233" i="8"/>
  <c r="L257" i="8"/>
  <c r="L329" i="8"/>
  <c r="L131" i="8"/>
  <c r="L325" i="8"/>
  <c r="L193" i="8"/>
  <c r="L281" i="8"/>
  <c r="L253" i="8"/>
  <c r="I32" i="8"/>
  <c r="V32" i="8" s="1"/>
  <c r="L245" i="8"/>
  <c r="L209" i="8"/>
  <c r="L5" i="8"/>
  <c r="L13" i="8"/>
  <c r="L21" i="8"/>
  <c r="L25" i="8"/>
  <c r="L29" i="8"/>
  <c r="L41" i="8"/>
  <c r="L83" i="8"/>
  <c r="L96" i="8"/>
  <c r="L116" i="8"/>
  <c r="L132" i="8"/>
  <c r="J168" i="8"/>
  <c r="W168" i="8" s="1"/>
  <c r="L147" i="8"/>
  <c r="L181" i="8"/>
  <c r="L194" i="8"/>
  <c r="L198" i="8"/>
  <c r="L226" i="8"/>
  <c r="O226" i="8"/>
  <c r="L268" i="8"/>
  <c r="L285" i="8"/>
  <c r="L45" i="8"/>
  <c r="L79" i="8"/>
  <c r="L127" i="8"/>
  <c r="L182" i="8"/>
  <c r="L300" i="8"/>
  <c r="L10" i="8"/>
  <c r="L18" i="8"/>
  <c r="L22" i="8"/>
  <c r="L26" i="8"/>
  <c r="L30" i="8"/>
  <c r="L49" i="8"/>
  <c r="L84" i="8"/>
  <c r="L128" i="8"/>
  <c r="L192" i="8"/>
  <c r="L201" i="8"/>
  <c r="L222" i="8"/>
  <c r="O222" i="8"/>
  <c r="L286" i="8"/>
  <c r="L53" i="8"/>
  <c r="L80" i="8"/>
  <c r="L92" i="8"/>
  <c r="L112" i="8"/>
  <c r="L123" i="8"/>
  <c r="L124" i="8"/>
  <c r="L152" i="8"/>
  <c r="L176" i="8"/>
  <c r="L186" i="8"/>
  <c r="F270" i="8"/>
  <c r="S270" i="8" s="1"/>
  <c r="B304" i="8"/>
  <c r="O304" i="8" s="1"/>
  <c r="L282" i="8"/>
  <c r="L6" i="8"/>
  <c r="L14" i="8"/>
  <c r="I66" i="8"/>
  <c r="V66" i="8" s="1"/>
  <c r="L57" i="8"/>
  <c r="L76" i="8"/>
  <c r="L108" i="8"/>
  <c r="Q131" i="8"/>
  <c r="L149" i="8"/>
  <c r="L156" i="8"/>
  <c r="L180" i="8"/>
  <c r="K236" i="8"/>
  <c r="X236" i="8" s="1"/>
  <c r="L283" i="8"/>
  <c r="F32" i="8"/>
  <c r="S32" i="8" s="1"/>
  <c r="V5" i="8"/>
  <c r="F66" i="8"/>
  <c r="S66" i="8" s="1"/>
  <c r="L61" i="8"/>
  <c r="G100" i="8"/>
  <c r="T100" i="8" s="1"/>
  <c r="F134" i="8"/>
  <c r="S134" i="8" s="1"/>
  <c r="L148" i="8"/>
  <c r="L200" i="8"/>
  <c r="L230" i="8"/>
  <c r="O230" i="8"/>
  <c r="L284" i="8"/>
  <c r="L288" i="8"/>
  <c r="L301" i="8"/>
  <c r="G32" i="8"/>
  <c r="T32" i="8" s="1"/>
  <c r="L8" i="8"/>
  <c r="L16" i="8"/>
  <c r="L20" i="8"/>
  <c r="L24" i="8"/>
  <c r="L28" i="8"/>
  <c r="G66" i="8"/>
  <c r="T66" i="8" s="1"/>
  <c r="L65" i="8"/>
  <c r="L88" i="8"/>
  <c r="L119" i="8"/>
  <c r="L120" i="8"/>
  <c r="L213" i="8"/>
  <c r="O245" i="8"/>
  <c r="L249" i="8"/>
  <c r="J32" i="8"/>
  <c r="W32" i="8" s="1"/>
  <c r="L9" i="8"/>
  <c r="L17" i="8"/>
  <c r="J66" i="8"/>
  <c r="W66" i="8" s="1"/>
  <c r="L110" i="8"/>
  <c r="T110" i="8"/>
  <c r="W133" i="8"/>
  <c r="L133" i="8"/>
  <c r="W5" i="8"/>
  <c r="W13" i="8"/>
  <c r="W21" i="8"/>
  <c r="W25" i="8"/>
  <c r="W29" i="8"/>
  <c r="D32" i="8"/>
  <c r="Q32" i="8" s="1"/>
  <c r="T39" i="8"/>
  <c r="L42" i="8"/>
  <c r="V42" i="8"/>
  <c r="L46" i="8"/>
  <c r="L50" i="8"/>
  <c r="L54" i="8"/>
  <c r="L58" i="8"/>
  <c r="L62" i="8"/>
  <c r="B66" i="8"/>
  <c r="L73" i="8"/>
  <c r="V93" i="8"/>
  <c r="L93" i="8"/>
  <c r="O112" i="8"/>
  <c r="W129" i="8"/>
  <c r="L129" i="8"/>
  <c r="G202" i="8"/>
  <c r="T202" i="8" s="1"/>
  <c r="O16" i="8"/>
  <c r="O20" i="8"/>
  <c r="O24" i="8"/>
  <c r="C66" i="8"/>
  <c r="P66" i="8" s="1"/>
  <c r="D134" i="8"/>
  <c r="Q134" i="8" s="1"/>
  <c r="W125" i="8"/>
  <c r="L125" i="8"/>
  <c r="O8" i="8"/>
  <c r="L39" i="8"/>
  <c r="L43" i="8"/>
  <c r="L47" i="8"/>
  <c r="L51" i="8"/>
  <c r="L55" i="8"/>
  <c r="L59" i="8"/>
  <c r="L63" i="8"/>
  <c r="D66" i="8"/>
  <c r="Q66" i="8" s="1"/>
  <c r="W121" i="8"/>
  <c r="L121" i="8"/>
  <c r="Q123" i="8"/>
  <c r="L130" i="8"/>
  <c r="T130" i="8"/>
  <c r="Q160" i="8"/>
  <c r="L160" i="8"/>
  <c r="S175" i="8"/>
  <c r="F202" i="8"/>
  <c r="S202" i="8" s="1"/>
  <c r="O28" i="8"/>
  <c r="P8" i="8"/>
  <c r="V141" i="8"/>
  <c r="I168" i="8"/>
  <c r="V168" i="8" s="1"/>
  <c r="L7" i="8"/>
  <c r="L11" i="8"/>
  <c r="L15" i="8"/>
  <c r="L19" i="8"/>
  <c r="L23" i="8"/>
  <c r="L27" i="8"/>
  <c r="L31" i="8"/>
  <c r="Q73" i="8"/>
  <c r="D100" i="8"/>
  <c r="Q100" i="8" s="1"/>
  <c r="V89" i="8"/>
  <c r="L89" i="8"/>
  <c r="I100" i="8"/>
  <c r="V100" i="8" s="1"/>
  <c r="W117" i="8"/>
  <c r="L117" i="8"/>
  <c r="Q119" i="8"/>
  <c r="L126" i="8"/>
  <c r="T126" i="8"/>
  <c r="O132" i="8"/>
  <c r="S39" i="8"/>
  <c r="L40" i="8"/>
  <c r="L44" i="8"/>
  <c r="L48" i="8"/>
  <c r="L52" i="8"/>
  <c r="L56" i="8"/>
  <c r="L60" i="8"/>
  <c r="L64" i="8"/>
  <c r="L75" i="8"/>
  <c r="V77" i="8"/>
  <c r="L77" i="8"/>
  <c r="W113" i="8"/>
  <c r="L113" i="8"/>
  <c r="L122" i="8"/>
  <c r="T122" i="8"/>
  <c r="O128" i="8"/>
  <c r="L143" i="8"/>
  <c r="O143" i="8"/>
  <c r="B32" i="8"/>
  <c r="W73" i="8"/>
  <c r="J100" i="8"/>
  <c r="W100" i="8" s="1"/>
  <c r="L12" i="8"/>
  <c r="P79" i="8"/>
  <c r="V97" i="8"/>
  <c r="L97" i="8"/>
  <c r="W109" i="8"/>
  <c r="L109" i="8"/>
  <c r="L118" i="8"/>
  <c r="T118" i="8"/>
  <c r="L163" i="8"/>
  <c r="O163" i="8"/>
  <c r="V81" i="8"/>
  <c r="L81" i="8"/>
  <c r="V85" i="8"/>
  <c r="L85" i="8"/>
  <c r="Q107" i="8"/>
  <c r="L114" i="8"/>
  <c r="T114" i="8"/>
  <c r="O120" i="8"/>
  <c r="G134" i="8"/>
  <c r="T134" i="8" s="1"/>
  <c r="W142" i="8"/>
  <c r="L142" i="8"/>
  <c r="B100" i="8"/>
  <c r="O147" i="8"/>
  <c r="L150" i="8"/>
  <c r="L184" i="8"/>
  <c r="L216" i="8"/>
  <c r="C100" i="8"/>
  <c r="P100" i="8" s="1"/>
  <c r="S107" i="8"/>
  <c r="J134" i="8"/>
  <c r="W134" i="8" s="1"/>
  <c r="L153" i="8"/>
  <c r="W156" i="8"/>
  <c r="L333" i="8"/>
  <c r="I134" i="8"/>
  <c r="V134" i="8" s="1"/>
  <c r="L141" i="8"/>
  <c r="L189" i="8"/>
  <c r="L74" i="8"/>
  <c r="L78" i="8"/>
  <c r="L82" i="8"/>
  <c r="L86" i="8"/>
  <c r="L90" i="8"/>
  <c r="L94" i="8"/>
  <c r="L98" i="8"/>
  <c r="B134" i="8"/>
  <c r="C168" i="8"/>
  <c r="P168" i="8" s="1"/>
  <c r="L151" i="8"/>
  <c r="L157" i="8"/>
  <c r="L158" i="8"/>
  <c r="B168" i="8"/>
  <c r="O180" i="8"/>
  <c r="L197" i="8"/>
  <c r="L247" i="8"/>
  <c r="T247" i="8"/>
  <c r="F100" i="8"/>
  <c r="S100" i="8" s="1"/>
  <c r="L107" i="8"/>
  <c r="V107" i="8"/>
  <c r="L111" i="8"/>
  <c r="L115" i="8"/>
  <c r="C134" i="8"/>
  <c r="P134" i="8" s="1"/>
  <c r="L155" i="8"/>
  <c r="L161" i="8"/>
  <c r="L162" i="8"/>
  <c r="L190" i="8"/>
  <c r="G270" i="8"/>
  <c r="T270" i="8" s="1"/>
  <c r="L243" i="8"/>
  <c r="T243" i="8"/>
  <c r="L87" i="8"/>
  <c r="L91" i="8"/>
  <c r="L95" i="8"/>
  <c r="L99" i="8"/>
  <c r="F168" i="8"/>
  <c r="S168" i="8" s="1"/>
  <c r="L144" i="8"/>
  <c r="Q150" i="8"/>
  <c r="L164" i="8"/>
  <c r="L177" i="8"/>
  <c r="L185" i="8"/>
  <c r="L188" i="8"/>
  <c r="B236" i="8"/>
  <c r="O209" i="8"/>
  <c r="L224" i="8"/>
  <c r="G168" i="8"/>
  <c r="T168" i="8" s="1"/>
  <c r="L145" i="8"/>
  <c r="L146" i="8"/>
  <c r="Q154" i="8"/>
  <c r="L159" i="8"/>
  <c r="D202" i="8"/>
  <c r="Q202" i="8" s="1"/>
  <c r="L178" i="8"/>
  <c r="L196" i="8"/>
  <c r="C236" i="8"/>
  <c r="P236" i="8" s="1"/>
  <c r="L165" i="8"/>
  <c r="P209" i="8"/>
  <c r="L210" i="8"/>
  <c r="L214" i="8"/>
  <c r="X216" i="8"/>
  <c r="L251" i="8"/>
  <c r="T251" i="8"/>
  <c r="G338" i="8"/>
  <c r="D168" i="8"/>
  <c r="Q168" i="8" s="1"/>
  <c r="I202" i="8"/>
  <c r="V202" i="8" s="1"/>
  <c r="D236" i="8"/>
  <c r="Q236" i="8" s="1"/>
  <c r="Q209" i="8"/>
  <c r="L217" i="8"/>
  <c r="L225" i="8"/>
  <c r="L227" i="8"/>
  <c r="O227" i="8"/>
  <c r="L255" i="8"/>
  <c r="T255" i="8"/>
  <c r="L166" i="8"/>
  <c r="B202" i="8"/>
  <c r="J202" i="8"/>
  <c r="W202" i="8" s="1"/>
  <c r="F236" i="8"/>
  <c r="S236" i="8" s="1"/>
  <c r="L211" i="8"/>
  <c r="L228" i="8"/>
  <c r="L259" i="8"/>
  <c r="T259" i="8"/>
  <c r="L175" i="8"/>
  <c r="L179" i="8"/>
  <c r="L183" i="8"/>
  <c r="L187" i="8"/>
  <c r="L191" i="8"/>
  <c r="L195" i="8"/>
  <c r="L199" i="8"/>
  <c r="C202" i="8"/>
  <c r="P202" i="8" s="1"/>
  <c r="G236" i="8"/>
  <c r="T236" i="8" s="1"/>
  <c r="S209" i="8"/>
  <c r="L215" i="8"/>
  <c r="L218" i="8"/>
  <c r="L219" i="8"/>
  <c r="L221" i="8"/>
  <c r="O253" i="8"/>
  <c r="L296" i="8"/>
  <c r="O296" i="8"/>
  <c r="L167" i="8"/>
  <c r="I236" i="8"/>
  <c r="V236" i="8" s="1"/>
  <c r="T209" i="8"/>
  <c r="L212" i="8"/>
  <c r="L220" i="8"/>
  <c r="O257" i="8"/>
  <c r="J236" i="8"/>
  <c r="W236" i="8" s="1"/>
  <c r="L269" i="8"/>
  <c r="O269" i="8"/>
  <c r="L223" i="8"/>
  <c r="L229" i="8"/>
  <c r="T278" i="8"/>
  <c r="L278" i="8"/>
  <c r="W289" i="8"/>
  <c r="L289" i="8"/>
  <c r="I270" i="8"/>
  <c r="V270" i="8" s="1"/>
  <c r="L246" i="8"/>
  <c r="L250" i="8"/>
  <c r="L254" i="8"/>
  <c r="L258" i="8"/>
  <c r="L234" i="8"/>
  <c r="J270" i="8"/>
  <c r="W270" i="8" s="1"/>
  <c r="G304" i="8"/>
  <c r="T304" i="8" s="1"/>
  <c r="O284" i="8"/>
  <c r="L293" i="8"/>
  <c r="L321" i="8"/>
  <c r="I304" i="8"/>
  <c r="V304" i="8" s="1"/>
  <c r="C304" i="8"/>
  <c r="P304" i="8" s="1"/>
  <c r="L231" i="8"/>
  <c r="L235" i="8"/>
  <c r="B270" i="8"/>
  <c r="O243" i="8"/>
  <c r="W243" i="8"/>
  <c r="L264" i="8"/>
  <c r="L265" i="8"/>
  <c r="L279" i="8"/>
  <c r="O288" i="8"/>
  <c r="L297" i="8"/>
  <c r="L313" i="8"/>
  <c r="C270" i="8"/>
  <c r="P270" i="8" s="1"/>
  <c r="P243" i="8"/>
  <c r="L244" i="8"/>
  <c r="L248" i="8"/>
  <c r="L252" i="8"/>
  <c r="L256" i="8"/>
  <c r="L260" i="8"/>
  <c r="L277" i="8"/>
  <c r="F338" i="8"/>
  <c r="L232" i="8"/>
  <c r="D270" i="8"/>
  <c r="Q270" i="8" s="1"/>
  <c r="Q243" i="8"/>
  <c r="L280" i="8"/>
  <c r="Q283" i="8"/>
  <c r="L292" i="8"/>
  <c r="J304" i="8"/>
  <c r="W304" i="8" s="1"/>
  <c r="L337" i="8"/>
  <c r="L261" i="8"/>
  <c r="D304" i="8"/>
  <c r="Q304" i="8" s="1"/>
  <c r="L314" i="8"/>
  <c r="L318" i="8"/>
  <c r="L322" i="8"/>
  <c r="L326" i="8"/>
  <c r="L330" i="8"/>
  <c r="L334" i="8"/>
  <c r="I338" i="8"/>
  <c r="L290" i="8"/>
  <c r="L294" i="8"/>
  <c r="L298" i="8"/>
  <c r="L302" i="8"/>
  <c r="B338" i="8"/>
  <c r="J338" i="8"/>
  <c r="L262" i="8"/>
  <c r="L266" i="8"/>
  <c r="F304" i="8"/>
  <c r="S304" i="8" s="1"/>
  <c r="L311" i="8"/>
  <c r="L315" i="8"/>
  <c r="L319" i="8"/>
  <c r="L323" i="8"/>
  <c r="L327" i="8"/>
  <c r="L331" i="8"/>
  <c r="L335" i="8"/>
  <c r="C338" i="8"/>
  <c r="L287" i="8"/>
  <c r="L291" i="8"/>
  <c r="L295" i="8"/>
  <c r="L299" i="8"/>
  <c r="L303" i="8"/>
  <c r="D338" i="8"/>
  <c r="L263" i="8"/>
  <c r="L267" i="8"/>
  <c r="L312" i="8"/>
  <c r="L316" i="8"/>
  <c r="L320" i="8"/>
  <c r="L324" i="8"/>
  <c r="L328" i="8"/>
  <c r="L332" i="8"/>
  <c r="L336" i="8"/>
  <c r="O168" i="8" l="1"/>
  <c r="L168" i="8"/>
  <c r="O66" i="8"/>
  <c r="L66" i="8"/>
  <c r="L304" i="8"/>
  <c r="O202" i="8"/>
  <c r="L202" i="8"/>
  <c r="L338" i="8"/>
  <c r="P338" i="8" s="1"/>
  <c r="O236" i="8"/>
  <c r="L236" i="8"/>
  <c r="O100" i="8"/>
  <c r="L100" i="8"/>
  <c r="O134" i="8"/>
  <c r="L134" i="8"/>
  <c r="O32" i="8"/>
  <c r="L32" i="8"/>
  <c r="L270" i="8"/>
  <c r="O270" i="8"/>
  <c r="T338" i="8" l="1"/>
  <c r="S338" i="8"/>
  <c r="Q338" i="8"/>
  <c r="U337" i="8"/>
  <c r="U333" i="8"/>
  <c r="U329" i="8"/>
  <c r="U325" i="8"/>
  <c r="U321" i="8"/>
  <c r="U317" i="8"/>
  <c r="U313" i="8"/>
  <c r="X335" i="8"/>
  <c r="R334" i="8"/>
  <c r="X331" i="8"/>
  <c r="R330" i="8"/>
  <c r="X327" i="8"/>
  <c r="R326" i="8"/>
  <c r="X323" i="8"/>
  <c r="R322" i="8"/>
  <c r="X319" i="8"/>
  <c r="R318" i="8"/>
  <c r="V316" i="8"/>
  <c r="X315" i="8"/>
  <c r="R314" i="8"/>
  <c r="V312" i="8"/>
  <c r="X311" i="8"/>
  <c r="U336" i="8"/>
  <c r="S333" i="8"/>
  <c r="U332" i="8"/>
  <c r="U328" i="8"/>
  <c r="U324" i="8"/>
  <c r="S321" i="8"/>
  <c r="U320" i="8"/>
  <c r="S317" i="8"/>
  <c r="U316" i="8"/>
  <c r="S313" i="8"/>
  <c r="U312" i="8"/>
  <c r="R337" i="8"/>
  <c r="X334" i="8"/>
  <c r="R333" i="8"/>
  <c r="X330" i="8"/>
  <c r="R329" i="8"/>
  <c r="X326" i="8"/>
  <c r="R325" i="8"/>
  <c r="X322" i="8"/>
  <c r="R321" i="8"/>
  <c r="X318" i="8"/>
  <c r="R317" i="8"/>
  <c r="X314" i="8"/>
  <c r="R313" i="8"/>
  <c r="U335" i="8"/>
  <c r="U331" i="8"/>
  <c r="U327" i="8"/>
  <c r="U323" i="8"/>
  <c r="U319" i="8"/>
  <c r="U315" i="8"/>
  <c r="U311" i="8"/>
  <c r="X337" i="8"/>
  <c r="R336" i="8"/>
  <c r="X333" i="8"/>
  <c r="R332" i="8"/>
  <c r="X329" i="8"/>
  <c r="R328" i="8"/>
  <c r="X325" i="8"/>
  <c r="R324" i="8"/>
  <c r="X321" i="8"/>
  <c r="R320" i="8"/>
  <c r="X317" i="8"/>
  <c r="R316" i="8"/>
  <c r="X313" i="8"/>
  <c r="R312" i="8"/>
  <c r="R338" i="8"/>
  <c r="X332" i="8"/>
  <c r="Q328" i="8"/>
  <c r="P324" i="8"/>
  <c r="S323" i="8"/>
  <c r="R319" i="8"/>
  <c r="U318" i="8"/>
  <c r="T314" i="8"/>
  <c r="W313" i="8"/>
  <c r="X336" i="8"/>
  <c r="R323" i="8"/>
  <c r="U322" i="8"/>
  <c r="T318" i="8"/>
  <c r="W317" i="8"/>
  <c r="V313" i="8"/>
  <c r="R327" i="8"/>
  <c r="U326" i="8"/>
  <c r="T322" i="8"/>
  <c r="W321" i="8"/>
  <c r="V317" i="8"/>
  <c r="R331" i="8"/>
  <c r="U330" i="8"/>
  <c r="T326" i="8"/>
  <c r="W325" i="8"/>
  <c r="V321" i="8"/>
  <c r="X312" i="8"/>
  <c r="R335" i="8"/>
  <c r="U334" i="8"/>
  <c r="T330" i="8"/>
  <c r="W329" i="8"/>
  <c r="V325" i="8"/>
  <c r="X316" i="8"/>
  <c r="Q312" i="8"/>
  <c r="T334" i="8"/>
  <c r="W333" i="8"/>
  <c r="V329" i="8"/>
  <c r="X320" i="8"/>
  <c r="Q316" i="8"/>
  <c r="P312" i="8"/>
  <c r="S311" i="8"/>
  <c r="W337" i="8"/>
  <c r="V333" i="8"/>
  <c r="X324" i="8"/>
  <c r="S315" i="8"/>
  <c r="R311" i="8"/>
  <c r="P320" i="8"/>
  <c r="S319" i="8"/>
  <c r="V337" i="8"/>
  <c r="Q324" i="8"/>
  <c r="X328" i="8"/>
  <c r="R315" i="8"/>
  <c r="U314" i="8"/>
  <c r="O317" i="8"/>
  <c r="P332" i="8"/>
  <c r="Q332" i="8"/>
  <c r="P319" i="8"/>
  <c r="W334" i="8"/>
  <c r="V326" i="8"/>
  <c r="W335" i="8"/>
  <c r="Q315" i="8"/>
  <c r="Q329" i="8"/>
  <c r="Q311" i="8"/>
  <c r="T324" i="8"/>
  <c r="P334" i="8"/>
  <c r="W318" i="8"/>
  <c r="W328" i="8"/>
  <c r="S312" i="8"/>
  <c r="O322" i="8"/>
  <c r="S334" i="8"/>
  <c r="O318" i="8"/>
  <c r="S330" i="8"/>
  <c r="O312" i="8"/>
  <c r="W332" i="8"/>
  <c r="Q333" i="8"/>
  <c r="T311" i="8"/>
  <c r="O328" i="8"/>
  <c r="O321" i="8"/>
  <c r="Q322" i="8"/>
  <c r="S335" i="8"/>
  <c r="T335" i="8"/>
  <c r="O320" i="8"/>
  <c r="V335" i="8"/>
  <c r="O311" i="8"/>
  <c r="T327" i="8"/>
  <c r="V336" i="8"/>
  <c r="V322" i="8"/>
  <c r="W331" i="8"/>
  <c r="Q325" i="8"/>
  <c r="O335" i="8"/>
  <c r="V319" i="8"/>
  <c r="T329" i="8"/>
  <c r="P313" i="8"/>
  <c r="W324" i="8"/>
  <c r="Q335" i="8"/>
  <c r="W320" i="8"/>
  <c r="Q331" i="8"/>
  <c r="O315" i="8"/>
  <c r="T332" i="8"/>
  <c r="V327" i="8"/>
  <c r="S316" i="8"/>
  <c r="P331" i="8"/>
  <c r="Q320" i="8"/>
  <c r="P333" i="8"/>
  <c r="S314" i="8"/>
  <c r="V323" i="8"/>
  <c r="V320" i="8"/>
  <c r="S336" i="8"/>
  <c r="T317" i="8"/>
  <c r="S322" i="8"/>
  <c r="T336" i="8"/>
  <c r="Q314" i="8"/>
  <c r="S328" i="8"/>
  <c r="S337" i="8"/>
  <c r="T323" i="8"/>
  <c r="V332" i="8"/>
  <c r="V318" i="8"/>
  <c r="W327" i="8"/>
  <c r="U338" i="8"/>
  <c r="T320" i="8"/>
  <c r="P330" i="8"/>
  <c r="W314" i="8"/>
  <c r="T325" i="8"/>
  <c r="T321" i="8"/>
  <c r="P316" i="8"/>
  <c r="Q319" i="8"/>
  <c r="W322" i="8"/>
  <c r="W319" i="8"/>
  <c r="O333" i="8"/>
  <c r="P328" i="8"/>
  <c r="O324" i="8"/>
  <c r="Q327" i="8"/>
  <c r="P323" i="8"/>
  <c r="W312" i="8"/>
  <c r="Q323" i="8"/>
  <c r="Q337" i="8"/>
  <c r="P315" i="8"/>
  <c r="P329" i="8"/>
  <c r="S324" i="8"/>
  <c r="O334" i="8"/>
  <c r="T319" i="8"/>
  <c r="V328" i="8"/>
  <c r="Q321" i="8"/>
  <c r="O331" i="8"/>
  <c r="V315" i="8"/>
  <c r="P326" i="8"/>
  <c r="P322" i="8"/>
  <c r="V334" i="8"/>
  <c r="S325" i="8"/>
  <c r="Q313" i="8"/>
  <c r="S326" i="8"/>
  <c r="O329" i="8"/>
  <c r="O337" i="8"/>
  <c r="Q318" i="8"/>
  <c r="P317" i="8"/>
  <c r="O332" i="8"/>
  <c r="Q336" i="8"/>
  <c r="W311" i="8"/>
  <c r="O325" i="8"/>
  <c r="P337" i="8"/>
  <c r="S327" i="8"/>
  <c r="T313" i="8"/>
  <c r="V330" i="8"/>
  <c r="O316" i="8"/>
  <c r="W330" i="8"/>
  <c r="P325" i="8"/>
  <c r="W336" i="8"/>
  <c r="S320" i="8"/>
  <c r="S329" i="8"/>
  <c r="V314" i="8"/>
  <c r="W323" i="8"/>
  <c r="Q334" i="8"/>
  <c r="T316" i="8"/>
  <c r="O327" i="8"/>
  <c r="V311" i="8"/>
  <c r="O323" i="8"/>
  <c r="S332" i="8"/>
  <c r="O336" i="8"/>
  <c r="P327" i="8"/>
  <c r="O326" i="8"/>
  <c r="W316" i="8"/>
  <c r="O314" i="8"/>
  <c r="O313" i="8"/>
  <c r="S331" i="8"/>
  <c r="P336" i="8"/>
  <c r="P314" i="8"/>
  <c r="T331" i="8"/>
  <c r="S318" i="8"/>
  <c r="V331" i="8"/>
  <c r="P311" i="8"/>
  <c r="W326" i="8"/>
  <c r="T337" i="8"/>
  <c r="P321" i="8"/>
  <c r="O330" i="8"/>
  <c r="T315" i="8"/>
  <c r="V324" i="8"/>
  <c r="P335" i="8"/>
  <c r="Q317" i="8"/>
  <c r="Q330" i="8"/>
  <c r="T312" i="8"/>
  <c r="Q326" i="8"/>
  <c r="O319" i="8"/>
  <c r="P318" i="8"/>
  <c r="T328" i="8"/>
  <c r="T333" i="8"/>
  <c r="X338" i="8"/>
  <c r="W315" i="8"/>
  <c r="W338" i="8"/>
  <c r="O338" i="8"/>
  <c r="V338" i="8"/>
  <c r="C4" i="10" l="1"/>
  <c r="D4" i="10"/>
  <c r="E4" i="10"/>
  <c r="G4" i="10"/>
  <c r="H4" i="10"/>
  <c r="I4" i="10"/>
  <c r="K4" i="10"/>
  <c r="B5" i="10"/>
  <c r="C5" i="10"/>
  <c r="E5" i="10"/>
  <c r="F5" i="10"/>
  <c r="G5" i="10"/>
  <c r="H5" i="10"/>
  <c r="J5" i="10"/>
  <c r="K5" i="10"/>
  <c r="B6" i="10"/>
  <c r="E6" i="10"/>
  <c r="F6" i="10"/>
  <c r="H6" i="10"/>
  <c r="J6" i="10"/>
  <c r="K6" i="10"/>
  <c r="B7" i="10"/>
  <c r="C7" i="10"/>
  <c r="E7" i="10"/>
  <c r="F7" i="10"/>
  <c r="G7" i="10"/>
  <c r="H7" i="10"/>
  <c r="K7" i="10"/>
  <c r="C8" i="10"/>
  <c r="E8" i="10"/>
  <c r="G8" i="10"/>
  <c r="H8" i="10"/>
  <c r="K8" i="10"/>
  <c r="D9" i="10"/>
  <c r="E9" i="10"/>
  <c r="H9" i="10"/>
  <c r="K9" i="10"/>
  <c r="C10" i="10"/>
  <c r="D10" i="10"/>
  <c r="E10" i="10"/>
  <c r="F10" i="10"/>
  <c r="G10" i="10"/>
  <c r="H10" i="10"/>
  <c r="K10" i="10"/>
  <c r="C11" i="10"/>
  <c r="D11" i="10"/>
  <c r="E11" i="10"/>
  <c r="G11" i="10"/>
  <c r="H11" i="10"/>
  <c r="I11" i="10"/>
  <c r="K11" i="10"/>
  <c r="C12" i="10"/>
  <c r="D12" i="10"/>
  <c r="E12" i="10"/>
  <c r="G12" i="10"/>
  <c r="H12" i="10"/>
  <c r="I12" i="10"/>
  <c r="J12" i="10"/>
  <c r="K12" i="10"/>
  <c r="B13" i="10"/>
  <c r="C13" i="10"/>
  <c r="D13" i="10"/>
  <c r="E13" i="10"/>
  <c r="F13" i="10"/>
  <c r="G13" i="10"/>
  <c r="H13" i="10"/>
  <c r="I13" i="10"/>
  <c r="K13" i="10"/>
  <c r="B14" i="10"/>
  <c r="C14" i="10"/>
  <c r="E14" i="10"/>
  <c r="F14" i="10"/>
  <c r="G14" i="10"/>
  <c r="H14" i="10"/>
  <c r="K14" i="10"/>
  <c r="B15" i="10"/>
  <c r="C15" i="10"/>
  <c r="E15" i="10"/>
  <c r="F15" i="10"/>
  <c r="G15" i="10"/>
  <c r="H15" i="10"/>
  <c r="K15" i="10"/>
  <c r="C16" i="10"/>
  <c r="E16" i="10"/>
  <c r="F16" i="10"/>
  <c r="G16" i="10"/>
  <c r="H16" i="10"/>
  <c r="J16" i="10"/>
  <c r="K16" i="10"/>
  <c r="C17" i="10"/>
  <c r="E17" i="10"/>
  <c r="G17" i="10"/>
  <c r="H17" i="10"/>
  <c r="K17" i="10"/>
  <c r="C18" i="10"/>
  <c r="D18" i="10"/>
  <c r="E18" i="10"/>
  <c r="F18" i="10"/>
  <c r="G18" i="10"/>
  <c r="H18" i="10"/>
  <c r="J18" i="10"/>
  <c r="K18" i="10"/>
  <c r="B19" i="10"/>
  <c r="E19" i="10"/>
  <c r="F19" i="10"/>
  <c r="G19" i="10"/>
  <c r="H19" i="10"/>
  <c r="J19" i="10"/>
  <c r="K19" i="10"/>
  <c r="C20" i="10"/>
  <c r="E20" i="10"/>
  <c r="G20" i="10"/>
  <c r="H20" i="10"/>
  <c r="K20" i="10"/>
  <c r="B21" i="10"/>
  <c r="C21" i="10"/>
  <c r="D21" i="10"/>
  <c r="E21" i="10"/>
  <c r="F21" i="10"/>
  <c r="G21" i="10"/>
  <c r="H21" i="10"/>
  <c r="J21" i="10"/>
  <c r="K21" i="10"/>
  <c r="B22" i="10"/>
  <c r="E22" i="10"/>
  <c r="F22" i="10"/>
  <c r="H22" i="10"/>
  <c r="J22" i="10"/>
  <c r="K22" i="10"/>
  <c r="B23" i="10"/>
  <c r="C23" i="10"/>
  <c r="E23" i="10"/>
  <c r="F23" i="10"/>
  <c r="G23" i="10"/>
  <c r="H23" i="10"/>
  <c r="J23" i="10"/>
  <c r="K23" i="10"/>
  <c r="C24" i="10"/>
  <c r="E24" i="10"/>
  <c r="F24" i="10"/>
  <c r="G24" i="10"/>
  <c r="H24" i="10"/>
  <c r="J24" i="10"/>
  <c r="K24" i="10"/>
  <c r="C25" i="10"/>
  <c r="E25" i="10"/>
  <c r="H25" i="10"/>
  <c r="K25" i="10"/>
  <c r="B26" i="10"/>
  <c r="C26" i="10"/>
  <c r="D26" i="10"/>
  <c r="E26" i="10"/>
  <c r="F26" i="10"/>
  <c r="G26" i="10"/>
  <c r="H26" i="10"/>
  <c r="J26" i="10"/>
  <c r="K26" i="10"/>
  <c r="B27" i="10"/>
  <c r="C27" i="10"/>
  <c r="E27" i="10"/>
  <c r="F27" i="10"/>
  <c r="G27" i="10"/>
  <c r="H27" i="10"/>
  <c r="J27" i="10"/>
  <c r="K27" i="10"/>
  <c r="C28" i="10"/>
  <c r="E28" i="10"/>
  <c r="G28" i="10"/>
  <c r="H28" i="10"/>
  <c r="I28" i="10"/>
  <c r="J28" i="10"/>
  <c r="K28" i="10"/>
  <c r="B29" i="10"/>
  <c r="C29" i="10"/>
  <c r="D63" i="10"/>
  <c r="E29" i="10"/>
  <c r="F29" i="10"/>
  <c r="G29" i="10"/>
  <c r="H29" i="10"/>
  <c r="I29" i="10"/>
  <c r="J29" i="10"/>
  <c r="K29" i="10"/>
  <c r="B30" i="10"/>
  <c r="C30" i="10"/>
  <c r="E30" i="10"/>
  <c r="F30" i="10"/>
  <c r="H30" i="10"/>
  <c r="J30" i="10"/>
  <c r="K30" i="10"/>
  <c r="E31" i="10"/>
  <c r="K31" i="10"/>
  <c r="B38" i="10"/>
  <c r="C38" i="10"/>
  <c r="D38" i="10"/>
  <c r="E38" i="10"/>
  <c r="H38" i="10"/>
  <c r="I38" i="10"/>
  <c r="J38" i="10"/>
  <c r="K38" i="10"/>
  <c r="C39" i="10"/>
  <c r="E39" i="10"/>
  <c r="F39" i="10"/>
  <c r="G39" i="10"/>
  <c r="H39" i="10"/>
  <c r="I39" i="10"/>
  <c r="J39" i="10"/>
  <c r="K39" i="10"/>
  <c r="B40" i="10"/>
  <c r="C40" i="10"/>
  <c r="D40" i="10"/>
  <c r="E40" i="10"/>
  <c r="H40" i="10"/>
  <c r="I40" i="10"/>
  <c r="J40" i="10"/>
  <c r="K40" i="10"/>
  <c r="C41" i="10"/>
  <c r="D41" i="10"/>
  <c r="E41" i="10"/>
  <c r="G41" i="10"/>
  <c r="H41" i="10"/>
  <c r="I41" i="10"/>
  <c r="K41" i="10"/>
  <c r="B42" i="10"/>
  <c r="C42" i="10"/>
  <c r="E42" i="10"/>
  <c r="F42" i="10"/>
  <c r="G42" i="10"/>
  <c r="H42" i="10"/>
  <c r="I42" i="10"/>
  <c r="J42" i="10"/>
  <c r="K42" i="10"/>
  <c r="B43" i="10"/>
  <c r="E43" i="10"/>
  <c r="F43" i="10"/>
  <c r="H43" i="10"/>
  <c r="I43" i="10"/>
  <c r="J43" i="10"/>
  <c r="K43" i="10"/>
  <c r="B44" i="10"/>
  <c r="C44" i="10"/>
  <c r="D44" i="10"/>
  <c r="E44" i="10"/>
  <c r="F44" i="10"/>
  <c r="G44" i="10"/>
  <c r="H44" i="10"/>
  <c r="J44" i="10"/>
  <c r="K44" i="10"/>
  <c r="B45" i="10"/>
  <c r="C45" i="10"/>
  <c r="D45" i="10"/>
  <c r="E45" i="10"/>
  <c r="F45" i="10"/>
  <c r="G45" i="10"/>
  <c r="H45" i="10"/>
  <c r="I45" i="10"/>
  <c r="J45" i="10"/>
  <c r="K45" i="10"/>
  <c r="C46" i="10"/>
  <c r="D46" i="10"/>
  <c r="E46" i="10"/>
  <c r="H46" i="10"/>
  <c r="I46" i="10"/>
  <c r="J46" i="10"/>
  <c r="K46" i="10"/>
  <c r="B47" i="10"/>
  <c r="C47" i="10"/>
  <c r="D47" i="10"/>
  <c r="E47" i="10"/>
  <c r="F47" i="10"/>
  <c r="G47" i="10"/>
  <c r="H47" i="10"/>
  <c r="I47" i="10"/>
  <c r="J47" i="10"/>
  <c r="K47" i="10"/>
  <c r="B48" i="10"/>
  <c r="D48" i="10"/>
  <c r="E48" i="10"/>
  <c r="F48" i="10"/>
  <c r="H48" i="10"/>
  <c r="I48" i="10"/>
  <c r="J48" i="10"/>
  <c r="K48" i="10"/>
  <c r="D49" i="10"/>
  <c r="E49" i="10"/>
  <c r="G49" i="10"/>
  <c r="H49" i="10"/>
  <c r="I49" i="10"/>
  <c r="J49" i="10"/>
  <c r="K49" i="10"/>
  <c r="B50" i="10"/>
  <c r="C50" i="10"/>
  <c r="D50" i="10"/>
  <c r="E50" i="10"/>
  <c r="F50" i="10"/>
  <c r="G50" i="10"/>
  <c r="H50" i="10"/>
  <c r="I50" i="10"/>
  <c r="J50" i="10"/>
  <c r="K50" i="10"/>
  <c r="B51" i="10"/>
  <c r="D51" i="10"/>
  <c r="E51" i="10"/>
  <c r="F51" i="10"/>
  <c r="G51" i="10"/>
  <c r="H51" i="10"/>
  <c r="I51" i="10"/>
  <c r="J51" i="10"/>
  <c r="K51" i="10"/>
  <c r="B52" i="10"/>
  <c r="C52" i="10"/>
  <c r="D52" i="10"/>
  <c r="E52" i="10"/>
  <c r="F52" i="10"/>
  <c r="G52" i="10"/>
  <c r="H52" i="10"/>
  <c r="J52" i="10"/>
  <c r="K52" i="10"/>
  <c r="B53" i="10"/>
  <c r="C53" i="10"/>
  <c r="D53" i="10"/>
  <c r="E53" i="10"/>
  <c r="F53" i="10"/>
  <c r="G53" i="10"/>
  <c r="H53" i="10"/>
  <c r="I53" i="10"/>
  <c r="J53" i="10"/>
  <c r="K53" i="10"/>
  <c r="D54" i="10"/>
  <c r="E54" i="10"/>
  <c r="G54" i="10"/>
  <c r="H54" i="10"/>
  <c r="I54" i="10"/>
  <c r="J88" i="10"/>
  <c r="J54" i="10"/>
  <c r="K54" i="10"/>
  <c r="B55" i="10"/>
  <c r="C55" i="10"/>
  <c r="D55" i="10"/>
  <c r="E55" i="10"/>
  <c r="F55" i="10"/>
  <c r="G55" i="10"/>
  <c r="H55" i="10"/>
  <c r="J55" i="10"/>
  <c r="K55" i="10"/>
  <c r="B56" i="10"/>
  <c r="C56" i="10"/>
  <c r="D56" i="10"/>
  <c r="E56" i="10"/>
  <c r="F56" i="10"/>
  <c r="H56" i="10"/>
  <c r="I56" i="10"/>
  <c r="J56" i="10"/>
  <c r="K56" i="10"/>
  <c r="C57" i="10"/>
  <c r="D57" i="10"/>
  <c r="E57" i="10"/>
  <c r="G57" i="10"/>
  <c r="H57" i="10"/>
  <c r="I57" i="10"/>
  <c r="K57" i="10"/>
  <c r="B58" i="10"/>
  <c r="C58" i="10"/>
  <c r="D58" i="10"/>
  <c r="E58" i="10"/>
  <c r="F58" i="10"/>
  <c r="G58" i="10"/>
  <c r="H58" i="10"/>
  <c r="I58" i="10"/>
  <c r="J58" i="10"/>
  <c r="K58" i="10"/>
  <c r="B59" i="10"/>
  <c r="C59" i="10"/>
  <c r="D59" i="10"/>
  <c r="E59" i="10"/>
  <c r="F59" i="10"/>
  <c r="H59" i="10"/>
  <c r="J59" i="10"/>
  <c r="K59" i="10"/>
  <c r="B60" i="10"/>
  <c r="C60" i="10"/>
  <c r="D60" i="10"/>
  <c r="E60" i="10"/>
  <c r="F60" i="10"/>
  <c r="G60" i="10"/>
  <c r="H60" i="10"/>
  <c r="J60" i="10"/>
  <c r="K60" i="10"/>
  <c r="B61" i="10"/>
  <c r="D61" i="10"/>
  <c r="E61" i="10"/>
  <c r="F61" i="10"/>
  <c r="G61" i="10"/>
  <c r="H61" i="10"/>
  <c r="I61" i="10"/>
  <c r="J61" i="10"/>
  <c r="K61" i="10"/>
  <c r="C62" i="10"/>
  <c r="D62" i="10"/>
  <c r="E62" i="10"/>
  <c r="F62" i="10"/>
  <c r="G62" i="10"/>
  <c r="H62" i="10"/>
  <c r="I62" i="10"/>
  <c r="J62" i="10"/>
  <c r="K62" i="10"/>
  <c r="B63" i="10"/>
  <c r="C63" i="10"/>
  <c r="E63" i="10"/>
  <c r="F63" i="10"/>
  <c r="G63" i="10"/>
  <c r="H63" i="10"/>
  <c r="I63" i="10"/>
  <c r="J63" i="10"/>
  <c r="K63" i="10"/>
  <c r="B64" i="10"/>
  <c r="D64" i="10"/>
  <c r="E64" i="10"/>
  <c r="F64" i="10"/>
  <c r="H64" i="10"/>
  <c r="I64" i="10"/>
  <c r="J64" i="10"/>
  <c r="K64" i="10"/>
  <c r="H65" i="10"/>
  <c r="K65" i="10"/>
  <c r="B72" i="10"/>
  <c r="E72" i="10"/>
  <c r="F72" i="10"/>
  <c r="G72" i="10"/>
  <c r="H72" i="10"/>
  <c r="I72" i="10"/>
  <c r="J106" i="10"/>
  <c r="J72" i="10"/>
  <c r="K72" i="10"/>
  <c r="B73" i="10"/>
  <c r="C73" i="10"/>
  <c r="D73" i="10"/>
  <c r="E73" i="10"/>
  <c r="H73" i="10"/>
  <c r="I73" i="10"/>
  <c r="J73" i="10"/>
  <c r="K73" i="10"/>
  <c r="B74" i="10"/>
  <c r="E74" i="10"/>
  <c r="F74" i="10"/>
  <c r="G74" i="10"/>
  <c r="H74" i="10"/>
  <c r="I74" i="10"/>
  <c r="K74" i="10"/>
  <c r="B75" i="10"/>
  <c r="C75" i="10"/>
  <c r="E75" i="10"/>
  <c r="H75" i="10"/>
  <c r="I75" i="10"/>
  <c r="J75" i="10"/>
  <c r="K75" i="10"/>
  <c r="B76" i="10"/>
  <c r="C76" i="10"/>
  <c r="E76" i="10"/>
  <c r="F76" i="10"/>
  <c r="G76" i="10"/>
  <c r="H76" i="10"/>
  <c r="K76" i="10"/>
  <c r="B77" i="10"/>
  <c r="C77" i="10"/>
  <c r="E77" i="10"/>
  <c r="G77" i="10"/>
  <c r="H77" i="10"/>
  <c r="I77" i="10"/>
  <c r="J77" i="10"/>
  <c r="K77" i="10"/>
  <c r="B78" i="10"/>
  <c r="C78" i="10"/>
  <c r="E78" i="10"/>
  <c r="F78" i="10"/>
  <c r="G78" i="10"/>
  <c r="H78" i="10"/>
  <c r="P10" i="9"/>
  <c r="J78" i="10"/>
  <c r="K78" i="10"/>
  <c r="B79" i="10"/>
  <c r="C79" i="10"/>
  <c r="D79" i="10"/>
  <c r="E79" i="10"/>
  <c r="F79" i="10"/>
  <c r="G79" i="10"/>
  <c r="H79" i="10"/>
  <c r="I79" i="10"/>
  <c r="J79" i="10"/>
  <c r="K79" i="10"/>
  <c r="B80" i="10"/>
  <c r="C80" i="10"/>
  <c r="D80" i="10"/>
  <c r="E80" i="10"/>
  <c r="F80" i="10"/>
  <c r="H80" i="10"/>
  <c r="I80" i="10"/>
  <c r="J80" i="10"/>
  <c r="K80" i="10"/>
  <c r="B81" i="10"/>
  <c r="D81" i="10"/>
  <c r="E81" i="10"/>
  <c r="F81" i="10"/>
  <c r="H81" i="10"/>
  <c r="I81" i="10"/>
  <c r="K81" i="10"/>
  <c r="C82" i="10"/>
  <c r="D82" i="10"/>
  <c r="E82" i="10"/>
  <c r="F82" i="10"/>
  <c r="H82" i="10"/>
  <c r="I82" i="10"/>
  <c r="J82" i="10"/>
  <c r="K82" i="10"/>
  <c r="D83" i="10"/>
  <c r="E83" i="10"/>
  <c r="F83" i="10"/>
  <c r="H83" i="10"/>
  <c r="I83" i="10"/>
  <c r="J83" i="10"/>
  <c r="K83" i="10"/>
  <c r="B84" i="10"/>
  <c r="C84" i="10"/>
  <c r="D84" i="10"/>
  <c r="E84" i="10"/>
  <c r="G84" i="10"/>
  <c r="H84" i="10"/>
  <c r="I84" i="10"/>
  <c r="J84" i="10"/>
  <c r="K84" i="10"/>
  <c r="C85" i="10"/>
  <c r="D85" i="10"/>
  <c r="E85" i="10"/>
  <c r="F85" i="10"/>
  <c r="G85" i="10"/>
  <c r="H85" i="10"/>
  <c r="I85" i="10"/>
  <c r="J85" i="10"/>
  <c r="K85" i="10"/>
  <c r="B86" i="10"/>
  <c r="C86" i="10"/>
  <c r="D86" i="10"/>
  <c r="E86" i="10"/>
  <c r="F86" i="10"/>
  <c r="G86" i="10"/>
  <c r="H86" i="10"/>
  <c r="I86" i="10"/>
  <c r="K86" i="10"/>
  <c r="B87" i="10"/>
  <c r="C87" i="10"/>
  <c r="D87" i="10"/>
  <c r="E87" i="10"/>
  <c r="F87" i="10"/>
  <c r="H87" i="10"/>
  <c r="I87" i="10"/>
  <c r="J87" i="10"/>
  <c r="K87" i="10"/>
  <c r="B88" i="10"/>
  <c r="D88" i="10"/>
  <c r="E88" i="10"/>
  <c r="F88" i="10"/>
  <c r="G88" i="10"/>
  <c r="H88" i="10"/>
  <c r="I88" i="10"/>
  <c r="K88" i="10"/>
  <c r="B89" i="10"/>
  <c r="D89" i="10"/>
  <c r="E89" i="10"/>
  <c r="G89" i="10"/>
  <c r="H89" i="10"/>
  <c r="I89" i="10"/>
  <c r="J89" i="10"/>
  <c r="K89" i="10"/>
  <c r="C124" i="10"/>
  <c r="C90" i="10"/>
  <c r="D90" i="10"/>
  <c r="E90" i="10"/>
  <c r="F90" i="10"/>
  <c r="G90" i="10"/>
  <c r="H90" i="10"/>
  <c r="I90" i="10"/>
  <c r="J90" i="10"/>
  <c r="K90" i="10"/>
  <c r="B91" i="10"/>
  <c r="C91" i="10"/>
  <c r="D91" i="10"/>
  <c r="E91" i="10"/>
  <c r="F91" i="10"/>
  <c r="G91" i="10"/>
  <c r="H91" i="10"/>
  <c r="I91" i="10"/>
  <c r="J91" i="10"/>
  <c r="K91" i="10"/>
  <c r="B92" i="10"/>
  <c r="C92" i="10"/>
  <c r="D92" i="10"/>
  <c r="E92" i="10"/>
  <c r="F92" i="10"/>
  <c r="G92" i="10"/>
  <c r="H92" i="10"/>
  <c r="I92" i="10"/>
  <c r="J126" i="10"/>
  <c r="K92" i="10"/>
  <c r="B93" i="10"/>
  <c r="C93" i="10"/>
  <c r="D93" i="10"/>
  <c r="E93" i="10"/>
  <c r="F93" i="10"/>
  <c r="G93" i="10"/>
  <c r="H93" i="10"/>
  <c r="K93" i="10"/>
  <c r="B94" i="10"/>
  <c r="C94" i="10"/>
  <c r="D94" i="10"/>
  <c r="E94" i="10"/>
  <c r="F94" i="10"/>
  <c r="H94" i="10"/>
  <c r="I94" i="10"/>
  <c r="J94" i="10"/>
  <c r="K94" i="10"/>
  <c r="B95" i="10"/>
  <c r="E95" i="10"/>
  <c r="F95" i="10"/>
  <c r="G95" i="10"/>
  <c r="H95" i="10"/>
  <c r="J95" i="10"/>
  <c r="K95" i="10"/>
  <c r="B96" i="10"/>
  <c r="C96" i="10"/>
  <c r="D96" i="10"/>
  <c r="E96" i="10"/>
  <c r="F96" i="10"/>
  <c r="G96" i="10"/>
  <c r="H96" i="10"/>
  <c r="I130" i="10"/>
  <c r="J96" i="10"/>
  <c r="K96" i="10"/>
  <c r="D97" i="10"/>
  <c r="E97" i="10"/>
  <c r="F97" i="10"/>
  <c r="G97" i="10"/>
  <c r="H97" i="10"/>
  <c r="I97" i="10"/>
  <c r="J97" i="10"/>
  <c r="K97" i="10"/>
  <c r="B98" i="10"/>
  <c r="C98" i="10"/>
  <c r="D98" i="10"/>
  <c r="E98" i="10"/>
  <c r="F98" i="10"/>
  <c r="H98" i="10"/>
  <c r="I98" i="10"/>
  <c r="J98" i="10"/>
  <c r="K98" i="10"/>
  <c r="E99" i="10"/>
  <c r="H99" i="10"/>
  <c r="K99" i="10"/>
  <c r="B106" i="10"/>
  <c r="C106" i="10"/>
  <c r="E106" i="10"/>
  <c r="F106" i="10"/>
  <c r="G106" i="10"/>
  <c r="H106" i="10"/>
  <c r="I106" i="10"/>
  <c r="K106" i="10"/>
  <c r="B107" i="10"/>
  <c r="C107" i="10"/>
  <c r="D107" i="10"/>
  <c r="E107" i="10"/>
  <c r="G107" i="10"/>
  <c r="H107" i="10"/>
  <c r="I107" i="10"/>
  <c r="J107" i="10"/>
  <c r="K107" i="10"/>
  <c r="B108" i="10"/>
  <c r="D108" i="10"/>
  <c r="E108" i="10"/>
  <c r="F108" i="10"/>
  <c r="H108" i="10"/>
  <c r="I108" i="10"/>
  <c r="K108" i="10"/>
  <c r="B109" i="10"/>
  <c r="C109" i="10"/>
  <c r="E109" i="10"/>
  <c r="F109" i="10"/>
  <c r="G109" i="10"/>
  <c r="H109" i="10"/>
  <c r="I109" i="10"/>
  <c r="K109" i="10"/>
  <c r="C110" i="10"/>
  <c r="D110" i="10"/>
  <c r="E110" i="10"/>
  <c r="F110" i="10"/>
  <c r="G110" i="10"/>
  <c r="H110" i="10"/>
  <c r="I110" i="10"/>
  <c r="K110" i="10"/>
  <c r="C111" i="10"/>
  <c r="D111" i="10"/>
  <c r="E111" i="10"/>
  <c r="F111" i="10"/>
  <c r="G111" i="10"/>
  <c r="H111" i="10"/>
  <c r="I111" i="10"/>
  <c r="J111" i="10"/>
  <c r="K111" i="10"/>
  <c r="B112" i="10"/>
  <c r="E112" i="10"/>
  <c r="F112" i="10"/>
  <c r="G112" i="10"/>
  <c r="H112" i="10"/>
  <c r="J112" i="10"/>
  <c r="K112" i="10"/>
  <c r="B113" i="10"/>
  <c r="C113" i="10"/>
  <c r="D113" i="10"/>
  <c r="E113" i="10"/>
  <c r="G113" i="10"/>
  <c r="H113" i="10"/>
  <c r="I113" i="10"/>
  <c r="K113" i="10"/>
  <c r="C114" i="10"/>
  <c r="D114" i="10"/>
  <c r="E114" i="10"/>
  <c r="F114" i="10"/>
  <c r="G114" i="10"/>
  <c r="H114" i="10"/>
  <c r="I114" i="10"/>
  <c r="J114" i="10"/>
  <c r="K114" i="10"/>
  <c r="B115" i="10"/>
  <c r="E115" i="10"/>
  <c r="F115" i="10"/>
  <c r="H115" i="10"/>
  <c r="K115" i="10"/>
  <c r="C116" i="10"/>
  <c r="D116" i="10"/>
  <c r="E116" i="10"/>
  <c r="H116" i="10"/>
  <c r="I116" i="10"/>
  <c r="J116" i="10"/>
  <c r="K116" i="10"/>
  <c r="C117" i="10"/>
  <c r="D117" i="10"/>
  <c r="E117" i="10"/>
  <c r="F117" i="10"/>
  <c r="H117" i="10"/>
  <c r="I117" i="10"/>
  <c r="J117" i="10"/>
  <c r="K117" i="10"/>
  <c r="B118" i="10"/>
  <c r="D118" i="10"/>
  <c r="E118" i="10"/>
  <c r="F118" i="10"/>
  <c r="G118" i="10"/>
  <c r="H118" i="10"/>
  <c r="J118" i="10"/>
  <c r="K118" i="10"/>
  <c r="C119" i="10"/>
  <c r="E119" i="10"/>
  <c r="F119" i="10"/>
  <c r="G119" i="10"/>
  <c r="H119" i="10"/>
  <c r="J119" i="10"/>
  <c r="K119" i="10"/>
  <c r="B120" i="10"/>
  <c r="C120" i="10"/>
  <c r="D120" i="10"/>
  <c r="E120" i="10"/>
  <c r="F120" i="10"/>
  <c r="G120" i="10"/>
  <c r="H120" i="10"/>
  <c r="I120" i="10"/>
  <c r="K120" i="10"/>
  <c r="B121" i="10"/>
  <c r="C121" i="10"/>
  <c r="D121" i="10"/>
  <c r="E121" i="10"/>
  <c r="H121" i="10"/>
  <c r="I121" i="10"/>
  <c r="J121" i="10"/>
  <c r="K121" i="10"/>
  <c r="C122" i="10"/>
  <c r="E122" i="10"/>
  <c r="F122" i="10"/>
  <c r="H122" i="10"/>
  <c r="I122" i="10"/>
  <c r="J122" i="10"/>
  <c r="K122" i="10"/>
  <c r="E123" i="10"/>
  <c r="G123" i="10"/>
  <c r="H123" i="10"/>
  <c r="I123" i="10"/>
  <c r="J123" i="10"/>
  <c r="K123" i="10"/>
  <c r="B124" i="10"/>
  <c r="D124" i="10"/>
  <c r="E124" i="10"/>
  <c r="F124" i="10"/>
  <c r="G124" i="10"/>
  <c r="H124" i="10"/>
  <c r="J124" i="10"/>
  <c r="K124" i="10"/>
  <c r="B125" i="10"/>
  <c r="C125" i="10"/>
  <c r="D125" i="10"/>
  <c r="E125" i="10"/>
  <c r="F125" i="10"/>
  <c r="G125" i="10"/>
  <c r="H125" i="10"/>
  <c r="I125" i="10"/>
  <c r="J125" i="10"/>
  <c r="K125" i="10"/>
  <c r="B126" i="10"/>
  <c r="C126" i="10"/>
  <c r="E126" i="10"/>
  <c r="F126" i="10"/>
  <c r="G126" i="10"/>
  <c r="H126" i="10"/>
  <c r="I126" i="10"/>
  <c r="K126" i="10"/>
  <c r="C127" i="10"/>
  <c r="D127" i="10"/>
  <c r="E127" i="10"/>
  <c r="F127" i="10"/>
  <c r="G127" i="10"/>
  <c r="H127" i="10"/>
  <c r="I127" i="10"/>
  <c r="K127" i="10"/>
  <c r="B128" i="10"/>
  <c r="C128" i="10"/>
  <c r="D128" i="10"/>
  <c r="E128" i="10"/>
  <c r="F128" i="10"/>
  <c r="H128" i="10"/>
  <c r="I128" i="10"/>
  <c r="J128" i="10"/>
  <c r="K128" i="10"/>
  <c r="B129" i="10"/>
  <c r="C129" i="10"/>
  <c r="D129" i="10"/>
  <c r="E129" i="10"/>
  <c r="F129" i="10"/>
  <c r="H129" i="10"/>
  <c r="I129" i="10"/>
  <c r="K129" i="10"/>
  <c r="B130" i="10"/>
  <c r="C130" i="10"/>
  <c r="D130" i="10"/>
  <c r="E130" i="10"/>
  <c r="F130" i="10"/>
  <c r="G130" i="10"/>
  <c r="H130" i="10"/>
  <c r="J130" i="10"/>
  <c r="K130" i="10"/>
  <c r="B131" i="10"/>
  <c r="C131" i="10"/>
  <c r="E131" i="10"/>
  <c r="F131" i="10"/>
  <c r="G131" i="10"/>
  <c r="H131" i="10"/>
  <c r="I131" i="10"/>
  <c r="J131" i="10"/>
  <c r="K131" i="10"/>
  <c r="B132" i="10"/>
  <c r="C132" i="10"/>
  <c r="E132" i="10"/>
  <c r="F132" i="10"/>
  <c r="H132" i="10"/>
  <c r="I132" i="10"/>
  <c r="K132" i="10"/>
  <c r="H133" i="10"/>
  <c r="B140" i="10"/>
  <c r="C140" i="10"/>
  <c r="E140" i="10"/>
  <c r="F140" i="10"/>
  <c r="G140" i="10"/>
  <c r="H140" i="10"/>
  <c r="I140" i="10"/>
  <c r="K140" i="10"/>
  <c r="D141" i="10"/>
  <c r="E141" i="10"/>
  <c r="G141" i="10"/>
  <c r="H141" i="10"/>
  <c r="I141" i="10"/>
  <c r="J141" i="10"/>
  <c r="K141" i="10"/>
  <c r="B142" i="10"/>
  <c r="E142" i="10"/>
  <c r="F142" i="10"/>
  <c r="G142" i="10"/>
  <c r="H142" i="10"/>
  <c r="K142" i="10"/>
  <c r="B143" i="10"/>
  <c r="C143" i="10"/>
  <c r="D143" i="10"/>
  <c r="E143" i="10"/>
  <c r="F143" i="10"/>
  <c r="G143" i="10"/>
  <c r="H143" i="10"/>
  <c r="I143" i="10"/>
  <c r="J143" i="10"/>
  <c r="K143" i="10"/>
  <c r="D144" i="10"/>
  <c r="E144" i="10"/>
  <c r="F144" i="10"/>
  <c r="G144" i="10"/>
  <c r="H144" i="10"/>
  <c r="I144" i="10"/>
  <c r="J144" i="10"/>
  <c r="K144" i="10"/>
  <c r="B145" i="10"/>
  <c r="C145" i="10"/>
  <c r="D145" i="10"/>
  <c r="E145" i="10"/>
  <c r="F145" i="10"/>
  <c r="H145" i="10"/>
  <c r="I145" i="10"/>
  <c r="J145" i="10"/>
  <c r="K145" i="10"/>
  <c r="C146" i="10"/>
  <c r="D146" i="10"/>
  <c r="E146" i="10"/>
  <c r="F146" i="10"/>
  <c r="G146" i="10"/>
  <c r="H146" i="10"/>
  <c r="I146" i="10"/>
  <c r="J146" i="10"/>
  <c r="K146" i="10"/>
  <c r="C147" i="10"/>
  <c r="D147" i="10"/>
  <c r="E147" i="10"/>
  <c r="G147" i="10"/>
  <c r="H147" i="10"/>
  <c r="I147" i="10"/>
  <c r="J147" i="10"/>
  <c r="K147" i="10"/>
  <c r="B148" i="10"/>
  <c r="C148" i="10"/>
  <c r="D148" i="10"/>
  <c r="E148" i="10"/>
  <c r="F148" i="10"/>
  <c r="G148" i="10"/>
  <c r="H148" i="10"/>
  <c r="I148" i="10"/>
  <c r="J148" i="10"/>
  <c r="K148" i="10"/>
  <c r="B149" i="10"/>
  <c r="C149" i="10"/>
  <c r="E149" i="10"/>
  <c r="F149" i="10"/>
  <c r="G149" i="10"/>
  <c r="H149" i="10"/>
  <c r="I149" i="10"/>
  <c r="J149" i="10"/>
  <c r="K149" i="10"/>
  <c r="B150" i="10"/>
  <c r="C150" i="10"/>
  <c r="D150" i="10"/>
  <c r="E150" i="10"/>
  <c r="F150" i="10"/>
  <c r="G150" i="10"/>
  <c r="H150" i="10"/>
  <c r="I150" i="10"/>
  <c r="J150" i="10"/>
  <c r="K150" i="10"/>
  <c r="B151" i="10"/>
  <c r="C151" i="10"/>
  <c r="D151" i="10"/>
  <c r="E151" i="10"/>
  <c r="G151" i="10"/>
  <c r="H151" i="10"/>
  <c r="I151" i="10"/>
  <c r="J151" i="10"/>
  <c r="K151" i="10"/>
  <c r="D152" i="10"/>
  <c r="E152" i="10"/>
  <c r="F152" i="10"/>
  <c r="G152" i="10"/>
  <c r="H152" i="10"/>
  <c r="I152" i="10"/>
  <c r="J152" i="10"/>
  <c r="K152" i="10"/>
  <c r="C153" i="10"/>
  <c r="E153" i="10"/>
  <c r="F153" i="10"/>
  <c r="G153" i="10"/>
  <c r="H153" i="10"/>
  <c r="I153" i="10"/>
  <c r="K153" i="10"/>
  <c r="B154" i="10"/>
  <c r="C154" i="10"/>
  <c r="D154" i="10"/>
  <c r="E154" i="10"/>
  <c r="F154" i="10"/>
  <c r="H154" i="10"/>
  <c r="I154" i="10"/>
  <c r="J154" i="10"/>
  <c r="K154" i="10"/>
  <c r="B155" i="10"/>
  <c r="C155" i="10"/>
  <c r="D155" i="10"/>
  <c r="E155" i="10"/>
  <c r="F155" i="10"/>
  <c r="H155" i="10"/>
  <c r="I155" i="10"/>
  <c r="J155" i="10"/>
  <c r="K155" i="10"/>
  <c r="B156" i="10"/>
  <c r="C156" i="10"/>
  <c r="E156" i="10"/>
  <c r="F156" i="10"/>
  <c r="G156" i="10"/>
  <c r="H156" i="10"/>
  <c r="J156" i="10"/>
  <c r="K156" i="10"/>
  <c r="B157" i="10"/>
  <c r="C157" i="10"/>
  <c r="E157" i="10"/>
  <c r="H157" i="10"/>
  <c r="I157" i="10"/>
  <c r="J157" i="10"/>
  <c r="K157" i="10"/>
  <c r="C158" i="10"/>
  <c r="D158" i="10"/>
  <c r="E158" i="10"/>
  <c r="F158" i="10"/>
  <c r="G158" i="10"/>
  <c r="H158" i="10"/>
  <c r="J158" i="10"/>
  <c r="K158" i="10"/>
  <c r="B159" i="10"/>
  <c r="C159" i="10"/>
  <c r="E159" i="10"/>
  <c r="F159" i="10"/>
  <c r="G159" i="10"/>
  <c r="H159" i="10"/>
  <c r="J159" i="10"/>
  <c r="K159" i="10"/>
  <c r="B160" i="10"/>
  <c r="C160" i="10"/>
  <c r="D160" i="10"/>
  <c r="E160" i="10"/>
  <c r="G160" i="10"/>
  <c r="H160" i="10"/>
  <c r="I160" i="10"/>
  <c r="J160" i="10"/>
  <c r="K160" i="10"/>
  <c r="C161" i="10"/>
  <c r="D161" i="10"/>
  <c r="E161" i="10"/>
  <c r="F161" i="10"/>
  <c r="H161" i="10"/>
  <c r="I161" i="10"/>
  <c r="J161" i="10"/>
  <c r="K161" i="10"/>
  <c r="B162" i="10"/>
  <c r="C162" i="10"/>
  <c r="D162" i="10"/>
  <c r="E162" i="10"/>
  <c r="F162" i="10"/>
  <c r="G162" i="10"/>
  <c r="H162" i="10"/>
  <c r="I162" i="10"/>
  <c r="J162" i="10"/>
  <c r="K162" i="10"/>
  <c r="B163" i="10"/>
  <c r="C163" i="10"/>
  <c r="D163" i="10"/>
  <c r="E163" i="10"/>
  <c r="G163" i="10"/>
  <c r="H163" i="10"/>
  <c r="I163" i="10"/>
  <c r="K163" i="10"/>
  <c r="B164" i="10"/>
  <c r="C164" i="10"/>
  <c r="D164" i="10"/>
  <c r="E164" i="10"/>
  <c r="F164" i="10"/>
  <c r="H164" i="10"/>
  <c r="I164" i="10"/>
  <c r="J164" i="10"/>
  <c r="K164" i="10"/>
  <c r="B165" i="10"/>
  <c r="C165" i="10"/>
  <c r="D165" i="10"/>
  <c r="E165" i="10"/>
  <c r="F165" i="10"/>
  <c r="G165" i="10"/>
  <c r="H165" i="10"/>
  <c r="I165" i="10"/>
  <c r="K165" i="10"/>
  <c r="B166" i="10"/>
  <c r="C166" i="10"/>
  <c r="D166" i="10"/>
  <c r="E166" i="10"/>
  <c r="G166" i="10"/>
  <c r="H166" i="10"/>
  <c r="I166" i="10"/>
  <c r="J166" i="10"/>
  <c r="K166" i="10"/>
  <c r="K167" i="10"/>
  <c r="B174" i="10"/>
  <c r="D174" i="10"/>
  <c r="E174" i="10"/>
  <c r="G174" i="10"/>
  <c r="H174" i="10"/>
  <c r="I174" i="10"/>
  <c r="J174" i="10"/>
  <c r="K174" i="10"/>
  <c r="B175" i="10"/>
  <c r="D175" i="10"/>
  <c r="E175" i="10"/>
  <c r="F175" i="10"/>
  <c r="G175" i="10"/>
  <c r="H175" i="10"/>
  <c r="I175" i="10"/>
  <c r="J175" i="10"/>
  <c r="K175" i="10"/>
  <c r="B176" i="10"/>
  <c r="C176" i="10"/>
  <c r="D176" i="10"/>
  <c r="E176" i="10"/>
  <c r="F176" i="10"/>
  <c r="S6" i="9"/>
  <c r="H176" i="10"/>
  <c r="I176" i="10"/>
  <c r="J176" i="10"/>
  <c r="K176" i="10"/>
  <c r="B177" i="10"/>
  <c r="C177" i="10"/>
  <c r="D177" i="10"/>
  <c r="E177" i="10"/>
  <c r="F177" i="10"/>
  <c r="G177" i="10"/>
  <c r="H177" i="10"/>
  <c r="J177" i="10"/>
  <c r="K177" i="10"/>
  <c r="B178" i="10"/>
  <c r="C178" i="10"/>
  <c r="E178" i="10"/>
  <c r="F178" i="10"/>
  <c r="G178" i="10"/>
  <c r="H178" i="10"/>
  <c r="I178" i="10"/>
  <c r="K178" i="10"/>
  <c r="B179" i="10"/>
  <c r="C179" i="10"/>
  <c r="D179" i="10"/>
  <c r="E179" i="10"/>
  <c r="F179" i="10"/>
  <c r="G179" i="10"/>
  <c r="H179" i="10"/>
  <c r="I179" i="10"/>
  <c r="K179" i="10"/>
  <c r="B180" i="10"/>
  <c r="C180" i="10"/>
  <c r="D180" i="10"/>
  <c r="E180" i="10"/>
  <c r="S10" i="9"/>
  <c r="F180" i="10"/>
  <c r="G180" i="10"/>
  <c r="H180" i="10"/>
  <c r="I180" i="10"/>
  <c r="J180" i="10"/>
  <c r="K180" i="10"/>
  <c r="C181" i="10"/>
  <c r="D181" i="10"/>
  <c r="E181" i="10"/>
  <c r="F181" i="10"/>
  <c r="G181" i="10"/>
  <c r="H181" i="10"/>
  <c r="I181" i="10"/>
  <c r="J181" i="10"/>
  <c r="K181" i="10"/>
  <c r="B182" i="10"/>
  <c r="C182" i="10"/>
  <c r="D182" i="10"/>
  <c r="E182" i="10"/>
  <c r="F182" i="10"/>
  <c r="G182" i="10"/>
  <c r="H182" i="10"/>
  <c r="I182" i="10"/>
  <c r="K182" i="10"/>
  <c r="B183" i="10"/>
  <c r="D183" i="10"/>
  <c r="E183" i="10"/>
  <c r="F183" i="10"/>
  <c r="G183" i="10"/>
  <c r="H183" i="10"/>
  <c r="I183" i="10"/>
  <c r="J183" i="10"/>
  <c r="K183" i="10"/>
  <c r="B184" i="10"/>
  <c r="E184" i="10"/>
  <c r="F184" i="10"/>
  <c r="G184" i="10"/>
  <c r="H184" i="10"/>
  <c r="I184" i="10"/>
  <c r="J184" i="10"/>
  <c r="B185" i="10"/>
  <c r="C185" i="10"/>
  <c r="D185" i="10"/>
  <c r="E185" i="10"/>
  <c r="F185" i="10"/>
  <c r="S15" i="9"/>
  <c r="H185" i="10"/>
  <c r="I185" i="10"/>
  <c r="J185" i="10"/>
  <c r="K185" i="10"/>
  <c r="D186" i="10"/>
  <c r="E186" i="10"/>
  <c r="F186" i="10"/>
  <c r="G186" i="10"/>
  <c r="H186" i="10"/>
  <c r="I186" i="10"/>
  <c r="J186" i="10"/>
  <c r="K186" i="10"/>
  <c r="B187" i="10"/>
  <c r="D187" i="10"/>
  <c r="E187" i="10"/>
  <c r="F187" i="10"/>
  <c r="G187" i="10"/>
  <c r="H187" i="10"/>
  <c r="I187" i="10"/>
  <c r="J187" i="10"/>
  <c r="K187" i="10"/>
  <c r="C188" i="10"/>
  <c r="D188" i="10"/>
  <c r="E188" i="10"/>
  <c r="F188" i="10"/>
  <c r="G188" i="10"/>
  <c r="H188" i="10"/>
  <c r="I188" i="10"/>
  <c r="J188" i="10"/>
  <c r="K188" i="10"/>
  <c r="C189" i="10"/>
  <c r="D189" i="10"/>
  <c r="E189" i="10"/>
  <c r="F189" i="10"/>
  <c r="G189" i="10"/>
  <c r="H189" i="10"/>
  <c r="I189" i="10"/>
  <c r="J189" i="10"/>
  <c r="B190" i="10"/>
  <c r="C190" i="10"/>
  <c r="D190" i="10"/>
  <c r="E190" i="10"/>
  <c r="F190" i="10"/>
  <c r="G190" i="10"/>
  <c r="H190" i="10"/>
  <c r="I190" i="10"/>
  <c r="J190" i="10"/>
  <c r="C191" i="10"/>
  <c r="D191" i="10"/>
  <c r="E191" i="10"/>
  <c r="F191" i="10"/>
  <c r="H191" i="10"/>
  <c r="I191" i="10"/>
  <c r="J191" i="10"/>
  <c r="K191" i="10"/>
  <c r="B192" i="10"/>
  <c r="C192" i="10"/>
  <c r="D192" i="10"/>
  <c r="E192" i="10"/>
  <c r="F192" i="10"/>
  <c r="G192" i="10"/>
  <c r="H192" i="10"/>
  <c r="I192" i="10"/>
  <c r="J192" i="10"/>
  <c r="K192" i="10"/>
  <c r="B193" i="10"/>
  <c r="C193" i="10"/>
  <c r="D193" i="10"/>
  <c r="E193" i="10"/>
  <c r="F193" i="10"/>
  <c r="G193" i="10"/>
  <c r="H193" i="10"/>
  <c r="C194" i="10"/>
  <c r="D194" i="10"/>
  <c r="E194" i="10"/>
  <c r="G194" i="10"/>
  <c r="H194" i="10"/>
  <c r="I194" i="10"/>
  <c r="J194" i="10"/>
  <c r="K194" i="10"/>
  <c r="B195" i="10"/>
  <c r="C195" i="10"/>
  <c r="D195" i="10"/>
  <c r="E195" i="10"/>
  <c r="F195" i="10"/>
  <c r="G195" i="10"/>
  <c r="H195" i="10"/>
  <c r="I195" i="10"/>
  <c r="B196" i="10"/>
  <c r="C196" i="10"/>
  <c r="D196" i="10"/>
  <c r="E196" i="10"/>
  <c r="F196" i="10"/>
  <c r="H196" i="10"/>
  <c r="I196" i="10"/>
  <c r="J196" i="10"/>
  <c r="K196" i="10"/>
  <c r="B197" i="10"/>
  <c r="C197" i="10"/>
  <c r="D197" i="10"/>
  <c r="E197" i="10"/>
  <c r="F197" i="10"/>
  <c r="G197" i="10"/>
  <c r="H197" i="10"/>
  <c r="I197" i="10"/>
  <c r="J197" i="10"/>
  <c r="K197" i="10"/>
  <c r="B198" i="10"/>
  <c r="C198" i="10"/>
  <c r="E198" i="10"/>
  <c r="F198" i="10"/>
  <c r="G198" i="10"/>
  <c r="H198" i="10"/>
  <c r="J198" i="10"/>
  <c r="K198" i="10"/>
  <c r="C199" i="10"/>
  <c r="D199" i="10"/>
  <c r="E199" i="10"/>
  <c r="F199" i="10"/>
  <c r="G199" i="10"/>
  <c r="H199" i="10"/>
  <c r="I199" i="10"/>
  <c r="J199" i="10"/>
  <c r="K199" i="10"/>
  <c r="B200" i="10"/>
  <c r="C200" i="10"/>
  <c r="D200" i="10"/>
  <c r="E200" i="10"/>
  <c r="F200" i="10"/>
  <c r="G200" i="10"/>
  <c r="H200" i="10"/>
  <c r="J200" i="10"/>
  <c r="K200" i="10"/>
  <c r="E201" i="10"/>
  <c r="D208" i="10"/>
  <c r="E208" i="10"/>
  <c r="F208" i="10"/>
  <c r="G208" i="10"/>
  <c r="H208" i="10"/>
  <c r="K208" i="10"/>
  <c r="B209" i="10"/>
  <c r="C209" i="10"/>
  <c r="D209" i="10"/>
  <c r="E209" i="10"/>
  <c r="G209" i="10"/>
  <c r="H209" i="10"/>
  <c r="I209" i="10"/>
  <c r="J209" i="10"/>
  <c r="K209" i="10"/>
  <c r="B210" i="10"/>
  <c r="C210" i="10"/>
  <c r="D210" i="10"/>
  <c r="E210" i="10"/>
  <c r="F210" i="10"/>
  <c r="G210" i="10"/>
  <c r="H210" i="10"/>
  <c r="I210" i="10"/>
  <c r="K210" i="10"/>
  <c r="D211" i="10"/>
  <c r="E211" i="10"/>
  <c r="F211" i="10"/>
  <c r="G211" i="10"/>
  <c r="H211" i="10"/>
  <c r="I211" i="10"/>
  <c r="J211" i="10"/>
  <c r="K211" i="10"/>
  <c r="B212" i="10"/>
  <c r="E212" i="10"/>
  <c r="F212" i="10"/>
  <c r="G212" i="10"/>
  <c r="H212" i="10"/>
  <c r="J212" i="10"/>
  <c r="K212" i="10"/>
  <c r="B213" i="10"/>
  <c r="C213" i="10"/>
  <c r="D213" i="10"/>
  <c r="E213" i="10"/>
  <c r="F213" i="10"/>
  <c r="G213" i="10"/>
  <c r="H213" i="10"/>
  <c r="I213" i="10"/>
  <c r="K213" i="10"/>
  <c r="B214" i="10"/>
  <c r="D214" i="10"/>
  <c r="E214" i="10"/>
  <c r="G214" i="10"/>
  <c r="H214" i="10"/>
  <c r="I214" i="10"/>
  <c r="J214" i="10"/>
  <c r="K214" i="10"/>
  <c r="B215" i="10"/>
  <c r="C215" i="10"/>
  <c r="D215" i="10"/>
  <c r="E215" i="10"/>
  <c r="F215" i="10"/>
  <c r="H215" i="10"/>
  <c r="J215" i="10"/>
  <c r="K215" i="10"/>
  <c r="D216" i="10"/>
  <c r="E216" i="10"/>
  <c r="G216" i="10"/>
  <c r="H216" i="10"/>
  <c r="I216" i="10"/>
  <c r="J216" i="10"/>
  <c r="K216" i="10"/>
  <c r="B217" i="10"/>
  <c r="D217" i="10"/>
  <c r="E217" i="10"/>
  <c r="F217" i="10"/>
  <c r="G217" i="10"/>
  <c r="H217" i="10"/>
  <c r="J217" i="10"/>
  <c r="K217" i="10"/>
  <c r="B218" i="10"/>
  <c r="C252" i="10"/>
  <c r="C218" i="10"/>
  <c r="E218" i="10"/>
  <c r="F218" i="10"/>
  <c r="G218" i="10"/>
  <c r="H218" i="10"/>
  <c r="I218" i="10"/>
  <c r="B219" i="10"/>
  <c r="C219" i="10"/>
  <c r="D219" i="10"/>
  <c r="E219" i="10"/>
  <c r="G219" i="10"/>
  <c r="H219" i="10"/>
  <c r="I219" i="10"/>
  <c r="J219" i="10"/>
  <c r="K219" i="10"/>
  <c r="E220" i="10"/>
  <c r="F220" i="10"/>
  <c r="G220" i="10"/>
  <c r="H220" i="10"/>
  <c r="K220" i="10"/>
  <c r="B221" i="10"/>
  <c r="C221" i="10"/>
  <c r="D221" i="10"/>
  <c r="E221" i="10"/>
  <c r="G221" i="10"/>
  <c r="H221" i="10"/>
  <c r="I221" i="10"/>
  <c r="J221" i="10"/>
  <c r="K221" i="10"/>
  <c r="C222" i="10"/>
  <c r="D222" i="10"/>
  <c r="E222" i="10"/>
  <c r="G222" i="10"/>
  <c r="H222" i="10"/>
  <c r="K222" i="10"/>
  <c r="B223" i="10"/>
  <c r="C223" i="10"/>
  <c r="D223" i="10"/>
  <c r="E223" i="10"/>
  <c r="F223" i="10"/>
  <c r="H223" i="10"/>
  <c r="I223" i="10"/>
  <c r="C224" i="10"/>
  <c r="D258" i="10"/>
  <c r="E224" i="10"/>
  <c r="F224" i="10"/>
  <c r="G224" i="10"/>
  <c r="H224" i="10"/>
  <c r="I224" i="10"/>
  <c r="J224" i="10"/>
  <c r="C225" i="10"/>
  <c r="E225" i="10"/>
  <c r="F225" i="10"/>
  <c r="H225" i="10"/>
  <c r="I225" i="10"/>
  <c r="J225" i="10"/>
  <c r="K225" i="10"/>
  <c r="C226" i="10"/>
  <c r="E226" i="10"/>
  <c r="F226" i="10"/>
  <c r="G226" i="10"/>
  <c r="H226" i="10"/>
  <c r="K226" i="10"/>
  <c r="B227" i="10"/>
  <c r="C227" i="10"/>
  <c r="D227" i="10"/>
  <c r="E227" i="10"/>
  <c r="G227" i="10"/>
  <c r="H227" i="10"/>
  <c r="I227" i="10"/>
  <c r="C228" i="10"/>
  <c r="E228" i="10"/>
  <c r="H228" i="10"/>
  <c r="I228" i="10"/>
  <c r="J228" i="10"/>
  <c r="K228" i="10"/>
  <c r="B229" i="10"/>
  <c r="D229" i="10"/>
  <c r="E229" i="10"/>
  <c r="F229" i="10"/>
  <c r="G229" i="10"/>
  <c r="H229" i="10"/>
  <c r="I229" i="10"/>
  <c r="B230" i="10"/>
  <c r="D230" i="10"/>
  <c r="E230" i="10"/>
  <c r="H230" i="10"/>
  <c r="I230" i="10"/>
  <c r="J264" i="10"/>
  <c r="K230" i="10"/>
  <c r="B231" i="10"/>
  <c r="C231" i="10"/>
  <c r="D231" i="10"/>
  <c r="E231" i="10"/>
  <c r="F231" i="10"/>
  <c r="H231" i="10"/>
  <c r="I231" i="10"/>
  <c r="J231" i="10"/>
  <c r="K231" i="10"/>
  <c r="B266" i="10"/>
  <c r="C232" i="10"/>
  <c r="E232" i="10"/>
  <c r="F232" i="10"/>
  <c r="G232" i="10"/>
  <c r="H232" i="10"/>
  <c r="J232" i="10"/>
  <c r="K232" i="10"/>
  <c r="B233" i="10"/>
  <c r="C233" i="10"/>
  <c r="D233" i="10"/>
  <c r="E233" i="10"/>
  <c r="H233" i="10"/>
  <c r="I233" i="10"/>
  <c r="J233" i="10"/>
  <c r="K233" i="10"/>
  <c r="C234" i="10"/>
  <c r="D234" i="10"/>
  <c r="E234" i="10"/>
  <c r="F234" i="10"/>
  <c r="G234" i="10"/>
  <c r="H234" i="10"/>
  <c r="K234" i="10"/>
  <c r="E235" i="10"/>
  <c r="B242" i="10"/>
  <c r="C242" i="10"/>
  <c r="D242" i="10"/>
  <c r="E242" i="10"/>
  <c r="F242" i="10"/>
  <c r="H242" i="10"/>
  <c r="I242" i="10"/>
  <c r="J242" i="10"/>
  <c r="K242" i="10"/>
  <c r="D243" i="10"/>
  <c r="E243" i="10"/>
  <c r="F243" i="10"/>
  <c r="G243" i="10"/>
  <c r="H243" i="10"/>
  <c r="I243" i="10"/>
  <c r="K243" i="10"/>
  <c r="B244" i="10"/>
  <c r="C244" i="10"/>
  <c r="D244" i="10"/>
  <c r="E244" i="10"/>
  <c r="G244" i="10"/>
  <c r="H244" i="10"/>
  <c r="I244" i="10"/>
  <c r="J244" i="10"/>
  <c r="K244" i="10"/>
  <c r="C245" i="10"/>
  <c r="D245" i="10"/>
  <c r="E245" i="10"/>
  <c r="F245" i="10"/>
  <c r="G245" i="10"/>
  <c r="H245" i="10"/>
  <c r="I245" i="10"/>
  <c r="J245" i="10"/>
  <c r="K245" i="10"/>
  <c r="D246" i="10"/>
  <c r="E246" i="10"/>
  <c r="F246" i="10"/>
  <c r="G246" i="10"/>
  <c r="H246" i="10"/>
  <c r="I246" i="10"/>
  <c r="K246" i="10"/>
  <c r="B247" i="10"/>
  <c r="C247" i="10"/>
  <c r="E247" i="10"/>
  <c r="F247" i="10"/>
  <c r="G247" i="10"/>
  <c r="H247" i="10"/>
  <c r="I247" i="10"/>
  <c r="J247" i="10"/>
  <c r="K247" i="10"/>
  <c r="B248" i="10"/>
  <c r="C248" i="10"/>
  <c r="D248" i="10"/>
  <c r="E248" i="10"/>
  <c r="F248" i="10"/>
  <c r="G248" i="10"/>
  <c r="H248" i="10"/>
  <c r="I248" i="10"/>
  <c r="K248" i="10"/>
  <c r="B249" i="10"/>
  <c r="D249" i="10"/>
  <c r="E249" i="10"/>
  <c r="F249" i="10"/>
  <c r="H249" i="10"/>
  <c r="J249" i="10"/>
  <c r="K249" i="10"/>
  <c r="C250" i="10"/>
  <c r="E250" i="10"/>
  <c r="H250" i="10"/>
  <c r="I250" i="10"/>
  <c r="J250" i="10"/>
  <c r="K250" i="10"/>
  <c r="C251" i="10"/>
  <c r="D251" i="10"/>
  <c r="E251" i="10"/>
  <c r="F251" i="10"/>
  <c r="G251" i="10"/>
  <c r="H251" i="10"/>
  <c r="I251" i="10"/>
  <c r="J251" i="10"/>
  <c r="K251" i="10"/>
  <c r="B252" i="10"/>
  <c r="D252" i="10"/>
  <c r="E252" i="10"/>
  <c r="F252" i="10"/>
  <c r="G252" i="10"/>
  <c r="H252" i="10"/>
  <c r="J252" i="10"/>
  <c r="K252" i="10"/>
  <c r="B253" i="10"/>
  <c r="C253" i="10"/>
  <c r="D253" i="10"/>
  <c r="E253" i="10"/>
  <c r="G253" i="10"/>
  <c r="H253" i="10"/>
  <c r="K253" i="10"/>
  <c r="B254" i="10"/>
  <c r="C254" i="10"/>
  <c r="E254" i="10"/>
  <c r="G254" i="10"/>
  <c r="H254" i="10"/>
  <c r="I254" i="10"/>
  <c r="J254" i="10"/>
  <c r="K254" i="10"/>
  <c r="C255" i="10"/>
  <c r="E255" i="10"/>
  <c r="F255" i="10"/>
  <c r="G255" i="10"/>
  <c r="H255" i="10"/>
  <c r="K255" i="10"/>
  <c r="B256" i="10"/>
  <c r="C256" i="10"/>
  <c r="D256" i="10"/>
  <c r="E256" i="10"/>
  <c r="H256" i="10"/>
  <c r="I256" i="10"/>
  <c r="J256" i="10"/>
  <c r="K256" i="10"/>
  <c r="D257" i="10"/>
  <c r="E257" i="10"/>
  <c r="F257" i="10"/>
  <c r="G257" i="10"/>
  <c r="H257" i="10"/>
  <c r="I257" i="10"/>
  <c r="J257" i="10"/>
  <c r="K257" i="10"/>
  <c r="B258" i="10"/>
  <c r="C258" i="10"/>
  <c r="E258" i="10"/>
  <c r="F258" i="10"/>
  <c r="H258" i="10"/>
  <c r="I258" i="10"/>
  <c r="J258" i="10"/>
  <c r="K258" i="10"/>
  <c r="C259" i="10"/>
  <c r="D259" i="10"/>
  <c r="E259" i="10"/>
  <c r="F259" i="10"/>
  <c r="G259" i="10"/>
  <c r="H259" i="10"/>
  <c r="I259" i="10"/>
  <c r="J259" i="10"/>
  <c r="K259" i="10"/>
  <c r="C260" i="10"/>
  <c r="D260" i="10"/>
  <c r="E260" i="10"/>
  <c r="H260" i="10"/>
  <c r="I260" i="10"/>
  <c r="J260" i="10"/>
  <c r="K260" i="10"/>
  <c r="B261" i="10"/>
  <c r="C261" i="10"/>
  <c r="E261" i="10"/>
  <c r="F261" i="10"/>
  <c r="G261" i="10"/>
  <c r="H261" i="10"/>
  <c r="K261" i="10"/>
  <c r="B262" i="10"/>
  <c r="C262" i="10"/>
  <c r="E262" i="10"/>
  <c r="G262" i="10"/>
  <c r="H262" i="10"/>
  <c r="I262" i="10"/>
  <c r="J262" i="10"/>
  <c r="K262" i="10"/>
  <c r="B263" i="10"/>
  <c r="D263" i="10"/>
  <c r="E263" i="10"/>
  <c r="F263" i="10"/>
  <c r="H263" i="10"/>
  <c r="I263" i="10"/>
  <c r="J263" i="10"/>
  <c r="K263" i="10"/>
  <c r="B264" i="10"/>
  <c r="D264" i="10"/>
  <c r="E264" i="10"/>
  <c r="F264" i="10"/>
  <c r="H264" i="10"/>
  <c r="I264" i="10"/>
  <c r="K264" i="10"/>
  <c r="B265" i="10"/>
  <c r="D265" i="10"/>
  <c r="E265" i="10"/>
  <c r="F265" i="10"/>
  <c r="G265" i="10"/>
  <c r="H265" i="10"/>
  <c r="I265" i="10"/>
  <c r="J265" i="10"/>
  <c r="K265" i="10"/>
  <c r="C266" i="10"/>
  <c r="D266" i="10"/>
  <c r="E266" i="10"/>
  <c r="G266" i="10"/>
  <c r="H266" i="10"/>
  <c r="I266" i="10"/>
  <c r="J266" i="10"/>
  <c r="K266" i="10"/>
  <c r="D267" i="10"/>
  <c r="E267" i="10"/>
  <c r="F267" i="10"/>
  <c r="G267" i="10"/>
  <c r="H267" i="10"/>
  <c r="I267" i="10"/>
  <c r="J267" i="10"/>
  <c r="K267" i="10"/>
  <c r="B268" i="10"/>
  <c r="C268" i="10"/>
  <c r="D268" i="10"/>
  <c r="E268" i="10"/>
  <c r="F268" i="10"/>
  <c r="H268" i="10"/>
  <c r="I268" i="10"/>
  <c r="J268" i="10"/>
  <c r="K268" i="10"/>
  <c r="K269" i="10"/>
  <c r="N4" i="9"/>
  <c r="O4" i="9"/>
  <c r="P4" i="9"/>
  <c r="Q4" i="9"/>
  <c r="R4" i="9"/>
  <c r="M5" i="9"/>
  <c r="N5" i="9"/>
  <c r="O5" i="9"/>
  <c r="P5" i="9"/>
  <c r="Q5" i="9"/>
  <c r="R5" i="9"/>
  <c r="S5" i="9"/>
  <c r="M6" i="9"/>
  <c r="N6" i="9"/>
  <c r="O6" i="9"/>
  <c r="P6" i="9"/>
  <c r="R6" i="9"/>
  <c r="T6" i="9"/>
  <c r="B7" i="9"/>
  <c r="C7" i="9"/>
  <c r="D7" i="9"/>
  <c r="E7" i="9"/>
  <c r="G7" i="9"/>
  <c r="H7" i="9"/>
  <c r="I7" i="9"/>
  <c r="J7" i="9"/>
  <c r="N7" i="9"/>
  <c r="O7" i="9"/>
  <c r="P7" i="9"/>
  <c r="Q7" i="9"/>
  <c r="R7" i="9"/>
  <c r="U7" i="9"/>
  <c r="M8" i="9"/>
  <c r="N8" i="9"/>
  <c r="P8" i="9"/>
  <c r="Q8" i="9"/>
  <c r="R8" i="9"/>
  <c r="M9" i="9"/>
  <c r="P9" i="9"/>
  <c r="Q9" i="9"/>
  <c r="R9" i="9"/>
  <c r="T9" i="9"/>
  <c r="B10" i="9"/>
  <c r="C10" i="9"/>
  <c r="D10" i="9"/>
  <c r="E10" i="9"/>
  <c r="F10" i="9"/>
  <c r="G10" i="9"/>
  <c r="I10" i="9"/>
  <c r="J10" i="9"/>
  <c r="M10" i="9"/>
  <c r="N10" i="9"/>
  <c r="O10" i="9"/>
  <c r="Q10" i="9"/>
  <c r="R10" i="9"/>
  <c r="T10" i="9"/>
  <c r="U10" i="9"/>
  <c r="M11" i="9"/>
  <c r="N11" i="9"/>
  <c r="O11" i="9"/>
  <c r="P11" i="9"/>
  <c r="Q11" i="9"/>
  <c r="R11" i="9"/>
  <c r="S11" i="9"/>
  <c r="M12" i="9"/>
  <c r="N12" i="9"/>
  <c r="P12" i="9"/>
  <c r="Q12" i="9"/>
  <c r="R12" i="9"/>
  <c r="S12" i="9"/>
  <c r="B13" i="9"/>
  <c r="C13" i="9"/>
  <c r="D13" i="9"/>
  <c r="E13" i="9"/>
  <c r="F13" i="9"/>
  <c r="G13" i="9"/>
  <c r="I13" i="9"/>
  <c r="J13" i="9"/>
  <c r="M13" i="9"/>
  <c r="N13" i="9"/>
  <c r="O13" i="9"/>
  <c r="P13" i="9"/>
  <c r="Q13" i="9"/>
  <c r="R13" i="9"/>
  <c r="T13" i="9"/>
  <c r="M14" i="9"/>
  <c r="N14" i="9"/>
  <c r="O14" i="9"/>
  <c r="P14" i="9"/>
  <c r="Q14" i="9"/>
  <c r="U14" i="9"/>
  <c r="N15" i="9"/>
  <c r="O15" i="9"/>
  <c r="P15" i="9"/>
  <c r="Q15" i="9"/>
  <c r="R15" i="9"/>
  <c r="M16" i="9"/>
  <c r="N16" i="9"/>
  <c r="O16" i="9"/>
  <c r="P16" i="9"/>
  <c r="Q16" i="9"/>
  <c r="R16" i="9"/>
  <c r="M17" i="9"/>
  <c r="N17" i="9"/>
  <c r="O17" i="9"/>
  <c r="P17" i="9"/>
  <c r="R17" i="9"/>
  <c r="T17" i="9"/>
  <c r="M18" i="9"/>
  <c r="O18" i="9"/>
  <c r="P18" i="9"/>
  <c r="Q18" i="9"/>
  <c r="R18" i="9"/>
  <c r="T18" i="9"/>
  <c r="N19" i="9"/>
  <c r="O19" i="9"/>
  <c r="P19" i="9"/>
  <c r="R19" i="9"/>
  <c r="S19" i="9"/>
  <c r="M20" i="9"/>
  <c r="N20" i="9"/>
  <c r="O20" i="9"/>
  <c r="P20" i="9"/>
  <c r="Q20" i="9"/>
  <c r="R20" i="9"/>
  <c r="M21" i="9"/>
  <c r="N21" i="9"/>
  <c r="O21" i="9"/>
  <c r="P21" i="9"/>
  <c r="Q21" i="9"/>
  <c r="R21" i="9"/>
  <c r="M22" i="9"/>
  <c r="N22" i="9"/>
  <c r="O22" i="9"/>
  <c r="P22" i="9"/>
  <c r="Q22" i="9"/>
  <c r="S22" i="9"/>
  <c r="N23" i="9"/>
  <c r="O23" i="9"/>
  <c r="P23" i="9"/>
  <c r="Q23" i="9"/>
  <c r="T23" i="9"/>
  <c r="M24" i="9"/>
  <c r="N24" i="9"/>
  <c r="O24" i="9"/>
  <c r="P24" i="9"/>
  <c r="Q24" i="9"/>
  <c r="U24" i="9"/>
  <c r="M25" i="9"/>
  <c r="N25" i="9"/>
  <c r="R25" i="9"/>
  <c r="S25" i="9"/>
  <c r="U25" i="9"/>
  <c r="M26" i="9"/>
  <c r="N26" i="9"/>
  <c r="O26" i="9"/>
  <c r="Q26" i="9"/>
  <c r="R26" i="9"/>
  <c r="S26" i="9"/>
  <c r="M27" i="9"/>
  <c r="N27" i="9"/>
  <c r="O27" i="9"/>
  <c r="P27" i="9"/>
  <c r="R27" i="9"/>
  <c r="S27" i="9"/>
  <c r="M28" i="9"/>
  <c r="N28" i="9"/>
  <c r="O28" i="9"/>
  <c r="P28" i="9"/>
  <c r="Q28" i="9"/>
  <c r="R28" i="9"/>
  <c r="M29" i="9"/>
  <c r="N29" i="9"/>
  <c r="O29" i="9"/>
  <c r="P29" i="9"/>
  <c r="Q29" i="9"/>
  <c r="R29" i="9"/>
  <c r="T29" i="9"/>
  <c r="M30" i="9"/>
  <c r="N30" i="9"/>
  <c r="O30" i="9"/>
  <c r="P30" i="9"/>
  <c r="Q30" i="9"/>
  <c r="R30" i="9"/>
  <c r="F2" i="5"/>
  <c r="I2" i="5"/>
  <c r="M2" i="5"/>
  <c r="N2" i="5"/>
  <c r="F3" i="5"/>
  <c r="I3" i="5"/>
  <c r="M3" i="5"/>
  <c r="N3" i="5" s="1"/>
  <c r="F4" i="5"/>
  <c r="I4" i="5"/>
  <c r="M4" i="5"/>
  <c r="N4" i="5" s="1"/>
  <c r="F5" i="5"/>
  <c r="I5" i="5"/>
  <c r="M5" i="5"/>
  <c r="N5" i="5" s="1"/>
  <c r="F6" i="5"/>
  <c r="I6" i="5"/>
  <c r="M6" i="5"/>
  <c r="N6" i="5"/>
  <c r="F7" i="5"/>
  <c r="I7" i="5"/>
  <c r="M7" i="5"/>
  <c r="N7" i="5" s="1"/>
  <c r="F8" i="5"/>
  <c r="I8" i="5"/>
  <c r="M8" i="5"/>
  <c r="N8" i="5"/>
  <c r="I9" i="5"/>
  <c r="M9" i="5"/>
  <c r="N9" i="5" s="1"/>
  <c r="F10" i="5"/>
  <c r="I10" i="5"/>
  <c r="M10" i="5"/>
  <c r="N10" i="5" s="1"/>
  <c r="F11" i="5"/>
  <c r="I11" i="5"/>
  <c r="M11" i="5"/>
  <c r="N11" i="5" s="1"/>
  <c r="F12" i="5"/>
  <c r="I12" i="5"/>
  <c r="M12" i="5"/>
  <c r="N12" i="5"/>
  <c r="F13" i="5"/>
  <c r="I13" i="5"/>
  <c r="M13" i="5"/>
  <c r="N13" i="5" s="1"/>
  <c r="F14" i="5"/>
  <c r="I14" i="5"/>
  <c r="M14" i="5"/>
  <c r="N14" i="5" s="1"/>
  <c r="F15" i="5"/>
  <c r="I15" i="5"/>
  <c r="M15" i="5"/>
  <c r="N15" i="5" s="1"/>
  <c r="F16" i="5"/>
  <c r="I16" i="5"/>
  <c r="M16" i="5"/>
  <c r="N16" i="5" s="1"/>
  <c r="F17" i="5"/>
  <c r="I17" i="5"/>
  <c r="M17" i="5"/>
  <c r="N17" i="5" s="1"/>
  <c r="F18" i="5"/>
  <c r="I18" i="5"/>
  <c r="M18" i="5"/>
  <c r="N18" i="5"/>
  <c r="F19" i="5"/>
  <c r="I19" i="5"/>
  <c r="M19" i="5"/>
  <c r="N19" i="5" s="1"/>
  <c r="F20" i="5"/>
  <c r="I20" i="5"/>
  <c r="M20" i="5"/>
  <c r="N20" i="5"/>
  <c r="I21" i="5"/>
  <c r="M21" i="5"/>
  <c r="N21" i="5" s="1"/>
  <c r="F22" i="5"/>
  <c r="I22" i="5"/>
  <c r="M22" i="5"/>
  <c r="N22" i="5" s="1"/>
  <c r="F23" i="5"/>
  <c r="I23" i="5"/>
  <c r="M23" i="5"/>
  <c r="N23" i="5" s="1"/>
  <c r="F24" i="5"/>
  <c r="I24" i="5"/>
  <c r="M24" i="5"/>
  <c r="N24" i="5" s="1"/>
  <c r="F25" i="5"/>
  <c r="I25" i="5"/>
  <c r="M25" i="5"/>
  <c r="N25" i="5" s="1"/>
  <c r="F26" i="5"/>
  <c r="I26" i="5"/>
  <c r="M26" i="5"/>
  <c r="N26" i="5" s="1"/>
  <c r="F27" i="5"/>
  <c r="I27" i="5"/>
  <c r="M27" i="5"/>
  <c r="N27" i="5" s="1"/>
  <c r="F28" i="5"/>
  <c r="I28" i="5"/>
  <c r="M28" i="5"/>
  <c r="N28" i="5" s="1"/>
  <c r="F29" i="5"/>
  <c r="I29" i="5"/>
  <c r="M29" i="5"/>
  <c r="N29" i="5" s="1"/>
  <c r="F30" i="5"/>
  <c r="I30" i="5"/>
  <c r="M30" i="5"/>
  <c r="N30" i="5" s="1"/>
  <c r="F31" i="5"/>
  <c r="I31" i="5"/>
  <c r="M31" i="5"/>
  <c r="N31" i="5" s="1"/>
  <c r="F32" i="5"/>
  <c r="I32" i="5"/>
  <c r="M32" i="5"/>
  <c r="N32" i="5" s="1"/>
  <c r="F33" i="5"/>
  <c r="I33" i="5"/>
  <c r="M33" i="5"/>
  <c r="N33" i="5" s="1"/>
  <c r="I34" i="5"/>
  <c r="M34" i="5"/>
  <c r="N34" i="5"/>
  <c r="I35" i="5"/>
  <c r="M35" i="5"/>
  <c r="N35" i="5"/>
  <c r="F36" i="5"/>
  <c r="I36" i="5"/>
  <c r="M36" i="5"/>
  <c r="N36" i="5" s="1"/>
  <c r="I37" i="5"/>
  <c r="M37" i="5"/>
  <c r="N37" i="5"/>
  <c r="F38" i="5"/>
  <c r="I38" i="5"/>
  <c r="M38" i="5"/>
  <c r="N38" i="5" s="1"/>
  <c r="F39" i="5"/>
  <c r="I39" i="5"/>
  <c r="M39" i="5"/>
  <c r="N39" i="5"/>
  <c r="F40" i="5"/>
  <c r="I40" i="5"/>
  <c r="M40" i="5"/>
  <c r="N40" i="5" s="1"/>
  <c r="F41" i="5"/>
  <c r="I41" i="5"/>
  <c r="M41" i="5"/>
  <c r="N41" i="5"/>
  <c r="F42" i="5"/>
  <c r="I42" i="5"/>
  <c r="M42" i="5"/>
  <c r="N42" i="5" s="1"/>
  <c r="F43" i="5"/>
  <c r="I43" i="5"/>
  <c r="M43" i="5"/>
  <c r="N43" i="5" s="1"/>
  <c r="F44" i="5"/>
  <c r="I44" i="5"/>
  <c r="M44" i="5"/>
  <c r="N44" i="5" s="1"/>
  <c r="F45" i="5"/>
  <c r="I45" i="5"/>
  <c r="M45" i="5"/>
  <c r="N45" i="5" s="1"/>
  <c r="F46" i="5"/>
  <c r="I46" i="5"/>
  <c r="M46" i="5"/>
  <c r="N46" i="5" s="1"/>
  <c r="F47" i="5"/>
  <c r="I47" i="5"/>
  <c r="M47" i="5"/>
  <c r="N47" i="5" s="1"/>
  <c r="I48" i="5"/>
  <c r="M48" i="5"/>
  <c r="N48" i="5" s="1"/>
  <c r="I49" i="5"/>
  <c r="M49" i="5"/>
  <c r="N49" i="5"/>
  <c r="I50" i="5"/>
  <c r="M50" i="5"/>
  <c r="N50" i="5" s="1"/>
  <c r="F51" i="5"/>
  <c r="I51" i="5"/>
  <c r="M51" i="5"/>
  <c r="N51" i="5" s="1"/>
  <c r="F52" i="5"/>
  <c r="I52" i="5"/>
  <c r="M52" i="5"/>
  <c r="N52" i="5" s="1"/>
  <c r="I53" i="5"/>
  <c r="M53" i="5"/>
  <c r="N53" i="5"/>
  <c r="F54" i="5"/>
  <c r="I54" i="5"/>
  <c r="M54" i="5"/>
  <c r="N54" i="5"/>
  <c r="F55" i="5"/>
  <c r="I55" i="5"/>
  <c r="M55" i="5"/>
  <c r="N55" i="5"/>
  <c r="F56" i="5"/>
  <c r="I56" i="5"/>
  <c r="M56" i="5"/>
  <c r="N56" i="5"/>
  <c r="F57" i="5"/>
  <c r="I57" i="5"/>
  <c r="M57" i="5"/>
  <c r="N57" i="5"/>
  <c r="F58" i="5"/>
  <c r="I58" i="5"/>
  <c r="M58" i="5"/>
  <c r="N58" i="5"/>
  <c r="F59" i="5"/>
  <c r="I59" i="5"/>
  <c r="M59" i="5"/>
  <c r="N59" i="5"/>
  <c r="F60" i="5"/>
  <c r="I60" i="5"/>
  <c r="M60" i="5"/>
  <c r="N60" i="5"/>
  <c r="F61" i="5"/>
  <c r="I61" i="5"/>
  <c r="M61" i="5"/>
  <c r="N61" i="5"/>
  <c r="F62" i="5"/>
  <c r="I62" i="5"/>
  <c r="M62" i="5"/>
  <c r="N62" i="5"/>
  <c r="F63" i="5"/>
  <c r="I63" i="5"/>
  <c r="M63" i="5"/>
  <c r="N63" i="5" s="1"/>
  <c r="F64" i="5"/>
  <c r="I64" i="5"/>
  <c r="M64" i="5"/>
  <c r="N64" i="5" s="1"/>
  <c r="F65" i="5"/>
  <c r="I65" i="5"/>
  <c r="M65" i="5"/>
  <c r="N65" i="5" s="1"/>
  <c r="F66" i="5"/>
  <c r="I66" i="5"/>
  <c r="M66" i="5"/>
  <c r="N66" i="5" s="1"/>
  <c r="F67" i="5"/>
  <c r="I67" i="5"/>
  <c r="M67" i="5"/>
  <c r="N67" i="5" s="1"/>
  <c r="F68" i="5"/>
  <c r="I68" i="5"/>
  <c r="M68" i="5"/>
  <c r="N68" i="5"/>
  <c r="I69" i="5"/>
  <c r="M69" i="5"/>
  <c r="N69" i="5" s="1"/>
  <c r="F70" i="5"/>
  <c r="I70" i="5"/>
  <c r="M70" i="5"/>
  <c r="N70" i="5" s="1"/>
  <c r="F71" i="5"/>
  <c r="I71" i="5"/>
  <c r="M71" i="5"/>
  <c r="N71" i="5" s="1"/>
  <c r="F72" i="5"/>
  <c r="I72" i="5"/>
  <c r="M72" i="5"/>
  <c r="N72" i="5"/>
  <c r="F73" i="5"/>
  <c r="I73" i="5"/>
  <c r="M73" i="5"/>
  <c r="N73" i="5" s="1"/>
  <c r="F74" i="5"/>
  <c r="I74" i="5"/>
  <c r="M74" i="5"/>
  <c r="N74" i="5" s="1"/>
  <c r="F75" i="5"/>
  <c r="I75" i="5"/>
  <c r="M75" i="5"/>
  <c r="N75" i="5" s="1"/>
  <c r="F76" i="5"/>
  <c r="I76" i="5"/>
  <c r="M76" i="5"/>
  <c r="N76" i="5" s="1"/>
  <c r="F77" i="5"/>
  <c r="I77" i="5"/>
  <c r="M77" i="5"/>
  <c r="N77" i="5" s="1"/>
  <c r="F78" i="5"/>
  <c r="I78" i="5"/>
  <c r="M78" i="5"/>
  <c r="N78" i="5" s="1"/>
  <c r="F79" i="5"/>
  <c r="I79" i="5"/>
  <c r="M79" i="5"/>
  <c r="N79" i="5" s="1"/>
  <c r="F80" i="5"/>
  <c r="I80" i="5"/>
  <c r="M80" i="5"/>
  <c r="N80" i="5"/>
  <c r="F81" i="5"/>
  <c r="I81" i="5"/>
  <c r="M81" i="5"/>
  <c r="N81" i="5" s="1"/>
  <c r="F82" i="5"/>
  <c r="I82" i="5"/>
  <c r="M82" i="5"/>
  <c r="N82" i="5" s="1"/>
  <c r="F83" i="5"/>
  <c r="I83" i="5"/>
  <c r="M83" i="5"/>
  <c r="N83" i="5" s="1"/>
  <c r="F84" i="5"/>
  <c r="I84" i="5"/>
  <c r="M84" i="5"/>
  <c r="N84" i="5" s="1"/>
  <c r="F85" i="5"/>
  <c r="I85" i="5"/>
  <c r="M85" i="5"/>
  <c r="N85" i="5" s="1"/>
  <c r="F86" i="5"/>
  <c r="I86" i="5"/>
  <c r="M86" i="5"/>
  <c r="N86" i="5"/>
  <c r="F87" i="5"/>
  <c r="I87" i="5"/>
  <c r="M87" i="5"/>
  <c r="N87" i="5" s="1"/>
  <c r="F88" i="5"/>
  <c r="I88" i="5"/>
  <c r="M88" i="5"/>
  <c r="N88" i="5"/>
  <c r="I89" i="5"/>
  <c r="M89" i="5"/>
  <c r="N89" i="5" s="1"/>
  <c r="F90" i="5"/>
  <c r="I90" i="5"/>
  <c r="M90" i="5"/>
  <c r="N90" i="5" s="1"/>
  <c r="F91" i="5"/>
  <c r="I91" i="5"/>
  <c r="M91" i="5"/>
  <c r="N91" i="5" s="1"/>
  <c r="F92" i="5"/>
  <c r="I92" i="5"/>
  <c r="M92" i="5"/>
  <c r="N92" i="5" s="1"/>
  <c r="F93" i="5"/>
  <c r="I93" i="5"/>
  <c r="M93" i="5"/>
  <c r="N93" i="5" s="1"/>
  <c r="F94" i="5"/>
  <c r="I94" i="5"/>
  <c r="M94" i="5"/>
  <c r="N94" i="5" s="1"/>
  <c r="F95" i="5"/>
  <c r="I95" i="5"/>
  <c r="M95" i="5"/>
  <c r="N95" i="5" s="1"/>
  <c r="F96" i="5"/>
  <c r="I96" i="5"/>
  <c r="M96" i="5"/>
  <c r="N96" i="5" s="1"/>
  <c r="F97" i="5"/>
  <c r="I97" i="5"/>
  <c r="M97" i="5"/>
  <c r="N97" i="5" s="1"/>
  <c r="F98" i="5"/>
  <c r="I98" i="5"/>
  <c r="M98" i="5"/>
  <c r="N98" i="5" s="1"/>
  <c r="F99" i="5"/>
  <c r="I99" i="5"/>
  <c r="M99" i="5"/>
  <c r="N99" i="5" s="1"/>
  <c r="F100" i="5"/>
  <c r="I100" i="5"/>
  <c r="M100" i="5"/>
  <c r="N100" i="5" s="1"/>
  <c r="F101" i="5"/>
  <c r="I101" i="5"/>
  <c r="M101" i="5"/>
  <c r="N101" i="5" s="1"/>
  <c r="F102" i="5"/>
  <c r="I102" i="5"/>
  <c r="M102" i="5"/>
  <c r="N102" i="5" s="1"/>
  <c r="F103" i="5"/>
  <c r="I103" i="5"/>
  <c r="M103" i="5"/>
  <c r="N103" i="5" s="1"/>
  <c r="F104" i="5"/>
  <c r="I104" i="5"/>
  <c r="M104" i="5"/>
  <c r="N104" i="5" s="1"/>
  <c r="F105" i="5"/>
  <c r="I105" i="5"/>
  <c r="M105" i="5"/>
  <c r="N105" i="5" s="1"/>
  <c r="F106" i="5"/>
  <c r="I106" i="5"/>
  <c r="M106" i="5"/>
  <c r="N106" i="5" s="1"/>
  <c r="F107" i="5"/>
  <c r="I107" i="5"/>
  <c r="M107" i="5"/>
  <c r="N107" i="5" s="1"/>
  <c r="F108" i="5"/>
  <c r="I108" i="5"/>
  <c r="M108" i="5"/>
  <c r="N108" i="5" s="1"/>
  <c r="F109" i="5"/>
  <c r="I109" i="5"/>
  <c r="M109" i="5"/>
  <c r="N109" i="5" s="1"/>
  <c r="F110" i="5"/>
  <c r="I110" i="5"/>
  <c r="M110" i="5"/>
  <c r="N110" i="5" s="1"/>
  <c r="F111" i="5"/>
  <c r="I111" i="5"/>
  <c r="M111" i="5"/>
  <c r="N111" i="5" s="1"/>
  <c r="I112" i="5"/>
  <c r="M112" i="5"/>
  <c r="N112" i="5" s="1"/>
  <c r="F113" i="5"/>
  <c r="I113" i="5"/>
  <c r="M113" i="5"/>
  <c r="N113" i="5" s="1"/>
  <c r="F114" i="5"/>
  <c r="I114" i="5"/>
  <c r="M114" i="5"/>
  <c r="N114" i="5" s="1"/>
  <c r="F115" i="5"/>
  <c r="I115" i="5"/>
  <c r="M115" i="5"/>
  <c r="N115" i="5" s="1"/>
  <c r="F116" i="5"/>
  <c r="I116" i="5"/>
  <c r="M116" i="5"/>
  <c r="N116" i="5" s="1"/>
  <c r="F117" i="5"/>
  <c r="I117" i="5"/>
  <c r="M117" i="5"/>
  <c r="N117" i="5" s="1"/>
  <c r="F118" i="5"/>
  <c r="I118" i="5"/>
  <c r="M118" i="5"/>
  <c r="N118" i="5" s="1"/>
  <c r="F119" i="5"/>
  <c r="I119" i="5"/>
  <c r="M119" i="5"/>
  <c r="N119" i="5" s="1"/>
  <c r="F120" i="5"/>
  <c r="I120" i="5"/>
  <c r="M120" i="5"/>
  <c r="N120" i="5" s="1"/>
  <c r="F121" i="5"/>
  <c r="I121" i="5"/>
  <c r="M121" i="5"/>
  <c r="N121" i="5" s="1"/>
  <c r="F122" i="5"/>
  <c r="I122" i="5"/>
  <c r="M122" i="5"/>
  <c r="N122" i="5" s="1"/>
  <c r="F123" i="5"/>
  <c r="I123" i="5"/>
  <c r="M123" i="5"/>
  <c r="N123" i="5" s="1"/>
  <c r="F124" i="5"/>
  <c r="I124" i="5"/>
  <c r="M124" i="5"/>
  <c r="N124" i="5" s="1"/>
  <c r="F125" i="5"/>
  <c r="I125" i="5"/>
  <c r="M125" i="5"/>
  <c r="N125" i="5" s="1"/>
  <c r="F126" i="5"/>
  <c r="I126" i="5"/>
  <c r="M126" i="5"/>
  <c r="N126" i="5" s="1"/>
  <c r="F127" i="5"/>
  <c r="I127" i="5"/>
  <c r="M127" i="5"/>
  <c r="N127" i="5" s="1"/>
  <c r="F128" i="5"/>
  <c r="I128" i="5"/>
  <c r="M128" i="5"/>
  <c r="N128" i="5" s="1"/>
  <c r="I129" i="5"/>
  <c r="M129" i="5"/>
  <c r="N129" i="5" s="1"/>
  <c r="F130" i="5"/>
  <c r="I130" i="5"/>
  <c r="M130" i="5"/>
  <c r="N130" i="5"/>
  <c r="F131" i="5"/>
  <c r="I131" i="5"/>
  <c r="M131" i="5"/>
  <c r="N131" i="5" s="1"/>
  <c r="I132" i="5"/>
  <c r="M132" i="5"/>
  <c r="N132" i="5" s="1"/>
  <c r="F133" i="5"/>
  <c r="I133" i="5"/>
  <c r="M133" i="5"/>
  <c r="N133" i="5" s="1"/>
  <c r="F134" i="5"/>
  <c r="I134" i="5"/>
  <c r="M134" i="5"/>
  <c r="N134" i="5" s="1"/>
  <c r="F135" i="5"/>
  <c r="I135" i="5"/>
  <c r="M135" i="5"/>
  <c r="N135" i="5"/>
  <c r="F136" i="5"/>
  <c r="I136" i="5"/>
  <c r="M136" i="5"/>
  <c r="N136" i="5" s="1"/>
  <c r="F137" i="5"/>
  <c r="I137" i="5"/>
  <c r="M137" i="5"/>
  <c r="N137" i="5"/>
  <c r="F138" i="5"/>
  <c r="I138" i="5"/>
  <c r="M138" i="5"/>
  <c r="N138" i="5" s="1"/>
  <c r="F139" i="5"/>
  <c r="I139" i="5"/>
  <c r="M139" i="5"/>
  <c r="N139" i="5" s="1"/>
  <c r="F140" i="5"/>
  <c r="I140" i="5"/>
  <c r="M140" i="5"/>
  <c r="N140" i="5" s="1"/>
  <c r="F141" i="5"/>
  <c r="I141" i="5"/>
  <c r="M141" i="5"/>
  <c r="N141" i="5" s="1"/>
  <c r="F142" i="5"/>
  <c r="I142" i="5"/>
  <c r="M142" i="5"/>
  <c r="N142" i="5" s="1"/>
  <c r="F143" i="5"/>
  <c r="I143" i="5"/>
  <c r="M143" i="5"/>
  <c r="N143" i="5"/>
  <c r="F144" i="5"/>
  <c r="I144" i="5"/>
  <c r="M144" i="5"/>
  <c r="N144" i="5" s="1"/>
  <c r="F145" i="5"/>
  <c r="I145" i="5"/>
  <c r="M145" i="5"/>
  <c r="N145" i="5"/>
  <c r="F146" i="5"/>
  <c r="I146" i="5"/>
  <c r="M146" i="5"/>
  <c r="N146" i="5" s="1"/>
  <c r="F147" i="5"/>
  <c r="I147" i="5"/>
  <c r="M147" i="5"/>
  <c r="N147" i="5" s="1"/>
  <c r="F148" i="5"/>
  <c r="I148" i="5"/>
  <c r="M148" i="5"/>
  <c r="N148" i="5" s="1"/>
  <c r="F149" i="5"/>
  <c r="I149" i="5"/>
  <c r="M149" i="5"/>
  <c r="N149" i="5" s="1"/>
  <c r="F150" i="5"/>
  <c r="I150" i="5"/>
  <c r="M150" i="5"/>
  <c r="N150" i="5" s="1"/>
  <c r="F151" i="5"/>
  <c r="I151" i="5"/>
  <c r="M151" i="5"/>
  <c r="N151" i="5" s="1"/>
  <c r="F152" i="5"/>
  <c r="I152" i="5"/>
  <c r="M152" i="5"/>
  <c r="N152" i="5" s="1"/>
  <c r="F153" i="5"/>
  <c r="I153" i="5"/>
  <c r="M153" i="5"/>
  <c r="N153" i="5"/>
  <c r="F154" i="5"/>
  <c r="I154" i="5"/>
  <c r="M154" i="5"/>
  <c r="N154" i="5" s="1"/>
  <c r="F155" i="5"/>
  <c r="I155" i="5"/>
  <c r="M155" i="5"/>
  <c r="N155" i="5" s="1"/>
  <c r="F156" i="5"/>
  <c r="I156" i="5"/>
  <c r="M156" i="5"/>
  <c r="N156" i="5" s="1"/>
  <c r="F157" i="5"/>
  <c r="I157" i="5"/>
  <c r="M157" i="5"/>
  <c r="N157" i="5" s="1"/>
  <c r="F158" i="5"/>
  <c r="I158" i="5"/>
  <c r="M158" i="5"/>
  <c r="N158" i="5" s="1"/>
  <c r="I159" i="5"/>
  <c r="M159" i="5"/>
  <c r="N159" i="5" s="1"/>
  <c r="F160" i="5"/>
  <c r="I160" i="5"/>
  <c r="M160" i="5"/>
  <c r="N160" i="5" s="1"/>
  <c r="F161" i="5"/>
  <c r="I161" i="5"/>
  <c r="M161" i="5"/>
  <c r="N161" i="5" s="1"/>
  <c r="F162" i="5"/>
  <c r="I162" i="5"/>
  <c r="M162" i="5"/>
  <c r="N162" i="5" s="1"/>
  <c r="F163" i="5"/>
  <c r="I163" i="5"/>
  <c r="M163" i="5"/>
  <c r="N163" i="5" s="1"/>
  <c r="F164" i="5"/>
  <c r="I164" i="5"/>
  <c r="M164" i="5"/>
  <c r="N164" i="5" s="1"/>
  <c r="F165" i="5"/>
  <c r="I165" i="5"/>
  <c r="M165" i="5"/>
  <c r="N165" i="5" s="1"/>
  <c r="F166" i="5"/>
  <c r="I166" i="5"/>
  <c r="M166" i="5"/>
  <c r="N166" i="5" s="1"/>
  <c r="F167" i="5"/>
  <c r="I167" i="5"/>
  <c r="M167" i="5"/>
  <c r="N167" i="5" s="1"/>
  <c r="F168" i="5"/>
  <c r="I168" i="5"/>
  <c r="M168" i="5"/>
  <c r="N168" i="5" s="1"/>
  <c r="F169" i="5"/>
  <c r="I169" i="5"/>
  <c r="M169" i="5"/>
  <c r="N169" i="5" s="1"/>
  <c r="F170" i="5"/>
  <c r="I170" i="5"/>
  <c r="M170" i="5"/>
  <c r="N170" i="5" s="1"/>
  <c r="F171" i="5"/>
  <c r="I171" i="5"/>
  <c r="M171" i="5"/>
  <c r="N171" i="5" s="1"/>
  <c r="F172" i="5"/>
  <c r="I172" i="5"/>
  <c r="M172" i="5"/>
  <c r="N172" i="5" s="1"/>
  <c r="F173" i="5"/>
  <c r="I173" i="5"/>
  <c r="M173" i="5"/>
  <c r="N173" i="5" s="1"/>
  <c r="F174" i="5"/>
  <c r="I174" i="5"/>
  <c r="M174" i="5"/>
  <c r="N174" i="5" s="1"/>
  <c r="F175" i="5"/>
  <c r="I175" i="5"/>
  <c r="M175" i="5"/>
  <c r="N175" i="5" s="1"/>
  <c r="F176" i="5"/>
  <c r="I176" i="5"/>
  <c r="M176" i="5"/>
  <c r="N176" i="5" s="1"/>
  <c r="F177" i="5"/>
  <c r="I177" i="5"/>
  <c r="M177" i="5"/>
  <c r="N177" i="5" s="1"/>
  <c r="F178" i="5"/>
  <c r="I178" i="5"/>
  <c r="M178" i="5"/>
  <c r="N178" i="5" s="1"/>
  <c r="F179" i="5"/>
  <c r="I179" i="5"/>
  <c r="M179" i="5"/>
  <c r="N179" i="5" s="1"/>
  <c r="F180" i="5"/>
  <c r="I180" i="5"/>
  <c r="M180" i="5"/>
  <c r="N180" i="5" s="1"/>
  <c r="F181" i="5"/>
  <c r="I181" i="5"/>
  <c r="M181" i="5"/>
  <c r="N181" i="5" s="1"/>
  <c r="F182" i="5"/>
  <c r="I182" i="5"/>
  <c r="M182" i="5"/>
  <c r="N182" i="5" s="1"/>
  <c r="F183" i="5"/>
  <c r="I183" i="5"/>
  <c r="M183" i="5"/>
  <c r="N183" i="5" s="1"/>
  <c r="F184" i="5"/>
  <c r="I184" i="5"/>
  <c r="M184" i="5"/>
  <c r="N184" i="5" s="1"/>
  <c r="F185" i="5"/>
  <c r="I185" i="5"/>
  <c r="M185" i="5"/>
  <c r="N185" i="5" s="1"/>
  <c r="F186" i="5"/>
  <c r="I186" i="5"/>
  <c r="M186" i="5"/>
  <c r="N186" i="5" s="1"/>
  <c r="F187" i="5"/>
  <c r="I187" i="5"/>
  <c r="M187" i="5"/>
  <c r="N187" i="5" s="1"/>
  <c r="F188" i="5"/>
  <c r="I188" i="5"/>
  <c r="M188" i="5"/>
  <c r="N188" i="5" s="1"/>
  <c r="F189" i="5"/>
  <c r="I189" i="5"/>
  <c r="M189" i="5"/>
  <c r="N189" i="5" s="1"/>
  <c r="F190" i="5"/>
  <c r="I190" i="5"/>
  <c r="M190" i="5"/>
  <c r="N190" i="5" s="1"/>
  <c r="F191" i="5"/>
  <c r="I191" i="5"/>
  <c r="M191" i="5"/>
  <c r="N191" i="5" s="1"/>
  <c r="F192" i="5"/>
  <c r="I192" i="5"/>
  <c r="M192" i="5"/>
  <c r="N192" i="5" s="1"/>
  <c r="F193" i="5"/>
  <c r="I193" i="5"/>
  <c r="M193" i="5"/>
  <c r="N193" i="5" s="1"/>
  <c r="F194" i="5"/>
  <c r="I194" i="5"/>
  <c r="M194" i="5"/>
  <c r="N194" i="5" s="1"/>
  <c r="F195" i="5"/>
  <c r="I195" i="5"/>
  <c r="M195" i="5"/>
  <c r="N195" i="5" s="1"/>
  <c r="F196" i="5"/>
  <c r="I196" i="5"/>
  <c r="M196" i="5"/>
  <c r="N196" i="5" s="1"/>
  <c r="F197" i="5"/>
  <c r="I197" i="5"/>
  <c r="M197" i="5"/>
  <c r="N197" i="5" s="1"/>
  <c r="F198" i="5"/>
  <c r="I198" i="5"/>
  <c r="M198" i="5"/>
  <c r="N198" i="5" s="1"/>
  <c r="F199" i="5"/>
  <c r="I199" i="5"/>
  <c r="M199" i="5"/>
  <c r="N199" i="5" s="1"/>
  <c r="F200" i="5"/>
  <c r="I200" i="5"/>
  <c r="M200" i="5"/>
  <c r="N200" i="5" s="1"/>
  <c r="F201" i="5"/>
  <c r="I201" i="5"/>
  <c r="M201" i="5"/>
  <c r="N201" i="5" s="1"/>
  <c r="F202" i="5"/>
  <c r="I202" i="5"/>
  <c r="M202" i="5"/>
  <c r="N202" i="5" s="1"/>
  <c r="F203" i="5"/>
  <c r="I203" i="5"/>
  <c r="M203" i="5"/>
  <c r="N203" i="5" s="1"/>
  <c r="F204" i="5"/>
  <c r="I204" i="5"/>
  <c r="M204" i="5"/>
  <c r="N204" i="5" s="1"/>
  <c r="F205" i="5"/>
  <c r="I205" i="5"/>
  <c r="M205" i="5"/>
  <c r="N205" i="5" s="1"/>
  <c r="F206" i="5"/>
  <c r="I206" i="5"/>
  <c r="M206" i="5"/>
  <c r="N206" i="5" s="1"/>
  <c r="F207" i="5"/>
  <c r="I207" i="5"/>
  <c r="M207" i="5"/>
  <c r="N207" i="5" s="1"/>
  <c r="F208" i="5"/>
  <c r="I208" i="5"/>
  <c r="M208" i="5"/>
  <c r="N208" i="5" s="1"/>
  <c r="F209" i="5"/>
  <c r="I209" i="5"/>
  <c r="M209" i="5"/>
  <c r="N209" i="5" s="1"/>
  <c r="F210" i="5"/>
  <c r="I210" i="5"/>
  <c r="M210" i="5"/>
  <c r="N210" i="5" s="1"/>
  <c r="F211" i="5"/>
  <c r="I211" i="5"/>
  <c r="M211" i="5"/>
  <c r="N211" i="5" s="1"/>
  <c r="F212" i="5"/>
  <c r="I212" i="5"/>
  <c r="M212" i="5"/>
  <c r="N212" i="5" s="1"/>
  <c r="I213" i="5"/>
  <c r="M213" i="5"/>
  <c r="N213" i="5"/>
  <c r="F214" i="5"/>
  <c r="I214" i="5"/>
  <c r="M214" i="5"/>
  <c r="N214" i="5" s="1"/>
  <c r="F215" i="5"/>
  <c r="I215" i="5"/>
  <c r="M215" i="5"/>
  <c r="N215" i="5"/>
  <c r="F216" i="5"/>
  <c r="I216" i="5"/>
  <c r="M216" i="5"/>
  <c r="N216" i="5" s="1"/>
  <c r="F217" i="5"/>
  <c r="I217" i="5"/>
  <c r="M217" i="5"/>
  <c r="N217" i="5" s="1"/>
  <c r="F218" i="5"/>
  <c r="I218" i="5"/>
  <c r="M218" i="5"/>
  <c r="N218" i="5" s="1"/>
  <c r="F219" i="5"/>
  <c r="I219" i="5"/>
  <c r="M219" i="5"/>
  <c r="N219" i="5" s="1"/>
  <c r="I220" i="5"/>
  <c r="M220" i="5"/>
  <c r="N220" i="5" s="1"/>
  <c r="F221" i="5"/>
  <c r="I221" i="5"/>
  <c r="M221" i="5"/>
  <c r="N221" i="5"/>
  <c r="I222" i="5"/>
  <c r="M222" i="5"/>
  <c r="N222" i="5" s="1"/>
  <c r="F223" i="5"/>
  <c r="I223" i="5"/>
  <c r="M223" i="5"/>
  <c r="N223" i="5" s="1"/>
  <c r="F224" i="5"/>
  <c r="I224" i="5"/>
  <c r="M224" i="5"/>
  <c r="N224" i="5" s="1"/>
  <c r="F225" i="5"/>
  <c r="I225" i="5"/>
  <c r="M225" i="5"/>
  <c r="N225" i="5" s="1"/>
  <c r="F226" i="5"/>
  <c r="I226" i="5"/>
  <c r="M226" i="5"/>
  <c r="N226" i="5" s="1"/>
  <c r="F227" i="5"/>
  <c r="I227" i="5"/>
  <c r="M227" i="5"/>
  <c r="N227" i="5" s="1"/>
  <c r="F228" i="5"/>
  <c r="I228" i="5"/>
  <c r="M228" i="5"/>
  <c r="N228" i="5" s="1"/>
  <c r="F229" i="5"/>
  <c r="I229" i="5"/>
  <c r="M229" i="5"/>
  <c r="N229" i="5" s="1"/>
  <c r="F230" i="5"/>
  <c r="I230" i="5"/>
  <c r="M230" i="5"/>
  <c r="N230" i="5" s="1"/>
  <c r="F231" i="5"/>
  <c r="I231" i="5"/>
  <c r="M231" i="5"/>
  <c r="N231" i="5" s="1"/>
  <c r="F232" i="5"/>
  <c r="I232" i="5"/>
  <c r="M232" i="5"/>
  <c r="N232" i="5" s="1"/>
  <c r="F233" i="5"/>
  <c r="I233" i="5"/>
  <c r="M233" i="5"/>
  <c r="N233" i="5" s="1"/>
  <c r="F234" i="5"/>
  <c r="I234" i="5"/>
  <c r="M234" i="5"/>
  <c r="N234" i="5" s="1"/>
  <c r="F235" i="5"/>
  <c r="I235" i="5"/>
  <c r="M235" i="5"/>
  <c r="N235" i="5" s="1"/>
  <c r="I236" i="5"/>
  <c r="M236" i="5"/>
  <c r="N236" i="5" s="1"/>
  <c r="F237" i="5"/>
  <c r="I237" i="5"/>
  <c r="M237" i="5"/>
  <c r="N237" i="5" s="1"/>
  <c r="F238" i="5"/>
  <c r="I238" i="5"/>
  <c r="M238" i="5"/>
  <c r="N238" i="5" s="1"/>
  <c r="F239" i="5"/>
  <c r="I239" i="5"/>
  <c r="M239" i="5"/>
  <c r="N239" i="5" s="1"/>
  <c r="F240" i="5"/>
  <c r="I240" i="5"/>
  <c r="M240" i="5"/>
  <c r="N240" i="5" s="1"/>
  <c r="F241" i="5"/>
  <c r="I241" i="5"/>
  <c r="M241" i="5"/>
  <c r="N241" i="5" s="1"/>
  <c r="F242" i="5"/>
  <c r="I242" i="5"/>
  <c r="M242" i="5"/>
  <c r="N242" i="5" s="1"/>
  <c r="F243" i="5"/>
  <c r="I243" i="5"/>
  <c r="M243" i="5"/>
  <c r="N243" i="5" s="1"/>
  <c r="F244" i="5"/>
  <c r="I244" i="5"/>
  <c r="M244" i="5"/>
  <c r="N244" i="5" s="1"/>
  <c r="I245" i="5"/>
  <c r="M245" i="5"/>
  <c r="N245" i="5" s="1"/>
  <c r="F246" i="5"/>
  <c r="I246" i="5"/>
  <c r="M246" i="5"/>
  <c r="N246" i="5" s="1"/>
  <c r="F247" i="5"/>
  <c r="I247" i="5"/>
  <c r="M247" i="5"/>
  <c r="N247" i="5" s="1"/>
  <c r="F248" i="5"/>
  <c r="I248" i="5"/>
  <c r="M248" i="5"/>
  <c r="N248" i="5" s="1"/>
  <c r="F249" i="5"/>
  <c r="I249" i="5"/>
  <c r="M249" i="5"/>
  <c r="N249" i="5" s="1"/>
  <c r="F250" i="5"/>
  <c r="I250" i="5"/>
  <c r="M250" i="5"/>
  <c r="N250" i="5"/>
  <c r="F251" i="5"/>
  <c r="I251" i="5"/>
  <c r="M251" i="5"/>
  <c r="N251" i="5" s="1"/>
  <c r="F252" i="5"/>
  <c r="I252" i="5"/>
  <c r="M252" i="5"/>
  <c r="N252" i="5"/>
  <c r="F253" i="5"/>
  <c r="I253" i="5"/>
  <c r="M253" i="5"/>
  <c r="N253" i="5" s="1"/>
  <c r="F254" i="5"/>
  <c r="I254" i="5"/>
  <c r="M254" i="5"/>
  <c r="N254" i="5" s="1"/>
  <c r="F255" i="5"/>
  <c r="I255" i="5"/>
  <c r="M255" i="5"/>
  <c r="N255" i="5" s="1"/>
  <c r="F256" i="5"/>
  <c r="I256" i="5"/>
  <c r="M256" i="5"/>
  <c r="N256" i="5" s="1"/>
  <c r="F257" i="5"/>
  <c r="I257" i="5"/>
  <c r="M257" i="5"/>
  <c r="N257" i="5" s="1"/>
  <c r="F258" i="5"/>
  <c r="I258" i="5"/>
  <c r="M258" i="5"/>
  <c r="N258" i="5"/>
  <c r="F259" i="5"/>
  <c r="I259" i="5"/>
  <c r="M259" i="5"/>
  <c r="N259" i="5" s="1"/>
  <c r="I260" i="5"/>
  <c r="M260" i="5"/>
  <c r="N260" i="5" s="1"/>
  <c r="F261" i="5"/>
  <c r="I261" i="5"/>
  <c r="M261" i="5"/>
  <c r="N261" i="5" s="1"/>
  <c r="F262" i="5"/>
  <c r="I262" i="5"/>
  <c r="M262" i="5"/>
  <c r="N262" i="5" s="1"/>
  <c r="F263" i="5"/>
  <c r="I263" i="5"/>
  <c r="M263" i="5"/>
  <c r="N263" i="5" s="1"/>
  <c r="F264" i="5"/>
  <c r="I264" i="5"/>
  <c r="M264" i="5"/>
  <c r="N264" i="5"/>
  <c r="F265" i="5"/>
  <c r="I265" i="5"/>
  <c r="M265" i="5"/>
  <c r="N265" i="5" s="1"/>
  <c r="F266" i="5"/>
  <c r="I266" i="5"/>
  <c r="M266" i="5"/>
  <c r="N266" i="5"/>
  <c r="F267" i="5"/>
  <c r="I267" i="5"/>
  <c r="M267" i="5"/>
  <c r="N267" i="5" s="1"/>
  <c r="F268" i="5"/>
  <c r="I268" i="5"/>
  <c r="M268" i="5"/>
  <c r="N268" i="5" s="1"/>
  <c r="F269" i="5"/>
  <c r="I269" i="5"/>
  <c r="M269" i="5"/>
  <c r="N269" i="5" s="1"/>
  <c r="F270" i="5"/>
  <c r="I270" i="5"/>
  <c r="M270" i="5"/>
  <c r="N270" i="5" s="1"/>
  <c r="F271" i="5"/>
  <c r="I271" i="5"/>
  <c r="M271" i="5"/>
  <c r="N271" i="5" s="1"/>
  <c r="F272" i="5"/>
  <c r="I272" i="5"/>
  <c r="M272" i="5"/>
  <c r="N272" i="5"/>
  <c r="F273" i="5"/>
  <c r="I273" i="5"/>
  <c r="M273" i="5"/>
  <c r="N273" i="5" s="1"/>
  <c r="F274" i="5"/>
  <c r="I274" i="5"/>
  <c r="M274" i="5"/>
  <c r="N274" i="5"/>
  <c r="F275" i="5"/>
  <c r="I275" i="5"/>
  <c r="M275" i="5"/>
  <c r="N275" i="5" s="1"/>
  <c r="F276" i="5"/>
  <c r="I276" i="5"/>
  <c r="M276" i="5"/>
  <c r="N276" i="5" s="1"/>
  <c r="F277" i="5"/>
  <c r="I277" i="5"/>
  <c r="M277" i="5"/>
  <c r="N277" i="5" s="1"/>
  <c r="F278" i="5"/>
  <c r="I278" i="5"/>
  <c r="M278" i="5"/>
  <c r="N278" i="5" s="1"/>
  <c r="F279" i="5"/>
  <c r="I279" i="5"/>
  <c r="M279" i="5"/>
  <c r="N279" i="5" s="1"/>
  <c r="F280" i="5"/>
  <c r="I280" i="5"/>
  <c r="M280" i="5"/>
  <c r="N280" i="5"/>
  <c r="F281" i="5"/>
  <c r="I281" i="5"/>
  <c r="M281" i="5"/>
  <c r="N281" i="5" s="1"/>
  <c r="F282" i="5"/>
  <c r="I282" i="5"/>
  <c r="M282" i="5"/>
  <c r="N282" i="5"/>
  <c r="F283" i="5"/>
  <c r="I283" i="5"/>
  <c r="M283" i="5"/>
  <c r="N283" i="5" s="1"/>
  <c r="F284" i="5"/>
  <c r="I284" i="5"/>
  <c r="M284" i="5"/>
  <c r="N284" i="5" s="1"/>
  <c r="I285" i="5"/>
  <c r="M285" i="5"/>
  <c r="N285" i="5" s="1"/>
  <c r="F286" i="5"/>
  <c r="I286" i="5"/>
  <c r="M286" i="5"/>
  <c r="N286" i="5" s="1"/>
  <c r="F287" i="5"/>
  <c r="I287" i="5"/>
  <c r="M287" i="5"/>
  <c r="N287" i="5" s="1"/>
  <c r="I288" i="5"/>
  <c r="M288" i="5"/>
  <c r="N288" i="5" s="1"/>
  <c r="F289" i="5"/>
  <c r="I289" i="5"/>
  <c r="M289" i="5"/>
  <c r="N289" i="5" s="1"/>
  <c r="F290" i="5"/>
  <c r="I290" i="5"/>
  <c r="M290" i="5"/>
  <c r="N290" i="5" s="1"/>
  <c r="F291" i="5"/>
  <c r="I291" i="5"/>
  <c r="M291" i="5"/>
  <c r="N291" i="5" s="1"/>
  <c r="F292" i="5"/>
  <c r="I292" i="5"/>
  <c r="M292" i="5"/>
  <c r="N292" i="5" s="1"/>
  <c r="F293" i="5"/>
  <c r="I293" i="5"/>
  <c r="M293" i="5"/>
  <c r="N293" i="5" s="1"/>
  <c r="F294" i="5"/>
  <c r="I294" i="5"/>
  <c r="M294" i="5"/>
  <c r="N294" i="5" s="1"/>
  <c r="F295" i="5"/>
  <c r="I295" i="5"/>
  <c r="M295" i="5"/>
  <c r="N295" i="5" s="1"/>
  <c r="F296" i="5"/>
  <c r="I296" i="5"/>
  <c r="M296" i="5"/>
  <c r="N296" i="5" s="1"/>
  <c r="F297" i="5"/>
  <c r="I297" i="5"/>
  <c r="M297" i="5"/>
  <c r="N297" i="5" s="1"/>
  <c r="F298" i="5"/>
  <c r="I298" i="5"/>
  <c r="M298" i="5"/>
  <c r="N298" i="5" s="1"/>
  <c r="F299" i="5"/>
  <c r="I299" i="5"/>
  <c r="M299" i="5"/>
  <c r="N299" i="5" s="1"/>
  <c r="F300" i="5"/>
  <c r="I300" i="5"/>
  <c r="M300" i="5"/>
  <c r="N300" i="5" s="1"/>
  <c r="F301" i="5"/>
  <c r="I301" i="5"/>
  <c r="M301" i="5"/>
  <c r="N301" i="5" s="1"/>
  <c r="F302" i="5"/>
  <c r="I302" i="5"/>
  <c r="M302" i="5"/>
  <c r="N302" i="5" s="1"/>
  <c r="F303" i="5"/>
  <c r="I303" i="5"/>
  <c r="M303" i="5"/>
  <c r="N303" i="5" s="1"/>
  <c r="F304" i="5"/>
  <c r="I304" i="5"/>
  <c r="M304" i="5"/>
  <c r="N304" i="5" s="1"/>
  <c r="F305" i="5"/>
  <c r="I305" i="5"/>
  <c r="M305" i="5"/>
  <c r="N305" i="5" s="1"/>
  <c r="F306" i="5"/>
  <c r="I306" i="5"/>
  <c r="M306" i="5"/>
  <c r="N306" i="5" s="1"/>
  <c r="F307" i="5"/>
  <c r="I307" i="5"/>
  <c r="M307" i="5"/>
  <c r="N307" i="5" s="1"/>
  <c r="F308" i="5"/>
  <c r="I308" i="5"/>
  <c r="M308" i="5"/>
  <c r="N308" i="5" s="1"/>
  <c r="F309" i="5"/>
  <c r="I309" i="5"/>
  <c r="M309" i="5"/>
  <c r="N309" i="5" s="1"/>
  <c r="F310" i="5"/>
  <c r="I310" i="5"/>
  <c r="M310" i="5"/>
  <c r="N310" i="5" s="1"/>
  <c r="F311" i="5"/>
  <c r="I311" i="5"/>
  <c r="M311" i="5"/>
  <c r="N311" i="5" s="1"/>
  <c r="F312" i="5"/>
  <c r="I312" i="5"/>
  <c r="M312" i="5"/>
  <c r="N312" i="5" s="1"/>
  <c r="F313" i="5"/>
  <c r="I313" i="5"/>
  <c r="M313" i="5"/>
  <c r="N313" i="5" s="1"/>
  <c r="F314" i="5"/>
  <c r="I314" i="5"/>
  <c r="M314" i="5"/>
  <c r="N314" i="5" s="1"/>
  <c r="F315" i="5"/>
  <c r="I315" i="5"/>
  <c r="M315" i="5"/>
  <c r="N315" i="5" s="1"/>
  <c r="F316" i="5"/>
  <c r="I316" i="5"/>
  <c r="M316" i="5"/>
  <c r="N316" i="5" s="1"/>
  <c r="F317" i="5"/>
  <c r="I317" i="5"/>
  <c r="M317" i="5"/>
  <c r="N317" i="5" s="1"/>
  <c r="F318" i="5"/>
  <c r="I318" i="5"/>
  <c r="M318" i="5"/>
  <c r="N318" i="5" s="1"/>
  <c r="F319" i="5"/>
  <c r="I319" i="5"/>
  <c r="M319" i="5"/>
  <c r="N319" i="5" s="1"/>
  <c r="F320" i="5"/>
  <c r="I320" i="5"/>
  <c r="M320" i="5"/>
  <c r="N320" i="5" s="1"/>
  <c r="F321" i="5"/>
  <c r="I321" i="5"/>
  <c r="M321" i="5"/>
  <c r="N321" i="5" s="1"/>
  <c r="F322" i="5"/>
  <c r="I322" i="5"/>
  <c r="M322" i="5"/>
  <c r="N322" i="5" s="1"/>
  <c r="F323" i="5"/>
  <c r="I323" i="5"/>
  <c r="M323" i="5"/>
  <c r="N323" i="5" s="1"/>
  <c r="F324" i="5"/>
  <c r="I324" i="5"/>
  <c r="M324" i="5"/>
  <c r="N324" i="5" s="1"/>
  <c r="F325" i="5"/>
  <c r="I325" i="5"/>
  <c r="M325" i="5"/>
  <c r="N325" i="5" s="1"/>
  <c r="F326" i="5"/>
  <c r="I326" i="5"/>
  <c r="M326" i="5"/>
  <c r="N326" i="5" s="1"/>
  <c r="F327" i="5"/>
  <c r="I327" i="5"/>
  <c r="M327" i="5"/>
  <c r="N327" i="5" s="1"/>
  <c r="F328" i="5"/>
  <c r="I328" i="5"/>
  <c r="M328" i="5"/>
  <c r="N328" i="5" s="1"/>
  <c r="F329" i="5"/>
  <c r="I329" i="5"/>
  <c r="M329" i="5"/>
  <c r="N329" i="5" s="1"/>
  <c r="F330" i="5"/>
  <c r="I330" i="5"/>
  <c r="M330" i="5"/>
  <c r="N330" i="5" s="1"/>
  <c r="F331" i="5"/>
  <c r="I331" i="5"/>
  <c r="M331" i="5"/>
  <c r="N331" i="5" s="1"/>
  <c r="F332" i="5"/>
  <c r="I332" i="5"/>
  <c r="M332" i="5"/>
  <c r="N332" i="5" s="1"/>
  <c r="F333" i="5"/>
  <c r="I333" i="5"/>
  <c r="M333" i="5"/>
  <c r="N333" i="5" s="1"/>
  <c r="F334" i="5"/>
  <c r="I334" i="5"/>
  <c r="M334" i="5"/>
  <c r="N334" i="5" s="1"/>
  <c r="F335" i="5"/>
  <c r="I335" i="5"/>
  <c r="M335" i="5"/>
  <c r="N335" i="5" s="1"/>
  <c r="F336" i="5"/>
  <c r="I336" i="5"/>
  <c r="M336" i="5"/>
  <c r="N336" i="5" s="1"/>
  <c r="F337" i="5"/>
  <c r="I337" i="5"/>
  <c r="M337" i="5"/>
  <c r="N337" i="5" s="1"/>
  <c r="F338" i="5"/>
  <c r="I338" i="5"/>
  <c r="M338" i="5"/>
  <c r="N338" i="5" s="1"/>
  <c r="F339" i="5"/>
  <c r="I339" i="5"/>
  <c r="M339" i="5"/>
  <c r="N339" i="5" s="1"/>
  <c r="F340" i="5"/>
  <c r="I340" i="5"/>
  <c r="M340" i="5"/>
  <c r="N340" i="5" s="1"/>
  <c r="F341" i="5"/>
  <c r="I341" i="5"/>
  <c r="M341" i="5"/>
  <c r="N341" i="5" s="1"/>
  <c r="F342" i="5"/>
  <c r="I342" i="5"/>
  <c r="M342" i="5"/>
  <c r="N342" i="5" s="1"/>
  <c r="F343" i="5"/>
  <c r="I343" i="5"/>
  <c r="M343" i="5"/>
  <c r="N343" i="5" s="1"/>
  <c r="F344" i="5"/>
  <c r="I344" i="5"/>
  <c r="M344" i="5"/>
  <c r="N344" i="5" s="1"/>
  <c r="F345" i="5"/>
  <c r="I345" i="5"/>
  <c r="M345" i="5"/>
  <c r="N345" i="5" s="1"/>
  <c r="F346" i="5"/>
  <c r="I346" i="5"/>
  <c r="M346" i="5"/>
  <c r="N346" i="5" s="1"/>
  <c r="F347" i="5"/>
  <c r="I347" i="5"/>
  <c r="M347" i="5"/>
  <c r="N347" i="5" s="1"/>
  <c r="F348" i="5"/>
  <c r="I348" i="5"/>
  <c r="M348" i="5"/>
  <c r="N348" i="5" s="1"/>
  <c r="F349" i="5"/>
  <c r="I349" i="5"/>
  <c r="M349" i="5"/>
  <c r="N349" i="5" s="1"/>
  <c r="F350" i="5"/>
  <c r="I350" i="5"/>
  <c r="M350" i="5"/>
  <c r="N350" i="5" s="1"/>
  <c r="F351" i="5"/>
  <c r="I351" i="5"/>
  <c r="M351" i="5"/>
  <c r="N351" i="5" s="1"/>
  <c r="F352" i="5"/>
  <c r="I352" i="5"/>
  <c r="M352" i="5"/>
  <c r="N352" i="5" s="1"/>
  <c r="F353" i="5"/>
  <c r="I353" i="5"/>
  <c r="M353" i="5"/>
  <c r="N353" i="5" s="1"/>
  <c r="F354" i="5"/>
  <c r="I354" i="5"/>
  <c r="M354" i="5"/>
  <c r="N354" i="5" s="1"/>
  <c r="F355" i="5"/>
  <c r="I355" i="5"/>
  <c r="M355" i="5"/>
  <c r="N355" i="5" s="1"/>
  <c r="F356" i="5"/>
  <c r="I356" i="5"/>
  <c r="M356" i="5"/>
  <c r="N356" i="5" s="1"/>
  <c r="F357" i="5"/>
  <c r="I357" i="5"/>
  <c r="M357" i="5"/>
  <c r="N357" i="5" s="1"/>
  <c r="F358" i="5"/>
  <c r="I358" i="5"/>
  <c r="M358" i="5"/>
  <c r="N358" i="5" s="1"/>
  <c r="F359" i="5"/>
  <c r="I359" i="5"/>
  <c r="M359" i="5"/>
  <c r="N359" i="5" s="1"/>
  <c r="F360" i="5"/>
  <c r="I360" i="5"/>
  <c r="M360" i="5"/>
  <c r="N360" i="5" s="1"/>
  <c r="F361" i="5"/>
  <c r="I361" i="5"/>
  <c r="M361" i="5"/>
  <c r="N361" i="5" s="1"/>
  <c r="F362" i="5"/>
  <c r="I362" i="5"/>
  <c r="M362" i="5"/>
  <c r="N362" i="5" s="1"/>
  <c r="F363" i="5"/>
  <c r="I363" i="5"/>
  <c r="M363" i="5"/>
  <c r="N363" i="5" s="1"/>
  <c r="F364" i="5"/>
  <c r="I364" i="5"/>
  <c r="M364" i="5"/>
  <c r="N364" i="5" s="1"/>
  <c r="F365" i="5"/>
  <c r="I365" i="5"/>
  <c r="M365" i="5"/>
  <c r="N365" i="5" s="1"/>
  <c r="F366" i="5"/>
  <c r="I366" i="5"/>
  <c r="M366" i="5"/>
  <c r="N366" i="5" s="1"/>
  <c r="F367" i="5"/>
  <c r="I367" i="5"/>
  <c r="M367" i="5"/>
  <c r="N367" i="5" s="1"/>
  <c r="F368" i="5"/>
  <c r="I368" i="5"/>
  <c r="M368" i="5"/>
  <c r="N368" i="5" s="1"/>
  <c r="F369" i="5"/>
  <c r="I369" i="5"/>
  <c r="M369" i="5"/>
  <c r="N369" i="5" s="1"/>
  <c r="F370" i="5"/>
  <c r="I370" i="5"/>
  <c r="M370" i="5"/>
  <c r="N370" i="5" s="1"/>
  <c r="F371" i="5"/>
  <c r="I371" i="5"/>
  <c r="M371" i="5"/>
  <c r="N371" i="5" s="1"/>
  <c r="F372" i="5"/>
  <c r="I372" i="5"/>
  <c r="M372" i="5"/>
  <c r="N372" i="5" s="1"/>
  <c r="F373" i="5"/>
  <c r="I373" i="5"/>
  <c r="M373" i="5"/>
  <c r="N373" i="5" s="1"/>
  <c r="F374" i="5"/>
  <c r="I374" i="5"/>
  <c r="M374" i="5"/>
  <c r="N374" i="5" s="1"/>
  <c r="F375" i="5"/>
  <c r="I375" i="5"/>
  <c r="M375" i="5"/>
  <c r="N375" i="5" s="1"/>
  <c r="F376" i="5"/>
  <c r="I376" i="5"/>
  <c r="M376" i="5"/>
  <c r="N376" i="5" s="1"/>
  <c r="F377" i="5"/>
  <c r="I377" i="5"/>
  <c r="M377" i="5"/>
  <c r="N377" i="5" s="1"/>
  <c r="F378" i="5"/>
  <c r="I378" i="5"/>
  <c r="M378" i="5"/>
  <c r="N378" i="5" s="1"/>
  <c r="F379" i="5"/>
  <c r="I379" i="5"/>
  <c r="M379" i="5"/>
  <c r="N379" i="5" s="1"/>
  <c r="F380" i="5"/>
  <c r="I380" i="5"/>
  <c r="M380" i="5"/>
  <c r="N380" i="5" s="1"/>
  <c r="F381" i="5"/>
  <c r="I381" i="5"/>
  <c r="M381" i="5"/>
  <c r="N381" i="5" s="1"/>
  <c r="F382" i="5"/>
  <c r="I382" i="5"/>
  <c r="M382" i="5"/>
  <c r="N382" i="5" s="1"/>
  <c r="I383" i="5"/>
  <c r="M383" i="5"/>
  <c r="N383" i="5" s="1"/>
  <c r="I384" i="5"/>
  <c r="M384" i="5"/>
  <c r="N384" i="5" s="1"/>
  <c r="I385" i="5"/>
  <c r="M385" i="5"/>
  <c r="N385" i="5" s="1"/>
  <c r="I386" i="5"/>
  <c r="M386" i="5"/>
  <c r="N386" i="5" s="1"/>
  <c r="I387" i="5"/>
  <c r="M387" i="5"/>
  <c r="N387" i="5" s="1"/>
  <c r="I388" i="5"/>
  <c r="M388" i="5"/>
  <c r="N388" i="5" s="1"/>
  <c r="I389" i="5"/>
  <c r="M389" i="5"/>
  <c r="N389" i="5"/>
  <c r="F390" i="5"/>
  <c r="I390" i="5"/>
  <c r="M390" i="5"/>
  <c r="N390" i="5" s="1"/>
  <c r="F391" i="5"/>
  <c r="I391" i="5"/>
  <c r="M391" i="5"/>
  <c r="N391" i="5"/>
  <c r="F392" i="5"/>
  <c r="I392" i="5"/>
  <c r="M392" i="5"/>
  <c r="N392" i="5" s="1"/>
  <c r="F393" i="5"/>
  <c r="I393" i="5"/>
  <c r="M393" i="5"/>
  <c r="N393" i="5"/>
  <c r="F394" i="5"/>
  <c r="I394" i="5"/>
  <c r="M394" i="5"/>
  <c r="N394" i="5" s="1"/>
  <c r="F395" i="5"/>
  <c r="I395" i="5"/>
  <c r="M395" i="5"/>
  <c r="N395" i="5"/>
  <c r="F396" i="5"/>
  <c r="I396" i="5"/>
  <c r="M396" i="5"/>
  <c r="N396" i="5" s="1"/>
  <c r="F397" i="5"/>
  <c r="I397" i="5"/>
  <c r="M397" i="5"/>
  <c r="N397" i="5" s="1"/>
  <c r="F398" i="5"/>
  <c r="I398" i="5"/>
  <c r="M398" i="5"/>
  <c r="N398" i="5" s="1"/>
  <c r="F399" i="5"/>
  <c r="I399" i="5"/>
  <c r="M399" i="5"/>
  <c r="N399" i="5" s="1"/>
  <c r="F400" i="5"/>
  <c r="I400" i="5"/>
  <c r="M400" i="5"/>
  <c r="N400" i="5" s="1"/>
  <c r="F401" i="5"/>
  <c r="I401" i="5"/>
  <c r="M401" i="5"/>
  <c r="N401" i="5" s="1"/>
  <c r="F402" i="5"/>
  <c r="I402" i="5"/>
  <c r="M402" i="5"/>
  <c r="N402" i="5" s="1"/>
  <c r="F403" i="5"/>
  <c r="I403" i="5"/>
  <c r="M403" i="5"/>
  <c r="N403" i="5" s="1"/>
  <c r="F404" i="5"/>
  <c r="I404" i="5"/>
  <c r="M404" i="5"/>
  <c r="N404" i="5" s="1"/>
  <c r="F405" i="5"/>
  <c r="I405" i="5"/>
  <c r="M405" i="5"/>
  <c r="N405" i="5" s="1"/>
  <c r="F406" i="5"/>
  <c r="I406" i="5"/>
  <c r="M406" i="5"/>
  <c r="N406" i="5" s="1"/>
  <c r="F407" i="5"/>
  <c r="I407" i="5"/>
  <c r="M407" i="5"/>
  <c r="N407" i="5" s="1"/>
  <c r="F408" i="5"/>
  <c r="I408" i="5"/>
  <c r="M408" i="5"/>
  <c r="N408" i="5" s="1"/>
  <c r="F409" i="5"/>
  <c r="I409" i="5"/>
  <c r="M409" i="5"/>
  <c r="N409" i="5" s="1"/>
  <c r="F410" i="5"/>
  <c r="I410" i="5"/>
  <c r="M410" i="5"/>
  <c r="N410" i="5" s="1"/>
  <c r="F411" i="5"/>
  <c r="I411" i="5"/>
  <c r="M411" i="5"/>
  <c r="N411" i="5" s="1"/>
  <c r="F412" i="5"/>
  <c r="I412" i="5"/>
  <c r="M412" i="5"/>
  <c r="N412" i="5" s="1"/>
  <c r="F413" i="5"/>
  <c r="I413" i="5"/>
  <c r="M413" i="5"/>
  <c r="N413" i="5" s="1"/>
  <c r="F414" i="5"/>
  <c r="I414" i="5"/>
  <c r="M414" i="5"/>
  <c r="N414" i="5" s="1"/>
  <c r="F415" i="5"/>
  <c r="I415" i="5"/>
  <c r="M415" i="5"/>
  <c r="N415" i="5" s="1"/>
  <c r="F416" i="5"/>
  <c r="I416" i="5"/>
  <c r="M416" i="5"/>
  <c r="N416" i="5" s="1"/>
  <c r="F417" i="5"/>
  <c r="I417" i="5"/>
  <c r="M417" i="5"/>
  <c r="N417" i="5" s="1"/>
  <c r="F418" i="5"/>
  <c r="I418" i="5"/>
  <c r="M418" i="5"/>
  <c r="N418" i="5" s="1"/>
  <c r="F419" i="5"/>
  <c r="I419" i="5"/>
  <c r="M419" i="5"/>
  <c r="N419" i="5" s="1"/>
  <c r="F420" i="5"/>
  <c r="I420" i="5"/>
  <c r="M420" i="5"/>
  <c r="N420" i="5" s="1"/>
  <c r="F421" i="5"/>
  <c r="I421" i="5"/>
  <c r="M421" i="5"/>
  <c r="N421" i="5" s="1"/>
  <c r="F422" i="5"/>
  <c r="I422" i="5"/>
  <c r="M422" i="5"/>
  <c r="N422" i="5" s="1"/>
  <c r="I423" i="5"/>
  <c r="M423" i="5"/>
  <c r="N423" i="5" s="1"/>
  <c r="I424" i="5"/>
  <c r="M424" i="5"/>
  <c r="N424" i="5" s="1"/>
  <c r="F425" i="5"/>
  <c r="I425" i="5"/>
  <c r="M425" i="5"/>
  <c r="N425" i="5" s="1"/>
  <c r="F426" i="5"/>
  <c r="I426" i="5"/>
  <c r="M426" i="5"/>
  <c r="N426" i="5" s="1"/>
  <c r="F427" i="5"/>
  <c r="I427" i="5"/>
  <c r="M427" i="5"/>
  <c r="N427" i="5"/>
  <c r="F428" i="5"/>
  <c r="I428" i="5"/>
  <c r="M428" i="5"/>
  <c r="N428" i="5" s="1"/>
  <c r="F429" i="5"/>
  <c r="I429" i="5"/>
  <c r="M429" i="5"/>
  <c r="N429" i="5" s="1"/>
  <c r="F430" i="5"/>
  <c r="I430" i="5"/>
  <c r="M430" i="5"/>
  <c r="N430" i="5" s="1"/>
  <c r="F431" i="5"/>
  <c r="I431" i="5"/>
  <c r="M431" i="5"/>
  <c r="N431" i="5" s="1"/>
  <c r="F432" i="5"/>
  <c r="I432" i="5"/>
  <c r="M432" i="5"/>
  <c r="N432" i="5" s="1"/>
  <c r="F433" i="5"/>
  <c r="I433" i="5"/>
  <c r="M433" i="5"/>
  <c r="N433" i="5" s="1"/>
  <c r="I434" i="5"/>
  <c r="M434" i="5"/>
  <c r="N434" i="5"/>
  <c r="I435" i="5"/>
  <c r="M435" i="5"/>
  <c r="N435" i="5" s="1"/>
  <c r="F436" i="5"/>
  <c r="I436" i="5"/>
  <c r="M436" i="5"/>
  <c r="N436" i="5" s="1"/>
  <c r="F437" i="5"/>
  <c r="I437" i="5"/>
  <c r="M437" i="5"/>
  <c r="N437" i="5" s="1"/>
  <c r="F438" i="5"/>
  <c r="I438" i="5"/>
  <c r="M438" i="5"/>
  <c r="N438" i="5" s="1"/>
  <c r="F439" i="5"/>
  <c r="I439" i="5"/>
  <c r="M439" i="5"/>
  <c r="N439" i="5" s="1"/>
  <c r="F440" i="5"/>
  <c r="I440" i="5"/>
  <c r="M440" i="5"/>
  <c r="N440" i="5" s="1"/>
  <c r="F441" i="5"/>
  <c r="I441" i="5"/>
  <c r="M441" i="5"/>
  <c r="N441" i="5" s="1"/>
  <c r="F442" i="5"/>
  <c r="I442" i="5"/>
  <c r="M442" i="5"/>
  <c r="N442" i="5" s="1"/>
  <c r="F443" i="5"/>
  <c r="I443" i="5"/>
  <c r="M443" i="5"/>
  <c r="N443" i="5" s="1"/>
  <c r="F444" i="5"/>
  <c r="I444" i="5"/>
  <c r="M444" i="5"/>
  <c r="N444" i="5" s="1"/>
  <c r="F445" i="5"/>
  <c r="I445" i="5"/>
  <c r="M445" i="5"/>
  <c r="N445" i="5" s="1"/>
  <c r="F446" i="5"/>
  <c r="I446" i="5"/>
  <c r="M446" i="5"/>
  <c r="N446" i="5" s="1"/>
  <c r="F447" i="5"/>
  <c r="I447" i="5"/>
  <c r="M447" i="5"/>
  <c r="N447" i="5" s="1"/>
  <c r="F448" i="5"/>
  <c r="I448" i="5"/>
  <c r="M448" i="5"/>
  <c r="N448" i="5" s="1"/>
  <c r="F449" i="5"/>
  <c r="I449" i="5"/>
  <c r="M449" i="5"/>
  <c r="N449" i="5" s="1"/>
  <c r="F450" i="5"/>
  <c r="I450" i="5"/>
  <c r="M450" i="5"/>
  <c r="N450" i="5" s="1"/>
  <c r="F451" i="5"/>
  <c r="I451" i="5"/>
  <c r="M451" i="5"/>
  <c r="N451" i="5" s="1"/>
  <c r="F452" i="5"/>
  <c r="I452" i="5"/>
  <c r="M452" i="5"/>
  <c r="N452" i="5" s="1"/>
  <c r="F453" i="5"/>
  <c r="I453" i="5"/>
  <c r="M453" i="5"/>
  <c r="N453" i="5" s="1"/>
  <c r="F454" i="5"/>
  <c r="I454" i="5"/>
  <c r="M454" i="5"/>
  <c r="N454" i="5" s="1"/>
  <c r="F455" i="5"/>
  <c r="I455" i="5"/>
  <c r="M455" i="5"/>
  <c r="N455" i="5" s="1"/>
  <c r="F456" i="5"/>
  <c r="I456" i="5"/>
  <c r="M456" i="5"/>
  <c r="N456" i="5" s="1"/>
  <c r="F457" i="5"/>
  <c r="I457" i="5"/>
  <c r="M457" i="5"/>
  <c r="N457" i="5" s="1"/>
  <c r="F458" i="5"/>
  <c r="I458" i="5"/>
  <c r="M458" i="5"/>
  <c r="N458" i="5" s="1"/>
  <c r="F459" i="5"/>
  <c r="I459" i="5"/>
  <c r="M459" i="5"/>
  <c r="N459" i="5" s="1"/>
  <c r="F460" i="5"/>
  <c r="I460" i="5"/>
  <c r="M460" i="5"/>
  <c r="N460" i="5" s="1"/>
  <c r="F461" i="5"/>
  <c r="I461" i="5"/>
  <c r="M461" i="5"/>
  <c r="N461" i="5" s="1"/>
  <c r="F462" i="5"/>
  <c r="I462" i="5"/>
  <c r="M462" i="5"/>
  <c r="N462" i="5" s="1"/>
  <c r="F463" i="5"/>
  <c r="I463" i="5"/>
  <c r="M463" i="5"/>
  <c r="N463" i="5" s="1"/>
  <c r="F464" i="5"/>
  <c r="I464" i="5"/>
  <c r="M464" i="5"/>
  <c r="N464" i="5" s="1"/>
  <c r="F465" i="5"/>
  <c r="I465" i="5"/>
  <c r="M465" i="5"/>
  <c r="N465" i="5" s="1"/>
  <c r="F466" i="5"/>
  <c r="I466" i="5"/>
  <c r="M466" i="5"/>
  <c r="N466" i="5" s="1"/>
  <c r="F467" i="5"/>
  <c r="I467" i="5"/>
  <c r="M467" i="5"/>
  <c r="N467" i="5" s="1"/>
  <c r="F468" i="5"/>
  <c r="I468" i="5"/>
  <c r="M468" i="5"/>
  <c r="N468" i="5" s="1"/>
  <c r="F469" i="5"/>
  <c r="I469" i="5"/>
  <c r="M469" i="5"/>
  <c r="N469" i="5" s="1"/>
  <c r="F470" i="5"/>
  <c r="I470" i="5"/>
  <c r="M470" i="5"/>
  <c r="N470" i="5" s="1"/>
  <c r="F471" i="5"/>
  <c r="I471" i="5"/>
  <c r="M471" i="5"/>
  <c r="N471" i="5" s="1"/>
  <c r="F472" i="5"/>
  <c r="I472" i="5"/>
  <c r="M472" i="5"/>
  <c r="N472" i="5" s="1"/>
  <c r="F473" i="5"/>
  <c r="I473" i="5"/>
  <c r="M473" i="5"/>
  <c r="N473" i="5" s="1"/>
  <c r="F474" i="5"/>
  <c r="I474" i="5"/>
  <c r="M474" i="5"/>
  <c r="N474" i="5" s="1"/>
  <c r="F475" i="5"/>
  <c r="I475" i="5"/>
  <c r="M475" i="5"/>
  <c r="N475" i="5" s="1"/>
  <c r="F476" i="5"/>
  <c r="I476" i="5"/>
  <c r="M476" i="5"/>
  <c r="N476" i="5" s="1"/>
  <c r="F477" i="5"/>
  <c r="I477" i="5"/>
  <c r="M477" i="5"/>
  <c r="N477" i="5" s="1"/>
  <c r="F478" i="5"/>
  <c r="I478" i="5"/>
  <c r="M478" i="5"/>
  <c r="N478" i="5" s="1"/>
  <c r="F479" i="5"/>
  <c r="I479" i="5"/>
  <c r="M479" i="5"/>
  <c r="N479" i="5" s="1"/>
  <c r="F480" i="5"/>
  <c r="I480" i="5"/>
  <c r="M480" i="5"/>
  <c r="N480" i="5" s="1"/>
  <c r="F481" i="5"/>
  <c r="I481" i="5"/>
  <c r="M481" i="5"/>
  <c r="N481" i="5" s="1"/>
  <c r="F482" i="5"/>
  <c r="I482" i="5"/>
  <c r="M482" i="5"/>
  <c r="N482" i="5" s="1"/>
  <c r="F483" i="5"/>
  <c r="I483" i="5"/>
  <c r="M483" i="5"/>
  <c r="N483" i="5" s="1"/>
  <c r="F484" i="5"/>
  <c r="I484" i="5"/>
  <c r="M484" i="5"/>
  <c r="N484" i="5" s="1"/>
  <c r="F485" i="5"/>
  <c r="I485" i="5"/>
  <c r="M485" i="5"/>
  <c r="N485" i="5" s="1"/>
  <c r="F486" i="5"/>
  <c r="I486" i="5"/>
  <c r="M486" i="5"/>
  <c r="N486" i="5" s="1"/>
  <c r="F487" i="5"/>
  <c r="I487" i="5"/>
  <c r="M487" i="5"/>
  <c r="N487" i="5" s="1"/>
  <c r="F488" i="5"/>
  <c r="I488" i="5"/>
  <c r="M488" i="5"/>
  <c r="N488" i="5"/>
  <c r="F489" i="5"/>
  <c r="I489" i="5"/>
  <c r="M489" i="5"/>
  <c r="N489" i="5" s="1"/>
  <c r="F490" i="5"/>
  <c r="I490" i="5"/>
  <c r="M490" i="5"/>
  <c r="N490" i="5" s="1"/>
  <c r="F491" i="5"/>
  <c r="I491" i="5"/>
  <c r="M491" i="5"/>
  <c r="N491" i="5" s="1"/>
  <c r="F492" i="5"/>
  <c r="I492" i="5"/>
  <c r="M492" i="5"/>
  <c r="N492" i="5"/>
  <c r="F493" i="5"/>
  <c r="I493" i="5"/>
  <c r="M493" i="5"/>
  <c r="N493" i="5" s="1"/>
  <c r="I494" i="5"/>
  <c r="M494" i="5"/>
  <c r="N494" i="5" s="1"/>
  <c r="F495" i="5"/>
  <c r="I495" i="5"/>
  <c r="M495" i="5"/>
  <c r="N495" i="5" s="1"/>
  <c r="F496" i="5"/>
  <c r="I496" i="5"/>
  <c r="M496" i="5"/>
  <c r="N496" i="5" s="1"/>
  <c r="F497" i="5"/>
  <c r="I497" i="5"/>
  <c r="M497" i="5"/>
  <c r="N497" i="5" s="1"/>
  <c r="F498" i="5"/>
  <c r="I498" i="5"/>
  <c r="M498" i="5"/>
  <c r="N498" i="5" s="1"/>
  <c r="F499" i="5"/>
  <c r="I499" i="5"/>
  <c r="M499" i="5"/>
  <c r="N499" i="5" s="1"/>
  <c r="F500" i="5"/>
  <c r="I500" i="5"/>
  <c r="M500" i="5"/>
  <c r="N500" i="5" s="1"/>
  <c r="F501" i="5"/>
  <c r="I501" i="5"/>
  <c r="M501" i="5"/>
  <c r="N501" i="5" s="1"/>
  <c r="F502" i="5"/>
  <c r="I502" i="5"/>
  <c r="M502" i="5"/>
  <c r="N502" i="5" s="1"/>
  <c r="F503" i="5"/>
  <c r="I503" i="5"/>
  <c r="M503" i="5"/>
  <c r="N503" i="5" s="1"/>
  <c r="F504" i="5"/>
  <c r="I504" i="5"/>
  <c r="M504" i="5"/>
  <c r="N504" i="5" s="1"/>
  <c r="F505" i="5"/>
  <c r="I505" i="5"/>
  <c r="M505" i="5"/>
  <c r="N505" i="5" s="1"/>
  <c r="I506" i="5"/>
  <c r="M506" i="5"/>
  <c r="N506" i="5" s="1"/>
  <c r="F507" i="5"/>
  <c r="I507" i="5"/>
  <c r="M507" i="5"/>
  <c r="N507" i="5" s="1"/>
  <c r="F508" i="5"/>
  <c r="I508" i="5"/>
  <c r="M508" i="5"/>
  <c r="N508" i="5" s="1"/>
  <c r="F509" i="5"/>
  <c r="I509" i="5"/>
  <c r="M509" i="5"/>
  <c r="N509" i="5" s="1"/>
  <c r="F510" i="5"/>
  <c r="I510" i="5"/>
  <c r="M510" i="5"/>
  <c r="N510" i="5" s="1"/>
  <c r="F511" i="5"/>
  <c r="I511" i="5"/>
  <c r="M511" i="5"/>
  <c r="N511" i="5" s="1"/>
  <c r="F512" i="5"/>
  <c r="I512" i="5"/>
  <c r="M512" i="5"/>
  <c r="N512" i="5" s="1"/>
  <c r="F513" i="5"/>
  <c r="I513" i="5"/>
  <c r="M513" i="5"/>
  <c r="N513" i="5" s="1"/>
  <c r="F514" i="5"/>
  <c r="I514" i="5"/>
  <c r="M514" i="5"/>
  <c r="N514" i="5" s="1"/>
  <c r="F515" i="5"/>
  <c r="I515" i="5"/>
  <c r="M515" i="5"/>
  <c r="N515" i="5" s="1"/>
  <c r="F516" i="5"/>
  <c r="I516" i="5"/>
  <c r="M516" i="5"/>
  <c r="N516" i="5" s="1"/>
  <c r="F517" i="5"/>
  <c r="I517" i="5"/>
  <c r="M517" i="5"/>
  <c r="N517" i="5" s="1"/>
  <c r="F518" i="5"/>
  <c r="I518" i="5"/>
  <c r="M518" i="5"/>
  <c r="N518" i="5" s="1"/>
  <c r="F519" i="5"/>
  <c r="I519" i="5"/>
  <c r="M519" i="5"/>
  <c r="N519" i="5" s="1"/>
  <c r="F520" i="5"/>
  <c r="I520" i="5"/>
  <c r="M520" i="5"/>
  <c r="N520" i="5" s="1"/>
  <c r="F521" i="5"/>
  <c r="I521" i="5"/>
  <c r="M521" i="5"/>
  <c r="N521" i="5" s="1"/>
  <c r="I522" i="5"/>
  <c r="M522" i="5"/>
  <c r="N522" i="5" s="1"/>
  <c r="F523" i="5"/>
  <c r="I523" i="5"/>
  <c r="M523" i="5"/>
  <c r="N523" i="5"/>
  <c r="F524" i="5"/>
  <c r="I524" i="5"/>
  <c r="M524" i="5"/>
  <c r="N524" i="5" s="1"/>
  <c r="F525" i="5"/>
  <c r="I525" i="5"/>
  <c r="M525" i="5"/>
  <c r="N525" i="5"/>
  <c r="F526" i="5"/>
  <c r="I526" i="5"/>
  <c r="M526" i="5"/>
  <c r="N526" i="5" s="1"/>
  <c r="I527" i="5"/>
  <c r="M527" i="5"/>
  <c r="N527" i="5" s="1"/>
  <c r="F528" i="5"/>
  <c r="I528" i="5"/>
  <c r="M528" i="5"/>
  <c r="N528" i="5" s="1"/>
  <c r="F529" i="5"/>
  <c r="I529" i="5"/>
  <c r="M529" i="5"/>
  <c r="N529" i="5" s="1"/>
  <c r="I530" i="5"/>
  <c r="M530" i="5"/>
  <c r="N530" i="5" s="1"/>
  <c r="F531" i="5"/>
  <c r="I531" i="5"/>
  <c r="M531" i="5"/>
  <c r="N531" i="5" s="1"/>
  <c r="F532" i="5"/>
  <c r="I532" i="5"/>
  <c r="M532" i="5"/>
  <c r="N532" i="5" s="1"/>
  <c r="F533" i="5"/>
  <c r="I533" i="5"/>
  <c r="M533" i="5"/>
  <c r="N533" i="5" s="1"/>
  <c r="F534" i="5"/>
  <c r="I534" i="5"/>
  <c r="M534" i="5"/>
  <c r="N534" i="5" s="1"/>
  <c r="F535" i="5"/>
  <c r="I535" i="5"/>
  <c r="M535" i="5"/>
  <c r="N535" i="5" s="1"/>
  <c r="F536" i="5"/>
  <c r="I536" i="5"/>
  <c r="M536" i="5"/>
  <c r="N536" i="5" s="1"/>
  <c r="F537" i="5"/>
  <c r="I537" i="5"/>
  <c r="M537" i="5"/>
  <c r="N537" i="5" s="1"/>
  <c r="F538" i="5"/>
  <c r="I538" i="5"/>
  <c r="M538" i="5"/>
  <c r="N538" i="5" s="1"/>
  <c r="F539" i="5"/>
  <c r="I539" i="5"/>
  <c r="M539" i="5"/>
  <c r="N539" i="5" s="1"/>
  <c r="F540" i="5"/>
  <c r="I540" i="5"/>
  <c r="M540" i="5"/>
  <c r="N540" i="5" s="1"/>
  <c r="F541" i="5"/>
  <c r="I541" i="5"/>
  <c r="M541" i="5"/>
  <c r="N541" i="5" s="1"/>
  <c r="F542" i="5"/>
  <c r="I542" i="5"/>
  <c r="M542" i="5"/>
  <c r="N542" i="5" s="1"/>
  <c r="F543" i="5"/>
  <c r="I543" i="5"/>
  <c r="M543" i="5"/>
  <c r="N543" i="5" s="1"/>
  <c r="F544" i="5"/>
  <c r="I544" i="5"/>
  <c r="M544" i="5"/>
  <c r="N544" i="5" s="1"/>
  <c r="F545" i="5"/>
  <c r="I545" i="5"/>
  <c r="M545" i="5"/>
  <c r="N545" i="5" s="1"/>
  <c r="F546" i="5"/>
  <c r="I546" i="5"/>
  <c r="M546" i="5"/>
  <c r="N546" i="5" s="1"/>
  <c r="F547" i="5"/>
  <c r="I547" i="5"/>
  <c r="M547" i="5"/>
  <c r="N547" i="5" s="1"/>
  <c r="F548" i="5"/>
  <c r="I548" i="5"/>
  <c r="M548" i="5"/>
  <c r="N548" i="5" s="1"/>
  <c r="F549" i="5"/>
  <c r="I549" i="5"/>
  <c r="M549" i="5"/>
  <c r="N549" i="5" s="1"/>
  <c r="F550" i="5"/>
  <c r="I550" i="5"/>
  <c r="M550" i="5"/>
  <c r="N550" i="5" s="1"/>
  <c r="F551" i="5"/>
  <c r="I551" i="5"/>
  <c r="M551" i="5"/>
  <c r="N551" i="5" s="1"/>
  <c r="F552" i="5"/>
  <c r="I552" i="5"/>
  <c r="M552" i="5"/>
  <c r="N552" i="5" s="1"/>
  <c r="F553" i="5"/>
  <c r="I553" i="5"/>
  <c r="M553" i="5"/>
  <c r="N553" i="5" s="1"/>
  <c r="F554" i="5"/>
  <c r="I554" i="5"/>
  <c r="M554" i="5"/>
  <c r="N554" i="5" s="1"/>
  <c r="F555" i="5"/>
  <c r="I555" i="5"/>
  <c r="M555" i="5"/>
  <c r="N555" i="5" s="1"/>
  <c r="F556" i="5"/>
  <c r="I556" i="5"/>
  <c r="M556" i="5"/>
  <c r="N556" i="5" s="1"/>
  <c r="F557" i="5"/>
  <c r="I557" i="5"/>
  <c r="M557" i="5"/>
  <c r="N557" i="5" s="1"/>
  <c r="F558" i="5"/>
  <c r="I558" i="5"/>
  <c r="M558" i="5"/>
  <c r="N558" i="5" s="1"/>
  <c r="F559" i="5"/>
  <c r="I559" i="5"/>
  <c r="M559" i="5"/>
  <c r="N559" i="5" s="1"/>
  <c r="F560" i="5"/>
  <c r="I560" i="5"/>
  <c r="M560" i="5"/>
  <c r="N560" i="5" s="1"/>
  <c r="I561" i="5"/>
  <c r="M561" i="5"/>
  <c r="N561" i="5" s="1"/>
  <c r="F562" i="5"/>
  <c r="I562" i="5"/>
  <c r="M562" i="5"/>
  <c r="N562" i="5" s="1"/>
  <c r="F563" i="5"/>
  <c r="I563" i="5"/>
  <c r="M563" i="5"/>
  <c r="N563" i="5" s="1"/>
  <c r="F564" i="5"/>
  <c r="I564" i="5"/>
  <c r="M564" i="5"/>
  <c r="N564" i="5" s="1"/>
  <c r="F565" i="5"/>
  <c r="I565" i="5"/>
  <c r="M565" i="5"/>
  <c r="N565" i="5" s="1"/>
  <c r="F566" i="5"/>
  <c r="I566" i="5"/>
  <c r="M566" i="5"/>
  <c r="N566" i="5" s="1"/>
  <c r="F567" i="5"/>
  <c r="I567" i="5"/>
  <c r="M567" i="5"/>
  <c r="N567" i="5" s="1"/>
  <c r="F568" i="5"/>
  <c r="I568" i="5"/>
  <c r="M568" i="5"/>
  <c r="N568" i="5" s="1"/>
  <c r="F569" i="5"/>
  <c r="I569" i="5"/>
  <c r="M569" i="5"/>
  <c r="N569" i="5" s="1"/>
  <c r="F570" i="5"/>
  <c r="I570" i="5"/>
  <c r="M570" i="5"/>
  <c r="N570" i="5" s="1"/>
  <c r="F571" i="5"/>
  <c r="I571" i="5"/>
  <c r="M571" i="5"/>
  <c r="N571" i="5" s="1"/>
  <c r="F572" i="5"/>
  <c r="I572" i="5"/>
  <c r="M572" i="5"/>
  <c r="N572" i="5" s="1"/>
  <c r="F573" i="5"/>
  <c r="I573" i="5"/>
  <c r="M573" i="5"/>
  <c r="N573" i="5" s="1"/>
  <c r="I574" i="5"/>
  <c r="M574" i="5"/>
  <c r="N574" i="5" s="1"/>
  <c r="F575" i="5"/>
  <c r="I575" i="5"/>
  <c r="M575" i="5"/>
  <c r="N575" i="5" s="1"/>
  <c r="F576" i="5"/>
  <c r="I576" i="5"/>
  <c r="M576" i="5"/>
  <c r="N576" i="5" s="1"/>
  <c r="F577" i="5"/>
  <c r="I577" i="5"/>
  <c r="M577" i="5"/>
  <c r="N577" i="5" s="1"/>
  <c r="F578" i="5"/>
  <c r="I578" i="5"/>
  <c r="M578" i="5"/>
  <c r="N578" i="5" s="1"/>
  <c r="F579" i="5"/>
  <c r="I579" i="5"/>
  <c r="M579" i="5"/>
  <c r="N579" i="5" s="1"/>
  <c r="F580" i="5"/>
  <c r="I580" i="5"/>
  <c r="M580" i="5"/>
  <c r="N580" i="5" s="1"/>
  <c r="F581" i="5"/>
  <c r="I581" i="5"/>
  <c r="M581" i="5"/>
  <c r="N581" i="5" s="1"/>
  <c r="F582" i="5"/>
  <c r="I582" i="5"/>
  <c r="M582" i="5"/>
  <c r="N582" i="5" s="1"/>
  <c r="F583" i="5"/>
  <c r="I583" i="5"/>
  <c r="M583" i="5"/>
  <c r="N583" i="5" s="1"/>
  <c r="F584" i="5"/>
  <c r="I584" i="5"/>
  <c r="M584" i="5"/>
  <c r="N584" i="5" s="1"/>
  <c r="F585" i="5"/>
  <c r="I585" i="5"/>
  <c r="M585" i="5"/>
  <c r="N585" i="5" s="1"/>
  <c r="I586" i="5"/>
  <c r="M586" i="5"/>
  <c r="N586" i="5" s="1"/>
  <c r="F587" i="5"/>
  <c r="I587" i="5"/>
  <c r="M587" i="5"/>
  <c r="N587" i="5"/>
  <c r="F588" i="5"/>
  <c r="I588" i="5"/>
  <c r="M588" i="5"/>
  <c r="N588" i="5" s="1"/>
  <c r="I589" i="5"/>
  <c r="M589" i="5"/>
  <c r="N589" i="5"/>
  <c r="F590" i="5"/>
  <c r="I590" i="5"/>
  <c r="M590" i="5"/>
  <c r="N590" i="5" s="1"/>
  <c r="F591" i="5"/>
  <c r="I591" i="5"/>
  <c r="M591" i="5"/>
  <c r="N591" i="5" s="1"/>
  <c r="F592" i="5"/>
  <c r="I592" i="5"/>
  <c r="M592" i="5"/>
  <c r="N592" i="5" s="1"/>
  <c r="F593" i="5"/>
  <c r="I593" i="5"/>
  <c r="M593" i="5"/>
  <c r="N593" i="5" s="1"/>
  <c r="F594" i="5"/>
  <c r="I594" i="5"/>
  <c r="M594" i="5"/>
  <c r="N594" i="5" s="1"/>
  <c r="F595" i="5"/>
  <c r="I595" i="5"/>
  <c r="M595" i="5"/>
  <c r="N595" i="5" s="1"/>
  <c r="F596" i="5"/>
  <c r="I596" i="5"/>
  <c r="M596" i="5"/>
  <c r="N596" i="5" s="1"/>
  <c r="F597" i="5"/>
  <c r="I597" i="5"/>
  <c r="M597" i="5"/>
  <c r="N597" i="5" s="1"/>
  <c r="F598" i="5"/>
  <c r="I598" i="5"/>
  <c r="M598" i="5"/>
  <c r="N598" i="5" s="1"/>
  <c r="F599" i="5"/>
  <c r="I599" i="5"/>
  <c r="M599" i="5"/>
  <c r="N599" i="5" s="1"/>
  <c r="F600" i="5"/>
  <c r="I600" i="5"/>
  <c r="M600" i="5"/>
  <c r="N600" i="5" s="1"/>
  <c r="F601" i="5"/>
  <c r="I601" i="5"/>
  <c r="M601" i="5"/>
  <c r="N601" i="5" s="1"/>
  <c r="I602" i="5"/>
  <c r="M602" i="5"/>
  <c r="N602" i="5"/>
  <c r="I603" i="5"/>
  <c r="M603" i="5"/>
  <c r="N603" i="5" s="1"/>
  <c r="F604" i="5"/>
  <c r="I604" i="5"/>
  <c r="M604" i="5"/>
  <c r="N604" i="5"/>
  <c r="I605" i="5"/>
  <c r="M605" i="5"/>
  <c r="N605" i="5" s="1"/>
  <c r="I606" i="5"/>
  <c r="M606" i="5"/>
  <c r="N606" i="5" s="1"/>
  <c r="F607" i="5"/>
  <c r="I607" i="5"/>
  <c r="M607" i="5"/>
  <c r="N607" i="5" s="1"/>
  <c r="F608" i="5"/>
  <c r="I608" i="5"/>
  <c r="M608" i="5"/>
  <c r="N608" i="5" s="1"/>
  <c r="F609" i="5"/>
  <c r="I609" i="5"/>
  <c r="M609" i="5"/>
  <c r="N609" i="5" s="1"/>
  <c r="F610" i="5"/>
  <c r="I610" i="5"/>
  <c r="M610" i="5"/>
  <c r="N610" i="5" s="1"/>
  <c r="F611" i="5"/>
  <c r="I611" i="5"/>
  <c r="M611" i="5"/>
  <c r="N611" i="5" s="1"/>
  <c r="F612" i="5"/>
  <c r="I612" i="5"/>
  <c r="M612" i="5"/>
  <c r="N612" i="5" s="1"/>
  <c r="F613" i="5"/>
  <c r="I613" i="5"/>
  <c r="M613" i="5"/>
  <c r="N613" i="5" s="1"/>
  <c r="F614" i="5"/>
  <c r="I614" i="5"/>
  <c r="M614" i="5"/>
  <c r="N614" i="5" s="1"/>
  <c r="F615" i="5"/>
  <c r="I615" i="5"/>
  <c r="M615" i="5"/>
  <c r="N615" i="5" s="1"/>
  <c r="F616" i="5"/>
  <c r="I616" i="5"/>
  <c r="M616" i="5"/>
  <c r="N616" i="5"/>
  <c r="F617" i="5"/>
  <c r="I617" i="5"/>
  <c r="M617" i="5"/>
  <c r="N617" i="5" s="1"/>
  <c r="F618" i="5"/>
  <c r="I618" i="5"/>
  <c r="M618" i="5"/>
  <c r="N618" i="5" s="1"/>
  <c r="F619" i="5"/>
  <c r="I619" i="5"/>
  <c r="M619" i="5"/>
  <c r="N619" i="5" s="1"/>
  <c r="F620" i="5"/>
  <c r="I620" i="5"/>
  <c r="M620" i="5"/>
  <c r="N620" i="5" s="1"/>
  <c r="F621" i="5"/>
  <c r="I621" i="5"/>
  <c r="M621" i="5"/>
  <c r="N621" i="5" s="1"/>
  <c r="F622" i="5"/>
  <c r="I622" i="5"/>
  <c r="M622" i="5"/>
  <c r="N622" i="5" s="1"/>
  <c r="F623" i="5"/>
  <c r="I623" i="5"/>
  <c r="M623" i="5"/>
  <c r="N623" i="5" s="1"/>
  <c r="F624" i="5"/>
  <c r="I624" i="5"/>
  <c r="M624" i="5"/>
  <c r="N624" i="5"/>
  <c r="F625" i="5"/>
  <c r="I625" i="5"/>
  <c r="M625" i="5"/>
  <c r="N625" i="5" s="1"/>
  <c r="F626" i="5"/>
  <c r="I626" i="5"/>
  <c r="M626" i="5"/>
  <c r="N626" i="5"/>
  <c r="F627" i="5"/>
  <c r="I627" i="5"/>
  <c r="M627" i="5"/>
  <c r="N627" i="5" s="1"/>
  <c r="F628" i="5"/>
  <c r="I628" i="5"/>
  <c r="M628" i="5"/>
  <c r="N628" i="5" s="1"/>
  <c r="F629" i="5"/>
  <c r="I629" i="5"/>
  <c r="M629" i="5"/>
  <c r="N629" i="5" s="1"/>
  <c r="F630" i="5"/>
  <c r="I630" i="5"/>
  <c r="M630" i="5"/>
  <c r="N630" i="5" s="1"/>
  <c r="F631" i="5"/>
  <c r="I631" i="5"/>
  <c r="M631" i="5"/>
  <c r="N631" i="5" s="1"/>
  <c r="F632" i="5"/>
  <c r="I632" i="5"/>
  <c r="M632" i="5"/>
  <c r="N632" i="5" s="1"/>
  <c r="F633" i="5"/>
  <c r="I633" i="5"/>
  <c r="M633" i="5"/>
  <c r="N633" i="5" s="1"/>
  <c r="F634" i="5"/>
  <c r="I634" i="5"/>
  <c r="M634" i="5"/>
  <c r="N634" i="5" s="1"/>
  <c r="F635" i="5"/>
  <c r="I635" i="5"/>
  <c r="M635" i="5"/>
  <c r="N635" i="5" s="1"/>
  <c r="I636" i="5"/>
  <c r="M636" i="5"/>
  <c r="N636" i="5" s="1"/>
  <c r="F637" i="5"/>
  <c r="I637" i="5"/>
  <c r="M637" i="5"/>
  <c r="N637" i="5" s="1"/>
  <c r="F638" i="5"/>
  <c r="I638" i="5"/>
  <c r="M638" i="5"/>
  <c r="N638" i="5" s="1"/>
  <c r="F639" i="5"/>
  <c r="I639" i="5"/>
  <c r="M639" i="5"/>
  <c r="N639" i="5" s="1"/>
  <c r="F640" i="5"/>
  <c r="I640" i="5"/>
  <c r="M640" i="5"/>
  <c r="N640" i="5" s="1"/>
  <c r="F641" i="5"/>
  <c r="I641" i="5"/>
  <c r="M641" i="5"/>
  <c r="N641" i="5" s="1"/>
  <c r="F642" i="5"/>
  <c r="I642" i="5"/>
  <c r="M642" i="5"/>
  <c r="N642" i="5" s="1"/>
  <c r="F643" i="5"/>
  <c r="I643" i="5"/>
  <c r="M643" i="5"/>
  <c r="N643" i="5" s="1"/>
  <c r="F644" i="5"/>
  <c r="I644" i="5"/>
  <c r="M644" i="5"/>
  <c r="N644" i="5" s="1"/>
  <c r="F645" i="5"/>
  <c r="I645" i="5"/>
  <c r="M645" i="5"/>
  <c r="N645" i="5" s="1"/>
  <c r="F646" i="5"/>
  <c r="I646" i="5"/>
  <c r="M646" i="5"/>
  <c r="N646" i="5" s="1"/>
  <c r="F647" i="5"/>
  <c r="I647" i="5"/>
  <c r="M647" i="5"/>
  <c r="N647" i="5" s="1"/>
  <c r="F648" i="5"/>
  <c r="I648" i="5"/>
  <c r="M648" i="5"/>
  <c r="N648" i="5" s="1"/>
  <c r="F649" i="5"/>
  <c r="I649" i="5"/>
  <c r="M649" i="5"/>
  <c r="N649" i="5" s="1"/>
  <c r="F650" i="5"/>
  <c r="I650" i="5"/>
  <c r="M650" i="5"/>
  <c r="N650" i="5" s="1"/>
  <c r="F651" i="5"/>
  <c r="I651" i="5"/>
  <c r="M651" i="5"/>
  <c r="N651" i="5" s="1"/>
  <c r="F652" i="5"/>
  <c r="I652" i="5"/>
  <c r="M652" i="5"/>
  <c r="N652" i="5" s="1"/>
  <c r="F653" i="5"/>
  <c r="I653" i="5"/>
  <c r="M653" i="5"/>
  <c r="N653" i="5" s="1"/>
  <c r="F654" i="5"/>
  <c r="I654" i="5"/>
  <c r="M654" i="5"/>
  <c r="N654" i="5" s="1"/>
  <c r="F655" i="5"/>
  <c r="I655" i="5"/>
  <c r="M655" i="5"/>
  <c r="N655" i="5" s="1"/>
  <c r="F656" i="5"/>
  <c r="I656" i="5"/>
  <c r="M656" i="5"/>
  <c r="N656" i="5" s="1"/>
  <c r="F657" i="5"/>
  <c r="I657" i="5"/>
  <c r="M657" i="5"/>
  <c r="N657" i="5" s="1"/>
  <c r="F658" i="5"/>
  <c r="I658" i="5"/>
  <c r="M658" i="5"/>
  <c r="N658" i="5" s="1"/>
  <c r="F659" i="5"/>
  <c r="I659" i="5"/>
  <c r="M659" i="5"/>
  <c r="N659" i="5" s="1"/>
  <c r="F660" i="5"/>
  <c r="I660" i="5"/>
  <c r="M660" i="5"/>
  <c r="N660" i="5" s="1"/>
  <c r="F661" i="5"/>
  <c r="I661" i="5"/>
  <c r="M661" i="5"/>
  <c r="N661" i="5" s="1"/>
  <c r="F662" i="5"/>
  <c r="I662" i="5"/>
  <c r="M662" i="5"/>
  <c r="N662" i="5" s="1"/>
  <c r="F663" i="5"/>
  <c r="I663" i="5"/>
  <c r="M663" i="5"/>
  <c r="N663" i="5" s="1"/>
  <c r="F664" i="5"/>
  <c r="I664" i="5"/>
  <c r="M664" i="5"/>
  <c r="N664" i="5" s="1"/>
  <c r="F665" i="5"/>
  <c r="I665" i="5"/>
  <c r="M665" i="5"/>
  <c r="N665" i="5" s="1"/>
  <c r="F666" i="5"/>
  <c r="I666" i="5"/>
  <c r="M666" i="5"/>
  <c r="N666" i="5" s="1"/>
  <c r="F667" i="5"/>
  <c r="I667" i="5"/>
  <c r="M667" i="5"/>
  <c r="N667" i="5" s="1"/>
  <c r="F668" i="5"/>
  <c r="I668" i="5"/>
  <c r="M668" i="5"/>
  <c r="N668" i="5" s="1"/>
  <c r="F669" i="5"/>
  <c r="I669" i="5"/>
  <c r="M669" i="5"/>
  <c r="N669" i="5" s="1"/>
  <c r="F670" i="5"/>
  <c r="I670" i="5"/>
  <c r="M670" i="5"/>
  <c r="N670" i="5" s="1"/>
  <c r="F671" i="5"/>
  <c r="I671" i="5"/>
  <c r="M671" i="5"/>
  <c r="N671" i="5" s="1"/>
  <c r="F672" i="5"/>
  <c r="I672" i="5"/>
  <c r="M672" i="5"/>
  <c r="N672" i="5" s="1"/>
  <c r="F673" i="5"/>
  <c r="I673" i="5"/>
  <c r="M673" i="5"/>
  <c r="N673" i="5" s="1"/>
  <c r="F674" i="5"/>
  <c r="I674" i="5"/>
  <c r="M674" i="5"/>
  <c r="N674" i="5" s="1"/>
  <c r="F675" i="5"/>
  <c r="I675" i="5"/>
  <c r="M675" i="5"/>
  <c r="N675" i="5" s="1"/>
  <c r="F676" i="5"/>
  <c r="I676" i="5"/>
  <c r="M676" i="5"/>
  <c r="N676" i="5" s="1"/>
  <c r="F677" i="5"/>
  <c r="I677" i="5"/>
  <c r="M677" i="5"/>
  <c r="N677" i="5" s="1"/>
  <c r="F678" i="5"/>
  <c r="I678" i="5"/>
  <c r="M678" i="5"/>
  <c r="N678" i="5" s="1"/>
  <c r="F679" i="5"/>
  <c r="I679" i="5"/>
  <c r="M679" i="5"/>
  <c r="N679" i="5" s="1"/>
  <c r="F680" i="5"/>
  <c r="I680" i="5"/>
  <c r="M680" i="5"/>
  <c r="N680" i="5" s="1"/>
  <c r="F681" i="5"/>
  <c r="I681" i="5"/>
  <c r="M681" i="5"/>
  <c r="N681" i="5" s="1"/>
  <c r="F682" i="5"/>
  <c r="I682" i="5"/>
  <c r="M682" i="5"/>
  <c r="N682" i="5" s="1"/>
  <c r="F683" i="5"/>
  <c r="I683" i="5"/>
  <c r="M683" i="5"/>
  <c r="N683" i="5" s="1"/>
  <c r="F684" i="5"/>
  <c r="I684" i="5"/>
  <c r="M684" i="5"/>
  <c r="N684" i="5" s="1"/>
  <c r="F685" i="5"/>
  <c r="I685" i="5"/>
  <c r="M685" i="5"/>
  <c r="N685" i="5" s="1"/>
  <c r="F686" i="5"/>
  <c r="I686" i="5"/>
  <c r="M686" i="5"/>
  <c r="N686" i="5" s="1"/>
  <c r="F687" i="5"/>
  <c r="I687" i="5"/>
  <c r="M687" i="5"/>
  <c r="N687" i="5" s="1"/>
  <c r="F688" i="5"/>
  <c r="I688" i="5"/>
  <c r="M688" i="5"/>
  <c r="N688" i="5" s="1"/>
  <c r="F689" i="5"/>
  <c r="I689" i="5"/>
  <c r="M689" i="5"/>
  <c r="N689" i="5" s="1"/>
  <c r="F690" i="5"/>
  <c r="I690" i="5"/>
  <c r="M690" i="5"/>
  <c r="N690" i="5" s="1"/>
  <c r="F691" i="5"/>
  <c r="I691" i="5"/>
  <c r="M691" i="5"/>
  <c r="N691" i="5" s="1"/>
  <c r="F692" i="5"/>
  <c r="I692" i="5"/>
  <c r="M692" i="5"/>
  <c r="N692" i="5" s="1"/>
  <c r="F693" i="5"/>
  <c r="I693" i="5"/>
  <c r="M693" i="5"/>
  <c r="N693" i="5" s="1"/>
  <c r="F694" i="5"/>
  <c r="I694" i="5"/>
  <c r="M694" i="5"/>
  <c r="N694" i="5" s="1"/>
  <c r="F695" i="5"/>
  <c r="I695" i="5"/>
  <c r="M695" i="5"/>
  <c r="N695" i="5" s="1"/>
  <c r="F696" i="5"/>
  <c r="I696" i="5"/>
  <c r="M696" i="5"/>
  <c r="N696" i="5" s="1"/>
  <c r="F697" i="5"/>
  <c r="I697" i="5"/>
  <c r="M697" i="5"/>
  <c r="N697" i="5" s="1"/>
  <c r="F698" i="5"/>
  <c r="I698" i="5"/>
  <c r="M698" i="5"/>
  <c r="N698" i="5" s="1"/>
  <c r="F699" i="5"/>
  <c r="I699" i="5"/>
  <c r="M699" i="5"/>
  <c r="N699" i="5" s="1"/>
  <c r="F700" i="5"/>
  <c r="I700" i="5"/>
  <c r="M700" i="5"/>
  <c r="N700" i="5" s="1"/>
  <c r="F701" i="5"/>
  <c r="I701" i="5"/>
  <c r="M701" i="5"/>
  <c r="N701" i="5" s="1"/>
  <c r="F702" i="5"/>
  <c r="I702" i="5"/>
  <c r="M702" i="5"/>
  <c r="N702" i="5" s="1"/>
  <c r="F703" i="5"/>
  <c r="I703" i="5"/>
  <c r="M703" i="5"/>
  <c r="N703" i="5" s="1"/>
  <c r="F704" i="5"/>
  <c r="I704" i="5"/>
  <c r="M704" i="5"/>
  <c r="N704" i="5" s="1"/>
  <c r="F705" i="5"/>
  <c r="I705" i="5"/>
  <c r="M705" i="5"/>
  <c r="N705" i="5" s="1"/>
  <c r="F706" i="5"/>
  <c r="I706" i="5"/>
  <c r="M706" i="5"/>
  <c r="N706" i="5" s="1"/>
  <c r="I707" i="5"/>
  <c r="M707" i="5"/>
  <c r="N707" i="5" s="1"/>
  <c r="I708" i="5"/>
  <c r="M708" i="5"/>
  <c r="N708" i="5"/>
  <c r="I709" i="5"/>
  <c r="M709" i="5"/>
  <c r="N709" i="5"/>
  <c r="F710" i="5"/>
  <c r="I710" i="5"/>
  <c r="M710" i="5"/>
  <c r="N710" i="5" s="1"/>
  <c r="F711" i="5"/>
  <c r="I711" i="5"/>
  <c r="M711" i="5"/>
  <c r="N711" i="5"/>
  <c r="F712" i="5"/>
  <c r="I712" i="5"/>
  <c r="M712" i="5"/>
  <c r="N712" i="5" s="1"/>
  <c r="F713" i="5"/>
  <c r="I713" i="5"/>
  <c r="M713" i="5"/>
  <c r="N713" i="5" s="1"/>
  <c r="F714" i="5"/>
  <c r="I714" i="5"/>
  <c r="M714" i="5"/>
  <c r="N714" i="5" s="1"/>
  <c r="F715" i="5"/>
  <c r="I715" i="5"/>
  <c r="M715" i="5"/>
  <c r="N715" i="5" s="1"/>
  <c r="F716" i="5"/>
  <c r="I716" i="5"/>
  <c r="M716" i="5"/>
  <c r="N716" i="5" s="1"/>
  <c r="I717" i="5"/>
  <c r="M717" i="5"/>
  <c r="N717" i="5" s="1"/>
  <c r="F718" i="5"/>
  <c r="I718" i="5"/>
  <c r="M718" i="5"/>
  <c r="N718" i="5" s="1"/>
  <c r="F719" i="5"/>
  <c r="I719" i="5"/>
  <c r="M719" i="5"/>
  <c r="N719" i="5" s="1"/>
  <c r="F720" i="5"/>
  <c r="I720" i="5"/>
  <c r="M720" i="5"/>
  <c r="N720" i="5" s="1"/>
  <c r="F721" i="5"/>
  <c r="I721" i="5"/>
  <c r="M721" i="5"/>
  <c r="N721" i="5" s="1"/>
  <c r="F722" i="5"/>
  <c r="I722" i="5"/>
  <c r="M722" i="5"/>
  <c r="N722" i="5" s="1"/>
  <c r="F723" i="5"/>
  <c r="I723" i="5"/>
  <c r="M723" i="5"/>
  <c r="N723" i="5" s="1"/>
  <c r="F724" i="5"/>
  <c r="I724" i="5"/>
  <c r="M724" i="5"/>
  <c r="N724" i="5" s="1"/>
  <c r="F725" i="5"/>
  <c r="I725" i="5"/>
  <c r="M725" i="5"/>
  <c r="N725" i="5" s="1"/>
  <c r="F726" i="5"/>
  <c r="I726" i="5"/>
  <c r="M726" i="5"/>
  <c r="N726" i="5" s="1"/>
  <c r="F727" i="5"/>
  <c r="I727" i="5"/>
  <c r="M727" i="5"/>
  <c r="N727" i="5" s="1"/>
  <c r="F728" i="5"/>
  <c r="I728" i="5"/>
  <c r="M728" i="5"/>
  <c r="N728" i="5" s="1"/>
  <c r="F729" i="5"/>
  <c r="I729" i="5"/>
  <c r="M729" i="5"/>
  <c r="N729" i="5" s="1"/>
  <c r="F730" i="5"/>
  <c r="I730" i="5"/>
  <c r="M730" i="5"/>
  <c r="N730" i="5" s="1"/>
  <c r="F731" i="5"/>
  <c r="I731" i="5"/>
  <c r="M731" i="5"/>
  <c r="N731" i="5" s="1"/>
  <c r="F732" i="5"/>
  <c r="I732" i="5"/>
  <c r="M732" i="5"/>
  <c r="N732" i="5" s="1"/>
  <c r="F733" i="5"/>
  <c r="I733" i="5"/>
  <c r="M733" i="5"/>
  <c r="N733" i="5" s="1"/>
  <c r="F734" i="5"/>
  <c r="I734" i="5"/>
  <c r="M734" i="5"/>
  <c r="N734" i="5" s="1"/>
  <c r="F735" i="5"/>
  <c r="I735" i="5"/>
  <c r="M735" i="5"/>
  <c r="N735" i="5" s="1"/>
  <c r="F736" i="5"/>
  <c r="I736" i="5"/>
  <c r="M736" i="5"/>
  <c r="N736" i="5" s="1"/>
  <c r="F737" i="5"/>
  <c r="I737" i="5"/>
  <c r="M737" i="5"/>
  <c r="N737" i="5" s="1"/>
  <c r="F738" i="5"/>
  <c r="I738" i="5"/>
  <c r="M738" i="5"/>
  <c r="N738" i="5" s="1"/>
  <c r="F739" i="5"/>
  <c r="I739" i="5"/>
  <c r="M739" i="5"/>
  <c r="N739" i="5" s="1"/>
  <c r="F740" i="5"/>
  <c r="I740" i="5"/>
  <c r="M740" i="5"/>
  <c r="N740" i="5" s="1"/>
  <c r="F741" i="5"/>
  <c r="I741" i="5"/>
  <c r="M741" i="5"/>
  <c r="N741" i="5" s="1"/>
  <c r="F742" i="5"/>
  <c r="I742" i="5"/>
  <c r="M742" i="5"/>
  <c r="N742" i="5" s="1"/>
  <c r="F743" i="5"/>
  <c r="I743" i="5"/>
  <c r="M743" i="5"/>
  <c r="N743" i="5" s="1"/>
  <c r="F744" i="5"/>
  <c r="I744" i="5"/>
  <c r="M744" i="5"/>
  <c r="N744" i="5" s="1"/>
  <c r="F745" i="5"/>
  <c r="I745" i="5"/>
  <c r="M745" i="5"/>
  <c r="N745" i="5" s="1"/>
  <c r="F746" i="5"/>
  <c r="I746" i="5"/>
  <c r="M746" i="5"/>
  <c r="N746" i="5" s="1"/>
  <c r="F747" i="5"/>
  <c r="I747" i="5"/>
  <c r="M747" i="5"/>
  <c r="N747" i="5" s="1"/>
  <c r="F748" i="5"/>
  <c r="I748" i="5"/>
  <c r="M748" i="5"/>
  <c r="N748" i="5" s="1"/>
  <c r="F749" i="5"/>
  <c r="I749" i="5"/>
  <c r="M749" i="5"/>
  <c r="N749" i="5" s="1"/>
  <c r="F750" i="5"/>
  <c r="I750" i="5"/>
  <c r="M750" i="5"/>
  <c r="N750" i="5" s="1"/>
  <c r="F751" i="5"/>
  <c r="I751" i="5"/>
  <c r="M751" i="5"/>
  <c r="N751" i="5" s="1"/>
  <c r="F752" i="5"/>
  <c r="I752" i="5"/>
  <c r="M752" i="5"/>
  <c r="N752" i="5" s="1"/>
  <c r="F753" i="5"/>
  <c r="I753" i="5"/>
  <c r="M753" i="5"/>
  <c r="N753" i="5" s="1"/>
  <c r="F754" i="5"/>
  <c r="I754" i="5"/>
  <c r="M754" i="5"/>
  <c r="N754" i="5" s="1"/>
  <c r="F755" i="5"/>
  <c r="I755" i="5"/>
  <c r="M755" i="5"/>
  <c r="N755" i="5" s="1"/>
  <c r="F756" i="5"/>
  <c r="I756" i="5"/>
  <c r="M756" i="5"/>
  <c r="N756" i="5" s="1"/>
  <c r="F757" i="5"/>
  <c r="I757" i="5"/>
  <c r="M757" i="5"/>
  <c r="N757" i="5" s="1"/>
  <c r="F758" i="5"/>
  <c r="I758" i="5"/>
  <c r="M758" i="5"/>
  <c r="N758" i="5" s="1"/>
  <c r="F759" i="5"/>
  <c r="I759" i="5"/>
  <c r="M759" i="5"/>
  <c r="N759" i="5" s="1"/>
  <c r="F760" i="5"/>
  <c r="I760" i="5"/>
  <c r="M760" i="5"/>
  <c r="N760" i="5" s="1"/>
  <c r="F761" i="5"/>
  <c r="I761" i="5"/>
  <c r="M761" i="5"/>
  <c r="N761" i="5" s="1"/>
  <c r="F762" i="5"/>
  <c r="I762" i="5"/>
  <c r="M762" i="5"/>
  <c r="N762" i="5" s="1"/>
  <c r="F763" i="5"/>
  <c r="I763" i="5"/>
  <c r="M763" i="5"/>
  <c r="N763" i="5" s="1"/>
  <c r="F764" i="5"/>
  <c r="I764" i="5"/>
  <c r="M764" i="5"/>
  <c r="N764" i="5" s="1"/>
  <c r="F765" i="5"/>
  <c r="I765" i="5"/>
  <c r="M765" i="5"/>
  <c r="N765" i="5" s="1"/>
  <c r="F766" i="5"/>
  <c r="I766" i="5"/>
  <c r="M766" i="5"/>
  <c r="N766" i="5" s="1"/>
  <c r="F767" i="5"/>
  <c r="I767" i="5"/>
  <c r="M767" i="5"/>
  <c r="N767" i="5" s="1"/>
  <c r="F768" i="5"/>
  <c r="I768" i="5"/>
  <c r="M768" i="5"/>
  <c r="N768" i="5" s="1"/>
  <c r="F769" i="5"/>
  <c r="I769" i="5"/>
  <c r="M769" i="5"/>
  <c r="N769" i="5" s="1"/>
  <c r="F770" i="5"/>
  <c r="I770" i="5"/>
  <c r="M770" i="5"/>
  <c r="N770" i="5" s="1"/>
  <c r="F771" i="5"/>
  <c r="I771" i="5"/>
  <c r="M771" i="5"/>
  <c r="N771" i="5" s="1"/>
  <c r="F772" i="5"/>
  <c r="I772" i="5"/>
  <c r="M772" i="5"/>
  <c r="N772" i="5" s="1"/>
  <c r="F773" i="5"/>
  <c r="I773" i="5"/>
  <c r="M773" i="5"/>
  <c r="N773" i="5" s="1"/>
  <c r="F774" i="5"/>
  <c r="I774" i="5"/>
  <c r="M774" i="5"/>
  <c r="N774" i="5" s="1"/>
  <c r="F775" i="5"/>
  <c r="I775" i="5"/>
  <c r="M775" i="5"/>
  <c r="N775" i="5" s="1"/>
  <c r="F776" i="5"/>
  <c r="I776" i="5"/>
  <c r="M776" i="5"/>
  <c r="N776" i="5" s="1"/>
  <c r="F777" i="5"/>
  <c r="I777" i="5"/>
  <c r="M777" i="5"/>
  <c r="N777" i="5" s="1"/>
  <c r="F778" i="5"/>
  <c r="I778" i="5"/>
  <c r="M778" i="5"/>
  <c r="N778" i="5" s="1"/>
  <c r="F779" i="5"/>
  <c r="I779" i="5"/>
  <c r="M779" i="5"/>
  <c r="N779" i="5" s="1"/>
  <c r="F780" i="5"/>
  <c r="I780" i="5"/>
  <c r="M780" i="5"/>
  <c r="N780" i="5" s="1"/>
  <c r="F781" i="5"/>
  <c r="I781" i="5"/>
  <c r="M781" i="5"/>
  <c r="N781" i="5" s="1"/>
  <c r="F782" i="5"/>
  <c r="I782" i="5"/>
  <c r="M782" i="5"/>
  <c r="N782" i="5" s="1"/>
  <c r="F783" i="5"/>
  <c r="I783" i="5"/>
  <c r="M783" i="5"/>
  <c r="N783" i="5" s="1"/>
  <c r="F784" i="5"/>
  <c r="I784" i="5"/>
  <c r="M784" i="5"/>
  <c r="N784" i="5" s="1"/>
  <c r="F785" i="5"/>
  <c r="I785" i="5"/>
  <c r="M785" i="5"/>
  <c r="N785" i="5" s="1"/>
  <c r="F786" i="5"/>
  <c r="I786" i="5"/>
  <c r="M786" i="5"/>
  <c r="N786" i="5" s="1"/>
  <c r="F787" i="5"/>
  <c r="I787" i="5"/>
  <c r="M787" i="5"/>
  <c r="N787" i="5" s="1"/>
  <c r="F788" i="5"/>
  <c r="I788" i="5"/>
  <c r="M788" i="5"/>
  <c r="N788" i="5" s="1"/>
  <c r="F789" i="5"/>
  <c r="I789" i="5"/>
  <c r="M789" i="5"/>
  <c r="N789" i="5" s="1"/>
  <c r="F790" i="5"/>
  <c r="I790" i="5"/>
  <c r="M790" i="5"/>
  <c r="N790" i="5" s="1"/>
  <c r="F791" i="5"/>
  <c r="I791" i="5"/>
  <c r="M791" i="5"/>
  <c r="N791" i="5" s="1"/>
  <c r="F792" i="5"/>
  <c r="I792" i="5"/>
  <c r="M792" i="5"/>
  <c r="N792" i="5" s="1"/>
  <c r="F793" i="5"/>
  <c r="I793" i="5"/>
  <c r="M793" i="5"/>
  <c r="N793" i="5" s="1"/>
  <c r="F794" i="5"/>
  <c r="I794" i="5"/>
  <c r="M794" i="5"/>
  <c r="N794" i="5" s="1"/>
  <c r="F795" i="5"/>
  <c r="I795" i="5"/>
  <c r="M795" i="5"/>
  <c r="N795" i="5" s="1"/>
  <c r="F796" i="5"/>
  <c r="I796" i="5"/>
  <c r="M796" i="5"/>
  <c r="N796" i="5" s="1"/>
  <c r="F797" i="5"/>
  <c r="I797" i="5"/>
  <c r="M797" i="5"/>
  <c r="N797" i="5" s="1"/>
  <c r="F798" i="5"/>
  <c r="I798" i="5"/>
  <c r="M798" i="5"/>
  <c r="N798" i="5" s="1"/>
  <c r="F799" i="5"/>
  <c r="I799" i="5"/>
  <c r="M799" i="5"/>
  <c r="N799" i="5" s="1"/>
  <c r="F800" i="5"/>
  <c r="I800" i="5"/>
  <c r="M800" i="5"/>
  <c r="N800" i="5" s="1"/>
  <c r="F801" i="5"/>
  <c r="I801" i="5"/>
  <c r="M801" i="5"/>
  <c r="N801" i="5" s="1"/>
  <c r="F802" i="5"/>
  <c r="I802" i="5"/>
  <c r="M802" i="5"/>
  <c r="N802" i="5" s="1"/>
  <c r="F803" i="5"/>
  <c r="I803" i="5"/>
  <c r="M803" i="5"/>
  <c r="N803" i="5" s="1"/>
  <c r="F804" i="5"/>
  <c r="I804" i="5"/>
  <c r="M804" i="5"/>
  <c r="N804" i="5" s="1"/>
  <c r="F805" i="5"/>
  <c r="I805" i="5"/>
  <c r="M805" i="5"/>
  <c r="N805" i="5" s="1"/>
  <c r="F806" i="5"/>
  <c r="I806" i="5"/>
  <c r="M806" i="5"/>
  <c r="N806" i="5" s="1"/>
  <c r="F807" i="5"/>
  <c r="I807" i="5"/>
  <c r="M807" i="5"/>
  <c r="N807" i="5" s="1"/>
  <c r="F808" i="5"/>
  <c r="I808" i="5"/>
  <c r="M808" i="5"/>
  <c r="N808" i="5" s="1"/>
  <c r="F809" i="5"/>
  <c r="I809" i="5"/>
  <c r="M809" i="5"/>
  <c r="N809" i="5" s="1"/>
  <c r="F810" i="5"/>
  <c r="I810" i="5"/>
  <c r="M810" i="5"/>
  <c r="N810" i="5" s="1"/>
  <c r="F811" i="5"/>
  <c r="I811" i="5"/>
  <c r="M811" i="5"/>
  <c r="N811" i="5" s="1"/>
  <c r="F812" i="5"/>
  <c r="I812" i="5"/>
  <c r="M812" i="5"/>
  <c r="N812" i="5" s="1"/>
  <c r="F813" i="5"/>
  <c r="I813" i="5"/>
  <c r="M813" i="5"/>
  <c r="N813" i="5" s="1"/>
  <c r="F814" i="5"/>
  <c r="I814" i="5"/>
  <c r="M814" i="5"/>
  <c r="N814" i="5" s="1"/>
  <c r="F815" i="5"/>
  <c r="I815" i="5"/>
  <c r="M815" i="5"/>
  <c r="N815" i="5" s="1"/>
  <c r="F816" i="5"/>
  <c r="I816" i="5"/>
  <c r="M816" i="5"/>
  <c r="N816" i="5" s="1"/>
  <c r="F817" i="5"/>
  <c r="I817" i="5"/>
  <c r="M817" i="5"/>
  <c r="N817" i="5" s="1"/>
  <c r="F818" i="5"/>
  <c r="I818" i="5"/>
  <c r="M818" i="5"/>
  <c r="N818" i="5" s="1"/>
  <c r="F819" i="5"/>
  <c r="I819" i="5"/>
  <c r="M819" i="5"/>
  <c r="N819" i="5" s="1"/>
  <c r="F820" i="5"/>
  <c r="I820" i="5"/>
  <c r="M820" i="5"/>
  <c r="N820" i="5" s="1"/>
  <c r="F821" i="5"/>
  <c r="I821" i="5"/>
  <c r="M821" i="5"/>
  <c r="N821" i="5" s="1"/>
  <c r="F822" i="5"/>
  <c r="I822" i="5"/>
  <c r="M822" i="5"/>
  <c r="N822" i="5" s="1"/>
  <c r="F823" i="5"/>
  <c r="I823" i="5"/>
  <c r="M823" i="5"/>
  <c r="N823" i="5" s="1"/>
  <c r="F824" i="5"/>
  <c r="I824" i="5"/>
  <c r="M824" i="5"/>
  <c r="N824" i="5" s="1"/>
  <c r="F825" i="5"/>
  <c r="I825" i="5"/>
  <c r="M825" i="5"/>
  <c r="N825" i="5" s="1"/>
  <c r="F826" i="5"/>
  <c r="I826" i="5"/>
  <c r="M826" i="5"/>
  <c r="N826" i="5" s="1"/>
  <c r="F827" i="5"/>
  <c r="I827" i="5"/>
  <c r="M827" i="5"/>
  <c r="N827" i="5" s="1"/>
  <c r="F828" i="5"/>
  <c r="I828" i="5"/>
  <c r="M828" i="5"/>
  <c r="N828" i="5" s="1"/>
  <c r="F829" i="5"/>
  <c r="I829" i="5"/>
  <c r="M829" i="5"/>
  <c r="N829" i="5" s="1"/>
  <c r="F830" i="5"/>
  <c r="I830" i="5"/>
  <c r="M830" i="5"/>
  <c r="N830" i="5" s="1"/>
  <c r="F831" i="5"/>
  <c r="I831" i="5"/>
  <c r="M831" i="5"/>
  <c r="N831" i="5" s="1"/>
  <c r="F832" i="5"/>
  <c r="I832" i="5"/>
  <c r="M832" i="5"/>
  <c r="N832" i="5" s="1"/>
  <c r="F833" i="5"/>
  <c r="I833" i="5"/>
  <c r="M833" i="5"/>
  <c r="N833" i="5" s="1"/>
  <c r="F834" i="5"/>
  <c r="I834" i="5"/>
  <c r="M834" i="5"/>
  <c r="N834" i="5" s="1"/>
  <c r="F835" i="5"/>
  <c r="I835" i="5"/>
  <c r="M835" i="5"/>
  <c r="N835" i="5" s="1"/>
  <c r="F836" i="5"/>
  <c r="I836" i="5"/>
  <c r="M836" i="5"/>
  <c r="N836" i="5" s="1"/>
  <c r="F837" i="5"/>
  <c r="I837" i="5"/>
  <c r="M837" i="5"/>
  <c r="N837" i="5" s="1"/>
  <c r="F838" i="5"/>
  <c r="I838" i="5"/>
  <c r="M838" i="5"/>
  <c r="N838" i="5" s="1"/>
  <c r="F839" i="5"/>
  <c r="I839" i="5"/>
  <c r="M839" i="5"/>
  <c r="N839" i="5" s="1"/>
  <c r="F840" i="5"/>
  <c r="I840" i="5"/>
  <c r="M840" i="5"/>
  <c r="N840" i="5" s="1"/>
  <c r="I841" i="5"/>
  <c r="M841" i="5"/>
  <c r="N841" i="5" s="1"/>
  <c r="F842" i="5"/>
  <c r="I842" i="5"/>
  <c r="M842" i="5"/>
  <c r="N842" i="5" s="1"/>
  <c r="F843" i="5"/>
  <c r="I843" i="5"/>
  <c r="M843" i="5"/>
  <c r="N843" i="5" s="1"/>
  <c r="F844" i="5"/>
  <c r="I844" i="5"/>
  <c r="M844" i="5"/>
  <c r="N844" i="5" s="1"/>
  <c r="F845" i="5"/>
  <c r="I845" i="5"/>
  <c r="M845" i="5"/>
  <c r="N845" i="5" s="1"/>
  <c r="F846" i="5"/>
  <c r="I846" i="5"/>
  <c r="M846" i="5"/>
  <c r="N846" i="5" s="1"/>
  <c r="F847" i="5"/>
  <c r="I847" i="5"/>
  <c r="M847" i="5"/>
  <c r="N847" i="5" s="1"/>
  <c r="F848" i="5"/>
  <c r="I848" i="5"/>
  <c r="M848" i="5"/>
  <c r="N848" i="5" s="1"/>
  <c r="F849" i="5"/>
  <c r="I849" i="5"/>
  <c r="M849" i="5"/>
  <c r="N849" i="5" s="1"/>
  <c r="F850" i="5"/>
  <c r="I850" i="5"/>
  <c r="M850" i="5"/>
  <c r="N850" i="5" s="1"/>
  <c r="F851" i="5"/>
  <c r="I851" i="5"/>
  <c r="M851" i="5"/>
  <c r="N851" i="5" s="1"/>
  <c r="F852" i="5"/>
  <c r="I852" i="5"/>
  <c r="M852" i="5"/>
  <c r="N852" i="5" s="1"/>
  <c r="F853" i="5"/>
  <c r="I853" i="5"/>
  <c r="M853" i="5"/>
  <c r="N853" i="5" s="1"/>
  <c r="F854" i="5"/>
  <c r="I854" i="5"/>
  <c r="M854" i="5"/>
  <c r="N854" i="5" s="1"/>
  <c r="F855" i="5"/>
  <c r="I855" i="5"/>
  <c r="M855" i="5"/>
  <c r="N855" i="5" s="1"/>
  <c r="F856" i="5"/>
  <c r="I856" i="5"/>
  <c r="M856" i="5"/>
  <c r="N856" i="5" s="1"/>
  <c r="F857" i="5"/>
  <c r="I857" i="5"/>
  <c r="M857" i="5"/>
  <c r="N857" i="5" s="1"/>
  <c r="F858" i="5"/>
  <c r="I858" i="5"/>
  <c r="M858" i="5"/>
  <c r="N858" i="5" s="1"/>
  <c r="F859" i="5"/>
  <c r="I859" i="5"/>
  <c r="M859" i="5"/>
  <c r="N859" i="5" s="1"/>
  <c r="F860" i="5"/>
  <c r="I860" i="5"/>
  <c r="M860" i="5"/>
  <c r="N860" i="5" s="1"/>
  <c r="F861" i="5"/>
  <c r="I861" i="5"/>
  <c r="M861" i="5"/>
  <c r="N861" i="5" s="1"/>
  <c r="F862" i="5"/>
  <c r="I862" i="5"/>
  <c r="M862" i="5"/>
  <c r="N862" i="5" s="1"/>
  <c r="F863" i="5"/>
  <c r="I863" i="5"/>
  <c r="M863" i="5"/>
  <c r="N863" i="5" s="1"/>
  <c r="F864" i="5"/>
  <c r="I864" i="5"/>
  <c r="M864" i="5"/>
  <c r="N864" i="5" s="1"/>
  <c r="F865" i="5"/>
  <c r="I865" i="5"/>
  <c r="M865" i="5"/>
  <c r="N865" i="5" s="1"/>
  <c r="F866" i="5"/>
  <c r="I866" i="5"/>
  <c r="M866" i="5"/>
  <c r="N866" i="5" s="1"/>
  <c r="F867" i="5"/>
  <c r="I867" i="5"/>
  <c r="M867" i="5"/>
  <c r="N867" i="5" s="1"/>
  <c r="F868" i="5"/>
  <c r="I868" i="5"/>
  <c r="M868" i="5"/>
  <c r="N868" i="5" s="1"/>
  <c r="F869" i="5"/>
  <c r="I869" i="5"/>
  <c r="M869" i="5"/>
  <c r="N869" i="5" s="1"/>
  <c r="F870" i="5"/>
  <c r="I870" i="5"/>
  <c r="M870" i="5"/>
  <c r="N870" i="5" s="1"/>
  <c r="F871" i="5"/>
  <c r="I871" i="5"/>
  <c r="M871" i="5"/>
  <c r="N871" i="5" s="1"/>
  <c r="F872" i="5"/>
  <c r="I872" i="5"/>
  <c r="M872" i="5"/>
  <c r="N872" i="5" s="1"/>
  <c r="F873" i="5"/>
  <c r="I873" i="5"/>
  <c r="M873" i="5"/>
  <c r="N873" i="5" s="1"/>
  <c r="F874" i="5"/>
  <c r="I874" i="5"/>
  <c r="M874" i="5"/>
  <c r="N874" i="5" s="1"/>
  <c r="F875" i="5"/>
  <c r="I875" i="5"/>
  <c r="M875" i="5"/>
  <c r="N875" i="5" s="1"/>
  <c r="F876" i="5"/>
  <c r="I876" i="5"/>
  <c r="M876" i="5"/>
  <c r="N876" i="5" s="1"/>
  <c r="F877" i="5"/>
  <c r="I877" i="5"/>
  <c r="M877" i="5"/>
  <c r="N877" i="5" s="1"/>
  <c r="F878" i="5"/>
  <c r="I878" i="5"/>
  <c r="M878" i="5"/>
  <c r="N878" i="5" s="1"/>
  <c r="F879" i="5"/>
  <c r="I879" i="5"/>
  <c r="M879" i="5"/>
  <c r="N879" i="5" s="1"/>
  <c r="F880" i="5"/>
  <c r="I880" i="5"/>
  <c r="M880" i="5"/>
  <c r="N880" i="5" s="1"/>
  <c r="F881" i="5"/>
  <c r="I881" i="5"/>
  <c r="M881" i="5"/>
  <c r="N881" i="5" s="1"/>
  <c r="F882" i="5"/>
  <c r="I882" i="5"/>
  <c r="M882" i="5"/>
  <c r="N882" i="5" s="1"/>
  <c r="F883" i="5"/>
  <c r="I883" i="5"/>
  <c r="M883" i="5"/>
  <c r="N883" i="5" s="1"/>
  <c r="F884" i="5"/>
  <c r="I884" i="5"/>
  <c r="M884" i="5"/>
  <c r="N884" i="5" s="1"/>
  <c r="F885" i="5"/>
  <c r="I885" i="5"/>
  <c r="M885" i="5"/>
  <c r="N885" i="5" s="1"/>
  <c r="F886" i="5"/>
  <c r="I886" i="5"/>
  <c r="M886" i="5"/>
  <c r="N886" i="5" s="1"/>
  <c r="F887" i="5"/>
  <c r="I887" i="5"/>
  <c r="M887" i="5"/>
  <c r="N887" i="5" s="1"/>
  <c r="F888" i="5"/>
  <c r="I888" i="5"/>
  <c r="M888" i="5"/>
  <c r="N888" i="5" s="1"/>
  <c r="F889" i="5"/>
  <c r="I889" i="5"/>
  <c r="M889" i="5"/>
  <c r="N889" i="5" s="1"/>
  <c r="F890" i="5"/>
  <c r="I890" i="5"/>
  <c r="M890" i="5"/>
  <c r="N890" i="5" s="1"/>
  <c r="F891" i="5"/>
  <c r="I891" i="5"/>
  <c r="M891" i="5"/>
  <c r="N891" i="5" s="1"/>
  <c r="F892" i="5"/>
  <c r="I892" i="5"/>
  <c r="M892" i="5"/>
  <c r="N892" i="5" s="1"/>
  <c r="F893" i="5"/>
  <c r="I893" i="5"/>
  <c r="M893" i="5"/>
  <c r="N893" i="5" s="1"/>
  <c r="F894" i="5"/>
  <c r="I894" i="5"/>
  <c r="M894" i="5"/>
  <c r="N894" i="5" s="1"/>
  <c r="F895" i="5"/>
  <c r="I895" i="5"/>
  <c r="M895" i="5"/>
  <c r="N895" i="5" s="1"/>
  <c r="F896" i="5"/>
  <c r="I896" i="5"/>
  <c r="M896" i="5"/>
  <c r="N896" i="5" s="1"/>
  <c r="F897" i="5"/>
  <c r="I897" i="5"/>
  <c r="M897" i="5"/>
  <c r="N897" i="5" s="1"/>
  <c r="F898" i="5"/>
  <c r="I898" i="5"/>
  <c r="M898" i="5"/>
  <c r="N898" i="5" s="1"/>
  <c r="F899" i="5"/>
  <c r="I899" i="5"/>
  <c r="M899" i="5"/>
  <c r="N899" i="5" s="1"/>
  <c r="F900" i="5"/>
  <c r="I900" i="5"/>
  <c r="M900" i="5"/>
  <c r="N900" i="5" s="1"/>
  <c r="F901" i="5"/>
  <c r="I901" i="5"/>
  <c r="M901" i="5"/>
  <c r="N901" i="5" s="1"/>
  <c r="F902" i="5"/>
  <c r="I902" i="5"/>
  <c r="M902" i="5"/>
  <c r="N902" i="5" s="1"/>
  <c r="F903" i="5"/>
  <c r="I903" i="5"/>
  <c r="M903" i="5"/>
  <c r="N903" i="5" s="1"/>
  <c r="F904" i="5"/>
  <c r="I904" i="5"/>
  <c r="M904" i="5"/>
  <c r="N904" i="5" s="1"/>
  <c r="F905" i="5"/>
  <c r="I905" i="5"/>
  <c r="M905" i="5"/>
  <c r="N905" i="5" s="1"/>
  <c r="F906" i="5"/>
  <c r="I906" i="5"/>
  <c r="M906" i="5"/>
  <c r="N906" i="5" s="1"/>
  <c r="F907" i="5"/>
  <c r="I907" i="5"/>
  <c r="M907" i="5"/>
  <c r="N907" i="5" s="1"/>
  <c r="F908" i="5"/>
  <c r="I908" i="5"/>
  <c r="M908" i="5"/>
  <c r="N908" i="5" s="1"/>
  <c r="F909" i="5"/>
  <c r="I909" i="5"/>
  <c r="M909" i="5"/>
  <c r="N909" i="5" s="1"/>
  <c r="F910" i="5"/>
  <c r="I910" i="5"/>
  <c r="M910" i="5"/>
  <c r="N910" i="5" s="1"/>
  <c r="F911" i="5"/>
  <c r="I911" i="5"/>
  <c r="M911" i="5"/>
  <c r="N911" i="5" s="1"/>
  <c r="F912" i="5"/>
  <c r="I912" i="5"/>
  <c r="M912" i="5"/>
  <c r="N912" i="5" s="1"/>
  <c r="F913" i="5"/>
  <c r="I913" i="5"/>
  <c r="M913" i="5"/>
  <c r="N913" i="5" s="1"/>
  <c r="F914" i="5"/>
  <c r="I914" i="5"/>
  <c r="M914" i="5"/>
  <c r="N914" i="5" s="1"/>
  <c r="F915" i="5"/>
  <c r="I915" i="5"/>
  <c r="M915" i="5"/>
  <c r="N915" i="5" s="1"/>
  <c r="F916" i="5"/>
  <c r="I916" i="5"/>
  <c r="M916" i="5"/>
  <c r="N916" i="5" s="1"/>
  <c r="F917" i="5"/>
  <c r="I917" i="5"/>
  <c r="M917" i="5"/>
  <c r="N917" i="5" s="1"/>
  <c r="F918" i="5"/>
  <c r="I918" i="5"/>
  <c r="M918" i="5"/>
  <c r="N918" i="5" s="1"/>
  <c r="F919" i="5"/>
  <c r="I919" i="5"/>
  <c r="M919" i="5"/>
  <c r="N919" i="5" s="1"/>
  <c r="F920" i="5"/>
  <c r="I920" i="5"/>
  <c r="M920" i="5"/>
  <c r="N920" i="5" s="1"/>
  <c r="F921" i="5"/>
  <c r="I921" i="5"/>
  <c r="M921" i="5"/>
  <c r="N921" i="5" s="1"/>
  <c r="F922" i="5"/>
  <c r="I922" i="5"/>
  <c r="M922" i="5"/>
  <c r="N922" i="5" s="1"/>
  <c r="F923" i="5"/>
  <c r="I923" i="5"/>
  <c r="M923" i="5"/>
  <c r="N923" i="5" s="1"/>
  <c r="F924" i="5"/>
  <c r="I924" i="5"/>
  <c r="M924" i="5"/>
  <c r="N924" i="5" s="1"/>
  <c r="F925" i="5"/>
  <c r="I925" i="5"/>
  <c r="M925" i="5"/>
  <c r="N925" i="5" s="1"/>
  <c r="F926" i="5"/>
  <c r="I926" i="5"/>
  <c r="M926" i="5"/>
  <c r="N926" i="5" s="1"/>
  <c r="F927" i="5"/>
  <c r="I927" i="5"/>
  <c r="M927" i="5"/>
  <c r="N927" i="5" s="1"/>
  <c r="F928" i="5"/>
  <c r="I928" i="5"/>
  <c r="M928" i="5"/>
  <c r="N928" i="5" s="1"/>
  <c r="F929" i="5"/>
  <c r="I929" i="5"/>
  <c r="M929" i="5"/>
  <c r="N929" i="5" s="1"/>
  <c r="F930" i="5"/>
  <c r="I930" i="5"/>
  <c r="M930" i="5"/>
  <c r="N930" i="5" s="1"/>
  <c r="F931" i="5"/>
  <c r="I931" i="5"/>
  <c r="M931" i="5"/>
  <c r="N931" i="5" s="1"/>
  <c r="F932" i="5"/>
  <c r="I932" i="5"/>
  <c r="M932" i="5"/>
  <c r="N932" i="5" s="1"/>
  <c r="F933" i="5"/>
  <c r="I933" i="5"/>
  <c r="M933" i="5"/>
  <c r="N933" i="5" s="1"/>
  <c r="F934" i="5"/>
  <c r="I934" i="5"/>
  <c r="M934" i="5"/>
  <c r="N934" i="5" s="1"/>
  <c r="F935" i="5"/>
  <c r="I935" i="5"/>
  <c r="M935" i="5"/>
  <c r="N935" i="5" s="1"/>
  <c r="F936" i="5"/>
  <c r="I936" i="5"/>
  <c r="M936" i="5"/>
  <c r="N936" i="5" s="1"/>
  <c r="F937" i="5"/>
  <c r="I937" i="5"/>
  <c r="M937" i="5"/>
  <c r="N937" i="5" s="1"/>
  <c r="F938" i="5"/>
  <c r="I938" i="5"/>
  <c r="M938" i="5"/>
  <c r="N938" i="5" s="1"/>
  <c r="F939" i="5"/>
  <c r="I939" i="5"/>
  <c r="M939" i="5"/>
  <c r="N939" i="5" s="1"/>
  <c r="F940" i="5"/>
  <c r="I940" i="5"/>
  <c r="M940" i="5"/>
  <c r="N940" i="5" s="1"/>
  <c r="F941" i="5"/>
  <c r="I941" i="5"/>
  <c r="M941" i="5"/>
  <c r="N941" i="5" s="1"/>
  <c r="F942" i="5"/>
  <c r="I942" i="5"/>
  <c r="M942" i="5"/>
  <c r="N942" i="5" s="1"/>
  <c r="F943" i="5"/>
  <c r="I943" i="5"/>
  <c r="M943" i="5"/>
  <c r="N943" i="5" s="1"/>
  <c r="F944" i="5"/>
  <c r="I944" i="5"/>
  <c r="M944" i="5"/>
  <c r="N944" i="5" s="1"/>
  <c r="F945" i="5"/>
  <c r="I945" i="5"/>
  <c r="M945" i="5"/>
  <c r="N945" i="5" s="1"/>
  <c r="F946" i="5"/>
  <c r="I946" i="5"/>
  <c r="M946" i="5"/>
  <c r="N946" i="5" s="1"/>
  <c r="F947" i="5"/>
  <c r="I947" i="5"/>
  <c r="M947" i="5"/>
  <c r="N947" i="5" s="1"/>
  <c r="F948" i="5"/>
  <c r="I948" i="5"/>
  <c r="M948" i="5"/>
  <c r="N948" i="5" s="1"/>
  <c r="F949" i="5"/>
  <c r="I949" i="5"/>
  <c r="M949" i="5"/>
  <c r="N949" i="5" s="1"/>
  <c r="F950" i="5"/>
  <c r="I950" i="5"/>
  <c r="M950" i="5"/>
  <c r="N950" i="5" s="1"/>
  <c r="F951" i="5"/>
  <c r="I951" i="5"/>
  <c r="M951" i="5"/>
  <c r="N951" i="5" s="1"/>
  <c r="F952" i="5"/>
  <c r="I952" i="5"/>
  <c r="M952" i="5"/>
  <c r="N952" i="5" s="1"/>
  <c r="F953" i="5"/>
  <c r="I953" i="5"/>
  <c r="M953" i="5"/>
  <c r="N953" i="5" s="1"/>
  <c r="F954" i="5"/>
  <c r="I954" i="5"/>
  <c r="M954" i="5"/>
  <c r="N954" i="5" s="1"/>
  <c r="F955" i="5"/>
  <c r="I955" i="5"/>
  <c r="M955" i="5"/>
  <c r="N955" i="5" s="1"/>
  <c r="F956" i="5"/>
  <c r="I956" i="5"/>
  <c r="M956" i="5"/>
  <c r="N956" i="5" s="1"/>
  <c r="F957" i="5"/>
  <c r="I957" i="5"/>
  <c r="M957" i="5"/>
  <c r="N957" i="5" s="1"/>
  <c r="F958" i="5"/>
  <c r="I958" i="5"/>
  <c r="M958" i="5"/>
  <c r="N958" i="5" s="1"/>
  <c r="F959" i="5"/>
  <c r="I959" i="5"/>
  <c r="M959" i="5"/>
  <c r="N959" i="5" s="1"/>
  <c r="F960" i="5"/>
  <c r="I960" i="5"/>
  <c r="M960" i="5"/>
  <c r="N960" i="5" s="1"/>
  <c r="F961" i="5"/>
  <c r="I961" i="5"/>
  <c r="M961" i="5"/>
  <c r="N961" i="5" s="1"/>
  <c r="F962" i="5"/>
  <c r="I962" i="5"/>
  <c r="M962" i="5"/>
  <c r="N962" i="5" s="1"/>
  <c r="F963" i="5"/>
  <c r="I963" i="5"/>
  <c r="M963" i="5"/>
  <c r="N963" i="5" s="1"/>
  <c r="F964" i="5"/>
  <c r="I964" i="5"/>
  <c r="M964" i="5"/>
  <c r="N964" i="5" s="1"/>
  <c r="F965" i="5"/>
  <c r="I965" i="5"/>
  <c r="M965" i="5"/>
  <c r="N965" i="5" s="1"/>
  <c r="F966" i="5"/>
  <c r="I966" i="5"/>
  <c r="M966" i="5"/>
  <c r="N966" i="5" s="1"/>
  <c r="F967" i="5"/>
  <c r="I967" i="5"/>
  <c r="M967" i="5"/>
  <c r="N967" i="5" s="1"/>
  <c r="F968" i="5"/>
  <c r="I968" i="5"/>
  <c r="M968" i="5"/>
  <c r="N968" i="5" s="1"/>
  <c r="F969" i="5"/>
  <c r="I969" i="5"/>
  <c r="M969" i="5"/>
  <c r="N969" i="5" s="1"/>
  <c r="F970" i="5"/>
  <c r="I970" i="5"/>
  <c r="M970" i="5"/>
  <c r="N970" i="5" s="1"/>
  <c r="F971" i="5"/>
  <c r="I971" i="5"/>
  <c r="M971" i="5"/>
  <c r="N971" i="5" s="1"/>
  <c r="F972" i="5"/>
  <c r="I972" i="5"/>
  <c r="M972" i="5"/>
  <c r="N972" i="5" s="1"/>
  <c r="F973" i="5"/>
  <c r="I973" i="5"/>
  <c r="M973" i="5"/>
  <c r="N973" i="5" s="1"/>
  <c r="F974" i="5"/>
  <c r="I974" i="5"/>
  <c r="M974" i="5"/>
  <c r="N974" i="5" s="1"/>
  <c r="F975" i="5"/>
  <c r="I975" i="5"/>
  <c r="M975" i="5"/>
  <c r="N975" i="5" s="1"/>
  <c r="F976" i="5"/>
  <c r="I976" i="5"/>
  <c r="M976" i="5"/>
  <c r="N976" i="5" s="1"/>
  <c r="F977" i="5"/>
  <c r="I977" i="5"/>
  <c r="M977" i="5"/>
  <c r="N977" i="5" s="1"/>
  <c r="F978" i="5"/>
  <c r="I978" i="5"/>
  <c r="M978" i="5"/>
  <c r="N978" i="5" s="1"/>
  <c r="F979" i="5"/>
  <c r="I979" i="5"/>
  <c r="M979" i="5"/>
  <c r="N979" i="5" s="1"/>
  <c r="F980" i="5"/>
  <c r="I980" i="5"/>
  <c r="M980" i="5"/>
  <c r="N980" i="5" s="1"/>
  <c r="F981" i="5"/>
  <c r="I981" i="5"/>
  <c r="M981" i="5"/>
  <c r="N981" i="5" s="1"/>
  <c r="F982" i="5"/>
  <c r="I982" i="5"/>
  <c r="M982" i="5"/>
  <c r="N982" i="5" s="1"/>
  <c r="F983" i="5"/>
  <c r="I983" i="5"/>
  <c r="M983" i="5"/>
  <c r="N983" i="5" s="1"/>
  <c r="F984" i="5"/>
  <c r="I984" i="5"/>
  <c r="M984" i="5"/>
  <c r="N984" i="5" s="1"/>
  <c r="F985" i="5"/>
  <c r="I985" i="5"/>
  <c r="M985" i="5"/>
  <c r="N985" i="5" s="1"/>
  <c r="F986" i="5"/>
  <c r="I986" i="5"/>
  <c r="M986" i="5"/>
  <c r="N986" i="5" s="1"/>
  <c r="F987" i="5"/>
  <c r="I987" i="5"/>
  <c r="M987" i="5"/>
  <c r="N987" i="5" s="1"/>
  <c r="F988" i="5"/>
  <c r="I988" i="5"/>
  <c r="M988" i="5"/>
  <c r="N988" i="5" s="1"/>
  <c r="F989" i="5"/>
  <c r="I989" i="5"/>
  <c r="M989" i="5"/>
  <c r="N989" i="5" s="1"/>
  <c r="F990" i="5"/>
  <c r="I990" i="5"/>
  <c r="M990" i="5"/>
  <c r="N990" i="5" s="1"/>
  <c r="I991" i="5"/>
  <c r="M991" i="5"/>
  <c r="N991" i="5" s="1"/>
  <c r="F992" i="5"/>
  <c r="I992" i="5"/>
  <c r="M992" i="5"/>
  <c r="N992" i="5" s="1"/>
  <c r="F993" i="5"/>
  <c r="I993" i="5"/>
  <c r="M993" i="5"/>
  <c r="N993" i="5"/>
  <c r="F994" i="5"/>
  <c r="I994" i="5"/>
  <c r="M994" i="5"/>
  <c r="N994" i="5" s="1"/>
  <c r="F995" i="5"/>
  <c r="I995" i="5"/>
  <c r="M995" i="5"/>
  <c r="N995" i="5" s="1"/>
  <c r="F996" i="5"/>
  <c r="I996" i="5"/>
  <c r="M996" i="5"/>
  <c r="N996" i="5" s="1"/>
  <c r="F997" i="5"/>
  <c r="I997" i="5"/>
  <c r="M997" i="5"/>
  <c r="N997" i="5"/>
  <c r="F998" i="5"/>
  <c r="I998" i="5"/>
  <c r="M998" i="5"/>
  <c r="N998" i="5" s="1"/>
  <c r="F999" i="5"/>
  <c r="I999" i="5"/>
  <c r="M999" i="5"/>
  <c r="N999" i="5"/>
  <c r="I1000" i="5"/>
  <c r="M1000" i="5"/>
  <c r="N1000" i="5"/>
  <c r="I1001" i="5"/>
  <c r="M1001" i="5"/>
  <c r="N1001" i="5"/>
  <c r="F1002" i="5"/>
  <c r="I1002" i="5"/>
  <c r="M1002" i="5"/>
  <c r="N1002" i="5" s="1"/>
  <c r="F1003" i="5"/>
  <c r="I1003" i="5"/>
  <c r="M1003" i="5"/>
  <c r="N1003" i="5"/>
  <c r="F1004" i="5"/>
  <c r="I1004" i="5"/>
  <c r="M1004" i="5"/>
  <c r="N1004" i="5" s="1"/>
  <c r="F1005" i="5"/>
  <c r="I1005" i="5"/>
  <c r="M1005" i="5"/>
  <c r="N1005" i="5" s="1"/>
  <c r="F1006" i="5"/>
  <c r="I1006" i="5"/>
  <c r="M1006" i="5"/>
  <c r="N1006" i="5" s="1"/>
  <c r="F1007" i="5"/>
  <c r="I1007" i="5"/>
  <c r="M1007" i="5"/>
  <c r="N1007" i="5"/>
  <c r="F1008" i="5"/>
  <c r="I1008" i="5"/>
  <c r="M1008" i="5"/>
  <c r="N1008" i="5" s="1"/>
  <c r="I1009" i="5"/>
  <c r="M1009" i="5"/>
  <c r="N1009" i="5" s="1"/>
  <c r="F1010" i="5"/>
  <c r="I1010" i="5"/>
  <c r="M1010" i="5"/>
  <c r="N1010" i="5" s="1"/>
  <c r="F1011" i="5"/>
  <c r="I1011" i="5"/>
  <c r="M1011" i="5"/>
  <c r="N1011" i="5" s="1"/>
  <c r="F1012" i="5"/>
  <c r="I1012" i="5"/>
  <c r="M1012" i="5"/>
  <c r="N1012" i="5" s="1"/>
  <c r="F1013" i="5"/>
  <c r="I1013" i="5"/>
  <c r="M1013" i="5"/>
  <c r="N1013" i="5" s="1"/>
  <c r="F1014" i="5"/>
  <c r="I1014" i="5"/>
  <c r="M1014" i="5"/>
  <c r="N1014" i="5" s="1"/>
  <c r="F1015" i="5"/>
  <c r="I1015" i="5"/>
  <c r="M1015" i="5"/>
  <c r="N1015" i="5" s="1"/>
  <c r="F1016" i="5"/>
  <c r="I1016" i="5"/>
  <c r="M1016" i="5"/>
  <c r="N1016" i="5" s="1"/>
  <c r="F1017" i="5"/>
  <c r="I1017" i="5"/>
  <c r="M1017" i="5"/>
  <c r="N1017" i="5" s="1"/>
  <c r="F1018" i="5"/>
  <c r="I1018" i="5"/>
  <c r="M1018" i="5"/>
  <c r="N1018" i="5" s="1"/>
  <c r="F1019" i="5"/>
  <c r="I1019" i="5"/>
  <c r="M1019" i="5"/>
  <c r="N1019" i="5" s="1"/>
  <c r="F1020" i="5"/>
  <c r="I1020" i="5"/>
  <c r="M1020" i="5"/>
  <c r="N1020" i="5" s="1"/>
  <c r="F1021" i="5"/>
  <c r="I1021" i="5"/>
  <c r="M1021" i="5"/>
  <c r="N1021" i="5" s="1"/>
  <c r="F1022" i="5"/>
  <c r="I1022" i="5"/>
  <c r="M1022" i="5"/>
  <c r="N1022" i="5" s="1"/>
  <c r="F1023" i="5"/>
  <c r="I1023" i="5"/>
  <c r="M1023" i="5"/>
  <c r="N1023" i="5" s="1"/>
  <c r="F1024" i="5"/>
  <c r="I1024" i="5"/>
  <c r="M1024" i="5"/>
  <c r="N1024" i="5" s="1"/>
  <c r="F1025" i="5"/>
  <c r="I1025" i="5"/>
  <c r="M1025" i="5"/>
  <c r="N1025" i="5" s="1"/>
  <c r="F1026" i="5"/>
  <c r="I1026" i="5"/>
  <c r="M1026" i="5"/>
  <c r="N1026" i="5" s="1"/>
  <c r="F1027" i="5"/>
  <c r="I1027" i="5"/>
  <c r="M1027" i="5"/>
  <c r="N1027" i="5" s="1"/>
  <c r="F1028" i="5"/>
  <c r="I1028" i="5"/>
  <c r="M1028" i="5"/>
  <c r="N1028" i="5" s="1"/>
  <c r="F1029" i="5"/>
  <c r="I1029" i="5"/>
  <c r="M1029" i="5"/>
  <c r="N1029" i="5" s="1"/>
  <c r="F1030" i="5"/>
  <c r="I1030" i="5"/>
  <c r="M1030" i="5"/>
  <c r="N1030" i="5" s="1"/>
  <c r="F1031" i="5"/>
  <c r="I1031" i="5"/>
  <c r="M1031" i="5"/>
  <c r="N1031" i="5" s="1"/>
  <c r="F1032" i="5"/>
  <c r="I1032" i="5"/>
  <c r="M1032" i="5"/>
  <c r="N1032" i="5" s="1"/>
  <c r="F1033" i="5"/>
  <c r="I1033" i="5"/>
  <c r="M1033" i="5"/>
  <c r="N1033" i="5" s="1"/>
  <c r="F1034" i="5"/>
  <c r="I1034" i="5"/>
  <c r="M1034" i="5"/>
  <c r="N1034" i="5" s="1"/>
  <c r="F1035" i="5"/>
  <c r="I1035" i="5"/>
  <c r="M1035" i="5"/>
  <c r="N1035" i="5" s="1"/>
  <c r="F1036" i="5"/>
  <c r="I1036" i="5"/>
  <c r="M1036" i="5"/>
  <c r="N1036" i="5" s="1"/>
  <c r="F1037" i="5"/>
  <c r="I1037" i="5"/>
  <c r="M1037" i="5"/>
  <c r="N1037" i="5" s="1"/>
  <c r="F1038" i="5"/>
  <c r="I1038" i="5"/>
  <c r="M1038" i="5"/>
  <c r="N1038" i="5" s="1"/>
  <c r="F1039" i="5"/>
  <c r="I1039" i="5"/>
  <c r="M1039" i="5"/>
  <c r="N1039" i="5" s="1"/>
  <c r="F1040" i="5"/>
  <c r="I1040" i="5"/>
  <c r="M1040" i="5"/>
  <c r="N1040" i="5" s="1"/>
  <c r="F1041" i="5"/>
  <c r="I1041" i="5"/>
  <c r="M1041" i="5"/>
  <c r="N1041" i="5" s="1"/>
  <c r="F1042" i="5"/>
  <c r="I1042" i="5"/>
  <c r="M1042" i="5"/>
  <c r="N1042" i="5" s="1"/>
  <c r="F1043" i="5"/>
  <c r="I1043" i="5"/>
  <c r="M1043" i="5"/>
  <c r="N1043" i="5" s="1"/>
  <c r="F1044" i="5"/>
  <c r="I1044" i="5"/>
  <c r="M1044" i="5"/>
  <c r="N1044" i="5" s="1"/>
  <c r="F1045" i="5"/>
  <c r="I1045" i="5"/>
  <c r="M1045" i="5"/>
  <c r="N1045" i="5" s="1"/>
  <c r="F1046" i="5"/>
  <c r="I1046" i="5"/>
  <c r="M1046" i="5"/>
  <c r="N1046" i="5" s="1"/>
  <c r="F1047" i="5"/>
  <c r="I1047" i="5"/>
  <c r="M1047" i="5"/>
  <c r="N1047" i="5" s="1"/>
  <c r="F1048" i="5"/>
  <c r="I1048" i="5"/>
  <c r="M1048" i="5"/>
  <c r="N1048" i="5" s="1"/>
  <c r="F1049" i="5"/>
  <c r="I1049" i="5"/>
  <c r="M1049" i="5"/>
  <c r="N1049" i="5" s="1"/>
  <c r="F1050" i="5"/>
  <c r="I1050" i="5"/>
  <c r="M1050" i="5"/>
  <c r="N1050" i="5" s="1"/>
  <c r="F1051" i="5"/>
  <c r="I1051" i="5"/>
  <c r="M1051" i="5"/>
  <c r="N1051" i="5" s="1"/>
  <c r="F1052" i="5"/>
  <c r="I1052" i="5"/>
  <c r="M1052" i="5"/>
  <c r="N1052" i="5" s="1"/>
  <c r="F1053" i="5"/>
  <c r="I1053" i="5"/>
  <c r="M1053" i="5"/>
  <c r="N1053" i="5" s="1"/>
  <c r="F1054" i="5"/>
  <c r="I1054" i="5"/>
  <c r="M1054" i="5"/>
  <c r="N1054" i="5" s="1"/>
  <c r="F1055" i="5"/>
  <c r="I1055" i="5"/>
  <c r="M1055" i="5"/>
  <c r="N1055" i="5" s="1"/>
  <c r="F1056" i="5"/>
  <c r="I1056" i="5"/>
  <c r="M1056" i="5"/>
  <c r="N1056" i="5" s="1"/>
  <c r="F1057" i="5"/>
  <c r="I1057" i="5"/>
  <c r="M1057" i="5"/>
  <c r="N1057" i="5" s="1"/>
  <c r="F1058" i="5"/>
  <c r="I1058" i="5"/>
  <c r="M1058" i="5"/>
  <c r="N1058" i="5" s="1"/>
  <c r="F1059" i="5"/>
  <c r="I1059" i="5"/>
  <c r="M1059" i="5"/>
  <c r="N1059" i="5" s="1"/>
  <c r="F1060" i="5"/>
  <c r="I1060" i="5"/>
  <c r="M1060" i="5"/>
  <c r="N1060" i="5" s="1"/>
  <c r="F1061" i="5"/>
  <c r="I1061" i="5"/>
  <c r="M1061" i="5"/>
  <c r="N1061" i="5" s="1"/>
  <c r="F1062" i="5"/>
  <c r="I1062" i="5"/>
  <c r="M1062" i="5"/>
  <c r="N1062" i="5" s="1"/>
  <c r="I1063" i="5"/>
  <c r="M1063" i="5"/>
  <c r="N1063" i="5" s="1"/>
  <c r="F1064" i="5"/>
  <c r="I1064" i="5"/>
  <c r="M1064" i="5"/>
  <c r="N1064" i="5" s="1"/>
  <c r="F1065" i="5"/>
  <c r="I1065" i="5"/>
  <c r="M1065" i="5"/>
  <c r="N1065" i="5" s="1"/>
  <c r="F1066" i="5"/>
  <c r="I1066" i="5"/>
  <c r="M1066" i="5"/>
  <c r="N1066" i="5" s="1"/>
  <c r="F1067" i="5"/>
  <c r="I1067" i="5"/>
  <c r="M1067" i="5"/>
  <c r="N1067" i="5" s="1"/>
  <c r="F1068" i="5"/>
  <c r="I1068" i="5"/>
  <c r="M1068" i="5"/>
  <c r="N1068" i="5"/>
  <c r="F1069" i="5"/>
  <c r="I1069" i="5"/>
  <c r="M1069" i="5"/>
  <c r="N1069" i="5" s="1"/>
  <c r="F1070" i="5"/>
  <c r="I1070" i="5"/>
  <c r="M1070" i="5"/>
  <c r="N1070" i="5" s="1"/>
  <c r="F1071" i="5"/>
  <c r="I1071" i="5"/>
  <c r="M1071" i="5"/>
  <c r="N1071" i="5" s="1"/>
  <c r="F1072" i="5"/>
  <c r="I1072" i="5"/>
  <c r="M1072" i="5"/>
  <c r="N1072" i="5" s="1"/>
  <c r="F1073" i="5"/>
  <c r="I1073" i="5"/>
  <c r="M1073" i="5"/>
  <c r="N1073" i="5" s="1"/>
  <c r="F1074" i="5"/>
  <c r="I1074" i="5"/>
  <c r="M1074" i="5"/>
  <c r="N1074" i="5"/>
  <c r="F1075" i="5"/>
  <c r="I1075" i="5"/>
  <c r="M1075" i="5"/>
  <c r="N1075" i="5" s="1"/>
  <c r="F1076" i="5"/>
  <c r="I1076" i="5"/>
  <c r="M1076" i="5"/>
  <c r="N1076" i="5"/>
  <c r="F1077" i="5"/>
  <c r="I1077" i="5"/>
  <c r="M1077" i="5"/>
  <c r="N1077" i="5" s="1"/>
  <c r="F1078" i="5"/>
  <c r="I1078" i="5"/>
  <c r="M1078" i="5"/>
  <c r="N1078" i="5"/>
  <c r="F1079" i="5"/>
  <c r="I1079" i="5"/>
  <c r="M1079" i="5"/>
  <c r="N1079" i="5" s="1"/>
  <c r="F1080" i="5"/>
  <c r="I1080" i="5"/>
  <c r="M1080" i="5"/>
  <c r="N1080" i="5" s="1"/>
  <c r="F1081" i="5"/>
  <c r="I1081" i="5"/>
  <c r="M1081" i="5"/>
  <c r="N1081" i="5" s="1"/>
  <c r="F1082" i="5"/>
  <c r="I1082" i="5"/>
  <c r="M1082" i="5"/>
  <c r="N1082" i="5" s="1"/>
  <c r="F1083" i="5"/>
  <c r="I1083" i="5"/>
  <c r="M1083" i="5"/>
  <c r="N1083" i="5" s="1"/>
  <c r="F1084" i="5"/>
  <c r="I1084" i="5"/>
  <c r="M1084" i="5"/>
  <c r="N1084" i="5"/>
  <c r="F1085" i="5"/>
  <c r="I1085" i="5"/>
  <c r="M1085" i="5"/>
  <c r="N1085" i="5" s="1"/>
  <c r="F1086" i="5"/>
  <c r="I1086" i="5"/>
  <c r="M1086" i="5"/>
  <c r="N1086" i="5" s="1"/>
  <c r="F1087" i="5"/>
  <c r="I1087" i="5"/>
  <c r="M1087" i="5"/>
  <c r="N1087" i="5" s="1"/>
  <c r="F1088" i="5"/>
  <c r="I1088" i="5"/>
  <c r="M1088" i="5"/>
  <c r="N1088" i="5"/>
  <c r="F1089" i="5"/>
  <c r="I1089" i="5"/>
  <c r="M1089" i="5"/>
  <c r="N1089" i="5" s="1"/>
  <c r="F1090" i="5"/>
  <c r="I1090" i="5"/>
  <c r="M1090" i="5"/>
  <c r="N1090" i="5"/>
  <c r="F1091" i="5"/>
  <c r="I1091" i="5"/>
  <c r="M1091" i="5"/>
  <c r="N1091" i="5" s="1"/>
  <c r="F1092" i="5"/>
  <c r="I1092" i="5"/>
  <c r="M1092" i="5"/>
  <c r="N1092" i="5"/>
  <c r="F1093" i="5"/>
  <c r="I1093" i="5"/>
  <c r="M1093" i="5"/>
  <c r="N1093" i="5" s="1"/>
  <c r="F1094" i="5"/>
  <c r="I1094" i="5"/>
  <c r="M1094" i="5"/>
  <c r="N1094" i="5"/>
  <c r="F1095" i="5"/>
  <c r="I1095" i="5"/>
  <c r="M1095" i="5"/>
  <c r="N1095" i="5" s="1"/>
  <c r="F1096" i="5"/>
  <c r="I1096" i="5"/>
  <c r="M1096" i="5"/>
  <c r="N1096" i="5" s="1"/>
  <c r="F1097" i="5"/>
  <c r="I1097" i="5"/>
  <c r="M1097" i="5"/>
  <c r="N1097" i="5" s="1"/>
  <c r="F1098" i="5"/>
  <c r="I1098" i="5"/>
  <c r="M1098" i="5"/>
  <c r="N1098" i="5" s="1"/>
  <c r="F1099" i="5"/>
  <c r="I1099" i="5"/>
  <c r="M1099" i="5"/>
  <c r="N1099" i="5" s="1"/>
  <c r="F1100" i="5"/>
  <c r="I1100" i="5"/>
  <c r="M1100" i="5"/>
  <c r="N1100" i="5"/>
  <c r="F1101" i="5"/>
  <c r="I1101" i="5"/>
  <c r="M1101" i="5"/>
  <c r="N1101" i="5" s="1"/>
  <c r="F1102" i="5"/>
  <c r="I1102" i="5"/>
  <c r="M1102" i="5"/>
  <c r="N1102" i="5" s="1"/>
  <c r="F1103" i="5"/>
  <c r="I1103" i="5"/>
  <c r="M1103" i="5"/>
  <c r="N1103" i="5" s="1"/>
  <c r="F1104" i="5"/>
  <c r="I1104" i="5"/>
  <c r="M1104" i="5"/>
  <c r="N1104" i="5"/>
  <c r="F1105" i="5"/>
  <c r="I1105" i="5"/>
  <c r="M1105" i="5"/>
  <c r="N1105" i="5" s="1"/>
  <c r="F1106" i="5"/>
  <c r="I1106" i="5"/>
  <c r="M1106" i="5"/>
  <c r="N1106" i="5"/>
  <c r="F1107" i="5"/>
  <c r="I1107" i="5"/>
  <c r="M1107" i="5"/>
  <c r="N1107" i="5" s="1"/>
  <c r="F1108" i="5"/>
  <c r="I1108" i="5"/>
  <c r="M1108" i="5"/>
  <c r="N1108" i="5"/>
  <c r="F1109" i="5"/>
  <c r="I1109" i="5"/>
  <c r="M1109" i="5"/>
  <c r="N1109" i="5" s="1"/>
  <c r="F1110" i="5"/>
  <c r="I1110" i="5"/>
  <c r="M1110" i="5"/>
  <c r="N1110" i="5"/>
  <c r="F1111" i="5"/>
  <c r="I1111" i="5"/>
  <c r="M1111" i="5"/>
  <c r="N1111" i="5" s="1"/>
  <c r="F1112" i="5"/>
  <c r="I1112" i="5"/>
  <c r="M1112" i="5"/>
  <c r="N1112" i="5" s="1"/>
  <c r="F1113" i="5"/>
  <c r="I1113" i="5"/>
  <c r="M1113" i="5"/>
  <c r="N1113" i="5" s="1"/>
  <c r="F1114" i="5"/>
  <c r="I1114" i="5"/>
  <c r="M1114" i="5"/>
  <c r="N1114" i="5" s="1"/>
  <c r="F1115" i="5"/>
  <c r="I1115" i="5"/>
  <c r="M1115" i="5"/>
  <c r="N1115" i="5" s="1"/>
  <c r="F1116" i="5"/>
  <c r="I1116" i="5"/>
  <c r="M1116" i="5"/>
  <c r="N1116" i="5"/>
  <c r="F1117" i="5"/>
  <c r="I1117" i="5"/>
  <c r="M1117" i="5"/>
  <c r="N1117" i="5" s="1"/>
  <c r="I1118" i="5"/>
  <c r="M1118" i="5"/>
  <c r="N1118" i="5" s="1"/>
  <c r="F1119" i="5"/>
  <c r="I1119" i="5"/>
  <c r="M1119" i="5"/>
  <c r="N1119" i="5" s="1"/>
  <c r="I1120" i="5"/>
  <c r="M1120" i="5"/>
  <c r="N1120" i="5"/>
  <c r="I1121" i="5"/>
  <c r="M1121" i="5"/>
  <c r="N1121" i="5" s="1"/>
  <c r="I1122" i="5"/>
  <c r="M1122" i="5"/>
  <c r="N1122" i="5" s="1"/>
  <c r="F1123" i="5"/>
  <c r="I1123" i="5"/>
  <c r="M1123" i="5"/>
  <c r="N1123" i="5"/>
  <c r="F1124" i="5"/>
  <c r="I1124" i="5"/>
  <c r="M1124" i="5"/>
  <c r="N1124" i="5" s="1"/>
  <c r="F1125" i="5"/>
  <c r="I1125" i="5"/>
  <c r="M1125" i="5"/>
  <c r="N1125" i="5"/>
  <c r="F1126" i="5"/>
  <c r="I1126" i="5"/>
  <c r="M1126" i="5"/>
  <c r="N1126" i="5" s="1"/>
  <c r="F1127" i="5"/>
  <c r="I1127" i="5"/>
  <c r="M1127" i="5"/>
  <c r="N1127" i="5"/>
  <c r="F1128" i="5"/>
  <c r="I1128" i="5"/>
  <c r="M1128" i="5"/>
  <c r="N1128" i="5" s="1"/>
  <c r="F1129" i="5"/>
  <c r="I1129" i="5"/>
  <c r="M1129" i="5"/>
  <c r="N1129" i="5" s="1"/>
  <c r="F1130" i="5"/>
  <c r="I1130" i="5"/>
  <c r="M1130" i="5"/>
  <c r="N1130" i="5" s="1"/>
  <c r="F1131" i="5"/>
  <c r="I1131" i="5"/>
  <c r="M1131" i="5"/>
  <c r="N1131" i="5" s="1"/>
  <c r="F1132" i="5"/>
  <c r="I1132" i="5"/>
  <c r="M1132" i="5"/>
  <c r="N1132" i="5" s="1"/>
  <c r="F1133" i="5"/>
  <c r="I1133" i="5"/>
  <c r="M1133" i="5"/>
  <c r="N1133" i="5"/>
  <c r="F1134" i="5"/>
  <c r="I1134" i="5"/>
  <c r="M1134" i="5"/>
  <c r="N1134" i="5" s="1"/>
  <c r="F1135" i="5"/>
  <c r="I1135" i="5"/>
  <c r="M1135" i="5"/>
  <c r="N1135" i="5" s="1"/>
  <c r="F1136" i="5"/>
  <c r="I1136" i="5"/>
  <c r="M1136" i="5"/>
  <c r="N1136" i="5" s="1"/>
  <c r="F1137" i="5"/>
  <c r="I1137" i="5"/>
  <c r="M1137" i="5"/>
  <c r="N1137" i="5" s="1"/>
  <c r="F1138" i="5"/>
  <c r="I1138" i="5"/>
  <c r="M1138" i="5"/>
  <c r="N1138" i="5" s="1"/>
  <c r="F1139" i="5"/>
  <c r="I1139" i="5"/>
  <c r="M1139" i="5"/>
  <c r="N1139" i="5"/>
  <c r="F1140" i="5"/>
  <c r="I1140" i="5"/>
  <c r="M1140" i="5"/>
  <c r="N1140" i="5" s="1"/>
  <c r="F1141" i="5"/>
  <c r="I1141" i="5"/>
  <c r="M1141" i="5"/>
  <c r="N1141" i="5"/>
  <c r="F1142" i="5"/>
  <c r="I1142" i="5"/>
  <c r="M1142" i="5"/>
  <c r="N1142" i="5" s="1"/>
  <c r="F1143" i="5"/>
  <c r="I1143" i="5"/>
  <c r="M1143" i="5"/>
  <c r="N1143" i="5"/>
  <c r="F1144" i="5"/>
  <c r="I1144" i="5"/>
  <c r="M1144" i="5"/>
  <c r="N1144" i="5" s="1"/>
  <c r="F1145" i="5"/>
  <c r="I1145" i="5"/>
  <c r="M1145" i="5"/>
  <c r="N1145" i="5" s="1"/>
  <c r="F1146" i="5"/>
  <c r="I1146" i="5"/>
  <c r="M1146" i="5"/>
  <c r="N1146" i="5" s="1"/>
  <c r="F1147" i="5"/>
  <c r="I1147" i="5"/>
  <c r="M1147" i="5"/>
  <c r="N1147" i="5" s="1"/>
  <c r="F1148" i="5"/>
  <c r="I1148" i="5"/>
  <c r="M1148" i="5"/>
  <c r="N1148" i="5" s="1"/>
  <c r="F1149" i="5"/>
  <c r="I1149" i="5"/>
  <c r="M1149" i="5"/>
  <c r="N1149" i="5"/>
  <c r="F1150" i="5"/>
  <c r="I1150" i="5"/>
  <c r="M1150" i="5"/>
  <c r="N1150" i="5" s="1"/>
  <c r="F1151" i="5"/>
  <c r="I1151" i="5"/>
  <c r="M1151" i="5"/>
  <c r="N1151" i="5" s="1"/>
  <c r="F1152" i="5"/>
  <c r="I1152" i="5"/>
  <c r="M1152" i="5"/>
  <c r="N1152" i="5" s="1"/>
  <c r="F1153" i="5"/>
  <c r="I1153" i="5"/>
  <c r="M1153" i="5"/>
  <c r="N1153" i="5"/>
  <c r="F1154" i="5"/>
  <c r="I1154" i="5"/>
  <c r="M1154" i="5"/>
  <c r="N1154" i="5" s="1"/>
  <c r="F1155" i="5"/>
  <c r="I1155" i="5"/>
  <c r="M1155" i="5"/>
  <c r="N1155" i="5"/>
  <c r="F1156" i="5"/>
  <c r="I1156" i="5"/>
  <c r="M1156" i="5"/>
  <c r="N1156" i="5" s="1"/>
  <c r="F1157" i="5"/>
  <c r="I1157" i="5"/>
  <c r="M1157" i="5"/>
  <c r="N1157" i="5"/>
  <c r="F1158" i="5"/>
  <c r="I1158" i="5"/>
  <c r="M1158" i="5"/>
  <c r="N1158" i="5" s="1"/>
  <c r="F1159" i="5"/>
  <c r="I1159" i="5"/>
  <c r="M1159" i="5"/>
  <c r="N1159" i="5"/>
  <c r="F1160" i="5"/>
  <c r="I1160" i="5"/>
  <c r="M1160" i="5"/>
  <c r="N1160" i="5" s="1"/>
  <c r="F1161" i="5"/>
  <c r="I1161" i="5"/>
  <c r="M1161" i="5"/>
  <c r="N1161" i="5" s="1"/>
  <c r="F1162" i="5"/>
  <c r="I1162" i="5"/>
  <c r="M1162" i="5"/>
  <c r="N1162" i="5" s="1"/>
  <c r="F1163" i="5"/>
  <c r="I1163" i="5"/>
  <c r="M1163" i="5"/>
  <c r="N1163" i="5" s="1"/>
  <c r="F1164" i="5"/>
  <c r="I1164" i="5"/>
  <c r="M1164" i="5"/>
  <c r="N1164" i="5" s="1"/>
  <c r="F1165" i="5"/>
  <c r="I1165" i="5"/>
  <c r="M1165" i="5"/>
  <c r="N1165" i="5"/>
  <c r="F1166" i="5"/>
  <c r="I1166" i="5"/>
  <c r="M1166" i="5"/>
  <c r="N1166" i="5" s="1"/>
  <c r="F1167" i="5"/>
  <c r="I1167" i="5"/>
  <c r="M1167" i="5"/>
  <c r="N1167" i="5" s="1"/>
  <c r="F1168" i="5"/>
  <c r="I1168" i="5"/>
  <c r="M1168" i="5"/>
  <c r="N1168" i="5" s="1"/>
  <c r="F1169" i="5"/>
  <c r="I1169" i="5"/>
  <c r="M1169" i="5"/>
  <c r="N1169" i="5" s="1"/>
  <c r="F1170" i="5"/>
  <c r="I1170" i="5"/>
  <c r="M1170" i="5"/>
  <c r="N1170" i="5" s="1"/>
  <c r="F1171" i="5"/>
  <c r="I1171" i="5"/>
  <c r="M1171" i="5"/>
  <c r="N1171" i="5"/>
  <c r="F1172" i="5"/>
  <c r="I1172" i="5"/>
  <c r="M1172" i="5"/>
  <c r="N1172" i="5" s="1"/>
  <c r="F1173" i="5"/>
  <c r="I1173" i="5"/>
  <c r="M1173" i="5"/>
  <c r="N1173" i="5"/>
  <c r="F1174" i="5"/>
  <c r="I1174" i="5"/>
  <c r="M1174" i="5"/>
  <c r="N1174" i="5" s="1"/>
  <c r="F1175" i="5"/>
  <c r="I1175" i="5"/>
  <c r="M1175" i="5"/>
  <c r="N1175" i="5"/>
  <c r="F1176" i="5"/>
  <c r="I1176" i="5"/>
  <c r="M1176" i="5"/>
  <c r="N1176" i="5" s="1"/>
  <c r="F1177" i="5"/>
  <c r="I1177" i="5"/>
  <c r="M1177" i="5"/>
  <c r="N1177" i="5" s="1"/>
  <c r="F1178" i="5"/>
  <c r="I1178" i="5"/>
  <c r="M1178" i="5"/>
  <c r="N1178" i="5" s="1"/>
  <c r="F1179" i="5"/>
  <c r="I1179" i="5"/>
  <c r="M1179" i="5"/>
  <c r="N1179" i="5" s="1"/>
  <c r="F1180" i="5"/>
  <c r="I1180" i="5"/>
  <c r="M1180" i="5"/>
  <c r="N1180" i="5" s="1"/>
  <c r="F1181" i="5"/>
  <c r="I1181" i="5"/>
  <c r="M1181" i="5"/>
  <c r="N1181" i="5"/>
  <c r="F1182" i="5"/>
  <c r="I1182" i="5"/>
  <c r="M1182" i="5"/>
  <c r="N1182" i="5" s="1"/>
  <c r="F1183" i="5"/>
  <c r="I1183" i="5"/>
  <c r="M1183" i="5"/>
  <c r="N1183" i="5" s="1"/>
  <c r="F1184" i="5"/>
  <c r="I1184" i="5"/>
  <c r="M1184" i="5"/>
  <c r="N1184" i="5" s="1"/>
  <c r="F1185" i="5"/>
  <c r="I1185" i="5"/>
  <c r="M1185" i="5"/>
  <c r="N1185" i="5"/>
  <c r="F1186" i="5"/>
  <c r="I1186" i="5"/>
  <c r="M1186" i="5"/>
  <c r="N1186" i="5" s="1"/>
  <c r="F1187" i="5"/>
  <c r="I1187" i="5"/>
  <c r="M1187" i="5"/>
  <c r="N1187" i="5"/>
  <c r="F1188" i="5"/>
  <c r="I1188" i="5"/>
  <c r="M1188" i="5"/>
  <c r="N1188" i="5" s="1"/>
  <c r="F1189" i="5"/>
  <c r="I1189" i="5"/>
  <c r="M1189" i="5"/>
  <c r="N1189" i="5"/>
  <c r="F1190" i="5"/>
  <c r="I1190" i="5"/>
  <c r="M1190" i="5"/>
  <c r="N1190" i="5" s="1"/>
  <c r="F1191" i="5"/>
  <c r="I1191" i="5"/>
  <c r="M1191" i="5"/>
  <c r="N1191" i="5"/>
  <c r="F1192" i="5"/>
  <c r="I1192" i="5"/>
  <c r="M1192" i="5"/>
  <c r="N1192" i="5" s="1"/>
  <c r="F1193" i="5"/>
  <c r="I1193" i="5"/>
  <c r="M1193" i="5"/>
  <c r="N1193" i="5" s="1"/>
  <c r="F1194" i="5"/>
  <c r="I1194" i="5"/>
  <c r="M1194" i="5"/>
  <c r="N1194" i="5" s="1"/>
  <c r="F1195" i="5"/>
  <c r="I1195" i="5"/>
  <c r="M1195" i="5"/>
  <c r="N1195" i="5" s="1"/>
  <c r="F1196" i="5"/>
  <c r="I1196" i="5"/>
  <c r="M1196" i="5"/>
  <c r="N1196" i="5" s="1"/>
  <c r="I1197" i="5"/>
  <c r="M1197" i="5"/>
  <c r="N1197" i="5" s="1"/>
  <c r="F1198" i="5"/>
  <c r="I1198" i="5"/>
  <c r="M1198" i="5"/>
  <c r="N1198" i="5"/>
  <c r="F1199" i="5"/>
  <c r="I1199" i="5"/>
  <c r="M1199" i="5"/>
  <c r="N1199" i="5" s="1"/>
  <c r="F1200" i="5"/>
  <c r="I1200" i="5"/>
  <c r="M1200" i="5"/>
  <c r="N1200" i="5"/>
  <c r="F1201" i="5"/>
  <c r="I1201" i="5"/>
  <c r="M1201" i="5"/>
  <c r="N1201" i="5" s="1"/>
  <c r="F1202" i="5"/>
  <c r="I1202" i="5"/>
  <c r="M1202" i="5"/>
  <c r="N1202" i="5"/>
  <c r="F1203" i="5"/>
  <c r="I1203" i="5"/>
  <c r="M1203" i="5"/>
  <c r="N1203" i="5" s="1"/>
  <c r="F1204" i="5"/>
  <c r="I1204" i="5"/>
  <c r="M1204" i="5"/>
  <c r="N1204" i="5"/>
  <c r="F1205" i="5"/>
  <c r="I1205" i="5"/>
  <c r="M1205" i="5"/>
  <c r="N1205" i="5" s="1"/>
  <c r="F1206" i="5"/>
  <c r="I1206" i="5"/>
  <c r="M1206" i="5"/>
  <c r="N1206" i="5"/>
  <c r="F1207" i="5"/>
  <c r="I1207" i="5"/>
  <c r="M1207" i="5"/>
  <c r="N1207" i="5" s="1"/>
  <c r="F1208" i="5"/>
  <c r="I1208" i="5"/>
  <c r="M1208" i="5"/>
  <c r="N1208" i="5"/>
  <c r="F1209" i="5"/>
  <c r="I1209" i="5"/>
  <c r="M1209" i="5"/>
  <c r="N1209" i="5" s="1"/>
  <c r="F1210" i="5"/>
  <c r="I1210" i="5"/>
  <c r="M1210" i="5"/>
  <c r="N1210" i="5"/>
  <c r="F1211" i="5"/>
  <c r="I1211" i="5"/>
  <c r="M1211" i="5"/>
  <c r="N1211" i="5" s="1"/>
  <c r="F1212" i="5"/>
  <c r="I1212" i="5"/>
  <c r="M1212" i="5"/>
  <c r="N1212" i="5"/>
  <c r="F1213" i="5"/>
  <c r="I1213" i="5"/>
  <c r="M1213" i="5"/>
  <c r="N1213" i="5" s="1"/>
  <c r="F1214" i="5"/>
  <c r="I1214" i="5"/>
  <c r="M1214" i="5"/>
  <c r="N1214" i="5"/>
  <c r="F1215" i="5"/>
  <c r="I1215" i="5"/>
  <c r="M1215" i="5"/>
  <c r="N1215" i="5" s="1"/>
  <c r="F1216" i="5"/>
  <c r="I1216" i="5"/>
  <c r="M1216" i="5"/>
  <c r="N1216" i="5"/>
  <c r="F1217" i="5"/>
  <c r="I1217" i="5"/>
  <c r="M1217" i="5"/>
  <c r="N1217" i="5" s="1"/>
  <c r="F1218" i="5"/>
  <c r="I1218" i="5"/>
  <c r="M1218" i="5"/>
  <c r="N1218" i="5"/>
  <c r="F1219" i="5"/>
  <c r="I1219" i="5"/>
  <c r="M1219" i="5"/>
  <c r="N1219" i="5" s="1"/>
  <c r="F1220" i="5"/>
  <c r="I1220" i="5"/>
  <c r="M1220" i="5"/>
  <c r="N1220" i="5"/>
  <c r="F1221" i="5"/>
  <c r="I1221" i="5"/>
  <c r="M1221" i="5"/>
  <c r="N1221" i="5" s="1"/>
  <c r="F1222" i="5"/>
  <c r="I1222" i="5"/>
  <c r="M1222" i="5"/>
  <c r="N1222" i="5"/>
  <c r="F1223" i="5"/>
  <c r="I1223" i="5"/>
  <c r="M1223" i="5"/>
  <c r="N1223" i="5" s="1"/>
  <c r="F1224" i="5"/>
  <c r="I1224" i="5"/>
  <c r="M1224" i="5"/>
  <c r="N1224" i="5"/>
  <c r="F1225" i="5"/>
  <c r="I1225" i="5"/>
  <c r="M1225" i="5"/>
  <c r="N1225" i="5" s="1"/>
  <c r="I1226" i="5"/>
  <c r="M1226" i="5"/>
  <c r="N1226" i="5" s="1"/>
  <c r="F1227" i="5"/>
  <c r="I1227" i="5"/>
  <c r="M1227" i="5"/>
  <c r="N1227" i="5"/>
  <c r="F1228" i="5"/>
  <c r="I1228" i="5"/>
  <c r="M1228" i="5"/>
  <c r="N1228" i="5" s="1"/>
  <c r="F1229" i="5"/>
  <c r="I1229" i="5"/>
  <c r="M1229" i="5"/>
  <c r="N1229" i="5"/>
  <c r="F1230" i="5"/>
  <c r="I1230" i="5"/>
  <c r="M1230" i="5"/>
  <c r="N1230" i="5" s="1"/>
  <c r="F1231" i="5"/>
  <c r="I1231" i="5"/>
  <c r="M1231" i="5"/>
  <c r="N1231" i="5"/>
  <c r="F1232" i="5"/>
  <c r="I1232" i="5"/>
  <c r="M1232" i="5"/>
  <c r="N1232" i="5" s="1"/>
  <c r="F1233" i="5"/>
  <c r="I1233" i="5"/>
  <c r="M1233" i="5"/>
  <c r="N1233" i="5"/>
  <c r="F1234" i="5"/>
  <c r="I1234" i="5"/>
  <c r="M1234" i="5"/>
  <c r="N1234" i="5" s="1"/>
  <c r="F1235" i="5"/>
  <c r="I1235" i="5"/>
  <c r="M1235" i="5"/>
  <c r="N1235" i="5" s="1"/>
  <c r="F1236" i="5"/>
  <c r="I1236" i="5"/>
  <c r="M1236" i="5"/>
  <c r="N1236" i="5" s="1"/>
  <c r="F1237" i="5"/>
  <c r="I1237" i="5"/>
  <c r="M1237" i="5"/>
  <c r="N1237" i="5" s="1"/>
  <c r="F1238" i="5"/>
  <c r="I1238" i="5"/>
  <c r="M1238" i="5"/>
  <c r="N1238" i="5" s="1"/>
  <c r="F1239" i="5"/>
  <c r="I1239" i="5"/>
  <c r="M1239" i="5"/>
  <c r="N1239" i="5"/>
  <c r="I1240" i="5"/>
  <c r="M1240" i="5"/>
  <c r="N1240" i="5" s="1"/>
  <c r="I1241" i="5"/>
  <c r="M1241" i="5"/>
  <c r="N1241" i="5" s="1"/>
  <c r="F1242" i="5"/>
  <c r="I1242" i="5"/>
  <c r="M1242" i="5"/>
  <c r="N1242" i="5"/>
  <c r="F1243" i="5"/>
  <c r="I1243" i="5"/>
  <c r="M1243" i="5"/>
  <c r="N1243" i="5" s="1"/>
  <c r="F1244" i="5"/>
  <c r="I1244" i="5"/>
  <c r="M1244" i="5"/>
  <c r="N1244" i="5" s="1"/>
  <c r="F1245" i="5"/>
  <c r="I1245" i="5"/>
  <c r="M1245" i="5"/>
  <c r="N1245" i="5" s="1"/>
  <c r="F1246" i="5"/>
  <c r="I1246" i="5"/>
  <c r="M1246" i="5"/>
  <c r="N1246" i="5" s="1"/>
  <c r="F1247" i="5"/>
  <c r="I1247" i="5"/>
  <c r="M1247" i="5"/>
  <c r="N1247" i="5" s="1"/>
  <c r="F1248" i="5"/>
  <c r="I1248" i="5"/>
  <c r="M1248" i="5"/>
  <c r="N1248" i="5"/>
  <c r="I1249" i="5"/>
  <c r="M1249" i="5"/>
  <c r="N1249" i="5"/>
  <c r="F1250" i="5"/>
  <c r="I1250" i="5"/>
  <c r="M1250" i="5"/>
  <c r="N1250" i="5"/>
  <c r="F1251" i="5"/>
  <c r="I1251" i="5"/>
  <c r="M1251" i="5"/>
  <c r="N1251" i="5"/>
  <c r="F1252" i="5"/>
  <c r="I1252" i="5"/>
  <c r="M1252" i="5"/>
  <c r="N1252" i="5"/>
  <c r="F1253" i="5"/>
  <c r="I1253" i="5"/>
  <c r="M1253" i="5"/>
  <c r="N1253" i="5"/>
  <c r="F1254" i="5"/>
  <c r="I1254" i="5"/>
  <c r="M1254" i="5"/>
  <c r="N1254" i="5"/>
  <c r="F1255" i="5"/>
  <c r="I1255" i="5"/>
  <c r="M1255" i="5"/>
  <c r="N1255" i="5"/>
  <c r="F1256" i="5"/>
  <c r="I1256" i="5"/>
  <c r="M1256" i="5"/>
  <c r="N1256" i="5"/>
  <c r="F1257" i="5"/>
  <c r="I1257" i="5"/>
  <c r="M1257" i="5"/>
  <c r="N1257" i="5"/>
  <c r="F1258" i="5"/>
  <c r="I1258" i="5"/>
  <c r="M1258" i="5"/>
  <c r="N1258" i="5"/>
  <c r="F1259" i="5"/>
  <c r="I1259" i="5"/>
  <c r="M1259" i="5"/>
  <c r="N1259" i="5"/>
  <c r="F1260" i="5"/>
  <c r="I1260" i="5"/>
  <c r="M1260" i="5"/>
  <c r="N1260" i="5"/>
  <c r="F1261" i="5"/>
  <c r="I1261" i="5"/>
  <c r="M1261" i="5"/>
  <c r="N1261" i="5"/>
  <c r="F1262" i="5"/>
  <c r="I1262" i="5"/>
  <c r="M1262" i="5"/>
  <c r="N1262" i="5"/>
  <c r="F1263" i="5"/>
  <c r="I1263" i="5"/>
  <c r="M1263" i="5"/>
  <c r="N1263" i="5"/>
  <c r="F1264" i="5"/>
  <c r="I1264" i="5"/>
  <c r="M1264" i="5"/>
  <c r="N1264" i="5"/>
  <c r="F1265" i="5"/>
  <c r="I1265" i="5"/>
  <c r="M1265" i="5"/>
  <c r="N1265" i="5"/>
  <c r="F1266" i="5"/>
  <c r="I1266" i="5"/>
  <c r="M1266" i="5"/>
  <c r="N1266" i="5"/>
  <c r="F1267" i="5"/>
  <c r="I1267" i="5"/>
  <c r="M1267" i="5"/>
  <c r="N1267" i="5"/>
  <c r="F1268" i="5"/>
  <c r="I1268" i="5"/>
  <c r="M1268" i="5"/>
  <c r="N1268" i="5"/>
  <c r="F1269" i="5"/>
  <c r="I1269" i="5"/>
  <c r="M1269" i="5"/>
  <c r="N1269" i="5"/>
  <c r="F1270" i="5"/>
  <c r="I1270" i="5"/>
  <c r="M1270" i="5"/>
  <c r="N1270" i="5"/>
  <c r="F1271" i="5"/>
  <c r="I1271" i="5"/>
  <c r="M1271" i="5"/>
  <c r="N1271" i="5"/>
  <c r="F1272" i="5"/>
  <c r="I1272" i="5"/>
  <c r="M1272" i="5"/>
  <c r="N1272" i="5"/>
  <c r="F1273" i="5"/>
  <c r="I1273" i="5"/>
  <c r="M1273" i="5"/>
  <c r="N1273" i="5"/>
  <c r="F1274" i="5"/>
  <c r="I1274" i="5"/>
  <c r="M1274" i="5"/>
  <c r="N1274" i="5"/>
  <c r="F1275" i="5"/>
  <c r="I1275" i="5"/>
  <c r="M1275" i="5"/>
  <c r="N1275" i="5"/>
  <c r="F1276" i="5"/>
  <c r="I1276" i="5"/>
  <c r="M1276" i="5"/>
  <c r="N1276" i="5"/>
  <c r="F1277" i="5"/>
  <c r="I1277" i="5"/>
  <c r="M1277" i="5"/>
  <c r="N1277" i="5"/>
  <c r="F1278" i="5"/>
  <c r="I1278" i="5"/>
  <c r="M1278" i="5"/>
  <c r="N1278" i="5"/>
  <c r="F1279" i="5"/>
  <c r="I1279" i="5"/>
  <c r="M1279" i="5"/>
  <c r="N1279" i="5"/>
  <c r="F1280" i="5"/>
  <c r="I1280" i="5"/>
  <c r="M1280" i="5"/>
  <c r="N1280" i="5"/>
  <c r="F1281" i="5"/>
  <c r="I1281" i="5"/>
  <c r="M1281" i="5"/>
  <c r="N1281" i="5"/>
  <c r="F1282" i="5"/>
  <c r="I1282" i="5"/>
  <c r="M1282" i="5"/>
  <c r="N1282" i="5"/>
  <c r="F1283" i="5"/>
  <c r="I1283" i="5"/>
  <c r="M1283" i="5"/>
  <c r="N1283" i="5"/>
  <c r="F1284" i="5"/>
  <c r="I1284" i="5"/>
  <c r="M1284" i="5"/>
  <c r="N1284" i="5"/>
  <c r="F1285" i="5"/>
  <c r="I1285" i="5"/>
  <c r="M1285" i="5"/>
  <c r="N1285" i="5"/>
  <c r="F1286" i="5"/>
  <c r="I1286" i="5"/>
  <c r="M1286" i="5"/>
  <c r="N1286" i="5"/>
  <c r="F1287" i="5"/>
  <c r="I1287" i="5"/>
  <c r="M1287" i="5"/>
  <c r="N1287" i="5"/>
  <c r="F1288" i="5"/>
  <c r="I1288" i="5"/>
  <c r="M1288" i="5"/>
  <c r="N1288" i="5"/>
  <c r="F1289" i="5"/>
  <c r="I1289" i="5"/>
  <c r="M1289" i="5"/>
  <c r="N1289" i="5"/>
  <c r="F1290" i="5"/>
  <c r="I1290" i="5"/>
  <c r="M1290" i="5"/>
  <c r="N1290" i="5"/>
  <c r="F1291" i="5"/>
  <c r="I1291" i="5"/>
  <c r="M1291" i="5"/>
  <c r="N1291" i="5"/>
  <c r="F1292" i="5"/>
  <c r="I1292" i="5"/>
  <c r="M1292" i="5"/>
  <c r="N1292" i="5"/>
  <c r="F1293" i="5"/>
  <c r="I1293" i="5"/>
  <c r="M1293" i="5"/>
  <c r="N1293" i="5"/>
  <c r="F1294" i="5"/>
  <c r="I1294" i="5"/>
  <c r="M1294" i="5"/>
  <c r="N1294" i="5"/>
  <c r="F1295" i="5"/>
  <c r="I1295" i="5"/>
  <c r="M1295" i="5"/>
  <c r="N1295" i="5"/>
  <c r="F1296" i="5"/>
  <c r="I1296" i="5"/>
  <c r="M1296" i="5"/>
  <c r="N1296" i="5"/>
  <c r="F1297" i="5"/>
  <c r="I1297" i="5"/>
  <c r="M1297" i="5"/>
  <c r="N1297" i="5"/>
  <c r="F1298" i="5"/>
  <c r="I1298" i="5"/>
  <c r="M1298" i="5"/>
  <c r="N1298" i="5"/>
  <c r="F1299" i="5"/>
  <c r="I1299" i="5"/>
  <c r="M1299" i="5"/>
  <c r="N1299" i="5"/>
  <c r="F1300" i="5"/>
  <c r="I1300" i="5"/>
  <c r="M1300" i="5"/>
  <c r="N1300" i="5"/>
  <c r="F1301" i="5"/>
  <c r="I1301" i="5"/>
  <c r="M1301" i="5"/>
  <c r="N1301" i="5"/>
  <c r="F1302" i="5"/>
  <c r="I1302" i="5"/>
  <c r="M1302" i="5"/>
  <c r="N1302" i="5"/>
  <c r="F1303" i="5"/>
  <c r="I1303" i="5"/>
  <c r="M1303" i="5"/>
  <c r="N1303" i="5"/>
  <c r="F1304" i="5"/>
  <c r="I1304" i="5"/>
  <c r="M1304" i="5"/>
  <c r="N1304" i="5"/>
  <c r="F1305" i="5"/>
  <c r="I1305" i="5"/>
  <c r="M1305" i="5"/>
  <c r="N1305" i="5"/>
  <c r="F1306" i="5"/>
  <c r="I1306" i="5"/>
  <c r="M1306" i="5"/>
  <c r="N1306" i="5"/>
  <c r="F1307" i="5"/>
  <c r="I1307" i="5"/>
  <c r="M1307" i="5"/>
  <c r="N1307" i="5"/>
  <c r="F1308" i="5"/>
  <c r="I1308" i="5"/>
  <c r="M1308" i="5"/>
  <c r="N1308" i="5"/>
  <c r="F1309" i="5"/>
  <c r="I1309" i="5"/>
  <c r="M1309" i="5"/>
  <c r="N1309" i="5"/>
  <c r="F1310" i="5"/>
  <c r="I1310" i="5"/>
  <c r="M1310" i="5"/>
  <c r="N1310" i="5"/>
  <c r="F1311" i="5"/>
  <c r="I1311" i="5"/>
  <c r="M1311" i="5"/>
  <c r="N1311" i="5"/>
  <c r="F1312" i="5"/>
  <c r="I1312" i="5"/>
  <c r="M1312" i="5"/>
  <c r="N1312" i="5"/>
  <c r="F1313" i="5"/>
  <c r="I1313" i="5"/>
  <c r="M1313" i="5"/>
  <c r="N1313" i="5"/>
  <c r="F1314" i="5"/>
  <c r="I1314" i="5"/>
  <c r="M1314" i="5"/>
  <c r="N1314" i="5"/>
  <c r="F1315" i="5"/>
  <c r="I1315" i="5"/>
  <c r="M1315" i="5"/>
  <c r="N1315" i="5"/>
  <c r="F1316" i="5"/>
  <c r="I1316" i="5"/>
  <c r="M1316" i="5"/>
  <c r="N1316" i="5"/>
  <c r="F1317" i="5"/>
  <c r="I1317" i="5"/>
  <c r="M1317" i="5"/>
  <c r="N1317" i="5"/>
  <c r="F1318" i="5"/>
  <c r="I1318" i="5"/>
  <c r="M1318" i="5"/>
  <c r="N1318" i="5"/>
  <c r="F1319" i="5"/>
  <c r="I1319" i="5"/>
  <c r="M1319" i="5"/>
  <c r="N1319" i="5"/>
  <c r="F1320" i="5"/>
  <c r="I1320" i="5"/>
  <c r="M1320" i="5"/>
  <c r="N1320" i="5"/>
  <c r="F1321" i="5"/>
  <c r="I1321" i="5"/>
  <c r="M1321" i="5"/>
  <c r="N1321" i="5"/>
  <c r="F1322" i="5"/>
  <c r="I1322" i="5"/>
  <c r="M1322" i="5"/>
  <c r="N1322" i="5"/>
  <c r="F1323" i="5"/>
  <c r="I1323" i="5"/>
  <c r="M1323" i="5"/>
  <c r="N1323" i="5"/>
  <c r="F1324" i="5"/>
  <c r="I1324" i="5"/>
  <c r="M1324" i="5"/>
  <c r="N1324" i="5"/>
  <c r="F1325" i="5"/>
  <c r="I1325" i="5"/>
  <c r="M1325" i="5"/>
  <c r="N1325" i="5"/>
  <c r="F1326" i="5"/>
  <c r="I1326" i="5"/>
  <c r="M1326" i="5"/>
  <c r="N1326" i="5"/>
  <c r="F1327" i="5"/>
  <c r="I1327" i="5"/>
  <c r="M1327" i="5"/>
  <c r="N1327" i="5"/>
  <c r="F1328" i="5"/>
  <c r="I1328" i="5"/>
  <c r="M1328" i="5"/>
  <c r="N1328" i="5"/>
  <c r="F1329" i="5"/>
  <c r="I1329" i="5"/>
  <c r="M1329" i="5"/>
  <c r="N1329" i="5"/>
  <c r="F1330" i="5"/>
  <c r="I1330" i="5"/>
  <c r="M1330" i="5"/>
  <c r="N1330" i="5"/>
  <c r="F1331" i="5"/>
  <c r="I1331" i="5"/>
  <c r="M1331" i="5"/>
  <c r="N1331" i="5"/>
  <c r="F1332" i="5"/>
  <c r="I1332" i="5"/>
  <c r="M1332" i="5"/>
  <c r="N1332" i="5"/>
  <c r="F1333" i="5"/>
  <c r="I1333" i="5"/>
  <c r="M1333" i="5"/>
  <c r="N1333" i="5"/>
  <c r="F1334" i="5"/>
  <c r="I1334" i="5"/>
  <c r="M1334" i="5"/>
  <c r="N1334" i="5"/>
  <c r="F1335" i="5"/>
  <c r="I1335" i="5"/>
  <c r="M1335" i="5"/>
  <c r="N1335" i="5"/>
  <c r="F1336" i="5"/>
  <c r="I1336" i="5"/>
  <c r="M1336" i="5"/>
  <c r="N1336" i="5"/>
  <c r="F1337" i="5"/>
  <c r="I1337" i="5"/>
  <c r="M1337" i="5"/>
  <c r="N1337" i="5"/>
  <c r="F1338" i="5"/>
  <c r="I1338" i="5"/>
  <c r="M1338" i="5"/>
  <c r="N1338" i="5"/>
  <c r="F1339" i="5"/>
  <c r="I1339" i="5"/>
  <c r="M1339" i="5"/>
  <c r="N1339" i="5"/>
  <c r="F1340" i="5"/>
  <c r="I1340" i="5"/>
  <c r="M1340" i="5"/>
  <c r="N1340" i="5"/>
  <c r="F1341" i="5"/>
  <c r="I1341" i="5"/>
  <c r="M1341" i="5"/>
  <c r="N1341" i="5"/>
  <c r="F1342" i="5"/>
  <c r="I1342" i="5"/>
  <c r="M1342" i="5"/>
  <c r="N1342" i="5"/>
  <c r="F1343" i="5"/>
  <c r="I1343" i="5"/>
  <c r="M1343" i="5"/>
  <c r="N1343" i="5"/>
  <c r="F1344" i="5"/>
  <c r="I1344" i="5"/>
  <c r="M1344" i="5"/>
  <c r="N1344" i="5" s="1"/>
  <c r="F1345" i="5"/>
  <c r="I1345" i="5"/>
  <c r="M1345" i="5"/>
  <c r="N1345" i="5"/>
  <c r="F1346" i="5"/>
  <c r="I1346" i="5"/>
  <c r="M1346" i="5"/>
  <c r="N1346" i="5" s="1"/>
  <c r="F1347" i="5"/>
  <c r="I1347" i="5"/>
  <c r="M1347" i="5"/>
  <c r="N1347" i="5"/>
  <c r="F1348" i="5"/>
  <c r="I1348" i="5"/>
  <c r="M1348" i="5"/>
  <c r="N1348" i="5" s="1"/>
  <c r="F1349" i="5"/>
  <c r="I1349" i="5"/>
  <c r="M1349" i="5"/>
  <c r="N1349" i="5"/>
  <c r="F1350" i="5"/>
  <c r="I1350" i="5"/>
  <c r="M1350" i="5"/>
  <c r="N1350" i="5" s="1"/>
  <c r="F1351" i="5"/>
  <c r="I1351" i="5"/>
  <c r="M1351" i="5"/>
  <c r="N1351" i="5"/>
  <c r="F1352" i="5"/>
  <c r="I1352" i="5"/>
  <c r="M1352" i="5"/>
  <c r="N1352" i="5" s="1"/>
  <c r="F1353" i="5"/>
  <c r="I1353" i="5"/>
  <c r="M1353" i="5"/>
  <c r="N1353" i="5"/>
  <c r="F1354" i="5"/>
  <c r="I1354" i="5"/>
  <c r="M1354" i="5"/>
  <c r="N1354" i="5" s="1"/>
  <c r="F1355" i="5"/>
  <c r="I1355" i="5"/>
  <c r="M1355" i="5"/>
  <c r="N1355" i="5"/>
  <c r="F1356" i="5"/>
  <c r="I1356" i="5"/>
  <c r="M1356" i="5"/>
  <c r="N1356" i="5" s="1"/>
  <c r="F1357" i="5"/>
  <c r="I1357" i="5"/>
  <c r="M1357" i="5"/>
  <c r="N1357" i="5"/>
  <c r="F1358" i="5"/>
  <c r="I1358" i="5"/>
  <c r="M1358" i="5"/>
  <c r="N1358" i="5" s="1"/>
  <c r="F1359" i="5"/>
  <c r="I1359" i="5"/>
  <c r="M1359" i="5"/>
  <c r="N1359" i="5" s="1"/>
  <c r="F1360" i="5"/>
  <c r="I1360" i="5"/>
  <c r="M1360" i="5"/>
  <c r="N1360" i="5" s="1"/>
  <c r="F1361" i="5"/>
  <c r="I1361" i="5"/>
  <c r="M1361" i="5"/>
  <c r="N1361" i="5" s="1"/>
  <c r="F1362" i="5"/>
  <c r="I1362" i="5"/>
  <c r="M1362" i="5"/>
  <c r="N1362" i="5" s="1"/>
  <c r="F1363" i="5"/>
  <c r="I1363" i="5"/>
  <c r="M1363" i="5"/>
  <c r="N1363" i="5" s="1"/>
  <c r="F1364" i="5"/>
  <c r="I1364" i="5"/>
  <c r="M1364" i="5"/>
  <c r="N1364" i="5" s="1"/>
  <c r="F1365" i="5"/>
  <c r="I1365" i="5"/>
  <c r="M1365" i="5"/>
  <c r="N1365" i="5"/>
  <c r="F1366" i="5"/>
  <c r="I1366" i="5"/>
  <c r="M1366" i="5"/>
  <c r="N1366" i="5" s="1"/>
  <c r="F1367" i="5"/>
  <c r="I1367" i="5"/>
  <c r="M1367" i="5"/>
  <c r="N1367" i="5" s="1"/>
  <c r="F1368" i="5"/>
  <c r="I1368" i="5"/>
  <c r="M1368" i="5"/>
  <c r="N1368" i="5" s="1"/>
  <c r="F1369" i="5"/>
  <c r="I1369" i="5"/>
  <c r="M1369" i="5"/>
  <c r="N1369" i="5"/>
  <c r="F1370" i="5"/>
  <c r="I1370" i="5"/>
  <c r="M1370" i="5"/>
  <c r="N1370" i="5" s="1"/>
  <c r="F1371" i="5"/>
  <c r="I1371" i="5"/>
  <c r="M1371" i="5"/>
  <c r="N1371" i="5"/>
  <c r="F1372" i="5"/>
  <c r="I1372" i="5"/>
  <c r="M1372" i="5"/>
  <c r="N1372" i="5" s="1"/>
  <c r="F1373" i="5"/>
  <c r="I1373" i="5"/>
  <c r="M1373" i="5"/>
  <c r="N1373" i="5"/>
  <c r="F1374" i="5"/>
  <c r="I1374" i="5"/>
  <c r="M1374" i="5"/>
  <c r="N1374" i="5" s="1"/>
  <c r="F1375" i="5"/>
  <c r="I1375" i="5"/>
  <c r="M1375" i="5"/>
  <c r="N1375" i="5" s="1"/>
  <c r="F1376" i="5"/>
  <c r="I1376" i="5"/>
  <c r="M1376" i="5"/>
  <c r="N1376" i="5" s="1"/>
  <c r="F1377" i="5"/>
  <c r="I1377" i="5"/>
  <c r="M1377" i="5"/>
  <c r="N1377" i="5" s="1"/>
  <c r="F1378" i="5"/>
  <c r="I1378" i="5"/>
  <c r="M1378" i="5"/>
  <c r="N1378" i="5" s="1"/>
  <c r="F1379" i="5"/>
  <c r="I1379" i="5"/>
  <c r="M1379" i="5"/>
  <c r="N1379" i="5" s="1"/>
  <c r="F1380" i="5"/>
  <c r="I1380" i="5"/>
  <c r="M1380" i="5"/>
  <c r="N1380" i="5" s="1"/>
  <c r="F1381" i="5"/>
  <c r="I1381" i="5"/>
  <c r="M1381" i="5"/>
  <c r="N1381" i="5"/>
  <c r="F1382" i="5"/>
  <c r="I1382" i="5"/>
  <c r="M1382" i="5"/>
  <c r="N1382" i="5" s="1"/>
  <c r="F1383" i="5"/>
  <c r="I1383" i="5"/>
  <c r="M1383" i="5"/>
  <c r="N1383" i="5" s="1"/>
  <c r="F1384" i="5"/>
  <c r="I1384" i="5"/>
  <c r="M1384" i="5"/>
  <c r="N1384" i="5" s="1"/>
  <c r="F1385" i="5"/>
  <c r="I1385" i="5"/>
  <c r="M1385" i="5"/>
  <c r="N1385" i="5"/>
  <c r="F1386" i="5"/>
  <c r="I1386" i="5"/>
  <c r="M1386" i="5"/>
  <c r="N1386" i="5" s="1"/>
  <c r="F1387" i="5"/>
  <c r="I1387" i="5"/>
  <c r="M1387" i="5"/>
  <c r="N1387" i="5"/>
  <c r="F1388" i="5"/>
  <c r="I1388" i="5"/>
  <c r="M1388" i="5"/>
  <c r="N1388" i="5" s="1"/>
  <c r="F1389" i="5"/>
  <c r="I1389" i="5"/>
  <c r="M1389" i="5"/>
  <c r="N1389" i="5"/>
  <c r="F1390" i="5"/>
  <c r="I1390" i="5"/>
  <c r="M1390" i="5"/>
  <c r="N1390" i="5" s="1"/>
  <c r="F1391" i="5"/>
  <c r="I1391" i="5"/>
  <c r="M1391" i="5"/>
  <c r="N1391" i="5" s="1"/>
  <c r="F1392" i="5"/>
  <c r="I1392" i="5"/>
  <c r="M1392" i="5"/>
  <c r="N1392" i="5" s="1"/>
  <c r="F1393" i="5"/>
  <c r="I1393" i="5"/>
  <c r="M1393" i="5"/>
  <c r="N1393" i="5" s="1"/>
  <c r="F1394" i="5"/>
  <c r="I1394" i="5"/>
  <c r="M1394" i="5"/>
  <c r="N1394" i="5" s="1"/>
  <c r="F1395" i="5"/>
  <c r="I1395" i="5"/>
  <c r="M1395" i="5"/>
  <c r="N1395" i="5" s="1"/>
  <c r="F1396" i="5"/>
  <c r="I1396" i="5"/>
  <c r="M1396" i="5"/>
  <c r="N1396" i="5" s="1"/>
  <c r="F1397" i="5"/>
  <c r="I1397" i="5"/>
  <c r="M1397" i="5"/>
  <c r="N1397" i="5"/>
  <c r="F1398" i="5"/>
  <c r="I1398" i="5"/>
  <c r="M1398" i="5"/>
  <c r="N1398" i="5" s="1"/>
  <c r="F1399" i="5"/>
  <c r="I1399" i="5"/>
  <c r="M1399" i="5"/>
  <c r="N1399" i="5" s="1"/>
  <c r="F1400" i="5"/>
  <c r="I1400" i="5"/>
  <c r="M1400" i="5"/>
  <c r="N1400" i="5" s="1"/>
  <c r="F1401" i="5"/>
  <c r="I1401" i="5"/>
  <c r="M1401" i="5"/>
  <c r="N1401" i="5"/>
  <c r="F1402" i="5"/>
  <c r="I1402" i="5"/>
  <c r="M1402" i="5"/>
  <c r="N1402" i="5" s="1"/>
  <c r="F1403" i="5"/>
  <c r="I1403" i="5"/>
  <c r="M1403" i="5"/>
  <c r="N1403" i="5"/>
  <c r="F1404" i="5"/>
  <c r="I1404" i="5"/>
  <c r="M1404" i="5"/>
  <c r="N1404" i="5" s="1"/>
  <c r="F1405" i="5"/>
  <c r="I1405" i="5"/>
  <c r="M1405" i="5"/>
  <c r="N1405" i="5"/>
  <c r="F1406" i="5"/>
  <c r="I1406" i="5"/>
  <c r="M1406" i="5"/>
  <c r="N1406" i="5" s="1"/>
  <c r="F1407" i="5"/>
  <c r="I1407" i="5"/>
  <c r="M1407" i="5"/>
  <c r="N1407" i="5" s="1"/>
  <c r="F1408" i="5"/>
  <c r="I1408" i="5"/>
  <c r="M1408" i="5"/>
  <c r="N1408" i="5" s="1"/>
  <c r="F1409" i="5"/>
  <c r="I1409" i="5"/>
  <c r="M1409" i="5"/>
  <c r="N1409" i="5" s="1"/>
  <c r="F1410" i="5"/>
  <c r="I1410" i="5"/>
  <c r="M1410" i="5"/>
  <c r="N1410" i="5" s="1"/>
  <c r="F1411" i="5"/>
  <c r="I1411" i="5"/>
  <c r="M1411" i="5"/>
  <c r="N1411" i="5" s="1"/>
  <c r="F1412" i="5"/>
  <c r="I1412" i="5"/>
  <c r="M1412" i="5"/>
  <c r="N1412" i="5" s="1"/>
  <c r="F1413" i="5"/>
  <c r="I1413" i="5"/>
  <c r="M1413" i="5"/>
  <c r="N1413" i="5"/>
  <c r="F1414" i="5"/>
  <c r="I1414" i="5"/>
  <c r="M1414" i="5"/>
  <c r="N1414" i="5" s="1"/>
  <c r="F1415" i="5"/>
  <c r="I1415" i="5"/>
  <c r="M1415" i="5"/>
  <c r="N1415" i="5" s="1"/>
  <c r="F1416" i="5"/>
  <c r="I1416" i="5"/>
  <c r="M1416" i="5"/>
  <c r="N1416" i="5" s="1"/>
  <c r="F1417" i="5"/>
  <c r="I1417" i="5"/>
  <c r="M1417" i="5"/>
  <c r="N1417" i="5"/>
  <c r="F1418" i="5"/>
  <c r="I1418" i="5"/>
  <c r="M1418" i="5"/>
  <c r="N1418" i="5" s="1"/>
  <c r="F1419" i="5"/>
  <c r="I1419" i="5"/>
  <c r="M1419" i="5"/>
  <c r="N1419" i="5"/>
  <c r="F1420" i="5"/>
  <c r="I1420" i="5"/>
  <c r="M1420" i="5"/>
  <c r="N1420" i="5" s="1"/>
  <c r="F1421" i="5"/>
  <c r="I1421" i="5"/>
  <c r="M1421" i="5"/>
  <c r="N1421" i="5"/>
  <c r="F1422" i="5"/>
  <c r="I1422" i="5"/>
  <c r="M1422" i="5"/>
  <c r="N1422" i="5" s="1"/>
  <c r="F1423" i="5"/>
  <c r="I1423" i="5"/>
  <c r="M1423" i="5"/>
  <c r="N1423" i="5" s="1"/>
  <c r="F1424" i="5"/>
  <c r="I1424" i="5"/>
  <c r="M1424" i="5"/>
  <c r="N1424" i="5" s="1"/>
  <c r="F1425" i="5"/>
  <c r="I1425" i="5"/>
  <c r="M1425" i="5"/>
  <c r="N1425" i="5" s="1"/>
  <c r="F1426" i="5"/>
  <c r="I1426" i="5"/>
  <c r="M1426" i="5"/>
  <c r="N1426" i="5" s="1"/>
  <c r="F1427" i="5"/>
  <c r="I1427" i="5"/>
  <c r="M1427" i="5"/>
  <c r="N1427" i="5" s="1"/>
  <c r="F1428" i="5"/>
  <c r="I1428" i="5"/>
  <c r="M1428" i="5"/>
  <c r="N1428" i="5" s="1"/>
  <c r="F1429" i="5"/>
  <c r="I1429" i="5"/>
  <c r="M1429" i="5"/>
  <c r="N1429" i="5"/>
  <c r="F1430" i="5"/>
  <c r="I1430" i="5"/>
  <c r="M1430" i="5"/>
  <c r="N1430" i="5" s="1"/>
  <c r="F1431" i="5"/>
  <c r="I1431" i="5"/>
  <c r="M1431" i="5"/>
  <c r="N1431" i="5" s="1"/>
  <c r="F1432" i="5"/>
  <c r="I1432" i="5"/>
  <c r="M1432" i="5"/>
  <c r="N1432" i="5" s="1"/>
  <c r="F1433" i="5"/>
  <c r="I1433" i="5"/>
  <c r="M1433" i="5"/>
  <c r="N1433" i="5"/>
  <c r="F1434" i="5"/>
  <c r="I1434" i="5"/>
  <c r="M1434" i="5"/>
  <c r="N1434" i="5" s="1"/>
  <c r="F1435" i="5"/>
  <c r="I1435" i="5"/>
  <c r="M1435" i="5"/>
  <c r="N1435" i="5"/>
  <c r="F1436" i="5"/>
  <c r="I1436" i="5"/>
  <c r="M1436" i="5"/>
  <c r="N1436" i="5" s="1"/>
  <c r="F1437" i="5"/>
  <c r="I1437" i="5"/>
  <c r="M1437" i="5"/>
  <c r="N1437" i="5"/>
  <c r="F1438" i="5"/>
  <c r="I1438" i="5"/>
  <c r="M1438" i="5"/>
  <c r="N1438" i="5" s="1"/>
  <c r="F1439" i="5"/>
  <c r="I1439" i="5"/>
  <c r="M1439" i="5"/>
  <c r="N1439" i="5" s="1"/>
  <c r="F1440" i="5"/>
  <c r="I1440" i="5"/>
  <c r="M1440" i="5"/>
  <c r="N1440" i="5" s="1"/>
  <c r="F1441" i="5"/>
  <c r="I1441" i="5"/>
  <c r="M1441" i="5"/>
  <c r="N1441" i="5" s="1"/>
  <c r="F1442" i="5"/>
  <c r="I1442" i="5"/>
  <c r="M1442" i="5"/>
  <c r="N1442" i="5" s="1"/>
  <c r="F1443" i="5"/>
  <c r="I1443" i="5"/>
  <c r="M1443" i="5"/>
  <c r="N1443" i="5" s="1"/>
  <c r="F1444" i="5"/>
  <c r="I1444" i="5"/>
  <c r="M1444" i="5"/>
  <c r="N1444" i="5" s="1"/>
  <c r="F1445" i="5"/>
  <c r="I1445" i="5"/>
  <c r="M1445" i="5"/>
  <c r="N1445" i="5"/>
  <c r="F1446" i="5"/>
  <c r="I1446" i="5"/>
  <c r="M1446" i="5"/>
  <c r="N1446" i="5" s="1"/>
  <c r="F1447" i="5"/>
  <c r="I1447" i="5"/>
  <c r="M1447" i="5"/>
  <c r="N1447" i="5" s="1"/>
  <c r="F1448" i="5"/>
  <c r="I1448" i="5"/>
  <c r="M1448" i="5"/>
  <c r="N1448" i="5" s="1"/>
  <c r="F1449" i="5"/>
  <c r="I1449" i="5"/>
  <c r="M1449" i="5"/>
  <c r="N1449" i="5"/>
  <c r="F1450" i="5"/>
  <c r="I1450" i="5"/>
  <c r="M1450" i="5"/>
  <c r="N1450" i="5" s="1"/>
  <c r="F1451" i="5"/>
  <c r="I1451" i="5"/>
  <c r="M1451" i="5"/>
  <c r="N1451" i="5"/>
  <c r="F1452" i="5"/>
  <c r="I1452" i="5"/>
  <c r="M1452" i="5"/>
  <c r="N1452" i="5" s="1"/>
  <c r="F1453" i="5"/>
  <c r="I1453" i="5"/>
  <c r="M1453" i="5"/>
  <c r="N1453" i="5"/>
  <c r="F1454" i="5"/>
  <c r="I1454" i="5"/>
  <c r="M1454" i="5"/>
  <c r="N1454" i="5" s="1"/>
  <c r="F1455" i="5"/>
  <c r="I1455" i="5"/>
  <c r="M1455" i="5"/>
  <c r="N1455" i="5" s="1"/>
  <c r="F1456" i="5"/>
  <c r="I1456" i="5"/>
  <c r="M1456" i="5"/>
  <c r="N1456" i="5" s="1"/>
  <c r="F1457" i="5"/>
  <c r="I1457" i="5"/>
  <c r="M1457" i="5"/>
  <c r="N1457" i="5" s="1"/>
  <c r="F1458" i="5"/>
  <c r="I1458" i="5"/>
  <c r="M1458" i="5"/>
  <c r="N1458" i="5" s="1"/>
  <c r="F1459" i="5"/>
  <c r="I1459" i="5"/>
  <c r="M1459" i="5"/>
  <c r="N1459" i="5" s="1"/>
  <c r="F1460" i="5"/>
  <c r="I1460" i="5"/>
  <c r="M1460" i="5"/>
  <c r="N1460" i="5" s="1"/>
  <c r="F1461" i="5"/>
  <c r="I1461" i="5"/>
  <c r="M1461" i="5"/>
  <c r="N1461" i="5"/>
  <c r="F1462" i="5"/>
  <c r="I1462" i="5"/>
  <c r="M1462" i="5"/>
  <c r="N1462" i="5" s="1"/>
  <c r="F1463" i="5"/>
  <c r="I1463" i="5"/>
  <c r="M1463" i="5"/>
  <c r="N1463" i="5" s="1"/>
  <c r="F1464" i="5"/>
  <c r="I1464" i="5"/>
  <c r="M1464" i="5"/>
  <c r="N1464" i="5" s="1"/>
  <c r="F1465" i="5"/>
  <c r="I1465" i="5"/>
  <c r="M1465" i="5"/>
  <c r="N1465" i="5"/>
  <c r="F1466" i="5"/>
  <c r="I1466" i="5"/>
  <c r="M1466" i="5"/>
  <c r="N1466" i="5" s="1"/>
  <c r="F1467" i="5"/>
  <c r="I1467" i="5"/>
  <c r="M1467" i="5"/>
  <c r="N1467" i="5"/>
  <c r="F1468" i="5"/>
  <c r="I1468" i="5"/>
  <c r="M1468" i="5"/>
  <c r="N1468" i="5" s="1"/>
  <c r="F1469" i="5"/>
  <c r="I1469" i="5"/>
  <c r="M1469" i="5"/>
  <c r="N1469" i="5"/>
  <c r="F1470" i="5"/>
  <c r="I1470" i="5"/>
  <c r="M1470" i="5"/>
  <c r="N1470" i="5" s="1"/>
  <c r="F1471" i="5"/>
  <c r="I1471" i="5"/>
  <c r="M1471" i="5"/>
  <c r="N1471" i="5" s="1"/>
  <c r="F1472" i="5"/>
  <c r="I1472" i="5"/>
  <c r="M1472" i="5"/>
  <c r="N1472" i="5" s="1"/>
  <c r="F1473" i="5"/>
  <c r="I1473" i="5"/>
  <c r="M1473" i="5"/>
  <c r="N1473" i="5" s="1"/>
  <c r="F1474" i="5"/>
  <c r="I1474" i="5"/>
  <c r="M1474" i="5"/>
  <c r="N1474" i="5" s="1"/>
  <c r="F1475" i="5"/>
  <c r="I1475" i="5"/>
  <c r="M1475" i="5"/>
  <c r="N1475" i="5" s="1"/>
  <c r="F1476" i="5"/>
  <c r="I1476" i="5"/>
  <c r="M1476" i="5"/>
  <c r="N1476" i="5" s="1"/>
  <c r="F1477" i="5"/>
  <c r="I1477" i="5"/>
  <c r="M1477" i="5"/>
  <c r="N1477" i="5"/>
  <c r="F1478" i="5"/>
  <c r="I1478" i="5"/>
  <c r="M1478" i="5"/>
  <c r="N1478" i="5" s="1"/>
  <c r="F1479" i="5"/>
  <c r="I1479" i="5"/>
  <c r="M1479" i="5"/>
  <c r="N1479" i="5" s="1"/>
  <c r="F1480" i="5"/>
  <c r="I1480" i="5"/>
  <c r="M1480" i="5"/>
  <c r="N1480" i="5" s="1"/>
  <c r="F1481" i="5"/>
  <c r="I1481" i="5"/>
  <c r="M1481" i="5"/>
  <c r="N1481" i="5"/>
  <c r="F1482" i="5"/>
  <c r="I1482" i="5"/>
  <c r="M1482" i="5"/>
  <c r="N1482" i="5" s="1"/>
  <c r="F1483" i="5"/>
  <c r="I1483" i="5"/>
  <c r="M1483" i="5"/>
  <c r="N1483" i="5"/>
  <c r="F1484" i="5"/>
  <c r="I1484" i="5"/>
  <c r="M1484" i="5"/>
  <c r="N1484" i="5" s="1"/>
  <c r="F1485" i="5"/>
  <c r="I1485" i="5"/>
  <c r="M1485" i="5"/>
  <c r="N1485" i="5"/>
  <c r="F1486" i="5"/>
  <c r="I1486" i="5"/>
  <c r="M1486" i="5"/>
  <c r="N1486" i="5" s="1"/>
  <c r="F1487" i="5"/>
  <c r="I1487" i="5"/>
  <c r="M1487" i="5"/>
  <c r="N1487" i="5" s="1"/>
  <c r="F1488" i="5"/>
  <c r="I1488" i="5"/>
  <c r="M1488" i="5"/>
  <c r="N1488" i="5" s="1"/>
  <c r="F1489" i="5"/>
  <c r="I1489" i="5"/>
  <c r="M1489" i="5"/>
  <c r="N1489" i="5" s="1"/>
  <c r="F1490" i="5"/>
  <c r="I1490" i="5"/>
  <c r="M1490" i="5"/>
  <c r="N1490" i="5" s="1"/>
  <c r="F1491" i="5"/>
  <c r="I1491" i="5"/>
  <c r="M1491" i="5"/>
  <c r="N1491" i="5" s="1"/>
  <c r="F1492" i="5"/>
  <c r="I1492" i="5"/>
  <c r="M1492" i="5"/>
  <c r="N1492" i="5" s="1"/>
  <c r="F1493" i="5"/>
  <c r="I1493" i="5"/>
  <c r="M1493" i="5"/>
  <c r="N1493" i="5"/>
  <c r="F1494" i="5"/>
  <c r="I1494" i="5"/>
  <c r="M1494" i="5"/>
  <c r="N1494" i="5" s="1"/>
  <c r="F1495" i="5"/>
  <c r="I1495" i="5"/>
  <c r="M1495" i="5"/>
  <c r="N1495" i="5" s="1"/>
  <c r="F1496" i="5"/>
  <c r="I1496" i="5"/>
  <c r="M1496" i="5"/>
  <c r="N1496" i="5" s="1"/>
  <c r="F1497" i="5"/>
  <c r="I1497" i="5"/>
  <c r="M1497" i="5"/>
  <c r="N1497" i="5"/>
  <c r="F1498" i="5"/>
  <c r="I1498" i="5"/>
  <c r="M1498" i="5"/>
  <c r="N1498" i="5" s="1"/>
  <c r="F1499" i="5"/>
  <c r="I1499" i="5"/>
  <c r="M1499" i="5"/>
  <c r="N1499" i="5"/>
  <c r="F1500" i="5"/>
  <c r="I1500" i="5"/>
  <c r="M1500" i="5"/>
  <c r="N1500" i="5" s="1"/>
  <c r="F1501" i="5"/>
  <c r="I1501" i="5"/>
  <c r="M1501" i="5"/>
  <c r="N1501" i="5"/>
  <c r="F1502" i="5"/>
  <c r="I1502" i="5"/>
  <c r="M1502" i="5"/>
  <c r="N1502" i="5"/>
  <c r="F1503" i="5"/>
  <c r="I1503" i="5"/>
  <c r="M1503" i="5"/>
  <c r="N1503" i="5"/>
  <c r="F1504" i="5"/>
  <c r="I1504" i="5"/>
  <c r="M1504" i="5"/>
  <c r="N1504" i="5"/>
  <c r="F1505" i="5"/>
  <c r="I1505" i="5"/>
  <c r="M1505" i="5"/>
  <c r="N1505" i="5"/>
  <c r="F1506" i="5"/>
  <c r="I1506" i="5"/>
  <c r="M1506" i="5"/>
  <c r="N1506" i="5"/>
  <c r="F1507" i="5"/>
  <c r="I1507" i="5"/>
  <c r="M1507" i="5"/>
  <c r="N1507" i="5"/>
  <c r="F1508" i="5"/>
  <c r="I1508" i="5"/>
  <c r="M1508" i="5"/>
  <c r="N1508" i="5"/>
  <c r="F1509" i="5"/>
  <c r="I1509" i="5"/>
  <c r="M1509" i="5"/>
  <c r="N1509" i="5"/>
  <c r="F1510" i="5"/>
  <c r="I1510" i="5"/>
  <c r="M1510" i="5"/>
  <c r="N1510" i="5"/>
  <c r="F1511" i="5"/>
  <c r="I1511" i="5"/>
  <c r="M1511" i="5"/>
  <c r="N1511" i="5"/>
  <c r="F1512" i="5"/>
  <c r="I1512" i="5"/>
  <c r="M1512" i="5"/>
  <c r="N1512" i="5"/>
  <c r="F1513" i="5"/>
  <c r="I1513" i="5"/>
  <c r="M1513" i="5"/>
  <c r="N1513" i="5"/>
  <c r="F1514" i="5"/>
  <c r="I1514" i="5"/>
  <c r="M1514" i="5"/>
  <c r="N1514" i="5"/>
  <c r="F1515" i="5"/>
  <c r="I1515" i="5"/>
  <c r="M1515" i="5"/>
  <c r="N1515" i="5"/>
  <c r="F1516" i="5"/>
  <c r="I1516" i="5"/>
  <c r="M1516" i="5"/>
  <c r="N1516" i="5"/>
  <c r="F1517" i="5"/>
  <c r="I1517" i="5"/>
  <c r="M1517" i="5"/>
  <c r="N1517" i="5"/>
  <c r="F1518" i="5"/>
  <c r="I1518" i="5"/>
  <c r="M1518" i="5"/>
  <c r="N1518" i="5"/>
  <c r="F1519" i="5"/>
  <c r="I1519" i="5"/>
  <c r="M1519" i="5"/>
  <c r="N1519" i="5"/>
  <c r="F1520" i="5"/>
  <c r="I1520" i="5"/>
  <c r="M1520" i="5"/>
  <c r="N1520" i="5"/>
  <c r="F1521" i="5"/>
  <c r="I1521" i="5"/>
  <c r="M1521" i="5"/>
  <c r="N1521" i="5"/>
  <c r="F1522" i="5"/>
  <c r="I1522" i="5"/>
  <c r="M1522" i="5"/>
  <c r="N1522" i="5"/>
  <c r="F1523" i="5"/>
  <c r="I1523" i="5"/>
  <c r="M1523" i="5"/>
  <c r="N1523" i="5"/>
  <c r="F1524" i="5"/>
  <c r="I1524" i="5"/>
  <c r="M1524" i="5"/>
  <c r="N1524" i="5"/>
  <c r="F1525" i="5"/>
  <c r="I1525" i="5"/>
  <c r="M1525" i="5"/>
  <c r="N1525" i="5"/>
  <c r="F1526" i="5"/>
  <c r="I1526" i="5"/>
  <c r="M1526" i="5"/>
  <c r="N1526" i="5"/>
  <c r="F1527" i="5"/>
  <c r="I1527" i="5"/>
  <c r="M1527" i="5"/>
  <c r="N1527" i="5"/>
  <c r="F1528" i="5"/>
  <c r="I1528" i="5"/>
  <c r="M1528" i="5"/>
  <c r="N1528" i="5"/>
  <c r="F1529" i="5"/>
  <c r="I1529" i="5"/>
  <c r="M1529" i="5"/>
  <c r="N1529" i="5"/>
  <c r="F1530" i="5"/>
  <c r="I1530" i="5"/>
  <c r="M1530" i="5"/>
  <c r="N1530" i="5"/>
  <c r="F1531" i="5"/>
  <c r="I1531" i="5"/>
  <c r="M1531" i="5"/>
  <c r="N1531" i="5"/>
  <c r="F1532" i="5"/>
  <c r="I1532" i="5"/>
  <c r="M1532" i="5"/>
  <c r="N1532" i="5"/>
  <c r="F1533" i="5"/>
  <c r="I1533" i="5"/>
  <c r="M1533" i="5"/>
  <c r="N1533" i="5"/>
  <c r="F1534" i="5"/>
  <c r="I1534" i="5"/>
  <c r="M1534" i="5"/>
  <c r="N1534" i="5"/>
  <c r="F1535" i="5"/>
  <c r="I1535" i="5"/>
  <c r="M1535" i="5"/>
  <c r="N1535" i="5"/>
  <c r="F1536" i="5"/>
  <c r="I1536" i="5"/>
  <c r="M1536" i="5"/>
  <c r="N1536" i="5"/>
  <c r="F1537" i="5"/>
  <c r="I1537" i="5"/>
  <c r="M1537" i="5"/>
  <c r="N1537" i="5"/>
  <c r="F1538" i="5"/>
  <c r="I1538" i="5"/>
  <c r="M1538" i="5"/>
  <c r="N1538" i="5"/>
  <c r="F1539" i="5"/>
  <c r="I1539" i="5"/>
  <c r="M1539" i="5"/>
  <c r="N1539" i="5"/>
  <c r="F1540" i="5"/>
  <c r="I1540" i="5"/>
  <c r="M1540" i="5"/>
  <c r="N1540" i="5"/>
  <c r="F1541" i="5"/>
  <c r="I1541" i="5"/>
  <c r="M1541" i="5"/>
  <c r="N1541" i="5"/>
  <c r="F1542" i="5"/>
  <c r="I1542" i="5"/>
  <c r="M1542" i="5"/>
  <c r="N1542" i="5"/>
  <c r="F1543" i="5"/>
  <c r="I1543" i="5"/>
  <c r="M1543" i="5"/>
  <c r="N1543" i="5"/>
  <c r="F1544" i="5"/>
  <c r="I1544" i="5"/>
  <c r="M1544" i="5"/>
  <c r="N1544" i="5"/>
  <c r="F1545" i="5"/>
  <c r="I1545" i="5"/>
  <c r="M1545" i="5"/>
  <c r="N1545" i="5"/>
  <c r="F1546" i="5"/>
  <c r="I1546" i="5"/>
  <c r="M1546" i="5"/>
  <c r="N1546" i="5"/>
  <c r="I1547" i="5"/>
  <c r="M1547" i="5"/>
  <c r="N1547" i="5" s="1"/>
  <c r="I1548" i="5"/>
  <c r="M1548" i="5"/>
  <c r="N1548" i="5"/>
  <c r="I1549" i="5"/>
  <c r="M1549" i="5"/>
  <c r="N1549" i="5"/>
  <c r="F1550" i="5"/>
  <c r="I1550" i="5"/>
  <c r="M1550" i="5"/>
  <c r="N1550" i="5"/>
  <c r="F1551" i="5"/>
  <c r="I1551" i="5"/>
  <c r="M1551" i="5"/>
  <c r="N1551" i="5"/>
  <c r="F1552" i="5"/>
  <c r="I1552" i="5"/>
  <c r="M1552" i="5"/>
  <c r="N1552" i="5"/>
  <c r="F1553" i="5"/>
  <c r="I1553" i="5"/>
  <c r="M1553" i="5"/>
  <c r="N1553" i="5"/>
  <c r="F1554" i="5"/>
  <c r="I1554" i="5"/>
  <c r="M1554" i="5"/>
  <c r="N1554" i="5"/>
  <c r="F1555" i="5"/>
  <c r="I1555" i="5"/>
  <c r="M1555" i="5"/>
  <c r="N1555" i="5"/>
  <c r="F1556" i="5"/>
  <c r="I1556" i="5"/>
  <c r="M1556" i="5"/>
  <c r="N1556" i="5"/>
  <c r="F1557" i="5"/>
  <c r="I1557" i="5"/>
  <c r="M1557" i="5"/>
  <c r="N1557" i="5"/>
  <c r="F1558" i="5"/>
  <c r="I1558" i="5"/>
  <c r="M1558" i="5"/>
  <c r="N1558" i="5"/>
  <c r="F1559" i="5"/>
  <c r="I1559" i="5"/>
  <c r="M1559" i="5"/>
  <c r="N1559" i="5"/>
  <c r="F1560" i="5"/>
  <c r="I1560" i="5"/>
  <c r="M1560" i="5"/>
  <c r="N1560" i="5"/>
  <c r="F1561" i="5"/>
  <c r="I1561" i="5"/>
  <c r="M1561" i="5"/>
  <c r="N1561" i="5"/>
  <c r="F1562" i="5"/>
  <c r="I1562" i="5"/>
  <c r="M1562" i="5"/>
  <c r="N1562" i="5"/>
  <c r="F1563" i="5"/>
  <c r="I1563" i="5"/>
  <c r="M1563" i="5"/>
  <c r="N1563" i="5"/>
  <c r="F1564" i="5"/>
  <c r="I1564" i="5"/>
  <c r="M1564" i="5"/>
  <c r="N1564" i="5"/>
  <c r="F1565" i="5"/>
  <c r="I1565" i="5"/>
  <c r="M1565" i="5"/>
  <c r="N1565" i="5"/>
  <c r="F1566" i="5"/>
  <c r="I1566" i="5"/>
  <c r="M1566" i="5"/>
  <c r="N1566" i="5"/>
  <c r="F1567" i="5"/>
  <c r="I1567" i="5"/>
  <c r="M1567" i="5"/>
  <c r="N1567" i="5"/>
  <c r="F1568" i="5"/>
  <c r="I1568" i="5"/>
  <c r="M1568" i="5"/>
  <c r="N1568" i="5"/>
  <c r="F1569" i="5"/>
  <c r="I1569" i="5"/>
  <c r="M1569" i="5"/>
  <c r="N1569" i="5"/>
  <c r="F1570" i="5"/>
  <c r="I1570" i="5"/>
  <c r="M1570" i="5"/>
  <c r="N1570" i="5"/>
  <c r="F1571" i="5"/>
  <c r="I1571" i="5"/>
  <c r="M1571" i="5"/>
  <c r="N1571" i="5"/>
  <c r="F1572" i="5"/>
  <c r="I1572" i="5"/>
  <c r="M1572" i="5"/>
  <c r="N1572" i="5"/>
  <c r="F1573" i="5"/>
  <c r="I1573" i="5"/>
  <c r="M1573" i="5"/>
  <c r="N1573" i="5"/>
  <c r="F1574" i="5"/>
  <c r="I1574" i="5"/>
  <c r="M1574" i="5"/>
  <c r="N1574" i="5"/>
  <c r="F1575" i="5"/>
  <c r="I1575" i="5"/>
  <c r="M1575" i="5"/>
  <c r="N1575" i="5"/>
  <c r="F1576" i="5"/>
  <c r="I1576" i="5"/>
  <c r="M1576" i="5"/>
  <c r="N1576" i="5"/>
  <c r="F1577" i="5"/>
  <c r="I1577" i="5"/>
  <c r="M1577" i="5"/>
  <c r="N1577" i="5"/>
  <c r="F1578" i="5"/>
  <c r="I1578" i="5"/>
  <c r="M1578" i="5"/>
  <c r="N1578" i="5"/>
  <c r="F1579" i="5"/>
  <c r="I1579" i="5"/>
  <c r="M1579" i="5"/>
  <c r="N1579" i="5"/>
  <c r="F1580" i="5"/>
  <c r="I1580" i="5"/>
  <c r="M1580" i="5"/>
  <c r="N1580" i="5"/>
  <c r="F1581" i="5"/>
  <c r="I1581" i="5"/>
  <c r="M1581" i="5"/>
  <c r="N1581" i="5"/>
  <c r="F1582" i="5"/>
  <c r="I1582" i="5"/>
  <c r="M1582" i="5"/>
  <c r="N1582" i="5"/>
  <c r="F1583" i="5"/>
  <c r="I1583" i="5"/>
  <c r="M1583" i="5"/>
  <c r="N1583" i="5"/>
  <c r="F1584" i="5"/>
  <c r="I1584" i="5"/>
  <c r="M1584" i="5"/>
  <c r="N1584" i="5"/>
  <c r="F1585" i="5"/>
  <c r="I1585" i="5"/>
  <c r="M1585" i="5"/>
  <c r="N1585" i="5"/>
  <c r="F1586" i="5"/>
  <c r="I1586" i="5"/>
  <c r="M1586" i="5"/>
  <c r="N1586" i="5"/>
  <c r="F1587" i="5"/>
  <c r="I1587" i="5"/>
  <c r="M1587" i="5"/>
  <c r="N1587" i="5"/>
  <c r="F1588" i="5"/>
  <c r="I1588" i="5"/>
  <c r="M1588" i="5"/>
  <c r="N1588" i="5"/>
  <c r="F1589" i="5"/>
  <c r="I1589" i="5"/>
  <c r="M1589" i="5"/>
  <c r="N1589" i="5"/>
  <c r="F1590" i="5"/>
  <c r="I1590" i="5"/>
  <c r="M1590" i="5"/>
  <c r="N1590" i="5"/>
  <c r="F1591" i="5"/>
  <c r="I1591" i="5"/>
  <c r="M1591" i="5"/>
  <c r="N1591" i="5"/>
  <c r="F1592" i="5"/>
  <c r="I1592" i="5"/>
  <c r="M1592" i="5"/>
  <c r="N1592" i="5"/>
  <c r="F1593" i="5"/>
  <c r="I1593" i="5"/>
  <c r="M1593" i="5"/>
  <c r="N1593" i="5"/>
  <c r="F1594" i="5"/>
  <c r="I1594" i="5"/>
  <c r="M1594" i="5"/>
  <c r="N1594" i="5"/>
  <c r="F1595" i="5"/>
  <c r="I1595" i="5"/>
  <c r="M1595" i="5"/>
  <c r="N1595" i="5"/>
  <c r="F1596" i="5"/>
  <c r="I1596" i="5"/>
  <c r="M1596" i="5"/>
  <c r="N1596" i="5"/>
  <c r="F1597" i="5"/>
  <c r="I1597" i="5"/>
  <c r="M1597" i="5"/>
  <c r="N1597" i="5"/>
  <c r="F1598" i="5"/>
  <c r="I1598" i="5"/>
  <c r="M1598" i="5"/>
  <c r="N1598" i="5"/>
  <c r="F1599" i="5"/>
  <c r="I1599" i="5"/>
  <c r="M1599" i="5"/>
  <c r="N1599" i="5"/>
  <c r="F1600" i="5"/>
  <c r="I1600" i="5"/>
  <c r="M1600" i="5"/>
  <c r="N1600" i="5"/>
  <c r="F1601" i="5"/>
  <c r="I1601" i="5"/>
  <c r="M1601" i="5"/>
  <c r="N1601" i="5"/>
  <c r="F1602" i="5"/>
  <c r="I1602" i="5"/>
  <c r="M1602" i="5"/>
  <c r="N1602" i="5"/>
  <c r="F1603" i="5"/>
  <c r="I1603" i="5"/>
  <c r="M1603" i="5"/>
  <c r="N1603" i="5"/>
  <c r="F1604" i="5"/>
  <c r="I1604" i="5"/>
  <c r="M1604" i="5"/>
  <c r="N1604" i="5"/>
  <c r="F1605" i="5"/>
  <c r="I1605" i="5"/>
  <c r="M1605" i="5"/>
  <c r="N1605" i="5"/>
  <c r="F1606" i="5"/>
  <c r="I1606" i="5"/>
  <c r="M1606" i="5"/>
  <c r="N1606" i="5"/>
  <c r="F1607" i="5"/>
  <c r="I1607" i="5"/>
  <c r="M1607" i="5"/>
  <c r="N1607" i="5"/>
  <c r="F1608" i="5"/>
  <c r="I1608" i="5"/>
  <c r="M1608" i="5"/>
  <c r="N1608" i="5"/>
  <c r="F1609" i="5"/>
  <c r="I1609" i="5"/>
  <c r="M1609" i="5"/>
  <c r="N1609" i="5"/>
  <c r="F1610" i="5"/>
  <c r="I1610" i="5"/>
  <c r="M1610" i="5"/>
  <c r="N1610" i="5"/>
  <c r="F1611" i="5"/>
  <c r="I1611" i="5"/>
  <c r="M1611" i="5"/>
  <c r="N1611" i="5"/>
  <c r="F1612" i="5"/>
  <c r="I1612" i="5"/>
  <c r="M1612" i="5"/>
  <c r="N1612" i="5"/>
  <c r="F1613" i="5"/>
  <c r="I1613" i="5"/>
  <c r="M1613" i="5"/>
  <c r="N1613" i="5"/>
  <c r="F1614" i="5"/>
  <c r="I1614" i="5"/>
  <c r="M1614" i="5"/>
  <c r="N1614" i="5"/>
  <c r="F1615" i="5"/>
  <c r="I1615" i="5"/>
  <c r="M1615" i="5"/>
  <c r="N1615" i="5"/>
  <c r="F1616" i="5"/>
  <c r="I1616" i="5"/>
  <c r="M1616" i="5"/>
  <c r="N1616" i="5"/>
  <c r="F1617" i="5"/>
  <c r="I1617" i="5"/>
  <c r="M1617" i="5"/>
  <c r="N1617" i="5"/>
  <c r="F1618" i="5"/>
  <c r="I1618" i="5"/>
  <c r="M1618" i="5"/>
  <c r="N1618" i="5"/>
  <c r="F1619" i="5"/>
  <c r="I1619" i="5"/>
  <c r="M1619" i="5"/>
  <c r="N1619" i="5"/>
  <c r="F1620" i="5"/>
  <c r="I1620" i="5"/>
  <c r="M1620" i="5"/>
  <c r="N1620" i="5"/>
  <c r="F1621" i="5"/>
  <c r="I1621" i="5"/>
  <c r="M1621" i="5"/>
  <c r="N1621" i="5"/>
  <c r="F1622" i="5"/>
  <c r="I1622" i="5"/>
  <c r="M1622" i="5"/>
  <c r="N1622" i="5"/>
  <c r="F1623" i="5"/>
  <c r="I1623" i="5"/>
  <c r="M1623" i="5"/>
  <c r="N1623" i="5"/>
  <c r="F1624" i="5"/>
  <c r="I1624" i="5"/>
  <c r="M1624" i="5"/>
  <c r="N1624" i="5"/>
  <c r="F1625" i="5"/>
  <c r="I1625" i="5"/>
  <c r="M1625" i="5"/>
  <c r="N1625" i="5"/>
  <c r="F1626" i="5"/>
  <c r="I1626" i="5"/>
  <c r="M1626" i="5"/>
  <c r="N1626" i="5"/>
  <c r="F1627" i="5"/>
  <c r="I1627" i="5"/>
  <c r="M1627" i="5"/>
  <c r="N1627" i="5"/>
  <c r="F1628" i="5"/>
  <c r="I1628" i="5"/>
  <c r="M1628" i="5"/>
  <c r="N1628" i="5"/>
  <c r="F1629" i="5"/>
  <c r="I1629" i="5"/>
  <c r="M1629" i="5"/>
  <c r="N1629" i="5"/>
  <c r="F1630" i="5"/>
  <c r="I1630" i="5"/>
  <c r="M1630" i="5"/>
  <c r="N1630" i="5"/>
  <c r="F1631" i="5"/>
  <c r="I1631" i="5"/>
  <c r="M1631" i="5"/>
  <c r="N1631" i="5"/>
  <c r="F1632" i="5"/>
  <c r="I1632" i="5"/>
  <c r="M1632" i="5"/>
  <c r="N1632" i="5"/>
  <c r="I1633" i="5"/>
  <c r="M1633" i="5"/>
  <c r="N1633" i="5" s="1"/>
  <c r="I1634" i="5"/>
  <c r="M1634" i="5"/>
  <c r="N1634" i="5" s="1"/>
  <c r="F1635" i="5"/>
  <c r="I1635" i="5"/>
  <c r="M1635" i="5"/>
  <c r="N1635" i="5" s="1"/>
  <c r="F1636" i="5"/>
  <c r="I1636" i="5"/>
  <c r="M1636" i="5"/>
  <c r="N1636" i="5" s="1"/>
  <c r="F1637" i="5"/>
  <c r="I1637" i="5"/>
  <c r="M1637" i="5"/>
  <c r="N1637" i="5" s="1"/>
  <c r="F1638" i="5"/>
  <c r="I1638" i="5"/>
  <c r="M1638" i="5"/>
  <c r="N1638" i="5" s="1"/>
  <c r="F1639" i="5"/>
  <c r="I1639" i="5"/>
  <c r="M1639" i="5"/>
  <c r="N1639" i="5" s="1"/>
  <c r="F1640" i="5"/>
  <c r="I1640" i="5"/>
  <c r="M1640" i="5"/>
  <c r="N1640" i="5" s="1"/>
  <c r="F1641" i="5"/>
  <c r="I1641" i="5"/>
  <c r="M1641" i="5"/>
  <c r="N1641" i="5" s="1"/>
  <c r="F1642" i="5"/>
  <c r="I1642" i="5"/>
  <c r="M1642" i="5"/>
  <c r="N1642" i="5" s="1"/>
  <c r="F1643" i="5"/>
  <c r="I1643" i="5"/>
  <c r="M1643" i="5"/>
  <c r="N1643" i="5" s="1"/>
  <c r="F1644" i="5"/>
  <c r="I1644" i="5"/>
  <c r="M1644" i="5"/>
  <c r="N1644" i="5" s="1"/>
  <c r="F1645" i="5"/>
  <c r="I1645" i="5"/>
  <c r="M1645" i="5"/>
  <c r="N1645" i="5" s="1"/>
  <c r="F1646" i="5"/>
  <c r="I1646" i="5"/>
  <c r="M1646" i="5"/>
  <c r="N1646" i="5" s="1"/>
  <c r="F1647" i="5"/>
  <c r="I1647" i="5"/>
  <c r="M1647" i="5"/>
  <c r="N1647" i="5" s="1"/>
  <c r="F1648" i="5"/>
  <c r="I1648" i="5"/>
  <c r="M1648" i="5"/>
  <c r="N1648" i="5" s="1"/>
  <c r="F1649" i="5"/>
  <c r="I1649" i="5"/>
  <c r="M1649" i="5"/>
  <c r="N1649" i="5" s="1"/>
  <c r="F1650" i="5"/>
  <c r="I1650" i="5"/>
  <c r="M1650" i="5"/>
  <c r="N1650" i="5" s="1"/>
  <c r="F1651" i="5"/>
  <c r="I1651" i="5"/>
  <c r="M1651" i="5"/>
  <c r="N1651" i="5" s="1"/>
  <c r="F1652" i="5"/>
  <c r="I1652" i="5"/>
  <c r="M1652" i="5"/>
  <c r="N1652" i="5" s="1"/>
  <c r="F1653" i="5"/>
  <c r="I1653" i="5"/>
  <c r="M1653" i="5"/>
  <c r="N1653" i="5" s="1"/>
  <c r="F1654" i="5"/>
  <c r="I1654" i="5"/>
  <c r="M1654" i="5"/>
  <c r="N1654" i="5" s="1"/>
  <c r="F1655" i="5"/>
  <c r="I1655" i="5"/>
  <c r="M1655" i="5"/>
  <c r="N1655" i="5" s="1"/>
  <c r="F1656" i="5"/>
  <c r="I1656" i="5"/>
  <c r="M1656" i="5"/>
  <c r="N1656" i="5" s="1"/>
  <c r="F1657" i="5"/>
  <c r="I1657" i="5"/>
  <c r="M1657" i="5"/>
  <c r="N1657" i="5" s="1"/>
  <c r="F1658" i="5"/>
  <c r="I1658" i="5"/>
  <c r="M1658" i="5"/>
  <c r="N1658" i="5" s="1"/>
  <c r="F1659" i="5"/>
  <c r="I1659" i="5"/>
  <c r="M1659" i="5"/>
  <c r="N1659" i="5" s="1"/>
  <c r="F1660" i="5"/>
  <c r="I1660" i="5"/>
  <c r="M1660" i="5"/>
  <c r="N1660" i="5" s="1"/>
  <c r="F1661" i="5"/>
  <c r="I1661" i="5"/>
  <c r="M1661" i="5"/>
  <c r="N1661" i="5" s="1"/>
  <c r="F1662" i="5"/>
  <c r="I1662" i="5"/>
  <c r="M1662" i="5"/>
  <c r="N1662" i="5" s="1"/>
  <c r="F1663" i="5"/>
  <c r="I1663" i="5"/>
  <c r="M1663" i="5"/>
  <c r="N1663" i="5" s="1"/>
  <c r="F1664" i="5"/>
  <c r="I1664" i="5"/>
  <c r="M1664" i="5"/>
  <c r="N1664" i="5" s="1"/>
  <c r="F1665" i="5"/>
  <c r="I1665" i="5"/>
  <c r="M1665" i="5"/>
  <c r="N1665" i="5" s="1"/>
  <c r="F1666" i="5"/>
  <c r="I1666" i="5"/>
  <c r="M1666" i="5"/>
  <c r="N1666" i="5" s="1"/>
  <c r="F1667" i="5"/>
  <c r="I1667" i="5"/>
  <c r="M1667" i="5"/>
  <c r="N1667" i="5" s="1"/>
  <c r="F1668" i="5"/>
  <c r="I1668" i="5"/>
  <c r="M1668" i="5"/>
  <c r="N1668" i="5" s="1"/>
  <c r="F1669" i="5"/>
  <c r="I1669" i="5"/>
  <c r="M1669" i="5"/>
  <c r="N1669" i="5" s="1"/>
  <c r="F1670" i="5"/>
  <c r="I1670" i="5"/>
  <c r="M1670" i="5"/>
  <c r="N1670" i="5" s="1"/>
  <c r="F1671" i="5"/>
  <c r="I1671" i="5"/>
  <c r="M1671" i="5"/>
  <c r="N1671" i="5" s="1"/>
  <c r="F1672" i="5"/>
  <c r="I1672" i="5"/>
  <c r="M1672" i="5"/>
  <c r="N1672" i="5" s="1"/>
  <c r="F1673" i="5"/>
  <c r="I1673" i="5"/>
  <c r="M1673" i="5"/>
  <c r="N1673" i="5" s="1"/>
  <c r="F1674" i="5"/>
  <c r="I1674" i="5"/>
  <c r="M1674" i="5"/>
  <c r="N1674" i="5" s="1"/>
  <c r="F1675" i="5"/>
  <c r="I1675" i="5"/>
  <c r="M1675" i="5"/>
  <c r="N1675" i="5" s="1"/>
  <c r="F1676" i="5"/>
  <c r="I1676" i="5"/>
  <c r="M1676" i="5"/>
  <c r="N1676" i="5" s="1"/>
  <c r="F1677" i="5"/>
  <c r="I1677" i="5"/>
  <c r="M1677" i="5"/>
  <c r="N1677" i="5" s="1"/>
  <c r="F1678" i="5"/>
  <c r="I1678" i="5"/>
  <c r="M1678" i="5"/>
  <c r="N1678" i="5" s="1"/>
  <c r="F1679" i="5"/>
  <c r="I1679" i="5"/>
  <c r="M1679" i="5"/>
  <c r="N1679" i="5" s="1"/>
  <c r="F1680" i="5"/>
  <c r="I1680" i="5"/>
  <c r="M1680" i="5"/>
  <c r="N1680" i="5" s="1"/>
  <c r="I1681" i="5"/>
  <c r="M1681" i="5"/>
  <c r="N1681" i="5"/>
  <c r="F1682" i="5"/>
  <c r="I1682" i="5"/>
  <c r="M1682" i="5"/>
  <c r="N1682" i="5" s="1"/>
  <c r="F1683" i="5"/>
  <c r="I1683" i="5"/>
  <c r="M1683" i="5"/>
  <c r="N1683" i="5"/>
  <c r="F1684" i="5"/>
  <c r="I1684" i="5"/>
  <c r="M1684" i="5"/>
  <c r="N1684" i="5" s="1"/>
  <c r="F1685" i="5"/>
  <c r="I1685" i="5"/>
  <c r="M1685" i="5"/>
  <c r="N1685" i="5" s="1"/>
  <c r="F1686" i="5"/>
  <c r="I1686" i="5"/>
  <c r="M1686" i="5"/>
  <c r="N1686" i="5" s="1"/>
  <c r="F1687" i="5"/>
  <c r="I1687" i="5"/>
  <c r="M1687" i="5"/>
  <c r="N1687" i="5" s="1"/>
  <c r="F1688" i="5"/>
  <c r="I1688" i="5"/>
  <c r="M1688" i="5"/>
  <c r="N1688" i="5" s="1"/>
  <c r="F1689" i="5"/>
  <c r="I1689" i="5"/>
  <c r="M1689" i="5"/>
  <c r="N1689" i="5" s="1"/>
  <c r="F1690" i="5"/>
  <c r="I1690" i="5"/>
  <c r="M1690" i="5"/>
  <c r="N1690" i="5" s="1"/>
  <c r="F1691" i="5"/>
  <c r="I1691" i="5"/>
  <c r="M1691" i="5"/>
  <c r="N1691" i="5"/>
  <c r="F1692" i="5"/>
  <c r="I1692" i="5"/>
  <c r="M1692" i="5"/>
  <c r="N1692" i="5" s="1"/>
  <c r="F1693" i="5"/>
  <c r="I1693" i="5"/>
  <c r="M1693" i="5"/>
  <c r="N1693" i="5" s="1"/>
  <c r="F1694" i="5"/>
  <c r="I1694" i="5"/>
  <c r="M1694" i="5"/>
  <c r="N1694" i="5" s="1"/>
  <c r="F1695" i="5"/>
  <c r="I1695" i="5"/>
  <c r="M1695" i="5"/>
  <c r="N1695" i="5"/>
  <c r="F1696" i="5"/>
  <c r="I1696" i="5"/>
  <c r="M1696" i="5"/>
  <c r="N1696" i="5" s="1"/>
  <c r="F1697" i="5"/>
  <c r="I1697" i="5"/>
  <c r="M1697" i="5"/>
  <c r="N1697" i="5"/>
  <c r="F1698" i="5"/>
  <c r="I1698" i="5"/>
  <c r="M1698" i="5"/>
  <c r="N1698" i="5" s="1"/>
  <c r="F1699" i="5"/>
  <c r="I1699" i="5"/>
  <c r="M1699" i="5"/>
  <c r="N1699" i="5"/>
  <c r="F1700" i="5"/>
  <c r="I1700" i="5"/>
  <c r="M1700" i="5"/>
  <c r="N1700" i="5" s="1"/>
  <c r="F1701" i="5"/>
  <c r="I1701" i="5"/>
  <c r="M1701" i="5"/>
  <c r="N1701" i="5" s="1"/>
  <c r="F1702" i="5"/>
  <c r="I1702" i="5"/>
  <c r="M1702" i="5"/>
  <c r="N1702" i="5" s="1"/>
  <c r="F1703" i="5"/>
  <c r="I1703" i="5"/>
  <c r="M1703" i="5"/>
  <c r="N1703" i="5" s="1"/>
  <c r="F1704" i="5"/>
  <c r="I1704" i="5"/>
  <c r="M1704" i="5"/>
  <c r="N1704" i="5" s="1"/>
  <c r="F1705" i="5"/>
  <c r="I1705" i="5"/>
  <c r="M1705" i="5"/>
  <c r="N1705" i="5" s="1"/>
  <c r="F1706" i="5"/>
  <c r="I1706" i="5"/>
  <c r="M1706" i="5"/>
  <c r="N1706" i="5" s="1"/>
  <c r="F1707" i="5"/>
  <c r="I1707" i="5"/>
  <c r="M1707" i="5"/>
  <c r="N1707" i="5"/>
  <c r="F1708" i="5"/>
  <c r="I1708" i="5"/>
  <c r="M1708" i="5"/>
  <c r="N1708" i="5" s="1"/>
  <c r="F1709" i="5"/>
  <c r="I1709" i="5"/>
  <c r="M1709" i="5"/>
  <c r="N1709" i="5" s="1"/>
  <c r="F1710" i="5"/>
  <c r="I1710" i="5"/>
  <c r="M1710" i="5"/>
  <c r="N1710" i="5" s="1"/>
  <c r="F1711" i="5"/>
  <c r="I1711" i="5"/>
  <c r="M1711" i="5"/>
  <c r="N1711" i="5"/>
  <c r="F1712" i="5"/>
  <c r="I1712" i="5"/>
  <c r="M1712" i="5"/>
  <c r="N1712" i="5" s="1"/>
  <c r="F1713" i="5"/>
  <c r="I1713" i="5"/>
  <c r="M1713" i="5"/>
  <c r="N1713" i="5"/>
  <c r="F1714" i="5"/>
  <c r="I1714" i="5"/>
  <c r="M1714" i="5"/>
  <c r="N1714" i="5" s="1"/>
  <c r="F1715" i="5"/>
  <c r="I1715" i="5"/>
  <c r="M1715" i="5"/>
  <c r="N1715" i="5"/>
  <c r="F1716" i="5"/>
  <c r="I1716" i="5"/>
  <c r="M1716" i="5"/>
  <c r="N1716" i="5" s="1"/>
  <c r="F1717" i="5"/>
  <c r="I1717" i="5"/>
  <c r="M1717" i="5"/>
  <c r="N1717" i="5" s="1"/>
  <c r="F1718" i="5"/>
  <c r="I1718" i="5"/>
  <c r="M1718" i="5"/>
  <c r="N1718" i="5" s="1"/>
  <c r="F1719" i="5"/>
  <c r="I1719" i="5"/>
  <c r="M1719" i="5"/>
  <c r="N1719" i="5" s="1"/>
  <c r="F1720" i="5"/>
  <c r="I1720" i="5"/>
  <c r="M1720" i="5"/>
  <c r="N1720" i="5" s="1"/>
  <c r="F1721" i="5"/>
  <c r="I1721" i="5"/>
  <c r="M1721" i="5"/>
  <c r="N1721" i="5" s="1"/>
  <c r="F1722" i="5"/>
  <c r="I1722" i="5"/>
  <c r="M1722" i="5"/>
  <c r="N1722" i="5" s="1"/>
  <c r="F1723" i="5"/>
  <c r="I1723" i="5"/>
  <c r="M1723" i="5"/>
  <c r="N1723" i="5"/>
  <c r="F1724" i="5"/>
  <c r="I1724" i="5"/>
  <c r="M1724" i="5"/>
  <c r="N1724" i="5" s="1"/>
  <c r="F1725" i="5"/>
  <c r="I1725" i="5"/>
  <c r="M1725" i="5"/>
  <c r="N1725" i="5" s="1"/>
  <c r="F1726" i="5"/>
  <c r="I1726" i="5"/>
  <c r="M1726" i="5"/>
  <c r="N1726" i="5" s="1"/>
  <c r="F1727" i="5"/>
  <c r="I1727" i="5"/>
  <c r="M1727" i="5"/>
  <c r="N1727" i="5"/>
  <c r="F1728" i="5"/>
  <c r="I1728" i="5"/>
  <c r="M1728" i="5"/>
  <c r="N1728" i="5" s="1"/>
  <c r="F1729" i="5"/>
  <c r="I1729" i="5"/>
  <c r="M1729" i="5"/>
  <c r="N1729" i="5"/>
  <c r="F1730" i="5"/>
  <c r="I1730" i="5"/>
  <c r="M1730" i="5"/>
  <c r="N1730" i="5" s="1"/>
  <c r="F1731" i="5"/>
  <c r="I1731" i="5"/>
  <c r="M1731" i="5"/>
  <c r="N1731" i="5"/>
  <c r="F1732" i="5"/>
  <c r="I1732" i="5"/>
  <c r="M1732" i="5"/>
  <c r="N1732" i="5" s="1"/>
  <c r="F1733" i="5"/>
  <c r="I1733" i="5"/>
  <c r="M1733" i="5"/>
  <c r="N1733" i="5" s="1"/>
  <c r="F1734" i="5"/>
  <c r="I1734" i="5"/>
  <c r="M1734" i="5"/>
  <c r="N1734" i="5" s="1"/>
  <c r="F1735" i="5"/>
  <c r="I1735" i="5"/>
  <c r="M1735" i="5"/>
  <c r="N1735" i="5" s="1"/>
  <c r="F1736" i="5"/>
  <c r="I1736" i="5"/>
  <c r="M1736" i="5"/>
  <c r="N1736" i="5" s="1"/>
  <c r="F1737" i="5"/>
  <c r="I1737" i="5"/>
  <c r="M1737" i="5"/>
  <c r="N1737" i="5" s="1"/>
  <c r="F1738" i="5"/>
  <c r="I1738" i="5"/>
  <c r="M1738" i="5"/>
  <c r="N1738" i="5" s="1"/>
  <c r="F1739" i="5"/>
  <c r="I1739" i="5"/>
  <c r="M1739" i="5"/>
  <c r="N1739" i="5"/>
  <c r="F1740" i="5"/>
  <c r="I1740" i="5"/>
  <c r="M1740" i="5"/>
  <c r="N1740" i="5" s="1"/>
  <c r="F1741" i="5"/>
  <c r="I1741" i="5"/>
  <c r="M1741" i="5"/>
  <c r="N1741" i="5" s="1"/>
  <c r="F1742" i="5"/>
  <c r="I1742" i="5"/>
  <c r="M1742" i="5"/>
  <c r="N1742" i="5" s="1"/>
  <c r="F1743" i="5"/>
  <c r="I1743" i="5"/>
  <c r="M1743" i="5"/>
  <c r="N1743" i="5"/>
  <c r="F1744" i="5"/>
  <c r="I1744" i="5"/>
  <c r="M1744" i="5"/>
  <c r="N1744" i="5" s="1"/>
  <c r="F1745" i="5"/>
  <c r="I1745" i="5"/>
  <c r="M1745" i="5"/>
  <c r="N1745" i="5"/>
  <c r="F1746" i="5"/>
  <c r="I1746" i="5"/>
  <c r="M1746" i="5"/>
  <c r="N1746" i="5" s="1"/>
  <c r="F1747" i="5"/>
  <c r="I1747" i="5"/>
  <c r="M1747" i="5"/>
  <c r="N1747" i="5"/>
  <c r="F1748" i="5"/>
  <c r="I1748" i="5"/>
  <c r="M1748" i="5"/>
  <c r="N1748" i="5" s="1"/>
  <c r="F1749" i="5"/>
  <c r="I1749" i="5"/>
  <c r="M1749" i="5"/>
  <c r="N1749" i="5" s="1"/>
  <c r="F1750" i="5"/>
  <c r="I1750" i="5"/>
  <c r="M1750" i="5"/>
  <c r="N1750" i="5" s="1"/>
  <c r="F1751" i="5"/>
  <c r="I1751" i="5"/>
  <c r="M1751" i="5"/>
  <c r="N1751" i="5" s="1"/>
  <c r="F1752" i="5"/>
  <c r="I1752" i="5"/>
  <c r="M1752" i="5"/>
  <c r="N1752" i="5" s="1"/>
  <c r="F1753" i="5"/>
  <c r="I1753" i="5"/>
  <c r="M1753" i="5"/>
  <c r="N1753" i="5" s="1"/>
  <c r="F1754" i="5"/>
  <c r="I1754" i="5"/>
  <c r="M1754" i="5"/>
  <c r="N1754" i="5" s="1"/>
  <c r="F1755" i="5"/>
  <c r="I1755" i="5"/>
  <c r="M1755" i="5"/>
  <c r="N1755" i="5"/>
  <c r="F1756" i="5"/>
  <c r="I1756" i="5"/>
  <c r="M1756" i="5"/>
  <c r="N1756" i="5" s="1"/>
  <c r="F1757" i="5"/>
  <c r="I1757" i="5"/>
  <c r="M1757" i="5"/>
  <c r="N1757" i="5" s="1"/>
  <c r="F1758" i="5"/>
  <c r="I1758" i="5"/>
  <c r="M1758" i="5"/>
  <c r="N1758" i="5" s="1"/>
  <c r="F1759" i="5"/>
  <c r="I1759" i="5"/>
  <c r="M1759" i="5"/>
  <c r="N1759" i="5"/>
  <c r="F1760" i="5"/>
  <c r="I1760" i="5"/>
  <c r="M1760" i="5"/>
  <c r="N1760" i="5" s="1"/>
  <c r="F1761" i="5"/>
  <c r="I1761" i="5"/>
  <c r="M1761" i="5"/>
  <c r="N1761" i="5"/>
  <c r="F1762" i="5"/>
  <c r="I1762" i="5"/>
  <c r="M1762" i="5"/>
  <c r="N1762" i="5" s="1"/>
  <c r="F1763" i="5"/>
  <c r="I1763" i="5"/>
  <c r="M1763" i="5"/>
  <c r="N1763" i="5"/>
  <c r="F1764" i="5"/>
  <c r="I1764" i="5"/>
  <c r="M1764" i="5"/>
  <c r="N1764" i="5" s="1"/>
  <c r="F1765" i="5"/>
  <c r="I1765" i="5"/>
  <c r="M1765" i="5"/>
  <c r="N1765" i="5"/>
  <c r="F1766" i="5"/>
  <c r="I1766" i="5"/>
  <c r="M1766" i="5"/>
  <c r="N1766" i="5" s="1"/>
  <c r="F1767" i="5"/>
  <c r="I1767" i="5"/>
  <c r="M1767" i="5"/>
  <c r="N1767" i="5"/>
  <c r="F1768" i="5"/>
  <c r="I1768" i="5"/>
  <c r="M1768" i="5"/>
  <c r="N1768" i="5" s="1"/>
  <c r="F1769" i="5"/>
  <c r="I1769" i="5"/>
  <c r="M1769" i="5"/>
  <c r="N1769" i="5"/>
  <c r="F1770" i="5"/>
  <c r="I1770" i="5"/>
  <c r="M1770" i="5"/>
  <c r="N1770" i="5" s="1"/>
  <c r="F1771" i="5"/>
  <c r="I1771" i="5"/>
  <c r="M1771" i="5"/>
  <c r="N1771" i="5"/>
  <c r="F1772" i="5"/>
  <c r="I1772" i="5"/>
  <c r="M1772" i="5"/>
  <c r="N1772" i="5" s="1"/>
  <c r="F1773" i="5"/>
  <c r="I1773" i="5"/>
  <c r="M1773" i="5"/>
  <c r="N1773" i="5"/>
  <c r="F1774" i="5"/>
  <c r="I1774" i="5"/>
  <c r="M1774" i="5"/>
  <c r="N1774" i="5" s="1"/>
  <c r="F1775" i="5"/>
  <c r="I1775" i="5"/>
  <c r="M1775" i="5"/>
  <c r="N1775" i="5"/>
  <c r="F1776" i="5"/>
  <c r="I1776" i="5"/>
  <c r="M1776" i="5"/>
  <c r="N1776" i="5" s="1"/>
  <c r="F1777" i="5"/>
  <c r="I1777" i="5"/>
  <c r="M1777" i="5"/>
  <c r="N1777" i="5"/>
  <c r="F1778" i="5"/>
  <c r="I1778" i="5"/>
  <c r="M1778" i="5"/>
  <c r="N1778" i="5" s="1"/>
  <c r="F1779" i="5"/>
  <c r="I1779" i="5"/>
  <c r="M1779" i="5"/>
  <c r="N1779" i="5"/>
  <c r="F1780" i="5"/>
  <c r="I1780" i="5"/>
  <c r="M1780" i="5"/>
  <c r="N1780" i="5" s="1"/>
  <c r="F1781" i="5"/>
  <c r="I1781" i="5"/>
  <c r="M1781" i="5"/>
  <c r="N1781" i="5"/>
  <c r="F1782" i="5"/>
  <c r="I1782" i="5"/>
  <c r="M1782" i="5"/>
  <c r="N1782" i="5" s="1"/>
  <c r="F1783" i="5"/>
  <c r="I1783" i="5"/>
  <c r="M1783" i="5"/>
  <c r="N1783" i="5"/>
  <c r="F1784" i="5"/>
  <c r="I1784" i="5"/>
  <c r="M1784" i="5"/>
  <c r="N1784" i="5" s="1"/>
  <c r="F1785" i="5"/>
  <c r="I1785" i="5"/>
  <c r="M1785" i="5"/>
  <c r="N1785" i="5"/>
  <c r="F1786" i="5"/>
  <c r="I1786" i="5"/>
  <c r="M1786" i="5"/>
  <c r="N1786" i="5" s="1"/>
  <c r="F1787" i="5"/>
  <c r="I1787" i="5"/>
  <c r="M1787" i="5"/>
  <c r="N1787" i="5"/>
  <c r="F1788" i="5"/>
  <c r="I1788" i="5"/>
  <c r="M1788" i="5"/>
  <c r="N1788" i="5" s="1"/>
  <c r="F1789" i="5"/>
  <c r="I1789" i="5"/>
  <c r="M1789" i="5"/>
  <c r="N1789" i="5"/>
  <c r="F1790" i="5"/>
  <c r="I1790" i="5"/>
  <c r="M1790" i="5"/>
  <c r="N1790" i="5" s="1"/>
  <c r="F1791" i="5"/>
  <c r="I1791" i="5"/>
  <c r="M1791" i="5"/>
  <c r="N1791" i="5"/>
  <c r="F1792" i="5"/>
  <c r="I1792" i="5"/>
  <c r="M1792" i="5"/>
  <c r="N1792" i="5" s="1"/>
  <c r="F1793" i="5"/>
  <c r="I1793" i="5"/>
  <c r="M1793" i="5"/>
  <c r="N1793" i="5"/>
  <c r="F1794" i="5"/>
  <c r="I1794" i="5"/>
  <c r="M1794" i="5"/>
  <c r="N1794" i="5" s="1"/>
  <c r="F1795" i="5"/>
  <c r="I1795" i="5"/>
  <c r="M1795" i="5"/>
  <c r="N1795" i="5"/>
  <c r="F1796" i="5"/>
  <c r="I1796" i="5"/>
  <c r="M1796" i="5"/>
  <c r="N1796" i="5" s="1"/>
  <c r="F1797" i="5"/>
  <c r="I1797" i="5"/>
  <c r="M1797" i="5"/>
  <c r="N1797" i="5"/>
  <c r="F1798" i="5"/>
  <c r="I1798" i="5"/>
  <c r="M1798" i="5"/>
  <c r="N1798" i="5" s="1"/>
  <c r="F1799" i="5"/>
  <c r="I1799" i="5"/>
  <c r="M1799" i="5"/>
  <c r="N1799" i="5" s="1"/>
  <c r="F1800" i="5"/>
  <c r="I1800" i="5"/>
  <c r="M1800" i="5"/>
  <c r="N1800" i="5" s="1"/>
  <c r="F1801" i="5"/>
  <c r="I1801" i="5"/>
  <c r="M1801" i="5"/>
  <c r="N1801" i="5" s="1"/>
  <c r="F1802" i="5"/>
  <c r="I1802" i="5"/>
  <c r="M1802" i="5"/>
  <c r="N1802" i="5"/>
  <c r="F1803" i="5"/>
  <c r="I1803" i="5"/>
  <c r="M1803" i="5"/>
  <c r="N1803" i="5" s="1"/>
  <c r="F1804" i="5"/>
  <c r="I1804" i="5"/>
  <c r="M1804" i="5"/>
  <c r="N1804" i="5" s="1"/>
  <c r="F1805" i="5"/>
  <c r="I1805" i="5"/>
  <c r="M1805" i="5"/>
  <c r="N1805" i="5" s="1"/>
  <c r="F1806" i="5"/>
  <c r="I1806" i="5"/>
  <c r="M1806" i="5"/>
  <c r="N1806" i="5"/>
  <c r="F1807" i="5"/>
  <c r="I1807" i="5"/>
  <c r="M1807" i="5"/>
  <c r="N1807" i="5" s="1"/>
  <c r="F1808" i="5"/>
  <c r="I1808" i="5"/>
  <c r="M1808" i="5"/>
  <c r="N1808" i="5"/>
  <c r="F1809" i="5"/>
  <c r="I1809" i="5"/>
  <c r="M1809" i="5"/>
  <c r="N1809" i="5" s="1"/>
  <c r="F1810" i="5"/>
  <c r="I1810" i="5"/>
  <c r="M1810" i="5"/>
  <c r="N1810" i="5"/>
  <c r="F1811" i="5"/>
  <c r="I1811" i="5"/>
  <c r="M1811" i="5"/>
  <c r="N1811" i="5" s="1"/>
  <c r="F1812" i="5"/>
  <c r="I1812" i="5"/>
  <c r="M1812" i="5"/>
  <c r="N1812" i="5" s="1"/>
  <c r="F1813" i="5"/>
  <c r="I1813" i="5"/>
  <c r="M1813" i="5"/>
  <c r="N1813" i="5" s="1"/>
  <c r="F1814" i="5"/>
  <c r="I1814" i="5"/>
  <c r="M1814" i="5"/>
  <c r="N1814" i="5" s="1"/>
  <c r="F1815" i="5"/>
  <c r="I1815" i="5"/>
  <c r="M1815" i="5"/>
  <c r="N1815" i="5" s="1"/>
  <c r="F1816" i="5"/>
  <c r="I1816" i="5"/>
  <c r="M1816" i="5"/>
  <c r="N1816" i="5" s="1"/>
  <c r="F1817" i="5"/>
  <c r="I1817" i="5"/>
  <c r="M1817" i="5"/>
  <c r="N1817" i="5" s="1"/>
  <c r="F1818" i="5"/>
  <c r="I1818" i="5"/>
  <c r="M1818" i="5"/>
  <c r="N1818" i="5"/>
  <c r="F1819" i="5"/>
  <c r="I1819" i="5"/>
  <c r="M1819" i="5"/>
  <c r="N1819" i="5" s="1"/>
  <c r="F1820" i="5"/>
  <c r="I1820" i="5"/>
  <c r="M1820" i="5"/>
  <c r="N1820" i="5" s="1"/>
  <c r="F1821" i="5"/>
  <c r="I1821" i="5"/>
  <c r="M1821" i="5"/>
  <c r="N1821" i="5" s="1"/>
  <c r="F1822" i="5"/>
  <c r="I1822" i="5"/>
  <c r="M1822" i="5"/>
  <c r="N1822" i="5"/>
  <c r="F1823" i="5"/>
  <c r="I1823" i="5"/>
  <c r="M1823" i="5"/>
  <c r="N1823" i="5" s="1"/>
  <c r="F1824" i="5"/>
  <c r="I1824" i="5"/>
  <c r="M1824" i="5"/>
  <c r="N1824" i="5"/>
  <c r="F1825" i="5"/>
  <c r="I1825" i="5"/>
  <c r="M1825" i="5"/>
  <c r="N1825" i="5" s="1"/>
  <c r="F1826" i="5"/>
  <c r="I1826" i="5"/>
  <c r="M1826" i="5"/>
  <c r="N1826" i="5"/>
  <c r="F1827" i="5"/>
  <c r="I1827" i="5"/>
  <c r="M1827" i="5"/>
  <c r="N1827" i="5" s="1"/>
  <c r="F1828" i="5"/>
  <c r="I1828" i="5"/>
  <c r="M1828" i="5"/>
  <c r="N1828" i="5" s="1"/>
  <c r="F1829" i="5"/>
  <c r="I1829" i="5"/>
  <c r="M1829" i="5"/>
  <c r="N1829" i="5" s="1"/>
  <c r="F1830" i="5"/>
  <c r="I1830" i="5"/>
  <c r="M1830" i="5"/>
  <c r="N1830" i="5" s="1"/>
  <c r="F1831" i="5"/>
  <c r="I1831" i="5"/>
  <c r="M1831" i="5"/>
  <c r="N1831" i="5" s="1"/>
  <c r="F1832" i="5"/>
  <c r="I1832" i="5"/>
  <c r="M1832" i="5"/>
  <c r="N1832" i="5" s="1"/>
  <c r="F1833" i="5"/>
  <c r="I1833" i="5"/>
  <c r="M1833" i="5"/>
  <c r="N1833" i="5" s="1"/>
  <c r="F1834" i="5"/>
  <c r="I1834" i="5"/>
  <c r="M1834" i="5"/>
  <c r="N1834" i="5"/>
  <c r="F1835" i="5"/>
  <c r="I1835" i="5"/>
  <c r="M1835" i="5"/>
  <c r="N1835" i="5" s="1"/>
  <c r="F1836" i="5"/>
  <c r="I1836" i="5"/>
  <c r="M1836" i="5"/>
  <c r="N1836" i="5" s="1"/>
  <c r="F1837" i="5"/>
  <c r="I1837" i="5"/>
  <c r="M1837" i="5"/>
  <c r="N1837" i="5" s="1"/>
  <c r="F1838" i="5"/>
  <c r="I1838" i="5"/>
  <c r="M1838" i="5"/>
  <c r="N1838" i="5"/>
  <c r="F1839" i="5"/>
  <c r="I1839" i="5"/>
  <c r="M1839" i="5"/>
  <c r="N1839" i="5" s="1"/>
  <c r="F1840" i="5"/>
  <c r="I1840" i="5"/>
  <c r="M1840" i="5"/>
  <c r="N1840" i="5"/>
  <c r="F1841" i="5"/>
  <c r="I1841" i="5"/>
  <c r="M1841" i="5"/>
  <c r="N1841" i="5" s="1"/>
  <c r="F1842" i="5"/>
  <c r="I1842" i="5"/>
  <c r="M1842" i="5"/>
  <c r="N1842" i="5"/>
  <c r="F1843" i="5"/>
  <c r="I1843" i="5"/>
  <c r="M1843" i="5"/>
  <c r="N1843" i="5" s="1"/>
  <c r="F1844" i="5"/>
  <c r="I1844" i="5"/>
  <c r="M1844" i="5"/>
  <c r="N1844" i="5" s="1"/>
  <c r="F1845" i="5"/>
  <c r="I1845" i="5"/>
  <c r="M1845" i="5"/>
  <c r="N1845" i="5" s="1"/>
  <c r="F1846" i="5"/>
  <c r="I1846" i="5"/>
  <c r="M1846" i="5"/>
  <c r="N1846" i="5" s="1"/>
  <c r="F1847" i="5"/>
  <c r="I1847" i="5"/>
  <c r="M1847" i="5"/>
  <c r="N1847" i="5" s="1"/>
  <c r="F1848" i="5"/>
  <c r="I1848" i="5"/>
  <c r="M1848" i="5"/>
  <c r="N1848" i="5" s="1"/>
  <c r="F1849" i="5"/>
  <c r="I1849" i="5"/>
  <c r="M1849" i="5"/>
  <c r="N1849" i="5" s="1"/>
  <c r="F1850" i="5"/>
  <c r="I1850" i="5"/>
  <c r="M1850" i="5"/>
  <c r="N1850" i="5"/>
  <c r="F1851" i="5"/>
  <c r="I1851" i="5"/>
  <c r="M1851" i="5"/>
  <c r="N1851" i="5" s="1"/>
  <c r="F1852" i="5"/>
  <c r="I1852" i="5"/>
  <c r="M1852" i="5"/>
  <c r="N1852" i="5" s="1"/>
  <c r="F1853" i="5"/>
  <c r="I1853" i="5"/>
  <c r="M1853" i="5"/>
  <c r="N1853" i="5" s="1"/>
  <c r="F1854" i="5"/>
  <c r="I1854" i="5"/>
  <c r="M1854" i="5"/>
  <c r="N1854" i="5"/>
  <c r="F1855" i="5"/>
  <c r="I1855" i="5"/>
  <c r="M1855" i="5"/>
  <c r="N1855" i="5" s="1"/>
  <c r="F1856" i="5"/>
  <c r="I1856" i="5"/>
  <c r="M1856" i="5"/>
  <c r="N1856" i="5"/>
  <c r="F1857" i="5"/>
  <c r="I1857" i="5"/>
  <c r="M1857" i="5"/>
  <c r="N1857" i="5" s="1"/>
  <c r="F1858" i="5"/>
  <c r="I1858" i="5"/>
  <c r="M1858" i="5"/>
  <c r="N1858" i="5"/>
  <c r="F1859" i="5"/>
  <c r="I1859" i="5"/>
  <c r="M1859" i="5"/>
  <c r="N1859" i="5" s="1"/>
  <c r="F1860" i="5"/>
  <c r="I1860" i="5"/>
  <c r="M1860" i="5"/>
  <c r="N1860" i="5" s="1"/>
  <c r="F1861" i="5"/>
  <c r="I1861" i="5"/>
  <c r="M1861" i="5"/>
  <c r="N1861" i="5" s="1"/>
  <c r="F1862" i="5"/>
  <c r="I1862" i="5"/>
  <c r="M1862" i="5"/>
  <c r="N1862" i="5" s="1"/>
  <c r="F1863" i="5"/>
  <c r="I1863" i="5"/>
  <c r="M1863" i="5"/>
  <c r="N1863" i="5" s="1"/>
  <c r="F1864" i="5"/>
  <c r="I1864" i="5"/>
  <c r="M1864" i="5"/>
  <c r="N1864" i="5" s="1"/>
  <c r="F1865" i="5"/>
  <c r="I1865" i="5"/>
  <c r="M1865" i="5"/>
  <c r="N1865" i="5" s="1"/>
  <c r="F1866" i="5"/>
  <c r="I1866" i="5"/>
  <c r="M1866" i="5"/>
  <c r="N1866" i="5"/>
  <c r="F1867" i="5"/>
  <c r="I1867" i="5"/>
  <c r="M1867" i="5"/>
  <c r="N1867" i="5" s="1"/>
  <c r="F1868" i="5"/>
  <c r="I1868" i="5"/>
  <c r="M1868" i="5"/>
  <c r="N1868" i="5" s="1"/>
  <c r="F1869" i="5"/>
  <c r="I1869" i="5"/>
  <c r="M1869" i="5"/>
  <c r="N1869" i="5" s="1"/>
  <c r="F1870" i="5"/>
  <c r="I1870" i="5"/>
  <c r="M1870" i="5"/>
  <c r="N1870" i="5"/>
  <c r="F1871" i="5"/>
  <c r="I1871" i="5"/>
  <c r="M1871" i="5"/>
  <c r="N1871" i="5" s="1"/>
  <c r="F1872" i="5"/>
  <c r="I1872" i="5"/>
  <c r="M1872" i="5"/>
  <c r="N1872" i="5" s="1"/>
  <c r="F1873" i="5"/>
  <c r="I1873" i="5"/>
  <c r="M1873" i="5"/>
  <c r="N1873" i="5" s="1"/>
  <c r="F1874" i="5"/>
  <c r="I1874" i="5"/>
  <c r="M1874" i="5"/>
  <c r="N1874" i="5"/>
  <c r="F1875" i="5"/>
  <c r="I1875" i="5"/>
  <c r="M1875" i="5"/>
  <c r="N1875" i="5" s="1"/>
  <c r="F1876" i="5"/>
  <c r="I1876" i="5"/>
  <c r="M1876" i="5"/>
  <c r="N1876" i="5" s="1"/>
  <c r="F1877" i="5"/>
  <c r="I1877" i="5"/>
  <c r="M1877" i="5"/>
  <c r="N1877" i="5" s="1"/>
  <c r="F1878" i="5"/>
  <c r="I1878" i="5"/>
  <c r="M1878" i="5"/>
  <c r="N1878" i="5" s="1"/>
  <c r="F1879" i="5"/>
  <c r="I1879" i="5"/>
  <c r="M1879" i="5"/>
  <c r="N1879" i="5" s="1"/>
  <c r="F1880" i="5"/>
  <c r="I1880" i="5"/>
  <c r="M1880" i="5"/>
  <c r="N1880" i="5" s="1"/>
  <c r="F1881" i="5"/>
  <c r="I1881" i="5"/>
  <c r="M1881" i="5"/>
  <c r="N1881" i="5" s="1"/>
  <c r="F1882" i="5"/>
  <c r="I1882" i="5"/>
  <c r="M1882" i="5"/>
  <c r="N1882" i="5"/>
  <c r="F1883" i="5"/>
  <c r="I1883" i="5"/>
  <c r="M1883" i="5"/>
  <c r="N1883" i="5" s="1"/>
  <c r="F1884" i="5"/>
  <c r="I1884" i="5"/>
  <c r="M1884" i="5"/>
  <c r="N1884" i="5" s="1"/>
  <c r="I1885" i="5"/>
  <c r="M1885" i="5"/>
  <c r="N1885" i="5" s="1"/>
  <c r="F1886" i="5"/>
  <c r="I1886" i="5"/>
  <c r="M1886" i="5"/>
  <c r="N1886" i="5" s="1"/>
  <c r="F1887" i="5"/>
  <c r="I1887" i="5"/>
  <c r="M1887" i="5"/>
  <c r="N1887" i="5" s="1"/>
  <c r="F1888" i="5"/>
  <c r="I1888" i="5"/>
  <c r="M1888" i="5"/>
  <c r="N1888" i="5" s="1"/>
  <c r="F1889" i="5"/>
  <c r="I1889" i="5"/>
  <c r="M1889" i="5"/>
  <c r="N1889" i="5" s="1"/>
  <c r="F1890" i="5"/>
  <c r="I1890" i="5"/>
  <c r="M1890" i="5"/>
  <c r="N1890" i="5" s="1"/>
  <c r="F1891" i="5"/>
  <c r="I1891" i="5"/>
  <c r="M1891" i="5"/>
  <c r="N1891" i="5" s="1"/>
  <c r="F1892" i="5"/>
  <c r="I1892" i="5"/>
  <c r="M1892" i="5"/>
  <c r="N1892" i="5" s="1"/>
  <c r="I1893" i="5"/>
  <c r="M1893" i="5"/>
  <c r="N1893" i="5" s="1"/>
  <c r="F1894" i="5"/>
  <c r="I1894" i="5"/>
  <c r="M1894" i="5"/>
  <c r="N1894" i="5"/>
  <c r="I1895" i="5"/>
  <c r="M1895" i="5"/>
  <c r="N1895" i="5" s="1"/>
  <c r="F1896" i="5"/>
  <c r="I1896" i="5"/>
  <c r="M1896" i="5"/>
  <c r="N1896" i="5" s="1"/>
  <c r="F1897" i="5"/>
  <c r="I1897" i="5"/>
  <c r="M1897" i="5"/>
  <c r="N1897" i="5" s="1"/>
  <c r="F1898" i="5"/>
  <c r="I1898" i="5"/>
  <c r="M1898" i="5"/>
  <c r="N1898" i="5" s="1"/>
  <c r="F1899" i="5"/>
  <c r="I1899" i="5"/>
  <c r="M1899" i="5"/>
  <c r="N1899" i="5" s="1"/>
  <c r="F1900" i="5"/>
  <c r="I1900" i="5"/>
  <c r="M1900" i="5"/>
  <c r="N1900" i="5"/>
  <c r="F1901" i="5"/>
  <c r="I1901" i="5"/>
  <c r="M1901" i="5"/>
  <c r="N1901" i="5" s="1"/>
  <c r="F1902" i="5"/>
  <c r="I1902" i="5"/>
  <c r="M1902" i="5"/>
  <c r="N1902" i="5" s="1"/>
  <c r="F1903" i="5"/>
  <c r="I1903" i="5"/>
  <c r="M1903" i="5"/>
  <c r="N1903" i="5" s="1"/>
  <c r="F1904" i="5"/>
  <c r="I1904" i="5"/>
  <c r="M1904" i="5"/>
  <c r="N1904" i="5"/>
  <c r="F1905" i="5"/>
  <c r="I1905" i="5"/>
  <c r="M1905" i="5"/>
  <c r="N1905" i="5" s="1"/>
  <c r="I1906" i="5"/>
  <c r="M1906" i="5"/>
  <c r="N1906" i="5" s="1"/>
  <c r="F1907" i="5"/>
  <c r="I1907" i="5"/>
  <c r="M1907" i="5"/>
  <c r="N1907" i="5" s="1"/>
  <c r="F1908" i="5"/>
  <c r="I1908" i="5"/>
  <c r="M1908" i="5"/>
  <c r="N1908" i="5" s="1"/>
  <c r="F1909" i="5"/>
  <c r="I1909" i="5"/>
  <c r="M1909" i="5"/>
  <c r="N1909" i="5"/>
  <c r="F1910" i="5"/>
  <c r="I1910" i="5"/>
  <c r="M1910" i="5"/>
  <c r="N1910" i="5" s="1"/>
  <c r="F1911" i="5"/>
  <c r="I1911" i="5"/>
  <c r="M1911" i="5"/>
  <c r="N1911" i="5" s="1"/>
  <c r="F1912" i="5"/>
  <c r="I1912" i="5"/>
  <c r="M1912" i="5"/>
  <c r="N1912" i="5" s="1"/>
  <c r="F1913" i="5"/>
  <c r="I1913" i="5"/>
  <c r="M1913" i="5"/>
  <c r="N1913" i="5"/>
  <c r="F1914" i="5"/>
  <c r="I1914" i="5"/>
  <c r="M1914" i="5"/>
  <c r="N1914" i="5" s="1"/>
  <c r="F1915" i="5"/>
  <c r="I1915" i="5"/>
  <c r="M1915" i="5"/>
  <c r="N1915" i="5" s="1"/>
  <c r="F1916" i="5"/>
  <c r="I1916" i="5"/>
  <c r="M1916" i="5"/>
  <c r="N1916" i="5" s="1"/>
  <c r="F1917" i="5"/>
  <c r="I1917" i="5"/>
  <c r="M1917" i="5"/>
  <c r="N1917" i="5" s="1"/>
  <c r="F1918" i="5"/>
  <c r="I1918" i="5"/>
  <c r="M1918" i="5"/>
  <c r="N1918" i="5" s="1"/>
  <c r="F1919" i="5"/>
  <c r="I1919" i="5"/>
  <c r="M1919" i="5"/>
  <c r="N1919" i="5" s="1"/>
  <c r="F1920" i="5"/>
  <c r="I1920" i="5"/>
  <c r="M1920" i="5"/>
  <c r="N1920" i="5" s="1"/>
  <c r="F1921" i="5"/>
  <c r="I1921" i="5"/>
  <c r="M1921" i="5"/>
  <c r="N1921" i="5"/>
  <c r="F1922" i="5"/>
  <c r="I1922" i="5"/>
  <c r="M1922" i="5"/>
  <c r="N1922" i="5" s="1"/>
  <c r="F1923" i="5"/>
  <c r="I1923" i="5"/>
  <c r="M1923" i="5"/>
  <c r="N1923" i="5" s="1"/>
  <c r="F1924" i="5"/>
  <c r="I1924" i="5"/>
  <c r="M1924" i="5"/>
  <c r="N1924" i="5" s="1"/>
  <c r="F1925" i="5"/>
  <c r="I1925" i="5"/>
  <c r="M1925" i="5"/>
  <c r="N1925" i="5"/>
  <c r="F1926" i="5"/>
  <c r="I1926" i="5"/>
  <c r="M1926" i="5"/>
  <c r="N1926" i="5" s="1"/>
  <c r="F1927" i="5"/>
  <c r="I1927" i="5"/>
  <c r="M1927" i="5"/>
  <c r="N1927" i="5" s="1"/>
  <c r="F1928" i="5"/>
  <c r="I1928" i="5"/>
  <c r="M1928" i="5"/>
  <c r="N1928" i="5" s="1"/>
  <c r="F1929" i="5"/>
  <c r="I1929" i="5"/>
  <c r="M1929" i="5"/>
  <c r="N1929" i="5"/>
  <c r="F1930" i="5"/>
  <c r="I1930" i="5"/>
  <c r="M1930" i="5"/>
  <c r="N1930" i="5" s="1"/>
  <c r="F1931" i="5"/>
  <c r="I1931" i="5"/>
  <c r="M1931" i="5"/>
  <c r="N1931" i="5" s="1"/>
  <c r="F1932" i="5"/>
  <c r="I1932" i="5"/>
  <c r="M1932" i="5"/>
  <c r="N1932" i="5" s="1"/>
  <c r="F1933" i="5"/>
  <c r="I1933" i="5"/>
  <c r="M1933" i="5"/>
  <c r="N1933" i="5" s="1"/>
  <c r="F1934" i="5"/>
  <c r="I1934" i="5"/>
  <c r="M1934" i="5"/>
  <c r="N1934" i="5" s="1"/>
  <c r="F1935" i="5"/>
  <c r="I1935" i="5"/>
  <c r="M1935" i="5"/>
  <c r="N1935" i="5" s="1"/>
  <c r="F1936" i="5"/>
  <c r="I1936" i="5"/>
  <c r="M1936" i="5"/>
  <c r="N1936" i="5" s="1"/>
  <c r="F1937" i="5"/>
  <c r="I1937" i="5"/>
  <c r="M1937" i="5"/>
  <c r="N1937" i="5"/>
  <c r="F1938" i="5"/>
  <c r="I1938" i="5"/>
  <c r="M1938" i="5"/>
  <c r="N1938" i="5" s="1"/>
  <c r="F1939" i="5"/>
  <c r="I1939" i="5"/>
  <c r="M1939" i="5"/>
  <c r="N1939" i="5" s="1"/>
  <c r="F1940" i="5"/>
  <c r="I1940" i="5"/>
  <c r="M1940" i="5"/>
  <c r="N1940" i="5" s="1"/>
  <c r="F1941" i="5"/>
  <c r="I1941" i="5"/>
  <c r="M1941" i="5"/>
  <c r="N1941" i="5"/>
  <c r="F1942" i="5"/>
  <c r="I1942" i="5"/>
  <c r="M1942" i="5"/>
  <c r="N1942" i="5" s="1"/>
  <c r="F1943" i="5"/>
  <c r="I1943" i="5"/>
  <c r="M1943" i="5"/>
  <c r="N1943" i="5" s="1"/>
  <c r="F1944" i="5"/>
  <c r="I1944" i="5"/>
  <c r="M1944" i="5"/>
  <c r="N1944" i="5" s="1"/>
  <c r="F1945" i="5"/>
  <c r="I1945" i="5"/>
  <c r="M1945" i="5"/>
  <c r="N1945" i="5"/>
  <c r="F1946" i="5"/>
  <c r="I1946" i="5"/>
  <c r="M1946" i="5"/>
  <c r="N1946" i="5" s="1"/>
  <c r="F1947" i="5"/>
  <c r="I1947" i="5"/>
  <c r="M1947" i="5"/>
  <c r="N1947" i="5" s="1"/>
  <c r="F1948" i="5"/>
  <c r="I1948" i="5"/>
  <c r="M1948" i="5"/>
  <c r="N1948" i="5" s="1"/>
  <c r="F1949" i="5"/>
  <c r="I1949" i="5"/>
  <c r="M1949" i="5"/>
  <c r="N1949" i="5" s="1"/>
  <c r="F1950" i="5"/>
  <c r="I1950" i="5"/>
  <c r="M1950" i="5"/>
  <c r="N1950" i="5" s="1"/>
  <c r="F1951" i="5"/>
  <c r="I1951" i="5"/>
  <c r="M1951" i="5"/>
  <c r="N1951" i="5" s="1"/>
  <c r="I1952" i="5"/>
  <c r="M1952" i="5"/>
  <c r="N1952" i="5" s="1"/>
  <c r="F1953" i="5"/>
  <c r="I1953" i="5"/>
  <c r="M1953" i="5"/>
  <c r="N1953" i="5" s="1"/>
  <c r="F1954" i="5"/>
  <c r="I1954" i="5"/>
  <c r="M1954" i="5"/>
  <c r="N1954" i="5" s="1"/>
  <c r="F1955" i="5"/>
  <c r="I1955" i="5"/>
  <c r="M1955" i="5"/>
  <c r="N1955" i="5" s="1"/>
  <c r="F1956" i="5"/>
  <c r="I1956" i="5"/>
  <c r="M1956" i="5"/>
  <c r="N1956" i="5" s="1"/>
  <c r="F1957" i="5"/>
  <c r="I1957" i="5"/>
  <c r="M1957" i="5"/>
  <c r="N1957" i="5" s="1"/>
  <c r="F1958" i="5"/>
  <c r="I1958" i="5"/>
  <c r="M1958" i="5"/>
  <c r="N1958" i="5" s="1"/>
  <c r="F1959" i="5"/>
  <c r="I1959" i="5"/>
  <c r="M1959" i="5"/>
  <c r="N1959" i="5" s="1"/>
  <c r="F1960" i="5"/>
  <c r="I1960" i="5"/>
  <c r="M1960" i="5"/>
  <c r="N1960" i="5" s="1"/>
  <c r="F1961" i="5"/>
  <c r="I1961" i="5"/>
  <c r="M1961" i="5"/>
  <c r="N1961" i="5" s="1"/>
  <c r="F1962" i="5"/>
  <c r="I1962" i="5"/>
  <c r="M1962" i="5"/>
  <c r="N1962" i="5" s="1"/>
  <c r="F1963" i="5"/>
  <c r="I1963" i="5"/>
  <c r="M1963" i="5"/>
  <c r="N1963" i="5" s="1"/>
  <c r="F1964" i="5"/>
  <c r="I1964" i="5"/>
  <c r="M1964" i="5"/>
  <c r="N1964" i="5" s="1"/>
  <c r="F1965" i="5"/>
  <c r="I1965" i="5"/>
  <c r="M1965" i="5"/>
  <c r="N1965" i="5" s="1"/>
  <c r="F1966" i="5"/>
  <c r="I1966" i="5"/>
  <c r="M1966" i="5"/>
  <c r="N1966" i="5" s="1"/>
  <c r="F1967" i="5"/>
  <c r="I1967" i="5"/>
  <c r="M1967" i="5"/>
  <c r="N1967" i="5" s="1"/>
  <c r="F1968" i="5"/>
  <c r="I1968" i="5"/>
  <c r="M1968" i="5"/>
  <c r="N1968" i="5" s="1"/>
  <c r="F1969" i="5"/>
  <c r="I1969" i="5"/>
  <c r="M1969" i="5"/>
  <c r="N1969" i="5" s="1"/>
  <c r="F1970" i="5"/>
  <c r="I1970" i="5"/>
  <c r="M1970" i="5"/>
  <c r="N1970" i="5" s="1"/>
  <c r="F1971" i="5"/>
  <c r="I1971" i="5"/>
  <c r="M1971" i="5"/>
  <c r="N1971" i="5" s="1"/>
  <c r="F1972" i="5"/>
  <c r="I1972" i="5"/>
  <c r="M1972" i="5"/>
  <c r="N1972" i="5" s="1"/>
  <c r="F1973" i="5"/>
  <c r="I1973" i="5"/>
  <c r="M1973" i="5"/>
  <c r="N1973" i="5" s="1"/>
  <c r="F1974" i="5"/>
  <c r="I1974" i="5"/>
  <c r="M1974" i="5"/>
  <c r="N1974" i="5" s="1"/>
  <c r="F1975" i="5"/>
  <c r="I1975" i="5"/>
  <c r="M1975" i="5"/>
  <c r="N1975" i="5" s="1"/>
  <c r="F1976" i="5"/>
  <c r="I1976" i="5"/>
  <c r="M1976" i="5"/>
  <c r="N1976" i="5" s="1"/>
  <c r="F1977" i="5"/>
  <c r="I1977" i="5"/>
  <c r="M1977" i="5"/>
  <c r="N1977" i="5" s="1"/>
  <c r="F1978" i="5"/>
  <c r="I1978" i="5"/>
  <c r="M1978" i="5"/>
  <c r="N1978" i="5" s="1"/>
  <c r="F1979" i="5"/>
  <c r="I1979" i="5"/>
  <c r="M1979" i="5"/>
  <c r="N1979" i="5" s="1"/>
  <c r="F1980" i="5"/>
  <c r="I1980" i="5"/>
  <c r="M1980" i="5"/>
  <c r="N1980" i="5" s="1"/>
  <c r="F1981" i="5"/>
  <c r="I1981" i="5"/>
  <c r="M1981" i="5"/>
  <c r="N1981" i="5" s="1"/>
  <c r="F1982" i="5"/>
  <c r="I1982" i="5"/>
  <c r="M1982" i="5"/>
  <c r="N1982" i="5" s="1"/>
  <c r="F1983" i="5"/>
  <c r="I1983" i="5"/>
  <c r="M1983" i="5"/>
  <c r="N1983" i="5" s="1"/>
  <c r="F1984" i="5"/>
  <c r="I1984" i="5"/>
  <c r="M1984" i="5"/>
  <c r="N1984" i="5" s="1"/>
  <c r="F1985" i="5"/>
  <c r="I1985" i="5"/>
  <c r="M1985" i="5"/>
  <c r="N1985" i="5" s="1"/>
  <c r="F1986" i="5"/>
  <c r="I1986" i="5"/>
  <c r="M1986" i="5"/>
  <c r="N1986" i="5" s="1"/>
  <c r="F1987" i="5"/>
  <c r="I1987" i="5"/>
  <c r="M1987" i="5"/>
  <c r="N1987" i="5" s="1"/>
  <c r="F1988" i="5"/>
  <c r="I1988" i="5"/>
  <c r="M1988" i="5"/>
  <c r="N1988" i="5" s="1"/>
  <c r="F1989" i="5"/>
  <c r="I1989" i="5"/>
  <c r="M1989" i="5"/>
  <c r="N1989" i="5" s="1"/>
  <c r="F1990" i="5"/>
  <c r="I1990" i="5"/>
  <c r="M1990" i="5"/>
  <c r="N1990" i="5" s="1"/>
  <c r="F1991" i="5"/>
  <c r="I1991" i="5"/>
  <c r="M1991" i="5"/>
  <c r="N1991" i="5" s="1"/>
  <c r="F1992" i="5"/>
  <c r="I1992" i="5"/>
  <c r="M1992" i="5"/>
  <c r="N1992" i="5" s="1"/>
  <c r="F1993" i="5"/>
  <c r="I1993" i="5"/>
  <c r="M1993" i="5"/>
  <c r="N1993" i="5" s="1"/>
  <c r="F1994" i="5"/>
  <c r="I1994" i="5"/>
  <c r="M1994" i="5"/>
  <c r="N1994" i="5" s="1"/>
  <c r="F1995" i="5"/>
  <c r="I1995" i="5"/>
  <c r="M1995" i="5"/>
  <c r="N1995" i="5" s="1"/>
  <c r="F1996" i="5"/>
  <c r="I1996" i="5"/>
  <c r="M1996" i="5"/>
  <c r="N1996" i="5" s="1"/>
  <c r="F1997" i="5"/>
  <c r="I1997" i="5"/>
  <c r="M1997" i="5"/>
  <c r="N1997" i="5" s="1"/>
  <c r="F1998" i="5"/>
  <c r="I1998" i="5"/>
  <c r="M1998" i="5"/>
  <c r="N1998" i="5" s="1"/>
  <c r="F1999" i="5"/>
  <c r="I1999" i="5"/>
  <c r="M1999" i="5"/>
  <c r="N1999" i="5" s="1"/>
  <c r="F2000" i="5"/>
  <c r="I2000" i="5"/>
  <c r="M2000" i="5"/>
  <c r="N2000" i="5" s="1"/>
  <c r="F2001" i="5"/>
  <c r="I2001" i="5"/>
  <c r="M2001" i="5"/>
  <c r="N2001" i="5" s="1"/>
  <c r="F2002" i="5"/>
  <c r="I2002" i="5"/>
  <c r="M2002" i="5"/>
  <c r="N2002" i="5" s="1"/>
  <c r="F2003" i="5"/>
  <c r="I2003" i="5"/>
  <c r="M2003" i="5"/>
  <c r="N2003" i="5" s="1"/>
  <c r="F2004" i="5"/>
  <c r="I2004" i="5"/>
  <c r="M2004" i="5"/>
  <c r="N2004" i="5" s="1"/>
  <c r="F2005" i="5"/>
  <c r="I2005" i="5"/>
  <c r="M2005" i="5"/>
  <c r="N2005" i="5" s="1"/>
  <c r="F2006" i="5"/>
  <c r="I2006" i="5"/>
  <c r="M2006" i="5"/>
  <c r="N2006" i="5" s="1"/>
  <c r="F2007" i="5"/>
  <c r="I2007" i="5"/>
  <c r="M2007" i="5"/>
  <c r="N2007" i="5" s="1"/>
  <c r="F2008" i="5"/>
  <c r="I2008" i="5"/>
  <c r="M2008" i="5"/>
  <c r="N2008" i="5" s="1"/>
  <c r="F2009" i="5"/>
  <c r="I2009" i="5"/>
  <c r="M2009" i="5"/>
  <c r="N2009" i="5" s="1"/>
  <c r="F2010" i="5"/>
  <c r="I2010" i="5"/>
  <c r="M2010" i="5"/>
  <c r="N2010" i="5" s="1"/>
  <c r="F2011" i="5"/>
  <c r="I2011" i="5"/>
  <c r="M2011" i="5"/>
  <c r="N2011" i="5" s="1"/>
  <c r="F2012" i="5"/>
  <c r="I2012" i="5"/>
  <c r="M2012" i="5"/>
  <c r="N2012" i="5" s="1"/>
  <c r="F2013" i="5"/>
  <c r="I2013" i="5"/>
  <c r="M2013" i="5"/>
  <c r="N2013" i="5" s="1"/>
  <c r="F2014" i="5"/>
  <c r="I2014" i="5"/>
  <c r="M2014" i="5"/>
  <c r="N2014" i="5" s="1"/>
  <c r="F2015" i="5"/>
  <c r="I2015" i="5"/>
  <c r="M2015" i="5"/>
  <c r="N2015" i="5" s="1"/>
  <c r="F2016" i="5"/>
  <c r="I2016" i="5"/>
  <c r="M2016" i="5"/>
  <c r="N2016" i="5" s="1"/>
  <c r="F2017" i="5"/>
  <c r="I2017" i="5"/>
  <c r="M2017" i="5"/>
  <c r="N2017" i="5" s="1"/>
  <c r="F2018" i="5"/>
  <c r="I2018" i="5"/>
  <c r="M2018" i="5"/>
  <c r="N2018" i="5" s="1"/>
  <c r="F2019" i="5"/>
  <c r="I2019" i="5"/>
  <c r="M2019" i="5"/>
  <c r="N2019" i="5" s="1"/>
  <c r="F2020" i="5"/>
  <c r="I2020" i="5"/>
  <c r="M2020" i="5"/>
  <c r="N2020" i="5" s="1"/>
  <c r="F2021" i="5"/>
  <c r="I2021" i="5"/>
  <c r="M2021" i="5"/>
  <c r="N2021" i="5" s="1"/>
  <c r="F2022" i="5"/>
  <c r="I2022" i="5"/>
  <c r="M2022" i="5"/>
  <c r="N2022" i="5" s="1"/>
  <c r="F2023" i="5"/>
  <c r="I2023" i="5"/>
  <c r="M2023" i="5"/>
  <c r="N2023" i="5" s="1"/>
  <c r="F2024" i="5"/>
  <c r="I2024" i="5"/>
  <c r="M2024" i="5"/>
  <c r="N2024" i="5" s="1"/>
  <c r="F2025" i="5"/>
  <c r="I2025" i="5"/>
  <c r="M2025" i="5"/>
  <c r="N2025" i="5" s="1"/>
  <c r="F2026" i="5"/>
  <c r="I2026" i="5"/>
  <c r="M2026" i="5"/>
  <c r="N2026" i="5" s="1"/>
  <c r="F2027" i="5"/>
  <c r="I2027" i="5"/>
  <c r="M2027" i="5"/>
  <c r="N2027" i="5" s="1"/>
  <c r="F2028" i="5"/>
  <c r="I2028" i="5"/>
  <c r="M2028" i="5"/>
  <c r="N2028" i="5" s="1"/>
  <c r="F2029" i="5"/>
  <c r="I2029" i="5"/>
  <c r="M2029" i="5"/>
  <c r="N2029" i="5" s="1"/>
  <c r="F2030" i="5"/>
  <c r="I2030" i="5"/>
  <c r="M2030" i="5"/>
  <c r="N2030" i="5" s="1"/>
  <c r="F2031" i="5"/>
  <c r="I2031" i="5"/>
  <c r="M2031" i="5"/>
  <c r="N2031" i="5" s="1"/>
  <c r="F2032" i="5"/>
  <c r="I2032" i="5"/>
  <c r="M2032" i="5"/>
  <c r="N2032" i="5" s="1"/>
  <c r="F2033" i="5"/>
  <c r="I2033" i="5"/>
  <c r="M2033" i="5"/>
  <c r="N2033" i="5" s="1"/>
  <c r="F2034" i="5"/>
  <c r="I2034" i="5"/>
  <c r="M2034" i="5"/>
  <c r="N2034" i="5" s="1"/>
  <c r="F2035" i="5"/>
  <c r="I2035" i="5"/>
  <c r="M2035" i="5"/>
  <c r="N2035" i="5" s="1"/>
  <c r="F2036" i="5"/>
  <c r="I2036" i="5"/>
  <c r="M2036" i="5"/>
  <c r="N2036" i="5" s="1"/>
  <c r="F2037" i="5"/>
  <c r="I2037" i="5"/>
  <c r="M2037" i="5"/>
  <c r="N2037" i="5" s="1"/>
  <c r="F2038" i="5"/>
  <c r="I2038" i="5"/>
  <c r="M2038" i="5"/>
  <c r="N2038" i="5" s="1"/>
  <c r="F2039" i="5"/>
  <c r="I2039" i="5"/>
  <c r="M2039" i="5"/>
  <c r="N2039" i="5" s="1"/>
  <c r="F2040" i="5"/>
  <c r="I2040" i="5"/>
  <c r="M2040" i="5"/>
  <c r="N2040" i="5" s="1"/>
  <c r="F2041" i="5"/>
  <c r="I2041" i="5"/>
  <c r="M2041" i="5"/>
  <c r="N2041" i="5" s="1"/>
  <c r="F2042" i="5"/>
  <c r="I2042" i="5"/>
  <c r="M2042" i="5"/>
  <c r="N2042" i="5" s="1"/>
  <c r="F2043" i="5"/>
  <c r="I2043" i="5"/>
  <c r="M2043" i="5"/>
  <c r="N2043" i="5" s="1"/>
  <c r="F2044" i="5"/>
  <c r="I2044" i="5"/>
  <c r="M2044" i="5"/>
  <c r="N2044" i="5" s="1"/>
  <c r="F2045" i="5"/>
  <c r="I2045" i="5"/>
  <c r="M2045" i="5"/>
  <c r="N2045" i="5" s="1"/>
  <c r="F2046" i="5"/>
  <c r="I2046" i="5"/>
  <c r="M2046" i="5"/>
  <c r="N2046" i="5" s="1"/>
  <c r="F2047" i="5"/>
  <c r="I2047" i="5"/>
  <c r="M2047" i="5"/>
  <c r="N2047" i="5" s="1"/>
  <c r="F2048" i="5"/>
  <c r="I2048" i="5"/>
  <c r="M2048" i="5"/>
  <c r="N2048" i="5" s="1"/>
  <c r="F2049" i="5"/>
  <c r="I2049" i="5"/>
  <c r="M2049" i="5"/>
  <c r="N2049" i="5" s="1"/>
  <c r="F2050" i="5"/>
  <c r="I2050" i="5"/>
  <c r="M2050" i="5"/>
  <c r="N2050" i="5" s="1"/>
  <c r="F2051" i="5"/>
  <c r="I2051" i="5"/>
  <c r="M2051" i="5"/>
  <c r="N2051" i="5" s="1"/>
  <c r="F2052" i="5"/>
  <c r="I2052" i="5"/>
  <c r="M2052" i="5"/>
  <c r="N2052" i="5" s="1"/>
  <c r="F2053" i="5"/>
  <c r="I2053" i="5"/>
  <c r="M2053" i="5"/>
  <c r="N2053" i="5" s="1"/>
  <c r="I2054" i="5"/>
  <c r="M2054" i="5"/>
  <c r="N2054" i="5" s="1"/>
  <c r="F2055" i="5"/>
  <c r="I2055" i="5"/>
  <c r="M2055" i="5"/>
  <c r="N2055" i="5"/>
  <c r="F2056" i="5"/>
  <c r="I2056" i="5"/>
  <c r="M2056" i="5"/>
  <c r="N2056" i="5" s="1"/>
  <c r="F2057" i="5"/>
  <c r="I2057" i="5"/>
  <c r="M2057" i="5"/>
  <c r="N2057" i="5" s="1"/>
  <c r="F2058" i="5"/>
  <c r="I2058" i="5"/>
  <c r="M2058" i="5"/>
  <c r="N2058" i="5" s="1"/>
  <c r="F2059" i="5"/>
  <c r="I2059" i="5"/>
  <c r="M2059" i="5"/>
  <c r="N2059" i="5"/>
  <c r="F2060" i="5"/>
  <c r="I2060" i="5"/>
  <c r="M2060" i="5"/>
  <c r="N2060" i="5" s="1"/>
  <c r="F2061" i="5"/>
  <c r="I2061" i="5"/>
  <c r="M2061" i="5"/>
  <c r="N2061" i="5" s="1"/>
  <c r="F2062" i="5"/>
  <c r="I2062" i="5"/>
  <c r="M2062" i="5"/>
  <c r="N2062" i="5" s="1"/>
  <c r="F2063" i="5"/>
  <c r="I2063" i="5"/>
  <c r="M2063" i="5"/>
  <c r="N2063" i="5"/>
  <c r="F2064" i="5"/>
  <c r="I2064" i="5"/>
  <c r="M2064" i="5"/>
  <c r="N2064" i="5" s="1"/>
  <c r="I2065" i="5"/>
  <c r="M2065" i="5"/>
  <c r="N2065" i="5" s="1"/>
  <c r="F2066" i="5"/>
  <c r="I2066" i="5"/>
  <c r="M2066" i="5"/>
  <c r="N2066" i="5" s="1"/>
  <c r="F2067" i="5"/>
  <c r="I2067" i="5"/>
  <c r="M2067" i="5"/>
  <c r="N2067" i="5" s="1"/>
  <c r="F2068" i="5"/>
  <c r="I2068" i="5"/>
  <c r="M2068" i="5"/>
  <c r="N2068" i="5" s="1"/>
  <c r="F2069" i="5"/>
  <c r="I2069" i="5"/>
  <c r="M2069" i="5"/>
  <c r="N2069" i="5"/>
  <c r="F2070" i="5"/>
  <c r="I2070" i="5"/>
  <c r="M2070" i="5"/>
  <c r="N2070" i="5" s="1"/>
  <c r="F2071" i="5"/>
  <c r="I2071" i="5"/>
  <c r="M2071" i="5"/>
  <c r="N2071" i="5" s="1"/>
  <c r="F2072" i="5"/>
  <c r="I2072" i="5"/>
  <c r="M2072" i="5"/>
  <c r="N2072" i="5" s="1"/>
  <c r="F2073" i="5"/>
  <c r="I2073" i="5"/>
  <c r="M2073" i="5"/>
  <c r="N2073" i="5"/>
  <c r="F2074" i="5"/>
  <c r="I2074" i="5"/>
  <c r="M2074" i="5"/>
  <c r="N2074" i="5" s="1"/>
  <c r="F2075" i="5"/>
  <c r="I2075" i="5"/>
  <c r="M2075" i="5"/>
  <c r="N2075" i="5" s="1"/>
  <c r="F2076" i="5"/>
  <c r="I2076" i="5"/>
  <c r="M2076" i="5"/>
  <c r="N2076" i="5" s="1"/>
  <c r="F2077" i="5"/>
  <c r="I2077" i="5"/>
  <c r="M2077" i="5"/>
  <c r="N2077" i="5"/>
  <c r="F2078" i="5"/>
  <c r="I2078" i="5"/>
  <c r="M2078" i="5"/>
  <c r="N2078" i="5" s="1"/>
  <c r="F2079" i="5"/>
  <c r="I2079" i="5"/>
  <c r="M2079" i="5"/>
  <c r="N2079" i="5" s="1"/>
  <c r="F2080" i="5"/>
  <c r="I2080" i="5"/>
  <c r="M2080" i="5"/>
  <c r="N2080" i="5" s="1"/>
  <c r="F2081" i="5"/>
  <c r="I2081" i="5"/>
  <c r="M2081" i="5"/>
  <c r="N2081" i="5" s="1"/>
  <c r="F2082" i="5"/>
  <c r="I2082" i="5"/>
  <c r="M2082" i="5"/>
  <c r="N2082" i="5" s="1"/>
  <c r="F2083" i="5"/>
  <c r="I2083" i="5"/>
  <c r="M2083" i="5"/>
  <c r="N2083" i="5" s="1"/>
  <c r="F2084" i="5"/>
  <c r="I2084" i="5"/>
  <c r="M2084" i="5"/>
  <c r="N2084" i="5" s="1"/>
  <c r="F2085" i="5"/>
  <c r="I2085" i="5"/>
  <c r="M2085" i="5"/>
  <c r="N2085" i="5"/>
  <c r="F2086" i="5"/>
  <c r="I2086" i="5"/>
  <c r="M2086" i="5"/>
  <c r="N2086" i="5" s="1"/>
  <c r="F2087" i="5"/>
  <c r="I2087" i="5"/>
  <c r="M2087" i="5"/>
  <c r="N2087" i="5" s="1"/>
  <c r="F2088" i="5"/>
  <c r="I2088" i="5"/>
  <c r="M2088" i="5"/>
  <c r="N2088" i="5" s="1"/>
  <c r="F2089" i="5"/>
  <c r="I2089" i="5"/>
  <c r="M2089" i="5"/>
  <c r="N2089" i="5"/>
  <c r="F2090" i="5"/>
  <c r="I2090" i="5"/>
  <c r="M2090" i="5"/>
  <c r="N2090" i="5" s="1"/>
  <c r="F2091" i="5"/>
  <c r="I2091" i="5"/>
  <c r="M2091" i="5"/>
  <c r="N2091" i="5" s="1"/>
  <c r="F2092" i="5"/>
  <c r="I2092" i="5"/>
  <c r="M2092" i="5"/>
  <c r="N2092" i="5" s="1"/>
  <c r="F2093" i="5"/>
  <c r="I2093" i="5"/>
  <c r="M2093" i="5"/>
  <c r="N2093" i="5"/>
  <c r="F2094" i="5"/>
  <c r="I2094" i="5"/>
  <c r="M2094" i="5"/>
  <c r="N2094" i="5" s="1"/>
  <c r="F2095" i="5"/>
  <c r="I2095" i="5"/>
  <c r="M2095" i="5"/>
  <c r="N2095" i="5" s="1"/>
  <c r="F2096" i="5"/>
  <c r="I2096" i="5"/>
  <c r="M2096" i="5"/>
  <c r="N2096" i="5" s="1"/>
  <c r="F2097" i="5"/>
  <c r="I2097" i="5"/>
  <c r="M2097" i="5"/>
  <c r="N2097" i="5" s="1"/>
  <c r="F2098" i="5"/>
  <c r="I2098" i="5"/>
  <c r="M2098" i="5"/>
  <c r="N2098" i="5" s="1"/>
  <c r="F2099" i="5"/>
  <c r="I2099" i="5"/>
  <c r="M2099" i="5"/>
  <c r="N2099" i="5" s="1"/>
  <c r="F2100" i="5"/>
  <c r="I2100" i="5"/>
  <c r="M2100" i="5"/>
  <c r="N2100" i="5" s="1"/>
  <c r="F2101" i="5"/>
  <c r="I2101" i="5"/>
  <c r="M2101" i="5"/>
  <c r="N2101" i="5"/>
  <c r="F2102" i="5"/>
  <c r="I2102" i="5"/>
  <c r="M2102" i="5"/>
  <c r="N2102" i="5" s="1"/>
  <c r="F2103" i="5"/>
  <c r="I2103" i="5"/>
  <c r="M2103" i="5"/>
  <c r="N2103" i="5" s="1"/>
  <c r="F2104" i="5"/>
  <c r="I2104" i="5"/>
  <c r="M2104" i="5"/>
  <c r="N2104" i="5" s="1"/>
  <c r="F2105" i="5"/>
  <c r="I2105" i="5"/>
  <c r="M2105" i="5"/>
  <c r="N2105" i="5"/>
  <c r="F2106" i="5"/>
  <c r="I2106" i="5"/>
  <c r="M2106" i="5"/>
  <c r="N2106" i="5" s="1"/>
  <c r="F2107" i="5"/>
  <c r="I2107" i="5"/>
  <c r="M2107" i="5"/>
  <c r="N2107" i="5" s="1"/>
  <c r="F2108" i="5"/>
  <c r="I2108" i="5"/>
  <c r="M2108" i="5"/>
  <c r="N2108" i="5" s="1"/>
  <c r="F2109" i="5"/>
  <c r="I2109" i="5"/>
  <c r="M2109" i="5"/>
  <c r="N2109" i="5"/>
  <c r="F2110" i="5"/>
  <c r="I2110" i="5"/>
  <c r="M2110" i="5"/>
  <c r="N2110" i="5" s="1"/>
  <c r="F2111" i="5"/>
  <c r="I2111" i="5"/>
  <c r="M2111" i="5"/>
  <c r="N2111" i="5" s="1"/>
  <c r="F2112" i="5"/>
  <c r="I2112" i="5"/>
  <c r="M2112" i="5"/>
  <c r="N2112" i="5" s="1"/>
  <c r="F2113" i="5"/>
  <c r="I2113" i="5"/>
  <c r="M2113" i="5"/>
  <c r="N2113" i="5" s="1"/>
  <c r="F2114" i="5"/>
  <c r="I2114" i="5"/>
  <c r="M2114" i="5"/>
  <c r="N2114" i="5" s="1"/>
  <c r="F2115" i="5"/>
  <c r="I2115" i="5"/>
  <c r="M2115" i="5"/>
  <c r="N2115" i="5" s="1"/>
  <c r="F2116" i="5"/>
  <c r="I2116" i="5"/>
  <c r="M2116" i="5"/>
  <c r="N2116" i="5" s="1"/>
  <c r="F2117" i="5"/>
  <c r="I2117" i="5"/>
  <c r="M2117" i="5"/>
  <c r="N2117" i="5"/>
  <c r="F2118" i="5"/>
  <c r="I2118" i="5"/>
  <c r="M2118" i="5"/>
  <c r="N2118" i="5" s="1"/>
  <c r="F2119" i="5"/>
  <c r="I2119" i="5"/>
  <c r="M2119" i="5"/>
  <c r="N2119" i="5" s="1"/>
  <c r="F2120" i="5"/>
  <c r="I2120" i="5"/>
  <c r="M2120" i="5"/>
  <c r="N2120" i="5" s="1"/>
  <c r="F2121" i="5"/>
  <c r="I2121" i="5"/>
  <c r="M2121" i="5"/>
  <c r="N2121" i="5"/>
  <c r="F2122" i="5"/>
  <c r="I2122" i="5"/>
  <c r="M2122" i="5"/>
  <c r="N2122" i="5" s="1"/>
  <c r="F2123" i="5"/>
  <c r="I2123" i="5"/>
  <c r="M2123" i="5"/>
  <c r="N2123" i="5" s="1"/>
  <c r="F2124" i="5"/>
  <c r="I2124" i="5"/>
  <c r="M2124" i="5"/>
  <c r="N2124" i="5" s="1"/>
  <c r="F2125" i="5"/>
  <c r="I2125" i="5"/>
  <c r="M2125" i="5"/>
  <c r="N2125" i="5"/>
  <c r="F2126" i="5"/>
  <c r="I2126" i="5"/>
  <c r="M2126" i="5"/>
  <c r="N2126" i="5" s="1"/>
  <c r="F2127" i="5"/>
  <c r="I2127" i="5"/>
  <c r="M2127" i="5"/>
  <c r="N2127" i="5" s="1"/>
  <c r="F2128" i="5"/>
  <c r="I2128" i="5"/>
  <c r="M2128" i="5"/>
  <c r="N2128" i="5" s="1"/>
  <c r="I2129" i="5"/>
  <c r="M2129" i="5"/>
  <c r="N2129" i="5" s="1"/>
  <c r="F2130" i="5"/>
  <c r="I2130" i="5"/>
  <c r="M2130" i="5"/>
  <c r="N2130" i="5"/>
  <c r="F2131" i="5"/>
  <c r="I2131" i="5"/>
  <c r="M2131" i="5"/>
  <c r="N2131" i="5" s="1"/>
  <c r="F2132" i="5"/>
  <c r="I2132" i="5"/>
  <c r="M2132" i="5"/>
  <c r="N2132" i="5" s="1"/>
  <c r="F2133" i="5"/>
  <c r="I2133" i="5"/>
  <c r="M2133" i="5"/>
  <c r="N2133" i="5" s="1"/>
  <c r="F2134" i="5"/>
  <c r="I2134" i="5"/>
  <c r="M2134" i="5"/>
  <c r="N2134" i="5" s="1"/>
  <c r="F2135" i="5"/>
  <c r="I2135" i="5"/>
  <c r="M2135" i="5"/>
  <c r="N2135" i="5" s="1"/>
  <c r="F2136" i="5"/>
  <c r="I2136" i="5"/>
  <c r="M2136" i="5"/>
  <c r="N2136" i="5" s="1"/>
  <c r="F2137" i="5"/>
  <c r="I2137" i="5"/>
  <c r="M2137" i="5"/>
  <c r="N2137" i="5" s="1"/>
  <c r="F2138" i="5"/>
  <c r="I2138" i="5"/>
  <c r="M2138" i="5"/>
  <c r="N2138" i="5"/>
  <c r="F2139" i="5"/>
  <c r="I2139" i="5"/>
  <c r="M2139" i="5"/>
  <c r="N2139" i="5" s="1"/>
  <c r="F2140" i="5"/>
  <c r="I2140" i="5"/>
  <c r="M2140" i="5"/>
  <c r="N2140" i="5" s="1"/>
  <c r="F2141" i="5"/>
  <c r="I2141" i="5"/>
  <c r="M2141" i="5"/>
  <c r="N2141" i="5" s="1"/>
  <c r="F2142" i="5"/>
  <c r="I2142" i="5"/>
  <c r="M2142" i="5"/>
  <c r="N2142" i="5"/>
  <c r="F2143" i="5"/>
  <c r="I2143" i="5"/>
  <c r="M2143" i="5"/>
  <c r="N2143" i="5" s="1"/>
  <c r="F2144" i="5"/>
  <c r="I2144" i="5"/>
  <c r="M2144" i="5"/>
  <c r="N2144" i="5" s="1"/>
  <c r="F2145" i="5"/>
  <c r="I2145" i="5"/>
  <c r="M2145" i="5"/>
  <c r="N2145" i="5" s="1"/>
  <c r="F2146" i="5"/>
  <c r="I2146" i="5"/>
  <c r="M2146" i="5"/>
  <c r="N2146" i="5"/>
  <c r="F2147" i="5"/>
  <c r="I2147" i="5"/>
  <c r="M2147" i="5"/>
  <c r="N2147" i="5" s="1"/>
  <c r="F2148" i="5"/>
  <c r="I2148" i="5"/>
  <c r="M2148" i="5"/>
  <c r="N2148" i="5" s="1"/>
  <c r="F2149" i="5"/>
  <c r="I2149" i="5"/>
  <c r="M2149" i="5"/>
  <c r="N2149" i="5" s="1"/>
  <c r="F2150" i="5"/>
  <c r="I2150" i="5"/>
  <c r="M2150" i="5"/>
  <c r="N2150" i="5" s="1"/>
  <c r="F2151" i="5"/>
  <c r="I2151" i="5"/>
  <c r="M2151" i="5"/>
  <c r="N2151" i="5" s="1"/>
  <c r="F2152" i="5"/>
  <c r="I2152" i="5"/>
  <c r="M2152" i="5"/>
  <c r="N2152" i="5" s="1"/>
  <c r="F2153" i="5"/>
  <c r="I2153" i="5"/>
  <c r="M2153" i="5"/>
  <c r="N2153" i="5" s="1"/>
  <c r="F2154" i="5"/>
  <c r="I2154" i="5"/>
  <c r="M2154" i="5"/>
  <c r="N2154" i="5"/>
  <c r="F2155" i="5"/>
  <c r="I2155" i="5"/>
  <c r="M2155" i="5"/>
  <c r="N2155" i="5" s="1"/>
  <c r="F2156" i="5"/>
  <c r="I2156" i="5"/>
  <c r="M2156" i="5"/>
  <c r="N2156" i="5" s="1"/>
  <c r="F2157" i="5"/>
  <c r="I2157" i="5"/>
  <c r="M2157" i="5"/>
  <c r="N2157" i="5" s="1"/>
  <c r="F2158" i="5"/>
  <c r="I2158" i="5"/>
  <c r="M2158" i="5"/>
  <c r="N2158" i="5"/>
  <c r="F2159" i="5"/>
  <c r="I2159" i="5"/>
  <c r="M2159" i="5"/>
  <c r="N2159" i="5" s="1"/>
  <c r="F2160" i="5"/>
  <c r="I2160" i="5"/>
  <c r="M2160" i="5"/>
  <c r="N2160" i="5" s="1"/>
  <c r="F2161" i="5"/>
  <c r="I2161" i="5"/>
  <c r="M2161" i="5"/>
  <c r="N2161" i="5" s="1"/>
  <c r="F2162" i="5"/>
  <c r="I2162" i="5"/>
  <c r="M2162" i="5"/>
  <c r="N2162" i="5"/>
  <c r="F2163" i="5"/>
  <c r="I2163" i="5"/>
  <c r="M2163" i="5"/>
  <c r="N2163" i="5" s="1"/>
  <c r="F2164" i="5"/>
  <c r="I2164" i="5"/>
  <c r="M2164" i="5"/>
  <c r="N2164" i="5" s="1"/>
  <c r="F2165" i="5"/>
  <c r="I2165" i="5"/>
  <c r="M2165" i="5"/>
  <c r="N2165" i="5" s="1"/>
  <c r="F2166" i="5"/>
  <c r="I2166" i="5"/>
  <c r="M2166" i="5"/>
  <c r="N2166" i="5" s="1"/>
  <c r="F2167" i="5"/>
  <c r="I2167" i="5"/>
  <c r="M2167" i="5"/>
  <c r="N2167" i="5" s="1"/>
  <c r="F2168" i="5"/>
  <c r="I2168" i="5"/>
  <c r="M2168" i="5"/>
  <c r="N2168" i="5" s="1"/>
  <c r="F2169" i="5"/>
  <c r="I2169" i="5"/>
  <c r="M2169" i="5"/>
  <c r="N2169" i="5" s="1"/>
  <c r="F2170" i="5"/>
  <c r="I2170" i="5"/>
  <c r="M2170" i="5"/>
  <c r="N2170" i="5"/>
  <c r="F2171" i="5"/>
  <c r="I2171" i="5"/>
  <c r="M2171" i="5"/>
  <c r="N2171" i="5" s="1"/>
  <c r="F2172" i="5"/>
  <c r="I2172" i="5"/>
  <c r="M2172" i="5"/>
  <c r="N2172" i="5" s="1"/>
  <c r="F2173" i="5"/>
  <c r="I2173" i="5"/>
  <c r="M2173" i="5"/>
  <c r="N2173" i="5" s="1"/>
  <c r="F2174" i="5"/>
  <c r="I2174" i="5"/>
  <c r="M2174" i="5"/>
  <c r="N2174" i="5"/>
  <c r="F2175" i="5"/>
  <c r="I2175" i="5"/>
  <c r="M2175" i="5"/>
  <c r="N2175" i="5" s="1"/>
  <c r="F2176" i="5"/>
  <c r="I2176" i="5"/>
  <c r="M2176" i="5"/>
  <c r="N2176" i="5" s="1"/>
  <c r="F2177" i="5"/>
  <c r="I2177" i="5"/>
  <c r="M2177" i="5"/>
  <c r="N2177" i="5" s="1"/>
  <c r="F2178" i="5"/>
  <c r="I2178" i="5"/>
  <c r="M2178" i="5"/>
  <c r="N2178" i="5"/>
  <c r="F2179" i="5"/>
  <c r="I2179" i="5"/>
  <c r="M2179" i="5"/>
  <c r="N2179" i="5" s="1"/>
  <c r="F2180" i="5"/>
  <c r="I2180" i="5"/>
  <c r="M2180" i="5"/>
  <c r="N2180" i="5" s="1"/>
  <c r="F2181" i="5"/>
  <c r="I2181" i="5"/>
  <c r="M2181" i="5"/>
  <c r="N2181" i="5" s="1"/>
  <c r="F2182" i="5"/>
  <c r="I2182" i="5"/>
  <c r="M2182" i="5"/>
  <c r="N2182" i="5" s="1"/>
  <c r="F2183" i="5"/>
  <c r="I2183" i="5"/>
  <c r="M2183" i="5"/>
  <c r="N2183" i="5" s="1"/>
  <c r="F2184" i="5"/>
  <c r="I2184" i="5"/>
  <c r="M2184" i="5"/>
  <c r="N2184" i="5" s="1"/>
  <c r="F2185" i="5"/>
  <c r="I2185" i="5"/>
  <c r="M2185" i="5"/>
  <c r="N2185" i="5" s="1"/>
  <c r="F2186" i="5"/>
  <c r="I2186" i="5"/>
  <c r="M2186" i="5"/>
  <c r="N2186" i="5"/>
  <c r="F2187" i="5"/>
  <c r="I2187" i="5"/>
  <c r="M2187" i="5"/>
  <c r="N2187" i="5" s="1"/>
  <c r="F2188" i="5"/>
  <c r="I2188" i="5"/>
  <c r="M2188" i="5"/>
  <c r="N2188" i="5" s="1"/>
  <c r="F2189" i="5"/>
  <c r="I2189" i="5"/>
  <c r="M2189" i="5"/>
  <c r="N2189" i="5" s="1"/>
  <c r="F2190" i="5"/>
  <c r="I2190" i="5"/>
  <c r="M2190" i="5"/>
  <c r="N2190" i="5"/>
  <c r="F2191" i="5"/>
  <c r="I2191" i="5"/>
  <c r="M2191" i="5"/>
  <c r="N2191" i="5" s="1"/>
  <c r="F2192" i="5"/>
  <c r="I2192" i="5"/>
  <c r="M2192" i="5"/>
  <c r="N2192" i="5" s="1"/>
  <c r="F2193" i="5"/>
  <c r="I2193" i="5"/>
  <c r="M2193" i="5"/>
  <c r="N2193" i="5" s="1"/>
  <c r="F2194" i="5"/>
  <c r="I2194" i="5"/>
  <c r="M2194" i="5"/>
  <c r="N2194" i="5"/>
  <c r="F2195" i="5"/>
  <c r="I2195" i="5"/>
  <c r="M2195" i="5"/>
  <c r="N2195" i="5" s="1"/>
  <c r="F2196" i="5"/>
  <c r="I2196" i="5"/>
  <c r="M2196" i="5"/>
  <c r="N2196" i="5" s="1"/>
  <c r="F2197" i="5"/>
  <c r="I2197" i="5"/>
  <c r="M2197" i="5"/>
  <c r="N2197" i="5" s="1"/>
  <c r="F2198" i="5"/>
  <c r="I2198" i="5"/>
  <c r="M2198" i="5"/>
  <c r="N2198" i="5" s="1"/>
  <c r="F2199" i="5"/>
  <c r="I2199" i="5"/>
  <c r="M2199" i="5"/>
  <c r="N2199" i="5" s="1"/>
  <c r="F2200" i="5"/>
  <c r="I2200" i="5"/>
  <c r="M2200" i="5"/>
  <c r="N2200" i="5" s="1"/>
  <c r="F2201" i="5"/>
  <c r="I2201" i="5"/>
  <c r="M2201" i="5"/>
  <c r="N2201" i="5" s="1"/>
  <c r="F2202" i="5"/>
  <c r="I2202" i="5"/>
  <c r="M2202" i="5"/>
  <c r="N2202" i="5"/>
  <c r="F2203" i="5"/>
  <c r="I2203" i="5"/>
  <c r="M2203" i="5"/>
  <c r="N2203" i="5" s="1"/>
  <c r="F2204" i="5"/>
  <c r="I2204" i="5"/>
  <c r="M2204" i="5"/>
  <c r="N2204" i="5" s="1"/>
  <c r="F2205" i="5"/>
  <c r="I2205" i="5"/>
  <c r="M2205" i="5"/>
  <c r="N2205" i="5" s="1"/>
  <c r="F2206" i="5"/>
  <c r="I2206" i="5"/>
  <c r="M2206" i="5"/>
  <c r="N2206" i="5"/>
  <c r="F2207" i="5"/>
  <c r="I2207" i="5"/>
  <c r="M2207" i="5"/>
  <c r="N2207" i="5" s="1"/>
  <c r="F2208" i="5"/>
  <c r="I2208" i="5"/>
  <c r="M2208" i="5"/>
  <c r="N2208" i="5" s="1"/>
  <c r="F2209" i="5"/>
  <c r="I2209" i="5"/>
  <c r="M2209" i="5"/>
  <c r="N2209" i="5" s="1"/>
  <c r="F2210" i="5"/>
  <c r="I2210" i="5"/>
  <c r="M2210" i="5"/>
  <c r="N2210" i="5"/>
  <c r="F2211" i="5"/>
  <c r="I2211" i="5"/>
  <c r="M2211" i="5"/>
  <c r="N2211" i="5" s="1"/>
  <c r="F2212" i="5"/>
  <c r="I2212" i="5"/>
  <c r="M2212" i="5"/>
  <c r="N2212" i="5" s="1"/>
  <c r="F2213" i="5"/>
  <c r="I2213" i="5"/>
  <c r="M2213" i="5"/>
  <c r="N2213" i="5" s="1"/>
  <c r="F2214" i="5"/>
  <c r="I2214" i="5"/>
  <c r="M2214" i="5"/>
  <c r="N2214" i="5" s="1"/>
  <c r="F2215" i="5"/>
  <c r="I2215" i="5"/>
  <c r="M2215" i="5"/>
  <c r="N2215" i="5" s="1"/>
  <c r="F2216" i="5"/>
  <c r="I2216" i="5"/>
  <c r="M2216" i="5"/>
  <c r="N2216" i="5" s="1"/>
  <c r="F2217" i="5"/>
  <c r="I2217" i="5"/>
  <c r="M2217" i="5"/>
  <c r="N2217" i="5" s="1"/>
  <c r="F2218" i="5"/>
  <c r="I2218" i="5"/>
  <c r="M2218" i="5"/>
  <c r="N2218" i="5"/>
  <c r="F2219" i="5"/>
  <c r="I2219" i="5"/>
  <c r="M2219" i="5"/>
  <c r="N2219" i="5" s="1"/>
  <c r="F2220" i="5"/>
  <c r="I2220" i="5"/>
  <c r="M2220" i="5"/>
  <c r="N2220" i="5" s="1"/>
  <c r="F2221" i="5"/>
  <c r="I2221" i="5"/>
  <c r="M2221" i="5"/>
  <c r="N2221" i="5" s="1"/>
  <c r="F2222" i="5"/>
  <c r="I2222" i="5"/>
  <c r="M2222" i="5"/>
  <c r="N2222" i="5"/>
  <c r="F2223" i="5"/>
  <c r="I2223" i="5"/>
  <c r="M2223" i="5"/>
  <c r="N2223" i="5" s="1"/>
  <c r="F2224" i="5"/>
  <c r="I2224" i="5"/>
  <c r="M2224" i="5"/>
  <c r="N2224" i="5" s="1"/>
  <c r="F2225" i="5"/>
  <c r="I2225" i="5"/>
  <c r="M2225" i="5"/>
  <c r="N2225" i="5" s="1"/>
  <c r="F2226" i="5"/>
  <c r="I2226" i="5"/>
  <c r="M2226" i="5"/>
  <c r="N2226" i="5"/>
  <c r="F2227" i="5"/>
  <c r="I2227" i="5"/>
  <c r="M2227" i="5"/>
  <c r="N2227" i="5" s="1"/>
  <c r="F2228" i="5"/>
  <c r="I2228" i="5"/>
  <c r="M2228" i="5"/>
  <c r="N2228" i="5" s="1"/>
  <c r="F2229" i="5"/>
  <c r="I2229" i="5"/>
  <c r="M2229" i="5"/>
  <c r="N2229" i="5" s="1"/>
  <c r="F2230" i="5"/>
  <c r="I2230" i="5"/>
  <c r="M2230" i="5"/>
  <c r="N2230" i="5" s="1"/>
  <c r="F2231" i="5"/>
  <c r="I2231" i="5"/>
  <c r="M2231" i="5"/>
  <c r="N2231" i="5" s="1"/>
  <c r="F2232" i="5"/>
  <c r="I2232" i="5"/>
  <c r="M2232" i="5"/>
  <c r="N2232" i="5" s="1"/>
  <c r="F2233" i="5"/>
  <c r="I2233" i="5"/>
  <c r="M2233" i="5"/>
  <c r="N2233" i="5" s="1"/>
  <c r="F2234" i="5"/>
  <c r="I2234" i="5"/>
  <c r="M2234" i="5"/>
  <c r="N2234" i="5"/>
  <c r="F2235" i="5"/>
  <c r="I2235" i="5"/>
  <c r="M2235" i="5"/>
  <c r="N2235" i="5" s="1"/>
  <c r="F2236" i="5"/>
  <c r="I2236" i="5"/>
  <c r="M2236" i="5"/>
  <c r="N2236" i="5" s="1"/>
  <c r="F2237" i="5"/>
  <c r="I2237" i="5"/>
  <c r="M2237" i="5"/>
  <c r="N2237" i="5" s="1"/>
  <c r="F2238" i="5"/>
  <c r="I2238" i="5"/>
  <c r="M2238" i="5"/>
  <c r="N2238" i="5"/>
  <c r="F2239" i="5"/>
  <c r="I2239" i="5"/>
  <c r="M2239" i="5"/>
  <c r="N2239" i="5" s="1"/>
  <c r="F2240" i="5"/>
  <c r="I2240" i="5"/>
  <c r="M2240" i="5"/>
  <c r="N2240" i="5" s="1"/>
  <c r="F2241" i="5"/>
  <c r="I2241" i="5"/>
  <c r="M2241" i="5"/>
  <c r="N2241" i="5" s="1"/>
  <c r="F2242" i="5"/>
  <c r="I2242" i="5"/>
  <c r="M2242" i="5"/>
  <c r="N2242" i="5"/>
  <c r="F2243" i="5"/>
  <c r="I2243" i="5"/>
  <c r="M2243" i="5"/>
  <c r="N2243" i="5" s="1"/>
  <c r="F2244" i="5"/>
  <c r="I2244" i="5"/>
  <c r="M2244" i="5"/>
  <c r="N2244" i="5" s="1"/>
  <c r="F2245" i="5"/>
  <c r="I2245" i="5"/>
  <c r="M2245" i="5"/>
  <c r="N2245" i="5" s="1"/>
  <c r="F2246" i="5"/>
  <c r="I2246" i="5"/>
  <c r="M2246" i="5"/>
  <c r="N2246" i="5" s="1"/>
  <c r="F2247" i="5"/>
  <c r="I2247" i="5"/>
  <c r="M2247" i="5"/>
  <c r="N2247" i="5" s="1"/>
  <c r="F2248" i="5"/>
  <c r="I2248" i="5"/>
  <c r="M2248" i="5"/>
  <c r="N2248" i="5" s="1"/>
  <c r="F2249" i="5"/>
  <c r="I2249" i="5"/>
  <c r="M2249" i="5"/>
  <c r="N2249" i="5" s="1"/>
  <c r="F2250" i="5"/>
  <c r="I2250" i="5"/>
  <c r="M2250" i="5"/>
  <c r="N2250" i="5"/>
  <c r="F2251" i="5"/>
  <c r="I2251" i="5"/>
  <c r="M2251" i="5"/>
  <c r="N2251" i="5" s="1"/>
  <c r="F2252" i="5"/>
  <c r="I2252" i="5"/>
  <c r="M2252" i="5"/>
  <c r="N2252" i="5" s="1"/>
  <c r="F2253" i="5"/>
  <c r="I2253" i="5"/>
  <c r="M2253" i="5"/>
  <c r="N2253" i="5" s="1"/>
  <c r="F2254" i="5"/>
  <c r="I2254" i="5"/>
  <c r="M2254" i="5"/>
  <c r="N2254" i="5"/>
  <c r="F2255" i="5"/>
  <c r="I2255" i="5"/>
  <c r="M2255" i="5"/>
  <c r="N2255" i="5" s="1"/>
  <c r="F2256" i="5"/>
  <c r="I2256" i="5"/>
  <c r="M2256" i="5"/>
  <c r="N2256" i="5" s="1"/>
  <c r="F2257" i="5"/>
  <c r="I2257" i="5"/>
  <c r="M2257" i="5"/>
  <c r="N2257" i="5" s="1"/>
  <c r="F2258" i="5"/>
  <c r="I2258" i="5"/>
  <c r="M2258" i="5"/>
  <c r="N2258" i="5"/>
  <c r="F2259" i="5"/>
  <c r="I2259" i="5"/>
  <c r="M2259" i="5"/>
  <c r="N2259" i="5" s="1"/>
  <c r="F2260" i="5"/>
  <c r="I2260" i="5"/>
  <c r="M2260" i="5"/>
  <c r="N2260" i="5" s="1"/>
  <c r="F2261" i="5"/>
  <c r="I2261" i="5"/>
  <c r="M2261" i="5"/>
  <c r="N2261" i="5" s="1"/>
  <c r="F2262" i="5"/>
  <c r="I2262" i="5"/>
  <c r="M2262" i="5"/>
  <c r="N2262" i="5" s="1"/>
  <c r="F2263" i="5"/>
  <c r="I2263" i="5"/>
  <c r="M2263" i="5"/>
  <c r="N2263" i="5" s="1"/>
  <c r="F2264" i="5"/>
  <c r="I2264" i="5"/>
  <c r="M2264" i="5"/>
  <c r="N2264" i="5" s="1"/>
  <c r="F2265" i="5"/>
  <c r="I2265" i="5"/>
  <c r="M2265" i="5"/>
  <c r="N2265" i="5" s="1"/>
  <c r="F2266" i="5"/>
  <c r="I2266" i="5"/>
  <c r="M2266" i="5"/>
  <c r="N2266" i="5"/>
  <c r="F2267" i="5"/>
  <c r="I2267" i="5"/>
  <c r="M2267" i="5"/>
  <c r="N2267" i="5" s="1"/>
  <c r="F2268" i="5"/>
  <c r="I2268" i="5"/>
  <c r="M2268" i="5"/>
  <c r="N2268" i="5" s="1"/>
  <c r="F2269" i="5"/>
  <c r="I2269" i="5"/>
  <c r="M2269" i="5"/>
  <c r="N2269" i="5" s="1"/>
  <c r="F2270" i="5"/>
  <c r="I2270" i="5"/>
  <c r="M2270" i="5"/>
  <c r="N2270" i="5"/>
  <c r="F2271" i="5"/>
  <c r="I2271" i="5"/>
  <c r="M2271" i="5"/>
  <c r="N2271" i="5" s="1"/>
  <c r="F2272" i="5"/>
  <c r="I2272" i="5"/>
  <c r="M2272" i="5"/>
  <c r="N2272" i="5" s="1"/>
  <c r="F2273" i="5"/>
  <c r="I2273" i="5"/>
  <c r="M2273" i="5"/>
  <c r="N2273" i="5" s="1"/>
  <c r="F2274" i="5"/>
  <c r="I2274" i="5"/>
  <c r="M2274" i="5"/>
  <c r="N2274" i="5"/>
  <c r="F2275" i="5"/>
  <c r="I2275" i="5"/>
  <c r="M2275" i="5"/>
  <c r="N2275" i="5" s="1"/>
  <c r="F2276" i="5"/>
  <c r="I2276" i="5"/>
  <c r="M2276" i="5"/>
  <c r="N2276" i="5" s="1"/>
  <c r="F2277" i="5"/>
  <c r="I2277" i="5"/>
  <c r="M2277" i="5"/>
  <c r="N2277" i="5" s="1"/>
  <c r="F2278" i="5"/>
  <c r="I2278" i="5"/>
  <c r="M2278" i="5"/>
  <c r="N2278" i="5" s="1"/>
  <c r="F2279" i="5"/>
  <c r="I2279" i="5"/>
  <c r="M2279" i="5"/>
  <c r="N2279" i="5" s="1"/>
  <c r="F2280" i="5"/>
  <c r="I2280" i="5"/>
  <c r="M2280" i="5"/>
  <c r="N2280" i="5"/>
  <c r="F2281" i="5"/>
  <c r="I2281" i="5"/>
  <c r="M2281" i="5"/>
  <c r="N2281" i="5" s="1"/>
  <c r="F2282" i="5"/>
  <c r="I2282" i="5"/>
  <c r="M2282" i="5"/>
  <c r="N2282" i="5"/>
  <c r="F2283" i="5"/>
  <c r="I2283" i="5"/>
  <c r="M2283" i="5"/>
  <c r="N2283" i="5" s="1"/>
  <c r="F2284" i="5"/>
  <c r="I2284" i="5"/>
  <c r="M2284" i="5"/>
  <c r="N2284" i="5" s="1"/>
  <c r="F2285" i="5"/>
  <c r="I2285" i="5"/>
  <c r="M2285" i="5"/>
  <c r="N2285" i="5" s="1"/>
  <c r="F2286" i="5"/>
  <c r="I2286" i="5"/>
  <c r="M2286" i="5"/>
  <c r="N2286" i="5"/>
  <c r="F2287" i="5"/>
  <c r="I2287" i="5"/>
  <c r="M2287" i="5"/>
  <c r="N2287" i="5" s="1"/>
  <c r="F2288" i="5"/>
  <c r="I2288" i="5"/>
  <c r="M2288" i="5"/>
  <c r="N2288" i="5" s="1"/>
  <c r="F2289" i="5"/>
  <c r="I2289" i="5"/>
  <c r="M2289" i="5"/>
  <c r="N2289" i="5" s="1"/>
  <c r="F2290" i="5"/>
  <c r="I2290" i="5"/>
  <c r="M2290" i="5"/>
  <c r="N2290" i="5"/>
  <c r="F2291" i="5"/>
  <c r="I2291" i="5"/>
  <c r="M2291" i="5"/>
  <c r="N2291" i="5" s="1"/>
  <c r="F2292" i="5"/>
  <c r="I2292" i="5"/>
  <c r="M2292" i="5"/>
  <c r="N2292" i="5" s="1"/>
  <c r="I2293" i="5"/>
  <c r="M2293" i="5"/>
  <c r="N2293" i="5" s="1"/>
  <c r="F2294" i="5"/>
  <c r="I2294" i="5"/>
  <c r="M2294" i="5"/>
  <c r="N2294" i="5" s="1"/>
  <c r="F2295" i="5"/>
  <c r="I2295" i="5"/>
  <c r="M2295" i="5"/>
  <c r="N2295" i="5" s="1"/>
  <c r="F2296" i="5"/>
  <c r="I2296" i="5"/>
  <c r="M2296" i="5"/>
  <c r="N2296" i="5" s="1"/>
  <c r="F2297" i="5"/>
  <c r="I2297" i="5"/>
  <c r="M2297" i="5"/>
  <c r="N2297" i="5" s="1"/>
  <c r="F2298" i="5"/>
  <c r="I2298" i="5"/>
  <c r="M2298" i="5"/>
  <c r="N2298" i="5" s="1"/>
  <c r="F2299" i="5"/>
  <c r="I2299" i="5"/>
  <c r="M2299" i="5"/>
  <c r="N2299" i="5" s="1"/>
  <c r="F2300" i="5"/>
  <c r="I2300" i="5"/>
  <c r="M2300" i="5"/>
  <c r="N2300" i="5" s="1"/>
  <c r="F2301" i="5"/>
  <c r="I2301" i="5"/>
  <c r="M2301" i="5"/>
  <c r="N2301" i="5" s="1"/>
  <c r="F2302" i="5"/>
  <c r="I2302" i="5"/>
  <c r="M2302" i="5"/>
  <c r="N2302" i="5" s="1"/>
  <c r="F2303" i="5"/>
  <c r="I2303" i="5"/>
  <c r="M2303" i="5"/>
  <c r="N2303" i="5" s="1"/>
  <c r="F2304" i="5"/>
  <c r="I2304" i="5"/>
  <c r="M2304" i="5"/>
  <c r="N2304" i="5" s="1"/>
  <c r="F2305" i="5"/>
  <c r="I2305" i="5"/>
  <c r="M2305" i="5"/>
  <c r="N2305" i="5" s="1"/>
  <c r="F2306" i="5"/>
  <c r="I2306" i="5"/>
  <c r="M2306" i="5"/>
  <c r="N2306" i="5" s="1"/>
  <c r="F2307" i="5"/>
  <c r="I2307" i="5"/>
  <c r="M2307" i="5"/>
  <c r="N2307" i="5" s="1"/>
  <c r="F2308" i="5"/>
  <c r="I2308" i="5"/>
  <c r="M2308" i="5"/>
  <c r="N2308" i="5" s="1"/>
  <c r="F2309" i="5"/>
  <c r="I2309" i="5"/>
  <c r="M2309" i="5"/>
  <c r="N2309" i="5" s="1"/>
  <c r="F2310" i="5"/>
  <c r="I2310" i="5"/>
  <c r="M2310" i="5"/>
  <c r="N2310" i="5" s="1"/>
  <c r="F2311" i="5"/>
  <c r="I2311" i="5"/>
  <c r="M2311" i="5"/>
  <c r="N2311" i="5" s="1"/>
  <c r="F2312" i="5"/>
  <c r="I2312" i="5"/>
  <c r="M2312" i="5"/>
  <c r="N2312" i="5" s="1"/>
  <c r="F2313" i="5"/>
  <c r="I2313" i="5"/>
  <c r="M2313" i="5"/>
  <c r="N2313" i="5" s="1"/>
  <c r="F2314" i="5"/>
  <c r="I2314" i="5"/>
  <c r="M2314" i="5"/>
  <c r="N2314" i="5" s="1"/>
  <c r="F2315" i="5"/>
  <c r="I2315" i="5"/>
  <c r="M2315" i="5"/>
  <c r="N2315" i="5" s="1"/>
  <c r="I2316" i="5"/>
  <c r="M2316" i="5"/>
  <c r="N2316" i="5" s="1"/>
  <c r="F2317" i="5"/>
  <c r="I2317" i="5"/>
  <c r="M2317" i="5"/>
  <c r="N2317" i="5" s="1"/>
  <c r="F2318" i="5"/>
  <c r="I2318" i="5"/>
  <c r="M2318" i="5"/>
  <c r="N2318" i="5"/>
  <c r="F2319" i="5"/>
  <c r="I2319" i="5"/>
  <c r="M2319" i="5"/>
  <c r="N2319" i="5" s="1"/>
  <c r="F2320" i="5"/>
  <c r="I2320" i="5"/>
  <c r="M2320" i="5"/>
  <c r="N2320" i="5"/>
  <c r="F2321" i="5"/>
  <c r="I2321" i="5"/>
  <c r="M2321" i="5"/>
  <c r="N2321" i="5" s="1"/>
  <c r="F2322" i="5"/>
  <c r="I2322" i="5"/>
  <c r="M2322" i="5"/>
  <c r="N2322" i="5" s="1"/>
  <c r="F2323" i="5"/>
  <c r="I2323" i="5"/>
  <c r="M2323" i="5"/>
  <c r="N2323" i="5" s="1"/>
  <c r="F2324" i="5"/>
  <c r="I2324" i="5"/>
  <c r="M2324" i="5"/>
  <c r="N2324" i="5"/>
  <c r="F2325" i="5"/>
  <c r="I2325" i="5"/>
  <c r="M2325" i="5"/>
  <c r="N2325" i="5" s="1"/>
  <c r="F2326" i="5"/>
  <c r="I2326" i="5"/>
  <c r="M2326" i="5"/>
  <c r="N2326" i="5" s="1"/>
  <c r="F2327" i="5"/>
  <c r="I2327" i="5"/>
  <c r="M2327" i="5"/>
  <c r="N2327" i="5" s="1"/>
  <c r="F2328" i="5"/>
  <c r="I2328" i="5"/>
  <c r="M2328" i="5"/>
  <c r="N2328" i="5"/>
  <c r="F2329" i="5"/>
  <c r="I2329" i="5"/>
  <c r="M2329" i="5"/>
  <c r="N2329" i="5" s="1"/>
  <c r="F2330" i="5"/>
  <c r="I2330" i="5"/>
  <c r="M2330" i="5"/>
  <c r="N2330" i="5" s="1"/>
  <c r="F2331" i="5"/>
  <c r="I2331" i="5"/>
  <c r="M2331" i="5"/>
  <c r="N2331" i="5" s="1"/>
  <c r="F2332" i="5"/>
  <c r="I2332" i="5"/>
  <c r="M2332" i="5"/>
  <c r="N2332" i="5" s="1"/>
  <c r="F2333" i="5"/>
  <c r="I2333" i="5"/>
  <c r="M2333" i="5"/>
  <c r="N2333" i="5" s="1"/>
  <c r="F2334" i="5"/>
  <c r="I2334" i="5"/>
  <c r="M2334" i="5"/>
  <c r="N2334" i="5"/>
  <c r="F2335" i="5"/>
  <c r="I2335" i="5"/>
  <c r="M2335" i="5"/>
  <c r="N2335" i="5" s="1"/>
  <c r="F2336" i="5"/>
  <c r="I2336" i="5"/>
  <c r="M2336" i="5"/>
  <c r="N2336" i="5"/>
  <c r="F2337" i="5"/>
  <c r="I2337" i="5"/>
  <c r="M2337" i="5"/>
  <c r="N2337" i="5" s="1"/>
  <c r="F2338" i="5"/>
  <c r="I2338" i="5"/>
  <c r="M2338" i="5"/>
  <c r="N2338" i="5" s="1"/>
  <c r="F2339" i="5"/>
  <c r="I2339" i="5"/>
  <c r="M2339" i="5"/>
  <c r="N2339" i="5" s="1"/>
  <c r="F2340" i="5"/>
  <c r="I2340" i="5"/>
  <c r="M2340" i="5"/>
  <c r="N2340" i="5"/>
  <c r="F2341" i="5"/>
  <c r="I2341" i="5"/>
  <c r="M2341" i="5"/>
  <c r="N2341" i="5" s="1"/>
  <c r="F2342" i="5"/>
  <c r="I2342" i="5"/>
  <c r="M2342" i="5"/>
  <c r="N2342" i="5" s="1"/>
  <c r="F2343" i="5"/>
  <c r="I2343" i="5"/>
  <c r="M2343" i="5"/>
  <c r="N2343" i="5" s="1"/>
  <c r="F2344" i="5"/>
  <c r="I2344" i="5"/>
  <c r="M2344" i="5"/>
  <c r="N2344" i="5"/>
  <c r="F2345" i="5"/>
  <c r="I2345" i="5"/>
  <c r="M2345" i="5"/>
  <c r="N2345" i="5" s="1"/>
  <c r="F2346" i="5"/>
  <c r="I2346" i="5"/>
  <c r="M2346" i="5"/>
  <c r="N2346" i="5" s="1"/>
  <c r="F2347" i="5"/>
  <c r="I2347" i="5"/>
  <c r="M2347" i="5"/>
  <c r="N2347" i="5" s="1"/>
  <c r="F2348" i="5"/>
  <c r="I2348" i="5"/>
  <c r="M2348" i="5"/>
  <c r="N2348" i="5" s="1"/>
  <c r="F2349" i="5"/>
  <c r="I2349" i="5"/>
  <c r="M2349" i="5"/>
  <c r="N2349" i="5" s="1"/>
  <c r="F2350" i="5"/>
  <c r="I2350" i="5"/>
  <c r="M2350" i="5"/>
  <c r="N2350" i="5"/>
  <c r="F2351" i="5"/>
  <c r="I2351" i="5"/>
  <c r="M2351" i="5"/>
  <c r="N2351" i="5" s="1"/>
  <c r="F2352" i="5"/>
  <c r="I2352" i="5"/>
  <c r="M2352" i="5"/>
  <c r="N2352" i="5"/>
  <c r="F2353" i="5"/>
  <c r="I2353" i="5"/>
  <c r="M2353" i="5"/>
  <c r="N2353" i="5" s="1"/>
  <c r="F2354" i="5"/>
  <c r="I2354" i="5"/>
  <c r="M2354" i="5"/>
  <c r="N2354" i="5" s="1"/>
  <c r="F2355" i="5"/>
  <c r="I2355" i="5"/>
  <c r="M2355" i="5"/>
  <c r="N2355" i="5" s="1"/>
  <c r="F2356" i="5"/>
  <c r="I2356" i="5"/>
  <c r="M2356" i="5"/>
  <c r="N2356" i="5"/>
  <c r="F2357" i="5"/>
  <c r="I2357" i="5"/>
  <c r="M2357" i="5"/>
  <c r="N2357" i="5" s="1"/>
  <c r="F2358" i="5"/>
  <c r="I2358" i="5"/>
  <c r="M2358" i="5"/>
  <c r="N2358" i="5" s="1"/>
  <c r="F2359" i="5"/>
  <c r="I2359" i="5"/>
  <c r="M2359" i="5"/>
  <c r="N2359" i="5" s="1"/>
  <c r="F2360" i="5"/>
  <c r="I2360" i="5"/>
  <c r="M2360" i="5"/>
  <c r="N2360" i="5"/>
  <c r="F2361" i="5"/>
  <c r="I2361" i="5"/>
  <c r="M2361" i="5"/>
  <c r="N2361" i="5" s="1"/>
  <c r="F2362" i="5"/>
  <c r="I2362" i="5"/>
  <c r="M2362" i="5"/>
  <c r="N2362" i="5" s="1"/>
  <c r="F2363" i="5"/>
  <c r="I2363" i="5"/>
  <c r="M2363" i="5"/>
  <c r="N2363" i="5" s="1"/>
  <c r="I2364" i="5"/>
  <c r="M2364" i="5"/>
  <c r="N2364" i="5"/>
  <c r="F2365" i="5"/>
  <c r="I2365" i="5"/>
  <c r="M2365" i="5"/>
  <c r="N2365" i="5" s="1"/>
  <c r="F2366" i="5"/>
  <c r="I2366" i="5"/>
  <c r="M2366" i="5"/>
  <c r="N2366" i="5"/>
  <c r="F2367" i="5"/>
  <c r="I2367" i="5"/>
  <c r="M2367" i="5"/>
  <c r="N2367" i="5" s="1"/>
  <c r="F2368" i="5"/>
  <c r="I2368" i="5"/>
  <c r="M2368" i="5"/>
  <c r="N2368" i="5" s="1"/>
  <c r="F2369" i="5"/>
  <c r="I2369" i="5"/>
  <c r="M2369" i="5"/>
  <c r="N2369" i="5" s="1"/>
  <c r="I2370" i="5"/>
  <c r="M2370" i="5"/>
  <c r="N2370" i="5" s="1"/>
  <c r="F2371" i="5"/>
  <c r="I2371" i="5"/>
  <c r="M2371" i="5"/>
  <c r="N2371" i="5"/>
  <c r="I2372" i="5"/>
  <c r="M2372" i="5"/>
  <c r="N2372" i="5" s="1"/>
  <c r="F2373" i="5"/>
  <c r="I2373" i="5"/>
  <c r="M2373" i="5"/>
  <c r="N2373" i="5" s="1"/>
  <c r="F2374" i="5"/>
  <c r="I2374" i="5"/>
  <c r="M2374" i="5"/>
  <c r="N2374" i="5" s="1"/>
  <c r="F2375" i="5"/>
  <c r="I2375" i="5"/>
  <c r="M2375" i="5"/>
  <c r="N2375" i="5" s="1"/>
  <c r="F2376" i="5"/>
  <c r="I2376" i="5"/>
  <c r="M2376" i="5"/>
  <c r="N2376" i="5" s="1"/>
  <c r="F2377" i="5"/>
  <c r="I2377" i="5"/>
  <c r="M2377" i="5"/>
  <c r="N2377" i="5" s="1"/>
  <c r="F2378" i="5"/>
  <c r="I2378" i="5"/>
  <c r="M2378" i="5"/>
  <c r="N2378" i="5" s="1"/>
  <c r="F2379" i="5"/>
  <c r="I2379" i="5"/>
  <c r="M2379" i="5"/>
  <c r="N2379" i="5" s="1"/>
  <c r="F2380" i="5"/>
  <c r="I2380" i="5"/>
  <c r="M2380" i="5"/>
  <c r="N2380" i="5" s="1"/>
  <c r="F2381" i="5"/>
  <c r="I2381" i="5"/>
  <c r="M2381" i="5"/>
  <c r="N2381" i="5" s="1"/>
  <c r="F2382" i="5"/>
  <c r="I2382" i="5"/>
  <c r="M2382" i="5"/>
  <c r="N2382" i="5" s="1"/>
  <c r="F2383" i="5"/>
  <c r="I2383" i="5"/>
  <c r="M2383" i="5"/>
  <c r="N2383" i="5" s="1"/>
  <c r="F2384" i="5"/>
  <c r="I2384" i="5"/>
  <c r="M2384" i="5"/>
  <c r="N2384" i="5" s="1"/>
  <c r="F2385" i="5"/>
  <c r="I2385" i="5"/>
  <c r="M2385" i="5"/>
  <c r="N2385" i="5" s="1"/>
  <c r="F2386" i="5"/>
  <c r="I2386" i="5"/>
  <c r="M2386" i="5"/>
  <c r="N2386" i="5" s="1"/>
  <c r="F2387" i="5"/>
  <c r="I2387" i="5"/>
  <c r="M2387" i="5"/>
  <c r="N2387" i="5" s="1"/>
  <c r="F2388" i="5"/>
  <c r="I2388" i="5"/>
  <c r="M2388" i="5"/>
  <c r="N2388" i="5" s="1"/>
  <c r="F2389" i="5"/>
  <c r="I2389" i="5"/>
  <c r="M2389" i="5"/>
  <c r="N2389" i="5" s="1"/>
  <c r="F2390" i="5"/>
  <c r="I2390" i="5"/>
  <c r="M2390" i="5"/>
  <c r="N2390" i="5" s="1"/>
  <c r="F2391" i="5"/>
  <c r="I2391" i="5"/>
  <c r="M2391" i="5"/>
  <c r="N2391" i="5" s="1"/>
  <c r="F2392" i="5"/>
  <c r="I2392" i="5"/>
  <c r="M2392" i="5"/>
  <c r="N2392" i="5" s="1"/>
  <c r="F2393" i="5"/>
  <c r="I2393" i="5"/>
  <c r="M2393" i="5"/>
  <c r="N2393" i="5" s="1"/>
  <c r="F2394" i="5"/>
  <c r="I2394" i="5"/>
  <c r="M2394" i="5"/>
  <c r="N2394" i="5" s="1"/>
  <c r="F2395" i="5"/>
  <c r="I2395" i="5"/>
  <c r="M2395" i="5"/>
  <c r="N2395" i="5" s="1"/>
  <c r="F2396" i="5"/>
  <c r="I2396" i="5"/>
  <c r="M2396" i="5"/>
  <c r="N2396" i="5" s="1"/>
  <c r="F2397" i="5"/>
  <c r="I2397" i="5"/>
  <c r="M2397" i="5"/>
  <c r="N2397" i="5" s="1"/>
  <c r="F2398" i="5"/>
  <c r="I2398" i="5"/>
  <c r="M2398" i="5"/>
  <c r="N2398" i="5" s="1"/>
  <c r="F2399" i="5"/>
  <c r="I2399" i="5"/>
  <c r="M2399" i="5"/>
  <c r="N2399" i="5" s="1"/>
  <c r="F2400" i="5"/>
  <c r="I2400" i="5"/>
  <c r="M2400" i="5"/>
  <c r="N2400" i="5" s="1"/>
  <c r="F2401" i="5"/>
  <c r="I2401" i="5"/>
  <c r="M2401" i="5"/>
  <c r="N2401" i="5" s="1"/>
  <c r="F2402" i="5"/>
  <c r="I2402" i="5"/>
  <c r="M2402" i="5"/>
  <c r="N2402" i="5" s="1"/>
  <c r="F2403" i="5"/>
  <c r="I2403" i="5"/>
  <c r="M2403" i="5"/>
  <c r="N2403" i="5" s="1"/>
  <c r="F2404" i="5"/>
  <c r="I2404" i="5"/>
  <c r="M2404" i="5"/>
  <c r="N2404" i="5" s="1"/>
  <c r="F2405" i="5"/>
  <c r="I2405" i="5"/>
  <c r="M2405" i="5"/>
  <c r="N2405" i="5" s="1"/>
  <c r="F2406" i="5"/>
  <c r="I2406" i="5"/>
  <c r="M2406" i="5"/>
  <c r="N2406" i="5" s="1"/>
  <c r="F2407" i="5"/>
  <c r="I2407" i="5"/>
  <c r="M2407" i="5"/>
  <c r="N2407" i="5" s="1"/>
  <c r="F2408" i="5"/>
  <c r="I2408" i="5"/>
  <c r="M2408" i="5"/>
  <c r="N2408" i="5" s="1"/>
  <c r="F2409" i="5"/>
  <c r="I2409" i="5"/>
  <c r="M2409" i="5"/>
  <c r="N2409" i="5" s="1"/>
  <c r="F2410" i="5"/>
  <c r="I2410" i="5"/>
  <c r="M2410" i="5"/>
  <c r="N2410" i="5" s="1"/>
  <c r="F2411" i="5"/>
  <c r="I2411" i="5"/>
  <c r="M2411" i="5"/>
  <c r="N2411" i="5" s="1"/>
  <c r="F2412" i="5"/>
  <c r="I2412" i="5"/>
  <c r="M2412" i="5"/>
  <c r="N2412" i="5" s="1"/>
  <c r="F2413" i="5"/>
  <c r="I2413" i="5"/>
  <c r="M2413" i="5"/>
  <c r="N2413" i="5" s="1"/>
  <c r="F2414" i="5"/>
  <c r="I2414" i="5"/>
  <c r="M2414" i="5"/>
  <c r="N2414" i="5" s="1"/>
  <c r="F2415" i="5"/>
  <c r="I2415" i="5"/>
  <c r="M2415" i="5"/>
  <c r="N2415" i="5" s="1"/>
  <c r="F2416" i="5"/>
  <c r="I2416" i="5"/>
  <c r="M2416" i="5"/>
  <c r="N2416" i="5" s="1"/>
  <c r="F2417" i="5"/>
  <c r="I2417" i="5"/>
  <c r="M2417" i="5"/>
  <c r="N2417" i="5" s="1"/>
  <c r="F2418" i="5"/>
  <c r="I2418" i="5"/>
  <c r="M2418" i="5"/>
  <c r="N2418" i="5" s="1"/>
  <c r="F2419" i="5"/>
  <c r="I2419" i="5"/>
  <c r="M2419" i="5"/>
  <c r="N2419" i="5" s="1"/>
  <c r="F2420" i="5"/>
  <c r="I2420" i="5"/>
  <c r="M2420" i="5"/>
  <c r="N2420" i="5" s="1"/>
  <c r="F2421" i="5"/>
  <c r="I2421" i="5"/>
  <c r="M2421" i="5"/>
  <c r="N2421" i="5" s="1"/>
  <c r="F2422" i="5"/>
  <c r="I2422" i="5"/>
  <c r="M2422" i="5"/>
  <c r="N2422" i="5" s="1"/>
  <c r="F2423" i="5"/>
  <c r="I2423" i="5"/>
  <c r="M2423" i="5"/>
  <c r="N2423" i="5" s="1"/>
  <c r="F2424" i="5"/>
  <c r="I2424" i="5"/>
  <c r="M2424" i="5"/>
  <c r="N2424" i="5" s="1"/>
  <c r="F2425" i="5"/>
  <c r="I2425" i="5"/>
  <c r="M2425" i="5"/>
  <c r="N2425" i="5" s="1"/>
  <c r="F2426" i="5"/>
  <c r="I2426" i="5"/>
  <c r="M2426" i="5"/>
  <c r="N2426" i="5" s="1"/>
  <c r="F2427" i="5"/>
  <c r="I2427" i="5"/>
  <c r="M2427" i="5"/>
  <c r="N2427" i="5" s="1"/>
  <c r="F2428" i="5"/>
  <c r="I2428" i="5"/>
  <c r="M2428" i="5"/>
  <c r="N2428" i="5" s="1"/>
  <c r="F2429" i="5"/>
  <c r="I2429" i="5"/>
  <c r="M2429" i="5"/>
  <c r="N2429" i="5" s="1"/>
  <c r="F2430" i="5"/>
  <c r="I2430" i="5"/>
  <c r="M2430" i="5"/>
  <c r="N2430" i="5" s="1"/>
  <c r="F2431" i="5"/>
  <c r="I2431" i="5"/>
  <c r="M2431" i="5"/>
  <c r="N2431" i="5" s="1"/>
  <c r="F2432" i="5"/>
  <c r="I2432" i="5"/>
  <c r="M2432" i="5"/>
  <c r="N2432" i="5" s="1"/>
  <c r="F2433" i="5"/>
  <c r="I2433" i="5"/>
  <c r="M2433" i="5"/>
  <c r="N2433" i="5" s="1"/>
  <c r="F2434" i="5"/>
  <c r="I2434" i="5"/>
  <c r="M2434" i="5"/>
  <c r="N2434" i="5" s="1"/>
  <c r="F2435" i="5"/>
  <c r="I2435" i="5"/>
  <c r="M2435" i="5"/>
  <c r="N2435" i="5" s="1"/>
  <c r="F2436" i="5"/>
  <c r="I2436" i="5"/>
  <c r="M2436" i="5"/>
  <c r="N2436" i="5" s="1"/>
  <c r="F2437" i="5"/>
  <c r="I2437" i="5"/>
  <c r="M2437" i="5"/>
  <c r="N2437" i="5" s="1"/>
  <c r="F2438" i="5"/>
  <c r="I2438" i="5"/>
  <c r="M2438" i="5"/>
  <c r="N2438" i="5" s="1"/>
  <c r="F2439" i="5"/>
  <c r="I2439" i="5"/>
  <c r="M2439" i="5"/>
  <c r="N2439" i="5" s="1"/>
  <c r="F2440" i="5"/>
  <c r="I2440" i="5"/>
  <c r="M2440" i="5"/>
  <c r="N2440" i="5" s="1"/>
  <c r="F2441" i="5"/>
  <c r="I2441" i="5"/>
  <c r="M2441" i="5"/>
  <c r="N2441" i="5" s="1"/>
  <c r="F2442" i="5"/>
  <c r="I2442" i="5"/>
  <c r="M2442" i="5"/>
  <c r="N2442" i="5" s="1"/>
  <c r="F2443" i="5"/>
  <c r="I2443" i="5"/>
  <c r="M2443" i="5"/>
  <c r="N2443" i="5" s="1"/>
  <c r="F2444" i="5"/>
  <c r="I2444" i="5"/>
  <c r="M2444" i="5"/>
  <c r="N2444" i="5" s="1"/>
  <c r="F2445" i="5"/>
  <c r="I2445" i="5"/>
  <c r="M2445" i="5"/>
  <c r="N2445" i="5" s="1"/>
  <c r="F2446" i="5"/>
  <c r="I2446" i="5"/>
  <c r="M2446" i="5"/>
  <c r="N2446" i="5" s="1"/>
  <c r="F2447" i="5"/>
  <c r="I2447" i="5"/>
  <c r="M2447" i="5"/>
  <c r="N2447" i="5" s="1"/>
  <c r="F2448" i="5"/>
  <c r="I2448" i="5"/>
  <c r="M2448" i="5"/>
  <c r="N2448" i="5" s="1"/>
  <c r="F2449" i="5"/>
  <c r="I2449" i="5"/>
  <c r="M2449" i="5"/>
  <c r="N2449" i="5" s="1"/>
  <c r="F2450" i="5"/>
  <c r="I2450" i="5"/>
  <c r="M2450" i="5"/>
  <c r="N2450" i="5" s="1"/>
  <c r="F2451" i="5"/>
  <c r="I2451" i="5"/>
  <c r="M2451" i="5"/>
  <c r="N2451" i="5" s="1"/>
  <c r="F2452" i="5"/>
  <c r="I2452" i="5"/>
  <c r="M2452" i="5"/>
  <c r="N2452" i="5" s="1"/>
  <c r="F2453" i="5"/>
  <c r="I2453" i="5"/>
  <c r="M2453" i="5"/>
  <c r="N2453" i="5" s="1"/>
  <c r="F2454" i="5"/>
  <c r="I2454" i="5"/>
  <c r="M2454" i="5"/>
  <c r="N2454" i="5" s="1"/>
  <c r="F2455" i="5"/>
  <c r="I2455" i="5"/>
  <c r="M2455" i="5"/>
  <c r="N2455" i="5" s="1"/>
  <c r="F2456" i="5"/>
  <c r="I2456" i="5"/>
  <c r="M2456" i="5"/>
  <c r="N2456" i="5" s="1"/>
  <c r="F2457" i="5"/>
  <c r="I2457" i="5"/>
  <c r="M2457" i="5"/>
  <c r="N2457" i="5" s="1"/>
  <c r="F2458" i="5"/>
  <c r="I2458" i="5"/>
  <c r="M2458" i="5"/>
  <c r="N2458" i="5" s="1"/>
  <c r="F2459" i="5"/>
  <c r="I2459" i="5"/>
  <c r="M2459" i="5"/>
  <c r="N2459" i="5" s="1"/>
  <c r="F2460" i="5"/>
  <c r="I2460" i="5"/>
  <c r="M2460" i="5"/>
  <c r="N2460" i="5" s="1"/>
  <c r="F2461" i="5"/>
  <c r="I2461" i="5"/>
  <c r="M2461" i="5"/>
  <c r="N2461" i="5" s="1"/>
  <c r="F2462" i="5"/>
  <c r="I2462" i="5"/>
  <c r="M2462" i="5"/>
  <c r="N2462" i="5" s="1"/>
  <c r="F2463" i="5"/>
  <c r="I2463" i="5"/>
  <c r="M2463" i="5"/>
  <c r="N2463" i="5" s="1"/>
  <c r="F2464" i="5"/>
  <c r="I2464" i="5"/>
  <c r="M2464" i="5"/>
  <c r="N2464" i="5" s="1"/>
  <c r="F2465" i="5"/>
  <c r="I2465" i="5"/>
  <c r="M2465" i="5"/>
  <c r="N2465" i="5" s="1"/>
  <c r="F2466" i="5"/>
  <c r="I2466" i="5"/>
  <c r="M2466" i="5"/>
  <c r="N2466" i="5" s="1"/>
  <c r="F2467" i="5"/>
  <c r="I2467" i="5"/>
  <c r="M2467" i="5"/>
  <c r="N2467" i="5" s="1"/>
  <c r="F2468" i="5"/>
  <c r="I2468" i="5"/>
  <c r="M2468" i="5"/>
  <c r="N2468" i="5" s="1"/>
  <c r="F2469" i="5"/>
  <c r="I2469" i="5"/>
  <c r="M2469" i="5"/>
  <c r="N2469" i="5" s="1"/>
  <c r="F2470" i="5"/>
  <c r="I2470" i="5"/>
  <c r="M2470" i="5"/>
  <c r="N2470" i="5" s="1"/>
  <c r="F2471" i="5"/>
  <c r="I2471" i="5"/>
  <c r="M2471" i="5"/>
  <c r="N2471" i="5" s="1"/>
  <c r="F2472" i="5"/>
  <c r="I2472" i="5"/>
  <c r="M2472" i="5"/>
  <c r="N2472" i="5" s="1"/>
  <c r="F2473" i="5"/>
  <c r="I2473" i="5"/>
  <c r="M2473" i="5"/>
  <c r="N2473" i="5" s="1"/>
  <c r="F2474" i="5"/>
  <c r="I2474" i="5"/>
  <c r="M2474" i="5"/>
  <c r="N2474" i="5" s="1"/>
  <c r="F2475" i="5"/>
  <c r="I2475" i="5"/>
  <c r="M2475" i="5"/>
  <c r="N2475" i="5" s="1"/>
  <c r="F2476" i="5"/>
  <c r="I2476" i="5"/>
  <c r="M2476" i="5"/>
  <c r="N2476" i="5" s="1"/>
  <c r="F2477" i="5"/>
  <c r="I2477" i="5"/>
  <c r="M2477" i="5"/>
  <c r="N2477" i="5" s="1"/>
  <c r="F2478" i="5"/>
  <c r="I2478" i="5"/>
  <c r="M2478" i="5"/>
  <c r="N2478" i="5" s="1"/>
  <c r="F2479" i="5"/>
  <c r="I2479" i="5"/>
  <c r="M2479" i="5"/>
  <c r="N2479" i="5" s="1"/>
  <c r="F2480" i="5"/>
  <c r="I2480" i="5"/>
  <c r="M2480" i="5"/>
  <c r="N2480" i="5" s="1"/>
  <c r="F2481" i="5"/>
  <c r="I2481" i="5"/>
  <c r="M2481" i="5"/>
  <c r="N2481" i="5" s="1"/>
  <c r="F2482" i="5"/>
  <c r="I2482" i="5"/>
  <c r="M2482" i="5"/>
  <c r="N2482" i="5" s="1"/>
  <c r="F2483" i="5"/>
  <c r="I2483" i="5"/>
  <c r="M2483" i="5"/>
  <c r="N2483" i="5" s="1"/>
  <c r="F2484" i="5"/>
  <c r="I2484" i="5"/>
  <c r="M2484" i="5"/>
  <c r="N2484" i="5" s="1"/>
  <c r="F2485" i="5"/>
  <c r="I2485" i="5"/>
  <c r="M2485" i="5"/>
  <c r="N2485" i="5" s="1"/>
  <c r="F2486" i="5"/>
  <c r="I2486" i="5"/>
  <c r="M2486" i="5"/>
  <c r="N2486" i="5" s="1"/>
  <c r="F2487" i="5"/>
  <c r="I2487" i="5"/>
  <c r="M2487" i="5"/>
  <c r="N2487" i="5" s="1"/>
  <c r="F2488" i="5"/>
  <c r="I2488" i="5"/>
  <c r="M2488" i="5"/>
  <c r="N2488" i="5" s="1"/>
  <c r="F2489" i="5"/>
  <c r="I2489" i="5"/>
  <c r="M2489" i="5"/>
  <c r="N2489" i="5" s="1"/>
  <c r="F2490" i="5"/>
  <c r="I2490" i="5"/>
  <c r="M2490" i="5"/>
  <c r="N2490" i="5" s="1"/>
  <c r="F2491" i="5"/>
  <c r="I2491" i="5"/>
  <c r="M2491" i="5"/>
  <c r="N2491" i="5" s="1"/>
  <c r="F2492" i="5"/>
  <c r="I2492" i="5"/>
  <c r="M2492" i="5"/>
  <c r="N2492" i="5" s="1"/>
  <c r="F2493" i="5"/>
  <c r="I2493" i="5"/>
  <c r="M2493" i="5"/>
  <c r="N2493" i="5" s="1"/>
  <c r="F2494" i="5"/>
  <c r="I2494" i="5"/>
  <c r="M2494" i="5"/>
  <c r="N2494" i="5" s="1"/>
  <c r="F2495" i="5"/>
  <c r="I2495" i="5"/>
  <c r="M2495" i="5"/>
  <c r="N2495" i="5" s="1"/>
  <c r="I2496" i="5"/>
  <c r="M2496" i="5"/>
  <c r="N2496" i="5" s="1"/>
  <c r="F2497" i="5"/>
  <c r="I2497" i="5"/>
  <c r="M2497" i="5"/>
  <c r="N2497" i="5" s="1"/>
  <c r="F2498" i="5"/>
  <c r="I2498" i="5"/>
  <c r="M2498" i="5"/>
  <c r="N2498" i="5" s="1"/>
  <c r="F2499" i="5"/>
  <c r="I2499" i="5"/>
  <c r="M2499" i="5"/>
  <c r="N2499" i="5" s="1"/>
  <c r="F2500" i="5"/>
  <c r="I2500" i="5"/>
  <c r="M2500" i="5"/>
  <c r="N2500" i="5" s="1"/>
  <c r="F2501" i="5"/>
  <c r="I2501" i="5"/>
  <c r="M2501" i="5"/>
  <c r="N2501" i="5"/>
  <c r="F2502" i="5"/>
  <c r="I2502" i="5"/>
  <c r="M2502" i="5"/>
  <c r="N2502" i="5" s="1"/>
  <c r="F2503" i="5"/>
  <c r="I2503" i="5"/>
  <c r="M2503" i="5"/>
  <c r="N2503" i="5" s="1"/>
  <c r="F2504" i="5"/>
  <c r="I2504" i="5"/>
  <c r="M2504" i="5"/>
  <c r="N2504" i="5" s="1"/>
  <c r="F2505" i="5"/>
  <c r="I2505" i="5"/>
  <c r="M2505" i="5"/>
  <c r="N2505" i="5" s="1"/>
  <c r="F2506" i="5"/>
  <c r="I2506" i="5"/>
  <c r="M2506" i="5"/>
  <c r="N2506" i="5" s="1"/>
  <c r="F2507" i="5"/>
  <c r="I2507" i="5"/>
  <c r="M2507" i="5"/>
  <c r="N2507" i="5" s="1"/>
  <c r="F2508" i="5"/>
  <c r="I2508" i="5"/>
  <c r="M2508" i="5"/>
  <c r="N2508" i="5" s="1"/>
  <c r="F2509" i="5"/>
  <c r="I2509" i="5"/>
  <c r="M2509" i="5"/>
  <c r="N2509" i="5" s="1"/>
  <c r="F2510" i="5"/>
  <c r="I2510" i="5"/>
  <c r="M2510" i="5"/>
  <c r="N2510" i="5" s="1"/>
  <c r="F2511" i="5"/>
  <c r="I2511" i="5"/>
  <c r="M2511" i="5"/>
  <c r="N2511" i="5" s="1"/>
  <c r="F2512" i="5"/>
  <c r="I2512" i="5"/>
  <c r="M2512" i="5"/>
  <c r="N2512" i="5" s="1"/>
  <c r="F2513" i="5"/>
  <c r="I2513" i="5"/>
  <c r="M2513" i="5"/>
  <c r="N2513" i="5" s="1"/>
  <c r="F2514" i="5"/>
  <c r="I2514" i="5"/>
  <c r="M2514" i="5"/>
  <c r="N2514" i="5" s="1"/>
  <c r="F2515" i="5"/>
  <c r="I2515" i="5"/>
  <c r="M2515" i="5"/>
  <c r="N2515" i="5"/>
  <c r="F2516" i="5"/>
  <c r="I2516" i="5"/>
  <c r="M2516" i="5"/>
  <c r="N2516" i="5" s="1"/>
  <c r="F2517" i="5"/>
  <c r="I2517" i="5"/>
  <c r="M2517" i="5"/>
  <c r="N2517" i="5" s="1"/>
  <c r="F2518" i="5"/>
  <c r="I2518" i="5"/>
  <c r="M2518" i="5"/>
  <c r="N2518" i="5" s="1"/>
  <c r="F2519" i="5"/>
  <c r="I2519" i="5"/>
  <c r="M2519" i="5"/>
  <c r="N2519" i="5" s="1"/>
  <c r="F2520" i="5"/>
  <c r="I2520" i="5"/>
  <c r="M2520" i="5"/>
  <c r="N2520" i="5" s="1"/>
  <c r="F2521" i="5"/>
  <c r="I2521" i="5"/>
  <c r="M2521" i="5"/>
  <c r="N2521" i="5"/>
  <c r="F2522" i="5"/>
  <c r="I2522" i="5"/>
  <c r="M2522" i="5"/>
  <c r="N2522" i="5" s="1"/>
  <c r="F2523" i="5"/>
  <c r="I2523" i="5"/>
  <c r="M2523" i="5"/>
  <c r="N2523" i="5" s="1"/>
  <c r="F2524" i="5"/>
  <c r="I2524" i="5"/>
  <c r="M2524" i="5"/>
  <c r="N2524" i="5" s="1"/>
  <c r="F2525" i="5"/>
  <c r="I2525" i="5"/>
  <c r="M2525" i="5"/>
  <c r="N2525" i="5" s="1"/>
  <c r="F2526" i="5"/>
  <c r="I2526" i="5"/>
  <c r="M2526" i="5"/>
  <c r="N2526" i="5" s="1"/>
  <c r="F2527" i="5"/>
  <c r="I2527" i="5"/>
  <c r="M2527" i="5"/>
  <c r="N2527" i="5"/>
  <c r="F2528" i="5"/>
  <c r="I2528" i="5"/>
  <c r="M2528" i="5"/>
  <c r="N2528" i="5" s="1"/>
  <c r="F2529" i="5"/>
  <c r="I2529" i="5"/>
  <c r="M2529" i="5"/>
  <c r="N2529" i="5" s="1"/>
  <c r="I2530" i="5"/>
  <c r="M2530" i="5"/>
  <c r="N2530" i="5" s="1"/>
  <c r="F2531" i="5"/>
  <c r="I2531" i="5"/>
  <c r="M2531" i="5"/>
  <c r="N2531" i="5"/>
  <c r="F2532" i="5"/>
  <c r="I2532" i="5"/>
  <c r="M2532" i="5"/>
  <c r="N2532" i="5" s="1"/>
  <c r="F2533" i="5"/>
  <c r="I2533" i="5"/>
  <c r="M2533" i="5"/>
  <c r="N2533" i="5"/>
  <c r="F2534" i="5"/>
  <c r="I2534" i="5"/>
  <c r="M2534" i="5"/>
  <c r="N2534" i="5" s="1"/>
  <c r="F2535" i="5"/>
  <c r="I2535" i="5"/>
  <c r="M2535" i="5"/>
  <c r="N2535" i="5" s="1"/>
  <c r="I2536" i="5"/>
  <c r="M2536" i="5"/>
  <c r="N2536" i="5"/>
  <c r="F2537" i="5"/>
  <c r="I2537" i="5"/>
  <c r="M2537" i="5"/>
  <c r="N2537" i="5"/>
  <c r="I2538" i="5"/>
  <c r="M2538" i="5"/>
  <c r="N2538" i="5" s="1"/>
  <c r="I2539" i="5"/>
  <c r="M2539" i="5"/>
  <c r="N2539" i="5" s="1"/>
  <c r="F2540" i="5"/>
  <c r="I2540" i="5"/>
  <c r="M2540" i="5"/>
  <c r="N2540" i="5"/>
  <c r="F2541" i="5"/>
  <c r="I2541" i="5"/>
  <c r="M2541" i="5"/>
  <c r="N2541" i="5" s="1"/>
  <c r="F2542" i="5"/>
  <c r="I2542" i="5"/>
  <c r="M2542" i="5"/>
  <c r="N2542" i="5" s="1"/>
  <c r="F2543" i="5"/>
  <c r="I2543" i="5"/>
  <c r="M2543" i="5"/>
  <c r="N2543" i="5" s="1"/>
  <c r="I2544" i="5"/>
  <c r="M2544" i="5"/>
  <c r="N2544" i="5"/>
  <c r="F2545" i="5"/>
  <c r="I2545" i="5"/>
  <c r="M2545" i="5"/>
  <c r="N2545" i="5"/>
  <c r="F2546" i="5"/>
  <c r="I2546" i="5"/>
  <c r="M2546" i="5"/>
  <c r="N2546" i="5"/>
  <c r="F2547" i="5"/>
  <c r="I2547" i="5"/>
  <c r="M2547" i="5"/>
  <c r="N2547" i="5"/>
  <c r="I2548" i="5"/>
  <c r="M2548" i="5"/>
  <c r="N2548" i="5" s="1"/>
  <c r="F2549" i="5"/>
  <c r="I2549" i="5"/>
  <c r="M2549" i="5"/>
  <c r="N2549" i="5" s="1"/>
  <c r="F2550" i="5"/>
  <c r="I2550" i="5"/>
  <c r="M2550" i="5"/>
  <c r="N2550" i="5" s="1"/>
  <c r="F2551" i="5"/>
  <c r="I2551" i="5"/>
  <c r="M2551" i="5"/>
  <c r="N2551" i="5" s="1"/>
  <c r="F2552" i="5"/>
  <c r="I2552" i="5"/>
  <c r="M2552" i="5"/>
  <c r="N2552" i="5" s="1"/>
  <c r="F2553" i="5"/>
  <c r="I2553" i="5"/>
  <c r="M2553" i="5"/>
  <c r="N2553" i="5" s="1"/>
  <c r="I2554" i="5"/>
  <c r="M2554" i="5"/>
  <c r="N2554" i="5" s="1"/>
  <c r="F2555" i="5"/>
  <c r="I2555" i="5"/>
  <c r="M2555" i="5"/>
  <c r="N2555" i="5" s="1"/>
  <c r="F2556" i="5"/>
  <c r="I2556" i="5"/>
  <c r="M2556" i="5"/>
  <c r="N2556" i="5" s="1"/>
  <c r="F2557" i="5"/>
  <c r="I2557" i="5"/>
  <c r="M2557" i="5"/>
  <c r="N2557" i="5" s="1"/>
  <c r="F2558" i="5"/>
  <c r="I2558" i="5"/>
  <c r="M2558" i="5"/>
  <c r="N2558" i="5" s="1"/>
  <c r="F2559" i="5"/>
  <c r="I2559" i="5"/>
  <c r="M2559" i="5"/>
  <c r="N2559" i="5" s="1"/>
  <c r="F2560" i="5"/>
  <c r="I2560" i="5"/>
  <c r="M2560" i="5"/>
  <c r="N2560" i="5" s="1"/>
  <c r="F2561" i="5"/>
  <c r="I2561" i="5"/>
  <c r="M2561" i="5"/>
  <c r="N2561" i="5" s="1"/>
  <c r="F2562" i="5"/>
  <c r="I2562" i="5"/>
  <c r="M2562" i="5"/>
  <c r="N2562" i="5" s="1"/>
  <c r="F2563" i="5"/>
  <c r="I2563" i="5"/>
  <c r="M2563" i="5"/>
  <c r="N2563" i="5" s="1"/>
  <c r="F2564" i="5"/>
  <c r="I2564" i="5"/>
  <c r="M2564" i="5"/>
  <c r="N2564" i="5" s="1"/>
  <c r="F2565" i="5"/>
  <c r="I2565" i="5"/>
  <c r="M2565" i="5"/>
  <c r="N2565" i="5" s="1"/>
  <c r="F2566" i="5"/>
  <c r="I2566" i="5"/>
  <c r="M2566" i="5"/>
  <c r="N2566" i="5" s="1"/>
  <c r="I2567" i="5"/>
  <c r="M2567" i="5"/>
  <c r="N2567" i="5"/>
  <c r="F2568" i="5"/>
  <c r="I2568" i="5"/>
  <c r="M2568" i="5"/>
  <c r="N2568" i="5" s="1"/>
  <c r="F2569" i="5"/>
  <c r="I2569" i="5"/>
  <c r="M2569" i="5"/>
  <c r="N2569" i="5" s="1"/>
  <c r="F2570" i="5"/>
  <c r="I2570" i="5"/>
  <c r="M2570" i="5"/>
  <c r="N2570" i="5" s="1"/>
  <c r="F2571" i="5"/>
  <c r="I2571" i="5"/>
  <c r="M2571" i="5"/>
  <c r="N2571" i="5" s="1"/>
  <c r="F2572" i="5"/>
  <c r="I2572" i="5"/>
  <c r="M2572" i="5"/>
  <c r="N2572" i="5" s="1"/>
  <c r="F2573" i="5"/>
  <c r="I2573" i="5"/>
  <c r="M2573" i="5"/>
  <c r="N2573" i="5"/>
  <c r="F2574" i="5"/>
  <c r="I2574" i="5"/>
  <c r="M2574" i="5"/>
  <c r="N2574" i="5" s="1"/>
  <c r="F2575" i="5"/>
  <c r="I2575" i="5"/>
  <c r="M2575" i="5"/>
  <c r="N2575" i="5" s="1"/>
  <c r="F2576" i="5"/>
  <c r="I2576" i="5"/>
  <c r="M2576" i="5"/>
  <c r="N2576" i="5" s="1"/>
  <c r="F2577" i="5"/>
  <c r="I2577" i="5"/>
  <c r="M2577" i="5"/>
  <c r="N2577" i="5" s="1"/>
  <c r="F2578" i="5"/>
  <c r="I2578" i="5"/>
  <c r="M2578" i="5"/>
  <c r="N2578" i="5" s="1"/>
  <c r="F2579" i="5"/>
  <c r="I2579" i="5"/>
  <c r="M2579" i="5"/>
  <c r="N2579" i="5"/>
  <c r="F2580" i="5"/>
  <c r="I2580" i="5"/>
  <c r="M2580" i="5"/>
  <c r="N2580" i="5" s="1"/>
  <c r="F2581" i="5"/>
  <c r="I2581" i="5"/>
  <c r="M2581" i="5"/>
  <c r="N2581" i="5" s="1"/>
  <c r="F2582" i="5"/>
  <c r="I2582" i="5"/>
  <c r="M2582" i="5"/>
  <c r="N2582" i="5" s="1"/>
  <c r="F2583" i="5"/>
  <c r="I2583" i="5"/>
  <c r="M2583" i="5"/>
  <c r="N2583" i="5" s="1"/>
  <c r="F2584" i="5"/>
  <c r="I2584" i="5"/>
  <c r="M2584" i="5"/>
  <c r="N2584" i="5" s="1"/>
  <c r="F2585" i="5"/>
  <c r="I2585" i="5"/>
  <c r="M2585" i="5"/>
  <c r="N2585" i="5"/>
  <c r="F2586" i="5"/>
  <c r="I2586" i="5"/>
  <c r="M2586" i="5"/>
  <c r="N2586" i="5" s="1"/>
  <c r="F2587" i="5"/>
  <c r="I2587" i="5"/>
  <c r="M2587" i="5"/>
  <c r="N2587" i="5" s="1"/>
  <c r="F2588" i="5"/>
  <c r="I2588" i="5"/>
  <c r="M2588" i="5"/>
  <c r="N2588" i="5" s="1"/>
  <c r="F2589" i="5"/>
  <c r="I2589" i="5"/>
  <c r="M2589" i="5"/>
  <c r="N2589" i="5" s="1"/>
  <c r="F2590" i="5"/>
  <c r="I2590" i="5"/>
  <c r="M2590" i="5"/>
  <c r="N2590" i="5" s="1"/>
  <c r="F2591" i="5"/>
  <c r="I2591" i="5"/>
  <c r="M2591" i="5"/>
  <c r="N2591" i="5"/>
  <c r="F2592" i="5"/>
  <c r="I2592" i="5"/>
  <c r="M2592" i="5"/>
  <c r="N2592" i="5" s="1"/>
  <c r="F2593" i="5"/>
  <c r="I2593" i="5"/>
  <c r="M2593" i="5"/>
  <c r="N2593" i="5" s="1"/>
  <c r="F2594" i="5"/>
  <c r="I2594" i="5"/>
  <c r="M2594" i="5"/>
  <c r="N2594" i="5" s="1"/>
  <c r="F2595" i="5"/>
  <c r="I2595" i="5"/>
  <c r="M2595" i="5"/>
  <c r="N2595" i="5" s="1"/>
  <c r="F2596" i="5"/>
  <c r="I2596" i="5"/>
  <c r="M2596" i="5"/>
  <c r="N2596" i="5" s="1"/>
  <c r="F2597" i="5"/>
  <c r="I2597" i="5"/>
  <c r="M2597" i="5"/>
  <c r="N2597" i="5" s="1"/>
  <c r="F2598" i="5"/>
  <c r="I2598" i="5"/>
  <c r="M2598" i="5"/>
  <c r="N2598" i="5" s="1"/>
  <c r="F2599" i="5"/>
  <c r="I2599" i="5"/>
  <c r="M2599" i="5"/>
  <c r="N2599" i="5" s="1"/>
  <c r="F2600" i="5"/>
  <c r="I2600" i="5"/>
  <c r="M2600" i="5"/>
  <c r="N2600" i="5" s="1"/>
  <c r="F2601" i="5"/>
  <c r="I2601" i="5"/>
  <c r="M2601" i="5"/>
  <c r="N2601" i="5"/>
  <c r="F2602" i="5"/>
  <c r="I2602" i="5"/>
  <c r="M2602" i="5"/>
  <c r="N2602" i="5" s="1"/>
  <c r="F2603" i="5"/>
  <c r="I2603" i="5"/>
  <c r="M2603" i="5"/>
  <c r="N2603" i="5" s="1"/>
  <c r="F2604" i="5"/>
  <c r="I2604" i="5"/>
  <c r="M2604" i="5"/>
  <c r="N2604" i="5" s="1"/>
  <c r="F2605" i="5"/>
  <c r="I2605" i="5"/>
  <c r="M2605" i="5"/>
  <c r="N2605" i="5"/>
  <c r="F2606" i="5"/>
  <c r="I2606" i="5"/>
  <c r="M2606" i="5"/>
  <c r="N2606" i="5" s="1"/>
  <c r="F2607" i="5"/>
  <c r="I2607" i="5"/>
  <c r="M2607" i="5"/>
  <c r="N2607" i="5" s="1"/>
  <c r="F2608" i="5"/>
  <c r="I2608" i="5"/>
  <c r="M2608" i="5"/>
  <c r="N2608" i="5" s="1"/>
  <c r="F2609" i="5"/>
  <c r="I2609" i="5"/>
  <c r="M2609" i="5"/>
  <c r="N2609" i="5" s="1"/>
  <c r="F2610" i="5"/>
  <c r="I2610" i="5"/>
  <c r="M2610" i="5"/>
  <c r="N2610" i="5" s="1"/>
  <c r="F2611" i="5"/>
  <c r="I2611" i="5"/>
  <c r="M2611" i="5"/>
  <c r="N2611" i="5" s="1"/>
  <c r="F2612" i="5"/>
  <c r="I2612" i="5"/>
  <c r="M2612" i="5"/>
  <c r="N2612" i="5" s="1"/>
  <c r="F2613" i="5"/>
  <c r="I2613" i="5"/>
  <c r="M2613" i="5"/>
  <c r="N2613" i="5" s="1"/>
  <c r="I2614" i="5"/>
  <c r="M2614" i="5"/>
  <c r="N2614" i="5" s="1"/>
  <c r="F2615" i="5"/>
  <c r="I2615" i="5"/>
  <c r="M2615" i="5"/>
  <c r="N2615" i="5" s="1"/>
  <c r="F2616" i="5"/>
  <c r="I2616" i="5"/>
  <c r="M2616" i="5"/>
  <c r="N2616" i="5" s="1"/>
  <c r="F2617" i="5"/>
  <c r="I2617" i="5"/>
  <c r="M2617" i="5"/>
  <c r="N2617" i="5" s="1"/>
  <c r="F2618" i="5"/>
  <c r="I2618" i="5"/>
  <c r="M2618" i="5"/>
  <c r="N2618" i="5" s="1"/>
  <c r="F2619" i="5"/>
  <c r="I2619" i="5"/>
  <c r="M2619" i="5"/>
  <c r="N2619" i="5" s="1"/>
  <c r="F2620" i="5"/>
  <c r="I2620" i="5"/>
  <c r="M2620" i="5"/>
  <c r="N2620" i="5" s="1"/>
  <c r="F2621" i="5"/>
  <c r="I2621" i="5"/>
  <c r="M2621" i="5"/>
  <c r="N2621" i="5" s="1"/>
  <c r="F2622" i="5"/>
  <c r="I2622" i="5"/>
  <c r="M2622" i="5"/>
  <c r="N2622" i="5" s="1"/>
  <c r="F2623" i="5"/>
  <c r="I2623" i="5"/>
  <c r="M2623" i="5"/>
  <c r="N2623" i="5" s="1"/>
  <c r="F2624" i="5"/>
  <c r="I2624" i="5"/>
  <c r="M2624" i="5"/>
  <c r="N2624" i="5" s="1"/>
  <c r="F2625" i="5"/>
  <c r="I2625" i="5"/>
  <c r="M2625" i="5"/>
  <c r="N2625" i="5" s="1"/>
  <c r="F2626" i="5"/>
  <c r="I2626" i="5"/>
  <c r="M2626" i="5"/>
  <c r="N2626" i="5" s="1"/>
  <c r="F2627" i="5"/>
  <c r="I2627" i="5"/>
  <c r="M2627" i="5"/>
  <c r="N2627" i="5" s="1"/>
  <c r="F2628" i="5"/>
  <c r="I2628" i="5"/>
  <c r="M2628" i="5"/>
  <c r="N2628" i="5" s="1"/>
  <c r="F2629" i="5"/>
  <c r="I2629" i="5"/>
  <c r="M2629" i="5"/>
  <c r="N2629" i="5" s="1"/>
  <c r="F2630" i="5"/>
  <c r="I2630" i="5"/>
  <c r="M2630" i="5"/>
  <c r="N2630" i="5" s="1"/>
  <c r="F2631" i="5"/>
  <c r="I2631" i="5"/>
  <c r="M2631" i="5"/>
  <c r="N2631" i="5" s="1"/>
  <c r="F2632" i="5"/>
  <c r="I2632" i="5"/>
  <c r="M2632" i="5"/>
  <c r="N2632" i="5" s="1"/>
  <c r="F2633" i="5"/>
  <c r="I2633" i="5"/>
  <c r="M2633" i="5"/>
  <c r="N2633" i="5" s="1"/>
  <c r="F2634" i="5"/>
  <c r="I2634" i="5"/>
  <c r="M2634" i="5"/>
  <c r="N2634" i="5" s="1"/>
  <c r="F2635" i="5"/>
  <c r="I2635" i="5"/>
  <c r="M2635" i="5"/>
  <c r="N2635" i="5" s="1"/>
  <c r="F2636" i="5"/>
  <c r="I2636" i="5"/>
  <c r="M2636" i="5"/>
  <c r="N2636" i="5" s="1"/>
  <c r="F2637" i="5"/>
  <c r="I2637" i="5"/>
  <c r="M2637" i="5"/>
  <c r="N2637" i="5" s="1"/>
  <c r="F2638" i="5"/>
  <c r="I2638" i="5"/>
  <c r="M2638" i="5"/>
  <c r="N2638" i="5" s="1"/>
  <c r="F2639" i="5"/>
  <c r="I2639" i="5"/>
  <c r="M2639" i="5"/>
  <c r="N2639" i="5" s="1"/>
  <c r="F2640" i="5"/>
  <c r="I2640" i="5"/>
  <c r="M2640" i="5"/>
  <c r="N2640" i="5" s="1"/>
  <c r="F2641" i="5"/>
  <c r="I2641" i="5"/>
  <c r="M2641" i="5"/>
  <c r="N2641" i="5" s="1"/>
  <c r="F2642" i="5"/>
  <c r="I2642" i="5"/>
  <c r="M2642" i="5"/>
  <c r="N2642" i="5" s="1"/>
  <c r="F2643" i="5"/>
  <c r="I2643" i="5"/>
  <c r="M2643" i="5"/>
  <c r="N2643" i="5" s="1"/>
  <c r="F2644" i="5"/>
  <c r="I2644" i="5"/>
  <c r="M2644" i="5"/>
  <c r="N2644" i="5" s="1"/>
  <c r="F2645" i="5"/>
  <c r="I2645" i="5"/>
  <c r="M2645" i="5"/>
  <c r="N2645" i="5"/>
  <c r="F2646" i="5"/>
  <c r="I2646" i="5"/>
  <c r="M2646" i="5"/>
  <c r="N2646" i="5" s="1"/>
  <c r="F2647" i="5"/>
  <c r="I2647" i="5"/>
  <c r="M2647" i="5"/>
  <c r="N2647" i="5" s="1"/>
  <c r="F2648" i="5"/>
  <c r="I2648" i="5"/>
  <c r="M2648" i="5"/>
  <c r="N2648" i="5" s="1"/>
  <c r="F2649" i="5"/>
  <c r="I2649" i="5"/>
  <c r="M2649" i="5"/>
  <c r="N2649" i="5"/>
  <c r="F2650" i="5"/>
  <c r="I2650" i="5"/>
  <c r="M2650" i="5"/>
  <c r="N2650" i="5" s="1"/>
  <c r="F2651" i="5"/>
  <c r="I2651" i="5"/>
  <c r="M2651" i="5"/>
  <c r="N2651" i="5" s="1"/>
  <c r="F2652" i="5"/>
  <c r="I2652" i="5"/>
  <c r="M2652" i="5"/>
  <c r="N2652" i="5" s="1"/>
  <c r="F2653" i="5"/>
  <c r="I2653" i="5"/>
  <c r="M2653" i="5"/>
  <c r="N2653" i="5" s="1"/>
  <c r="F2654" i="5"/>
  <c r="I2654" i="5"/>
  <c r="M2654" i="5"/>
  <c r="N2654" i="5" s="1"/>
  <c r="F2655" i="5"/>
  <c r="I2655" i="5"/>
  <c r="M2655" i="5"/>
  <c r="N2655" i="5" s="1"/>
  <c r="F2656" i="5"/>
  <c r="I2656" i="5"/>
  <c r="M2656" i="5"/>
  <c r="N2656" i="5" s="1"/>
  <c r="F2657" i="5"/>
  <c r="I2657" i="5"/>
  <c r="M2657" i="5"/>
  <c r="N2657" i="5"/>
  <c r="F2658" i="5"/>
  <c r="I2658" i="5"/>
  <c r="M2658" i="5"/>
  <c r="N2658" i="5" s="1"/>
  <c r="F2659" i="5"/>
  <c r="I2659" i="5"/>
  <c r="M2659" i="5"/>
  <c r="N2659" i="5" s="1"/>
  <c r="F2660" i="5"/>
  <c r="I2660" i="5"/>
  <c r="M2660" i="5"/>
  <c r="N2660" i="5" s="1"/>
  <c r="F2661" i="5"/>
  <c r="I2661" i="5"/>
  <c r="M2661" i="5"/>
  <c r="N2661" i="5"/>
  <c r="F2662" i="5"/>
  <c r="I2662" i="5"/>
  <c r="M2662" i="5"/>
  <c r="N2662" i="5" s="1"/>
  <c r="F2663" i="5"/>
  <c r="I2663" i="5"/>
  <c r="M2663" i="5"/>
  <c r="N2663" i="5" s="1"/>
  <c r="F2664" i="5"/>
  <c r="I2664" i="5"/>
  <c r="M2664" i="5"/>
  <c r="N2664" i="5" s="1"/>
  <c r="F2665" i="5"/>
  <c r="I2665" i="5"/>
  <c r="M2665" i="5"/>
  <c r="N2665" i="5"/>
  <c r="F2666" i="5"/>
  <c r="I2666" i="5"/>
  <c r="M2666" i="5"/>
  <c r="N2666" i="5" s="1"/>
  <c r="F2667" i="5"/>
  <c r="I2667" i="5"/>
  <c r="M2667" i="5"/>
  <c r="N2667" i="5" s="1"/>
  <c r="F2668" i="5"/>
  <c r="I2668" i="5"/>
  <c r="M2668" i="5"/>
  <c r="N2668" i="5" s="1"/>
  <c r="F2669" i="5"/>
  <c r="I2669" i="5"/>
  <c r="M2669" i="5"/>
  <c r="N2669" i="5" s="1"/>
  <c r="F2670" i="5"/>
  <c r="I2670" i="5"/>
  <c r="M2670" i="5"/>
  <c r="N2670" i="5" s="1"/>
  <c r="F2671" i="5"/>
  <c r="I2671" i="5"/>
  <c r="M2671" i="5"/>
  <c r="N2671" i="5"/>
  <c r="F2672" i="5"/>
  <c r="I2672" i="5"/>
  <c r="M2672" i="5"/>
  <c r="N2672" i="5" s="1"/>
  <c r="F2673" i="5"/>
  <c r="I2673" i="5"/>
  <c r="M2673" i="5"/>
  <c r="N2673" i="5"/>
  <c r="F2674" i="5"/>
  <c r="I2674" i="5"/>
  <c r="M2674" i="5"/>
  <c r="N2674" i="5" s="1"/>
  <c r="F2675" i="5"/>
  <c r="I2675" i="5"/>
  <c r="M2675" i="5"/>
  <c r="N2675" i="5" s="1"/>
  <c r="F2676" i="5"/>
  <c r="I2676" i="5"/>
  <c r="M2676" i="5"/>
  <c r="N2676" i="5" s="1"/>
  <c r="F2677" i="5"/>
  <c r="I2677" i="5"/>
  <c r="M2677" i="5"/>
  <c r="N2677" i="5"/>
  <c r="F2678" i="5"/>
  <c r="I2678" i="5"/>
  <c r="M2678" i="5"/>
  <c r="N2678" i="5" s="1"/>
  <c r="F2679" i="5"/>
  <c r="I2679" i="5"/>
  <c r="M2679" i="5"/>
  <c r="N2679" i="5" s="1"/>
  <c r="F2680" i="5"/>
  <c r="I2680" i="5"/>
  <c r="M2680" i="5"/>
  <c r="N2680" i="5" s="1"/>
  <c r="F2681" i="5"/>
  <c r="I2681" i="5"/>
  <c r="M2681" i="5"/>
  <c r="N2681" i="5"/>
  <c r="F2682" i="5"/>
  <c r="I2682" i="5"/>
  <c r="M2682" i="5"/>
  <c r="N2682" i="5" s="1"/>
  <c r="F2683" i="5"/>
  <c r="I2683" i="5"/>
  <c r="M2683" i="5"/>
  <c r="N2683" i="5" s="1"/>
  <c r="F2684" i="5"/>
  <c r="I2684" i="5"/>
  <c r="M2684" i="5"/>
  <c r="N2684" i="5" s="1"/>
  <c r="F2685" i="5"/>
  <c r="I2685" i="5"/>
  <c r="M2685" i="5"/>
  <c r="N2685" i="5"/>
  <c r="F2686" i="5"/>
  <c r="I2686" i="5"/>
  <c r="M2686" i="5"/>
  <c r="N2686" i="5" s="1"/>
  <c r="F2687" i="5"/>
  <c r="I2687" i="5"/>
  <c r="M2687" i="5"/>
  <c r="N2687" i="5" s="1"/>
  <c r="F2688" i="5"/>
  <c r="I2688" i="5"/>
  <c r="M2688" i="5"/>
  <c r="N2688" i="5" s="1"/>
  <c r="F2689" i="5"/>
  <c r="I2689" i="5"/>
  <c r="M2689" i="5"/>
  <c r="N2689" i="5"/>
  <c r="F2690" i="5"/>
  <c r="I2690" i="5"/>
  <c r="M2690" i="5"/>
  <c r="N2690" i="5" s="1"/>
  <c r="F2691" i="5"/>
  <c r="I2691" i="5"/>
  <c r="M2691" i="5"/>
  <c r="N2691" i="5" s="1"/>
  <c r="F2692" i="5"/>
  <c r="I2692" i="5"/>
  <c r="M2692" i="5"/>
  <c r="N2692" i="5" s="1"/>
  <c r="F2693" i="5"/>
  <c r="I2693" i="5"/>
  <c r="M2693" i="5"/>
  <c r="N2693" i="5"/>
  <c r="F2694" i="5"/>
  <c r="I2694" i="5"/>
  <c r="M2694" i="5"/>
  <c r="N2694" i="5" s="1"/>
  <c r="F2695" i="5"/>
  <c r="I2695" i="5"/>
  <c r="M2695" i="5"/>
  <c r="N2695" i="5" s="1"/>
  <c r="F2696" i="5"/>
  <c r="I2696" i="5"/>
  <c r="M2696" i="5"/>
  <c r="N2696" i="5" s="1"/>
  <c r="F2697" i="5"/>
  <c r="I2697" i="5"/>
  <c r="M2697" i="5"/>
  <c r="N2697" i="5"/>
  <c r="F2698" i="5"/>
  <c r="I2698" i="5"/>
  <c r="M2698" i="5"/>
  <c r="N2698" i="5" s="1"/>
  <c r="F2699" i="5"/>
  <c r="I2699" i="5"/>
  <c r="M2699" i="5"/>
  <c r="N2699" i="5" s="1"/>
  <c r="I2700" i="5"/>
  <c r="M2700" i="5"/>
  <c r="N2700" i="5" s="1"/>
  <c r="I2701" i="5"/>
  <c r="M2701" i="5"/>
  <c r="N2701" i="5" s="1"/>
  <c r="F2702" i="5"/>
  <c r="I2702" i="5"/>
  <c r="M2702" i="5"/>
  <c r="N2702" i="5" s="1"/>
  <c r="F2703" i="5"/>
  <c r="I2703" i="5"/>
  <c r="M2703" i="5"/>
  <c r="N2703" i="5" s="1"/>
  <c r="F2704" i="5"/>
  <c r="I2704" i="5"/>
  <c r="M2704" i="5"/>
  <c r="N2704" i="5" s="1"/>
  <c r="F2705" i="5"/>
  <c r="I2705" i="5"/>
  <c r="M2705" i="5"/>
  <c r="N2705" i="5" s="1"/>
  <c r="F2706" i="5"/>
  <c r="I2706" i="5"/>
  <c r="M2706" i="5"/>
  <c r="N2706" i="5"/>
  <c r="F2707" i="5"/>
  <c r="I2707" i="5"/>
  <c r="M2707" i="5"/>
  <c r="N2707" i="5" s="1"/>
  <c r="F2708" i="5"/>
  <c r="I2708" i="5"/>
  <c r="M2708" i="5"/>
  <c r="N2708" i="5" s="1"/>
  <c r="F2709" i="5"/>
  <c r="I2709" i="5"/>
  <c r="M2709" i="5"/>
  <c r="N2709" i="5" s="1"/>
  <c r="I2710" i="5"/>
  <c r="M2710" i="5"/>
  <c r="N2710" i="5" s="1"/>
  <c r="F2711" i="5"/>
  <c r="I2711" i="5"/>
  <c r="M2711" i="5"/>
  <c r="N2711" i="5" s="1"/>
  <c r="F2712" i="5"/>
  <c r="I2712" i="5"/>
  <c r="M2712" i="5"/>
  <c r="N2712" i="5" s="1"/>
  <c r="F2713" i="5"/>
  <c r="I2713" i="5"/>
  <c r="M2713" i="5"/>
  <c r="N2713" i="5" s="1"/>
  <c r="F2714" i="5"/>
  <c r="I2714" i="5"/>
  <c r="M2714" i="5"/>
  <c r="N2714" i="5"/>
  <c r="I2715" i="5"/>
  <c r="M2715" i="5"/>
  <c r="N2715" i="5" s="1"/>
  <c r="F2716" i="5"/>
  <c r="I2716" i="5"/>
  <c r="M2716" i="5"/>
  <c r="N2716" i="5"/>
  <c r="F2717" i="5"/>
  <c r="I2717" i="5"/>
  <c r="M2717" i="5"/>
  <c r="N2717" i="5" s="1"/>
  <c r="F2718" i="5"/>
  <c r="I2718" i="5"/>
  <c r="M2718" i="5"/>
  <c r="N2718" i="5" s="1"/>
  <c r="F2719" i="5"/>
  <c r="I2719" i="5"/>
  <c r="M2719" i="5"/>
  <c r="N2719" i="5" s="1"/>
  <c r="F2720" i="5"/>
  <c r="I2720" i="5"/>
  <c r="M2720" i="5"/>
  <c r="N2720" i="5"/>
  <c r="F2721" i="5"/>
  <c r="I2721" i="5"/>
  <c r="M2721" i="5"/>
  <c r="N2721" i="5" s="1"/>
  <c r="F2722" i="5"/>
  <c r="I2722" i="5"/>
  <c r="M2722" i="5"/>
  <c r="N2722" i="5" s="1"/>
  <c r="F2723" i="5"/>
  <c r="I2723" i="5"/>
  <c r="M2723" i="5"/>
  <c r="N2723" i="5" s="1"/>
  <c r="F2724" i="5"/>
  <c r="I2724" i="5"/>
  <c r="M2724" i="5"/>
  <c r="N2724" i="5" s="1"/>
  <c r="F2725" i="5"/>
  <c r="I2725" i="5"/>
  <c r="M2725" i="5"/>
  <c r="N2725" i="5" s="1"/>
  <c r="F2726" i="5"/>
  <c r="I2726" i="5"/>
  <c r="M2726" i="5"/>
  <c r="N2726" i="5"/>
  <c r="F2727" i="5"/>
  <c r="I2727" i="5"/>
  <c r="M2727" i="5"/>
  <c r="N2727" i="5" s="1"/>
  <c r="F2728" i="5"/>
  <c r="I2728" i="5"/>
  <c r="M2728" i="5"/>
  <c r="N2728" i="5"/>
  <c r="F2729" i="5"/>
  <c r="I2729" i="5"/>
  <c r="M2729" i="5"/>
  <c r="N2729" i="5" s="1"/>
  <c r="F2730" i="5"/>
  <c r="I2730" i="5"/>
  <c r="M2730" i="5"/>
  <c r="N2730" i="5" s="1"/>
  <c r="F2731" i="5"/>
  <c r="I2731" i="5"/>
  <c r="M2731" i="5"/>
  <c r="N2731" i="5" s="1"/>
  <c r="F2732" i="5"/>
  <c r="I2732" i="5"/>
  <c r="M2732" i="5"/>
  <c r="N2732" i="5"/>
  <c r="F2733" i="5"/>
  <c r="I2733" i="5"/>
  <c r="M2733" i="5"/>
  <c r="N2733" i="5" s="1"/>
  <c r="F2734" i="5"/>
  <c r="I2734" i="5"/>
  <c r="M2734" i="5"/>
  <c r="N2734" i="5" s="1"/>
  <c r="F2735" i="5"/>
  <c r="I2735" i="5"/>
  <c r="M2735" i="5"/>
  <c r="N2735" i="5" s="1"/>
  <c r="F2736" i="5"/>
  <c r="I2736" i="5"/>
  <c r="M2736" i="5"/>
  <c r="N2736" i="5"/>
  <c r="F2737" i="5"/>
  <c r="I2737" i="5"/>
  <c r="M2737" i="5"/>
  <c r="N2737" i="5" s="1"/>
  <c r="F2738" i="5"/>
  <c r="I2738" i="5"/>
  <c r="M2738" i="5"/>
  <c r="N2738" i="5" s="1"/>
  <c r="F2739" i="5"/>
  <c r="I2739" i="5"/>
  <c r="M2739" i="5"/>
  <c r="N2739" i="5" s="1"/>
  <c r="F2740" i="5"/>
  <c r="I2740" i="5"/>
  <c r="M2740" i="5"/>
  <c r="N2740" i="5"/>
  <c r="F2741" i="5"/>
  <c r="I2741" i="5"/>
  <c r="M2741" i="5"/>
  <c r="N2741" i="5" s="1"/>
  <c r="F2742" i="5"/>
  <c r="I2742" i="5"/>
  <c r="M2742" i="5"/>
  <c r="N2742" i="5" s="1"/>
  <c r="F2743" i="5"/>
  <c r="I2743" i="5"/>
  <c r="M2743" i="5"/>
  <c r="N2743" i="5" s="1"/>
  <c r="F2744" i="5"/>
  <c r="I2744" i="5"/>
  <c r="M2744" i="5"/>
  <c r="N2744" i="5"/>
  <c r="F2745" i="5"/>
  <c r="I2745" i="5"/>
  <c r="M2745" i="5"/>
  <c r="N2745" i="5" s="1"/>
  <c r="F2746" i="5"/>
  <c r="I2746" i="5"/>
  <c r="M2746" i="5"/>
  <c r="N2746" i="5" s="1"/>
  <c r="F2747" i="5"/>
  <c r="I2747" i="5"/>
  <c r="M2747" i="5"/>
  <c r="N2747" i="5" s="1"/>
  <c r="F2748" i="5"/>
  <c r="I2748" i="5"/>
  <c r="M2748" i="5"/>
  <c r="N2748" i="5"/>
  <c r="F2749" i="5"/>
  <c r="I2749" i="5"/>
  <c r="M2749" i="5"/>
  <c r="N2749" i="5" s="1"/>
  <c r="F2750" i="5"/>
  <c r="I2750" i="5"/>
  <c r="M2750" i="5"/>
  <c r="N2750" i="5" s="1"/>
  <c r="F2751" i="5"/>
  <c r="I2751" i="5"/>
  <c r="M2751" i="5"/>
  <c r="N2751" i="5" s="1"/>
  <c r="F2752" i="5"/>
  <c r="I2752" i="5"/>
  <c r="M2752" i="5"/>
  <c r="N2752" i="5"/>
  <c r="F2753" i="5"/>
  <c r="I2753" i="5"/>
  <c r="M2753" i="5"/>
  <c r="N2753" i="5" s="1"/>
  <c r="F2754" i="5"/>
  <c r="I2754" i="5"/>
  <c r="M2754" i="5"/>
  <c r="N2754" i="5" s="1"/>
  <c r="F2755" i="5"/>
  <c r="I2755" i="5"/>
  <c r="M2755" i="5"/>
  <c r="N2755" i="5" s="1"/>
  <c r="F2756" i="5"/>
  <c r="I2756" i="5"/>
  <c r="M2756" i="5"/>
  <c r="N2756" i="5"/>
  <c r="F2757" i="5"/>
  <c r="I2757" i="5"/>
  <c r="M2757" i="5"/>
  <c r="N2757" i="5" s="1"/>
  <c r="F2758" i="5"/>
  <c r="I2758" i="5"/>
  <c r="M2758" i="5"/>
  <c r="N2758" i="5" s="1"/>
  <c r="F2759" i="5"/>
  <c r="I2759" i="5"/>
  <c r="M2759" i="5"/>
  <c r="N2759" i="5" s="1"/>
  <c r="F2760" i="5"/>
  <c r="I2760" i="5"/>
  <c r="M2760" i="5"/>
  <c r="N2760" i="5"/>
  <c r="F2761" i="5"/>
  <c r="I2761" i="5"/>
  <c r="M2761" i="5"/>
  <c r="N2761" i="5" s="1"/>
  <c r="F2762" i="5"/>
  <c r="I2762" i="5"/>
  <c r="M2762" i="5"/>
  <c r="N2762" i="5" s="1"/>
  <c r="F2763" i="5"/>
  <c r="I2763" i="5"/>
  <c r="M2763" i="5"/>
  <c r="N2763" i="5" s="1"/>
  <c r="F2764" i="5"/>
  <c r="I2764" i="5"/>
  <c r="M2764" i="5"/>
  <c r="N2764" i="5"/>
  <c r="F2765" i="5"/>
  <c r="I2765" i="5"/>
  <c r="M2765" i="5"/>
  <c r="N2765" i="5" s="1"/>
  <c r="F2766" i="5"/>
  <c r="I2766" i="5"/>
  <c r="M2766" i="5"/>
  <c r="N2766" i="5" s="1"/>
  <c r="F2767" i="5"/>
  <c r="I2767" i="5"/>
  <c r="M2767" i="5"/>
  <c r="N2767" i="5" s="1"/>
  <c r="F2768" i="5"/>
  <c r="I2768" i="5"/>
  <c r="M2768" i="5"/>
  <c r="N2768" i="5"/>
  <c r="F2769" i="5"/>
  <c r="I2769" i="5"/>
  <c r="M2769" i="5"/>
  <c r="N2769" i="5" s="1"/>
  <c r="F2770" i="5"/>
  <c r="I2770" i="5"/>
  <c r="M2770" i="5"/>
  <c r="N2770" i="5" s="1"/>
  <c r="F2771" i="5"/>
  <c r="I2771" i="5"/>
  <c r="M2771" i="5"/>
  <c r="N2771" i="5" s="1"/>
  <c r="F2772" i="5"/>
  <c r="I2772" i="5"/>
  <c r="M2772" i="5"/>
  <c r="N2772" i="5"/>
  <c r="F2773" i="5"/>
  <c r="I2773" i="5"/>
  <c r="M2773" i="5"/>
  <c r="N2773" i="5" s="1"/>
  <c r="F2774" i="5"/>
  <c r="I2774" i="5"/>
  <c r="M2774" i="5"/>
  <c r="N2774" i="5"/>
  <c r="F2775" i="5"/>
  <c r="I2775" i="5"/>
  <c r="M2775" i="5"/>
  <c r="N2775" i="5" s="1"/>
  <c r="F2776" i="5"/>
  <c r="I2776" i="5"/>
  <c r="M2776" i="5"/>
  <c r="N2776" i="5"/>
  <c r="F2777" i="5"/>
  <c r="I2777" i="5"/>
  <c r="M2777" i="5"/>
  <c r="N2777" i="5" s="1"/>
  <c r="F2778" i="5"/>
  <c r="I2778" i="5"/>
  <c r="M2778" i="5"/>
  <c r="N2778" i="5" s="1"/>
  <c r="F2779" i="5"/>
  <c r="I2779" i="5"/>
  <c r="M2779" i="5"/>
  <c r="N2779" i="5" s="1"/>
  <c r="F2780" i="5"/>
  <c r="I2780" i="5"/>
  <c r="M2780" i="5"/>
  <c r="N2780" i="5"/>
  <c r="F2781" i="5"/>
  <c r="I2781" i="5"/>
  <c r="M2781" i="5"/>
  <c r="N2781" i="5" s="1"/>
  <c r="F2782" i="5"/>
  <c r="I2782" i="5"/>
  <c r="M2782" i="5"/>
  <c r="N2782" i="5" s="1"/>
  <c r="F2783" i="5"/>
  <c r="I2783" i="5"/>
  <c r="M2783" i="5"/>
  <c r="N2783" i="5" s="1"/>
  <c r="F2784" i="5"/>
  <c r="I2784" i="5"/>
  <c r="M2784" i="5"/>
  <c r="N2784" i="5"/>
  <c r="I2785" i="5"/>
  <c r="M2785" i="5"/>
  <c r="N2785" i="5" s="1"/>
  <c r="F2786" i="5"/>
  <c r="I2786" i="5"/>
  <c r="M2786" i="5"/>
  <c r="N2786" i="5" s="1"/>
  <c r="F2787" i="5"/>
  <c r="I2787" i="5"/>
  <c r="M2787" i="5"/>
  <c r="N2787" i="5" s="1"/>
  <c r="F2788" i="5"/>
  <c r="I2788" i="5"/>
  <c r="M2788" i="5"/>
  <c r="N2788" i="5" s="1"/>
  <c r="F2789" i="5"/>
  <c r="I2789" i="5"/>
  <c r="M2789" i="5"/>
  <c r="N2789" i="5" s="1"/>
  <c r="F2790" i="5"/>
  <c r="I2790" i="5"/>
  <c r="M2790" i="5"/>
  <c r="N2790" i="5" s="1"/>
  <c r="F2791" i="5"/>
  <c r="I2791" i="5"/>
  <c r="M2791" i="5"/>
  <c r="N2791" i="5" s="1"/>
  <c r="F2792" i="5"/>
  <c r="I2792" i="5"/>
  <c r="M2792" i="5"/>
  <c r="N2792" i="5" s="1"/>
  <c r="F2793" i="5"/>
  <c r="I2793" i="5"/>
  <c r="M2793" i="5"/>
  <c r="N2793" i="5"/>
  <c r="F2794" i="5"/>
  <c r="I2794" i="5"/>
  <c r="M2794" i="5"/>
  <c r="N2794" i="5" s="1"/>
  <c r="F2795" i="5"/>
  <c r="I2795" i="5"/>
  <c r="M2795" i="5"/>
  <c r="N2795" i="5" s="1"/>
  <c r="F2796" i="5"/>
  <c r="I2796" i="5"/>
  <c r="M2796" i="5"/>
  <c r="N2796" i="5" s="1"/>
  <c r="F2797" i="5"/>
  <c r="I2797" i="5"/>
  <c r="M2797" i="5"/>
  <c r="N2797" i="5" s="1"/>
  <c r="F2798" i="5"/>
  <c r="I2798" i="5"/>
  <c r="M2798" i="5"/>
  <c r="N2798" i="5" s="1"/>
  <c r="F2799" i="5"/>
  <c r="I2799" i="5"/>
  <c r="M2799" i="5"/>
  <c r="N2799" i="5" s="1"/>
  <c r="F2800" i="5"/>
  <c r="I2800" i="5"/>
  <c r="M2800" i="5"/>
  <c r="N2800" i="5" s="1"/>
  <c r="F2801" i="5"/>
  <c r="I2801" i="5"/>
  <c r="M2801" i="5"/>
  <c r="N2801" i="5" s="1"/>
  <c r="F2802" i="5"/>
  <c r="I2802" i="5"/>
  <c r="M2802" i="5"/>
  <c r="N2802" i="5" s="1"/>
  <c r="F2803" i="5"/>
  <c r="I2803" i="5"/>
  <c r="M2803" i="5"/>
  <c r="N2803" i="5" s="1"/>
  <c r="F2804" i="5"/>
  <c r="I2804" i="5"/>
  <c r="M2804" i="5"/>
  <c r="N2804" i="5" s="1"/>
  <c r="F2805" i="5"/>
  <c r="I2805" i="5"/>
  <c r="M2805" i="5"/>
  <c r="N2805" i="5"/>
  <c r="F2806" i="5"/>
  <c r="I2806" i="5"/>
  <c r="M2806" i="5"/>
  <c r="N2806" i="5" s="1"/>
  <c r="F2807" i="5"/>
  <c r="I2807" i="5"/>
  <c r="M2807" i="5"/>
  <c r="N2807" i="5" s="1"/>
  <c r="F2808" i="5"/>
  <c r="I2808" i="5"/>
  <c r="M2808" i="5"/>
  <c r="N2808" i="5" s="1"/>
  <c r="F2809" i="5"/>
  <c r="I2809" i="5"/>
  <c r="M2809" i="5"/>
  <c r="N2809" i="5" s="1"/>
  <c r="F2810" i="5"/>
  <c r="I2810" i="5"/>
  <c r="M2810" i="5"/>
  <c r="N2810" i="5" s="1"/>
  <c r="F2811" i="5"/>
  <c r="I2811" i="5"/>
  <c r="M2811" i="5"/>
  <c r="N2811" i="5" s="1"/>
  <c r="I2812" i="5"/>
  <c r="M2812" i="5"/>
  <c r="N2812" i="5" s="1"/>
  <c r="F2813" i="5"/>
  <c r="I2813" i="5"/>
  <c r="M2813" i="5"/>
  <c r="N2813" i="5" s="1"/>
  <c r="I2814" i="5"/>
  <c r="M2814" i="5"/>
  <c r="N2814" i="5" s="1"/>
  <c r="F2815" i="5"/>
  <c r="I2815" i="5"/>
  <c r="M2815" i="5"/>
  <c r="N2815" i="5" s="1"/>
  <c r="F2816" i="5"/>
  <c r="I2816" i="5"/>
  <c r="M2816" i="5"/>
  <c r="N2816" i="5"/>
  <c r="F2817" i="5"/>
  <c r="I2817" i="5"/>
  <c r="M2817" i="5"/>
  <c r="N2817" i="5" s="1"/>
  <c r="F2818" i="5"/>
  <c r="I2818" i="5"/>
  <c r="M2818" i="5"/>
  <c r="N2818" i="5" s="1"/>
  <c r="F2819" i="5"/>
  <c r="I2819" i="5"/>
  <c r="M2819" i="5"/>
  <c r="N2819" i="5" s="1"/>
  <c r="F2820" i="5"/>
  <c r="I2820" i="5"/>
  <c r="M2820" i="5"/>
  <c r="N2820" i="5"/>
  <c r="F2821" i="5"/>
  <c r="I2821" i="5"/>
  <c r="M2821" i="5"/>
  <c r="N2821" i="5" s="1"/>
  <c r="F2822" i="5"/>
  <c r="I2822" i="5"/>
  <c r="M2822" i="5"/>
  <c r="N2822" i="5" s="1"/>
  <c r="F2823" i="5"/>
  <c r="I2823" i="5"/>
  <c r="M2823" i="5"/>
  <c r="N2823" i="5" s="1"/>
  <c r="F2824" i="5"/>
  <c r="I2824" i="5"/>
  <c r="M2824" i="5"/>
  <c r="N2824" i="5"/>
  <c r="F2825" i="5"/>
  <c r="I2825" i="5"/>
  <c r="M2825" i="5"/>
  <c r="N2825" i="5" s="1"/>
  <c r="F2826" i="5"/>
  <c r="I2826" i="5"/>
  <c r="M2826" i="5"/>
  <c r="N2826" i="5" s="1"/>
  <c r="F2827" i="5"/>
  <c r="I2827" i="5"/>
  <c r="M2827" i="5"/>
  <c r="N2827" i="5" s="1"/>
  <c r="F2828" i="5"/>
  <c r="I2828" i="5"/>
  <c r="M2828" i="5"/>
  <c r="N2828" i="5"/>
  <c r="F2829" i="5"/>
  <c r="I2829" i="5"/>
  <c r="M2829" i="5"/>
  <c r="N2829" i="5" s="1"/>
  <c r="F2830" i="5"/>
  <c r="I2830" i="5"/>
  <c r="M2830" i="5"/>
  <c r="N2830" i="5"/>
  <c r="F2831" i="5"/>
  <c r="I2831" i="5"/>
  <c r="M2831" i="5"/>
  <c r="N2831" i="5" s="1"/>
  <c r="F2832" i="5"/>
  <c r="I2832" i="5"/>
  <c r="M2832" i="5"/>
  <c r="N2832" i="5"/>
  <c r="F2833" i="5"/>
  <c r="I2833" i="5"/>
  <c r="M2833" i="5"/>
  <c r="N2833" i="5" s="1"/>
  <c r="F2834" i="5"/>
  <c r="I2834" i="5"/>
  <c r="M2834" i="5"/>
  <c r="N2834" i="5" s="1"/>
  <c r="F2835" i="5"/>
  <c r="I2835" i="5"/>
  <c r="M2835" i="5"/>
  <c r="N2835" i="5" s="1"/>
  <c r="F2836" i="5"/>
  <c r="I2836" i="5"/>
  <c r="M2836" i="5"/>
  <c r="N2836" i="5"/>
  <c r="F2837" i="5"/>
  <c r="I2837" i="5"/>
  <c r="M2837" i="5"/>
  <c r="N2837" i="5" s="1"/>
  <c r="I2838" i="5"/>
  <c r="M2838" i="5"/>
  <c r="N2838" i="5" s="1"/>
  <c r="F2839" i="5"/>
  <c r="I2839" i="5"/>
  <c r="M2839" i="5"/>
  <c r="N2839" i="5" s="1"/>
  <c r="F2840" i="5"/>
  <c r="I2840" i="5"/>
  <c r="M2840" i="5"/>
  <c r="N2840" i="5" s="1"/>
  <c r="F2841" i="5"/>
  <c r="I2841" i="5"/>
  <c r="M2841" i="5"/>
  <c r="N2841" i="5"/>
  <c r="F2842" i="5"/>
  <c r="I2842" i="5"/>
  <c r="M2842" i="5"/>
  <c r="N2842" i="5" s="1"/>
  <c r="F2843" i="5"/>
  <c r="I2843" i="5"/>
  <c r="M2843" i="5"/>
  <c r="N2843" i="5" s="1"/>
  <c r="F2844" i="5"/>
  <c r="I2844" i="5"/>
  <c r="M2844" i="5"/>
  <c r="N2844" i="5" s="1"/>
  <c r="F2845" i="5"/>
  <c r="I2845" i="5"/>
  <c r="M2845" i="5"/>
  <c r="N2845" i="5"/>
  <c r="I2846" i="5"/>
  <c r="M2846" i="5"/>
  <c r="N2846" i="5" s="1"/>
  <c r="F2847" i="5"/>
  <c r="I2847" i="5"/>
  <c r="M2847" i="5"/>
  <c r="N2847" i="5" s="1"/>
  <c r="F2848" i="5"/>
  <c r="I2848" i="5"/>
  <c r="M2848" i="5"/>
  <c r="N2848" i="5" s="1"/>
  <c r="F2849" i="5"/>
  <c r="I2849" i="5"/>
  <c r="M2849" i="5"/>
  <c r="N2849" i="5" s="1"/>
  <c r="F2850" i="5"/>
  <c r="I2850" i="5"/>
  <c r="M2850" i="5"/>
  <c r="N2850" i="5" s="1"/>
  <c r="F2851" i="5"/>
  <c r="I2851" i="5"/>
  <c r="M2851" i="5"/>
  <c r="N2851" i="5" s="1"/>
  <c r="F2852" i="5"/>
  <c r="I2852" i="5"/>
  <c r="M2852" i="5"/>
  <c r="N2852" i="5" s="1"/>
  <c r="F2853" i="5"/>
  <c r="I2853" i="5"/>
  <c r="M2853" i="5"/>
  <c r="N2853" i="5" s="1"/>
  <c r="F2854" i="5"/>
  <c r="I2854" i="5"/>
  <c r="M2854" i="5"/>
  <c r="N2854" i="5"/>
  <c r="F2855" i="5"/>
  <c r="I2855" i="5"/>
  <c r="M2855" i="5"/>
  <c r="N2855" i="5" s="1"/>
  <c r="F2856" i="5"/>
  <c r="I2856" i="5"/>
  <c r="M2856" i="5"/>
  <c r="N2856" i="5" s="1"/>
  <c r="F2857" i="5"/>
  <c r="I2857" i="5"/>
  <c r="M2857" i="5"/>
  <c r="N2857" i="5" s="1"/>
  <c r="F2858" i="5"/>
  <c r="I2858" i="5"/>
  <c r="M2858" i="5"/>
  <c r="N2858" i="5" s="1"/>
  <c r="F2859" i="5"/>
  <c r="I2859" i="5"/>
  <c r="M2859" i="5"/>
  <c r="N2859" i="5" s="1"/>
  <c r="F2860" i="5"/>
  <c r="I2860" i="5"/>
  <c r="M2860" i="5"/>
  <c r="N2860" i="5" s="1"/>
  <c r="F2861" i="5"/>
  <c r="I2861" i="5"/>
  <c r="M2861" i="5"/>
  <c r="N2861" i="5" s="1"/>
  <c r="F2862" i="5"/>
  <c r="I2862" i="5"/>
  <c r="M2862" i="5"/>
  <c r="N2862" i="5"/>
  <c r="F2863" i="5"/>
  <c r="I2863" i="5"/>
  <c r="M2863" i="5"/>
  <c r="N2863" i="5"/>
  <c r="F2864" i="5"/>
  <c r="I2864" i="5"/>
  <c r="M2864" i="5"/>
  <c r="N2864" i="5"/>
  <c r="I2865" i="5"/>
  <c r="M2865" i="5"/>
  <c r="N2865" i="5" s="1"/>
  <c r="F2866" i="5"/>
  <c r="I2866" i="5"/>
  <c r="M2866" i="5"/>
  <c r="N2866" i="5" s="1"/>
  <c r="F2867" i="5"/>
  <c r="I2867" i="5"/>
  <c r="M2867" i="5"/>
  <c r="N2867" i="5" s="1"/>
  <c r="F2868" i="5"/>
  <c r="I2868" i="5"/>
  <c r="M2868" i="5"/>
  <c r="N2868" i="5" s="1"/>
  <c r="F2869" i="5"/>
  <c r="I2869" i="5"/>
  <c r="M2869" i="5"/>
  <c r="N2869" i="5" s="1"/>
  <c r="F2870" i="5"/>
  <c r="I2870" i="5"/>
  <c r="M2870" i="5"/>
  <c r="N2870" i="5" s="1"/>
  <c r="F2871" i="5"/>
  <c r="I2871" i="5"/>
  <c r="M2871" i="5"/>
  <c r="N2871" i="5" s="1"/>
  <c r="F2872" i="5"/>
  <c r="I2872" i="5"/>
  <c r="M2872" i="5"/>
  <c r="N2872" i="5" s="1"/>
  <c r="F2873" i="5"/>
  <c r="I2873" i="5"/>
  <c r="M2873" i="5"/>
  <c r="N2873" i="5" s="1"/>
  <c r="F2874" i="5"/>
  <c r="I2874" i="5"/>
  <c r="M2874" i="5"/>
  <c r="N2874" i="5" s="1"/>
  <c r="F2875" i="5"/>
  <c r="I2875" i="5"/>
  <c r="M2875" i="5"/>
  <c r="N2875" i="5" s="1"/>
  <c r="F2876" i="5"/>
  <c r="I2876" i="5"/>
  <c r="M2876" i="5"/>
  <c r="N2876" i="5" s="1"/>
  <c r="F2877" i="5"/>
  <c r="I2877" i="5"/>
  <c r="M2877" i="5"/>
  <c r="N2877" i="5" s="1"/>
  <c r="F2878" i="5"/>
  <c r="I2878" i="5"/>
  <c r="M2878" i="5"/>
  <c r="N2878" i="5" s="1"/>
  <c r="F2879" i="5"/>
  <c r="I2879" i="5"/>
  <c r="M2879" i="5"/>
  <c r="N2879" i="5" s="1"/>
  <c r="F2880" i="5"/>
  <c r="I2880" i="5"/>
  <c r="M2880" i="5"/>
  <c r="N2880" i="5" s="1"/>
  <c r="F2881" i="5"/>
  <c r="I2881" i="5"/>
  <c r="M2881" i="5"/>
  <c r="N2881" i="5" s="1"/>
  <c r="F2882" i="5"/>
  <c r="I2882" i="5"/>
  <c r="M2882" i="5"/>
  <c r="N2882" i="5" s="1"/>
  <c r="F2883" i="5"/>
  <c r="I2883" i="5"/>
  <c r="M2883" i="5"/>
  <c r="N2883" i="5" s="1"/>
  <c r="F2884" i="5"/>
  <c r="I2884" i="5"/>
  <c r="M2884" i="5"/>
  <c r="N2884" i="5" s="1"/>
  <c r="F2885" i="5"/>
  <c r="I2885" i="5"/>
  <c r="M2885" i="5"/>
  <c r="N2885" i="5" s="1"/>
  <c r="F2886" i="5"/>
  <c r="I2886" i="5"/>
  <c r="M2886" i="5"/>
  <c r="N2886" i="5" s="1"/>
  <c r="F2887" i="5"/>
  <c r="I2887" i="5"/>
  <c r="M2887" i="5"/>
  <c r="N2887" i="5" s="1"/>
  <c r="F2888" i="5"/>
  <c r="I2888" i="5"/>
  <c r="M2888" i="5"/>
  <c r="N2888" i="5" s="1"/>
  <c r="F2889" i="5"/>
  <c r="I2889" i="5"/>
  <c r="M2889" i="5"/>
  <c r="N2889" i="5" s="1"/>
  <c r="F2890" i="5"/>
  <c r="I2890" i="5"/>
  <c r="M2890" i="5"/>
  <c r="N2890" i="5" s="1"/>
  <c r="F2891" i="5"/>
  <c r="I2891" i="5"/>
  <c r="M2891" i="5"/>
  <c r="N2891" i="5" s="1"/>
  <c r="I2892" i="5"/>
  <c r="M2892" i="5"/>
  <c r="N2892" i="5" s="1"/>
  <c r="F2893" i="5"/>
  <c r="I2893" i="5"/>
  <c r="M2893" i="5"/>
  <c r="N2893" i="5"/>
  <c r="F2894" i="5"/>
  <c r="I2894" i="5"/>
  <c r="M2894" i="5"/>
  <c r="N2894" i="5" s="1"/>
  <c r="F2895" i="5"/>
  <c r="I2895" i="5"/>
  <c r="M2895" i="5"/>
  <c r="N2895" i="5" s="1"/>
  <c r="F2896" i="5"/>
  <c r="I2896" i="5"/>
  <c r="M2896" i="5"/>
  <c r="N2896" i="5" s="1"/>
  <c r="F2897" i="5"/>
  <c r="I2897" i="5"/>
  <c r="M2897" i="5"/>
  <c r="N2897" i="5"/>
  <c r="F2898" i="5"/>
  <c r="I2898" i="5"/>
  <c r="M2898" i="5"/>
  <c r="N2898" i="5" s="1"/>
  <c r="F2899" i="5"/>
  <c r="I2899" i="5"/>
  <c r="M2899" i="5"/>
  <c r="N2899" i="5" s="1"/>
  <c r="F2900" i="5"/>
  <c r="I2900" i="5"/>
  <c r="M2900" i="5"/>
  <c r="N2900" i="5" s="1"/>
  <c r="F2901" i="5"/>
  <c r="I2901" i="5"/>
  <c r="M2901" i="5"/>
  <c r="N2901" i="5"/>
  <c r="F2902" i="5"/>
  <c r="I2902" i="5"/>
  <c r="M2902" i="5"/>
  <c r="N2902" i="5" s="1"/>
  <c r="F2903" i="5"/>
  <c r="I2903" i="5"/>
  <c r="M2903" i="5"/>
  <c r="N2903" i="5" s="1"/>
  <c r="F2904" i="5"/>
  <c r="I2904" i="5"/>
  <c r="M2904" i="5"/>
  <c r="N2904" i="5" s="1"/>
  <c r="F2905" i="5"/>
  <c r="I2905" i="5"/>
  <c r="M2905" i="5"/>
  <c r="N2905" i="5"/>
  <c r="F2906" i="5"/>
  <c r="I2906" i="5"/>
  <c r="M2906" i="5"/>
  <c r="N2906" i="5" s="1"/>
  <c r="F2907" i="5"/>
  <c r="I2907" i="5"/>
  <c r="M2907" i="5"/>
  <c r="N2907" i="5"/>
  <c r="F2908" i="5"/>
  <c r="I2908" i="5"/>
  <c r="M2908" i="5"/>
  <c r="N2908" i="5" s="1"/>
  <c r="F2909" i="5"/>
  <c r="I2909" i="5"/>
  <c r="M2909" i="5"/>
  <c r="N2909" i="5"/>
  <c r="F2910" i="5"/>
  <c r="I2910" i="5"/>
  <c r="M2910" i="5"/>
  <c r="N2910" i="5" s="1"/>
  <c r="F2911" i="5"/>
  <c r="I2911" i="5"/>
  <c r="M2911" i="5"/>
  <c r="N2911" i="5" s="1"/>
  <c r="F2912" i="5"/>
  <c r="I2912" i="5"/>
  <c r="M2912" i="5"/>
  <c r="N2912" i="5" s="1"/>
  <c r="F2913" i="5"/>
  <c r="I2913" i="5"/>
  <c r="M2913" i="5"/>
  <c r="N2913" i="5"/>
  <c r="F2914" i="5"/>
  <c r="I2914" i="5"/>
  <c r="M2914" i="5"/>
  <c r="N2914" i="5" s="1"/>
  <c r="F2915" i="5"/>
  <c r="I2915" i="5"/>
  <c r="M2915" i="5"/>
  <c r="N2915" i="5" s="1"/>
  <c r="F2916" i="5"/>
  <c r="I2916" i="5"/>
  <c r="M2916" i="5"/>
  <c r="N2916" i="5" s="1"/>
  <c r="F2917" i="5"/>
  <c r="I2917" i="5"/>
  <c r="M2917" i="5"/>
  <c r="N2917" i="5"/>
  <c r="F2918" i="5"/>
  <c r="I2918" i="5"/>
  <c r="M2918" i="5"/>
  <c r="N2918" i="5" s="1"/>
  <c r="I2919" i="5"/>
  <c r="M2919" i="5"/>
  <c r="N2919" i="5" s="1"/>
  <c r="F2920" i="5"/>
  <c r="I2920" i="5"/>
  <c r="M2920" i="5"/>
  <c r="N2920" i="5" s="1"/>
  <c r="F2921" i="5"/>
  <c r="I2921" i="5"/>
  <c r="M2921" i="5"/>
  <c r="N2921" i="5" s="1"/>
  <c r="F2922" i="5"/>
  <c r="I2922" i="5"/>
  <c r="M2922" i="5"/>
  <c r="N2922" i="5" s="1"/>
  <c r="F2923" i="5"/>
  <c r="I2923" i="5"/>
  <c r="M2923" i="5"/>
  <c r="N2923" i="5" s="1"/>
  <c r="F2924" i="5"/>
  <c r="I2924" i="5"/>
  <c r="M2924" i="5"/>
  <c r="N2924" i="5" s="1"/>
  <c r="F2925" i="5"/>
  <c r="I2925" i="5"/>
  <c r="M2925" i="5"/>
  <c r="N2925" i="5" s="1"/>
  <c r="F2926" i="5"/>
  <c r="I2926" i="5"/>
  <c r="M2926" i="5"/>
  <c r="N2926" i="5" s="1"/>
  <c r="F2927" i="5"/>
  <c r="I2927" i="5"/>
  <c r="M2927" i="5"/>
  <c r="N2927" i="5" s="1"/>
  <c r="I2928" i="5"/>
  <c r="M2928" i="5"/>
  <c r="N2928" i="5"/>
  <c r="F2929" i="5"/>
  <c r="I2929" i="5"/>
  <c r="M2929" i="5"/>
  <c r="N2929" i="5"/>
  <c r="F2930" i="5"/>
  <c r="I2930" i="5"/>
  <c r="M2930" i="5"/>
  <c r="N2930" i="5"/>
  <c r="F2931" i="5"/>
  <c r="I2931" i="5"/>
  <c r="M2931" i="5"/>
  <c r="N2931" i="5"/>
  <c r="F2932" i="5"/>
  <c r="I2932" i="5"/>
  <c r="M2932" i="5"/>
  <c r="N2932" i="5"/>
  <c r="F2933" i="5"/>
  <c r="I2933" i="5"/>
  <c r="M2933" i="5"/>
  <c r="N2933" i="5"/>
  <c r="F2934" i="5"/>
  <c r="I2934" i="5"/>
  <c r="M2934" i="5"/>
  <c r="N2934" i="5"/>
  <c r="F2935" i="5"/>
  <c r="I2935" i="5"/>
  <c r="M2935" i="5"/>
  <c r="N2935" i="5"/>
  <c r="F2936" i="5"/>
  <c r="I2936" i="5"/>
  <c r="M2936" i="5"/>
  <c r="N2936" i="5"/>
  <c r="F2937" i="5"/>
  <c r="I2937" i="5"/>
  <c r="M2937" i="5"/>
  <c r="N2937" i="5"/>
  <c r="F2938" i="5"/>
  <c r="I2938" i="5"/>
  <c r="M2938" i="5"/>
  <c r="N2938" i="5"/>
  <c r="F2939" i="5"/>
  <c r="I2939" i="5"/>
  <c r="M2939" i="5"/>
  <c r="N2939" i="5"/>
  <c r="F2940" i="5"/>
  <c r="I2940" i="5"/>
  <c r="M2940" i="5"/>
  <c r="N2940" i="5"/>
  <c r="F2941" i="5"/>
  <c r="I2941" i="5"/>
  <c r="M2941" i="5"/>
  <c r="N2941" i="5"/>
  <c r="F2942" i="5"/>
  <c r="I2942" i="5"/>
  <c r="M2942" i="5"/>
  <c r="N2942" i="5"/>
  <c r="F2943" i="5"/>
  <c r="I2943" i="5"/>
  <c r="M2943" i="5"/>
  <c r="N2943" i="5"/>
  <c r="F2944" i="5"/>
  <c r="I2944" i="5"/>
  <c r="M2944" i="5"/>
  <c r="N2944" i="5"/>
  <c r="F2945" i="5"/>
  <c r="I2945" i="5"/>
  <c r="M2945" i="5"/>
  <c r="N2945" i="5"/>
  <c r="F2946" i="5"/>
  <c r="I2946" i="5"/>
  <c r="M2946" i="5"/>
  <c r="N2946" i="5"/>
  <c r="F2947" i="5"/>
  <c r="I2947" i="5"/>
  <c r="M2947" i="5"/>
  <c r="N2947" i="5"/>
  <c r="F2948" i="5"/>
  <c r="I2948" i="5"/>
  <c r="M2948" i="5"/>
  <c r="N2948" i="5"/>
  <c r="F2949" i="5"/>
  <c r="I2949" i="5"/>
  <c r="M2949" i="5"/>
  <c r="N2949" i="5"/>
  <c r="F2950" i="5"/>
  <c r="I2950" i="5"/>
  <c r="M2950" i="5"/>
  <c r="N2950" i="5"/>
  <c r="F2951" i="5"/>
  <c r="I2951" i="5"/>
  <c r="M2951" i="5"/>
  <c r="N2951" i="5"/>
  <c r="F2952" i="5"/>
  <c r="I2952" i="5"/>
  <c r="M2952" i="5"/>
  <c r="N2952" i="5"/>
  <c r="F2953" i="5"/>
  <c r="I2953" i="5"/>
  <c r="M2953" i="5"/>
  <c r="N2953" i="5"/>
  <c r="F2954" i="5"/>
  <c r="I2954" i="5"/>
  <c r="M2954" i="5"/>
  <c r="N2954" i="5"/>
  <c r="F2955" i="5"/>
  <c r="I2955" i="5"/>
  <c r="M2955" i="5"/>
  <c r="N2955" i="5"/>
  <c r="F2956" i="5"/>
  <c r="I2956" i="5"/>
  <c r="M2956" i="5"/>
  <c r="N2956" i="5"/>
  <c r="F2957" i="5"/>
  <c r="I2957" i="5"/>
  <c r="M2957" i="5"/>
  <c r="N2957" i="5"/>
  <c r="F2958" i="5"/>
  <c r="I2958" i="5"/>
  <c r="M2958" i="5"/>
  <c r="N2958" i="5"/>
  <c r="F2959" i="5"/>
  <c r="I2959" i="5"/>
  <c r="M2959" i="5"/>
  <c r="N2959" i="5"/>
  <c r="F2960" i="5"/>
  <c r="I2960" i="5"/>
  <c r="M2960" i="5"/>
  <c r="N2960" i="5"/>
  <c r="F2961" i="5"/>
  <c r="I2961" i="5"/>
  <c r="M2961" i="5"/>
  <c r="N2961" i="5"/>
  <c r="F2962" i="5"/>
  <c r="I2962" i="5"/>
  <c r="M2962" i="5"/>
  <c r="N2962" i="5"/>
  <c r="F2963" i="5"/>
  <c r="I2963" i="5"/>
  <c r="M2963" i="5"/>
  <c r="N2963" i="5"/>
  <c r="F2964" i="5"/>
  <c r="I2964" i="5"/>
  <c r="M2964" i="5"/>
  <c r="N2964" i="5"/>
  <c r="F2965" i="5"/>
  <c r="I2965" i="5"/>
  <c r="M2965" i="5"/>
  <c r="N2965" i="5"/>
  <c r="F2966" i="5"/>
  <c r="I2966" i="5"/>
  <c r="M2966" i="5"/>
  <c r="N2966" i="5"/>
  <c r="F2967" i="5"/>
  <c r="I2967" i="5"/>
  <c r="M2967" i="5"/>
  <c r="N2967" i="5"/>
  <c r="F2968" i="5"/>
  <c r="I2968" i="5"/>
  <c r="M2968" i="5"/>
  <c r="N2968" i="5"/>
  <c r="F2969" i="5"/>
  <c r="I2969" i="5"/>
  <c r="M2969" i="5"/>
  <c r="N2969" i="5"/>
  <c r="F2970" i="5"/>
  <c r="I2970" i="5"/>
  <c r="M2970" i="5"/>
  <c r="N2970" i="5"/>
  <c r="F2971" i="5"/>
  <c r="I2971" i="5"/>
  <c r="M2971" i="5"/>
  <c r="N2971" i="5"/>
  <c r="F2972" i="5"/>
  <c r="I2972" i="5"/>
  <c r="M2972" i="5"/>
  <c r="N2972" i="5"/>
  <c r="F2973" i="5"/>
  <c r="I2973" i="5"/>
  <c r="M2973" i="5"/>
  <c r="N2973" i="5"/>
  <c r="F2974" i="5"/>
  <c r="I2974" i="5"/>
  <c r="M2974" i="5"/>
  <c r="N2974" i="5"/>
  <c r="F2975" i="5"/>
  <c r="I2975" i="5"/>
  <c r="M2975" i="5"/>
  <c r="N2975" i="5"/>
  <c r="F2976" i="5"/>
  <c r="I2976" i="5"/>
  <c r="M2976" i="5"/>
  <c r="N2976" i="5"/>
  <c r="F2977" i="5"/>
  <c r="I2977" i="5"/>
  <c r="M2977" i="5"/>
  <c r="N2977" i="5"/>
  <c r="F2978" i="5"/>
  <c r="I2978" i="5"/>
  <c r="M2978" i="5"/>
  <c r="N2978" i="5"/>
  <c r="F2979" i="5"/>
  <c r="I2979" i="5"/>
  <c r="M2979" i="5"/>
  <c r="N2979" i="5"/>
  <c r="F2980" i="5"/>
  <c r="I2980" i="5"/>
  <c r="M2980" i="5"/>
  <c r="N2980" i="5"/>
  <c r="F2981" i="5"/>
  <c r="I2981" i="5"/>
  <c r="M2981" i="5"/>
  <c r="N2981" i="5"/>
  <c r="F2982" i="5"/>
  <c r="I2982" i="5"/>
  <c r="M2982" i="5"/>
  <c r="N2982" i="5"/>
  <c r="F2983" i="5"/>
  <c r="I2983" i="5"/>
  <c r="M2983" i="5"/>
  <c r="N2983" i="5"/>
  <c r="F2984" i="5"/>
  <c r="I2984" i="5"/>
  <c r="M2984" i="5"/>
  <c r="N2984" i="5"/>
  <c r="F2985" i="5"/>
  <c r="I2985" i="5"/>
  <c r="M2985" i="5"/>
  <c r="N2985" i="5"/>
  <c r="F2986" i="5"/>
  <c r="I2986" i="5"/>
  <c r="M2986" i="5"/>
  <c r="N2986" i="5"/>
  <c r="F2987" i="5"/>
  <c r="I2987" i="5"/>
  <c r="M2987" i="5"/>
  <c r="N2987" i="5"/>
  <c r="F2988" i="5"/>
  <c r="I2988" i="5"/>
  <c r="M2988" i="5"/>
  <c r="N2988" i="5"/>
  <c r="F2989" i="5"/>
  <c r="I2989" i="5"/>
  <c r="M2989" i="5"/>
  <c r="N2989" i="5"/>
  <c r="F2990" i="5"/>
  <c r="I2990" i="5"/>
  <c r="M2990" i="5"/>
  <c r="N2990" i="5"/>
  <c r="F2991" i="5"/>
  <c r="I2991" i="5"/>
  <c r="M2991" i="5"/>
  <c r="N2991" i="5"/>
  <c r="F2992" i="5"/>
  <c r="I2992" i="5"/>
  <c r="M2992" i="5"/>
  <c r="N2992" i="5"/>
  <c r="F2993" i="5"/>
  <c r="I2993" i="5"/>
  <c r="M2993" i="5"/>
  <c r="N2993" i="5"/>
  <c r="F2994" i="5"/>
  <c r="I2994" i="5"/>
  <c r="M2994" i="5"/>
  <c r="N2994" i="5"/>
  <c r="F2995" i="5"/>
  <c r="I2995" i="5"/>
  <c r="M2995" i="5"/>
  <c r="N2995" i="5"/>
  <c r="F2996" i="5"/>
  <c r="I2996" i="5"/>
  <c r="M2996" i="5"/>
  <c r="N2996" i="5"/>
  <c r="F2997" i="5"/>
  <c r="I2997" i="5"/>
  <c r="M2997" i="5"/>
  <c r="N2997" i="5"/>
  <c r="F2998" i="5"/>
  <c r="I2998" i="5"/>
  <c r="M2998" i="5"/>
  <c r="N2998" i="5"/>
  <c r="F2999" i="5"/>
  <c r="I2999" i="5"/>
  <c r="M2999" i="5"/>
  <c r="N2999" i="5"/>
  <c r="F3000" i="5"/>
  <c r="I3000" i="5"/>
  <c r="M3000" i="5"/>
  <c r="N3000" i="5"/>
  <c r="F3001" i="5"/>
  <c r="I3001" i="5"/>
  <c r="M3001" i="5"/>
  <c r="N3001" i="5"/>
  <c r="F3002" i="5"/>
  <c r="I3002" i="5"/>
  <c r="M3002" i="5"/>
  <c r="N3002" i="5"/>
  <c r="F3003" i="5"/>
  <c r="I3003" i="5"/>
  <c r="M3003" i="5"/>
  <c r="N3003" i="5"/>
  <c r="F3004" i="5"/>
  <c r="I3004" i="5"/>
  <c r="M3004" i="5"/>
  <c r="N3004" i="5"/>
  <c r="F3005" i="5"/>
  <c r="I3005" i="5"/>
  <c r="M3005" i="5"/>
  <c r="N3005" i="5"/>
  <c r="F3006" i="5"/>
  <c r="I3006" i="5"/>
  <c r="M3006" i="5"/>
  <c r="N3006" i="5"/>
  <c r="F3007" i="5"/>
  <c r="I3007" i="5"/>
  <c r="M3007" i="5"/>
  <c r="N3007" i="5"/>
  <c r="F3008" i="5"/>
  <c r="I3008" i="5"/>
  <c r="M3008" i="5"/>
  <c r="N3008" i="5"/>
  <c r="F3009" i="5"/>
  <c r="I3009" i="5"/>
  <c r="M3009" i="5"/>
  <c r="N3009" i="5"/>
  <c r="F3010" i="5"/>
  <c r="I3010" i="5"/>
  <c r="M3010" i="5"/>
  <c r="N3010" i="5"/>
  <c r="F3011" i="5"/>
  <c r="I3011" i="5"/>
  <c r="M3011" i="5"/>
  <c r="N3011" i="5"/>
  <c r="F3012" i="5"/>
  <c r="I3012" i="5"/>
  <c r="M3012" i="5"/>
  <c r="N3012" i="5"/>
  <c r="F3013" i="5"/>
  <c r="I3013" i="5"/>
  <c r="M3013" i="5"/>
  <c r="N3013" i="5"/>
  <c r="F3014" i="5"/>
  <c r="I3014" i="5"/>
  <c r="M3014" i="5"/>
  <c r="N3014" i="5"/>
  <c r="F3015" i="5"/>
  <c r="I3015" i="5"/>
  <c r="M3015" i="5"/>
  <c r="N3015" i="5"/>
  <c r="F3016" i="5"/>
  <c r="I3016" i="5"/>
  <c r="M3016" i="5"/>
  <c r="N3016" i="5"/>
  <c r="F3017" i="5"/>
  <c r="I3017" i="5"/>
  <c r="M3017" i="5"/>
  <c r="N3017" i="5"/>
  <c r="F3018" i="5"/>
  <c r="I3018" i="5"/>
  <c r="M3018" i="5"/>
  <c r="N3018" i="5"/>
  <c r="F3019" i="5"/>
  <c r="I3019" i="5"/>
  <c r="M3019" i="5"/>
  <c r="N3019" i="5"/>
  <c r="F3020" i="5"/>
  <c r="I3020" i="5"/>
  <c r="M3020" i="5"/>
  <c r="N3020" i="5"/>
  <c r="F3021" i="5"/>
  <c r="I3021" i="5"/>
  <c r="M3021" i="5"/>
  <c r="N3021" i="5"/>
  <c r="F3022" i="5"/>
  <c r="I3022" i="5"/>
  <c r="M3022" i="5"/>
  <c r="N3022" i="5"/>
  <c r="F3023" i="5"/>
  <c r="I3023" i="5"/>
  <c r="M3023" i="5"/>
  <c r="N3023" i="5"/>
  <c r="F3024" i="5"/>
  <c r="I3024" i="5"/>
  <c r="M3024" i="5"/>
  <c r="N3024" i="5"/>
  <c r="F3025" i="5"/>
  <c r="I3025" i="5"/>
  <c r="M3025" i="5"/>
  <c r="N3025" i="5"/>
  <c r="F3026" i="5"/>
  <c r="I3026" i="5"/>
  <c r="M3026" i="5"/>
  <c r="N3026" i="5"/>
  <c r="F3027" i="5"/>
  <c r="I3027" i="5"/>
  <c r="M3027" i="5"/>
  <c r="N3027" i="5"/>
  <c r="F3028" i="5"/>
  <c r="I3028" i="5"/>
  <c r="M3028" i="5"/>
  <c r="N3028" i="5"/>
  <c r="F3029" i="5"/>
  <c r="I3029" i="5"/>
  <c r="M3029" i="5"/>
  <c r="N3029" i="5"/>
  <c r="F3030" i="5"/>
  <c r="I3030" i="5"/>
  <c r="M3030" i="5"/>
  <c r="N3030" i="5"/>
  <c r="F3031" i="5"/>
  <c r="I3031" i="5"/>
  <c r="M3031" i="5"/>
  <c r="N3031" i="5"/>
  <c r="F3032" i="5"/>
  <c r="I3032" i="5"/>
  <c r="M3032" i="5"/>
  <c r="N3032" i="5"/>
  <c r="F3033" i="5"/>
  <c r="I3033" i="5"/>
  <c r="M3033" i="5"/>
  <c r="N3033" i="5"/>
  <c r="F3034" i="5"/>
  <c r="I3034" i="5"/>
  <c r="M3034" i="5"/>
  <c r="N3034" i="5"/>
  <c r="F3035" i="5"/>
  <c r="I3035" i="5"/>
  <c r="M3035" i="5"/>
  <c r="N3035" i="5"/>
  <c r="F3036" i="5"/>
  <c r="I3036" i="5"/>
  <c r="M3036" i="5"/>
  <c r="N3036" i="5"/>
  <c r="F3037" i="5"/>
  <c r="I3037" i="5"/>
  <c r="M3037" i="5"/>
  <c r="N3037" i="5"/>
  <c r="F3038" i="5"/>
  <c r="I3038" i="5"/>
  <c r="M3038" i="5"/>
  <c r="N3038" i="5"/>
  <c r="F3039" i="5"/>
  <c r="I3039" i="5"/>
  <c r="M3039" i="5"/>
  <c r="N3039" i="5"/>
  <c r="F3040" i="5"/>
  <c r="I3040" i="5"/>
  <c r="M3040" i="5"/>
  <c r="N3040" i="5"/>
  <c r="F3041" i="5"/>
  <c r="I3041" i="5"/>
  <c r="M3041" i="5"/>
  <c r="N3041" i="5"/>
  <c r="F3042" i="5"/>
  <c r="I3042" i="5"/>
  <c r="M3042" i="5"/>
  <c r="N3042" i="5"/>
  <c r="F3043" i="5"/>
  <c r="I3043" i="5"/>
  <c r="M3043" i="5"/>
  <c r="N3043" i="5"/>
  <c r="F3044" i="5"/>
  <c r="I3044" i="5"/>
  <c r="M3044" i="5"/>
  <c r="N3044" i="5"/>
  <c r="F3045" i="5"/>
  <c r="I3045" i="5"/>
  <c r="M3045" i="5"/>
  <c r="N3045" i="5"/>
  <c r="F3046" i="5"/>
  <c r="I3046" i="5"/>
  <c r="M3046" i="5"/>
  <c r="N3046" i="5"/>
  <c r="F3047" i="5"/>
  <c r="I3047" i="5"/>
  <c r="M3047" i="5"/>
  <c r="N3047" i="5"/>
  <c r="I3048" i="5"/>
  <c r="M3048" i="5"/>
  <c r="N3048" i="5" s="1"/>
  <c r="F3049" i="5"/>
  <c r="I3049" i="5"/>
  <c r="M3049" i="5"/>
  <c r="N3049" i="5" s="1"/>
  <c r="F3050" i="5"/>
  <c r="I3050" i="5"/>
  <c r="M3050" i="5"/>
  <c r="N3050" i="5" s="1"/>
  <c r="F3051" i="5"/>
  <c r="I3051" i="5"/>
  <c r="M3051" i="5"/>
  <c r="N3051" i="5" s="1"/>
  <c r="F3052" i="5"/>
  <c r="I3052" i="5"/>
  <c r="M3052" i="5"/>
  <c r="N3052" i="5" s="1"/>
  <c r="F3053" i="5"/>
  <c r="I3053" i="5"/>
  <c r="M3053" i="5"/>
  <c r="N3053" i="5" s="1"/>
  <c r="I3054" i="5"/>
  <c r="M3054" i="5"/>
  <c r="N3054" i="5"/>
  <c r="F3055" i="5"/>
  <c r="I3055" i="5"/>
  <c r="M3055" i="5"/>
  <c r="N3055" i="5" s="1"/>
  <c r="I3056" i="5"/>
  <c r="M3056" i="5"/>
  <c r="N3056" i="5" s="1"/>
  <c r="F3057" i="5"/>
  <c r="I3057" i="5"/>
  <c r="M3057" i="5"/>
  <c r="N3057" i="5" s="1"/>
  <c r="I3058" i="5"/>
  <c r="M3058" i="5"/>
  <c r="N3058" i="5"/>
  <c r="I3059" i="5"/>
  <c r="M3059" i="5"/>
  <c r="N3059" i="5" s="1"/>
  <c r="I3060" i="5"/>
  <c r="M3060" i="5"/>
  <c r="N3060" i="5" s="1"/>
  <c r="F3061" i="5"/>
  <c r="I3061" i="5"/>
  <c r="M3061" i="5"/>
  <c r="N3061" i="5"/>
  <c r="F3062" i="5"/>
  <c r="I3062" i="5"/>
  <c r="M3062" i="5"/>
  <c r="N3062" i="5" s="1"/>
  <c r="F3063" i="5"/>
  <c r="I3063" i="5"/>
  <c r="M3063" i="5"/>
  <c r="N3063" i="5" s="1"/>
  <c r="F3064" i="5"/>
  <c r="I3064" i="5"/>
  <c r="M3064" i="5"/>
  <c r="N3064" i="5" s="1"/>
  <c r="F3065" i="5"/>
  <c r="I3065" i="5"/>
  <c r="M3065" i="5"/>
  <c r="N3065" i="5" s="1"/>
  <c r="F3066" i="5"/>
  <c r="I3066" i="5"/>
  <c r="M3066" i="5"/>
  <c r="N3066" i="5" s="1"/>
  <c r="F3067" i="5"/>
  <c r="I3067" i="5"/>
  <c r="M3067" i="5"/>
  <c r="N3067" i="5"/>
  <c r="F3068" i="5"/>
  <c r="I3068" i="5"/>
  <c r="M3068" i="5"/>
  <c r="N3068" i="5" s="1"/>
  <c r="F3069" i="5"/>
  <c r="I3069" i="5"/>
  <c r="M3069" i="5"/>
  <c r="N3069" i="5"/>
  <c r="F3070" i="5"/>
  <c r="I3070" i="5"/>
  <c r="M3070" i="5"/>
  <c r="N3070" i="5" s="1"/>
  <c r="F3071" i="5"/>
  <c r="I3071" i="5"/>
  <c r="M3071" i="5"/>
  <c r="N3071" i="5" s="1"/>
  <c r="F3072" i="5"/>
  <c r="I3072" i="5"/>
  <c r="M3072" i="5"/>
  <c r="N3072" i="5" s="1"/>
  <c r="F3073" i="5"/>
  <c r="I3073" i="5"/>
  <c r="M3073" i="5"/>
  <c r="N3073" i="5"/>
  <c r="F3074" i="5"/>
  <c r="I3074" i="5"/>
  <c r="M3074" i="5"/>
  <c r="N3074" i="5" s="1"/>
  <c r="F3075" i="5"/>
  <c r="I3075" i="5"/>
  <c r="M3075" i="5"/>
  <c r="N3075" i="5" s="1"/>
  <c r="F3076" i="5"/>
  <c r="I3076" i="5"/>
  <c r="M3076" i="5"/>
  <c r="N3076" i="5" s="1"/>
  <c r="F3077" i="5"/>
  <c r="I3077" i="5"/>
  <c r="M3077" i="5"/>
  <c r="N3077" i="5"/>
  <c r="F3078" i="5"/>
  <c r="I3078" i="5"/>
  <c r="M3078" i="5"/>
  <c r="N3078" i="5" s="1"/>
  <c r="F3079" i="5"/>
  <c r="I3079" i="5"/>
  <c r="M3079" i="5"/>
  <c r="N3079" i="5" s="1"/>
  <c r="F3080" i="5"/>
  <c r="I3080" i="5"/>
  <c r="M3080" i="5"/>
  <c r="N3080" i="5" s="1"/>
  <c r="F3081" i="5"/>
  <c r="I3081" i="5"/>
  <c r="M3081" i="5"/>
  <c r="N3081" i="5" s="1"/>
  <c r="F3082" i="5"/>
  <c r="I3082" i="5"/>
  <c r="M3082" i="5"/>
  <c r="N3082" i="5" s="1"/>
  <c r="F3083" i="5"/>
  <c r="I3083" i="5"/>
  <c r="M3083" i="5"/>
  <c r="N3083" i="5" s="1"/>
  <c r="F3084" i="5"/>
  <c r="I3084" i="5"/>
  <c r="M3084" i="5"/>
  <c r="N3084" i="5" s="1"/>
  <c r="F3085" i="5"/>
  <c r="I3085" i="5"/>
  <c r="M3085" i="5"/>
  <c r="N3085" i="5"/>
  <c r="F3086" i="5"/>
  <c r="I3086" i="5"/>
  <c r="M3086" i="5"/>
  <c r="N3086" i="5" s="1"/>
  <c r="F3087" i="5"/>
  <c r="I3087" i="5"/>
  <c r="M3087" i="5"/>
  <c r="N3087" i="5" s="1"/>
  <c r="F3088" i="5"/>
  <c r="I3088" i="5"/>
  <c r="M3088" i="5"/>
  <c r="N3088" i="5" s="1"/>
  <c r="F3089" i="5"/>
  <c r="I3089" i="5"/>
  <c r="M3089" i="5"/>
  <c r="N3089" i="5"/>
  <c r="F3090" i="5"/>
  <c r="I3090" i="5"/>
  <c r="M3090" i="5"/>
  <c r="N3090" i="5" s="1"/>
  <c r="F3091" i="5"/>
  <c r="I3091" i="5"/>
  <c r="M3091" i="5"/>
  <c r="N3091" i="5" s="1"/>
  <c r="F3092" i="5"/>
  <c r="I3092" i="5"/>
  <c r="M3092" i="5"/>
  <c r="N3092" i="5" s="1"/>
  <c r="F3093" i="5"/>
  <c r="I3093" i="5"/>
  <c r="M3093" i="5"/>
  <c r="N3093" i="5"/>
  <c r="F3094" i="5"/>
  <c r="I3094" i="5"/>
  <c r="M3094" i="5"/>
  <c r="N3094" i="5" s="1"/>
  <c r="F3095" i="5"/>
  <c r="I3095" i="5"/>
  <c r="M3095" i="5"/>
  <c r="N3095" i="5" s="1"/>
  <c r="I3096" i="5"/>
  <c r="M3096" i="5"/>
  <c r="N3096" i="5" s="1"/>
  <c r="F3097" i="5"/>
  <c r="I3097" i="5"/>
  <c r="M3097" i="5"/>
  <c r="N3097" i="5"/>
  <c r="F3098" i="5"/>
  <c r="I3098" i="5"/>
  <c r="M3098" i="5"/>
  <c r="N3098" i="5" s="1"/>
  <c r="F3099" i="5"/>
  <c r="I3099" i="5"/>
  <c r="M3099" i="5"/>
  <c r="N3099" i="5"/>
  <c r="F3100" i="5"/>
  <c r="I3100" i="5"/>
  <c r="M3100" i="5"/>
  <c r="N3100" i="5" s="1"/>
  <c r="F3101" i="5"/>
  <c r="I3101" i="5"/>
  <c r="M3101" i="5"/>
  <c r="N3101" i="5" s="1"/>
  <c r="F3102" i="5"/>
  <c r="I3102" i="5"/>
  <c r="M3102" i="5"/>
  <c r="N3102" i="5" s="1"/>
  <c r="F3103" i="5"/>
  <c r="I3103" i="5"/>
  <c r="M3103" i="5"/>
  <c r="N3103" i="5"/>
  <c r="F3104" i="5"/>
  <c r="I3104" i="5"/>
  <c r="M3104" i="5"/>
  <c r="N3104" i="5" s="1"/>
  <c r="F3105" i="5"/>
  <c r="I3105" i="5"/>
  <c r="M3105" i="5"/>
  <c r="N3105" i="5" s="1"/>
  <c r="F3106" i="5"/>
  <c r="I3106" i="5"/>
  <c r="M3106" i="5"/>
  <c r="N3106" i="5" s="1"/>
  <c r="F3107" i="5"/>
  <c r="I3107" i="5"/>
  <c r="M3107" i="5"/>
  <c r="N3107" i="5"/>
  <c r="F3108" i="5"/>
  <c r="I3108" i="5"/>
  <c r="M3108" i="5"/>
  <c r="N3108" i="5" s="1"/>
  <c r="F3109" i="5"/>
  <c r="I3109" i="5"/>
  <c r="M3109" i="5"/>
  <c r="N3109" i="5" s="1"/>
  <c r="F3110" i="5"/>
  <c r="I3110" i="5"/>
  <c r="M3110" i="5"/>
  <c r="N3110" i="5" s="1"/>
  <c r="F3111" i="5"/>
  <c r="I3111" i="5"/>
  <c r="M3111" i="5"/>
  <c r="N3111" i="5" s="1"/>
  <c r="F3112" i="5"/>
  <c r="I3112" i="5"/>
  <c r="M3112" i="5"/>
  <c r="N3112" i="5" s="1"/>
  <c r="F3113" i="5"/>
  <c r="I3113" i="5"/>
  <c r="M3113" i="5"/>
  <c r="N3113" i="5"/>
  <c r="F3114" i="5"/>
  <c r="I3114" i="5"/>
  <c r="M3114" i="5"/>
  <c r="N3114" i="5" s="1"/>
  <c r="F3115" i="5"/>
  <c r="I3115" i="5"/>
  <c r="M3115" i="5"/>
  <c r="N3115" i="5"/>
  <c r="F3116" i="5"/>
  <c r="I3116" i="5"/>
  <c r="M3116" i="5"/>
  <c r="N3116" i="5" s="1"/>
  <c r="F3117" i="5"/>
  <c r="I3117" i="5"/>
  <c r="M3117" i="5"/>
  <c r="N3117" i="5" s="1"/>
  <c r="F3118" i="5"/>
  <c r="I3118" i="5"/>
  <c r="M3118" i="5"/>
  <c r="N3118" i="5" s="1"/>
  <c r="F3119" i="5"/>
  <c r="I3119" i="5"/>
  <c r="M3119" i="5"/>
  <c r="N3119" i="5" s="1"/>
  <c r="I3120" i="5"/>
  <c r="M3120" i="5"/>
  <c r="N3120" i="5" s="1"/>
  <c r="F3121" i="5"/>
  <c r="I3121" i="5"/>
  <c r="M3121" i="5"/>
  <c r="N3121" i="5" s="1"/>
  <c r="F3122" i="5"/>
  <c r="I3122" i="5"/>
  <c r="M3122" i="5"/>
  <c r="N3122" i="5"/>
  <c r="F3123" i="5"/>
  <c r="I3123" i="5"/>
  <c r="M3123" i="5"/>
  <c r="N3123" i="5" s="1"/>
  <c r="F3124" i="5"/>
  <c r="I3124" i="5"/>
  <c r="M3124" i="5"/>
  <c r="N3124" i="5" s="1"/>
  <c r="F3125" i="5"/>
  <c r="I3125" i="5"/>
  <c r="M3125" i="5"/>
  <c r="N3125" i="5" s="1"/>
  <c r="F3126" i="5"/>
  <c r="I3126" i="5"/>
  <c r="M3126" i="5"/>
  <c r="N3126" i="5"/>
  <c r="F3127" i="5"/>
  <c r="I3127" i="5"/>
  <c r="M3127" i="5"/>
  <c r="N3127" i="5" s="1"/>
  <c r="F3128" i="5"/>
  <c r="I3128" i="5"/>
  <c r="M3128" i="5"/>
  <c r="N3128" i="5"/>
  <c r="F3129" i="5"/>
  <c r="I3129" i="5"/>
  <c r="M3129" i="5"/>
  <c r="N3129" i="5" s="1"/>
  <c r="F3130" i="5"/>
  <c r="I3130" i="5"/>
  <c r="M3130" i="5"/>
  <c r="N3130" i="5" s="1"/>
  <c r="F3131" i="5"/>
  <c r="I3131" i="5"/>
  <c r="M3131" i="5"/>
  <c r="N3131" i="5" s="1"/>
  <c r="I3132" i="5"/>
  <c r="M3132" i="5"/>
  <c r="N3132" i="5" s="1"/>
  <c r="I3133" i="5"/>
  <c r="M3133" i="5"/>
  <c r="N3133" i="5" s="1"/>
  <c r="F3134" i="5"/>
  <c r="I3134" i="5"/>
  <c r="M3134" i="5"/>
  <c r="N3134" i="5" s="1"/>
  <c r="F3135" i="5"/>
  <c r="I3135" i="5"/>
  <c r="M3135" i="5"/>
  <c r="N3135" i="5" s="1"/>
  <c r="F3136" i="5"/>
  <c r="I3136" i="5"/>
  <c r="M3136" i="5"/>
  <c r="N3136" i="5"/>
  <c r="F3137" i="5"/>
  <c r="I3137" i="5"/>
  <c r="M3137" i="5"/>
  <c r="N3137" i="5" s="1"/>
  <c r="F3138" i="5"/>
  <c r="I3138" i="5"/>
  <c r="M3138" i="5"/>
  <c r="N3138" i="5"/>
  <c r="F3139" i="5"/>
  <c r="I3139" i="5"/>
  <c r="M3139" i="5"/>
  <c r="N3139" i="5" s="1"/>
  <c r="F3140" i="5"/>
  <c r="I3140" i="5"/>
  <c r="M3140" i="5"/>
  <c r="N3140" i="5" s="1"/>
  <c r="F3141" i="5"/>
  <c r="I3141" i="5"/>
  <c r="M3141" i="5"/>
  <c r="N3141" i="5" s="1"/>
  <c r="F3142" i="5"/>
  <c r="I3142" i="5"/>
  <c r="M3142" i="5"/>
  <c r="N3142" i="5"/>
  <c r="F3143" i="5"/>
  <c r="I3143" i="5"/>
  <c r="M3143" i="5"/>
  <c r="N3143" i="5" s="1"/>
  <c r="F3144" i="5"/>
  <c r="I3144" i="5"/>
  <c r="M3144" i="5"/>
  <c r="N3144" i="5" s="1"/>
  <c r="F3145" i="5"/>
  <c r="I3145" i="5"/>
  <c r="M3145" i="5"/>
  <c r="N3145" i="5" s="1"/>
  <c r="F3146" i="5"/>
  <c r="I3146" i="5"/>
  <c r="M3146" i="5"/>
  <c r="N3146" i="5"/>
  <c r="F3147" i="5"/>
  <c r="I3147" i="5"/>
  <c r="M3147" i="5"/>
  <c r="N3147" i="5" s="1"/>
  <c r="F3148" i="5"/>
  <c r="I3148" i="5"/>
  <c r="M3148" i="5"/>
  <c r="N3148" i="5" s="1"/>
  <c r="F3149" i="5"/>
  <c r="I3149" i="5"/>
  <c r="M3149" i="5"/>
  <c r="N3149" i="5" s="1"/>
  <c r="F3150" i="5"/>
  <c r="I3150" i="5"/>
  <c r="M3150" i="5"/>
  <c r="N3150" i="5" s="1"/>
  <c r="F3151" i="5"/>
  <c r="I3151" i="5"/>
  <c r="M3151" i="5"/>
  <c r="N3151" i="5" s="1"/>
  <c r="F3152" i="5"/>
  <c r="I3152" i="5"/>
  <c r="M3152" i="5"/>
  <c r="N3152" i="5"/>
  <c r="F3153" i="5"/>
  <c r="I3153" i="5"/>
  <c r="M3153" i="5"/>
  <c r="N3153" i="5" s="1"/>
  <c r="F3154" i="5"/>
  <c r="I3154" i="5"/>
  <c r="M3154" i="5"/>
  <c r="N3154" i="5"/>
  <c r="F3155" i="5"/>
  <c r="I3155" i="5"/>
  <c r="M3155" i="5"/>
  <c r="N3155" i="5" s="1"/>
  <c r="F3156" i="5"/>
  <c r="I3156" i="5"/>
  <c r="M3156" i="5"/>
  <c r="N3156" i="5" s="1"/>
  <c r="F3157" i="5"/>
  <c r="I3157" i="5"/>
  <c r="M3157" i="5"/>
  <c r="N3157" i="5" s="1"/>
  <c r="F3158" i="5"/>
  <c r="I3158" i="5"/>
  <c r="M3158" i="5"/>
  <c r="N3158" i="5"/>
  <c r="F3159" i="5"/>
  <c r="I3159" i="5"/>
  <c r="M3159" i="5"/>
  <c r="N3159" i="5" s="1"/>
  <c r="F3160" i="5"/>
  <c r="I3160" i="5"/>
  <c r="M3160" i="5"/>
  <c r="N3160" i="5" s="1"/>
  <c r="F3161" i="5"/>
  <c r="I3161" i="5"/>
  <c r="M3161" i="5"/>
  <c r="N3161" i="5" s="1"/>
  <c r="F3162" i="5"/>
  <c r="I3162" i="5"/>
  <c r="M3162" i="5"/>
  <c r="N3162" i="5"/>
  <c r="F3163" i="5"/>
  <c r="I3163" i="5"/>
  <c r="M3163" i="5"/>
  <c r="N3163" i="5" s="1"/>
  <c r="F3164" i="5"/>
  <c r="I3164" i="5"/>
  <c r="M3164" i="5"/>
  <c r="N3164" i="5" s="1"/>
  <c r="I3165" i="5"/>
  <c r="M3165" i="5"/>
  <c r="N3165" i="5" s="1"/>
  <c r="F3166" i="5"/>
  <c r="I3166" i="5"/>
  <c r="M3166" i="5"/>
  <c r="N3166" i="5"/>
  <c r="F3167" i="5"/>
  <c r="I3167" i="5"/>
  <c r="M3167" i="5"/>
  <c r="N3167" i="5" s="1"/>
  <c r="F3168" i="5"/>
  <c r="I3168" i="5"/>
  <c r="M3168" i="5"/>
  <c r="N3168" i="5"/>
  <c r="F3169" i="5"/>
  <c r="I3169" i="5"/>
  <c r="M3169" i="5"/>
  <c r="N3169" i="5" s="1"/>
  <c r="F3170" i="5"/>
  <c r="I3170" i="5"/>
  <c r="M3170" i="5"/>
  <c r="N3170" i="5" s="1"/>
  <c r="F3171" i="5"/>
  <c r="I3171" i="5"/>
  <c r="M3171" i="5"/>
  <c r="N3171" i="5" s="1"/>
  <c r="F3172" i="5"/>
  <c r="I3172" i="5"/>
  <c r="M3172" i="5"/>
  <c r="N3172" i="5"/>
  <c r="F3173" i="5"/>
  <c r="I3173" i="5"/>
  <c r="M3173" i="5"/>
  <c r="N3173" i="5" s="1"/>
  <c r="I3174" i="5"/>
  <c r="M3174" i="5"/>
  <c r="N3174" i="5" s="1"/>
  <c r="F3175" i="5"/>
  <c r="I3175" i="5"/>
  <c r="M3175" i="5"/>
  <c r="N3175" i="5" s="1"/>
  <c r="F3176" i="5"/>
  <c r="I3176" i="5"/>
  <c r="M3176" i="5"/>
  <c r="N3176" i="5" s="1"/>
  <c r="F3177" i="5"/>
  <c r="I3177" i="5"/>
  <c r="M3177" i="5"/>
  <c r="N3177" i="5"/>
  <c r="F3178" i="5"/>
  <c r="I3178" i="5"/>
  <c r="M3178" i="5"/>
  <c r="N3178" i="5" s="1"/>
  <c r="F3179" i="5"/>
  <c r="I3179" i="5"/>
  <c r="M3179" i="5"/>
  <c r="N3179" i="5" s="1"/>
  <c r="F3180" i="5"/>
  <c r="I3180" i="5"/>
  <c r="M3180" i="5"/>
  <c r="N3180" i="5" s="1"/>
  <c r="F3181" i="5"/>
  <c r="I3181" i="5"/>
  <c r="M3181" i="5"/>
  <c r="N3181" i="5"/>
  <c r="F3182" i="5"/>
  <c r="I3182" i="5"/>
  <c r="M3182" i="5"/>
  <c r="N3182" i="5" s="1"/>
  <c r="F3183" i="5"/>
  <c r="I3183" i="5"/>
  <c r="M3183" i="5"/>
  <c r="N3183" i="5" s="1"/>
  <c r="F3184" i="5"/>
  <c r="I3184" i="5"/>
  <c r="M3184" i="5"/>
  <c r="N3184" i="5" s="1"/>
  <c r="F3185" i="5"/>
  <c r="I3185" i="5"/>
  <c r="M3185" i="5"/>
  <c r="N3185" i="5" s="1"/>
  <c r="F3186" i="5"/>
  <c r="I3186" i="5"/>
  <c r="M3186" i="5"/>
  <c r="N3186" i="5" s="1"/>
  <c r="F3187" i="5"/>
  <c r="I3187" i="5"/>
  <c r="M3187" i="5"/>
  <c r="N3187" i="5"/>
  <c r="F3188" i="5"/>
  <c r="I3188" i="5"/>
  <c r="M3188" i="5"/>
  <c r="N3188" i="5" s="1"/>
  <c r="F3189" i="5"/>
  <c r="I3189" i="5"/>
  <c r="M3189" i="5"/>
  <c r="N3189" i="5"/>
  <c r="F3190" i="5"/>
  <c r="I3190" i="5"/>
  <c r="M3190" i="5"/>
  <c r="N3190" i="5" s="1"/>
  <c r="F3191" i="5"/>
  <c r="I3191" i="5"/>
  <c r="M3191" i="5"/>
  <c r="N3191" i="5" s="1"/>
  <c r="F3192" i="5"/>
  <c r="I3192" i="5"/>
  <c r="M3192" i="5"/>
  <c r="N3192" i="5" s="1"/>
  <c r="F3193" i="5"/>
  <c r="I3193" i="5"/>
  <c r="M3193" i="5"/>
  <c r="N3193" i="5"/>
  <c r="F3194" i="5"/>
  <c r="I3194" i="5"/>
  <c r="M3194" i="5"/>
  <c r="N3194" i="5" s="1"/>
  <c r="F3195" i="5"/>
  <c r="I3195" i="5"/>
  <c r="M3195" i="5"/>
  <c r="N3195" i="5" s="1"/>
  <c r="F3196" i="5"/>
  <c r="I3196" i="5"/>
  <c r="M3196" i="5"/>
  <c r="N3196" i="5" s="1"/>
  <c r="F3197" i="5"/>
  <c r="I3197" i="5"/>
  <c r="M3197" i="5"/>
  <c r="N3197" i="5"/>
  <c r="F3198" i="5"/>
  <c r="I3198" i="5"/>
  <c r="M3198" i="5"/>
  <c r="N3198" i="5" s="1"/>
  <c r="F3199" i="5"/>
  <c r="I3199" i="5"/>
  <c r="M3199" i="5"/>
  <c r="N3199" i="5" s="1"/>
  <c r="F3200" i="5"/>
  <c r="I3200" i="5"/>
  <c r="M3200" i="5"/>
  <c r="N3200" i="5" s="1"/>
  <c r="F3201" i="5"/>
  <c r="I3201" i="5"/>
  <c r="M3201" i="5"/>
  <c r="N3201" i="5" s="1"/>
  <c r="F3202" i="5"/>
  <c r="I3202" i="5"/>
  <c r="M3202" i="5"/>
  <c r="N3202" i="5" s="1"/>
  <c r="F3203" i="5"/>
  <c r="I3203" i="5"/>
  <c r="M3203" i="5"/>
  <c r="N3203" i="5"/>
  <c r="F3204" i="5"/>
  <c r="I3204" i="5"/>
  <c r="M3204" i="5"/>
  <c r="N3204" i="5" s="1"/>
  <c r="F3205" i="5"/>
  <c r="I3205" i="5"/>
  <c r="M3205" i="5"/>
  <c r="N3205" i="5"/>
  <c r="F3206" i="5"/>
  <c r="I3206" i="5"/>
  <c r="M3206" i="5"/>
  <c r="N3206" i="5" s="1"/>
  <c r="F3207" i="5"/>
  <c r="I3207" i="5"/>
  <c r="M3207" i="5"/>
  <c r="N3207" i="5" s="1"/>
  <c r="F3208" i="5"/>
  <c r="I3208" i="5"/>
  <c r="M3208" i="5"/>
  <c r="N3208" i="5" s="1"/>
  <c r="F3209" i="5"/>
  <c r="I3209" i="5"/>
  <c r="M3209" i="5"/>
  <c r="N3209" i="5"/>
  <c r="F3210" i="5"/>
  <c r="I3210" i="5"/>
  <c r="M3210" i="5"/>
  <c r="N3210" i="5" s="1"/>
  <c r="F3211" i="5"/>
  <c r="I3211" i="5"/>
  <c r="M3211" i="5"/>
  <c r="N3211" i="5" s="1"/>
  <c r="F3212" i="5"/>
  <c r="I3212" i="5"/>
  <c r="M3212" i="5"/>
  <c r="N3212" i="5" s="1"/>
  <c r="F3213" i="5"/>
  <c r="I3213" i="5"/>
  <c r="M3213" i="5"/>
  <c r="N3213" i="5"/>
  <c r="F3214" i="5"/>
  <c r="I3214" i="5"/>
  <c r="M3214" i="5"/>
  <c r="N3214" i="5" s="1"/>
  <c r="F3215" i="5"/>
  <c r="I3215" i="5"/>
  <c r="M3215" i="5"/>
  <c r="N3215" i="5" s="1"/>
  <c r="F3216" i="5"/>
  <c r="I3216" i="5"/>
  <c r="M3216" i="5"/>
  <c r="N3216" i="5" s="1"/>
  <c r="I3217" i="5"/>
  <c r="M3217" i="5"/>
  <c r="N3217" i="5" s="1"/>
  <c r="F3218" i="5"/>
  <c r="I3218" i="5"/>
  <c r="M3218" i="5"/>
  <c r="N3218" i="5" s="1"/>
  <c r="F3219" i="5"/>
  <c r="I3219" i="5"/>
  <c r="M3219" i="5"/>
  <c r="N3219" i="5" s="1"/>
  <c r="F3220" i="5"/>
  <c r="I3220" i="5"/>
  <c r="M3220" i="5"/>
  <c r="N3220" i="5" s="1"/>
  <c r="F3221" i="5"/>
  <c r="I3221" i="5"/>
  <c r="M3221" i="5"/>
  <c r="N3221" i="5" s="1"/>
  <c r="F3222" i="5"/>
  <c r="I3222" i="5"/>
  <c r="M3222" i="5"/>
  <c r="N3222" i="5" s="1"/>
  <c r="F3223" i="5"/>
  <c r="I3223" i="5"/>
  <c r="M3223" i="5"/>
  <c r="N3223" i="5" s="1"/>
  <c r="F3224" i="5"/>
  <c r="I3224" i="5"/>
  <c r="M3224" i="5"/>
  <c r="N3224" i="5" s="1"/>
  <c r="F3225" i="5"/>
  <c r="I3225" i="5"/>
  <c r="M3225" i="5"/>
  <c r="N3225" i="5" s="1"/>
  <c r="F3226" i="5"/>
  <c r="I3226" i="5"/>
  <c r="M3226" i="5"/>
  <c r="N3226" i="5" s="1"/>
  <c r="F3227" i="5"/>
  <c r="I3227" i="5"/>
  <c r="M3227" i="5"/>
  <c r="N3227" i="5" s="1"/>
  <c r="F3228" i="5"/>
  <c r="I3228" i="5"/>
  <c r="M3228" i="5"/>
  <c r="N3228" i="5" s="1"/>
  <c r="F3229" i="5"/>
  <c r="I3229" i="5"/>
  <c r="M3229" i="5"/>
  <c r="N3229" i="5" s="1"/>
  <c r="F3230" i="5"/>
  <c r="I3230" i="5"/>
  <c r="M3230" i="5"/>
  <c r="N3230" i="5" s="1"/>
  <c r="F3231" i="5"/>
  <c r="I3231" i="5"/>
  <c r="M3231" i="5"/>
  <c r="N3231" i="5" s="1"/>
  <c r="F3232" i="5"/>
  <c r="I3232" i="5"/>
  <c r="M3232" i="5"/>
  <c r="N3232" i="5" s="1"/>
  <c r="F3233" i="5"/>
  <c r="I3233" i="5"/>
  <c r="M3233" i="5"/>
  <c r="N3233" i="5" s="1"/>
  <c r="F3234" i="5"/>
  <c r="I3234" i="5"/>
  <c r="M3234" i="5"/>
  <c r="N3234" i="5" s="1"/>
  <c r="F3235" i="5"/>
  <c r="I3235" i="5"/>
  <c r="M3235" i="5"/>
  <c r="N3235" i="5" s="1"/>
  <c r="F3236" i="5"/>
  <c r="I3236" i="5"/>
  <c r="M3236" i="5"/>
  <c r="N3236" i="5" s="1"/>
  <c r="F3237" i="5"/>
  <c r="I3237" i="5"/>
  <c r="M3237" i="5"/>
  <c r="N3237" i="5" s="1"/>
  <c r="F3238" i="5"/>
  <c r="I3238" i="5"/>
  <c r="M3238" i="5"/>
  <c r="N3238" i="5" s="1"/>
  <c r="F3239" i="5"/>
  <c r="I3239" i="5"/>
  <c r="M3239" i="5"/>
  <c r="N3239" i="5" s="1"/>
  <c r="F3240" i="5"/>
  <c r="I3240" i="5"/>
  <c r="M3240" i="5"/>
  <c r="N3240" i="5" s="1"/>
  <c r="F3241" i="5"/>
  <c r="I3241" i="5"/>
  <c r="M3241" i="5"/>
  <c r="N3241" i="5" s="1"/>
  <c r="F3242" i="5"/>
  <c r="I3242" i="5"/>
  <c r="M3242" i="5"/>
  <c r="N3242" i="5" s="1"/>
  <c r="F3243" i="5"/>
  <c r="I3243" i="5"/>
  <c r="M3243" i="5"/>
  <c r="N3243" i="5" s="1"/>
  <c r="F3244" i="5"/>
  <c r="I3244" i="5"/>
  <c r="M3244" i="5"/>
  <c r="N3244" i="5" s="1"/>
  <c r="F3245" i="5"/>
  <c r="I3245" i="5"/>
  <c r="M3245" i="5"/>
  <c r="N3245" i="5" s="1"/>
  <c r="F3246" i="5"/>
  <c r="I3246" i="5"/>
  <c r="M3246" i="5"/>
  <c r="N3246" i="5" s="1"/>
  <c r="F3247" i="5"/>
  <c r="I3247" i="5"/>
  <c r="M3247" i="5"/>
  <c r="N3247" i="5" s="1"/>
  <c r="F3248" i="5"/>
  <c r="I3248" i="5"/>
  <c r="M3248" i="5"/>
  <c r="N3248" i="5" s="1"/>
  <c r="I3249" i="5"/>
  <c r="M3249" i="5"/>
  <c r="N3249" i="5"/>
  <c r="F3250" i="5"/>
  <c r="I3250" i="5"/>
  <c r="M3250" i="5"/>
  <c r="N3250" i="5" s="1"/>
  <c r="F3251" i="5"/>
  <c r="I3251" i="5"/>
  <c r="M3251" i="5"/>
  <c r="N3251" i="5" s="1"/>
  <c r="F3252" i="5"/>
  <c r="I3252" i="5"/>
  <c r="M3252" i="5"/>
  <c r="N3252" i="5" s="1"/>
  <c r="F3253" i="5"/>
  <c r="I3253" i="5"/>
  <c r="M3253" i="5"/>
  <c r="N3253" i="5"/>
  <c r="F3254" i="5"/>
  <c r="I3254" i="5"/>
  <c r="M3254" i="5"/>
  <c r="N3254" i="5" s="1"/>
  <c r="F3255" i="5"/>
  <c r="I3255" i="5"/>
  <c r="M3255" i="5"/>
  <c r="N3255" i="5" s="1"/>
  <c r="F3256" i="5"/>
  <c r="I3256" i="5"/>
  <c r="M3256" i="5"/>
  <c r="N3256" i="5" s="1"/>
  <c r="F3257" i="5"/>
  <c r="I3257" i="5"/>
  <c r="M3257" i="5"/>
  <c r="N3257" i="5"/>
  <c r="F3258" i="5"/>
  <c r="I3258" i="5"/>
  <c r="M3258" i="5"/>
  <c r="N3258" i="5" s="1"/>
  <c r="F3259" i="5"/>
  <c r="I3259" i="5"/>
  <c r="M3259" i="5"/>
  <c r="N3259" i="5" s="1"/>
  <c r="F3260" i="5"/>
  <c r="I3260" i="5"/>
  <c r="M3260" i="5"/>
  <c r="N3260" i="5" s="1"/>
  <c r="F3261" i="5"/>
  <c r="I3261" i="5"/>
  <c r="M3261" i="5"/>
  <c r="N3261" i="5" s="1"/>
  <c r="F3262" i="5"/>
  <c r="I3262" i="5"/>
  <c r="M3262" i="5"/>
  <c r="N3262" i="5" s="1"/>
  <c r="F3263" i="5"/>
  <c r="I3263" i="5"/>
  <c r="M3263" i="5"/>
  <c r="N3263" i="5"/>
  <c r="F3264" i="5"/>
  <c r="I3264" i="5"/>
  <c r="M3264" i="5"/>
  <c r="N3264" i="5" s="1"/>
  <c r="F3265" i="5"/>
  <c r="I3265" i="5"/>
  <c r="M3265" i="5"/>
  <c r="N3265" i="5"/>
  <c r="F3266" i="5"/>
  <c r="I3266" i="5"/>
  <c r="M3266" i="5"/>
  <c r="N3266" i="5" s="1"/>
  <c r="F3267" i="5"/>
  <c r="I3267" i="5"/>
  <c r="M3267" i="5"/>
  <c r="N3267" i="5" s="1"/>
  <c r="F3268" i="5"/>
  <c r="I3268" i="5"/>
  <c r="M3268" i="5"/>
  <c r="N3268" i="5" s="1"/>
  <c r="F3269" i="5"/>
  <c r="I3269" i="5"/>
  <c r="M3269" i="5"/>
  <c r="N3269" i="5"/>
  <c r="F3270" i="5"/>
  <c r="I3270" i="5"/>
  <c r="M3270" i="5"/>
  <c r="N3270" i="5" s="1"/>
  <c r="F3271" i="5"/>
  <c r="I3271" i="5"/>
  <c r="M3271" i="5"/>
  <c r="N3271" i="5" s="1"/>
  <c r="F3272" i="5"/>
  <c r="I3272" i="5"/>
  <c r="M3272" i="5"/>
  <c r="N3272" i="5" s="1"/>
  <c r="F3273" i="5"/>
  <c r="I3273" i="5"/>
  <c r="M3273" i="5"/>
  <c r="N3273" i="5"/>
  <c r="F3274" i="5"/>
  <c r="I3274" i="5"/>
  <c r="M3274" i="5"/>
  <c r="N3274" i="5" s="1"/>
  <c r="F3275" i="5"/>
  <c r="I3275" i="5"/>
  <c r="M3275" i="5"/>
  <c r="N3275" i="5" s="1"/>
  <c r="F3276" i="5"/>
  <c r="I3276" i="5"/>
  <c r="M3276" i="5"/>
  <c r="N3276" i="5" s="1"/>
  <c r="F3277" i="5"/>
  <c r="I3277" i="5"/>
  <c r="M3277" i="5"/>
  <c r="N3277" i="5" s="1"/>
  <c r="F3278" i="5"/>
  <c r="I3278" i="5"/>
  <c r="M3278" i="5"/>
  <c r="N3278" i="5" s="1"/>
  <c r="F3279" i="5"/>
  <c r="I3279" i="5"/>
  <c r="M3279" i="5"/>
  <c r="N3279" i="5"/>
  <c r="F3280" i="5"/>
  <c r="I3280" i="5"/>
  <c r="M3280" i="5"/>
  <c r="N3280" i="5" s="1"/>
  <c r="F3281" i="5"/>
  <c r="I3281" i="5"/>
  <c r="M3281" i="5"/>
  <c r="N3281" i="5"/>
  <c r="F3282" i="5"/>
  <c r="I3282" i="5"/>
  <c r="M3282" i="5"/>
  <c r="N3282" i="5" s="1"/>
  <c r="F3283" i="5"/>
  <c r="I3283" i="5"/>
  <c r="M3283" i="5"/>
  <c r="N3283" i="5" s="1"/>
  <c r="F3284" i="5"/>
  <c r="I3284" i="5"/>
  <c r="M3284" i="5"/>
  <c r="N3284" i="5" s="1"/>
  <c r="F3285" i="5"/>
  <c r="I3285" i="5"/>
  <c r="M3285" i="5"/>
  <c r="N3285" i="5"/>
  <c r="F3286" i="5"/>
  <c r="I3286" i="5"/>
  <c r="M3286" i="5"/>
  <c r="N3286" i="5" s="1"/>
  <c r="F3287" i="5"/>
  <c r="I3287" i="5"/>
  <c r="M3287" i="5"/>
  <c r="N3287" i="5" s="1"/>
  <c r="I3288" i="5"/>
  <c r="M3288" i="5"/>
  <c r="N3288" i="5" s="1"/>
  <c r="F3289" i="5"/>
  <c r="I3289" i="5"/>
  <c r="M3289" i="5"/>
  <c r="N3289" i="5" s="1"/>
  <c r="F3290" i="5"/>
  <c r="I3290" i="5"/>
  <c r="M3290" i="5"/>
  <c r="N3290" i="5" s="1"/>
  <c r="I3291" i="5"/>
  <c r="M3291" i="5"/>
  <c r="N3291" i="5" s="1"/>
  <c r="F3292" i="5"/>
  <c r="I3292" i="5"/>
  <c r="M3292" i="5"/>
  <c r="N3292" i="5"/>
  <c r="F3293" i="5"/>
  <c r="I3293" i="5"/>
  <c r="M3293" i="5"/>
  <c r="N3293" i="5" s="1"/>
  <c r="F3294" i="5"/>
  <c r="I3294" i="5"/>
  <c r="M3294" i="5"/>
  <c r="N3294" i="5" s="1"/>
  <c r="I3295" i="5"/>
  <c r="M3295" i="5"/>
  <c r="N3295" i="5"/>
  <c r="F3296" i="5"/>
  <c r="I3296" i="5"/>
  <c r="M3296" i="5"/>
  <c r="N3296" i="5" s="1"/>
  <c r="F3297" i="5"/>
  <c r="I3297" i="5"/>
  <c r="M3297" i="5"/>
  <c r="N3297" i="5" s="1"/>
  <c r="I3298" i="5"/>
  <c r="M3298" i="5"/>
  <c r="N3298" i="5"/>
  <c r="F3299" i="5"/>
  <c r="I3299" i="5"/>
  <c r="M3299" i="5"/>
  <c r="N3299" i="5" s="1"/>
  <c r="F3300" i="5"/>
  <c r="I3300" i="5"/>
  <c r="M3300" i="5"/>
  <c r="N3300" i="5" s="1"/>
  <c r="F3301" i="5"/>
  <c r="I3301" i="5"/>
  <c r="M3301" i="5"/>
  <c r="N3301" i="5" s="1"/>
  <c r="F3302" i="5"/>
  <c r="I3302" i="5"/>
  <c r="M3302" i="5"/>
  <c r="N3302" i="5"/>
  <c r="F3303" i="5"/>
  <c r="I3303" i="5"/>
  <c r="M3303" i="5"/>
  <c r="N3303" i="5" s="1"/>
  <c r="F3304" i="5"/>
  <c r="I3304" i="5"/>
  <c r="M3304" i="5"/>
  <c r="N3304" i="5" s="1"/>
  <c r="F3305" i="5"/>
  <c r="I3305" i="5"/>
  <c r="M3305" i="5"/>
  <c r="N3305" i="5" s="1"/>
  <c r="F3306" i="5"/>
  <c r="I3306" i="5"/>
  <c r="M3306" i="5"/>
  <c r="N3306" i="5"/>
  <c r="F3307" i="5"/>
  <c r="I3307" i="5"/>
  <c r="M3307" i="5"/>
  <c r="N3307" i="5" s="1"/>
  <c r="F3308" i="5"/>
  <c r="I3308" i="5"/>
  <c r="M3308" i="5"/>
  <c r="N3308" i="5" s="1"/>
  <c r="F3309" i="5"/>
  <c r="I3309" i="5"/>
  <c r="M3309" i="5"/>
  <c r="N3309" i="5" s="1"/>
  <c r="I3310" i="5"/>
  <c r="M3310" i="5"/>
  <c r="N3310" i="5"/>
  <c r="F3311" i="5"/>
  <c r="I3311" i="5"/>
  <c r="M3311" i="5"/>
  <c r="N3311" i="5" s="1"/>
  <c r="F3312" i="5"/>
  <c r="I3312" i="5"/>
  <c r="M3312" i="5"/>
  <c r="N3312" i="5"/>
  <c r="F3313" i="5"/>
  <c r="I3313" i="5"/>
  <c r="M3313" i="5"/>
  <c r="N3313" i="5" s="1"/>
  <c r="F3314" i="5"/>
  <c r="I3314" i="5"/>
  <c r="M3314" i="5"/>
  <c r="N3314" i="5" s="1"/>
  <c r="F3315" i="5"/>
  <c r="I3315" i="5"/>
  <c r="M3315" i="5"/>
  <c r="N3315" i="5" s="1"/>
  <c r="F3316" i="5"/>
  <c r="I3316" i="5"/>
  <c r="M3316" i="5"/>
  <c r="N3316" i="5"/>
  <c r="F3317" i="5"/>
  <c r="I3317" i="5"/>
  <c r="M3317" i="5"/>
  <c r="N3317" i="5" s="1"/>
  <c r="F3318" i="5"/>
  <c r="I3318" i="5"/>
  <c r="M3318" i="5"/>
  <c r="N3318" i="5" s="1"/>
  <c r="F3319" i="5"/>
  <c r="I3319" i="5"/>
  <c r="M3319" i="5"/>
  <c r="N3319" i="5" s="1"/>
  <c r="F3320" i="5"/>
  <c r="I3320" i="5"/>
  <c r="M3320" i="5"/>
  <c r="N3320" i="5"/>
  <c r="F3321" i="5"/>
  <c r="I3321" i="5"/>
  <c r="M3321" i="5"/>
  <c r="N3321" i="5" s="1"/>
  <c r="F3322" i="5"/>
  <c r="I3322" i="5"/>
  <c r="M3322" i="5"/>
  <c r="N3322" i="5" s="1"/>
  <c r="F3323" i="5"/>
  <c r="I3323" i="5"/>
  <c r="M3323" i="5"/>
  <c r="N3323" i="5" s="1"/>
  <c r="F3324" i="5"/>
  <c r="I3324" i="5"/>
  <c r="M3324" i="5"/>
  <c r="N3324" i="5" s="1"/>
  <c r="F3325" i="5"/>
  <c r="I3325" i="5"/>
  <c r="M3325" i="5"/>
  <c r="N3325" i="5" s="1"/>
  <c r="F3326" i="5"/>
  <c r="I3326" i="5"/>
  <c r="M3326" i="5"/>
  <c r="N3326" i="5"/>
  <c r="F3327" i="5"/>
  <c r="I3327" i="5"/>
  <c r="M3327" i="5"/>
  <c r="N3327" i="5" s="1"/>
  <c r="F3328" i="5"/>
  <c r="I3328" i="5"/>
  <c r="M3328" i="5"/>
  <c r="N3328" i="5"/>
  <c r="F3329" i="5"/>
  <c r="I3329" i="5"/>
  <c r="M3329" i="5"/>
  <c r="N3329" i="5" s="1"/>
  <c r="F3330" i="5"/>
  <c r="I3330" i="5"/>
  <c r="M3330" i="5"/>
  <c r="N3330" i="5" s="1"/>
  <c r="I3331" i="5"/>
  <c r="M3331" i="5"/>
  <c r="N3331" i="5" s="1"/>
  <c r="F3332" i="5"/>
  <c r="I3332" i="5"/>
  <c r="M3332" i="5"/>
  <c r="N3332" i="5" s="1"/>
  <c r="F3333" i="5"/>
  <c r="I3333" i="5"/>
  <c r="M3333" i="5"/>
  <c r="N3333" i="5"/>
  <c r="F3334" i="5"/>
  <c r="I3334" i="5"/>
  <c r="M3334" i="5"/>
  <c r="N3334" i="5" s="1"/>
  <c r="F3335" i="5"/>
  <c r="I3335" i="5"/>
  <c r="M3335" i="5"/>
  <c r="N3335" i="5"/>
  <c r="F3336" i="5"/>
  <c r="I3336" i="5"/>
  <c r="M3336" i="5"/>
  <c r="N3336" i="5" s="1"/>
  <c r="F3337" i="5"/>
  <c r="I3337" i="5"/>
  <c r="M3337" i="5"/>
  <c r="N3337" i="5" s="1"/>
  <c r="F3338" i="5"/>
  <c r="I3338" i="5"/>
  <c r="M3338" i="5"/>
  <c r="N3338" i="5" s="1"/>
  <c r="F3339" i="5"/>
  <c r="I3339" i="5"/>
  <c r="M3339" i="5"/>
  <c r="N3339" i="5"/>
  <c r="F3340" i="5"/>
  <c r="I3340" i="5"/>
  <c r="M3340" i="5"/>
  <c r="N3340" i="5" s="1"/>
  <c r="F3341" i="5"/>
  <c r="I3341" i="5"/>
  <c r="M3341" i="5"/>
  <c r="N3341" i="5" s="1"/>
  <c r="F3342" i="5"/>
  <c r="I3342" i="5"/>
  <c r="M3342" i="5"/>
  <c r="N3342" i="5" s="1"/>
  <c r="F3343" i="5"/>
  <c r="I3343" i="5"/>
  <c r="M3343" i="5"/>
  <c r="N3343" i="5"/>
  <c r="F3344" i="5"/>
  <c r="I3344" i="5"/>
  <c r="M3344" i="5"/>
  <c r="N3344" i="5" s="1"/>
  <c r="F3345" i="5"/>
  <c r="I3345" i="5"/>
  <c r="M3345" i="5"/>
  <c r="N3345" i="5" s="1"/>
  <c r="F3346" i="5"/>
  <c r="I3346" i="5"/>
  <c r="M3346" i="5"/>
  <c r="N3346" i="5" s="1"/>
  <c r="F3347" i="5"/>
  <c r="I3347" i="5"/>
  <c r="M3347" i="5"/>
  <c r="N3347" i="5" s="1"/>
  <c r="F3348" i="5"/>
  <c r="I3348" i="5"/>
  <c r="M3348" i="5"/>
  <c r="N3348" i="5" s="1"/>
  <c r="F3349" i="5"/>
  <c r="I3349" i="5"/>
  <c r="M3349" i="5"/>
  <c r="N3349" i="5"/>
  <c r="F3350" i="5"/>
  <c r="I3350" i="5"/>
  <c r="M3350" i="5"/>
  <c r="N3350" i="5" s="1"/>
  <c r="F3351" i="5"/>
  <c r="I3351" i="5"/>
  <c r="M3351" i="5"/>
  <c r="N3351" i="5"/>
  <c r="F3352" i="5"/>
  <c r="I3352" i="5"/>
  <c r="M3352" i="5"/>
  <c r="N3352" i="5" s="1"/>
  <c r="F3353" i="5"/>
  <c r="I3353" i="5"/>
  <c r="M3353" i="5"/>
  <c r="N3353" i="5" s="1"/>
  <c r="F3354" i="5"/>
  <c r="I3354" i="5"/>
  <c r="M3354" i="5"/>
  <c r="N3354" i="5" s="1"/>
  <c r="F3355" i="5"/>
  <c r="I3355" i="5"/>
  <c r="M3355" i="5"/>
  <c r="N3355" i="5"/>
  <c r="F3356" i="5"/>
  <c r="I3356" i="5"/>
  <c r="M3356" i="5"/>
  <c r="N3356" i="5" s="1"/>
  <c r="F3357" i="5"/>
  <c r="I3357" i="5"/>
  <c r="M3357" i="5"/>
  <c r="N3357" i="5" s="1"/>
  <c r="F3358" i="5"/>
  <c r="I3358" i="5"/>
  <c r="M3358" i="5"/>
  <c r="N3358" i="5" s="1"/>
  <c r="F3359" i="5"/>
  <c r="I3359" i="5"/>
  <c r="M3359" i="5"/>
  <c r="N3359" i="5"/>
  <c r="I3360" i="5"/>
  <c r="M3360" i="5"/>
  <c r="N3360" i="5" s="1"/>
  <c r="F3361" i="5"/>
  <c r="I3361" i="5"/>
  <c r="M3361" i="5"/>
  <c r="N3361" i="5" s="1"/>
  <c r="F3362" i="5"/>
  <c r="I3362" i="5"/>
  <c r="M3362" i="5"/>
  <c r="N3362" i="5" s="1"/>
  <c r="F3363" i="5"/>
  <c r="I3363" i="5"/>
  <c r="M3363" i="5"/>
  <c r="N3363" i="5" s="1"/>
  <c r="F3364" i="5"/>
  <c r="I3364" i="5"/>
  <c r="M3364" i="5"/>
  <c r="N3364" i="5" s="1"/>
  <c r="F3365" i="5"/>
  <c r="I3365" i="5"/>
  <c r="M3365" i="5"/>
  <c r="N3365" i="5" s="1"/>
  <c r="F3366" i="5"/>
  <c r="I3366" i="5"/>
  <c r="M3366" i="5"/>
  <c r="N3366" i="5" s="1"/>
  <c r="F3367" i="5"/>
  <c r="I3367" i="5"/>
  <c r="M3367" i="5"/>
  <c r="N3367" i="5" s="1"/>
  <c r="F3368" i="5"/>
  <c r="I3368" i="5"/>
  <c r="M3368" i="5"/>
  <c r="N3368" i="5" s="1"/>
  <c r="F3369" i="5"/>
  <c r="I3369" i="5"/>
  <c r="M3369" i="5"/>
  <c r="N3369" i="5" s="1"/>
  <c r="F3370" i="5"/>
  <c r="I3370" i="5"/>
  <c r="M3370" i="5"/>
  <c r="N3370" i="5" s="1"/>
  <c r="F3371" i="5"/>
  <c r="I3371" i="5"/>
  <c r="M3371" i="5"/>
  <c r="N3371" i="5" s="1"/>
  <c r="F3372" i="5"/>
  <c r="I3372" i="5"/>
  <c r="M3372" i="5"/>
  <c r="N3372" i="5" s="1"/>
  <c r="F3373" i="5"/>
  <c r="I3373" i="5"/>
  <c r="M3373" i="5"/>
  <c r="N3373" i="5" s="1"/>
  <c r="F3374" i="5"/>
  <c r="I3374" i="5"/>
  <c r="M3374" i="5"/>
  <c r="N3374" i="5" s="1"/>
  <c r="F3375" i="5"/>
  <c r="I3375" i="5"/>
  <c r="M3375" i="5"/>
  <c r="N3375" i="5" s="1"/>
  <c r="F3376" i="5"/>
  <c r="I3376" i="5"/>
  <c r="M3376" i="5"/>
  <c r="N3376" i="5" s="1"/>
  <c r="F3377" i="5"/>
  <c r="I3377" i="5"/>
  <c r="M3377" i="5"/>
  <c r="N3377" i="5" s="1"/>
  <c r="F3378" i="5"/>
  <c r="I3378" i="5"/>
  <c r="M3378" i="5"/>
  <c r="N3378" i="5" s="1"/>
  <c r="F3379" i="5"/>
  <c r="I3379" i="5"/>
  <c r="M3379" i="5"/>
  <c r="N3379" i="5" s="1"/>
  <c r="F3380" i="5"/>
  <c r="I3380" i="5"/>
  <c r="M3380" i="5"/>
  <c r="N3380" i="5" s="1"/>
  <c r="F3381" i="5"/>
  <c r="I3381" i="5"/>
  <c r="M3381" i="5"/>
  <c r="N3381" i="5" s="1"/>
  <c r="F3382" i="5"/>
  <c r="I3382" i="5"/>
  <c r="M3382" i="5"/>
  <c r="N3382" i="5" s="1"/>
  <c r="F3383" i="5"/>
  <c r="I3383" i="5"/>
  <c r="M3383" i="5"/>
  <c r="N3383" i="5" s="1"/>
  <c r="F3384" i="5"/>
  <c r="I3384" i="5"/>
  <c r="M3384" i="5"/>
  <c r="N3384" i="5" s="1"/>
  <c r="F3385" i="5"/>
  <c r="I3385" i="5"/>
  <c r="M3385" i="5"/>
  <c r="N3385" i="5" s="1"/>
  <c r="F3386" i="5"/>
  <c r="I3386" i="5"/>
  <c r="M3386" i="5"/>
  <c r="N3386" i="5" s="1"/>
  <c r="F3387" i="5"/>
  <c r="I3387" i="5"/>
  <c r="M3387" i="5"/>
  <c r="N3387" i="5" s="1"/>
  <c r="F3388" i="5"/>
  <c r="I3388" i="5"/>
  <c r="M3388" i="5"/>
  <c r="N3388" i="5" s="1"/>
  <c r="F3389" i="5"/>
  <c r="I3389" i="5"/>
  <c r="M3389" i="5"/>
  <c r="N3389" i="5" s="1"/>
  <c r="F3390" i="5"/>
  <c r="I3390" i="5"/>
  <c r="M3390" i="5"/>
  <c r="N3390" i="5" s="1"/>
  <c r="F3391" i="5"/>
  <c r="I3391" i="5"/>
  <c r="M3391" i="5"/>
  <c r="N3391" i="5" s="1"/>
  <c r="F3392" i="5"/>
  <c r="I3392" i="5"/>
  <c r="M3392" i="5"/>
  <c r="N3392" i="5" s="1"/>
  <c r="F3393" i="5"/>
  <c r="I3393" i="5"/>
  <c r="M3393" i="5"/>
  <c r="N3393" i="5" s="1"/>
  <c r="F3394" i="5"/>
  <c r="I3394" i="5"/>
  <c r="M3394" i="5"/>
  <c r="N3394" i="5" s="1"/>
  <c r="F3395" i="5"/>
  <c r="I3395" i="5"/>
  <c r="M3395" i="5"/>
  <c r="N3395" i="5" s="1"/>
  <c r="F3396" i="5"/>
  <c r="I3396" i="5"/>
  <c r="M3396" i="5"/>
  <c r="N3396" i="5" s="1"/>
  <c r="F3397" i="5"/>
  <c r="I3397" i="5"/>
  <c r="M3397" i="5"/>
  <c r="N3397" i="5" s="1"/>
  <c r="F3398" i="5"/>
  <c r="I3398" i="5"/>
  <c r="M3398" i="5"/>
  <c r="N3398" i="5" s="1"/>
  <c r="F3399" i="5"/>
  <c r="I3399" i="5"/>
  <c r="M3399" i="5"/>
  <c r="N3399" i="5" s="1"/>
  <c r="F3400" i="5"/>
  <c r="I3400" i="5"/>
  <c r="M3400" i="5"/>
  <c r="N3400" i="5" s="1"/>
  <c r="F3401" i="5"/>
  <c r="I3401" i="5"/>
  <c r="M3401" i="5"/>
  <c r="N3401" i="5" s="1"/>
  <c r="F3402" i="5"/>
  <c r="I3402" i="5"/>
  <c r="M3402" i="5"/>
  <c r="N3402" i="5" s="1"/>
  <c r="F3403" i="5"/>
  <c r="I3403" i="5"/>
  <c r="M3403" i="5"/>
  <c r="N3403" i="5" s="1"/>
  <c r="F3404" i="5"/>
  <c r="I3404" i="5"/>
  <c r="M3404" i="5"/>
  <c r="N3404" i="5" s="1"/>
  <c r="F3405" i="5"/>
  <c r="I3405" i="5"/>
  <c r="M3405" i="5"/>
  <c r="N3405" i="5" s="1"/>
  <c r="F3406" i="5"/>
  <c r="I3406" i="5"/>
  <c r="M3406" i="5"/>
  <c r="N3406" i="5" s="1"/>
  <c r="F3407" i="5"/>
  <c r="I3407" i="5"/>
  <c r="M3407" i="5"/>
  <c r="N3407" i="5" s="1"/>
  <c r="F3408" i="5"/>
  <c r="I3408" i="5"/>
  <c r="M3408" i="5"/>
  <c r="N3408" i="5" s="1"/>
  <c r="F3409" i="5"/>
  <c r="I3409" i="5"/>
  <c r="M3409" i="5"/>
  <c r="N3409" i="5" s="1"/>
  <c r="F3410" i="5"/>
  <c r="I3410" i="5"/>
  <c r="M3410" i="5"/>
  <c r="N3410" i="5" s="1"/>
  <c r="F3411" i="5"/>
  <c r="I3411" i="5"/>
  <c r="M3411" i="5"/>
  <c r="N3411" i="5" s="1"/>
  <c r="F3412" i="5"/>
  <c r="I3412" i="5"/>
  <c r="M3412" i="5"/>
  <c r="N3412" i="5" s="1"/>
  <c r="F3413" i="5"/>
  <c r="I3413" i="5"/>
  <c r="M3413" i="5"/>
  <c r="N3413" i="5" s="1"/>
  <c r="F3414" i="5"/>
  <c r="I3414" i="5"/>
  <c r="M3414" i="5"/>
  <c r="N3414" i="5" s="1"/>
  <c r="F3415" i="5"/>
  <c r="I3415" i="5"/>
  <c r="M3415" i="5"/>
  <c r="N3415" i="5" s="1"/>
  <c r="F3416" i="5"/>
  <c r="I3416" i="5"/>
  <c r="M3416" i="5"/>
  <c r="N3416" i="5" s="1"/>
  <c r="F3417" i="5"/>
  <c r="I3417" i="5"/>
  <c r="M3417" i="5"/>
  <c r="N3417" i="5" s="1"/>
  <c r="F3418" i="5"/>
  <c r="I3418" i="5"/>
  <c r="M3418" i="5"/>
  <c r="N3418" i="5" s="1"/>
  <c r="F3419" i="5"/>
  <c r="I3419" i="5"/>
  <c r="M3419" i="5"/>
  <c r="N3419" i="5" s="1"/>
  <c r="F3420" i="5"/>
  <c r="I3420" i="5"/>
  <c r="M3420" i="5"/>
  <c r="N3420" i="5" s="1"/>
  <c r="F3421" i="5"/>
  <c r="I3421" i="5"/>
  <c r="M3421" i="5"/>
  <c r="N3421" i="5" s="1"/>
  <c r="F3422" i="5"/>
  <c r="I3422" i="5"/>
  <c r="M3422" i="5"/>
  <c r="N3422" i="5" s="1"/>
  <c r="F3423" i="5"/>
  <c r="I3423" i="5"/>
  <c r="M3423" i="5"/>
  <c r="N3423" i="5" s="1"/>
  <c r="F3424" i="5"/>
  <c r="I3424" i="5"/>
  <c r="M3424" i="5"/>
  <c r="N3424" i="5" s="1"/>
  <c r="F3425" i="5"/>
  <c r="I3425" i="5"/>
  <c r="M3425" i="5"/>
  <c r="N3425" i="5" s="1"/>
  <c r="F3426" i="5"/>
  <c r="I3426" i="5"/>
  <c r="M3426" i="5"/>
  <c r="N3426" i="5" s="1"/>
  <c r="F3427" i="5"/>
  <c r="I3427" i="5"/>
  <c r="M3427" i="5"/>
  <c r="N3427" i="5" s="1"/>
  <c r="F3428" i="5"/>
  <c r="I3428" i="5"/>
  <c r="M3428" i="5"/>
  <c r="N3428" i="5" s="1"/>
  <c r="F3429" i="5"/>
  <c r="I3429" i="5"/>
  <c r="M3429" i="5"/>
  <c r="N3429" i="5" s="1"/>
  <c r="F3430" i="5"/>
  <c r="I3430" i="5"/>
  <c r="M3430" i="5"/>
  <c r="N3430" i="5" s="1"/>
  <c r="F3431" i="5"/>
  <c r="I3431" i="5"/>
  <c r="M3431" i="5"/>
  <c r="N3431" i="5" s="1"/>
  <c r="F3432" i="5"/>
  <c r="I3432" i="5"/>
  <c r="M3432" i="5"/>
  <c r="N3432" i="5" s="1"/>
  <c r="F3433" i="5"/>
  <c r="I3433" i="5"/>
  <c r="M3433" i="5"/>
  <c r="N3433" i="5" s="1"/>
  <c r="F3434" i="5"/>
  <c r="I3434" i="5"/>
  <c r="M3434" i="5"/>
  <c r="N3434" i="5" s="1"/>
  <c r="F3435" i="5"/>
  <c r="I3435" i="5"/>
  <c r="M3435" i="5"/>
  <c r="N3435" i="5" s="1"/>
  <c r="F3436" i="5"/>
  <c r="I3436" i="5"/>
  <c r="M3436" i="5"/>
  <c r="N3436" i="5" s="1"/>
  <c r="F3437" i="5"/>
  <c r="I3437" i="5"/>
  <c r="M3437" i="5"/>
  <c r="N3437" i="5" s="1"/>
  <c r="F3438" i="5"/>
  <c r="I3438" i="5"/>
  <c r="M3438" i="5"/>
  <c r="N3438" i="5" s="1"/>
  <c r="F3439" i="5"/>
  <c r="I3439" i="5"/>
  <c r="M3439" i="5"/>
  <c r="N3439" i="5" s="1"/>
  <c r="F3440" i="5"/>
  <c r="I3440" i="5"/>
  <c r="M3440" i="5"/>
  <c r="N3440" i="5" s="1"/>
  <c r="I3441" i="5"/>
  <c r="M3441" i="5"/>
  <c r="N3441" i="5"/>
  <c r="F3442" i="5"/>
  <c r="I3442" i="5"/>
  <c r="M3442" i="5"/>
  <c r="N3442" i="5" s="1"/>
  <c r="F3443" i="5"/>
  <c r="I3443" i="5"/>
  <c r="M3443" i="5"/>
  <c r="N3443" i="5" s="1"/>
  <c r="F3444" i="5"/>
  <c r="I3444" i="5"/>
  <c r="M3444" i="5"/>
  <c r="N3444" i="5" s="1"/>
  <c r="F3445" i="5"/>
  <c r="I3445" i="5"/>
  <c r="M3445" i="5"/>
  <c r="N3445" i="5" s="1"/>
  <c r="F3446" i="5"/>
  <c r="I3446" i="5"/>
  <c r="M3446" i="5"/>
  <c r="N3446" i="5" s="1"/>
  <c r="F3447" i="5"/>
  <c r="I3447" i="5"/>
  <c r="M3447" i="5"/>
  <c r="N3447" i="5"/>
  <c r="F3448" i="5"/>
  <c r="I3448" i="5"/>
  <c r="M3448" i="5"/>
  <c r="N3448" i="5" s="1"/>
  <c r="F3449" i="5"/>
  <c r="I3449" i="5"/>
  <c r="M3449" i="5"/>
  <c r="N3449" i="5" s="1"/>
  <c r="F3450" i="5"/>
  <c r="I3450" i="5"/>
  <c r="M3450" i="5"/>
  <c r="N3450" i="5" s="1"/>
  <c r="F3451" i="5"/>
  <c r="I3451" i="5"/>
  <c r="M3451" i="5"/>
  <c r="N3451" i="5"/>
  <c r="F3452" i="5"/>
  <c r="I3452" i="5"/>
  <c r="M3452" i="5"/>
  <c r="N3452" i="5" s="1"/>
  <c r="F3453" i="5"/>
  <c r="I3453" i="5"/>
  <c r="M3453" i="5"/>
  <c r="N3453" i="5" s="1"/>
  <c r="F3454" i="5"/>
  <c r="I3454" i="5"/>
  <c r="M3454" i="5"/>
  <c r="N3454" i="5" s="1"/>
  <c r="F3455" i="5"/>
  <c r="I3455" i="5"/>
  <c r="M3455" i="5"/>
  <c r="N3455" i="5" s="1"/>
  <c r="F3456" i="5"/>
  <c r="I3456" i="5"/>
  <c r="M3456" i="5"/>
  <c r="N3456" i="5" s="1"/>
  <c r="F3457" i="5"/>
  <c r="I3457" i="5"/>
  <c r="M3457" i="5"/>
  <c r="N3457" i="5"/>
  <c r="F3458" i="5"/>
  <c r="I3458" i="5"/>
  <c r="M3458" i="5"/>
  <c r="N3458" i="5" s="1"/>
  <c r="F3459" i="5"/>
  <c r="I3459" i="5"/>
  <c r="M3459" i="5"/>
  <c r="N3459" i="5" s="1"/>
  <c r="F3460" i="5"/>
  <c r="I3460" i="5"/>
  <c r="M3460" i="5"/>
  <c r="N3460" i="5" s="1"/>
  <c r="F3461" i="5"/>
  <c r="I3461" i="5"/>
  <c r="M3461" i="5"/>
  <c r="N3461" i="5" s="1"/>
  <c r="F3462" i="5"/>
  <c r="I3462" i="5"/>
  <c r="M3462" i="5"/>
  <c r="N3462" i="5" s="1"/>
  <c r="F3463" i="5"/>
  <c r="I3463" i="5"/>
  <c r="M3463" i="5"/>
  <c r="N3463" i="5"/>
  <c r="F3464" i="5"/>
  <c r="I3464" i="5"/>
  <c r="M3464" i="5"/>
  <c r="N3464" i="5" s="1"/>
  <c r="F3465" i="5"/>
  <c r="I3465" i="5"/>
  <c r="M3465" i="5"/>
  <c r="N3465" i="5" s="1"/>
  <c r="F3466" i="5"/>
  <c r="I3466" i="5"/>
  <c r="M3466" i="5"/>
  <c r="N3466" i="5" s="1"/>
  <c r="F3467" i="5"/>
  <c r="I3467" i="5"/>
  <c r="M3467" i="5"/>
  <c r="N3467" i="5"/>
  <c r="F3468" i="5"/>
  <c r="I3468" i="5"/>
  <c r="M3468" i="5"/>
  <c r="N3468" i="5" s="1"/>
  <c r="F3469" i="5"/>
  <c r="I3469" i="5"/>
  <c r="M3469" i="5"/>
  <c r="N3469" i="5" s="1"/>
  <c r="F3470" i="5"/>
  <c r="I3470" i="5"/>
  <c r="M3470" i="5"/>
  <c r="N3470" i="5" s="1"/>
  <c r="F3471" i="5"/>
  <c r="I3471" i="5"/>
  <c r="M3471" i="5"/>
  <c r="N3471" i="5" s="1"/>
  <c r="F3472" i="5"/>
  <c r="I3472" i="5"/>
  <c r="M3472" i="5"/>
  <c r="N3472" i="5" s="1"/>
  <c r="F3473" i="5"/>
  <c r="I3473" i="5"/>
  <c r="M3473" i="5"/>
  <c r="N3473" i="5"/>
  <c r="F3474" i="5"/>
  <c r="I3474" i="5"/>
  <c r="M3474" i="5"/>
  <c r="N3474" i="5" s="1"/>
  <c r="F3475" i="5"/>
  <c r="I3475" i="5"/>
  <c r="M3475" i="5"/>
  <c r="N3475" i="5" s="1"/>
  <c r="F3476" i="5"/>
  <c r="I3476" i="5"/>
  <c r="M3476" i="5"/>
  <c r="N3476" i="5" s="1"/>
  <c r="F3477" i="5"/>
  <c r="I3477" i="5"/>
  <c r="M3477" i="5"/>
  <c r="N3477" i="5" s="1"/>
  <c r="F3478" i="5"/>
  <c r="I3478" i="5"/>
  <c r="M3478" i="5"/>
  <c r="N3478" i="5" s="1"/>
  <c r="F3479" i="5"/>
  <c r="I3479" i="5"/>
  <c r="M3479" i="5"/>
  <c r="N3479" i="5"/>
  <c r="F3480" i="5"/>
  <c r="I3480" i="5"/>
  <c r="M3480" i="5"/>
  <c r="N3480" i="5" s="1"/>
  <c r="F3481" i="5"/>
  <c r="I3481" i="5"/>
  <c r="M3481" i="5"/>
  <c r="N3481" i="5" s="1"/>
  <c r="F3482" i="5"/>
  <c r="I3482" i="5"/>
  <c r="M3482" i="5"/>
  <c r="N3482" i="5" s="1"/>
  <c r="F3483" i="5"/>
  <c r="I3483" i="5"/>
  <c r="M3483" i="5"/>
  <c r="N3483" i="5"/>
  <c r="F3484" i="5"/>
  <c r="I3484" i="5"/>
  <c r="M3484" i="5"/>
  <c r="N3484" i="5" s="1"/>
  <c r="F3485" i="5"/>
  <c r="I3485" i="5"/>
  <c r="M3485" i="5"/>
  <c r="N3485" i="5" s="1"/>
  <c r="F3486" i="5"/>
  <c r="I3486" i="5"/>
  <c r="M3486" i="5"/>
  <c r="N3486" i="5" s="1"/>
  <c r="F3487" i="5"/>
  <c r="I3487" i="5"/>
  <c r="M3487" i="5"/>
  <c r="N3487" i="5" s="1"/>
  <c r="F3488" i="5"/>
  <c r="I3488" i="5"/>
  <c r="M3488" i="5"/>
  <c r="N3488" i="5" s="1"/>
  <c r="F3489" i="5"/>
  <c r="I3489" i="5"/>
  <c r="M3489" i="5"/>
  <c r="N3489" i="5"/>
  <c r="F3490" i="5"/>
  <c r="I3490" i="5"/>
  <c r="M3490" i="5"/>
  <c r="N3490" i="5" s="1"/>
  <c r="F3491" i="5"/>
  <c r="I3491" i="5"/>
  <c r="M3491" i="5"/>
  <c r="N3491" i="5" s="1"/>
  <c r="F3492" i="5"/>
  <c r="I3492" i="5"/>
  <c r="M3492" i="5"/>
  <c r="N3492" i="5" s="1"/>
  <c r="F3493" i="5"/>
  <c r="I3493" i="5"/>
  <c r="M3493" i="5"/>
  <c r="N3493" i="5" s="1"/>
  <c r="F3494" i="5"/>
  <c r="I3494" i="5"/>
  <c r="M3494" i="5"/>
  <c r="N3494" i="5" s="1"/>
  <c r="F3495" i="5"/>
  <c r="I3495" i="5"/>
  <c r="M3495" i="5"/>
  <c r="N3495" i="5"/>
  <c r="F3496" i="5"/>
  <c r="I3496" i="5"/>
  <c r="M3496" i="5"/>
  <c r="N3496" i="5" s="1"/>
  <c r="F3497" i="5"/>
  <c r="I3497" i="5"/>
  <c r="M3497" i="5"/>
  <c r="N3497" i="5" s="1"/>
  <c r="F3498" i="5"/>
  <c r="I3498" i="5"/>
  <c r="M3498" i="5"/>
  <c r="N3498" i="5" s="1"/>
  <c r="F3499" i="5"/>
  <c r="I3499" i="5"/>
  <c r="M3499" i="5"/>
  <c r="N3499" i="5"/>
  <c r="F3500" i="5"/>
  <c r="I3500" i="5"/>
  <c r="M3500" i="5"/>
  <c r="N3500" i="5" s="1"/>
  <c r="F3501" i="5"/>
  <c r="I3501" i="5"/>
  <c r="M3501" i="5"/>
  <c r="N3501" i="5" s="1"/>
  <c r="F3502" i="5"/>
  <c r="I3502" i="5"/>
  <c r="M3502" i="5"/>
  <c r="N3502" i="5" s="1"/>
  <c r="F3503" i="5"/>
  <c r="I3503" i="5"/>
  <c r="M3503" i="5"/>
  <c r="N3503" i="5" s="1"/>
  <c r="F3504" i="5"/>
  <c r="I3504" i="5"/>
  <c r="M3504" i="5"/>
  <c r="N3504" i="5" s="1"/>
  <c r="F3505" i="5"/>
  <c r="I3505" i="5"/>
  <c r="M3505" i="5"/>
  <c r="N3505" i="5"/>
  <c r="F3506" i="5"/>
  <c r="I3506" i="5"/>
  <c r="M3506" i="5"/>
  <c r="N3506" i="5" s="1"/>
  <c r="F3507" i="5"/>
  <c r="I3507" i="5"/>
  <c r="M3507" i="5"/>
  <c r="N3507" i="5" s="1"/>
  <c r="F3508" i="5"/>
  <c r="I3508" i="5"/>
  <c r="M3508" i="5"/>
  <c r="N3508" i="5" s="1"/>
  <c r="F3509" i="5"/>
  <c r="I3509" i="5"/>
  <c r="M3509" i="5"/>
  <c r="N3509" i="5" s="1"/>
  <c r="F3510" i="5"/>
  <c r="I3510" i="5"/>
  <c r="M3510" i="5"/>
  <c r="N3510" i="5" s="1"/>
  <c r="F3511" i="5"/>
  <c r="I3511" i="5"/>
  <c r="M3511" i="5"/>
  <c r="N3511" i="5"/>
  <c r="F3512" i="5"/>
  <c r="I3512" i="5"/>
  <c r="M3512" i="5"/>
  <c r="N3512" i="5" s="1"/>
  <c r="F3513" i="5"/>
  <c r="I3513" i="5"/>
  <c r="M3513" i="5"/>
  <c r="N3513" i="5" s="1"/>
  <c r="F3514" i="5"/>
  <c r="I3514" i="5"/>
  <c r="M3514" i="5"/>
  <c r="N3514" i="5" s="1"/>
  <c r="F3515" i="5"/>
  <c r="I3515" i="5"/>
  <c r="M3515" i="5"/>
  <c r="N3515" i="5"/>
  <c r="F3516" i="5"/>
  <c r="I3516" i="5"/>
  <c r="M3516" i="5"/>
  <c r="N3516" i="5" s="1"/>
  <c r="F3517" i="5"/>
  <c r="I3517" i="5"/>
  <c r="M3517" i="5"/>
  <c r="N3517" i="5" s="1"/>
  <c r="F3518" i="5"/>
  <c r="I3518" i="5"/>
  <c r="M3518" i="5"/>
  <c r="N3518" i="5" s="1"/>
  <c r="F3519" i="5"/>
  <c r="I3519" i="5"/>
  <c r="M3519" i="5"/>
  <c r="N3519" i="5" s="1"/>
  <c r="F3520" i="5"/>
  <c r="I3520" i="5"/>
  <c r="M3520" i="5"/>
  <c r="N3520" i="5" s="1"/>
  <c r="I3521" i="5"/>
  <c r="M3521" i="5"/>
  <c r="N3521" i="5" s="1"/>
  <c r="F3522" i="5"/>
  <c r="I3522" i="5"/>
  <c r="M3522" i="5"/>
  <c r="N3522" i="5" s="1"/>
  <c r="F3523" i="5"/>
  <c r="I3523" i="5"/>
  <c r="M3523" i="5"/>
  <c r="N3523" i="5" s="1"/>
  <c r="F3524" i="5"/>
  <c r="I3524" i="5"/>
  <c r="M3524" i="5"/>
  <c r="N3524" i="5" s="1"/>
  <c r="F3525" i="5"/>
  <c r="I3525" i="5"/>
  <c r="M3525" i="5"/>
  <c r="N3525" i="5" s="1"/>
  <c r="F3526" i="5"/>
  <c r="I3526" i="5"/>
  <c r="M3526" i="5"/>
  <c r="N3526" i="5" s="1"/>
  <c r="F3527" i="5"/>
  <c r="I3527" i="5"/>
  <c r="M3527" i="5"/>
  <c r="N3527" i="5" s="1"/>
  <c r="F3528" i="5"/>
  <c r="I3528" i="5"/>
  <c r="M3528" i="5"/>
  <c r="N3528" i="5" s="1"/>
  <c r="F3529" i="5"/>
  <c r="I3529" i="5"/>
  <c r="M3529" i="5"/>
  <c r="N3529" i="5" s="1"/>
  <c r="F3530" i="5"/>
  <c r="I3530" i="5"/>
  <c r="M3530" i="5"/>
  <c r="N3530" i="5" s="1"/>
  <c r="F3531" i="5"/>
  <c r="I3531" i="5"/>
  <c r="M3531" i="5"/>
  <c r="N3531" i="5" s="1"/>
  <c r="F3532" i="5"/>
  <c r="I3532" i="5"/>
  <c r="M3532" i="5"/>
  <c r="N3532" i="5" s="1"/>
  <c r="F3533" i="5"/>
  <c r="I3533" i="5"/>
  <c r="M3533" i="5"/>
  <c r="N3533" i="5" s="1"/>
  <c r="F3534" i="5"/>
  <c r="I3534" i="5"/>
  <c r="M3534" i="5"/>
  <c r="N3534" i="5" s="1"/>
  <c r="F3535" i="5"/>
  <c r="I3535" i="5"/>
  <c r="M3535" i="5"/>
  <c r="N3535" i="5" s="1"/>
  <c r="F3536" i="5"/>
  <c r="I3536" i="5"/>
  <c r="M3536" i="5"/>
  <c r="N3536" i="5" s="1"/>
  <c r="F3537" i="5"/>
  <c r="I3537" i="5"/>
  <c r="M3537" i="5"/>
  <c r="N3537" i="5" s="1"/>
  <c r="F3538" i="5"/>
  <c r="I3538" i="5"/>
  <c r="M3538" i="5"/>
  <c r="N3538" i="5" s="1"/>
  <c r="F3539" i="5"/>
  <c r="I3539" i="5"/>
  <c r="M3539" i="5"/>
  <c r="N3539" i="5" s="1"/>
  <c r="F3540" i="5"/>
  <c r="I3540" i="5"/>
  <c r="M3540" i="5"/>
  <c r="N3540" i="5" s="1"/>
  <c r="F3541" i="5"/>
  <c r="I3541" i="5"/>
  <c r="M3541" i="5"/>
  <c r="N3541" i="5" s="1"/>
  <c r="F3542" i="5"/>
  <c r="I3542" i="5"/>
  <c r="M3542" i="5"/>
  <c r="N3542" i="5" s="1"/>
  <c r="F3543" i="5"/>
  <c r="I3543" i="5"/>
  <c r="M3543" i="5"/>
  <c r="N3543" i="5" s="1"/>
  <c r="F3544" i="5"/>
  <c r="I3544" i="5"/>
  <c r="M3544" i="5"/>
  <c r="N3544" i="5" s="1"/>
  <c r="F3545" i="5"/>
  <c r="I3545" i="5"/>
  <c r="M3545" i="5"/>
  <c r="N3545" i="5" s="1"/>
  <c r="F3546" i="5"/>
  <c r="I3546" i="5"/>
  <c r="M3546" i="5"/>
  <c r="N3546" i="5" s="1"/>
  <c r="F3547" i="5"/>
  <c r="I3547" i="5"/>
  <c r="M3547" i="5"/>
  <c r="N3547" i="5" s="1"/>
  <c r="F3548" i="5"/>
  <c r="I3548" i="5"/>
  <c r="M3548" i="5"/>
  <c r="N3548" i="5" s="1"/>
  <c r="F3549" i="5"/>
  <c r="I3549" i="5"/>
  <c r="M3549" i="5"/>
  <c r="N3549" i="5" s="1"/>
  <c r="F3550" i="5"/>
  <c r="I3550" i="5"/>
  <c r="M3550" i="5"/>
  <c r="N3550" i="5" s="1"/>
  <c r="F3551" i="5"/>
  <c r="I3551" i="5"/>
  <c r="M3551" i="5"/>
  <c r="N3551" i="5" s="1"/>
  <c r="F3552" i="5"/>
  <c r="I3552" i="5"/>
  <c r="M3552" i="5"/>
  <c r="N3552" i="5" s="1"/>
  <c r="F3553" i="5"/>
  <c r="I3553" i="5"/>
  <c r="M3553" i="5"/>
  <c r="N3553" i="5" s="1"/>
  <c r="F3554" i="5"/>
  <c r="I3554" i="5"/>
  <c r="M3554" i="5"/>
  <c r="N3554" i="5" s="1"/>
  <c r="F3555" i="5"/>
  <c r="I3555" i="5"/>
  <c r="M3555" i="5"/>
  <c r="N3555" i="5" s="1"/>
  <c r="F3556" i="5"/>
  <c r="I3556" i="5"/>
  <c r="M3556" i="5"/>
  <c r="N3556" i="5" s="1"/>
  <c r="F3557" i="5"/>
  <c r="I3557" i="5"/>
  <c r="M3557" i="5"/>
  <c r="N3557" i="5" s="1"/>
  <c r="F3558" i="5"/>
  <c r="I3558" i="5"/>
  <c r="M3558" i="5"/>
  <c r="N3558" i="5" s="1"/>
  <c r="F3559" i="5"/>
  <c r="I3559" i="5"/>
  <c r="M3559" i="5"/>
  <c r="N3559" i="5" s="1"/>
  <c r="F3560" i="5"/>
  <c r="I3560" i="5"/>
  <c r="M3560" i="5"/>
  <c r="N3560" i="5" s="1"/>
  <c r="F3561" i="5"/>
  <c r="I3561" i="5"/>
  <c r="M3561" i="5"/>
  <c r="N3561" i="5" s="1"/>
  <c r="F3562" i="5"/>
  <c r="I3562" i="5"/>
  <c r="M3562" i="5"/>
  <c r="N3562" i="5" s="1"/>
  <c r="F3563" i="5"/>
  <c r="I3563" i="5"/>
  <c r="M3563" i="5"/>
  <c r="N3563" i="5" s="1"/>
  <c r="F3564" i="5"/>
  <c r="I3564" i="5"/>
  <c r="M3564" i="5"/>
  <c r="N3564" i="5" s="1"/>
  <c r="F3565" i="5"/>
  <c r="I3565" i="5"/>
  <c r="M3565" i="5"/>
  <c r="N3565" i="5" s="1"/>
  <c r="F3566" i="5"/>
  <c r="I3566" i="5"/>
  <c r="M3566" i="5"/>
  <c r="N3566" i="5" s="1"/>
  <c r="F3567" i="5"/>
  <c r="I3567" i="5"/>
  <c r="M3567" i="5"/>
  <c r="N3567" i="5" s="1"/>
  <c r="F3568" i="5"/>
  <c r="I3568" i="5"/>
  <c r="M3568" i="5"/>
  <c r="N3568" i="5" s="1"/>
  <c r="F3569" i="5"/>
  <c r="I3569" i="5"/>
  <c r="M3569" i="5"/>
  <c r="N3569" i="5" s="1"/>
  <c r="F3570" i="5"/>
  <c r="I3570" i="5"/>
  <c r="M3570" i="5"/>
  <c r="N3570" i="5" s="1"/>
  <c r="F3571" i="5"/>
  <c r="I3571" i="5"/>
  <c r="M3571" i="5"/>
  <c r="N3571" i="5" s="1"/>
  <c r="I3572" i="5"/>
  <c r="M3572" i="5"/>
  <c r="N3572" i="5"/>
  <c r="I3573" i="5"/>
  <c r="M3573" i="5"/>
  <c r="N3573" i="5" s="1"/>
  <c r="F3574" i="5"/>
  <c r="I3574" i="5"/>
  <c r="M3574" i="5"/>
  <c r="N3574" i="5" s="1"/>
  <c r="F3575" i="5"/>
  <c r="I3575" i="5"/>
  <c r="M3575" i="5"/>
  <c r="N3575" i="5" s="1"/>
  <c r="F3576" i="5"/>
  <c r="I3576" i="5"/>
  <c r="M3576" i="5"/>
  <c r="N3576" i="5" s="1"/>
  <c r="F3577" i="5"/>
  <c r="I3577" i="5"/>
  <c r="M3577" i="5"/>
  <c r="N3577" i="5"/>
  <c r="F3578" i="5"/>
  <c r="I3578" i="5"/>
  <c r="M3578" i="5"/>
  <c r="N3578" i="5" s="1"/>
  <c r="I3579" i="5"/>
  <c r="M3579" i="5"/>
  <c r="N3579" i="5" s="1"/>
  <c r="F3580" i="5"/>
  <c r="I3580" i="5"/>
  <c r="M3580" i="5"/>
  <c r="N3580" i="5" s="1"/>
  <c r="I3581" i="5"/>
  <c r="M3581" i="5"/>
  <c r="N3581" i="5" s="1"/>
  <c r="F3582" i="5"/>
  <c r="I3582" i="5"/>
  <c r="M3582" i="5"/>
  <c r="N3582" i="5" s="1"/>
  <c r="F3583" i="5"/>
  <c r="I3583" i="5"/>
  <c r="M3583" i="5"/>
  <c r="N3583" i="5" s="1"/>
  <c r="F3584" i="5"/>
  <c r="I3584" i="5"/>
  <c r="M3584" i="5"/>
  <c r="N3584" i="5" s="1"/>
  <c r="F3585" i="5"/>
  <c r="I3585" i="5"/>
  <c r="M3585" i="5"/>
  <c r="N3585" i="5" s="1"/>
  <c r="F3586" i="5"/>
  <c r="I3586" i="5"/>
  <c r="M3586" i="5"/>
  <c r="N3586" i="5" s="1"/>
  <c r="F3587" i="5"/>
  <c r="I3587" i="5"/>
  <c r="M3587" i="5"/>
  <c r="N3587" i="5" s="1"/>
  <c r="F3588" i="5"/>
  <c r="I3588" i="5"/>
  <c r="M3588" i="5"/>
  <c r="N3588" i="5" s="1"/>
  <c r="F3589" i="5"/>
  <c r="I3589" i="5"/>
  <c r="M3589" i="5"/>
  <c r="N3589" i="5" s="1"/>
  <c r="F3590" i="5"/>
  <c r="I3590" i="5"/>
  <c r="M3590" i="5"/>
  <c r="N3590" i="5" s="1"/>
  <c r="F3591" i="5"/>
  <c r="I3591" i="5"/>
  <c r="M3591" i="5"/>
  <c r="N3591" i="5" s="1"/>
  <c r="F3592" i="5"/>
  <c r="I3592" i="5"/>
  <c r="M3592" i="5"/>
  <c r="N3592" i="5" s="1"/>
  <c r="F3593" i="5"/>
  <c r="I3593" i="5"/>
  <c r="M3593" i="5"/>
  <c r="N3593" i="5" s="1"/>
  <c r="F3594" i="5"/>
  <c r="I3594" i="5"/>
  <c r="M3594" i="5"/>
  <c r="N3594" i="5" s="1"/>
  <c r="F3595" i="5"/>
  <c r="I3595" i="5"/>
  <c r="M3595" i="5"/>
  <c r="N3595" i="5" s="1"/>
  <c r="F3596" i="5"/>
  <c r="I3596" i="5"/>
  <c r="M3596" i="5"/>
  <c r="N3596" i="5" s="1"/>
  <c r="F3597" i="5"/>
  <c r="I3597" i="5"/>
  <c r="M3597" i="5"/>
  <c r="N3597" i="5" s="1"/>
  <c r="F3598" i="5"/>
  <c r="I3598" i="5"/>
  <c r="M3598" i="5"/>
  <c r="N3598" i="5" s="1"/>
  <c r="F3599" i="5"/>
  <c r="I3599" i="5"/>
  <c r="M3599" i="5"/>
  <c r="N3599" i="5" s="1"/>
  <c r="F3600" i="5"/>
  <c r="I3600" i="5"/>
  <c r="M3600" i="5"/>
  <c r="N3600" i="5" s="1"/>
  <c r="F3601" i="5"/>
  <c r="I3601" i="5"/>
  <c r="M3601" i="5"/>
  <c r="N3601" i="5" s="1"/>
  <c r="F3602" i="5"/>
  <c r="I3602" i="5"/>
  <c r="M3602" i="5"/>
  <c r="N3602" i="5" s="1"/>
  <c r="F3603" i="5"/>
  <c r="I3603" i="5"/>
  <c r="M3603" i="5"/>
  <c r="N3603" i="5" s="1"/>
  <c r="F3604" i="5"/>
  <c r="I3604" i="5"/>
  <c r="M3604" i="5"/>
  <c r="N3604" i="5" s="1"/>
  <c r="F3605" i="5"/>
  <c r="I3605" i="5"/>
  <c r="M3605" i="5"/>
  <c r="N3605" i="5" s="1"/>
  <c r="F3606" i="5"/>
  <c r="I3606" i="5"/>
  <c r="M3606" i="5"/>
  <c r="N3606" i="5" s="1"/>
  <c r="F3607" i="5"/>
  <c r="I3607" i="5"/>
  <c r="M3607" i="5"/>
  <c r="N3607" i="5" s="1"/>
  <c r="F3608" i="5"/>
  <c r="I3608" i="5"/>
  <c r="M3608" i="5"/>
  <c r="N3608" i="5" s="1"/>
  <c r="F3609" i="5"/>
  <c r="I3609" i="5"/>
  <c r="M3609" i="5"/>
  <c r="N3609" i="5" s="1"/>
  <c r="F3610" i="5"/>
  <c r="I3610" i="5"/>
  <c r="M3610" i="5"/>
  <c r="N3610" i="5" s="1"/>
  <c r="F3611" i="5"/>
  <c r="I3611" i="5"/>
  <c r="M3611" i="5"/>
  <c r="N3611" i="5" s="1"/>
  <c r="F3612" i="5"/>
  <c r="I3612" i="5"/>
  <c r="M3612" i="5"/>
  <c r="N3612" i="5" s="1"/>
  <c r="F3613" i="5"/>
  <c r="I3613" i="5"/>
  <c r="M3613" i="5"/>
  <c r="N3613" i="5" s="1"/>
  <c r="F3614" i="5"/>
  <c r="I3614" i="5"/>
  <c r="M3614" i="5"/>
  <c r="N3614" i="5" s="1"/>
  <c r="F3615" i="5"/>
  <c r="I3615" i="5"/>
  <c r="M3615" i="5"/>
  <c r="N3615" i="5" s="1"/>
  <c r="F3616" i="5"/>
  <c r="I3616" i="5"/>
  <c r="M3616" i="5"/>
  <c r="N3616" i="5" s="1"/>
  <c r="F3617" i="5"/>
  <c r="I3617" i="5"/>
  <c r="M3617" i="5"/>
  <c r="N3617" i="5" s="1"/>
  <c r="F3618" i="5"/>
  <c r="I3618" i="5"/>
  <c r="M3618" i="5"/>
  <c r="N3618" i="5" s="1"/>
  <c r="F3619" i="5"/>
  <c r="I3619" i="5"/>
  <c r="M3619" i="5"/>
  <c r="N3619" i="5" s="1"/>
  <c r="F3620" i="5"/>
  <c r="I3620" i="5"/>
  <c r="M3620" i="5"/>
  <c r="N3620" i="5" s="1"/>
  <c r="F3621" i="5"/>
  <c r="I3621" i="5"/>
  <c r="M3621" i="5"/>
  <c r="N3621" i="5" s="1"/>
  <c r="F3622" i="5"/>
  <c r="I3622" i="5"/>
  <c r="M3622" i="5"/>
  <c r="N3622" i="5" s="1"/>
  <c r="F3623" i="5"/>
  <c r="I3623" i="5"/>
  <c r="M3623" i="5"/>
  <c r="N3623" i="5" s="1"/>
  <c r="F3624" i="5"/>
  <c r="I3624" i="5"/>
  <c r="M3624" i="5"/>
  <c r="N3624" i="5" s="1"/>
  <c r="F3625" i="5"/>
  <c r="I3625" i="5"/>
  <c r="M3625" i="5"/>
  <c r="N3625" i="5" s="1"/>
  <c r="F3626" i="5"/>
  <c r="I3626" i="5"/>
  <c r="M3626" i="5"/>
  <c r="N3626" i="5" s="1"/>
  <c r="F3627" i="5"/>
  <c r="I3627" i="5"/>
  <c r="M3627" i="5"/>
  <c r="N3627" i="5" s="1"/>
  <c r="F3628" i="5"/>
  <c r="I3628" i="5"/>
  <c r="M3628" i="5"/>
  <c r="N3628" i="5" s="1"/>
  <c r="F3629" i="5"/>
  <c r="I3629" i="5"/>
  <c r="M3629" i="5"/>
  <c r="N3629" i="5" s="1"/>
  <c r="F3630" i="5"/>
  <c r="I3630" i="5"/>
  <c r="M3630" i="5"/>
  <c r="N3630" i="5" s="1"/>
  <c r="F3631" i="5"/>
  <c r="I3631" i="5"/>
  <c r="M3631" i="5"/>
  <c r="N3631" i="5" s="1"/>
  <c r="F3632" i="5"/>
  <c r="I3632" i="5"/>
  <c r="M3632" i="5"/>
  <c r="N3632" i="5" s="1"/>
  <c r="F3633" i="5"/>
  <c r="I3633" i="5"/>
  <c r="M3633" i="5"/>
  <c r="N3633" i="5" s="1"/>
  <c r="F3634" i="5"/>
  <c r="I3634" i="5"/>
  <c r="M3634" i="5"/>
  <c r="N3634" i="5" s="1"/>
  <c r="F3635" i="5"/>
  <c r="I3635" i="5"/>
  <c r="M3635" i="5"/>
  <c r="N3635" i="5" s="1"/>
  <c r="F3636" i="5"/>
  <c r="I3636" i="5"/>
  <c r="M3636" i="5"/>
  <c r="N3636" i="5" s="1"/>
  <c r="F3637" i="5"/>
  <c r="I3637" i="5"/>
  <c r="M3637" i="5"/>
  <c r="N3637" i="5" s="1"/>
  <c r="F3638" i="5"/>
  <c r="I3638" i="5"/>
  <c r="M3638" i="5"/>
  <c r="N3638" i="5" s="1"/>
  <c r="F3639" i="5"/>
  <c r="I3639" i="5"/>
  <c r="M3639" i="5"/>
  <c r="N3639" i="5" s="1"/>
  <c r="F3640" i="5"/>
  <c r="I3640" i="5"/>
  <c r="M3640" i="5"/>
  <c r="N3640" i="5" s="1"/>
  <c r="F3641" i="5"/>
  <c r="I3641" i="5"/>
  <c r="M3641" i="5"/>
  <c r="N3641" i="5" s="1"/>
  <c r="F3642" i="5"/>
  <c r="I3642" i="5"/>
  <c r="M3642" i="5"/>
  <c r="N3642" i="5" s="1"/>
  <c r="F3643" i="5"/>
  <c r="I3643" i="5"/>
  <c r="M3643" i="5"/>
  <c r="N3643" i="5" s="1"/>
  <c r="F3644" i="5"/>
  <c r="I3644" i="5"/>
  <c r="M3644" i="5"/>
  <c r="N3644" i="5" s="1"/>
  <c r="F3645" i="5"/>
  <c r="I3645" i="5"/>
  <c r="M3645" i="5"/>
  <c r="N3645" i="5" s="1"/>
  <c r="F3646" i="5"/>
  <c r="I3646" i="5"/>
  <c r="M3646" i="5"/>
  <c r="N3646" i="5" s="1"/>
  <c r="F3647" i="5"/>
  <c r="I3647" i="5"/>
  <c r="M3647" i="5"/>
  <c r="N3647" i="5" s="1"/>
  <c r="F3648" i="5"/>
  <c r="I3648" i="5"/>
  <c r="M3648" i="5"/>
  <c r="N3648" i="5" s="1"/>
  <c r="F3649" i="5"/>
  <c r="I3649" i="5"/>
  <c r="M3649" i="5"/>
  <c r="N3649" i="5" s="1"/>
  <c r="F3650" i="5"/>
  <c r="I3650" i="5"/>
  <c r="M3650" i="5"/>
  <c r="N3650" i="5" s="1"/>
  <c r="F3651" i="5"/>
  <c r="I3651" i="5"/>
  <c r="M3651" i="5"/>
  <c r="N3651" i="5" s="1"/>
  <c r="F3652" i="5"/>
  <c r="I3652" i="5"/>
  <c r="M3652" i="5"/>
  <c r="N3652" i="5" s="1"/>
  <c r="F3653" i="5"/>
  <c r="I3653" i="5"/>
  <c r="M3653" i="5"/>
  <c r="N3653" i="5" s="1"/>
  <c r="F3654" i="5"/>
  <c r="I3654" i="5"/>
  <c r="M3654" i="5"/>
  <c r="N3654" i="5" s="1"/>
  <c r="F3655" i="5"/>
  <c r="I3655" i="5"/>
  <c r="M3655" i="5"/>
  <c r="N3655" i="5" s="1"/>
  <c r="F3656" i="5"/>
  <c r="I3656" i="5"/>
  <c r="M3656" i="5"/>
  <c r="N3656" i="5" s="1"/>
  <c r="F3657" i="5"/>
  <c r="I3657" i="5"/>
  <c r="M3657" i="5"/>
  <c r="N3657" i="5" s="1"/>
  <c r="F3658" i="5"/>
  <c r="I3658" i="5"/>
  <c r="M3658" i="5"/>
  <c r="N3658" i="5" s="1"/>
  <c r="F3659" i="5"/>
  <c r="I3659" i="5"/>
  <c r="M3659" i="5"/>
  <c r="N3659" i="5" s="1"/>
  <c r="F3660" i="5"/>
  <c r="I3660" i="5"/>
  <c r="M3660" i="5"/>
  <c r="N3660" i="5" s="1"/>
  <c r="F3661" i="5"/>
  <c r="I3661" i="5"/>
  <c r="M3661" i="5"/>
  <c r="N3661" i="5" s="1"/>
  <c r="F3662" i="5"/>
  <c r="I3662" i="5"/>
  <c r="M3662" i="5"/>
  <c r="N3662" i="5" s="1"/>
  <c r="F3663" i="5"/>
  <c r="I3663" i="5"/>
  <c r="M3663" i="5"/>
  <c r="N3663" i="5" s="1"/>
  <c r="F3664" i="5"/>
  <c r="I3664" i="5"/>
  <c r="M3664" i="5"/>
  <c r="N3664" i="5" s="1"/>
  <c r="F3665" i="5"/>
  <c r="I3665" i="5"/>
  <c r="M3665" i="5"/>
  <c r="N3665" i="5" s="1"/>
  <c r="F3666" i="5"/>
  <c r="I3666" i="5"/>
  <c r="M3666" i="5"/>
  <c r="N3666" i="5" s="1"/>
  <c r="F3667" i="5"/>
  <c r="I3667" i="5"/>
  <c r="M3667" i="5"/>
  <c r="N3667" i="5" s="1"/>
  <c r="F3668" i="5"/>
  <c r="I3668" i="5"/>
  <c r="M3668" i="5"/>
  <c r="N3668" i="5" s="1"/>
  <c r="F3669" i="5"/>
  <c r="I3669" i="5"/>
  <c r="M3669" i="5"/>
  <c r="N3669" i="5" s="1"/>
  <c r="F3670" i="5"/>
  <c r="I3670" i="5"/>
  <c r="M3670" i="5"/>
  <c r="N3670" i="5" s="1"/>
  <c r="F3671" i="5"/>
  <c r="I3671" i="5"/>
  <c r="M3671" i="5"/>
  <c r="N3671" i="5" s="1"/>
  <c r="F3672" i="5"/>
  <c r="I3672" i="5"/>
  <c r="M3672" i="5"/>
  <c r="N3672" i="5" s="1"/>
  <c r="F3673" i="5"/>
  <c r="I3673" i="5"/>
  <c r="M3673" i="5"/>
  <c r="N3673" i="5" s="1"/>
  <c r="F3674" i="5"/>
  <c r="I3674" i="5"/>
  <c r="M3674" i="5"/>
  <c r="N3674" i="5" s="1"/>
  <c r="F3675" i="5"/>
  <c r="I3675" i="5"/>
  <c r="M3675" i="5"/>
  <c r="N3675" i="5" s="1"/>
  <c r="F3676" i="5"/>
  <c r="I3676" i="5"/>
  <c r="M3676" i="5"/>
  <c r="N3676" i="5" s="1"/>
  <c r="F3677" i="5"/>
  <c r="I3677" i="5"/>
  <c r="M3677" i="5"/>
  <c r="N3677" i="5" s="1"/>
  <c r="F3678" i="5"/>
  <c r="I3678" i="5"/>
  <c r="M3678" i="5"/>
  <c r="N3678" i="5" s="1"/>
  <c r="F3679" i="5"/>
  <c r="I3679" i="5"/>
  <c r="M3679" i="5"/>
  <c r="N3679" i="5" s="1"/>
  <c r="F3680" i="5"/>
  <c r="I3680" i="5"/>
  <c r="M3680" i="5"/>
  <c r="N3680" i="5" s="1"/>
  <c r="F3681" i="5"/>
  <c r="I3681" i="5"/>
  <c r="M3681" i="5"/>
  <c r="N3681" i="5" s="1"/>
  <c r="F3682" i="5"/>
  <c r="I3682" i="5"/>
  <c r="M3682" i="5"/>
  <c r="N3682" i="5" s="1"/>
  <c r="F3683" i="5"/>
  <c r="I3683" i="5"/>
  <c r="M3683" i="5"/>
  <c r="N3683" i="5" s="1"/>
  <c r="F3684" i="5"/>
  <c r="I3684" i="5"/>
  <c r="M3684" i="5"/>
  <c r="N3684" i="5" s="1"/>
  <c r="F3685" i="5"/>
  <c r="I3685" i="5"/>
  <c r="M3685" i="5"/>
  <c r="N3685" i="5" s="1"/>
  <c r="F3686" i="5"/>
  <c r="I3686" i="5"/>
  <c r="M3686" i="5"/>
  <c r="N3686" i="5" s="1"/>
  <c r="F3687" i="5"/>
  <c r="I3687" i="5"/>
  <c r="M3687" i="5"/>
  <c r="N3687" i="5" s="1"/>
  <c r="F3688" i="5"/>
  <c r="I3688" i="5"/>
  <c r="M3688" i="5"/>
  <c r="N3688" i="5" s="1"/>
  <c r="F3689" i="5"/>
  <c r="I3689" i="5"/>
  <c r="M3689" i="5"/>
  <c r="N3689" i="5" s="1"/>
  <c r="F3690" i="5"/>
  <c r="I3690" i="5"/>
  <c r="M3690" i="5"/>
  <c r="N3690" i="5" s="1"/>
  <c r="F3691" i="5"/>
  <c r="I3691" i="5"/>
  <c r="M3691" i="5"/>
  <c r="N3691" i="5" s="1"/>
  <c r="F3692" i="5"/>
  <c r="I3692" i="5"/>
  <c r="M3692" i="5"/>
  <c r="N3692" i="5" s="1"/>
  <c r="F3693" i="5"/>
  <c r="I3693" i="5"/>
  <c r="M3693" i="5"/>
  <c r="N3693" i="5" s="1"/>
  <c r="F3694" i="5"/>
  <c r="I3694" i="5"/>
  <c r="M3694" i="5"/>
  <c r="N3694" i="5" s="1"/>
  <c r="F3695" i="5"/>
  <c r="I3695" i="5"/>
  <c r="M3695" i="5"/>
  <c r="N3695" i="5" s="1"/>
  <c r="F3696" i="5"/>
  <c r="I3696" i="5"/>
  <c r="M3696" i="5"/>
  <c r="N3696" i="5" s="1"/>
  <c r="F3697" i="5"/>
  <c r="I3697" i="5"/>
  <c r="M3697" i="5"/>
  <c r="N3697" i="5" s="1"/>
  <c r="F3698" i="5"/>
  <c r="I3698" i="5"/>
  <c r="M3698" i="5"/>
  <c r="N3698" i="5" s="1"/>
  <c r="F3699" i="5"/>
  <c r="I3699" i="5"/>
  <c r="M3699" i="5"/>
  <c r="N3699" i="5" s="1"/>
  <c r="F3700" i="5"/>
  <c r="I3700" i="5"/>
  <c r="M3700" i="5"/>
  <c r="N3700" i="5" s="1"/>
  <c r="F3701" i="5"/>
  <c r="I3701" i="5"/>
  <c r="M3701" i="5"/>
  <c r="N3701" i="5" s="1"/>
  <c r="F3702" i="5"/>
  <c r="I3702" i="5"/>
  <c r="M3702" i="5"/>
  <c r="N3702" i="5" s="1"/>
  <c r="F3703" i="5"/>
  <c r="I3703" i="5"/>
  <c r="M3703" i="5"/>
  <c r="N3703" i="5" s="1"/>
  <c r="F3704" i="5"/>
  <c r="I3704" i="5"/>
  <c r="M3704" i="5"/>
  <c r="N3704" i="5" s="1"/>
  <c r="F3705" i="5"/>
  <c r="I3705" i="5"/>
  <c r="M3705" i="5"/>
  <c r="N3705" i="5" s="1"/>
  <c r="F3706" i="5"/>
  <c r="I3706" i="5"/>
  <c r="M3706" i="5"/>
  <c r="N3706" i="5" s="1"/>
  <c r="F3707" i="5"/>
  <c r="I3707" i="5"/>
  <c r="M3707" i="5"/>
  <c r="N3707" i="5" s="1"/>
  <c r="F3708" i="5"/>
  <c r="I3708" i="5"/>
  <c r="M3708" i="5"/>
  <c r="N3708" i="5" s="1"/>
  <c r="F3709" i="5"/>
  <c r="I3709" i="5"/>
  <c r="M3709" i="5"/>
  <c r="N3709" i="5" s="1"/>
  <c r="F3710" i="5"/>
  <c r="I3710" i="5"/>
  <c r="M3710" i="5"/>
  <c r="N3710" i="5" s="1"/>
  <c r="F3711" i="5"/>
  <c r="I3711" i="5"/>
  <c r="M3711" i="5"/>
  <c r="N3711" i="5" s="1"/>
  <c r="F3712" i="5"/>
  <c r="I3712" i="5"/>
  <c r="M3712" i="5"/>
  <c r="N3712" i="5" s="1"/>
  <c r="F3713" i="5"/>
  <c r="I3713" i="5"/>
  <c r="M3713" i="5"/>
  <c r="N3713" i="5" s="1"/>
  <c r="F3714" i="5"/>
  <c r="I3714" i="5"/>
  <c r="M3714" i="5"/>
  <c r="N3714" i="5" s="1"/>
  <c r="F3715" i="5"/>
  <c r="I3715" i="5"/>
  <c r="M3715" i="5"/>
  <c r="N3715" i="5" s="1"/>
  <c r="F3716" i="5"/>
  <c r="I3716" i="5"/>
  <c r="M3716" i="5"/>
  <c r="N3716" i="5" s="1"/>
  <c r="F3717" i="5"/>
  <c r="I3717" i="5"/>
  <c r="M3717" i="5"/>
  <c r="N3717" i="5" s="1"/>
  <c r="F3718" i="5"/>
  <c r="I3718" i="5"/>
  <c r="M3718" i="5"/>
  <c r="N3718" i="5" s="1"/>
  <c r="F3719" i="5"/>
  <c r="I3719" i="5"/>
  <c r="M3719" i="5"/>
  <c r="N3719" i="5" s="1"/>
  <c r="F3720" i="5"/>
  <c r="I3720" i="5"/>
  <c r="M3720" i="5"/>
  <c r="N3720" i="5" s="1"/>
  <c r="F3721" i="5"/>
  <c r="I3721" i="5"/>
  <c r="M3721" i="5"/>
  <c r="N3721" i="5" s="1"/>
  <c r="F3722" i="5"/>
  <c r="I3722" i="5"/>
  <c r="M3722" i="5"/>
  <c r="N3722" i="5" s="1"/>
  <c r="F3723" i="5"/>
  <c r="I3723" i="5"/>
  <c r="M3723" i="5"/>
  <c r="N3723" i="5" s="1"/>
  <c r="F3724" i="5"/>
  <c r="I3724" i="5"/>
  <c r="M3724" i="5"/>
  <c r="N3724" i="5" s="1"/>
  <c r="F3725" i="5"/>
  <c r="I3725" i="5"/>
  <c r="M3725" i="5"/>
  <c r="N3725" i="5" s="1"/>
  <c r="F3726" i="5"/>
  <c r="I3726" i="5"/>
  <c r="M3726" i="5"/>
  <c r="N3726" i="5" s="1"/>
  <c r="F3727" i="5"/>
  <c r="I3727" i="5"/>
  <c r="M3727" i="5"/>
  <c r="N3727" i="5" s="1"/>
  <c r="F3728" i="5"/>
  <c r="I3728" i="5"/>
  <c r="M3728" i="5"/>
  <c r="N3728" i="5" s="1"/>
  <c r="F3729" i="5"/>
  <c r="I3729" i="5"/>
  <c r="M3729" i="5"/>
  <c r="N3729" i="5" s="1"/>
  <c r="F3730" i="5"/>
  <c r="I3730" i="5"/>
  <c r="M3730" i="5"/>
  <c r="N3730" i="5" s="1"/>
  <c r="F3731" i="5"/>
  <c r="I3731" i="5"/>
  <c r="M3731" i="5"/>
  <c r="N3731" i="5" s="1"/>
  <c r="F3732" i="5"/>
  <c r="I3732" i="5"/>
  <c r="M3732" i="5"/>
  <c r="N3732" i="5" s="1"/>
  <c r="F3733" i="5"/>
  <c r="I3733" i="5"/>
  <c r="M3733" i="5"/>
  <c r="N3733" i="5" s="1"/>
  <c r="F3734" i="5"/>
  <c r="I3734" i="5"/>
  <c r="M3734" i="5"/>
  <c r="N3734" i="5" s="1"/>
  <c r="F3735" i="5"/>
  <c r="I3735" i="5"/>
  <c r="M3735" i="5"/>
  <c r="N3735" i="5" s="1"/>
  <c r="F3736" i="5"/>
  <c r="I3736" i="5"/>
  <c r="M3736" i="5"/>
  <c r="N3736" i="5" s="1"/>
  <c r="F3737" i="5"/>
  <c r="I3737" i="5"/>
  <c r="M3737" i="5"/>
  <c r="N3737" i="5" s="1"/>
  <c r="F3738" i="5"/>
  <c r="I3738" i="5"/>
  <c r="M3738" i="5"/>
  <c r="N3738" i="5" s="1"/>
  <c r="F3739" i="5"/>
  <c r="I3739" i="5"/>
  <c r="M3739" i="5"/>
  <c r="N3739" i="5" s="1"/>
  <c r="F3740" i="5"/>
  <c r="I3740" i="5"/>
  <c r="M3740" i="5"/>
  <c r="N3740" i="5" s="1"/>
  <c r="F3741" i="5"/>
  <c r="I3741" i="5"/>
  <c r="M3741" i="5"/>
  <c r="N3741" i="5" s="1"/>
  <c r="F3742" i="5"/>
  <c r="I3742" i="5"/>
  <c r="M3742" i="5"/>
  <c r="N3742" i="5" s="1"/>
  <c r="F3743" i="5"/>
  <c r="I3743" i="5"/>
  <c r="M3743" i="5"/>
  <c r="N3743" i="5" s="1"/>
  <c r="F3744" i="5"/>
  <c r="I3744" i="5"/>
  <c r="M3744" i="5"/>
  <c r="N3744" i="5" s="1"/>
  <c r="F3745" i="5"/>
  <c r="I3745" i="5"/>
  <c r="M3745" i="5"/>
  <c r="N3745" i="5" s="1"/>
  <c r="F3746" i="5"/>
  <c r="I3746" i="5"/>
  <c r="M3746" i="5"/>
  <c r="N3746" i="5" s="1"/>
  <c r="F3747" i="5"/>
  <c r="I3747" i="5"/>
  <c r="M3747" i="5"/>
  <c r="N3747" i="5" s="1"/>
  <c r="F3748" i="5"/>
  <c r="I3748" i="5"/>
  <c r="M3748" i="5"/>
  <c r="N3748" i="5" s="1"/>
  <c r="F3749" i="5"/>
  <c r="I3749" i="5"/>
  <c r="M3749" i="5"/>
  <c r="N3749" i="5" s="1"/>
  <c r="F3750" i="5"/>
  <c r="I3750" i="5"/>
  <c r="M3750" i="5"/>
  <c r="N3750" i="5" s="1"/>
  <c r="F3751" i="5"/>
  <c r="I3751" i="5"/>
  <c r="M3751" i="5"/>
  <c r="N3751" i="5" s="1"/>
  <c r="F3752" i="5"/>
  <c r="I3752" i="5"/>
  <c r="M3752" i="5"/>
  <c r="N3752" i="5" s="1"/>
  <c r="F3753" i="5"/>
  <c r="I3753" i="5"/>
  <c r="M3753" i="5"/>
  <c r="N3753" i="5" s="1"/>
  <c r="I3754" i="5"/>
  <c r="M3754" i="5"/>
  <c r="N3754" i="5" s="1"/>
  <c r="F3755" i="5"/>
  <c r="I3755" i="5"/>
  <c r="M3755" i="5"/>
  <c r="N3755" i="5"/>
  <c r="F3756" i="5"/>
  <c r="I3756" i="5"/>
  <c r="M3756" i="5"/>
  <c r="N3756" i="5" s="1"/>
  <c r="F3757" i="5"/>
  <c r="I3757" i="5"/>
  <c r="M3757" i="5"/>
  <c r="N3757" i="5" s="1"/>
  <c r="F3758" i="5"/>
  <c r="I3758" i="5"/>
  <c r="M3758" i="5"/>
  <c r="N3758" i="5" s="1"/>
  <c r="F3759" i="5"/>
  <c r="I3759" i="5"/>
  <c r="M3759" i="5"/>
  <c r="N3759" i="5"/>
  <c r="F3760" i="5"/>
  <c r="I3760" i="5"/>
  <c r="M3760" i="5"/>
  <c r="N3760" i="5" s="1"/>
  <c r="F3761" i="5"/>
  <c r="I3761" i="5"/>
  <c r="M3761" i="5"/>
  <c r="N3761" i="5" s="1"/>
  <c r="F3762" i="5"/>
  <c r="I3762" i="5"/>
  <c r="M3762" i="5"/>
  <c r="N3762" i="5" s="1"/>
  <c r="F3763" i="5"/>
  <c r="I3763" i="5"/>
  <c r="M3763" i="5"/>
  <c r="N3763" i="5" s="1"/>
  <c r="F3764" i="5"/>
  <c r="I3764" i="5"/>
  <c r="M3764" i="5"/>
  <c r="N3764" i="5" s="1"/>
  <c r="F3765" i="5"/>
  <c r="I3765" i="5"/>
  <c r="M3765" i="5"/>
  <c r="N3765" i="5" s="1"/>
  <c r="F3766" i="5"/>
  <c r="I3766" i="5"/>
  <c r="M3766" i="5"/>
  <c r="N3766" i="5" s="1"/>
  <c r="F3767" i="5"/>
  <c r="I3767" i="5"/>
  <c r="M3767" i="5"/>
  <c r="N3767" i="5" s="1"/>
  <c r="F3768" i="5"/>
  <c r="I3768" i="5"/>
  <c r="M3768" i="5"/>
  <c r="N3768" i="5" s="1"/>
  <c r="F3769" i="5"/>
  <c r="I3769" i="5"/>
  <c r="M3769" i="5"/>
  <c r="N3769" i="5" s="1"/>
  <c r="F3770" i="5"/>
  <c r="I3770" i="5"/>
  <c r="M3770" i="5"/>
  <c r="N3770" i="5" s="1"/>
  <c r="F3771" i="5"/>
  <c r="I3771" i="5"/>
  <c r="M3771" i="5"/>
  <c r="N3771" i="5"/>
  <c r="I3772" i="5"/>
  <c r="M3772" i="5"/>
  <c r="N3772" i="5" s="1"/>
  <c r="F3773" i="5"/>
  <c r="I3773" i="5"/>
  <c r="M3773" i="5"/>
  <c r="N3773" i="5" s="1"/>
  <c r="F3774" i="5"/>
  <c r="I3774" i="5"/>
  <c r="M3774" i="5"/>
  <c r="N3774" i="5" s="1"/>
  <c r="F3775" i="5"/>
  <c r="I3775" i="5"/>
  <c r="M3775" i="5"/>
  <c r="N3775" i="5" s="1"/>
  <c r="F3776" i="5"/>
  <c r="I3776" i="5"/>
  <c r="M3776" i="5"/>
  <c r="N3776" i="5" s="1"/>
  <c r="F3777" i="5"/>
  <c r="I3777" i="5"/>
  <c r="M3777" i="5"/>
  <c r="N3777" i="5" s="1"/>
  <c r="F3778" i="5"/>
  <c r="I3778" i="5"/>
  <c r="M3778" i="5"/>
  <c r="N3778" i="5"/>
  <c r="F3779" i="5"/>
  <c r="I3779" i="5"/>
  <c r="M3779" i="5"/>
  <c r="N3779" i="5" s="1"/>
  <c r="F3780" i="5"/>
  <c r="I3780" i="5"/>
  <c r="M3780" i="5"/>
  <c r="N3780" i="5" s="1"/>
  <c r="F3781" i="5"/>
  <c r="I3781" i="5"/>
  <c r="M3781" i="5"/>
  <c r="N3781" i="5" s="1"/>
  <c r="F3782" i="5"/>
  <c r="I3782" i="5"/>
  <c r="M3782" i="5"/>
  <c r="N3782" i="5"/>
  <c r="F3783" i="5"/>
  <c r="I3783" i="5"/>
  <c r="M3783" i="5"/>
  <c r="N3783" i="5" s="1"/>
  <c r="F3784" i="5"/>
  <c r="I3784" i="5"/>
  <c r="M3784" i="5"/>
  <c r="N3784" i="5" s="1"/>
  <c r="F3785" i="5"/>
  <c r="I3785" i="5"/>
  <c r="M3785" i="5"/>
  <c r="N3785" i="5" s="1"/>
  <c r="F3786" i="5"/>
  <c r="I3786" i="5"/>
  <c r="M3786" i="5"/>
  <c r="N3786" i="5"/>
  <c r="F3787" i="5"/>
  <c r="I3787" i="5"/>
  <c r="M3787" i="5"/>
  <c r="N3787" i="5" s="1"/>
  <c r="F3788" i="5"/>
  <c r="I3788" i="5"/>
  <c r="M3788" i="5"/>
  <c r="N3788" i="5" s="1"/>
  <c r="F3789" i="5"/>
  <c r="I3789" i="5"/>
  <c r="M3789" i="5"/>
  <c r="N3789" i="5" s="1"/>
  <c r="F3790" i="5"/>
  <c r="I3790" i="5"/>
  <c r="M3790" i="5"/>
  <c r="N3790" i="5" s="1"/>
  <c r="F3791" i="5"/>
  <c r="I3791" i="5"/>
  <c r="M3791" i="5"/>
  <c r="N3791" i="5" s="1"/>
  <c r="F3792" i="5"/>
  <c r="I3792" i="5"/>
  <c r="M3792" i="5"/>
  <c r="N3792" i="5" s="1"/>
  <c r="F3793" i="5"/>
  <c r="I3793" i="5"/>
  <c r="M3793" i="5"/>
  <c r="N3793" i="5" s="1"/>
  <c r="F3794" i="5"/>
  <c r="I3794" i="5"/>
  <c r="M3794" i="5"/>
  <c r="N3794" i="5"/>
  <c r="F3795" i="5"/>
  <c r="I3795" i="5"/>
  <c r="M3795" i="5"/>
  <c r="N3795" i="5" s="1"/>
  <c r="F3796" i="5"/>
  <c r="I3796" i="5"/>
  <c r="M3796" i="5"/>
  <c r="N3796" i="5" s="1"/>
  <c r="F3797" i="5"/>
  <c r="I3797" i="5"/>
  <c r="M3797" i="5"/>
  <c r="N3797" i="5" s="1"/>
  <c r="F3798" i="5"/>
  <c r="I3798" i="5"/>
  <c r="M3798" i="5"/>
  <c r="N3798" i="5"/>
  <c r="F3799" i="5"/>
  <c r="I3799" i="5"/>
  <c r="M3799" i="5"/>
  <c r="N3799" i="5" s="1"/>
  <c r="F3800" i="5"/>
  <c r="I3800" i="5"/>
  <c r="M3800" i="5"/>
  <c r="N3800" i="5" s="1"/>
  <c r="F3801" i="5"/>
  <c r="I3801" i="5"/>
  <c r="M3801" i="5"/>
  <c r="N3801" i="5" s="1"/>
  <c r="F3802" i="5"/>
  <c r="I3802" i="5"/>
  <c r="M3802" i="5"/>
  <c r="N3802" i="5" s="1"/>
  <c r="F3803" i="5"/>
  <c r="I3803" i="5"/>
  <c r="M3803" i="5"/>
  <c r="N3803" i="5" s="1"/>
  <c r="F3804" i="5"/>
  <c r="I3804" i="5"/>
  <c r="M3804" i="5"/>
  <c r="N3804" i="5" s="1"/>
  <c r="F3805" i="5"/>
  <c r="I3805" i="5"/>
  <c r="M3805" i="5"/>
  <c r="N3805" i="5" s="1"/>
  <c r="F3806" i="5"/>
  <c r="I3806" i="5"/>
  <c r="M3806" i="5"/>
  <c r="N3806" i="5" s="1"/>
  <c r="F3807" i="5"/>
  <c r="I3807" i="5"/>
  <c r="M3807" i="5"/>
  <c r="N3807" i="5" s="1"/>
  <c r="F3808" i="5"/>
  <c r="I3808" i="5"/>
  <c r="M3808" i="5"/>
  <c r="N3808" i="5" s="1"/>
  <c r="F3809" i="5"/>
  <c r="I3809" i="5"/>
  <c r="M3809" i="5"/>
  <c r="N3809" i="5" s="1"/>
  <c r="F3810" i="5"/>
  <c r="I3810" i="5"/>
  <c r="M3810" i="5"/>
  <c r="N3810" i="5"/>
  <c r="F3811" i="5"/>
  <c r="I3811" i="5"/>
  <c r="M3811" i="5"/>
  <c r="N3811" i="5" s="1"/>
  <c r="F3812" i="5"/>
  <c r="I3812" i="5"/>
  <c r="M3812" i="5"/>
  <c r="N3812" i="5" s="1"/>
  <c r="F3813" i="5"/>
  <c r="I3813" i="5"/>
  <c r="M3813" i="5"/>
  <c r="N3813" i="5" s="1"/>
  <c r="F3814" i="5"/>
  <c r="I3814" i="5"/>
  <c r="M3814" i="5"/>
  <c r="N3814" i="5"/>
  <c r="F3815" i="5"/>
  <c r="I3815" i="5"/>
  <c r="M3815" i="5"/>
  <c r="N3815" i="5" s="1"/>
  <c r="F3816" i="5"/>
  <c r="I3816" i="5"/>
  <c r="M3816" i="5"/>
  <c r="N3816" i="5" s="1"/>
  <c r="F3817" i="5"/>
  <c r="I3817" i="5"/>
  <c r="M3817" i="5"/>
  <c r="N3817" i="5" s="1"/>
  <c r="F3818" i="5"/>
  <c r="I3818" i="5"/>
  <c r="M3818" i="5"/>
  <c r="N3818" i="5" s="1"/>
  <c r="F3819" i="5"/>
  <c r="I3819" i="5"/>
  <c r="M3819" i="5"/>
  <c r="N3819" i="5" s="1"/>
  <c r="F3820" i="5"/>
  <c r="I3820" i="5"/>
  <c r="M3820" i="5"/>
  <c r="N3820" i="5" s="1"/>
  <c r="F3821" i="5"/>
  <c r="I3821" i="5"/>
  <c r="M3821" i="5"/>
  <c r="N3821" i="5" s="1"/>
  <c r="F3822" i="5"/>
  <c r="I3822" i="5"/>
  <c r="M3822" i="5"/>
  <c r="N3822" i="5" s="1"/>
  <c r="F3823" i="5"/>
  <c r="I3823" i="5"/>
  <c r="M3823" i="5"/>
  <c r="N3823" i="5" s="1"/>
  <c r="F3824" i="5"/>
  <c r="I3824" i="5"/>
  <c r="M3824" i="5"/>
  <c r="N3824" i="5" s="1"/>
  <c r="F3825" i="5"/>
  <c r="I3825" i="5"/>
  <c r="M3825" i="5"/>
  <c r="N3825" i="5" s="1"/>
  <c r="F3826" i="5"/>
  <c r="I3826" i="5"/>
  <c r="M3826" i="5"/>
  <c r="N3826" i="5"/>
  <c r="F3827" i="5"/>
  <c r="I3827" i="5"/>
  <c r="M3827" i="5"/>
  <c r="N3827" i="5" s="1"/>
  <c r="F3828" i="5"/>
  <c r="I3828" i="5"/>
  <c r="M3828" i="5"/>
  <c r="N3828" i="5" s="1"/>
  <c r="F3829" i="5"/>
  <c r="I3829" i="5"/>
  <c r="M3829" i="5"/>
  <c r="N3829" i="5" s="1"/>
  <c r="F3830" i="5"/>
  <c r="I3830" i="5"/>
  <c r="M3830" i="5"/>
  <c r="N3830" i="5" s="1"/>
  <c r="F3831" i="5"/>
  <c r="I3831" i="5"/>
  <c r="M3831" i="5"/>
  <c r="N3831" i="5" s="1"/>
  <c r="F3832" i="5"/>
  <c r="I3832" i="5"/>
  <c r="M3832" i="5"/>
  <c r="N3832" i="5" s="1"/>
  <c r="F3833" i="5"/>
  <c r="I3833" i="5"/>
  <c r="M3833" i="5"/>
  <c r="N3833" i="5" s="1"/>
  <c r="F3834" i="5"/>
  <c r="I3834" i="5"/>
  <c r="M3834" i="5"/>
  <c r="N3834" i="5" s="1"/>
  <c r="F3835" i="5"/>
  <c r="I3835" i="5"/>
  <c r="M3835" i="5"/>
  <c r="N3835" i="5" s="1"/>
  <c r="F3836" i="5"/>
  <c r="I3836" i="5"/>
  <c r="M3836" i="5"/>
  <c r="N3836" i="5" s="1"/>
  <c r="F3837" i="5"/>
  <c r="I3837" i="5"/>
  <c r="M3837" i="5"/>
  <c r="N3837" i="5" s="1"/>
  <c r="F3838" i="5"/>
  <c r="I3838" i="5"/>
  <c r="M3838" i="5"/>
  <c r="N3838" i="5" s="1"/>
  <c r="F3839" i="5"/>
  <c r="I3839" i="5"/>
  <c r="M3839" i="5"/>
  <c r="N3839" i="5" s="1"/>
  <c r="F3840" i="5"/>
  <c r="I3840" i="5"/>
  <c r="M3840" i="5"/>
  <c r="N3840" i="5" s="1"/>
  <c r="F3841" i="5"/>
  <c r="I3841" i="5"/>
  <c r="M3841" i="5"/>
  <c r="N3841" i="5" s="1"/>
  <c r="F3842" i="5"/>
  <c r="I3842" i="5"/>
  <c r="M3842" i="5"/>
  <c r="N3842" i="5" s="1"/>
  <c r="F3843" i="5"/>
  <c r="I3843" i="5"/>
  <c r="M3843" i="5"/>
  <c r="N3843" i="5" s="1"/>
  <c r="F3844" i="5"/>
  <c r="I3844" i="5"/>
  <c r="M3844" i="5"/>
  <c r="N3844" i="5" s="1"/>
  <c r="F3845" i="5"/>
  <c r="I3845" i="5"/>
  <c r="M3845" i="5"/>
  <c r="N3845" i="5" s="1"/>
  <c r="F3846" i="5"/>
  <c r="I3846" i="5"/>
  <c r="M3846" i="5"/>
  <c r="N3846" i="5" s="1"/>
  <c r="F3847" i="5"/>
  <c r="I3847" i="5"/>
  <c r="M3847" i="5"/>
  <c r="N3847" i="5" s="1"/>
  <c r="F3848" i="5"/>
  <c r="I3848" i="5"/>
  <c r="M3848" i="5"/>
  <c r="N3848" i="5" s="1"/>
  <c r="F3849" i="5"/>
  <c r="I3849" i="5"/>
  <c r="M3849" i="5"/>
  <c r="N3849" i="5" s="1"/>
  <c r="F3850" i="5"/>
  <c r="I3850" i="5"/>
  <c r="M3850" i="5"/>
  <c r="N3850" i="5" s="1"/>
  <c r="F3851" i="5"/>
  <c r="I3851" i="5"/>
  <c r="M3851" i="5"/>
  <c r="N3851" i="5" s="1"/>
  <c r="F3852" i="5"/>
  <c r="I3852" i="5"/>
  <c r="M3852" i="5"/>
  <c r="N3852" i="5" s="1"/>
  <c r="F3853" i="5"/>
  <c r="I3853" i="5"/>
  <c r="M3853" i="5"/>
  <c r="N3853" i="5" s="1"/>
  <c r="F3854" i="5"/>
  <c r="I3854" i="5"/>
  <c r="M3854" i="5"/>
  <c r="N3854" i="5" s="1"/>
  <c r="F3855" i="5"/>
  <c r="I3855" i="5"/>
  <c r="M3855" i="5"/>
  <c r="N3855" i="5" s="1"/>
  <c r="F3856" i="5"/>
  <c r="I3856" i="5"/>
  <c r="M3856" i="5"/>
  <c r="N3856" i="5" s="1"/>
  <c r="F3857" i="5"/>
  <c r="I3857" i="5"/>
  <c r="M3857" i="5"/>
  <c r="N3857" i="5" s="1"/>
  <c r="F3858" i="5"/>
  <c r="I3858" i="5"/>
  <c r="M3858" i="5"/>
  <c r="N3858" i="5" s="1"/>
  <c r="F3859" i="5"/>
  <c r="I3859" i="5"/>
  <c r="M3859" i="5"/>
  <c r="N3859" i="5" s="1"/>
  <c r="F3860" i="5"/>
  <c r="I3860" i="5"/>
  <c r="M3860" i="5"/>
  <c r="N3860" i="5" s="1"/>
  <c r="F3861" i="5"/>
  <c r="I3861" i="5"/>
  <c r="M3861" i="5"/>
  <c r="N3861" i="5" s="1"/>
  <c r="F3862" i="5"/>
  <c r="I3862" i="5"/>
  <c r="M3862" i="5"/>
  <c r="N3862" i="5" s="1"/>
  <c r="F3863" i="5"/>
  <c r="I3863" i="5"/>
  <c r="M3863" i="5"/>
  <c r="N3863" i="5" s="1"/>
  <c r="F3864" i="5"/>
  <c r="I3864" i="5"/>
  <c r="M3864" i="5"/>
  <c r="N3864" i="5" s="1"/>
  <c r="F3865" i="5"/>
  <c r="I3865" i="5"/>
  <c r="M3865" i="5"/>
  <c r="N3865" i="5" s="1"/>
  <c r="F3866" i="5"/>
  <c r="I3866" i="5"/>
  <c r="M3866" i="5"/>
  <c r="N3866" i="5" s="1"/>
  <c r="F3867" i="5"/>
  <c r="I3867" i="5"/>
  <c r="M3867" i="5"/>
  <c r="N3867" i="5" s="1"/>
  <c r="F3868" i="5"/>
  <c r="I3868" i="5"/>
  <c r="M3868" i="5"/>
  <c r="N3868" i="5" s="1"/>
  <c r="F3869" i="5"/>
  <c r="I3869" i="5"/>
  <c r="M3869" i="5"/>
  <c r="N3869" i="5" s="1"/>
  <c r="F3870" i="5"/>
  <c r="I3870" i="5"/>
  <c r="M3870" i="5"/>
  <c r="N3870" i="5" s="1"/>
  <c r="F3871" i="5"/>
  <c r="I3871" i="5"/>
  <c r="M3871" i="5"/>
  <c r="N3871" i="5" s="1"/>
  <c r="F3872" i="5"/>
  <c r="I3872" i="5"/>
  <c r="M3872" i="5"/>
  <c r="N3872" i="5" s="1"/>
  <c r="F3873" i="5"/>
  <c r="I3873" i="5"/>
  <c r="M3873" i="5"/>
  <c r="N3873" i="5" s="1"/>
  <c r="F3874" i="5"/>
  <c r="I3874" i="5"/>
  <c r="M3874" i="5"/>
  <c r="N3874" i="5" s="1"/>
  <c r="F3875" i="5"/>
  <c r="I3875" i="5"/>
  <c r="M3875" i="5"/>
  <c r="N3875" i="5" s="1"/>
  <c r="F3876" i="5"/>
  <c r="I3876" i="5"/>
  <c r="M3876" i="5"/>
  <c r="N3876" i="5" s="1"/>
  <c r="F3877" i="5"/>
  <c r="I3877" i="5"/>
  <c r="M3877" i="5"/>
  <c r="N3877" i="5" s="1"/>
  <c r="F3878" i="5"/>
  <c r="I3878" i="5"/>
  <c r="M3878" i="5"/>
  <c r="N3878" i="5" s="1"/>
  <c r="F3879" i="5"/>
  <c r="I3879" i="5"/>
  <c r="M3879" i="5"/>
  <c r="N3879" i="5" s="1"/>
  <c r="F3880" i="5"/>
  <c r="I3880" i="5"/>
  <c r="M3880" i="5"/>
  <c r="N3880" i="5" s="1"/>
  <c r="F3881" i="5"/>
  <c r="I3881" i="5"/>
  <c r="M3881" i="5"/>
  <c r="N3881" i="5" s="1"/>
  <c r="F3882" i="5"/>
  <c r="I3882" i="5"/>
  <c r="M3882" i="5"/>
  <c r="N3882" i="5" s="1"/>
  <c r="F3883" i="5"/>
  <c r="I3883" i="5"/>
  <c r="M3883" i="5"/>
  <c r="N3883" i="5" s="1"/>
  <c r="F3884" i="5"/>
  <c r="I3884" i="5"/>
  <c r="M3884" i="5"/>
  <c r="N3884" i="5" s="1"/>
  <c r="F3885" i="5"/>
  <c r="I3885" i="5"/>
  <c r="M3885" i="5"/>
  <c r="N3885" i="5" s="1"/>
  <c r="F3886" i="5"/>
  <c r="I3886" i="5"/>
  <c r="M3886" i="5"/>
  <c r="N3886" i="5" s="1"/>
  <c r="F3887" i="5"/>
  <c r="I3887" i="5"/>
  <c r="M3887" i="5"/>
  <c r="N3887" i="5" s="1"/>
  <c r="F3888" i="5"/>
  <c r="I3888" i="5"/>
  <c r="M3888" i="5"/>
  <c r="N3888" i="5" s="1"/>
  <c r="F3889" i="5"/>
  <c r="I3889" i="5"/>
  <c r="M3889" i="5"/>
  <c r="N3889" i="5" s="1"/>
  <c r="F3890" i="5"/>
  <c r="I3890" i="5"/>
  <c r="M3890" i="5"/>
  <c r="N3890" i="5" s="1"/>
  <c r="F3891" i="5"/>
  <c r="I3891" i="5"/>
  <c r="M3891" i="5"/>
  <c r="N3891" i="5" s="1"/>
  <c r="F3892" i="5"/>
  <c r="I3892" i="5"/>
  <c r="M3892" i="5"/>
  <c r="N3892" i="5" s="1"/>
  <c r="F3893" i="5"/>
  <c r="I3893" i="5"/>
  <c r="M3893" i="5"/>
  <c r="N3893" i="5" s="1"/>
  <c r="F3894" i="5"/>
  <c r="I3894" i="5"/>
  <c r="M3894" i="5"/>
  <c r="N3894" i="5" s="1"/>
  <c r="F3895" i="5"/>
  <c r="I3895" i="5"/>
  <c r="M3895" i="5"/>
  <c r="N3895" i="5" s="1"/>
  <c r="F3896" i="5"/>
  <c r="I3896" i="5"/>
  <c r="M3896" i="5"/>
  <c r="N3896" i="5" s="1"/>
  <c r="F3897" i="5"/>
  <c r="I3897" i="5"/>
  <c r="M3897" i="5"/>
  <c r="N3897" i="5" s="1"/>
  <c r="F3898" i="5"/>
  <c r="I3898" i="5"/>
  <c r="M3898" i="5"/>
  <c r="N3898" i="5" s="1"/>
  <c r="F3899" i="5"/>
  <c r="I3899" i="5"/>
  <c r="M3899" i="5"/>
  <c r="N3899" i="5" s="1"/>
  <c r="F3900" i="5"/>
  <c r="I3900" i="5"/>
  <c r="M3900" i="5"/>
  <c r="N3900" i="5" s="1"/>
  <c r="F3901" i="5"/>
  <c r="I3901" i="5"/>
  <c r="M3901" i="5"/>
  <c r="N3901" i="5" s="1"/>
  <c r="F3902" i="5"/>
  <c r="I3902" i="5"/>
  <c r="M3902" i="5"/>
  <c r="N3902" i="5" s="1"/>
  <c r="F3903" i="5"/>
  <c r="I3903" i="5"/>
  <c r="M3903" i="5"/>
  <c r="N3903" i="5" s="1"/>
  <c r="F3904" i="5"/>
  <c r="I3904" i="5"/>
  <c r="M3904" i="5"/>
  <c r="N3904" i="5" s="1"/>
  <c r="F3905" i="5"/>
  <c r="I3905" i="5"/>
  <c r="M3905" i="5"/>
  <c r="N3905" i="5" s="1"/>
  <c r="F3906" i="5"/>
  <c r="I3906" i="5"/>
  <c r="M3906" i="5"/>
  <c r="N3906" i="5" s="1"/>
  <c r="F3907" i="5"/>
  <c r="I3907" i="5"/>
  <c r="M3907" i="5"/>
  <c r="N3907" i="5" s="1"/>
  <c r="F3908" i="5"/>
  <c r="I3908" i="5"/>
  <c r="M3908" i="5"/>
  <c r="N3908" i="5" s="1"/>
  <c r="F3909" i="5"/>
  <c r="I3909" i="5"/>
  <c r="M3909" i="5"/>
  <c r="N3909" i="5" s="1"/>
  <c r="F3910" i="5"/>
  <c r="I3910" i="5"/>
  <c r="M3910" i="5"/>
  <c r="N3910" i="5" s="1"/>
  <c r="F3911" i="5"/>
  <c r="I3911" i="5"/>
  <c r="M3911" i="5"/>
  <c r="N3911" i="5" s="1"/>
  <c r="F3912" i="5"/>
  <c r="I3912" i="5"/>
  <c r="M3912" i="5"/>
  <c r="N3912" i="5" s="1"/>
  <c r="F3913" i="5"/>
  <c r="I3913" i="5"/>
  <c r="M3913" i="5"/>
  <c r="N3913" i="5" s="1"/>
  <c r="F3914" i="5"/>
  <c r="I3914" i="5"/>
  <c r="M3914" i="5"/>
  <c r="N3914" i="5" s="1"/>
  <c r="F3915" i="5"/>
  <c r="I3915" i="5"/>
  <c r="M3915" i="5"/>
  <c r="N3915" i="5" s="1"/>
  <c r="F3916" i="5"/>
  <c r="I3916" i="5"/>
  <c r="M3916" i="5"/>
  <c r="N3916" i="5" s="1"/>
  <c r="F3917" i="5"/>
  <c r="I3917" i="5"/>
  <c r="M3917" i="5"/>
  <c r="N3917" i="5" s="1"/>
  <c r="F3918" i="5"/>
  <c r="I3918" i="5"/>
  <c r="M3918" i="5"/>
  <c r="N3918" i="5" s="1"/>
  <c r="F3919" i="5"/>
  <c r="I3919" i="5"/>
  <c r="M3919" i="5"/>
  <c r="N3919" i="5" s="1"/>
  <c r="F3920" i="5"/>
  <c r="I3920" i="5"/>
  <c r="M3920" i="5"/>
  <c r="N3920" i="5" s="1"/>
  <c r="F3921" i="5"/>
  <c r="I3921" i="5"/>
  <c r="M3921" i="5"/>
  <c r="N3921" i="5" s="1"/>
  <c r="I3922" i="5"/>
  <c r="M3922" i="5"/>
  <c r="N3922" i="5" s="1"/>
  <c r="F3923" i="5"/>
  <c r="I3923" i="5"/>
  <c r="M3923" i="5"/>
  <c r="N3923" i="5" s="1"/>
  <c r="F3924" i="5"/>
  <c r="I3924" i="5"/>
  <c r="M3924" i="5"/>
  <c r="N3924" i="5" s="1"/>
  <c r="F3925" i="5"/>
  <c r="I3925" i="5"/>
  <c r="M3925" i="5"/>
  <c r="N3925" i="5" s="1"/>
  <c r="F3926" i="5"/>
  <c r="I3926" i="5"/>
  <c r="M3926" i="5"/>
  <c r="N3926" i="5" s="1"/>
  <c r="F3927" i="5"/>
  <c r="I3927" i="5"/>
  <c r="M3927" i="5"/>
  <c r="N3927" i="5" s="1"/>
  <c r="F3928" i="5"/>
  <c r="I3928" i="5"/>
  <c r="M3928" i="5"/>
  <c r="N3928" i="5" s="1"/>
  <c r="F3929" i="5"/>
  <c r="I3929" i="5"/>
  <c r="M3929" i="5"/>
  <c r="N3929" i="5" s="1"/>
  <c r="F3930" i="5"/>
  <c r="I3930" i="5"/>
  <c r="M3930" i="5"/>
  <c r="N3930" i="5" s="1"/>
  <c r="F3931" i="5"/>
  <c r="I3931" i="5"/>
  <c r="M3931" i="5"/>
  <c r="N3931" i="5" s="1"/>
  <c r="F3932" i="5"/>
  <c r="I3932" i="5"/>
  <c r="M3932" i="5"/>
  <c r="N3932" i="5" s="1"/>
  <c r="F3933" i="5"/>
  <c r="I3933" i="5"/>
  <c r="M3933" i="5"/>
  <c r="N3933" i="5" s="1"/>
  <c r="F3934" i="5"/>
  <c r="I3934" i="5"/>
  <c r="M3934" i="5"/>
  <c r="N3934" i="5" s="1"/>
  <c r="F3935" i="5"/>
  <c r="I3935" i="5"/>
  <c r="M3935" i="5"/>
  <c r="N3935" i="5" s="1"/>
  <c r="F3936" i="5"/>
  <c r="I3936" i="5"/>
  <c r="M3936" i="5"/>
  <c r="N3936" i="5" s="1"/>
  <c r="F3937" i="5"/>
  <c r="I3937" i="5"/>
  <c r="M3937" i="5"/>
  <c r="N3937" i="5" s="1"/>
  <c r="F3938" i="5"/>
  <c r="I3938" i="5"/>
  <c r="M3938" i="5"/>
  <c r="N3938" i="5" s="1"/>
  <c r="F3939" i="5"/>
  <c r="I3939" i="5"/>
  <c r="M3939" i="5"/>
  <c r="N3939" i="5" s="1"/>
  <c r="F3940" i="5"/>
  <c r="I3940" i="5"/>
  <c r="M3940" i="5"/>
  <c r="N3940" i="5" s="1"/>
  <c r="F3941" i="5"/>
  <c r="I3941" i="5"/>
  <c r="M3941" i="5"/>
  <c r="N3941" i="5" s="1"/>
  <c r="F3942" i="5"/>
  <c r="I3942" i="5"/>
  <c r="M3942" i="5"/>
  <c r="N3942" i="5" s="1"/>
  <c r="F3943" i="5"/>
  <c r="I3943" i="5"/>
  <c r="M3943" i="5"/>
  <c r="N3943" i="5" s="1"/>
  <c r="F3944" i="5"/>
  <c r="I3944" i="5"/>
  <c r="M3944" i="5"/>
  <c r="N3944" i="5" s="1"/>
  <c r="F3945" i="5"/>
  <c r="I3945" i="5"/>
  <c r="M3945" i="5"/>
  <c r="N3945" i="5" s="1"/>
  <c r="F3946" i="5"/>
  <c r="I3946" i="5"/>
  <c r="M3946" i="5"/>
  <c r="N3946" i="5" s="1"/>
  <c r="F3947" i="5"/>
  <c r="I3947" i="5"/>
  <c r="M3947" i="5"/>
  <c r="N3947" i="5" s="1"/>
  <c r="F3948" i="5"/>
  <c r="I3948" i="5"/>
  <c r="M3948" i="5"/>
  <c r="N3948" i="5" s="1"/>
  <c r="F3949" i="5"/>
  <c r="I3949" i="5"/>
  <c r="M3949" i="5"/>
  <c r="N3949" i="5" s="1"/>
  <c r="F3950" i="5"/>
  <c r="I3950" i="5"/>
  <c r="M3950" i="5"/>
  <c r="N3950" i="5" s="1"/>
  <c r="F3951" i="5"/>
  <c r="I3951" i="5"/>
  <c r="M3951" i="5"/>
  <c r="N3951" i="5" s="1"/>
  <c r="F3952" i="5"/>
  <c r="I3952" i="5"/>
  <c r="M3952" i="5"/>
  <c r="N3952" i="5" s="1"/>
  <c r="F3953" i="5"/>
  <c r="I3953" i="5"/>
  <c r="M3953" i="5"/>
  <c r="N3953" i="5" s="1"/>
  <c r="F3954" i="5"/>
  <c r="I3954" i="5"/>
  <c r="M3954" i="5"/>
  <c r="N3954" i="5" s="1"/>
  <c r="F3955" i="5"/>
  <c r="I3955" i="5"/>
  <c r="M3955" i="5"/>
  <c r="N3955" i="5" s="1"/>
  <c r="F3956" i="5"/>
  <c r="I3956" i="5"/>
  <c r="M3956" i="5"/>
  <c r="N3956" i="5" s="1"/>
  <c r="F3957" i="5"/>
  <c r="I3957" i="5"/>
  <c r="M3957" i="5"/>
  <c r="N3957" i="5"/>
  <c r="F3958" i="5"/>
  <c r="I3958" i="5"/>
  <c r="M3958" i="5"/>
  <c r="N3958" i="5" s="1"/>
  <c r="F3959" i="5"/>
  <c r="I3959" i="5"/>
  <c r="M3959" i="5"/>
  <c r="N3959" i="5"/>
  <c r="F3960" i="5"/>
  <c r="I3960" i="5"/>
  <c r="M3960" i="5"/>
  <c r="N3960" i="5" s="1"/>
  <c r="F3961" i="5"/>
  <c r="I3961" i="5"/>
  <c r="M3961" i="5"/>
  <c r="N3961" i="5" s="1"/>
  <c r="I3962" i="5"/>
  <c r="M3962" i="5"/>
  <c r="N3962" i="5" s="1"/>
  <c r="F3963" i="5"/>
  <c r="I3963" i="5"/>
  <c r="M3963" i="5"/>
  <c r="N3963" i="5" s="1"/>
  <c r="F3964" i="5"/>
  <c r="I3964" i="5"/>
  <c r="M3964" i="5"/>
  <c r="N3964" i="5" s="1"/>
  <c r="F3965" i="5"/>
  <c r="I3965" i="5"/>
  <c r="M3965" i="5"/>
  <c r="N3965" i="5" s="1"/>
  <c r="F3966" i="5"/>
  <c r="I3966" i="5"/>
  <c r="M3966" i="5"/>
  <c r="N3966" i="5" s="1"/>
  <c r="F3967" i="5"/>
  <c r="I3967" i="5"/>
  <c r="M3967" i="5"/>
  <c r="N3967" i="5" s="1"/>
  <c r="F3968" i="5"/>
  <c r="I3968" i="5"/>
  <c r="M3968" i="5"/>
  <c r="N3968" i="5" s="1"/>
  <c r="F3969" i="5"/>
  <c r="I3969" i="5"/>
  <c r="M3969" i="5"/>
  <c r="N3969" i="5" s="1"/>
  <c r="F3970" i="5"/>
  <c r="I3970" i="5"/>
  <c r="M3970" i="5"/>
  <c r="N3970" i="5" s="1"/>
  <c r="F3971" i="5"/>
  <c r="I3971" i="5"/>
  <c r="M3971" i="5"/>
  <c r="N3971" i="5" s="1"/>
  <c r="F3972" i="5"/>
  <c r="I3972" i="5"/>
  <c r="M3972" i="5"/>
  <c r="N3972" i="5" s="1"/>
  <c r="F3973" i="5"/>
  <c r="I3973" i="5"/>
  <c r="M3973" i="5"/>
  <c r="N3973" i="5" s="1"/>
  <c r="F3974" i="5"/>
  <c r="I3974" i="5"/>
  <c r="M3974" i="5"/>
  <c r="N3974" i="5" s="1"/>
  <c r="F3975" i="5"/>
  <c r="I3975" i="5"/>
  <c r="M3975" i="5"/>
  <c r="N3975" i="5" s="1"/>
  <c r="F3976" i="5"/>
  <c r="I3976" i="5"/>
  <c r="M3976" i="5"/>
  <c r="N3976" i="5" s="1"/>
  <c r="F3977" i="5"/>
  <c r="I3977" i="5"/>
  <c r="M3977" i="5"/>
  <c r="N3977" i="5" s="1"/>
  <c r="F3978" i="5"/>
  <c r="I3978" i="5"/>
  <c r="M3978" i="5"/>
  <c r="N3978" i="5" s="1"/>
  <c r="F3979" i="5"/>
  <c r="I3979" i="5"/>
  <c r="M3979" i="5"/>
  <c r="N3979" i="5" s="1"/>
  <c r="F3980" i="5"/>
  <c r="I3980" i="5"/>
  <c r="M3980" i="5"/>
  <c r="N3980" i="5" s="1"/>
  <c r="F3981" i="5"/>
  <c r="I3981" i="5"/>
  <c r="M3981" i="5"/>
  <c r="N3981" i="5" s="1"/>
  <c r="F3982" i="5"/>
  <c r="I3982" i="5"/>
  <c r="M3982" i="5"/>
  <c r="N3982" i="5" s="1"/>
  <c r="F3983" i="5"/>
  <c r="I3983" i="5"/>
  <c r="M3983" i="5"/>
  <c r="N3983" i="5" s="1"/>
  <c r="F3984" i="5"/>
  <c r="I3984" i="5"/>
  <c r="M3984" i="5"/>
  <c r="N3984" i="5" s="1"/>
  <c r="F3985" i="5"/>
  <c r="I3985" i="5"/>
  <c r="M3985" i="5"/>
  <c r="N3985" i="5" s="1"/>
  <c r="F3986" i="5"/>
  <c r="I3986" i="5"/>
  <c r="M3986" i="5"/>
  <c r="N3986" i="5" s="1"/>
  <c r="F3987" i="5"/>
  <c r="I3987" i="5"/>
  <c r="M3987" i="5"/>
  <c r="N3987" i="5" s="1"/>
  <c r="F3988" i="5"/>
  <c r="I3988" i="5"/>
  <c r="M3988" i="5"/>
  <c r="N3988" i="5" s="1"/>
  <c r="F3989" i="5"/>
  <c r="I3989" i="5"/>
  <c r="M3989" i="5"/>
  <c r="N3989" i="5" s="1"/>
  <c r="F3990" i="5"/>
  <c r="I3990" i="5"/>
  <c r="M3990" i="5"/>
  <c r="N3990" i="5" s="1"/>
  <c r="F3991" i="5"/>
  <c r="I3991" i="5"/>
  <c r="M3991" i="5"/>
  <c r="N3991" i="5" s="1"/>
  <c r="F3992" i="5"/>
  <c r="I3992" i="5"/>
  <c r="M3992" i="5"/>
  <c r="N3992" i="5" s="1"/>
  <c r="F3993" i="5"/>
  <c r="I3993" i="5"/>
  <c r="M3993" i="5"/>
  <c r="N3993" i="5" s="1"/>
  <c r="I3994" i="5"/>
  <c r="M3994" i="5"/>
  <c r="N3994" i="5"/>
  <c r="F3995" i="5"/>
  <c r="I3995" i="5"/>
  <c r="M3995" i="5"/>
  <c r="N3995" i="5" s="1"/>
  <c r="F3996" i="5"/>
  <c r="I3996" i="5"/>
  <c r="M3996" i="5"/>
  <c r="N3996" i="5"/>
  <c r="F3997" i="5"/>
  <c r="I3997" i="5"/>
  <c r="M3997" i="5"/>
  <c r="N3997" i="5" s="1"/>
  <c r="F3998" i="5"/>
  <c r="I3998" i="5"/>
  <c r="M3998" i="5"/>
  <c r="N3998" i="5"/>
  <c r="F3999" i="5"/>
  <c r="I3999" i="5"/>
  <c r="M3999" i="5"/>
  <c r="N3999" i="5" s="1"/>
  <c r="F4000" i="5"/>
  <c r="I4000" i="5"/>
  <c r="M4000" i="5"/>
  <c r="N4000" i="5"/>
  <c r="F4001" i="5"/>
  <c r="I4001" i="5"/>
  <c r="M4001" i="5"/>
  <c r="N4001" i="5" s="1"/>
  <c r="F4002" i="5"/>
  <c r="I4002" i="5"/>
  <c r="M4002" i="5"/>
  <c r="N4002" i="5"/>
  <c r="F4003" i="5"/>
  <c r="I4003" i="5"/>
  <c r="M4003" i="5"/>
  <c r="N4003" i="5" s="1"/>
  <c r="F4004" i="5"/>
  <c r="I4004" i="5"/>
  <c r="M4004" i="5"/>
  <c r="N4004" i="5"/>
  <c r="F4005" i="5"/>
  <c r="I4005" i="5"/>
  <c r="M4005" i="5"/>
  <c r="N4005" i="5" s="1"/>
  <c r="F4006" i="5"/>
  <c r="I4006" i="5"/>
  <c r="M4006" i="5"/>
  <c r="N4006" i="5"/>
  <c r="F4007" i="5"/>
  <c r="I4007" i="5"/>
  <c r="M4007" i="5"/>
  <c r="N4007" i="5" s="1"/>
  <c r="F4008" i="5"/>
  <c r="I4008" i="5"/>
  <c r="M4008" i="5"/>
  <c r="N4008" i="5"/>
  <c r="F4009" i="5"/>
  <c r="I4009" i="5"/>
  <c r="M4009" i="5"/>
  <c r="N4009" i="5" s="1"/>
  <c r="F4010" i="5"/>
  <c r="I4010" i="5"/>
  <c r="M4010" i="5"/>
  <c r="N4010" i="5"/>
  <c r="F4011" i="5"/>
  <c r="I4011" i="5"/>
  <c r="M4011" i="5"/>
  <c r="N4011" i="5" s="1"/>
  <c r="F4012" i="5"/>
  <c r="I4012" i="5"/>
  <c r="M4012" i="5"/>
  <c r="N4012" i="5"/>
  <c r="F4013" i="5"/>
  <c r="I4013" i="5"/>
  <c r="M4013" i="5"/>
  <c r="N4013" i="5" s="1"/>
  <c r="F4014" i="5"/>
  <c r="I4014" i="5"/>
  <c r="M4014" i="5"/>
  <c r="N4014" i="5"/>
  <c r="F4015" i="5"/>
  <c r="I4015" i="5"/>
  <c r="M4015" i="5"/>
  <c r="N4015" i="5" s="1"/>
  <c r="F4016" i="5"/>
  <c r="I4016" i="5"/>
  <c r="M4016" i="5"/>
  <c r="N4016" i="5" s="1"/>
  <c r="F4017" i="5"/>
  <c r="I4017" i="5"/>
  <c r="M4017" i="5"/>
  <c r="N4017" i="5" s="1"/>
  <c r="F4018" i="5"/>
  <c r="I4018" i="5"/>
  <c r="M4018" i="5"/>
  <c r="N4018" i="5" s="1"/>
  <c r="F4019" i="5"/>
  <c r="I4019" i="5"/>
  <c r="M4019" i="5"/>
  <c r="N4019" i="5" s="1"/>
  <c r="F4020" i="5"/>
  <c r="I4020" i="5"/>
  <c r="M4020" i="5"/>
  <c r="N4020" i="5" s="1"/>
  <c r="F4021" i="5"/>
  <c r="I4021" i="5"/>
  <c r="M4021" i="5"/>
  <c r="N4021" i="5" s="1"/>
  <c r="F4022" i="5"/>
  <c r="I4022" i="5"/>
  <c r="M4022" i="5"/>
  <c r="N4022" i="5" s="1"/>
  <c r="F4023" i="5"/>
  <c r="I4023" i="5"/>
  <c r="M4023" i="5"/>
  <c r="N4023" i="5" s="1"/>
  <c r="F4024" i="5"/>
  <c r="I4024" i="5"/>
  <c r="M4024" i="5"/>
  <c r="N4024" i="5" s="1"/>
  <c r="F4025" i="5"/>
  <c r="I4025" i="5"/>
  <c r="M4025" i="5"/>
  <c r="N4025" i="5" s="1"/>
  <c r="F4026" i="5"/>
  <c r="I4026" i="5"/>
  <c r="M4026" i="5"/>
  <c r="N4026" i="5" s="1"/>
  <c r="F4027" i="5"/>
  <c r="I4027" i="5"/>
  <c r="M4027" i="5"/>
  <c r="N4027" i="5" s="1"/>
  <c r="F4028" i="5"/>
  <c r="I4028" i="5"/>
  <c r="M4028" i="5"/>
  <c r="N4028" i="5" s="1"/>
  <c r="F4029" i="5"/>
  <c r="I4029" i="5"/>
  <c r="M4029" i="5"/>
  <c r="N4029" i="5" s="1"/>
  <c r="F4030" i="5"/>
  <c r="I4030" i="5"/>
  <c r="M4030" i="5"/>
  <c r="N4030" i="5" s="1"/>
  <c r="F4031" i="5"/>
  <c r="I4031" i="5"/>
  <c r="M4031" i="5"/>
  <c r="N4031" i="5" s="1"/>
  <c r="F4032" i="5"/>
  <c r="I4032" i="5"/>
  <c r="M4032" i="5"/>
  <c r="N4032" i="5" s="1"/>
  <c r="F4033" i="5"/>
  <c r="I4033" i="5"/>
  <c r="M4033" i="5"/>
  <c r="N4033" i="5" s="1"/>
  <c r="F4034" i="5"/>
  <c r="I4034" i="5"/>
  <c r="M4034" i="5"/>
  <c r="N4034" i="5" s="1"/>
  <c r="F4035" i="5"/>
  <c r="I4035" i="5"/>
  <c r="M4035" i="5"/>
  <c r="N4035" i="5" s="1"/>
  <c r="F4036" i="5"/>
  <c r="I4036" i="5"/>
  <c r="M4036" i="5"/>
  <c r="N4036" i="5" s="1"/>
  <c r="F4037" i="5"/>
  <c r="I4037" i="5"/>
  <c r="M4037" i="5"/>
  <c r="N4037" i="5" s="1"/>
  <c r="F4038" i="5"/>
  <c r="I4038" i="5"/>
  <c r="M4038" i="5"/>
  <c r="N4038" i="5" s="1"/>
  <c r="F4039" i="5"/>
  <c r="I4039" i="5"/>
  <c r="M4039" i="5"/>
  <c r="N4039" i="5" s="1"/>
  <c r="F4040" i="5"/>
  <c r="I4040" i="5"/>
  <c r="M4040" i="5"/>
  <c r="N4040" i="5" s="1"/>
  <c r="F4041" i="5"/>
  <c r="I4041" i="5"/>
  <c r="M4041" i="5"/>
  <c r="N4041" i="5" s="1"/>
  <c r="F4042" i="5"/>
  <c r="I4042" i="5"/>
  <c r="M4042" i="5"/>
  <c r="N4042" i="5" s="1"/>
  <c r="F4043" i="5"/>
  <c r="I4043" i="5"/>
  <c r="M4043" i="5"/>
  <c r="N4043" i="5" s="1"/>
  <c r="F4044" i="5"/>
  <c r="I4044" i="5"/>
  <c r="M4044" i="5"/>
  <c r="N4044" i="5" s="1"/>
  <c r="F4045" i="5"/>
  <c r="I4045" i="5"/>
  <c r="M4045" i="5"/>
  <c r="N4045" i="5"/>
  <c r="F4046" i="5"/>
  <c r="I4046" i="5"/>
  <c r="M4046" i="5"/>
  <c r="N4046" i="5" s="1"/>
  <c r="F4047" i="5"/>
  <c r="I4047" i="5"/>
  <c r="M4047" i="5"/>
  <c r="N4047" i="5" s="1"/>
  <c r="F4048" i="5"/>
  <c r="I4048" i="5"/>
  <c r="M4048" i="5"/>
  <c r="N4048" i="5" s="1"/>
  <c r="F4049" i="5"/>
  <c r="I4049" i="5"/>
  <c r="M4049" i="5"/>
  <c r="N4049" i="5"/>
  <c r="F4050" i="5"/>
  <c r="I4050" i="5"/>
  <c r="M4050" i="5"/>
  <c r="N4050" i="5" s="1"/>
  <c r="F4051" i="5"/>
  <c r="I4051" i="5"/>
  <c r="M4051" i="5"/>
  <c r="N4051" i="5" s="1"/>
  <c r="F4052" i="5"/>
  <c r="I4052" i="5"/>
  <c r="M4052" i="5"/>
  <c r="N4052" i="5" s="1"/>
  <c r="F4053" i="5"/>
  <c r="I4053" i="5"/>
  <c r="M4053" i="5"/>
  <c r="N4053" i="5" s="1"/>
  <c r="F4054" i="5"/>
  <c r="I4054" i="5"/>
  <c r="M4054" i="5"/>
  <c r="N4054" i="5" s="1"/>
  <c r="F4055" i="5"/>
  <c r="I4055" i="5"/>
  <c r="M4055" i="5"/>
  <c r="N4055" i="5" s="1"/>
  <c r="F4056" i="5"/>
  <c r="I4056" i="5"/>
  <c r="M4056" i="5"/>
  <c r="N4056" i="5" s="1"/>
  <c r="F4057" i="5"/>
  <c r="I4057" i="5"/>
  <c r="M4057" i="5"/>
  <c r="N4057" i="5"/>
  <c r="F4058" i="5"/>
  <c r="I4058" i="5"/>
  <c r="M4058" i="5"/>
  <c r="N4058" i="5" s="1"/>
  <c r="F4059" i="5"/>
  <c r="I4059" i="5"/>
  <c r="M4059" i="5"/>
  <c r="N4059" i="5" s="1"/>
  <c r="F4060" i="5"/>
  <c r="I4060" i="5"/>
  <c r="M4060" i="5"/>
  <c r="N4060" i="5" s="1"/>
  <c r="F4061" i="5"/>
  <c r="I4061" i="5"/>
  <c r="M4061" i="5"/>
  <c r="N4061" i="5"/>
  <c r="F4062" i="5"/>
  <c r="I4062" i="5"/>
  <c r="M4062" i="5"/>
  <c r="N4062" i="5" s="1"/>
  <c r="F4063" i="5"/>
  <c r="I4063" i="5"/>
  <c r="M4063" i="5"/>
  <c r="N4063" i="5" s="1"/>
  <c r="F4064" i="5"/>
  <c r="I4064" i="5"/>
  <c r="M4064" i="5"/>
  <c r="N4064" i="5" s="1"/>
  <c r="F4065" i="5"/>
  <c r="I4065" i="5"/>
  <c r="M4065" i="5"/>
  <c r="N4065" i="5"/>
  <c r="F4066" i="5"/>
  <c r="I4066" i="5"/>
  <c r="M4066" i="5"/>
  <c r="N4066" i="5" s="1"/>
  <c r="F4067" i="5"/>
  <c r="I4067" i="5"/>
  <c r="M4067" i="5"/>
  <c r="N4067" i="5" s="1"/>
  <c r="F4068" i="5"/>
  <c r="I4068" i="5"/>
  <c r="M4068" i="5"/>
  <c r="N4068" i="5" s="1"/>
  <c r="F4069" i="5"/>
  <c r="I4069" i="5"/>
  <c r="M4069" i="5"/>
  <c r="N4069" i="5" s="1"/>
  <c r="F4070" i="5"/>
  <c r="I4070" i="5"/>
  <c r="M4070" i="5"/>
  <c r="N4070" i="5" s="1"/>
  <c r="F4071" i="5"/>
  <c r="I4071" i="5"/>
  <c r="M4071" i="5"/>
  <c r="N4071" i="5" s="1"/>
  <c r="F4072" i="5"/>
  <c r="I4072" i="5"/>
  <c r="M4072" i="5"/>
  <c r="N4072" i="5" s="1"/>
  <c r="F4073" i="5"/>
  <c r="I4073" i="5"/>
  <c r="M4073" i="5"/>
  <c r="N4073" i="5"/>
  <c r="F4074" i="5"/>
  <c r="I4074" i="5"/>
  <c r="M4074" i="5"/>
  <c r="N4074" i="5" s="1"/>
  <c r="F4075" i="5"/>
  <c r="I4075" i="5"/>
  <c r="M4075" i="5"/>
  <c r="N4075" i="5" s="1"/>
  <c r="I4076" i="5"/>
  <c r="M4076" i="5"/>
  <c r="N4076" i="5" s="1"/>
  <c r="F4077" i="5"/>
  <c r="I4077" i="5"/>
  <c r="M4077" i="5"/>
  <c r="N4077" i="5" s="1"/>
  <c r="F4078" i="5"/>
  <c r="I4078" i="5"/>
  <c r="M4078" i="5"/>
  <c r="N4078" i="5" s="1"/>
  <c r="F4079" i="5"/>
  <c r="I4079" i="5"/>
  <c r="M4079" i="5"/>
  <c r="N4079" i="5" s="1"/>
  <c r="F4080" i="5"/>
  <c r="I4080" i="5"/>
  <c r="M4080" i="5"/>
  <c r="N4080" i="5" s="1"/>
  <c r="F4081" i="5"/>
  <c r="I4081" i="5"/>
  <c r="M4081" i="5"/>
  <c r="N4081" i="5" s="1"/>
  <c r="F4082" i="5"/>
  <c r="I4082" i="5"/>
  <c r="M4082" i="5"/>
  <c r="N4082" i="5" s="1"/>
  <c r="F4083" i="5"/>
  <c r="I4083" i="5"/>
  <c r="M4083" i="5"/>
  <c r="N4083" i="5" s="1"/>
  <c r="F4084" i="5"/>
  <c r="I4084" i="5"/>
  <c r="M4084" i="5"/>
  <c r="N4084" i="5" s="1"/>
  <c r="F4085" i="5"/>
  <c r="I4085" i="5"/>
  <c r="M4085" i="5"/>
  <c r="N4085" i="5" s="1"/>
  <c r="F4086" i="5"/>
  <c r="I4086" i="5"/>
  <c r="M4086" i="5"/>
  <c r="N4086" i="5" s="1"/>
  <c r="F4087" i="5"/>
  <c r="I4087" i="5"/>
  <c r="M4087" i="5"/>
  <c r="N4087" i="5" s="1"/>
  <c r="F4088" i="5"/>
  <c r="I4088" i="5"/>
  <c r="M4088" i="5"/>
  <c r="N4088" i="5" s="1"/>
  <c r="F4089" i="5"/>
  <c r="I4089" i="5"/>
  <c r="M4089" i="5"/>
  <c r="N4089" i="5" s="1"/>
  <c r="F4090" i="5"/>
  <c r="I4090" i="5"/>
  <c r="M4090" i="5"/>
  <c r="N4090" i="5" s="1"/>
  <c r="F4091" i="5"/>
  <c r="I4091" i="5"/>
  <c r="M4091" i="5"/>
  <c r="N4091" i="5" s="1"/>
  <c r="F4092" i="5"/>
  <c r="I4092" i="5"/>
  <c r="M4092" i="5"/>
  <c r="N4092" i="5"/>
  <c r="F4093" i="5"/>
  <c r="I4093" i="5"/>
  <c r="M4093" i="5"/>
  <c r="N4093" i="5" s="1"/>
  <c r="F4094" i="5"/>
  <c r="I4094" i="5"/>
  <c r="M4094" i="5"/>
  <c r="N4094" i="5" s="1"/>
  <c r="F4095" i="5"/>
  <c r="I4095" i="5"/>
  <c r="M4095" i="5"/>
  <c r="N4095" i="5" s="1"/>
  <c r="F4096" i="5"/>
  <c r="I4096" i="5"/>
  <c r="M4096" i="5"/>
  <c r="N4096" i="5" s="1"/>
  <c r="F4097" i="5"/>
  <c r="I4097" i="5"/>
  <c r="M4097" i="5"/>
  <c r="N4097" i="5" s="1"/>
  <c r="F4098" i="5"/>
  <c r="I4098" i="5"/>
  <c r="M4098" i="5"/>
  <c r="N4098" i="5" s="1"/>
  <c r="F4099" i="5"/>
  <c r="I4099" i="5"/>
  <c r="M4099" i="5"/>
  <c r="N4099" i="5" s="1"/>
  <c r="F4100" i="5"/>
  <c r="I4100" i="5"/>
  <c r="M4100" i="5"/>
  <c r="N4100" i="5" s="1"/>
  <c r="F4101" i="5"/>
  <c r="I4101" i="5"/>
  <c r="M4101" i="5"/>
  <c r="N4101" i="5" s="1"/>
  <c r="F4102" i="5"/>
  <c r="I4102" i="5"/>
  <c r="M4102" i="5"/>
  <c r="N4102" i="5"/>
  <c r="F4103" i="5"/>
  <c r="I4103" i="5"/>
  <c r="M4103" i="5"/>
  <c r="N4103" i="5"/>
  <c r="F4104" i="5"/>
  <c r="I4104" i="5"/>
  <c r="M4104" i="5"/>
  <c r="N4104" i="5"/>
  <c r="F4105" i="5"/>
  <c r="I4105" i="5"/>
  <c r="M4105" i="5"/>
  <c r="N4105" i="5" s="1"/>
  <c r="F4106" i="5"/>
  <c r="I4106" i="5"/>
  <c r="M4106" i="5"/>
  <c r="N4106" i="5" s="1"/>
  <c r="F4107" i="5"/>
  <c r="I4107" i="5"/>
  <c r="M4107" i="5"/>
  <c r="N4107" i="5" s="1"/>
  <c r="F4108" i="5"/>
  <c r="I4108" i="5"/>
  <c r="M4108" i="5"/>
  <c r="N4108" i="5" s="1"/>
  <c r="F4109" i="5"/>
  <c r="I4109" i="5"/>
  <c r="M4109" i="5"/>
  <c r="N4109" i="5" s="1"/>
  <c r="F4110" i="5"/>
  <c r="I4110" i="5"/>
  <c r="M4110" i="5"/>
  <c r="N4110" i="5" s="1"/>
  <c r="F4111" i="5"/>
  <c r="I4111" i="5"/>
  <c r="M4111" i="5"/>
  <c r="N4111" i="5" s="1"/>
  <c r="F4112" i="5"/>
  <c r="I4112" i="5"/>
  <c r="M4112" i="5"/>
  <c r="N4112" i="5"/>
  <c r="F4113" i="5"/>
  <c r="I4113" i="5"/>
  <c r="M4113" i="5"/>
  <c r="N4113" i="5" s="1"/>
  <c r="F4114" i="5"/>
  <c r="I4114" i="5"/>
  <c r="M4114" i="5"/>
  <c r="N4114" i="5" s="1"/>
  <c r="F4115" i="5"/>
  <c r="I4115" i="5"/>
  <c r="M4115" i="5"/>
  <c r="N4115" i="5" s="1"/>
  <c r="F4116" i="5"/>
  <c r="I4116" i="5"/>
  <c r="M4116" i="5"/>
  <c r="N4116" i="5"/>
  <c r="F4117" i="5"/>
  <c r="I4117" i="5"/>
  <c r="M4117" i="5"/>
  <c r="N4117" i="5" s="1"/>
  <c r="F4118" i="5"/>
  <c r="I4118" i="5"/>
  <c r="M4118" i="5"/>
  <c r="N4118" i="5" s="1"/>
  <c r="F4119" i="5"/>
  <c r="I4119" i="5"/>
  <c r="M4119" i="5"/>
  <c r="N4119" i="5" s="1"/>
  <c r="F4120" i="5"/>
  <c r="I4120" i="5"/>
  <c r="M4120" i="5"/>
  <c r="N4120" i="5"/>
  <c r="F4121" i="5"/>
  <c r="I4121" i="5"/>
  <c r="M4121" i="5"/>
  <c r="N4121" i="5" s="1"/>
  <c r="F4122" i="5"/>
  <c r="I4122" i="5"/>
  <c r="M4122" i="5"/>
  <c r="N4122" i="5" s="1"/>
  <c r="F4123" i="5"/>
  <c r="I4123" i="5"/>
  <c r="M4123" i="5"/>
  <c r="N4123" i="5" s="1"/>
  <c r="F4124" i="5"/>
  <c r="I4124" i="5"/>
  <c r="M4124" i="5"/>
  <c r="N4124" i="5" s="1"/>
  <c r="F4125" i="5"/>
  <c r="I4125" i="5"/>
  <c r="M4125" i="5"/>
  <c r="N4125" i="5" s="1"/>
  <c r="F4126" i="5"/>
  <c r="I4126" i="5"/>
  <c r="M4126" i="5"/>
  <c r="N4126" i="5" s="1"/>
  <c r="F4127" i="5"/>
  <c r="I4127" i="5"/>
  <c r="M4127" i="5"/>
  <c r="N4127" i="5" s="1"/>
  <c r="F4128" i="5"/>
  <c r="I4128" i="5"/>
  <c r="M4128" i="5"/>
  <c r="N4128" i="5"/>
  <c r="F4129" i="5"/>
  <c r="I4129" i="5"/>
  <c r="M4129" i="5"/>
  <c r="N4129" i="5" s="1"/>
  <c r="F4130" i="5"/>
  <c r="I4130" i="5"/>
  <c r="M4130" i="5"/>
  <c r="N4130" i="5" s="1"/>
  <c r="F4131" i="5"/>
  <c r="I4131" i="5"/>
  <c r="M4131" i="5"/>
  <c r="N4131" i="5" s="1"/>
  <c r="F4132" i="5"/>
  <c r="I4132" i="5"/>
  <c r="M4132" i="5"/>
  <c r="N4132" i="5"/>
  <c r="F4133" i="5"/>
  <c r="I4133" i="5"/>
  <c r="M4133" i="5"/>
  <c r="N4133" i="5" s="1"/>
  <c r="F4134" i="5"/>
  <c r="I4134" i="5"/>
  <c r="M4134" i="5"/>
  <c r="N4134" i="5" s="1"/>
  <c r="F4135" i="5"/>
  <c r="I4135" i="5"/>
  <c r="M4135" i="5"/>
  <c r="N4135" i="5" s="1"/>
  <c r="F4136" i="5"/>
  <c r="I4136" i="5"/>
  <c r="M4136" i="5"/>
  <c r="N4136" i="5"/>
  <c r="F4137" i="5"/>
  <c r="I4137" i="5"/>
  <c r="M4137" i="5"/>
  <c r="N4137" i="5" s="1"/>
  <c r="F4138" i="5"/>
  <c r="I4138" i="5"/>
  <c r="M4138" i="5"/>
  <c r="N4138" i="5" s="1"/>
  <c r="F4139" i="5"/>
  <c r="I4139" i="5"/>
  <c r="M4139" i="5"/>
  <c r="N4139" i="5" s="1"/>
  <c r="F4140" i="5"/>
  <c r="I4140" i="5"/>
  <c r="M4140" i="5"/>
  <c r="N4140" i="5" s="1"/>
  <c r="F4141" i="5"/>
  <c r="I4141" i="5"/>
  <c r="M4141" i="5"/>
  <c r="N4141" i="5" s="1"/>
  <c r="F4142" i="5"/>
  <c r="I4142" i="5"/>
  <c r="M4142" i="5"/>
  <c r="N4142" i="5" s="1"/>
  <c r="F4143" i="5"/>
  <c r="I4143" i="5"/>
  <c r="M4143" i="5"/>
  <c r="N4143" i="5" s="1"/>
  <c r="F4144" i="5"/>
  <c r="I4144" i="5"/>
  <c r="M4144" i="5"/>
  <c r="N4144" i="5"/>
  <c r="F4145" i="5"/>
  <c r="I4145" i="5"/>
  <c r="M4145" i="5"/>
  <c r="N4145" i="5" s="1"/>
  <c r="F4146" i="5"/>
  <c r="I4146" i="5"/>
  <c r="M4146" i="5"/>
  <c r="N4146" i="5" s="1"/>
  <c r="F4147" i="5"/>
  <c r="I4147" i="5"/>
  <c r="M4147" i="5"/>
  <c r="N4147" i="5" s="1"/>
  <c r="F4148" i="5"/>
  <c r="I4148" i="5"/>
  <c r="M4148" i="5"/>
  <c r="N4148" i="5"/>
  <c r="F4149" i="5"/>
  <c r="I4149" i="5"/>
  <c r="M4149" i="5"/>
  <c r="N4149" i="5" s="1"/>
  <c r="F4150" i="5"/>
  <c r="I4150" i="5"/>
  <c r="M4150" i="5"/>
  <c r="N4150" i="5" s="1"/>
  <c r="F4151" i="5"/>
  <c r="I4151" i="5"/>
  <c r="M4151" i="5"/>
  <c r="N4151" i="5" s="1"/>
  <c r="F4152" i="5"/>
  <c r="I4152" i="5"/>
  <c r="M4152" i="5"/>
  <c r="N4152" i="5"/>
  <c r="F4153" i="5"/>
  <c r="I4153" i="5"/>
  <c r="M4153" i="5"/>
  <c r="N4153" i="5" s="1"/>
  <c r="F4154" i="5"/>
  <c r="I4154" i="5"/>
  <c r="M4154" i="5"/>
  <c r="N4154" i="5" s="1"/>
  <c r="F4155" i="5"/>
  <c r="I4155" i="5"/>
  <c r="M4155" i="5"/>
  <c r="N4155" i="5" s="1"/>
  <c r="F4156" i="5"/>
  <c r="I4156" i="5"/>
  <c r="M4156" i="5"/>
  <c r="N4156" i="5" s="1"/>
  <c r="F4157" i="5"/>
  <c r="I4157" i="5"/>
  <c r="M4157" i="5"/>
  <c r="N4157" i="5" s="1"/>
  <c r="F4158" i="5"/>
  <c r="I4158" i="5"/>
  <c r="M4158" i="5"/>
  <c r="N4158" i="5" s="1"/>
  <c r="F4159" i="5"/>
  <c r="I4159" i="5"/>
  <c r="M4159" i="5"/>
  <c r="N4159" i="5" s="1"/>
  <c r="F4160" i="5"/>
  <c r="I4160" i="5"/>
  <c r="M4160" i="5"/>
  <c r="N4160" i="5"/>
  <c r="F4161" i="5"/>
  <c r="I4161" i="5"/>
  <c r="M4161" i="5"/>
  <c r="N4161" i="5" s="1"/>
  <c r="F4162" i="5"/>
  <c r="I4162" i="5"/>
  <c r="M4162" i="5"/>
  <c r="N4162" i="5" s="1"/>
  <c r="F4163" i="5"/>
  <c r="I4163" i="5"/>
  <c r="M4163" i="5"/>
  <c r="N4163" i="5" s="1"/>
  <c r="F4164" i="5"/>
  <c r="I4164" i="5"/>
  <c r="M4164" i="5"/>
  <c r="N4164" i="5"/>
  <c r="F4165" i="5"/>
  <c r="I4165" i="5"/>
  <c r="M4165" i="5"/>
  <c r="N4165" i="5" s="1"/>
  <c r="F4166" i="5"/>
  <c r="I4166" i="5"/>
  <c r="M4166" i="5"/>
  <c r="N4166" i="5" s="1"/>
  <c r="F4167" i="5"/>
  <c r="I4167" i="5"/>
  <c r="M4167" i="5"/>
  <c r="N4167" i="5" s="1"/>
  <c r="F4168" i="5"/>
  <c r="I4168" i="5"/>
  <c r="M4168" i="5"/>
  <c r="N4168" i="5"/>
  <c r="F4169" i="5"/>
  <c r="I4169" i="5"/>
  <c r="M4169" i="5"/>
  <c r="N4169" i="5" s="1"/>
  <c r="F4170" i="5"/>
  <c r="I4170" i="5"/>
  <c r="M4170" i="5"/>
  <c r="N4170" i="5" s="1"/>
  <c r="F4171" i="5"/>
  <c r="I4171" i="5"/>
  <c r="M4171" i="5"/>
  <c r="N4171" i="5" s="1"/>
  <c r="F4172" i="5"/>
  <c r="I4172" i="5"/>
  <c r="M4172" i="5"/>
  <c r="N4172" i="5" s="1"/>
  <c r="F4173" i="5"/>
  <c r="I4173" i="5"/>
  <c r="M4173" i="5"/>
  <c r="N4173" i="5" s="1"/>
  <c r="F4174" i="5"/>
  <c r="I4174" i="5"/>
  <c r="M4174" i="5"/>
  <c r="N4174" i="5" s="1"/>
  <c r="F4175" i="5"/>
  <c r="I4175" i="5"/>
  <c r="M4175" i="5"/>
  <c r="N4175" i="5" s="1"/>
  <c r="F4176" i="5"/>
  <c r="I4176" i="5"/>
  <c r="M4176" i="5"/>
  <c r="N4176" i="5"/>
  <c r="F4177" i="5"/>
  <c r="I4177" i="5"/>
  <c r="M4177" i="5"/>
  <c r="N4177" i="5" s="1"/>
  <c r="F4178" i="5"/>
  <c r="I4178" i="5"/>
  <c r="M4178" i="5"/>
  <c r="N4178" i="5" s="1"/>
  <c r="F4179" i="5"/>
  <c r="I4179" i="5"/>
  <c r="M4179" i="5"/>
  <c r="N4179" i="5" s="1"/>
  <c r="F4180" i="5"/>
  <c r="I4180" i="5"/>
  <c r="M4180" i="5"/>
  <c r="N4180" i="5"/>
  <c r="F4181" i="5"/>
  <c r="I4181" i="5"/>
  <c r="M4181" i="5"/>
  <c r="N4181" i="5" s="1"/>
  <c r="F4182" i="5"/>
  <c r="I4182" i="5"/>
  <c r="M4182" i="5"/>
  <c r="N4182" i="5" s="1"/>
  <c r="F4183" i="5"/>
  <c r="I4183" i="5"/>
  <c r="M4183" i="5"/>
  <c r="N4183" i="5" s="1"/>
  <c r="F4184" i="5"/>
  <c r="I4184" i="5"/>
  <c r="M4184" i="5"/>
  <c r="N4184" i="5"/>
  <c r="F4185" i="5"/>
  <c r="I4185" i="5"/>
  <c r="M4185" i="5"/>
  <c r="N4185" i="5" s="1"/>
  <c r="F4186" i="5"/>
  <c r="I4186" i="5"/>
  <c r="M4186" i="5"/>
  <c r="N4186" i="5" s="1"/>
  <c r="F4187" i="5"/>
  <c r="I4187" i="5"/>
  <c r="M4187" i="5"/>
  <c r="N4187" i="5" s="1"/>
  <c r="F4188" i="5"/>
  <c r="I4188" i="5"/>
  <c r="M4188" i="5"/>
  <c r="N4188" i="5" s="1"/>
  <c r="F4189" i="5"/>
  <c r="I4189" i="5"/>
  <c r="M4189" i="5"/>
  <c r="N4189" i="5" s="1"/>
  <c r="F4190" i="5"/>
  <c r="I4190" i="5"/>
  <c r="M4190" i="5"/>
  <c r="N4190" i="5" s="1"/>
  <c r="F4191" i="5"/>
  <c r="I4191" i="5"/>
  <c r="M4191" i="5"/>
  <c r="N4191" i="5" s="1"/>
  <c r="F4192" i="5"/>
  <c r="I4192" i="5"/>
  <c r="M4192" i="5"/>
  <c r="N4192" i="5"/>
  <c r="F4193" i="5"/>
  <c r="I4193" i="5"/>
  <c r="M4193" i="5"/>
  <c r="N4193" i="5" s="1"/>
  <c r="F4194" i="5"/>
  <c r="I4194" i="5"/>
  <c r="M4194" i="5"/>
  <c r="N4194" i="5" s="1"/>
  <c r="F4195" i="5"/>
  <c r="I4195" i="5"/>
  <c r="M4195" i="5"/>
  <c r="N4195" i="5" s="1"/>
  <c r="F4196" i="5"/>
  <c r="I4196" i="5"/>
  <c r="M4196" i="5"/>
  <c r="N4196" i="5" s="1"/>
  <c r="F4197" i="5"/>
  <c r="I4197" i="5"/>
  <c r="M4197" i="5"/>
  <c r="N4197" i="5" s="1"/>
  <c r="F4198" i="5"/>
  <c r="I4198" i="5"/>
  <c r="M4198" i="5"/>
  <c r="N4198" i="5" s="1"/>
  <c r="F4199" i="5"/>
  <c r="I4199" i="5"/>
  <c r="M4199" i="5"/>
  <c r="N4199" i="5" s="1"/>
  <c r="F4200" i="5"/>
  <c r="I4200" i="5"/>
  <c r="M4200" i="5"/>
  <c r="N4200" i="5" s="1"/>
  <c r="F4201" i="5"/>
  <c r="I4201" i="5"/>
  <c r="M4201" i="5"/>
  <c r="N4201" i="5" s="1"/>
  <c r="F4202" i="5"/>
  <c r="I4202" i="5"/>
  <c r="M4202" i="5"/>
  <c r="N4202" i="5" s="1"/>
  <c r="F4203" i="5"/>
  <c r="I4203" i="5"/>
  <c r="M4203" i="5"/>
  <c r="N4203" i="5" s="1"/>
  <c r="F4204" i="5"/>
  <c r="I4204" i="5"/>
  <c r="M4204" i="5"/>
  <c r="N4204" i="5" s="1"/>
  <c r="F4205" i="5"/>
  <c r="I4205" i="5"/>
  <c r="M4205" i="5"/>
  <c r="N4205" i="5" s="1"/>
  <c r="F4206" i="5"/>
  <c r="I4206" i="5"/>
  <c r="M4206" i="5"/>
  <c r="N4206" i="5" s="1"/>
  <c r="F4207" i="5"/>
  <c r="I4207" i="5"/>
  <c r="M4207" i="5"/>
  <c r="N4207" i="5" s="1"/>
  <c r="F4208" i="5"/>
  <c r="I4208" i="5"/>
  <c r="M4208" i="5"/>
  <c r="N4208" i="5" s="1"/>
  <c r="F4209" i="5"/>
  <c r="I4209" i="5"/>
  <c r="M4209" i="5"/>
  <c r="N4209" i="5" s="1"/>
  <c r="F4210" i="5"/>
  <c r="I4210" i="5"/>
  <c r="M4210" i="5"/>
  <c r="N4210" i="5" s="1"/>
  <c r="F4211" i="5"/>
  <c r="I4211" i="5"/>
  <c r="M4211" i="5"/>
  <c r="N4211" i="5" s="1"/>
  <c r="F4212" i="5"/>
  <c r="I4212" i="5"/>
  <c r="M4212" i="5"/>
  <c r="N4212" i="5" s="1"/>
  <c r="F4213" i="5"/>
  <c r="I4213" i="5"/>
  <c r="M4213" i="5"/>
  <c r="N4213" i="5" s="1"/>
  <c r="F4214" i="5"/>
  <c r="I4214" i="5"/>
  <c r="M4214" i="5"/>
  <c r="N4214" i="5" s="1"/>
  <c r="F4215" i="5"/>
  <c r="I4215" i="5"/>
  <c r="M4215" i="5"/>
  <c r="N4215" i="5" s="1"/>
  <c r="F4216" i="5"/>
  <c r="I4216" i="5"/>
  <c r="M4216" i="5"/>
  <c r="N4216" i="5" s="1"/>
  <c r="F4217" i="5"/>
  <c r="I4217" i="5"/>
  <c r="M4217" i="5"/>
  <c r="N4217" i="5" s="1"/>
  <c r="F4218" i="5"/>
  <c r="I4218" i="5"/>
  <c r="M4218" i="5"/>
  <c r="N4218" i="5" s="1"/>
  <c r="F4219" i="5"/>
  <c r="I4219" i="5"/>
  <c r="M4219" i="5"/>
  <c r="N4219" i="5" s="1"/>
  <c r="F4220" i="5"/>
  <c r="I4220" i="5"/>
  <c r="M4220" i="5"/>
  <c r="N4220" i="5" s="1"/>
  <c r="F4221" i="5"/>
  <c r="I4221" i="5"/>
  <c r="M4221" i="5"/>
  <c r="N4221" i="5" s="1"/>
  <c r="F4222" i="5"/>
  <c r="I4222" i="5"/>
  <c r="M4222" i="5"/>
  <c r="N4222" i="5" s="1"/>
  <c r="F4223" i="5"/>
  <c r="I4223" i="5"/>
  <c r="M4223" i="5"/>
  <c r="N4223" i="5" s="1"/>
  <c r="F4224" i="5"/>
  <c r="I4224" i="5"/>
  <c r="M4224" i="5"/>
  <c r="N4224" i="5" s="1"/>
  <c r="F4225" i="5"/>
  <c r="I4225" i="5"/>
  <c r="M4225" i="5"/>
  <c r="N4225" i="5" s="1"/>
  <c r="F4226" i="5"/>
  <c r="I4226" i="5"/>
  <c r="M4226" i="5"/>
  <c r="N4226" i="5" s="1"/>
  <c r="F4227" i="5"/>
  <c r="I4227" i="5"/>
  <c r="M4227" i="5"/>
  <c r="N4227" i="5" s="1"/>
  <c r="F4228" i="5"/>
  <c r="I4228" i="5"/>
  <c r="M4228" i="5"/>
  <c r="N4228" i="5" s="1"/>
  <c r="F4229" i="5"/>
  <c r="I4229" i="5"/>
  <c r="M4229" i="5"/>
  <c r="N4229" i="5" s="1"/>
  <c r="F4230" i="5"/>
  <c r="I4230" i="5"/>
  <c r="M4230" i="5"/>
  <c r="N4230" i="5" s="1"/>
  <c r="F4231" i="5"/>
  <c r="I4231" i="5"/>
  <c r="M4231" i="5"/>
  <c r="N4231" i="5" s="1"/>
  <c r="F4232" i="5"/>
  <c r="I4232" i="5"/>
  <c r="M4232" i="5"/>
  <c r="N4232" i="5" s="1"/>
  <c r="F4233" i="5"/>
  <c r="I4233" i="5"/>
  <c r="M4233" i="5"/>
  <c r="N4233" i="5" s="1"/>
  <c r="F4234" i="5"/>
  <c r="I4234" i="5"/>
  <c r="M4234" i="5"/>
  <c r="N4234" i="5" s="1"/>
  <c r="F4235" i="5"/>
  <c r="I4235" i="5"/>
  <c r="M4235" i="5"/>
  <c r="N4235" i="5" s="1"/>
  <c r="F4236" i="5"/>
  <c r="I4236" i="5"/>
  <c r="M4236" i="5"/>
  <c r="N4236" i="5" s="1"/>
  <c r="F4237" i="5"/>
  <c r="I4237" i="5"/>
  <c r="M4237" i="5"/>
  <c r="N4237" i="5" s="1"/>
  <c r="F4238" i="5"/>
  <c r="I4238" i="5"/>
  <c r="M4238" i="5"/>
  <c r="N4238" i="5" s="1"/>
  <c r="F4239" i="5"/>
  <c r="I4239" i="5"/>
  <c r="M4239" i="5"/>
  <c r="N4239" i="5" s="1"/>
  <c r="F4240" i="5"/>
  <c r="I4240" i="5"/>
  <c r="M4240" i="5"/>
  <c r="N4240" i="5" s="1"/>
  <c r="F4241" i="5"/>
  <c r="I4241" i="5"/>
  <c r="M4241" i="5"/>
  <c r="N4241" i="5" s="1"/>
  <c r="F4242" i="5"/>
  <c r="I4242" i="5"/>
  <c r="M4242" i="5"/>
  <c r="N4242" i="5" s="1"/>
  <c r="F4243" i="5"/>
  <c r="I4243" i="5"/>
  <c r="M4243" i="5"/>
  <c r="N4243" i="5" s="1"/>
  <c r="F4244" i="5"/>
  <c r="I4244" i="5"/>
  <c r="M4244" i="5"/>
  <c r="N4244" i="5" s="1"/>
  <c r="F4245" i="5"/>
  <c r="I4245" i="5"/>
  <c r="M4245" i="5"/>
  <c r="N4245" i="5" s="1"/>
  <c r="F4246" i="5"/>
  <c r="I4246" i="5"/>
  <c r="M4246" i="5"/>
  <c r="N4246" i="5" s="1"/>
  <c r="F4247" i="5"/>
  <c r="I4247" i="5"/>
  <c r="M4247" i="5"/>
  <c r="N4247" i="5" s="1"/>
  <c r="F4248" i="5"/>
  <c r="I4248" i="5"/>
  <c r="M4248" i="5"/>
  <c r="N4248" i="5" s="1"/>
  <c r="F4249" i="5"/>
  <c r="I4249" i="5"/>
  <c r="M4249" i="5"/>
  <c r="N4249" i="5" s="1"/>
  <c r="F4250" i="5"/>
  <c r="I4250" i="5"/>
  <c r="M4250" i="5"/>
  <c r="N4250" i="5" s="1"/>
  <c r="F4251" i="5"/>
  <c r="I4251" i="5"/>
  <c r="M4251" i="5"/>
  <c r="N4251" i="5" s="1"/>
  <c r="F4252" i="5"/>
  <c r="I4252" i="5"/>
  <c r="M4252" i="5"/>
  <c r="N4252" i="5" s="1"/>
  <c r="F4253" i="5"/>
  <c r="I4253" i="5"/>
  <c r="M4253" i="5"/>
  <c r="N4253" i="5" s="1"/>
  <c r="F4254" i="5"/>
  <c r="I4254" i="5"/>
  <c r="M4254" i="5"/>
  <c r="N4254" i="5" s="1"/>
  <c r="F4255" i="5"/>
  <c r="I4255" i="5"/>
  <c r="M4255" i="5"/>
  <c r="N4255" i="5" s="1"/>
  <c r="F4256" i="5"/>
  <c r="I4256" i="5"/>
  <c r="M4256" i="5"/>
  <c r="N4256" i="5" s="1"/>
  <c r="F4257" i="5"/>
  <c r="I4257" i="5"/>
  <c r="M4257" i="5"/>
  <c r="N4257" i="5" s="1"/>
  <c r="F4258" i="5"/>
  <c r="I4258" i="5"/>
  <c r="M4258" i="5"/>
  <c r="N4258" i="5" s="1"/>
  <c r="I4259" i="5"/>
  <c r="M4259" i="5"/>
  <c r="N4259" i="5" s="1"/>
  <c r="F4260" i="5"/>
  <c r="I4260" i="5"/>
  <c r="M4260" i="5"/>
  <c r="N4260" i="5" s="1"/>
  <c r="F4261" i="5"/>
  <c r="I4261" i="5"/>
  <c r="M4261" i="5"/>
  <c r="N4261" i="5" s="1"/>
  <c r="F4262" i="5"/>
  <c r="I4262" i="5"/>
  <c r="M4262" i="5"/>
  <c r="N4262" i="5" s="1"/>
  <c r="F4263" i="5"/>
  <c r="I4263" i="5"/>
  <c r="M4263" i="5"/>
  <c r="N4263" i="5" s="1"/>
  <c r="F4264" i="5"/>
  <c r="I4264" i="5"/>
  <c r="M4264" i="5"/>
  <c r="N4264" i="5" s="1"/>
  <c r="F4265" i="5"/>
  <c r="I4265" i="5"/>
  <c r="M4265" i="5"/>
  <c r="N4265" i="5" s="1"/>
  <c r="F4266" i="5"/>
  <c r="I4266" i="5"/>
  <c r="M4266" i="5"/>
  <c r="N4266" i="5" s="1"/>
  <c r="F4267" i="5"/>
  <c r="I4267" i="5"/>
  <c r="M4267" i="5"/>
  <c r="N4267" i="5" s="1"/>
  <c r="F4268" i="5"/>
  <c r="I4268" i="5"/>
  <c r="M4268" i="5"/>
  <c r="N4268" i="5" s="1"/>
  <c r="F4269" i="5"/>
  <c r="I4269" i="5"/>
  <c r="M4269" i="5"/>
  <c r="N4269" i="5" s="1"/>
  <c r="F4270" i="5"/>
  <c r="I4270" i="5"/>
  <c r="M4270" i="5"/>
  <c r="N4270" i="5" s="1"/>
  <c r="F4271" i="5"/>
  <c r="I4271" i="5"/>
  <c r="M4271" i="5"/>
  <c r="N4271" i="5" s="1"/>
  <c r="F4272" i="5"/>
  <c r="I4272" i="5"/>
  <c r="M4272" i="5"/>
  <c r="N4272" i="5" s="1"/>
  <c r="F4273" i="5"/>
  <c r="I4273" i="5"/>
  <c r="M4273" i="5"/>
  <c r="N4273" i="5" s="1"/>
  <c r="F4274" i="5"/>
  <c r="I4274" i="5"/>
  <c r="M4274" i="5"/>
  <c r="N4274" i="5" s="1"/>
  <c r="F4275" i="5"/>
  <c r="I4275" i="5"/>
  <c r="M4275" i="5"/>
  <c r="N4275" i="5" s="1"/>
  <c r="F4276" i="5"/>
  <c r="I4276" i="5"/>
  <c r="M4276" i="5"/>
  <c r="N4276" i="5" s="1"/>
  <c r="F4277" i="5"/>
  <c r="I4277" i="5"/>
  <c r="M4277" i="5"/>
  <c r="N4277" i="5" s="1"/>
  <c r="F4278" i="5"/>
  <c r="I4278" i="5"/>
  <c r="M4278" i="5"/>
  <c r="N4278" i="5" s="1"/>
  <c r="F4279" i="5"/>
  <c r="I4279" i="5"/>
  <c r="M4279" i="5"/>
  <c r="N4279" i="5" s="1"/>
  <c r="F4280" i="5"/>
  <c r="I4280" i="5"/>
  <c r="M4280" i="5"/>
  <c r="N4280" i="5" s="1"/>
  <c r="F4281" i="5"/>
  <c r="I4281" i="5"/>
  <c r="M4281" i="5"/>
  <c r="N4281" i="5" s="1"/>
  <c r="F4282" i="5"/>
  <c r="I4282" i="5"/>
  <c r="M4282" i="5"/>
  <c r="N4282" i="5" s="1"/>
  <c r="F4283" i="5"/>
  <c r="I4283" i="5"/>
  <c r="M4283" i="5"/>
  <c r="N4283" i="5" s="1"/>
  <c r="F4284" i="5"/>
  <c r="I4284" i="5"/>
  <c r="M4284" i="5"/>
  <c r="N4284" i="5" s="1"/>
  <c r="F4285" i="5"/>
  <c r="I4285" i="5"/>
  <c r="M4285" i="5"/>
  <c r="N4285" i="5" s="1"/>
  <c r="F4286" i="5"/>
  <c r="I4286" i="5"/>
  <c r="M4286" i="5"/>
  <c r="N4286" i="5" s="1"/>
  <c r="F4287" i="5"/>
  <c r="I4287" i="5"/>
  <c r="M4287" i="5"/>
  <c r="N4287" i="5" s="1"/>
  <c r="F4288" i="5"/>
  <c r="I4288" i="5"/>
  <c r="M4288" i="5"/>
  <c r="N4288" i="5" s="1"/>
  <c r="F4289" i="5"/>
  <c r="I4289" i="5"/>
  <c r="M4289" i="5"/>
  <c r="N4289" i="5" s="1"/>
  <c r="F4290" i="5"/>
  <c r="I4290" i="5"/>
  <c r="M4290" i="5"/>
  <c r="N4290" i="5" s="1"/>
  <c r="F4291" i="5"/>
  <c r="I4291" i="5"/>
  <c r="M4291" i="5"/>
  <c r="N4291" i="5" s="1"/>
  <c r="F4292" i="5"/>
  <c r="I4292" i="5"/>
  <c r="M4292" i="5"/>
  <c r="N4292" i="5" s="1"/>
  <c r="F4293" i="5"/>
  <c r="I4293" i="5"/>
  <c r="M4293" i="5"/>
  <c r="N4293" i="5" s="1"/>
  <c r="F4294" i="5"/>
  <c r="I4294" i="5"/>
  <c r="M4294" i="5"/>
  <c r="N4294" i="5" s="1"/>
  <c r="F4295" i="5"/>
  <c r="I4295" i="5"/>
  <c r="M4295" i="5"/>
  <c r="N4295" i="5" s="1"/>
  <c r="F4296" i="5"/>
  <c r="I4296" i="5"/>
  <c r="M4296" i="5"/>
  <c r="N4296" i="5" s="1"/>
  <c r="F4297" i="5"/>
  <c r="I4297" i="5"/>
  <c r="M4297" i="5"/>
  <c r="N4297" i="5" s="1"/>
  <c r="F4298" i="5"/>
  <c r="I4298" i="5"/>
  <c r="M4298" i="5"/>
  <c r="N4298" i="5" s="1"/>
  <c r="F4299" i="5"/>
  <c r="I4299" i="5"/>
  <c r="M4299" i="5"/>
  <c r="N4299" i="5" s="1"/>
  <c r="F4300" i="5"/>
  <c r="I4300" i="5"/>
  <c r="M4300" i="5"/>
  <c r="N4300" i="5" s="1"/>
  <c r="I4301" i="5"/>
  <c r="M4301" i="5"/>
  <c r="N4301" i="5" s="1"/>
  <c r="I4302" i="5"/>
  <c r="M4302" i="5"/>
  <c r="N4302" i="5" s="1"/>
  <c r="F4303" i="5"/>
  <c r="I4303" i="5"/>
  <c r="M4303" i="5"/>
  <c r="N4303" i="5"/>
  <c r="F4304" i="5"/>
  <c r="I4304" i="5"/>
  <c r="M4304" i="5"/>
  <c r="N4304" i="5" s="1"/>
  <c r="F4305" i="5"/>
  <c r="I4305" i="5"/>
  <c r="M4305" i="5"/>
  <c r="N4305" i="5"/>
  <c r="F4306" i="5"/>
  <c r="I4306" i="5"/>
  <c r="M4306" i="5"/>
  <c r="N4306" i="5" s="1"/>
  <c r="F4307" i="5"/>
  <c r="I4307" i="5"/>
  <c r="M4307" i="5"/>
  <c r="N4307" i="5" s="1"/>
  <c r="F4308" i="5"/>
  <c r="I4308" i="5"/>
  <c r="M4308" i="5"/>
  <c r="N4308" i="5" s="1"/>
  <c r="F4309" i="5"/>
  <c r="I4309" i="5"/>
  <c r="M4309" i="5"/>
  <c r="N4309" i="5" s="1"/>
  <c r="F4310" i="5"/>
  <c r="I4310" i="5"/>
  <c r="M4310" i="5"/>
  <c r="N4310" i="5" s="1"/>
  <c r="F4311" i="5"/>
  <c r="I4311" i="5"/>
  <c r="M4311" i="5"/>
  <c r="N4311" i="5" s="1"/>
  <c r="F4312" i="5"/>
  <c r="I4312" i="5"/>
  <c r="M4312" i="5"/>
  <c r="N4312" i="5" s="1"/>
  <c r="F4313" i="5"/>
  <c r="I4313" i="5"/>
  <c r="M4313" i="5"/>
  <c r="N4313" i="5" s="1"/>
  <c r="F4314" i="5"/>
  <c r="I4314" i="5"/>
  <c r="M4314" i="5"/>
  <c r="N4314" i="5" s="1"/>
  <c r="F4315" i="5"/>
  <c r="I4315" i="5"/>
  <c r="M4315" i="5"/>
  <c r="N4315" i="5" s="1"/>
  <c r="F4316" i="5"/>
  <c r="I4316" i="5"/>
  <c r="M4316" i="5"/>
  <c r="N4316" i="5" s="1"/>
  <c r="F4317" i="5"/>
  <c r="I4317" i="5"/>
  <c r="M4317" i="5"/>
  <c r="N4317" i="5" s="1"/>
  <c r="F4318" i="5"/>
  <c r="I4318" i="5"/>
  <c r="M4318" i="5"/>
  <c r="N4318" i="5" s="1"/>
  <c r="F4319" i="5"/>
  <c r="I4319" i="5"/>
  <c r="M4319" i="5"/>
  <c r="N4319" i="5" s="1"/>
  <c r="F4320" i="5"/>
  <c r="I4320" i="5"/>
  <c r="M4320" i="5"/>
  <c r="N4320" i="5" s="1"/>
  <c r="F4321" i="5"/>
  <c r="I4321" i="5"/>
  <c r="M4321" i="5"/>
  <c r="N4321" i="5" s="1"/>
  <c r="F4322" i="5"/>
  <c r="I4322" i="5"/>
  <c r="M4322" i="5"/>
  <c r="N4322" i="5" s="1"/>
  <c r="F4323" i="5"/>
  <c r="I4323" i="5"/>
  <c r="M4323" i="5"/>
  <c r="N4323" i="5" s="1"/>
  <c r="F4324" i="5"/>
  <c r="I4324" i="5"/>
  <c r="M4324" i="5"/>
  <c r="N4324" i="5" s="1"/>
  <c r="F4325" i="5"/>
  <c r="I4325" i="5"/>
  <c r="M4325" i="5"/>
  <c r="N4325" i="5" s="1"/>
  <c r="F4326" i="5"/>
  <c r="I4326" i="5"/>
  <c r="M4326" i="5"/>
  <c r="N4326" i="5" s="1"/>
  <c r="F4327" i="5"/>
  <c r="I4327" i="5"/>
  <c r="M4327" i="5"/>
  <c r="N4327" i="5" s="1"/>
  <c r="F4328" i="5"/>
  <c r="I4328" i="5"/>
  <c r="M4328" i="5"/>
  <c r="N4328" i="5" s="1"/>
  <c r="F4329" i="5"/>
  <c r="I4329" i="5"/>
  <c r="M4329" i="5"/>
  <c r="N4329" i="5" s="1"/>
  <c r="F4330" i="5"/>
  <c r="I4330" i="5"/>
  <c r="M4330" i="5"/>
  <c r="N4330" i="5" s="1"/>
  <c r="F4331" i="5"/>
  <c r="I4331" i="5"/>
  <c r="M4331" i="5"/>
  <c r="N4331" i="5" s="1"/>
  <c r="F4332" i="5"/>
  <c r="I4332" i="5"/>
  <c r="M4332" i="5"/>
  <c r="N4332" i="5" s="1"/>
  <c r="F4333" i="5"/>
  <c r="I4333" i="5"/>
  <c r="M4333" i="5"/>
  <c r="N4333" i="5" s="1"/>
  <c r="F4334" i="5"/>
  <c r="I4334" i="5"/>
  <c r="M4334" i="5"/>
  <c r="N4334" i="5" s="1"/>
  <c r="F4335" i="5"/>
  <c r="I4335" i="5"/>
  <c r="M4335" i="5"/>
  <c r="N4335" i="5" s="1"/>
  <c r="F4336" i="5"/>
  <c r="I4336" i="5"/>
  <c r="M4336" i="5"/>
  <c r="N4336" i="5" s="1"/>
  <c r="F4337" i="5"/>
  <c r="I4337" i="5"/>
  <c r="M4337" i="5"/>
  <c r="N4337" i="5" s="1"/>
  <c r="F4338" i="5"/>
  <c r="I4338" i="5"/>
  <c r="M4338" i="5"/>
  <c r="N4338" i="5" s="1"/>
  <c r="F4339" i="5"/>
  <c r="I4339" i="5"/>
  <c r="M4339" i="5"/>
  <c r="N4339" i="5" s="1"/>
  <c r="F4340" i="5"/>
  <c r="I4340" i="5"/>
  <c r="M4340" i="5"/>
  <c r="N4340" i="5" s="1"/>
  <c r="F4341" i="5"/>
  <c r="I4341" i="5"/>
  <c r="M4341" i="5"/>
  <c r="N4341" i="5" s="1"/>
  <c r="F4342" i="5"/>
  <c r="I4342" i="5"/>
  <c r="M4342" i="5"/>
  <c r="N4342" i="5" s="1"/>
  <c r="F4343" i="5"/>
  <c r="I4343" i="5"/>
  <c r="M4343" i="5"/>
  <c r="N4343" i="5" s="1"/>
  <c r="F4344" i="5"/>
  <c r="I4344" i="5"/>
  <c r="M4344" i="5"/>
  <c r="N4344" i="5" s="1"/>
  <c r="F4345" i="5"/>
  <c r="I4345" i="5"/>
  <c r="M4345" i="5"/>
  <c r="N4345" i="5" s="1"/>
  <c r="I4346" i="5"/>
  <c r="M4346" i="5"/>
  <c r="N4346" i="5" s="1"/>
  <c r="F4347" i="5"/>
  <c r="I4347" i="5"/>
  <c r="M4347" i="5"/>
  <c r="N4347" i="5" s="1"/>
  <c r="F4348" i="5"/>
  <c r="I4348" i="5"/>
  <c r="M4348" i="5"/>
  <c r="N4348" i="5" s="1"/>
  <c r="F4349" i="5"/>
  <c r="I4349" i="5"/>
  <c r="M4349" i="5"/>
  <c r="N4349" i="5" s="1"/>
  <c r="F4350" i="5"/>
  <c r="I4350" i="5"/>
  <c r="M4350" i="5"/>
  <c r="N4350" i="5" s="1"/>
  <c r="F4351" i="5"/>
  <c r="I4351" i="5"/>
  <c r="M4351" i="5"/>
  <c r="N4351" i="5" s="1"/>
  <c r="F4352" i="5"/>
  <c r="I4352" i="5"/>
  <c r="M4352" i="5"/>
  <c r="N4352" i="5" s="1"/>
  <c r="F4353" i="5"/>
  <c r="I4353" i="5"/>
  <c r="M4353" i="5"/>
  <c r="N4353" i="5" s="1"/>
  <c r="F4354" i="5"/>
  <c r="I4354" i="5"/>
  <c r="M4354" i="5"/>
  <c r="N4354" i="5" s="1"/>
  <c r="F4355" i="5"/>
  <c r="I4355" i="5"/>
  <c r="M4355" i="5"/>
  <c r="N4355" i="5" s="1"/>
  <c r="F4356" i="5"/>
  <c r="I4356" i="5"/>
  <c r="M4356" i="5"/>
  <c r="N4356" i="5" s="1"/>
  <c r="F4357" i="5"/>
  <c r="I4357" i="5"/>
  <c r="M4357" i="5"/>
  <c r="N4357" i="5" s="1"/>
  <c r="F4358" i="5"/>
  <c r="I4358" i="5"/>
  <c r="M4358" i="5"/>
  <c r="N4358" i="5" s="1"/>
  <c r="F4359" i="5"/>
  <c r="I4359" i="5"/>
  <c r="M4359" i="5"/>
  <c r="N4359" i="5" s="1"/>
  <c r="F4360" i="5"/>
  <c r="I4360" i="5"/>
  <c r="M4360" i="5"/>
  <c r="N4360" i="5" s="1"/>
  <c r="F4361" i="5"/>
  <c r="I4361" i="5"/>
  <c r="M4361" i="5"/>
  <c r="N4361" i="5" s="1"/>
  <c r="F4362" i="5"/>
  <c r="I4362" i="5"/>
  <c r="M4362" i="5"/>
  <c r="N4362" i="5" s="1"/>
  <c r="F4363" i="5"/>
  <c r="I4363" i="5"/>
  <c r="M4363" i="5"/>
  <c r="N4363" i="5" s="1"/>
  <c r="I4364" i="5"/>
  <c r="M4364" i="5"/>
  <c r="N4364" i="5" s="1"/>
  <c r="F4365" i="5"/>
  <c r="I4365" i="5"/>
  <c r="M4365" i="5"/>
  <c r="N4365" i="5" s="1"/>
  <c r="F4366" i="5"/>
  <c r="I4366" i="5"/>
  <c r="M4366" i="5"/>
  <c r="N4366" i="5" s="1"/>
  <c r="F4367" i="5"/>
  <c r="I4367" i="5"/>
  <c r="M4367" i="5"/>
  <c r="N4367" i="5" s="1"/>
  <c r="F4368" i="5"/>
  <c r="I4368" i="5"/>
  <c r="M4368" i="5"/>
  <c r="N4368" i="5" s="1"/>
  <c r="F4369" i="5"/>
  <c r="I4369" i="5"/>
  <c r="M4369" i="5"/>
  <c r="N4369" i="5" s="1"/>
  <c r="F4370" i="5"/>
  <c r="I4370" i="5"/>
  <c r="M4370" i="5"/>
  <c r="N4370" i="5" s="1"/>
  <c r="F4371" i="5"/>
  <c r="I4371" i="5"/>
  <c r="M4371" i="5"/>
  <c r="N4371" i="5" s="1"/>
  <c r="F4372" i="5"/>
  <c r="I4372" i="5"/>
  <c r="M4372" i="5"/>
  <c r="N4372" i="5" s="1"/>
  <c r="F4373" i="5"/>
  <c r="I4373" i="5"/>
  <c r="M4373" i="5"/>
  <c r="N4373" i="5" s="1"/>
  <c r="F4374" i="5"/>
  <c r="I4374" i="5"/>
  <c r="M4374" i="5"/>
  <c r="N4374" i="5" s="1"/>
  <c r="F4375" i="5"/>
  <c r="I4375" i="5"/>
  <c r="M4375" i="5"/>
  <c r="N4375" i="5" s="1"/>
  <c r="F4376" i="5"/>
  <c r="I4376" i="5"/>
  <c r="M4376" i="5"/>
  <c r="N4376" i="5" s="1"/>
  <c r="F4377" i="5"/>
  <c r="I4377" i="5"/>
  <c r="M4377" i="5"/>
  <c r="N4377" i="5" s="1"/>
  <c r="F4378" i="5"/>
  <c r="I4378" i="5"/>
  <c r="M4378" i="5"/>
  <c r="N4378" i="5" s="1"/>
  <c r="F4379" i="5"/>
  <c r="I4379" i="5"/>
  <c r="M4379" i="5"/>
  <c r="N4379" i="5" s="1"/>
  <c r="F4380" i="5"/>
  <c r="I4380" i="5"/>
  <c r="M4380" i="5"/>
  <c r="N4380" i="5" s="1"/>
  <c r="F4381" i="5"/>
  <c r="I4381" i="5"/>
  <c r="M4381" i="5"/>
  <c r="N4381" i="5" s="1"/>
  <c r="F4382" i="5"/>
  <c r="I4382" i="5"/>
  <c r="M4382" i="5"/>
  <c r="N4382" i="5" s="1"/>
  <c r="F4383" i="5"/>
  <c r="I4383" i="5"/>
  <c r="M4383" i="5"/>
  <c r="N4383" i="5" s="1"/>
  <c r="F4384" i="5"/>
  <c r="I4384" i="5"/>
  <c r="M4384" i="5"/>
  <c r="N4384" i="5" s="1"/>
  <c r="F4385" i="5"/>
  <c r="I4385" i="5"/>
  <c r="M4385" i="5"/>
  <c r="N4385" i="5" s="1"/>
  <c r="F4386" i="5"/>
  <c r="I4386" i="5"/>
  <c r="M4386" i="5"/>
  <c r="N4386" i="5" s="1"/>
  <c r="F4387" i="5"/>
  <c r="I4387" i="5"/>
  <c r="M4387" i="5"/>
  <c r="N4387" i="5" s="1"/>
  <c r="F4388" i="5"/>
  <c r="I4388" i="5"/>
  <c r="M4388" i="5"/>
  <c r="N4388" i="5" s="1"/>
  <c r="F4389" i="5"/>
  <c r="I4389" i="5"/>
  <c r="M4389" i="5"/>
  <c r="N4389" i="5" s="1"/>
  <c r="F4390" i="5"/>
  <c r="I4390" i="5"/>
  <c r="M4390" i="5"/>
  <c r="N4390" i="5" s="1"/>
  <c r="F4391" i="5"/>
  <c r="I4391" i="5"/>
  <c r="M4391" i="5"/>
  <c r="N4391" i="5" s="1"/>
  <c r="F4392" i="5"/>
  <c r="I4392" i="5"/>
  <c r="M4392" i="5"/>
  <c r="N4392" i="5" s="1"/>
  <c r="F4393" i="5"/>
  <c r="I4393" i="5"/>
  <c r="M4393" i="5"/>
  <c r="N4393" i="5" s="1"/>
  <c r="F4394" i="5"/>
  <c r="I4394" i="5"/>
  <c r="M4394" i="5"/>
  <c r="N4394" i="5" s="1"/>
  <c r="F4395" i="5"/>
  <c r="I4395" i="5"/>
  <c r="M4395" i="5"/>
  <c r="N4395" i="5" s="1"/>
  <c r="F4396" i="5"/>
  <c r="I4396" i="5"/>
  <c r="M4396" i="5"/>
  <c r="N4396" i="5" s="1"/>
  <c r="F4397" i="5"/>
  <c r="I4397" i="5"/>
  <c r="M4397" i="5"/>
  <c r="N4397" i="5" s="1"/>
  <c r="F4398" i="5"/>
  <c r="I4398" i="5"/>
  <c r="M4398" i="5"/>
  <c r="N4398" i="5" s="1"/>
  <c r="I4399" i="5"/>
  <c r="M4399" i="5"/>
  <c r="N4399" i="5" s="1"/>
  <c r="F4400" i="5"/>
  <c r="I4400" i="5"/>
  <c r="M4400" i="5"/>
  <c r="N4400" i="5" s="1"/>
  <c r="F4401" i="5"/>
  <c r="I4401" i="5"/>
  <c r="M4401" i="5"/>
  <c r="N4401" i="5" s="1"/>
  <c r="F4402" i="5"/>
  <c r="I4402" i="5"/>
  <c r="M4402" i="5"/>
  <c r="N4402" i="5" s="1"/>
  <c r="F4403" i="5"/>
  <c r="I4403" i="5"/>
  <c r="M4403" i="5"/>
  <c r="N4403" i="5" s="1"/>
  <c r="F4404" i="5"/>
  <c r="I4404" i="5"/>
  <c r="M4404" i="5"/>
  <c r="N4404" i="5" s="1"/>
  <c r="F4405" i="5"/>
  <c r="I4405" i="5"/>
  <c r="M4405" i="5"/>
  <c r="N4405" i="5" s="1"/>
  <c r="F4406" i="5"/>
  <c r="I4406" i="5"/>
  <c r="M4406" i="5"/>
  <c r="N4406" i="5" s="1"/>
  <c r="F4407" i="5"/>
  <c r="I4407" i="5"/>
  <c r="M4407" i="5"/>
  <c r="N4407" i="5" s="1"/>
  <c r="F4408" i="5"/>
  <c r="I4408" i="5"/>
  <c r="M4408" i="5"/>
  <c r="N4408" i="5" s="1"/>
  <c r="F4409" i="5"/>
  <c r="I4409" i="5"/>
  <c r="M4409" i="5"/>
  <c r="N4409" i="5" s="1"/>
  <c r="F4410" i="5"/>
  <c r="I4410" i="5"/>
  <c r="M4410" i="5"/>
  <c r="N4410" i="5" s="1"/>
  <c r="F4411" i="5"/>
  <c r="I4411" i="5"/>
  <c r="M4411" i="5"/>
  <c r="N4411" i="5" s="1"/>
  <c r="F4412" i="5"/>
  <c r="I4412" i="5"/>
  <c r="M4412" i="5"/>
  <c r="N4412" i="5" s="1"/>
  <c r="F4413" i="5"/>
  <c r="I4413" i="5"/>
  <c r="M4413" i="5"/>
  <c r="N4413" i="5" s="1"/>
  <c r="F4414" i="5"/>
  <c r="I4414" i="5"/>
  <c r="M4414" i="5"/>
  <c r="N4414" i="5" s="1"/>
  <c r="F4415" i="5"/>
  <c r="I4415" i="5"/>
  <c r="M4415" i="5"/>
  <c r="N4415" i="5" s="1"/>
  <c r="F4416" i="5"/>
  <c r="I4416" i="5"/>
  <c r="M4416" i="5"/>
  <c r="N4416" i="5" s="1"/>
  <c r="F4417" i="5"/>
  <c r="I4417" i="5"/>
  <c r="M4417" i="5"/>
  <c r="N4417" i="5" s="1"/>
  <c r="F4418" i="5"/>
  <c r="I4418" i="5"/>
  <c r="M4418" i="5"/>
  <c r="N4418" i="5" s="1"/>
  <c r="F4419" i="5"/>
  <c r="I4419" i="5"/>
  <c r="M4419" i="5"/>
  <c r="N4419" i="5" s="1"/>
  <c r="F4420" i="5"/>
  <c r="I4420" i="5"/>
  <c r="M4420" i="5"/>
  <c r="N4420" i="5" s="1"/>
  <c r="F4421" i="5"/>
  <c r="I4421" i="5"/>
  <c r="M4421" i="5"/>
  <c r="N4421" i="5" s="1"/>
  <c r="F4422" i="5"/>
  <c r="I4422" i="5"/>
  <c r="M4422" i="5"/>
  <c r="N4422" i="5" s="1"/>
  <c r="F4423" i="5"/>
  <c r="I4423" i="5"/>
  <c r="M4423" i="5"/>
  <c r="N4423" i="5" s="1"/>
  <c r="F4424" i="5"/>
  <c r="I4424" i="5"/>
  <c r="M4424" i="5"/>
  <c r="N4424" i="5" s="1"/>
  <c r="F4425" i="5"/>
  <c r="I4425" i="5"/>
  <c r="M4425" i="5"/>
  <c r="N4425" i="5" s="1"/>
  <c r="F4426" i="5"/>
  <c r="I4426" i="5"/>
  <c r="M4426" i="5"/>
  <c r="N4426" i="5" s="1"/>
  <c r="F4427" i="5"/>
  <c r="I4427" i="5"/>
  <c r="M4427" i="5"/>
  <c r="N4427" i="5" s="1"/>
  <c r="F4428" i="5"/>
  <c r="I4428" i="5"/>
  <c r="M4428" i="5"/>
  <c r="N4428" i="5" s="1"/>
  <c r="F4429" i="5"/>
  <c r="I4429" i="5"/>
  <c r="M4429" i="5"/>
  <c r="N4429" i="5" s="1"/>
  <c r="F4430" i="5"/>
  <c r="I4430" i="5"/>
  <c r="M4430" i="5"/>
  <c r="N4430" i="5" s="1"/>
  <c r="F4431" i="5"/>
  <c r="I4431" i="5"/>
  <c r="M4431" i="5"/>
  <c r="N4431" i="5" s="1"/>
  <c r="F4432" i="5"/>
  <c r="I4432" i="5"/>
  <c r="M4432" i="5"/>
  <c r="N4432" i="5" s="1"/>
  <c r="F4433" i="5"/>
  <c r="I4433" i="5"/>
  <c r="M4433" i="5"/>
  <c r="N4433" i="5" s="1"/>
  <c r="F4434" i="5"/>
  <c r="I4434" i="5"/>
  <c r="M4434" i="5"/>
  <c r="N4434" i="5" s="1"/>
  <c r="F4435" i="5"/>
  <c r="I4435" i="5"/>
  <c r="M4435" i="5"/>
  <c r="N4435" i="5" s="1"/>
  <c r="F4436" i="5"/>
  <c r="I4436" i="5"/>
  <c r="M4436" i="5"/>
  <c r="N4436" i="5" s="1"/>
  <c r="F4437" i="5"/>
  <c r="I4437" i="5"/>
  <c r="M4437" i="5"/>
  <c r="N4437" i="5" s="1"/>
  <c r="F4438" i="5"/>
  <c r="I4438" i="5"/>
  <c r="M4438" i="5"/>
  <c r="N4438" i="5" s="1"/>
  <c r="F4439" i="5"/>
  <c r="I4439" i="5"/>
  <c r="M4439" i="5"/>
  <c r="N4439" i="5" s="1"/>
  <c r="F4440" i="5"/>
  <c r="I4440" i="5"/>
  <c r="M4440" i="5"/>
  <c r="N4440" i="5" s="1"/>
  <c r="F4441" i="5"/>
  <c r="I4441" i="5"/>
  <c r="M4441" i="5"/>
  <c r="N4441" i="5" s="1"/>
  <c r="F4442" i="5"/>
  <c r="I4442" i="5"/>
  <c r="M4442" i="5"/>
  <c r="N4442" i="5" s="1"/>
  <c r="F4443" i="5"/>
  <c r="I4443" i="5"/>
  <c r="M4443" i="5"/>
  <c r="N4443" i="5" s="1"/>
  <c r="F4444" i="5"/>
  <c r="I4444" i="5"/>
  <c r="M4444" i="5"/>
  <c r="N4444" i="5" s="1"/>
  <c r="F4445" i="5"/>
  <c r="I4445" i="5"/>
  <c r="M4445" i="5"/>
  <c r="N4445" i="5" s="1"/>
  <c r="F4446" i="5"/>
  <c r="I4446" i="5"/>
  <c r="M4446" i="5"/>
  <c r="N4446" i="5" s="1"/>
  <c r="F4447" i="5"/>
  <c r="I4447" i="5"/>
  <c r="M4447" i="5"/>
  <c r="N4447" i="5" s="1"/>
  <c r="F4448" i="5"/>
  <c r="I4448" i="5"/>
  <c r="M4448" i="5"/>
  <c r="N4448" i="5" s="1"/>
  <c r="F4449" i="5"/>
  <c r="I4449" i="5"/>
  <c r="M4449" i="5"/>
  <c r="N4449" i="5" s="1"/>
  <c r="F4450" i="5"/>
  <c r="I4450" i="5"/>
  <c r="M4450" i="5"/>
  <c r="N4450" i="5" s="1"/>
  <c r="F4451" i="5"/>
  <c r="I4451" i="5"/>
  <c r="M4451" i="5"/>
  <c r="N4451" i="5" s="1"/>
  <c r="F4452" i="5"/>
  <c r="I4452" i="5"/>
  <c r="M4452" i="5"/>
  <c r="N4452" i="5" s="1"/>
  <c r="F4453" i="5"/>
  <c r="I4453" i="5"/>
  <c r="M4453" i="5"/>
  <c r="N4453" i="5" s="1"/>
  <c r="F4454" i="5"/>
  <c r="I4454" i="5"/>
  <c r="M4454" i="5"/>
  <c r="N4454" i="5" s="1"/>
  <c r="F4455" i="5"/>
  <c r="I4455" i="5"/>
  <c r="M4455" i="5"/>
  <c r="N4455" i="5" s="1"/>
  <c r="F4456" i="5"/>
  <c r="I4456" i="5"/>
  <c r="M4456" i="5"/>
  <c r="N4456" i="5" s="1"/>
  <c r="F4457" i="5"/>
  <c r="I4457" i="5"/>
  <c r="M4457" i="5"/>
  <c r="N4457" i="5" s="1"/>
  <c r="F4458" i="5"/>
  <c r="I4458" i="5"/>
  <c r="M4458" i="5"/>
  <c r="N4458" i="5" s="1"/>
  <c r="F4459" i="5"/>
  <c r="I4459" i="5"/>
  <c r="M4459" i="5"/>
  <c r="N4459" i="5" s="1"/>
  <c r="F4460" i="5"/>
  <c r="I4460" i="5"/>
  <c r="M4460" i="5"/>
  <c r="N4460" i="5" s="1"/>
  <c r="F4461" i="5"/>
  <c r="I4461" i="5"/>
  <c r="M4461" i="5"/>
  <c r="N4461" i="5" s="1"/>
  <c r="F4462" i="5"/>
  <c r="I4462" i="5"/>
  <c r="M4462" i="5"/>
  <c r="N4462" i="5" s="1"/>
  <c r="F4463" i="5"/>
  <c r="I4463" i="5"/>
  <c r="M4463" i="5"/>
  <c r="N4463" i="5" s="1"/>
  <c r="F4464" i="5"/>
  <c r="I4464" i="5"/>
  <c r="M4464" i="5"/>
  <c r="N4464" i="5" s="1"/>
  <c r="F4465" i="5"/>
  <c r="I4465" i="5"/>
  <c r="M4465" i="5"/>
  <c r="N4465" i="5" s="1"/>
  <c r="F4466" i="5"/>
  <c r="I4466" i="5"/>
  <c r="M4466" i="5"/>
  <c r="N4466" i="5" s="1"/>
  <c r="F4467" i="5"/>
  <c r="I4467" i="5"/>
  <c r="M4467" i="5"/>
  <c r="N4467" i="5" s="1"/>
  <c r="F4468" i="5"/>
  <c r="I4468" i="5"/>
  <c r="M4468" i="5"/>
  <c r="N4468" i="5" s="1"/>
  <c r="F4469" i="5"/>
  <c r="I4469" i="5"/>
  <c r="M4469" i="5"/>
  <c r="N4469" i="5" s="1"/>
  <c r="F4470" i="5"/>
  <c r="I4470" i="5"/>
  <c r="M4470" i="5"/>
  <c r="N4470" i="5" s="1"/>
  <c r="F4471" i="5"/>
  <c r="I4471" i="5"/>
  <c r="M4471" i="5"/>
  <c r="N4471" i="5" s="1"/>
  <c r="F4472" i="5"/>
  <c r="I4472" i="5"/>
  <c r="M4472" i="5"/>
  <c r="N4472" i="5" s="1"/>
  <c r="F4473" i="5"/>
  <c r="I4473" i="5"/>
  <c r="M4473" i="5"/>
  <c r="N4473" i="5" s="1"/>
  <c r="F4474" i="5"/>
  <c r="I4474" i="5"/>
  <c r="M4474" i="5"/>
  <c r="N4474" i="5" s="1"/>
  <c r="F4475" i="5"/>
  <c r="I4475" i="5"/>
  <c r="M4475" i="5"/>
  <c r="N4475" i="5" s="1"/>
  <c r="F4476" i="5"/>
  <c r="I4476" i="5"/>
  <c r="M4476" i="5"/>
  <c r="N4476" i="5" s="1"/>
  <c r="F4477" i="5"/>
  <c r="I4477" i="5"/>
  <c r="M4477" i="5"/>
  <c r="N4477" i="5" s="1"/>
  <c r="F4478" i="5"/>
  <c r="I4478" i="5"/>
  <c r="M4478" i="5"/>
  <c r="N4478" i="5" s="1"/>
  <c r="F4479" i="5"/>
  <c r="I4479" i="5"/>
  <c r="M4479" i="5"/>
  <c r="N4479" i="5" s="1"/>
  <c r="F4480" i="5"/>
  <c r="I4480" i="5"/>
  <c r="M4480" i="5"/>
  <c r="N4480" i="5" s="1"/>
  <c r="F4481" i="5"/>
  <c r="I4481" i="5"/>
  <c r="M4481" i="5"/>
  <c r="N4481" i="5" s="1"/>
  <c r="F4482" i="5"/>
  <c r="I4482" i="5"/>
  <c r="M4482" i="5"/>
  <c r="N4482" i="5" s="1"/>
  <c r="F4483" i="5"/>
  <c r="I4483" i="5"/>
  <c r="M4483" i="5"/>
  <c r="N4483" i="5" s="1"/>
  <c r="F4484" i="5"/>
  <c r="I4484" i="5"/>
  <c r="M4484" i="5"/>
  <c r="N4484" i="5" s="1"/>
  <c r="F4485" i="5"/>
  <c r="I4485" i="5"/>
  <c r="M4485" i="5"/>
  <c r="N4485" i="5" s="1"/>
  <c r="F4486" i="5"/>
  <c r="I4486" i="5"/>
  <c r="M4486" i="5"/>
  <c r="N4486" i="5" s="1"/>
  <c r="F4487" i="5"/>
  <c r="I4487" i="5"/>
  <c r="M4487" i="5"/>
  <c r="N4487" i="5" s="1"/>
  <c r="F4488" i="5"/>
  <c r="I4488" i="5"/>
  <c r="M4488" i="5"/>
  <c r="N4488" i="5" s="1"/>
  <c r="F4489" i="5"/>
  <c r="I4489" i="5"/>
  <c r="M4489" i="5"/>
  <c r="N4489" i="5" s="1"/>
  <c r="F4490" i="5"/>
  <c r="I4490" i="5"/>
  <c r="M4490" i="5"/>
  <c r="N4490" i="5" s="1"/>
  <c r="F4491" i="5"/>
  <c r="I4491" i="5"/>
  <c r="M4491" i="5"/>
  <c r="N4491" i="5" s="1"/>
  <c r="F4492" i="5"/>
  <c r="I4492" i="5"/>
  <c r="M4492" i="5"/>
  <c r="N4492" i="5" s="1"/>
  <c r="F4493" i="5"/>
  <c r="I4493" i="5"/>
  <c r="M4493" i="5"/>
  <c r="N4493" i="5" s="1"/>
  <c r="F4494" i="5"/>
  <c r="I4494" i="5"/>
  <c r="M4494" i="5"/>
  <c r="N4494" i="5" s="1"/>
  <c r="F4495" i="5"/>
  <c r="I4495" i="5"/>
  <c r="M4495" i="5"/>
  <c r="N4495" i="5" s="1"/>
  <c r="F4496" i="5"/>
  <c r="I4496" i="5"/>
  <c r="M4496" i="5"/>
  <c r="N4496" i="5" s="1"/>
  <c r="F4497" i="5"/>
  <c r="I4497" i="5"/>
  <c r="M4497" i="5"/>
  <c r="N4497" i="5" s="1"/>
  <c r="F4498" i="5"/>
  <c r="I4498" i="5"/>
  <c r="M4498" i="5"/>
  <c r="N4498" i="5" s="1"/>
  <c r="F4499" i="5"/>
  <c r="I4499" i="5"/>
  <c r="M4499" i="5"/>
  <c r="N4499" i="5" s="1"/>
  <c r="F4500" i="5"/>
  <c r="I4500" i="5"/>
  <c r="M4500" i="5"/>
  <c r="N4500" i="5" s="1"/>
  <c r="F4501" i="5"/>
  <c r="I4501" i="5"/>
  <c r="M4501" i="5"/>
  <c r="N4501" i="5" s="1"/>
  <c r="F4502" i="5"/>
  <c r="I4502" i="5"/>
  <c r="M4502" i="5"/>
  <c r="N4502" i="5" s="1"/>
  <c r="F4503" i="5"/>
  <c r="I4503" i="5"/>
  <c r="M4503" i="5"/>
  <c r="N4503" i="5" s="1"/>
  <c r="F4504" i="5"/>
  <c r="I4504" i="5"/>
  <c r="M4504" i="5"/>
  <c r="N4504" i="5" s="1"/>
  <c r="F4505" i="5"/>
  <c r="I4505" i="5"/>
  <c r="M4505" i="5"/>
  <c r="N4505" i="5" s="1"/>
  <c r="F4506" i="5"/>
  <c r="I4506" i="5"/>
  <c r="M4506" i="5"/>
  <c r="N4506" i="5" s="1"/>
  <c r="F4507" i="5"/>
  <c r="I4507" i="5"/>
  <c r="M4507" i="5"/>
  <c r="N4507" i="5" s="1"/>
  <c r="F4508" i="5"/>
  <c r="I4508" i="5"/>
  <c r="M4508" i="5"/>
  <c r="N4508" i="5" s="1"/>
  <c r="F4509" i="5"/>
  <c r="I4509" i="5"/>
  <c r="M4509" i="5"/>
  <c r="N4509" i="5" s="1"/>
  <c r="F4510" i="5"/>
  <c r="I4510" i="5"/>
  <c r="M4510" i="5"/>
  <c r="N4510" i="5" s="1"/>
  <c r="F4511" i="5"/>
  <c r="I4511" i="5"/>
  <c r="M4511" i="5"/>
  <c r="N4511" i="5" s="1"/>
  <c r="F4512" i="5"/>
  <c r="I4512" i="5"/>
  <c r="M4512" i="5"/>
  <c r="N4512" i="5" s="1"/>
  <c r="F4513" i="5"/>
  <c r="I4513" i="5"/>
  <c r="M4513" i="5"/>
  <c r="N4513" i="5" s="1"/>
  <c r="F4514" i="5"/>
  <c r="I4514" i="5"/>
  <c r="M4514" i="5"/>
  <c r="N4514" i="5" s="1"/>
  <c r="F4515" i="5"/>
  <c r="I4515" i="5"/>
  <c r="M4515" i="5"/>
  <c r="N4515" i="5" s="1"/>
  <c r="F4516" i="5"/>
  <c r="I4516" i="5"/>
  <c r="M4516" i="5"/>
  <c r="N4516" i="5" s="1"/>
  <c r="F4517" i="5"/>
  <c r="I4517" i="5"/>
  <c r="M4517" i="5"/>
  <c r="N4517" i="5" s="1"/>
  <c r="F4518" i="5"/>
  <c r="I4518" i="5"/>
  <c r="M4518" i="5"/>
  <c r="N4518" i="5" s="1"/>
  <c r="F4519" i="5"/>
  <c r="I4519" i="5"/>
  <c r="M4519" i="5"/>
  <c r="N4519" i="5" s="1"/>
  <c r="F4520" i="5"/>
  <c r="I4520" i="5"/>
  <c r="M4520" i="5"/>
  <c r="N4520" i="5" s="1"/>
  <c r="F4521" i="5"/>
  <c r="I4521" i="5"/>
  <c r="M4521" i="5"/>
  <c r="N4521" i="5" s="1"/>
  <c r="F4522" i="5"/>
  <c r="I4522" i="5"/>
  <c r="M4522" i="5"/>
  <c r="N4522" i="5" s="1"/>
  <c r="F4523" i="5"/>
  <c r="I4523" i="5"/>
  <c r="M4523" i="5"/>
  <c r="N4523" i="5" s="1"/>
  <c r="F4524" i="5"/>
  <c r="I4524" i="5"/>
  <c r="M4524" i="5"/>
  <c r="N4524" i="5" s="1"/>
  <c r="F4525" i="5"/>
  <c r="I4525" i="5"/>
  <c r="M4525" i="5"/>
  <c r="N4525" i="5" s="1"/>
  <c r="F4526" i="5"/>
  <c r="I4526" i="5"/>
  <c r="M4526" i="5"/>
  <c r="N4526" i="5" s="1"/>
  <c r="F4527" i="5"/>
  <c r="I4527" i="5"/>
  <c r="M4527" i="5"/>
  <c r="N4527" i="5" s="1"/>
  <c r="F4528" i="5"/>
  <c r="I4528" i="5"/>
  <c r="M4528" i="5"/>
  <c r="N4528" i="5" s="1"/>
  <c r="F4529" i="5"/>
  <c r="I4529" i="5"/>
  <c r="M4529" i="5"/>
  <c r="N4529" i="5" s="1"/>
  <c r="F4530" i="5"/>
  <c r="I4530" i="5"/>
  <c r="M4530" i="5"/>
  <c r="N4530" i="5" s="1"/>
  <c r="F4531" i="5"/>
  <c r="I4531" i="5"/>
  <c r="M4531" i="5"/>
  <c r="N4531" i="5" s="1"/>
  <c r="F4532" i="5"/>
  <c r="I4532" i="5"/>
  <c r="M4532" i="5"/>
  <c r="N4532" i="5" s="1"/>
  <c r="F4533" i="5"/>
  <c r="I4533" i="5"/>
  <c r="M4533" i="5"/>
  <c r="N4533" i="5" s="1"/>
  <c r="F4534" i="5"/>
  <c r="I4534" i="5"/>
  <c r="M4534" i="5"/>
  <c r="N4534" i="5" s="1"/>
  <c r="F4535" i="5"/>
  <c r="I4535" i="5"/>
  <c r="M4535" i="5"/>
  <c r="N4535" i="5" s="1"/>
  <c r="F4536" i="5"/>
  <c r="I4536" i="5"/>
  <c r="M4536" i="5"/>
  <c r="N4536" i="5" s="1"/>
  <c r="F4537" i="5"/>
  <c r="I4537" i="5"/>
  <c r="M4537" i="5"/>
  <c r="N4537" i="5" s="1"/>
  <c r="F4538" i="5"/>
  <c r="I4538" i="5"/>
  <c r="M4538" i="5"/>
  <c r="N4538" i="5" s="1"/>
  <c r="F4539" i="5"/>
  <c r="I4539" i="5"/>
  <c r="M4539" i="5"/>
  <c r="N4539" i="5" s="1"/>
  <c r="F4540" i="5"/>
  <c r="I4540" i="5"/>
  <c r="M4540" i="5"/>
  <c r="N4540" i="5" s="1"/>
  <c r="F4541" i="5"/>
  <c r="I4541" i="5"/>
  <c r="M4541" i="5"/>
  <c r="N4541" i="5" s="1"/>
  <c r="F4542" i="5"/>
  <c r="I4542" i="5"/>
  <c r="M4542" i="5"/>
  <c r="N4542" i="5" s="1"/>
  <c r="F4543" i="5"/>
  <c r="I4543" i="5"/>
  <c r="M4543" i="5"/>
  <c r="N4543" i="5" s="1"/>
  <c r="F4544" i="5"/>
  <c r="I4544" i="5"/>
  <c r="M4544" i="5"/>
  <c r="N4544" i="5" s="1"/>
  <c r="F4545" i="5"/>
  <c r="I4545" i="5"/>
  <c r="M4545" i="5"/>
  <c r="N4545" i="5" s="1"/>
  <c r="F4546" i="5"/>
  <c r="I4546" i="5"/>
  <c r="M4546" i="5"/>
  <c r="N4546" i="5" s="1"/>
  <c r="F4547" i="5"/>
  <c r="I4547" i="5"/>
  <c r="M4547" i="5"/>
  <c r="N4547" i="5" s="1"/>
  <c r="F4548" i="5"/>
  <c r="I4548" i="5"/>
  <c r="M4548" i="5"/>
  <c r="N4548" i="5" s="1"/>
  <c r="F4549" i="5"/>
  <c r="I4549" i="5"/>
  <c r="M4549" i="5"/>
  <c r="N4549" i="5" s="1"/>
  <c r="F4550" i="5"/>
  <c r="I4550" i="5"/>
  <c r="M4550" i="5"/>
  <c r="N4550" i="5" s="1"/>
  <c r="F4551" i="5"/>
  <c r="I4551" i="5"/>
  <c r="M4551" i="5"/>
  <c r="N4551" i="5" s="1"/>
  <c r="F4552" i="5"/>
  <c r="I4552" i="5"/>
  <c r="M4552" i="5"/>
  <c r="N4552" i="5" s="1"/>
  <c r="F4553" i="5"/>
  <c r="I4553" i="5"/>
  <c r="M4553" i="5"/>
  <c r="N4553" i="5" s="1"/>
  <c r="F4554" i="5"/>
  <c r="I4554" i="5"/>
  <c r="M4554" i="5"/>
  <c r="N4554" i="5" s="1"/>
  <c r="F4555" i="5"/>
  <c r="I4555" i="5"/>
  <c r="M4555" i="5"/>
  <c r="N4555" i="5" s="1"/>
  <c r="F4556" i="5"/>
  <c r="I4556" i="5"/>
  <c r="M4556" i="5"/>
  <c r="N4556" i="5" s="1"/>
  <c r="F4557" i="5"/>
  <c r="I4557" i="5"/>
  <c r="M4557" i="5"/>
  <c r="N4557" i="5" s="1"/>
  <c r="F4558" i="5"/>
  <c r="I4558" i="5"/>
  <c r="M4558" i="5"/>
  <c r="N4558" i="5" s="1"/>
  <c r="F4559" i="5"/>
  <c r="I4559" i="5"/>
  <c r="M4559" i="5"/>
  <c r="N4559" i="5" s="1"/>
  <c r="F4560" i="5"/>
  <c r="I4560" i="5"/>
  <c r="M4560" i="5"/>
  <c r="N4560" i="5" s="1"/>
  <c r="F4561" i="5"/>
  <c r="I4561" i="5"/>
  <c r="M4561" i="5"/>
  <c r="N4561" i="5" s="1"/>
  <c r="F4562" i="5"/>
  <c r="I4562" i="5"/>
  <c r="M4562" i="5"/>
  <c r="N4562" i="5" s="1"/>
  <c r="F4563" i="5"/>
  <c r="I4563" i="5"/>
  <c r="M4563" i="5"/>
  <c r="N4563" i="5" s="1"/>
  <c r="F4564" i="5"/>
  <c r="I4564" i="5"/>
  <c r="M4564" i="5"/>
  <c r="N4564" i="5" s="1"/>
  <c r="F4565" i="5"/>
  <c r="I4565" i="5"/>
  <c r="M4565" i="5"/>
  <c r="N4565" i="5" s="1"/>
  <c r="F4566" i="5"/>
  <c r="I4566" i="5"/>
  <c r="M4566" i="5"/>
  <c r="N4566" i="5" s="1"/>
  <c r="F4567" i="5"/>
  <c r="I4567" i="5"/>
  <c r="M4567" i="5"/>
  <c r="N4567" i="5" s="1"/>
  <c r="F4568" i="5"/>
  <c r="I4568" i="5"/>
  <c r="M4568" i="5"/>
  <c r="N4568" i="5" s="1"/>
  <c r="F4569" i="5"/>
  <c r="I4569" i="5"/>
  <c r="M4569" i="5"/>
  <c r="N4569" i="5" s="1"/>
  <c r="F4570" i="5"/>
  <c r="I4570" i="5"/>
  <c r="M4570" i="5"/>
  <c r="N4570" i="5" s="1"/>
  <c r="F4571" i="5"/>
  <c r="I4571" i="5"/>
  <c r="M4571" i="5"/>
  <c r="N4571" i="5" s="1"/>
  <c r="F4572" i="5"/>
  <c r="I4572" i="5"/>
  <c r="M4572" i="5"/>
  <c r="N4572" i="5" s="1"/>
  <c r="F4573" i="5"/>
  <c r="I4573" i="5"/>
  <c r="M4573" i="5"/>
  <c r="N4573" i="5" s="1"/>
  <c r="F4574" i="5"/>
  <c r="I4574" i="5"/>
  <c r="M4574" i="5"/>
  <c r="N4574" i="5" s="1"/>
  <c r="F4575" i="5"/>
  <c r="I4575" i="5"/>
  <c r="M4575" i="5"/>
  <c r="N4575" i="5" s="1"/>
  <c r="F4576" i="5"/>
  <c r="I4576" i="5"/>
  <c r="M4576" i="5"/>
  <c r="N4576" i="5" s="1"/>
  <c r="F4577" i="5"/>
  <c r="I4577" i="5"/>
  <c r="M4577" i="5"/>
  <c r="N4577" i="5" s="1"/>
  <c r="F4578" i="5"/>
  <c r="I4578" i="5"/>
  <c r="M4578" i="5"/>
  <c r="N4578" i="5" s="1"/>
  <c r="F4579" i="5"/>
  <c r="I4579" i="5"/>
  <c r="M4579" i="5"/>
  <c r="N4579" i="5" s="1"/>
  <c r="F4580" i="5"/>
  <c r="I4580" i="5"/>
  <c r="M4580" i="5"/>
  <c r="N4580" i="5" s="1"/>
  <c r="F4581" i="5"/>
  <c r="I4581" i="5"/>
  <c r="M4581" i="5"/>
  <c r="N4581" i="5" s="1"/>
  <c r="F4582" i="5"/>
  <c r="I4582" i="5"/>
  <c r="M4582" i="5"/>
  <c r="N4582" i="5" s="1"/>
  <c r="F4583" i="5"/>
  <c r="I4583" i="5"/>
  <c r="M4583" i="5"/>
  <c r="N4583" i="5" s="1"/>
  <c r="F4584" i="5"/>
  <c r="I4584" i="5"/>
  <c r="M4584" i="5"/>
  <c r="N4584" i="5" s="1"/>
  <c r="F4585" i="5"/>
  <c r="I4585" i="5"/>
  <c r="M4585" i="5"/>
  <c r="N4585" i="5" s="1"/>
  <c r="F4586" i="5"/>
  <c r="I4586" i="5"/>
  <c r="M4586" i="5"/>
  <c r="N4586" i="5" s="1"/>
  <c r="F4587" i="5"/>
  <c r="I4587" i="5"/>
  <c r="M4587" i="5"/>
  <c r="N4587" i="5" s="1"/>
  <c r="F4588" i="5"/>
  <c r="I4588" i="5"/>
  <c r="M4588" i="5"/>
  <c r="N4588" i="5" s="1"/>
  <c r="F4589" i="5"/>
  <c r="I4589" i="5"/>
  <c r="M4589" i="5"/>
  <c r="N4589" i="5" s="1"/>
  <c r="F4590" i="5"/>
  <c r="I4590" i="5"/>
  <c r="M4590" i="5"/>
  <c r="N4590" i="5" s="1"/>
  <c r="F4591" i="5"/>
  <c r="I4591" i="5"/>
  <c r="M4591" i="5"/>
  <c r="N4591" i="5" s="1"/>
  <c r="F4592" i="5"/>
  <c r="I4592" i="5"/>
  <c r="M4592" i="5"/>
  <c r="N4592" i="5" s="1"/>
  <c r="F4593" i="5"/>
  <c r="I4593" i="5"/>
  <c r="M4593" i="5"/>
  <c r="N4593" i="5" s="1"/>
  <c r="F4594" i="5"/>
  <c r="I4594" i="5"/>
  <c r="M4594" i="5"/>
  <c r="N4594" i="5" s="1"/>
  <c r="F4595" i="5"/>
  <c r="I4595" i="5"/>
  <c r="M4595" i="5"/>
  <c r="N4595" i="5" s="1"/>
  <c r="F4596" i="5"/>
  <c r="I4596" i="5"/>
  <c r="M4596" i="5"/>
  <c r="N4596" i="5" s="1"/>
  <c r="F4597" i="5"/>
  <c r="I4597" i="5"/>
  <c r="M4597" i="5"/>
  <c r="N4597" i="5" s="1"/>
  <c r="F4598" i="5"/>
  <c r="I4598" i="5"/>
  <c r="M4598" i="5"/>
  <c r="N4598" i="5" s="1"/>
  <c r="F4599" i="5"/>
  <c r="I4599" i="5"/>
  <c r="M4599" i="5"/>
  <c r="N4599" i="5" s="1"/>
  <c r="F4600" i="5"/>
  <c r="I4600" i="5"/>
  <c r="M4600" i="5"/>
  <c r="N4600" i="5" s="1"/>
  <c r="F4601" i="5"/>
  <c r="I4601" i="5"/>
  <c r="M4601" i="5"/>
  <c r="N4601" i="5" s="1"/>
  <c r="F4602" i="5"/>
  <c r="I4602" i="5"/>
  <c r="M4602" i="5"/>
  <c r="N4602" i="5" s="1"/>
  <c r="F4603" i="5"/>
  <c r="I4603" i="5"/>
  <c r="M4603" i="5"/>
  <c r="N4603" i="5" s="1"/>
  <c r="F4604" i="5"/>
  <c r="I4604" i="5"/>
  <c r="M4604" i="5"/>
  <c r="N4604" i="5" s="1"/>
  <c r="F4605" i="5"/>
  <c r="I4605" i="5"/>
  <c r="M4605" i="5"/>
  <c r="N4605" i="5" s="1"/>
  <c r="F4606" i="5"/>
  <c r="I4606" i="5"/>
  <c r="M4606" i="5"/>
  <c r="N4606" i="5" s="1"/>
  <c r="F4607" i="5"/>
  <c r="I4607" i="5"/>
  <c r="M4607" i="5"/>
  <c r="N4607" i="5" s="1"/>
  <c r="F4608" i="5"/>
  <c r="I4608" i="5"/>
  <c r="M4608" i="5"/>
  <c r="N4608" i="5" s="1"/>
  <c r="F4609" i="5"/>
  <c r="I4609" i="5"/>
  <c r="M4609" i="5"/>
  <c r="N4609" i="5" s="1"/>
  <c r="F4610" i="5"/>
  <c r="I4610" i="5"/>
  <c r="M4610" i="5"/>
  <c r="N4610" i="5" s="1"/>
  <c r="F4611" i="5"/>
  <c r="I4611" i="5"/>
  <c r="M4611" i="5"/>
  <c r="N4611" i="5" s="1"/>
  <c r="F4612" i="5"/>
  <c r="I4612" i="5"/>
  <c r="M4612" i="5"/>
  <c r="N4612" i="5" s="1"/>
  <c r="F4613" i="5"/>
  <c r="I4613" i="5"/>
  <c r="M4613" i="5"/>
  <c r="N4613" i="5" s="1"/>
  <c r="F4614" i="5"/>
  <c r="I4614" i="5"/>
  <c r="M4614" i="5"/>
  <c r="N4614" i="5" s="1"/>
  <c r="F4615" i="5"/>
  <c r="I4615" i="5"/>
  <c r="M4615" i="5"/>
  <c r="N4615" i="5" s="1"/>
  <c r="F4616" i="5"/>
  <c r="I4616" i="5"/>
  <c r="M4616" i="5"/>
  <c r="N4616" i="5" s="1"/>
  <c r="F4617" i="5"/>
  <c r="I4617" i="5"/>
  <c r="M4617" i="5"/>
  <c r="N4617" i="5" s="1"/>
  <c r="F4618" i="5"/>
  <c r="I4618" i="5"/>
  <c r="M4618" i="5"/>
  <c r="N4618" i="5" s="1"/>
  <c r="F4619" i="5"/>
  <c r="I4619" i="5"/>
  <c r="M4619" i="5"/>
  <c r="N4619" i="5" s="1"/>
  <c r="F4620" i="5"/>
  <c r="I4620" i="5"/>
  <c r="M4620" i="5"/>
  <c r="N4620" i="5" s="1"/>
  <c r="F4621" i="5"/>
  <c r="I4621" i="5"/>
  <c r="M4621" i="5"/>
  <c r="N4621" i="5" s="1"/>
  <c r="F4622" i="5"/>
  <c r="I4622" i="5"/>
  <c r="M4622" i="5"/>
  <c r="N4622" i="5" s="1"/>
  <c r="F4623" i="5"/>
  <c r="I4623" i="5"/>
  <c r="M4623" i="5"/>
  <c r="N4623" i="5" s="1"/>
  <c r="F4624" i="5"/>
  <c r="I4624" i="5"/>
  <c r="M4624" i="5"/>
  <c r="N4624" i="5" s="1"/>
  <c r="F4625" i="5"/>
  <c r="I4625" i="5"/>
  <c r="M4625" i="5"/>
  <c r="N4625" i="5" s="1"/>
  <c r="I4626" i="5"/>
  <c r="M4626" i="5"/>
  <c r="N4626" i="5" s="1"/>
  <c r="F4627" i="5"/>
  <c r="I4627" i="5"/>
  <c r="M4627" i="5"/>
  <c r="N4627" i="5" s="1"/>
  <c r="F4628" i="5"/>
  <c r="I4628" i="5"/>
  <c r="M4628" i="5"/>
  <c r="N4628" i="5" s="1"/>
  <c r="F4629" i="5"/>
  <c r="I4629" i="5"/>
  <c r="M4629" i="5"/>
  <c r="N4629" i="5" s="1"/>
  <c r="F4630" i="5"/>
  <c r="I4630" i="5"/>
  <c r="M4630" i="5"/>
  <c r="N4630" i="5" s="1"/>
  <c r="F4631" i="5"/>
  <c r="I4631" i="5"/>
  <c r="M4631" i="5"/>
  <c r="N4631" i="5" s="1"/>
  <c r="F4632" i="5"/>
  <c r="I4632" i="5"/>
  <c r="M4632" i="5"/>
  <c r="N4632" i="5" s="1"/>
  <c r="F4633" i="5"/>
  <c r="I4633" i="5"/>
  <c r="M4633" i="5"/>
  <c r="N4633" i="5" s="1"/>
  <c r="F4634" i="5"/>
  <c r="I4634" i="5"/>
  <c r="M4634" i="5"/>
  <c r="N4634" i="5" s="1"/>
  <c r="F4635" i="5"/>
  <c r="I4635" i="5"/>
  <c r="M4635" i="5"/>
  <c r="N4635" i="5" s="1"/>
  <c r="F4636" i="5"/>
  <c r="I4636" i="5"/>
  <c r="M4636" i="5"/>
  <c r="N4636" i="5" s="1"/>
  <c r="F4637" i="5"/>
  <c r="I4637" i="5"/>
  <c r="M4637" i="5"/>
  <c r="N4637" i="5" s="1"/>
  <c r="F4638" i="5"/>
  <c r="I4638" i="5"/>
  <c r="M4638" i="5"/>
  <c r="N4638" i="5" s="1"/>
  <c r="F4639" i="5"/>
  <c r="I4639" i="5"/>
  <c r="M4639" i="5"/>
  <c r="N4639" i="5" s="1"/>
  <c r="F4640" i="5"/>
  <c r="I4640" i="5"/>
  <c r="M4640" i="5"/>
  <c r="N4640" i="5" s="1"/>
  <c r="F4641" i="5"/>
  <c r="I4641" i="5"/>
  <c r="M4641" i="5"/>
  <c r="N4641" i="5" s="1"/>
  <c r="F4642" i="5"/>
  <c r="I4642" i="5"/>
  <c r="M4642" i="5"/>
  <c r="N4642" i="5" s="1"/>
  <c r="F4643" i="5"/>
  <c r="I4643" i="5"/>
  <c r="M4643" i="5"/>
  <c r="N4643" i="5" s="1"/>
  <c r="F4644" i="5"/>
  <c r="I4644" i="5"/>
  <c r="M4644" i="5"/>
  <c r="N4644" i="5" s="1"/>
  <c r="F4645" i="5"/>
  <c r="I4645" i="5"/>
  <c r="M4645" i="5"/>
  <c r="N4645" i="5" s="1"/>
  <c r="F4646" i="5"/>
  <c r="I4646" i="5"/>
  <c r="M4646" i="5"/>
  <c r="N4646" i="5" s="1"/>
  <c r="F4647" i="5"/>
  <c r="I4647" i="5"/>
  <c r="M4647" i="5"/>
  <c r="N4647" i="5" s="1"/>
  <c r="F4648" i="5"/>
  <c r="I4648" i="5"/>
  <c r="M4648" i="5"/>
  <c r="N4648" i="5" s="1"/>
  <c r="F4649" i="5"/>
  <c r="I4649" i="5"/>
  <c r="M4649" i="5"/>
  <c r="N4649" i="5" s="1"/>
  <c r="F4650" i="5"/>
  <c r="I4650" i="5"/>
  <c r="M4650" i="5"/>
  <c r="N4650" i="5" s="1"/>
  <c r="F4651" i="5"/>
  <c r="I4651" i="5"/>
  <c r="M4651" i="5"/>
  <c r="N4651" i="5" s="1"/>
  <c r="F4652" i="5"/>
  <c r="I4652" i="5"/>
  <c r="M4652" i="5"/>
  <c r="N4652" i="5" s="1"/>
  <c r="F4653" i="5"/>
  <c r="I4653" i="5"/>
  <c r="M4653" i="5"/>
  <c r="N4653" i="5" s="1"/>
  <c r="F4654" i="5"/>
  <c r="I4654" i="5"/>
  <c r="M4654" i="5"/>
  <c r="N4654" i="5" s="1"/>
  <c r="F4655" i="5"/>
  <c r="I4655" i="5"/>
  <c r="M4655" i="5"/>
  <c r="N4655" i="5" s="1"/>
  <c r="F4656" i="5"/>
  <c r="I4656" i="5"/>
  <c r="M4656" i="5"/>
  <c r="N4656" i="5" s="1"/>
  <c r="F4657" i="5"/>
  <c r="I4657" i="5"/>
  <c r="M4657" i="5"/>
  <c r="N4657" i="5" s="1"/>
  <c r="F4658" i="5"/>
  <c r="I4658" i="5"/>
  <c r="M4658" i="5"/>
  <c r="N4658" i="5" s="1"/>
  <c r="F4659" i="5"/>
  <c r="I4659" i="5"/>
  <c r="M4659" i="5"/>
  <c r="N4659" i="5" s="1"/>
  <c r="F4660" i="5"/>
  <c r="I4660" i="5"/>
  <c r="M4660" i="5"/>
  <c r="N4660" i="5" s="1"/>
  <c r="F4661" i="5"/>
  <c r="I4661" i="5"/>
  <c r="M4661" i="5"/>
  <c r="N4661" i="5" s="1"/>
  <c r="F4662" i="5"/>
  <c r="I4662" i="5"/>
  <c r="M4662" i="5"/>
  <c r="N4662" i="5" s="1"/>
  <c r="F4663" i="5"/>
  <c r="I4663" i="5"/>
  <c r="M4663" i="5"/>
  <c r="N4663" i="5" s="1"/>
  <c r="F4664" i="5"/>
  <c r="I4664" i="5"/>
  <c r="M4664" i="5"/>
  <c r="N4664" i="5" s="1"/>
  <c r="F4665" i="5"/>
  <c r="I4665" i="5"/>
  <c r="M4665" i="5"/>
  <c r="N4665" i="5" s="1"/>
  <c r="F4666" i="5"/>
  <c r="I4666" i="5"/>
  <c r="M4666" i="5"/>
  <c r="N4666" i="5" s="1"/>
  <c r="F4667" i="5"/>
  <c r="I4667" i="5"/>
  <c r="M4667" i="5"/>
  <c r="N4667" i="5" s="1"/>
  <c r="F4668" i="5"/>
  <c r="I4668" i="5"/>
  <c r="M4668" i="5"/>
  <c r="N4668" i="5" s="1"/>
  <c r="F4669" i="5"/>
  <c r="I4669" i="5"/>
  <c r="M4669" i="5"/>
  <c r="N4669" i="5" s="1"/>
  <c r="F4670" i="5"/>
  <c r="I4670" i="5"/>
  <c r="M4670" i="5"/>
  <c r="N4670" i="5" s="1"/>
  <c r="F4671" i="5"/>
  <c r="I4671" i="5"/>
  <c r="M4671" i="5"/>
  <c r="N4671" i="5" s="1"/>
  <c r="F4672" i="5"/>
  <c r="I4672" i="5"/>
  <c r="M4672" i="5"/>
  <c r="N4672" i="5" s="1"/>
  <c r="F4673" i="5"/>
  <c r="I4673" i="5"/>
  <c r="M4673" i="5"/>
  <c r="N4673" i="5" s="1"/>
  <c r="F4674" i="5"/>
  <c r="I4674" i="5"/>
  <c r="M4674" i="5"/>
  <c r="N4674" i="5" s="1"/>
  <c r="F4675" i="5"/>
  <c r="I4675" i="5"/>
  <c r="M4675" i="5"/>
  <c r="N4675" i="5" s="1"/>
  <c r="F4676" i="5"/>
  <c r="I4676" i="5"/>
  <c r="M4676" i="5"/>
  <c r="N4676" i="5" s="1"/>
  <c r="F4677" i="5"/>
  <c r="I4677" i="5"/>
  <c r="M4677" i="5"/>
  <c r="N4677" i="5" s="1"/>
  <c r="F4678" i="5"/>
  <c r="I4678" i="5"/>
  <c r="M4678" i="5"/>
  <c r="N4678" i="5" s="1"/>
  <c r="F4679" i="5"/>
  <c r="I4679" i="5"/>
  <c r="M4679" i="5"/>
  <c r="N4679" i="5" s="1"/>
  <c r="F4680" i="5"/>
  <c r="I4680" i="5"/>
  <c r="M4680" i="5"/>
  <c r="N4680" i="5" s="1"/>
  <c r="I4681" i="5"/>
  <c r="M4681" i="5"/>
  <c r="N4681" i="5" s="1"/>
  <c r="F4682" i="5"/>
  <c r="I4682" i="5"/>
  <c r="M4682" i="5"/>
  <c r="N4682" i="5" s="1"/>
  <c r="F4683" i="5"/>
  <c r="I4683" i="5"/>
  <c r="M4683" i="5"/>
  <c r="N4683" i="5" s="1"/>
  <c r="F4684" i="5"/>
  <c r="I4684" i="5"/>
  <c r="M4684" i="5"/>
  <c r="N4684" i="5" s="1"/>
  <c r="F4685" i="5"/>
  <c r="I4685" i="5"/>
  <c r="M4685" i="5"/>
  <c r="N4685" i="5" s="1"/>
  <c r="F4686" i="5"/>
  <c r="I4686" i="5"/>
  <c r="M4686" i="5"/>
  <c r="N4686" i="5" s="1"/>
  <c r="F4687" i="5"/>
  <c r="I4687" i="5"/>
  <c r="M4687" i="5"/>
  <c r="N4687" i="5" s="1"/>
  <c r="F4688" i="5"/>
  <c r="I4688" i="5"/>
  <c r="M4688" i="5"/>
  <c r="N4688" i="5" s="1"/>
  <c r="F4689" i="5"/>
  <c r="I4689" i="5"/>
  <c r="M4689" i="5"/>
  <c r="N4689" i="5" s="1"/>
  <c r="F4690" i="5"/>
  <c r="I4690" i="5"/>
  <c r="M4690" i="5"/>
  <c r="N4690" i="5" s="1"/>
  <c r="F4691" i="5"/>
  <c r="I4691" i="5"/>
  <c r="M4691" i="5"/>
  <c r="N4691" i="5" s="1"/>
  <c r="F4692" i="5"/>
  <c r="I4692" i="5"/>
  <c r="M4692" i="5"/>
  <c r="N4692" i="5" s="1"/>
  <c r="F4693" i="5"/>
  <c r="I4693" i="5"/>
  <c r="M4693" i="5"/>
  <c r="N4693" i="5" s="1"/>
  <c r="F4694" i="5"/>
  <c r="I4694" i="5"/>
  <c r="M4694" i="5"/>
  <c r="N4694" i="5" s="1"/>
  <c r="F4695" i="5"/>
  <c r="I4695" i="5"/>
  <c r="M4695" i="5"/>
  <c r="N4695" i="5" s="1"/>
  <c r="F4696" i="5"/>
  <c r="I4696" i="5"/>
  <c r="M4696" i="5"/>
  <c r="N4696" i="5" s="1"/>
  <c r="F4697" i="5"/>
  <c r="I4697" i="5"/>
  <c r="M4697" i="5"/>
  <c r="N4697" i="5" s="1"/>
  <c r="F4698" i="5"/>
  <c r="I4698" i="5"/>
  <c r="M4698" i="5"/>
  <c r="N4698" i="5" s="1"/>
  <c r="F4699" i="5"/>
  <c r="I4699" i="5"/>
  <c r="M4699" i="5"/>
  <c r="N4699" i="5" s="1"/>
  <c r="F4700" i="5"/>
  <c r="I4700" i="5"/>
  <c r="M4700" i="5"/>
  <c r="N4700" i="5" s="1"/>
  <c r="F4701" i="5"/>
  <c r="I4701" i="5"/>
  <c r="M4701" i="5"/>
  <c r="N4701" i="5" s="1"/>
  <c r="F4702" i="5"/>
  <c r="I4702" i="5"/>
  <c r="M4702" i="5"/>
  <c r="N4702" i="5" s="1"/>
  <c r="F4703" i="5"/>
  <c r="I4703" i="5"/>
  <c r="M4703" i="5"/>
  <c r="N4703" i="5" s="1"/>
  <c r="F4704" i="5"/>
  <c r="I4704" i="5"/>
  <c r="M4704" i="5"/>
  <c r="N4704" i="5" s="1"/>
  <c r="F4705" i="5"/>
  <c r="I4705" i="5"/>
  <c r="M4705" i="5"/>
  <c r="N4705" i="5" s="1"/>
  <c r="F4706" i="5"/>
  <c r="I4706" i="5"/>
  <c r="M4706" i="5"/>
  <c r="N4706" i="5" s="1"/>
  <c r="F4707" i="5"/>
  <c r="I4707" i="5"/>
  <c r="M4707" i="5"/>
  <c r="N4707" i="5" s="1"/>
  <c r="F4708" i="5"/>
  <c r="I4708" i="5"/>
  <c r="M4708" i="5"/>
  <c r="N4708" i="5" s="1"/>
  <c r="F4709" i="5"/>
  <c r="I4709" i="5"/>
  <c r="M4709" i="5"/>
  <c r="N4709" i="5" s="1"/>
  <c r="F4710" i="5"/>
  <c r="I4710" i="5"/>
  <c r="M4710" i="5"/>
  <c r="N4710" i="5" s="1"/>
  <c r="F4711" i="5"/>
  <c r="I4711" i="5"/>
  <c r="M4711" i="5"/>
  <c r="N4711" i="5" s="1"/>
  <c r="F4712" i="5"/>
  <c r="I4712" i="5"/>
  <c r="M4712" i="5"/>
  <c r="N4712" i="5" s="1"/>
  <c r="F4713" i="5"/>
  <c r="I4713" i="5"/>
  <c r="M4713" i="5"/>
  <c r="N4713" i="5" s="1"/>
  <c r="F4714" i="5"/>
  <c r="I4714" i="5"/>
  <c r="M4714" i="5"/>
  <c r="N4714" i="5" s="1"/>
  <c r="F4715" i="5"/>
  <c r="I4715" i="5"/>
  <c r="M4715" i="5"/>
  <c r="N4715" i="5" s="1"/>
  <c r="F4716" i="5"/>
  <c r="I4716" i="5"/>
  <c r="M4716" i="5"/>
  <c r="N4716" i="5" s="1"/>
  <c r="F4717" i="5"/>
  <c r="I4717" i="5"/>
  <c r="M4717" i="5"/>
  <c r="N4717" i="5" s="1"/>
  <c r="F4718" i="5"/>
  <c r="I4718" i="5"/>
  <c r="M4718" i="5"/>
  <c r="N4718" i="5" s="1"/>
  <c r="F4719" i="5"/>
  <c r="I4719" i="5"/>
  <c r="M4719" i="5"/>
  <c r="N4719" i="5" s="1"/>
  <c r="F4720" i="5"/>
  <c r="I4720" i="5"/>
  <c r="M4720" i="5"/>
  <c r="N4720" i="5" s="1"/>
  <c r="F4721" i="5"/>
  <c r="I4721" i="5"/>
  <c r="M4721" i="5"/>
  <c r="N4721" i="5" s="1"/>
  <c r="F4722" i="5"/>
  <c r="I4722" i="5"/>
  <c r="M4722" i="5"/>
  <c r="N4722" i="5" s="1"/>
  <c r="F4723" i="5"/>
  <c r="I4723" i="5"/>
  <c r="M4723" i="5"/>
  <c r="N4723" i="5" s="1"/>
  <c r="F4724" i="5"/>
  <c r="I4724" i="5"/>
  <c r="M4724" i="5"/>
  <c r="N4724" i="5" s="1"/>
  <c r="F4725" i="5"/>
  <c r="I4725" i="5"/>
  <c r="M4725" i="5"/>
  <c r="N4725" i="5" s="1"/>
  <c r="F4726" i="5"/>
  <c r="I4726" i="5"/>
  <c r="M4726" i="5"/>
  <c r="N4726" i="5" s="1"/>
  <c r="F4727" i="5"/>
  <c r="I4727" i="5"/>
  <c r="M4727" i="5"/>
  <c r="N4727" i="5" s="1"/>
  <c r="F4728" i="5"/>
  <c r="I4728" i="5"/>
  <c r="M4728" i="5"/>
  <c r="N4728" i="5" s="1"/>
  <c r="F4729" i="5"/>
  <c r="I4729" i="5"/>
  <c r="M4729" i="5"/>
  <c r="N4729" i="5" s="1"/>
  <c r="F4730" i="5"/>
  <c r="I4730" i="5"/>
  <c r="M4730" i="5"/>
  <c r="N4730" i="5" s="1"/>
  <c r="F4731" i="5"/>
  <c r="I4731" i="5"/>
  <c r="M4731" i="5"/>
  <c r="N4731" i="5" s="1"/>
  <c r="F4732" i="5"/>
  <c r="I4732" i="5"/>
  <c r="M4732" i="5"/>
  <c r="N4732" i="5" s="1"/>
  <c r="F4733" i="5"/>
  <c r="I4733" i="5"/>
  <c r="M4733" i="5"/>
  <c r="N4733" i="5" s="1"/>
  <c r="F4734" i="5"/>
  <c r="I4734" i="5"/>
  <c r="M4734" i="5"/>
  <c r="N4734" i="5" s="1"/>
  <c r="F4735" i="5"/>
  <c r="I4735" i="5"/>
  <c r="M4735" i="5"/>
  <c r="N4735" i="5" s="1"/>
  <c r="F4736" i="5"/>
  <c r="I4736" i="5"/>
  <c r="M4736" i="5"/>
  <c r="N4736" i="5" s="1"/>
  <c r="F4737" i="5"/>
  <c r="I4737" i="5"/>
  <c r="M4737" i="5"/>
  <c r="N4737" i="5" s="1"/>
  <c r="F4738" i="5"/>
  <c r="I4738" i="5"/>
  <c r="M4738" i="5"/>
  <c r="N4738" i="5" s="1"/>
  <c r="F4739" i="5"/>
  <c r="I4739" i="5"/>
  <c r="M4739" i="5"/>
  <c r="N4739" i="5" s="1"/>
  <c r="F4740" i="5"/>
  <c r="I4740" i="5"/>
  <c r="M4740" i="5"/>
  <c r="N4740" i="5" s="1"/>
  <c r="F4741" i="5"/>
  <c r="I4741" i="5"/>
  <c r="M4741" i="5"/>
  <c r="N4741" i="5" s="1"/>
  <c r="F4742" i="5"/>
  <c r="I4742" i="5"/>
  <c r="M4742" i="5"/>
  <c r="N4742" i="5" s="1"/>
  <c r="F4743" i="5"/>
  <c r="I4743" i="5"/>
  <c r="M4743" i="5"/>
  <c r="N4743" i="5" s="1"/>
  <c r="F4744" i="5"/>
  <c r="I4744" i="5"/>
  <c r="M4744" i="5"/>
  <c r="N4744" i="5" s="1"/>
  <c r="F4745" i="5"/>
  <c r="I4745" i="5"/>
  <c r="M4745" i="5"/>
  <c r="N4745" i="5" s="1"/>
  <c r="F4746" i="5"/>
  <c r="I4746" i="5"/>
  <c r="M4746" i="5"/>
  <c r="N4746" i="5" s="1"/>
  <c r="F4747" i="5"/>
  <c r="I4747" i="5"/>
  <c r="M4747" i="5"/>
  <c r="N4747" i="5" s="1"/>
  <c r="F4748" i="5"/>
  <c r="I4748" i="5"/>
  <c r="M4748" i="5"/>
  <c r="N4748" i="5" s="1"/>
  <c r="F4749" i="5"/>
  <c r="I4749" i="5"/>
  <c r="M4749" i="5"/>
  <c r="N4749" i="5" s="1"/>
  <c r="F4750" i="5"/>
  <c r="I4750" i="5"/>
  <c r="M4750" i="5"/>
  <c r="N4750" i="5" s="1"/>
  <c r="F4751" i="5"/>
  <c r="I4751" i="5"/>
  <c r="M4751" i="5"/>
  <c r="N4751" i="5" s="1"/>
  <c r="F4752" i="5"/>
  <c r="I4752" i="5"/>
  <c r="M4752" i="5"/>
  <c r="N4752" i="5" s="1"/>
  <c r="F4753" i="5"/>
  <c r="I4753" i="5"/>
  <c r="M4753" i="5"/>
  <c r="N4753" i="5" s="1"/>
  <c r="F4754" i="5"/>
  <c r="I4754" i="5"/>
  <c r="M4754" i="5"/>
  <c r="N4754" i="5" s="1"/>
  <c r="F4755" i="5"/>
  <c r="I4755" i="5"/>
  <c r="M4755" i="5"/>
  <c r="N4755" i="5" s="1"/>
  <c r="F4756" i="5"/>
  <c r="I4756" i="5"/>
  <c r="M4756" i="5"/>
  <c r="N4756" i="5" s="1"/>
  <c r="F4757" i="5"/>
  <c r="I4757" i="5"/>
  <c r="M4757" i="5"/>
  <c r="N4757" i="5" s="1"/>
  <c r="F4758" i="5"/>
  <c r="I4758" i="5"/>
  <c r="M4758" i="5"/>
  <c r="N4758" i="5" s="1"/>
  <c r="F4759" i="5"/>
  <c r="I4759" i="5"/>
  <c r="M4759" i="5"/>
  <c r="N4759" i="5" s="1"/>
  <c r="F4760" i="5"/>
  <c r="I4760" i="5"/>
  <c r="M4760" i="5"/>
  <c r="N4760" i="5" s="1"/>
  <c r="F4761" i="5"/>
  <c r="I4761" i="5"/>
  <c r="M4761" i="5"/>
  <c r="N4761" i="5" s="1"/>
  <c r="F4762" i="5"/>
  <c r="I4762" i="5"/>
  <c r="M4762" i="5"/>
  <c r="N4762" i="5" s="1"/>
  <c r="F4763" i="5"/>
  <c r="I4763" i="5"/>
  <c r="M4763" i="5"/>
  <c r="N4763" i="5" s="1"/>
  <c r="F4764" i="5"/>
  <c r="I4764" i="5"/>
  <c r="M4764" i="5"/>
  <c r="N4764" i="5" s="1"/>
  <c r="F4765" i="5"/>
  <c r="I4765" i="5"/>
  <c r="M4765" i="5"/>
  <c r="N4765" i="5" s="1"/>
  <c r="F4766" i="5"/>
  <c r="I4766" i="5"/>
  <c r="M4766" i="5"/>
  <c r="N4766" i="5" s="1"/>
  <c r="F4767" i="5"/>
  <c r="I4767" i="5"/>
  <c r="M4767" i="5"/>
  <c r="N4767" i="5" s="1"/>
  <c r="F4768" i="5"/>
  <c r="I4768" i="5"/>
  <c r="M4768" i="5"/>
  <c r="N4768" i="5" s="1"/>
  <c r="F4769" i="5"/>
  <c r="I4769" i="5"/>
  <c r="M4769" i="5"/>
  <c r="N4769" i="5" s="1"/>
  <c r="F4770" i="5"/>
  <c r="I4770" i="5"/>
  <c r="M4770" i="5"/>
  <c r="N4770" i="5" s="1"/>
  <c r="F4771" i="5"/>
  <c r="I4771" i="5"/>
  <c r="M4771" i="5"/>
  <c r="N4771" i="5" s="1"/>
  <c r="F4772" i="5"/>
  <c r="I4772" i="5"/>
  <c r="M4772" i="5"/>
  <c r="N4772" i="5" s="1"/>
  <c r="F4773" i="5"/>
  <c r="I4773" i="5"/>
  <c r="M4773" i="5"/>
  <c r="N4773" i="5" s="1"/>
  <c r="F4774" i="5"/>
  <c r="I4774" i="5"/>
  <c r="M4774" i="5"/>
  <c r="N4774" i="5" s="1"/>
  <c r="F4775" i="5"/>
  <c r="I4775" i="5"/>
  <c r="M4775" i="5"/>
  <c r="N4775" i="5" s="1"/>
  <c r="F4776" i="5"/>
  <c r="I4776" i="5"/>
  <c r="M4776" i="5"/>
  <c r="N4776" i="5" s="1"/>
  <c r="F4777" i="5"/>
  <c r="I4777" i="5"/>
  <c r="M4777" i="5"/>
  <c r="N4777" i="5" s="1"/>
  <c r="F4778" i="5"/>
  <c r="I4778" i="5"/>
  <c r="M4778" i="5"/>
  <c r="N4778" i="5" s="1"/>
  <c r="F4779" i="5"/>
  <c r="I4779" i="5"/>
  <c r="M4779" i="5"/>
  <c r="N4779" i="5" s="1"/>
  <c r="F4780" i="5"/>
  <c r="I4780" i="5"/>
  <c r="M4780" i="5"/>
  <c r="N4780" i="5" s="1"/>
  <c r="F4781" i="5"/>
  <c r="I4781" i="5"/>
  <c r="M4781" i="5"/>
  <c r="N4781" i="5" s="1"/>
  <c r="F4782" i="5"/>
  <c r="I4782" i="5"/>
  <c r="M4782" i="5"/>
  <c r="N4782" i="5" s="1"/>
  <c r="F4783" i="5"/>
  <c r="I4783" i="5"/>
  <c r="M4783" i="5"/>
  <c r="N4783" i="5" s="1"/>
  <c r="F4784" i="5"/>
  <c r="I4784" i="5"/>
  <c r="M4784" i="5"/>
  <c r="N4784" i="5" s="1"/>
  <c r="F4785" i="5"/>
  <c r="I4785" i="5"/>
  <c r="M4785" i="5"/>
  <c r="N4785" i="5" s="1"/>
  <c r="F4786" i="5"/>
  <c r="I4786" i="5"/>
  <c r="M4786" i="5"/>
  <c r="N4786" i="5" s="1"/>
  <c r="F4787" i="5"/>
  <c r="I4787" i="5"/>
  <c r="M4787" i="5"/>
  <c r="N4787" i="5" s="1"/>
  <c r="F4788" i="5"/>
  <c r="I4788" i="5"/>
  <c r="M4788" i="5"/>
  <c r="N4788" i="5" s="1"/>
  <c r="F4789" i="5"/>
  <c r="I4789" i="5"/>
  <c r="M4789" i="5"/>
  <c r="N4789" i="5" s="1"/>
  <c r="F4790" i="5"/>
  <c r="I4790" i="5"/>
  <c r="M4790" i="5"/>
  <c r="N4790" i="5" s="1"/>
  <c r="F4791" i="5"/>
  <c r="I4791" i="5"/>
  <c r="M4791" i="5"/>
  <c r="N4791" i="5" s="1"/>
  <c r="F4792" i="5"/>
  <c r="I4792" i="5"/>
  <c r="M4792" i="5"/>
  <c r="N4792" i="5" s="1"/>
  <c r="F4793" i="5"/>
  <c r="I4793" i="5"/>
  <c r="M4793" i="5"/>
  <c r="N4793" i="5" s="1"/>
  <c r="F4794" i="5"/>
  <c r="I4794" i="5"/>
  <c r="M4794" i="5"/>
  <c r="N4794" i="5" s="1"/>
  <c r="F4795" i="5"/>
  <c r="I4795" i="5"/>
  <c r="M4795" i="5"/>
  <c r="N4795" i="5" s="1"/>
  <c r="F4796" i="5"/>
  <c r="I4796" i="5"/>
  <c r="M4796" i="5"/>
  <c r="N4796" i="5" s="1"/>
  <c r="F4797" i="5"/>
  <c r="I4797" i="5"/>
  <c r="M4797" i="5"/>
  <c r="N4797" i="5" s="1"/>
  <c r="F4798" i="5"/>
  <c r="I4798" i="5"/>
  <c r="M4798" i="5"/>
  <c r="N4798" i="5" s="1"/>
  <c r="F4799" i="5"/>
  <c r="I4799" i="5"/>
  <c r="M4799" i="5"/>
  <c r="N4799" i="5" s="1"/>
  <c r="F4800" i="5"/>
  <c r="I4800" i="5"/>
  <c r="M4800" i="5"/>
  <c r="N4800" i="5" s="1"/>
  <c r="F4801" i="5"/>
  <c r="I4801" i="5"/>
  <c r="M4801" i="5"/>
  <c r="N4801" i="5" s="1"/>
  <c r="F4802" i="5"/>
  <c r="I4802" i="5"/>
  <c r="M4802" i="5"/>
  <c r="N4802" i="5" s="1"/>
  <c r="F4803" i="5"/>
  <c r="I4803" i="5"/>
  <c r="M4803" i="5"/>
  <c r="N4803" i="5" s="1"/>
  <c r="F4804" i="5"/>
  <c r="I4804" i="5"/>
  <c r="M4804" i="5"/>
  <c r="N4804" i="5" s="1"/>
  <c r="F4805" i="5"/>
  <c r="I4805" i="5"/>
  <c r="M4805" i="5"/>
  <c r="N4805" i="5" s="1"/>
  <c r="F4806" i="5"/>
  <c r="I4806" i="5"/>
  <c r="M4806" i="5"/>
  <c r="N4806" i="5" s="1"/>
  <c r="F4807" i="5"/>
  <c r="I4807" i="5"/>
  <c r="M4807" i="5"/>
  <c r="N4807" i="5" s="1"/>
  <c r="F4808" i="5"/>
  <c r="I4808" i="5"/>
  <c r="M4808" i="5"/>
  <c r="N4808" i="5" s="1"/>
  <c r="F4809" i="5"/>
  <c r="I4809" i="5"/>
  <c r="M4809" i="5"/>
  <c r="N4809" i="5" s="1"/>
  <c r="F4810" i="5"/>
  <c r="I4810" i="5"/>
  <c r="M4810" i="5"/>
  <c r="N4810" i="5" s="1"/>
  <c r="F4811" i="5"/>
  <c r="I4811" i="5"/>
  <c r="M4811" i="5"/>
  <c r="N4811" i="5" s="1"/>
  <c r="F4812" i="5"/>
  <c r="I4812" i="5"/>
  <c r="M4812" i="5"/>
  <c r="N4812" i="5" s="1"/>
  <c r="F4813" i="5"/>
  <c r="I4813" i="5"/>
  <c r="M4813" i="5"/>
  <c r="N4813" i="5" s="1"/>
  <c r="F4814" i="5"/>
  <c r="I4814" i="5"/>
  <c r="M4814" i="5"/>
  <c r="N4814" i="5" s="1"/>
  <c r="F4815" i="5"/>
  <c r="I4815" i="5"/>
  <c r="M4815" i="5"/>
  <c r="N4815" i="5" s="1"/>
  <c r="F4816" i="5"/>
  <c r="I4816" i="5"/>
  <c r="M4816" i="5"/>
  <c r="N4816" i="5" s="1"/>
  <c r="F4817" i="5"/>
  <c r="I4817" i="5"/>
  <c r="M4817" i="5"/>
  <c r="N4817" i="5" s="1"/>
  <c r="F4818" i="5"/>
  <c r="I4818" i="5"/>
  <c r="M4818" i="5"/>
  <c r="N4818" i="5" s="1"/>
  <c r="F4819" i="5"/>
  <c r="I4819" i="5"/>
  <c r="M4819" i="5"/>
  <c r="N4819" i="5" s="1"/>
  <c r="F4820" i="5"/>
  <c r="I4820" i="5"/>
  <c r="M4820" i="5"/>
  <c r="N4820" i="5" s="1"/>
  <c r="F4821" i="5"/>
  <c r="I4821" i="5"/>
  <c r="M4821" i="5"/>
  <c r="N4821" i="5" s="1"/>
  <c r="F4822" i="5"/>
  <c r="I4822" i="5"/>
  <c r="M4822" i="5"/>
  <c r="N4822" i="5" s="1"/>
  <c r="F4823" i="5"/>
  <c r="I4823" i="5"/>
  <c r="M4823" i="5"/>
  <c r="N4823" i="5" s="1"/>
  <c r="F4824" i="5"/>
  <c r="I4824" i="5"/>
  <c r="M4824" i="5"/>
  <c r="N4824" i="5" s="1"/>
  <c r="F4825" i="5"/>
  <c r="I4825" i="5"/>
  <c r="M4825" i="5"/>
  <c r="N4825" i="5" s="1"/>
  <c r="F4826" i="5"/>
  <c r="I4826" i="5"/>
  <c r="M4826" i="5"/>
  <c r="N4826" i="5" s="1"/>
  <c r="F4827" i="5"/>
  <c r="I4827" i="5"/>
  <c r="M4827" i="5"/>
  <c r="N4827" i="5" s="1"/>
  <c r="F4828" i="5"/>
  <c r="I4828" i="5"/>
  <c r="M4828" i="5"/>
  <c r="N4828" i="5" s="1"/>
  <c r="F4829" i="5"/>
  <c r="I4829" i="5"/>
  <c r="M4829" i="5"/>
  <c r="N4829" i="5" s="1"/>
  <c r="F4830" i="5"/>
  <c r="I4830" i="5"/>
  <c r="M4830" i="5"/>
  <c r="N4830" i="5" s="1"/>
  <c r="F4831" i="5"/>
  <c r="I4831" i="5"/>
  <c r="M4831" i="5"/>
  <c r="N4831" i="5" s="1"/>
  <c r="F4832" i="5"/>
  <c r="I4832" i="5"/>
  <c r="M4832" i="5"/>
  <c r="N4832" i="5" s="1"/>
  <c r="F4833" i="5"/>
  <c r="I4833" i="5"/>
  <c r="M4833" i="5"/>
  <c r="N4833" i="5" s="1"/>
  <c r="F4834" i="5"/>
  <c r="I4834" i="5"/>
  <c r="M4834" i="5"/>
  <c r="N4834" i="5" s="1"/>
  <c r="F4835" i="5"/>
  <c r="I4835" i="5"/>
  <c r="M4835" i="5"/>
  <c r="N4835" i="5" s="1"/>
  <c r="F4836" i="5"/>
  <c r="I4836" i="5"/>
  <c r="M4836" i="5"/>
  <c r="N4836" i="5" s="1"/>
  <c r="F4837" i="5"/>
  <c r="I4837" i="5"/>
  <c r="M4837" i="5"/>
  <c r="N4837" i="5" s="1"/>
  <c r="F4838" i="5"/>
  <c r="I4838" i="5"/>
  <c r="M4838" i="5"/>
  <c r="N4838" i="5" s="1"/>
  <c r="F4839" i="5"/>
  <c r="I4839" i="5"/>
  <c r="M4839" i="5"/>
  <c r="N4839" i="5" s="1"/>
  <c r="F4840" i="5"/>
  <c r="I4840" i="5"/>
  <c r="M4840" i="5"/>
  <c r="N4840" i="5" s="1"/>
  <c r="F4841" i="5"/>
  <c r="I4841" i="5"/>
  <c r="M4841" i="5"/>
  <c r="N4841" i="5" s="1"/>
  <c r="F4842" i="5"/>
  <c r="I4842" i="5"/>
  <c r="M4842" i="5"/>
  <c r="N4842" i="5" s="1"/>
  <c r="F4843" i="5"/>
  <c r="I4843" i="5"/>
  <c r="M4843" i="5"/>
  <c r="N4843" i="5" s="1"/>
  <c r="F4844" i="5"/>
  <c r="I4844" i="5"/>
  <c r="M4844" i="5"/>
  <c r="N4844" i="5" s="1"/>
  <c r="F4845" i="5"/>
  <c r="I4845" i="5"/>
  <c r="M4845" i="5"/>
  <c r="N4845" i="5" s="1"/>
  <c r="F4846" i="5"/>
  <c r="I4846" i="5"/>
  <c r="M4846" i="5"/>
  <c r="N4846" i="5" s="1"/>
  <c r="F4847" i="5"/>
  <c r="I4847" i="5"/>
  <c r="M4847" i="5"/>
  <c r="N4847" i="5" s="1"/>
  <c r="F4848" i="5"/>
  <c r="I4848" i="5"/>
  <c r="M4848" i="5"/>
  <c r="N4848" i="5"/>
  <c r="F4849" i="5"/>
  <c r="I4849" i="5"/>
  <c r="M4849" i="5"/>
  <c r="N4849" i="5" s="1"/>
  <c r="F4850" i="5"/>
  <c r="I4850" i="5"/>
  <c r="M4850" i="5"/>
  <c r="N4850" i="5" s="1"/>
  <c r="F4851" i="5"/>
  <c r="I4851" i="5"/>
  <c r="M4851" i="5"/>
  <c r="N4851" i="5" s="1"/>
  <c r="F4852" i="5"/>
  <c r="I4852" i="5"/>
  <c r="M4852" i="5"/>
  <c r="N4852" i="5" s="1"/>
  <c r="F4853" i="5"/>
  <c r="I4853" i="5"/>
  <c r="M4853" i="5"/>
  <c r="N4853" i="5" s="1"/>
  <c r="F4854" i="5"/>
  <c r="I4854" i="5"/>
  <c r="M4854" i="5"/>
  <c r="N4854" i="5" s="1"/>
  <c r="F4855" i="5"/>
  <c r="I4855" i="5"/>
  <c r="M4855" i="5"/>
  <c r="N4855" i="5" s="1"/>
  <c r="F4856" i="5"/>
  <c r="I4856" i="5"/>
  <c r="M4856" i="5"/>
  <c r="N4856" i="5"/>
  <c r="F4857" i="5"/>
  <c r="I4857" i="5"/>
  <c r="M4857" i="5"/>
  <c r="N4857" i="5" s="1"/>
  <c r="F4858" i="5"/>
  <c r="I4858" i="5"/>
  <c r="M4858" i="5"/>
  <c r="N4858" i="5" s="1"/>
  <c r="F4859" i="5"/>
  <c r="I4859" i="5"/>
  <c r="M4859" i="5"/>
  <c r="N4859" i="5" s="1"/>
  <c r="F4860" i="5"/>
  <c r="I4860" i="5"/>
  <c r="M4860" i="5"/>
  <c r="N4860" i="5" s="1"/>
  <c r="F4861" i="5"/>
  <c r="I4861" i="5"/>
  <c r="M4861" i="5"/>
  <c r="N4861" i="5" s="1"/>
  <c r="F4862" i="5"/>
  <c r="I4862" i="5"/>
  <c r="M4862" i="5"/>
  <c r="N4862" i="5" s="1"/>
  <c r="F4863" i="5"/>
  <c r="I4863" i="5"/>
  <c r="M4863" i="5"/>
  <c r="N4863" i="5" s="1"/>
  <c r="F4864" i="5"/>
  <c r="I4864" i="5"/>
  <c r="M4864" i="5"/>
  <c r="N4864" i="5"/>
  <c r="F4865" i="5"/>
  <c r="I4865" i="5"/>
  <c r="M4865" i="5"/>
  <c r="N4865" i="5" s="1"/>
  <c r="F4866" i="5"/>
  <c r="I4866" i="5"/>
  <c r="M4866" i="5"/>
  <c r="N4866" i="5"/>
  <c r="F4867" i="5"/>
  <c r="I4867" i="5"/>
  <c r="M4867" i="5"/>
  <c r="N4867" i="5" s="1"/>
  <c r="F4868" i="5"/>
  <c r="I4868" i="5"/>
  <c r="M4868" i="5"/>
  <c r="N4868" i="5" s="1"/>
  <c r="F4869" i="5"/>
  <c r="I4869" i="5"/>
  <c r="M4869" i="5"/>
  <c r="N4869" i="5" s="1"/>
  <c r="F4870" i="5"/>
  <c r="I4870" i="5"/>
  <c r="M4870" i="5"/>
  <c r="N4870" i="5" s="1"/>
  <c r="F4871" i="5"/>
  <c r="I4871" i="5"/>
  <c r="M4871" i="5"/>
  <c r="N4871" i="5" s="1"/>
  <c r="F4872" i="5"/>
  <c r="I4872" i="5"/>
  <c r="M4872" i="5"/>
  <c r="N4872" i="5"/>
  <c r="F4873" i="5"/>
  <c r="I4873" i="5"/>
  <c r="M4873" i="5"/>
  <c r="N4873" i="5" s="1"/>
  <c r="F4874" i="5"/>
  <c r="I4874" i="5"/>
  <c r="M4874" i="5"/>
  <c r="N4874" i="5" s="1"/>
  <c r="F4875" i="5"/>
  <c r="I4875" i="5"/>
  <c r="M4875" i="5"/>
  <c r="N4875" i="5" s="1"/>
  <c r="F4876" i="5"/>
  <c r="I4876" i="5"/>
  <c r="M4876" i="5"/>
  <c r="N4876" i="5" s="1"/>
  <c r="F4877" i="5"/>
  <c r="I4877" i="5"/>
  <c r="M4877" i="5"/>
  <c r="N4877" i="5" s="1"/>
  <c r="F4878" i="5"/>
  <c r="I4878" i="5"/>
  <c r="M4878" i="5"/>
  <c r="N4878" i="5" s="1"/>
  <c r="F4879" i="5"/>
  <c r="I4879" i="5"/>
  <c r="M4879" i="5"/>
  <c r="N4879" i="5" s="1"/>
  <c r="F4880" i="5"/>
  <c r="I4880" i="5"/>
  <c r="M4880" i="5"/>
  <c r="N4880" i="5" s="1"/>
  <c r="F4881" i="5"/>
  <c r="I4881" i="5"/>
  <c r="M4881" i="5"/>
  <c r="N4881" i="5" s="1"/>
  <c r="F4882" i="5"/>
  <c r="I4882" i="5"/>
  <c r="M4882" i="5"/>
  <c r="N4882" i="5" s="1"/>
  <c r="F4883" i="5"/>
  <c r="I4883" i="5"/>
  <c r="M4883" i="5"/>
  <c r="N4883" i="5" s="1"/>
  <c r="F4884" i="5"/>
  <c r="I4884" i="5"/>
  <c r="M4884" i="5"/>
  <c r="N4884" i="5" s="1"/>
  <c r="F4885" i="5"/>
  <c r="I4885" i="5"/>
  <c r="M4885" i="5"/>
  <c r="N4885" i="5" s="1"/>
  <c r="F4886" i="5"/>
  <c r="I4886" i="5"/>
  <c r="M4886" i="5"/>
  <c r="N4886" i="5" s="1"/>
  <c r="F4887" i="5"/>
  <c r="I4887" i="5"/>
  <c r="M4887" i="5"/>
  <c r="N4887" i="5" s="1"/>
  <c r="F4888" i="5"/>
  <c r="I4888" i="5"/>
  <c r="M4888" i="5"/>
  <c r="N4888" i="5" s="1"/>
  <c r="F4889" i="5"/>
  <c r="I4889" i="5"/>
  <c r="M4889" i="5"/>
  <c r="N4889" i="5" s="1"/>
  <c r="F4890" i="5"/>
  <c r="I4890" i="5"/>
  <c r="M4890" i="5"/>
  <c r="N4890" i="5" s="1"/>
  <c r="F4891" i="5"/>
  <c r="I4891" i="5"/>
  <c r="M4891" i="5"/>
  <c r="N4891" i="5" s="1"/>
  <c r="F4892" i="5"/>
  <c r="I4892" i="5"/>
  <c r="M4892" i="5"/>
  <c r="N4892" i="5" s="1"/>
  <c r="F4893" i="5"/>
  <c r="I4893" i="5"/>
  <c r="M4893" i="5"/>
  <c r="N4893" i="5" s="1"/>
  <c r="F4894" i="5"/>
  <c r="I4894" i="5"/>
  <c r="M4894" i="5"/>
  <c r="N4894" i="5" s="1"/>
  <c r="F4895" i="5"/>
  <c r="I4895" i="5"/>
  <c r="M4895" i="5"/>
  <c r="N4895" i="5" s="1"/>
  <c r="F4896" i="5"/>
  <c r="I4896" i="5"/>
  <c r="M4896" i="5"/>
  <c r="N4896" i="5" s="1"/>
  <c r="F4897" i="5"/>
  <c r="I4897" i="5"/>
  <c r="M4897" i="5"/>
  <c r="N4897" i="5" s="1"/>
  <c r="F4898" i="5"/>
  <c r="I4898" i="5"/>
  <c r="M4898" i="5"/>
  <c r="N4898" i="5" s="1"/>
  <c r="F4899" i="5"/>
  <c r="I4899" i="5"/>
  <c r="M4899" i="5"/>
  <c r="N4899" i="5" s="1"/>
  <c r="F4900" i="5"/>
  <c r="I4900" i="5"/>
  <c r="M4900" i="5"/>
  <c r="N4900" i="5" s="1"/>
  <c r="F4901" i="5"/>
  <c r="I4901" i="5"/>
  <c r="M4901" i="5"/>
  <c r="N4901" i="5" s="1"/>
  <c r="F4902" i="5"/>
  <c r="I4902" i="5"/>
  <c r="M4902" i="5"/>
  <c r="N4902" i="5" s="1"/>
  <c r="F4903" i="5"/>
  <c r="I4903" i="5"/>
  <c r="M4903" i="5"/>
  <c r="N4903" i="5" s="1"/>
  <c r="F4904" i="5"/>
  <c r="I4904" i="5"/>
  <c r="M4904" i="5"/>
  <c r="N4904" i="5" s="1"/>
  <c r="F4905" i="5"/>
  <c r="I4905" i="5"/>
  <c r="M4905" i="5"/>
  <c r="N4905" i="5" s="1"/>
  <c r="F4906" i="5"/>
  <c r="I4906" i="5"/>
  <c r="M4906" i="5"/>
  <c r="N4906" i="5" s="1"/>
  <c r="F4907" i="5"/>
  <c r="I4907" i="5"/>
  <c r="M4907" i="5"/>
  <c r="N4907" i="5" s="1"/>
  <c r="F4908" i="5"/>
  <c r="I4908" i="5"/>
  <c r="M4908" i="5"/>
  <c r="N4908" i="5" s="1"/>
  <c r="F4909" i="5"/>
  <c r="I4909" i="5"/>
  <c r="M4909" i="5"/>
  <c r="N4909" i="5" s="1"/>
  <c r="F4910" i="5"/>
  <c r="I4910" i="5"/>
  <c r="M4910" i="5"/>
  <c r="N4910" i="5" s="1"/>
  <c r="F4911" i="5"/>
  <c r="I4911" i="5"/>
  <c r="M4911" i="5"/>
  <c r="N4911" i="5" s="1"/>
  <c r="F4912" i="5"/>
  <c r="I4912" i="5"/>
  <c r="M4912" i="5"/>
  <c r="N4912" i="5" s="1"/>
  <c r="F4913" i="5"/>
  <c r="I4913" i="5"/>
  <c r="M4913" i="5"/>
  <c r="N4913" i="5" s="1"/>
  <c r="F4914" i="5"/>
  <c r="I4914" i="5"/>
  <c r="M4914" i="5"/>
  <c r="N4914" i="5" s="1"/>
  <c r="F4915" i="5"/>
  <c r="I4915" i="5"/>
  <c r="M4915" i="5"/>
  <c r="N4915" i="5" s="1"/>
  <c r="F4916" i="5"/>
  <c r="I4916" i="5"/>
  <c r="M4916" i="5"/>
  <c r="N4916" i="5" s="1"/>
  <c r="F4917" i="5"/>
  <c r="I4917" i="5"/>
  <c r="M4917" i="5"/>
  <c r="N4917" i="5" s="1"/>
  <c r="F4918" i="5"/>
  <c r="I4918" i="5"/>
  <c r="M4918" i="5"/>
  <c r="N4918" i="5" s="1"/>
  <c r="F4919" i="5"/>
  <c r="I4919" i="5"/>
  <c r="M4919" i="5"/>
  <c r="N4919" i="5" s="1"/>
  <c r="F4920" i="5"/>
  <c r="I4920" i="5"/>
  <c r="M4920" i="5"/>
  <c r="N4920" i="5" s="1"/>
  <c r="F4921" i="5"/>
  <c r="I4921" i="5"/>
  <c r="M4921" i="5"/>
  <c r="N4921" i="5" s="1"/>
  <c r="F4922" i="5"/>
  <c r="I4922" i="5"/>
  <c r="M4922" i="5"/>
  <c r="N4922" i="5" s="1"/>
  <c r="F4923" i="5"/>
  <c r="I4923" i="5"/>
  <c r="M4923" i="5"/>
  <c r="N4923" i="5" s="1"/>
  <c r="F4924" i="5"/>
  <c r="I4924" i="5"/>
  <c r="M4924" i="5"/>
  <c r="N4924" i="5" s="1"/>
  <c r="F4925" i="5"/>
  <c r="I4925" i="5"/>
  <c r="M4925" i="5"/>
  <c r="N4925" i="5" s="1"/>
  <c r="F4926" i="5"/>
  <c r="I4926" i="5"/>
  <c r="M4926" i="5"/>
  <c r="N4926" i="5" s="1"/>
  <c r="F4927" i="5"/>
  <c r="I4927" i="5"/>
  <c r="M4927" i="5"/>
  <c r="N4927" i="5" s="1"/>
  <c r="F4928" i="5"/>
  <c r="I4928" i="5"/>
  <c r="M4928" i="5"/>
  <c r="N4928" i="5" s="1"/>
  <c r="F4929" i="5"/>
  <c r="I4929" i="5"/>
  <c r="M4929" i="5"/>
  <c r="N4929" i="5" s="1"/>
  <c r="F4930" i="5"/>
  <c r="I4930" i="5"/>
  <c r="M4930" i="5"/>
  <c r="N4930" i="5" s="1"/>
  <c r="F4931" i="5"/>
  <c r="I4931" i="5"/>
  <c r="M4931" i="5"/>
  <c r="N4931" i="5" s="1"/>
  <c r="F4932" i="5"/>
  <c r="I4932" i="5"/>
  <c r="M4932" i="5"/>
  <c r="N4932" i="5" s="1"/>
  <c r="F4933" i="5"/>
  <c r="I4933" i="5"/>
  <c r="M4933" i="5"/>
  <c r="N4933" i="5" s="1"/>
  <c r="F4934" i="5"/>
  <c r="I4934" i="5"/>
  <c r="M4934" i="5"/>
  <c r="N4934" i="5" s="1"/>
  <c r="F4935" i="5"/>
  <c r="I4935" i="5"/>
  <c r="M4935" i="5"/>
  <c r="N4935" i="5" s="1"/>
  <c r="F4936" i="5"/>
  <c r="I4936" i="5"/>
  <c r="M4936" i="5"/>
  <c r="N4936" i="5" s="1"/>
  <c r="F4937" i="5"/>
  <c r="I4937" i="5"/>
  <c r="M4937" i="5"/>
  <c r="N4937" i="5" s="1"/>
  <c r="F4938" i="5"/>
  <c r="I4938" i="5"/>
  <c r="M4938" i="5"/>
  <c r="N4938" i="5" s="1"/>
  <c r="F4939" i="5"/>
  <c r="I4939" i="5"/>
  <c r="M4939" i="5"/>
  <c r="N4939" i="5" s="1"/>
  <c r="F4940" i="5"/>
  <c r="I4940" i="5"/>
  <c r="M4940" i="5"/>
  <c r="N4940" i="5" s="1"/>
  <c r="F4941" i="5"/>
  <c r="I4941" i="5"/>
  <c r="M4941" i="5"/>
  <c r="N4941" i="5" s="1"/>
  <c r="F4942" i="5"/>
  <c r="I4942" i="5"/>
  <c r="M4942" i="5"/>
  <c r="N4942" i="5" s="1"/>
  <c r="F4943" i="5"/>
  <c r="I4943" i="5"/>
  <c r="M4943" i="5"/>
  <c r="N4943" i="5" s="1"/>
  <c r="F4944" i="5"/>
  <c r="I4944" i="5"/>
  <c r="M4944" i="5"/>
  <c r="N4944" i="5" s="1"/>
  <c r="F4945" i="5"/>
  <c r="I4945" i="5"/>
  <c r="M4945" i="5"/>
  <c r="N4945" i="5" s="1"/>
  <c r="F4946" i="5"/>
  <c r="I4946" i="5"/>
  <c r="M4946" i="5"/>
  <c r="N4946" i="5" s="1"/>
  <c r="F4947" i="5"/>
  <c r="I4947" i="5"/>
  <c r="M4947" i="5"/>
  <c r="N4947" i="5" s="1"/>
  <c r="F4948" i="5"/>
  <c r="I4948" i="5"/>
  <c r="M4948" i="5"/>
  <c r="N4948" i="5" s="1"/>
  <c r="F4949" i="5"/>
  <c r="I4949" i="5"/>
  <c r="M4949" i="5"/>
  <c r="N4949" i="5" s="1"/>
  <c r="F4950" i="5"/>
  <c r="I4950" i="5"/>
  <c r="M4950" i="5"/>
  <c r="N4950" i="5" s="1"/>
  <c r="F4951" i="5"/>
  <c r="I4951" i="5"/>
  <c r="M4951" i="5"/>
  <c r="N4951" i="5" s="1"/>
  <c r="F4952" i="5"/>
  <c r="I4952" i="5"/>
  <c r="M4952" i="5"/>
  <c r="N4952" i="5" s="1"/>
  <c r="F4953" i="5"/>
  <c r="I4953" i="5"/>
  <c r="M4953" i="5"/>
  <c r="N4953" i="5" s="1"/>
  <c r="F4954" i="5"/>
  <c r="I4954" i="5"/>
  <c r="M4954" i="5"/>
  <c r="N4954" i="5" s="1"/>
  <c r="F4955" i="5"/>
  <c r="I4955" i="5"/>
  <c r="M4955" i="5"/>
  <c r="N4955" i="5" s="1"/>
  <c r="F4956" i="5"/>
  <c r="I4956" i="5"/>
  <c r="M4956" i="5"/>
  <c r="N4956" i="5" s="1"/>
  <c r="F4957" i="5"/>
  <c r="I4957" i="5"/>
  <c r="M4957" i="5"/>
  <c r="N4957" i="5" s="1"/>
  <c r="F4958" i="5"/>
  <c r="I4958" i="5"/>
  <c r="M4958" i="5"/>
  <c r="N4958" i="5" s="1"/>
  <c r="F4959" i="5"/>
  <c r="I4959" i="5"/>
  <c r="M4959" i="5"/>
  <c r="N4959" i="5" s="1"/>
  <c r="F4960" i="5"/>
  <c r="I4960" i="5"/>
  <c r="M4960" i="5"/>
  <c r="N4960" i="5" s="1"/>
  <c r="F4961" i="5"/>
  <c r="I4961" i="5"/>
  <c r="M4961" i="5"/>
  <c r="N4961" i="5" s="1"/>
  <c r="F4962" i="5"/>
  <c r="I4962" i="5"/>
  <c r="M4962" i="5"/>
  <c r="N4962" i="5" s="1"/>
  <c r="F4963" i="5"/>
  <c r="I4963" i="5"/>
  <c r="M4963" i="5"/>
  <c r="N4963" i="5" s="1"/>
  <c r="F4964" i="5"/>
  <c r="I4964" i="5"/>
  <c r="M4964" i="5"/>
  <c r="N4964" i="5" s="1"/>
  <c r="F4965" i="5"/>
  <c r="I4965" i="5"/>
  <c r="M4965" i="5"/>
  <c r="N4965" i="5" s="1"/>
  <c r="F4966" i="5"/>
  <c r="I4966" i="5"/>
  <c r="M4966" i="5"/>
  <c r="N4966" i="5" s="1"/>
  <c r="F4967" i="5"/>
  <c r="I4967" i="5"/>
  <c r="M4967" i="5"/>
  <c r="N4967" i="5" s="1"/>
  <c r="F4968" i="5"/>
  <c r="I4968" i="5"/>
  <c r="M4968" i="5"/>
  <c r="N4968" i="5" s="1"/>
  <c r="F4969" i="5"/>
  <c r="I4969" i="5"/>
  <c r="M4969" i="5"/>
  <c r="N4969" i="5" s="1"/>
  <c r="F4970" i="5"/>
  <c r="I4970" i="5"/>
  <c r="M4970" i="5"/>
  <c r="N4970" i="5" s="1"/>
  <c r="F4971" i="5"/>
  <c r="I4971" i="5"/>
  <c r="M4971" i="5"/>
  <c r="N4971" i="5" s="1"/>
  <c r="F4972" i="5"/>
  <c r="I4972" i="5"/>
  <c r="M4972" i="5"/>
  <c r="N4972" i="5" s="1"/>
  <c r="F4973" i="5"/>
  <c r="I4973" i="5"/>
  <c r="M4973" i="5"/>
  <c r="N4973" i="5" s="1"/>
  <c r="F4974" i="5"/>
  <c r="I4974" i="5"/>
  <c r="M4974" i="5"/>
  <c r="N4974" i="5" s="1"/>
  <c r="F4975" i="5"/>
  <c r="I4975" i="5"/>
  <c r="M4975" i="5"/>
  <c r="N4975" i="5" s="1"/>
  <c r="F4976" i="5"/>
  <c r="I4976" i="5"/>
  <c r="M4976" i="5"/>
  <c r="N4976" i="5" s="1"/>
  <c r="F4977" i="5"/>
  <c r="I4977" i="5"/>
  <c r="M4977" i="5"/>
  <c r="N4977" i="5" s="1"/>
  <c r="F4978" i="5"/>
  <c r="I4978" i="5"/>
  <c r="M4978" i="5"/>
  <c r="N4978" i="5" s="1"/>
  <c r="F4979" i="5"/>
  <c r="I4979" i="5"/>
  <c r="M4979" i="5"/>
  <c r="N4979" i="5" s="1"/>
  <c r="F4980" i="5"/>
  <c r="I4980" i="5"/>
  <c r="M4980" i="5"/>
  <c r="N4980" i="5" s="1"/>
  <c r="F4981" i="5"/>
  <c r="I4981" i="5"/>
  <c r="M4981" i="5"/>
  <c r="N4981" i="5" s="1"/>
  <c r="F4982" i="5"/>
  <c r="I4982" i="5"/>
  <c r="M4982" i="5"/>
  <c r="N4982" i="5" s="1"/>
  <c r="F4983" i="5"/>
  <c r="I4983" i="5"/>
  <c r="M4983" i="5"/>
  <c r="N4983" i="5" s="1"/>
  <c r="F4984" i="5"/>
  <c r="I4984" i="5"/>
  <c r="M4984" i="5"/>
  <c r="N4984" i="5" s="1"/>
  <c r="F4985" i="5"/>
  <c r="I4985" i="5"/>
  <c r="M4985" i="5"/>
  <c r="N4985" i="5" s="1"/>
  <c r="F4986" i="5"/>
  <c r="I4986" i="5"/>
  <c r="M4986" i="5"/>
  <c r="N4986" i="5" s="1"/>
  <c r="F4987" i="5"/>
  <c r="I4987" i="5"/>
  <c r="M4987" i="5"/>
  <c r="N4987" i="5" s="1"/>
  <c r="F4988" i="5"/>
  <c r="I4988" i="5"/>
  <c r="M4988" i="5"/>
  <c r="N4988" i="5" s="1"/>
  <c r="F4989" i="5"/>
  <c r="I4989" i="5"/>
  <c r="M4989" i="5"/>
  <c r="N4989" i="5" s="1"/>
  <c r="F4990" i="5"/>
  <c r="I4990" i="5"/>
  <c r="M4990" i="5"/>
  <c r="N4990" i="5" s="1"/>
  <c r="F4991" i="5"/>
  <c r="I4991" i="5"/>
  <c r="M4991" i="5"/>
  <c r="N4991" i="5" s="1"/>
  <c r="F4992" i="5"/>
  <c r="I4992" i="5"/>
  <c r="M4992" i="5"/>
  <c r="N4992" i="5" s="1"/>
  <c r="F4993" i="5"/>
  <c r="I4993" i="5"/>
  <c r="M4993" i="5"/>
  <c r="N4993" i="5" s="1"/>
  <c r="F4994" i="5"/>
  <c r="I4994" i="5"/>
  <c r="M4994" i="5"/>
  <c r="N4994" i="5" s="1"/>
  <c r="F4995" i="5"/>
  <c r="I4995" i="5"/>
  <c r="M4995" i="5"/>
  <c r="N4995" i="5" s="1"/>
  <c r="F4996" i="5"/>
  <c r="I4996" i="5"/>
  <c r="M4996" i="5"/>
  <c r="N4996" i="5" s="1"/>
  <c r="F4997" i="5"/>
  <c r="I4997" i="5"/>
  <c r="M4997" i="5"/>
  <c r="N4997" i="5" s="1"/>
  <c r="F4998" i="5"/>
  <c r="I4998" i="5"/>
  <c r="M4998" i="5"/>
  <c r="N4998" i="5" s="1"/>
  <c r="F4999" i="5"/>
  <c r="I4999" i="5"/>
  <c r="M4999" i="5"/>
  <c r="N4999" i="5" s="1"/>
  <c r="F5000" i="5"/>
  <c r="I5000" i="5"/>
  <c r="M5000" i="5"/>
  <c r="N5000" i="5" s="1"/>
  <c r="F5001" i="5"/>
  <c r="I5001" i="5"/>
  <c r="M5001" i="5"/>
  <c r="N5001" i="5" s="1"/>
  <c r="F5002" i="5"/>
  <c r="I5002" i="5"/>
  <c r="M5002" i="5"/>
  <c r="N5002" i="5" s="1"/>
  <c r="F5003" i="5"/>
  <c r="I5003" i="5"/>
  <c r="M5003" i="5"/>
  <c r="N5003" i="5" s="1"/>
  <c r="F5004" i="5"/>
  <c r="I5004" i="5"/>
  <c r="M5004" i="5"/>
  <c r="N5004" i="5" s="1"/>
  <c r="F5005" i="5"/>
  <c r="I5005" i="5"/>
  <c r="M5005" i="5"/>
  <c r="N5005" i="5" s="1"/>
  <c r="F5006" i="5"/>
  <c r="I5006" i="5"/>
  <c r="M5006" i="5"/>
  <c r="N5006" i="5" s="1"/>
  <c r="F5007" i="5"/>
  <c r="I5007" i="5"/>
  <c r="M5007" i="5"/>
  <c r="N5007" i="5" s="1"/>
  <c r="F5008" i="5"/>
  <c r="I5008" i="5"/>
  <c r="M5008" i="5"/>
  <c r="N5008" i="5" s="1"/>
  <c r="F5009" i="5"/>
  <c r="I5009" i="5"/>
  <c r="M5009" i="5"/>
  <c r="N5009" i="5" s="1"/>
  <c r="F5010" i="5"/>
  <c r="I5010" i="5"/>
  <c r="M5010" i="5"/>
  <c r="N5010" i="5" s="1"/>
  <c r="F5011" i="5"/>
  <c r="I5011" i="5"/>
  <c r="M5011" i="5"/>
  <c r="N5011" i="5" s="1"/>
  <c r="F5012" i="5"/>
  <c r="I5012" i="5"/>
  <c r="M5012" i="5"/>
  <c r="N5012" i="5" s="1"/>
  <c r="F5013" i="5"/>
  <c r="I5013" i="5"/>
  <c r="M5013" i="5"/>
  <c r="N5013" i="5" s="1"/>
  <c r="F5014" i="5"/>
  <c r="I5014" i="5"/>
  <c r="M5014" i="5"/>
  <c r="N5014" i="5" s="1"/>
  <c r="F5015" i="5"/>
  <c r="I5015" i="5"/>
  <c r="M5015" i="5"/>
  <c r="N5015" i="5" s="1"/>
  <c r="F5016" i="5"/>
  <c r="I5016" i="5"/>
  <c r="M5016" i="5"/>
  <c r="N5016" i="5" s="1"/>
  <c r="F5017" i="5"/>
  <c r="I5017" i="5"/>
  <c r="M5017" i="5"/>
  <c r="N5017" i="5" s="1"/>
  <c r="F5018" i="5"/>
  <c r="I5018" i="5"/>
  <c r="M5018" i="5"/>
  <c r="N5018" i="5" s="1"/>
  <c r="F5019" i="5"/>
  <c r="I5019" i="5"/>
  <c r="M5019" i="5"/>
  <c r="N5019" i="5" s="1"/>
  <c r="F5020" i="5"/>
  <c r="I5020" i="5"/>
  <c r="M5020" i="5"/>
  <c r="N5020" i="5" s="1"/>
  <c r="F5021" i="5"/>
  <c r="I5021" i="5"/>
  <c r="M5021" i="5"/>
  <c r="N5021" i="5" s="1"/>
  <c r="F5022" i="5"/>
  <c r="I5022" i="5"/>
  <c r="M5022" i="5"/>
  <c r="N5022" i="5" s="1"/>
  <c r="F5023" i="5"/>
  <c r="I5023" i="5"/>
  <c r="M5023" i="5"/>
  <c r="N5023" i="5" s="1"/>
  <c r="F5024" i="5"/>
  <c r="I5024" i="5"/>
  <c r="M5024" i="5"/>
  <c r="N5024" i="5" s="1"/>
  <c r="F5025" i="5"/>
  <c r="I5025" i="5"/>
  <c r="M5025" i="5"/>
  <c r="N5025" i="5" s="1"/>
  <c r="F5026" i="5"/>
  <c r="I5026" i="5"/>
  <c r="M5026" i="5"/>
  <c r="N5026" i="5" s="1"/>
  <c r="F5027" i="5"/>
  <c r="I5027" i="5"/>
  <c r="M5027" i="5"/>
  <c r="N5027" i="5" s="1"/>
  <c r="F5028" i="5"/>
  <c r="I5028" i="5"/>
  <c r="M5028" i="5"/>
  <c r="N5028" i="5" s="1"/>
  <c r="F5029" i="5"/>
  <c r="I5029" i="5"/>
  <c r="M5029" i="5"/>
  <c r="N5029" i="5" s="1"/>
  <c r="F5030" i="5"/>
  <c r="I5030" i="5"/>
  <c r="M5030" i="5"/>
  <c r="N5030" i="5" s="1"/>
  <c r="F5031" i="5"/>
  <c r="I5031" i="5"/>
  <c r="M5031" i="5"/>
  <c r="N5031" i="5" s="1"/>
  <c r="F5032" i="5"/>
  <c r="I5032" i="5"/>
  <c r="M5032" i="5"/>
  <c r="N5032" i="5" s="1"/>
  <c r="F5033" i="5"/>
  <c r="I5033" i="5"/>
  <c r="M5033" i="5"/>
  <c r="N5033" i="5" s="1"/>
  <c r="F5034" i="5"/>
  <c r="I5034" i="5"/>
  <c r="M5034" i="5"/>
  <c r="N5034" i="5" s="1"/>
  <c r="F5035" i="5"/>
  <c r="I5035" i="5"/>
  <c r="M5035" i="5"/>
  <c r="N5035" i="5" s="1"/>
  <c r="F5036" i="5"/>
  <c r="I5036" i="5"/>
  <c r="M5036" i="5"/>
  <c r="N5036" i="5" s="1"/>
  <c r="F5037" i="5"/>
  <c r="I5037" i="5"/>
  <c r="M5037" i="5"/>
  <c r="N5037" i="5" s="1"/>
  <c r="I5038" i="5"/>
  <c r="M5038" i="5"/>
  <c r="N5038" i="5" s="1"/>
  <c r="F5039" i="5"/>
  <c r="I5039" i="5"/>
  <c r="M5039" i="5"/>
  <c r="N5039" i="5" s="1"/>
  <c r="F5040" i="5"/>
  <c r="I5040" i="5"/>
  <c r="M5040" i="5"/>
  <c r="N5040" i="5" s="1"/>
  <c r="F5041" i="5"/>
  <c r="I5041" i="5"/>
  <c r="M5041" i="5"/>
  <c r="N5041" i="5" s="1"/>
  <c r="F5042" i="5"/>
  <c r="I5042" i="5"/>
  <c r="M5042" i="5"/>
  <c r="N5042" i="5" s="1"/>
  <c r="F5043" i="5"/>
  <c r="I5043" i="5"/>
  <c r="M5043" i="5"/>
  <c r="N5043" i="5" s="1"/>
  <c r="F5044" i="5"/>
  <c r="I5044" i="5"/>
  <c r="M5044" i="5"/>
  <c r="N5044" i="5" s="1"/>
  <c r="F5045" i="5"/>
  <c r="I5045" i="5"/>
  <c r="M5045" i="5"/>
  <c r="N5045" i="5" s="1"/>
  <c r="F5046" i="5"/>
  <c r="I5046" i="5"/>
  <c r="M5046" i="5"/>
  <c r="N5046" i="5" s="1"/>
  <c r="F5047" i="5"/>
  <c r="I5047" i="5"/>
  <c r="M5047" i="5"/>
  <c r="N5047" i="5" s="1"/>
  <c r="F5048" i="5"/>
  <c r="I5048" i="5"/>
  <c r="M5048" i="5"/>
  <c r="N5048" i="5" s="1"/>
  <c r="F5049" i="5"/>
  <c r="I5049" i="5"/>
  <c r="M5049" i="5"/>
  <c r="N5049" i="5" s="1"/>
  <c r="F5050" i="5"/>
  <c r="I5050" i="5"/>
  <c r="M5050" i="5"/>
  <c r="N5050" i="5" s="1"/>
  <c r="F5051" i="5"/>
  <c r="I5051" i="5"/>
  <c r="M5051" i="5"/>
  <c r="N5051" i="5" s="1"/>
  <c r="F5052" i="5"/>
  <c r="I5052" i="5"/>
  <c r="M5052" i="5"/>
  <c r="N5052" i="5" s="1"/>
  <c r="F5053" i="5"/>
  <c r="I5053" i="5"/>
  <c r="M5053" i="5"/>
  <c r="N5053" i="5" s="1"/>
  <c r="F5054" i="5"/>
  <c r="I5054" i="5"/>
  <c r="M5054" i="5"/>
  <c r="N5054" i="5" s="1"/>
  <c r="F5055" i="5"/>
  <c r="I5055" i="5"/>
  <c r="M5055" i="5"/>
  <c r="N5055" i="5" s="1"/>
  <c r="F5056" i="5"/>
  <c r="I5056" i="5"/>
  <c r="M5056" i="5"/>
  <c r="N5056" i="5" s="1"/>
  <c r="F5057" i="5"/>
  <c r="I5057" i="5"/>
  <c r="M5057" i="5"/>
  <c r="N5057" i="5" s="1"/>
  <c r="F5058" i="5"/>
  <c r="I5058" i="5"/>
  <c r="M5058" i="5"/>
  <c r="N5058" i="5" s="1"/>
  <c r="F5059" i="5"/>
  <c r="I5059" i="5"/>
  <c r="M5059" i="5"/>
  <c r="N5059" i="5" s="1"/>
  <c r="F5060" i="5"/>
  <c r="I5060" i="5"/>
  <c r="M5060" i="5"/>
  <c r="N5060" i="5" s="1"/>
  <c r="F5061" i="5"/>
  <c r="I5061" i="5"/>
  <c r="M5061" i="5"/>
  <c r="N5061" i="5" s="1"/>
  <c r="F5062" i="5"/>
  <c r="I5062" i="5"/>
  <c r="M5062" i="5"/>
  <c r="N5062" i="5" s="1"/>
  <c r="F5063" i="5"/>
  <c r="I5063" i="5"/>
  <c r="M5063" i="5"/>
  <c r="N5063" i="5" s="1"/>
  <c r="F5064" i="5"/>
  <c r="I5064" i="5"/>
  <c r="M5064" i="5"/>
  <c r="N5064" i="5" s="1"/>
  <c r="F5065" i="5"/>
  <c r="I5065" i="5"/>
  <c r="M5065" i="5"/>
  <c r="N5065" i="5" s="1"/>
  <c r="F5066" i="5"/>
  <c r="I5066" i="5"/>
  <c r="M5066" i="5"/>
  <c r="N5066" i="5" s="1"/>
  <c r="F5067" i="5"/>
  <c r="I5067" i="5"/>
  <c r="M5067" i="5"/>
  <c r="N5067" i="5" s="1"/>
  <c r="F5068" i="5"/>
  <c r="I5068" i="5"/>
  <c r="M5068" i="5"/>
  <c r="N5068" i="5" s="1"/>
  <c r="F5069" i="5"/>
  <c r="I5069" i="5"/>
  <c r="M5069" i="5"/>
  <c r="N5069" i="5" s="1"/>
  <c r="F5070" i="5"/>
  <c r="I5070" i="5"/>
  <c r="M5070" i="5"/>
  <c r="N5070" i="5" s="1"/>
  <c r="F5071" i="5"/>
  <c r="I5071" i="5"/>
  <c r="M5071" i="5"/>
  <c r="N5071" i="5" s="1"/>
  <c r="F5072" i="5"/>
  <c r="I5072" i="5"/>
  <c r="M5072" i="5"/>
  <c r="N5072" i="5" s="1"/>
  <c r="F5073" i="5"/>
  <c r="I5073" i="5"/>
  <c r="M5073" i="5"/>
  <c r="N5073" i="5" s="1"/>
  <c r="F5074" i="5"/>
  <c r="I5074" i="5"/>
  <c r="M5074" i="5"/>
  <c r="N5074" i="5" s="1"/>
  <c r="F5075" i="5"/>
  <c r="I5075" i="5"/>
  <c r="M5075" i="5"/>
  <c r="N5075" i="5" s="1"/>
  <c r="F5076" i="5"/>
  <c r="I5076" i="5"/>
  <c r="M5076" i="5"/>
  <c r="N5076" i="5" s="1"/>
  <c r="F5077" i="5"/>
  <c r="I5077" i="5"/>
  <c r="M5077" i="5"/>
  <c r="N5077" i="5" s="1"/>
  <c r="F5078" i="5"/>
  <c r="I5078" i="5"/>
  <c r="M5078" i="5"/>
  <c r="N5078" i="5" s="1"/>
  <c r="F5079" i="5"/>
  <c r="I5079" i="5"/>
  <c r="M5079" i="5"/>
  <c r="N5079" i="5" s="1"/>
  <c r="F5080" i="5"/>
  <c r="I5080" i="5"/>
  <c r="M5080" i="5"/>
  <c r="N5080" i="5" s="1"/>
  <c r="F5081" i="5"/>
  <c r="I5081" i="5"/>
  <c r="M5081" i="5"/>
  <c r="N5081" i="5" s="1"/>
  <c r="F5082" i="5"/>
  <c r="I5082" i="5"/>
  <c r="M5082" i="5"/>
  <c r="N5082" i="5" s="1"/>
  <c r="F5083" i="5"/>
  <c r="I5083" i="5"/>
  <c r="M5083" i="5"/>
  <c r="N5083" i="5" s="1"/>
  <c r="F5084" i="5"/>
  <c r="I5084" i="5"/>
  <c r="M5084" i="5"/>
  <c r="N5084" i="5" s="1"/>
  <c r="F5085" i="5"/>
  <c r="I5085" i="5"/>
  <c r="M5085" i="5"/>
  <c r="N5085" i="5" s="1"/>
  <c r="F5086" i="5"/>
  <c r="I5086" i="5"/>
  <c r="M5086" i="5"/>
  <c r="N5086" i="5" s="1"/>
  <c r="F5087" i="5"/>
  <c r="I5087" i="5"/>
  <c r="M5087" i="5"/>
  <c r="N5087" i="5" s="1"/>
  <c r="F5088" i="5"/>
  <c r="I5088" i="5"/>
  <c r="M5088" i="5"/>
  <c r="N5088" i="5" s="1"/>
  <c r="F5089" i="5"/>
  <c r="I5089" i="5"/>
  <c r="M5089" i="5"/>
  <c r="N5089" i="5" s="1"/>
  <c r="F5090" i="5"/>
  <c r="I5090" i="5"/>
  <c r="M5090" i="5"/>
  <c r="N5090" i="5" s="1"/>
  <c r="F5091" i="5"/>
  <c r="I5091" i="5"/>
  <c r="M5091" i="5"/>
  <c r="N5091" i="5" s="1"/>
  <c r="F5092" i="5"/>
  <c r="I5092" i="5"/>
  <c r="M5092" i="5"/>
  <c r="N5092" i="5" s="1"/>
  <c r="I5093" i="5"/>
  <c r="M5093" i="5"/>
  <c r="N5093" i="5" s="1"/>
  <c r="F5094" i="5"/>
  <c r="I5094" i="5"/>
  <c r="M5094" i="5"/>
  <c r="N5094" i="5" s="1"/>
  <c r="F5095" i="5"/>
  <c r="I5095" i="5"/>
  <c r="M5095" i="5"/>
  <c r="N5095" i="5" s="1"/>
  <c r="F5096" i="5"/>
  <c r="I5096" i="5"/>
  <c r="M5096" i="5"/>
  <c r="N5096" i="5" s="1"/>
  <c r="F5097" i="5"/>
  <c r="I5097" i="5"/>
  <c r="M5097" i="5"/>
  <c r="N5097" i="5" s="1"/>
  <c r="F5098" i="5"/>
  <c r="I5098" i="5"/>
  <c r="M5098" i="5"/>
  <c r="N5098" i="5" s="1"/>
  <c r="F5099" i="5"/>
  <c r="I5099" i="5"/>
  <c r="M5099" i="5"/>
  <c r="N5099" i="5" s="1"/>
  <c r="F5100" i="5"/>
  <c r="I5100" i="5"/>
  <c r="M5100" i="5"/>
  <c r="N5100" i="5" s="1"/>
  <c r="F5101" i="5"/>
  <c r="I5101" i="5"/>
  <c r="M5101" i="5"/>
  <c r="N5101" i="5" s="1"/>
  <c r="F5102" i="5"/>
  <c r="I5102" i="5"/>
  <c r="M5102" i="5"/>
  <c r="N5102" i="5" s="1"/>
  <c r="F5103" i="5"/>
  <c r="I5103" i="5"/>
  <c r="M5103" i="5"/>
  <c r="N5103" i="5" s="1"/>
  <c r="F5104" i="5"/>
  <c r="I5104" i="5"/>
  <c r="M5104" i="5"/>
  <c r="N5104" i="5" s="1"/>
  <c r="F5105" i="5"/>
  <c r="I5105" i="5"/>
  <c r="M5105" i="5"/>
  <c r="N5105" i="5" s="1"/>
  <c r="F5106" i="5"/>
  <c r="I5106" i="5"/>
  <c r="M5106" i="5"/>
  <c r="N5106" i="5" s="1"/>
  <c r="F5107" i="5"/>
  <c r="I5107" i="5"/>
  <c r="M5107" i="5"/>
  <c r="N5107" i="5" s="1"/>
  <c r="F5108" i="5"/>
  <c r="I5108" i="5"/>
  <c r="M5108" i="5"/>
  <c r="N5108" i="5" s="1"/>
  <c r="F5109" i="5"/>
  <c r="I5109" i="5"/>
  <c r="M5109" i="5"/>
  <c r="N5109" i="5" s="1"/>
  <c r="F5110" i="5"/>
  <c r="I5110" i="5"/>
  <c r="M5110" i="5"/>
  <c r="N5110" i="5" s="1"/>
  <c r="F5111" i="5"/>
  <c r="I5111" i="5"/>
  <c r="M5111" i="5"/>
  <c r="N5111" i="5" s="1"/>
  <c r="F5112" i="5"/>
  <c r="I5112" i="5"/>
  <c r="M5112" i="5"/>
  <c r="N5112" i="5" s="1"/>
  <c r="F5113" i="5"/>
  <c r="I5113" i="5"/>
  <c r="M5113" i="5"/>
  <c r="N5113" i="5" s="1"/>
  <c r="F5114" i="5"/>
  <c r="I5114" i="5"/>
  <c r="M5114" i="5"/>
  <c r="N5114" i="5" s="1"/>
  <c r="F5115" i="5"/>
  <c r="I5115" i="5"/>
  <c r="M5115" i="5"/>
  <c r="N5115" i="5" s="1"/>
  <c r="F5116" i="5"/>
  <c r="I5116" i="5"/>
  <c r="M5116" i="5"/>
  <c r="N5116" i="5" s="1"/>
  <c r="F5117" i="5"/>
  <c r="I5117" i="5"/>
  <c r="M5117" i="5"/>
  <c r="N5117" i="5" s="1"/>
  <c r="F5118" i="5"/>
  <c r="I5118" i="5"/>
  <c r="M5118" i="5"/>
  <c r="N5118" i="5" s="1"/>
  <c r="F5119" i="5"/>
  <c r="I5119" i="5"/>
  <c r="M5119" i="5"/>
  <c r="N5119" i="5" s="1"/>
  <c r="F5120" i="5"/>
  <c r="I5120" i="5"/>
  <c r="M5120" i="5"/>
  <c r="N5120" i="5" s="1"/>
  <c r="F5121" i="5"/>
  <c r="I5121" i="5"/>
  <c r="M5121" i="5"/>
  <c r="N5121" i="5" s="1"/>
  <c r="F5122" i="5"/>
  <c r="I5122" i="5"/>
  <c r="M5122" i="5"/>
  <c r="N5122" i="5" s="1"/>
  <c r="F5123" i="5"/>
  <c r="I5123" i="5"/>
  <c r="M5123" i="5"/>
  <c r="N5123" i="5" s="1"/>
  <c r="F5124" i="5"/>
  <c r="I5124" i="5"/>
  <c r="M5124" i="5"/>
  <c r="N5124" i="5" s="1"/>
  <c r="F5125" i="5"/>
  <c r="I5125" i="5"/>
  <c r="M5125" i="5"/>
  <c r="N5125" i="5" s="1"/>
  <c r="F5126" i="5"/>
  <c r="I5126" i="5"/>
  <c r="M5126" i="5"/>
  <c r="N5126" i="5" s="1"/>
  <c r="F5127" i="5"/>
  <c r="I5127" i="5"/>
  <c r="M5127" i="5"/>
  <c r="N5127" i="5" s="1"/>
  <c r="F5128" i="5"/>
  <c r="I5128" i="5"/>
  <c r="M5128" i="5"/>
  <c r="N5128" i="5" s="1"/>
  <c r="F5129" i="5"/>
  <c r="I5129" i="5"/>
  <c r="M5129" i="5"/>
  <c r="N5129" i="5" s="1"/>
  <c r="F5130" i="5"/>
  <c r="I5130" i="5"/>
  <c r="M5130" i="5"/>
  <c r="N5130" i="5" s="1"/>
  <c r="F5131" i="5"/>
  <c r="I5131" i="5"/>
  <c r="M5131" i="5"/>
  <c r="N5131" i="5" s="1"/>
  <c r="F5132" i="5"/>
  <c r="I5132" i="5"/>
  <c r="M5132" i="5"/>
  <c r="N5132" i="5" s="1"/>
  <c r="F5133" i="5"/>
  <c r="I5133" i="5"/>
  <c r="M5133" i="5"/>
  <c r="N5133" i="5" s="1"/>
  <c r="F5134" i="5"/>
  <c r="I5134" i="5"/>
  <c r="M5134" i="5"/>
  <c r="N5134" i="5" s="1"/>
  <c r="F5135" i="5"/>
  <c r="I5135" i="5"/>
  <c r="M5135" i="5"/>
  <c r="N5135" i="5" s="1"/>
  <c r="F5136" i="5"/>
  <c r="I5136" i="5"/>
  <c r="M5136" i="5"/>
  <c r="N5136" i="5" s="1"/>
  <c r="F5137" i="5"/>
  <c r="I5137" i="5"/>
  <c r="M5137" i="5"/>
  <c r="N5137" i="5" s="1"/>
  <c r="F5138" i="5"/>
  <c r="I5138" i="5"/>
  <c r="M5138" i="5"/>
  <c r="N5138" i="5" s="1"/>
  <c r="F5139" i="5"/>
  <c r="I5139" i="5"/>
  <c r="M5139" i="5"/>
  <c r="N5139" i="5" s="1"/>
  <c r="F5140" i="5"/>
  <c r="I5140" i="5"/>
  <c r="M5140" i="5"/>
  <c r="N5140" i="5" s="1"/>
  <c r="F5141" i="5"/>
  <c r="I5141" i="5"/>
  <c r="M5141" i="5"/>
  <c r="N5141" i="5" s="1"/>
  <c r="F5142" i="5"/>
  <c r="I5142" i="5"/>
  <c r="M5142" i="5"/>
  <c r="N5142" i="5" s="1"/>
  <c r="F5143" i="5"/>
  <c r="I5143" i="5"/>
  <c r="M5143" i="5"/>
  <c r="N5143" i="5" s="1"/>
  <c r="F5144" i="5"/>
  <c r="I5144" i="5"/>
  <c r="M5144" i="5"/>
  <c r="N5144" i="5" s="1"/>
  <c r="F5145" i="5"/>
  <c r="I5145" i="5"/>
  <c r="M5145" i="5"/>
  <c r="N5145" i="5" s="1"/>
  <c r="F5146" i="5"/>
  <c r="I5146" i="5"/>
  <c r="M5146" i="5"/>
  <c r="N5146" i="5" s="1"/>
  <c r="F5147" i="5"/>
  <c r="I5147" i="5"/>
  <c r="M5147" i="5"/>
  <c r="N5147" i="5" s="1"/>
  <c r="F5148" i="5"/>
  <c r="I5148" i="5"/>
  <c r="M5148" i="5"/>
  <c r="N5148" i="5" s="1"/>
  <c r="F5149" i="5"/>
  <c r="I5149" i="5"/>
  <c r="M5149" i="5"/>
  <c r="N5149" i="5" s="1"/>
  <c r="F5150" i="5"/>
  <c r="I5150" i="5"/>
  <c r="M5150" i="5"/>
  <c r="N5150" i="5" s="1"/>
  <c r="F5151" i="5"/>
  <c r="I5151" i="5"/>
  <c r="M5151" i="5"/>
  <c r="N5151" i="5" s="1"/>
  <c r="F5152" i="5"/>
  <c r="I5152" i="5"/>
  <c r="M5152" i="5"/>
  <c r="N5152" i="5" s="1"/>
  <c r="F5153" i="5"/>
  <c r="I5153" i="5"/>
  <c r="M5153" i="5"/>
  <c r="N5153" i="5" s="1"/>
  <c r="F5154" i="5"/>
  <c r="I5154" i="5"/>
  <c r="M5154" i="5"/>
  <c r="N5154" i="5" s="1"/>
  <c r="F5155" i="5"/>
  <c r="I5155" i="5"/>
  <c r="M5155" i="5"/>
  <c r="N5155" i="5" s="1"/>
  <c r="F5156" i="5"/>
  <c r="I5156" i="5"/>
  <c r="M5156" i="5"/>
  <c r="N5156" i="5" s="1"/>
  <c r="F5157" i="5"/>
  <c r="I5157" i="5"/>
  <c r="M5157" i="5"/>
  <c r="N5157" i="5" s="1"/>
  <c r="F5158" i="5"/>
  <c r="I5158" i="5"/>
  <c r="M5158" i="5"/>
  <c r="N5158" i="5" s="1"/>
  <c r="F5159" i="5"/>
  <c r="I5159" i="5"/>
  <c r="M5159" i="5"/>
  <c r="N5159" i="5" s="1"/>
  <c r="F5160" i="5"/>
  <c r="I5160" i="5"/>
  <c r="M5160" i="5"/>
  <c r="N5160" i="5" s="1"/>
  <c r="F5161" i="5"/>
  <c r="I5161" i="5"/>
  <c r="M5161" i="5"/>
  <c r="N5161" i="5" s="1"/>
  <c r="F5162" i="5"/>
  <c r="I5162" i="5"/>
  <c r="M5162" i="5"/>
  <c r="N5162" i="5" s="1"/>
  <c r="F5163" i="5"/>
  <c r="I5163" i="5"/>
  <c r="M5163" i="5"/>
  <c r="N5163" i="5" s="1"/>
  <c r="F5164" i="5"/>
  <c r="I5164" i="5"/>
  <c r="M5164" i="5"/>
  <c r="N5164" i="5" s="1"/>
  <c r="F5165" i="5"/>
  <c r="I5165" i="5"/>
  <c r="M5165" i="5"/>
  <c r="N5165" i="5" s="1"/>
  <c r="F5166" i="5"/>
  <c r="I5166" i="5"/>
  <c r="M5166" i="5"/>
  <c r="N5166" i="5" s="1"/>
  <c r="F5167" i="5"/>
  <c r="I5167" i="5"/>
  <c r="M5167" i="5"/>
  <c r="N5167" i="5" s="1"/>
  <c r="F5168" i="5"/>
  <c r="I5168" i="5"/>
  <c r="M5168" i="5"/>
  <c r="N5168" i="5" s="1"/>
  <c r="F5169" i="5"/>
  <c r="I5169" i="5"/>
  <c r="M5169" i="5"/>
  <c r="N5169" i="5" s="1"/>
  <c r="F5170" i="5"/>
  <c r="I5170" i="5"/>
  <c r="M5170" i="5"/>
  <c r="N5170" i="5" s="1"/>
  <c r="F5171" i="5"/>
  <c r="I5171" i="5"/>
  <c r="M5171" i="5"/>
  <c r="N5171" i="5" s="1"/>
  <c r="F5172" i="5"/>
  <c r="I5172" i="5"/>
  <c r="M5172" i="5"/>
  <c r="N5172" i="5" s="1"/>
  <c r="F5173" i="5"/>
  <c r="I5173" i="5"/>
  <c r="M5173" i="5"/>
  <c r="N5173" i="5" s="1"/>
  <c r="F5174" i="5"/>
  <c r="I5174" i="5"/>
  <c r="M5174" i="5"/>
  <c r="N5174" i="5" s="1"/>
  <c r="F5175" i="5"/>
  <c r="I5175" i="5"/>
  <c r="M5175" i="5"/>
  <c r="N5175" i="5" s="1"/>
  <c r="F5176" i="5"/>
  <c r="I5176" i="5"/>
  <c r="M5176" i="5"/>
  <c r="N5176" i="5" s="1"/>
  <c r="F5177" i="5"/>
  <c r="I5177" i="5"/>
  <c r="M5177" i="5"/>
  <c r="N5177" i="5" s="1"/>
  <c r="F5178" i="5"/>
  <c r="I5178" i="5"/>
  <c r="M5178" i="5"/>
  <c r="N5178" i="5" s="1"/>
  <c r="F5179" i="5"/>
  <c r="I5179" i="5"/>
  <c r="M5179" i="5"/>
  <c r="N5179" i="5" s="1"/>
  <c r="F5180" i="5"/>
  <c r="I5180" i="5"/>
  <c r="M5180" i="5"/>
  <c r="N5180" i="5" s="1"/>
  <c r="F5181" i="5"/>
  <c r="I5181" i="5"/>
  <c r="M5181" i="5"/>
  <c r="N5181" i="5" s="1"/>
  <c r="F5182" i="5"/>
  <c r="I5182" i="5"/>
  <c r="M5182" i="5"/>
  <c r="N5182" i="5" s="1"/>
  <c r="F5183" i="5"/>
  <c r="I5183" i="5"/>
  <c r="M5183" i="5"/>
  <c r="N5183" i="5" s="1"/>
  <c r="F5184" i="5"/>
  <c r="I5184" i="5"/>
  <c r="M5184" i="5"/>
  <c r="N5184" i="5" s="1"/>
  <c r="F5185" i="5"/>
  <c r="I5185" i="5"/>
  <c r="M5185" i="5"/>
  <c r="N5185" i="5" s="1"/>
  <c r="F5186" i="5"/>
  <c r="I5186" i="5"/>
  <c r="M5186" i="5"/>
  <c r="N5186" i="5" s="1"/>
  <c r="F5187" i="5"/>
  <c r="I5187" i="5"/>
  <c r="M5187" i="5"/>
  <c r="N5187" i="5" s="1"/>
  <c r="F5188" i="5"/>
  <c r="I5188" i="5"/>
  <c r="M5188" i="5"/>
  <c r="N5188" i="5" s="1"/>
  <c r="F5189" i="5"/>
  <c r="I5189" i="5"/>
  <c r="M5189" i="5"/>
  <c r="N5189" i="5" s="1"/>
  <c r="F5190" i="5"/>
  <c r="I5190" i="5"/>
  <c r="M5190" i="5"/>
  <c r="N5190" i="5" s="1"/>
  <c r="F5191" i="5"/>
  <c r="I5191" i="5"/>
  <c r="M5191" i="5"/>
  <c r="N5191" i="5" s="1"/>
  <c r="F5192" i="5"/>
  <c r="I5192" i="5"/>
  <c r="M5192" i="5"/>
  <c r="N5192" i="5" s="1"/>
  <c r="F5193" i="5"/>
  <c r="I5193" i="5"/>
  <c r="M5193" i="5"/>
  <c r="N5193" i="5" s="1"/>
  <c r="F5194" i="5"/>
  <c r="I5194" i="5"/>
  <c r="M5194" i="5"/>
  <c r="N5194" i="5" s="1"/>
  <c r="F5195" i="5"/>
  <c r="I5195" i="5"/>
  <c r="M5195" i="5"/>
  <c r="N5195" i="5" s="1"/>
  <c r="F5196" i="5"/>
  <c r="I5196" i="5"/>
  <c r="M5196" i="5"/>
  <c r="N5196" i="5" s="1"/>
  <c r="F5197" i="5"/>
  <c r="I5197" i="5"/>
  <c r="M5197" i="5"/>
  <c r="N5197" i="5" s="1"/>
  <c r="F5198" i="5"/>
  <c r="I5198" i="5"/>
  <c r="M5198" i="5"/>
  <c r="N5198" i="5" s="1"/>
  <c r="F5199" i="5"/>
  <c r="I5199" i="5"/>
  <c r="M5199" i="5"/>
  <c r="N5199" i="5" s="1"/>
  <c r="F5200" i="5"/>
  <c r="I5200" i="5"/>
  <c r="M5200" i="5"/>
  <c r="N5200" i="5" s="1"/>
  <c r="F5201" i="5"/>
  <c r="I5201" i="5"/>
  <c r="M5201" i="5"/>
  <c r="N5201" i="5" s="1"/>
  <c r="F5202" i="5"/>
  <c r="I5202" i="5"/>
  <c r="M5202" i="5"/>
  <c r="N5202" i="5" s="1"/>
  <c r="F5203" i="5"/>
  <c r="I5203" i="5"/>
  <c r="M5203" i="5"/>
  <c r="N5203" i="5" s="1"/>
  <c r="F5204" i="5"/>
  <c r="I5204" i="5"/>
  <c r="M5204" i="5"/>
  <c r="N5204" i="5" s="1"/>
  <c r="F5205" i="5"/>
  <c r="I5205" i="5"/>
  <c r="M5205" i="5"/>
  <c r="N5205" i="5" s="1"/>
  <c r="F5206" i="5"/>
  <c r="I5206" i="5"/>
  <c r="M5206" i="5"/>
  <c r="N5206" i="5" s="1"/>
  <c r="F5207" i="5"/>
  <c r="I5207" i="5"/>
  <c r="M5207" i="5"/>
  <c r="N5207" i="5" s="1"/>
  <c r="F5208" i="5"/>
  <c r="I5208" i="5"/>
  <c r="M5208" i="5"/>
  <c r="N5208" i="5" s="1"/>
  <c r="F5209" i="5"/>
  <c r="I5209" i="5"/>
  <c r="M5209" i="5"/>
  <c r="N5209" i="5" s="1"/>
  <c r="F5210" i="5"/>
  <c r="I5210" i="5"/>
  <c r="M5210" i="5"/>
  <c r="N5210" i="5" s="1"/>
  <c r="F5211" i="5"/>
  <c r="I5211" i="5"/>
  <c r="M5211" i="5"/>
  <c r="N5211" i="5" s="1"/>
  <c r="F5212" i="5"/>
  <c r="I5212" i="5"/>
  <c r="M5212" i="5"/>
  <c r="N5212" i="5" s="1"/>
  <c r="F5213" i="5"/>
  <c r="I5213" i="5"/>
  <c r="M5213" i="5"/>
  <c r="N5213" i="5" s="1"/>
  <c r="F5214" i="5"/>
  <c r="I5214" i="5"/>
  <c r="M5214" i="5"/>
  <c r="N5214" i="5" s="1"/>
  <c r="F5215" i="5"/>
  <c r="I5215" i="5"/>
  <c r="M5215" i="5"/>
  <c r="N5215" i="5" s="1"/>
  <c r="F5216" i="5"/>
  <c r="I5216" i="5"/>
  <c r="M5216" i="5"/>
  <c r="N5216" i="5" s="1"/>
  <c r="F5217" i="5"/>
  <c r="I5217" i="5"/>
  <c r="M5217" i="5"/>
  <c r="N5217" i="5" s="1"/>
  <c r="F5218" i="5"/>
  <c r="I5218" i="5"/>
  <c r="M5218" i="5"/>
  <c r="N5218" i="5" s="1"/>
  <c r="F5219" i="5"/>
  <c r="I5219" i="5"/>
  <c r="M5219" i="5"/>
  <c r="N5219" i="5" s="1"/>
  <c r="F5220" i="5"/>
  <c r="I5220" i="5"/>
  <c r="M5220" i="5"/>
  <c r="N5220" i="5" s="1"/>
  <c r="F5221" i="5"/>
  <c r="I5221" i="5"/>
  <c r="M5221" i="5"/>
  <c r="N5221" i="5" s="1"/>
  <c r="F5222" i="5"/>
  <c r="I5222" i="5"/>
  <c r="M5222" i="5"/>
  <c r="N5222" i="5" s="1"/>
  <c r="F5223" i="5"/>
  <c r="I5223" i="5"/>
  <c r="M5223" i="5"/>
  <c r="N5223" i="5" s="1"/>
  <c r="F5224" i="5"/>
  <c r="I5224" i="5"/>
  <c r="M5224" i="5"/>
  <c r="N5224" i="5" s="1"/>
  <c r="F5225" i="5"/>
  <c r="I5225" i="5"/>
  <c r="M5225" i="5"/>
  <c r="N5225" i="5" s="1"/>
  <c r="F5226" i="5"/>
  <c r="I5226" i="5"/>
  <c r="M5226" i="5"/>
  <c r="N5226" i="5" s="1"/>
  <c r="F5227" i="5"/>
  <c r="I5227" i="5"/>
  <c r="M5227" i="5"/>
  <c r="N5227" i="5" s="1"/>
  <c r="F5228" i="5"/>
  <c r="I5228" i="5"/>
  <c r="M5228" i="5"/>
  <c r="N5228" i="5" s="1"/>
  <c r="F5229" i="5"/>
  <c r="I5229" i="5"/>
  <c r="M5229" i="5"/>
  <c r="N5229" i="5" s="1"/>
  <c r="F5230" i="5"/>
  <c r="I5230" i="5"/>
  <c r="M5230" i="5"/>
  <c r="N5230" i="5" s="1"/>
  <c r="F5231" i="5"/>
  <c r="I5231" i="5"/>
  <c r="M5231" i="5"/>
  <c r="N5231" i="5" s="1"/>
  <c r="F5232" i="5"/>
  <c r="I5232" i="5"/>
  <c r="M5232" i="5"/>
  <c r="N5232" i="5" s="1"/>
  <c r="F5233" i="5"/>
  <c r="I5233" i="5"/>
  <c r="M5233" i="5"/>
  <c r="N5233" i="5" s="1"/>
  <c r="F5234" i="5"/>
  <c r="I5234" i="5"/>
  <c r="M5234" i="5"/>
  <c r="N5234" i="5" s="1"/>
  <c r="F5235" i="5"/>
  <c r="I5235" i="5"/>
  <c r="M5235" i="5"/>
  <c r="N5235" i="5" s="1"/>
  <c r="F5236" i="5"/>
  <c r="I5236" i="5"/>
  <c r="M5236" i="5"/>
  <c r="N5236" i="5" s="1"/>
  <c r="F5237" i="5"/>
  <c r="I5237" i="5"/>
  <c r="M5237" i="5"/>
  <c r="N5237" i="5" s="1"/>
  <c r="F5238" i="5"/>
  <c r="I5238" i="5"/>
  <c r="M5238" i="5"/>
  <c r="N5238" i="5" s="1"/>
  <c r="F5239" i="5"/>
  <c r="I5239" i="5"/>
  <c r="M5239" i="5"/>
  <c r="N5239" i="5" s="1"/>
  <c r="F5240" i="5"/>
  <c r="I5240" i="5"/>
  <c r="M5240" i="5"/>
  <c r="N5240" i="5" s="1"/>
  <c r="F5241" i="5"/>
  <c r="I5241" i="5"/>
  <c r="M5241" i="5"/>
  <c r="N5241" i="5" s="1"/>
  <c r="F5242" i="5"/>
  <c r="I5242" i="5"/>
  <c r="M5242" i="5"/>
  <c r="N5242" i="5" s="1"/>
  <c r="F5243" i="5"/>
  <c r="I5243" i="5"/>
  <c r="M5243" i="5"/>
  <c r="N5243" i="5" s="1"/>
  <c r="F5244" i="5"/>
  <c r="I5244" i="5"/>
  <c r="M5244" i="5"/>
  <c r="N5244" i="5" s="1"/>
  <c r="F5245" i="5"/>
  <c r="I5245" i="5"/>
  <c r="M5245" i="5"/>
  <c r="N5245" i="5" s="1"/>
  <c r="F5246" i="5"/>
  <c r="I5246" i="5"/>
  <c r="M5246" i="5"/>
  <c r="N5246" i="5" s="1"/>
  <c r="F5247" i="5"/>
  <c r="I5247" i="5"/>
  <c r="M5247" i="5"/>
  <c r="N5247" i="5" s="1"/>
  <c r="F5248" i="5"/>
  <c r="I5248" i="5"/>
  <c r="M5248" i="5"/>
  <c r="N5248" i="5" s="1"/>
  <c r="F5249" i="5"/>
  <c r="I5249" i="5"/>
  <c r="M5249" i="5"/>
  <c r="N5249" i="5" s="1"/>
  <c r="F5250" i="5"/>
  <c r="I5250" i="5"/>
  <c r="M5250" i="5"/>
  <c r="N5250" i="5" s="1"/>
  <c r="F5251" i="5"/>
  <c r="I5251" i="5"/>
  <c r="M5251" i="5"/>
  <c r="N5251" i="5" s="1"/>
  <c r="F5252" i="5"/>
  <c r="I5252" i="5"/>
  <c r="M5252" i="5"/>
  <c r="N5252" i="5" s="1"/>
  <c r="F5253" i="5"/>
  <c r="I5253" i="5"/>
  <c r="M5253" i="5"/>
  <c r="N5253" i="5" s="1"/>
  <c r="F5254" i="5"/>
  <c r="I5254" i="5"/>
  <c r="M5254" i="5"/>
  <c r="N5254" i="5" s="1"/>
  <c r="F5255" i="5"/>
  <c r="I5255" i="5"/>
  <c r="M5255" i="5"/>
  <c r="N5255" i="5" s="1"/>
  <c r="F5256" i="5"/>
  <c r="I5256" i="5"/>
  <c r="M5256" i="5"/>
  <c r="N5256" i="5" s="1"/>
  <c r="F5257" i="5"/>
  <c r="I5257" i="5"/>
  <c r="M5257" i="5"/>
  <c r="N5257" i="5" s="1"/>
  <c r="F5258" i="5"/>
  <c r="I5258" i="5"/>
  <c r="M5258" i="5"/>
  <c r="N5258" i="5" s="1"/>
  <c r="F5259" i="5"/>
  <c r="I5259" i="5"/>
  <c r="M5259" i="5"/>
  <c r="N5259" i="5" s="1"/>
  <c r="F5260" i="5"/>
  <c r="I5260" i="5"/>
  <c r="M5260" i="5"/>
  <c r="N5260" i="5" s="1"/>
  <c r="F5261" i="5"/>
  <c r="I5261" i="5"/>
  <c r="M5261" i="5"/>
  <c r="N5261" i="5" s="1"/>
  <c r="F5262" i="5"/>
  <c r="I5262" i="5"/>
  <c r="M5262" i="5"/>
  <c r="N5262" i="5" s="1"/>
  <c r="F5263" i="5"/>
  <c r="I5263" i="5"/>
  <c r="M5263" i="5"/>
  <c r="N5263" i="5" s="1"/>
  <c r="F5264" i="5"/>
  <c r="I5264" i="5"/>
  <c r="M5264" i="5"/>
  <c r="N5264" i="5" s="1"/>
  <c r="F5265" i="5"/>
  <c r="I5265" i="5"/>
  <c r="M5265" i="5"/>
  <c r="N5265" i="5" s="1"/>
  <c r="F5266" i="5"/>
  <c r="I5266" i="5"/>
  <c r="M5266" i="5"/>
  <c r="N5266" i="5" s="1"/>
  <c r="F5267" i="5"/>
  <c r="I5267" i="5"/>
  <c r="M5267" i="5"/>
  <c r="N5267" i="5" s="1"/>
  <c r="F5268" i="5"/>
  <c r="I5268" i="5"/>
  <c r="M5268" i="5"/>
  <c r="N5268" i="5" s="1"/>
  <c r="F5269" i="5"/>
  <c r="I5269" i="5"/>
  <c r="M5269" i="5"/>
  <c r="N5269" i="5" s="1"/>
  <c r="F5270" i="5"/>
  <c r="I5270" i="5"/>
  <c r="M5270" i="5"/>
  <c r="N5270" i="5" s="1"/>
  <c r="F5271" i="5"/>
  <c r="I5271" i="5"/>
  <c r="M5271" i="5"/>
  <c r="N5271" i="5" s="1"/>
  <c r="F5272" i="5"/>
  <c r="I5272" i="5"/>
  <c r="M5272" i="5"/>
  <c r="N5272" i="5" s="1"/>
  <c r="F5273" i="5"/>
  <c r="I5273" i="5"/>
  <c r="M5273" i="5"/>
  <c r="N5273" i="5" s="1"/>
  <c r="F5274" i="5"/>
  <c r="I5274" i="5"/>
  <c r="M5274" i="5"/>
  <c r="N5274" i="5" s="1"/>
  <c r="F5275" i="5"/>
  <c r="I5275" i="5"/>
  <c r="M5275" i="5"/>
  <c r="N5275" i="5" s="1"/>
  <c r="F5276" i="5"/>
  <c r="I5276" i="5"/>
  <c r="M5276" i="5"/>
  <c r="N5276" i="5" s="1"/>
  <c r="F5277" i="5"/>
  <c r="I5277" i="5"/>
  <c r="M5277" i="5"/>
  <c r="N5277" i="5" s="1"/>
  <c r="F5278" i="5"/>
  <c r="I5278" i="5"/>
  <c r="M5278" i="5"/>
  <c r="N5278" i="5" s="1"/>
  <c r="F5279" i="5"/>
  <c r="I5279" i="5"/>
  <c r="M5279" i="5"/>
  <c r="N5279" i="5" s="1"/>
  <c r="F5280" i="5"/>
  <c r="I5280" i="5"/>
  <c r="M5280" i="5"/>
  <c r="N5280" i="5" s="1"/>
  <c r="F5281" i="5"/>
  <c r="I5281" i="5"/>
  <c r="M5281" i="5"/>
  <c r="N5281" i="5" s="1"/>
  <c r="F5282" i="5"/>
  <c r="I5282" i="5"/>
  <c r="M5282" i="5"/>
  <c r="N5282" i="5" s="1"/>
  <c r="F5283" i="5"/>
  <c r="I5283" i="5"/>
  <c r="M5283" i="5"/>
  <c r="N5283" i="5" s="1"/>
  <c r="F5284" i="5"/>
  <c r="I5284" i="5"/>
  <c r="M5284" i="5"/>
  <c r="N5284" i="5" s="1"/>
  <c r="F5285" i="5"/>
  <c r="I5285" i="5"/>
  <c r="M5285" i="5"/>
  <c r="N5285" i="5" s="1"/>
  <c r="F5286" i="5"/>
  <c r="I5286" i="5"/>
  <c r="M5286" i="5"/>
  <c r="N5286" i="5" s="1"/>
  <c r="F5287" i="5"/>
  <c r="I5287" i="5"/>
  <c r="M5287" i="5"/>
  <c r="N5287" i="5" s="1"/>
  <c r="F5288" i="5"/>
  <c r="I5288" i="5"/>
  <c r="M5288" i="5"/>
  <c r="N5288" i="5" s="1"/>
  <c r="F5289" i="5"/>
  <c r="I5289" i="5"/>
  <c r="M5289" i="5"/>
  <c r="N5289" i="5" s="1"/>
  <c r="F5290" i="5"/>
  <c r="I5290" i="5"/>
  <c r="M5290" i="5"/>
  <c r="N5290" i="5" s="1"/>
  <c r="F5291" i="5"/>
  <c r="I5291" i="5"/>
  <c r="M5291" i="5"/>
  <c r="N5291" i="5" s="1"/>
  <c r="F5292" i="5"/>
  <c r="I5292" i="5"/>
  <c r="M5292" i="5"/>
  <c r="N5292" i="5" s="1"/>
  <c r="F5293" i="5"/>
  <c r="I5293" i="5"/>
  <c r="M5293" i="5"/>
  <c r="N5293" i="5" s="1"/>
  <c r="F5294" i="5"/>
  <c r="I5294" i="5"/>
  <c r="M5294" i="5"/>
  <c r="N5294" i="5" s="1"/>
  <c r="F5295" i="5"/>
  <c r="I5295" i="5"/>
  <c r="M5295" i="5"/>
  <c r="N5295" i="5" s="1"/>
  <c r="F5296" i="5"/>
  <c r="I5296" i="5"/>
  <c r="M5296" i="5"/>
  <c r="N5296" i="5" s="1"/>
  <c r="F5297" i="5"/>
  <c r="I5297" i="5"/>
  <c r="M5297" i="5"/>
  <c r="N5297" i="5" s="1"/>
  <c r="F5298" i="5"/>
  <c r="I5298" i="5"/>
  <c r="M5298" i="5"/>
  <c r="N5298" i="5" s="1"/>
  <c r="F5299" i="5"/>
  <c r="I5299" i="5"/>
  <c r="M5299" i="5"/>
  <c r="N5299" i="5" s="1"/>
  <c r="F5300" i="5"/>
  <c r="I5300" i="5"/>
  <c r="M5300" i="5"/>
  <c r="N5300" i="5" s="1"/>
  <c r="F5301" i="5"/>
  <c r="I5301" i="5"/>
  <c r="M5301" i="5"/>
  <c r="N5301" i="5" s="1"/>
  <c r="F5302" i="5"/>
  <c r="I5302" i="5"/>
  <c r="M5302" i="5"/>
  <c r="N5302" i="5" s="1"/>
  <c r="F5303" i="5"/>
  <c r="I5303" i="5"/>
  <c r="M5303" i="5"/>
  <c r="N5303" i="5" s="1"/>
  <c r="F5304" i="5"/>
  <c r="I5304" i="5"/>
  <c r="M5304" i="5"/>
  <c r="N5304" i="5" s="1"/>
  <c r="F5305" i="5"/>
  <c r="I5305" i="5"/>
  <c r="M5305" i="5"/>
  <c r="N5305" i="5" s="1"/>
  <c r="F5306" i="5"/>
  <c r="I5306" i="5"/>
  <c r="M5306" i="5"/>
  <c r="N5306" i="5" s="1"/>
  <c r="F5307" i="5"/>
  <c r="I5307" i="5"/>
  <c r="M5307" i="5"/>
  <c r="N5307" i="5" s="1"/>
  <c r="F5308" i="5"/>
  <c r="I5308" i="5"/>
  <c r="M5308" i="5"/>
  <c r="N5308" i="5" s="1"/>
  <c r="F5309" i="5"/>
  <c r="I5309" i="5"/>
  <c r="M5309" i="5"/>
  <c r="N5309" i="5" s="1"/>
  <c r="F5310" i="5"/>
  <c r="I5310" i="5"/>
  <c r="M5310" i="5"/>
  <c r="N5310" i="5" s="1"/>
  <c r="F5311" i="5"/>
  <c r="I5311" i="5"/>
  <c r="M5311" i="5"/>
  <c r="N5311" i="5" s="1"/>
  <c r="F5312" i="5"/>
  <c r="I5312" i="5"/>
  <c r="M5312" i="5"/>
  <c r="N5312" i="5" s="1"/>
  <c r="F5313" i="5"/>
  <c r="I5313" i="5"/>
  <c r="M5313" i="5"/>
  <c r="N5313" i="5" s="1"/>
  <c r="F5314" i="5"/>
  <c r="I5314" i="5"/>
  <c r="M5314" i="5"/>
  <c r="N5314" i="5" s="1"/>
  <c r="F5315" i="5"/>
  <c r="I5315" i="5"/>
  <c r="M5315" i="5"/>
  <c r="N5315" i="5" s="1"/>
  <c r="F5316" i="5"/>
  <c r="I5316" i="5"/>
  <c r="M5316" i="5"/>
  <c r="N5316" i="5" s="1"/>
  <c r="F5317" i="5"/>
  <c r="I5317" i="5"/>
  <c r="M5317" i="5"/>
  <c r="N5317" i="5" s="1"/>
  <c r="F5318" i="5"/>
  <c r="I5318" i="5"/>
  <c r="M5318" i="5"/>
  <c r="N5318" i="5" s="1"/>
  <c r="F5319" i="5"/>
  <c r="I5319" i="5"/>
  <c r="M5319" i="5"/>
  <c r="N5319" i="5" s="1"/>
  <c r="F5320" i="5"/>
  <c r="I5320" i="5"/>
  <c r="M5320" i="5"/>
  <c r="N5320" i="5" s="1"/>
  <c r="F5321" i="5"/>
  <c r="I5321" i="5"/>
  <c r="M5321" i="5"/>
  <c r="N5321" i="5" s="1"/>
  <c r="F5322" i="5"/>
  <c r="I5322" i="5"/>
  <c r="M5322" i="5"/>
  <c r="N5322" i="5" s="1"/>
  <c r="F5323" i="5"/>
  <c r="I5323" i="5"/>
  <c r="M5323" i="5"/>
  <c r="N5323" i="5" s="1"/>
  <c r="F5324" i="5"/>
  <c r="I5324" i="5"/>
  <c r="M5324" i="5"/>
  <c r="N5324" i="5" s="1"/>
  <c r="F5325" i="5"/>
  <c r="I5325" i="5"/>
  <c r="M5325" i="5"/>
  <c r="N5325" i="5" s="1"/>
  <c r="F5326" i="5"/>
  <c r="I5326" i="5"/>
  <c r="M5326" i="5"/>
  <c r="N5326" i="5" s="1"/>
  <c r="F5327" i="5"/>
  <c r="I5327" i="5"/>
  <c r="M5327" i="5"/>
  <c r="N5327" i="5" s="1"/>
  <c r="F5328" i="5"/>
  <c r="I5328" i="5"/>
  <c r="M5328" i="5"/>
  <c r="N5328" i="5" s="1"/>
  <c r="F5329" i="5"/>
  <c r="I5329" i="5"/>
  <c r="M5329" i="5"/>
  <c r="N5329" i="5" s="1"/>
  <c r="F5330" i="5"/>
  <c r="I5330" i="5"/>
  <c r="M5330" i="5"/>
  <c r="N5330" i="5" s="1"/>
  <c r="F5331" i="5"/>
  <c r="I5331" i="5"/>
  <c r="M5331" i="5"/>
  <c r="N5331" i="5" s="1"/>
  <c r="F5332" i="5"/>
  <c r="I5332" i="5"/>
  <c r="M5332" i="5"/>
  <c r="N5332" i="5" s="1"/>
  <c r="F5333" i="5"/>
  <c r="I5333" i="5"/>
  <c r="M5333" i="5"/>
  <c r="N5333" i="5" s="1"/>
  <c r="F5334" i="5"/>
  <c r="I5334" i="5"/>
  <c r="M5334" i="5"/>
  <c r="N5334" i="5" s="1"/>
  <c r="F5335" i="5"/>
  <c r="I5335" i="5"/>
  <c r="M5335" i="5"/>
  <c r="N5335" i="5" s="1"/>
  <c r="F5336" i="5"/>
  <c r="I5336" i="5"/>
  <c r="M5336" i="5"/>
  <c r="N5336" i="5" s="1"/>
  <c r="F5337" i="5"/>
  <c r="I5337" i="5"/>
  <c r="M5337" i="5"/>
  <c r="N5337" i="5" s="1"/>
  <c r="F5338" i="5"/>
  <c r="I5338" i="5"/>
  <c r="M5338" i="5"/>
  <c r="N5338" i="5" s="1"/>
  <c r="F5339" i="5"/>
  <c r="I5339" i="5"/>
  <c r="M5339" i="5"/>
  <c r="N5339" i="5" s="1"/>
  <c r="F5340" i="5"/>
  <c r="I5340" i="5"/>
  <c r="M5340" i="5"/>
  <c r="N5340" i="5" s="1"/>
  <c r="F5341" i="5"/>
  <c r="I5341" i="5"/>
  <c r="M5341" i="5"/>
  <c r="N5341" i="5" s="1"/>
  <c r="F5342" i="5"/>
  <c r="I5342" i="5"/>
  <c r="M5342" i="5"/>
  <c r="N5342" i="5" s="1"/>
  <c r="F5343" i="5"/>
  <c r="I5343" i="5"/>
  <c r="M5343" i="5"/>
  <c r="N5343" i="5" s="1"/>
  <c r="F5344" i="5"/>
  <c r="I5344" i="5"/>
  <c r="M5344" i="5"/>
  <c r="N5344" i="5" s="1"/>
  <c r="F5345" i="5"/>
  <c r="I5345" i="5"/>
  <c r="M5345" i="5"/>
  <c r="N5345" i="5" s="1"/>
  <c r="F5346" i="5"/>
  <c r="I5346" i="5"/>
  <c r="M5346" i="5"/>
  <c r="N5346" i="5" s="1"/>
  <c r="F5347" i="5"/>
  <c r="I5347" i="5"/>
  <c r="M5347" i="5"/>
  <c r="N5347" i="5" s="1"/>
  <c r="F5348" i="5"/>
  <c r="I5348" i="5"/>
  <c r="M5348" i="5"/>
  <c r="N5348" i="5" s="1"/>
  <c r="F5349" i="5"/>
  <c r="I5349" i="5"/>
  <c r="M5349" i="5"/>
  <c r="N5349" i="5" s="1"/>
  <c r="F5350" i="5"/>
  <c r="I5350" i="5"/>
  <c r="M5350" i="5"/>
  <c r="N5350" i="5" s="1"/>
  <c r="F5351" i="5"/>
  <c r="I5351" i="5"/>
  <c r="M5351" i="5"/>
  <c r="N5351" i="5" s="1"/>
  <c r="F5352" i="5"/>
  <c r="I5352" i="5"/>
  <c r="M5352" i="5"/>
  <c r="N5352" i="5" s="1"/>
  <c r="F5353" i="5"/>
  <c r="I5353" i="5"/>
  <c r="M5353" i="5"/>
  <c r="N5353" i="5" s="1"/>
  <c r="F5354" i="5"/>
  <c r="I5354" i="5"/>
  <c r="M5354" i="5"/>
  <c r="N5354" i="5" s="1"/>
  <c r="F5355" i="5"/>
  <c r="I5355" i="5"/>
  <c r="M5355" i="5"/>
  <c r="N5355" i="5" s="1"/>
  <c r="F5356" i="5"/>
  <c r="I5356" i="5"/>
  <c r="M5356" i="5"/>
  <c r="N5356" i="5" s="1"/>
  <c r="F5357" i="5"/>
  <c r="I5357" i="5"/>
  <c r="M5357" i="5"/>
  <c r="N5357" i="5" s="1"/>
  <c r="F5358" i="5"/>
  <c r="I5358" i="5"/>
  <c r="M5358" i="5"/>
  <c r="N5358" i="5" s="1"/>
  <c r="F5359" i="5"/>
  <c r="I5359" i="5"/>
  <c r="M5359" i="5"/>
  <c r="N5359" i="5" s="1"/>
  <c r="F5360" i="5"/>
  <c r="I5360" i="5"/>
  <c r="M5360" i="5"/>
  <c r="N5360" i="5" s="1"/>
  <c r="F5361" i="5"/>
  <c r="I5361" i="5"/>
  <c r="M5361" i="5"/>
  <c r="N5361" i="5" s="1"/>
  <c r="F5362" i="5"/>
  <c r="I5362" i="5"/>
  <c r="M5362" i="5"/>
  <c r="N5362" i="5" s="1"/>
  <c r="F5363" i="5"/>
  <c r="I5363" i="5"/>
  <c r="M5363" i="5"/>
  <c r="N5363" i="5" s="1"/>
  <c r="F5364" i="5"/>
  <c r="I5364" i="5"/>
  <c r="M5364" i="5"/>
  <c r="N5364" i="5" s="1"/>
  <c r="F5365" i="5"/>
  <c r="I5365" i="5"/>
  <c r="M5365" i="5"/>
  <c r="N5365" i="5" s="1"/>
  <c r="F5366" i="5"/>
  <c r="I5366" i="5"/>
  <c r="M5366" i="5"/>
  <c r="N5366" i="5" s="1"/>
  <c r="F5367" i="5"/>
  <c r="I5367" i="5"/>
  <c r="M5367" i="5"/>
  <c r="N5367" i="5" s="1"/>
  <c r="F5368" i="5"/>
  <c r="I5368" i="5"/>
  <c r="M5368" i="5"/>
  <c r="N5368" i="5" s="1"/>
  <c r="F5369" i="5"/>
  <c r="I5369" i="5"/>
  <c r="M5369" i="5"/>
  <c r="N5369" i="5" s="1"/>
  <c r="F5370" i="5"/>
  <c r="I5370" i="5"/>
  <c r="M5370" i="5"/>
  <c r="N5370" i="5" s="1"/>
  <c r="F5371" i="5"/>
  <c r="I5371" i="5"/>
  <c r="M5371" i="5"/>
  <c r="N5371" i="5" s="1"/>
  <c r="F5372" i="5"/>
  <c r="I5372" i="5"/>
  <c r="M5372" i="5"/>
  <c r="N5372" i="5" s="1"/>
  <c r="F5373" i="5"/>
  <c r="I5373" i="5"/>
  <c r="M5373" i="5"/>
  <c r="N5373" i="5" s="1"/>
  <c r="F5374" i="5"/>
  <c r="I5374" i="5"/>
  <c r="M5374" i="5"/>
  <c r="N5374" i="5" s="1"/>
  <c r="F5375" i="5"/>
  <c r="I5375" i="5"/>
  <c r="M5375" i="5"/>
  <c r="N5375" i="5" s="1"/>
  <c r="F5376" i="5"/>
  <c r="I5376" i="5"/>
  <c r="M5376" i="5"/>
  <c r="N5376" i="5" s="1"/>
  <c r="F5377" i="5"/>
  <c r="I5377" i="5"/>
  <c r="M5377" i="5"/>
  <c r="N5377" i="5" s="1"/>
  <c r="F5378" i="5"/>
  <c r="I5378" i="5"/>
  <c r="M5378" i="5"/>
  <c r="N5378" i="5" s="1"/>
  <c r="F5379" i="5"/>
  <c r="I5379" i="5"/>
  <c r="M5379" i="5"/>
  <c r="N5379" i="5" s="1"/>
  <c r="F5380" i="5"/>
  <c r="I5380" i="5"/>
  <c r="M5380" i="5"/>
  <c r="N5380" i="5" s="1"/>
  <c r="F5381" i="5"/>
  <c r="I5381" i="5"/>
  <c r="M5381" i="5"/>
  <c r="N5381" i="5" s="1"/>
  <c r="F5382" i="5"/>
  <c r="I5382" i="5"/>
  <c r="M5382" i="5"/>
  <c r="N5382" i="5" s="1"/>
  <c r="F5383" i="5"/>
  <c r="I5383" i="5"/>
  <c r="M5383" i="5"/>
  <c r="N5383" i="5" s="1"/>
  <c r="F5384" i="5"/>
  <c r="I5384" i="5"/>
  <c r="M5384" i="5"/>
  <c r="N5384" i="5" s="1"/>
  <c r="F5385" i="5"/>
  <c r="I5385" i="5"/>
  <c r="M5385" i="5"/>
  <c r="N5385" i="5" s="1"/>
  <c r="F5386" i="5"/>
  <c r="I5386" i="5"/>
  <c r="M5386" i="5"/>
  <c r="N5386" i="5" s="1"/>
  <c r="F5387" i="5"/>
  <c r="I5387" i="5"/>
  <c r="M5387" i="5"/>
  <c r="N5387" i="5" s="1"/>
  <c r="F5388" i="5"/>
  <c r="I5388" i="5"/>
  <c r="M5388" i="5"/>
  <c r="N5388" i="5" s="1"/>
  <c r="F5389" i="5"/>
  <c r="I5389" i="5"/>
  <c r="M5389" i="5"/>
  <c r="N5389" i="5" s="1"/>
  <c r="F5390" i="5"/>
  <c r="I5390" i="5"/>
  <c r="M5390" i="5"/>
  <c r="N5390" i="5" s="1"/>
  <c r="F5391" i="5"/>
  <c r="I5391" i="5"/>
  <c r="M5391" i="5"/>
  <c r="N5391" i="5" s="1"/>
  <c r="F5392" i="5"/>
  <c r="I5392" i="5"/>
  <c r="M5392" i="5"/>
  <c r="N5392" i="5" s="1"/>
  <c r="F5393" i="5"/>
  <c r="I5393" i="5"/>
  <c r="M5393" i="5"/>
  <c r="N5393" i="5" s="1"/>
  <c r="F5394" i="5"/>
  <c r="I5394" i="5"/>
  <c r="M5394" i="5"/>
  <c r="N5394" i="5" s="1"/>
  <c r="F5395" i="5"/>
  <c r="I5395" i="5"/>
  <c r="M5395" i="5"/>
  <c r="N5395" i="5" s="1"/>
  <c r="F5396" i="5"/>
  <c r="I5396" i="5"/>
  <c r="M5396" i="5"/>
  <c r="N5396" i="5" s="1"/>
  <c r="F5397" i="5"/>
  <c r="I5397" i="5"/>
  <c r="M5397" i="5"/>
  <c r="N5397" i="5" s="1"/>
  <c r="F5398" i="5"/>
  <c r="I5398" i="5"/>
  <c r="M5398" i="5"/>
  <c r="N5398" i="5" s="1"/>
  <c r="F5399" i="5"/>
  <c r="I5399" i="5"/>
  <c r="M5399" i="5"/>
  <c r="N5399" i="5" s="1"/>
  <c r="F5400" i="5"/>
  <c r="I5400" i="5"/>
  <c r="M5400" i="5"/>
  <c r="N5400" i="5" s="1"/>
  <c r="F5401" i="5"/>
  <c r="I5401" i="5"/>
  <c r="M5401" i="5"/>
  <c r="N5401" i="5" s="1"/>
  <c r="F5402" i="5"/>
  <c r="I5402" i="5"/>
  <c r="M5402" i="5"/>
  <c r="N5402" i="5" s="1"/>
  <c r="F5403" i="5"/>
  <c r="I5403" i="5"/>
  <c r="M5403" i="5"/>
  <c r="N5403" i="5" s="1"/>
  <c r="F5404" i="5"/>
  <c r="I5404" i="5"/>
  <c r="M5404" i="5"/>
  <c r="N5404" i="5" s="1"/>
  <c r="F5405" i="5"/>
  <c r="I5405" i="5"/>
  <c r="M5405" i="5"/>
  <c r="N5405" i="5" s="1"/>
  <c r="F5406" i="5"/>
  <c r="I5406" i="5"/>
  <c r="M5406" i="5"/>
  <c r="N5406" i="5" s="1"/>
  <c r="F5407" i="5"/>
  <c r="I5407" i="5"/>
  <c r="M5407" i="5"/>
  <c r="N5407" i="5" s="1"/>
  <c r="F5408" i="5"/>
  <c r="I5408" i="5"/>
  <c r="M5408" i="5"/>
  <c r="N5408" i="5" s="1"/>
  <c r="F5409" i="5"/>
  <c r="I5409" i="5"/>
  <c r="M5409" i="5"/>
  <c r="N5409" i="5" s="1"/>
  <c r="F5410" i="5"/>
  <c r="I5410" i="5"/>
  <c r="M5410" i="5"/>
  <c r="N5410" i="5" s="1"/>
  <c r="F5411" i="5"/>
  <c r="I5411" i="5"/>
  <c r="M5411" i="5"/>
  <c r="N5411" i="5" s="1"/>
  <c r="F5412" i="5"/>
  <c r="I5412" i="5"/>
  <c r="M5412" i="5"/>
  <c r="N5412" i="5" s="1"/>
  <c r="F5413" i="5"/>
  <c r="I5413" i="5"/>
  <c r="M5413" i="5"/>
  <c r="N5413" i="5" s="1"/>
  <c r="F5414" i="5"/>
  <c r="I5414" i="5"/>
  <c r="M5414" i="5"/>
  <c r="N5414" i="5" s="1"/>
  <c r="F5415" i="5"/>
  <c r="I5415" i="5"/>
  <c r="M5415" i="5"/>
  <c r="N5415" i="5" s="1"/>
  <c r="F5416" i="5"/>
  <c r="I5416" i="5"/>
  <c r="M5416" i="5"/>
  <c r="N5416" i="5" s="1"/>
  <c r="F5417" i="5"/>
  <c r="I5417" i="5"/>
  <c r="M5417" i="5"/>
  <c r="N5417" i="5" s="1"/>
  <c r="F5418" i="5"/>
  <c r="I5418" i="5"/>
  <c r="M5418" i="5"/>
  <c r="N5418" i="5" s="1"/>
  <c r="F5419" i="5"/>
  <c r="I5419" i="5"/>
  <c r="M5419" i="5"/>
  <c r="N5419" i="5" s="1"/>
  <c r="F5420" i="5"/>
  <c r="I5420" i="5"/>
  <c r="M5420" i="5"/>
  <c r="N5420" i="5" s="1"/>
  <c r="F5421" i="5"/>
  <c r="I5421" i="5"/>
  <c r="M5421" i="5"/>
  <c r="N5421" i="5" s="1"/>
  <c r="F5422" i="5"/>
  <c r="I5422" i="5"/>
  <c r="M5422" i="5"/>
  <c r="N5422" i="5" s="1"/>
  <c r="F5423" i="5"/>
  <c r="I5423" i="5"/>
  <c r="M5423" i="5"/>
  <c r="N5423" i="5" s="1"/>
  <c r="F5424" i="5"/>
  <c r="I5424" i="5"/>
  <c r="M5424" i="5"/>
  <c r="N5424" i="5" s="1"/>
  <c r="F5425" i="5"/>
  <c r="I5425" i="5"/>
  <c r="M5425" i="5"/>
  <c r="N5425" i="5" s="1"/>
  <c r="F5426" i="5"/>
  <c r="I5426" i="5"/>
  <c r="M5426" i="5"/>
  <c r="N5426" i="5" s="1"/>
  <c r="F5427" i="5"/>
  <c r="I5427" i="5"/>
  <c r="M5427" i="5"/>
  <c r="N5427" i="5" s="1"/>
  <c r="F5428" i="5"/>
  <c r="I5428" i="5"/>
  <c r="M5428" i="5"/>
  <c r="N5428" i="5" s="1"/>
  <c r="F5429" i="5"/>
  <c r="I5429" i="5"/>
  <c r="M5429" i="5"/>
  <c r="N5429" i="5" s="1"/>
  <c r="F5430" i="5"/>
  <c r="I5430" i="5"/>
  <c r="M5430" i="5"/>
  <c r="N5430" i="5" s="1"/>
  <c r="F5431" i="5"/>
  <c r="I5431" i="5"/>
  <c r="M5431" i="5"/>
  <c r="N5431" i="5" s="1"/>
  <c r="F5432" i="5"/>
  <c r="I5432" i="5"/>
  <c r="M5432" i="5"/>
  <c r="N5432" i="5" s="1"/>
  <c r="F5433" i="5"/>
  <c r="I5433" i="5"/>
  <c r="M5433" i="5"/>
  <c r="N5433" i="5" s="1"/>
  <c r="F5434" i="5"/>
  <c r="I5434" i="5"/>
  <c r="M5434" i="5"/>
  <c r="N5434" i="5" s="1"/>
  <c r="F5435" i="5"/>
  <c r="I5435" i="5"/>
  <c r="M5435" i="5"/>
  <c r="N5435" i="5" s="1"/>
  <c r="F5436" i="5"/>
  <c r="I5436" i="5"/>
  <c r="M5436" i="5"/>
  <c r="N5436" i="5" s="1"/>
  <c r="F5437" i="5"/>
  <c r="I5437" i="5"/>
  <c r="M5437" i="5"/>
  <c r="N5437" i="5" s="1"/>
  <c r="F5438" i="5"/>
  <c r="I5438" i="5"/>
  <c r="M5438" i="5"/>
  <c r="N5438" i="5" s="1"/>
  <c r="F5439" i="5"/>
  <c r="I5439" i="5"/>
  <c r="M5439" i="5"/>
  <c r="N5439" i="5" s="1"/>
  <c r="F5440" i="5"/>
  <c r="I5440" i="5"/>
  <c r="M5440" i="5"/>
  <c r="N5440" i="5" s="1"/>
  <c r="F5441" i="5"/>
  <c r="I5441" i="5"/>
  <c r="M5441" i="5"/>
  <c r="N5441" i="5" s="1"/>
  <c r="F5442" i="5"/>
  <c r="I5442" i="5"/>
  <c r="M5442" i="5"/>
  <c r="N5442" i="5" s="1"/>
  <c r="F5443" i="5"/>
  <c r="I5443" i="5"/>
  <c r="M5443" i="5"/>
  <c r="N5443" i="5" s="1"/>
  <c r="F5444" i="5"/>
  <c r="I5444" i="5"/>
  <c r="M5444" i="5"/>
  <c r="N5444" i="5" s="1"/>
  <c r="F5445" i="5"/>
  <c r="I5445" i="5"/>
  <c r="M5445" i="5"/>
  <c r="N5445" i="5" s="1"/>
  <c r="F5446" i="5"/>
  <c r="I5446" i="5"/>
  <c r="M5446" i="5"/>
  <c r="N5446" i="5" s="1"/>
  <c r="F5447" i="5"/>
  <c r="I5447" i="5"/>
  <c r="M5447" i="5"/>
  <c r="N5447" i="5" s="1"/>
  <c r="F5448" i="5"/>
  <c r="I5448" i="5"/>
  <c r="M5448" i="5"/>
  <c r="N5448" i="5" s="1"/>
  <c r="F5449" i="5"/>
  <c r="I5449" i="5"/>
  <c r="M5449" i="5"/>
  <c r="N5449" i="5" s="1"/>
  <c r="F5450" i="5"/>
  <c r="I5450" i="5"/>
  <c r="M5450" i="5"/>
  <c r="N5450" i="5" s="1"/>
  <c r="F5451" i="5"/>
  <c r="I5451" i="5"/>
  <c r="M5451" i="5"/>
  <c r="N5451" i="5" s="1"/>
  <c r="F5452" i="5"/>
  <c r="I5452" i="5"/>
  <c r="M5452" i="5"/>
  <c r="N5452" i="5" s="1"/>
  <c r="F5453" i="5"/>
  <c r="I5453" i="5"/>
  <c r="M5453" i="5"/>
  <c r="N5453" i="5" s="1"/>
  <c r="F5454" i="5"/>
  <c r="I5454" i="5"/>
  <c r="M5454" i="5"/>
  <c r="N5454" i="5" s="1"/>
  <c r="F5455" i="5"/>
  <c r="I5455" i="5"/>
  <c r="M5455" i="5"/>
  <c r="N5455" i="5" s="1"/>
  <c r="F5456" i="5"/>
  <c r="I5456" i="5"/>
  <c r="M5456" i="5"/>
  <c r="N5456" i="5" s="1"/>
  <c r="F5457" i="5"/>
  <c r="I5457" i="5"/>
  <c r="M5457" i="5"/>
  <c r="N5457" i="5" s="1"/>
  <c r="F5458" i="5"/>
  <c r="I5458" i="5"/>
  <c r="M5458" i="5"/>
  <c r="N5458" i="5" s="1"/>
  <c r="F5459" i="5"/>
  <c r="I5459" i="5"/>
  <c r="M5459" i="5"/>
  <c r="N5459" i="5" s="1"/>
  <c r="F5460" i="5"/>
  <c r="I5460" i="5"/>
  <c r="M5460" i="5"/>
  <c r="N5460" i="5" s="1"/>
  <c r="F5461" i="5"/>
  <c r="I5461" i="5"/>
  <c r="M5461" i="5"/>
  <c r="N5461" i="5" s="1"/>
  <c r="F5462" i="5"/>
  <c r="I5462" i="5"/>
  <c r="M5462" i="5"/>
  <c r="N5462" i="5" s="1"/>
  <c r="F5463" i="5"/>
  <c r="I5463" i="5"/>
  <c r="M5463" i="5"/>
  <c r="N5463" i="5" s="1"/>
  <c r="F5464" i="5"/>
  <c r="I5464" i="5"/>
  <c r="M5464" i="5"/>
  <c r="N5464" i="5" s="1"/>
  <c r="F5465" i="5"/>
  <c r="I5465" i="5"/>
  <c r="M5465" i="5"/>
  <c r="N5465" i="5" s="1"/>
  <c r="F5466" i="5"/>
  <c r="I5466" i="5"/>
  <c r="M5466" i="5"/>
  <c r="N5466" i="5" s="1"/>
  <c r="F5467" i="5"/>
  <c r="I5467" i="5"/>
  <c r="M5467" i="5"/>
  <c r="N5467" i="5" s="1"/>
  <c r="F5468" i="5"/>
  <c r="I5468" i="5"/>
  <c r="M5468" i="5"/>
  <c r="N5468" i="5" s="1"/>
  <c r="F5469" i="5"/>
  <c r="I5469" i="5"/>
  <c r="M5469" i="5"/>
  <c r="N5469" i="5" s="1"/>
  <c r="F5470" i="5"/>
  <c r="I5470" i="5"/>
  <c r="M5470" i="5"/>
  <c r="N5470" i="5" s="1"/>
  <c r="F5471" i="5"/>
  <c r="I5471" i="5"/>
  <c r="M5471" i="5"/>
  <c r="N5471" i="5" s="1"/>
  <c r="F5472" i="5"/>
  <c r="I5472" i="5"/>
  <c r="M5472" i="5"/>
  <c r="N5472" i="5" s="1"/>
  <c r="F5473" i="5"/>
  <c r="I5473" i="5"/>
  <c r="M5473" i="5"/>
  <c r="N5473" i="5" s="1"/>
  <c r="F5474" i="5"/>
  <c r="I5474" i="5"/>
  <c r="M5474" i="5"/>
  <c r="N5474" i="5" s="1"/>
  <c r="F5475" i="5"/>
  <c r="I5475" i="5"/>
  <c r="M5475" i="5"/>
  <c r="N5475" i="5" s="1"/>
  <c r="F5476" i="5"/>
  <c r="I5476" i="5"/>
  <c r="M5476" i="5"/>
  <c r="N5476" i="5" s="1"/>
  <c r="F5477" i="5"/>
  <c r="I5477" i="5"/>
  <c r="M5477" i="5"/>
  <c r="N5477" i="5" s="1"/>
  <c r="F5478" i="5"/>
  <c r="I5478" i="5"/>
  <c r="M5478" i="5"/>
  <c r="N5478" i="5" s="1"/>
  <c r="F5479" i="5"/>
  <c r="I5479" i="5"/>
  <c r="M5479" i="5"/>
  <c r="N5479" i="5" s="1"/>
  <c r="F5480" i="5"/>
  <c r="I5480" i="5"/>
  <c r="M5480" i="5"/>
  <c r="N5480" i="5" s="1"/>
  <c r="F5481" i="5"/>
  <c r="I5481" i="5"/>
  <c r="M5481" i="5"/>
  <c r="N5481" i="5" s="1"/>
  <c r="F5482" i="5"/>
  <c r="I5482" i="5"/>
  <c r="M5482" i="5"/>
  <c r="N5482" i="5" s="1"/>
  <c r="F5483" i="5"/>
  <c r="I5483" i="5"/>
  <c r="M5483" i="5"/>
  <c r="N5483" i="5" s="1"/>
  <c r="F5484" i="5"/>
  <c r="I5484" i="5"/>
  <c r="M5484" i="5"/>
  <c r="N5484" i="5" s="1"/>
  <c r="F5485" i="5"/>
  <c r="I5485" i="5"/>
  <c r="M5485" i="5"/>
  <c r="N5485" i="5" s="1"/>
  <c r="F5486" i="5"/>
  <c r="I5486" i="5"/>
  <c r="M5486" i="5"/>
  <c r="N5486" i="5" s="1"/>
  <c r="F5487" i="5"/>
  <c r="I5487" i="5"/>
  <c r="M5487" i="5"/>
  <c r="N5487" i="5" s="1"/>
  <c r="F5488" i="5"/>
  <c r="I5488" i="5"/>
  <c r="M5488" i="5"/>
  <c r="N5488" i="5" s="1"/>
  <c r="F5489" i="5"/>
  <c r="I5489" i="5"/>
  <c r="M5489" i="5"/>
  <c r="N5489" i="5" s="1"/>
  <c r="F5490" i="5"/>
  <c r="I5490" i="5"/>
  <c r="M5490" i="5"/>
  <c r="N5490" i="5" s="1"/>
  <c r="F5491" i="5"/>
  <c r="I5491" i="5"/>
  <c r="M5491" i="5"/>
  <c r="N5491" i="5" s="1"/>
  <c r="F5492" i="5"/>
  <c r="I5492" i="5"/>
  <c r="M5492" i="5"/>
  <c r="N5492" i="5" s="1"/>
  <c r="F5493" i="5"/>
  <c r="I5493" i="5"/>
  <c r="M5493" i="5"/>
  <c r="N5493" i="5" s="1"/>
  <c r="F5494" i="5"/>
  <c r="I5494" i="5"/>
  <c r="M5494" i="5"/>
  <c r="N5494" i="5" s="1"/>
  <c r="F5495" i="5"/>
  <c r="I5495" i="5"/>
  <c r="M5495" i="5"/>
  <c r="N5495" i="5" s="1"/>
  <c r="F5496" i="5"/>
  <c r="I5496" i="5"/>
  <c r="M5496" i="5"/>
  <c r="N5496" i="5" s="1"/>
  <c r="F5497" i="5"/>
  <c r="I5497" i="5"/>
  <c r="M5497" i="5"/>
  <c r="N5497" i="5" s="1"/>
  <c r="F5498" i="5"/>
  <c r="I5498" i="5"/>
  <c r="M5498" i="5"/>
  <c r="N5498" i="5" s="1"/>
  <c r="F5499" i="5"/>
  <c r="I5499" i="5"/>
  <c r="M5499" i="5"/>
  <c r="N5499" i="5" s="1"/>
  <c r="F5500" i="5"/>
  <c r="I5500" i="5"/>
  <c r="M5500" i="5"/>
  <c r="N5500" i="5" s="1"/>
  <c r="F5501" i="5"/>
  <c r="I5501" i="5"/>
  <c r="M5501" i="5"/>
  <c r="N5501" i="5" s="1"/>
  <c r="F5502" i="5"/>
  <c r="I5502" i="5"/>
  <c r="M5502" i="5"/>
  <c r="N5502" i="5" s="1"/>
  <c r="F5503" i="5"/>
  <c r="I5503" i="5"/>
  <c r="M5503" i="5"/>
  <c r="N5503" i="5" s="1"/>
  <c r="F5504" i="5"/>
  <c r="I5504" i="5"/>
  <c r="M5504" i="5"/>
  <c r="N5504" i="5" s="1"/>
  <c r="F5505" i="5"/>
  <c r="I5505" i="5"/>
  <c r="M5505" i="5"/>
  <c r="N5505" i="5" s="1"/>
  <c r="F5506" i="5"/>
  <c r="I5506" i="5"/>
  <c r="M5506" i="5"/>
  <c r="N5506" i="5" s="1"/>
  <c r="F5507" i="5"/>
  <c r="I5507" i="5"/>
  <c r="M5507" i="5"/>
  <c r="N5507" i="5" s="1"/>
  <c r="F5508" i="5"/>
  <c r="I5508" i="5"/>
  <c r="M5508" i="5"/>
  <c r="N5508" i="5" s="1"/>
  <c r="F5509" i="5"/>
  <c r="I5509" i="5"/>
  <c r="M5509" i="5"/>
  <c r="N5509" i="5" s="1"/>
  <c r="F5510" i="5"/>
  <c r="I5510" i="5"/>
  <c r="M5510" i="5"/>
  <c r="N5510" i="5" s="1"/>
  <c r="F5511" i="5"/>
  <c r="I5511" i="5"/>
  <c r="M5511" i="5"/>
  <c r="N5511" i="5" s="1"/>
  <c r="F5512" i="5"/>
  <c r="I5512" i="5"/>
  <c r="M5512" i="5"/>
  <c r="N5512" i="5" s="1"/>
  <c r="F5513" i="5"/>
  <c r="I5513" i="5"/>
  <c r="M5513" i="5"/>
  <c r="N5513" i="5" s="1"/>
  <c r="F5514" i="5"/>
  <c r="I5514" i="5"/>
  <c r="M5514" i="5"/>
  <c r="N5514" i="5" s="1"/>
  <c r="F5515" i="5"/>
  <c r="I5515" i="5"/>
  <c r="M5515" i="5"/>
  <c r="N5515" i="5" s="1"/>
  <c r="F5516" i="5"/>
  <c r="I5516" i="5"/>
  <c r="M5516" i="5"/>
  <c r="N5516" i="5" s="1"/>
  <c r="F5517" i="5"/>
  <c r="I5517" i="5"/>
  <c r="M5517" i="5"/>
  <c r="N5517" i="5" s="1"/>
  <c r="F5518" i="5"/>
  <c r="I5518" i="5"/>
  <c r="M5518" i="5"/>
  <c r="N5518" i="5" s="1"/>
  <c r="F5519" i="5"/>
  <c r="I5519" i="5"/>
  <c r="M5519" i="5"/>
  <c r="N5519" i="5" s="1"/>
  <c r="F5520" i="5"/>
  <c r="I5520" i="5"/>
  <c r="M5520" i="5"/>
  <c r="N5520" i="5" s="1"/>
  <c r="F5521" i="5"/>
  <c r="I5521" i="5"/>
  <c r="M5521" i="5"/>
  <c r="N5521" i="5" s="1"/>
  <c r="F5522" i="5"/>
  <c r="I5522" i="5"/>
  <c r="M5522" i="5"/>
  <c r="N5522" i="5" s="1"/>
  <c r="F5523" i="5"/>
  <c r="I5523" i="5"/>
  <c r="M5523" i="5"/>
  <c r="N5523" i="5" s="1"/>
  <c r="F5524" i="5"/>
  <c r="I5524" i="5"/>
  <c r="M5524" i="5"/>
  <c r="N5524" i="5" s="1"/>
  <c r="F5525" i="5"/>
  <c r="I5525" i="5"/>
  <c r="M5525" i="5"/>
  <c r="N5525" i="5" s="1"/>
  <c r="F5526" i="5"/>
  <c r="I5526" i="5"/>
  <c r="M5526" i="5"/>
  <c r="N5526" i="5" s="1"/>
  <c r="F5527" i="5"/>
  <c r="I5527" i="5"/>
  <c r="M5527" i="5"/>
  <c r="N5527" i="5" s="1"/>
  <c r="F5528" i="5"/>
  <c r="I5528" i="5"/>
  <c r="M5528" i="5"/>
  <c r="N5528" i="5" s="1"/>
  <c r="F5529" i="5"/>
  <c r="I5529" i="5"/>
  <c r="M5529" i="5"/>
  <c r="N5529" i="5" s="1"/>
  <c r="F5530" i="5"/>
  <c r="I5530" i="5"/>
  <c r="M5530" i="5"/>
  <c r="N5530" i="5" s="1"/>
  <c r="F5531" i="5"/>
  <c r="I5531" i="5"/>
  <c r="M5531" i="5"/>
  <c r="N5531" i="5" s="1"/>
  <c r="F5532" i="5"/>
  <c r="I5532" i="5"/>
  <c r="M5532" i="5"/>
  <c r="N5532" i="5" s="1"/>
  <c r="F5533" i="5"/>
  <c r="I5533" i="5"/>
  <c r="M5533" i="5"/>
  <c r="N5533" i="5" s="1"/>
  <c r="F5534" i="5"/>
  <c r="I5534" i="5"/>
  <c r="M5534" i="5"/>
  <c r="N5534" i="5" s="1"/>
  <c r="F5535" i="5"/>
  <c r="I5535" i="5"/>
  <c r="M5535" i="5"/>
  <c r="N5535" i="5" s="1"/>
  <c r="F5536" i="5"/>
  <c r="I5536" i="5"/>
  <c r="M5536" i="5"/>
  <c r="N5536" i="5" s="1"/>
  <c r="F5537" i="5"/>
  <c r="I5537" i="5"/>
  <c r="M5537" i="5"/>
  <c r="N5537" i="5" s="1"/>
  <c r="F5538" i="5"/>
  <c r="I5538" i="5"/>
  <c r="M5538" i="5"/>
  <c r="N5538" i="5" s="1"/>
  <c r="F5539" i="5"/>
  <c r="I5539" i="5"/>
  <c r="M5539" i="5"/>
  <c r="N5539" i="5" s="1"/>
  <c r="F5540" i="5"/>
  <c r="I5540" i="5"/>
  <c r="M5540" i="5"/>
  <c r="N5540" i="5" s="1"/>
  <c r="F5541" i="5"/>
  <c r="I5541" i="5"/>
  <c r="M5541" i="5"/>
  <c r="N5541" i="5" s="1"/>
  <c r="F5542" i="5"/>
  <c r="I5542" i="5"/>
  <c r="M5542" i="5"/>
  <c r="N5542" i="5" s="1"/>
  <c r="F5543" i="5"/>
  <c r="I5543" i="5"/>
  <c r="M5543" i="5"/>
  <c r="N5543" i="5" s="1"/>
  <c r="F5544" i="5"/>
  <c r="I5544" i="5"/>
  <c r="M5544" i="5"/>
  <c r="N5544" i="5" s="1"/>
  <c r="F5545" i="5"/>
  <c r="I5545" i="5"/>
  <c r="M5545" i="5"/>
  <c r="N5545" i="5" s="1"/>
  <c r="F5546" i="5"/>
  <c r="I5546" i="5"/>
  <c r="M5546" i="5"/>
  <c r="N5546" i="5" s="1"/>
  <c r="F5547" i="5"/>
  <c r="I5547" i="5"/>
  <c r="M5547" i="5"/>
  <c r="N5547" i="5" s="1"/>
  <c r="F5548" i="5"/>
  <c r="I5548" i="5"/>
  <c r="M5548" i="5"/>
  <c r="N5548" i="5" s="1"/>
  <c r="F5549" i="5"/>
  <c r="I5549" i="5"/>
  <c r="M5549" i="5"/>
  <c r="N5549" i="5" s="1"/>
  <c r="F5550" i="5"/>
  <c r="I5550" i="5"/>
  <c r="M5550" i="5"/>
  <c r="N5550" i="5" s="1"/>
  <c r="F5551" i="5"/>
  <c r="I5551" i="5"/>
  <c r="M5551" i="5"/>
  <c r="N5551" i="5" s="1"/>
  <c r="F5552" i="5"/>
  <c r="I5552" i="5"/>
  <c r="M5552" i="5"/>
  <c r="N5552" i="5" s="1"/>
  <c r="F5553" i="5"/>
  <c r="I5553" i="5"/>
  <c r="M5553" i="5"/>
  <c r="N5553" i="5" s="1"/>
  <c r="F5554" i="5"/>
  <c r="I5554" i="5"/>
  <c r="M5554" i="5"/>
  <c r="N5554" i="5" s="1"/>
  <c r="F5555" i="5"/>
  <c r="I5555" i="5"/>
  <c r="M5555" i="5"/>
  <c r="N5555" i="5" s="1"/>
  <c r="F5556" i="5"/>
  <c r="I5556" i="5"/>
  <c r="M5556" i="5"/>
  <c r="N5556" i="5" s="1"/>
  <c r="F5557" i="5"/>
  <c r="I5557" i="5"/>
  <c r="M5557" i="5"/>
  <c r="N5557" i="5" s="1"/>
  <c r="F5558" i="5"/>
  <c r="I5558" i="5"/>
  <c r="M5558" i="5"/>
  <c r="N5558" i="5" s="1"/>
  <c r="F5559" i="5"/>
  <c r="I5559" i="5"/>
  <c r="M5559" i="5"/>
  <c r="N5559" i="5" s="1"/>
  <c r="F5560" i="5"/>
  <c r="I5560" i="5"/>
  <c r="M5560" i="5"/>
  <c r="N5560" i="5" s="1"/>
  <c r="F5561" i="5"/>
  <c r="I5561" i="5"/>
  <c r="M5561" i="5"/>
  <c r="N5561" i="5" s="1"/>
  <c r="F5562" i="5"/>
  <c r="I5562" i="5"/>
  <c r="M5562" i="5"/>
  <c r="N5562" i="5" s="1"/>
  <c r="F5563" i="5"/>
  <c r="I5563" i="5"/>
  <c r="M5563" i="5"/>
  <c r="N5563" i="5" s="1"/>
  <c r="F5564" i="5"/>
  <c r="I5564" i="5"/>
  <c r="M5564" i="5"/>
  <c r="N5564" i="5" s="1"/>
  <c r="F5565" i="5"/>
  <c r="I5565" i="5"/>
  <c r="M5565" i="5"/>
  <c r="N5565" i="5" s="1"/>
  <c r="F5566" i="5"/>
  <c r="I5566" i="5"/>
  <c r="M5566" i="5"/>
  <c r="N5566" i="5" s="1"/>
  <c r="F5567" i="5"/>
  <c r="I5567" i="5"/>
  <c r="M5567" i="5"/>
  <c r="N5567" i="5" s="1"/>
  <c r="F5568" i="5"/>
  <c r="I5568" i="5"/>
  <c r="M5568" i="5"/>
  <c r="N5568" i="5" s="1"/>
  <c r="F5569" i="5"/>
  <c r="I5569" i="5"/>
  <c r="M5569" i="5"/>
  <c r="N5569" i="5" s="1"/>
  <c r="F5570" i="5"/>
  <c r="I5570" i="5"/>
  <c r="M5570" i="5"/>
  <c r="N5570" i="5" s="1"/>
  <c r="F5571" i="5"/>
  <c r="I5571" i="5"/>
  <c r="M5571" i="5"/>
  <c r="N5571" i="5" s="1"/>
  <c r="F5572" i="5"/>
  <c r="I5572" i="5"/>
  <c r="M5572" i="5"/>
  <c r="N5572" i="5" s="1"/>
  <c r="F5573" i="5"/>
  <c r="I5573" i="5"/>
  <c r="M5573" i="5"/>
  <c r="N5573" i="5" s="1"/>
  <c r="F5574" i="5"/>
  <c r="I5574" i="5"/>
  <c r="M5574" i="5"/>
  <c r="N5574" i="5" s="1"/>
  <c r="F5575" i="5"/>
  <c r="I5575" i="5"/>
  <c r="M5575" i="5"/>
  <c r="N5575" i="5" s="1"/>
  <c r="F5576" i="5"/>
  <c r="I5576" i="5"/>
  <c r="M5576" i="5"/>
  <c r="N5576" i="5" s="1"/>
  <c r="F5577" i="5"/>
  <c r="I5577" i="5"/>
  <c r="M5577" i="5"/>
  <c r="N5577" i="5" s="1"/>
  <c r="F5578" i="5"/>
  <c r="I5578" i="5"/>
  <c r="M5578" i="5"/>
  <c r="N5578" i="5" s="1"/>
  <c r="F5579" i="5"/>
  <c r="I5579" i="5"/>
  <c r="M5579" i="5"/>
  <c r="N5579" i="5" s="1"/>
  <c r="F5580" i="5"/>
  <c r="I5580" i="5"/>
  <c r="M5580" i="5"/>
  <c r="N5580" i="5" s="1"/>
  <c r="F5581" i="5"/>
  <c r="I5581" i="5"/>
  <c r="M5581" i="5"/>
  <c r="N5581" i="5" s="1"/>
  <c r="F5582" i="5"/>
  <c r="I5582" i="5"/>
  <c r="M5582" i="5"/>
  <c r="N5582" i="5" s="1"/>
  <c r="F5583" i="5"/>
  <c r="I5583" i="5"/>
  <c r="M5583" i="5"/>
  <c r="N5583" i="5" s="1"/>
  <c r="F5584" i="5"/>
  <c r="I5584" i="5"/>
  <c r="M5584" i="5"/>
  <c r="N5584" i="5" s="1"/>
  <c r="F5585" i="5"/>
  <c r="I5585" i="5"/>
  <c r="M5585" i="5"/>
  <c r="N5585" i="5" s="1"/>
  <c r="F5586" i="5"/>
  <c r="I5586" i="5"/>
  <c r="M5586" i="5"/>
  <c r="N5586" i="5" s="1"/>
  <c r="F5587" i="5"/>
  <c r="I5587" i="5"/>
  <c r="M5587" i="5"/>
  <c r="N5587" i="5" s="1"/>
  <c r="F5588" i="5"/>
  <c r="I5588" i="5"/>
  <c r="M5588" i="5"/>
  <c r="N5588" i="5" s="1"/>
  <c r="F5589" i="5"/>
  <c r="I5589" i="5"/>
  <c r="M5589" i="5"/>
  <c r="N5589" i="5" s="1"/>
  <c r="F5590" i="5"/>
  <c r="I5590" i="5"/>
  <c r="M5590" i="5"/>
  <c r="N5590" i="5" s="1"/>
  <c r="F5591" i="5"/>
  <c r="I5591" i="5"/>
  <c r="M5591" i="5"/>
  <c r="N5591" i="5" s="1"/>
  <c r="F5592" i="5"/>
  <c r="I5592" i="5"/>
  <c r="M5592" i="5"/>
  <c r="N5592" i="5" s="1"/>
  <c r="F5593" i="5"/>
  <c r="I5593" i="5"/>
  <c r="M5593" i="5"/>
  <c r="N5593" i="5" s="1"/>
  <c r="F5594" i="5"/>
  <c r="I5594" i="5"/>
  <c r="M5594" i="5"/>
  <c r="N5594" i="5" s="1"/>
  <c r="F5595" i="5"/>
  <c r="I5595" i="5"/>
  <c r="M5595" i="5"/>
  <c r="N5595" i="5" s="1"/>
  <c r="F5596" i="5"/>
  <c r="I5596" i="5"/>
  <c r="M5596" i="5"/>
  <c r="N5596" i="5" s="1"/>
  <c r="F5597" i="5"/>
  <c r="I5597" i="5"/>
  <c r="M5597" i="5"/>
  <c r="N5597" i="5" s="1"/>
  <c r="F5598" i="5"/>
  <c r="I5598" i="5"/>
  <c r="M5598" i="5"/>
  <c r="N5598" i="5" s="1"/>
  <c r="F5599" i="5"/>
  <c r="I5599" i="5"/>
  <c r="M5599" i="5"/>
  <c r="N5599" i="5" s="1"/>
  <c r="F5600" i="5"/>
  <c r="I5600" i="5"/>
  <c r="M5600" i="5"/>
  <c r="N5600" i="5" s="1"/>
  <c r="F5601" i="5"/>
  <c r="I5601" i="5"/>
  <c r="M5601" i="5"/>
  <c r="N5601" i="5" s="1"/>
  <c r="F5602" i="5"/>
  <c r="I5602" i="5"/>
  <c r="M5602" i="5"/>
  <c r="N5602" i="5" s="1"/>
  <c r="F5603" i="5"/>
  <c r="I5603" i="5"/>
  <c r="M5603" i="5"/>
  <c r="N5603" i="5" s="1"/>
  <c r="F5604" i="5"/>
  <c r="I5604" i="5"/>
  <c r="M5604" i="5"/>
  <c r="N5604" i="5" s="1"/>
  <c r="F5605" i="5"/>
  <c r="I5605" i="5"/>
  <c r="M5605" i="5"/>
  <c r="N5605" i="5" s="1"/>
  <c r="F5606" i="5"/>
  <c r="I5606" i="5"/>
  <c r="M5606" i="5"/>
  <c r="N5606" i="5" s="1"/>
  <c r="F5607" i="5"/>
  <c r="I5607" i="5"/>
  <c r="M5607" i="5"/>
  <c r="N5607" i="5" s="1"/>
  <c r="F5608" i="5"/>
  <c r="I5608" i="5"/>
  <c r="M5608" i="5"/>
  <c r="N5608" i="5" s="1"/>
  <c r="F5609" i="5"/>
  <c r="I5609" i="5"/>
  <c r="M5609" i="5"/>
  <c r="N5609" i="5" s="1"/>
  <c r="F5610" i="5"/>
  <c r="I5610" i="5"/>
  <c r="M5610" i="5"/>
  <c r="N5610" i="5" s="1"/>
  <c r="F5611" i="5"/>
  <c r="I5611" i="5"/>
  <c r="M5611" i="5"/>
  <c r="N5611" i="5" s="1"/>
  <c r="F5612" i="5"/>
  <c r="I5612" i="5"/>
  <c r="M5612" i="5"/>
  <c r="N5612" i="5" s="1"/>
  <c r="F5613" i="5"/>
  <c r="I5613" i="5"/>
  <c r="M5613" i="5"/>
  <c r="N5613" i="5" s="1"/>
  <c r="F5614" i="5"/>
  <c r="I5614" i="5"/>
  <c r="M5614" i="5"/>
  <c r="N5614" i="5" s="1"/>
  <c r="F5615" i="5"/>
  <c r="I5615" i="5"/>
  <c r="M5615" i="5"/>
  <c r="N5615" i="5" s="1"/>
  <c r="F5616" i="5"/>
  <c r="I5616" i="5"/>
  <c r="M5616" i="5"/>
  <c r="N5616" i="5" s="1"/>
  <c r="F5617" i="5"/>
  <c r="I5617" i="5"/>
  <c r="M5617" i="5"/>
  <c r="N5617" i="5" s="1"/>
  <c r="F5618" i="5"/>
  <c r="I5618" i="5"/>
  <c r="M5618" i="5"/>
  <c r="N5618" i="5" s="1"/>
  <c r="F5619" i="5"/>
  <c r="I5619" i="5"/>
  <c r="M5619" i="5"/>
  <c r="N5619" i="5" s="1"/>
  <c r="F5620" i="5"/>
  <c r="I5620" i="5"/>
  <c r="M5620" i="5"/>
  <c r="N5620" i="5" s="1"/>
  <c r="F5621" i="5"/>
  <c r="I5621" i="5"/>
  <c r="M5621" i="5"/>
  <c r="N5621" i="5" s="1"/>
  <c r="F5622" i="5"/>
  <c r="I5622" i="5"/>
  <c r="M5622" i="5"/>
  <c r="N5622" i="5" s="1"/>
  <c r="F5623" i="5"/>
  <c r="I5623" i="5"/>
  <c r="M5623" i="5"/>
  <c r="N5623" i="5" s="1"/>
  <c r="F5624" i="5"/>
  <c r="I5624" i="5"/>
  <c r="M5624" i="5"/>
  <c r="N5624" i="5" s="1"/>
  <c r="F5625" i="5"/>
  <c r="I5625" i="5"/>
  <c r="M5625" i="5"/>
  <c r="N5625" i="5" s="1"/>
  <c r="F5626" i="5"/>
  <c r="I5626" i="5"/>
  <c r="M5626" i="5"/>
  <c r="N5626" i="5" s="1"/>
  <c r="F5627" i="5"/>
  <c r="I5627" i="5"/>
  <c r="M5627" i="5"/>
  <c r="N5627" i="5" s="1"/>
  <c r="F5628" i="5"/>
  <c r="I5628" i="5"/>
  <c r="M5628" i="5"/>
  <c r="N5628" i="5" s="1"/>
  <c r="F5629" i="5"/>
  <c r="I5629" i="5"/>
  <c r="M5629" i="5"/>
  <c r="N5629" i="5" s="1"/>
  <c r="F5630" i="5"/>
  <c r="I5630" i="5"/>
  <c r="M5630" i="5"/>
  <c r="N5630" i="5" s="1"/>
  <c r="F5631" i="5"/>
  <c r="I5631" i="5"/>
  <c r="M5631" i="5"/>
  <c r="N5631" i="5" s="1"/>
  <c r="F5632" i="5"/>
  <c r="I5632" i="5"/>
  <c r="M5632" i="5"/>
  <c r="N5632" i="5" s="1"/>
  <c r="F5633" i="5"/>
  <c r="I5633" i="5"/>
  <c r="M5633" i="5"/>
  <c r="N5633" i="5" s="1"/>
  <c r="F5634" i="5"/>
  <c r="I5634" i="5"/>
  <c r="M5634" i="5"/>
  <c r="N5634" i="5" s="1"/>
  <c r="F5635" i="5"/>
  <c r="I5635" i="5"/>
  <c r="M5635" i="5"/>
  <c r="N5635" i="5" s="1"/>
  <c r="F5636" i="5"/>
  <c r="I5636" i="5"/>
  <c r="M5636" i="5"/>
  <c r="N5636" i="5" s="1"/>
  <c r="F5637" i="5"/>
  <c r="I5637" i="5"/>
  <c r="M5637" i="5"/>
  <c r="N5637" i="5" s="1"/>
  <c r="F5638" i="5"/>
  <c r="I5638" i="5"/>
  <c r="M5638" i="5"/>
  <c r="N5638" i="5" s="1"/>
  <c r="F5639" i="5"/>
  <c r="I5639" i="5"/>
  <c r="M5639" i="5"/>
  <c r="N5639" i="5" s="1"/>
  <c r="F5640" i="5"/>
  <c r="I5640" i="5"/>
  <c r="M5640" i="5"/>
  <c r="N5640" i="5" s="1"/>
  <c r="F5641" i="5"/>
  <c r="I5641" i="5"/>
  <c r="M5641" i="5"/>
  <c r="N5641" i="5" s="1"/>
  <c r="F5642" i="5"/>
  <c r="I5642" i="5"/>
  <c r="M5642" i="5"/>
  <c r="N5642" i="5" s="1"/>
  <c r="F5643" i="5"/>
  <c r="I5643" i="5"/>
  <c r="M5643" i="5"/>
  <c r="N5643" i="5" s="1"/>
  <c r="F5644" i="5"/>
  <c r="I5644" i="5"/>
  <c r="M5644" i="5"/>
  <c r="N5644" i="5" s="1"/>
  <c r="F5645" i="5"/>
  <c r="I5645" i="5"/>
  <c r="M5645" i="5"/>
  <c r="N5645" i="5" s="1"/>
  <c r="F5646" i="5"/>
  <c r="I5646" i="5"/>
  <c r="M5646" i="5"/>
  <c r="N5646" i="5" s="1"/>
  <c r="F5647" i="5"/>
  <c r="I5647" i="5"/>
  <c r="M5647" i="5"/>
  <c r="N5647" i="5" s="1"/>
  <c r="F5648" i="5"/>
  <c r="I5648" i="5"/>
  <c r="M5648" i="5"/>
  <c r="N5648" i="5" s="1"/>
  <c r="F5649" i="5"/>
  <c r="I5649" i="5"/>
  <c r="M5649" i="5"/>
  <c r="N5649" i="5" s="1"/>
  <c r="F5650" i="5"/>
  <c r="I5650" i="5"/>
  <c r="M5650" i="5"/>
  <c r="N5650" i="5" s="1"/>
  <c r="F5651" i="5"/>
  <c r="I5651" i="5"/>
  <c r="M5651" i="5"/>
  <c r="N5651" i="5" s="1"/>
  <c r="F5652" i="5"/>
  <c r="I5652" i="5"/>
  <c r="M5652" i="5"/>
  <c r="N5652" i="5" s="1"/>
  <c r="F5653" i="5"/>
  <c r="I5653" i="5"/>
  <c r="M5653" i="5"/>
  <c r="N5653" i="5" s="1"/>
  <c r="F5654" i="5"/>
  <c r="I5654" i="5"/>
  <c r="M5654" i="5"/>
  <c r="N5654" i="5" s="1"/>
  <c r="F5655" i="5"/>
  <c r="I5655" i="5"/>
  <c r="M5655" i="5"/>
  <c r="N5655" i="5" s="1"/>
  <c r="F5656" i="5"/>
  <c r="I5656" i="5"/>
  <c r="M5656" i="5"/>
  <c r="N5656" i="5" s="1"/>
  <c r="F5657" i="5"/>
  <c r="I5657" i="5"/>
  <c r="M5657" i="5"/>
  <c r="N5657" i="5" s="1"/>
  <c r="F5658" i="5"/>
  <c r="I5658" i="5"/>
  <c r="M5658" i="5"/>
  <c r="N5658" i="5" s="1"/>
  <c r="F5659" i="5"/>
  <c r="I5659" i="5"/>
  <c r="M5659" i="5"/>
  <c r="N5659" i="5" s="1"/>
  <c r="F5660" i="5"/>
  <c r="I5660" i="5"/>
  <c r="M5660" i="5"/>
  <c r="N5660" i="5" s="1"/>
  <c r="F5661" i="5"/>
  <c r="I5661" i="5"/>
  <c r="M5661" i="5"/>
  <c r="N5661" i="5" s="1"/>
  <c r="F5662" i="5"/>
  <c r="I5662" i="5"/>
  <c r="M5662" i="5"/>
  <c r="N5662" i="5" s="1"/>
  <c r="F5663" i="5"/>
  <c r="I5663" i="5"/>
  <c r="M5663" i="5"/>
  <c r="N5663" i="5" s="1"/>
  <c r="F5664" i="5"/>
  <c r="I5664" i="5"/>
  <c r="M5664" i="5"/>
  <c r="N5664" i="5" s="1"/>
  <c r="F5665" i="5"/>
  <c r="I5665" i="5"/>
  <c r="M5665" i="5"/>
  <c r="N5665" i="5" s="1"/>
  <c r="F5666" i="5"/>
  <c r="I5666" i="5"/>
  <c r="M5666" i="5"/>
  <c r="N5666" i="5" s="1"/>
  <c r="F5667" i="5"/>
  <c r="I5667" i="5"/>
  <c r="M5667" i="5"/>
  <c r="N5667" i="5" s="1"/>
  <c r="F5668" i="5"/>
  <c r="I5668" i="5"/>
  <c r="M5668" i="5"/>
  <c r="N5668" i="5" s="1"/>
  <c r="F5669" i="5"/>
  <c r="I5669" i="5"/>
  <c r="M5669" i="5"/>
  <c r="N5669" i="5" s="1"/>
  <c r="F5670" i="5"/>
  <c r="I5670" i="5"/>
  <c r="M5670" i="5"/>
  <c r="N5670" i="5" s="1"/>
  <c r="F5671" i="5"/>
  <c r="I5671" i="5"/>
  <c r="M5671" i="5"/>
  <c r="N5671" i="5" s="1"/>
  <c r="F5672" i="5"/>
  <c r="I5672" i="5"/>
  <c r="M5672" i="5"/>
  <c r="N5672" i="5" s="1"/>
  <c r="F5673" i="5"/>
  <c r="I5673" i="5"/>
  <c r="M5673" i="5"/>
  <c r="N5673" i="5" s="1"/>
  <c r="F5674" i="5"/>
  <c r="I5674" i="5"/>
  <c r="M5674" i="5"/>
  <c r="N5674" i="5" s="1"/>
  <c r="F5675" i="5"/>
  <c r="I5675" i="5"/>
  <c r="M5675" i="5"/>
  <c r="N5675" i="5" s="1"/>
  <c r="F5676" i="5"/>
  <c r="I5676" i="5"/>
  <c r="M5676" i="5"/>
  <c r="N5676" i="5" s="1"/>
  <c r="F5677" i="5"/>
  <c r="I5677" i="5"/>
  <c r="M5677" i="5"/>
  <c r="N5677" i="5" s="1"/>
  <c r="F5678" i="5"/>
  <c r="I5678" i="5"/>
  <c r="M5678" i="5"/>
  <c r="N5678" i="5" s="1"/>
  <c r="F5679" i="5"/>
  <c r="I5679" i="5"/>
  <c r="M5679" i="5"/>
  <c r="N5679" i="5" s="1"/>
  <c r="F5680" i="5"/>
  <c r="I5680" i="5"/>
  <c r="M5680" i="5"/>
  <c r="N5680" i="5" s="1"/>
  <c r="F5681" i="5"/>
  <c r="I5681" i="5"/>
  <c r="M5681" i="5"/>
  <c r="N5681" i="5" s="1"/>
  <c r="F5682" i="5"/>
  <c r="I5682" i="5"/>
  <c r="M5682" i="5"/>
  <c r="N5682" i="5" s="1"/>
  <c r="F5683" i="5"/>
  <c r="I5683" i="5"/>
  <c r="M5683" i="5"/>
  <c r="N5683" i="5" s="1"/>
  <c r="F5684" i="5"/>
  <c r="I5684" i="5"/>
  <c r="M5684" i="5"/>
  <c r="N5684" i="5" s="1"/>
  <c r="F5685" i="5"/>
  <c r="I5685" i="5"/>
  <c r="M5685" i="5"/>
  <c r="N5685" i="5" s="1"/>
  <c r="F5686" i="5"/>
  <c r="I5686" i="5"/>
  <c r="M5686" i="5"/>
  <c r="N5686" i="5" s="1"/>
  <c r="F5687" i="5"/>
  <c r="I5687" i="5"/>
  <c r="M5687" i="5"/>
  <c r="N5687" i="5" s="1"/>
  <c r="F5688" i="5"/>
  <c r="I5688" i="5"/>
  <c r="M5688" i="5"/>
  <c r="N5688" i="5" s="1"/>
  <c r="F5689" i="5"/>
  <c r="I5689" i="5"/>
  <c r="M5689" i="5"/>
  <c r="N5689" i="5" s="1"/>
  <c r="F5690" i="5"/>
  <c r="I5690" i="5"/>
  <c r="M5690" i="5"/>
  <c r="N5690" i="5" s="1"/>
  <c r="F5691" i="5"/>
  <c r="I5691" i="5"/>
  <c r="M5691" i="5"/>
  <c r="N5691" i="5" s="1"/>
  <c r="F5692" i="5"/>
  <c r="I5692" i="5"/>
  <c r="M5692" i="5"/>
  <c r="N5692" i="5" s="1"/>
  <c r="F5693" i="5"/>
  <c r="I5693" i="5"/>
  <c r="M5693" i="5"/>
  <c r="N5693" i="5" s="1"/>
  <c r="F5694" i="5"/>
  <c r="I5694" i="5"/>
  <c r="M5694" i="5"/>
  <c r="N5694" i="5" s="1"/>
  <c r="F5695" i="5"/>
  <c r="I5695" i="5"/>
  <c r="M5695" i="5"/>
  <c r="N5695" i="5" s="1"/>
  <c r="F5696" i="5"/>
  <c r="I5696" i="5"/>
  <c r="M5696" i="5"/>
  <c r="N5696" i="5" s="1"/>
  <c r="F5697" i="5"/>
  <c r="I5697" i="5"/>
  <c r="M5697" i="5"/>
  <c r="N5697" i="5" s="1"/>
  <c r="F5698" i="5"/>
  <c r="I5698" i="5"/>
  <c r="M5698" i="5"/>
  <c r="N5698" i="5" s="1"/>
  <c r="F5699" i="5"/>
  <c r="I5699" i="5"/>
  <c r="M5699" i="5"/>
  <c r="N5699" i="5" s="1"/>
  <c r="F5700" i="5"/>
  <c r="I5700" i="5"/>
  <c r="M5700" i="5"/>
  <c r="N5700" i="5" s="1"/>
  <c r="F5701" i="5"/>
  <c r="I5701" i="5"/>
  <c r="M5701" i="5"/>
  <c r="N5701" i="5" s="1"/>
  <c r="F5702" i="5"/>
  <c r="I5702" i="5"/>
  <c r="M5702" i="5"/>
  <c r="N5702" i="5" s="1"/>
  <c r="F5703" i="5"/>
  <c r="I5703" i="5"/>
  <c r="M5703" i="5"/>
  <c r="N5703" i="5" s="1"/>
  <c r="F5704" i="5"/>
  <c r="I5704" i="5"/>
  <c r="M5704" i="5"/>
  <c r="N5704" i="5" s="1"/>
  <c r="F5705" i="5"/>
  <c r="I5705" i="5"/>
  <c r="M5705" i="5"/>
  <c r="N5705" i="5" s="1"/>
  <c r="F5706" i="5"/>
  <c r="I5706" i="5"/>
  <c r="M5706" i="5"/>
  <c r="N5706" i="5" s="1"/>
  <c r="F5707" i="5"/>
  <c r="I5707" i="5"/>
  <c r="M5707" i="5"/>
  <c r="N5707" i="5" s="1"/>
  <c r="F5708" i="5"/>
  <c r="I5708" i="5"/>
  <c r="M5708" i="5"/>
  <c r="N5708" i="5" s="1"/>
  <c r="F5709" i="5"/>
  <c r="I5709" i="5"/>
  <c r="M5709" i="5"/>
  <c r="N5709" i="5" s="1"/>
  <c r="F5710" i="5"/>
  <c r="I5710" i="5"/>
  <c r="M5710" i="5"/>
  <c r="N5710" i="5" s="1"/>
  <c r="F5711" i="5"/>
  <c r="I5711" i="5"/>
  <c r="M5711" i="5"/>
  <c r="N5711" i="5" s="1"/>
  <c r="F5712" i="5"/>
  <c r="I5712" i="5"/>
  <c r="M5712" i="5"/>
  <c r="N5712" i="5" s="1"/>
  <c r="F5713" i="5"/>
  <c r="I5713" i="5"/>
  <c r="M5713" i="5"/>
  <c r="N5713" i="5" s="1"/>
  <c r="F5714" i="5"/>
  <c r="I5714" i="5"/>
  <c r="M5714" i="5"/>
  <c r="N5714" i="5" s="1"/>
  <c r="F5715" i="5"/>
  <c r="I5715" i="5"/>
  <c r="M5715" i="5"/>
  <c r="N5715" i="5" s="1"/>
  <c r="F5716" i="5"/>
  <c r="I5716" i="5"/>
  <c r="M5716" i="5"/>
  <c r="N5716" i="5" s="1"/>
  <c r="F5717" i="5"/>
  <c r="I5717" i="5"/>
  <c r="M5717" i="5"/>
  <c r="N5717" i="5" s="1"/>
  <c r="F5718" i="5"/>
  <c r="I5718" i="5"/>
  <c r="M5718" i="5"/>
  <c r="N5718" i="5" s="1"/>
  <c r="F5719" i="5"/>
  <c r="I5719" i="5"/>
  <c r="M5719" i="5"/>
  <c r="N5719" i="5" s="1"/>
  <c r="F5720" i="5"/>
  <c r="I5720" i="5"/>
  <c r="M5720" i="5"/>
  <c r="N5720" i="5" s="1"/>
  <c r="F5721" i="5"/>
  <c r="I5721" i="5"/>
  <c r="M5721" i="5"/>
  <c r="N5721" i="5" s="1"/>
  <c r="F5722" i="5"/>
  <c r="I5722" i="5"/>
  <c r="M5722" i="5"/>
  <c r="N5722" i="5" s="1"/>
  <c r="F5723" i="5"/>
  <c r="I5723" i="5"/>
  <c r="M5723" i="5"/>
  <c r="N5723" i="5" s="1"/>
  <c r="F5724" i="5"/>
  <c r="I5724" i="5"/>
  <c r="M5724" i="5"/>
  <c r="N5724" i="5" s="1"/>
  <c r="F5725" i="5"/>
  <c r="I5725" i="5"/>
  <c r="M5725" i="5"/>
  <c r="N5725" i="5" s="1"/>
  <c r="F5726" i="5"/>
  <c r="I5726" i="5"/>
  <c r="M5726" i="5"/>
  <c r="N5726" i="5" s="1"/>
  <c r="F5727" i="5"/>
  <c r="I5727" i="5"/>
  <c r="M5727" i="5"/>
  <c r="N5727" i="5" s="1"/>
  <c r="F5728" i="5"/>
  <c r="I5728" i="5"/>
  <c r="M5728" i="5"/>
  <c r="N5728" i="5" s="1"/>
  <c r="F5729" i="5"/>
  <c r="I5729" i="5"/>
  <c r="M5729" i="5"/>
  <c r="N5729" i="5" s="1"/>
  <c r="F5730" i="5"/>
  <c r="I5730" i="5"/>
  <c r="M5730" i="5"/>
  <c r="N5730" i="5" s="1"/>
  <c r="F5731" i="5"/>
  <c r="I5731" i="5"/>
  <c r="M5731" i="5"/>
  <c r="N5731" i="5" s="1"/>
  <c r="F5732" i="5"/>
  <c r="I5732" i="5"/>
  <c r="M5732" i="5"/>
  <c r="N5732" i="5" s="1"/>
  <c r="F5733" i="5"/>
  <c r="I5733" i="5"/>
  <c r="M5733" i="5"/>
  <c r="N5733" i="5" s="1"/>
  <c r="F5734" i="5"/>
  <c r="I5734" i="5"/>
  <c r="M5734" i="5"/>
  <c r="N5734" i="5" s="1"/>
  <c r="F5735" i="5"/>
  <c r="I5735" i="5"/>
  <c r="M5735" i="5"/>
  <c r="N5735" i="5" s="1"/>
  <c r="F5736" i="5"/>
  <c r="I5736" i="5"/>
  <c r="M5736" i="5"/>
  <c r="N5736" i="5" s="1"/>
  <c r="F5737" i="5"/>
  <c r="I5737" i="5"/>
  <c r="M5737" i="5"/>
  <c r="N5737" i="5" s="1"/>
  <c r="F5738" i="5"/>
  <c r="I5738" i="5"/>
  <c r="M5738" i="5"/>
  <c r="N5738" i="5" s="1"/>
  <c r="F5739" i="5"/>
  <c r="I5739" i="5"/>
  <c r="M5739" i="5"/>
  <c r="N5739" i="5" s="1"/>
  <c r="F5740" i="5"/>
  <c r="I5740" i="5"/>
  <c r="M5740" i="5"/>
  <c r="N5740" i="5" s="1"/>
  <c r="F5741" i="5"/>
  <c r="I5741" i="5"/>
  <c r="M5741" i="5"/>
  <c r="N5741" i="5" s="1"/>
  <c r="F5742" i="5"/>
  <c r="I5742" i="5"/>
  <c r="M5742" i="5"/>
  <c r="N5742" i="5" s="1"/>
  <c r="F5743" i="5"/>
  <c r="I5743" i="5"/>
  <c r="M5743" i="5"/>
  <c r="N5743" i="5" s="1"/>
  <c r="F5744" i="5"/>
  <c r="I5744" i="5"/>
  <c r="M5744" i="5"/>
  <c r="N5744" i="5" s="1"/>
  <c r="F5745" i="5"/>
  <c r="I5745" i="5"/>
  <c r="M5745" i="5"/>
  <c r="N5745" i="5" s="1"/>
  <c r="F5746" i="5"/>
  <c r="I5746" i="5"/>
  <c r="M5746" i="5"/>
  <c r="N5746" i="5" s="1"/>
  <c r="F5747" i="5"/>
  <c r="I5747" i="5"/>
  <c r="M5747" i="5"/>
  <c r="N5747" i="5" s="1"/>
  <c r="F5748" i="5"/>
  <c r="I5748" i="5"/>
  <c r="M5748" i="5"/>
  <c r="N5748" i="5" s="1"/>
  <c r="F5749" i="5"/>
  <c r="I5749" i="5"/>
  <c r="M5749" i="5"/>
  <c r="N5749" i="5" s="1"/>
  <c r="F5750" i="5"/>
  <c r="I5750" i="5"/>
  <c r="M5750" i="5"/>
  <c r="N5750" i="5" s="1"/>
  <c r="F5751" i="5"/>
  <c r="I5751" i="5"/>
  <c r="M5751" i="5"/>
  <c r="N5751" i="5" s="1"/>
  <c r="F5752" i="5"/>
  <c r="I5752" i="5"/>
  <c r="M5752" i="5"/>
  <c r="N5752" i="5" s="1"/>
  <c r="F5753" i="5"/>
  <c r="I5753" i="5"/>
  <c r="M5753" i="5"/>
  <c r="N5753" i="5" s="1"/>
  <c r="F5754" i="5"/>
  <c r="I5754" i="5"/>
  <c r="M5754" i="5"/>
  <c r="N5754" i="5" s="1"/>
  <c r="F5755" i="5"/>
  <c r="I5755" i="5"/>
  <c r="M5755" i="5"/>
  <c r="N5755" i="5" s="1"/>
  <c r="F5756" i="5"/>
  <c r="I5756" i="5"/>
  <c r="M5756" i="5"/>
  <c r="N5756" i="5" s="1"/>
  <c r="F5757" i="5"/>
  <c r="I5757" i="5"/>
  <c r="M5757" i="5"/>
  <c r="N5757" i="5" s="1"/>
  <c r="F5758" i="5"/>
  <c r="I5758" i="5"/>
  <c r="M5758" i="5"/>
  <c r="N5758" i="5" s="1"/>
  <c r="F5759" i="5"/>
  <c r="I5759" i="5"/>
  <c r="M5759" i="5"/>
  <c r="N5759" i="5" s="1"/>
  <c r="F5760" i="5"/>
  <c r="I5760" i="5"/>
  <c r="M5760" i="5"/>
  <c r="N5760" i="5" s="1"/>
  <c r="F5761" i="5"/>
  <c r="I5761" i="5"/>
  <c r="M5761" i="5"/>
  <c r="N5761" i="5" s="1"/>
  <c r="F5762" i="5"/>
  <c r="I5762" i="5"/>
  <c r="M5762" i="5"/>
  <c r="N5762" i="5" s="1"/>
  <c r="F5763" i="5"/>
  <c r="I5763" i="5"/>
  <c r="M5763" i="5"/>
  <c r="N5763" i="5" s="1"/>
  <c r="F5764" i="5"/>
  <c r="I5764" i="5"/>
  <c r="M5764" i="5"/>
  <c r="N5764" i="5" s="1"/>
  <c r="F5765" i="5"/>
  <c r="I5765" i="5"/>
  <c r="M5765" i="5"/>
  <c r="N5765" i="5" s="1"/>
  <c r="F5766" i="5"/>
  <c r="I5766" i="5"/>
  <c r="M5766" i="5"/>
  <c r="N5766" i="5" s="1"/>
  <c r="F5767" i="5"/>
  <c r="I5767" i="5"/>
  <c r="M5767" i="5"/>
  <c r="N5767" i="5" s="1"/>
  <c r="F5768" i="5"/>
  <c r="I5768" i="5"/>
  <c r="M5768" i="5"/>
  <c r="N5768" i="5" s="1"/>
  <c r="F5769" i="5"/>
  <c r="I5769" i="5"/>
  <c r="M5769" i="5"/>
  <c r="N5769" i="5" s="1"/>
  <c r="F5770" i="5"/>
  <c r="I5770" i="5"/>
  <c r="M5770" i="5"/>
  <c r="N5770" i="5" s="1"/>
  <c r="F5771" i="5"/>
  <c r="I5771" i="5"/>
  <c r="M5771" i="5"/>
  <c r="N5771" i="5" s="1"/>
  <c r="F5772" i="5"/>
  <c r="I5772" i="5"/>
  <c r="M5772" i="5"/>
  <c r="N5772" i="5" s="1"/>
  <c r="F5773" i="5"/>
  <c r="I5773" i="5"/>
  <c r="M5773" i="5"/>
  <c r="N5773" i="5" s="1"/>
  <c r="F5774" i="5"/>
  <c r="I5774" i="5"/>
  <c r="M5774" i="5"/>
  <c r="N5774" i="5"/>
  <c r="F5775" i="5"/>
  <c r="I5775" i="5"/>
  <c r="M5775" i="5"/>
  <c r="N5775" i="5" s="1"/>
  <c r="F5776" i="5"/>
  <c r="I5776" i="5"/>
  <c r="M5776" i="5"/>
  <c r="N5776" i="5" s="1"/>
  <c r="F5777" i="5"/>
  <c r="I5777" i="5"/>
  <c r="M5777" i="5"/>
  <c r="N5777" i="5" s="1"/>
  <c r="F5778" i="5"/>
  <c r="I5778" i="5"/>
  <c r="M5778" i="5"/>
  <c r="N5778" i="5" s="1"/>
  <c r="F5779" i="5"/>
  <c r="I5779" i="5"/>
  <c r="M5779" i="5"/>
  <c r="N5779" i="5" s="1"/>
  <c r="F5780" i="5"/>
  <c r="I5780" i="5"/>
  <c r="M5780" i="5"/>
  <c r="N5780" i="5" s="1"/>
  <c r="F5781" i="5"/>
  <c r="I5781" i="5"/>
  <c r="M5781" i="5"/>
  <c r="N5781" i="5" s="1"/>
  <c r="F5782" i="5"/>
  <c r="I5782" i="5"/>
  <c r="M5782" i="5"/>
  <c r="N5782" i="5" s="1"/>
  <c r="F5783" i="5"/>
  <c r="I5783" i="5"/>
  <c r="M5783" i="5"/>
  <c r="N5783" i="5" s="1"/>
  <c r="F5784" i="5"/>
  <c r="I5784" i="5"/>
  <c r="M5784" i="5"/>
  <c r="N5784" i="5" s="1"/>
  <c r="F5785" i="5"/>
  <c r="I5785" i="5"/>
  <c r="M5785" i="5"/>
  <c r="N5785" i="5" s="1"/>
  <c r="F5786" i="5"/>
  <c r="I5786" i="5"/>
  <c r="M5786" i="5"/>
  <c r="N5786" i="5" s="1"/>
  <c r="F5787" i="5"/>
  <c r="I5787" i="5"/>
  <c r="M5787" i="5"/>
  <c r="N5787" i="5" s="1"/>
  <c r="F5788" i="5"/>
  <c r="I5788" i="5"/>
  <c r="M5788" i="5"/>
  <c r="N5788" i="5" s="1"/>
  <c r="F5789" i="5"/>
  <c r="I5789" i="5"/>
  <c r="M5789" i="5"/>
  <c r="N5789" i="5" s="1"/>
  <c r="F5790" i="5"/>
  <c r="I5790" i="5"/>
  <c r="M5790" i="5"/>
  <c r="N5790" i="5" s="1"/>
  <c r="F5791" i="5"/>
  <c r="I5791" i="5"/>
  <c r="M5791" i="5"/>
  <c r="N5791" i="5" s="1"/>
  <c r="F5792" i="5"/>
  <c r="I5792" i="5"/>
  <c r="M5792" i="5"/>
  <c r="N5792" i="5" s="1"/>
  <c r="F5793" i="5"/>
  <c r="I5793" i="5"/>
  <c r="M5793" i="5"/>
  <c r="N5793" i="5" s="1"/>
  <c r="F5794" i="5"/>
  <c r="I5794" i="5"/>
  <c r="M5794" i="5"/>
  <c r="N5794" i="5" s="1"/>
  <c r="F5795" i="5"/>
  <c r="I5795" i="5"/>
  <c r="M5795" i="5"/>
  <c r="N5795" i="5" s="1"/>
  <c r="F5796" i="5"/>
  <c r="I5796" i="5"/>
  <c r="M5796" i="5"/>
  <c r="N5796" i="5" s="1"/>
  <c r="F5797" i="5"/>
  <c r="I5797" i="5"/>
  <c r="M5797" i="5"/>
  <c r="N5797" i="5" s="1"/>
  <c r="F5798" i="5"/>
  <c r="I5798" i="5"/>
  <c r="M5798" i="5"/>
  <c r="N5798" i="5" s="1"/>
  <c r="F5799" i="5"/>
  <c r="I5799" i="5"/>
  <c r="M5799" i="5"/>
  <c r="N5799" i="5" s="1"/>
  <c r="F5800" i="5"/>
  <c r="I5800" i="5"/>
  <c r="M5800" i="5"/>
  <c r="N5800" i="5" s="1"/>
  <c r="F5801" i="5"/>
  <c r="I5801" i="5"/>
  <c r="M5801" i="5"/>
  <c r="N5801" i="5" s="1"/>
  <c r="F5802" i="5"/>
  <c r="I5802" i="5"/>
  <c r="M5802" i="5"/>
  <c r="N5802" i="5" s="1"/>
  <c r="F5803" i="5"/>
  <c r="I5803" i="5"/>
  <c r="M5803" i="5"/>
  <c r="N5803" i="5" s="1"/>
  <c r="F5804" i="5"/>
  <c r="I5804" i="5"/>
  <c r="M5804" i="5"/>
  <c r="N5804" i="5" s="1"/>
  <c r="F5805" i="5"/>
  <c r="I5805" i="5"/>
  <c r="M5805" i="5"/>
  <c r="N5805" i="5" s="1"/>
  <c r="F5806" i="5"/>
  <c r="I5806" i="5"/>
  <c r="M5806" i="5"/>
  <c r="N5806" i="5" s="1"/>
  <c r="F5807" i="5"/>
  <c r="I5807" i="5"/>
  <c r="M5807" i="5"/>
  <c r="N5807" i="5" s="1"/>
  <c r="F5808" i="5"/>
  <c r="I5808" i="5"/>
  <c r="M5808" i="5"/>
  <c r="N5808" i="5" s="1"/>
  <c r="F5809" i="5"/>
  <c r="I5809" i="5"/>
  <c r="M5809" i="5"/>
  <c r="N5809" i="5" s="1"/>
  <c r="F5810" i="5"/>
  <c r="I5810" i="5"/>
  <c r="M5810" i="5"/>
  <c r="N5810" i="5" s="1"/>
  <c r="F5811" i="5"/>
  <c r="I5811" i="5"/>
  <c r="M5811" i="5"/>
  <c r="N5811" i="5" s="1"/>
  <c r="F5812" i="5"/>
  <c r="I5812" i="5"/>
  <c r="M5812" i="5"/>
  <c r="N5812" i="5" s="1"/>
  <c r="F5813" i="5"/>
  <c r="I5813" i="5"/>
  <c r="M5813" i="5"/>
  <c r="N5813" i="5" s="1"/>
  <c r="F5814" i="5"/>
  <c r="I5814" i="5"/>
  <c r="M5814" i="5"/>
  <c r="N5814" i="5" s="1"/>
  <c r="F5815" i="5"/>
  <c r="I5815" i="5"/>
  <c r="M5815" i="5"/>
  <c r="N5815" i="5" s="1"/>
  <c r="F5816" i="5"/>
  <c r="I5816" i="5"/>
  <c r="M5816" i="5"/>
  <c r="N5816" i="5" s="1"/>
  <c r="F5817" i="5"/>
  <c r="I5817" i="5"/>
  <c r="M5817" i="5"/>
  <c r="N5817" i="5" s="1"/>
  <c r="F5818" i="5"/>
  <c r="I5818" i="5"/>
  <c r="M5818" i="5"/>
  <c r="N5818" i="5" s="1"/>
  <c r="F5819" i="5"/>
  <c r="I5819" i="5"/>
  <c r="M5819" i="5"/>
  <c r="N5819" i="5" s="1"/>
  <c r="F5820" i="5"/>
  <c r="I5820" i="5"/>
  <c r="M5820" i="5"/>
  <c r="N5820" i="5" s="1"/>
  <c r="F5821" i="5"/>
  <c r="I5821" i="5"/>
  <c r="M5821" i="5"/>
  <c r="N5821" i="5" s="1"/>
  <c r="F5822" i="5"/>
  <c r="I5822" i="5"/>
  <c r="M5822" i="5"/>
  <c r="N5822" i="5" s="1"/>
  <c r="F5823" i="5"/>
  <c r="I5823" i="5"/>
  <c r="M5823" i="5"/>
  <c r="N5823" i="5" s="1"/>
  <c r="F5824" i="5"/>
  <c r="I5824" i="5"/>
  <c r="M5824" i="5"/>
  <c r="N5824" i="5" s="1"/>
  <c r="F5825" i="5"/>
  <c r="I5825" i="5"/>
  <c r="M5825" i="5"/>
  <c r="N5825" i="5" s="1"/>
  <c r="F5826" i="5"/>
  <c r="I5826" i="5"/>
  <c r="M5826" i="5"/>
  <c r="N5826" i="5" s="1"/>
  <c r="F5827" i="5"/>
  <c r="I5827" i="5"/>
  <c r="M5827" i="5"/>
  <c r="N5827" i="5" s="1"/>
  <c r="F5828" i="5"/>
  <c r="I5828" i="5"/>
  <c r="M5828" i="5"/>
  <c r="N5828" i="5" s="1"/>
  <c r="F5829" i="5"/>
  <c r="I5829" i="5"/>
  <c r="M5829" i="5"/>
  <c r="N5829" i="5" s="1"/>
  <c r="F5830" i="5"/>
  <c r="I5830" i="5"/>
  <c r="M5830" i="5"/>
  <c r="N5830" i="5" s="1"/>
  <c r="F5831" i="5"/>
  <c r="I5831" i="5"/>
  <c r="M5831" i="5"/>
  <c r="N5831" i="5" s="1"/>
  <c r="F5832" i="5"/>
  <c r="I5832" i="5"/>
  <c r="M5832" i="5"/>
  <c r="N5832" i="5" s="1"/>
  <c r="F5833" i="5"/>
  <c r="I5833" i="5"/>
  <c r="M5833" i="5"/>
  <c r="N5833" i="5" s="1"/>
  <c r="F5834" i="5"/>
  <c r="I5834" i="5"/>
  <c r="M5834" i="5"/>
  <c r="N5834" i="5" s="1"/>
  <c r="F5835" i="5"/>
  <c r="I5835" i="5"/>
  <c r="M5835" i="5"/>
  <c r="N5835" i="5" s="1"/>
  <c r="F5836" i="5"/>
  <c r="I5836" i="5"/>
  <c r="M5836" i="5"/>
  <c r="N5836" i="5" s="1"/>
  <c r="F5837" i="5"/>
  <c r="I5837" i="5"/>
  <c r="M5837" i="5"/>
  <c r="N5837" i="5" s="1"/>
  <c r="F5838" i="5"/>
  <c r="I5838" i="5"/>
  <c r="M5838" i="5"/>
  <c r="N5838" i="5" s="1"/>
  <c r="F5839" i="5"/>
  <c r="I5839" i="5"/>
  <c r="M5839" i="5"/>
  <c r="N5839" i="5" s="1"/>
  <c r="F5840" i="5"/>
  <c r="I5840" i="5"/>
  <c r="M5840" i="5"/>
  <c r="N5840" i="5" s="1"/>
  <c r="F5841" i="5"/>
  <c r="I5841" i="5"/>
  <c r="M5841" i="5"/>
  <c r="N5841" i="5" s="1"/>
  <c r="F5842" i="5"/>
  <c r="I5842" i="5"/>
  <c r="M5842" i="5"/>
  <c r="N5842" i="5" s="1"/>
  <c r="F5843" i="5"/>
  <c r="I5843" i="5"/>
  <c r="M5843" i="5"/>
  <c r="N5843" i="5" s="1"/>
  <c r="F5844" i="5"/>
  <c r="I5844" i="5"/>
  <c r="M5844" i="5"/>
  <c r="N5844" i="5" s="1"/>
  <c r="F5845" i="5"/>
  <c r="I5845" i="5"/>
  <c r="M5845" i="5"/>
  <c r="N5845" i="5" s="1"/>
  <c r="F5846" i="5"/>
  <c r="I5846" i="5"/>
  <c r="M5846" i="5"/>
  <c r="N5846" i="5" s="1"/>
  <c r="F5847" i="5"/>
  <c r="I5847" i="5"/>
  <c r="M5847" i="5"/>
  <c r="N5847" i="5" s="1"/>
  <c r="F5848" i="5"/>
  <c r="I5848" i="5"/>
  <c r="M5848" i="5"/>
  <c r="N5848" i="5" s="1"/>
  <c r="F5849" i="5"/>
  <c r="I5849" i="5"/>
  <c r="M5849" i="5"/>
  <c r="N5849" i="5" s="1"/>
  <c r="F5850" i="5"/>
  <c r="I5850" i="5"/>
  <c r="M5850" i="5"/>
  <c r="N5850" i="5" s="1"/>
  <c r="F5851" i="5"/>
  <c r="I5851" i="5"/>
  <c r="M5851" i="5"/>
  <c r="N5851" i="5" s="1"/>
  <c r="F5852" i="5"/>
  <c r="I5852" i="5"/>
  <c r="M5852" i="5"/>
  <c r="N5852" i="5" s="1"/>
  <c r="F5853" i="5"/>
  <c r="I5853" i="5"/>
  <c r="M5853" i="5"/>
  <c r="N5853" i="5" s="1"/>
  <c r="F5854" i="5"/>
  <c r="I5854" i="5"/>
  <c r="M5854" i="5"/>
  <c r="N5854" i="5" s="1"/>
  <c r="F5855" i="5"/>
  <c r="I5855" i="5"/>
  <c r="M5855" i="5"/>
  <c r="N5855" i="5" s="1"/>
  <c r="F5856" i="5"/>
  <c r="I5856" i="5"/>
  <c r="M5856" i="5"/>
  <c r="N5856" i="5" s="1"/>
  <c r="F5857" i="5"/>
  <c r="I5857" i="5"/>
  <c r="M5857" i="5"/>
  <c r="N5857" i="5" s="1"/>
  <c r="F5858" i="5"/>
  <c r="I5858" i="5"/>
  <c r="M5858" i="5"/>
  <c r="N5858" i="5" s="1"/>
  <c r="F5859" i="5"/>
  <c r="I5859" i="5"/>
  <c r="M5859" i="5"/>
  <c r="N5859" i="5" s="1"/>
  <c r="F5860" i="5"/>
  <c r="I5860" i="5"/>
  <c r="M5860" i="5"/>
  <c r="N5860" i="5" s="1"/>
  <c r="F5861" i="5"/>
  <c r="I5861" i="5"/>
  <c r="M5861" i="5"/>
  <c r="N5861" i="5" s="1"/>
  <c r="F5862" i="5"/>
  <c r="I5862" i="5"/>
  <c r="M5862" i="5"/>
  <c r="N5862" i="5" s="1"/>
  <c r="F5863" i="5"/>
  <c r="I5863" i="5"/>
  <c r="M5863" i="5"/>
  <c r="N5863" i="5" s="1"/>
  <c r="F5864" i="5"/>
  <c r="I5864" i="5"/>
  <c r="M5864" i="5"/>
  <c r="N5864" i="5" s="1"/>
  <c r="F5865" i="5"/>
  <c r="I5865" i="5"/>
  <c r="M5865" i="5"/>
  <c r="N5865" i="5" s="1"/>
  <c r="F5866" i="5"/>
  <c r="I5866" i="5"/>
  <c r="M5866" i="5"/>
  <c r="N5866" i="5" s="1"/>
  <c r="F5867" i="5"/>
  <c r="I5867" i="5"/>
  <c r="M5867" i="5"/>
  <c r="N5867" i="5" s="1"/>
  <c r="F5868" i="5"/>
  <c r="I5868" i="5"/>
  <c r="M5868" i="5"/>
  <c r="N5868" i="5" s="1"/>
  <c r="F5869" i="5"/>
  <c r="I5869" i="5"/>
  <c r="M5869" i="5"/>
  <c r="N5869" i="5" s="1"/>
  <c r="F5870" i="5"/>
  <c r="I5870" i="5"/>
  <c r="M5870" i="5"/>
  <c r="N5870" i="5" s="1"/>
  <c r="F5871" i="5"/>
  <c r="I5871" i="5"/>
  <c r="M5871" i="5"/>
  <c r="N5871" i="5" s="1"/>
  <c r="F5872" i="5"/>
  <c r="I5872" i="5"/>
  <c r="M5872" i="5"/>
  <c r="N5872" i="5" s="1"/>
  <c r="F5873" i="5"/>
  <c r="I5873" i="5"/>
  <c r="M5873" i="5"/>
  <c r="N5873" i="5" s="1"/>
  <c r="F5874" i="5"/>
  <c r="I5874" i="5"/>
  <c r="M5874" i="5"/>
  <c r="N5874" i="5" s="1"/>
  <c r="F5875" i="5"/>
  <c r="I5875" i="5"/>
  <c r="M5875" i="5"/>
  <c r="N5875" i="5" s="1"/>
  <c r="F5876" i="5"/>
  <c r="I5876" i="5"/>
  <c r="M5876" i="5"/>
  <c r="N5876" i="5" s="1"/>
  <c r="F5877" i="5"/>
  <c r="I5877" i="5"/>
  <c r="M5877" i="5"/>
  <c r="N5877" i="5" s="1"/>
  <c r="F5878" i="5"/>
  <c r="I5878" i="5"/>
  <c r="M5878" i="5"/>
  <c r="N5878" i="5" s="1"/>
  <c r="F5879" i="5"/>
  <c r="I5879" i="5"/>
  <c r="M5879" i="5"/>
  <c r="N5879" i="5" s="1"/>
  <c r="F5880" i="5"/>
  <c r="I5880" i="5"/>
  <c r="M5880" i="5"/>
  <c r="N5880" i="5" s="1"/>
  <c r="F5881" i="5"/>
  <c r="I5881" i="5"/>
  <c r="M5881" i="5"/>
  <c r="N5881" i="5" s="1"/>
  <c r="F5882" i="5"/>
  <c r="I5882" i="5"/>
  <c r="M5882" i="5"/>
  <c r="N5882" i="5" s="1"/>
  <c r="F5883" i="5"/>
  <c r="I5883" i="5"/>
  <c r="M5883" i="5"/>
  <c r="N5883" i="5" s="1"/>
  <c r="F5884" i="5"/>
  <c r="I5884" i="5"/>
  <c r="M5884" i="5"/>
  <c r="N5884" i="5" s="1"/>
  <c r="F5885" i="5"/>
  <c r="I5885" i="5"/>
  <c r="M5885" i="5"/>
  <c r="N5885" i="5" s="1"/>
  <c r="F5886" i="5"/>
  <c r="I5886" i="5"/>
  <c r="M5886" i="5"/>
  <c r="N5886" i="5" s="1"/>
  <c r="F5887" i="5"/>
  <c r="I5887" i="5"/>
  <c r="M5887" i="5"/>
  <c r="N5887" i="5" s="1"/>
  <c r="F5888" i="5"/>
  <c r="I5888" i="5"/>
  <c r="M5888" i="5"/>
  <c r="N5888" i="5" s="1"/>
  <c r="F5889" i="5"/>
  <c r="I5889" i="5"/>
  <c r="M5889" i="5"/>
  <c r="N5889" i="5" s="1"/>
  <c r="F5890" i="5"/>
  <c r="I5890" i="5"/>
  <c r="M5890" i="5"/>
  <c r="N5890" i="5" s="1"/>
  <c r="F5891" i="5"/>
  <c r="I5891" i="5"/>
  <c r="M5891" i="5"/>
  <c r="N5891" i="5" s="1"/>
  <c r="F5892" i="5"/>
  <c r="I5892" i="5"/>
  <c r="M5892" i="5"/>
  <c r="N5892" i="5" s="1"/>
  <c r="F5893" i="5"/>
  <c r="I5893" i="5"/>
  <c r="M5893" i="5"/>
  <c r="N5893" i="5" s="1"/>
  <c r="F5894" i="5"/>
  <c r="I5894" i="5"/>
  <c r="M5894" i="5"/>
  <c r="N5894" i="5" s="1"/>
  <c r="F5895" i="5"/>
  <c r="I5895" i="5"/>
  <c r="M5895" i="5"/>
  <c r="N5895" i="5" s="1"/>
  <c r="F5896" i="5"/>
  <c r="I5896" i="5"/>
  <c r="M5896" i="5"/>
  <c r="N5896" i="5" s="1"/>
  <c r="F5897" i="5"/>
  <c r="I5897" i="5"/>
  <c r="M5897" i="5"/>
  <c r="N5897" i="5" s="1"/>
  <c r="F5898" i="5"/>
  <c r="I5898" i="5"/>
  <c r="M5898" i="5"/>
  <c r="N5898" i="5" s="1"/>
  <c r="F5899" i="5"/>
  <c r="I5899" i="5"/>
  <c r="M5899" i="5"/>
  <c r="N5899" i="5" s="1"/>
  <c r="F5900" i="5"/>
  <c r="I5900" i="5"/>
  <c r="M5900" i="5"/>
  <c r="N5900" i="5" s="1"/>
  <c r="F5901" i="5"/>
  <c r="I5901" i="5"/>
  <c r="M5901" i="5"/>
  <c r="N5901" i="5" s="1"/>
  <c r="F5902" i="5"/>
  <c r="I5902" i="5"/>
  <c r="M5902" i="5"/>
  <c r="N5902" i="5" s="1"/>
  <c r="F5903" i="5"/>
  <c r="I5903" i="5"/>
  <c r="M5903" i="5"/>
  <c r="N5903" i="5" s="1"/>
  <c r="F5904" i="5"/>
  <c r="I5904" i="5"/>
  <c r="M5904" i="5"/>
  <c r="N5904" i="5" s="1"/>
  <c r="F5905" i="5"/>
  <c r="I5905" i="5"/>
  <c r="M5905" i="5"/>
  <c r="N5905" i="5" s="1"/>
  <c r="F5906" i="5"/>
  <c r="I5906" i="5"/>
  <c r="M5906" i="5"/>
  <c r="N5906" i="5" s="1"/>
  <c r="F5907" i="5"/>
  <c r="I5907" i="5"/>
  <c r="M5907" i="5"/>
  <c r="N5907" i="5" s="1"/>
  <c r="F5908" i="5"/>
  <c r="I5908" i="5"/>
  <c r="M5908" i="5"/>
  <c r="N5908" i="5" s="1"/>
  <c r="F5909" i="5"/>
  <c r="I5909" i="5"/>
  <c r="M5909" i="5"/>
  <c r="N5909" i="5" s="1"/>
  <c r="F5910" i="5"/>
  <c r="I5910" i="5"/>
  <c r="M5910" i="5"/>
  <c r="N5910" i="5" s="1"/>
  <c r="F5911" i="5"/>
  <c r="I5911" i="5"/>
  <c r="M5911" i="5"/>
  <c r="N5911" i="5" s="1"/>
  <c r="F5912" i="5"/>
  <c r="I5912" i="5"/>
  <c r="M5912" i="5"/>
  <c r="N5912" i="5" s="1"/>
  <c r="F5913" i="5"/>
  <c r="I5913" i="5"/>
  <c r="M5913" i="5"/>
  <c r="N5913" i="5" s="1"/>
  <c r="F5914" i="5"/>
  <c r="I5914" i="5"/>
  <c r="M5914" i="5"/>
  <c r="N5914" i="5" s="1"/>
  <c r="F5915" i="5"/>
  <c r="I5915" i="5"/>
  <c r="M5915" i="5"/>
  <c r="N5915" i="5" s="1"/>
  <c r="F5916" i="5"/>
  <c r="I5916" i="5"/>
  <c r="M5916" i="5"/>
  <c r="N5916" i="5" s="1"/>
  <c r="F5917" i="5"/>
  <c r="I5917" i="5"/>
  <c r="M5917" i="5"/>
  <c r="N5917" i="5" s="1"/>
  <c r="F5918" i="5"/>
  <c r="I5918" i="5"/>
  <c r="M5918" i="5"/>
  <c r="N5918" i="5" s="1"/>
  <c r="F5919" i="5"/>
  <c r="I5919" i="5"/>
  <c r="M5919" i="5"/>
  <c r="N5919" i="5" s="1"/>
  <c r="F5920" i="5"/>
  <c r="I5920" i="5"/>
  <c r="M5920" i="5"/>
  <c r="N5920" i="5" s="1"/>
  <c r="F5921" i="5"/>
  <c r="I5921" i="5"/>
  <c r="M5921" i="5"/>
  <c r="N5921" i="5" s="1"/>
  <c r="F5922" i="5"/>
  <c r="I5922" i="5"/>
  <c r="M5922" i="5"/>
  <c r="N5922" i="5" s="1"/>
  <c r="F5923" i="5"/>
  <c r="I5923" i="5"/>
  <c r="M5923" i="5"/>
  <c r="N5923" i="5" s="1"/>
  <c r="F5924" i="5"/>
  <c r="I5924" i="5"/>
  <c r="M5924" i="5"/>
  <c r="N5924" i="5" s="1"/>
  <c r="F5925" i="5"/>
  <c r="I5925" i="5"/>
  <c r="M5925" i="5"/>
  <c r="N5925" i="5" s="1"/>
  <c r="F5926" i="5"/>
  <c r="I5926" i="5"/>
  <c r="M5926" i="5"/>
  <c r="N5926" i="5" s="1"/>
  <c r="F5927" i="5"/>
  <c r="I5927" i="5"/>
  <c r="M5927" i="5"/>
  <c r="N5927" i="5" s="1"/>
  <c r="F5928" i="5"/>
  <c r="I5928" i="5"/>
  <c r="M5928" i="5"/>
  <c r="N5928" i="5" s="1"/>
  <c r="F5929" i="5"/>
  <c r="I5929" i="5"/>
  <c r="M5929" i="5"/>
  <c r="N5929" i="5" s="1"/>
  <c r="F5930" i="5"/>
  <c r="I5930" i="5"/>
  <c r="M5930" i="5"/>
  <c r="N5930" i="5" s="1"/>
  <c r="F5931" i="5"/>
  <c r="I5931" i="5"/>
  <c r="M5931" i="5"/>
  <c r="N5931" i="5" s="1"/>
  <c r="F5932" i="5"/>
  <c r="I5932" i="5"/>
  <c r="M5932" i="5"/>
  <c r="N5932" i="5" s="1"/>
  <c r="F5933" i="5"/>
  <c r="I5933" i="5"/>
  <c r="M5933" i="5"/>
  <c r="N5933" i="5" s="1"/>
  <c r="F5934" i="5"/>
  <c r="I5934" i="5"/>
  <c r="M5934" i="5"/>
  <c r="N5934" i="5" s="1"/>
  <c r="F5935" i="5"/>
  <c r="I5935" i="5"/>
  <c r="M5935" i="5"/>
  <c r="N5935" i="5" s="1"/>
  <c r="F5936" i="5"/>
  <c r="I5936" i="5"/>
  <c r="M5936" i="5"/>
  <c r="N5936" i="5" s="1"/>
  <c r="F5937" i="5"/>
  <c r="I5937" i="5"/>
  <c r="M5937" i="5"/>
  <c r="N5937" i="5" s="1"/>
  <c r="F5938" i="5"/>
  <c r="I5938" i="5"/>
  <c r="M5938" i="5"/>
  <c r="N5938" i="5" s="1"/>
  <c r="F5939" i="5"/>
  <c r="I5939" i="5"/>
  <c r="M5939" i="5"/>
  <c r="N5939" i="5" s="1"/>
  <c r="F5940" i="5"/>
  <c r="I5940" i="5"/>
  <c r="M5940" i="5"/>
  <c r="N5940" i="5" s="1"/>
  <c r="F5941" i="5"/>
  <c r="I5941" i="5"/>
  <c r="M5941" i="5"/>
  <c r="N5941" i="5" s="1"/>
  <c r="F5942" i="5"/>
  <c r="I5942" i="5"/>
  <c r="M5942" i="5"/>
  <c r="N5942" i="5" s="1"/>
  <c r="F5943" i="5"/>
  <c r="I5943" i="5"/>
  <c r="M5943" i="5"/>
  <c r="N5943" i="5" s="1"/>
  <c r="F5944" i="5"/>
  <c r="I5944" i="5"/>
  <c r="M5944" i="5"/>
  <c r="N5944" i="5" s="1"/>
  <c r="F5945" i="5"/>
  <c r="I5945" i="5"/>
  <c r="M5945" i="5"/>
  <c r="N5945" i="5" s="1"/>
  <c r="F5946" i="5"/>
  <c r="I5946" i="5"/>
  <c r="M5946" i="5"/>
  <c r="N5946" i="5" s="1"/>
  <c r="F5947" i="5"/>
  <c r="I5947" i="5"/>
  <c r="M5947" i="5"/>
  <c r="N5947" i="5" s="1"/>
  <c r="F5948" i="5"/>
  <c r="I5948" i="5"/>
  <c r="M5948" i="5"/>
  <c r="N5948" i="5" s="1"/>
  <c r="F5949" i="5"/>
  <c r="I5949" i="5"/>
  <c r="M5949" i="5"/>
  <c r="N5949" i="5" s="1"/>
  <c r="F5950" i="5"/>
  <c r="I5950" i="5"/>
  <c r="M5950" i="5"/>
  <c r="N5950" i="5" s="1"/>
  <c r="F5951" i="5"/>
  <c r="I5951" i="5"/>
  <c r="M5951" i="5"/>
  <c r="N5951" i="5" s="1"/>
  <c r="F5952" i="5"/>
  <c r="I5952" i="5"/>
  <c r="M5952" i="5"/>
  <c r="N5952" i="5" s="1"/>
  <c r="F5953" i="5"/>
  <c r="I5953" i="5"/>
  <c r="M5953" i="5"/>
  <c r="N5953" i="5" s="1"/>
  <c r="F5954" i="5"/>
  <c r="I5954" i="5"/>
  <c r="M5954" i="5"/>
  <c r="N5954" i="5" s="1"/>
  <c r="F5955" i="5"/>
  <c r="I5955" i="5"/>
  <c r="M5955" i="5"/>
  <c r="N5955" i="5" s="1"/>
  <c r="F5956" i="5"/>
  <c r="I5956" i="5"/>
  <c r="M5956" i="5"/>
  <c r="N5956" i="5" s="1"/>
  <c r="F5957" i="5"/>
  <c r="I5957" i="5"/>
  <c r="M5957" i="5"/>
  <c r="N5957" i="5" s="1"/>
  <c r="F5958" i="5"/>
  <c r="I5958" i="5"/>
  <c r="M5958" i="5"/>
  <c r="N5958" i="5" s="1"/>
  <c r="F5959" i="5"/>
  <c r="I5959" i="5"/>
  <c r="M5959" i="5"/>
  <c r="N5959" i="5" s="1"/>
  <c r="F5960" i="5"/>
  <c r="I5960" i="5"/>
  <c r="M5960" i="5"/>
  <c r="N5960" i="5" s="1"/>
  <c r="F5961" i="5"/>
  <c r="I5961" i="5"/>
  <c r="M5961" i="5"/>
  <c r="N5961" i="5" s="1"/>
  <c r="F5962" i="5"/>
  <c r="I5962" i="5"/>
  <c r="M5962" i="5"/>
  <c r="N5962" i="5" s="1"/>
  <c r="F5963" i="5"/>
  <c r="I5963" i="5"/>
  <c r="M5963" i="5"/>
  <c r="N5963" i="5" s="1"/>
  <c r="F5964" i="5"/>
  <c r="I5964" i="5"/>
  <c r="M5964" i="5"/>
  <c r="N5964" i="5" s="1"/>
  <c r="F5965" i="5"/>
  <c r="I5965" i="5"/>
  <c r="M5965" i="5"/>
  <c r="N5965" i="5" s="1"/>
  <c r="F5966" i="5"/>
  <c r="I5966" i="5"/>
  <c r="M5966" i="5"/>
  <c r="N5966" i="5" s="1"/>
  <c r="F5967" i="5"/>
  <c r="I5967" i="5"/>
  <c r="M5967" i="5"/>
  <c r="N5967" i="5" s="1"/>
  <c r="F5968" i="5"/>
  <c r="I5968" i="5"/>
  <c r="M5968" i="5"/>
  <c r="N5968" i="5" s="1"/>
  <c r="F5969" i="5"/>
  <c r="I5969" i="5"/>
  <c r="M5969" i="5"/>
  <c r="N5969" i="5" s="1"/>
  <c r="F5970" i="5"/>
  <c r="I5970" i="5"/>
  <c r="M5970" i="5"/>
  <c r="N5970" i="5" s="1"/>
  <c r="F5971" i="5"/>
  <c r="I5971" i="5"/>
  <c r="M5971" i="5"/>
  <c r="N5971" i="5" s="1"/>
  <c r="F5972" i="5"/>
  <c r="I5972" i="5"/>
  <c r="M5972" i="5"/>
  <c r="N5972" i="5" s="1"/>
  <c r="F5973" i="5"/>
  <c r="I5973" i="5"/>
  <c r="M5973" i="5"/>
  <c r="N5973" i="5" s="1"/>
  <c r="F5974" i="5"/>
  <c r="I5974" i="5"/>
  <c r="M5974" i="5"/>
  <c r="N5974" i="5" s="1"/>
  <c r="F5975" i="5"/>
  <c r="I5975" i="5"/>
  <c r="M5975" i="5"/>
  <c r="N5975" i="5" s="1"/>
  <c r="F5976" i="5"/>
  <c r="I5976" i="5"/>
  <c r="M5976" i="5"/>
  <c r="N5976" i="5" s="1"/>
  <c r="F5977" i="5"/>
  <c r="I5977" i="5"/>
  <c r="M5977" i="5"/>
  <c r="N5977" i="5" s="1"/>
  <c r="F5978" i="5"/>
  <c r="I5978" i="5"/>
  <c r="M5978" i="5"/>
  <c r="N5978" i="5" s="1"/>
  <c r="F5979" i="5"/>
  <c r="I5979" i="5"/>
  <c r="M5979" i="5"/>
  <c r="N5979" i="5" s="1"/>
  <c r="F5980" i="5"/>
  <c r="I5980" i="5"/>
  <c r="M5980" i="5"/>
  <c r="N5980" i="5" s="1"/>
  <c r="F5981" i="5"/>
  <c r="I5981" i="5"/>
  <c r="M5981" i="5"/>
  <c r="N5981" i="5" s="1"/>
  <c r="F5982" i="5"/>
  <c r="I5982" i="5"/>
  <c r="M5982" i="5"/>
  <c r="N5982" i="5" s="1"/>
  <c r="F5983" i="5"/>
  <c r="I5983" i="5"/>
  <c r="M5983" i="5"/>
  <c r="N5983" i="5" s="1"/>
  <c r="F5984" i="5"/>
  <c r="I5984" i="5"/>
  <c r="M5984" i="5"/>
  <c r="N5984" i="5" s="1"/>
  <c r="F5985" i="5"/>
  <c r="I5985" i="5"/>
  <c r="M5985" i="5"/>
  <c r="N5985" i="5" s="1"/>
  <c r="F5986" i="5"/>
  <c r="I5986" i="5"/>
  <c r="M5986" i="5"/>
  <c r="N5986" i="5" s="1"/>
  <c r="F5987" i="5"/>
  <c r="I5987" i="5"/>
  <c r="M5987" i="5"/>
  <c r="N5987" i="5" s="1"/>
  <c r="F5988" i="5"/>
  <c r="I5988" i="5"/>
  <c r="M5988" i="5"/>
  <c r="N5988" i="5" s="1"/>
  <c r="F5989" i="5"/>
  <c r="I5989" i="5"/>
  <c r="M5989" i="5"/>
  <c r="N5989" i="5" s="1"/>
  <c r="F5990" i="5"/>
  <c r="I5990" i="5"/>
  <c r="M5990" i="5"/>
  <c r="N5990" i="5" s="1"/>
  <c r="F5991" i="5"/>
  <c r="I5991" i="5"/>
  <c r="M5991" i="5"/>
  <c r="N5991" i="5" s="1"/>
  <c r="F5992" i="5"/>
  <c r="I5992" i="5"/>
  <c r="M5992" i="5"/>
  <c r="N5992" i="5" s="1"/>
  <c r="F5993" i="5"/>
  <c r="I5993" i="5"/>
  <c r="M5993" i="5"/>
  <c r="N5993" i="5" s="1"/>
  <c r="F5994" i="5"/>
  <c r="I5994" i="5"/>
  <c r="M5994" i="5"/>
  <c r="N5994" i="5" s="1"/>
  <c r="F5995" i="5"/>
  <c r="I5995" i="5"/>
  <c r="M5995" i="5"/>
  <c r="N5995" i="5" s="1"/>
  <c r="F5996" i="5"/>
  <c r="I5996" i="5"/>
  <c r="M5996" i="5"/>
  <c r="N5996" i="5" s="1"/>
  <c r="F5997" i="5"/>
  <c r="I5997" i="5"/>
  <c r="M5997" i="5"/>
  <c r="N5997" i="5" s="1"/>
  <c r="F5998" i="5"/>
  <c r="I5998" i="5"/>
  <c r="M5998" i="5"/>
  <c r="N5998" i="5" s="1"/>
  <c r="F5999" i="5"/>
  <c r="I5999" i="5"/>
  <c r="M5999" i="5"/>
  <c r="N5999" i="5" s="1"/>
  <c r="F6000" i="5"/>
  <c r="I6000" i="5"/>
  <c r="M6000" i="5"/>
  <c r="N6000" i="5" s="1"/>
  <c r="F6001" i="5"/>
  <c r="I6001" i="5"/>
  <c r="M6001" i="5"/>
  <c r="N6001" i="5" s="1"/>
  <c r="F6002" i="5"/>
  <c r="I6002" i="5"/>
  <c r="M6002" i="5"/>
  <c r="N6002" i="5" s="1"/>
  <c r="F6003" i="5"/>
  <c r="I6003" i="5"/>
  <c r="M6003" i="5"/>
  <c r="N6003" i="5" s="1"/>
  <c r="F6004" i="5"/>
  <c r="I6004" i="5"/>
  <c r="M6004" i="5"/>
  <c r="N6004" i="5" s="1"/>
  <c r="F6005" i="5"/>
  <c r="I6005" i="5"/>
  <c r="M6005" i="5"/>
  <c r="N6005" i="5" s="1"/>
  <c r="F6006" i="5"/>
  <c r="I6006" i="5"/>
  <c r="M6006" i="5"/>
  <c r="N6006" i="5" s="1"/>
  <c r="F6007" i="5"/>
  <c r="I6007" i="5"/>
  <c r="M6007" i="5"/>
  <c r="N6007" i="5" s="1"/>
  <c r="F6008" i="5"/>
  <c r="I6008" i="5"/>
  <c r="M6008" i="5"/>
  <c r="N6008" i="5" s="1"/>
  <c r="F6009" i="5"/>
  <c r="I6009" i="5"/>
  <c r="M6009" i="5"/>
  <c r="N6009" i="5" s="1"/>
  <c r="F6010" i="5"/>
  <c r="I6010" i="5"/>
  <c r="M6010" i="5"/>
  <c r="N6010" i="5" s="1"/>
  <c r="F6011" i="5"/>
  <c r="I6011" i="5"/>
  <c r="M6011" i="5"/>
  <c r="N6011" i="5" s="1"/>
  <c r="F6012" i="5"/>
  <c r="I6012" i="5"/>
  <c r="M6012" i="5"/>
  <c r="N6012" i="5" s="1"/>
  <c r="F6013" i="5"/>
  <c r="I6013" i="5"/>
  <c r="M6013" i="5"/>
  <c r="N6013" i="5" s="1"/>
  <c r="F6014" i="5"/>
  <c r="I6014" i="5"/>
  <c r="M6014" i="5"/>
  <c r="N6014" i="5" s="1"/>
  <c r="I6015" i="5"/>
  <c r="M6015" i="5"/>
  <c r="N6015" i="5" s="1"/>
  <c r="F6016" i="5"/>
  <c r="I6016" i="5"/>
  <c r="M6016" i="5"/>
  <c r="N6016" i="5" s="1"/>
  <c r="F6017" i="5"/>
  <c r="I6017" i="5"/>
  <c r="M6017" i="5"/>
  <c r="N6017" i="5" s="1"/>
  <c r="F6018" i="5"/>
  <c r="I6018" i="5"/>
  <c r="M6018" i="5"/>
  <c r="N6018" i="5" s="1"/>
  <c r="F6019" i="5"/>
  <c r="I6019" i="5"/>
  <c r="M6019" i="5"/>
  <c r="N6019" i="5" s="1"/>
  <c r="F6020" i="5"/>
  <c r="I6020" i="5"/>
  <c r="M6020" i="5"/>
  <c r="N6020" i="5" s="1"/>
  <c r="F6021" i="5"/>
  <c r="I6021" i="5"/>
  <c r="M6021" i="5"/>
  <c r="N6021" i="5" s="1"/>
  <c r="F6022" i="5"/>
  <c r="I6022" i="5"/>
  <c r="M6022" i="5"/>
  <c r="N6022" i="5" s="1"/>
  <c r="F6023" i="5"/>
  <c r="I6023" i="5"/>
  <c r="M6023" i="5"/>
  <c r="N6023" i="5" s="1"/>
  <c r="F6024" i="5"/>
  <c r="I6024" i="5"/>
  <c r="M6024" i="5"/>
  <c r="N6024" i="5" s="1"/>
  <c r="F6025" i="5"/>
  <c r="I6025" i="5"/>
  <c r="M6025" i="5"/>
  <c r="N6025" i="5" s="1"/>
  <c r="F6026" i="5"/>
  <c r="I6026" i="5"/>
  <c r="M6026" i="5"/>
  <c r="N6026" i="5" s="1"/>
  <c r="F6027" i="5"/>
  <c r="I6027" i="5"/>
  <c r="M6027" i="5"/>
  <c r="N6027" i="5" s="1"/>
  <c r="F6028" i="5"/>
  <c r="I6028" i="5"/>
  <c r="M6028" i="5"/>
  <c r="N6028" i="5" s="1"/>
  <c r="F6029" i="5"/>
  <c r="I6029" i="5"/>
  <c r="M6029" i="5"/>
  <c r="N6029" i="5" s="1"/>
  <c r="F6030" i="5"/>
  <c r="I6030" i="5"/>
  <c r="M6030" i="5"/>
  <c r="N6030" i="5" s="1"/>
  <c r="F6031" i="5"/>
  <c r="I6031" i="5"/>
  <c r="M6031" i="5"/>
  <c r="N6031" i="5" s="1"/>
  <c r="F6032" i="5"/>
  <c r="I6032" i="5"/>
  <c r="M6032" i="5"/>
  <c r="N6032" i="5" s="1"/>
  <c r="F6033" i="5"/>
  <c r="I6033" i="5"/>
  <c r="M6033" i="5"/>
  <c r="N6033" i="5" s="1"/>
  <c r="F6034" i="5"/>
  <c r="I6034" i="5"/>
  <c r="M6034" i="5"/>
  <c r="N6034" i="5" s="1"/>
  <c r="F6035" i="5"/>
  <c r="I6035" i="5"/>
  <c r="M6035" i="5"/>
  <c r="N6035" i="5" s="1"/>
  <c r="F6036" i="5"/>
  <c r="I6036" i="5"/>
  <c r="M6036" i="5"/>
  <c r="N6036" i="5" s="1"/>
  <c r="F6037" i="5"/>
  <c r="I6037" i="5"/>
  <c r="M6037" i="5"/>
  <c r="N6037" i="5" s="1"/>
  <c r="F6038" i="5"/>
  <c r="I6038" i="5"/>
  <c r="M6038" i="5"/>
  <c r="N6038" i="5" s="1"/>
  <c r="F6039" i="5"/>
  <c r="I6039" i="5"/>
  <c r="M6039" i="5"/>
  <c r="N6039" i="5" s="1"/>
  <c r="F6040" i="5"/>
  <c r="I6040" i="5"/>
  <c r="M6040" i="5"/>
  <c r="N6040" i="5" s="1"/>
  <c r="F6041" i="5"/>
  <c r="I6041" i="5"/>
  <c r="M6041" i="5"/>
  <c r="N6041" i="5" s="1"/>
  <c r="F6042" i="5"/>
  <c r="I6042" i="5"/>
  <c r="M6042" i="5"/>
  <c r="N6042" i="5" s="1"/>
  <c r="F6043" i="5"/>
  <c r="I6043" i="5"/>
  <c r="M6043" i="5"/>
  <c r="N6043" i="5" s="1"/>
  <c r="F6044" i="5"/>
  <c r="I6044" i="5"/>
  <c r="M6044" i="5"/>
  <c r="N6044" i="5" s="1"/>
  <c r="F6045" i="5"/>
  <c r="I6045" i="5"/>
  <c r="M6045" i="5"/>
  <c r="N6045" i="5" s="1"/>
  <c r="F6046" i="5"/>
  <c r="I6046" i="5"/>
  <c r="M6046" i="5"/>
  <c r="N6046" i="5" s="1"/>
  <c r="F6047" i="5"/>
  <c r="I6047" i="5"/>
  <c r="M6047" i="5"/>
  <c r="N6047" i="5" s="1"/>
  <c r="F6048" i="5"/>
  <c r="I6048" i="5"/>
  <c r="M6048" i="5"/>
  <c r="N6048" i="5" s="1"/>
  <c r="F6049" i="5"/>
  <c r="I6049" i="5"/>
  <c r="M6049" i="5"/>
  <c r="N6049" i="5" s="1"/>
  <c r="F6050" i="5"/>
  <c r="I6050" i="5"/>
  <c r="M6050" i="5"/>
  <c r="N6050" i="5" s="1"/>
  <c r="F6051" i="5"/>
  <c r="I6051" i="5"/>
  <c r="M6051" i="5"/>
  <c r="N6051" i="5" s="1"/>
  <c r="F6052" i="5"/>
  <c r="I6052" i="5"/>
  <c r="M6052" i="5"/>
  <c r="N6052" i="5" s="1"/>
  <c r="F6053" i="5"/>
  <c r="I6053" i="5"/>
  <c r="M6053" i="5"/>
  <c r="N6053" i="5" s="1"/>
  <c r="F6054" i="5"/>
  <c r="I6054" i="5"/>
  <c r="M6054" i="5"/>
  <c r="N6054" i="5" s="1"/>
  <c r="F6055" i="5"/>
  <c r="I6055" i="5"/>
  <c r="M6055" i="5"/>
  <c r="N6055" i="5" s="1"/>
  <c r="F6056" i="5"/>
  <c r="I6056" i="5"/>
  <c r="M6056" i="5"/>
  <c r="N6056" i="5" s="1"/>
  <c r="F6057" i="5"/>
  <c r="I6057" i="5"/>
  <c r="M6057" i="5"/>
  <c r="N6057" i="5" s="1"/>
  <c r="F6058" i="5"/>
  <c r="I6058" i="5"/>
  <c r="M6058" i="5"/>
  <c r="N6058" i="5" s="1"/>
  <c r="F6059" i="5"/>
  <c r="I6059" i="5"/>
  <c r="M6059" i="5"/>
  <c r="N6059" i="5" s="1"/>
  <c r="F6060" i="5"/>
  <c r="I6060" i="5"/>
  <c r="M6060" i="5"/>
  <c r="N6060" i="5" s="1"/>
  <c r="F6061" i="5"/>
  <c r="I6061" i="5"/>
  <c r="M6061" i="5"/>
  <c r="N6061" i="5" s="1"/>
  <c r="F6062" i="5"/>
  <c r="I6062" i="5"/>
  <c r="M6062" i="5"/>
  <c r="N6062" i="5" s="1"/>
  <c r="F6063" i="5"/>
  <c r="I6063" i="5"/>
  <c r="M6063" i="5"/>
  <c r="N6063" i="5" s="1"/>
  <c r="F6064" i="5"/>
  <c r="I6064" i="5"/>
  <c r="M6064" i="5"/>
  <c r="N6064" i="5" s="1"/>
  <c r="F6065" i="5"/>
  <c r="I6065" i="5"/>
  <c r="M6065" i="5"/>
  <c r="N6065" i="5" s="1"/>
  <c r="F6066" i="5"/>
  <c r="I6066" i="5"/>
  <c r="M6066" i="5"/>
  <c r="N6066" i="5" s="1"/>
  <c r="F6067" i="5"/>
  <c r="I6067" i="5"/>
  <c r="M6067" i="5"/>
  <c r="N6067" i="5" s="1"/>
  <c r="F6068" i="5"/>
  <c r="I6068" i="5"/>
  <c r="M6068" i="5"/>
  <c r="N6068" i="5" s="1"/>
  <c r="F6069" i="5"/>
  <c r="I6069" i="5"/>
  <c r="M6069" i="5"/>
  <c r="N6069" i="5" s="1"/>
  <c r="F6070" i="5"/>
  <c r="I6070" i="5"/>
  <c r="M6070" i="5"/>
  <c r="N6070" i="5" s="1"/>
  <c r="F6071" i="5"/>
  <c r="I6071" i="5"/>
  <c r="M6071" i="5"/>
  <c r="N6071" i="5" s="1"/>
  <c r="F6072" i="5"/>
  <c r="I6072" i="5"/>
  <c r="M6072" i="5"/>
  <c r="N6072" i="5" s="1"/>
  <c r="F6073" i="5"/>
  <c r="I6073" i="5"/>
  <c r="M6073" i="5"/>
  <c r="N6073" i="5" s="1"/>
  <c r="F6074" i="5"/>
  <c r="I6074" i="5"/>
  <c r="M6074" i="5"/>
  <c r="N6074" i="5" s="1"/>
  <c r="F6075" i="5"/>
  <c r="I6075" i="5"/>
  <c r="M6075" i="5"/>
  <c r="N6075" i="5" s="1"/>
  <c r="F6076" i="5"/>
  <c r="I6076" i="5"/>
  <c r="M6076" i="5"/>
  <c r="N6076" i="5" s="1"/>
  <c r="F6077" i="5"/>
  <c r="I6077" i="5"/>
  <c r="M6077" i="5"/>
  <c r="N6077" i="5" s="1"/>
  <c r="F6078" i="5"/>
  <c r="I6078" i="5"/>
  <c r="M6078" i="5"/>
  <c r="N6078" i="5" s="1"/>
  <c r="F6079" i="5"/>
  <c r="I6079" i="5"/>
  <c r="M6079" i="5"/>
  <c r="N6079" i="5" s="1"/>
  <c r="F6080" i="5"/>
  <c r="I6080" i="5"/>
  <c r="M6080" i="5"/>
  <c r="N6080" i="5" s="1"/>
  <c r="F6081" i="5"/>
  <c r="I6081" i="5"/>
  <c r="M6081" i="5"/>
  <c r="N6081" i="5" s="1"/>
  <c r="F6082" i="5"/>
  <c r="I6082" i="5"/>
  <c r="M6082" i="5"/>
  <c r="N6082" i="5" s="1"/>
  <c r="F6083" i="5"/>
  <c r="I6083" i="5"/>
  <c r="M6083" i="5"/>
  <c r="N6083" i="5" s="1"/>
  <c r="F6084" i="5"/>
  <c r="I6084" i="5"/>
  <c r="M6084" i="5"/>
  <c r="N6084" i="5" s="1"/>
  <c r="F6085" i="5"/>
  <c r="I6085" i="5"/>
  <c r="M6085" i="5"/>
  <c r="N6085" i="5" s="1"/>
  <c r="F6086" i="5"/>
  <c r="I6086" i="5"/>
  <c r="M6086" i="5"/>
  <c r="N6086" i="5" s="1"/>
  <c r="F6087" i="5"/>
  <c r="I6087" i="5"/>
  <c r="M6087" i="5"/>
  <c r="N6087" i="5" s="1"/>
  <c r="F6088" i="5"/>
  <c r="I6088" i="5"/>
  <c r="M6088" i="5"/>
  <c r="N6088" i="5" s="1"/>
  <c r="F6089" i="5"/>
  <c r="I6089" i="5"/>
  <c r="M6089" i="5"/>
  <c r="N6089" i="5" s="1"/>
  <c r="F6090" i="5"/>
  <c r="I6090" i="5"/>
  <c r="M6090" i="5"/>
  <c r="N6090" i="5" s="1"/>
  <c r="F6091" i="5"/>
  <c r="I6091" i="5"/>
  <c r="M6091" i="5"/>
  <c r="N6091" i="5" s="1"/>
  <c r="F6092" i="5"/>
  <c r="I6092" i="5"/>
  <c r="M6092" i="5"/>
  <c r="N6092" i="5" s="1"/>
  <c r="F6093" i="5"/>
  <c r="I6093" i="5"/>
  <c r="M6093" i="5"/>
  <c r="N6093" i="5" s="1"/>
  <c r="F6094" i="5"/>
  <c r="I6094" i="5"/>
  <c r="M6094" i="5"/>
  <c r="N6094" i="5" s="1"/>
  <c r="F6095" i="5"/>
  <c r="I6095" i="5"/>
  <c r="M6095" i="5"/>
  <c r="N6095" i="5" s="1"/>
  <c r="F6096" i="5"/>
  <c r="I6096" i="5"/>
  <c r="M6096" i="5"/>
  <c r="N6096" i="5" s="1"/>
  <c r="F6097" i="5"/>
  <c r="I6097" i="5"/>
  <c r="M6097" i="5"/>
  <c r="N6097" i="5" s="1"/>
  <c r="F6098" i="5"/>
  <c r="I6098" i="5"/>
  <c r="M6098" i="5"/>
  <c r="N6098" i="5" s="1"/>
  <c r="F6099" i="5"/>
  <c r="I6099" i="5"/>
  <c r="M6099" i="5"/>
  <c r="N6099" i="5" s="1"/>
  <c r="F6100" i="5"/>
  <c r="I6100" i="5"/>
  <c r="M6100" i="5"/>
  <c r="N6100" i="5" s="1"/>
  <c r="F6101" i="5"/>
  <c r="I6101" i="5"/>
  <c r="M6101" i="5"/>
  <c r="N6101" i="5" s="1"/>
  <c r="F6102" i="5"/>
  <c r="I6102" i="5"/>
  <c r="M6102" i="5"/>
  <c r="N6102" i="5" s="1"/>
  <c r="F6103" i="5"/>
  <c r="I6103" i="5"/>
  <c r="M6103" i="5"/>
  <c r="N6103" i="5" s="1"/>
  <c r="F6104" i="5"/>
  <c r="I6104" i="5"/>
  <c r="M6104" i="5"/>
  <c r="N6104" i="5" s="1"/>
  <c r="F6105" i="5"/>
  <c r="I6105" i="5"/>
  <c r="M6105" i="5"/>
  <c r="N6105" i="5" s="1"/>
  <c r="F6106" i="5"/>
  <c r="I6106" i="5"/>
  <c r="M6106" i="5"/>
  <c r="N6106" i="5" s="1"/>
  <c r="F6107" i="5"/>
  <c r="I6107" i="5"/>
  <c r="M6107" i="5"/>
  <c r="N6107" i="5" s="1"/>
  <c r="F6108" i="5"/>
  <c r="I6108" i="5"/>
  <c r="M6108" i="5"/>
  <c r="N6108" i="5" s="1"/>
  <c r="F6109" i="5"/>
  <c r="I6109" i="5"/>
  <c r="M6109" i="5"/>
  <c r="N6109" i="5" s="1"/>
  <c r="F6110" i="5"/>
  <c r="I6110" i="5"/>
  <c r="M6110" i="5"/>
  <c r="N6110" i="5" s="1"/>
  <c r="F6111" i="5"/>
  <c r="I6111" i="5"/>
  <c r="M6111" i="5"/>
  <c r="N6111" i="5" s="1"/>
  <c r="F6112" i="5"/>
  <c r="I6112" i="5"/>
  <c r="M6112" i="5"/>
  <c r="N6112" i="5" s="1"/>
  <c r="F6113" i="5"/>
  <c r="I6113" i="5"/>
  <c r="M6113" i="5"/>
  <c r="N6113" i="5" s="1"/>
  <c r="F6114" i="5"/>
  <c r="I6114" i="5"/>
  <c r="M6114" i="5"/>
  <c r="N6114" i="5" s="1"/>
  <c r="F6115" i="5"/>
  <c r="I6115" i="5"/>
  <c r="M6115" i="5"/>
  <c r="N6115" i="5" s="1"/>
  <c r="F6116" i="5"/>
  <c r="I6116" i="5"/>
  <c r="M6116" i="5"/>
  <c r="N6116" i="5" s="1"/>
  <c r="F6117" i="5"/>
  <c r="I6117" i="5"/>
  <c r="M6117" i="5"/>
  <c r="N6117" i="5" s="1"/>
  <c r="F6118" i="5"/>
  <c r="I6118" i="5"/>
  <c r="M6118" i="5"/>
  <c r="N6118" i="5" s="1"/>
  <c r="F6119" i="5"/>
  <c r="I6119" i="5"/>
  <c r="M6119" i="5"/>
  <c r="N6119" i="5" s="1"/>
  <c r="F6120" i="5"/>
  <c r="I6120" i="5"/>
  <c r="M6120" i="5"/>
  <c r="N6120" i="5" s="1"/>
  <c r="F6121" i="5"/>
  <c r="I6121" i="5"/>
  <c r="M6121" i="5"/>
  <c r="N6121" i="5" s="1"/>
  <c r="F6122" i="5"/>
  <c r="I6122" i="5"/>
  <c r="M6122" i="5"/>
  <c r="N6122" i="5" s="1"/>
  <c r="F6123" i="5"/>
  <c r="I6123" i="5"/>
  <c r="M6123" i="5"/>
  <c r="N6123" i="5" s="1"/>
  <c r="F6124" i="5"/>
  <c r="I6124" i="5"/>
  <c r="M6124" i="5"/>
  <c r="N6124" i="5" s="1"/>
  <c r="F6125" i="5"/>
  <c r="I6125" i="5"/>
  <c r="M6125" i="5"/>
  <c r="N6125" i="5" s="1"/>
  <c r="F6126" i="5"/>
  <c r="I6126" i="5"/>
  <c r="M6126" i="5"/>
  <c r="N6126" i="5" s="1"/>
  <c r="F6127" i="5"/>
  <c r="I6127" i="5"/>
  <c r="M6127" i="5"/>
  <c r="N6127" i="5" s="1"/>
  <c r="F6128" i="5"/>
  <c r="I6128" i="5"/>
  <c r="M6128" i="5"/>
  <c r="N6128" i="5" s="1"/>
  <c r="F6129" i="5"/>
  <c r="I6129" i="5"/>
  <c r="M6129" i="5"/>
  <c r="N6129" i="5" s="1"/>
  <c r="F6130" i="5"/>
  <c r="I6130" i="5"/>
  <c r="M6130" i="5"/>
  <c r="N6130" i="5" s="1"/>
  <c r="F6131" i="5"/>
  <c r="I6131" i="5"/>
  <c r="M6131" i="5"/>
  <c r="N6131" i="5" s="1"/>
  <c r="F6132" i="5"/>
  <c r="I6132" i="5"/>
  <c r="M6132" i="5"/>
  <c r="N6132" i="5" s="1"/>
  <c r="F6133" i="5"/>
  <c r="I6133" i="5"/>
  <c r="M6133" i="5"/>
  <c r="N6133" i="5" s="1"/>
  <c r="F6134" i="5"/>
  <c r="I6134" i="5"/>
  <c r="M6134" i="5"/>
  <c r="N6134" i="5" s="1"/>
  <c r="F6135" i="5"/>
  <c r="I6135" i="5"/>
  <c r="M6135" i="5"/>
  <c r="N6135" i="5" s="1"/>
  <c r="F6136" i="5"/>
  <c r="I6136" i="5"/>
  <c r="M6136" i="5"/>
  <c r="N6136" i="5" s="1"/>
  <c r="F6137" i="5"/>
  <c r="I6137" i="5"/>
  <c r="M6137" i="5"/>
  <c r="N6137" i="5" s="1"/>
  <c r="F6138" i="5"/>
  <c r="I6138" i="5"/>
  <c r="M6138" i="5"/>
  <c r="N6138" i="5" s="1"/>
  <c r="F6139" i="5"/>
  <c r="I6139" i="5"/>
  <c r="M6139" i="5"/>
  <c r="N6139" i="5" s="1"/>
  <c r="F6140" i="5"/>
  <c r="I6140" i="5"/>
  <c r="M6140" i="5"/>
  <c r="N6140" i="5" s="1"/>
  <c r="F6141" i="5"/>
  <c r="I6141" i="5"/>
  <c r="M6141" i="5"/>
  <c r="N6141" i="5" s="1"/>
  <c r="F6142" i="5"/>
  <c r="I6142" i="5"/>
  <c r="M6142" i="5"/>
  <c r="N6142" i="5" s="1"/>
  <c r="F6143" i="5"/>
  <c r="I6143" i="5"/>
  <c r="M6143" i="5"/>
  <c r="N6143" i="5" s="1"/>
  <c r="F6144" i="5"/>
  <c r="I6144" i="5"/>
  <c r="M6144" i="5"/>
  <c r="N6144" i="5" s="1"/>
  <c r="F6145" i="5"/>
  <c r="I6145" i="5"/>
  <c r="M6145" i="5"/>
  <c r="N6145" i="5" s="1"/>
  <c r="F6146" i="5"/>
  <c r="I6146" i="5"/>
  <c r="M6146" i="5"/>
  <c r="N6146" i="5" s="1"/>
  <c r="F6147" i="5"/>
  <c r="I6147" i="5"/>
  <c r="M6147" i="5"/>
  <c r="N6147" i="5" s="1"/>
  <c r="F6148" i="5"/>
  <c r="I6148" i="5"/>
  <c r="M6148" i="5"/>
  <c r="N6148" i="5" s="1"/>
  <c r="F6149" i="5"/>
  <c r="I6149" i="5"/>
  <c r="M6149" i="5"/>
  <c r="N6149" i="5" s="1"/>
  <c r="F6150" i="5"/>
  <c r="I6150" i="5"/>
  <c r="M6150" i="5"/>
  <c r="N6150" i="5" s="1"/>
  <c r="F6151" i="5"/>
  <c r="I6151" i="5"/>
  <c r="M6151" i="5"/>
  <c r="N6151" i="5" s="1"/>
  <c r="F6152" i="5"/>
  <c r="I6152" i="5"/>
  <c r="M6152" i="5"/>
  <c r="N6152" i="5" s="1"/>
  <c r="F6153" i="5"/>
  <c r="I6153" i="5"/>
  <c r="M6153" i="5"/>
  <c r="N6153" i="5" s="1"/>
  <c r="F6154" i="5"/>
  <c r="I6154" i="5"/>
  <c r="M6154" i="5"/>
  <c r="N6154" i="5" s="1"/>
  <c r="F6155" i="5"/>
  <c r="I6155" i="5"/>
  <c r="M6155" i="5"/>
  <c r="N6155" i="5" s="1"/>
  <c r="F6156" i="5"/>
  <c r="I6156" i="5"/>
  <c r="M6156" i="5"/>
  <c r="N6156" i="5" s="1"/>
  <c r="F6157" i="5"/>
  <c r="I6157" i="5"/>
  <c r="M6157" i="5"/>
  <c r="N6157" i="5" s="1"/>
  <c r="F6158" i="5"/>
  <c r="I6158" i="5"/>
  <c r="M6158" i="5"/>
  <c r="N6158" i="5" s="1"/>
  <c r="F6159" i="5"/>
  <c r="I6159" i="5"/>
  <c r="M6159" i="5"/>
  <c r="N6159" i="5" s="1"/>
  <c r="F6160" i="5"/>
  <c r="I6160" i="5"/>
  <c r="M6160" i="5"/>
  <c r="N6160" i="5" s="1"/>
  <c r="F6161" i="5"/>
  <c r="I6161" i="5"/>
  <c r="M6161" i="5"/>
  <c r="N6161" i="5" s="1"/>
  <c r="F6162" i="5"/>
  <c r="I6162" i="5"/>
  <c r="M6162" i="5"/>
  <c r="N6162" i="5" s="1"/>
  <c r="F6163" i="5"/>
  <c r="I6163" i="5"/>
  <c r="M6163" i="5"/>
  <c r="N6163" i="5" s="1"/>
  <c r="F6164" i="5"/>
  <c r="I6164" i="5"/>
  <c r="M6164" i="5"/>
  <c r="N6164" i="5" s="1"/>
  <c r="F6165" i="5"/>
  <c r="I6165" i="5"/>
  <c r="M6165" i="5"/>
  <c r="N6165" i="5" s="1"/>
  <c r="F6166" i="5"/>
  <c r="I6166" i="5"/>
  <c r="M6166" i="5"/>
  <c r="N6166" i="5" s="1"/>
  <c r="F6167" i="5"/>
  <c r="I6167" i="5"/>
  <c r="M6167" i="5"/>
  <c r="N6167" i="5" s="1"/>
  <c r="F6168" i="5"/>
  <c r="I6168" i="5"/>
  <c r="M6168" i="5"/>
  <c r="N6168" i="5" s="1"/>
  <c r="F6169" i="5"/>
  <c r="I6169" i="5"/>
  <c r="M6169" i="5"/>
  <c r="N6169" i="5" s="1"/>
  <c r="F6170" i="5"/>
  <c r="I6170" i="5"/>
  <c r="M6170" i="5"/>
  <c r="N6170" i="5" s="1"/>
  <c r="F6171" i="5"/>
  <c r="I6171" i="5"/>
  <c r="M6171" i="5"/>
  <c r="N6171" i="5" s="1"/>
  <c r="F6172" i="5"/>
  <c r="I6172" i="5"/>
  <c r="M6172" i="5"/>
  <c r="N6172" i="5" s="1"/>
  <c r="F6173" i="5"/>
  <c r="I6173" i="5"/>
  <c r="M6173" i="5"/>
  <c r="N6173" i="5" s="1"/>
  <c r="F6174" i="5"/>
  <c r="I6174" i="5"/>
  <c r="M6174" i="5"/>
  <c r="N6174" i="5" s="1"/>
  <c r="F6175" i="5"/>
  <c r="I6175" i="5"/>
  <c r="M6175" i="5"/>
  <c r="N6175" i="5" s="1"/>
  <c r="F6176" i="5"/>
  <c r="I6176" i="5"/>
  <c r="M6176" i="5"/>
  <c r="N6176" i="5" s="1"/>
  <c r="F6177" i="5"/>
  <c r="I6177" i="5"/>
  <c r="M6177" i="5"/>
  <c r="N6177" i="5" s="1"/>
  <c r="F6178" i="5"/>
  <c r="I6178" i="5"/>
  <c r="M6178" i="5"/>
  <c r="N6178" i="5" s="1"/>
  <c r="F6179" i="5"/>
  <c r="I6179" i="5"/>
  <c r="M6179" i="5"/>
  <c r="N6179" i="5" s="1"/>
  <c r="F6180" i="5"/>
  <c r="I6180" i="5"/>
  <c r="M6180" i="5"/>
  <c r="N6180" i="5" s="1"/>
  <c r="F6181" i="5"/>
  <c r="I6181" i="5"/>
  <c r="M6181" i="5"/>
  <c r="N6181" i="5" s="1"/>
  <c r="F6182" i="5"/>
  <c r="I6182" i="5"/>
  <c r="M6182" i="5"/>
  <c r="N6182" i="5" s="1"/>
  <c r="F6183" i="5"/>
  <c r="I6183" i="5"/>
  <c r="M6183" i="5"/>
  <c r="N6183" i="5" s="1"/>
  <c r="F6184" i="5"/>
  <c r="I6184" i="5"/>
  <c r="M6184" i="5"/>
  <c r="N6184" i="5" s="1"/>
  <c r="F6185" i="5"/>
  <c r="I6185" i="5"/>
  <c r="M6185" i="5"/>
  <c r="N6185" i="5" s="1"/>
  <c r="F6186" i="5"/>
  <c r="I6186" i="5"/>
  <c r="M6186" i="5"/>
  <c r="N6186" i="5" s="1"/>
  <c r="F6187" i="5"/>
  <c r="I6187" i="5"/>
  <c r="M6187" i="5"/>
  <c r="N6187" i="5" s="1"/>
  <c r="F6188" i="5"/>
  <c r="I6188" i="5"/>
  <c r="M6188" i="5"/>
  <c r="N6188" i="5" s="1"/>
  <c r="F6189" i="5"/>
  <c r="I6189" i="5"/>
  <c r="M6189" i="5"/>
  <c r="N6189" i="5" s="1"/>
  <c r="F6190" i="5"/>
  <c r="I6190" i="5"/>
  <c r="M6190" i="5"/>
  <c r="N6190" i="5" s="1"/>
  <c r="F6191" i="5"/>
  <c r="I6191" i="5"/>
  <c r="M6191" i="5"/>
  <c r="N6191" i="5" s="1"/>
  <c r="F6192" i="5"/>
  <c r="I6192" i="5"/>
  <c r="M6192" i="5"/>
  <c r="N6192" i="5" s="1"/>
  <c r="F6193" i="5"/>
  <c r="I6193" i="5"/>
  <c r="M6193" i="5"/>
  <c r="N6193" i="5" s="1"/>
  <c r="F6194" i="5"/>
  <c r="I6194" i="5"/>
  <c r="M6194" i="5"/>
  <c r="N6194" i="5" s="1"/>
  <c r="F6195" i="5"/>
  <c r="I6195" i="5"/>
  <c r="M6195" i="5"/>
  <c r="N6195" i="5" s="1"/>
  <c r="F6196" i="5"/>
  <c r="I6196" i="5"/>
  <c r="M6196" i="5"/>
  <c r="N6196" i="5" s="1"/>
  <c r="F6197" i="5"/>
  <c r="I6197" i="5"/>
  <c r="M6197" i="5"/>
  <c r="N6197" i="5" s="1"/>
  <c r="F6198" i="5"/>
  <c r="I6198" i="5"/>
  <c r="M6198" i="5"/>
  <c r="N6198" i="5" s="1"/>
  <c r="F6199" i="5"/>
  <c r="I6199" i="5"/>
  <c r="M6199" i="5"/>
  <c r="N6199" i="5" s="1"/>
  <c r="F6200" i="5"/>
  <c r="I6200" i="5"/>
  <c r="M6200" i="5"/>
  <c r="N6200" i="5" s="1"/>
  <c r="F6201" i="5"/>
  <c r="I6201" i="5"/>
  <c r="M6201" i="5"/>
  <c r="N6201" i="5" s="1"/>
  <c r="F6202" i="5"/>
  <c r="I6202" i="5"/>
  <c r="M6202" i="5"/>
  <c r="N6202" i="5" s="1"/>
  <c r="F6203" i="5"/>
  <c r="I6203" i="5"/>
  <c r="M6203" i="5"/>
  <c r="N6203" i="5" s="1"/>
  <c r="F6204" i="5"/>
  <c r="I6204" i="5"/>
  <c r="M6204" i="5"/>
  <c r="N6204" i="5" s="1"/>
  <c r="F6205" i="5"/>
  <c r="I6205" i="5"/>
  <c r="M6205" i="5"/>
  <c r="N6205" i="5" s="1"/>
  <c r="F6206" i="5"/>
  <c r="I6206" i="5"/>
  <c r="M6206" i="5"/>
  <c r="N6206" i="5" s="1"/>
  <c r="F6207" i="5"/>
  <c r="I6207" i="5"/>
  <c r="M6207" i="5"/>
  <c r="N6207" i="5" s="1"/>
  <c r="F6208" i="5"/>
  <c r="I6208" i="5"/>
  <c r="M6208" i="5"/>
  <c r="N6208" i="5" s="1"/>
  <c r="F6209" i="5"/>
  <c r="I6209" i="5"/>
  <c r="M6209" i="5"/>
  <c r="N6209" i="5" s="1"/>
  <c r="F6210" i="5"/>
  <c r="I6210" i="5"/>
  <c r="M6210" i="5"/>
  <c r="N6210" i="5" s="1"/>
  <c r="F6211" i="5"/>
  <c r="I6211" i="5"/>
  <c r="M6211" i="5"/>
  <c r="N6211" i="5" s="1"/>
  <c r="F6212" i="5"/>
  <c r="I6212" i="5"/>
  <c r="M6212" i="5"/>
  <c r="N6212" i="5" s="1"/>
  <c r="F6213" i="5"/>
  <c r="I6213" i="5"/>
  <c r="M6213" i="5"/>
  <c r="N6213" i="5" s="1"/>
  <c r="F6214" i="5"/>
  <c r="I6214" i="5"/>
  <c r="M6214" i="5"/>
  <c r="N6214" i="5" s="1"/>
  <c r="F6215" i="5"/>
  <c r="I6215" i="5"/>
  <c r="M6215" i="5"/>
  <c r="N6215" i="5" s="1"/>
  <c r="F6216" i="5"/>
  <c r="I6216" i="5"/>
  <c r="M6216" i="5"/>
  <c r="N6216" i="5" s="1"/>
  <c r="F6217" i="5"/>
  <c r="I6217" i="5"/>
  <c r="M6217" i="5"/>
  <c r="N6217" i="5" s="1"/>
  <c r="F6218" i="5"/>
  <c r="I6218" i="5"/>
  <c r="M6218" i="5"/>
  <c r="N6218" i="5" s="1"/>
  <c r="F6219" i="5"/>
  <c r="I6219" i="5"/>
  <c r="M6219" i="5"/>
  <c r="N6219" i="5" s="1"/>
  <c r="F6220" i="5"/>
  <c r="I6220" i="5"/>
  <c r="M6220" i="5"/>
  <c r="N6220" i="5" s="1"/>
  <c r="F6221" i="5"/>
  <c r="I6221" i="5"/>
  <c r="M6221" i="5"/>
  <c r="N6221" i="5" s="1"/>
  <c r="F6222" i="5"/>
  <c r="I6222" i="5"/>
  <c r="M6222" i="5"/>
  <c r="N6222" i="5" s="1"/>
  <c r="F6223" i="5"/>
  <c r="I6223" i="5"/>
  <c r="M6223" i="5"/>
  <c r="N6223" i="5" s="1"/>
  <c r="F6224" i="5"/>
  <c r="I6224" i="5"/>
  <c r="M6224" i="5"/>
  <c r="N6224" i="5" s="1"/>
  <c r="F6225" i="5"/>
  <c r="I6225" i="5"/>
  <c r="M6225" i="5"/>
  <c r="N6225" i="5" s="1"/>
  <c r="F6226" i="5"/>
  <c r="I6226" i="5"/>
  <c r="M6226" i="5"/>
  <c r="N6226" i="5" s="1"/>
  <c r="F6227" i="5"/>
  <c r="I6227" i="5"/>
  <c r="M6227" i="5"/>
  <c r="N6227" i="5" s="1"/>
  <c r="F6228" i="5"/>
  <c r="I6228" i="5"/>
  <c r="M6228" i="5"/>
  <c r="N6228" i="5" s="1"/>
  <c r="F6229" i="5"/>
  <c r="I6229" i="5"/>
  <c r="M6229" i="5"/>
  <c r="N6229" i="5" s="1"/>
  <c r="F6230" i="5"/>
  <c r="I6230" i="5"/>
  <c r="M6230" i="5"/>
  <c r="N6230" i="5" s="1"/>
  <c r="F6231" i="5"/>
  <c r="I6231" i="5"/>
  <c r="M6231" i="5"/>
  <c r="N6231" i="5" s="1"/>
  <c r="F6232" i="5"/>
  <c r="I6232" i="5"/>
  <c r="M6232" i="5"/>
  <c r="N6232" i="5" s="1"/>
  <c r="F6233" i="5"/>
  <c r="I6233" i="5"/>
  <c r="M6233" i="5"/>
  <c r="N6233" i="5" s="1"/>
  <c r="F6234" i="5"/>
  <c r="I6234" i="5"/>
  <c r="M6234" i="5"/>
  <c r="N6234" i="5" s="1"/>
  <c r="F6235" i="5"/>
  <c r="I6235" i="5"/>
  <c r="M6235" i="5"/>
  <c r="N6235" i="5" s="1"/>
  <c r="F6236" i="5"/>
  <c r="I6236" i="5"/>
  <c r="M6236" i="5"/>
  <c r="N6236" i="5" s="1"/>
  <c r="F6237" i="5"/>
  <c r="I6237" i="5"/>
  <c r="M6237" i="5"/>
  <c r="N6237" i="5" s="1"/>
  <c r="F6238" i="5"/>
  <c r="I6238" i="5"/>
  <c r="M6238" i="5"/>
  <c r="N6238" i="5" s="1"/>
  <c r="F6239" i="5"/>
  <c r="I6239" i="5"/>
  <c r="M6239" i="5"/>
  <c r="N6239" i="5" s="1"/>
  <c r="F6240" i="5"/>
  <c r="I6240" i="5"/>
  <c r="M6240" i="5"/>
  <c r="N6240" i="5" s="1"/>
  <c r="F6241" i="5"/>
  <c r="I6241" i="5"/>
  <c r="M6241" i="5"/>
  <c r="N6241" i="5" s="1"/>
  <c r="F6242" i="5"/>
  <c r="I6242" i="5"/>
  <c r="M6242" i="5"/>
  <c r="N6242" i="5" s="1"/>
  <c r="F6243" i="5"/>
  <c r="I6243" i="5"/>
  <c r="M6243" i="5"/>
  <c r="N6243" i="5" s="1"/>
  <c r="F6244" i="5"/>
  <c r="I6244" i="5"/>
  <c r="M6244" i="5"/>
  <c r="N6244" i="5" s="1"/>
  <c r="F6245" i="5"/>
  <c r="I6245" i="5"/>
  <c r="M6245" i="5"/>
  <c r="N6245" i="5" s="1"/>
  <c r="F6246" i="5"/>
  <c r="I6246" i="5"/>
  <c r="M6246" i="5"/>
  <c r="N6246" i="5" s="1"/>
  <c r="F6247" i="5"/>
  <c r="I6247" i="5"/>
  <c r="M6247" i="5"/>
  <c r="N6247" i="5" s="1"/>
  <c r="F6248" i="5"/>
  <c r="I6248" i="5"/>
  <c r="M6248" i="5"/>
  <c r="N6248" i="5" s="1"/>
  <c r="F6249" i="5"/>
  <c r="I6249" i="5"/>
  <c r="M6249" i="5"/>
  <c r="N6249" i="5" s="1"/>
  <c r="F6250" i="5"/>
  <c r="I6250" i="5"/>
  <c r="M6250" i="5"/>
  <c r="N6250" i="5" s="1"/>
  <c r="F6251" i="5"/>
  <c r="I6251" i="5"/>
  <c r="M6251" i="5"/>
  <c r="N6251" i="5" s="1"/>
  <c r="F6252" i="5"/>
  <c r="I6252" i="5"/>
  <c r="M6252" i="5"/>
  <c r="N6252" i="5" s="1"/>
  <c r="F6253" i="5"/>
  <c r="I6253" i="5"/>
  <c r="M6253" i="5"/>
  <c r="N6253" i="5" s="1"/>
  <c r="F6254" i="5"/>
  <c r="I6254" i="5"/>
  <c r="M6254" i="5"/>
  <c r="N6254" i="5" s="1"/>
  <c r="F6255" i="5"/>
  <c r="I6255" i="5"/>
  <c r="M6255" i="5"/>
  <c r="N6255" i="5" s="1"/>
  <c r="F6256" i="5"/>
  <c r="I6256" i="5"/>
  <c r="M6256" i="5"/>
  <c r="N6256" i="5" s="1"/>
  <c r="F6257" i="5"/>
  <c r="I6257" i="5"/>
  <c r="M6257" i="5"/>
  <c r="N6257" i="5" s="1"/>
  <c r="F6258" i="5"/>
  <c r="I6258" i="5"/>
  <c r="M6258" i="5"/>
  <c r="N6258" i="5" s="1"/>
  <c r="F6259" i="5"/>
  <c r="I6259" i="5"/>
  <c r="M6259" i="5"/>
  <c r="N6259" i="5" s="1"/>
  <c r="F6260" i="5"/>
  <c r="I6260" i="5"/>
  <c r="M6260" i="5"/>
  <c r="N6260" i="5" s="1"/>
  <c r="F6261" i="5"/>
  <c r="I6261" i="5"/>
  <c r="M6261" i="5"/>
  <c r="N6261" i="5" s="1"/>
  <c r="F6262" i="5"/>
  <c r="I6262" i="5"/>
  <c r="M6262" i="5"/>
  <c r="N6262" i="5" s="1"/>
  <c r="F6263" i="5"/>
  <c r="I6263" i="5"/>
  <c r="M6263" i="5"/>
  <c r="N6263" i="5" s="1"/>
  <c r="F6264" i="5"/>
  <c r="I6264" i="5"/>
  <c r="M6264" i="5"/>
  <c r="N6264" i="5" s="1"/>
  <c r="F6265" i="5"/>
  <c r="I6265" i="5"/>
  <c r="M6265" i="5"/>
  <c r="N6265" i="5" s="1"/>
  <c r="F6266" i="5"/>
  <c r="I6266" i="5"/>
  <c r="M6266" i="5"/>
  <c r="N6266" i="5" s="1"/>
  <c r="F6267" i="5"/>
  <c r="I6267" i="5"/>
  <c r="M6267" i="5"/>
  <c r="N6267" i="5" s="1"/>
  <c r="F6268" i="5"/>
  <c r="I6268" i="5"/>
  <c r="M6268" i="5"/>
  <c r="N6268" i="5" s="1"/>
  <c r="F6269" i="5"/>
  <c r="I6269" i="5"/>
  <c r="M6269" i="5"/>
  <c r="N6269" i="5" s="1"/>
  <c r="F6270" i="5"/>
  <c r="I6270" i="5"/>
  <c r="M6270" i="5"/>
  <c r="N6270" i="5" s="1"/>
  <c r="F6271" i="5"/>
  <c r="I6271" i="5"/>
  <c r="M6271" i="5"/>
  <c r="N6271" i="5" s="1"/>
  <c r="F6272" i="5"/>
  <c r="I6272" i="5"/>
  <c r="M6272" i="5"/>
  <c r="N6272" i="5" s="1"/>
  <c r="F6273" i="5"/>
  <c r="I6273" i="5"/>
  <c r="M6273" i="5"/>
  <c r="N6273" i="5" s="1"/>
  <c r="F6274" i="5"/>
  <c r="I6274" i="5"/>
  <c r="M6274" i="5"/>
  <c r="N6274" i="5" s="1"/>
  <c r="F6275" i="5"/>
  <c r="I6275" i="5"/>
  <c r="M6275" i="5"/>
  <c r="N6275" i="5" s="1"/>
  <c r="F6276" i="5"/>
  <c r="I6276" i="5"/>
  <c r="M6276" i="5"/>
  <c r="N6276" i="5" s="1"/>
  <c r="F6277" i="5"/>
  <c r="I6277" i="5"/>
  <c r="M6277" i="5"/>
  <c r="N6277" i="5" s="1"/>
  <c r="F6278" i="5"/>
  <c r="I6278" i="5"/>
  <c r="M6278" i="5"/>
  <c r="N6278" i="5" s="1"/>
  <c r="F6279" i="5"/>
  <c r="I6279" i="5"/>
  <c r="M6279" i="5"/>
  <c r="N6279" i="5" s="1"/>
  <c r="F6280" i="5"/>
  <c r="I6280" i="5"/>
  <c r="M6280" i="5"/>
  <c r="N6280" i="5" s="1"/>
  <c r="F6281" i="5"/>
  <c r="I6281" i="5"/>
  <c r="M6281" i="5"/>
  <c r="N6281" i="5" s="1"/>
  <c r="F6282" i="5"/>
  <c r="I6282" i="5"/>
  <c r="M6282" i="5"/>
  <c r="N6282" i="5" s="1"/>
  <c r="F6283" i="5"/>
  <c r="I6283" i="5"/>
  <c r="M6283" i="5"/>
  <c r="N6283" i="5" s="1"/>
  <c r="F6284" i="5"/>
  <c r="I6284" i="5"/>
  <c r="M6284" i="5"/>
  <c r="N6284" i="5" s="1"/>
  <c r="F6285" i="5"/>
  <c r="I6285" i="5"/>
  <c r="M6285" i="5"/>
  <c r="N6285" i="5" s="1"/>
  <c r="F6286" i="5"/>
  <c r="I6286" i="5"/>
  <c r="M6286" i="5"/>
  <c r="N6286" i="5" s="1"/>
  <c r="F6287" i="5"/>
  <c r="I6287" i="5"/>
  <c r="M6287" i="5"/>
  <c r="N6287" i="5" s="1"/>
  <c r="F6288" i="5"/>
  <c r="I6288" i="5"/>
  <c r="M6288" i="5"/>
  <c r="N6288" i="5" s="1"/>
  <c r="F6289" i="5"/>
  <c r="I6289" i="5"/>
  <c r="M6289" i="5"/>
  <c r="N6289" i="5" s="1"/>
  <c r="F6290" i="5"/>
  <c r="I6290" i="5"/>
  <c r="M6290" i="5"/>
  <c r="N6290" i="5" s="1"/>
  <c r="F6291" i="5"/>
  <c r="I6291" i="5"/>
  <c r="M6291" i="5"/>
  <c r="N6291" i="5" s="1"/>
  <c r="F6292" i="5"/>
  <c r="I6292" i="5"/>
  <c r="M6292" i="5"/>
  <c r="N6292" i="5" s="1"/>
  <c r="F6293" i="5"/>
  <c r="I6293" i="5"/>
  <c r="M6293" i="5"/>
  <c r="N6293" i="5" s="1"/>
  <c r="F6294" i="5"/>
  <c r="I6294" i="5"/>
  <c r="M6294" i="5"/>
  <c r="N6294" i="5" s="1"/>
  <c r="F6295" i="5"/>
  <c r="I6295" i="5"/>
  <c r="M6295" i="5"/>
  <c r="N6295" i="5" s="1"/>
  <c r="F6296" i="5"/>
  <c r="I6296" i="5"/>
  <c r="M6296" i="5"/>
  <c r="N6296" i="5" s="1"/>
  <c r="F6297" i="5"/>
  <c r="I6297" i="5"/>
  <c r="M6297" i="5"/>
  <c r="N6297" i="5" s="1"/>
  <c r="F6298" i="5"/>
  <c r="I6298" i="5"/>
  <c r="M6298" i="5"/>
  <c r="N6298" i="5" s="1"/>
  <c r="F6299" i="5"/>
  <c r="I6299" i="5"/>
  <c r="M6299" i="5"/>
  <c r="N6299" i="5" s="1"/>
  <c r="F6300" i="5"/>
  <c r="I6300" i="5"/>
  <c r="M6300" i="5"/>
  <c r="N6300" i="5" s="1"/>
  <c r="F6301" i="5"/>
  <c r="I6301" i="5"/>
  <c r="M6301" i="5"/>
  <c r="N6301" i="5" s="1"/>
  <c r="F6302" i="5"/>
  <c r="I6302" i="5"/>
  <c r="M6302" i="5"/>
  <c r="N6302" i="5" s="1"/>
  <c r="F6303" i="5"/>
  <c r="I6303" i="5"/>
  <c r="M6303" i="5"/>
  <c r="N6303" i="5" s="1"/>
  <c r="F6304" i="5"/>
  <c r="I6304" i="5"/>
  <c r="M6304" i="5"/>
  <c r="N6304" i="5" s="1"/>
  <c r="F6305" i="5"/>
  <c r="I6305" i="5"/>
  <c r="M6305" i="5"/>
  <c r="N6305" i="5" s="1"/>
  <c r="F6306" i="5"/>
  <c r="I6306" i="5"/>
  <c r="M6306" i="5"/>
  <c r="N6306" i="5" s="1"/>
  <c r="F6307" i="5"/>
  <c r="I6307" i="5"/>
  <c r="M6307" i="5"/>
  <c r="N6307" i="5" s="1"/>
  <c r="F6308" i="5"/>
  <c r="I6308" i="5"/>
  <c r="M6308" i="5"/>
  <c r="N6308" i="5" s="1"/>
  <c r="F6309" i="5"/>
  <c r="I6309" i="5"/>
  <c r="M6309" i="5"/>
  <c r="N6309" i="5" s="1"/>
  <c r="F6310" i="5"/>
  <c r="I6310" i="5"/>
  <c r="M6310" i="5"/>
  <c r="N6310" i="5" s="1"/>
  <c r="F6311" i="5"/>
  <c r="I6311" i="5"/>
  <c r="M6311" i="5"/>
  <c r="N6311" i="5" s="1"/>
  <c r="F6312" i="5"/>
  <c r="I6312" i="5"/>
  <c r="M6312" i="5"/>
  <c r="N6312" i="5" s="1"/>
  <c r="F6313" i="5"/>
  <c r="I6313" i="5"/>
  <c r="M6313" i="5"/>
  <c r="N6313" i="5" s="1"/>
  <c r="F6314" i="5"/>
  <c r="I6314" i="5"/>
  <c r="M6314" i="5"/>
  <c r="N6314" i="5" s="1"/>
  <c r="F6315" i="5"/>
  <c r="I6315" i="5"/>
  <c r="M6315" i="5"/>
  <c r="N6315" i="5" s="1"/>
  <c r="F6316" i="5"/>
  <c r="I6316" i="5"/>
  <c r="M6316" i="5"/>
  <c r="N6316" i="5" s="1"/>
  <c r="F6317" i="5"/>
  <c r="I6317" i="5"/>
  <c r="M6317" i="5"/>
  <c r="N6317" i="5" s="1"/>
  <c r="F6318" i="5"/>
  <c r="I6318" i="5"/>
  <c r="M6318" i="5"/>
  <c r="N6318" i="5" s="1"/>
  <c r="F6319" i="5"/>
  <c r="I6319" i="5"/>
  <c r="M6319" i="5"/>
  <c r="N6319" i="5" s="1"/>
  <c r="F6320" i="5"/>
  <c r="I6320" i="5"/>
  <c r="M6320" i="5"/>
  <c r="N6320" i="5" s="1"/>
  <c r="F6321" i="5"/>
  <c r="I6321" i="5"/>
  <c r="M6321" i="5"/>
  <c r="N6321" i="5" s="1"/>
  <c r="F6322" i="5"/>
  <c r="I6322" i="5"/>
  <c r="M6322" i="5"/>
  <c r="N6322" i="5" s="1"/>
  <c r="F6323" i="5"/>
  <c r="I6323" i="5"/>
  <c r="M6323" i="5"/>
  <c r="N6323" i="5" s="1"/>
  <c r="F6324" i="5"/>
  <c r="I6324" i="5"/>
  <c r="M6324" i="5"/>
  <c r="N6324" i="5" s="1"/>
  <c r="F6325" i="5"/>
  <c r="I6325" i="5"/>
  <c r="M6325" i="5"/>
  <c r="N6325" i="5" s="1"/>
  <c r="F6326" i="5"/>
  <c r="I6326" i="5"/>
  <c r="M6326" i="5"/>
  <c r="N6326" i="5" s="1"/>
  <c r="F6327" i="5"/>
  <c r="I6327" i="5"/>
  <c r="M6327" i="5"/>
  <c r="N6327" i="5" s="1"/>
  <c r="F6328" i="5"/>
  <c r="I6328" i="5"/>
  <c r="M6328" i="5"/>
  <c r="N6328" i="5" s="1"/>
  <c r="F6329" i="5"/>
  <c r="I6329" i="5"/>
  <c r="M6329" i="5"/>
  <c r="N6329" i="5" s="1"/>
  <c r="F6330" i="5"/>
  <c r="I6330" i="5"/>
  <c r="M6330" i="5"/>
  <c r="N6330" i="5" s="1"/>
  <c r="F6331" i="5"/>
  <c r="I6331" i="5"/>
  <c r="M6331" i="5"/>
  <c r="N6331" i="5" s="1"/>
  <c r="F6332" i="5"/>
  <c r="I6332" i="5"/>
  <c r="M6332" i="5"/>
  <c r="N6332" i="5" s="1"/>
  <c r="F6333" i="5"/>
  <c r="I6333" i="5"/>
  <c r="M6333" i="5"/>
  <c r="N6333" i="5" s="1"/>
  <c r="F6334" i="5"/>
  <c r="I6334" i="5"/>
  <c r="M6334" i="5"/>
  <c r="N6334" i="5" s="1"/>
  <c r="F6335" i="5"/>
  <c r="I6335" i="5"/>
  <c r="M6335" i="5"/>
  <c r="N6335" i="5" s="1"/>
  <c r="F6336" i="5"/>
  <c r="I6336" i="5"/>
  <c r="M6336" i="5"/>
  <c r="N6336" i="5" s="1"/>
  <c r="F6337" i="5"/>
  <c r="I6337" i="5"/>
  <c r="M6337" i="5"/>
  <c r="N6337" i="5" s="1"/>
  <c r="F6338" i="5"/>
  <c r="I6338" i="5"/>
  <c r="M6338" i="5"/>
  <c r="N6338" i="5" s="1"/>
  <c r="F6339" i="5"/>
  <c r="I6339" i="5"/>
  <c r="M6339" i="5"/>
  <c r="N6339" i="5" s="1"/>
  <c r="F6340" i="5"/>
  <c r="I6340" i="5"/>
  <c r="M6340" i="5"/>
  <c r="N6340" i="5" s="1"/>
  <c r="F6341" i="5"/>
  <c r="I6341" i="5"/>
  <c r="M6341" i="5"/>
  <c r="N6341" i="5" s="1"/>
  <c r="F6342" i="5"/>
  <c r="I6342" i="5"/>
  <c r="M6342" i="5"/>
  <c r="N6342" i="5" s="1"/>
  <c r="F6343" i="5"/>
  <c r="I6343" i="5"/>
  <c r="M6343" i="5"/>
  <c r="N6343" i="5" s="1"/>
  <c r="F6344" i="5"/>
  <c r="I6344" i="5"/>
  <c r="M6344" i="5"/>
  <c r="N6344" i="5" s="1"/>
  <c r="F6345" i="5"/>
  <c r="I6345" i="5"/>
  <c r="M6345" i="5"/>
  <c r="N6345" i="5" s="1"/>
  <c r="F6346" i="5"/>
  <c r="I6346" i="5"/>
  <c r="M6346" i="5"/>
  <c r="N6346" i="5" s="1"/>
  <c r="F6347" i="5"/>
  <c r="I6347" i="5"/>
  <c r="M6347" i="5"/>
  <c r="N6347" i="5" s="1"/>
  <c r="F6348" i="5"/>
  <c r="I6348" i="5"/>
  <c r="M6348" i="5"/>
  <c r="N6348" i="5" s="1"/>
  <c r="F6349" i="5"/>
  <c r="I6349" i="5"/>
  <c r="M6349" i="5"/>
  <c r="N6349" i="5" s="1"/>
  <c r="F6350" i="5"/>
  <c r="I6350" i="5"/>
  <c r="M6350" i="5"/>
  <c r="N6350" i="5" s="1"/>
  <c r="F6351" i="5"/>
  <c r="I6351" i="5"/>
  <c r="M6351" i="5"/>
  <c r="N6351" i="5" s="1"/>
  <c r="F6352" i="5"/>
  <c r="I6352" i="5"/>
  <c r="M6352" i="5"/>
  <c r="N6352" i="5" s="1"/>
  <c r="F6353" i="5"/>
  <c r="I6353" i="5"/>
  <c r="M6353" i="5"/>
  <c r="N6353" i="5" s="1"/>
  <c r="F6354" i="5"/>
  <c r="I6354" i="5"/>
  <c r="M6354" i="5"/>
  <c r="N6354" i="5" s="1"/>
  <c r="F6355" i="5"/>
  <c r="I6355" i="5"/>
  <c r="M6355" i="5"/>
  <c r="N6355" i="5" s="1"/>
  <c r="F6356" i="5"/>
  <c r="I6356" i="5"/>
  <c r="M6356" i="5"/>
  <c r="N6356" i="5" s="1"/>
  <c r="F6357" i="5"/>
  <c r="I6357" i="5"/>
  <c r="M6357" i="5"/>
  <c r="N6357" i="5" s="1"/>
  <c r="F6358" i="5"/>
  <c r="I6358" i="5"/>
  <c r="M6358" i="5"/>
  <c r="N6358" i="5" s="1"/>
  <c r="F6359" i="5"/>
  <c r="I6359" i="5"/>
  <c r="M6359" i="5"/>
  <c r="N6359" i="5" s="1"/>
  <c r="F6360" i="5"/>
  <c r="I6360" i="5"/>
  <c r="M6360" i="5"/>
  <c r="N6360" i="5" s="1"/>
  <c r="F6361" i="5"/>
  <c r="I6361" i="5"/>
  <c r="M6361" i="5"/>
  <c r="N6361" i="5" s="1"/>
  <c r="F6362" i="5"/>
  <c r="I6362" i="5"/>
  <c r="M6362" i="5"/>
  <c r="N6362" i="5" s="1"/>
  <c r="F6363" i="5"/>
  <c r="I6363" i="5"/>
  <c r="M6363" i="5"/>
  <c r="N6363" i="5" s="1"/>
  <c r="F6364" i="5"/>
  <c r="I6364" i="5"/>
  <c r="M6364" i="5"/>
  <c r="N6364" i="5" s="1"/>
  <c r="F6365" i="5"/>
  <c r="I6365" i="5"/>
  <c r="M6365" i="5"/>
  <c r="N6365" i="5" s="1"/>
  <c r="F6366" i="5"/>
  <c r="I6366" i="5"/>
  <c r="M6366" i="5"/>
  <c r="N6366" i="5" s="1"/>
  <c r="F6367" i="5"/>
  <c r="I6367" i="5"/>
  <c r="M6367" i="5"/>
  <c r="N6367" i="5" s="1"/>
  <c r="F6368" i="5"/>
  <c r="I6368" i="5"/>
  <c r="M6368" i="5"/>
  <c r="N6368" i="5" s="1"/>
  <c r="F6369" i="5"/>
  <c r="I6369" i="5"/>
  <c r="M6369" i="5"/>
  <c r="N6369" i="5" s="1"/>
  <c r="F6370" i="5"/>
  <c r="I6370" i="5"/>
  <c r="M6370" i="5"/>
  <c r="N6370" i="5" s="1"/>
  <c r="F6371" i="5"/>
  <c r="I6371" i="5"/>
  <c r="M6371" i="5"/>
  <c r="N6371" i="5" s="1"/>
  <c r="F6372" i="5"/>
  <c r="I6372" i="5"/>
  <c r="M6372" i="5"/>
  <c r="N6372" i="5" s="1"/>
  <c r="F6373" i="5"/>
  <c r="I6373" i="5"/>
  <c r="M6373" i="5"/>
  <c r="N6373" i="5" s="1"/>
  <c r="F6374" i="5"/>
  <c r="I6374" i="5"/>
  <c r="M6374" i="5"/>
  <c r="N6374" i="5" s="1"/>
  <c r="F6375" i="5"/>
  <c r="I6375" i="5"/>
  <c r="M6375" i="5"/>
  <c r="N6375" i="5" s="1"/>
  <c r="F6376" i="5"/>
  <c r="I6376" i="5"/>
  <c r="M6376" i="5"/>
  <c r="N6376" i="5" s="1"/>
  <c r="F6377" i="5"/>
  <c r="I6377" i="5"/>
  <c r="M6377" i="5"/>
  <c r="N6377" i="5" s="1"/>
  <c r="F6378" i="5"/>
  <c r="I6378" i="5"/>
  <c r="M6378" i="5"/>
  <c r="N6378" i="5" s="1"/>
  <c r="F6379" i="5"/>
  <c r="I6379" i="5"/>
  <c r="M6379" i="5"/>
  <c r="N6379" i="5" s="1"/>
  <c r="F6380" i="5"/>
  <c r="I6380" i="5"/>
  <c r="M6380" i="5"/>
  <c r="N6380" i="5" s="1"/>
  <c r="F6381" i="5"/>
  <c r="I6381" i="5"/>
  <c r="M6381" i="5"/>
  <c r="N6381" i="5" s="1"/>
  <c r="F6382" i="5"/>
  <c r="I6382" i="5"/>
  <c r="M6382" i="5"/>
  <c r="N6382" i="5" s="1"/>
  <c r="F6383" i="5"/>
  <c r="I6383" i="5"/>
  <c r="M6383" i="5"/>
  <c r="N6383" i="5" s="1"/>
  <c r="F6384" i="5"/>
  <c r="I6384" i="5"/>
  <c r="M6384" i="5"/>
  <c r="N6384" i="5" s="1"/>
  <c r="F6385" i="5"/>
  <c r="I6385" i="5"/>
  <c r="M6385" i="5"/>
  <c r="N6385" i="5" s="1"/>
  <c r="F6386" i="5"/>
  <c r="I6386" i="5"/>
  <c r="M6386" i="5"/>
  <c r="N6386" i="5" s="1"/>
  <c r="F6387" i="5"/>
  <c r="I6387" i="5"/>
  <c r="M6387" i="5"/>
  <c r="N6387" i="5" s="1"/>
  <c r="F6388" i="5"/>
  <c r="I6388" i="5"/>
  <c r="M6388" i="5"/>
  <c r="N6388" i="5" s="1"/>
  <c r="F6389" i="5"/>
  <c r="I6389" i="5"/>
  <c r="M6389" i="5"/>
  <c r="N6389" i="5" s="1"/>
  <c r="F6390" i="5"/>
  <c r="I6390" i="5"/>
  <c r="M6390" i="5"/>
  <c r="N6390" i="5" s="1"/>
  <c r="F6391" i="5"/>
  <c r="I6391" i="5"/>
  <c r="M6391" i="5"/>
  <c r="N6391" i="5" s="1"/>
  <c r="F6392" i="5"/>
  <c r="I6392" i="5"/>
  <c r="M6392" i="5"/>
  <c r="N6392" i="5" s="1"/>
  <c r="F6393" i="5"/>
  <c r="I6393" i="5"/>
  <c r="M6393" i="5"/>
  <c r="N6393" i="5" s="1"/>
  <c r="F6394" i="5"/>
  <c r="I6394" i="5"/>
  <c r="M6394" i="5"/>
  <c r="N6394" i="5" s="1"/>
  <c r="F6395" i="5"/>
  <c r="I6395" i="5"/>
  <c r="M6395" i="5"/>
  <c r="N6395" i="5" s="1"/>
  <c r="F6396" i="5"/>
  <c r="I6396" i="5"/>
  <c r="M6396" i="5"/>
  <c r="N6396" i="5" s="1"/>
  <c r="F6397" i="5"/>
  <c r="I6397" i="5"/>
  <c r="M6397" i="5"/>
  <c r="N6397" i="5" s="1"/>
  <c r="F6398" i="5"/>
  <c r="I6398" i="5"/>
  <c r="M6398" i="5"/>
  <c r="N6398" i="5" s="1"/>
  <c r="F6399" i="5"/>
  <c r="I6399" i="5"/>
  <c r="M6399" i="5"/>
  <c r="N6399" i="5" s="1"/>
  <c r="F6400" i="5"/>
  <c r="I6400" i="5"/>
  <c r="M6400" i="5"/>
  <c r="N6400" i="5" s="1"/>
  <c r="F6401" i="5"/>
  <c r="I6401" i="5"/>
  <c r="M6401" i="5"/>
  <c r="N6401" i="5" s="1"/>
  <c r="F6402" i="5"/>
  <c r="I6402" i="5"/>
  <c r="M6402" i="5"/>
  <c r="N6402" i="5" s="1"/>
  <c r="F6403" i="5"/>
  <c r="I6403" i="5"/>
  <c r="M6403" i="5"/>
  <c r="N6403" i="5" s="1"/>
  <c r="F6404" i="5"/>
  <c r="I6404" i="5"/>
  <c r="M6404" i="5"/>
  <c r="N6404" i="5" s="1"/>
  <c r="F6405" i="5"/>
  <c r="I6405" i="5"/>
  <c r="M6405" i="5"/>
  <c r="N6405" i="5" s="1"/>
  <c r="F6406" i="5"/>
  <c r="I6406" i="5"/>
  <c r="M6406" i="5"/>
  <c r="N6406" i="5" s="1"/>
  <c r="F6407" i="5"/>
  <c r="I6407" i="5"/>
  <c r="M6407" i="5"/>
  <c r="N6407" i="5" s="1"/>
  <c r="F6408" i="5"/>
  <c r="I6408" i="5"/>
  <c r="M6408" i="5"/>
  <c r="N6408" i="5" s="1"/>
  <c r="F6409" i="5"/>
  <c r="I6409" i="5"/>
  <c r="M6409" i="5"/>
  <c r="N6409" i="5" s="1"/>
  <c r="F6410" i="5"/>
  <c r="I6410" i="5"/>
  <c r="M6410" i="5"/>
  <c r="N6410" i="5" s="1"/>
  <c r="F6411" i="5"/>
  <c r="I6411" i="5"/>
  <c r="M6411" i="5"/>
  <c r="N6411" i="5" s="1"/>
  <c r="F6412" i="5"/>
  <c r="I6412" i="5"/>
  <c r="M6412" i="5"/>
  <c r="N6412" i="5" s="1"/>
  <c r="F6413" i="5"/>
  <c r="I6413" i="5"/>
  <c r="M6413" i="5"/>
  <c r="N6413" i="5" s="1"/>
  <c r="F6414" i="5"/>
  <c r="I6414" i="5"/>
  <c r="M6414" i="5"/>
  <c r="N6414" i="5" s="1"/>
  <c r="F6415" i="5"/>
  <c r="I6415" i="5"/>
  <c r="M6415" i="5"/>
  <c r="N6415" i="5" s="1"/>
  <c r="F6416" i="5"/>
  <c r="I6416" i="5"/>
  <c r="M6416" i="5"/>
  <c r="N6416" i="5" s="1"/>
  <c r="F6417" i="5"/>
  <c r="I6417" i="5"/>
  <c r="M6417" i="5"/>
  <c r="N6417" i="5" s="1"/>
  <c r="F6418" i="5"/>
  <c r="I6418" i="5"/>
  <c r="M6418" i="5"/>
  <c r="N6418" i="5" s="1"/>
  <c r="F6419" i="5"/>
  <c r="I6419" i="5"/>
  <c r="M6419" i="5"/>
  <c r="N6419" i="5" s="1"/>
  <c r="F6420" i="5"/>
  <c r="I6420" i="5"/>
  <c r="M6420" i="5"/>
  <c r="N6420" i="5" s="1"/>
  <c r="F6421" i="5"/>
  <c r="I6421" i="5"/>
  <c r="M6421" i="5"/>
  <c r="N6421" i="5" s="1"/>
  <c r="F6422" i="5"/>
  <c r="I6422" i="5"/>
  <c r="M6422" i="5"/>
  <c r="N6422" i="5" s="1"/>
  <c r="F6423" i="5"/>
  <c r="I6423" i="5"/>
  <c r="M6423" i="5"/>
  <c r="N6423" i="5" s="1"/>
  <c r="F6424" i="5"/>
  <c r="I6424" i="5"/>
  <c r="M6424" i="5"/>
  <c r="N6424" i="5" s="1"/>
  <c r="F6425" i="5"/>
  <c r="I6425" i="5"/>
  <c r="M6425" i="5"/>
  <c r="N6425" i="5" s="1"/>
  <c r="F6426" i="5"/>
  <c r="I6426" i="5"/>
  <c r="M6426" i="5"/>
  <c r="N6426" i="5" s="1"/>
  <c r="F6427" i="5"/>
  <c r="I6427" i="5"/>
  <c r="M6427" i="5"/>
  <c r="N6427" i="5" s="1"/>
  <c r="F6428" i="5"/>
  <c r="I6428" i="5"/>
  <c r="M6428" i="5"/>
  <c r="N6428" i="5" s="1"/>
  <c r="F6429" i="5"/>
  <c r="I6429" i="5"/>
  <c r="M6429" i="5"/>
  <c r="N6429" i="5" s="1"/>
  <c r="F6430" i="5"/>
  <c r="I6430" i="5"/>
  <c r="M6430" i="5"/>
  <c r="N6430" i="5" s="1"/>
  <c r="F6431" i="5"/>
  <c r="I6431" i="5"/>
  <c r="M6431" i="5"/>
  <c r="N6431" i="5" s="1"/>
  <c r="F6432" i="5"/>
  <c r="I6432" i="5"/>
  <c r="M6432" i="5"/>
  <c r="N6432" i="5" s="1"/>
  <c r="F6433" i="5"/>
  <c r="I6433" i="5"/>
  <c r="M6433" i="5"/>
  <c r="N6433" i="5" s="1"/>
  <c r="F6434" i="5"/>
  <c r="I6434" i="5"/>
  <c r="M6434" i="5"/>
  <c r="N6434" i="5" s="1"/>
  <c r="F6435" i="5"/>
  <c r="I6435" i="5"/>
  <c r="M6435" i="5"/>
  <c r="N6435" i="5" s="1"/>
  <c r="F6436" i="5"/>
  <c r="I6436" i="5"/>
  <c r="M6436" i="5"/>
  <c r="N6436" i="5" s="1"/>
  <c r="F6437" i="5"/>
  <c r="I6437" i="5"/>
  <c r="M6437" i="5"/>
  <c r="N6437" i="5" s="1"/>
  <c r="F6438" i="5"/>
  <c r="I6438" i="5"/>
  <c r="M6438" i="5"/>
  <c r="N6438" i="5" s="1"/>
  <c r="F6439" i="5"/>
  <c r="I6439" i="5"/>
  <c r="M6439" i="5"/>
  <c r="N6439" i="5" s="1"/>
  <c r="F6440" i="5"/>
  <c r="I6440" i="5"/>
  <c r="M6440" i="5"/>
  <c r="N6440" i="5" s="1"/>
  <c r="F6441" i="5"/>
  <c r="I6441" i="5"/>
  <c r="M6441" i="5"/>
  <c r="N6441" i="5" s="1"/>
  <c r="F6442" i="5"/>
  <c r="I6442" i="5"/>
  <c r="M6442" i="5"/>
  <c r="N6442" i="5" s="1"/>
  <c r="F6443" i="5"/>
  <c r="I6443" i="5"/>
  <c r="M6443" i="5"/>
  <c r="N6443" i="5" s="1"/>
  <c r="F6444" i="5"/>
  <c r="I6444" i="5"/>
  <c r="M6444" i="5"/>
  <c r="N6444" i="5" s="1"/>
  <c r="F6445" i="5"/>
  <c r="I6445" i="5"/>
  <c r="M6445" i="5"/>
  <c r="N6445" i="5" s="1"/>
  <c r="F6446" i="5"/>
  <c r="I6446" i="5"/>
  <c r="M6446" i="5"/>
  <c r="N6446" i="5" s="1"/>
  <c r="F6447" i="5"/>
  <c r="I6447" i="5"/>
  <c r="M6447" i="5"/>
  <c r="N6447" i="5" s="1"/>
  <c r="F6448" i="5"/>
  <c r="I6448" i="5"/>
  <c r="M6448" i="5"/>
  <c r="N6448" i="5" s="1"/>
  <c r="F6449" i="5"/>
  <c r="I6449" i="5"/>
  <c r="M6449" i="5"/>
  <c r="N6449" i="5" s="1"/>
  <c r="F6450" i="5"/>
  <c r="I6450" i="5"/>
  <c r="M6450" i="5"/>
  <c r="N6450" i="5" s="1"/>
  <c r="F6451" i="5"/>
  <c r="I6451" i="5"/>
  <c r="M6451" i="5"/>
  <c r="N6451" i="5" s="1"/>
  <c r="F6452" i="5"/>
  <c r="I6452" i="5"/>
  <c r="M6452" i="5"/>
  <c r="N6452" i="5" s="1"/>
  <c r="F6453" i="5"/>
  <c r="I6453" i="5"/>
  <c r="M6453" i="5"/>
  <c r="N6453" i="5" s="1"/>
  <c r="F6454" i="5"/>
  <c r="I6454" i="5"/>
  <c r="M6454" i="5"/>
  <c r="N6454" i="5" s="1"/>
  <c r="F6455" i="5"/>
  <c r="I6455" i="5"/>
  <c r="M6455" i="5"/>
  <c r="N6455" i="5" s="1"/>
  <c r="F6456" i="5"/>
  <c r="I6456" i="5"/>
  <c r="M6456" i="5"/>
  <c r="N6456" i="5" s="1"/>
  <c r="F6457" i="5"/>
  <c r="I6457" i="5"/>
  <c r="M6457" i="5"/>
  <c r="N6457" i="5" s="1"/>
  <c r="F6458" i="5"/>
  <c r="I6458" i="5"/>
  <c r="M6458" i="5"/>
  <c r="N6458" i="5" s="1"/>
  <c r="F6459" i="5"/>
  <c r="I6459" i="5"/>
  <c r="M6459" i="5"/>
  <c r="N6459" i="5" s="1"/>
  <c r="F6460" i="5"/>
  <c r="I6460" i="5"/>
  <c r="M6460" i="5"/>
  <c r="N6460" i="5" s="1"/>
  <c r="F6461" i="5"/>
  <c r="I6461" i="5"/>
  <c r="M6461" i="5"/>
  <c r="N6461" i="5" s="1"/>
  <c r="F6462" i="5"/>
  <c r="I6462" i="5"/>
  <c r="M6462" i="5"/>
  <c r="N6462" i="5" s="1"/>
  <c r="F6463" i="5"/>
  <c r="I6463" i="5"/>
  <c r="M6463" i="5"/>
  <c r="N6463" i="5" s="1"/>
  <c r="F6464" i="5"/>
  <c r="I6464" i="5"/>
  <c r="M6464" i="5"/>
  <c r="N6464" i="5" s="1"/>
  <c r="F6465" i="5"/>
  <c r="I6465" i="5"/>
  <c r="M6465" i="5"/>
  <c r="N6465" i="5" s="1"/>
  <c r="F6466" i="5"/>
  <c r="I6466" i="5"/>
  <c r="M6466" i="5"/>
  <c r="N6466" i="5" s="1"/>
  <c r="F6467" i="5"/>
  <c r="I6467" i="5"/>
  <c r="M6467" i="5"/>
  <c r="N6467" i="5" s="1"/>
  <c r="F6468" i="5"/>
  <c r="I6468" i="5"/>
  <c r="M6468" i="5"/>
  <c r="N6468" i="5" s="1"/>
  <c r="F6469" i="5"/>
  <c r="I6469" i="5"/>
  <c r="M6469" i="5"/>
  <c r="N6469" i="5" s="1"/>
  <c r="F6470" i="5"/>
  <c r="I6470" i="5"/>
  <c r="M6470" i="5"/>
  <c r="N6470" i="5" s="1"/>
  <c r="F6471" i="5"/>
  <c r="I6471" i="5"/>
  <c r="M6471" i="5"/>
  <c r="N6471" i="5" s="1"/>
  <c r="F6472" i="5"/>
  <c r="I6472" i="5"/>
  <c r="M6472" i="5"/>
  <c r="N6472" i="5" s="1"/>
  <c r="F6473" i="5"/>
  <c r="I6473" i="5"/>
  <c r="M6473" i="5"/>
  <c r="N6473" i="5" s="1"/>
  <c r="F6474" i="5"/>
  <c r="I6474" i="5"/>
  <c r="M6474" i="5"/>
  <c r="N6474" i="5" s="1"/>
  <c r="F6475" i="5"/>
  <c r="I6475" i="5"/>
  <c r="M6475" i="5"/>
  <c r="N6475" i="5" s="1"/>
  <c r="F6476" i="5"/>
  <c r="I6476" i="5"/>
  <c r="M6476" i="5"/>
  <c r="N6476" i="5" s="1"/>
  <c r="F6477" i="5"/>
  <c r="I6477" i="5"/>
  <c r="M6477" i="5"/>
  <c r="N6477" i="5" s="1"/>
  <c r="F6478" i="5"/>
  <c r="I6478" i="5"/>
  <c r="M6478" i="5"/>
  <c r="N6478" i="5" s="1"/>
  <c r="F6479" i="5"/>
  <c r="I6479" i="5"/>
  <c r="M6479" i="5"/>
  <c r="N6479" i="5" s="1"/>
  <c r="F6480" i="5"/>
  <c r="I6480" i="5"/>
  <c r="M6480" i="5"/>
  <c r="N6480" i="5" s="1"/>
  <c r="F6481" i="5"/>
  <c r="I6481" i="5"/>
  <c r="M6481" i="5"/>
  <c r="N6481" i="5" s="1"/>
  <c r="F6482" i="5"/>
  <c r="I6482" i="5"/>
  <c r="M6482" i="5"/>
  <c r="N6482" i="5" s="1"/>
  <c r="F6483" i="5"/>
  <c r="I6483" i="5"/>
  <c r="M6483" i="5"/>
  <c r="N6483" i="5" s="1"/>
  <c r="F6484" i="5"/>
  <c r="I6484" i="5"/>
  <c r="M6484" i="5"/>
  <c r="N6484" i="5" s="1"/>
  <c r="F6485" i="5"/>
  <c r="I6485" i="5"/>
  <c r="M6485" i="5"/>
  <c r="N6485" i="5" s="1"/>
  <c r="F6486" i="5"/>
  <c r="I6486" i="5"/>
  <c r="M6486" i="5"/>
  <c r="N6486" i="5" s="1"/>
  <c r="F6487" i="5"/>
  <c r="I6487" i="5"/>
  <c r="M6487" i="5"/>
  <c r="N6487" i="5" s="1"/>
  <c r="F6488" i="5"/>
  <c r="I6488" i="5"/>
  <c r="M6488" i="5"/>
  <c r="N6488" i="5" s="1"/>
  <c r="F6489" i="5"/>
  <c r="I6489" i="5"/>
  <c r="M6489" i="5"/>
  <c r="N6489" i="5" s="1"/>
  <c r="F6490" i="5"/>
  <c r="I6490" i="5"/>
  <c r="M6490" i="5"/>
  <c r="N6490" i="5" s="1"/>
  <c r="F6491" i="5"/>
  <c r="I6491" i="5"/>
  <c r="M6491" i="5"/>
  <c r="N6491" i="5" s="1"/>
  <c r="F6492" i="5"/>
  <c r="I6492" i="5"/>
  <c r="M6492" i="5"/>
  <c r="N6492" i="5" s="1"/>
  <c r="F6493" i="5"/>
  <c r="I6493" i="5"/>
  <c r="M6493" i="5"/>
  <c r="N6493" i="5" s="1"/>
  <c r="F6494" i="5"/>
  <c r="I6494" i="5"/>
  <c r="M6494" i="5"/>
  <c r="N6494" i="5" s="1"/>
  <c r="F6495" i="5"/>
  <c r="I6495" i="5"/>
  <c r="M6495" i="5"/>
  <c r="N6495" i="5" s="1"/>
  <c r="F6496" i="5"/>
  <c r="I6496" i="5"/>
  <c r="M6496" i="5"/>
  <c r="N6496" i="5" s="1"/>
  <c r="F6497" i="5"/>
  <c r="I6497" i="5"/>
  <c r="M6497" i="5"/>
  <c r="N6497" i="5" s="1"/>
  <c r="F6498" i="5"/>
  <c r="I6498" i="5"/>
  <c r="M6498" i="5"/>
  <c r="N6498" i="5" s="1"/>
  <c r="F6499" i="5"/>
  <c r="I6499" i="5"/>
  <c r="M6499" i="5"/>
  <c r="N6499" i="5" s="1"/>
  <c r="F6500" i="5"/>
  <c r="I6500" i="5"/>
  <c r="M6500" i="5"/>
  <c r="N6500" i="5" s="1"/>
  <c r="F6501" i="5"/>
  <c r="I6501" i="5"/>
  <c r="M6501" i="5"/>
  <c r="N6501" i="5" s="1"/>
  <c r="F6502" i="5"/>
  <c r="I6502" i="5"/>
  <c r="M6502" i="5"/>
  <c r="N6502" i="5" s="1"/>
  <c r="F6503" i="5"/>
  <c r="I6503" i="5"/>
  <c r="M6503" i="5"/>
  <c r="N6503" i="5" s="1"/>
  <c r="F6504" i="5"/>
  <c r="I6504" i="5"/>
  <c r="M6504" i="5"/>
  <c r="N6504" i="5" s="1"/>
  <c r="F6505" i="5"/>
  <c r="I6505" i="5"/>
  <c r="M6505" i="5"/>
  <c r="N6505" i="5" s="1"/>
  <c r="F6506" i="5"/>
  <c r="I6506" i="5"/>
  <c r="M6506" i="5"/>
  <c r="N6506" i="5" s="1"/>
  <c r="F6507" i="5"/>
  <c r="I6507" i="5"/>
  <c r="M6507" i="5"/>
  <c r="N6507" i="5" s="1"/>
  <c r="F6508" i="5"/>
  <c r="I6508" i="5"/>
  <c r="M6508" i="5"/>
  <c r="N6508" i="5" s="1"/>
  <c r="F6509" i="5"/>
  <c r="I6509" i="5"/>
  <c r="M6509" i="5"/>
  <c r="N6509" i="5" s="1"/>
  <c r="F6510" i="5"/>
  <c r="I6510" i="5"/>
  <c r="M6510" i="5"/>
  <c r="N6510" i="5" s="1"/>
  <c r="F6511" i="5"/>
  <c r="I6511" i="5"/>
  <c r="M6511" i="5"/>
  <c r="N6511" i="5" s="1"/>
  <c r="F6512" i="5"/>
  <c r="I6512" i="5"/>
  <c r="M6512" i="5"/>
  <c r="N6512" i="5" s="1"/>
  <c r="F6513" i="5"/>
  <c r="I6513" i="5"/>
  <c r="M6513" i="5"/>
  <c r="N6513" i="5" s="1"/>
  <c r="F6514" i="5"/>
  <c r="I6514" i="5"/>
  <c r="M6514" i="5"/>
  <c r="N6514" i="5" s="1"/>
  <c r="F6515" i="5"/>
  <c r="I6515" i="5"/>
  <c r="M6515" i="5"/>
  <c r="N6515" i="5" s="1"/>
  <c r="F6516" i="5"/>
  <c r="I6516" i="5"/>
  <c r="M6516" i="5"/>
  <c r="N6516" i="5" s="1"/>
  <c r="F6517" i="5"/>
  <c r="I6517" i="5"/>
  <c r="M6517" i="5"/>
  <c r="N6517" i="5" s="1"/>
  <c r="F6518" i="5"/>
  <c r="I6518" i="5"/>
  <c r="M6518" i="5"/>
  <c r="N6518" i="5" s="1"/>
  <c r="F6519" i="5"/>
  <c r="I6519" i="5"/>
  <c r="M6519" i="5"/>
  <c r="N6519" i="5" s="1"/>
  <c r="F6520" i="5"/>
  <c r="I6520" i="5"/>
  <c r="M6520" i="5"/>
  <c r="N6520" i="5" s="1"/>
  <c r="F6521" i="5"/>
  <c r="I6521" i="5"/>
  <c r="M6521" i="5"/>
  <c r="N6521" i="5" s="1"/>
  <c r="F6522" i="5"/>
  <c r="I6522" i="5"/>
  <c r="M6522" i="5"/>
  <c r="N6522" i="5" s="1"/>
  <c r="F6523" i="5"/>
  <c r="I6523" i="5"/>
  <c r="M6523" i="5"/>
  <c r="N6523" i="5" s="1"/>
  <c r="F6524" i="5"/>
  <c r="I6524" i="5"/>
  <c r="M6524" i="5"/>
  <c r="N6524" i="5" s="1"/>
  <c r="F6525" i="5"/>
  <c r="I6525" i="5"/>
  <c r="M6525" i="5"/>
  <c r="N6525" i="5" s="1"/>
  <c r="F6526" i="5"/>
  <c r="I6526" i="5"/>
  <c r="M6526" i="5"/>
  <c r="N6526" i="5" s="1"/>
  <c r="F6527" i="5"/>
  <c r="I6527" i="5"/>
  <c r="M6527" i="5"/>
  <c r="N6527" i="5" s="1"/>
  <c r="F6528" i="5"/>
  <c r="I6528" i="5"/>
  <c r="M6528" i="5"/>
  <c r="N6528" i="5" s="1"/>
  <c r="F6529" i="5"/>
  <c r="I6529" i="5"/>
  <c r="M6529" i="5"/>
  <c r="N6529" i="5" s="1"/>
  <c r="F6530" i="5"/>
  <c r="I6530" i="5"/>
  <c r="M6530" i="5"/>
  <c r="N6530" i="5" s="1"/>
  <c r="F6531" i="5"/>
  <c r="I6531" i="5"/>
  <c r="M6531" i="5"/>
  <c r="N6531" i="5" s="1"/>
  <c r="F6532" i="5"/>
  <c r="I6532" i="5"/>
  <c r="M6532" i="5"/>
  <c r="N6532" i="5" s="1"/>
  <c r="F6533" i="5"/>
  <c r="I6533" i="5"/>
  <c r="M6533" i="5"/>
  <c r="N6533" i="5" s="1"/>
  <c r="F6534" i="5"/>
  <c r="I6534" i="5"/>
  <c r="M6534" i="5"/>
  <c r="N6534" i="5" s="1"/>
  <c r="F6535" i="5"/>
  <c r="I6535" i="5"/>
  <c r="M6535" i="5"/>
  <c r="N6535" i="5" s="1"/>
  <c r="F6536" i="5"/>
  <c r="I6536" i="5"/>
  <c r="M6536" i="5"/>
  <c r="N6536" i="5" s="1"/>
  <c r="K338" i="3"/>
  <c r="X338" i="3" s="1"/>
  <c r="J338" i="3"/>
  <c r="W338" i="3" s="1"/>
  <c r="I338" i="3"/>
  <c r="V338" i="3" s="1"/>
  <c r="H338" i="3"/>
  <c r="U338" i="3" s="1"/>
  <c r="G338" i="3"/>
  <c r="T338" i="3" s="1"/>
  <c r="F338" i="3"/>
  <c r="S338" i="3" s="1"/>
  <c r="E338" i="3"/>
  <c r="R338" i="3" s="1"/>
  <c r="D338" i="3"/>
  <c r="Q338" i="3" s="1"/>
  <c r="C338" i="3"/>
  <c r="P338" i="3" s="1"/>
  <c r="B338" i="3"/>
  <c r="K337" i="3"/>
  <c r="X337" i="3" s="1"/>
  <c r="J337" i="3"/>
  <c r="W337" i="3" s="1"/>
  <c r="I337" i="3"/>
  <c r="V337" i="3" s="1"/>
  <c r="H337" i="3"/>
  <c r="U337" i="3" s="1"/>
  <c r="G337" i="3"/>
  <c r="T337" i="3" s="1"/>
  <c r="F337" i="3"/>
  <c r="E337" i="3"/>
  <c r="R337" i="3" s="1"/>
  <c r="D337" i="3"/>
  <c r="Q337" i="3" s="1"/>
  <c r="C337" i="3"/>
  <c r="P337" i="3" s="1"/>
  <c r="B337" i="3"/>
  <c r="O337" i="3" s="1"/>
  <c r="K336" i="3"/>
  <c r="X336" i="3" s="1"/>
  <c r="J336" i="3"/>
  <c r="W336" i="3" s="1"/>
  <c r="I336" i="3"/>
  <c r="V336" i="3" s="1"/>
  <c r="H336" i="3"/>
  <c r="U336" i="3" s="1"/>
  <c r="G336" i="3"/>
  <c r="T336" i="3" s="1"/>
  <c r="F336" i="3"/>
  <c r="S336" i="3" s="1"/>
  <c r="E336" i="3"/>
  <c r="R336" i="3" s="1"/>
  <c r="D336" i="3"/>
  <c r="C336" i="3"/>
  <c r="B336" i="3"/>
  <c r="O336" i="3" s="1"/>
  <c r="K335" i="3"/>
  <c r="X335" i="3" s="1"/>
  <c r="J335" i="3"/>
  <c r="W335" i="3" s="1"/>
  <c r="I335" i="3"/>
  <c r="V335" i="3" s="1"/>
  <c r="H335" i="3"/>
  <c r="U335" i="3" s="1"/>
  <c r="G335" i="3"/>
  <c r="T335" i="3" s="1"/>
  <c r="F335" i="3"/>
  <c r="S335" i="3" s="1"/>
  <c r="E335" i="3"/>
  <c r="R335" i="3" s="1"/>
  <c r="D335" i="3"/>
  <c r="Q335" i="3" s="1"/>
  <c r="C335" i="3"/>
  <c r="P335" i="3" s="1"/>
  <c r="B335" i="3"/>
  <c r="O335" i="3" s="1"/>
  <c r="K334" i="3"/>
  <c r="X334" i="3" s="1"/>
  <c r="J334" i="3"/>
  <c r="W334" i="3" s="1"/>
  <c r="I334" i="3"/>
  <c r="V334" i="3" s="1"/>
  <c r="H334" i="3"/>
  <c r="U334" i="3" s="1"/>
  <c r="G334" i="3"/>
  <c r="T334" i="3" s="1"/>
  <c r="F334" i="3"/>
  <c r="S334" i="3" s="1"/>
  <c r="E334" i="3"/>
  <c r="R334" i="3" s="1"/>
  <c r="D334" i="3"/>
  <c r="Q334" i="3" s="1"/>
  <c r="C334" i="3"/>
  <c r="P334" i="3" s="1"/>
  <c r="B334" i="3"/>
  <c r="O334" i="3" s="1"/>
  <c r="K333" i="3"/>
  <c r="X333" i="3" s="1"/>
  <c r="J333" i="3"/>
  <c r="W333" i="3" s="1"/>
  <c r="I333" i="3"/>
  <c r="V333" i="3" s="1"/>
  <c r="H333" i="3"/>
  <c r="U333" i="3" s="1"/>
  <c r="G333" i="3"/>
  <c r="T333" i="3" s="1"/>
  <c r="F333" i="3"/>
  <c r="S333" i="3" s="1"/>
  <c r="E333" i="3"/>
  <c r="R333" i="3" s="1"/>
  <c r="D333" i="3"/>
  <c r="Q333" i="3" s="1"/>
  <c r="C333" i="3"/>
  <c r="P333" i="3" s="1"/>
  <c r="B333" i="3"/>
  <c r="K332" i="3"/>
  <c r="X332" i="3" s="1"/>
  <c r="J332" i="3"/>
  <c r="W332" i="3" s="1"/>
  <c r="I332" i="3"/>
  <c r="V332" i="3" s="1"/>
  <c r="H332" i="3"/>
  <c r="U332" i="3" s="1"/>
  <c r="G332" i="3"/>
  <c r="T332" i="3" s="1"/>
  <c r="F332" i="3"/>
  <c r="S332" i="3" s="1"/>
  <c r="E332" i="3"/>
  <c r="R332" i="3" s="1"/>
  <c r="D332" i="3"/>
  <c r="Q332" i="3" s="1"/>
  <c r="C332" i="3"/>
  <c r="P332" i="3" s="1"/>
  <c r="B332" i="3"/>
  <c r="O332" i="3" s="1"/>
  <c r="K331" i="3"/>
  <c r="X331" i="3" s="1"/>
  <c r="J331" i="3"/>
  <c r="W331" i="3" s="1"/>
  <c r="I331" i="3"/>
  <c r="V331" i="3" s="1"/>
  <c r="H331" i="3"/>
  <c r="U331" i="3" s="1"/>
  <c r="G331" i="3"/>
  <c r="T331" i="3" s="1"/>
  <c r="F331" i="3"/>
  <c r="S331" i="3" s="1"/>
  <c r="E331" i="3"/>
  <c r="R331" i="3" s="1"/>
  <c r="D331" i="3"/>
  <c r="C331" i="3"/>
  <c r="P331" i="3" s="1"/>
  <c r="B331" i="3"/>
  <c r="O331" i="3" s="1"/>
  <c r="K330" i="3"/>
  <c r="X330" i="3" s="1"/>
  <c r="J330" i="3"/>
  <c r="W330" i="3" s="1"/>
  <c r="I330" i="3"/>
  <c r="V330" i="3" s="1"/>
  <c r="H330" i="3"/>
  <c r="U330" i="3" s="1"/>
  <c r="G330" i="3"/>
  <c r="T330" i="3" s="1"/>
  <c r="F330" i="3"/>
  <c r="S330" i="3" s="1"/>
  <c r="E330" i="3"/>
  <c r="R330" i="3" s="1"/>
  <c r="D330" i="3"/>
  <c r="Q330" i="3" s="1"/>
  <c r="C330" i="3"/>
  <c r="P330" i="3" s="1"/>
  <c r="B330" i="3"/>
  <c r="O330" i="3" s="1"/>
  <c r="K329" i="3"/>
  <c r="X329" i="3" s="1"/>
  <c r="J329" i="3"/>
  <c r="W329" i="3" s="1"/>
  <c r="I329" i="3"/>
  <c r="V329" i="3" s="1"/>
  <c r="H329" i="3"/>
  <c r="U329" i="3" s="1"/>
  <c r="G329" i="3"/>
  <c r="T329" i="3" s="1"/>
  <c r="F329" i="3"/>
  <c r="S329" i="3" s="1"/>
  <c r="E329" i="3"/>
  <c r="R329" i="3" s="1"/>
  <c r="D329" i="3"/>
  <c r="Q329" i="3" s="1"/>
  <c r="C329" i="3"/>
  <c r="P329" i="3" s="1"/>
  <c r="B329" i="3"/>
  <c r="O329" i="3" s="1"/>
  <c r="K328" i="3"/>
  <c r="X328" i="3" s="1"/>
  <c r="J328" i="3"/>
  <c r="W328" i="3" s="1"/>
  <c r="I328" i="3"/>
  <c r="V328" i="3" s="1"/>
  <c r="H328" i="3"/>
  <c r="U328" i="3" s="1"/>
  <c r="G328" i="3"/>
  <c r="T328" i="3" s="1"/>
  <c r="F328" i="3"/>
  <c r="S328" i="3" s="1"/>
  <c r="E328" i="3"/>
  <c r="R328" i="3" s="1"/>
  <c r="D328" i="3"/>
  <c r="Q328" i="3" s="1"/>
  <c r="C328" i="3"/>
  <c r="P328" i="3" s="1"/>
  <c r="B328" i="3"/>
  <c r="O328" i="3" s="1"/>
  <c r="K327" i="3"/>
  <c r="X327" i="3" s="1"/>
  <c r="J327" i="3"/>
  <c r="W327" i="3" s="1"/>
  <c r="I327" i="3"/>
  <c r="V327" i="3" s="1"/>
  <c r="H327" i="3"/>
  <c r="U327" i="3" s="1"/>
  <c r="G327" i="3"/>
  <c r="T327" i="3" s="1"/>
  <c r="F327" i="3"/>
  <c r="S327" i="3" s="1"/>
  <c r="E327" i="3"/>
  <c r="R327" i="3" s="1"/>
  <c r="D327" i="3"/>
  <c r="Q327" i="3" s="1"/>
  <c r="C327" i="3"/>
  <c r="P327" i="3" s="1"/>
  <c r="B327" i="3"/>
  <c r="O327" i="3" s="1"/>
  <c r="K326" i="3"/>
  <c r="X326" i="3" s="1"/>
  <c r="J326" i="3"/>
  <c r="W326" i="3" s="1"/>
  <c r="I326" i="3"/>
  <c r="V326" i="3" s="1"/>
  <c r="H326" i="3"/>
  <c r="U326" i="3" s="1"/>
  <c r="G326" i="3"/>
  <c r="T326" i="3" s="1"/>
  <c r="F326" i="3"/>
  <c r="S326" i="3" s="1"/>
  <c r="E326" i="3"/>
  <c r="R326" i="3" s="1"/>
  <c r="D326" i="3"/>
  <c r="C326" i="3"/>
  <c r="P326" i="3" s="1"/>
  <c r="B326" i="3"/>
  <c r="O326" i="3" s="1"/>
  <c r="K325" i="3"/>
  <c r="X325" i="3" s="1"/>
  <c r="J325" i="3"/>
  <c r="W325" i="3" s="1"/>
  <c r="I325" i="3"/>
  <c r="V325" i="3" s="1"/>
  <c r="H325" i="3"/>
  <c r="U325" i="3" s="1"/>
  <c r="G325" i="3"/>
  <c r="T325" i="3" s="1"/>
  <c r="F325" i="3"/>
  <c r="S325" i="3" s="1"/>
  <c r="E325" i="3"/>
  <c r="R325" i="3" s="1"/>
  <c r="D325" i="3"/>
  <c r="Q325" i="3" s="1"/>
  <c r="C325" i="3"/>
  <c r="P325" i="3" s="1"/>
  <c r="B325" i="3"/>
  <c r="K324" i="3"/>
  <c r="X324" i="3" s="1"/>
  <c r="J324" i="3"/>
  <c r="W324" i="3" s="1"/>
  <c r="I324" i="3"/>
  <c r="V324" i="3" s="1"/>
  <c r="H324" i="3"/>
  <c r="U324" i="3" s="1"/>
  <c r="G324" i="3"/>
  <c r="T324" i="3" s="1"/>
  <c r="F324" i="3"/>
  <c r="S324" i="3" s="1"/>
  <c r="E324" i="3"/>
  <c r="D324" i="3"/>
  <c r="Q324" i="3" s="1"/>
  <c r="C324" i="3"/>
  <c r="P324" i="3" s="1"/>
  <c r="B324" i="3"/>
  <c r="O324" i="3" s="1"/>
  <c r="K323" i="3"/>
  <c r="X323" i="3" s="1"/>
  <c r="J323" i="3"/>
  <c r="W323" i="3" s="1"/>
  <c r="I323" i="3"/>
  <c r="V323" i="3" s="1"/>
  <c r="H323" i="3"/>
  <c r="U323" i="3" s="1"/>
  <c r="G323" i="3"/>
  <c r="T323" i="3" s="1"/>
  <c r="F323" i="3"/>
  <c r="S323" i="3" s="1"/>
  <c r="E323" i="3"/>
  <c r="R323" i="3" s="1"/>
  <c r="D323" i="3"/>
  <c r="Q323" i="3" s="1"/>
  <c r="C323" i="3"/>
  <c r="P323" i="3" s="1"/>
  <c r="B323" i="3"/>
  <c r="O323" i="3" s="1"/>
  <c r="K322" i="3"/>
  <c r="X322" i="3" s="1"/>
  <c r="J322" i="3"/>
  <c r="W322" i="3" s="1"/>
  <c r="I322" i="3"/>
  <c r="V322" i="3" s="1"/>
  <c r="H322" i="3"/>
  <c r="U322" i="3" s="1"/>
  <c r="G322" i="3"/>
  <c r="T322" i="3" s="1"/>
  <c r="F322" i="3"/>
  <c r="S322" i="3" s="1"/>
  <c r="E322" i="3"/>
  <c r="R322" i="3" s="1"/>
  <c r="D322" i="3"/>
  <c r="Q322" i="3" s="1"/>
  <c r="C322" i="3"/>
  <c r="P322" i="3" s="1"/>
  <c r="B322" i="3"/>
  <c r="K321" i="3"/>
  <c r="X321" i="3" s="1"/>
  <c r="J321" i="3"/>
  <c r="W321" i="3" s="1"/>
  <c r="I321" i="3"/>
  <c r="V321" i="3" s="1"/>
  <c r="H321" i="3"/>
  <c r="U321" i="3" s="1"/>
  <c r="G321" i="3"/>
  <c r="T321" i="3" s="1"/>
  <c r="F321" i="3"/>
  <c r="S321" i="3" s="1"/>
  <c r="E321" i="3"/>
  <c r="R321" i="3" s="1"/>
  <c r="D321" i="3"/>
  <c r="Q321" i="3" s="1"/>
  <c r="C321" i="3"/>
  <c r="P321" i="3" s="1"/>
  <c r="B321" i="3"/>
  <c r="O321" i="3" s="1"/>
  <c r="K320" i="3"/>
  <c r="X320" i="3" s="1"/>
  <c r="J320" i="3"/>
  <c r="W320" i="3" s="1"/>
  <c r="I320" i="3"/>
  <c r="V320" i="3" s="1"/>
  <c r="H320" i="3"/>
  <c r="U320" i="3" s="1"/>
  <c r="G320" i="3"/>
  <c r="T320" i="3" s="1"/>
  <c r="F320" i="3"/>
  <c r="S320" i="3" s="1"/>
  <c r="E320" i="3"/>
  <c r="R320" i="3" s="1"/>
  <c r="D320" i="3"/>
  <c r="Q320" i="3" s="1"/>
  <c r="C320" i="3"/>
  <c r="P320" i="3" s="1"/>
  <c r="B320" i="3"/>
  <c r="O320" i="3" s="1"/>
  <c r="K319" i="3"/>
  <c r="X319" i="3" s="1"/>
  <c r="J319" i="3"/>
  <c r="W319" i="3" s="1"/>
  <c r="I319" i="3"/>
  <c r="V319" i="3" s="1"/>
  <c r="H319" i="3"/>
  <c r="U319" i="3" s="1"/>
  <c r="G319" i="3"/>
  <c r="T319" i="3" s="1"/>
  <c r="F319" i="3"/>
  <c r="S319" i="3" s="1"/>
  <c r="E319" i="3"/>
  <c r="R319" i="3" s="1"/>
  <c r="D319" i="3"/>
  <c r="Q319" i="3" s="1"/>
  <c r="C319" i="3"/>
  <c r="P319" i="3" s="1"/>
  <c r="B319" i="3"/>
  <c r="K318" i="3"/>
  <c r="X318" i="3" s="1"/>
  <c r="J318" i="3"/>
  <c r="W318" i="3" s="1"/>
  <c r="I318" i="3"/>
  <c r="V318" i="3" s="1"/>
  <c r="H318" i="3"/>
  <c r="U318" i="3" s="1"/>
  <c r="G318" i="3"/>
  <c r="T318" i="3" s="1"/>
  <c r="F318" i="3"/>
  <c r="S318" i="3" s="1"/>
  <c r="E318" i="3"/>
  <c r="R318" i="3" s="1"/>
  <c r="D318" i="3"/>
  <c r="Q318" i="3" s="1"/>
  <c r="C318" i="3"/>
  <c r="P318" i="3" s="1"/>
  <c r="B318" i="3"/>
  <c r="O318" i="3" s="1"/>
  <c r="K317" i="3"/>
  <c r="X317" i="3" s="1"/>
  <c r="J317" i="3"/>
  <c r="W317" i="3" s="1"/>
  <c r="I317" i="3"/>
  <c r="V317" i="3" s="1"/>
  <c r="H317" i="3"/>
  <c r="U317" i="3" s="1"/>
  <c r="G317" i="3"/>
  <c r="T317" i="3" s="1"/>
  <c r="F317" i="3"/>
  <c r="S317" i="3" s="1"/>
  <c r="E317" i="3"/>
  <c r="R317" i="3" s="1"/>
  <c r="D317" i="3"/>
  <c r="Q317" i="3" s="1"/>
  <c r="C317" i="3"/>
  <c r="P317" i="3" s="1"/>
  <c r="B317" i="3"/>
  <c r="K316" i="3"/>
  <c r="X316" i="3" s="1"/>
  <c r="J316" i="3"/>
  <c r="W316" i="3" s="1"/>
  <c r="I316" i="3"/>
  <c r="V316" i="3" s="1"/>
  <c r="H316" i="3"/>
  <c r="U316" i="3" s="1"/>
  <c r="G316" i="3"/>
  <c r="T316" i="3" s="1"/>
  <c r="F316" i="3"/>
  <c r="S316" i="3" s="1"/>
  <c r="E316" i="3"/>
  <c r="R316" i="3" s="1"/>
  <c r="D316" i="3"/>
  <c r="Q316" i="3" s="1"/>
  <c r="C316" i="3"/>
  <c r="P316" i="3" s="1"/>
  <c r="B316" i="3"/>
  <c r="O316" i="3" s="1"/>
  <c r="K315" i="3"/>
  <c r="X315" i="3" s="1"/>
  <c r="J315" i="3"/>
  <c r="W315" i="3" s="1"/>
  <c r="I315" i="3"/>
  <c r="V315" i="3" s="1"/>
  <c r="H315" i="3"/>
  <c r="U315" i="3" s="1"/>
  <c r="G315" i="3"/>
  <c r="T315" i="3" s="1"/>
  <c r="F315" i="3"/>
  <c r="S315" i="3" s="1"/>
  <c r="E315" i="3"/>
  <c r="R315" i="3" s="1"/>
  <c r="D315" i="3"/>
  <c r="Q315" i="3" s="1"/>
  <c r="C315" i="3"/>
  <c r="P315" i="3" s="1"/>
  <c r="B315" i="3"/>
  <c r="O315" i="3" s="1"/>
  <c r="K314" i="3"/>
  <c r="J314" i="3"/>
  <c r="W314" i="3" s="1"/>
  <c r="I314" i="3"/>
  <c r="V314" i="3" s="1"/>
  <c r="H314" i="3"/>
  <c r="U314" i="3" s="1"/>
  <c r="G314" i="3"/>
  <c r="T314" i="3" s="1"/>
  <c r="F314" i="3"/>
  <c r="S314" i="3" s="1"/>
  <c r="E314" i="3"/>
  <c r="R314" i="3" s="1"/>
  <c r="D314" i="3"/>
  <c r="Q314" i="3" s="1"/>
  <c r="C314" i="3"/>
  <c r="P314" i="3" s="1"/>
  <c r="B314" i="3"/>
  <c r="O314" i="3" s="1"/>
  <c r="K313" i="3"/>
  <c r="X313" i="3" s="1"/>
  <c r="J313" i="3"/>
  <c r="W313" i="3" s="1"/>
  <c r="I313" i="3"/>
  <c r="V313" i="3" s="1"/>
  <c r="H313" i="3"/>
  <c r="U313" i="3" s="1"/>
  <c r="G313" i="3"/>
  <c r="T313" i="3" s="1"/>
  <c r="F313" i="3"/>
  <c r="S313" i="3" s="1"/>
  <c r="E313" i="3"/>
  <c r="R313" i="3" s="1"/>
  <c r="D313" i="3"/>
  <c r="Q313" i="3" s="1"/>
  <c r="C313" i="3"/>
  <c r="P313" i="3" s="1"/>
  <c r="B313" i="3"/>
  <c r="K312" i="3"/>
  <c r="X312" i="3" s="1"/>
  <c r="J312" i="3"/>
  <c r="W312" i="3" s="1"/>
  <c r="I312" i="3"/>
  <c r="V312" i="3" s="1"/>
  <c r="H312" i="3"/>
  <c r="U312" i="3" s="1"/>
  <c r="G312" i="3"/>
  <c r="T312" i="3" s="1"/>
  <c r="F312" i="3"/>
  <c r="S312" i="3" s="1"/>
  <c r="E312" i="3"/>
  <c r="R312" i="3" s="1"/>
  <c r="D312" i="3"/>
  <c r="Q312" i="3" s="1"/>
  <c r="C312" i="3"/>
  <c r="P312" i="3" s="1"/>
  <c r="B312" i="3"/>
  <c r="O312" i="3" s="1"/>
  <c r="K311" i="3"/>
  <c r="X311" i="3" s="1"/>
  <c r="J311" i="3"/>
  <c r="W311" i="3" s="1"/>
  <c r="I311" i="3"/>
  <c r="V311" i="3" s="1"/>
  <c r="H311" i="3"/>
  <c r="U311" i="3" s="1"/>
  <c r="G311" i="3"/>
  <c r="T311" i="3" s="1"/>
  <c r="F311" i="3"/>
  <c r="S311" i="3" s="1"/>
  <c r="E311" i="3"/>
  <c r="R311" i="3" s="1"/>
  <c r="D311" i="3"/>
  <c r="C311" i="3"/>
  <c r="P311" i="3" s="1"/>
  <c r="B311" i="3"/>
  <c r="O311" i="3" s="1"/>
  <c r="K304" i="3"/>
  <c r="X304" i="3" s="1"/>
  <c r="J304" i="3"/>
  <c r="W304" i="3" s="1"/>
  <c r="I304" i="3"/>
  <c r="V304" i="3" s="1"/>
  <c r="H304" i="3"/>
  <c r="U304" i="3" s="1"/>
  <c r="G304" i="3"/>
  <c r="T304" i="3" s="1"/>
  <c r="F304" i="3"/>
  <c r="S304" i="3" s="1"/>
  <c r="E304" i="3"/>
  <c r="R304" i="3" s="1"/>
  <c r="D304" i="3"/>
  <c r="C304" i="3"/>
  <c r="P304" i="3" s="1"/>
  <c r="B304" i="3"/>
  <c r="O304" i="3" s="1"/>
  <c r="K303" i="3"/>
  <c r="X303" i="3" s="1"/>
  <c r="J303" i="3"/>
  <c r="W303" i="3" s="1"/>
  <c r="I303" i="3"/>
  <c r="V303" i="3" s="1"/>
  <c r="H303" i="3"/>
  <c r="U303" i="3" s="1"/>
  <c r="G303" i="3"/>
  <c r="T303" i="3" s="1"/>
  <c r="F303" i="3"/>
  <c r="S303" i="3" s="1"/>
  <c r="E303" i="3"/>
  <c r="R303" i="3" s="1"/>
  <c r="D303" i="3"/>
  <c r="Q303" i="3" s="1"/>
  <c r="C303" i="3"/>
  <c r="P303" i="3" s="1"/>
  <c r="B303" i="3"/>
  <c r="K302" i="3"/>
  <c r="X302" i="3" s="1"/>
  <c r="J302" i="3"/>
  <c r="W302" i="3" s="1"/>
  <c r="I302" i="3"/>
  <c r="V302" i="3" s="1"/>
  <c r="H302" i="3"/>
  <c r="U302" i="3" s="1"/>
  <c r="G302" i="3"/>
  <c r="T302" i="3" s="1"/>
  <c r="F302" i="3"/>
  <c r="S302" i="3" s="1"/>
  <c r="E302" i="3"/>
  <c r="R302" i="3" s="1"/>
  <c r="D302" i="3"/>
  <c r="Q302" i="3" s="1"/>
  <c r="C302" i="3"/>
  <c r="P302" i="3" s="1"/>
  <c r="B302" i="3"/>
  <c r="O302" i="3" s="1"/>
  <c r="K301" i="3"/>
  <c r="X301" i="3" s="1"/>
  <c r="J301" i="3"/>
  <c r="W301" i="3" s="1"/>
  <c r="I301" i="3"/>
  <c r="V301" i="3" s="1"/>
  <c r="H301" i="3"/>
  <c r="U301" i="3" s="1"/>
  <c r="G301" i="3"/>
  <c r="T301" i="3" s="1"/>
  <c r="F301" i="3"/>
  <c r="S301" i="3" s="1"/>
  <c r="E301" i="3"/>
  <c r="R301" i="3" s="1"/>
  <c r="D301" i="3"/>
  <c r="Q301" i="3" s="1"/>
  <c r="C301" i="3"/>
  <c r="B301" i="3"/>
  <c r="O301" i="3" s="1"/>
  <c r="K300" i="3"/>
  <c r="X300" i="3" s="1"/>
  <c r="J300" i="3"/>
  <c r="W300" i="3" s="1"/>
  <c r="I300" i="3"/>
  <c r="V300" i="3" s="1"/>
  <c r="H300" i="3"/>
  <c r="U300" i="3" s="1"/>
  <c r="G300" i="3"/>
  <c r="T300" i="3" s="1"/>
  <c r="F300" i="3"/>
  <c r="S300" i="3" s="1"/>
  <c r="E300" i="3"/>
  <c r="R300" i="3" s="1"/>
  <c r="D300" i="3"/>
  <c r="Q300" i="3" s="1"/>
  <c r="C300" i="3"/>
  <c r="P300" i="3" s="1"/>
  <c r="B300" i="3"/>
  <c r="O300" i="3" s="1"/>
  <c r="K299" i="3"/>
  <c r="X299" i="3" s="1"/>
  <c r="J299" i="3"/>
  <c r="W299" i="3" s="1"/>
  <c r="I299" i="3"/>
  <c r="V299" i="3" s="1"/>
  <c r="H299" i="3"/>
  <c r="U299" i="3" s="1"/>
  <c r="G299" i="3"/>
  <c r="T299" i="3" s="1"/>
  <c r="F299" i="3"/>
  <c r="S299" i="3" s="1"/>
  <c r="E299" i="3"/>
  <c r="R299" i="3" s="1"/>
  <c r="D299" i="3"/>
  <c r="Q299" i="3" s="1"/>
  <c r="C299" i="3"/>
  <c r="P299" i="3" s="1"/>
  <c r="B299" i="3"/>
  <c r="O299" i="3" s="1"/>
  <c r="K298" i="3"/>
  <c r="X298" i="3" s="1"/>
  <c r="J298" i="3"/>
  <c r="W298" i="3" s="1"/>
  <c r="I298" i="3"/>
  <c r="V298" i="3" s="1"/>
  <c r="H298" i="3"/>
  <c r="U298" i="3" s="1"/>
  <c r="G298" i="3"/>
  <c r="T298" i="3" s="1"/>
  <c r="F298" i="3"/>
  <c r="S298" i="3" s="1"/>
  <c r="E298" i="3"/>
  <c r="R298" i="3" s="1"/>
  <c r="D298" i="3"/>
  <c r="Q298" i="3" s="1"/>
  <c r="C298" i="3"/>
  <c r="B298" i="3"/>
  <c r="O298" i="3" s="1"/>
  <c r="K297" i="3"/>
  <c r="X297" i="3" s="1"/>
  <c r="J297" i="3"/>
  <c r="W297" i="3" s="1"/>
  <c r="I297" i="3"/>
  <c r="V297" i="3" s="1"/>
  <c r="H297" i="3"/>
  <c r="U297" i="3" s="1"/>
  <c r="G297" i="3"/>
  <c r="T297" i="3" s="1"/>
  <c r="F297" i="3"/>
  <c r="E297" i="3"/>
  <c r="R297" i="3" s="1"/>
  <c r="D297" i="3"/>
  <c r="Q297" i="3" s="1"/>
  <c r="C297" i="3"/>
  <c r="P297" i="3" s="1"/>
  <c r="B297" i="3"/>
  <c r="O297" i="3" s="1"/>
  <c r="K296" i="3"/>
  <c r="X296" i="3" s="1"/>
  <c r="J296" i="3"/>
  <c r="W296" i="3" s="1"/>
  <c r="I296" i="3"/>
  <c r="V296" i="3" s="1"/>
  <c r="H296" i="3"/>
  <c r="U296" i="3" s="1"/>
  <c r="G296" i="3"/>
  <c r="T296" i="3" s="1"/>
  <c r="F296" i="3"/>
  <c r="S296" i="3" s="1"/>
  <c r="E296" i="3"/>
  <c r="R296" i="3" s="1"/>
  <c r="D296" i="3"/>
  <c r="Q296" i="3" s="1"/>
  <c r="C296" i="3"/>
  <c r="P296" i="3" s="1"/>
  <c r="B296" i="3"/>
  <c r="K295" i="3"/>
  <c r="X295" i="3" s="1"/>
  <c r="J295" i="3"/>
  <c r="W295" i="3" s="1"/>
  <c r="I295" i="3"/>
  <c r="V295" i="3" s="1"/>
  <c r="H295" i="3"/>
  <c r="U295" i="3" s="1"/>
  <c r="G295" i="3"/>
  <c r="T295" i="3" s="1"/>
  <c r="F295" i="3"/>
  <c r="S295" i="3" s="1"/>
  <c r="E295" i="3"/>
  <c r="R295" i="3" s="1"/>
  <c r="D295" i="3"/>
  <c r="Q295" i="3" s="1"/>
  <c r="C295" i="3"/>
  <c r="P295" i="3" s="1"/>
  <c r="B295" i="3"/>
  <c r="K294" i="3"/>
  <c r="X294" i="3" s="1"/>
  <c r="J294" i="3"/>
  <c r="W294" i="3" s="1"/>
  <c r="I294" i="3"/>
  <c r="V294" i="3" s="1"/>
  <c r="H294" i="3"/>
  <c r="U294" i="3" s="1"/>
  <c r="G294" i="3"/>
  <c r="T294" i="3" s="1"/>
  <c r="F294" i="3"/>
  <c r="S294" i="3" s="1"/>
  <c r="E294" i="3"/>
  <c r="R294" i="3" s="1"/>
  <c r="D294" i="3"/>
  <c r="Q294" i="3" s="1"/>
  <c r="C294" i="3"/>
  <c r="P294" i="3" s="1"/>
  <c r="B294" i="3"/>
  <c r="K293" i="3"/>
  <c r="X293" i="3" s="1"/>
  <c r="J293" i="3"/>
  <c r="W293" i="3" s="1"/>
  <c r="I293" i="3"/>
  <c r="V293" i="3" s="1"/>
  <c r="H293" i="3"/>
  <c r="U293" i="3" s="1"/>
  <c r="G293" i="3"/>
  <c r="T293" i="3" s="1"/>
  <c r="F293" i="3"/>
  <c r="S293" i="3" s="1"/>
  <c r="E293" i="3"/>
  <c r="R293" i="3" s="1"/>
  <c r="D293" i="3"/>
  <c r="Q293" i="3" s="1"/>
  <c r="C293" i="3"/>
  <c r="P293" i="3" s="1"/>
  <c r="B293" i="3"/>
  <c r="K292" i="3"/>
  <c r="X292" i="3" s="1"/>
  <c r="J292" i="3"/>
  <c r="W292" i="3" s="1"/>
  <c r="I292" i="3"/>
  <c r="V292" i="3" s="1"/>
  <c r="H292" i="3"/>
  <c r="U292" i="3" s="1"/>
  <c r="G292" i="3"/>
  <c r="T292" i="3" s="1"/>
  <c r="F292" i="3"/>
  <c r="S292" i="3" s="1"/>
  <c r="E292" i="3"/>
  <c r="R292" i="3" s="1"/>
  <c r="D292" i="3"/>
  <c r="Q292" i="3" s="1"/>
  <c r="C292" i="3"/>
  <c r="P292" i="3" s="1"/>
  <c r="B292" i="3"/>
  <c r="O292" i="3" s="1"/>
  <c r="K291" i="3"/>
  <c r="X291" i="3" s="1"/>
  <c r="J291" i="3"/>
  <c r="W291" i="3" s="1"/>
  <c r="I291" i="3"/>
  <c r="V291" i="3" s="1"/>
  <c r="H291" i="3"/>
  <c r="U291" i="3" s="1"/>
  <c r="G291" i="3"/>
  <c r="T291" i="3" s="1"/>
  <c r="F291" i="3"/>
  <c r="S291" i="3" s="1"/>
  <c r="E291" i="3"/>
  <c r="R291" i="3" s="1"/>
  <c r="D291" i="3"/>
  <c r="C291" i="3"/>
  <c r="P291" i="3" s="1"/>
  <c r="B291" i="3"/>
  <c r="O291" i="3" s="1"/>
  <c r="K290" i="3"/>
  <c r="X290" i="3" s="1"/>
  <c r="J290" i="3"/>
  <c r="W290" i="3" s="1"/>
  <c r="I290" i="3"/>
  <c r="V290" i="3" s="1"/>
  <c r="H290" i="3"/>
  <c r="U290" i="3" s="1"/>
  <c r="G290" i="3"/>
  <c r="T290" i="3" s="1"/>
  <c r="F290" i="3"/>
  <c r="S290" i="3" s="1"/>
  <c r="E290" i="3"/>
  <c r="R290" i="3" s="1"/>
  <c r="D290" i="3"/>
  <c r="Q290" i="3" s="1"/>
  <c r="C290" i="3"/>
  <c r="P290" i="3" s="1"/>
  <c r="B290" i="3"/>
  <c r="O290" i="3" s="1"/>
  <c r="K289" i="3"/>
  <c r="X289" i="3" s="1"/>
  <c r="J289" i="3"/>
  <c r="W289" i="3" s="1"/>
  <c r="I289" i="3"/>
  <c r="V289" i="3" s="1"/>
  <c r="H289" i="3"/>
  <c r="U289" i="3" s="1"/>
  <c r="G289" i="3"/>
  <c r="T289" i="3" s="1"/>
  <c r="F289" i="3"/>
  <c r="S289" i="3" s="1"/>
  <c r="E289" i="3"/>
  <c r="R289" i="3" s="1"/>
  <c r="D289" i="3"/>
  <c r="Q289" i="3" s="1"/>
  <c r="C289" i="3"/>
  <c r="P289" i="3" s="1"/>
  <c r="B289" i="3"/>
  <c r="O289" i="3" s="1"/>
  <c r="K288" i="3"/>
  <c r="X288" i="3" s="1"/>
  <c r="J288" i="3"/>
  <c r="W288" i="3" s="1"/>
  <c r="I288" i="3"/>
  <c r="V288" i="3" s="1"/>
  <c r="H288" i="3"/>
  <c r="U288" i="3" s="1"/>
  <c r="G288" i="3"/>
  <c r="T288" i="3" s="1"/>
  <c r="F288" i="3"/>
  <c r="S288" i="3" s="1"/>
  <c r="E288" i="3"/>
  <c r="R288" i="3" s="1"/>
  <c r="D288" i="3"/>
  <c r="Q288" i="3" s="1"/>
  <c r="C288" i="3"/>
  <c r="P288" i="3" s="1"/>
  <c r="B288" i="3"/>
  <c r="K287" i="3"/>
  <c r="X287" i="3" s="1"/>
  <c r="J287" i="3"/>
  <c r="W287" i="3" s="1"/>
  <c r="I287" i="3"/>
  <c r="V287" i="3" s="1"/>
  <c r="H287" i="3"/>
  <c r="U287" i="3" s="1"/>
  <c r="G287" i="3"/>
  <c r="T287" i="3" s="1"/>
  <c r="F287" i="3"/>
  <c r="S287" i="3" s="1"/>
  <c r="E287" i="3"/>
  <c r="R287" i="3" s="1"/>
  <c r="D287" i="3"/>
  <c r="Q287" i="3" s="1"/>
  <c r="C287" i="3"/>
  <c r="P287" i="3" s="1"/>
  <c r="B287" i="3"/>
  <c r="K286" i="3"/>
  <c r="X286" i="3" s="1"/>
  <c r="J286" i="3"/>
  <c r="W286" i="3" s="1"/>
  <c r="I286" i="3"/>
  <c r="V286" i="3" s="1"/>
  <c r="H286" i="3"/>
  <c r="U286" i="3" s="1"/>
  <c r="G286" i="3"/>
  <c r="T286" i="3" s="1"/>
  <c r="F286" i="3"/>
  <c r="E286" i="3"/>
  <c r="R286" i="3" s="1"/>
  <c r="D286" i="3"/>
  <c r="Q286" i="3" s="1"/>
  <c r="C286" i="3"/>
  <c r="P286" i="3" s="1"/>
  <c r="B286" i="3"/>
  <c r="K285" i="3"/>
  <c r="X285" i="3" s="1"/>
  <c r="J285" i="3"/>
  <c r="W285" i="3" s="1"/>
  <c r="I285" i="3"/>
  <c r="V285" i="3" s="1"/>
  <c r="H285" i="3"/>
  <c r="U285" i="3" s="1"/>
  <c r="G285" i="3"/>
  <c r="T285" i="3" s="1"/>
  <c r="F285" i="3"/>
  <c r="S285" i="3" s="1"/>
  <c r="E285" i="3"/>
  <c r="R285" i="3" s="1"/>
  <c r="D285" i="3"/>
  <c r="Q285" i="3" s="1"/>
  <c r="C285" i="3"/>
  <c r="B285" i="3"/>
  <c r="O285" i="3" s="1"/>
  <c r="K284" i="3"/>
  <c r="X284" i="3" s="1"/>
  <c r="J284" i="3"/>
  <c r="W284" i="3" s="1"/>
  <c r="I284" i="3"/>
  <c r="V284" i="3" s="1"/>
  <c r="H284" i="3"/>
  <c r="U284" i="3" s="1"/>
  <c r="G284" i="3"/>
  <c r="T284" i="3" s="1"/>
  <c r="F284" i="3"/>
  <c r="S284" i="3" s="1"/>
  <c r="E284" i="3"/>
  <c r="R284" i="3" s="1"/>
  <c r="D284" i="3"/>
  <c r="Q284" i="3" s="1"/>
  <c r="C284" i="3"/>
  <c r="P284" i="3" s="1"/>
  <c r="B284" i="3"/>
  <c r="K283" i="3"/>
  <c r="X283" i="3" s="1"/>
  <c r="J283" i="3"/>
  <c r="W283" i="3" s="1"/>
  <c r="I283" i="3"/>
  <c r="V283" i="3" s="1"/>
  <c r="H283" i="3"/>
  <c r="U283" i="3" s="1"/>
  <c r="G283" i="3"/>
  <c r="T283" i="3" s="1"/>
  <c r="F283" i="3"/>
  <c r="S283" i="3" s="1"/>
  <c r="E283" i="3"/>
  <c r="D283" i="3"/>
  <c r="Q283" i="3" s="1"/>
  <c r="C283" i="3"/>
  <c r="P283" i="3" s="1"/>
  <c r="B283" i="3"/>
  <c r="O283" i="3" s="1"/>
  <c r="K282" i="3"/>
  <c r="X282" i="3" s="1"/>
  <c r="J282" i="3"/>
  <c r="W282" i="3" s="1"/>
  <c r="I282" i="3"/>
  <c r="V282" i="3" s="1"/>
  <c r="H282" i="3"/>
  <c r="U282" i="3" s="1"/>
  <c r="G282" i="3"/>
  <c r="T282" i="3" s="1"/>
  <c r="F282" i="3"/>
  <c r="S282" i="3" s="1"/>
  <c r="E282" i="3"/>
  <c r="R282" i="3" s="1"/>
  <c r="D282" i="3"/>
  <c r="Q282" i="3" s="1"/>
  <c r="C282" i="3"/>
  <c r="P282" i="3" s="1"/>
  <c r="B282" i="3"/>
  <c r="O282" i="3" s="1"/>
  <c r="K281" i="3"/>
  <c r="X281" i="3" s="1"/>
  <c r="J281" i="3"/>
  <c r="W281" i="3" s="1"/>
  <c r="I281" i="3"/>
  <c r="V281" i="3" s="1"/>
  <c r="H281" i="3"/>
  <c r="U281" i="3" s="1"/>
  <c r="G281" i="3"/>
  <c r="T281" i="3" s="1"/>
  <c r="F281" i="3"/>
  <c r="S281" i="3" s="1"/>
  <c r="E281" i="3"/>
  <c r="R281" i="3" s="1"/>
  <c r="D281" i="3"/>
  <c r="Q281" i="3" s="1"/>
  <c r="C281" i="3"/>
  <c r="P281" i="3" s="1"/>
  <c r="B281" i="3"/>
  <c r="K280" i="3"/>
  <c r="X280" i="3" s="1"/>
  <c r="J280" i="3"/>
  <c r="W280" i="3" s="1"/>
  <c r="I280" i="3"/>
  <c r="V280" i="3" s="1"/>
  <c r="H280" i="3"/>
  <c r="U280" i="3" s="1"/>
  <c r="G280" i="3"/>
  <c r="T280" i="3" s="1"/>
  <c r="F280" i="3"/>
  <c r="S280" i="3" s="1"/>
  <c r="E280" i="3"/>
  <c r="R280" i="3" s="1"/>
  <c r="D280" i="3"/>
  <c r="Q280" i="3" s="1"/>
  <c r="C280" i="3"/>
  <c r="P280" i="3" s="1"/>
  <c r="B280" i="3"/>
  <c r="O280" i="3" s="1"/>
  <c r="K279" i="3"/>
  <c r="X279" i="3" s="1"/>
  <c r="J279" i="3"/>
  <c r="W279" i="3" s="1"/>
  <c r="I279" i="3"/>
  <c r="V279" i="3" s="1"/>
  <c r="H279" i="3"/>
  <c r="U279" i="3" s="1"/>
  <c r="G279" i="3"/>
  <c r="T279" i="3" s="1"/>
  <c r="F279" i="3"/>
  <c r="S279" i="3" s="1"/>
  <c r="E279" i="3"/>
  <c r="R279" i="3" s="1"/>
  <c r="D279" i="3"/>
  <c r="Q279" i="3" s="1"/>
  <c r="C279" i="3"/>
  <c r="P279" i="3" s="1"/>
  <c r="B279" i="3"/>
  <c r="K278" i="3"/>
  <c r="X278" i="3" s="1"/>
  <c r="J278" i="3"/>
  <c r="W278" i="3" s="1"/>
  <c r="I278" i="3"/>
  <c r="V278" i="3" s="1"/>
  <c r="H278" i="3"/>
  <c r="U278" i="3" s="1"/>
  <c r="G278" i="3"/>
  <c r="T278" i="3" s="1"/>
  <c r="F278" i="3"/>
  <c r="S278" i="3" s="1"/>
  <c r="E278" i="3"/>
  <c r="R278" i="3" s="1"/>
  <c r="D278" i="3"/>
  <c r="Q278" i="3" s="1"/>
  <c r="C278" i="3"/>
  <c r="P278" i="3" s="1"/>
  <c r="B278" i="3"/>
  <c r="O278" i="3" s="1"/>
  <c r="K277" i="3"/>
  <c r="X277" i="3" s="1"/>
  <c r="J277" i="3"/>
  <c r="W277" i="3" s="1"/>
  <c r="I277" i="3"/>
  <c r="V277" i="3" s="1"/>
  <c r="H277" i="3"/>
  <c r="U277" i="3" s="1"/>
  <c r="G277" i="3"/>
  <c r="T277" i="3" s="1"/>
  <c r="F277" i="3"/>
  <c r="S277" i="3" s="1"/>
  <c r="E277" i="3"/>
  <c r="R277" i="3" s="1"/>
  <c r="D277" i="3"/>
  <c r="Q277" i="3" s="1"/>
  <c r="C277" i="3"/>
  <c r="B277" i="3"/>
  <c r="O277" i="3" s="1"/>
  <c r="K270" i="3"/>
  <c r="X270" i="3" s="1"/>
  <c r="J270" i="3"/>
  <c r="W270" i="3" s="1"/>
  <c r="I270" i="3"/>
  <c r="V270" i="3" s="1"/>
  <c r="H270" i="3"/>
  <c r="U270" i="3"/>
  <c r="G270" i="3"/>
  <c r="T270" i="3" s="1"/>
  <c r="F270" i="3"/>
  <c r="S270" i="3" s="1"/>
  <c r="E270" i="3"/>
  <c r="R270" i="3" s="1"/>
  <c r="D270" i="3"/>
  <c r="Q270" i="3" s="1"/>
  <c r="C270" i="3"/>
  <c r="P270" i="3" s="1"/>
  <c r="B270" i="3"/>
  <c r="O270" i="3" s="1"/>
  <c r="K269" i="3"/>
  <c r="X269" i="3" s="1"/>
  <c r="J269" i="3"/>
  <c r="W269" i="3" s="1"/>
  <c r="I269" i="3"/>
  <c r="V269" i="3" s="1"/>
  <c r="H269" i="3"/>
  <c r="U269" i="3" s="1"/>
  <c r="G269" i="3"/>
  <c r="T269" i="3" s="1"/>
  <c r="F269" i="3"/>
  <c r="S269" i="3" s="1"/>
  <c r="E269" i="3"/>
  <c r="D269" i="3"/>
  <c r="Q269" i="3" s="1"/>
  <c r="C269" i="3"/>
  <c r="P269" i="3" s="1"/>
  <c r="B269" i="3"/>
  <c r="O269" i="3" s="1"/>
  <c r="K268" i="3"/>
  <c r="X268" i="3" s="1"/>
  <c r="J268" i="3"/>
  <c r="W268" i="3" s="1"/>
  <c r="I268" i="3"/>
  <c r="V268" i="3" s="1"/>
  <c r="H268" i="3"/>
  <c r="U268" i="3" s="1"/>
  <c r="G268" i="3"/>
  <c r="T268" i="3" s="1"/>
  <c r="F268" i="3"/>
  <c r="S268" i="3" s="1"/>
  <c r="E268" i="3"/>
  <c r="R268" i="3" s="1"/>
  <c r="D268" i="3"/>
  <c r="Q268" i="3" s="1"/>
  <c r="C268" i="3"/>
  <c r="P268" i="3" s="1"/>
  <c r="B268" i="3"/>
  <c r="O268" i="3" s="1"/>
  <c r="K267" i="3"/>
  <c r="X267" i="3" s="1"/>
  <c r="J267" i="3"/>
  <c r="W267" i="3" s="1"/>
  <c r="I267" i="3"/>
  <c r="V267" i="3" s="1"/>
  <c r="H267" i="3"/>
  <c r="U267" i="3" s="1"/>
  <c r="G267" i="3"/>
  <c r="T267" i="3" s="1"/>
  <c r="F267" i="3"/>
  <c r="S267" i="3" s="1"/>
  <c r="E267" i="3"/>
  <c r="R267" i="3" s="1"/>
  <c r="D267" i="3"/>
  <c r="Q267" i="3" s="1"/>
  <c r="C267" i="3"/>
  <c r="P267" i="3" s="1"/>
  <c r="B267" i="3"/>
  <c r="O267" i="3" s="1"/>
  <c r="K266" i="3"/>
  <c r="X266" i="3" s="1"/>
  <c r="J266" i="3"/>
  <c r="W266" i="3" s="1"/>
  <c r="I266" i="3"/>
  <c r="V266" i="3" s="1"/>
  <c r="H266" i="3"/>
  <c r="U266" i="3" s="1"/>
  <c r="G266" i="3"/>
  <c r="T266" i="3" s="1"/>
  <c r="F266" i="3"/>
  <c r="S266" i="3" s="1"/>
  <c r="E266" i="3"/>
  <c r="R266" i="3" s="1"/>
  <c r="D266" i="3"/>
  <c r="Q266" i="3" s="1"/>
  <c r="C266" i="3"/>
  <c r="P266" i="3" s="1"/>
  <c r="B266" i="3"/>
  <c r="O266" i="3" s="1"/>
  <c r="K265" i="3"/>
  <c r="X265" i="3" s="1"/>
  <c r="J265" i="3"/>
  <c r="W265" i="3" s="1"/>
  <c r="I265" i="3"/>
  <c r="V265" i="3" s="1"/>
  <c r="H265" i="3"/>
  <c r="U265" i="3" s="1"/>
  <c r="G265" i="3"/>
  <c r="T265" i="3" s="1"/>
  <c r="F265" i="3"/>
  <c r="S265" i="3" s="1"/>
  <c r="E265" i="3"/>
  <c r="R265" i="3" s="1"/>
  <c r="D265" i="3"/>
  <c r="Q265" i="3" s="1"/>
  <c r="C265" i="3"/>
  <c r="P265" i="3" s="1"/>
  <c r="B265" i="3"/>
  <c r="K264" i="3"/>
  <c r="X264" i="3" s="1"/>
  <c r="J264" i="3"/>
  <c r="W264" i="3" s="1"/>
  <c r="I264" i="3"/>
  <c r="V264" i="3" s="1"/>
  <c r="H264" i="3"/>
  <c r="U264" i="3" s="1"/>
  <c r="G264" i="3"/>
  <c r="T264" i="3" s="1"/>
  <c r="F264" i="3"/>
  <c r="S264" i="3" s="1"/>
  <c r="E264" i="3"/>
  <c r="R264" i="3" s="1"/>
  <c r="D264" i="3"/>
  <c r="Q264" i="3" s="1"/>
  <c r="C264" i="3"/>
  <c r="P264" i="3" s="1"/>
  <c r="B264" i="3"/>
  <c r="O264" i="3" s="1"/>
  <c r="K263" i="3"/>
  <c r="X263" i="3" s="1"/>
  <c r="J263" i="3"/>
  <c r="W263" i="3" s="1"/>
  <c r="I263" i="3"/>
  <c r="V263" i="3" s="1"/>
  <c r="H263" i="3"/>
  <c r="U263" i="3" s="1"/>
  <c r="G263" i="3"/>
  <c r="T263" i="3" s="1"/>
  <c r="F263" i="3"/>
  <c r="S263" i="3" s="1"/>
  <c r="E263" i="3"/>
  <c r="R263" i="3" s="1"/>
  <c r="D263" i="3"/>
  <c r="Q263" i="3" s="1"/>
  <c r="C263" i="3"/>
  <c r="P263" i="3" s="1"/>
  <c r="B263" i="3"/>
  <c r="O263" i="3" s="1"/>
  <c r="K262" i="3"/>
  <c r="X262" i="3" s="1"/>
  <c r="J262" i="3"/>
  <c r="W262" i="3" s="1"/>
  <c r="I262" i="3"/>
  <c r="V262" i="3" s="1"/>
  <c r="H262" i="3"/>
  <c r="U262" i="3" s="1"/>
  <c r="G262" i="3"/>
  <c r="T262" i="3" s="1"/>
  <c r="F262" i="3"/>
  <c r="S262" i="3" s="1"/>
  <c r="E262" i="3"/>
  <c r="R262" i="3" s="1"/>
  <c r="D262" i="3"/>
  <c r="Q262" i="3" s="1"/>
  <c r="C262" i="3"/>
  <c r="P262" i="3" s="1"/>
  <c r="B262" i="3"/>
  <c r="K261" i="3"/>
  <c r="X261" i="3" s="1"/>
  <c r="J261" i="3"/>
  <c r="W261" i="3" s="1"/>
  <c r="I261" i="3"/>
  <c r="V261" i="3" s="1"/>
  <c r="H261" i="3"/>
  <c r="U261" i="3" s="1"/>
  <c r="G261" i="3"/>
  <c r="T261" i="3" s="1"/>
  <c r="F261" i="3"/>
  <c r="E261" i="3"/>
  <c r="R261" i="3" s="1"/>
  <c r="D261" i="3"/>
  <c r="Q261" i="3" s="1"/>
  <c r="C261" i="3"/>
  <c r="P261" i="3" s="1"/>
  <c r="B261" i="3"/>
  <c r="O261" i="3" s="1"/>
  <c r="K260" i="3"/>
  <c r="X260" i="3" s="1"/>
  <c r="J260" i="3"/>
  <c r="W260" i="3" s="1"/>
  <c r="I260" i="3"/>
  <c r="V260" i="3" s="1"/>
  <c r="H260" i="3"/>
  <c r="U260" i="3" s="1"/>
  <c r="G260" i="3"/>
  <c r="T260" i="3" s="1"/>
  <c r="F260" i="3"/>
  <c r="S260" i="3" s="1"/>
  <c r="E260" i="3"/>
  <c r="R260" i="3" s="1"/>
  <c r="D260" i="3"/>
  <c r="Q260" i="3" s="1"/>
  <c r="C260" i="3"/>
  <c r="P260" i="3" s="1"/>
  <c r="B260" i="3"/>
  <c r="O260" i="3" s="1"/>
  <c r="K259" i="3"/>
  <c r="X259" i="3" s="1"/>
  <c r="J259" i="3"/>
  <c r="W259" i="3" s="1"/>
  <c r="I259" i="3"/>
  <c r="V259" i="3" s="1"/>
  <c r="H259" i="3"/>
  <c r="U259" i="3" s="1"/>
  <c r="G259" i="3"/>
  <c r="T259" i="3" s="1"/>
  <c r="F259" i="3"/>
  <c r="S259" i="3" s="1"/>
  <c r="E259" i="3"/>
  <c r="D259" i="3"/>
  <c r="Q259" i="3" s="1"/>
  <c r="C259" i="3"/>
  <c r="P259" i="3" s="1"/>
  <c r="B259" i="3"/>
  <c r="O259" i="3" s="1"/>
  <c r="K258" i="3"/>
  <c r="X258" i="3" s="1"/>
  <c r="J258" i="3"/>
  <c r="W258" i="3" s="1"/>
  <c r="I258" i="3"/>
  <c r="V258" i="3" s="1"/>
  <c r="H258" i="3"/>
  <c r="U258" i="3" s="1"/>
  <c r="G258" i="3"/>
  <c r="T258" i="3" s="1"/>
  <c r="F258" i="3"/>
  <c r="S258" i="3" s="1"/>
  <c r="E258" i="3"/>
  <c r="R258" i="3" s="1"/>
  <c r="D258" i="3"/>
  <c r="Q258" i="3" s="1"/>
  <c r="C258" i="3"/>
  <c r="P258" i="3" s="1"/>
  <c r="B258" i="3"/>
  <c r="O258" i="3" s="1"/>
  <c r="K257" i="3"/>
  <c r="X257" i="3" s="1"/>
  <c r="J257" i="3"/>
  <c r="W257" i="3" s="1"/>
  <c r="I257" i="3"/>
  <c r="V257" i="3" s="1"/>
  <c r="H257" i="3"/>
  <c r="U257" i="3" s="1"/>
  <c r="G257" i="3"/>
  <c r="T257" i="3" s="1"/>
  <c r="F257" i="3"/>
  <c r="S257" i="3" s="1"/>
  <c r="E257" i="3"/>
  <c r="R257" i="3" s="1"/>
  <c r="D257" i="3"/>
  <c r="Q257" i="3" s="1"/>
  <c r="C257" i="3"/>
  <c r="P257" i="3" s="1"/>
  <c r="B257" i="3"/>
  <c r="K256" i="3"/>
  <c r="X256" i="3" s="1"/>
  <c r="J256" i="3"/>
  <c r="W256" i="3" s="1"/>
  <c r="I256" i="3"/>
  <c r="V256" i="3" s="1"/>
  <c r="H256" i="3"/>
  <c r="U256" i="3" s="1"/>
  <c r="G256" i="3"/>
  <c r="T256" i="3" s="1"/>
  <c r="F256" i="3"/>
  <c r="S256" i="3" s="1"/>
  <c r="E256" i="3"/>
  <c r="R256" i="3" s="1"/>
  <c r="D256" i="3"/>
  <c r="Q256" i="3" s="1"/>
  <c r="C256" i="3"/>
  <c r="P256" i="3" s="1"/>
  <c r="B256" i="3"/>
  <c r="K255" i="3"/>
  <c r="X255" i="3" s="1"/>
  <c r="J255" i="3"/>
  <c r="W255" i="3" s="1"/>
  <c r="I255" i="3"/>
  <c r="V255" i="3" s="1"/>
  <c r="H255" i="3"/>
  <c r="U255" i="3" s="1"/>
  <c r="G255" i="3"/>
  <c r="T255" i="3" s="1"/>
  <c r="F255" i="3"/>
  <c r="S255" i="3" s="1"/>
  <c r="E255" i="3"/>
  <c r="R255" i="3" s="1"/>
  <c r="D255" i="3"/>
  <c r="C255" i="3"/>
  <c r="P255" i="3" s="1"/>
  <c r="B255" i="3"/>
  <c r="O255" i="3" s="1"/>
  <c r="K254" i="3"/>
  <c r="X254" i="3" s="1"/>
  <c r="J254" i="3"/>
  <c r="W254" i="3" s="1"/>
  <c r="I254" i="3"/>
  <c r="V254" i="3" s="1"/>
  <c r="H254" i="3"/>
  <c r="U254" i="3" s="1"/>
  <c r="G254" i="3"/>
  <c r="T254" i="3" s="1"/>
  <c r="F254" i="3"/>
  <c r="S254" i="3" s="1"/>
  <c r="E254" i="3"/>
  <c r="R254" i="3" s="1"/>
  <c r="D254" i="3"/>
  <c r="Q254" i="3" s="1"/>
  <c r="C254" i="3"/>
  <c r="B254" i="3"/>
  <c r="O254" i="3" s="1"/>
  <c r="K253" i="3"/>
  <c r="X253" i="3" s="1"/>
  <c r="J253" i="3"/>
  <c r="W253" i="3" s="1"/>
  <c r="I253" i="3"/>
  <c r="V253" i="3" s="1"/>
  <c r="H253" i="3"/>
  <c r="U253" i="3" s="1"/>
  <c r="G253" i="3"/>
  <c r="T253" i="3" s="1"/>
  <c r="F253" i="3"/>
  <c r="S253" i="3" s="1"/>
  <c r="E253" i="3"/>
  <c r="R253" i="3" s="1"/>
  <c r="D253" i="3"/>
  <c r="Q253" i="3" s="1"/>
  <c r="C253" i="3"/>
  <c r="P253" i="3" s="1"/>
  <c r="B253" i="3"/>
  <c r="K252" i="3"/>
  <c r="X252" i="3" s="1"/>
  <c r="J252" i="3"/>
  <c r="W252" i="3" s="1"/>
  <c r="I252" i="3"/>
  <c r="V252" i="3" s="1"/>
  <c r="H252" i="3"/>
  <c r="U252" i="3" s="1"/>
  <c r="G252" i="3"/>
  <c r="T252" i="3" s="1"/>
  <c r="F252" i="3"/>
  <c r="S252" i="3" s="1"/>
  <c r="E252" i="3"/>
  <c r="R252" i="3" s="1"/>
  <c r="D252" i="3"/>
  <c r="Q252" i="3" s="1"/>
  <c r="C252" i="3"/>
  <c r="P252" i="3" s="1"/>
  <c r="B252" i="3"/>
  <c r="O252" i="3" s="1"/>
  <c r="K251" i="3"/>
  <c r="X251" i="3" s="1"/>
  <c r="J251" i="3"/>
  <c r="W251" i="3" s="1"/>
  <c r="I251" i="3"/>
  <c r="V251" i="3" s="1"/>
  <c r="H251" i="3"/>
  <c r="U251" i="3" s="1"/>
  <c r="G251" i="3"/>
  <c r="T251" i="3" s="1"/>
  <c r="F251" i="3"/>
  <c r="S251" i="3" s="1"/>
  <c r="E251" i="3"/>
  <c r="R251" i="3" s="1"/>
  <c r="D251" i="3"/>
  <c r="Q251" i="3" s="1"/>
  <c r="C251" i="3"/>
  <c r="P251" i="3" s="1"/>
  <c r="B251" i="3"/>
  <c r="O251" i="3" s="1"/>
  <c r="K250" i="3"/>
  <c r="X250" i="3" s="1"/>
  <c r="J250" i="3"/>
  <c r="W250" i="3" s="1"/>
  <c r="I250" i="3"/>
  <c r="V250" i="3" s="1"/>
  <c r="H250" i="3"/>
  <c r="U250" i="3" s="1"/>
  <c r="G250" i="3"/>
  <c r="T250" i="3" s="1"/>
  <c r="F250" i="3"/>
  <c r="S250" i="3" s="1"/>
  <c r="E250" i="3"/>
  <c r="R250" i="3" s="1"/>
  <c r="D250" i="3"/>
  <c r="C250" i="3"/>
  <c r="P250" i="3" s="1"/>
  <c r="B250" i="3"/>
  <c r="O250" i="3" s="1"/>
  <c r="K249" i="3"/>
  <c r="X249" i="3" s="1"/>
  <c r="J249" i="3"/>
  <c r="W249" i="3" s="1"/>
  <c r="I249" i="3"/>
  <c r="V249" i="3" s="1"/>
  <c r="H249" i="3"/>
  <c r="U249" i="3" s="1"/>
  <c r="G249" i="3"/>
  <c r="T249" i="3" s="1"/>
  <c r="F249" i="3"/>
  <c r="S249" i="3" s="1"/>
  <c r="E249" i="3"/>
  <c r="R249" i="3" s="1"/>
  <c r="D249" i="3"/>
  <c r="Q249" i="3" s="1"/>
  <c r="C249" i="3"/>
  <c r="P249" i="3" s="1"/>
  <c r="B249" i="3"/>
  <c r="K248" i="3"/>
  <c r="X248" i="3" s="1"/>
  <c r="J248" i="3"/>
  <c r="W248" i="3" s="1"/>
  <c r="I248" i="3"/>
  <c r="V248" i="3" s="1"/>
  <c r="H248" i="3"/>
  <c r="U248" i="3" s="1"/>
  <c r="G248" i="3"/>
  <c r="T248" i="3" s="1"/>
  <c r="F248" i="3"/>
  <c r="S248" i="3" s="1"/>
  <c r="E248" i="3"/>
  <c r="R248" i="3" s="1"/>
  <c r="D248" i="3"/>
  <c r="Q248" i="3" s="1"/>
  <c r="C248" i="3"/>
  <c r="P248" i="3" s="1"/>
  <c r="B248" i="3"/>
  <c r="O248" i="3" s="1"/>
  <c r="K247" i="3"/>
  <c r="X247" i="3" s="1"/>
  <c r="J247" i="3"/>
  <c r="W247" i="3" s="1"/>
  <c r="I247" i="3"/>
  <c r="V247" i="3" s="1"/>
  <c r="H247" i="3"/>
  <c r="U247" i="3" s="1"/>
  <c r="G247" i="3"/>
  <c r="T247" i="3" s="1"/>
  <c r="F247" i="3"/>
  <c r="S247" i="3" s="1"/>
  <c r="E247" i="3"/>
  <c r="R247" i="3" s="1"/>
  <c r="D247" i="3"/>
  <c r="Q247" i="3" s="1"/>
  <c r="C247" i="3"/>
  <c r="P247" i="3" s="1"/>
  <c r="B247" i="3"/>
  <c r="O247" i="3" s="1"/>
  <c r="K246" i="3"/>
  <c r="X246" i="3" s="1"/>
  <c r="J246" i="3"/>
  <c r="W246" i="3" s="1"/>
  <c r="I246" i="3"/>
  <c r="V246" i="3" s="1"/>
  <c r="H246" i="3"/>
  <c r="U246" i="3" s="1"/>
  <c r="G246" i="3"/>
  <c r="T246" i="3" s="1"/>
  <c r="F246" i="3"/>
  <c r="S246" i="3" s="1"/>
  <c r="E246" i="3"/>
  <c r="R246" i="3" s="1"/>
  <c r="D246" i="3"/>
  <c r="Q246" i="3" s="1"/>
  <c r="C246" i="3"/>
  <c r="P246" i="3" s="1"/>
  <c r="B246" i="3"/>
  <c r="K245" i="3"/>
  <c r="X245" i="3" s="1"/>
  <c r="J245" i="3"/>
  <c r="W245" i="3" s="1"/>
  <c r="I245" i="3"/>
  <c r="V245" i="3" s="1"/>
  <c r="H245" i="3"/>
  <c r="U245" i="3" s="1"/>
  <c r="G245" i="3"/>
  <c r="T245" i="3" s="1"/>
  <c r="F245" i="3"/>
  <c r="S245" i="3" s="1"/>
  <c r="E245" i="3"/>
  <c r="R245" i="3" s="1"/>
  <c r="D245" i="3"/>
  <c r="Q245" i="3" s="1"/>
  <c r="C245" i="3"/>
  <c r="P245" i="3" s="1"/>
  <c r="B245" i="3"/>
  <c r="O245" i="3" s="1"/>
  <c r="K244" i="3"/>
  <c r="X244" i="3" s="1"/>
  <c r="J244" i="3"/>
  <c r="W244" i="3" s="1"/>
  <c r="I244" i="3"/>
  <c r="V244" i="3" s="1"/>
  <c r="H244" i="3"/>
  <c r="U244" i="3" s="1"/>
  <c r="G244" i="3"/>
  <c r="T244" i="3" s="1"/>
  <c r="F244" i="3"/>
  <c r="S244" i="3" s="1"/>
  <c r="E244" i="3"/>
  <c r="R244" i="3" s="1"/>
  <c r="D244" i="3"/>
  <c r="Q244" i="3" s="1"/>
  <c r="C244" i="3"/>
  <c r="P244" i="3" s="1"/>
  <c r="B244" i="3"/>
  <c r="O244" i="3" s="1"/>
  <c r="K243" i="3"/>
  <c r="X243" i="3" s="1"/>
  <c r="J243" i="3"/>
  <c r="W243" i="3" s="1"/>
  <c r="I243" i="3"/>
  <c r="V243" i="3" s="1"/>
  <c r="H243" i="3"/>
  <c r="U243" i="3" s="1"/>
  <c r="G243" i="3"/>
  <c r="T243" i="3" s="1"/>
  <c r="F243" i="3"/>
  <c r="S243" i="3" s="1"/>
  <c r="E243" i="3"/>
  <c r="R243" i="3" s="1"/>
  <c r="D243" i="3"/>
  <c r="Q243" i="3" s="1"/>
  <c r="C243" i="3"/>
  <c r="P243" i="3" s="1"/>
  <c r="B243" i="3"/>
  <c r="O243" i="3" s="1"/>
  <c r="K236" i="3"/>
  <c r="X236" i="3" s="1"/>
  <c r="J236" i="3"/>
  <c r="W236" i="3" s="1"/>
  <c r="I236" i="3"/>
  <c r="V236" i="3" s="1"/>
  <c r="H236" i="3"/>
  <c r="U236" i="3" s="1"/>
  <c r="G236" i="3"/>
  <c r="T236" i="3" s="1"/>
  <c r="F236" i="3"/>
  <c r="S236" i="3" s="1"/>
  <c r="E236" i="3"/>
  <c r="R236" i="3" s="1"/>
  <c r="D236" i="3"/>
  <c r="Q236" i="3" s="1"/>
  <c r="C236" i="3"/>
  <c r="P236" i="3" s="1"/>
  <c r="B236" i="3"/>
  <c r="O236" i="3" s="1"/>
  <c r="K235" i="3"/>
  <c r="X235" i="3" s="1"/>
  <c r="J235" i="3"/>
  <c r="W235" i="3" s="1"/>
  <c r="I235" i="3"/>
  <c r="V235" i="3" s="1"/>
  <c r="H235" i="3"/>
  <c r="U235" i="3" s="1"/>
  <c r="G235" i="3"/>
  <c r="T235" i="3" s="1"/>
  <c r="F235" i="3"/>
  <c r="S235" i="3" s="1"/>
  <c r="E235" i="3"/>
  <c r="R235" i="3" s="1"/>
  <c r="D235" i="3"/>
  <c r="Q235" i="3" s="1"/>
  <c r="C235" i="3"/>
  <c r="P235" i="3" s="1"/>
  <c r="B235" i="3"/>
  <c r="K234" i="3"/>
  <c r="X234" i="3" s="1"/>
  <c r="J234" i="3"/>
  <c r="W234" i="3" s="1"/>
  <c r="I234" i="3"/>
  <c r="V234" i="3" s="1"/>
  <c r="H234" i="3"/>
  <c r="U234" i="3" s="1"/>
  <c r="G234" i="3"/>
  <c r="T234" i="3" s="1"/>
  <c r="F234" i="3"/>
  <c r="S234" i="3" s="1"/>
  <c r="E234" i="3"/>
  <c r="R234" i="3" s="1"/>
  <c r="D234" i="3"/>
  <c r="Q234" i="3" s="1"/>
  <c r="C234" i="3"/>
  <c r="P234" i="3" s="1"/>
  <c r="B234" i="3"/>
  <c r="K233" i="3"/>
  <c r="X233" i="3" s="1"/>
  <c r="J233" i="3"/>
  <c r="W233" i="3" s="1"/>
  <c r="I233" i="3"/>
  <c r="V233" i="3" s="1"/>
  <c r="H233" i="3"/>
  <c r="U233" i="3" s="1"/>
  <c r="G233" i="3"/>
  <c r="T233" i="3" s="1"/>
  <c r="F233" i="3"/>
  <c r="S233" i="3" s="1"/>
  <c r="E233" i="3"/>
  <c r="R233" i="3" s="1"/>
  <c r="D233" i="3"/>
  <c r="Q233" i="3" s="1"/>
  <c r="C233" i="3"/>
  <c r="P233" i="3" s="1"/>
  <c r="B233" i="3"/>
  <c r="K232" i="3"/>
  <c r="X232" i="3" s="1"/>
  <c r="J232" i="3"/>
  <c r="W232" i="3" s="1"/>
  <c r="I232" i="3"/>
  <c r="V232" i="3" s="1"/>
  <c r="H232" i="3"/>
  <c r="U232" i="3" s="1"/>
  <c r="G232" i="3"/>
  <c r="T232" i="3" s="1"/>
  <c r="F232" i="3"/>
  <c r="S232" i="3" s="1"/>
  <c r="E232" i="3"/>
  <c r="R232" i="3" s="1"/>
  <c r="D232" i="3"/>
  <c r="Q232" i="3" s="1"/>
  <c r="C232" i="3"/>
  <c r="P232" i="3" s="1"/>
  <c r="B232" i="3"/>
  <c r="O232" i="3" s="1"/>
  <c r="K231" i="3"/>
  <c r="X231" i="3" s="1"/>
  <c r="J231" i="3"/>
  <c r="W231" i="3" s="1"/>
  <c r="I231" i="3"/>
  <c r="H231" i="3"/>
  <c r="U231" i="3" s="1"/>
  <c r="G231" i="3"/>
  <c r="T231" i="3" s="1"/>
  <c r="F231" i="3"/>
  <c r="S231" i="3" s="1"/>
  <c r="E231" i="3"/>
  <c r="R231" i="3" s="1"/>
  <c r="D231" i="3"/>
  <c r="Q231" i="3" s="1"/>
  <c r="C231" i="3"/>
  <c r="P231" i="3" s="1"/>
  <c r="B231" i="3"/>
  <c r="K230" i="3"/>
  <c r="X230" i="3" s="1"/>
  <c r="J230" i="3"/>
  <c r="W230" i="3" s="1"/>
  <c r="I230" i="3"/>
  <c r="V230" i="3" s="1"/>
  <c r="H230" i="3"/>
  <c r="U230" i="3" s="1"/>
  <c r="G230" i="3"/>
  <c r="T230" i="3" s="1"/>
  <c r="F230" i="3"/>
  <c r="S230" i="3" s="1"/>
  <c r="E230" i="3"/>
  <c r="R230" i="3" s="1"/>
  <c r="D230" i="3"/>
  <c r="Q230" i="3" s="1"/>
  <c r="C230" i="3"/>
  <c r="P230" i="3" s="1"/>
  <c r="B230" i="3"/>
  <c r="O230" i="3" s="1"/>
  <c r="K229" i="3"/>
  <c r="X229" i="3" s="1"/>
  <c r="J229" i="3"/>
  <c r="W229" i="3" s="1"/>
  <c r="I229" i="3"/>
  <c r="V229" i="3" s="1"/>
  <c r="H229" i="3"/>
  <c r="U229" i="3" s="1"/>
  <c r="G229" i="3"/>
  <c r="T229" i="3" s="1"/>
  <c r="F229" i="3"/>
  <c r="S229" i="3" s="1"/>
  <c r="E229" i="3"/>
  <c r="R229" i="3" s="1"/>
  <c r="D229" i="3"/>
  <c r="Q229" i="3" s="1"/>
  <c r="C229" i="3"/>
  <c r="P229" i="3" s="1"/>
  <c r="B229" i="3"/>
  <c r="K228" i="3"/>
  <c r="X228" i="3" s="1"/>
  <c r="J228" i="3"/>
  <c r="W228" i="3" s="1"/>
  <c r="I228" i="3"/>
  <c r="V228" i="3" s="1"/>
  <c r="H228" i="3"/>
  <c r="U228" i="3" s="1"/>
  <c r="G228" i="3"/>
  <c r="T228" i="3" s="1"/>
  <c r="F228" i="3"/>
  <c r="S228" i="3" s="1"/>
  <c r="E228" i="3"/>
  <c r="R228" i="3" s="1"/>
  <c r="D228" i="3"/>
  <c r="C228" i="3"/>
  <c r="P228" i="3" s="1"/>
  <c r="B228" i="3"/>
  <c r="O228" i="3" s="1"/>
  <c r="K227" i="3"/>
  <c r="X227" i="3" s="1"/>
  <c r="J227" i="3"/>
  <c r="W227" i="3" s="1"/>
  <c r="I227" i="3"/>
  <c r="V227" i="3" s="1"/>
  <c r="H227" i="3"/>
  <c r="U227" i="3" s="1"/>
  <c r="G227" i="3"/>
  <c r="T227" i="3" s="1"/>
  <c r="F227" i="3"/>
  <c r="S227" i="3" s="1"/>
  <c r="E227" i="3"/>
  <c r="R227" i="3" s="1"/>
  <c r="D227" i="3"/>
  <c r="Q227" i="3" s="1"/>
  <c r="C227" i="3"/>
  <c r="P227" i="3" s="1"/>
  <c r="B227" i="3"/>
  <c r="K226" i="3"/>
  <c r="X226" i="3" s="1"/>
  <c r="J226" i="3"/>
  <c r="W226" i="3" s="1"/>
  <c r="I226" i="3"/>
  <c r="V226" i="3" s="1"/>
  <c r="H226" i="3"/>
  <c r="U226" i="3" s="1"/>
  <c r="G226" i="3"/>
  <c r="T226" i="3" s="1"/>
  <c r="F226" i="3"/>
  <c r="S226" i="3" s="1"/>
  <c r="E226" i="3"/>
  <c r="R226" i="3" s="1"/>
  <c r="D226" i="3"/>
  <c r="Q226" i="3" s="1"/>
  <c r="C226" i="3"/>
  <c r="P226" i="3" s="1"/>
  <c r="B226" i="3"/>
  <c r="O226" i="3" s="1"/>
  <c r="K225" i="3"/>
  <c r="X225" i="3" s="1"/>
  <c r="J225" i="3"/>
  <c r="W225" i="3" s="1"/>
  <c r="I225" i="3"/>
  <c r="V225" i="3" s="1"/>
  <c r="H225" i="3"/>
  <c r="U225" i="3" s="1"/>
  <c r="G225" i="3"/>
  <c r="T225" i="3" s="1"/>
  <c r="F225" i="3"/>
  <c r="S225" i="3" s="1"/>
  <c r="E225" i="3"/>
  <c r="R225" i="3" s="1"/>
  <c r="D225" i="3"/>
  <c r="Q225" i="3" s="1"/>
  <c r="C225" i="3"/>
  <c r="P225" i="3" s="1"/>
  <c r="B225" i="3"/>
  <c r="O225" i="3" s="1"/>
  <c r="K224" i="3"/>
  <c r="X224" i="3" s="1"/>
  <c r="J224" i="3"/>
  <c r="W224" i="3" s="1"/>
  <c r="I224" i="3"/>
  <c r="V224" i="3" s="1"/>
  <c r="H224" i="3"/>
  <c r="U224" i="3" s="1"/>
  <c r="G224" i="3"/>
  <c r="T224" i="3" s="1"/>
  <c r="F224" i="3"/>
  <c r="S224" i="3" s="1"/>
  <c r="E224" i="3"/>
  <c r="R224" i="3" s="1"/>
  <c r="D224" i="3"/>
  <c r="Q224" i="3" s="1"/>
  <c r="C224" i="3"/>
  <c r="P224" i="3" s="1"/>
  <c r="B224" i="3"/>
  <c r="O224" i="3" s="1"/>
  <c r="K223" i="3"/>
  <c r="X223" i="3" s="1"/>
  <c r="J223" i="3"/>
  <c r="W223" i="3" s="1"/>
  <c r="I223" i="3"/>
  <c r="V223" i="3" s="1"/>
  <c r="H223" i="3"/>
  <c r="U223" i="3" s="1"/>
  <c r="G223" i="3"/>
  <c r="T223" i="3" s="1"/>
  <c r="F223" i="3"/>
  <c r="S223" i="3" s="1"/>
  <c r="E223" i="3"/>
  <c r="R223" i="3" s="1"/>
  <c r="D223" i="3"/>
  <c r="Q223" i="3" s="1"/>
  <c r="C223" i="3"/>
  <c r="P223" i="3" s="1"/>
  <c r="B223" i="3"/>
  <c r="O223" i="3" s="1"/>
  <c r="K222" i="3"/>
  <c r="X222" i="3" s="1"/>
  <c r="J222" i="3"/>
  <c r="W222" i="3" s="1"/>
  <c r="I222" i="3"/>
  <c r="V222" i="3" s="1"/>
  <c r="H222" i="3"/>
  <c r="U222" i="3" s="1"/>
  <c r="G222" i="3"/>
  <c r="T222" i="3" s="1"/>
  <c r="F222" i="3"/>
  <c r="S222" i="3" s="1"/>
  <c r="E222" i="3"/>
  <c r="R222" i="3" s="1"/>
  <c r="D222" i="3"/>
  <c r="Q222" i="3" s="1"/>
  <c r="C222" i="3"/>
  <c r="B222" i="3"/>
  <c r="O222" i="3" s="1"/>
  <c r="K221" i="3"/>
  <c r="X221" i="3" s="1"/>
  <c r="J221" i="3"/>
  <c r="W221" i="3" s="1"/>
  <c r="I221" i="3"/>
  <c r="V221" i="3" s="1"/>
  <c r="H221" i="3"/>
  <c r="U221" i="3" s="1"/>
  <c r="G221" i="3"/>
  <c r="T221" i="3" s="1"/>
  <c r="F221" i="3"/>
  <c r="S221" i="3" s="1"/>
  <c r="E221" i="3"/>
  <c r="R221" i="3" s="1"/>
  <c r="D221" i="3"/>
  <c r="Q221" i="3" s="1"/>
  <c r="C221" i="3"/>
  <c r="P221" i="3" s="1"/>
  <c r="B221" i="3"/>
  <c r="O221" i="3" s="1"/>
  <c r="K220" i="3"/>
  <c r="X220" i="3" s="1"/>
  <c r="J220" i="3"/>
  <c r="W220" i="3" s="1"/>
  <c r="I220" i="3"/>
  <c r="V220" i="3" s="1"/>
  <c r="H220" i="3"/>
  <c r="U220" i="3" s="1"/>
  <c r="G220" i="3"/>
  <c r="T220" i="3" s="1"/>
  <c r="F220" i="3"/>
  <c r="S220" i="3" s="1"/>
  <c r="E220" i="3"/>
  <c r="R220" i="3" s="1"/>
  <c r="D220" i="3"/>
  <c r="C220" i="3"/>
  <c r="P220" i="3" s="1"/>
  <c r="B220" i="3"/>
  <c r="O220" i="3" s="1"/>
  <c r="K219" i="3"/>
  <c r="X219" i="3" s="1"/>
  <c r="J219" i="3"/>
  <c r="W219" i="3" s="1"/>
  <c r="I219" i="3"/>
  <c r="V219" i="3" s="1"/>
  <c r="H219" i="3"/>
  <c r="U219" i="3" s="1"/>
  <c r="G219" i="3"/>
  <c r="T219" i="3" s="1"/>
  <c r="F219" i="3"/>
  <c r="S219" i="3" s="1"/>
  <c r="E219" i="3"/>
  <c r="R219" i="3" s="1"/>
  <c r="D219" i="3"/>
  <c r="Q219" i="3" s="1"/>
  <c r="C219" i="3"/>
  <c r="P219" i="3" s="1"/>
  <c r="B219" i="3"/>
  <c r="K218" i="3"/>
  <c r="X218" i="3" s="1"/>
  <c r="J218" i="3"/>
  <c r="W218" i="3" s="1"/>
  <c r="I218" i="3"/>
  <c r="V218" i="3" s="1"/>
  <c r="H218" i="3"/>
  <c r="U218" i="3" s="1"/>
  <c r="G218" i="3"/>
  <c r="T218" i="3" s="1"/>
  <c r="F218" i="3"/>
  <c r="S218" i="3" s="1"/>
  <c r="E218" i="3"/>
  <c r="R218" i="3" s="1"/>
  <c r="D218" i="3"/>
  <c r="Q218" i="3" s="1"/>
  <c r="C218" i="3"/>
  <c r="P218" i="3" s="1"/>
  <c r="B218" i="3"/>
  <c r="O218" i="3" s="1"/>
  <c r="K217" i="3"/>
  <c r="X217" i="3" s="1"/>
  <c r="J217" i="3"/>
  <c r="W217" i="3" s="1"/>
  <c r="I217" i="3"/>
  <c r="V217" i="3" s="1"/>
  <c r="H217" i="3"/>
  <c r="U217" i="3" s="1"/>
  <c r="G217" i="3"/>
  <c r="T217" i="3" s="1"/>
  <c r="F217" i="3"/>
  <c r="S217" i="3" s="1"/>
  <c r="E217" i="3"/>
  <c r="R217" i="3" s="1"/>
  <c r="D217" i="3"/>
  <c r="Q217" i="3" s="1"/>
  <c r="C217" i="3"/>
  <c r="B217" i="3"/>
  <c r="O217" i="3" s="1"/>
  <c r="K216" i="3"/>
  <c r="X216" i="3" s="1"/>
  <c r="J216" i="3"/>
  <c r="W216" i="3" s="1"/>
  <c r="I216" i="3"/>
  <c r="V216" i="3" s="1"/>
  <c r="H216" i="3"/>
  <c r="U216" i="3" s="1"/>
  <c r="G216" i="3"/>
  <c r="T216" i="3" s="1"/>
  <c r="F216" i="3"/>
  <c r="S216" i="3" s="1"/>
  <c r="E216" i="3"/>
  <c r="R216" i="3" s="1"/>
  <c r="D216" i="3"/>
  <c r="Q216" i="3" s="1"/>
  <c r="C216" i="3"/>
  <c r="P216" i="3" s="1"/>
  <c r="B216" i="3"/>
  <c r="O216" i="3" s="1"/>
  <c r="K215" i="3"/>
  <c r="X215" i="3" s="1"/>
  <c r="J215" i="3"/>
  <c r="W215" i="3" s="1"/>
  <c r="I215" i="3"/>
  <c r="V215" i="3" s="1"/>
  <c r="H215" i="3"/>
  <c r="U215" i="3" s="1"/>
  <c r="G215" i="3"/>
  <c r="T215" i="3" s="1"/>
  <c r="F215" i="3"/>
  <c r="S215" i="3" s="1"/>
  <c r="E215" i="3"/>
  <c r="R215" i="3" s="1"/>
  <c r="D215" i="3"/>
  <c r="C215" i="3"/>
  <c r="P215" i="3" s="1"/>
  <c r="B215" i="3"/>
  <c r="O215" i="3" s="1"/>
  <c r="K214" i="3"/>
  <c r="X214" i="3" s="1"/>
  <c r="J214" i="3"/>
  <c r="W214" i="3" s="1"/>
  <c r="I214" i="3"/>
  <c r="V214" i="3" s="1"/>
  <c r="H214" i="3"/>
  <c r="U214" i="3" s="1"/>
  <c r="G214" i="3"/>
  <c r="T214" i="3" s="1"/>
  <c r="F214" i="3"/>
  <c r="S214" i="3" s="1"/>
  <c r="E214" i="3"/>
  <c r="R214" i="3" s="1"/>
  <c r="D214" i="3"/>
  <c r="Q214" i="3" s="1"/>
  <c r="C214" i="3"/>
  <c r="P214" i="3" s="1"/>
  <c r="B214" i="3"/>
  <c r="O214" i="3" s="1"/>
  <c r="K213" i="3"/>
  <c r="X213" i="3" s="1"/>
  <c r="J213" i="3"/>
  <c r="W213" i="3" s="1"/>
  <c r="I213" i="3"/>
  <c r="V213" i="3" s="1"/>
  <c r="H213" i="3"/>
  <c r="U213" i="3" s="1"/>
  <c r="G213" i="3"/>
  <c r="T213" i="3" s="1"/>
  <c r="F213" i="3"/>
  <c r="S213" i="3" s="1"/>
  <c r="E213" i="3"/>
  <c r="R213" i="3" s="1"/>
  <c r="D213" i="3"/>
  <c r="Q213" i="3" s="1"/>
  <c r="C213" i="3"/>
  <c r="P213" i="3" s="1"/>
  <c r="B213" i="3"/>
  <c r="O213" i="3" s="1"/>
  <c r="K212" i="3"/>
  <c r="X212" i="3" s="1"/>
  <c r="J212" i="3"/>
  <c r="W212" i="3" s="1"/>
  <c r="I212" i="3"/>
  <c r="V212" i="3" s="1"/>
  <c r="H212" i="3"/>
  <c r="U212" i="3" s="1"/>
  <c r="G212" i="3"/>
  <c r="T212" i="3" s="1"/>
  <c r="F212" i="3"/>
  <c r="S212" i="3" s="1"/>
  <c r="E212" i="3"/>
  <c r="R212" i="3" s="1"/>
  <c r="D212" i="3"/>
  <c r="Q212" i="3" s="1"/>
  <c r="C212" i="3"/>
  <c r="P212" i="3" s="1"/>
  <c r="B212" i="3"/>
  <c r="O212" i="3" s="1"/>
  <c r="K211" i="3"/>
  <c r="X211" i="3" s="1"/>
  <c r="J211" i="3"/>
  <c r="W211" i="3" s="1"/>
  <c r="I211" i="3"/>
  <c r="V211" i="3" s="1"/>
  <c r="H211" i="3"/>
  <c r="U211" i="3" s="1"/>
  <c r="G211" i="3"/>
  <c r="T211" i="3" s="1"/>
  <c r="F211" i="3"/>
  <c r="S211" i="3" s="1"/>
  <c r="E211" i="3"/>
  <c r="R211" i="3" s="1"/>
  <c r="D211" i="3"/>
  <c r="Q211" i="3" s="1"/>
  <c r="C211" i="3"/>
  <c r="P211" i="3" s="1"/>
  <c r="B211" i="3"/>
  <c r="K210" i="3"/>
  <c r="X210" i="3" s="1"/>
  <c r="J210" i="3"/>
  <c r="W210" i="3" s="1"/>
  <c r="I210" i="3"/>
  <c r="V210" i="3" s="1"/>
  <c r="H210" i="3"/>
  <c r="U210" i="3" s="1"/>
  <c r="G210" i="3"/>
  <c r="T210" i="3" s="1"/>
  <c r="F210" i="3"/>
  <c r="S210" i="3" s="1"/>
  <c r="E210" i="3"/>
  <c r="R210" i="3" s="1"/>
  <c r="D210" i="3"/>
  <c r="Q210" i="3" s="1"/>
  <c r="C210" i="3"/>
  <c r="P210" i="3" s="1"/>
  <c r="B210" i="3"/>
  <c r="K209" i="3"/>
  <c r="X209" i="3" s="1"/>
  <c r="J209" i="3"/>
  <c r="W209" i="3" s="1"/>
  <c r="I209" i="3"/>
  <c r="V209" i="3" s="1"/>
  <c r="H209" i="3"/>
  <c r="U209" i="3" s="1"/>
  <c r="G209" i="3"/>
  <c r="T209" i="3" s="1"/>
  <c r="F209" i="3"/>
  <c r="S209" i="3" s="1"/>
  <c r="E209" i="3"/>
  <c r="R209" i="3" s="1"/>
  <c r="D209" i="3"/>
  <c r="Q209" i="3" s="1"/>
  <c r="C209" i="3"/>
  <c r="B209" i="3"/>
  <c r="O209" i="3" s="1"/>
  <c r="K202" i="3"/>
  <c r="X202" i="3" s="1"/>
  <c r="J202" i="3"/>
  <c r="W202" i="3" s="1"/>
  <c r="I202" i="3"/>
  <c r="V202" i="3" s="1"/>
  <c r="H202" i="3"/>
  <c r="U202" i="3" s="1"/>
  <c r="G202" i="3"/>
  <c r="T202" i="3" s="1"/>
  <c r="F202" i="3"/>
  <c r="S202" i="3" s="1"/>
  <c r="E202" i="3"/>
  <c r="R202" i="3" s="1"/>
  <c r="D202" i="3"/>
  <c r="Q202" i="3" s="1"/>
  <c r="C202" i="3"/>
  <c r="P202" i="3" s="1"/>
  <c r="B202" i="3"/>
  <c r="K201" i="3"/>
  <c r="X201" i="3" s="1"/>
  <c r="J201" i="3"/>
  <c r="W201" i="3" s="1"/>
  <c r="I201" i="3"/>
  <c r="V201" i="3" s="1"/>
  <c r="H201" i="3"/>
  <c r="U201" i="3" s="1"/>
  <c r="G201" i="3"/>
  <c r="T201" i="3" s="1"/>
  <c r="F201" i="3"/>
  <c r="S201" i="3" s="1"/>
  <c r="E201" i="3"/>
  <c r="R201" i="3" s="1"/>
  <c r="D201" i="3"/>
  <c r="Q201" i="3" s="1"/>
  <c r="C201" i="3"/>
  <c r="P201" i="3" s="1"/>
  <c r="B201" i="3"/>
  <c r="O201" i="3" s="1"/>
  <c r="K200" i="3"/>
  <c r="X200" i="3" s="1"/>
  <c r="J200" i="3"/>
  <c r="W200" i="3" s="1"/>
  <c r="I200" i="3"/>
  <c r="V200" i="3" s="1"/>
  <c r="H200" i="3"/>
  <c r="U200" i="3" s="1"/>
  <c r="G200" i="3"/>
  <c r="T200" i="3" s="1"/>
  <c r="F200" i="3"/>
  <c r="S200" i="3" s="1"/>
  <c r="E200" i="3"/>
  <c r="R200" i="3" s="1"/>
  <c r="D200" i="3"/>
  <c r="Q200" i="3" s="1"/>
  <c r="C200" i="3"/>
  <c r="B200" i="3"/>
  <c r="O200" i="3" s="1"/>
  <c r="K199" i="3"/>
  <c r="X199" i="3" s="1"/>
  <c r="J199" i="3"/>
  <c r="W199" i="3" s="1"/>
  <c r="I199" i="3"/>
  <c r="V199" i="3" s="1"/>
  <c r="H199" i="3"/>
  <c r="U199" i="3" s="1"/>
  <c r="G199" i="3"/>
  <c r="T199" i="3" s="1"/>
  <c r="F199" i="3"/>
  <c r="S199" i="3" s="1"/>
  <c r="E199" i="3"/>
  <c r="R199" i="3" s="1"/>
  <c r="D199" i="3"/>
  <c r="Q199" i="3" s="1"/>
  <c r="C199" i="3"/>
  <c r="P199" i="3" s="1"/>
  <c r="B199" i="3"/>
  <c r="K198" i="3"/>
  <c r="X198" i="3" s="1"/>
  <c r="J198" i="3"/>
  <c r="W198" i="3" s="1"/>
  <c r="I198" i="3"/>
  <c r="V198" i="3" s="1"/>
  <c r="H198" i="3"/>
  <c r="U198" i="3" s="1"/>
  <c r="G198" i="3"/>
  <c r="T198" i="3" s="1"/>
  <c r="F198" i="3"/>
  <c r="S198" i="3" s="1"/>
  <c r="E198" i="3"/>
  <c r="R198" i="3" s="1"/>
  <c r="D198" i="3"/>
  <c r="Q198" i="3" s="1"/>
  <c r="C198" i="3"/>
  <c r="P198" i="3" s="1"/>
  <c r="B198" i="3"/>
  <c r="O198" i="3" s="1"/>
  <c r="K197" i="3"/>
  <c r="X197" i="3" s="1"/>
  <c r="J197" i="3"/>
  <c r="W197" i="3" s="1"/>
  <c r="I197" i="3"/>
  <c r="V197" i="3" s="1"/>
  <c r="H197" i="3"/>
  <c r="U197" i="3" s="1"/>
  <c r="G197" i="3"/>
  <c r="T197" i="3" s="1"/>
  <c r="F197" i="3"/>
  <c r="S197" i="3" s="1"/>
  <c r="E197" i="3"/>
  <c r="R197" i="3" s="1"/>
  <c r="D197" i="3"/>
  <c r="Q197" i="3" s="1"/>
  <c r="C197" i="3"/>
  <c r="P197" i="3" s="1"/>
  <c r="B197" i="3"/>
  <c r="O197" i="3" s="1"/>
  <c r="K196" i="3"/>
  <c r="X196" i="3" s="1"/>
  <c r="J196" i="3"/>
  <c r="W196" i="3" s="1"/>
  <c r="I196" i="3"/>
  <c r="V196" i="3" s="1"/>
  <c r="H196" i="3"/>
  <c r="U196" i="3" s="1"/>
  <c r="G196" i="3"/>
  <c r="T196" i="3" s="1"/>
  <c r="F196" i="3"/>
  <c r="S196" i="3" s="1"/>
  <c r="E196" i="3"/>
  <c r="R196" i="3" s="1"/>
  <c r="D196" i="3"/>
  <c r="Q196" i="3" s="1"/>
  <c r="C196" i="3"/>
  <c r="P196" i="3" s="1"/>
  <c r="B196" i="3"/>
  <c r="O196" i="3" s="1"/>
  <c r="K195" i="3"/>
  <c r="X195" i="3" s="1"/>
  <c r="J195" i="3"/>
  <c r="W195" i="3" s="1"/>
  <c r="I195" i="3"/>
  <c r="V195" i="3" s="1"/>
  <c r="H195" i="3"/>
  <c r="U195" i="3" s="1"/>
  <c r="G195" i="3"/>
  <c r="T195" i="3" s="1"/>
  <c r="F195" i="3"/>
  <c r="S195" i="3" s="1"/>
  <c r="E195" i="3"/>
  <c r="R195" i="3" s="1"/>
  <c r="D195" i="3"/>
  <c r="Q195" i="3" s="1"/>
  <c r="C195" i="3"/>
  <c r="P195" i="3" s="1"/>
  <c r="B195" i="3"/>
  <c r="O195" i="3" s="1"/>
  <c r="K194" i="3"/>
  <c r="X194" i="3" s="1"/>
  <c r="J194" i="3"/>
  <c r="W194" i="3" s="1"/>
  <c r="I194" i="3"/>
  <c r="V194" i="3" s="1"/>
  <c r="H194" i="3"/>
  <c r="U194" i="3" s="1"/>
  <c r="G194" i="3"/>
  <c r="T194" i="3" s="1"/>
  <c r="F194" i="3"/>
  <c r="S194" i="3" s="1"/>
  <c r="E194" i="3"/>
  <c r="R194" i="3" s="1"/>
  <c r="D194" i="3"/>
  <c r="Q194" i="3" s="1"/>
  <c r="C194" i="3"/>
  <c r="P194" i="3" s="1"/>
  <c r="B194" i="3"/>
  <c r="K193" i="3"/>
  <c r="X193" i="3" s="1"/>
  <c r="J193" i="3"/>
  <c r="W193" i="3" s="1"/>
  <c r="I193" i="3"/>
  <c r="V193" i="3" s="1"/>
  <c r="H193" i="3"/>
  <c r="U193" i="3" s="1"/>
  <c r="G193" i="3"/>
  <c r="T193" i="3" s="1"/>
  <c r="F193" i="3"/>
  <c r="S193" i="3" s="1"/>
  <c r="E193" i="3"/>
  <c r="R193" i="3" s="1"/>
  <c r="D193" i="3"/>
  <c r="Q193" i="3" s="1"/>
  <c r="C193" i="3"/>
  <c r="B193" i="3"/>
  <c r="O193" i="3" s="1"/>
  <c r="K192" i="3"/>
  <c r="X192" i="3" s="1"/>
  <c r="J192" i="3"/>
  <c r="W192" i="3" s="1"/>
  <c r="I192" i="3"/>
  <c r="V192" i="3" s="1"/>
  <c r="H192" i="3"/>
  <c r="U192" i="3" s="1"/>
  <c r="G192" i="3"/>
  <c r="T192" i="3" s="1"/>
  <c r="F192" i="3"/>
  <c r="S192" i="3" s="1"/>
  <c r="E192" i="3"/>
  <c r="R192" i="3" s="1"/>
  <c r="D192" i="3"/>
  <c r="Q192" i="3" s="1"/>
  <c r="C192" i="3"/>
  <c r="B192" i="3"/>
  <c r="O192" i="3" s="1"/>
  <c r="K191" i="3"/>
  <c r="X191" i="3" s="1"/>
  <c r="J191" i="3"/>
  <c r="W191" i="3" s="1"/>
  <c r="I191" i="3"/>
  <c r="V191" i="3" s="1"/>
  <c r="H191" i="3"/>
  <c r="U191" i="3" s="1"/>
  <c r="G191" i="3"/>
  <c r="T191" i="3" s="1"/>
  <c r="F191" i="3"/>
  <c r="S191" i="3" s="1"/>
  <c r="E191" i="3"/>
  <c r="R191" i="3" s="1"/>
  <c r="D191" i="3"/>
  <c r="C191" i="3"/>
  <c r="P191" i="3" s="1"/>
  <c r="B191" i="3"/>
  <c r="O191" i="3" s="1"/>
  <c r="K190" i="3"/>
  <c r="X190" i="3" s="1"/>
  <c r="J190" i="3"/>
  <c r="W190" i="3" s="1"/>
  <c r="I190" i="3"/>
  <c r="V190" i="3" s="1"/>
  <c r="H190" i="3"/>
  <c r="U190" i="3" s="1"/>
  <c r="G190" i="3"/>
  <c r="T190" i="3" s="1"/>
  <c r="F190" i="3"/>
  <c r="S190" i="3" s="1"/>
  <c r="E190" i="3"/>
  <c r="R190" i="3" s="1"/>
  <c r="D190" i="3"/>
  <c r="Q190" i="3" s="1"/>
  <c r="C190" i="3"/>
  <c r="P190" i="3" s="1"/>
  <c r="B190" i="3"/>
  <c r="O190" i="3" s="1"/>
  <c r="K189" i="3"/>
  <c r="X189" i="3" s="1"/>
  <c r="J189" i="3"/>
  <c r="W189" i="3" s="1"/>
  <c r="I189" i="3"/>
  <c r="V189" i="3" s="1"/>
  <c r="H189" i="3"/>
  <c r="U189" i="3" s="1"/>
  <c r="G189" i="3"/>
  <c r="T189" i="3" s="1"/>
  <c r="F189" i="3"/>
  <c r="S189" i="3" s="1"/>
  <c r="E189" i="3"/>
  <c r="R189" i="3" s="1"/>
  <c r="D189" i="3"/>
  <c r="Q189" i="3" s="1"/>
  <c r="C189" i="3"/>
  <c r="P189" i="3" s="1"/>
  <c r="B189" i="3"/>
  <c r="K188" i="3"/>
  <c r="X188" i="3" s="1"/>
  <c r="J188" i="3"/>
  <c r="W188" i="3" s="1"/>
  <c r="I188" i="3"/>
  <c r="V188" i="3" s="1"/>
  <c r="H188" i="3"/>
  <c r="U188" i="3" s="1"/>
  <c r="G188" i="3"/>
  <c r="T188" i="3" s="1"/>
  <c r="F188" i="3"/>
  <c r="S188" i="3" s="1"/>
  <c r="E188" i="3"/>
  <c r="R188" i="3" s="1"/>
  <c r="D188" i="3"/>
  <c r="Q188" i="3" s="1"/>
  <c r="C188" i="3"/>
  <c r="P188" i="3" s="1"/>
  <c r="B188" i="3"/>
  <c r="O188" i="3" s="1"/>
  <c r="K187" i="3"/>
  <c r="X187" i="3" s="1"/>
  <c r="J187" i="3"/>
  <c r="W187" i="3" s="1"/>
  <c r="I187" i="3"/>
  <c r="V187" i="3" s="1"/>
  <c r="H187" i="3"/>
  <c r="U187" i="3" s="1"/>
  <c r="G187" i="3"/>
  <c r="T187" i="3" s="1"/>
  <c r="F187" i="3"/>
  <c r="S187" i="3" s="1"/>
  <c r="E187" i="3"/>
  <c r="R187" i="3" s="1"/>
  <c r="D187" i="3"/>
  <c r="Q187" i="3" s="1"/>
  <c r="C187" i="3"/>
  <c r="P187" i="3" s="1"/>
  <c r="B187" i="3"/>
  <c r="O187" i="3" s="1"/>
  <c r="K186" i="3"/>
  <c r="X186" i="3" s="1"/>
  <c r="J186" i="3"/>
  <c r="I186" i="3"/>
  <c r="V186" i="3" s="1"/>
  <c r="H186" i="3"/>
  <c r="U186" i="3" s="1"/>
  <c r="G186" i="3"/>
  <c r="T186" i="3" s="1"/>
  <c r="F186" i="3"/>
  <c r="S186" i="3" s="1"/>
  <c r="E186" i="3"/>
  <c r="R186" i="3" s="1"/>
  <c r="D186" i="3"/>
  <c r="Q186" i="3" s="1"/>
  <c r="C186" i="3"/>
  <c r="P186" i="3" s="1"/>
  <c r="B186" i="3"/>
  <c r="K185" i="3"/>
  <c r="X185" i="3" s="1"/>
  <c r="J185" i="3"/>
  <c r="W185" i="3" s="1"/>
  <c r="I185" i="3"/>
  <c r="V185" i="3" s="1"/>
  <c r="H185" i="3"/>
  <c r="U185" i="3" s="1"/>
  <c r="G185" i="3"/>
  <c r="T185" i="3" s="1"/>
  <c r="F185" i="3"/>
  <c r="S185" i="3" s="1"/>
  <c r="E185" i="3"/>
  <c r="R185" i="3" s="1"/>
  <c r="D185" i="3"/>
  <c r="Q185" i="3" s="1"/>
  <c r="C185" i="3"/>
  <c r="P185" i="3" s="1"/>
  <c r="B185" i="3"/>
  <c r="O185" i="3" s="1"/>
  <c r="K184" i="3"/>
  <c r="X184" i="3" s="1"/>
  <c r="J184" i="3"/>
  <c r="W184" i="3" s="1"/>
  <c r="I184" i="3"/>
  <c r="V184" i="3" s="1"/>
  <c r="H184" i="3"/>
  <c r="U184" i="3" s="1"/>
  <c r="G184" i="3"/>
  <c r="T184" i="3" s="1"/>
  <c r="F184" i="3"/>
  <c r="S184" i="3" s="1"/>
  <c r="E184" i="3"/>
  <c r="R184" i="3" s="1"/>
  <c r="D184" i="3"/>
  <c r="Q184" i="3" s="1"/>
  <c r="C184" i="3"/>
  <c r="P184" i="3" s="1"/>
  <c r="B184" i="3"/>
  <c r="O184" i="3" s="1"/>
  <c r="K183" i="3"/>
  <c r="X183" i="3" s="1"/>
  <c r="J183" i="3"/>
  <c r="W183" i="3" s="1"/>
  <c r="I183" i="3"/>
  <c r="V183" i="3" s="1"/>
  <c r="H183" i="3"/>
  <c r="U183" i="3" s="1"/>
  <c r="G183" i="3"/>
  <c r="T183" i="3" s="1"/>
  <c r="F183" i="3"/>
  <c r="S183" i="3" s="1"/>
  <c r="E183" i="3"/>
  <c r="R183" i="3" s="1"/>
  <c r="D183" i="3"/>
  <c r="Q183" i="3" s="1"/>
  <c r="C183" i="3"/>
  <c r="P183" i="3" s="1"/>
  <c r="B183" i="3"/>
  <c r="O183" i="3" s="1"/>
  <c r="K182" i="3"/>
  <c r="X182" i="3" s="1"/>
  <c r="J182" i="3"/>
  <c r="W182" i="3" s="1"/>
  <c r="I182" i="3"/>
  <c r="V182" i="3" s="1"/>
  <c r="H182" i="3"/>
  <c r="U182" i="3" s="1"/>
  <c r="G182" i="3"/>
  <c r="T182" i="3" s="1"/>
  <c r="F182" i="3"/>
  <c r="S182" i="3" s="1"/>
  <c r="E182" i="3"/>
  <c r="R182" i="3" s="1"/>
  <c r="D182" i="3"/>
  <c r="Q182" i="3" s="1"/>
  <c r="C182" i="3"/>
  <c r="P182" i="3" s="1"/>
  <c r="B182" i="3"/>
  <c r="O182" i="3" s="1"/>
  <c r="K181" i="3"/>
  <c r="X181" i="3" s="1"/>
  <c r="J181" i="3"/>
  <c r="W181" i="3" s="1"/>
  <c r="I181" i="3"/>
  <c r="V181" i="3" s="1"/>
  <c r="H181" i="3"/>
  <c r="U181" i="3" s="1"/>
  <c r="G181" i="3"/>
  <c r="T181" i="3" s="1"/>
  <c r="F181" i="3"/>
  <c r="S181" i="3" s="1"/>
  <c r="E181" i="3"/>
  <c r="R181" i="3" s="1"/>
  <c r="D181" i="3"/>
  <c r="Q181" i="3" s="1"/>
  <c r="C181" i="3"/>
  <c r="P181" i="3" s="1"/>
  <c r="B181" i="3"/>
  <c r="O181" i="3" s="1"/>
  <c r="K180" i="3"/>
  <c r="X180" i="3" s="1"/>
  <c r="J180" i="3"/>
  <c r="W180" i="3" s="1"/>
  <c r="I180" i="3"/>
  <c r="V180" i="3" s="1"/>
  <c r="H180" i="3"/>
  <c r="U180" i="3" s="1"/>
  <c r="G180" i="3"/>
  <c r="T180" i="3" s="1"/>
  <c r="F180" i="3"/>
  <c r="S180" i="3" s="1"/>
  <c r="E180" i="3"/>
  <c r="R180" i="3" s="1"/>
  <c r="D180" i="3"/>
  <c r="Q180" i="3" s="1"/>
  <c r="C180" i="3"/>
  <c r="P180" i="3" s="1"/>
  <c r="B180" i="3"/>
  <c r="O180" i="3" s="1"/>
  <c r="K179" i="3"/>
  <c r="X179" i="3" s="1"/>
  <c r="J179" i="3"/>
  <c r="W179" i="3" s="1"/>
  <c r="I179" i="3"/>
  <c r="V179" i="3" s="1"/>
  <c r="H179" i="3"/>
  <c r="U179" i="3" s="1"/>
  <c r="G179" i="3"/>
  <c r="T179" i="3" s="1"/>
  <c r="F179" i="3"/>
  <c r="S179" i="3" s="1"/>
  <c r="E179" i="3"/>
  <c r="R179" i="3" s="1"/>
  <c r="D179" i="3"/>
  <c r="Q179" i="3" s="1"/>
  <c r="C179" i="3"/>
  <c r="P179" i="3" s="1"/>
  <c r="B179" i="3"/>
  <c r="O179" i="3" s="1"/>
  <c r="K178" i="3"/>
  <c r="X178" i="3" s="1"/>
  <c r="J178" i="3"/>
  <c r="W178" i="3" s="1"/>
  <c r="I178" i="3"/>
  <c r="V178" i="3" s="1"/>
  <c r="H178" i="3"/>
  <c r="U178" i="3" s="1"/>
  <c r="G178" i="3"/>
  <c r="T178" i="3" s="1"/>
  <c r="F178" i="3"/>
  <c r="S178" i="3" s="1"/>
  <c r="E178" i="3"/>
  <c r="D178" i="3"/>
  <c r="Q178" i="3" s="1"/>
  <c r="C178" i="3"/>
  <c r="P178" i="3" s="1"/>
  <c r="B178" i="3"/>
  <c r="O178" i="3" s="1"/>
  <c r="K177" i="3"/>
  <c r="X177" i="3" s="1"/>
  <c r="J177" i="3"/>
  <c r="W177" i="3" s="1"/>
  <c r="I177" i="3"/>
  <c r="V177" i="3" s="1"/>
  <c r="H177" i="3"/>
  <c r="U177" i="3" s="1"/>
  <c r="G177" i="3"/>
  <c r="T177" i="3" s="1"/>
  <c r="F177" i="3"/>
  <c r="S177" i="3" s="1"/>
  <c r="E177" i="3"/>
  <c r="R177" i="3" s="1"/>
  <c r="D177" i="3"/>
  <c r="Q177" i="3" s="1"/>
  <c r="C177" i="3"/>
  <c r="P177" i="3" s="1"/>
  <c r="B177" i="3"/>
  <c r="K176" i="3"/>
  <c r="X176" i="3" s="1"/>
  <c r="J176" i="3"/>
  <c r="W176" i="3" s="1"/>
  <c r="I176" i="3"/>
  <c r="V176" i="3" s="1"/>
  <c r="H176" i="3"/>
  <c r="U176" i="3" s="1"/>
  <c r="G176" i="3"/>
  <c r="T176" i="3" s="1"/>
  <c r="F176" i="3"/>
  <c r="S176" i="3" s="1"/>
  <c r="E176" i="3"/>
  <c r="D176" i="3"/>
  <c r="Q176" i="3" s="1"/>
  <c r="C176" i="3"/>
  <c r="P176" i="3" s="1"/>
  <c r="B176" i="3"/>
  <c r="O176" i="3" s="1"/>
  <c r="K175" i="3"/>
  <c r="X175" i="3" s="1"/>
  <c r="J175" i="3"/>
  <c r="W175" i="3" s="1"/>
  <c r="I175" i="3"/>
  <c r="V175" i="3" s="1"/>
  <c r="H175" i="3"/>
  <c r="U175" i="3" s="1"/>
  <c r="G175" i="3"/>
  <c r="T175" i="3" s="1"/>
  <c r="F175" i="3"/>
  <c r="S175" i="3" s="1"/>
  <c r="E175" i="3"/>
  <c r="R175" i="3" s="1"/>
  <c r="D175" i="3"/>
  <c r="Q175" i="3" s="1"/>
  <c r="C175" i="3"/>
  <c r="P175" i="3" s="1"/>
  <c r="B175" i="3"/>
  <c r="K168" i="3"/>
  <c r="X168" i="3" s="1"/>
  <c r="J168" i="3"/>
  <c r="W168" i="3" s="1"/>
  <c r="I168" i="3"/>
  <c r="V168" i="3" s="1"/>
  <c r="H168" i="3"/>
  <c r="U168" i="3" s="1"/>
  <c r="G168" i="3"/>
  <c r="T168" i="3" s="1"/>
  <c r="F168" i="3"/>
  <c r="S168" i="3" s="1"/>
  <c r="E168" i="3"/>
  <c r="R168" i="3" s="1"/>
  <c r="D168" i="3"/>
  <c r="Q168" i="3" s="1"/>
  <c r="C168" i="3"/>
  <c r="P168" i="3" s="1"/>
  <c r="B168" i="3"/>
  <c r="K167" i="3"/>
  <c r="X167" i="3" s="1"/>
  <c r="J167" i="3"/>
  <c r="W167" i="3" s="1"/>
  <c r="I167" i="3"/>
  <c r="V167" i="3" s="1"/>
  <c r="H167" i="3"/>
  <c r="U167" i="3" s="1"/>
  <c r="G167" i="3"/>
  <c r="T167" i="3" s="1"/>
  <c r="F167" i="3"/>
  <c r="S167" i="3" s="1"/>
  <c r="E167" i="3"/>
  <c r="R167" i="3" s="1"/>
  <c r="D167" i="3"/>
  <c r="C167" i="3"/>
  <c r="P167" i="3" s="1"/>
  <c r="B167" i="3"/>
  <c r="K166" i="3"/>
  <c r="X166" i="3" s="1"/>
  <c r="J166" i="3"/>
  <c r="W166" i="3" s="1"/>
  <c r="I166" i="3"/>
  <c r="V166" i="3" s="1"/>
  <c r="H166" i="3"/>
  <c r="U166" i="3" s="1"/>
  <c r="G166" i="3"/>
  <c r="T166" i="3" s="1"/>
  <c r="F166" i="3"/>
  <c r="S166" i="3" s="1"/>
  <c r="E166" i="3"/>
  <c r="R166" i="3" s="1"/>
  <c r="D166" i="3"/>
  <c r="Q166" i="3" s="1"/>
  <c r="C166" i="3"/>
  <c r="P166" i="3" s="1"/>
  <c r="B166" i="3"/>
  <c r="O166" i="3" s="1"/>
  <c r="K165" i="3"/>
  <c r="X165" i="3" s="1"/>
  <c r="J165" i="3"/>
  <c r="W165" i="3" s="1"/>
  <c r="I165" i="3"/>
  <c r="V165" i="3" s="1"/>
  <c r="H165" i="3"/>
  <c r="U165" i="3" s="1"/>
  <c r="G165" i="3"/>
  <c r="T165" i="3" s="1"/>
  <c r="F165" i="3"/>
  <c r="E165" i="3"/>
  <c r="R165" i="3" s="1"/>
  <c r="D165" i="3"/>
  <c r="Q165" i="3" s="1"/>
  <c r="C165" i="3"/>
  <c r="P165" i="3" s="1"/>
  <c r="B165" i="3"/>
  <c r="O165" i="3" s="1"/>
  <c r="K164" i="3"/>
  <c r="X164" i="3" s="1"/>
  <c r="J164" i="3"/>
  <c r="W164" i="3" s="1"/>
  <c r="I164" i="3"/>
  <c r="V164" i="3" s="1"/>
  <c r="H164" i="3"/>
  <c r="U164" i="3" s="1"/>
  <c r="G164" i="3"/>
  <c r="T164" i="3" s="1"/>
  <c r="F164" i="3"/>
  <c r="S164" i="3" s="1"/>
  <c r="E164" i="3"/>
  <c r="R164" i="3" s="1"/>
  <c r="D164" i="3"/>
  <c r="Q164" i="3" s="1"/>
  <c r="C164" i="3"/>
  <c r="P164" i="3" s="1"/>
  <c r="B164" i="3"/>
  <c r="O164" i="3" s="1"/>
  <c r="K163" i="3"/>
  <c r="X163" i="3" s="1"/>
  <c r="J163" i="3"/>
  <c r="W163" i="3" s="1"/>
  <c r="I163" i="3"/>
  <c r="V163" i="3" s="1"/>
  <c r="H163" i="3"/>
  <c r="U163" i="3" s="1"/>
  <c r="G163" i="3"/>
  <c r="T163" i="3" s="1"/>
  <c r="F163" i="3"/>
  <c r="S163" i="3" s="1"/>
  <c r="E163" i="3"/>
  <c r="R163" i="3" s="1"/>
  <c r="D163" i="3"/>
  <c r="Q163" i="3" s="1"/>
  <c r="C163" i="3"/>
  <c r="P163" i="3" s="1"/>
  <c r="B163" i="3"/>
  <c r="K162" i="3"/>
  <c r="X162" i="3" s="1"/>
  <c r="J162" i="3"/>
  <c r="W162" i="3" s="1"/>
  <c r="I162" i="3"/>
  <c r="V162" i="3" s="1"/>
  <c r="H162" i="3"/>
  <c r="U162" i="3" s="1"/>
  <c r="G162" i="3"/>
  <c r="T162" i="3" s="1"/>
  <c r="F162" i="3"/>
  <c r="S162" i="3" s="1"/>
  <c r="E162" i="3"/>
  <c r="R162" i="3" s="1"/>
  <c r="D162" i="3"/>
  <c r="Q162" i="3" s="1"/>
  <c r="C162" i="3"/>
  <c r="P162" i="3" s="1"/>
  <c r="B162" i="3"/>
  <c r="O162" i="3" s="1"/>
  <c r="K161" i="3"/>
  <c r="X161" i="3" s="1"/>
  <c r="J161" i="3"/>
  <c r="W161" i="3" s="1"/>
  <c r="I161" i="3"/>
  <c r="V161" i="3" s="1"/>
  <c r="H161" i="3"/>
  <c r="U161" i="3" s="1"/>
  <c r="G161" i="3"/>
  <c r="T161" i="3" s="1"/>
  <c r="F161" i="3"/>
  <c r="S161" i="3" s="1"/>
  <c r="E161" i="3"/>
  <c r="D161" i="3"/>
  <c r="Q161" i="3" s="1"/>
  <c r="C161" i="3"/>
  <c r="P161" i="3" s="1"/>
  <c r="B161" i="3"/>
  <c r="O161" i="3" s="1"/>
  <c r="K160" i="3"/>
  <c r="X160" i="3" s="1"/>
  <c r="J160" i="3"/>
  <c r="W160" i="3" s="1"/>
  <c r="I160" i="3"/>
  <c r="V160" i="3" s="1"/>
  <c r="H160" i="3"/>
  <c r="U160" i="3" s="1"/>
  <c r="G160" i="3"/>
  <c r="T160" i="3" s="1"/>
  <c r="F160" i="3"/>
  <c r="S160" i="3" s="1"/>
  <c r="E160" i="3"/>
  <c r="R160" i="3" s="1"/>
  <c r="D160" i="3"/>
  <c r="Q160" i="3" s="1"/>
  <c r="C160" i="3"/>
  <c r="B160" i="3"/>
  <c r="O160" i="3" s="1"/>
  <c r="K159" i="3"/>
  <c r="X159" i="3" s="1"/>
  <c r="J159" i="3"/>
  <c r="W159" i="3" s="1"/>
  <c r="I159" i="3"/>
  <c r="V159" i="3" s="1"/>
  <c r="H159" i="3"/>
  <c r="U159" i="3" s="1"/>
  <c r="G159" i="3"/>
  <c r="T159" i="3" s="1"/>
  <c r="F159" i="3"/>
  <c r="S159" i="3" s="1"/>
  <c r="E159" i="3"/>
  <c r="R159" i="3" s="1"/>
  <c r="D159" i="3"/>
  <c r="C159" i="3"/>
  <c r="P159" i="3" s="1"/>
  <c r="B159" i="3"/>
  <c r="O159" i="3" s="1"/>
  <c r="K158" i="3"/>
  <c r="X158" i="3" s="1"/>
  <c r="J158" i="3"/>
  <c r="W158" i="3" s="1"/>
  <c r="I158" i="3"/>
  <c r="V158" i="3" s="1"/>
  <c r="H158" i="3"/>
  <c r="U158" i="3" s="1"/>
  <c r="G158" i="3"/>
  <c r="T158" i="3" s="1"/>
  <c r="F158" i="3"/>
  <c r="S158" i="3" s="1"/>
  <c r="E158" i="3"/>
  <c r="R158" i="3" s="1"/>
  <c r="D158" i="3"/>
  <c r="Q158" i="3" s="1"/>
  <c r="C158" i="3"/>
  <c r="P158" i="3" s="1"/>
  <c r="B158" i="3"/>
  <c r="O158" i="3" s="1"/>
  <c r="K157" i="3"/>
  <c r="X157" i="3" s="1"/>
  <c r="J157" i="3"/>
  <c r="W157" i="3" s="1"/>
  <c r="I157" i="3"/>
  <c r="V157" i="3" s="1"/>
  <c r="H157" i="3"/>
  <c r="U157" i="3" s="1"/>
  <c r="G157" i="3"/>
  <c r="T157" i="3" s="1"/>
  <c r="F157" i="3"/>
  <c r="S157" i="3" s="1"/>
  <c r="E157" i="3"/>
  <c r="R157" i="3" s="1"/>
  <c r="D157" i="3"/>
  <c r="Q157" i="3" s="1"/>
  <c r="C157" i="3"/>
  <c r="P157" i="3" s="1"/>
  <c r="B157" i="3"/>
  <c r="O157" i="3" s="1"/>
  <c r="K156" i="3"/>
  <c r="X156" i="3" s="1"/>
  <c r="J156" i="3"/>
  <c r="W156" i="3" s="1"/>
  <c r="I156" i="3"/>
  <c r="V156" i="3" s="1"/>
  <c r="H156" i="3"/>
  <c r="U156" i="3" s="1"/>
  <c r="G156" i="3"/>
  <c r="T156" i="3" s="1"/>
  <c r="F156" i="3"/>
  <c r="S156" i="3" s="1"/>
  <c r="E156" i="3"/>
  <c r="R156" i="3" s="1"/>
  <c r="D156" i="3"/>
  <c r="Q156" i="3" s="1"/>
  <c r="C156" i="3"/>
  <c r="P156" i="3" s="1"/>
  <c r="B156" i="3"/>
  <c r="O156" i="3" s="1"/>
  <c r="K155" i="3"/>
  <c r="X155" i="3" s="1"/>
  <c r="J155" i="3"/>
  <c r="W155" i="3" s="1"/>
  <c r="I155" i="3"/>
  <c r="V155" i="3" s="1"/>
  <c r="H155" i="3"/>
  <c r="U155" i="3" s="1"/>
  <c r="G155" i="3"/>
  <c r="T155" i="3" s="1"/>
  <c r="F155" i="3"/>
  <c r="S155" i="3" s="1"/>
  <c r="E155" i="3"/>
  <c r="R155" i="3" s="1"/>
  <c r="D155" i="3"/>
  <c r="Q155" i="3" s="1"/>
  <c r="C155" i="3"/>
  <c r="P155" i="3" s="1"/>
  <c r="B155" i="3"/>
  <c r="K154" i="3"/>
  <c r="X154" i="3" s="1"/>
  <c r="J154" i="3"/>
  <c r="W154" i="3" s="1"/>
  <c r="I154" i="3"/>
  <c r="V154" i="3" s="1"/>
  <c r="H154" i="3"/>
  <c r="U154" i="3" s="1"/>
  <c r="G154" i="3"/>
  <c r="T154" i="3" s="1"/>
  <c r="F154" i="3"/>
  <c r="S154" i="3" s="1"/>
  <c r="E154" i="3"/>
  <c r="R154" i="3" s="1"/>
  <c r="D154" i="3"/>
  <c r="Q154" i="3" s="1"/>
  <c r="C154" i="3"/>
  <c r="P154" i="3" s="1"/>
  <c r="B154" i="3"/>
  <c r="O154" i="3" s="1"/>
  <c r="K153" i="3"/>
  <c r="X153" i="3" s="1"/>
  <c r="J153" i="3"/>
  <c r="W153" i="3" s="1"/>
  <c r="I153" i="3"/>
  <c r="V153" i="3" s="1"/>
  <c r="H153" i="3"/>
  <c r="U153" i="3" s="1"/>
  <c r="G153" i="3"/>
  <c r="T153" i="3" s="1"/>
  <c r="F153" i="3"/>
  <c r="S153" i="3" s="1"/>
  <c r="E153" i="3"/>
  <c r="R153" i="3" s="1"/>
  <c r="D153" i="3"/>
  <c r="Q153" i="3" s="1"/>
  <c r="C153" i="3"/>
  <c r="B153" i="3"/>
  <c r="O153" i="3" s="1"/>
  <c r="K152" i="3"/>
  <c r="X152" i="3" s="1"/>
  <c r="J152" i="3"/>
  <c r="W152" i="3" s="1"/>
  <c r="I152" i="3"/>
  <c r="V152" i="3" s="1"/>
  <c r="H152" i="3"/>
  <c r="U152" i="3" s="1"/>
  <c r="G152" i="3"/>
  <c r="T152" i="3" s="1"/>
  <c r="F152" i="3"/>
  <c r="S152" i="3" s="1"/>
  <c r="E152" i="3"/>
  <c r="R152" i="3" s="1"/>
  <c r="D152" i="3"/>
  <c r="Q152" i="3" s="1"/>
  <c r="C152" i="3"/>
  <c r="P152" i="3" s="1"/>
  <c r="B152" i="3"/>
  <c r="K151" i="3"/>
  <c r="X151" i="3" s="1"/>
  <c r="J151" i="3"/>
  <c r="W151" i="3" s="1"/>
  <c r="I151" i="3"/>
  <c r="V151" i="3" s="1"/>
  <c r="H151" i="3"/>
  <c r="U151" i="3" s="1"/>
  <c r="G151" i="3"/>
  <c r="T151" i="3" s="1"/>
  <c r="F151" i="3"/>
  <c r="S151" i="3" s="1"/>
  <c r="E151" i="3"/>
  <c r="R151" i="3" s="1"/>
  <c r="D151" i="3"/>
  <c r="C151" i="3"/>
  <c r="P151" i="3" s="1"/>
  <c r="B151" i="3"/>
  <c r="O151" i="3" s="1"/>
  <c r="K150" i="3"/>
  <c r="X150" i="3" s="1"/>
  <c r="J150" i="3"/>
  <c r="W150" i="3" s="1"/>
  <c r="I150" i="3"/>
  <c r="V150" i="3" s="1"/>
  <c r="H150" i="3"/>
  <c r="U150" i="3" s="1"/>
  <c r="G150" i="3"/>
  <c r="T150" i="3" s="1"/>
  <c r="F150" i="3"/>
  <c r="S150" i="3" s="1"/>
  <c r="E150" i="3"/>
  <c r="R150" i="3" s="1"/>
  <c r="D150" i="3"/>
  <c r="Q150" i="3" s="1"/>
  <c r="C150" i="3"/>
  <c r="P150" i="3" s="1"/>
  <c r="B150" i="3"/>
  <c r="O150" i="3" s="1"/>
  <c r="K149" i="3"/>
  <c r="X149" i="3" s="1"/>
  <c r="J149" i="3"/>
  <c r="W149" i="3" s="1"/>
  <c r="I149" i="3"/>
  <c r="V149" i="3" s="1"/>
  <c r="H149" i="3"/>
  <c r="U149" i="3" s="1"/>
  <c r="G149" i="3"/>
  <c r="T149" i="3" s="1"/>
  <c r="F149" i="3"/>
  <c r="S149" i="3" s="1"/>
  <c r="E149" i="3"/>
  <c r="R149" i="3" s="1"/>
  <c r="D149" i="3"/>
  <c r="Q149" i="3" s="1"/>
  <c r="C149" i="3"/>
  <c r="P149" i="3" s="1"/>
  <c r="B149" i="3"/>
  <c r="O149" i="3" s="1"/>
  <c r="K148" i="3"/>
  <c r="X148" i="3" s="1"/>
  <c r="J148" i="3"/>
  <c r="W148" i="3" s="1"/>
  <c r="I148" i="3"/>
  <c r="V148" i="3" s="1"/>
  <c r="H148" i="3"/>
  <c r="U148" i="3" s="1"/>
  <c r="G148" i="3"/>
  <c r="T148" i="3" s="1"/>
  <c r="F148" i="3"/>
  <c r="S148" i="3" s="1"/>
  <c r="E148" i="3"/>
  <c r="R148" i="3" s="1"/>
  <c r="D148" i="3"/>
  <c r="C148" i="3"/>
  <c r="P148" i="3" s="1"/>
  <c r="B148" i="3"/>
  <c r="O148" i="3" s="1"/>
  <c r="K147" i="3"/>
  <c r="X147" i="3" s="1"/>
  <c r="J147" i="3"/>
  <c r="W147" i="3" s="1"/>
  <c r="I147" i="3"/>
  <c r="V147" i="3" s="1"/>
  <c r="H147" i="3"/>
  <c r="U147" i="3" s="1"/>
  <c r="G147" i="3"/>
  <c r="T147" i="3" s="1"/>
  <c r="F147" i="3"/>
  <c r="S147" i="3" s="1"/>
  <c r="E147" i="3"/>
  <c r="R147" i="3" s="1"/>
  <c r="D147" i="3"/>
  <c r="Q147" i="3" s="1"/>
  <c r="C147" i="3"/>
  <c r="P147" i="3" s="1"/>
  <c r="B147" i="3"/>
  <c r="K146" i="3"/>
  <c r="X146" i="3" s="1"/>
  <c r="J146" i="3"/>
  <c r="W146" i="3" s="1"/>
  <c r="I146" i="3"/>
  <c r="V146" i="3" s="1"/>
  <c r="H146" i="3"/>
  <c r="U146" i="3" s="1"/>
  <c r="G146" i="3"/>
  <c r="T146" i="3" s="1"/>
  <c r="F146" i="3"/>
  <c r="S146" i="3" s="1"/>
  <c r="E146" i="3"/>
  <c r="R146" i="3" s="1"/>
  <c r="D146" i="3"/>
  <c r="Q146" i="3" s="1"/>
  <c r="C146" i="3"/>
  <c r="P146" i="3" s="1"/>
  <c r="B146" i="3"/>
  <c r="O146" i="3" s="1"/>
  <c r="K145" i="3"/>
  <c r="X145" i="3" s="1"/>
  <c r="J145" i="3"/>
  <c r="W145" i="3" s="1"/>
  <c r="I145" i="3"/>
  <c r="V145" i="3" s="1"/>
  <c r="H145" i="3"/>
  <c r="U145" i="3" s="1"/>
  <c r="G145" i="3"/>
  <c r="T145" i="3" s="1"/>
  <c r="F145" i="3"/>
  <c r="S145" i="3" s="1"/>
  <c r="E145" i="3"/>
  <c r="R145" i="3" s="1"/>
  <c r="D145" i="3"/>
  <c r="Q145" i="3" s="1"/>
  <c r="C145" i="3"/>
  <c r="P145" i="3" s="1"/>
  <c r="B145" i="3"/>
  <c r="O145" i="3" s="1"/>
  <c r="K144" i="3"/>
  <c r="X144" i="3" s="1"/>
  <c r="J144" i="3"/>
  <c r="W144" i="3" s="1"/>
  <c r="I144" i="3"/>
  <c r="V144" i="3" s="1"/>
  <c r="H144" i="3"/>
  <c r="U144" i="3" s="1"/>
  <c r="G144" i="3"/>
  <c r="T144" i="3" s="1"/>
  <c r="F144" i="3"/>
  <c r="S144" i="3" s="1"/>
  <c r="E144" i="3"/>
  <c r="R144" i="3" s="1"/>
  <c r="D144" i="3"/>
  <c r="Q144" i="3" s="1"/>
  <c r="C144" i="3"/>
  <c r="P144" i="3" s="1"/>
  <c r="B144" i="3"/>
  <c r="O144" i="3" s="1"/>
  <c r="K143" i="3"/>
  <c r="X143" i="3" s="1"/>
  <c r="J143" i="3"/>
  <c r="W143" i="3" s="1"/>
  <c r="I143" i="3"/>
  <c r="V143" i="3" s="1"/>
  <c r="H143" i="3"/>
  <c r="U143" i="3" s="1"/>
  <c r="G143" i="3"/>
  <c r="T143" i="3" s="1"/>
  <c r="F143" i="3"/>
  <c r="S143" i="3" s="1"/>
  <c r="E143" i="3"/>
  <c r="R143" i="3" s="1"/>
  <c r="D143" i="3"/>
  <c r="Q143" i="3" s="1"/>
  <c r="C143" i="3"/>
  <c r="P143" i="3" s="1"/>
  <c r="B143" i="3"/>
  <c r="O143" i="3" s="1"/>
  <c r="K142" i="3"/>
  <c r="X142" i="3" s="1"/>
  <c r="J142" i="3"/>
  <c r="W142" i="3" s="1"/>
  <c r="I142" i="3"/>
  <c r="V142" i="3" s="1"/>
  <c r="H142" i="3"/>
  <c r="U142" i="3" s="1"/>
  <c r="G142" i="3"/>
  <c r="T142" i="3" s="1"/>
  <c r="F142" i="3"/>
  <c r="S142" i="3" s="1"/>
  <c r="E142" i="3"/>
  <c r="R142" i="3" s="1"/>
  <c r="D142" i="3"/>
  <c r="Q142" i="3" s="1"/>
  <c r="C142" i="3"/>
  <c r="P142" i="3" s="1"/>
  <c r="B142" i="3"/>
  <c r="O142" i="3" s="1"/>
  <c r="K141" i="3"/>
  <c r="X141" i="3" s="1"/>
  <c r="J141" i="3"/>
  <c r="W141" i="3" s="1"/>
  <c r="I141" i="3"/>
  <c r="V141" i="3" s="1"/>
  <c r="H141" i="3"/>
  <c r="U141" i="3" s="1"/>
  <c r="G141" i="3"/>
  <c r="T141" i="3" s="1"/>
  <c r="F141" i="3"/>
  <c r="S141" i="3" s="1"/>
  <c r="E141" i="3"/>
  <c r="R141" i="3" s="1"/>
  <c r="D141" i="3"/>
  <c r="Q141" i="3" s="1"/>
  <c r="C141" i="3"/>
  <c r="P141" i="3" s="1"/>
  <c r="B141" i="3"/>
  <c r="O141" i="3" s="1"/>
  <c r="K134" i="3"/>
  <c r="X134" i="3" s="1"/>
  <c r="J134" i="3"/>
  <c r="W134" i="3" s="1"/>
  <c r="I134" i="3"/>
  <c r="V134" i="3" s="1"/>
  <c r="H134" i="3"/>
  <c r="U134" i="3" s="1"/>
  <c r="G134" i="3"/>
  <c r="T134" i="3" s="1"/>
  <c r="F134" i="3"/>
  <c r="S134" i="3" s="1"/>
  <c r="E134" i="3"/>
  <c r="R134" i="3" s="1"/>
  <c r="D134" i="3"/>
  <c r="Q134" i="3" s="1"/>
  <c r="C134" i="3"/>
  <c r="P134" i="3" s="1"/>
  <c r="B134" i="3"/>
  <c r="O134" i="3" s="1"/>
  <c r="K133" i="3"/>
  <c r="X133" i="3" s="1"/>
  <c r="J133" i="3"/>
  <c r="W133" i="3" s="1"/>
  <c r="I133" i="3"/>
  <c r="V133" i="3" s="1"/>
  <c r="H133" i="3"/>
  <c r="U133" i="3" s="1"/>
  <c r="G133" i="3"/>
  <c r="T133" i="3" s="1"/>
  <c r="F133" i="3"/>
  <c r="S133" i="3" s="1"/>
  <c r="E133" i="3"/>
  <c r="R133" i="3" s="1"/>
  <c r="D133" i="3"/>
  <c r="Q133" i="3" s="1"/>
  <c r="C133" i="3"/>
  <c r="P133" i="3" s="1"/>
  <c r="B133" i="3"/>
  <c r="K132" i="3"/>
  <c r="X132" i="3" s="1"/>
  <c r="J132" i="3"/>
  <c r="W132" i="3" s="1"/>
  <c r="I132" i="3"/>
  <c r="V132" i="3" s="1"/>
  <c r="H132" i="3"/>
  <c r="U132" i="3" s="1"/>
  <c r="G132" i="3"/>
  <c r="T132" i="3" s="1"/>
  <c r="F132" i="3"/>
  <c r="S132" i="3" s="1"/>
  <c r="E132" i="3"/>
  <c r="D132" i="3"/>
  <c r="Q132" i="3" s="1"/>
  <c r="C132" i="3"/>
  <c r="P132" i="3" s="1"/>
  <c r="B132" i="3"/>
  <c r="O132" i="3" s="1"/>
  <c r="K131" i="3"/>
  <c r="X131" i="3" s="1"/>
  <c r="J131" i="3"/>
  <c r="W131" i="3" s="1"/>
  <c r="I131" i="3"/>
  <c r="V131" i="3" s="1"/>
  <c r="H131" i="3"/>
  <c r="U131" i="3" s="1"/>
  <c r="G131" i="3"/>
  <c r="T131" i="3" s="1"/>
  <c r="F131" i="3"/>
  <c r="S131" i="3" s="1"/>
  <c r="E131" i="3"/>
  <c r="R131" i="3" s="1"/>
  <c r="D131" i="3"/>
  <c r="Q131" i="3" s="1"/>
  <c r="C131" i="3"/>
  <c r="B131" i="3"/>
  <c r="O131" i="3" s="1"/>
  <c r="K130" i="3"/>
  <c r="X130" i="3" s="1"/>
  <c r="J130" i="3"/>
  <c r="W130" i="3" s="1"/>
  <c r="I130" i="3"/>
  <c r="V130" i="3" s="1"/>
  <c r="H130" i="3"/>
  <c r="U130" i="3" s="1"/>
  <c r="G130" i="3"/>
  <c r="T130" i="3" s="1"/>
  <c r="F130" i="3"/>
  <c r="S130" i="3" s="1"/>
  <c r="E130" i="3"/>
  <c r="R130" i="3" s="1"/>
  <c r="D130" i="3"/>
  <c r="Q130" i="3" s="1"/>
  <c r="C130" i="3"/>
  <c r="P130" i="3" s="1"/>
  <c r="B130" i="3"/>
  <c r="O130" i="3" s="1"/>
  <c r="K129" i="3"/>
  <c r="X129" i="3" s="1"/>
  <c r="J129" i="3"/>
  <c r="W129" i="3" s="1"/>
  <c r="I129" i="3"/>
  <c r="V129" i="3" s="1"/>
  <c r="H129" i="3"/>
  <c r="U129" i="3" s="1"/>
  <c r="G129" i="3"/>
  <c r="T129" i="3" s="1"/>
  <c r="F129" i="3"/>
  <c r="S129" i="3" s="1"/>
  <c r="E129" i="3"/>
  <c r="R129" i="3" s="1"/>
  <c r="D129" i="3"/>
  <c r="Q129" i="3" s="1"/>
  <c r="C129" i="3"/>
  <c r="P129" i="3" s="1"/>
  <c r="B129" i="3"/>
  <c r="K128" i="3"/>
  <c r="J128" i="3"/>
  <c r="W128" i="3" s="1"/>
  <c r="I128" i="3"/>
  <c r="V128" i="3" s="1"/>
  <c r="H128" i="3"/>
  <c r="U128" i="3" s="1"/>
  <c r="G128" i="3"/>
  <c r="T128" i="3" s="1"/>
  <c r="F128" i="3"/>
  <c r="S128" i="3" s="1"/>
  <c r="E128" i="3"/>
  <c r="R128" i="3" s="1"/>
  <c r="D128" i="3"/>
  <c r="Q128" i="3" s="1"/>
  <c r="C128" i="3"/>
  <c r="P128" i="3" s="1"/>
  <c r="B128" i="3"/>
  <c r="O128" i="3" s="1"/>
  <c r="K127" i="3"/>
  <c r="X127" i="3" s="1"/>
  <c r="J127" i="3"/>
  <c r="W127" i="3" s="1"/>
  <c r="I127" i="3"/>
  <c r="V127" i="3" s="1"/>
  <c r="H127" i="3"/>
  <c r="U127" i="3" s="1"/>
  <c r="G127" i="3"/>
  <c r="T127" i="3" s="1"/>
  <c r="F127" i="3"/>
  <c r="S127" i="3" s="1"/>
  <c r="E127" i="3"/>
  <c r="R127" i="3" s="1"/>
  <c r="D127" i="3"/>
  <c r="Q127" i="3" s="1"/>
  <c r="C127" i="3"/>
  <c r="P127" i="3" s="1"/>
  <c r="B127" i="3"/>
  <c r="K126" i="3"/>
  <c r="X126" i="3" s="1"/>
  <c r="J126" i="3"/>
  <c r="W126" i="3" s="1"/>
  <c r="I126" i="3"/>
  <c r="V126" i="3" s="1"/>
  <c r="H126" i="3"/>
  <c r="U126" i="3" s="1"/>
  <c r="G126" i="3"/>
  <c r="T126" i="3" s="1"/>
  <c r="F126" i="3"/>
  <c r="S126" i="3" s="1"/>
  <c r="E126" i="3"/>
  <c r="R126" i="3" s="1"/>
  <c r="D126" i="3"/>
  <c r="Q126" i="3" s="1"/>
  <c r="C126" i="3"/>
  <c r="P126" i="3" s="1"/>
  <c r="B126" i="3"/>
  <c r="O126" i="3" s="1"/>
  <c r="K125" i="3"/>
  <c r="X125" i="3" s="1"/>
  <c r="J125" i="3"/>
  <c r="W125" i="3" s="1"/>
  <c r="I125" i="3"/>
  <c r="V125" i="3" s="1"/>
  <c r="H125" i="3"/>
  <c r="U125" i="3" s="1"/>
  <c r="G125" i="3"/>
  <c r="T125" i="3" s="1"/>
  <c r="F125" i="3"/>
  <c r="S125" i="3" s="1"/>
  <c r="E125" i="3"/>
  <c r="R125" i="3" s="1"/>
  <c r="D125" i="3"/>
  <c r="Q125" i="3" s="1"/>
  <c r="C125" i="3"/>
  <c r="P125" i="3" s="1"/>
  <c r="B125" i="3"/>
  <c r="K124" i="3"/>
  <c r="X124" i="3" s="1"/>
  <c r="J124" i="3"/>
  <c r="W124" i="3" s="1"/>
  <c r="I124" i="3"/>
  <c r="V124" i="3" s="1"/>
  <c r="H124" i="3"/>
  <c r="U124" i="3" s="1"/>
  <c r="G124" i="3"/>
  <c r="T124" i="3" s="1"/>
  <c r="F124" i="3"/>
  <c r="S124" i="3" s="1"/>
  <c r="E124" i="3"/>
  <c r="R124" i="3" s="1"/>
  <c r="D124" i="3"/>
  <c r="Q124" i="3" s="1"/>
  <c r="C124" i="3"/>
  <c r="P124" i="3" s="1"/>
  <c r="B124" i="3"/>
  <c r="O124" i="3" s="1"/>
  <c r="K123" i="3"/>
  <c r="X123" i="3" s="1"/>
  <c r="J123" i="3"/>
  <c r="W123" i="3" s="1"/>
  <c r="I123" i="3"/>
  <c r="V123" i="3" s="1"/>
  <c r="H123" i="3"/>
  <c r="U123" i="3" s="1"/>
  <c r="G123" i="3"/>
  <c r="T123" i="3" s="1"/>
  <c r="F123" i="3"/>
  <c r="S123" i="3" s="1"/>
  <c r="E123" i="3"/>
  <c r="R123" i="3" s="1"/>
  <c r="D123" i="3"/>
  <c r="Q123" i="3" s="1"/>
  <c r="C123" i="3"/>
  <c r="B123" i="3"/>
  <c r="O123" i="3" s="1"/>
  <c r="K122" i="3"/>
  <c r="X122" i="3" s="1"/>
  <c r="J122" i="3"/>
  <c r="W122" i="3" s="1"/>
  <c r="I122" i="3"/>
  <c r="V122" i="3" s="1"/>
  <c r="H122" i="3"/>
  <c r="U122" i="3" s="1"/>
  <c r="G122" i="3"/>
  <c r="T122" i="3" s="1"/>
  <c r="F122" i="3"/>
  <c r="S122" i="3" s="1"/>
  <c r="E122" i="3"/>
  <c r="R122" i="3" s="1"/>
  <c r="D122" i="3"/>
  <c r="Q122" i="3" s="1"/>
  <c r="C122" i="3"/>
  <c r="P122" i="3" s="1"/>
  <c r="B122" i="3"/>
  <c r="O122" i="3" s="1"/>
  <c r="K121" i="3"/>
  <c r="X121" i="3" s="1"/>
  <c r="J121" i="3"/>
  <c r="W121" i="3" s="1"/>
  <c r="I121" i="3"/>
  <c r="V121" i="3" s="1"/>
  <c r="H121" i="3"/>
  <c r="U121" i="3" s="1"/>
  <c r="G121" i="3"/>
  <c r="T121" i="3" s="1"/>
  <c r="F121" i="3"/>
  <c r="S121" i="3" s="1"/>
  <c r="E121" i="3"/>
  <c r="D121" i="3"/>
  <c r="Q121" i="3" s="1"/>
  <c r="C121" i="3"/>
  <c r="P121" i="3" s="1"/>
  <c r="B121" i="3"/>
  <c r="O121" i="3" s="1"/>
  <c r="K120" i="3"/>
  <c r="X120" i="3" s="1"/>
  <c r="J120" i="3"/>
  <c r="W120" i="3" s="1"/>
  <c r="I120" i="3"/>
  <c r="V120" i="3" s="1"/>
  <c r="H120" i="3"/>
  <c r="U120" i="3" s="1"/>
  <c r="G120" i="3"/>
  <c r="T120" i="3" s="1"/>
  <c r="F120" i="3"/>
  <c r="S120" i="3" s="1"/>
  <c r="E120" i="3"/>
  <c r="R120" i="3" s="1"/>
  <c r="D120" i="3"/>
  <c r="Q120" i="3" s="1"/>
  <c r="C120" i="3"/>
  <c r="P120" i="3" s="1"/>
  <c r="B120" i="3"/>
  <c r="O120" i="3" s="1"/>
  <c r="K119" i="3"/>
  <c r="X119" i="3" s="1"/>
  <c r="J119" i="3"/>
  <c r="W119" i="3" s="1"/>
  <c r="I119" i="3"/>
  <c r="V119" i="3" s="1"/>
  <c r="H119" i="3"/>
  <c r="U119" i="3" s="1"/>
  <c r="G119" i="3"/>
  <c r="T119" i="3" s="1"/>
  <c r="F119" i="3"/>
  <c r="S119" i="3" s="1"/>
  <c r="E119" i="3"/>
  <c r="R119" i="3" s="1"/>
  <c r="D119" i="3"/>
  <c r="Q119" i="3" s="1"/>
  <c r="C119" i="3"/>
  <c r="P119" i="3" s="1"/>
  <c r="B119" i="3"/>
  <c r="O119" i="3" s="1"/>
  <c r="K118" i="3"/>
  <c r="X118" i="3" s="1"/>
  <c r="J118" i="3"/>
  <c r="W118" i="3" s="1"/>
  <c r="I118" i="3"/>
  <c r="V118" i="3" s="1"/>
  <c r="H118" i="3"/>
  <c r="U118" i="3" s="1"/>
  <c r="G118" i="3"/>
  <c r="T118" i="3" s="1"/>
  <c r="F118" i="3"/>
  <c r="S118" i="3" s="1"/>
  <c r="E118" i="3"/>
  <c r="D118" i="3"/>
  <c r="Q118" i="3" s="1"/>
  <c r="C118" i="3"/>
  <c r="P118" i="3" s="1"/>
  <c r="B118" i="3"/>
  <c r="O118" i="3" s="1"/>
  <c r="K117" i="3"/>
  <c r="X117" i="3" s="1"/>
  <c r="J117" i="3"/>
  <c r="W117" i="3" s="1"/>
  <c r="I117" i="3"/>
  <c r="V117" i="3" s="1"/>
  <c r="H117" i="3"/>
  <c r="U117" i="3" s="1"/>
  <c r="G117" i="3"/>
  <c r="T117" i="3" s="1"/>
  <c r="F117" i="3"/>
  <c r="S117" i="3" s="1"/>
  <c r="E117" i="3"/>
  <c r="R117" i="3" s="1"/>
  <c r="D117" i="3"/>
  <c r="Q117" i="3" s="1"/>
  <c r="C117" i="3"/>
  <c r="P117" i="3" s="1"/>
  <c r="B117" i="3"/>
  <c r="K116" i="3"/>
  <c r="X116" i="3" s="1"/>
  <c r="J116" i="3"/>
  <c r="W116" i="3" s="1"/>
  <c r="I116" i="3"/>
  <c r="V116" i="3" s="1"/>
  <c r="H116" i="3"/>
  <c r="U116" i="3" s="1"/>
  <c r="G116" i="3"/>
  <c r="T116" i="3" s="1"/>
  <c r="F116" i="3"/>
  <c r="E116" i="3"/>
  <c r="R116" i="3" s="1"/>
  <c r="D116" i="3"/>
  <c r="Q116" i="3" s="1"/>
  <c r="C116" i="3"/>
  <c r="P116" i="3" s="1"/>
  <c r="B116" i="3"/>
  <c r="O116" i="3" s="1"/>
  <c r="K115" i="3"/>
  <c r="X115" i="3" s="1"/>
  <c r="J115" i="3"/>
  <c r="W115" i="3" s="1"/>
  <c r="I115" i="3"/>
  <c r="V115" i="3" s="1"/>
  <c r="H115" i="3"/>
  <c r="U115" i="3" s="1"/>
  <c r="G115" i="3"/>
  <c r="T115" i="3" s="1"/>
  <c r="F115" i="3"/>
  <c r="S115" i="3" s="1"/>
  <c r="E115" i="3"/>
  <c r="R115" i="3" s="1"/>
  <c r="D115" i="3"/>
  <c r="Q115" i="3" s="1"/>
  <c r="C115" i="3"/>
  <c r="B115" i="3"/>
  <c r="O115" i="3" s="1"/>
  <c r="K114" i="3"/>
  <c r="X114" i="3" s="1"/>
  <c r="J114" i="3"/>
  <c r="W114" i="3" s="1"/>
  <c r="I114" i="3"/>
  <c r="V114" i="3" s="1"/>
  <c r="H114" i="3"/>
  <c r="U114" i="3" s="1"/>
  <c r="G114" i="3"/>
  <c r="T114" i="3" s="1"/>
  <c r="F114" i="3"/>
  <c r="S114" i="3" s="1"/>
  <c r="E114" i="3"/>
  <c r="R114" i="3" s="1"/>
  <c r="D114" i="3"/>
  <c r="Q114" i="3" s="1"/>
  <c r="C114" i="3"/>
  <c r="P114" i="3" s="1"/>
  <c r="B114" i="3"/>
  <c r="O114" i="3" s="1"/>
  <c r="K113" i="3"/>
  <c r="X113" i="3" s="1"/>
  <c r="J113" i="3"/>
  <c r="W113" i="3" s="1"/>
  <c r="I113" i="3"/>
  <c r="V113" i="3" s="1"/>
  <c r="H113" i="3"/>
  <c r="U113" i="3" s="1"/>
  <c r="G113" i="3"/>
  <c r="T113" i="3" s="1"/>
  <c r="F113" i="3"/>
  <c r="S113" i="3" s="1"/>
  <c r="E113" i="3"/>
  <c r="R113" i="3" s="1"/>
  <c r="D113" i="3"/>
  <c r="Q113" i="3" s="1"/>
  <c r="C113" i="3"/>
  <c r="P113" i="3" s="1"/>
  <c r="B113" i="3"/>
  <c r="O113" i="3" s="1"/>
  <c r="K112" i="3"/>
  <c r="X112" i="3" s="1"/>
  <c r="J112" i="3"/>
  <c r="W112" i="3" s="1"/>
  <c r="I112" i="3"/>
  <c r="V112" i="3" s="1"/>
  <c r="H112" i="3"/>
  <c r="U112" i="3" s="1"/>
  <c r="G112" i="3"/>
  <c r="T112" i="3" s="1"/>
  <c r="F112" i="3"/>
  <c r="S112" i="3" s="1"/>
  <c r="E112" i="3"/>
  <c r="R112" i="3" s="1"/>
  <c r="D112" i="3"/>
  <c r="Q112" i="3" s="1"/>
  <c r="C112" i="3"/>
  <c r="P112" i="3" s="1"/>
  <c r="B112" i="3"/>
  <c r="O112" i="3" s="1"/>
  <c r="K111" i="3"/>
  <c r="X111" i="3" s="1"/>
  <c r="J111" i="3"/>
  <c r="W111" i="3" s="1"/>
  <c r="I111" i="3"/>
  <c r="V111" i="3" s="1"/>
  <c r="H111" i="3"/>
  <c r="U111" i="3" s="1"/>
  <c r="G111" i="3"/>
  <c r="T111" i="3" s="1"/>
  <c r="F111" i="3"/>
  <c r="S111" i="3" s="1"/>
  <c r="E111" i="3"/>
  <c r="R111" i="3" s="1"/>
  <c r="D111" i="3"/>
  <c r="Q111" i="3" s="1"/>
  <c r="C111" i="3"/>
  <c r="B111" i="3"/>
  <c r="O111" i="3" s="1"/>
  <c r="K110" i="3"/>
  <c r="X110" i="3" s="1"/>
  <c r="J110" i="3"/>
  <c r="W110" i="3" s="1"/>
  <c r="I110" i="3"/>
  <c r="V110" i="3" s="1"/>
  <c r="H110" i="3"/>
  <c r="U110" i="3" s="1"/>
  <c r="G110" i="3"/>
  <c r="T110" i="3" s="1"/>
  <c r="F110" i="3"/>
  <c r="S110" i="3" s="1"/>
  <c r="E110" i="3"/>
  <c r="D110" i="3"/>
  <c r="Q110" i="3" s="1"/>
  <c r="C110" i="3"/>
  <c r="P110" i="3" s="1"/>
  <c r="B110" i="3"/>
  <c r="O110" i="3" s="1"/>
  <c r="K109" i="3"/>
  <c r="X109" i="3" s="1"/>
  <c r="J109" i="3"/>
  <c r="W109" i="3" s="1"/>
  <c r="I109" i="3"/>
  <c r="V109" i="3" s="1"/>
  <c r="H109" i="3"/>
  <c r="U109" i="3" s="1"/>
  <c r="G109" i="3"/>
  <c r="T109" i="3" s="1"/>
  <c r="F109" i="3"/>
  <c r="S109" i="3" s="1"/>
  <c r="E109" i="3"/>
  <c r="R109" i="3" s="1"/>
  <c r="D109" i="3"/>
  <c r="Q109" i="3" s="1"/>
  <c r="C109" i="3"/>
  <c r="P109" i="3" s="1"/>
  <c r="B109" i="3"/>
  <c r="K108" i="3"/>
  <c r="X108" i="3" s="1"/>
  <c r="J108" i="3"/>
  <c r="W108" i="3" s="1"/>
  <c r="I108" i="3"/>
  <c r="V108" i="3" s="1"/>
  <c r="H108" i="3"/>
  <c r="U108" i="3" s="1"/>
  <c r="G108" i="3"/>
  <c r="T108" i="3" s="1"/>
  <c r="F108" i="3"/>
  <c r="S108" i="3" s="1"/>
  <c r="E108" i="3"/>
  <c r="R108" i="3" s="1"/>
  <c r="D108" i="3"/>
  <c r="Q108" i="3" s="1"/>
  <c r="C108" i="3"/>
  <c r="P108" i="3" s="1"/>
  <c r="B108" i="3"/>
  <c r="K107" i="3"/>
  <c r="X107" i="3" s="1"/>
  <c r="J107" i="3"/>
  <c r="W107" i="3" s="1"/>
  <c r="I107" i="3"/>
  <c r="V107" i="3" s="1"/>
  <c r="H107" i="3"/>
  <c r="U107" i="3" s="1"/>
  <c r="G107" i="3"/>
  <c r="T107" i="3" s="1"/>
  <c r="F107" i="3"/>
  <c r="S107" i="3" s="1"/>
  <c r="E107" i="3"/>
  <c r="R107" i="3" s="1"/>
  <c r="D107" i="3"/>
  <c r="Q107" i="3" s="1"/>
  <c r="C107" i="3"/>
  <c r="P107" i="3" s="1"/>
  <c r="B107" i="3"/>
  <c r="O107" i="3" s="1"/>
  <c r="K100" i="3"/>
  <c r="X100" i="3" s="1"/>
  <c r="J100" i="3"/>
  <c r="W100" i="3" s="1"/>
  <c r="I100" i="3"/>
  <c r="V100" i="3" s="1"/>
  <c r="H100" i="3"/>
  <c r="U100" i="3" s="1"/>
  <c r="G100" i="3"/>
  <c r="T100" i="3" s="1"/>
  <c r="F100" i="3"/>
  <c r="S100" i="3" s="1"/>
  <c r="E100" i="3"/>
  <c r="R100" i="3" s="1"/>
  <c r="D100" i="3"/>
  <c r="Q100" i="3" s="1"/>
  <c r="C100" i="3"/>
  <c r="P100" i="3" s="1"/>
  <c r="B100" i="3"/>
  <c r="O100" i="3" s="1"/>
  <c r="K99" i="3"/>
  <c r="X99" i="3" s="1"/>
  <c r="J99" i="3"/>
  <c r="W99" i="3" s="1"/>
  <c r="I99" i="3"/>
  <c r="V99" i="3" s="1"/>
  <c r="H99" i="3"/>
  <c r="U99" i="3" s="1"/>
  <c r="G99" i="3"/>
  <c r="T99" i="3" s="1"/>
  <c r="F99" i="3"/>
  <c r="S99" i="3" s="1"/>
  <c r="E99" i="3"/>
  <c r="R99" i="3" s="1"/>
  <c r="D99" i="3"/>
  <c r="Q99" i="3" s="1"/>
  <c r="C99" i="3"/>
  <c r="P99" i="3" s="1"/>
  <c r="B99" i="3"/>
  <c r="O99" i="3" s="1"/>
  <c r="K98" i="3"/>
  <c r="X98" i="3" s="1"/>
  <c r="J98" i="3"/>
  <c r="W98" i="3" s="1"/>
  <c r="I98" i="3"/>
  <c r="V98" i="3" s="1"/>
  <c r="H98" i="3"/>
  <c r="U98" i="3" s="1"/>
  <c r="G98" i="3"/>
  <c r="T98" i="3" s="1"/>
  <c r="F98" i="3"/>
  <c r="S98" i="3" s="1"/>
  <c r="E98" i="3"/>
  <c r="R98" i="3" s="1"/>
  <c r="D98" i="3"/>
  <c r="Q98" i="3" s="1"/>
  <c r="C98" i="3"/>
  <c r="P98" i="3" s="1"/>
  <c r="B98" i="3"/>
  <c r="O98" i="3" s="1"/>
  <c r="K97" i="3"/>
  <c r="X97" i="3" s="1"/>
  <c r="J97" i="3"/>
  <c r="W97" i="3" s="1"/>
  <c r="I97" i="3"/>
  <c r="V97" i="3" s="1"/>
  <c r="H97" i="3"/>
  <c r="U97" i="3" s="1"/>
  <c r="G97" i="3"/>
  <c r="T97" i="3" s="1"/>
  <c r="F97" i="3"/>
  <c r="S97" i="3" s="1"/>
  <c r="E97" i="3"/>
  <c r="D97" i="3"/>
  <c r="Q97" i="3" s="1"/>
  <c r="C97" i="3"/>
  <c r="P97" i="3" s="1"/>
  <c r="B97" i="3"/>
  <c r="O97" i="3" s="1"/>
  <c r="K96" i="3"/>
  <c r="X96" i="3" s="1"/>
  <c r="J96" i="3"/>
  <c r="W96" i="3" s="1"/>
  <c r="I96" i="3"/>
  <c r="V96" i="3" s="1"/>
  <c r="H96" i="3"/>
  <c r="U96" i="3" s="1"/>
  <c r="G96" i="3"/>
  <c r="T96" i="3" s="1"/>
  <c r="F96" i="3"/>
  <c r="S96" i="3" s="1"/>
  <c r="E96" i="3"/>
  <c r="D96" i="3"/>
  <c r="Q96" i="3" s="1"/>
  <c r="C96" i="3"/>
  <c r="P96" i="3" s="1"/>
  <c r="B96" i="3"/>
  <c r="K95" i="3"/>
  <c r="X95" i="3" s="1"/>
  <c r="J95" i="3"/>
  <c r="W95" i="3" s="1"/>
  <c r="I95" i="3"/>
  <c r="V95" i="3" s="1"/>
  <c r="H95" i="3"/>
  <c r="U95" i="3" s="1"/>
  <c r="G95" i="3"/>
  <c r="T95" i="3" s="1"/>
  <c r="F95" i="3"/>
  <c r="S95" i="3" s="1"/>
  <c r="E95" i="3"/>
  <c r="R95" i="3" s="1"/>
  <c r="D95" i="3"/>
  <c r="Q95" i="3" s="1"/>
  <c r="C95" i="3"/>
  <c r="P95" i="3" s="1"/>
  <c r="B95" i="3"/>
  <c r="K94" i="3"/>
  <c r="X94" i="3" s="1"/>
  <c r="J94" i="3"/>
  <c r="W94" i="3" s="1"/>
  <c r="I94" i="3"/>
  <c r="V94" i="3" s="1"/>
  <c r="H94" i="3"/>
  <c r="U94" i="3" s="1"/>
  <c r="G94" i="3"/>
  <c r="T94" i="3" s="1"/>
  <c r="F94" i="3"/>
  <c r="S94" i="3" s="1"/>
  <c r="E94" i="3"/>
  <c r="R94" i="3" s="1"/>
  <c r="D94" i="3"/>
  <c r="Q94" i="3" s="1"/>
  <c r="C94" i="3"/>
  <c r="P94" i="3" s="1"/>
  <c r="B94" i="3"/>
  <c r="O94" i="3" s="1"/>
  <c r="K93" i="3"/>
  <c r="X93" i="3" s="1"/>
  <c r="J93" i="3"/>
  <c r="W93" i="3" s="1"/>
  <c r="I93" i="3"/>
  <c r="V93" i="3" s="1"/>
  <c r="H93" i="3"/>
  <c r="U93" i="3" s="1"/>
  <c r="G93" i="3"/>
  <c r="T93" i="3" s="1"/>
  <c r="F93" i="3"/>
  <c r="S93" i="3" s="1"/>
  <c r="E93" i="3"/>
  <c r="R93" i="3" s="1"/>
  <c r="D93" i="3"/>
  <c r="Q93" i="3" s="1"/>
  <c r="C93" i="3"/>
  <c r="P93" i="3" s="1"/>
  <c r="B93" i="3"/>
  <c r="O93" i="3" s="1"/>
  <c r="K92" i="3"/>
  <c r="X92" i="3" s="1"/>
  <c r="J92" i="3"/>
  <c r="W92" i="3" s="1"/>
  <c r="I92" i="3"/>
  <c r="V92" i="3" s="1"/>
  <c r="H92" i="3"/>
  <c r="U92" i="3" s="1"/>
  <c r="G92" i="3"/>
  <c r="T92" i="3" s="1"/>
  <c r="F92" i="3"/>
  <c r="S92" i="3" s="1"/>
  <c r="E92" i="3"/>
  <c r="R92" i="3" s="1"/>
  <c r="D92" i="3"/>
  <c r="Q92" i="3" s="1"/>
  <c r="C92" i="3"/>
  <c r="P92" i="3" s="1"/>
  <c r="B92" i="3"/>
  <c r="K91" i="3"/>
  <c r="X91" i="3" s="1"/>
  <c r="J91" i="3"/>
  <c r="W91" i="3" s="1"/>
  <c r="I91" i="3"/>
  <c r="V91" i="3" s="1"/>
  <c r="H91" i="3"/>
  <c r="U91" i="3" s="1"/>
  <c r="G91" i="3"/>
  <c r="T91" i="3" s="1"/>
  <c r="F91" i="3"/>
  <c r="S91" i="3" s="1"/>
  <c r="E91" i="3"/>
  <c r="R91" i="3" s="1"/>
  <c r="D91" i="3"/>
  <c r="Q91" i="3" s="1"/>
  <c r="C91" i="3"/>
  <c r="P91" i="3" s="1"/>
  <c r="B91" i="3"/>
  <c r="K90" i="3"/>
  <c r="X90" i="3" s="1"/>
  <c r="J90" i="3"/>
  <c r="W90" i="3" s="1"/>
  <c r="I90" i="3"/>
  <c r="V90" i="3" s="1"/>
  <c r="H90" i="3"/>
  <c r="U90" i="3" s="1"/>
  <c r="G90" i="3"/>
  <c r="T90" i="3" s="1"/>
  <c r="F90" i="3"/>
  <c r="S90" i="3" s="1"/>
  <c r="E90" i="3"/>
  <c r="R90" i="3" s="1"/>
  <c r="D90" i="3"/>
  <c r="Q90" i="3" s="1"/>
  <c r="C90" i="3"/>
  <c r="P90" i="3" s="1"/>
  <c r="B90" i="3"/>
  <c r="O90" i="3" s="1"/>
  <c r="K89" i="3"/>
  <c r="X89" i="3" s="1"/>
  <c r="J89" i="3"/>
  <c r="W89" i="3" s="1"/>
  <c r="I89" i="3"/>
  <c r="V89" i="3" s="1"/>
  <c r="H89" i="3"/>
  <c r="U89" i="3" s="1"/>
  <c r="G89" i="3"/>
  <c r="T89" i="3" s="1"/>
  <c r="F89" i="3"/>
  <c r="S89" i="3" s="1"/>
  <c r="E89" i="3"/>
  <c r="R89" i="3" s="1"/>
  <c r="D89" i="3"/>
  <c r="Q89" i="3" s="1"/>
  <c r="C89" i="3"/>
  <c r="P89" i="3" s="1"/>
  <c r="B89" i="3"/>
  <c r="K88" i="3"/>
  <c r="X88" i="3" s="1"/>
  <c r="J88" i="3"/>
  <c r="W88" i="3" s="1"/>
  <c r="I88" i="3"/>
  <c r="V88" i="3" s="1"/>
  <c r="H88" i="3"/>
  <c r="U88" i="3" s="1"/>
  <c r="G88" i="3"/>
  <c r="T88" i="3" s="1"/>
  <c r="F88" i="3"/>
  <c r="S88" i="3" s="1"/>
  <c r="E88" i="3"/>
  <c r="R88" i="3" s="1"/>
  <c r="D88" i="3"/>
  <c r="Q88" i="3" s="1"/>
  <c r="C88" i="3"/>
  <c r="P88" i="3" s="1"/>
  <c r="B88" i="3"/>
  <c r="O88" i="3" s="1"/>
  <c r="K87" i="3"/>
  <c r="X87" i="3" s="1"/>
  <c r="J87" i="3"/>
  <c r="W87" i="3" s="1"/>
  <c r="I87" i="3"/>
  <c r="V87" i="3" s="1"/>
  <c r="H87" i="3"/>
  <c r="U87" i="3" s="1"/>
  <c r="G87" i="3"/>
  <c r="T87" i="3" s="1"/>
  <c r="F87" i="3"/>
  <c r="S87" i="3" s="1"/>
  <c r="E87" i="3"/>
  <c r="R87" i="3" s="1"/>
  <c r="D87" i="3"/>
  <c r="Q87" i="3" s="1"/>
  <c r="C87" i="3"/>
  <c r="P87" i="3" s="1"/>
  <c r="B87" i="3"/>
  <c r="K86" i="3"/>
  <c r="X86" i="3" s="1"/>
  <c r="J86" i="3"/>
  <c r="W86" i="3" s="1"/>
  <c r="I86" i="3"/>
  <c r="V86" i="3" s="1"/>
  <c r="H86" i="3"/>
  <c r="U86" i="3" s="1"/>
  <c r="G86" i="3"/>
  <c r="T86" i="3" s="1"/>
  <c r="F86" i="3"/>
  <c r="S86" i="3" s="1"/>
  <c r="E86" i="3"/>
  <c r="R86" i="3" s="1"/>
  <c r="D86" i="3"/>
  <c r="Q86" i="3" s="1"/>
  <c r="C86" i="3"/>
  <c r="P86" i="3" s="1"/>
  <c r="B86" i="3"/>
  <c r="O86" i="3" s="1"/>
  <c r="K85" i="3"/>
  <c r="X85" i="3" s="1"/>
  <c r="J85" i="3"/>
  <c r="W85" i="3" s="1"/>
  <c r="I85" i="3"/>
  <c r="V85" i="3" s="1"/>
  <c r="H85" i="3"/>
  <c r="U85" i="3" s="1"/>
  <c r="G85" i="3"/>
  <c r="T85" i="3" s="1"/>
  <c r="F85" i="3"/>
  <c r="S85" i="3" s="1"/>
  <c r="E85" i="3"/>
  <c r="R85" i="3" s="1"/>
  <c r="D85" i="3"/>
  <c r="Q85" i="3" s="1"/>
  <c r="C85" i="3"/>
  <c r="P85" i="3" s="1"/>
  <c r="B85" i="3"/>
  <c r="O85" i="3" s="1"/>
  <c r="K84" i="3"/>
  <c r="X84" i="3" s="1"/>
  <c r="J84" i="3"/>
  <c r="W84" i="3" s="1"/>
  <c r="I84" i="3"/>
  <c r="V84" i="3" s="1"/>
  <c r="H84" i="3"/>
  <c r="U84" i="3" s="1"/>
  <c r="G84" i="3"/>
  <c r="T84" i="3" s="1"/>
  <c r="F84" i="3"/>
  <c r="S84" i="3" s="1"/>
  <c r="E84" i="3"/>
  <c r="R84" i="3" s="1"/>
  <c r="D84" i="3"/>
  <c r="Q84" i="3" s="1"/>
  <c r="C84" i="3"/>
  <c r="P84" i="3" s="1"/>
  <c r="B84" i="3"/>
  <c r="O84" i="3" s="1"/>
  <c r="K83" i="3"/>
  <c r="X83" i="3" s="1"/>
  <c r="J83" i="3"/>
  <c r="W83" i="3" s="1"/>
  <c r="I83" i="3"/>
  <c r="V83" i="3" s="1"/>
  <c r="H83" i="3"/>
  <c r="U83" i="3" s="1"/>
  <c r="G83" i="3"/>
  <c r="T83" i="3" s="1"/>
  <c r="F83" i="3"/>
  <c r="S83" i="3" s="1"/>
  <c r="E83" i="3"/>
  <c r="R83" i="3" s="1"/>
  <c r="D83" i="3"/>
  <c r="C83" i="3"/>
  <c r="P83" i="3" s="1"/>
  <c r="B83" i="3"/>
  <c r="O83" i="3" s="1"/>
  <c r="K82" i="3"/>
  <c r="X82" i="3" s="1"/>
  <c r="J82" i="3"/>
  <c r="W82" i="3" s="1"/>
  <c r="I82" i="3"/>
  <c r="V82" i="3" s="1"/>
  <c r="H82" i="3"/>
  <c r="U82" i="3" s="1"/>
  <c r="G82" i="3"/>
  <c r="T82" i="3" s="1"/>
  <c r="F82" i="3"/>
  <c r="S82" i="3" s="1"/>
  <c r="E82" i="3"/>
  <c r="R82" i="3" s="1"/>
  <c r="D82" i="3"/>
  <c r="Q82" i="3" s="1"/>
  <c r="C82" i="3"/>
  <c r="P82" i="3" s="1"/>
  <c r="B82" i="3"/>
  <c r="O82" i="3" s="1"/>
  <c r="K81" i="3"/>
  <c r="X81" i="3" s="1"/>
  <c r="J81" i="3"/>
  <c r="W81" i="3" s="1"/>
  <c r="I81" i="3"/>
  <c r="V81" i="3" s="1"/>
  <c r="H81" i="3"/>
  <c r="U81" i="3" s="1"/>
  <c r="G81" i="3"/>
  <c r="T81" i="3" s="1"/>
  <c r="F81" i="3"/>
  <c r="S81" i="3" s="1"/>
  <c r="E81" i="3"/>
  <c r="R81" i="3" s="1"/>
  <c r="D81" i="3"/>
  <c r="Q81" i="3" s="1"/>
  <c r="C81" i="3"/>
  <c r="P81" i="3" s="1"/>
  <c r="B81" i="3"/>
  <c r="O81" i="3" s="1"/>
  <c r="K80" i="3"/>
  <c r="X80" i="3" s="1"/>
  <c r="J80" i="3"/>
  <c r="W80" i="3" s="1"/>
  <c r="I80" i="3"/>
  <c r="V80" i="3" s="1"/>
  <c r="H80" i="3"/>
  <c r="U80" i="3" s="1"/>
  <c r="G80" i="3"/>
  <c r="T80" i="3" s="1"/>
  <c r="F80" i="3"/>
  <c r="S80" i="3" s="1"/>
  <c r="E80" i="3"/>
  <c r="R80" i="3" s="1"/>
  <c r="D80" i="3"/>
  <c r="Q80" i="3" s="1"/>
  <c r="C80" i="3"/>
  <c r="P80" i="3" s="1"/>
  <c r="B80" i="3"/>
  <c r="O80" i="3" s="1"/>
  <c r="K79" i="3"/>
  <c r="X79" i="3" s="1"/>
  <c r="J79" i="3"/>
  <c r="W79" i="3" s="1"/>
  <c r="I79" i="3"/>
  <c r="V79" i="3" s="1"/>
  <c r="H79" i="3"/>
  <c r="U79" i="3" s="1"/>
  <c r="G79" i="3"/>
  <c r="T79" i="3" s="1"/>
  <c r="F79" i="3"/>
  <c r="S79" i="3" s="1"/>
  <c r="E79" i="3"/>
  <c r="R79" i="3" s="1"/>
  <c r="D79" i="3"/>
  <c r="Q79" i="3" s="1"/>
  <c r="C79" i="3"/>
  <c r="P79" i="3" s="1"/>
  <c r="B79" i="3"/>
  <c r="K78" i="3"/>
  <c r="X78" i="3" s="1"/>
  <c r="J78" i="3"/>
  <c r="W78" i="3" s="1"/>
  <c r="I78" i="3"/>
  <c r="V78" i="3" s="1"/>
  <c r="H78" i="3"/>
  <c r="U78" i="3" s="1"/>
  <c r="G78" i="3"/>
  <c r="T78" i="3" s="1"/>
  <c r="F78" i="3"/>
  <c r="S78" i="3" s="1"/>
  <c r="E78" i="3"/>
  <c r="R78" i="3" s="1"/>
  <c r="D78" i="3"/>
  <c r="Q78" i="3" s="1"/>
  <c r="C78" i="3"/>
  <c r="P78" i="3" s="1"/>
  <c r="B78" i="3"/>
  <c r="O78" i="3" s="1"/>
  <c r="K77" i="3"/>
  <c r="X77" i="3" s="1"/>
  <c r="J77" i="3"/>
  <c r="W77" i="3" s="1"/>
  <c r="I77" i="3"/>
  <c r="V77" i="3" s="1"/>
  <c r="H77" i="3"/>
  <c r="U77" i="3" s="1"/>
  <c r="G77" i="3"/>
  <c r="T77" i="3" s="1"/>
  <c r="F77" i="3"/>
  <c r="S77" i="3" s="1"/>
  <c r="E77" i="3"/>
  <c r="R77" i="3" s="1"/>
  <c r="D77" i="3"/>
  <c r="Q77" i="3" s="1"/>
  <c r="C77" i="3"/>
  <c r="P77" i="3" s="1"/>
  <c r="B77" i="3"/>
  <c r="O77" i="3" s="1"/>
  <c r="K76" i="3"/>
  <c r="X76" i="3" s="1"/>
  <c r="J76" i="3"/>
  <c r="W76" i="3" s="1"/>
  <c r="I76" i="3"/>
  <c r="V76" i="3" s="1"/>
  <c r="H76" i="3"/>
  <c r="U76" i="3" s="1"/>
  <c r="G76" i="3"/>
  <c r="T76" i="3" s="1"/>
  <c r="F76" i="3"/>
  <c r="S76" i="3" s="1"/>
  <c r="E76" i="3"/>
  <c r="R76" i="3" s="1"/>
  <c r="D76" i="3"/>
  <c r="Q76" i="3" s="1"/>
  <c r="C76" i="3"/>
  <c r="P76" i="3" s="1"/>
  <c r="B76" i="3"/>
  <c r="O76" i="3" s="1"/>
  <c r="K75" i="3"/>
  <c r="X75" i="3" s="1"/>
  <c r="J75" i="3"/>
  <c r="W75" i="3" s="1"/>
  <c r="I75" i="3"/>
  <c r="V75" i="3" s="1"/>
  <c r="H75" i="3"/>
  <c r="U75" i="3" s="1"/>
  <c r="G75" i="3"/>
  <c r="T75" i="3" s="1"/>
  <c r="F75" i="3"/>
  <c r="S75" i="3" s="1"/>
  <c r="E75" i="3"/>
  <c r="R75" i="3" s="1"/>
  <c r="D75" i="3"/>
  <c r="Q75" i="3" s="1"/>
  <c r="C75" i="3"/>
  <c r="P75" i="3" s="1"/>
  <c r="B75" i="3"/>
  <c r="K74" i="3"/>
  <c r="X74" i="3" s="1"/>
  <c r="J74" i="3"/>
  <c r="W74" i="3" s="1"/>
  <c r="I74" i="3"/>
  <c r="V74" i="3" s="1"/>
  <c r="H74" i="3"/>
  <c r="U74" i="3" s="1"/>
  <c r="G74" i="3"/>
  <c r="T74" i="3" s="1"/>
  <c r="F74" i="3"/>
  <c r="S74" i="3" s="1"/>
  <c r="E74" i="3"/>
  <c r="R74" i="3" s="1"/>
  <c r="D74" i="3"/>
  <c r="Q74" i="3" s="1"/>
  <c r="C74" i="3"/>
  <c r="P74" i="3" s="1"/>
  <c r="B74" i="3"/>
  <c r="O74" i="3" s="1"/>
  <c r="K73" i="3"/>
  <c r="X73" i="3" s="1"/>
  <c r="J73" i="3"/>
  <c r="W73" i="3" s="1"/>
  <c r="I73" i="3"/>
  <c r="V73" i="3" s="1"/>
  <c r="H73" i="3"/>
  <c r="U73" i="3" s="1"/>
  <c r="G73" i="3"/>
  <c r="T73" i="3" s="1"/>
  <c r="F73" i="3"/>
  <c r="S73" i="3" s="1"/>
  <c r="E73" i="3"/>
  <c r="R73" i="3" s="1"/>
  <c r="D73" i="3"/>
  <c r="Q73" i="3" s="1"/>
  <c r="C73" i="3"/>
  <c r="P73" i="3" s="1"/>
  <c r="B73" i="3"/>
  <c r="O73" i="3" s="1"/>
  <c r="K66" i="3"/>
  <c r="X66" i="3" s="1"/>
  <c r="J66" i="3"/>
  <c r="W66" i="3" s="1"/>
  <c r="I66" i="3"/>
  <c r="V66" i="3" s="1"/>
  <c r="H66" i="3"/>
  <c r="G66" i="3"/>
  <c r="T66" i="3" s="1"/>
  <c r="F66" i="3"/>
  <c r="S66" i="3" s="1"/>
  <c r="E66" i="3"/>
  <c r="R66" i="3" s="1"/>
  <c r="D66" i="3"/>
  <c r="Q66" i="3" s="1"/>
  <c r="C66" i="3"/>
  <c r="P66" i="3" s="1"/>
  <c r="B66" i="3"/>
  <c r="O66" i="3" s="1"/>
  <c r="K65" i="3"/>
  <c r="X65" i="3" s="1"/>
  <c r="J65" i="3"/>
  <c r="W65" i="3" s="1"/>
  <c r="I65" i="3"/>
  <c r="V65" i="3" s="1"/>
  <c r="H65" i="3"/>
  <c r="U65" i="3" s="1"/>
  <c r="G65" i="3"/>
  <c r="T65" i="3" s="1"/>
  <c r="F65" i="3"/>
  <c r="S65" i="3" s="1"/>
  <c r="E65" i="3"/>
  <c r="R65" i="3" s="1"/>
  <c r="D65" i="3"/>
  <c r="Q65" i="3" s="1"/>
  <c r="C65" i="3"/>
  <c r="P65" i="3" s="1"/>
  <c r="B65" i="3"/>
  <c r="K64" i="3"/>
  <c r="X64" i="3" s="1"/>
  <c r="J64" i="3"/>
  <c r="W64" i="3" s="1"/>
  <c r="I64" i="3"/>
  <c r="V64" i="3" s="1"/>
  <c r="H64" i="3"/>
  <c r="U64" i="3" s="1"/>
  <c r="G64" i="3"/>
  <c r="T64" i="3" s="1"/>
  <c r="F64" i="3"/>
  <c r="S64" i="3" s="1"/>
  <c r="E64" i="3"/>
  <c r="D64" i="3"/>
  <c r="Q64" i="3" s="1"/>
  <c r="C64" i="3"/>
  <c r="P64" i="3" s="1"/>
  <c r="B64" i="3"/>
  <c r="K63" i="3"/>
  <c r="X63" i="3" s="1"/>
  <c r="J63" i="3"/>
  <c r="W63" i="3" s="1"/>
  <c r="I63" i="3"/>
  <c r="V63" i="3" s="1"/>
  <c r="H63" i="3"/>
  <c r="U63" i="3" s="1"/>
  <c r="G63" i="3"/>
  <c r="T63" i="3" s="1"/>
  <c r="F63" i="3"/>
  <c r="S63" i="3" s="1"/>
  <c r="E63" i="3"/>
  <c r="R63" i="3" s="1"/>
  <c r="D63" i="3"/>
  <c r="C63" i="3"/>
  <c r="P63" i="3" s="1"/>
  <c r="B63" i="3"/>
  <c r="O63" i="3" s="1"/>
  <c r="K62" i="3"/>
  <c r="X62" i="3" s="1"/>
  <c r="J62" i="3"/>
  <c r="W62" i="3" s="1"/>
  <c r="I62" i="3"/>
  <c r="V62" i="3" s="1"/>
  <c r="H62" i="3"/>
  <c r="U62" i="3" s="1"/>
  <c r="G62" i="3"/>
  <c r="T62" i="3" s="1"/>
  <c r="F62" i="3"/>
  <c r="S62" i="3" s="1"/>
  <c r="E62" i="3"/>
  <c r="R62" i="3" s="1"/>
  <c r="D62" i="3"/>
  <c r="Q62" i="3" s="1"/>
  <c r="C62" i="3"/>
  <c r="P62" i="3" s="1"/>
  <c r="B62" i="3"/>
  <c r="O62" i="3" s="1"/>
  <c r="K61" i="3"/>
  <c r="X61" i="3" s="1"/>
  <c r="J61" i="3"/>
  <c r="W61" i="3" s="1"/>
  <c r="I61" i="3"/>
  <c r="V61" i="3" s="1"/>
  <c r="H61" i="3"/>
  <c r="U61" i="3" s="1"/>
  <c r="G61" i="3"/>
  <c r="T61" i="3" s="1"/>
  <c r="F61" i="3"/>
  <c r="S61" i="3" s="1"/>
  <c r="E61" i="3"/>
  <c r="R61" i="3" s="1"/>
  <c r="D61" i="3"/>
  <c r="Q61" i="3" s="1"/>
  <c r="C61" i="3"/>
  <c r="P61" i="3" s="1"/>
  <c r="B61" i="3"/>
  <c r="K60" i="3"/>
  <c r="X60" i="3" s="1"/>
  <c r="J60" i="3"/>
  <c r="W60" i="3" s="1"/>
  <c r="I60" i="3"/>
  <c r="V60" i="3" s="1"/>
  <c r="H60" i="3"/>
  <c r="U60" i="3" s="1"/>
  <c r="G60" i="3"/>
  <c r="T60" i="3" s="1"/>
  <c r="F60" i="3"/>
  <c r="S60" i="3" s="1"/>
  <c r="E60" i="3"/>
  <c r="R60" i="3" s="1"/>
  <c r="D60" i="3"/>
  <c r="Q60" i="3" s="1"/>
  <c r="C60" i="3"/>
  <c r="P60" i="3" s="1"/>
  <c r="B60" i="3"/>
  <c r="O60" i="3" s="1"/>
  <c r="K59" i="3"/>
  <c r="X59" i="3" s="1"/>
  <c r="J59" i="3"/>
  <c r="W59" i="3" s="1"/>
  <c r="I59" i="3"/>
  <c r="V59" i="3" s="1"/>
  <c r="H59" i="3"/>
  <c r="U59" i="3" s="1"/>
  <c r="G59" i="3"/>
  <c r="F59" i="3"/>
  <c r="S59" i="3" s="1"/>
  <c r="E59" i="3"/>
  <c r="R59" i="3" s="1"/>
  <c r="D59" i="3"/>
  <c r="Q59" i="3" s="1"/>
  <c r="C59" i="3"/>
  <c r="P59" i="3" s="1"/>
  <c r="B59" i="3"/>
  <c r="O59" i="3" s="1"/>
  <c r="K58" i="3"/>
  <c r="X58" i="3" s="1"/>
  <c r="J58" i="3"/>
  <c r="W58" i="3" s="1"/>
  <c r="I58" i="3"/>
  <c r="V58" i="3" s="1"/>
  <c r="H58" i="3"/>
  <c r="U58" i="3" s="1"/>
  <c r="G58" i="3"/>
  <c r="T58" i="3" s="1"/>
  <c r="F58" i="3"/>
  <c r="S58" i="3" s="1"/>
  <c r="E58" i="3"/>
  <c r="R58" i="3" s="1"/>
  <c r="D58" i="3"/>
  <c r="Q58" i="3" s="1"/>
  <c r="C58" i="3"/>
  <c r="P58" i="3" s="1"/>
  <c r="B58" i="3"/>
  <c r="O58" i="3" s="1"/>
  <c r="K57" i="3"/>
  <c r="X57" i="3" s="1"/>
  <c r="J57" i="3"/>
  <c r="W57" i="3" s="1"/>
  <c r="I57" i="3"/>
  <c r="V57" i="3" s="1"/>
  <c r="H57" i="3"/>
  <c r="U57" i="3" s="1"/>
  <c r="G57" i="3"/>
  <c r="T57" i="3" s="1"/>
  <c r="F57" i="3"/>
  <c r="S57" i="3" s="1"/>
  <c r="E57" i="3"/>
  <c r="R57" i="3" s="1"/>
  <c r="D57" i="3"/>
  <c r="Q57" i="3" s="1"/>
  <c r="C57" i="3"/>
  <c r="P57" i="3" s="1"/>
  <c r="B57" i="3"/>
  <c r="K56" i="3"/>
  <c r="X56" i="3" s="1"/>
  <c r="J56" i="3"/>
  <c r="W56" i="3" s="1"/>
  <c r="I56" i="3"/>
  <c r="V56" i="3" s="1"/>
  <c r="H56" i="3"/>
  <c r="U56" i="3" s="1"/>
  <c r="G56" i="3"/>
  <c r="T56" i="3" s="1"/>
  <c r="F56" i="3"/>
  <c r="S56" i="3" s="1"/>
  <c r="E56" i="3"/>
  <c r="R56" i="3" s="1"/>
  <c r="D56" i="3"/>
  <c r="Q56" i="3" s="1"/>
  <c r="C56" i="3"/>
  <c r="P56" i="3" s="1"/>
  <c r="B56" i="3"/>
  <c r="O56" i="3" s="1"/>
  <c r="K55" i="3"/>
  <c r="X55" i="3" s="1"/>
  <c r="J55" i="3"/>
  <c r="W55" i="3" s="1"/>
  <c r="I55" i="3"/>
  <c r="V55" i="3" s="1"/>
  <c r="H55" i="3"/>
  <c r="U55" i="3" s="1"/>
  <c r="G55" i="3"/>
  <c r="T55" i="3" s="1"/>
  <c r="F55" i="3"/>
  <c r="S55" i="3" s="1"/>
  <c r="E55" i="3"/>
  <c r="D55" i="3"/>
  <c r="Q55" i="3" s="1"/>
  <c r="C55" i="3"/>
  <c r="P55" i="3" s="1"/>
  <c r="B55" i="3"/>
  <c r="O55" i="3" s="1"/>
  <c r="K54" i="3"/>
  <c r="X54" i="3" s="1"/>
  <c r="J54" i="3"/>
  <c r="W54" i="3" s="1"/>
  <c r="I54" i="3"/>
  <c r="V54" i="3" s="1"/>
  <c r="H54" i="3"/>
  <c r="U54" i="3" s="1"/>
  <c r="G54" i="3"/>
  <c r="T54" i="3" s="1"/>
  <c r="F54" i="3"/>
  <c r="S54" i="3" s="1"/>
  <c r="E54" i="3"/>
  <c r="R54" i="3" s="1"/>
  <c r="D54" i="3"/>
  <c r="Q54" i="3" s="1"/>
  <c r="C54" i="3"/>
  <c r="P54" i="3" s="1"/>
  <c r="B54" i="3"/>
  <c r="K53" i="3"/>
  <c r="X53" i="3" s="1"/>
  <c r="J53" i="3"/>
  <c r="W53" i="3" s="1"/>
  <c r="I53" i="3"/>
  <c r="H53" i="3"/>
  <c r="U53" i="3" s="1"/>
  <c r="G53" i="3"/>
  <c r="T53" i="3" s="1"/>
  <c r="F53" i="3"/>
  <c r="S53" i="3" s="1"/>
  <c r="E53" i="3"/>
  <c r="R53" i="3" s="1"/>
  <c r="D53" i="3"/>
  <c r="C53" i="3"/>
  <c r="P53" i="3" s="1"/>
  <c r="B53" i="3"/>
  <c r="O53" i="3" s="1"/>
  <c r="K52" i="3"/>
  <c r="X52" i="3" s="1"/>
  <c r="J52" i="3"/>
  <c r="W52" i="3" s="1"/>
  <c r="I52" i="3"/>
  <c r="V52" i="3" s="1"/>
  <c r="H52" i="3"/>
  <c r="U52" i="3" s="1"/>
  <c r="G52" i="3"/>
  <c r="T52" i="3" s="1"/>
  <c r="F52" i="3"/>
  <c r="S52" i="3" s="1"/>
  <c r="E52" i="3"/>
  <c r="R52" i="3" s="1"/>
  <c r="D52" i="3"/>
  <c r="Q52" i="3" s="1"/>
  <c r="C52" i="3"/>
  <c r="P52" i="3" s="1"/>
  <c r="B52" i="3"/>
  <c r="O52" i="3" s="1"/>
  <c r="K51" i="3"/>
  <c r="X51" i="3" s="1"/>
  <c r="J51" i="3"/>
  <c r="W51" i="3" s="1"/>
  <c r="I51" i="3"/>
  <c r="V51" i="3" s="1"/>
  <c r="H51" i="3"/>
  <c r="U51" i="3" s="1"/>
  <c r="G51" i="3"/>
  <c r="T51" i="3" s="1"/>
  <c r="F51" i="3"/>
  <c r="S51" i="3" s="1"/>
  <c r="E51" i="3"/>
  <c r="R51" i="3" s="1"/>
  <c r="D51" i="3"/>
  <c r="Q51" i="3" s="1"/>
  <c r="C51" i="3"/>
  <c r="P51" i="3" s="1"/>
  <c r="B51" i="3"/>
  <c r="O51" i="3" s="1"/>
  <c r="K50" i="3"/>
  <c r="X50" i="3" s="1"/>
  <c r="J50" i="3"/>
  <c r="W50" i="3" s="1"/>
  <c r="I50" i="3"/>
  <c r="V50" i="3" s="1"/>
  <c r="H50" i="3"/>
  <c r="U50" i="3" s="1"/>
  <c r="G50" i="3"/>
  <c r="T50" i="3" s="1"/>
  <c r="F50" i="3"/>
  <c r="S50" i="3" s="1"/>
  <c r="E50" i="3"/>
  <c r="D50" i="3"/>
  <c r="Q50" i="3" s="1"/>
  <c r="C50" i="3"/>
  <c r="P50" i="3" s="1"/>
  <c r="B50" i="3"/>
  <c r="O50" i="3" s="1"/>
  <c r="K49" i="3"/>
  <c r="X49" i="3" s="1"/>
  <c r="J49" i="3"/>
  <c r="W49" i="3" s="1"/>
  <c r="I49" i="3"/>
  <c r="V49" i="3" s="1"/>
  <c r="H49" i="3"/>
  <c r="U49" i="3" s="1"/>
  <c r="G49" i="3"/>
  <c r="T49" i="3" s="1"/>
  <c r="F49" i="3"/>
  <c r="S49" i="3" s="1"/>
  <c r="E49" i="3"/>
  <c r="R49" i="3" s="1"/>
  <c r="D49" i="3"/>
  <c r="Q49" i="3" s="1"/>
  <c r="C49" i="3"/>
  <c r="P49" i="3" s="1"/>
  <c r="B49" i="3"/>
  <c r="K48" i="3"/>
  <c r="X48" i="3" s="1"/>
  <c r="J48" i="3"/>
  <c r="W48" i="3" s="1"/>
  <c r="I48" i="3"/>
  <c r="V48" i="3" s="1"/>
  <c r="H48" i="3"/>
  <c r="U48" i="3" s="1"/>
  <c r="G48" i="3"/>
  <c r="T48" i="3" s="1"/>
  <c r="F48" i="3"/>
  <c r="S48" i="3" s="1"/>
  <c r="E48" i="3"/>
  <c r="R48" i="3" s="1"/>
  <c r="D48" i="3"/>
  <c r="Q48" i="3" s="1"/>
  <c r="C48" i="3"/>
  <c r="P48" i="3" s="1"/>
  <c r="B48" i="3"/>
  <c r="K47" i="3"/>
  <c r="X47" i="3" s="1"/>
  <c r="J47" i="3"/>
  <c r="W47" i="3" s="1"/>
  <c r="I47" i="3"/>
  <c r="V47" i="3" s="1"/>
  <c r="H47" i="3"/>
  <c r="U47" i="3" s="1"/>
  <c r="G47" i="3"/>
  <c r="T47" i="3" s="1"/>
  <c r="F47" i="3"/>
  <c r="S47" i="3" s="1"/>
  <c r="E47" i="3"/>
  <c r="R47" i="3" s="1"/>
  <c r="D47" i="3"/>
  <c r="Q47" i="3" s="1"/>
  <c r="C47" i="3"/>
  <c r="P47" i="3" s="1"/>
  <c r="B47" i="3"/>
  <c r="O47" i="3" s="1"/>
  <c r="K46" i="3"/>
  <c r="X46" i="3" s="1"/>
  <c r="J46" i="3"/>
  <c r="W46" i="3" s="1"/>
  <c r="I46" i="3"/>
  <c r="V46" i="3" s="1"/>
  <c r="H46" i="3"/>
  <c r="U46" i="3" s="1"/>
  <c r="G46" i="3"/>
  <c r="T46" i="3" s="1"/>
  <c r="F46" i="3"/>
  <c r="S46" i="3" s="1"/>
  <c r="E46" i="3"/>
  <c r="R46" i="3" s="1"/>
  <c r="D46" i="3"/>
  <c r="Q46" i="3" s="1"/>
  <c r="C46" i="3"/>
  <c r="P46" i="3" s="1"/>
  <c r="B46" i="3"/>
  <c r="O46" i="3" s="1"/>
  <c r="K45" i="3"/>
  <c r="X45" i="3" s="1"/>
  <c r="J45" i="3"/>
  <c r="W45" i="3" s="1"/>
  <c r="I45" i="3"/>
  <c r="V45" i="3" s="1"/>
  <c r="H45" i="3"/>
  <c r="U45" i="3" s="1"/>
  <c r="G45" i="3"/>
  <c r="T45" i="3" s="1"/>
  <c r="F45" i="3"/>
  <c r="E45" i="3"/>
  <c r="R45" i="3" s="1"/>
  <c r="D45" i="3"/>
  <c r="Q45" i="3" s="1"/>
  <c r="C45" i="3"/>
  <c r="P45" i="3" s="1"/>
  <c r="B45" i="3"/>
  <c r="O45" i="3" s="1"/>
  <c r="K44" i="3"/>
  <c r="X44" i="3" s="1"/>
  <c r="J44" i="3"/>
  <c r="W44" i="3" s="1"/>
  <c r="I44" i="3"/>
  <c r="V44" i="3" s="1"/>
  <c r="H44" i="3"/>
  <c r="U44" i="3" s="1"/>
  <c r="G44" i="3"/>
  <c r="T44" i="3" s="1"/>
  <c r="F44" i="3"/>
  <c r="S44" i="3" s="1"/>
  <c r="E44" i="3"/>
  <c r="R44" i="3" s="1"/>
  <c r="D44" i="3"/>
  <c r="Q44" i="3" s="1"/>
  <c r="C44" i="3"/>
  <c r="P44" i="3" s="1"/>
  <c r="B44" i="3"/>
  <c r="O44" i="3" s="1"/>
  <c r="K43" i="3"/>
  <c r="X43" i="3" s="1"/>
  <c r="J43" i="3"/>
  <c r="W43" i="3" s="1"/>
  <c r="I43" i="3"/>
  <c r="V43" i="3" s="1"/>
  <c r="H43" i="3"/>
  <c r="U43" i="3" s="1"/>
  <c r="G43" i="3"/>
  <c r="T43" i="3" s="1"/>
  <c r="F43" i="3"/>
  <c r="S43" i="3" s="1"/>
  <c r="E43" i="3"/>
  <c r="R43" i="3" s="1"/>
  <c r="D43" i="3"/>
  <c r="Q43" i="3" s="1"/>
  <c r="C43" i="3"/>
  <c r="P43" i="3" s="1"/>
  <c r="B43" i="3"/>
  <c r="O43" i="3" s="1"/>
  <c r="K42" i="3"/>
  <c r="X42" i="3" s="1"/>
  <c r="J42" i="3"/>
  <c r="W42" i="3" s="1"/>
  <c r="I42" i="3"/>
  <c r="V42" i="3" s="1"/>
  <c r="H42" i="3"/>
  <c r="U42" i="3" s="1"/>
  <c r="G42" i="3"/>
  <c r="T42" i="3" s="1"/>
  <c r="F42" i="3"/>
  <c r="S42" i="3" s="1"/>
  <c r="E42" i="3"/>
  <c r="R42" i="3" s="1"/>
  <c r="D42" i="3"/>
  <c r="C42" i="3"/>
  <c r="P42" i="3" s="1"/>
  <c r="B42" i="3"/>
  <c r="O42" i="3" s="1"/>
  <c r="K41" i="3"/>
  <c r="X41" i="3" s="1"/>
  <c r="J41" i="3"/>
  <c r="W41" i="3" s="1"/>
  <c r="I41" i="3"/>
  <c r="V41" i="3" s="1"/>
  <c r="H41" i="3"/>
  <c r="U41" i="3" s="1"/>
  <c r="G41" i="3"/>
  <c r="T41" i="3" s="1"/>
  <c r="F41" i="3"/>
  <c r="S41" i="3" s="1"/>
  <c r="E41" i="3"/>
  <c r="R41" i="3" s="1"/>
  <c r="D41" i="3"/>
  <c r="Q41" i="3" s="1"/>
  <c r="C41" i="3"/>
  <c r="P41" i="3" s="1"/>
  <c r="B41" i="3"/>
  <c r="K40" i="3"/>
  <c r="X40" i="3" s="1"/>
  <c r="J40" i="3"/>
  <c r="W40" i="3" s="1"/>
  <c r="I40" i="3"/>
  <c r="V40" i="3" s="1"/>
  <c r="H40" i="3"/>
  <c r="U40" i="3" s="1"/>
  <c r="G40" i="3"/>
  <c r="T40" i="3" s="1"/>
  <c r="F40" i="3"/>
  <c r="S40" i="3" s="1"/>
  <c r="E40" i="3"/>
  <c r="D40" i="3"/>
  <c r="Q40" i="3" s="1"/>
  <c r="C40" i="3"/>
  <c r="P40" i="3" s="1"/>
  <c r="B40" i="3"/>
  <c r="O40" i="3" s="1"/>
  <c r="K39" i="3"/>
  <c r="X39" i="3" s="1"/>
  <c r="J39" i="3"/>
  <c r="W39" i="3" s="1"/>
  <c r="I39" i="3"/>
  <c r="V39" i="3" s="1"/>
  <c r="H39" i="3"/>
  <c r="U39" i="3" s="1"/>
  <c r="G39" i="3"/>
  <c r="T39" i="3" s="1"/>
  <c r="F39" i="3"/>
  <c r="S39" i="3" s="1"/>
  <c r="E39" i="3"/>
  <c r="R39" i="3" s="1"/>
  <c r="D39" i="3"/>
  <c r="Q39" i="3" s="1"/>
  <c r="C39" i="3"/>
  <c r="B39" i="3"/>
  <c r="O39" i="3" s="1"/>
  <c r="K32" i="3"/>
  <c r="X32" i="3" s="1"/>
  <c r="J32" i="3"/>
  <c r="I32" i="3"/>
  <c r="V32" i="3" s="1"/>
  <c r="H32" i="3"/>
  <c r="G32" i="3"/>
  <c r="T32" i="3" s="1"/>
  <c r="F32" i="3"/>
  <c r="S32" i="3" s="1"/>
  <c r="E32" i="3"/>
  <c r="R32" i="3" s="1"/>
  <c r="D32" i="3"/>
  <c r="Q32" i="3" s="1"/>
  <c r="C32" i="3"/>
  <c r="B32" i="3"/>
  <c r="K31" i="3"/>
  <c r="X31" i="3" s="1"/>
  <c r="J31" i="3"/>
  <c r="I31" i="3"/>
  <c r="H31" i="3"/>
  <c r="G31" i="3"/>
  <c r="T31" i="3" s="1"/>
  <c r="F31" i="3"/>
  <c r="S31" i="3" s="1"/>
  <c r="E31" i="3"/>
  <c r="D31" i="3"/>
  <c r="C31" i="3"/>
  <c r="P31" i="3" s="1"/>
  <c r="B31" i="3"/>
  <c r="K30" i="3"/>
  <c r="X30" i="3" s="1"/>
  <c r="J30" i="3"/>
  <c r="I30" i="3"/>
  <c r="V30" i="3" s="1"/>
  <c r="H30" i="3"/>
  <c r="U30" i="3" s="1"/>
  <c r="G30" i="3"/>
  <c r="F30" i="3"/>
  <c r="S30" i="3" s="1"/>
  <c r="E30" i="3"/>
  <c r="R30" i="3" s="1"/>
  <c r="D30" i="3"/>
  <c r="Q30" i="3" s="1"/>
  <c r="C30" i="3"/>
  <c r="B30" i="3"/>
  <c r="K29" i="3"/>
  <c r="J29" i="3"/>
  <c r="W29" i="3" s="1"/>
  <c r="I29" i="3"/>
  <c r="V29" i="3" s="1"/>
  <c r="H29" i="3"/>
  <c r="U29" i="3" s="1"/>
  <c r="G29" i="3"/>
  <c r="T29" i="3" s="1"/>
  <c r="F29" i="3"/>
  <c r="S29" i="3" s="1"/>
  <c r="E29" i="3"/>
  <c r="D29" i="3"/>
  <c r="Q29" i="3" s="1"/>
  <c r="C29" i="3"/>
  <c r="P29" i="3" s="1"/>
  <c r="B29" i="3"/>
  <c r="K28" i="3"/>
  <c r="X28" i="3" s="1"/>
  <c r="J28" i="3"/>
  <c r="W28" i="3" s="1"/>
  <c r="I28" i="3"/>
  <c r="H28" i="3"/>
  <c r="G28" i="3"/>
  <c r="T28" i="3" s="1"/>
  <c r="F28" i="3"/>
  <c r="S28" i="3" s="1"/>
  <c r="E28" i="3"/>
  <c r="D28" i="3"/>
  <c r="Q28" i="3" s="1"/>
  <c r="C28" i="3"/>
  <c r="B28" i="3"/>
  <c r="O28" i="3" s="1"/>
  <c r="K27" i="3"/>
  <c r="J27" i="3"/>
  <c r="I27" i="3"/>
  <c r="V27" i="3" s="1"/>
  <c r="H27" i="3"/>
  <c r="U27" i="3" s="1"/>
  <c r="G27" i="3"/>
  <c r="T27" i="3" s="1"/>
  <c r="F27" i="3"/>
  <c r="E27" i="3"/>
  <c r="R27" i="3" s="1"/>
  <c r="D27" i="3"/>
  <c r="C27" i="3"/>
  <c r="P27" i="3" s="1"/>
  <c r="B27" i="3"/>
  <c r="K26" i="3"/>
  <c r="X26" i="3" s="1"/>
  <c r="J26" i="3"/>
  <c r="I26" i="3"/>
  <c r="H26" i="3"/>
  <c r="U26" i="3" s="1"/>
  <c r="G26" i="3"/>
  <c r="T26" i="3" s="1"/>
  <c r="F26" i="3"/>
  <c r="S26" i="3" s="1"/>
  <c r="E26" i="3"/>
  <c r="R26" i="3" s="1"/>
  <c r="D26" i="3"/>
  <c r="Q26" i="3" s="1"/>
  <c r="C26" i="3"/>
  <c r="P26" i="3" s="1"/>
  <c r="B26" i="3"/>
  <c r="O26" i="3" s="1"/>
  <c r="K25" i="3"/>
  <c r="J25" i="3"/>
  <c r="W25" i="3" s="1"/>
  <c r="I25" i="3"/>
  <c r="V25" i="3" s="1"/>
  <c r="H25" i="3"/>
  <c r="U25" i="3" s="1"/>
  <c r="G25" i="3"/>
  <c r="F25" i="3"/>
  <c r="S25" i="3" s="1"/>
  <c r="E25" i="3"/>
  <c r="D25" i="3"/>
  <c r="Q25" i="3" s="1"/>
  <c r="C25" i="3"/>
  <c r="B25" i="3"/>
  <c r="O25" i="3" s="1"/>
  <c r="K24" i="3"/>
  <c r="X24" i="3" s="1"/>
  <c r="J24" i="3"/>
  <c r="W24" i="3" s="1"/>
  <c r="I24" i="3"/>
  <c r="V24" i="3" s="1"/>
  <c r="H24" i="3"/>
  <c r="U24" i="3" s="1"/>
  <c r="G24" i="3"/>
  <c r="F24" i="3"/>
  <c r="E24" i="3"/>
  <c r="R24" i="3" s="1"/>
  <c r="D24" i="3"/>
  <c r="Q24" i="3" s="1"/>
  <c r="C24" i="3"/>
  <c r="P24" i="3" s="1"/>
  <c r="B24" i="3"/>
  <c r="O24" i="3" s="1"/>
  <c r="K23" i="3"/>
  <c r="X23" i="3" s="1"/>
  <c r="J23" i="3"/>
  <c r="W23" i="3" s="1"/>
  <c r="I23" i="3"/>
  <c r="V23" i="3" s="1"/>
  <c r="H23" i="3"/>
  <c r="G23" i="3"/>
  <c r="T23" i="3" s="1"/>
  <c r="F23" i="3"/>
  <c r="E23" i="3"/>
  <c r="D23" i="3"/>
  <c r="C23" i="3"/>
  <c r="P23" i="3" s="1"/>
  <c r="B23" i="3"/>
  <c r="O23" i="3" s="1"/>
  <c r="K22" i="3"/>
  <c r="J22" i="3"/>
  <c r="I22" i="3"/>
  <c r="V22" i="3" s="1"/>
  <c r="H22" i="3"/>
  <c r="U22" i="3" s="1"/>
  <c r="G22" i="3"/>
  <c r="T22" i="3" s="1"/>
  <c r="F22" i="3"/>
  <c r="S22" i="3" s="1"/>
  <c r="E22" i="3"/>
  <c r="R22" i="3" s="1"/>
  <c r="D22" i="3"/>
  <c r="C22" i="3"/>
  <c r="P22" i="3" s="1"/>
  <c r="B22" i="3"/>
  <c r="O22" i="3" s="1"/>
  <c r="K21" i="3"/>
  <c r="X21" i="3" s="1"/>
  <c r="J21" i="3"/>
  <c r="W21" i="3" s="1"/>
  <c r="I21" i="3"/>
  <c r="H21" i="3"/>
  <c r="U21" i="3" s="1"/>
  <c r="G21" i="3"/>
  <c r="T21" i="3" s="1"/>
  <c r="F21" i="3"/>
  <c r="S21" i="3" s="1"/>
  <c r="E21" i="3"/>
  <c r="D21" i="3"/>
  <c r="Q21" i="3" s="1"/>
  <c r="C21" i="3"/>
  <c r="P21" i="3" s="1"/>
  <c r="B21" i="3"/>
  <c r="O21" i="3" s="1"/>
  <c r="K20" i="3"/>
  <c r="J20" i="3"/>
  <c r="W20" i="3" s="1"/>
  <c r="I20" i="3"/>
  <c r="H20" i="3"/>
  <c r="G20" i="3"/>
  <c r="T20" i="3" s="1"/>
  <c r="F20" i="3"/>
  <c r="S20" i="3" s="1"/>
  <c r="E20" i="3"/>
  <c r="D20" i="3"/>
  <c r="Q20" i="3" s="1"/>
  <c r="C20" i="3"/>
  <c r="P20" i="3" s="1"/>
  <c r="B20" i="3"/>
  <c r="O20" i="3" s="1"/>
  <c r="K19" i="3"/>
  <c r="X19" i="3" s="1"/>
  <c r="J19" i="3"/>
  <c r="I19" i="3"/>
  <c r="H19" i="3"/>
  <c r="U19" i="3" s="1"/>
  <c r="G19" i="3"/>
  <c r="T19" i="3" s="1"/>
  <c r="F19" i="3"/>
  <c r="E19" i="3"/>
  <c r="R19" i="3" s="1"/>
  <c r="D19" i="3"/>
  <c r="C19" i="3"/>
  <c r="P19" i="3" s="1"/>
  <c r="B19" i="3"/>
  <c r="K18" i="3"/>
  <c r="X18" i="3" s="1"/>
  <c r="J18" i="3"/>
  <c r="W18" i="3" s="1"/>
  <c r="I18" i="3"/>
  <c r="V18" i="3" s="1"/>
  <c r="H18" i="3"/>
  <c r="U18" i="3" s="1"/>
  <c r="G18" i="3"/>
  <c r="T18" i="3" s="1"/>
  <c r="F18" i="3"/>
  <c r="S18" i="3" s="1"/>
  <c r="E18" i="3"/>
  <c r="D18" i="3"/>
  <c r="Q18" i="3" s="1"/>
  <c r="C18" i="3"/>
  <c r="P18" i="3" s="1"/>
  <c r="B18" i="3"/>
  <c r="O18" i="3" s="1"/>
  <c r="K17" i="3"/>
  <c r="J17" i="3"/>
  <c r="W17" i="3" s="1"/>
  <c r="I17" i="3"/>
  <c r="V17" i="3" s="1"/>
  <c r="H17" i="3"/>
  <c r="U17" i="3" s="1"/>
  <c r="G17" i="3"/>
  <c r="F17" i="3"/>
  <c r="S17" i="3" s="1"/>
  <c r="E17" i="3"/>
  <c r="D17" i="3"/>
  <c r="C17" i="3"/>
  <c r="B17" i="3"/>
  <c r="O17" i="3" s="1"/>
  <c r="K16" i="3"/>
  <c r="X16" i="3" s="1"/>
  <c r="J16" i="3"/>
  <c r="I16" i="3"/>
  <c r="V16" i="3" s="1"/>
  <c r="H16" i="3"/>
  <c r="U16" i="3" s="1"/>
  <c r="G16" i="3"/>
  <c r="T16" i="3" s="1"/>
  <c r="F16" i="3"/>
  <c r="S16" i="3" s="1"/>
  <c r="E16" i="3"/>
  <c r="R16" i="3" s="1"/>
  <c r="D16" i="3"/>
  <c r="Q16" i="3" s="1"/>
  <c r="C16" i="3"/>
  <c r="B16" i="3"/>
  <c r="O16" i="3" s="1"/>
  <c r="K15" i="3"/>
  <c r="X15" i="3" s="1"/>
  <c r="J15" i="3"/>
  <c r="I15" i="3"/>
  <c r="H15" i="3"/>
  <c r="U15" i="3" s="1"/>
  <c r="G15" i="3"/>
  <c r="F15" i="3"/>
  <c r="S15" i="3" s="1"/>
  <c r="E15" i="3"/>
  <c r="D15" i="3"/>
  <c r="C15" i="3"/>
  <c r="P15" i="3" s="1"/>
  <c r="B15" i="3"/>
  <c r="K14" i="3"/>
  <c r="J14" i="3"/>
  <c r="W14" i="3" s="1"/>
  <c r="I14" i="3"/>
  <c r="V14" i="3" s="1"/>
  <c r="H14" i="3"/>
  <c r="G14" i="3"/>
  <c r="T14" i="3" s="1"/>
  <c r="F14" i="3"/>
  <c r="E14" i="3"/>
  <c r="R14" i="3" s="1"/>
  <c r="D14" i="3"/>
  <c r="Q14" i="3" s="1"/>
  <c r="C14" i="3"/>
  <c r="P14" i="3" s="1"/>
  <c r="B14" i="3"/>
  <c r="O14" i="3" s="1"/>
  <c r="K13" i="3"/>
  <c r="X13" i="3" s="1"/>
  <c r="J13" i="3"/>
  <c r="I13" i="3"/>
  <c r="H13" i="3"/>
  <c r="U13" i="3" s="1"/>
  <c r="G13" i="3"/>
  <c r="T13" i="3" s="1"/>
  <c r="F13" i="3"/>
  <c r="S13" i="3" s="1"/>
  <c r="E13" i="3"/>
  <c r="D13" i="3"/>
  <c r="Q13" i="3" s="1"/>
  <c r="C13" i="3"/>
  <c r="B13" i="3"/>
  <c r="O13" i="3" s="1"/>
  <c r="K12" i="3"/>
  <c r="X12" i="3" s="1"/>
  <c r="J12" i="3"/>
  <c r="W12" i="3" s="1"/>
  <c r="I12" i="3"/>
  <c r="H12" i="3"/>
  <c r="U12" i="3" s="1"/>
  <c r="G12" i="3"/>
  <c r="T12" i="3" s="1"/>
  <c r="F12" i="3"/>
  <c r="S12" i="3" s="1"/>
  <c r="E12" i="3"/>
  <c r="R12" i="3" s="1"/>
  <c r="D12" i="3"/>
  <c r="Q12" i="3" s="1"/>
  <c r="C12" i="3"/>
  <c r="P12" i="3" s="1"/>
  <c r="B12" i="3"/>
  <c r="O12" i="3" s="1"/>
  <c r="K11" i="3"/>
  <c r="X11" i="3" s="1"/>
  <c r="J11" i="3"/>
  <c r="I11" i="3"/>
  <c r="V11" i="3" s="1"/>
  <c r="H11" i="3"/>
  <c r="G11" i="3"/>
  <c r="T11" i="3" s="1"/>
  <c r="F11" i="3"/>
  <c r="E11" i="3"/>
  <c r="R11" i="3" s="1"/>
  <c r="D11" i="3"/>
  <c r="C11" i="3"/>
  <c r="B11" i="3"/>
  <c r="K10" i="3"/>
  <c r="X10" i="3" s="1"/>
  <c r="J10" i="3"/>
  <c r="W10" i="3" s="1"/>
  <c r="I10" i="3"/>
  <c r="H10" i="3"/>
  <c r="U10" i="3" s="1"/>
  <c r="G10" i="3"/>
  <c r="T10" i="3" s="1"/>
  <c r="F10" i="3"/>
  <c r="S10" i="3" s="1"/>
  <c r="E10" i="3"/>
  <c r="R10" i="3" s="1"/>
  <c r="D10" i="3"/>
  <c r="C10" i="3"/>
  <c r="B10" i="3"/>
  <c r="O10" i="3" s="1"/>
  <c r="K9" i="3"/>
  <c r="J9" i="3"/>
  <c r="W9" i="3" s="1"/>
  <c r="I9" i="3"/>
  <c r="V9" i="3" s="1"/>
  <c r="H9" i="3"/>
  <c r="U9" i="3" s="1"/>
  <c r="G9" i="3"/>
  <c r="F9" i="3"/>
  <c r="S9" i="3" s="1"/>
  <c r="E9" i="3"/>
  <c r="R9" i="3" s="1"/>
  <c r="D9" i="3"/>
  <c r="Q9" i="3" s="1"/>
  <c r="C9" i="3"/>
  <c r="B9" i="3"/>
  <c r="O9" i="3" s="1"/>
  <c r="K8" i="3"/>
  <c r="X8" i="3" s="1"/>
  <c r="J8" i="3"/>
  <c r="W8" i="3" s="1"/>
  <c r="I8" i="3"/>
  <c r="V8" i="3" s="1"/>
  <c r="H8" i="3"/>
  <c r="U8" i="3" s="1"/>
  <c r="G8" i="3"/>
  <c r="F8" i="3"/>
  <c r="E8" i="3"/>
  <c r="R8" i="3" s="1"/>
  <c r="D8" i="3"/>
  <c r="Q8" i="3" s="1"/>
  <c r="C8" i="3"/>
  <c r="P8" i="3" s="1"/>
  <c r="B8" i="3"/>
  <c r="O8" i="3" s="1"/>
  <c r="K7" i="3"/>
  <c r="X7" i="3" s="1"/>
  <c r="J7" i="3"/>
  <c r="W7" i="3" s="1"/>
  <c r="I7" i="3"/>
  <c r="V7" i="3" s="1"/>
  <c r="H7" i="3"/>
  <c r="G7" i="3"/>
  <c r="T7" i="3" s="1"/>
  <c r="F7" i="3"/>
  <c r="S7" i="3" s="1"/>
  <c r="E7" i="3"/>
  <c r="D7" i="3"/>
  <c r="C7" i="3"/>
  <c r="P7" i="3" s="1"/>
  <c r="B7" i="3"/>
  <c r="O7" i="3" s="1"/>
  <c r="K6" i="3"/>
  <c r="X6" i="3" s="1"/>
  <c r="J6" i="3"/>
  <c r="W6" i="3" s="1"/>
  <c r="I6" i="3"/>
  <c r="V6" i="3" s="1"/>
  <c r="H6" i="3"/>
  <c r="U6" i="3" s="1"/>
  <c r="G6" i="3"/>
  <c r="T6" i="3" s="1"/>
  <c r="F6" i="3"/>
  <c r="S6" i="3" s="1"/>
  <c r="E6" i="3"/>
  <c r="R6" i="3" s="1"/>
  <c r="D6" i="3"/>
  <c r="Q6" i="3" s="1"/>
  <c r="C6" i="3"/>
  <c r="P6" i="3" s="1"/>
  <c r="B6" i="3"/>
  <c r="O6" i="3" s="1"/>
  <c r="K5" i="3"/>
  <c r="X5" i="3" s="1"/>
  <c r="J5" i="3"/>
  <c r="I5" i="3"/>
  <c r="V5" i="3" s="1"/>
  <c r="H5" i="3"/>
  <c r="U5" i="3" s="1"/>
  <c r="G5" i="3"/>
  <c r="F5" i="3"/>
  <c r="E5" i="3"/>
  <c r="D5" i="3"/>
  <c r="Q5" i="3" s="1"/>
  <c r="C5" i="3"/>
  <c r="B5" i="3"/>
  <c r="O5" i="3" s="1"/>
  <c r="B338" i="1"/>
  <c r="C338" i="1"/>
  <c r="D338" i="1"/>
  <c r="E338" i="1"/>
  <c r="F338" i="1"/>
  <c r="G338" i="1"/>
  <c r="H338" i="1"/>
  <c r="I338" i="1"/>
  <c r="J338" i="1"/>
  <c r="K338" i="1"/>
  <c r="B304" i="1"/>
  <c r="C304" i="1"/>
  <c r="D304" i="1"/>
  <c r="E304" i="1"/>
  <c r="F304" i="1"/>
  <c r="G304" i="1"/>
  <c r="H304" i="1"/>
  <c r="I304" i="1"/>
  <c r="J304" i="1"/>
  <c r="K304" i="1"/>
  <c r="B270" i="1"/>
  <c r="C270" i="1"/>
  <c r="D270" i="1"/>
  <c r="E270" i="1"/>
  <c r="F270" i="1"/>
  <c r="G270" i="1"/>
  <c r="H270" i="1"/>
  <c r="I270" i="1"/>
  <c r="J270" i="1"/>
  <c r="K270" i="1"/>
  <c r="B236" i="1"/>
  <c r="C236" i="1"/>
  <c r="D236" i="1"/>
  <c r="E236" i="1"/>
  <c r="F236" i="1"/>
  <c r="G236" i="1"/>
  <c r="H236" i="1"/>
  <c r="I236" i="1"/>
  <c r="J236" i="1"/>
  <c r="K236" i="1"/>
  <c r="B202" i="1"/>
  <c r="C202" i="1"/>
  <c r="D202" i="1"/>
  <c r="E202" i="1"/>
  <c r="F202" i="1"/>
  <c r="G202" i="1"/>
  <c r="H202" i="1"/>
  <c r="I202" i="1"/>
  <c r="J202" i="1"/>
  <c r="K202" i="1"/>
  <c r="B168" i="1"/>
  <c r="C168" i="1"/>
  <c r="D168" i="1"/>
  <c r="E168" i="1"/>
  <c r="F168" i="1"/>
  <c r="G168" i="1"/>
  <c r="H168" i="1"/>
  <c r="I168" i="1"/>
  <c r="J168" i="1"/>
  <c r="K168" i="1"/>
  <c r="B134" i="1"/>
  <c r="C134" i="1"/>
  <c r="D134" i="1"/>
  <c r="E134" i="1"/>
  <c r="F134" i="1"/>
  <c r="G134" i="1"/>
  <c r="H134" i="1"/>
  <c r="I134" i="1"/>
  <c r="J134" i="1"/>
  <c r="K134" i="1"/>
  <c r="B100" i="1"/>
  <c r="C100" i="1"/>
  <c r="D100" i="1"/>
  <c r="E100" i="1"/>
  <c r="F100" i="1"/>
  <c r="G100" i="1"/>
  <c r="H100" i="1"/>
  <c r="I100" i="1"/>
  <c r="J100" i="1"/>
  <c r="K100" i="1"/>
  <c r="B66" i="1"/>
  <c r="C66" i="1"/>
  <c r="D66" i="1"/>
  <c r="E66" i="1"/>
  <c r="F66" i="1"/>
  <c r="G66" i="1"/>
  <c r="H66" i="1"/>
  <c r="I66" i="1"/>
  <c r="J66" i="1"/>
  <c r="K66" i="1"/>
  <c r="B32" i="1"/>
  <c r="C32" i="1"/>
  <c r="D32" i="1"/>
  <c r="E32" i="1"/>
  <c r="F32" i="1"/>
  <c r="G32" i="1"/>
  <c r="H32" i="1"/>
  <c r="I32" i="1"/>
  <c r="J32" i="1"/>
  <c r="K32" i="1"/>
  <c r="B337" i="1"/>
  <c r="C337" i="1"/>
  <c r="D337" i="1"/>
  <c r="E337" i="1"/>
  <c r="F337" i="1"/>
  <c r="G337" i="1"/>
  <c r="H337" i="1"/>
  <c r="I337" i="1"/>
  <c r="J337" i="1"/>
  <c r="K337" i="1"/>
  <c r="B303" i="1"/>
  <c r="C303" i="1"/>
  <c r="D303" i="1"/>
  <c r="E303" i="1"/>
  <c r="F303" i="1"/>
  <c r="G303" i="1"/>
  <c r="H303" i="1"/>
  <c r="I303" i="1"/>
  <c r="J303" i="1"/>
  <c r="K303" i="1"/>
  <c r="B269" i="1"/>
  <c r="C269" i="1"/>
  <c r="D269" i="1"/>
  <c r="E269" i="1"/>
  <c r="F269" i="1"/>
  <c r="G269" i="1"/>
  <c r="H269" i="1"/>
  <c r="I269" i="1"/>
  <c r="J269" i="1"/>
  <c r="K269" i="1"/>
  <c r="B235" i="1"/>
  <c r="C235" i="1"/>
  <c r="D235" i="1"/>
  <c r="E235" i="1"/>
  <c r="F235" i="1"/>
  <c r="G235" i="1"/>
  <c r="H235" i="1"/>
  <c r="I235" i="1"/>
  <c r="J235" i="1"/>
  <c r="K235" i="1"/>
  <c r="B201" i="1"/>
  <c r="C201" i="1"/>
  <c r="D201" i="1"/>
  <c r="E201" i="1"/>
  <c r="F201" i="1"/>
  <c r="G201" i="1"/>
  <c r="H201" i="1"/>
  <c r="I201" i="1"/>
  <c r="J201" i="1"/>
  <c r="K201" i="1"/>
  <c r="B167" i="1"/>
  <c r="C167" i="1"/>
  <c r="D167" i="1"/>
  <c r="E167" i="1"/>
  <c r="F167" i="1"/>
  <c r="G167" i="1"/>
  <c r="H167" i="1"/>
  <c r="I167" i="1"/>
  <c r="J167" i="1"/>
  <c r="K167" i="1"/>
  <c r="B133" i="1"/>
  <c r="C133" i="1"/>
  <c r="D133" i="1"/>
  <c r="E133" i="1"/>
  <c r="F133" i="1"/>
  <c r="G133" i="1"/>
  <c r="H133" i="1"/>
  <c r="I133" i="1"/>
  <c r="J133" i="1"/>
  <c r="K133" i="1"/>
  <c r="B99" i="1"/>
  <c r="C99" i="1"/>
  <c r="D99" i="1"/>
  <c r="E99" i="1"/>
  <c r="F99" i="1"/>
  <c r="G99" i="1"/>
  <c r="H99" i="1"/>
  <c r="I99" i="1"/>
  <c r="J99" i="1"/>
  <c r="K99" i="1"/>
  <c r="B65" i="1"/>
  <c r="C65" i="1"/>
  <c r="D65" i="1"/>
  <c r="E65" i="1"/>
  <c r="F65" i="1"/>
  <c r="G65" i="1"/>
  <c r="H65" i="1"/>
  <c r="I65" i="1"/>
  <c r="J65" i="1"/>
  <c r="K65" i="1"/>
  <c r="B31" i="1"/>
  <c r="C31" i="1"/>
  <c r="D31" i="1"/>
  <c r="E31" i="1"/>
  <c r="F31" i="1"/>
  <c r="G31" i="1"/>
  <c r="H31" i="1"/>
  <c r="I31" i="1"/>
  <c r="J31" i="1"/>
  <c r="K31" i="1"/>
  <c r="B336" i="1"/>
  <c r="C336" i="1"/>
  <c r="D336" i="1"/>
  <c r="E336" i="1"/>
  <c r="F336" i="1"/>
  <c r="G336" i="1"/>
  <c r="H336" i="1"/>
  <c r="I336" i="1"/>
  <c r="J336" i="1"/>
  <c r="K336" i="1"/>
  <c r="B302" i="1"/>
  <c r="C302" i="1"/>
  <c r="D302" i="1"/>
  <c r="E302" i="1"/>
  <c r="F302" i="1"/>
  <c r="G302" i="1"/>
  <c r="H302" i="1"/>
  <c r="I302" i="1"/>
  <c r="J302" i="1"/>
  <c r="K302" i="1"/>
  <c r="B268" i="1"/>
  <c r="C268" i="1"/>
  <c r="D268" i="1"/>
  <c r="E268" i="1"/>
  <c r="F268" i="1"/>
  <c r="G268" i="1"/>
  <c r="H268" i="1"/>
  <c r="I268" i="1"/>
  <c r="J268" i="1"/>
  <c r="K268" i="1"/>
  <c r="B234" i="1"/>
  <c r="C234" i="1"/>
  <c r="D234" i="1"/>
  <c r="E234" i="1"/>
  <c r="F234" i="1"/>
  <c r="G234" i="1"/>
  <c r="H234" i="1"/>
  <c r="I234" i="1"/>
  <c r="J234" i="1"/>
  <c r="K234" i="1"/>
  <c r="B200" i="1"/>
  <c r="C200" i="1"/>
  <c r="D200" i="1"/>
  <c r="E200" i="1"/>
  <c r="F200" i="1"/>
  <c r="G200" i="1"/>
  <c r="H200" i="1"/>
  <c r="I200" i="1"/>
  <c r="J200" i="1"/>
  <c r="K200" i="1"/>
  <c r="B166" i="1"/>
  <c r="C166" i="1"/>
  <c r="D166" i="1"/>
  <c r="E166" i="1"/>
  <c r="F166" i="1"/>
  <c r="G166" i="1"/>
  <c r="H166" i="1"/>
  <c r="I166" i="1"/>
  <c r="J166" i="1"/>
  <c r="K166" i="1"/>
  <c r="B132" i="1"/>
  <c r="C132" i="1"/>
  <c r="D132" i="1"/>
  <c r="E132" i="1"/>
  <c r="F132" i="1"/>
  <c r="G132" i="1"/>
  <c r="H132" i="1"/>
  <c r="I132" i="1"/>
  <c r="J132" i="1"/>
  <c r="K132" i="1"/>
  <c r="B98" i="1"/>
  <c r="C98" i="1"/>
  <c r="D98" i="1"/>
  <c r="E98" i="1"/>
  <c r="F98" i="1"/>
  <c r="G98" i="1"/>
  <c r="H98" i="1"/>
  <c r="I98" i="1"/>
  <c r="J98" i="1"/>
  <c r="K98" i="1"/>
  <c r="B64" i="1"/>
  <c r="C64" i="1"/>
  <c r="D64" i="1"/>
  <c r="E64" i="1"/>
  <c r="F64" i="1"/>
  <c r="G64" i="1"/>
  <c r="H64" i="1"/>
  <c r="I64" i="1"/>
  <c r="J64" i="1"/>
  <c r="K64" i="1"/>
  <c r="B30" i="1"/>
  <c r="C30" i="1"/>
  <c r="D30" i="1"/>
  <c r="E30" i="1"/>
  <c r="F30" i="1"/>
  <c r="G30" i="1"/>
  <c r="H30" i="1"/>
  <c r="I30" i="1"/>
  <c r="J30" i="1"/>
  <c r="K30" i="1"/>
  <c r="B335" i="1"/>
  <c r="C335" i="1"/>
  <c r="D335" i="1"/>
  <c r="E335" i="1"/>
  <c r="F335" i="1"/>
  <c r="G335" i="1"/>
  <c r="H335" i="1"/>
  <c r="I335" i="1"/>
  <c r="J335" i="1"/>
  <c r="K335" i="1"/>
  <c r="B301" i="1"/>
  <c r="C301" i="1"/>
  <c r="D301" i="1"/>
  <c r="E301" i="1"/>
  <c r="F301" i="1"/>
  <c r="G301" i="1"/>
  <c r="H301" i="1"/>
  <c r="I301" i="1"/>
  <c r="J301" i="1"/>
  <c r="K301" i="1"/>
  <c r="B267" i="1"/>
  <c r="C267" i="1"/>
  <c r="D267" i="1"/>
  <c r="E267" i="1"/>
  <c r="F267" i="1"/>
  <c r="G267" i="1"/>
  <c r="H267" i="1"/>
  <c r="I267" i="1"/>
  <c r="J267" i="1"/>
  <c r="K267" i="1"/>
  <c r="B233" i="1"/>
  <c r="C233" i="1"/>
  <c r="D233" i="1"/>
  <c r="E233" i="1"/>
  <c r="F233" i="1"/>
  <c r="G233" i="1"/>
  <c r="H233" i="1"/>
  <c r="I233" i="1"/>
  <c r="J233" i="1"/>
  <c r="K233" i="1"/>
  <c r="B199" i="1"/>
  <c r="C199" i="1"/>
  <c r="D199" i="1"/>
  <c r="E199" i="1"/>
  <c r="F199" i="1"/>
  <c r="G199" i="1"/>
  <c r="H199" i="1"/>
  <c r="I199" i="1"/>
  <c r="J199" i="1"/>
  <c r="K199" i="1"/>
  <c r="B165" i="1"/>
  <c r="C165" i="1"/>
  <c r="D165" i="1"/>
  <c r="E165" i="1"/>
  <c r="F165" i="1"/>
  <c r="G165" i="1"/>
  <c r="H165" i="1"/>
  <c r="I165" i="1"/>
  <c r="J165" i="1"/>
  <c r="K165" i="1"/>
  <c r="B131" i="1"/>
  <c r="C131" i="1"/>
  <c r="D131" i="1"/>
  <c r="E131" i="1"/>
  <c r="F131" i="1"/>
  <c r="G131" i="1"/>
  <c r="H131" i="1"/>
  <c r="I131" i="1"/>
  <c r="J131" i="1"/>
  <c r="K131" i="1"/>
  <c r="B97" i="1"/>
  <c r="C97" i="1"/>
  <c r="D97" i="1"/>
  <c r="E97" i="1"/>
  <c r="F97" i="1"/>
  <c r="G97" i="1"/>
  <c r="H97" i="1"/>
  <c r="I97" i="1"/>
  <c r="J97" i="1"/>
  <c r="K97" i="1"/>
  <c r="B63" i="1"/>
  <c r="C63" i="1"/>
  <c r="D63" i="1"/>
  <c r="E63" i="1"/>
  <c r="F63" i="1"/>
  <c r="G63" i="1"/>
  <c r="H63" i="1"/>
  <c r="I63" i="1"/>
  <c r="J63" i="1"/>
  <c r="K63" i="1"/>
  <c r="B29" i="1"/>
  <c r="C29" i="1"/>
  <c r="D29" i="1"/>
  <c r="E29" i="1"/>
  <c r="F29" i="1"/>
  <c r="G29" i="1"/>
  <c r="H29" i="1"/>
  <c r="I29" i="1"/>
  <c r="J29" i="1"/>
  <c r="K29" i="1"/>
  <c r="B334" i="1"/>
  <c r="C334" i="1"/>
  <c r="D334" i="1"/>
  <c r="E334" i="1"/>
  <c r="F334" i="1"/>
  <c r="G334" i="1"/>
  <c r="H334" i="1"/>
  <c r="I334" i="1"/>
  <c r="J334" i="1"/>
  <c r="K334" i="1"/>
  <c r="B300" i="1"/>
  <c r="C300" i="1"/>
  <c r="D300" i="1"/>
  <c r="E300" i="1"/>
  <c r="F300" i="1"/>
  <c r="G300" i="1"/>
  <c r="H300" i="1"/>
  <c r="I300" i="1"/>
  <c r="J300" i="1"/>
  <c r="K300" i="1"/>
  <c r="B266" i="1"/>
  <c r="C266" i="1"/>
  <c r="D266" i="1"/>
  <c r="E266" i="1"/>
  <c r="F266" i="1"/>
  <c r="G266" i="1"/>
  <c r="H266" i="1"/>
  <c r="I266" i="1"/>
  <c r="J266" i="1"/>
  <c r="K266" i="1"/>
  <c r="B232" i="1"/>
  <c r="C232" i="1"/>
  <c r="D232" i="1"/>
  <c r="E232" i="1"/>
  <c r="F232" i="1"/>
  <c r="G232" i="1"/>
  <c r="H232" i="1"/>
  <c r="I232" i="1"/>
  <c r="J232" i="1"/>
  <c r="K232" i="1"/>
  <c r="B198" i="1"/>
  <c r="C198" i="1"/>
  <c r="D198" i="1"/>
  <c r="E198" i="1"/>
  <c r="F198" i="1"/>
  <c r="G198" i="1"/>
  <c r="H198" i="1"/>
  <c r="I198" i="1"/>
  <c r="J198" i="1"/>
  <c r="K198" i="1"/>
  <c r="B164" i="1"/>
  <c r="C164" i="1"/>
  <c r="D164" i="1"/>
  <c r="E164" i="1"/>
  <c r="F164" i="1"/>
  <c r="G164" i="1"/>
  <c r="H164" i="1"/>
  <c r="I164" i="1"/>
  <c r="J164" i="1"/>
  <c r="K164" i="1"/>
  <c r="B130" i="1"/>
  <c r="C130" i="1"/>
  <c r="D130" i="1"/>
  <c r="E130" i="1"/>
  <c r="F130" i="1"/>
  <c r="G130" i="1"/>
  <c r="H130" i="1"/>
  <c r="I130" i="1"/>
  <c r="J130" i="1"/>
  <c r="K130" i="1"/>
  <c r="B96" i="1"/>
  <c r="C96" i="1"/>
  <c r="D96" i="1"/>
  <c r="E96" i="1"/>
  <c r="F96" i="1"/>
  <c r="G96" i="1"/>
  <c r="H96" i="1"/>
  <c r="I96" i="1"/>
  <c r="J96" i="1"/>
  <c r="K96" i="1"/>
  <c r="B62" i="1"/>
  <c r="C62" i="1"/>
  <c r="D62" i="1"/>
  <c r="E62" i="1"/>
  <c r="F62" i="1"/>
  <c r="G62" i="1"/>
  <c r="H62" i="1"/>
  <c r="I62" i="1"/>
  <c r="J62" i="1"/>
  <c r="K62" i="1"/>
  <c r="B28" i="1"/>
  <c r="C28" i="1"/>
  <c r="D28" i="1"/>
  <c r="E28" i="1"/>
  <c r="F28" i="1"/>
  <c r="G28" i="1"/>
  <c r="H28" i="1"/>
  <c r="I28" i="1"/>
  <c r="J28" i="1"/>
  <c r="K28" i="1"/>
  <c r="B333" i="1"/>
  <c r="C333" i="1"/>
  <c r="D333" i="1"/>
  <c r="E333" i="1"/>
  <c r="F333" i="1"/>
  <c r="G333" i="1"/>
  <c r="H333" i="1"/>
  <c r="I333" i="1"/>
  <c r="J333" i="1"/>
  <c r="K333" i="1"/>
  <c r="B299" i="1"/>
  <c r="C299" i="1"/>
  <c r="D299" i="1"/>
  <c r="E299" i="1"/>
  <c r="F299" i="1"/>
  <c r="G299" i="1"/>
  <c r="H299" i="1"/>
  <c r="I299" i="1"/>
  <c r="J299" i="1"/>
  <c r="K299" i="1"/>
  <c r="B265" i="1"/>
  <c r="C265" i="1"/>
  <c r="D265" i="1"/>
  <c r="E265" i="1"/>
  <c r="F265" i="1"/>
  <c r="G265" i="1"/>
  <c r="H265" i="1"/>
  <c r="I265" i="1"/>
  <c r="J265" i="1"/>
  <c r="K265" i="1"/>
  <c r="B231" i="1"/>
  <c r="C231" i="1"/>
  <c r="D231" i="1"/>
  <c r="E231" i="1"/>
  <c r="F231" i="1"/>
  <c r="G231" i="1"/>
  <c r="H231" i="1"/>
  <c r="I231" i="1"/>
  <c r="J231" i="1"/>
  <c r="K231" i="1"/>
  <c r="B197" i="1"/>
  <c r="C197" i="1"/>
  <c r="D197" i="1"/>
  <c r="E197" i="1"/>
  <c r="F197" i="1"/>
  <c r="G197" i="1"/>
  <c r="H197" i="1"/>
  <c r="I197" i="1"/>
  <c r="J197" i="1"/>
  <c r="K197" i="1"/>
  <c r="B163" i="1"/>
  <c r="C163" i="1"/>
  <c r="D163" i="1"/>
  <c r="E163" i="1"/>
  <c r="F163" i="1"/>
  <c r="G163" i="1"/>
  <c r="H163" i="1"/>
  <c r="I163" i="1"/>
  <c r="J163" i="1"/>
  <c r="K163" i="1"/>
  <c r="B129" i="1"/>
  <c r="C129" i="1"/>
  <c r="D129" i="1"/>
  <c r="E129" i="1"/>
  <c r="F129" i="1"/>
  <c r="G129" i="1"/>
  <c r="H129" i="1"/>
  <c r="I129" i="1"/>
  <c r="J129" i="1"/>
  <c r="K129" i="1"/>
  <c r="B95" i="1"/>
  <c r="C95" i="1"/>
  <c r="D95" i="1"/>
  <c r="E95" i="1"/>
  <c r="F95" i="1"/>
  <c r="G95" i="1"/>
  <c r="H95" i="1"/>
  <c r="I95" i="1"/>
  <c r="J95" i="1"/>
  <c r="K95" i="1"/>
  <c r="B61" i="1"/>
  <c r="C61" i="1"/>
  <c r="D61" i="1"/>
  <c r="E61" i="1"/>
  <c r="F61" i="1"/>
  <c r="G61" i="1"/>
  <c r="H61" i="1"/>
  <c r="I61" i="1"/>
  <c r="J61" i="1"/>
  <c r="K61" i="1"/>
  <c r="B27" i="1"/>
  <c r="C27" i="1"/>
  <c r="D27" i="1"/>
  <c r="E27" i="1"/>
  <c r="F27" i="1"/>
  <c r="G27" i="1"/>
  <c r="H27" i="1"/>
  <c r="I27" i="1"/>
  <c r="J27" i="1"/>
  <c r="K27" i="1"/>
  <c r="B332" i="1"/>
  <c r="C332" i="1"/>
  <c r="D332" i="1"/>
  <c r="E332" i="1"/>
  <c r="F332" i="1"/>
  <c r="G332" i="1"/>
  <c r="H332" i="1"/>
  <c r="I332" i="1"/>
  <c r="J332" i="1"/>
  <c r="K332" i="1"/>
  <c r="B298" i="1"/>
  <c r="C298" i="1"/>
  <c r="D298" i="1"/>
  <c r="E298" i="1"/>
  <c r="F298" i="1"/>
  <c r="G298" i="1"/>
  <c r="H298" i="1"/>
  <c r="I298" i="1"/>
  <c r="J298" i="1"/>
  <c r="K298" i="1"/>
  <c r="B264" i="1"/>
  <c r="C264" i="1"/>
  <c r="D264" i="1"/>
  <c r="E264" i="1"/>
  <c r="F264" i="1"/>
  <c r="G264" i="1"/>
  <c r="H264" i="1"/>
  <c r="I264" i="1"/>
  <c r="J264" i="1"/>
  <c r="K264" i="1"/>
  <c r="B230" i="1"/>
  <c r="C230" i="1"/>
  <c r="D230" i="1"/>
  <c r="E230" i="1"/>
  <c r="F230" i="1"/>
  <c r="G230" i="1"/>
  <c r="H230" i="1"/>
  <c r="I230" i="1"/>
  <c r="J230" i="1"/>
  <c r="K230" i="1"/>
  <c r="B196" i="1"/>
  <c r="C196" i="1"/>
  <c r="D196" i="1"/>
  <c r="E196" i="1"/>
  <c r="F196" i="1"/>
  <c r="G196" i="1"/>
  <c r="H196" i="1"/>
  <c r="I196" i="1"/>
  <c r="J196" i="1"/>
  <c r="K196" i="1"/>
  <c r="B162" i="1"/>
  <c r="C162" i="1"/>
  <c r="D162" i="1"/>
  <c r="E162" i="1"/>
  <c r="F162" i="1"/>
  <c r="G162" i="1"/>
  <c r="H162" i="1"/>
  <c r="I162" i="1"/>
  <c r="J162" i="1"/>
  <c r="K162" i="1"/>
  <c r="B128" i="1"/>
  <c r="C128" i="1"/>
  <c r="D128" i="1"/>
  <c r="E128" i="1"/>
  <c r="F128" i="1"/>
  <c r="G128" i="1"/>
  <c r="H128" i="1"/>
  <c r="I128" i="1"/>
  <c r="J128" i="1"/>
  <c r="K128" i="1"/>
  <c r="B94" i="1"/>
  <c r="C94" i="1"/>
  <c r="D94" i="1"/>
  <c r="E94" i="1"/>
  <c r="F94" i="1"/>
  <c r="G94" i="1"/>
  <c r="H94" i="1"/>
  <c r="I94" i="1"/>
  <c r="J94" i="1"/>
  <c r="K94" i="1"/>
  <c r="B60" i="1"/>
  <c r="C60" i="1"/>
  <c r="D60" i="1"/>
  <c r="E60" i="1"/>
  <c r="F60" i="1"/>
  <c r="G60" i="1"/>
  <c r="H60" i="1"/>
  <c r="I60" i="1"/>
  <c r="J60" i="1"/>
  <c r="K60" i="1"/>
  <c r="B26" i="1"/>
  <c r="C26" i="1"/>
  <c r="D26" i="1"/>
  <c r="E26" i="1"/>
  <c r="F26" i="1"/>
  <c r="G26" i="1"/>
  <c r="H26" i="1"/>
  <c r="I26" i="1"/>
  <c r="J26" i="1"/>
  <c r="K26" i="1"/>
  <c r="B331" i="1"/>
  <c r="C331" i="1"/>
  <c r="D331" i="1"/>
  <c r="E331" i="1"/>
  <c r="F331" i="1"/>
  <c r="G331" i="1"/>
  <c r="H331" i="1"/>
  <c r="I331" i="1"/>
  <c r="J331" i="1"/>
  <c r="K331" i="1"/>
  <c r="B297" i="1"/>
  <c r="C297" i="1"/>
  <c r="D297" i="1"/>
  <c r="E297" i="1"/>
  <c r="F297" i="1"/>
  <c r="G297" i="1"/>
  <c r="H297" i="1"/>
  <c r="I297" i="1"/>
  <c r="J297" i="1"/>
  <c r="K297" i="1"/>
  <c r="B263" i="1"/>
  <c r="C263" i="1"/>
  <c r="D263" i="1"/>
  <c r="E263" i="1"/>
  <c r="F263" i="1"/>
  <c r="G263" i="1"/>
  <c r="H263" i="1"/>
  <c r="I263" i="1"/>
  <c r="J263" i="1"/>
  <c r="K263" i="1"/>
  <c r="B229" i="1"/>
  <c r="C229" i="1"/>
  <c r="D229" i="1"/>
  <c r="E229" i="1"/>
  <c r="F229" i="1"/>
  <c r="G229" i="1"/>
  <c r="H229" i="1"/>
  <c r="I229" i="1"/>
  <c r="J229" i="1"/>
  <c r="K229" i="1"/>
  <c r="B195" i="1"/>
  <c r="C195" i="1"/>
  <c r="D195" i="1"/>
  <c r="E195" i="1"/>
  <c r="F195" i="1"/>
  <c r="G195" i="1"/>
  <c r="H195" i="1"/>
  <c r="I195" i="1"/>
  <c r="J195" i="1"/>
  <c r="K195" i="1"/>
  <c r="B161" i="1"/>
  <c r="C161" i="1"/>
  <c r="D161" i="1"/>
  <c r="E161" i="1"/>
  <c r="F161" i="1"/>
  <c r="G161" i="1"/>
  <c r="H161" i="1"/>
  <c r="I161" i="1"/>
  <c r="J161" i="1"/>
  <c r="K161" i="1"/>
  <c r="B127" i="1"/>
  <c r="C127" i="1"/>
  <c r="D127" i="1"/>
  <c r="E127" i="1"/>
  <c r="F127" i="1"/>
  <c r="G127" i="1"/>
  <c r="H127" i="1"/>
  <c r="I127" i="1"/>
  <c r="J127" i="1"/>
  <c r="K127" i="1"/>
  <c r="B93" i="1"/>
  <c r="C93" i="1"/>
  <c r="D93" i="1"/>
  <c r="E93" i="1"/>
  <c r="F93" i="1"/>
  <c r="G93" i="1"/>
  <c r="H93" i="1"/>
  <c r="I93" i="1"/>
  <c r="J93" i="1"/>
  <c r="K93" i="1"/>
  <c r="B59" i="1"/>
  <c r="C59" i="1"/>
  <c r="D59" i="1"/>
  <c r="E59" i="1"/>
  <c r="F59" i="1"/>
  <c r="G59" i="1"/>
  <c r="H59" i="1"/>
  <c r="I59" i="1"/>
  <c r="J59" i="1"/>
  <c r="K59" i="1"/>
  <c r="B25" i="1"/>
  <c r="C25" i="1"/>
  <c r="D25" i="1"/>
  <c r="E25" i="1"/>
  <c r="F25" i="1"/>
  <c r="G25" i="1"/>
  <c r="H25" i="1"/>
  <c r="I25" i="1"/>
  <c r="J25" i="1"/>
  <c r="K25" i="1"/>
  <c r="B330" i="1"/>
  <c r="C330" i="1"/>
  <c r="D330" i="1"/>
  <c r="E330" i="1"/>
  <c r="F330" i="1"/>
  <c r="G330" i="1"/>
  <c r="H330" i="1"/>
  <c r="I330" i="1"/>
  <c r="J330" i="1"/>
  <c r="K330" i="1"/>
  <c r="B296" i="1"/>
  <c r="C296" i="1"/>
  <c r="D296" i="1"/>
  <c r="E296" i="1"/>
  <c r="F296" i="1"/>
  <c r="G296" i="1"/>
  <c r="H296" i="1"/>
  <c r="I296" i="1"/>
  <c r="J296" i="1"/>
  <c r="K296" i="1"/>
  <c r="B262" i="1"/>
  <c r="C262" i="1"/>
  <c r="D262" i="1"/>
  <c r="E262" i="1"/>
  <c r="F262" i="1"/>
  <c r="G262" i="1"/>
  <c r="H262" i="1"/>
  <c r="I262" i="1"/>
  <c r="J262" i="1"/>
  <c r="K262" i="1"/>
  <c r="B228" i="1"/>
  <c r="C228" i="1"/>
  <c r="D228" i="1"/>
  <c r="E228" i="1"/>
  <c r="F228" i="1"/>
  <c r="G228" i="1"/>
  <c r="H228" i="1"/>
  <c r="I228" i="1"/>
  <c r="J228" i="1"/>
  <c r="K228" i="1"/>
  <c r="B194" i="1"/>
  <c r="C194" i="1"/>
  <c r="D194" i="1"/>
  <c r="E194" i="1"/>
  <c r="F194" i="1"/>
  <c r="G194" i="1"/>
  <c r="H194" i="1"/>
  <c r="I194" i="1"/>
  <c r="J194" i="1"/>
  <c r="K194" i="1"/>
  <c r="B160" i="1"/>
  <c r="C160" i="1"/>
  <c r="D160" i="1"/>
  <c r="E160" i="1"/>
  <c r="F160" i="1"/>
  <c r="G160" i="1"/>
  <c r="H160" i="1"/>
  <c r="I160" i="1"/>
  <c r="J160" i="1"/>
  <c r="K160" i="1"/>
  <c r="B126" i="1"/>
  <c r="C126" i="1"/>
  <c r="D126" i="1"/>
  <c r="E126" i="1"/>
  <c r="F126" i="1"/>
  <c r="G126" i="1"/>
  <c r="H126" i="1"/>
  <c r="I126" i="1"/>
  <c r="J126" i="1"/>
  <c r="K126" i="1"/>
  <c r="B92" i="1"/>
  <c r="C92" i="1"/>
  <c r="D92" i="1"/>
  <c r="E92" i="1"/>
  <c r="F92" i="1"/>
  <c r="G92" i="1"/>
  <c r="H92" i="1"/>
  <c r="I92" i="1"/>
  <c r="J92" i="1"/>
  <c r="K92" i="1"/>
  <c r="B58" i="1"/>
  <c r="C58" i="1"/>
  <c r="D58" i="1"/>
  <c r="E58" i="1"/>
  <c r="F58" i="1"/>
  <c r="G58" i="1"/>
  <c r="H58" i="1"/>
  <c r="I58" i="1"/>
  <c r="J58" i="1"/>
  <c r="K58" i="1"/>
  <c r="B24" i="1"/>
  <c r="C24" i="1"/>
  <c r="D24" i="1"/>
  <c r="E24" i="1"/>
  <c r="F24" i="1"/>
  <c r="G24" i="1"/>
  <c r="H24" i="1"/>
  <c r="I24" i="1"/>
  <c r="J24" i="1"/>
  <c r="K24" i="1"/>
  <c r="B329" i="1"/>
  <c r="C329" i="1"/>
  <c r="D329" i="1"/>
  <c r="E329" i="1"/>
  <c r="F329" i="1"/>
  <c r="G329" i="1"/>
  <c r="H329" i="1"/>
  <c r="I329" i="1"/>
  <c r="J329" i="1"/>
  <c r="K329" i="1"/>
  <c r="B295" i="1"/>
  <c r="C295" i="1"/>
  <c r="D295" i="1"/>
  <c r="E295" i="1"/>
  <c r="F295" i="1"/>
  <c r="G295" i="1"/>
  <c r="H295" i="1"/>
  <c r="I295" i="1"/>
  <c r="J295" i="1"/>
  <c r="K295" i="1"/>
  <c r="B261" i="1"/>
  <c r="C261" i="1"/>
  <c r="D261" i="1"/>
  <c r="E261" i="1"/>
  <c r="F261" i="1"/>
  <c r="G261" i="1"/>
  <c r="H261" i="1"/>
  <c r="I261" i="1"/>
  <c r="J261" i="1"/>
  <c r="K261" i="1"/>
  <c r="B227" i="1"/>
  <c r="C227" i="1"/>
  <c r="D227" i="1"/>
  <c r="E227" i="1"/>
  <c r="F227" i="1"/>
  <c r="G227" i="1"/>
  <c r="H227" i="1"/>
  <c r="I227" i="1"/>
  <c r="J227" i="1"/>
  <c r="K227" i="1"/>
  <c r="B193" i="1"/>
  <c r="C193" i="1"/>
  <c r="D193" i="1"/>
  <c r="E193" i="1"/>
  <c r="F193" i="1"/>
  <c r="G193" i="1"/>
  <c r="H193" i="1"/>
  <c r="I193" i="1"/>
  <c r="J193" i="1"/>
  <c r="K193" i="1"/>
  <c r="B159" i="1"/>
  <c r="C159" i="1"/>
  <c r="D159" i="1"/>
  <c r="E159" i="1"/>
  <c r="F159" i="1"/>
  <c r="G159" i="1"/>
  <c r="H159" i="1"/>
  <c r="I159" i="1"/>
  <c r="J159" i="1"/>
  <c r="K159" i="1"/>
  <c r="B125" i="1"/>
  <c r="C125" i="1"/>
  <c r="D125" i="1"/>
  <c r="E125" i="1"/>
  <c r="F125" i="1"/>
  <c r="G125" i="1"/>
  <c r="H125" i="1"/>
  <c r="I125" i="1"/>
  <c r="J125" i="1"/>
  <c r="K125" i="1"/>
  <c r="B91" i="1"/>
  <c r="C91" i="1"/>
  <c r="D91" i="1"/>
  <c r="E91" i="1"/>
  <c r="F91" i="1"/>
  <c r="G91" i="1"/>
  <c r="H91" i="1"/>
  <c r="I91" i="1"/>
  <c r="J91" i="1"/>
  <c r="K91" i="1"/>
  <c r="B57" i="1"/>
  <c r="C57" i="1"/>
  <c r="D57" i="1"/>
  <c r="E57" i="1"/>
  <c r="F57" i="1"/>
  <c r="G57" i="1"/>
  <c r="H57" i="1"/>
  <c r="I57" i="1"/>
  <c r="J57" i="1"/>
  <c r="K57" i="1"/>
  <c r="B23" i="1"/>
  <c r="C23" i="1"/>
  <c r="D23" i="1"/>
  <c r="E23" i="1"/>
  <c r="F23" i="1"/>
  <c r="G23" i="1"/>
  <c r="H23" i="1"/>
  <c r="I23" i="1"/>
  <c r="J23" i="1"/>
  <c r="K23" i="1"/>
  <c r="B328" i="1"/>
  <c r="C328" i="1"/>
  <c r="D328" i="1"/>
  <c r="E328" i="1"/>
  <c r="F328" i="1"/>
  <c r="G328" i="1"/>
  <c r="H328" i="1"/>
  <c r="I328" i="1"/>
  <c r="J328" i="1"/>
  <c r="K328" i="1"/>
  <c r="B294" i="1"/>
  <c r="C294" i="1"/>
  <c r="D294" i="1"/>
  <c r="E294" i="1"/>
  <c r="F294" i="1"/>
  <c r="G294" i="1"/>
  <c r="H294" i="1"/>
  <c r="I294" i="1"/>
  <c r="J294" i="1"/>
  <c r="K294" i="1"/>
  <c r="B260" i="1"/>
  <c r="C260" i="1"/>
  <c r="D260" i="1"/>
  <c r="E260" i="1"/>
  <c r="F260" i="1"/>
  <c r="G260" i="1"/>
  <c r="H260" i="1"/>
  <c r="I260" i="1"/>
  <c r="J260" i="1"/>
  <c r="K260" i="1"/>
  <c r="B226" i="1"/>
  <c r="C226" i="1"/>
  <c r="D226" i="1"/>
  <c r="E226" i="1"/>
  <c r="F226" i="1"/>
  <c r="G226" i="1"/>
  <c r="H226" i="1"/>
  <c r="I226" i="1"/>
  <c r="J226" i="1"/>
  <c r="K226" i="1"/>
  <c r="B192" i="1"/>
  <c r="C192" i="1"/>
  <c r="D192" i="1"/>
  <c r="E192" i="1"/>
  <c r="F192" i="1"/>
  <c r="G192" i="1"/>
  <c r="H192" i="1"/>
  <c r="I192" i="1"/>
  <c r="J192" i="1"/>
  <c r="K192" i="1"/>
  <c r="B158" i="1"/>
  <c r="C158" i="1"/>
  <c r="D158" i="1"/>
  <c r="E158" i="1"/>
  <c r="F158" i="1"/>
  <c r="G158" i="1"/>
  <c r="H158" i="1"/>
  <c r="I158" i="1"/>
  <c r="J158" i="1"/>
  <c r="K158" i="1"/>
  <c r="B124" i="1"/>
  <c r="C124" i="1"/>
  <c r="D124" i="1"/>
  <c r="E124" i="1"/>
  <c r="F124" i="1"/>
  <c r="G124" i="1"/>
  <c r="H124" i="1"/>
  <c r="I124" i="1"/>
  <c r="J124" i="1"/>
  <c r="K124" i="1"/>
  <c r="B90" i="1"/>
  <c r="C90" i="1"/>
  <c r="D90" i="1"/>
  <c r="E90" i="1"/>
  <c r="F90" i="1"/>
  <c r="G90" i="1"/>
  <c r="H90" i="1"/>
  <c r="I90" i="1"/>
  <c r="J90" i="1"/>
  <c r="K90" i="1"/>
  <c r="B56" i="1"/>
  <c r="C56" i="1"/>
  <c r="D56" i="1"/>
  <c r="E56" i="1"/>
  <c r="F56" i="1"/>
  <c r="G56" i="1"/>
  <c r="H56" i="1"/>
  <c r="I56" i="1"/>
  <c r="J56" i="1"/>
  <c r="K56" i="1"/>
  <c r="B22" i="1"/>
  <c r="C22" i="1"/>
  <c r="D22" i="1"/>
  <c r="E22" i="1"/>
  <c r="F22" i="1"/>
  <c r="G22" i="1"/>
  <c r="H22" i="1"/>
  <c r="I22" i="1"/>
  <c r="J22" i="1"/>
  <c r="K22" i="1"/>
  <c r="B327" i="1"/>
  <c r="C327" i="1"/>
  <c r="D327" i="1"/>
  <c r="E327" i="1"/>
  <c r="F327" i="1"/>
  <c r="G327" i="1"/>
  <c r="H327" i="1"/>
  <c r="I327" i="1"/>
  <c r="J327" i="1"/>
  <c r="K327" i="1"/>
  <c r="B293" i="1"/>
  <c r="C293" i="1"/>
  <c r="D293" i="1"/>
  <c r="E293" i="1"/>
  <c r="F293" i="1"/>
  <c r="G293" i="1"/>
  <c r="H293" i="1"/>
  <c r="I293" i="1"/>
  <c r="J293" i="1"/>
  <c r="K293" i="1"/>
  <c r="B259" i="1"/>
  <c r="C259" i="1"/>
  <c r="D259" i="1"/>
  <c r="E259" i="1"/>
  <c r="F259" i="1"/>
  <c r="G259" i="1"/>
  <c r="H259" i="1"/>
  <c r="I259" i="1"/>
  <c r="J259" i="1"/>
  <c r="K259" i="1"/>
  <c r="B225" i="1"/>
  <c r="C225" i="1"/>
  <c r="D225" i="1"/>
  <c r="E225" i="1"/>
  <c r="F225" i="1"/>
  <c r="G225" i="1"/>
  <c r="H225" i="1"/>
  <c r="I225" i="1"/>
  <c r="J225" i="1"/>
  <c r="K225" i="1"/>
  <c r="B191" i="1"/>
  <c r="C191" i="1"/>
  <c r="D191" i="1"/>
  <c r="E191" i="1"/>
  <c r="F191" i="1"/>
  <c r="G191" i="1"/>
  <c r="H191" i="1"/>
  <c r="I191" i="1"/>
  <c r="J191" i="1"/>
  <c r="K191" i="1"/>
  <c r="B157" i="1"/>
  <c r="C157" i="1"/>
  <c r="D157" i="1"/>
  <c r="E157" i="1"/>
  <c r="F157" i="1"/>
  <c r="G157" i="1"/>
  <c r="H157" i="1"/>
  <c r="I157" i="1"/>
  <c r="J157" i="1"/>
  <c r="K157" i="1"/>
  <c r="B123" i="1"/>
  <c r="C123" i="1"/>
  <c r="D123" i="1"/>
  <c r="E123" i="1"/>
  <c r="F123" i="1"/>
  <c r="G123" i="1"/>
  <c r="H123" i="1"/>
  <c r="I123" i="1"/>
  <c r="J123" i="1"/>
  <c r="K123" i="1"/>
  <c r="B89" i="1"/>
  <c r="C89" i="1"/>
  <c r="D89" i="1"/>
  <c r="E89" i="1"/>
  <c r="F89" i="1"/>
  <c r="G89" i="1"/>
  <c r="H89" i="1"/>
  <c r="I89" i="1"/>
  <c r="J89" i="1"/>
  <c r="K89" i="1"/>
  <c r="B55" i="1"/>
  <c r="C55" i="1"/>
  <c r="D55" i="1"/>
  <c r="E55" i="1"/>
  <c r="F55" i="1"/>
  <c r="G55" i="1"/>
  <c r="H55" i="1"/>
  <c r="I55" i="1"/>
  <c r="J55" i="1"/>
  <c r="K55" i="1"/>
  <c r="B21" i="1"/>
  <c r="C21" i="1"/>
  <c r="D21" i="1"/>
  <c r="E21" i="1"/>
  <c r="F21" i="1"/>
  <c r="G21" i="1"/>
  <c r="H21" i="1"/>
  <c r="I21" i="1"/>
  <c r="J21" i="1"/>
  <c r="K21" i="1"/>
  <c r="B326" i="1"/>
  <c r="C326" i="1"/>
  <c r="D326" i="1"/>
  <c r="E326" i="1"/>
  <c r="F326" i="1"/>
  <c r="G326" i="1"/>
  <c r="H326" i="1"/>
  <c r="I326" i="1"/>
  <c r="J326" i="1"/>
  <c r="K326" i="1"/>
  <c r="B292" i="1"/>
  <c r="C292" i="1"/>
  <c r="D292" i="1"/>
  <c r="E292" i="1"/>
  <c r="F292" i="1"/>
  <c r="G292" i="1"/>
  <c r="H292" i="1"/>
  <c r="I292" i="1"/>
  <c r="J292" i="1"/>
  <c r="K292" i="1"/>
  <c r="B258" i="1"/>
  <c r="C258" i="1"/>
  <c r="D258" i="1"/>
  <c r="E258" i="1"/>
  <c r="F258" i="1"/>
  <c r="G258" i="1"/>
  <c r="H258" i="1"/>
  <c r="I258" i="1"/>
  <c r="J258" i="1"/>
  <c r="K258" i="1"/>
  <c r="B224" i="1"/>
  <c r="C224" i="1"/>
  <c r="D224" i="1"/>
  <c r="E224" i="1"/>
  <c r="F224" i="1"/>
  <c r="G224" i="1"/>
  <c r="H224" i="1"/>
  <c r="I224" i="1"/>
  <c r="J224" i="1"/>
  <c r="K224" i="1"/>
  <c r="B190" i="1"/>
  <c r="C190" i="1"/>
  <c r="D190" i="1"/>
  <c r="E190" i="1"/>
  <c r="F190" i="1"/>
  <c r="G190" i="1"/>
  <c r="H190" i="1"/>
  <c r="I190" i="1"/>
  <c r="J190" i="1"/>
  <c r="K190" i="1"/>
  <c r="B156" i="1"/>
  <c r="C156" i="1"/>
  <c r="D156" i="1"/>
  <c r="E156" i="1"/>
  <c r="F156" i="1"/>
  <c r="G156" i="1"/>
  <c r="H156" i="1"/>
  <c r="I156" i="1"/>
  <c r="J156" i="1"/>
  <c r="K156" i="1"/>
  <c r="B122" i="1"/>
  <c r="C122" i="1"/>
  <c r="D122" i="1"/>
  <c r="E122" i="1"/>
  <c r="F122" i="1"/>
  <c r="G122" i="1"/>
  <c r="H122" i="1"/>
  <c r="I122" i="1"/>
  <c r="J122" i="1"/>
  <c r="K122" i="1"/>
  <c r="B88" i="1"/>
  <c r="C88" i="1"/>
  <c r="D88" i="1"/>
  <c r="E88" i="1"/>
  <c r="F88" i="1"/>
  <c r="G88" i="1"/>
  <c r="H88" i="1"/>
  <c r="I88" i="1"/>
  <c r="J88" i="1"/>
  <c r="K88" i="1"/>
  <c r="B54" i="1"/>
  <c r="C54" i="1"/>
  <c r="D54" i="1"/>
  <c r="E54" i="1"/>
  <c r="F54" i="1"/>
  <c r="G54" i="1"/>
  <c r="H54" i="1"/>
  <c r="I54" i="1"/>
  <c r="J54" i="1"/>
  <c r="K54" i="1"/>
  <c r="B20" i="1"/>
  <c r="C20" i="1"/>
  <c r="D20" i="1"/>
  <c r="E20" i="1"/>
  <c r="F20" i="1"/>
  <c r="G20" i="1"/>
  <c r="H20" i="1"/>
  <c r="I20" i="1"/>
  <c r="J20" i="1"/>
  <c r="K20" i="1"/>
  <c r="B325" i="1"/>
  <c r="C325" i="1"/>
  <c r="D325" i="1"/>
  <c r="E325" i="1"/>
  <c r="F325" i="1"/>
  <c r="G325" i="1"/>
  <c r="H325" i="1"/>
  <c r="I325" i="1"/>
  <c r="J325" i="1"/>
  <c r="K325" i="1"/>
  <c r="B291" i="1"/>
  <c r="C291" i="1"/>
  <c r="D291" i="1"/>
  <c r="E291" i="1"/>
  <c r="F291" i="1"/>
  <c r="G291" i="1"/>
  <c r="H291" i="1"/>
  <c r="I291" i="1"/>
  <c r="J291" i="1"/>
  <c r="K291" i="1"/>
  <c r="B257" i="1"/>
  <c r="C257" i="1"/>
  <c r="D257" i="1"/>
  <c r="E257" i="1"/>
  <c r="F257" i="1"/>
  <c r="G257" i="1"/>
  <c r="H257" i="1"/>
  <c r="I257" i="1"/>
  <c r="J257" i="1"/>
  <c r="K257" i="1"/>
  <c r="B223" i="1"/>
  <c r="C223" i="1"/>
  <c r="D223" i="1"/>
  <c r="E223" i="1"/>
  <c r="F223" i="1"/>
  <c r="G223" i="1"/>
  <c r="H223" i="1"/>
  <c r="I223" i="1"/>
  <c r="J223" i="1"/>
  <c r="K223" i="1"/>
  <c r="B189" i="1"/>
  <c r="C189" i="1"/>
  <c r="D189" i="1"/>
  <c r="E189" i="1"/>
  <c r="F189" i="1"/>
  <c r="G189" i="1"/>
  <c r="H189" i="1"/>
  <c r="I189" i="1"/>
  <c r="J189" i="1"/>
  <c r="K189" i="1"/>
  <c r="B155" i="1"/>
  <c r="C155" i="1"/>
  <c r="D155" i="1"/>
  <c r="E155" i="1"/>
  <c r="F155" i="1"/>
  <c r="G155" i="1"/>
  <c r="H155" i="1"/>
  <c r="I155" i="1"/>
  <c r="J155" i="1"/>
  <c r="K155" i="1"/>
  <c r="B121" i="1"/>
  <c r="C121" i="1"/>
  <c r="D121" i="1"/>
  <c r="E121" i="1"/>
  <c r="F121" i="1"/>
  <c r="G121" i="1"/>
  <c r="H121" i="1"/>
  <c r="I121" i="1"/>
  <c r="J121" i="1"/>
  <c r="K121" i="1"/>
  <c r="B87" i="1"/>
  <c r="C87" i="1"/>
  <c r="D87" i="1"/>
  <c r="E87" i="1"/>
  <c r="F87" i="1"/>
  <c r="G87" i="1"/>
  <c r="H87" i="1"/>
  <c r="I87" i="1"/>
  <c r="J87" i="1"/>
  <c r="K87" i="1"/>
  <c r="B53" i="1"/>
  <c r="C53" i="1"/>
  <c r="D53" i="1"/>
  <c r="E53" i="1"/>
  <c r="F53" i="1"/>
  <c r="G53" i="1"/>
  <c r="H53" i="1"/>
  <c r="I53" i="1"/>
  <c r="J53" i="1"/>
  <c r="K53" i="1"/>
  <c r="B19" i="1"/>
  <c r="C19" i="1"/>
  <c r="D19" i="1"/>
  <c r="E19" i="1"/>
  <c r="F19" i="1"/>
  <c r="G19" i="1"/>
  <c r="H19" i="1"/>
  <c r="I19" i="1"/>
  <c r="J19" i="1"/>
  <c r="K19" i="1"/>
  <c r="B324" i="1"/>
  <c r="C324" i="1"/>
  <c r="D324" i="1"/>
  <c r="E324" i="1"/>
  <c r="F324" i="1"/>
  <c r="G324" i="1"/>
  <c r="H324" i="1"/>
  <c r="I324" i="1"/>
  <c r="J324" i="1"/>
  <c r="K324" i="1"/>
  <c r="B290" i="1"/>
  <c r="C290" i="1"/>
  <c r="D290" i="1"/>
  <c r="E290" i="1"/>
  <c r="F290" i="1"/>
  <c r="G290" i="1"/>
  <c r="H290" i="1"/>
  <c r="I290" i="1"/>
  <c r="J290" i="1"/>
  <c r="K290" i="1"/>
  <c r="B256" i="1"/>
  <c r="C256" i="1"/>
  <c r="D256" i="1"/>
  <c r="E256" i="1"/>
  <c r="F256" i="1"/>
  <c r="G256" i="1"/>
  <c r="H256" i="1"/>
  <c r="I256" i="1"/>
  <c r="J256" i="1"/>
  <c r="K256" i="1"/>
  <c r="B222" i="1"/>
  <c r="C222" i="1"/>
  <c r="D222" i="1"/>
  <c r="E222" i="1"/>
  <c r="F222" i="1"/>
  <c r="G222" i="1"/>
  <c r="H222" i="1"/>
  <c r="I222" i="1"/>
  <c r="J222" i="1"/>
  <c r="K222" i="1"/>
  <c r="B188" i="1"/>
  <c r="C188" i="1"/>
  <c r="D188" i="1"/>
  <c r="E188" i="1"/>
  <c r="F188" i="1"/>
  <c r="G188" i="1"/>
  <c r="H188" i="1"/>
  <c r="I188" i="1"/>
  <c r="J188" i="1"/>
  <c r="K188" i="1"/>
  <c r="B154" i="1"/>
  <c r="C154" i="1"/>
  <c r="D154" i="1"/>
  <c r="E154" i="1"/>
  <c r="F154" i="1"/>
  <c r="G154" i="1"/>
  <c r="H154" i="1"/>
  <c r="I154" i="1"/>
  <c r="J154" i="1"/>
  <c r="K154" i="1"/>
  <c r="B120" i="1"/>
  <c r="C120" i="1"/>
  <c r="D120" i="1"/>
  <c r="E120" i="1"/>
  <c r="F120" i="1"/>
  <c r="G120" i="1"/>
  <c r="H120" i="1"/>
  <c r="I120" i="1"/>
  <c r="J120" i="1"/>
  <c r="K120" i="1"/>
  <c r="B86" i="1"/>
  <c r="C86" i="1"/>
  <c r="D86" i="1"/>
  <c r="E86" i="1"/>
  <c r="F86" i="1"/>
  <c r="G86" i="1"/>
  <c r="H86" i="1"/>
  <c r="I86" i="1"/>
  <c r="J86" i="1"/>
  <c r="K86" i="1"/>
  <c r="B52" i="1"/>
  <c r="C52" i="1"/>
  <c r="D52" i="1"/>
  <c r="E52" i="1"/>
  <c r="F52" i="1"/>
  <c r="G52" i="1"/>
  <c r="H52" i="1"/>
  <c r="I52" i="1"/>
  <c r="J52" i="1"/>
  <c r="K52" i="1"/>
  <c r="B18" i="1"/>
  <c r="C18" i="1"/>
  <c r="D18" i="1"/>
  <c r="E18" i="1"/>
  <c r="F18" i="1"/>
  <c r="G18" i="1"/>
  <c r="H18" i="1"/>
  <c r="I18" i="1"/>
  <c r="J18" i="1"/>
  <c r="K18" i="1"/>
  <c r="B323" i="1"/>
  <c r="C323" i="1"/>
  <c r="D323" i="1"/>
  <c r="E323" i="1"/>
  <c r="F323" i="1"/>
  <c r="G323" i="1"/>
  <c r="H323" i="1"/>
  <c r="I323" i="1"/>
  <c r="J323" i="1"/>
  <c r="K323" i="1"/>
  <c r="B289" i="1"/>
  <c r="C289" i="1"/>
  <c r="D289" i="1"/>
  <c r="E289" i="1"/>
  <c r="F289" i="1"/>
  <c r="G289" i="1"/>
  <c r="H289" i="1"/>
  <c r="I289" i="1"/>
  <c r="J289" i="1"/>
  <c r="K289" i="1"/>
  <c r="B255" i="1"/>
  <c r="C255" i="1"/>
  <c r="D255" i="1"/>
  <c r="E255" i="1"/>
  <c r="F255" i="1"/>
  <c r="G255" i="1"/>
  <c r="H255" i="1"/>
  <c r="I255" i="1"/>
  <c r="J255" i="1"/>
  <c r="K255" i="1"/>
  <c r="B221" i="1"/>
  <c r="C221" i="1"/>
  <c r="D221" i="1"/>
  <c r="E221" i="1"/>
  <c r="F221" i="1"/>
  <c r="G221" i="1"/>
  <c r="H221" i="1"/>
  <c r="I221" i="1"/>
  <c r="J221" i="1"/>
  <c r="K221" i="1"/>
  <c r="B187" i="1"/>
  <c r="C187" i="1"/>
  <c r="D187" i="1"/>
  <c r="E187" i="1"/>
  <c r="F187" i="1"/>
  <c r="G187" i="1"/>
  <c r="H187" i="1"/>
  <c r="I187" i="1"/>
  <c r="J187" i="1"/>
  <c r="K187" i="1"/>
  <c r="B153" i="1"/>
  <c r="C153" i="1"/>
  <c r="D153" i="1"/>
  <c r="E153" i="1"/>
  <c r="F153" i="1"/>
  <c r="G153" i="1"/>
  <c r="H153" i="1"/>
  <c r="I153" i="1"/>
  <c r="J153" i="1"/>
  <c r="K153" i="1"/>
  <c r="B119" i="1"/>
  <c r="C119" i="1"/>
  <c r="D119" i="1"/>
  <c r="E119" i="1"/>
  <c r="F119" i="1"/>
  <c r="G119" i="1"/>
  <c r="H119" i="1"/>
  <c r="I119" i="1"/>
  <c r="J119" i="1"/>
  <c r="K119" i="1"/>
  <c r="B85" i="1"/>
  <c r="C85" i="1"/>
  <c r="D85" i="1"/>
  <c r="E85" i="1"/>
  <c r="F85" i="1"/>
  <c r="G85" i="1"/>
  <c r="H85" i="1"/>
  <c r="I85" i="1"/>
  <c r="J85" i="1"/>
  <c r="K85" i="1"/>
  <c r="B51" i="1"/>
  <c r="C51" i="1"/>
  <c r="D51" i="1"/>
  <c r="E51" i="1"/>
  <c r="F51" i="1"/>
  <c r="G51" i="1"/>
  <c r="H51" i="1"/>
  <c r="I51" i="1"/>
  <c r="J51" i="1"/>
  <c r="K51" i="1"/>
  <c r="B17" i="1"/>
  <c r="C17" i="1"/>
  <c r="D17" i="1"/>
  <c r="E17" i="1"/>
  <c r="F17" i="1"/>
  <c r="G17" i="1"/>
  <c r="H17" i="1"/>
  <c r="I17" i="1"/>
  <c r="J17" i="1"/>
  <c r="K17" i="1"/>
  <c r="B322" i="1"/>
  <c r="C322" i="1"/>
  <c r="D322" i="1"/>
  <c r="E322" i="1"/>
  <c r="F322" i="1"/>
  <c r="G322" i="1"/>
  <c r="H322" i="1"/>
  <c r="I322" i="1"/>
  <c r="J322" i="1"/>
  <c r="K322" i="1"/>
  <c r="B288" i="1"/>
  <c r="C288" i="1"/>
  <c r="D288" i="1"/>
  <c r="E288" i="1"/>
  <c r="F288" i="1"/>
  <c r="G288" i="1"/>
  <c r="H288" i="1"/>
  <c r="I288" i="1"/>
  <c r="J288" i="1"/>
  <c r="K288" i="1"/>
  <c r="B254" i="1"/>
  <c r="C254" i="1"/>
  <c r="D254" i="1"/>
  <c r="E254" i="1"/>
  <c r="F254" i="1"/>
  <c r="G254" i="1"/>
  <c r="H254" i="1"/>
  <c r="I254" i="1"/>
  <c r="J254" i="1"/>
  <c r="K254" i="1"/>
  <c r="B220" i="1"/>
  <c r="C220" i="1"/>
  <c r="D220" i="1"/>
  <c r="E220" i="1"/>
  <c r="F220" i="1"/>
  <c r="G220" i="1"/>
  <c r="H220" i="1"/>
  <c r="I220" i="1"/>
  <c r="J220" i="1"/>
  <c r="K220" i="1"/>
  <c r="B186" i="1"/>
  <c r="C186" i="1"/>
  <c r="D186" i="1"/>
  <c r="E186" i="1"/>
  <c r="F186" i="1"/>
  <c r="G186" i="1"/>
  <c r="H186" i="1"/>
  <c r="I186" i="1"/>
  <c r="J186" i="1"/>
  <c r="K186" i="1"/>
  <c r="B152" i="1"/>
  <c r="C152" i="1"/>
  <c r="D152" i="1"/>
  <c r="E152" i="1"/>
  <c r="F152" i="1"/>
  <c r="G152" i="1"/>
  <c r="H152" i="1"/>
  <c r="I152" i="1"/>
  <c r="J152" i="1"/>
  <c r="K152" i="1"/>
  <c r="B118" i="1"/>
  <c r="C118" i="1"/>
  <c r="D118" i="1"/>
  <c r="E118" i="1"/>
  <c r="F118" i="1"/>
  <c r="G118" i="1"/>
  <c r="H118" i="1"/>
  <c r="I118" i="1"/>
  <c r="J118" i="1"/>
  <c r="K118" i="1"/>
  <c r="B84" i="1"/>
  <c r="C84" i="1"/>
  <c r="D84" i="1"/>
  <c r="E84" i="1"/>
  <c r="F84" i="1"/>
  <c r="G84" i="1"/>
  <c r="H84" i="1"/>
  <c r="I84" i="1"/>
  <c r="J84" i="1"/>
  <c r="K84" i="1"/>
  <c r="B50" i="1"/>
  <c r="C50" i="1"/>
  <c r="D50" i="1"/>
  <c r="E50" i="1"/>
  <c r="F50" i="1"/>
  <c r="G50" i="1"/>
  <c r="H50" i="1"/>
  <c r="I50" i="1"/>
  <c r="J50" i="1"/>
  <c r="K50" i="1"/>
  <c r="B16" i="1"/>
  <c r="C16" i="1"/>
  <c r="D16" i="1"/>
  <c r="E16" i="1"/>
  <c r="F16" i="1"/>
  <c r="G16" i="1"/>
  <c r="H16" i="1"/>
  <c r="I16" i="1"/>
  <c r="J16" i="1"/>
  <c r="K16" i="1"/>
  <c r="B321" i="1"/>
  <c r="C321" i="1"/>
  <c r="D321" i="1"/>
  <c r="E321" i="1"/>
  <c r="F321" i="1"/>
  <c r="G321" i="1"/>
  <c r="H321" i="1"/>
  <c r="I321" i="1"/>
  <c r="J321" i="1"/>
  <c r="K321" i="1"/>
  <c r="B287" i="1"/>
  <c r="C287" i="1"/>
  <c r="D287" i="1"/>
  <c r="E287" i="1"/>
  <c r="F287" i="1"/>
  <c r="G287" i="1"/>
  <c r="H287" i="1"/>
  <c r="I287" i="1"/>
  <c r="J287" i="1"/>
  <c r="K287" i="1"/>
  <c r="B253" i="1"/>
  <c r="C253" i="1"/>
  <c r="D253" i="1"/>
  <c r="E253" i="1"/>
  <c r="F253" i="1"/>
  <c r="G253" i="1"/>
  <c r="H253" i="1"/>
  <c r="I253" i="1"/>
  <c r="J253" i="1"/>
  <c r="K253" i="1"/>
  <c r="B219" i="1"/>
  <c r="C219" i="1"/>
  <c r="D219" i="1"/>
  <c r="E219" i="1"/>
  <c r="F219" i="1"/>
  <c r="G219" i="1"/>
  <c r="H219" i="1"/>
  <c r="I219" i="1"/>
  <c r="J219" i="1"/>
  <c r="K219" i="1"/>
  <c r="B185" i="1"/>
  <c r="C185" i="1"/>
  <c r="D185" i="1"/>
  <c r="E185" i="1"/>
  <c r="F185" i="1"/>
  <c r="G185" i="1"/>
  <c r="H185" i="1"/>
  <c r="I185" i="1"/>
  <c r="J185" i="1"/>
  <c r="K185" i="1"/>
  <c r="B151" i="1"/>
  <c r="C151" i="1"/>
  <c r="D151" i="1"/>
  <c r="E151" i="1"/>
  <c r="F151" i="1"/>
  <c r="G151" i="1"/>
  <c r="H151" i="1"/>
  <c r="I151" i="1"/>
  <c r="J151" i="1"/>
  <c r="K151" i="1"/>
  <c r="B117" i="1"/>
  <c r="C117" i="1"/>
  <c r="D117" i="1"/>
  <c r="E117" i="1"/>
  <c r="F117" i="1"/>
  <c r="G117" i="1"/>
  <c r="H117" i="1"/>
  <c r="I117" i="1"/>
  <c r="J117" i="1"/>
  <c r="K117" i="1"/>
  <c r="B83" i="1"/>
  <c r="C83" i="1"/>
  <c r="D83" i="1"/>
  <c r="E83" i="1"/>
  <c r="F83" i="1"/>
  <c r="G83" i="1"/>
  <c r="H83" i="1"/>
  <c r="I83" i="1"/>
  <c r="J83" i="1"/>
  <c r="K83" i="1"/>
  <c r="B49" i="1"/>
  <c r="C49" i="1"/>
  <c r="D49" i="1"/>
  <c r="E49" i="1"/>
  <c r="F49" i="1"/>
  <c r="G49" i="1"/>
  <c r="H49" i="1"/>
  <c r="I49" i="1"/>
  <c r="J49" i="1"/>
  <c r="K49" i="1"/>
  <c r="B15" i="1"/>
  <c r="C15" i="1"/>
  <c r="D15" i="1"/>
  <c r="E15" i="1"/>
  <c r="F15" i="1"/>
  <c r="G15" i="1"/>
  <c r="H15" i="1"/>
  <c r="I15" i="1"/>
  <c r="J15" i="1"/>
  <c r="K15" i="1"/>
  <c r="B320" i="1"/>
  <c r="C320" i="1"/>
  <c r="D320" i="1"/>
  <c r="E320" i="1"/>
  <c r="F320" i="1"/>
  <c r="G320" i="1"/>
  <c r="H320" i="1"/>
  <c r="I320" i="1"/>
  <c r="J320" i="1"/>
  <c r="K320" i="1"/>
  <c r="B286" i="1"/>
  <c r="C286" i="1"/>
  <c r="D286" i="1"/>
  <c r="E286" i="1"/>
  <c r="F286" i="1"/>
  <c r="G286" i="1"/>
  <c r="H286" i="1"/>
  <c r="I286" i="1"/>
  <c r="J286" i="1"/>
  <c r="K286" i="1"/>
  <c r="B252" i="1"/>
  <c r="C252" i="1"/>
  <c r="D252" i="1"/>
  <c r="E252" i="1"/>
  <c r="F252" i="1"/>
  <c r="G252" i="1"/>
  <c r="H252" i="1"/>
  <c r="I252" i="1"/>
  <c r="J252" i="1"/>
  <c r="K252" i="1"/>
  <c r="B218" i="1"/>
  <c r="C218" i="1"/>
  <c r="D218" i="1"/>
  <c r="E218" i="1"/>
  <c r="F218" i="1"/>
  <c r="G218" i="1"/>
  <c r="H218" i="1"/>
  <c r="I218" i="1"/>
  <c r="J218" i="1"/>
  <c r="K218" i="1"/>
  <c r="B184" i="1"/>
  <c r="C184" i="1"/>
  <c r="D184" i="1"/>
  <c r="E184" i="1"/>
  <c r="F184" i="1"/>
  <c r="G184" i="1"/>
  <c r="H184" i="1"/>
  <c r="I184" i="1"/>
  <c r="J184" i="1"/>
  <c r="K184" i="1"/>
  <c r="B150" i="1"/>
  <c r="C150" i="1"/>
  <c r="D150" i="1"/>
  <c r="E150" i="1"/>
  <c r="F150" i="1"/>
  <c r="G150" i="1"/>
  <c r="H150" i="1"/>
  <c r="I150" i="1"/>
  <c r="J150" i="1"/>
  <c r="K150" i="1"/>
  <c r="B116" i="1"/>
  <c r="C116" i="1"/>
  <c r="D116" i="1"/>
  <c r="E116" i="1"/>
  <c r="F116" i="1"/>
  <c r="G116" i="1"/>
  <c r="H116" i="1"/>
  <c r="I116" i="1"/>
  <c r="J116" i="1"/>
  <c r="K116" i="1"/>
  <c r="B82" i="1"/>
  <c r="C82" i="1"/>
  <c r="D82" i="1"/>
  <c r="E82" i="1"/>
  <c r="F82" i="1"/>
  <c r="G82" i="1"/>
  <c r="H82" i="1"/>
  <c r="I82" i="1"/>
  <c r="J82" i="1"/>
  <c r="K82" i="1"/>
  <c r="B48" i="1"/>
  <c r="C48" i="1"/>
  <c r="D48" i="1"/>
  <c r="E48" i="1"/>
  <c r="F48" i="1"/>
  <c r="G48" i="1"/>
  <c r="H48" i="1"/>
  <c r="I48" i="1"/>
  <c r="J48" i="1"/>
  <c r="K48" i="1"/>
  <c r="B14" i="1"/>
  <c r="C14" i="1"/>
  <c r="D14" i="1"/>
  <c r="E14" i="1"/>
  <c r="F14" i="1"/>
  <c r="G14" i="1"/>
  <c r="H14" i="1"/>
  <c r="I14" i="1"/>
  <c r="J14" i="1"/>
  <c r="K14" i="1"/>
  <c r="B319" i="1"/>
  <c r="C319" i="1"/>
  <c r="D319" i="1"/>
  <c r="E319" i="1"/>
  <c r="F319" i="1"/>
  <c r="G319" i="1"/>
  <c r="H319" i="1"/>
  <c r="I319" i="1"/>
  <c r="J319" i="1"/>
  <c r="K319" i="1"/>
  <c r="B285" i="1"/>
  <c r="C285" i="1"/>
  <c r="D285" i="1"/>
  <c r="E285" i="1"/>
  <c r="F285" i="1"/>
  <c r="G285" i="1"/>
  <c r="H285" i="1"/>
  <c r="I285" i="1"/>
  <c r="J285" i="1"/>
  <c r="K285" i="1"/>
  <c r="B251" i="1"/>
  <c r="C251" i="1"/>
  <c r="D251" i="1"/>
  <c r="E251" i="1"/>
  <c r="F251" i="1"/>
  <c r="G251" i="1"/>
  <c r="H251" i="1"/>
  <c r="I251" i="1"/>
  <c r="J251" i="1"/>
  <c r="K251" i="1"/>
  <c r="B217" i="1"/>
  <c r="C217" i="1"/>
  <c r="D217" i="1"/>
  <c r="E217" i="1"/>
  <c r="F217" i="1"/>
  <c r="G217" i="1"/>
  <c r="H217" i="1"/>
  <c r="I217" i="1"/>
  <c r="J217" i="1"/>
  <c r="K217" i="1"/>
  <c r="B183" i="1"/>
  <c r="C183" i="1"/>
  <c r="D183" i="1"/>
  <c r="E183" i="1"/>
  <c r="F183" i="1"/>
  <c r="G183" i="1"/>
  <c r="H183" i="1"/>
  <c r="I183" i="1"/>
  <c r="J183" i="1"/>
  <c r="K183" i="1"/>
  <c r="B149" i="1"/>
  <c r="C149" i="1"/>
  <c r="D149" i="1"/>
  <c r="E149" i="1"/>
  <c r="F149" i="1"/>
  <c r="G149" i="1"/>
  <c r="H149" i="1"/>
  <c r="I149" i="1"/>
  <c r="J149" i="1"/>
  <c r="K149" i="1"/>
  <c r="B115" i="1"/>
  <c r="C115" i="1"/>
  <c r="D115" i="1"/>
  <c r="E115" i="1"/>
  <c r="F115" i="1"/>
  <c r="G115" i="1"/>
  <c r="H115" i="1"/>
  <c r="I115" i="1"/>
  <c r="J115" i="1"/>
  <c r="K115" i="1"/>
  <c r="B81" i="1"/>
  <c r="C81" i="1"/>
  <c r="D81" i="1"/>
  <c r="E81" i="1"/>
  <c r="F81" i="1"/>
  <c r="G81" i="1"/>
  <c r="H81" i="1"/>
  <c r="I81" i="1"/>
  <c r="J81" i="1"/>
  <c r="K81" i="1"/>
  <c r="B47" i="1"/>
  <c r="C47" i="1"/>
  <c r="D47" i="1"/>
  <c r="E47" i="1"/>
  <c r="F47" i="1"/>
  <c r="G47" i="1"/>
  <c r="H47" i="1"/>
  <c r="I47" i="1"/>
  <c r="J47" i="1"/>
  <c r="K47" i="1"/>
  <c r="B13" i="1"/>
  <c r="C13" i="1"/>
  <c r="D13" i="1"/>
  <c r="E13" i="1"/>
  <c r="F13" i="1"/>
  <c r="G13" i="1"/>
  <c r="H13" i="1"/>
  <c r="I13" i="1"/>
  <c r="J13" i="1"/>
  <c r="K13" i="1"/>
  <c r="B318" i="1"/>
  <c r="C318" i="1"/>
  <c r="D318" i="1"/>
  <c r="E318" i="1"/>
  <c r="F318" i="1"/>
  <c r="G318" i="1"/>
  <c r="H318" i="1"/>
  <c r="I318" i="1"/>
  <c r="J318" i="1"/>
  <c r="K318" i="1"/>
  <c r="B284" i="1"/>
  <c r="C284" i="1"/>
  <c r="D284" i="1"/>
  <c r="E284" i="1"/>
  <c r="F284" i="1"/>
  <c r="G284" i="1"/>
  <c r="H284" i="1"/>
  <c r="I284" i="1"/>
  <c r="J284" i="1"/>
  <c r="K284" i="1"/>
  <c r="B250" i="1"/>
  <c r="C250" i="1"/>
  <c r="D250" i="1"/>
  <c r="E250" i="1"/>
  <c r="F250" i="1"/>
  <c r="G250" i="1"/>
  <c r="H250" i="1"/>
  <c r="I250" i="1"/>
  <c r="J250" i="1"/>
  <c r="K250" i="1"/>
  <c r="B216" i="1"/>
  <c r="C216" i="1"/>
  <c r="D216" i="1"/>
  <c r="E216" i="1"/>
  <c r="F216" i="1"/>
  <c r="G216" i="1"/>
  <c r="H216" i="1"/>
  <c r="I216" i="1"/>
  <c r="J216" i="1"/>
  <c r="K216" i="1"/>
  <c r="B182" i="1"/>
  <c r="C182" i="1"/>
  <c r="D182" i="1"/>
  <c r="E182" i="1"/>
  <c r="F182" i="1"/>
  <c r="G182" i="1"/>
  <c r="H182" i="1"/>
  <c r="I182" i="1"/>
  <c r="J182" i="1"/>
  <c r="K182" i="1"/>
  <c r="B148" i="1"/>
  <c r="C148" i="1"/>
  <c r="D148" i="1"/>
  <c r="E148" i="1"/>
  <c r="F148" i="1"/>
  <c r="G148" i="1"/>
  <c r="H148" i="1"/>
  <c r="I148" i="1"/>
  <c r="J148" i="1"/>
  <c r="K148" i="1"/>
  <c r="B114" i="1"/>
  <c r="C114" i="1"/>
  <c r="D114" i="1"/>
  <c r="E114" i="1"/>
  <c r="F114" i="1"/>
  <c r="G114" i="1"/>
  <c r="H114" i="1"/>
  <c r="I114" i="1"/>
  <c r="J114" i="1"/>
  <c r="K114" i="1"/>
  <c r="B80" i="1"/>
  <c r="C80" i="1"/>
  <c r="D80" i="1"/>
  <c r="E80" i="1"/>
  <c r="F80" i="1"/>
  <c r="G80" i="1"/>
  <c r="H80" i="1"/>
  <c r="I80" i="1"/>
  <c r="J80" i="1"/>
  <c r="K80" i="1"/>
  <c r="B46" i="1"/>
  <c r="C46" i="1"/>
  <c r="D46" i="1"/>
  <c r="E46" i="1"/>
  <c r="F46" i="1"/>
  <c r="G46" i="1"/>
  <c r="H46" i="1"/>
  <c r="I46" i="1"/>
  <c r="J46" i="1"/>
  <c r="K46" i="1"/>
  <c r="B12" i="1"/>
  <c r="C12" i="1"/>
  <c r="D12" i="1"/>
  <c r="E12" i="1"/>
  <c r="F12" i="1"/>
  <c r="G12" i="1"/>
  <c r="H12" i="1"/>
  <c r="I12" i="1"/>
  <c r="J12" i="1"/>
  <c r="K12" i="1"/>
  <c r="B317" i="1"/>
  <c r="C317" i="1"/>
  <c r="D317" i="1"/>
  <c r="E317" i="1"/>
  <c r="F317" i="1"/>
  <c r="G317" i="1"/>
  <c r="H317" i="1"/>
  <c r="I317" i="1"/>
  <c r="J317" i="1"/>
  <c r="K317" i="1"/>
  <c r="B283" i="1"/>
  <c r="C283" i="1"/>
  <c r="D283" i="1"/>
  <c r="E283" i="1"/>
  <c r="F283" i="1"/>
  <c r="G283" i="1"/>
  <c r="H283" i="1"/>
  <c r="I283" i="1"/>
  <c r="J283" i="1"/>
  <c r="K283" i="1"/>
  <c r="B249" i="1"/>
  <c r="C249" i="1"/>
  <c r="D249" i="1"/>
  <c r="E249" i="1"/>
  <c r="F249" i="1"/>
  <c r="G249" i="1"/>
  <c r="H249" i="1"/>
  <c r="I249" i="1"/>
  <c r="J249" i="1"/>
  <c r="K249" i="1"/>
  <c r="B215" i="1"/>
  <c r="C215" i="1"/>
  <c r="D215" i="1"/>
  <c r="E215" i="1"/>
  <c r="F215" i="1"/>
  <c r="G215" i="1"/>
  <c r="H215" i="1"/>
  <c r="I215" i="1"/>
  <c r="J215" i="1"/>
  <c r="K215" i="1"/>
  <c r="B181" i="1"/>
  <c r="C181" i="1"/>
  <c r="D181" i="1"/>
  <c r="E181" i="1"/>
  <c r="F181" i="1"/>
  <c r="G181" i="1"/>
  <c r="H181" i="1"/>
  <c r="I181" i="1"/>
  <c r="J181" i="1"/>
  <c r="K181" i="1"/>
  <c r="B147" i="1"/>
  <c r="C147" i="1"/>
  <c r="D147" i="1"/>
  <c r="E147" i="1"/>
  <c r="F147" i="1"/>
  <c r="G147" i="1"/>
  <c r="H147" i="1"/>
  <c r="I147" i="1"/>
  <c r="J147" i="1"/>
  <c r="K147" i="1"/>
  <c r="B113" i="1"/>
  <c r="C113" i="1"/>
  <c r="D113" i="1"/>
  <c r="E113" i="1"/>
  <c r="F113" i="1"/>
  <c r="G113" i="1"/>
  <c r="H113" i="1"/>
  <c r="I113" i="1"/>
  <c r="J113" i="1"/>
  <c r="K113" i="1"/>
  <c r="B79" i="1"/>
  <c r="C79" i="1"/>
  <c r="D79" i="1"/>
  <c r="E79" i="1"/>
  <c r="F79" i="1"/>
  <c r="G79" i="1"/>
  <c r="H79" i="1"/>
  <c r="I79" i="1"/>
  <c r="J79" i="1"/>
  <c r="K79" i="1"/>
  <c r="B45" i="1"/>
  <c r="C45" i="1"/>
  <c r="D45" i="1"/>
  <c r="E45" i="1"/>
  <c r="F45" i="1"/>
  <c r="G45" i="1"/>
  <c r="H45" i="1"/>
  <c r="I45" i="1"/>
  <c r="J45" i="1"/>
  <c r="K45" i="1"/>
  <c r="B11" i="1"/>
  <c r="C11" i="1"/>
  <c r="D11" i="1"/>
  <c r="E11" i="1"/>
  <c r="F11" i="1"/>
  <c r="G11" i="1"/>
  <c r="H11" i="1"/>
  <c r="I11" i="1"/>
  <c r="J11" i="1"/>
  <c r="K11" i="1"/>
  <c r="B316" i="1"/>
  <c r="C316" i="1"/>
  <c r="D316" i="1"/>
  <c r="E316" i="1"/>
  <c r="F316" i="1"/>
  <c r="G316" i="1"/>
  <c r="H316" i="1"/>
  <c r="I316" i="1"/>
  <c r="J316" i="1"/>
  <c r="K316" i="1"/>
  <c r="B282" i="1"/>
  <c r="C282" i="1"/>
  <c r="D282" i="1"/>
  <c r="E282" i="1"/>
  <c r="F282" i="1"/>
  <c r="G282" i="1"/>
  <c r="H282" i="1"/>
  <c r="I282" i="1"/>
  <c r="J282" i="1"/>
  <c r="K282" i="1"/>
  <c r="B248" i="1"/>
  <c r="C248" i="1"/>
  <c r="D248" i="1"/>
  <c r="E248" i="1"/>
  <c r="F248" i="1"/>
  <c r="G248" i="1"/>
  <c r="H248" i="1"/>
  <c r="I248" i="1"/>
  <c r="J248" i="1"/>
  <c r="K248" i="1"/>
  <c r="B214" i="1"/>
  <c r="C214" i="1"/>
  <c r="D214" i="1"/>
  <c r="E214" i="1"/>
  <c r="F214" i="1"/>
  <c r="G214" i="1"/>
  <c r="H214" i="1"/>
  <c r="I214" i="1"/>
  <c r="J214" i="1"/>
  <c r="K214" i="1"/>
  <c r="B180" i="1"/>
  <c r="C180" i="1"/>
  <c r="D180" i="1"/>
  <c r="E180" i="1"/>
  <c r="F180" i="1"/>
  <c r="G180" i="1"/>
  <c r="H180" i="1"/>
  <c r="I180" i="1"/>
  <c r="J180" i="1"/>
  <c r="K180" i="1"/>
  <c r="B146" i="1"/>
  <c r="C146" i="1"/>
  <c r="D146" i="1"/>
  <c r="E146" i="1"/>
  <c r="F146" i="1"/>
  <c r="G146" i="1"/>
  <c r="H146" i="1"/>
  <c r="I146" i="1"/>
  <c r="J146" i="1"/>
  <c r="K146" i="1"/>
  <c r="B112" i="1"/>
  <c r="C112" i="1"/>
  <c r="D112" i="1"/>
  <c r="E112" i="1"/>
  <c r="F112" i="1"/>
  <c r="G112" i="1"/>
  <c r="H112" i="1"/>
  <c r="I112" i="1"/>
  <c r="J112" i="1"/>
  <c r="K112" i="1"/>
  <c r="B78" i="1"/>
  <c r="C78" i="1"/>
  <c r="D78" i="1"/>
  <c r="E78" i="1"/>
  <c r="F78" i="1"/>
  <c r="G78" i="1"/>
  <c r="H78" i="1"/>
  <c r="I78" i="1"/>
  <c r="J78" i="1"/>
  <c r="K78" i="1"/>
  <c r="B44" i="1"/>
  <c r="C44" i="1"/>
  <c r="D44" i="1"/>
  <c r="E44" i="1"/>
  <c r="F44" i="1"/>
  <c r="G44" i="1"/>
  <c r="H44" i="1"/>
  <c r="I44" i="1"/>
  <c r="J44" i="1"/>
  <c r="K44" i="1"/>
  <c r="B10" i="1"/>
  <c r="C10" i="1"/>
  <c r="D10" i="1"/>
  <c r="E10" i="1"/>
  <c r="F10" i="1"/>
  <c r="G10" i="1"/>
  <c r="H10" i="1"/>
  <c r="I10" i="1"/>
  <c r="J10" i="1"/>
  <c r="K10" i="1"/>
  <c r="B315" i="1"/>
  <c r="C315" i="1"/>
  <c r="D315" i="1"/>
  <c r="E315" i="1"/>
  <c r="F315" i="1"/>
  <c r="G315" i="1"/>
  <c r="H315" i="1"/>
  <c r="I315" i="1"/>
  <c r="J315" i="1"/>
  <c r="K315" i="1"/>
  <c r="B281" i="1"/>
  <c r="C281" i="1"/>
  <c r="D281" i="1"/>
  <c r="E281" i="1"/>
  <c r="F281" i="1"/>
  <c r="G281" i="1"/>
  <c r="H281" i="1"/>
  <c r="I281" i="1"/>
  <c r="J281" i="1"/>
  <c r="K281" i="1"/>
  <c r="B247" i="1"/>
  <c r="C247" i="1"/>
  <c r="D247" i="1"/>
  <c r="E247" i="1"/>
  <c r="F247" i="1"/>
  <c r="G247" i="1"/>
  <c r="H247" i="1"/>
  <c r="I247" i="1"/>
  <c r="J247" i="1"/>
  <c r="K247" i="1"/>
  <c r="B213" i="1"/>
  <c r="C213" i="1"/>
  <c r="D213" i="1"/>
  <c r="E213" i="1"/>
  <c r="F213" i="1"/>
  <c r="G213" i="1"/>
  <c r="H213" i="1"/>
  <c r="I213" i="1"/>
  <c r="J213" i="1"/>
  <c r="K213" i="1"/>
  <c r="B179" i="1"/>
  <c r="C179" i="1"/>
  <c r="D179" i="1"/>
  <c r="E179" i="1"/>
  <c r="F179" i="1"/>
  <c r="G179" i="1"/>
  <c r="H179" i="1"/>
  <c r="I179" i="1"/>
  <c r="J179" i="1"/>
  <c r="K179" i="1"/>
  <c r="B145" i="1"/>
  <c r="C145" i="1"/>
  <c r="D145" i="1"/>
  <c r="E145" i="1"/>
  <c r="F145" i="1"/>
  <c r="G145" i="1"/>
  <c r="H145" i="1"/>
  <c r="I145" i="1"/>
  <c r="J145" i="1"/>
  <c r="K145" i="1"/>
  <c r="B111" i="1"/>
  <c r="C111" i="1"/>
  <c r="D111" i="1"/>
  <c r="E111" i="1"/>
  <c r="F111" i="1"/>
  <c r="G111" i="1"/>
  <c r="H111" i="1"/>
  <c r="I111" i="1"/>
  <c r="J111" i="1"/>
  <c r="K111" i="1"/>
  <c r="B77" i="1"/>
  <c r="C77" i="1"/>
  <c r="D77" i="1"/>
  <c r="E77" i="1"/>
  <c r="F77" i="1"/>
  <c r="G77" i="1"/>
  <c r="H77" i="1"/>
  <c r="I77" i="1"/>
  <c r="J77" i="1"/>
  <c r="K77" i="1"/>
  <c r="B43" i="1"/>
  <c r="C43" i="1"/>
  <c r="D43" i="1"/>
  <c r="E43" i="1"/>
  <c r="F43" i="1"/>
  <c r="G43" i="1"/>
  <c r="H43" i="1"/>
  <c r="I43" i="1"/>
  <c r="J43" i="1"/>
  <c r="K43" i="1"/>
  <c r="B9" i="1"/>
  <c r="C9" i="1"/>
  <c r="D9" i="1"/>
  <c r="E9" i="1"/>
  <c r="F9" i="1"/>
  <c r="G9" i="1"/>
  <c r="H9" i="1"/>
  <c r="I9" i="1"/>
  <c r="J9" i="1"/>
  <c r="K9" i="1"/>
  <c r="B314" i="1"/>
  <c r="C314" i="1"/>
  <c r="D314" i="1"/>
  <c r="E314" i="1"/>
  <c r="F314" i="1"/>
  <c r="G314" i="1"/>
  <c r="H314" i="1"/>
  <c r="I314" i="1"/>
  <c r="J314" i="1"/>
  <c r="K314" i="1"/>
  <c r="B280" i="1"/>
  <c r="C280" i="1"/>
  <c r="D280" i="1"/>
  <c r="E280" i="1"/>
  <c r="F280" i="1"/>
  <c r="G280" i="1"/>
  <c r="H280" i="1"/>
  <c r="I280" i="1"/>
  <c r="J280" i="1"/>
  <c r="K280" i="1"/>
  <c r="B246" i="1"/>
  <c r="C246" i="1"/>
  <c r="D246" i="1"/>
  <c r="E246" i="1"/>
  <c r="F246" i="1"/>
  <c r="G246" i="1"/>
  <c r="H246" i="1"/>
  <c r="I246" i="1"/>
  <c r="J246" i="1"/>
  <c r="K246" i="1"/>
  <c r="B212" i="1"/>
  <c r="C212" i="1"/>
  <c r="D212" i="1"/>
  <c r="E212" i="1"/>
  <c r="F212" i="1"/>
  <c r="G212" i="1"/>
  <c r="H212" i="1"/>
  <c r="I212" i="1"/>
  <c r="J212" i="1"/>
  <c r="K212" i="1"/>
  <c r="B178" i="1"/>
  <c r="C178" i="1"/>
  <c r="D178" i="1"/>
  <c r="E178" i="1"/>
  <c r="F178" i="1"/>
  <c r="G178" i="1"/>
  <c r="H178" i="1"/>
  <c r="I178" i="1"/>
  <c r="J178" i="1"/>
  <c r="K178" i="1"/>
  <c r="B144" i="1"/>
  <c r="C144" i="1"/>
  <c r="D144" i="1"/>
  <c r="E144" i="1"/>
  <c r="F144" i="1"/>
  <c r="G144" i="1"/>
  <c r="H144" i="1"/>
  <c r="I144" i="1"/>
  <c r="J144" i="1"/>
  <c r="K144" i="1"/>
  <c r="B110" i="1"/>
  <c r="C110" i="1"/>
  <c r="D110" i="1"/>
  <c r="E110" i="1"/>
  <c r="F110" i="1"/>
  <c r="G110" i="1"/>
  <c r="H110" i="1"/>
  <c r="I110" i="1"/>
  <c r="J110" i="1"/>
  <c r="K110" i="1"/>
  <c r="B76" i="1"/>
  <c r="C76" i="1"/>
  <c r="D76" i="1"/>
  <c r="E76" i="1"/>
  <c r="F76" i="1"/>
  <c r="G76" i="1"/>
  <c r="H76" i="1"/>
  <c r="I76" i="1"/>
  <c r="J76" i="1"/>
  <c r="K76" i="1"/>
  <c r="B42" i="1"/>
  <c r="C42" i="1"/>
  <c r="D42" i="1"/>
  <c r="E42" i="1"/>
  <c r="F42" i="1"/>
  <c r="G42" i="1"/>
  <c r="H42" i="1"/>
  <c r="I42" i="1"/>
  <c r="J42" i="1"/>
  <c r="K42" i="1"/>
  <c r="B8" i="1"/>
  <c r="C8" i="1"/>
  <c r="D8" i="1"/>
  <c r="E8" i="1"/>
  <c r="F8" i="1"/>
  <c r="G8" i="1"/>
  <c r="H8" i="1"/>
  <c r="I8" i="1"/>
  <c r="J8" i="1"/>
  <c r="K8" i="1"/>
  <c r="B313" i="1"/>
  <c r="C313" i="1"/>
  <c r="D313" i="1"/>
  <c r="E313" i="1"/>
  <c r="F313" i="1"/>
  <c r="G313" i="1"/>
  <c r="H313" i="1"/>
  <c r="I313" i="1"/>
  <c r="J313" i="1"/>
  <c r="K313" i="1"/>
  <c r="B279" i="1"/>
  <c r="C279" i="1"/>
  <c r="D279" i="1"/>
  <c r="E279" i="1"/>
  <c r="F279" i="1"/>
  <c r="G279" i="1"/>
  <c r="H279" i="1"/>
  <c r="I279" i="1"/>
  <c r="J279" i="1"/>
  <c r="K279" i="1"/>
  <c r="B245" i="1"/>
  <c r="C245" i="1"/>
  <c r="D245" i="1"/>
  <c r="E245" i="1"/>
  <c r="F245" i="1"/>
  <c r="G245" i="1"/>
  <c r="H245" i="1"/>
  <c r="I245" i="1"/>
  <c r="J245" i="1"/>
  <c r="K245" i="1"/>
  <c r="B211" i="1"/>
  <c r="C211" i="1"/>
  <c r="D211" i="1"/>
  <c r="E211" i="1"/>
  <c r="F211" i="1"/>
  <c r="G211" i="1"/>
  <c r="H211" i="1"/>
  <c r="I211" i="1"/>
  <c r="J211" i="1"/>
  <c r="K211" i="1"/>
  <c r="B177" i="1"/>
  <c r="C177" i="1"/>
  <c r="D177" i="1"/>
  <c r="E177" i="1"/>
  <c r="F177" i="1"/>
  <c r="G177" i="1"/>
  <c r="H177" i="1"/>
  <c r="I177" i="1"/>
  <c r="J177" i="1"/>
  <c r="K177" i="1"/>
  <c r="B143" i="1"/>
  <c r="C143" i="1"/>
  <c r="D143" i="1"/>
  <c r="E143" i="1"/>
  <c r="F143" i="1"/>
  <c r="G143" i="1"/>
  <c r="H143" i="1"/>
  <c r="I143" i="1"/>
  <c r="J143" i="1"/>
  <c r="K143" i="1"/>
  <c r="B109" i="1"/>
  <c r="C109" i="1"/>
  <c r="D109" i="1"/>
  <c r="E109" i="1"/>
  <c r="F109" i="1"/>
  <c r="G109" i="1"/>
  <c r="H109" i="1"/>
  <c r="I109" i="1"/>
  <c r="J109" i="1"/>
  <c r="K109" i="1"/>
  <c r="B75" i="1"/>
  <c r="C75" i="1"/>
  <c r="D75" i="1"/>
  <c r="E75" i="1"/>
  <c r="F75" i="1"/>
  <c r="G75" i="1"/>
  <c r="H75" i="1"/>
  <c r="I75" i="1"/>
  <c r="J75" i="1"/>
  <c r="K75" i="1"/>
  <c r="B41" i="1"/>
  <c r="C41" i="1"/>
  <c r="D41" i="1"/>
  <c r="E41" i="1"/>
  <c r="F41" i="1"/>
  <c r="G41" i="1"/>
  <c r="H41" i="1"/>
  <c r="I41" i="1"/>
  <c r="J41" i="1"/>
  <c r="K41" i="1"/>
  <c r="B7" i="1"/>
  <c r="C7" i="1"/>
  <c r="D7" i="1"/>
  <c r="E7" i="1"/>
  <c r="F7" i="1"/>
  <c r="G7" i="1"/>
  <c r="H7" i="1"/>
  <c r="I7" i="1"/>
  <c r="J7" i="1"/>
  <c r="K7" i="1"/>
  <c r="B312" i="1"/>
  <c r="C312" i="1"/>
  <c r="D312" i="1"/>
  <c r="E312" i="1"/>
  <c r="F312" i="1"/>
  <c r="G312" i="1"/>
  <c r="H312" i="1"/>
  <c r="I312" i="1"/>
  <c r="J312" i="1"/>
  <c r="K312" i="1"/>
  <c r="B278" i="1"/>
  <c r="C278" i="1"/>
  <c r="D278" i="1"/>
  <c r="E278" i="1"/>
  <c r="F278" i="1"/>
  <c r="G278" i="1"/>
  <c r="H278" i="1"/>
  <c r="I278" i="1"/>
  <c r="J278" i="1"/>
  <c r="K278" i="1"/>
  <c r="B244" i="1"/>
  <c r="C244" i="1"/>
  <c r="D244" i="1"/>
  <c r="E244" i="1"/>
  <c r="F244" i="1"/>
  <c r="G244" i="1"/>
  <c r="H244" i="1"/>
  <c r="I244" i="1"/>
  <c r="J244" i="1"/>
  <c r="K244" i="1"/>
  <c r="B210" i="1"/>
  <c r="C210" i="1"/>
  <c r="D210" i="1"/>
  <c r="E210" i="1"/>
  <c r="F210" i="1"/>
  <c r="G210" i="1"/>
  <c r="H210" i="1"/>
  <c r="I210" i="1"/>
  <c r="J210" i="1"/>
  <c r="K210" i="1"/>
  <c r="B176" i="1"/>
  <c r="C176" i="1"/>
  <c r="D176" i="1"/>
  <c r="E176" i="1"/>
  <c r="F176" i="1"/>
  <c r="G176" i="1"/>
  <c r="H176" i="1"/>
  <c r="I176" i="1"/>
  <c r="J176" i="1"/>
  <c r="K176" i="1"/>
  <c r="B142" i="1"/>
  <c r="C142" i="1"/>
  <c r="D142" i="1"/>
  <c r="E142" i="1"/>
  <c r="F142" i="1"/>
  <c r="G142" i="1"/>
  <c r="H142" i="1"/>
  <c r="I142" i="1"/>
  <c r="J142" i="1"/>
  <c r="K142" i="1"/>
  <c r="B108" i="1"/>
  <c r="C108" i="1"/>
  <c r="D108" i="1"/>
  <c r="E108" i="1"/>
  <c r="F108" i="1"/>
  <c r="G108" i="1"/>
  <c r="H108" i="1"/>
  <c r="I108" i="1"/>
  <c r="J108" i="1"/>
  <c r="K108" i="1"/>
  <c r="B74" i="1"/>
  <c r="C74" i="1"/>
  <c r="D74" i="1"/>
  <c r="E74" i="1"/>
  <c r="F74" i="1"/>
  <c r="G74" i="1"/>
  <c r="H74" i="1"/>
  <c r="I74" i="1"/>
  <c r="J74" i="1"/>
  <c r="K74" i="1"/>
  <c r="B40" i="1"/>
  <c r="C40" i="1"/>
  <c r="D40" i="1"/>
  <c r="E40" i="1"/>
  <c r="F40" i="1"/>
  <c r="G40" i="1"/>
  <c r="H40" i="1"/>
  <c r="I40" i="1"/>
  <c r="J40" i="1"/>
  <c r="K40" i="1"/>
  <c r="B6" i="1"/>
  <c r="C6" i="1"/>
  <c r="D6" i="1"/>
  <c r="E6" i="1"/>
  <c r="F6" i="1"/>
  <c r="G6" i="1"/>
  <c r="H6" i="1"/>
  <c r="I6" i="1"/>
  <c r="J6" i="1"/>
  <c r="K6" i="1"/>
  <c r="B311" i="1"/>
  <c r="C311" i="1"/>
  <c r="D311" i="1"/>
  <c r="E311" i="1"/>
  <c r="F311" i="1"/>
  <c r="G311" i="1"/>
  <c r="H311" i="1"/>
  <c r="I311" i="1"/>
  <c r="J311" i="1"/>
  <c r="K311" i="1"/>
  <c r="B277" i="1"/>
  <c r="C277" i="1"/>
  <c r="D277" i="1"/>
  <c r="E277" i="1"/>
  <c r="F277" i="1"/>
  <c r="G277" i="1"/>
  <c r="H277" i="1"/>
  <c r="I277" i="1"/>
  <c r="J277" i="1"/>
  <c r="K277" i="1"/>
  <c r="B243" i="1"/>
  <c r="C243" i="1"/>
  <c r="D243" i="1"/>
  <c r="E243" i="1"/>
  <c r="F243" i="1"/>
  <c r="G243" i="1"/>
  <c r="H243" i="1"/>
  <c r="I243" i="1"/>
  <c r="J243" i="1"/>
  <c r="K243" i="1"/>
  <c r="B209" i="1"/>
  <c r="C209" i="1"/>
  <c r="D209" i="1"/>
  <c r="E209" i="1"/>
  <c r="F209" i="1"/>
  <c r="G209" i="1"/>
  <c r="H209" i="1"/>
  <c r="I209" i="1"/>
  <c r="J209" i="1"/>
  <c r="K209" i="1"/>
  <c r="B175" i="1"/>
  <c r="C175" i="1"/>
  <c r="D175" i="1"/>
  <c r="E175" i="1"/>
  <c r="F175" i="1"/>
  <c r="G175" i="1"/>
  <c r="H175" i="1"/>
  <c r="I175" i="1"/>
  <c r="J175" i="1"/>
  <c r="K175" i="1"/>
  <c r="B141" i="1"/>
  <c r="C141" i="1"/>
  <c r="D141" i="1"/>
  <c r="E141" i="1"/>
  <c r="F141" i="1"/>
  <c r="G141" i="1"/>
  <c r="H141" i="1"/>
  <c r="I141" i="1"/>
  <c r="J141" i="1"/>
  <c r="K141" i="1"/>
  <c r="B107" i="1"/>
  <c r="C107" i="1"/>
  <c r="D107" i="1"/>
  <c r="E107" i="1"/>
  <c r="F107" i="1"/>
  <c r="G107" i="1"/>
  <c r="H107" i="1"/>
  <c r="I107" i="1"/>
  <c r="J107" i="1"/>
  <c r="K107" i="1"/>
  <c r="B73" i="1"/>
  <c r="C73" i="1"/>
  <c r="D73" i="1"/>
  <c r="E73" i="1"/>
  <c r="F73" i="1"/>
  <c r="G73" i="1"/>
  <c r="H73" i="1"/>
  <c r="I73" i="1"/>
  <c r="J73" i="1"/>
  <c r="K73" i="1"/>
  <c r="B39" i="1"/>
  <c r="C39" i="1"/>
  <c r="D39" i="1"/>
  <c r="E39" i="1"/>
  <c r="F39" i="1"/>
  <c r="G39" i="1"/>
  <c r="H39" i="1"/>
  <c r="I39" i="1"/>
  <c r="J39" i="1"/>
  <c r="K39" i="1"/>
  <c r="B5" i="1"/>
  <c r="C5" i="1"/>
  <c r="D5" i="1"/>
  <c r="E5" i="1"/>
  <c r="F5" i="1"/>
  <c r="G5" i="1"/>
  <c r="H5" i="1"/>
  <c r="I5" i="1"/>
  <c r="J5" i="1"/>
  <c r="K5" i="1"/>
  <c r="I128" i="11" l="1"/>
  <c r="I282" i="11"/>
  <c r="I166" i="11"/>
  <c r="F185" i="11"/>
  <c r="F118" i="11"/>
  <c r="C161" i="11"/>
  <c r="E289" i="11"/>
  <c r="B249" i="11"/>
  <c r="J253" i="11"/>
  <c r="B257" i="11"/>
  <c r="F61" i="11"/>
  <c r="D301" i="11"/>
  <c r="K220" i="11"/>
  <c r="G93" i="11"/>
  <c r="C55" i="11"/>
  <c r="F267" i="11"/>
  <c r="G189" i="11"/>
  <c r="J178" i="11"/>
  <c r="D283" i="11"/>
  <c r="D287" i="11"/>
  <c r="B50" i="11"/>
  <c r="H85" i="11"/>
  <c r="J123" i="11"/>
  <c r="B259" i="11"/>
  <c r="J263" i="11"/>
  <c r="K212" i="11"/>
  <c r="E122" i="11"/>
  <c r="I192" i="11"/>
  <c r="I196" i="11"/>
  <c r="I200" i="11"/>
  <c r="D49" i="11"/>
  <c r="F158" i="11"/>
  <c r="B96" i="11"/>
  <c r="H210" i="11"/>
  <c r="H153" i="11"/>
  <c r="H157" i="11"/>
  <c r="K215" i="11"/>
  <c r="K99" i="11"/>
  <c r="D265" i="11"/>
  <c r="G252" i="11"/>
  <c r="I243" i="11"/>
  <c r="I40" i="11"/>
  <c r="I109" i="11"/>
  <c r="K216" i="11"/>
  <c r="I251" i="11"/>
  <c r="K153" i="11"/>
  <c r="C153" i="11"/>
  <c r="I263" i="11"/>
  <c r="G99" i="11"/>
  <c r="F209" i="11"/>
  <c r="H48" i="11"/>
  <c r="B94" i="11"/>
  <c r="B188" i="10"/>
  <c r="S18" i="9"/>
  <c r="E144" i="11"/>
  <c r="I214" i="11"/>
  <c r="I84" i="11"/>
  <c r="E152" i="11"/>
  <c r="K201" i="11"/>
  <c r="C201" i="11"/>
  <c r="J47" i="11"/>
  <c r="D250" i="10"/>
  <c r="U11" i="9"/>
  <c r="B246" i="10"/>
  <c r="U8" i="9"/>
  <c r="J230" i="10"/>
  <c r="C230" i="10"/>
  <c r="T26" i="9"/>
  <c r="F228" i="10"/>
  <c r="J248" i="10"/>
  <c r="C229" i="10"/>
  <c r="T25" i="9"/>
  <c r="T7" i="9"/>
  <c r="B211" i="10"/>
  <c r="B255" i="10"/>
  <c r="F254" i="10"/>
  <c r="U16" i="9"/>
  <c r="I253" i="10"/>
  <c r="C212" i="10"/>
  <c r="B194" i="10"/>
  <c r="B228" i="10"/>
  <c r="S24" i="9"/>
  <c r="B225" i="10"/>
  <c r="B191" i="10"/>
  <c r="G94" i="10"/>
  <c r="P26" i="9"/>
  <c r="G46" i="10"/>
  <c r="G80" i="10"/>
  <c r="O12" i="9"/>
  <c r="G268" i="10"/>
  <c r="U30" i="9"/>
  <c r="G264" i="10"/>
  <c r="G258" i="10"/>
  <c r="U20" i="9"/>
  <c r="I215" i="10"/>
  <c r="K193" i="10"/>
  <c r="K227" i="10"/>
  <c r="K190" i="10"/>
  <c r="K224" i="10"/>
  <c r="S20" i="9"/>
  <c r="C174" i="10"/>
  <c r="S4" i="9"/>
  <c r="F160" i="10"/>
  <c r="R24" i="9"/>
  <c r="I159" i="10"/>
  <c r="R23" i="9"/>
  <c r="G121" i="10"/>
  <c r="G155" i="10"/>
  <c r="Q19" i="9"/>
  <c r="P25" i="9"/>
  <c r="U26" i="9"/>
  <c r="C267" i="10"/>
  <c r="F266" i="10"/>
  <c r="U28" i="9"/>
  <c r="F219" i="10"/>
  <c r="F253" i="10"/>
  <c r="T15" i="9"/>
  <c r="F216" i="10"/>
  <c r="J213" i="10"/>
  <c r="S9" i="9"/>
  <c r="J179" i="10"/>
  <c r="D178" i="10"/>
  <c r="S8" i="9"/>
  <c r="B127" i="10"/>
  <c r="B161" i="10"/>
  <c r="Q25" i="9"/>
  <c r="F123" i="10"/>
  <c r="I156" i="10"/>
  <c r="I200" i="10"/>
  <c r="S30" i="9"/>
  <c r="B226" i="10"/>
  <c r="B260" i="10"/>
  <c r="D225" i="10"/>
  <c r="T21" i="9"/>
  <c r="B199" i="10"/>
  <c r="S29" i="9"/>
  <c r="S13" i="9"/>
  <c r="C217" i="10"/>
  <c r="C183" i="10"/>
  <c r="B181" i="10"/>
  <c r="C264" i="10"/>
  <c r="R14" i="9"/>
  <c r="J246" i="10"/>
  <c r="F222" i="10"/>
  <c r="F256" i="10"/>
  <c r="T11" i="9"/>
  <c r="T5" i="9"/>
  <c r="D42" i="10"/>
  <c r="O8" i="9"/>
  <c r="F221" i="10"/>
  <c r="C208" i="10"/>
  <c r="M19" i="9"/>
  <c r="C19" i="10"/>
  <c r="I18" i="10"/>
  <c r="N18" i="9"/>
  <c r="U18" i="9"/>
  <c r="D224" i="10"/>
  <c r="J222" i="10"/>
  <c r="I208" i="10"/>
  <c r="K229" i="10"/>
  <c r="K195" i="10"/>
  <c r="I193" i="10"/>
  <c r="G185" i="10"/>
  <c r="D184" i="10"/>
  <c r="S14" i="9"/>
  <c r="G176" i="10"/>
  <c r="C141" i="10"/>
  <c r="C175" i="10"/>
  <c r="E133" i="10"/>
  <c r="F7" i="9"/>
  <c r="C9" i="10"/>
  <c r="N9" i="9"/>
  <c r="J7" i="10"/>
  <c r="B4" i="9"/>
  <c r="M4" i="9"/>
  <c r="J195" i="10"/>
  <c r="J229" i="10"/>
  <c r="F194" i="10"/>
  <c r="K189" i="10"/>
  <c r="K223" i="10"/>
  <c r="J108" i="10"/>
  <c r="J142" i="10"/>
  <c r="C108" i="10"/>
  <c r="F5" i="9"/>
  <c r="C142" i="10"/>
  <c r="Q6" i="9"/>
  <c r="D75" i="10"/>
  <c r="D109" i="10"/>
  <c r="G59" i="10"/>
  <c r="G25" i="10"/>
  <c r="B20" i="10"/>
  <c r="B54" i="10"/>
  <c r="G196" i="10"/>
  <c r="G230" i="10"/>
  <c r="S16" i="9"/>
  <c r="G30" i="10"/>
  <c r="F20" i="10"/>
  <c r="G263" i="10"/>
  <c r="F262" i="10"/>
  <c r="I261" i="10"/>
  <c r="G260" i="10"/>
  <c r="J255" i="10"/>
  <c r="C246" i="10"/>
  <c r="F233" i="10"/>
  <c r="F230" i="10"/>
  <c r="G228" i="10"/>
  <c r="J220" i="10"/>
  <c r="C220" i="10"/>
  <c r="I217" i="10"/>
  <c r="G128" i="10"/>
  <c r="I96" i="10"/>
  <c r="J92" i="10"/>
  <c r="F73" i="10"/>
  <c r="E8" i="9"/>
  <c r="B49" i="10"/>
  <c r="D29" i="10"/>
  <c r="B9" i="9"/>
  <c r="C6" i="10"/>
  <c r="I252" i="10"/>
  <c r="I249" i="10"/>
  <c r="C243" i="10"/>
  <c r="B234" i="10"/>
  <c r="I220" i="10"/>
  <c r="D218" i="10"/>
  <c r="C211" i="10"/>
  <c r="D122" i="10"/>
  <c r="D156" i="10"/>
  <c r="J115" i="10"/>
  <c r="J81" i="10"/>
  <c r="C81" i="10"/>
  <c r="C115" i="10"/>
  <c r="G6" i="10"/>
  <c r="C9" i="9"/>
  <c r="C184" i="10"/>
  <c r="B141" i="10"/>
  <c r="D119" i="10"/>
  <c r="B97" i="10"/>
  <c r="J86" i="10"/>
  <c r="J120" i="10"/>
  <c r="F41" i="10"/>
  <c r="J20" i="10"/>
  <c r="G9" i="10"/>
  <c r="G43" i="10"/>
  <c r="B8" i="9"/>
  <c r="B4" i="10"/>
  <c r="C263" i="10"/>
  <c r="F214" i="10"/>
  <c r="G161" i="10"/>
  <c r="F157" i="10"/>
  <c r="B152" i="10"/>
  <c r="I112" i="10"/>
  <c r="B85" i="10"/>
  <c r="B83" i="10"/>
  <c r="B117" i="10"/>
  <c r="G48" i="10"/>
  <c r="I21" i="10"/>
  <c r="I55" i="10"/>
  <c r="B12" i="9"/>
  <c r="F4" i="10"/>
  <c r="G256" i="10"/>
  <c r="J243" i="10"/>
  <c r="C216" i="10"/>
  <c r="B189" i="10"/>
  <c r="G83" i="10"/>
  <c r="G117" i="10"/>
  <c r="C61" i="10"/>
  <c r="C95" i="10"/>
  <c r="C54" i="10"/>
  <c r="C88" i="10"/>
  <c r="B28" i="10"/>
  <c r="B62" i="10"/>
  <c r="I26" i="10"/>
  <c r="C22" i="10"/>
  <c r="B12" i="10"/>
  <c r="B46" i="10"/>
  <c r="I10" i="10"/>
  <c r="D5" i="10"/>
  <c r="J4" i="10"/>
  <c r="H269" i="10"/>
  <c r="D261" i="10"/>
  <c r="B257" i="10"/>
  <c r="D255" i="10"/>
  <c r="F250" i="10"/>
  <c r="B245" i="10"/>
  <c r="I234" i="10"/>
  <c r="G233" i="10"/>
  <c r="F227" i="10"/>
  <c r="D226" i="10"/>
  <c r="J223" i="10"/>
  <c r="I222" i="10"/>
  <c r="B222" i="10"/>
  <c r="J208" i="10"/>
  <c r="J182" i="10"/>
  <c r="H167" i="10"/>
  <c r="B158" i="10"/>
  <c r="J153" i="10"/>
  <c r="D131" i="10"/>
  <c r="D78" i="10"/>
  <c r="D112" i="10"/>
  <c r="D74" i="10"/>
  <c r="D72" i="10"/>
  <c r="E6" i="9"/>
  <c r="C49" i="10"/>
  <c r="C83" i="10"/>
  <c r="F28" i="10"/>
  <c r="G22" i="10"/>
  <c r="F12" i="10"/>
  <c r="B5" i="9"/>
  <c r="I5" i="10"/>
  <c r="D39" i="10"/>
  <c r="C6" i="9"/>
  <c r="G164" i="10"/>
  <c r="F163" i="10"/>
  <c r="G157" i="10"/>
  <c r="G154" i="10"/>
  <c r="C118" i="10"/>
  <c r="C112" i="10"/>
  <c r="G87" i="10"/>
  <c r="G64" i="10"/>
  <c r="C51" i="10"/>
  <c r="F38" i="10"/>
  <c r="I27" i="10"/>
  <c r="D27" i="10"/>
  <c r="I19" i="10"/>
  <c r="D19" i="10"/>
  <c r="J10" i="10"/>
  <c r="D159" i="10"/>
  <c r="D153" i="10"/>
  <c r="F151" i="10"/>
  <c r="G129" i="10"/>
  <c r="I124" i="10"/>
  <c r="I118" i="10"/>
  <c r="I95" i="10"/>
  <c r="C74" i="10"/>
  <c r="F57" i="10"/>
  <c r="I44" i="10"/>
  <c r="I24" i="10"/>
  <c r="D24" i="10"/>
  <c r="B18" i="10"/>
  <c r="I16" i="10"/>
  <c r="D16" i="10"/>
  <c r="J15" i="10"/>
  <c r="B10" i="10"/>
  <c r="I8" i="10"/>
  <c r="D8" i="10"/>
  <c r="B147" i="10"/>
  <c r="D132" i="10"/>
  <c r="D126" i="10"/>
  <c r="F121" i="10"/>
  <c r="I119" i="10"/>
  <c r="J109" i="10"/>
  <c r="C97" i="10"/>
  <c r="B90" i="10"/>
  <c r="F89" i="10"/>
  <c r="D76" i="10"/>
  <c r="I52" i="10"/>
  <c r="F46" i="10"/>
  <c r="J25" i="10"/>
  <c r="F25" i="10"/>
  <c r="B25" i="10"/>
  <c r="I23" i="10"/>
  <c r="J17" i="10"/>
  <c r="F17" i="10"/>
  <c r="B17" i="10"/>
  <c r="I15" i="10"/>
  <c r="J14" i="10"/>
  <c r="J9" i="10"/>
  <c r="F9" i="10"/>
  <c r="B9" i="10"/>
  <c r="I7" i="10"/>
  <c r="E167" i="10"/>
  <c r="F166" i="10"/>
  <c r="J165" i="10"/>
  <c r="G122" i="10"/>
  <c r="B122" i="10"/>
  <c r="F113" i="10"/>
  <c r="G108" i="10"/>
  <c r="F77" i="10"/>
  <c r="C64" i="10"/>
  <c r="J57" i="10"/>
  <c r="G56" i="10"/>
  <c r="C43" i="10"/>
  <c r="D28" i="10"/>
  <c r="I20" i="10"/>
  <c r="D20" i="10"/>
  <c r="J132" i="10"/>
  <c r="B114" i="10"/>
  <c r="B111" i="10"/>
  <c r="F84" i="10"/>
  <c r="I76" i="10"/>
  <c r="G75" i="10"/>
  <c r="B57" i="10"/>
  <c r="F49" i="10"/>
  <c r="G40" i="10"/>
  <c r="H31" i="10"/>
  <c r="B11" i="9"/>
  <c r="I25" i="10"/>
  <c r="D25" i="10"/>
  <c r="I17" i="10"/>
  <c r="D17" i="10"/>
  <c r="J11" i="10"/>
  <c r="F11" i="10"/>
  <c r="B11" i="10"/>
  <c r="I9" i="10"/>
  <c r="B123" i="10"/>
  <c r="F116" i="10"/>
  <c r="D95" i="10"/>
  <c r="F75" i="10"/>
  <c r="J74" i="10"/>
  <c r="I60" i="10"/>
  <c r="F54" i="10"/>
  <c r="C48" i="10"/>
  <c r="B41" i="10"/>
  <c r="I30" i="10"/>
  <c r="D30" i="10"/>
  <c r="B24" i="10"/>
  <c r="I22" i="10"/>
  <c r="D22" i="10"/>
  <c r="B16" i="10"/>
  <c r="I14" i="10"/>
  <c r="D14" i="10"/>
  <c r="J13" i="10"/>
  <c r="J8" i="10"/>
  <c r="F8" i="10"/>
  <c r="B8" i="10"/>
  <c r="I6" i="10"/>
  <c r="D6" i="10"/>
  <c r="K16" i="16"/>
  <c r="H46" i="11"/>
  <c r="J285" i="11"/>
  <c r="J88" i="11"/>
  <c r="J297" i="11"/>
  <c r="D4" i="2"/>
  <c r="H4" i="2"/>
  <c r="C45" i="11"/>
  <c r="I230" i="11"/>
  <c r="E166" i="11"/>
  <c r="D235" i="11"/>
  <c r="G74" i="11"/>
  <c r="F299" i="11"/>
  <c r="D62" i="11"/>
  <c r="K11" i="2"/>
  <c r="E218" i="11"/>
  <c r="G61" i="11"/>
  <c r="G5" i="11"/>
  <c r="B176" i="11"/>
  <c r="D212" i="11"/>
  <c r="B247" i="11"/>
  <c r="B182" i="11"/>
  <c r="F47" i="11"/>
  <c r="H286" i="11"/>
  <c r="H152" i="11"/>
  <c r="B255" i="11"/>
  <c r="F256" i="11"/>
  <c r="D226" i="11"/>
  <c r="H298" i="11"/>
  <c r="B198" i="11"/>
  <c r="F266" i="11"/>
  <c r="J66" i="11"/>
  <c r="C12" i="12" s="1"/>
  <c r="B66" i="11"/>
  <c r="F134" i="11"/>
  <c r="I59" i="10"/>
  <c r="I93" i="10"/>
  <c r="O25" i="9"/>
  <c r="D43" i="10"/>
  <c r="D100" i="11"/>
  <c r="D77" i="10"/>
  <c r="O9" i="9"/>
  <c r="D5" i="17"/>
  <c r="D31" i="10"/>
  <c r="M31" i="9"/>
  <c r="B6" i="9"/>
  <c r="D23" i="10"/>
  <c r="M23" i="9"/>
  <c r="B24" i="16"/>
  <c r="D15" i="10"/>
  <c r="M15" i="9"/>
  <c r="B16" i="16"/>
  <c r="D7" i="10"/>
  <c r="M7" i="9"/>
  <c r="B8" i="16"/>
  <c r="B27" i="16"/>
  <c r="B9" i="16"/>
  <c r="B19" i="16"/>
  <c r="B17" i="16"/>
  <c r="G191" i="10"/>
  <c r="S21" i="9"/>
  <c r="B11" i="16"/>
  <c r="D228" i="10"/>
  <c r="T24" i="9"/>
  <c r="H201" i="10"/>
  <c r="H235" i="10"/>
  <c r="H10" i="9"/>
  <c r="B25" i="16"/>
  <c r="F244" i="10"/>
  <c r="U6" i="9"/>
  <c r="B29" i="16"/>
  <c r="B18" i="16"/>
  <c r="B251" i="10"/>
  <c r="U13" i="9"/>
  <c r="B26" i="16"/>
  <c r="D262" i="10"/>
  <c r="F260" i="10"/>
  <c r="U22" i="9"/>
  <c r="I255" i="10"/>
  <c r="B267" i="10"/>
  <c r="U29" i="9"/>
  <c r="C265" i="10"/>
  <c r="U27" i="9"/>
  <c r="C249" i="10"/>
  <c r="B224" i="10"/>
  <c r="T20" i="9"/>
  <c r="G215" i="10"/>
  <c r="G270" i="11"/>
  <c r="J210" i="10"/>
  <c r="D198" i="10"/>
  <c r="D232" i="10"/>
  <c r="S28" i="9"/>
  <c r="J193" i="10"/>
  <c r="S23" i="9"/>
  <c r="J227" i="10"/>
  <c r="B186" i="10"/>
  <c r="B220" i="10"/>
  <c r="J129" i="10"/>
  <c r="Q27" i="9"/>
  <c r="D123" i="10"/>
  <c r="D157" i="10"/>
  <c r="B119" i="10"/>
  <c r="Q17" i="9"/>
  <c r="B153" i="10"/>
  <c r="D115" i="10"/>
  <c r="D149" i="10"/>
  <c r="F107" i="10"/>
  <c r="F141" i="10"/>
  <c r="B21" i="16"/>
  <c r="B13" i="16"/>
  <c r="J253" i="10"/>
  <c r="U15" i="9"/>
  <c r="D247" i="10"/>
  <c r="U9" i="9"/>
  <c r="G242" i="10"/>
  <c r="U4" i="9"/>
  <c r="J234" i="10"/>
  <c r="T30" i="9"/>
  <c r="D236" i="11"/>
  <c r="I198" i="10"/>
  <c r="I232" i="10"/>
  <c r="B10" i="16"/>
  <c r="E269" i="10"/>
  <c r="J226" i="10"/>
  <c r="T22" i="9"/>
  <c r="D220" i="10"/>
  <c r="T16" i="9"/>
  <c r="B216" i="10"/>
  <c r="T12" i="9"/>
  <c r="F209" i="10"/>
  <c r="C187" i="10"/>
  <c r="S17" i="9"/>
  <c r="C236" i="11"/>
  <c r="B31" i="16"/>
  <c r="B23" i="16"/>
  <c r="B15" i="16"/>
  <c r="B7" i="16"/>
  <c r="B259" i="10"/>
  <c r="U21" i="9"/>
  <c r="D254" i="10"/>
  <c r="G249" i="10"/>
  <c r="B243" i="10"/>
  <c r="U5" i="9"/>
  <c r="G231" i="10"/>
  <c r="T27" i="9"/>
  <c r="I226" i="10"/>
  <c r="G225" i="10"/>
  <c r="C214" i="10"/>
  <c r="B28" i="16"/>
  <c r="B20" i="16"/>
  <c r="B12" i="16"/>
  <c r="B6" i="16"/>
  <c r="B5" i="16"/>
  <c r="U17" i="9"/>
  <c r="C257" i="10"/>
  <c r="U19" i="9"/>
  <c r="B250" i="10"/>
  <c r="J218" i="10"/>
  <c r="T14" i="9"/>
  <c r="D212" i="10"/>
  <c r="T8" i="9"/>
  <c r="J163" i="10"/>
  <c r="I158" i="10"/>
  <c r="R22" i="9"/>
  <c r="J12" i="9"/>
  <c r="J261" i="10"/>
  <c r="U23" i="9"/>
  <c r="G250" i="10"/>
  <c r="U12" i="9"/>
  <c r="B232" i="10"/>
  <c r="T28" i="9"/>
  <c r="B30" i="16"/>
  <c r="B22" i="16"/>
  <c r="B14" i="16"/>
  <c r="G223" i="10"/>
  <c r="T19" i="9"/>
  <c r="I212" i="10"/>
  <c r="B208" i="10"/>
  <c r="T4" i="9"/>
  <c r="K184" i="10"/>
  <c r="K218" i="10"/>
  <c r="K235" i="10"/>
  <c r="J178" i="10"/>
  <c r="I177" i="10"/>
  <c r="S7" i="9"/>
  <c r="F174" i="10"/>
  <c r="C152" i="10"/>
  <c r="C186" i="10"/>
  <c r="F147" i="10"/>
  <c r="G145" i="10"/>
  <c r="J76" i="10"/>
  <c r="J110" i="10"/>
  <c r="K133" i="10"/>
  <c r="G98" i="10"/>
  <c r="G132" i="10"/>
  <c r="G81" i="10"/>
  <c r="G115" i="10"/>
  <c r="B146" i="10"/>
  <c r="I115" i="10"/>
  <c r="J113" i="10"/>
  <c r="B82" i="10"/>
  <c r="B116" i="10"/>
  <c r="D99" i="10"/>
  <c r="C89" i="10"/>
  <c r="C123" i="10"/>
  <c r="G82" i="10"/>
  <c r="G116" i="10"/>
  <c r="C144" i="10"/>
  <c r="D142" i="10"/>
  <c r="B110" i="10"/>
  <c r="B144" i="10"/>
  <c r="I142" i="10"/>
  <c r="J140" i="10"/>
  <c r="D106" i="10"/>
  <c r="D140" i="10"/>
  <c r="J93" i="10"/>
  <c r="J127" i="10"/>
  <c r="I5" i="17"/>
  <c r="J41" i="10"/>
  <c r="F40" i="10"/>
  <c r="F99" i="10"/>
  <c r="G38" i="10"/>
  <c r="G100" i="11"/>
  <c r="G73" i="10"/>
  <c r="G31" i="10"/>
  <c r="I78" i="10"/>
  <c r="E65" i="10"/>
  <c r="B39" i="10"/>
  <c r="C72" i="10"/>
  <c r="F5" i="17"/>
  <c r="K5" i="17"/>
  <c r="C5" i="17"/>
  <c r="H5" i="17"/>
  <c r="E5" i="17"/>
  <c r="J5" i="17"/>
  <c r="B5" i="17"/>
  <c r="G5" i="17"/>
  <c r="I224" i="11"/>
  <c r="H73" i="11"/>
  <c r="B107" i="11"/>
  <c r="F175" i="11"/>
  <c r="B243" i="11"/>
  <c r="B40" i="11"/>
  <c r="F108" i="11"/>
  <c r="H278" i="11"/>
  <c r="J109" i="11"/>
  <c r="H211" i="11"/>
  <c r="B245" i="11"/>
  <c r="H8" i="11"/>
  <c r="B42" i="11"/>
  <c r="H144" i="11"/>
  <c r="D145" i="11"/>
  <c r="J247" i="11"/>
  <c r="J44" i="11"/>
  <c r="D78" i="11"/>
  <c r="H146" i="11"/>
  <c r="B180" i="11"/>
  <c r="B46" i="11"/>
  <c r="F114" i="11"/>
  <c r="J182" i="11"/>
  <c r="F250" i="11"/>
  <c r="D149" i="11"/>
  <c r="H217" i="11"/>
  <c r="B184" i="11"/>
  <c r="J119" i="11"/>
  <c r="D289" i="11"/>
  <c r="J52" i="11"/>
  <c r="B52" i="11"/>
  <c r="H154" i="11"/>
  <c r="D222" i="11"/>
  <c r="H290" i="11"/>
  <c r="D88" i="11"/>
  <c r="B190" i="11"/>
  <c r="F258" i="11"/>
  <c r="H225" i="11"/>
  <c r="J259" i="11"/>
  <c r="J56" i="11"/>
  <c r="H158" i="11"/>
  <c r="B192" i="11"/>
  <c r="H294" i="11"/>
  <c r="F57" i="11"/>
  <c r="J261" i="11"/>
  <c r="D92" i="11"/>
  <c r="H160" i="11"/>
  <c r="D161" i="11"/>
  <c r="B263" i="11"/>
  <c r="F128" i="11"/>
  <c r="B196" i="11"/>
  <c r="F264" i="11"/>
  <c r="J265" i="11"/>
  <c r="F63" i="11"/>
  <c r="B200" i="11"/>
  <c r="H302" i="11"/>
  <c r="C30" i="11"/>
  <c r="G209" i="11"/>
  <c r="K74" i="11"/>
  <c r="G142" i="11"/>
  <c r="K143" i="11"/>
  <c r="I42" i="11"/>
  <c r="I178" i="11"/>
  <c r="E246" i="11"/>
  <c r="I113" i="11"/>
  <c r="E181" i="11"/>
  <c r="C283" i="11"/>
  <c r="C285" i="11"/>
  <c r="E116" i="11"/>
  <c r="E252" i="11"/>
  <c r="E49" i="11"/>
  <c r="C151" i="11"/>
  <c r="I253" i="11"/>
  <c r="C287" i="11"/>
  <c r="C220" i="11"/>
  <c r="G288" i="11"/>
  <c r="I52" i="11"/>
  <c r="G223" i="11"/>
  <c r="C88" i="11"/>
  <c r="G89" i="11"/>
  <c r="K90" i="11"/>
  <c r="C226" i="11"/>
  <c r="K159" i="11"/>
  <c r="I261" i="11"/>
  <c r="G296" i="11"/>
  <c r="I60" i="11"/>
  <c r="C230" i="11"/>
  <c r="G231" i="11"/>
  <c r="K299" i="11"/>
  <c r="E199" i="11"/>
  <c r="C234" i="11"/>
  <c r="C167" i="11"/>
  <c r="F73" i="11"/>
  <c r="F148" i="11"/>
  <c r="D47" i="11"/>
  <c r="B149" i="11"/>
  <c r="B151" i="11"/>
  <c r="J287" i="11"/>
  <c r="D118" i="11"/>
  <c r="D51" i="11"/>
  <c r="H188" i="11"/>
  <c r="F290" i="11"/>
  <c r="H121" i="11"/>
  <c r="B88" i="11"/>
  <c r="F89" i="11"/>
  <c r="J92" i="11"/>
  <c r="H194" i="11"/>
  <c r="F95" i="11"/>
  <c r="F235" i="11"/>
  <c r="E278" i="11"/>
  <c r="C41" i="11"/>
  <c r="K110" i="11"/>
  <c r="I212" i="11"/>
  <c r="K248" i="11"/>
  <c r="C181" i="11"/>
  <c r="I80" i="11"/>
  <c r="E148" i="11"/>
  <c r="K47" i="11"/>
  <c r="K252" i="11"/>
  <c r="K49" i="11"/>
  <c r="G257" i="11"/>
  <c r="E158" i="11"/>
  <c r="K195" i="11"/>
  <c r="I163" i="11"/>
  <c r="C266" i="11"/>
  <c r="F109" i="11"/>
  <c r="D144" i="11"/>
  <c r="H84" i="11"/>
  <c r="D85" i="11"/>
  <c r="J120" i="11"/>
  <c r="J256" i="11"/>
  <c r="H291" i="11"/>
  <c r="F54" i="11"/>
  <c r="B258" i="11"/>
  <c r="H226" i="11"/>
  <c r="D164" i="11"/>
  <c r="B266" i="11"/>
  <c r="H165" i="11"/>
  <c r="H234" i="11"/>
  <c r="K73" i="11"/>
  <c r="I244" i="11"/>
  <c r="C75" i="11"/>
  <c r="E109" i="11"/>
  <c r="I177" i="11"/>
  <c r="K144" i="11"/>
  <c r="K109" i="13" s="1"/>
  <c r="I246" i="11"/>
  <c r="C77" i="11"/>
  <c r="E113" i="11"/>
  <c r="K148" i="11"/>
  <c r="G216" i="11"/>
  <c r="C217" i="11"/>
  <c r="K152" i="11"/>
  <c r="K292" i="11"/>
  <c r="K162" i="11"/>
  <c r="I130" i="11"/>
  <c r="G234" i="11"/>
  <c r="H9" i="2"/>
  <c r="K210" i="11"/>
  <c r="C143" i="11"/>
  <c r="E43" i="11"/>
  <c r="I249" i="11"/>
  <c r="E250" i="11"/>
  <c r="G217" i="11"/>
  <c r="C82" i="11"/>
  <c r="C218" i="11"/>
  <c r="E185" i="11"/>
  <c r="I50" i="11"/>
  <c r="I186" i="11"/>
  <c r="E254" i="11"/>
  <c r="K289" i="11"/>
  <c r="E120" i="11"/>
  <c r="E258" i="11"/>
  <c r="C157" i="11"/>
  <c r="E260" i="11"/>
  <c r="I125" i="11"/>
  <c r="G227" i="11"/>
  <c r="C228" i="11"/>
  <c r="K297" i="11"/>
  <c r="E128" i="11"/>
  <c r="E197" i="11"/>
  <c r="C299" i="11"/>
  <c r="C96" i="11"/>
  <c r="C165" i="11"/>
  <c r="K234" i="11"/>
  <c r="I133" i="11"/>
  <c r="E201" i="11"/>
  <c r="B210" i="11"/>
  <c r="J145" i="11"/>
  <c r="H249" i="11"/>
  <c r="H251" i="11"/>
  <c r="H117" i="11"/>
  <c r="H50" i="11"/>
  <c r="J220" i="11"/>
  <c r="H119" i="11"/>
  <c r="J155" i="11"/>
  <c r="D122" i="11"/>
  <c r="J295" i="11"/>
  <c r="F93" i="11"/>
  <c r="F229" i="11"/>
  <c r="B297" i="11"/>
  <c r="F298" i="11"/>
  <c r="C39" i="11"/>
  <c r="K179" i="11"/>
  <c r="G180" i="11"/>
  <c r="C248" i="11"/>
  <c r="G249" i="11"/>
  <c r="I149" i="11"/>
  <c r="I218" i="11"/>
  <c r="I88" i="11"/>
  <c r="C258" i="11"/>
  <c r="G259" i="11"/>
  <c r="I297" i="11"/>
  <c r="K65" i="11"/>
  <c r="D73" i="11"/>
  <c r="D209" i="11"/>
  <c r="F178" i="11"/>
  <c r="F257" i="11"/>
  <c r="F265" i="11"/>
  <c r="D97" i="11"/>
  <c r="L39" i="1"/>
  <c r="L107" i="1"/>
  <c r="H110" i="11"/>
  <c r="J77" i="11"/>
  <c r="B77" i="11"/>
  <c r="L182" i="1"/>
  <c r="L13" i="1"/>
  <c r="J219" i="11"/>
  <c r="L254" i="1"/>
  <c r="L17" i="1"/>
  <c r="J221" i="11"/>
  <c r="J223" i="11"/>
  <c r="L291" i="1"/>
  <c r="L21" i="1"/>
  <c r="J225" i="11"/>
  <c r="L327" i="1"/>
  <c r="L91" i="1"/>
  <c r="D194" i="11"/>
  <c r="H262" i="11"/>
  <c r="B93" i="11"/>
  <c r="F161" i="11"/>
  <c r="J162" i="11"/>
  <c r="H264" i="11"/>
  <c r="L129" i="1"/>
  <c r="L163" i="1"/>
  <c r="F96" i="11"/>
  <c r="H130" i="11"/>
  <c r="D198" i="11"/>
  <c r="F232" i="11"/>
  <c r="H266" i="11"/>
  <c r="J233" i="11"/>
  <c r="B233" i="11"/>
  <c r="F234" i="11"/>
  <c r="L336" i="1"/>
  <c r="L31" i="1"/>
  <c r="L337" i="1"/>
  <c r="H8" i="2"/>
  <c r="F39" i="11"/>
  <c r="J107" i="11"/>
  <c r="D141" i="11"/>
  <c r="H209" i="11"/>
  <c r="D277" i="11"/>
  <c r="H142" i="11"/>
  <c r="J176" i="11"/>
  <c r="F244" i="11"/>
  <c r="F177" i="11"/>
  <c r="J245" i="11"/>
  <c r="D279" i="11"/>
  <c r="J42" i="11"/>
  <c r="F110" i="11"/>
  <c r="B178" i="11"/>
  <c r="H280" i="11"/>
  <c r="H77" i="11"/>
  <c r="B111" i="11"/>
  <c r="H213" i="11"/>
  <c r="B44" i="11"/>
  <c r="F112" i="11"/>
  <c r="J180" i="11"/>
  <c r="D214" i="11"/>
  <c r="J46" i="11"/>
  <c r="D80" i="11"/>
  <c r="D216" i="11"/>
  <c r="B115" i="11"/>
  <c r="J251" i="11"/>
  <c r="B251" i="11"/>
  <c r="J184" i="11"/>
  <c r="D218" i="11"/>
  <c r="F252" i="11"/>
  <c r="B117" i="11"/>
  <c r="H219" i="11"/>
  <c r="J50" i="11"/>
  <c r="D84" i="11"/>
  <c r="H288" i="11"/>
  <c r="B119" i="11"/>
  <c r="H221" i="11"/>
  <c r="J255" i="11"/>
  <c r="D86" i="11"/>
  <c r="F120" i="11"/>
  <c r="F53" i="11"/>
  <c r="B121" i="11"/>
  <c r="H223" i="11"/>
  <c r="J190" i="11"/>
  <c r="D224" i="11"/>
  <c r="B123" i="11"/>
  <c r="F191" i="11"/>
  <c r="J192" i="11"/>
  <c r="F260" i="11"/>
  <c r="J125" i="11"/>
  <c r="H227" i="11"/>
  <c r="J58" i="11"/>
  <c r="F126" i="11"/>
  <c r="J127" i="11"/>
  <c r="H229" i="11"/>
  <c r="D297" i="11"/>
  <c r="J60" i="11"/>
  <c r="D94" i="11"/>
  <c r="J196" i="11"/>
  <c r="D230" i="11"/>
  <c r="H300" i="11"/>
  <c r="J131" i="11"/>
  <c r="F199" i="11"/>
  <c r="J200" i="11"/>
  <c r="D234" i="11"/>
  <c r="F268" i="11"/>
  <c r="F233" i="13" s="1"/>
  <c r="C210" i="11"/>
  <c r="E177" i="11"/>
  <c r="I247" i="11"/>
  <c r="I44" i="11"/>
  <c r="G146" i="11"/>
  <c r="G145" i="13" s="1"/>
  <c r="C147" i="11"/>
  <c r="K283" i="11"/>
  <c r="C80" i="11"/>
  <c r="G284" i="11"/>
  <c r="E47" i="11"/>
  <c r="K218" i="11"/>
  <c r="G219" i="11"/>
  <c r="I255" i="11"/>
  <c r="K86" i="11"/>
  <c r="G154" i="11"/>
  <c r="K155" i="11"/>
  <c r="I257" i="11"/>
  <c r="G156" i="11"/>
  <c r="C224" i="11"/>
  <c r="K293" i="11"/>
  <c r="C90" i="11"/>
  <c r="K226" i="11"/>
  <c r="G294" i="11"/>
  <c r="G91" i="11"/>
  <c r="E193" i="11"/>
  <c r="K228" i="11"/>
  <c r="E262" i="11"/>
  <c r="K94" i="11"/>
  <c r="G298" i="11"/>
  <c r="E61" i="11"/>
  <c r="G300" i="11"/>
  <c r="G97" i="11"/>
  <c r="G233" i="11"/>
  <c r="K98" i="11"/>
  <c r="G166" i="11"/>
  <c r="E65" i="11"/>
  <c r="K167" i="11"/>
  <c r="I269" i="11"/>
  <c r="B141" i="11"/>
  <c r="D244" i="11"/>
  <c r="J143" i="11"/>
  <c r="H111" i="11"/>
  <c r="H180" i="11"/>
  <c r="J283" i="11"/>
  <c r="H253" i="11"/>
  <c r="H186" i="11"/>
  <c r="D187" i="11"/>
  <c r="J289" i="11"/>
  <c r="F156" i="11"/>
  <c r="B90" i="11"/>
  <c r="J94" i="11"/>
  <c r="H196" i="11"/>
  <c r="G40" i="11"/>
  <c r="G178" i="11"/>
  <c r="E280" i="11"/>
  <c r="K181" i="11"/>
  <c r="G182" i="11"/>
  <c r="K250" i="11"/>
  <c r="G251" i="11"/>
  <c r="E286" i="11"/>
  <c r="K118" i="11"/>
  <c r="K187" i="11"/>
  <c r="E154" i="11"/>
  <c r="K256" i="11"/>
  <c r="E292" i="11"/>
  <c r="I157" i="11"/>
  <c r="E227" i="11"/>
  <c r="C195" i="11"/>
  <c r="G200" i="11"/>
  <c r="E235" i="11"/>
  <c r="G31" i="11"/>
  <c r="B39" i="11"/>
  <c r="B108" i="11"/>
  <c r="B41" i="11"/>
  <c r="D211" i="11"/>
  <c r="D81" i="11"/>
  <c r="D46" i="13" s="1"/>
  <c r="D152" i="11"/>
  <c r="D223" i="11"/>
  <c r="B55" i="11"/>
  <c r="B57" i="11"/>
  <c r="H299" i="11"/>
  <c r="B130" i="11"/>
  <c r="F131" i="11"/>
  <c r="K107" i="11"/>
  <c r="K72" i="13" s="1"/>
  <c r="E141" i="11"/>
  <c r="G175" i="11"/>
  <c r="G174" i="13" s="1"/>
  <c r="G108" i="11"/>
  <c r="K176" i="11"/>
  <c r="C176" i="11"/>
  <c r="E76" i="11"/>
  <c r="K111" i="11"/>
  <c r="E281" i="11"/>
  <c r="K113" i="11"/>
  <c r="C113" i="11"/>
  <c r="G114" i="11"/>
  <c r="C182" i="11"/>
  <c r="I284" i="11"/>
  <c r="G183" i="11"/>
  <c r="E285" i="11"/>
  <c r="K184" i="11"/>
  <c r="C184" i="11"/>
  <c r="G185" i="11"/>
  <c r="K253" i="11"/>
  <c r="C253" i="11"/>
  <c r="E220" i="11"/>
  <c r="E219" i="13" s="1"/>
  <c r="G51" i="11"/>
  <c r="C52" i="11"/>
  <c r="I290" i="11"/>
  <c r="C121" i="11"/>
  <c r="E155" i="11"/>
  <c r="G122" i="11"/>
  <c r="C190" i="11"/>
  <c r="E224" i="11"/>
  <c r="K123" i="11"/>
  <c r="E90" i="11"/>
  <c r="G124" i="11"/>
  <c r="C58" i="11"/>
  <c r="E92" i="11"/>
  <c r="C263" i="11"/>
  <c r="E230" i="11"/>
  <c r="I298" i="11"/>
  <c r="I95" i="11"/>
  <c r="K129" i="11"/>
  <c r="C198" i="11"/>
  <c r="E232" i="11"/>
  <c r="I233" i="11"/>
  <c r="C5" i="2"/>
  <c r="T5" i="3"/>
  <c r="P30" i="3"/>
  <c r="L248" i="3"/>
  <c r="O31" i="3"/>
  <c r="L229" i="1"/>
  <c r="L268" i="1"/>
  <c r="R259" i="3"/>
  <c r="L259" i="3"/>
  <c r="L29" i="1"/>
  <c r="X14" i="3"/>
  <c r="S45" i="3"/>
  <c r="L168" i="1"/>
  <c r="F236" i="11"/>
  <c r="L230" i="1"/>
  <c r="L26" i="3"/>
  <c r="L145" i="3"/>
  <c r="L146" i="3"/>
  <c r="K183" i="13"/>
  <c r="E8" i="2"/>
  <c r="U32" i="3"/>
  <c r="O288" i="3"/>
  <c r="L288" i="3"/>
  <c r="O296" i="3"/>
  <c r="L296" i="3"/>
  <c r="E6" i="2"/>
  <c r="L201" i="3"/>
  <c r="L258" i="3"/>
  <c r="H11" i="2"/>
  <c r="L222" i="3"/>
  <c r="E11" i="2"/>
  <c r="L126" i="3"/>
  <c r="E8" i="12"/>
  <c r="C4" i="12"/>
  <c r="L23" i="1"/>
  <c r="L126" i="1"/>
  <c r="L25" i="1"/>
  <c r="L297" i="1"/>
  <c r="L264" i="1"/>
  <c r="L266" i="1"/>
  <c r="L63" i="1"/>
  <c r="L134" i="1"/>
  <c r="L26" i="1"/>
  <c r="L162" i="1"/>
  <c r="L298" i="1"/>
  <c r="L28" i="1"/>
  <c r="L97" i="1"/>
  <c r="L99" i="1"/>
  <c r="L269" i="1"/>
  <c r="L304" i="1"/>
  <c r="P160" i="3"/>
  <c r="L338" i="1"/>
  <c r="L93" i="1"/>
  <c r="L193" i="1"/>
  <c r="L329" i="1"/>
  <c r="L194" i="1"/>
  <c r="L132" i="1"/>
  <c r="P10" i="3"/>
  <c r="L10" i="3"/>
  <c r="S165" i="3"/>
  <c r="S8" i="3"/>
  <c r="L161" i="3"/>
  <c r="R161" i="3"/>
  <c r="L12" i="1"/>
  <c r="L152" i="1"/>
  <c r="L294" i="1"/>
  <c r="L296" i="1"/>
  <c r="L231" i="1"/>
  <c r="L300" i="1"/>
  <c r="L302" i="1"/>
  <c r="L260" i="1"/>
  <c r="L94" i="1"/>
  <c r="L131" i="1"/>
  <c r="L261" i="1"/>
  <c r="L330" i="1"/>
  <c r="L59" i="1"/>
  <c r="L96" i="1"/>
  <c r="L64" i="1"/>
  <c r="L127" i="1"/>
  <c r="L166" i="1"/>
  <c r="T24" i="3"/>
  <c r="V19" i="3"/>
  <c r="Q27" i="3"/>
  <c r="L80" i="3"/>
  <c r="O175" i="3"/>
  <c r="L175" i="3"/>
  <c r="O233" i="3"/>
  <c r="L233" i="3"/>
  <c r="R269" i="3"/>
  <c r="L269" i="3"/>
  <c r="T30" i="3"/>
  <c r="L81" i="3"/>
  <c r="L334" i="3"/>
  <c r="R7" i="3"/>
  <c r="R20" i="3"/>
  <c r="L56" i="3"/>
  <c r="Q10" i="3"/>
  <c r="R17" i="3"/>
  <c r="S23" i="3"/>
  <c r="L58" i="1"/>
  <c r="I7" i="2"/>
  <c r="B12" i="2"/>
  <c r="L61" i="1"/>
  <c r="L262" i="1"/>
  <c r="L332" i="1"/>
  <c r="L161" i="1"/>
  <c r="L299" i="1"/>
  <c r="U28" i="3"/>
  <c r="L85" i="3"/>
  <c r="O96" i="3"/>
  <c r="L96" i="3"/>
  <c r="L220" i="3"/>
  <c r="O293" i="3"/>
  <c r="L293" i="3"/>
  <c r="Q311" i="3"/>
  <c r="L311" i="3"/>
  <c r="L328" i="1"/>
  <c r="L250" i="3"/>
  <c r="Q250" i="3"/>
  <c r="T15" i="3"/>
  <c r="U31" i="3"/>
  <c r="L218" i="1"/>
  <c r="L123" i="1"/>
  <c r="L228" i="1"/>
  <c r="L334" i="1"/>
  <c r="L66" i="1"/>
  <c r="L267" i="1"/>
  <c r="L335" i="1"/>
  <c r="W5" i="3"/>
  <c r="P11" i="3"/>
  <c r="R25" i="3"/>
  <c r="W26" i="3"/>
  <c r="O129" i="3"/>
  <c r="L129" i="3"/>
  <c r="L168" i="3"/>
  <c r="O168" i="3"/>
  <c r="L57" i="1"/>
  <c r="L24" i="1"/>
  <c r="L92" i="1"/>
  <c r="L198" i="1"/>
  <c r="L232" i="1"/>
  <c r="L30" i="1"/>
  <c r="L98" i="1"/>
  <c r="L234" i="1"/>
  <c r="L65" i="1"/>
  <c r="L32" i="1"/>
  <c r="L270" i="1"/>
  <c r="V28" i="3"/>
  <c r="L78" i="3"/>
  <c r="L304" i="3"/>
  <c r="Q304" i="3"/>
  <c r="D11" i="2"/>
  <c r="W30" i="3"/>
  <c r="L88" i="3"/>
  <c r="L154" i="3"/>
  <c r="L229" i="3"/>
  <c r="O229" i="3"/>
  <c r="L338" i="3"/>
  <c r="O338" i="3"/>
  <c r="U14" i="3"/>
  <c r="L23" i="3"/>
  <c r="L148" i="3"/>
  <c r="L198" i="3"/>
  <c r="L332" i="3"/>
  <c r="L337" i="3"/>
  <c r="S337" i="3"/>
  <c r="V21" i="3"/>
  <c r="O30" i="3"/>
  <c r="O32" i="3"/>
  <c r="B4" i="2"/>
  <c r="L73" i="3"/>
  <c r="L94" i="3"/>
  <c r="L202" i="3"/>
  <c r="O202" i="3"/>
  <c r="L251" i="3"/>
  <c r="L110" i="3"/>
  <c r="L190" i="3"/>
  <c r="L282" i="3"/>
  <c r="L312" i="3"/>
  <c r="L162" i="3"/>
  <c r="L284" i="3"/>
  <c r="O284" i="3"/>
  <c r="L326" i="3"/>
  <c r="L236" i="3"/>
  <c r="L164" i="3"/>
  <c r="L225" i="3"/>
  <c r="L270" i="3"/>
  <c r="L182" i="3"/>
  <c r="L188" i="3"/>
  <c r="L214" i="3"/>
  <c r="O256" i="3"/>
  <c r="L256" i="3"/>
  <c r="L318" i="3"/>
  <c r="L335" i="3"/>
  <c r="L280" i="3"/>
  <c r="L298" i="3"/>
  <c r="L73" i="1"/>
  <c r="L141" i="1"/>
  <c r="L243" i="1"/>
  <c r="L278" i="1"/>
  <c r="L109" i="1"/>
  <c r="L245" i="1"/>
  <c r="L313" i="1"/>
  <c r="L8" i="1"/>
  <c r="L314" i="1"/>
  <c r="L10" i="1"/>
  <c r="L282" i="1"/>
  <c r="L45" i="1"/>
  <c r="L113" i="1"/>
  <c r="L46" i="1"/>
  <c r="L284" i="1"/>
  <c r="L318" i="1"/>
  <c r="L183" i="1"/>
  <c r="L217" i="1"/>
  <c r="L48" i="1"/>
  <c r="L116" i="1"/>
  <c r="L150" i="1"/>
  <c r="L286" i="1"/>
  <c r="L15" i="1"/>
  <c r="L83" i="1"/>
  <c r="L219" i="1"/>
  <c r="L322" i="1"/>
  <c r="L51" i="1"/>
  <c r="L153" i="1"/>
  <c r="L221" i="1"/>
  <c r="L18" i="1"/>
  <c r="L86" i="1"/>
  <c r="L188" i="1"/>
  <c r="L121" i="1"/>
  <c r="L257" i="1"/>
  <c r="L190" i="1"/>
  <c r="L225" i="1"/>
  <c r="L56" i="1"/>
  <c r="L124" i="1"/>
  <c r="L158" i="1"/>
  <c r="L226" i="1"/>
  <c r="X29" i="3"/>
  <c r="L31" i="3"/>
  <c r="V53" i="3"/>
  <c r="S116" i="3"/>
  <c r="L215" i="1"/>
  <c r="V20" i="3"/>
  <c r="O79" i="3"/>
  <c r="L79" i="3"/>
  <c r="O89" i="3"/>
  <c r="L89" i="3"/>
  <c r="O125" i="3"/>
  <c r="L125" i="3"/>
  <c r="Q151" i="3"/>
  <c r="L151" i="3"/>
  <c r="R178" i="3"/>
  <c r="L178" i="3"/>
  <c r="R283" i="3"/>
  <c r="L283" i="3"/>
  <c r="L50" i="1"/>
  <c r="L115" i="1"/>
  <c r="L258" i="1"/>
  <c r="O127" i="3"/>
  <c r="L127" i="3"/>
  <c r="Q191" i="3"/>
  <c r="L191" i="3"/>
  <c r="S286" i="3"/>
  <c r="X314" i="3"/>
  <c r="L316" i="3"/>
  <c r="L157" i="1"/>
  <c r="L216" i="1"/>
  <c r="T9" i="3"/>
  <c r="W16" i="3"/>
  <c r="X17" i="3"/>
  <c r="P25" i="3"/>
  <c r="L25" i="3"/>
  <c r="O27" i="3"/>
  <c r="L27" i="3"/>
  <c r="L42" i="3"/>
  <c r="Q42" i="3"/>
  <c r="L48" i="3"/>
  <c r="O48" i="3"/>
  <c r="L59" i="3"/>
  <c r="R97" i="3"/>
  <c r="L97" i="3"/>
  <c r="L113" i="3"/>
  <c r="V231" i="3"/>
  <c r="L243" i="3"/>
  <c r="P254" i="3"/>
  <c r="S297" i="3"/>
  <c r="L297" i="3"/>
  <c r="L311" i="1"/>
  <c r="L6" i="1"/>
  <c r="L108" i="1"/>
  <c r="L176" i="1"/>
  <c r="L312" i="1"/>
  <c r="L143" i="1"/>
  <c r="L178" i="1"/>
  <c r="L43" i="1"/>
  <c r="L111" i="1"/>
  <c r="L179" i="1"/>
  <c r="L44" i="1"/>
  <c r="L180" i="1"/>
  <c r="L316" i="1"/>
  <c r="L148" i="1"/>
  <c r="L81" i="1"/>
  <c r="L118" i="1"/>
  <c r="W19" i="3"/>
  <c r="X27" i="3"/>
  <c r="R50" i="3"/>
  <c r="L50" i="3"/>
  <c r="P123" i="3"/>
  <c r="L123" i="3"/>
  <c r="L315" i="3"/>
  <c r="L42" i="1"/>
  <c r="L85" i="1"/>
  <c r="L220" i="1"/>
  <c r="T25" i="3"/>
  <c r="S27" i="3"/>
  <c r="R64" i="3"/>
  <c r="L64" i="3"/>
  <c r="L114" i="3"/>
  <c r="L157" i="3"/>
  <c r="L176" i="3"/>
  <c r="R176" i="3"/>
  <c r="L88" i="1"/>
  <c r="L110" i="1"/>
  <c r="L289" i="1"/>
  <c r="L77" i="1"/>
  <c r="L256" i="1"/>
  <c r="Q7" i="3"/>
  <c r="L7" i="3"/>
  <c r="W15" i="3"/>
  <c r="Q63" i="3"/>
  <c r="L63" i="3"/>
  <c r="L86" i="3"/>
  <c r="P111" i="3"/>
  <c r="L111" i="3"/>
  <c r="R118" i="3"/>
  <c r="L118" i="3"/>
  <c r="W186" i="3"/>
  <c r="Q228" i="3"/>
  <c r="L228" i="3"/>
  <c r="L262" i="3"/>
  <c r="O262" i="3"/>
  <c r="P301" i="3"/>
  <c r="L301" i="3"/>
  <c r="R324" i="3"/>
  <c r="L324" i="3"/>
  <c r="L209" i="1"/>
  <c r="L40" i="1"/>
  <c r="L142" i="1"/>
  <c r="L7" i="1"/>
  <c r="L75" i="1"/>
  <c r="L211" i="1"/>
  <c r="L144" i="1"/>
  <c r="L280" i="1"/>
  <c r="L247" i="1"/>
  <c r="L78" i="1"/>
  <c r="L146" i="1"/>
  <c r="L79" i="1"/>
  <c r="L249" i="1"/>
  <c r="L149" i="1"/>
  <c r="L14" i="1"/>
  <c r="L184" i="1"/>
  <c r="L320" i="1"/>
  <c r="L117" i="1"/>
  <c r="L16" i="1"/>
  <c r="L186" i="1"/>
  <c r="L288" i="1"/>
  <c r="L119" i="1"/>
  <c r="L255" i="1"/>
  <c r="L52" i="1"/>
  <c r="L154" i="1"/>
  <c r="L222" i="1"/>
  <c r="L324" i="1"/>
  <c r="L53" i="1"/>
  <c r="L87" i="1"/>
  <c r="L223" i="1"/>
  <c r="L54" i="1"/>
  <c r="L224" i="1"/>
  <c r="L326" i="1"/>
  <c r="L89" i="1"/>
  <c r="L259" i="1"/>
  <c r="L22" i="1"/>
  <c r="L15" i="3"/>
  <c r="X128" i="3"/>
  <c r="O167" i="3"/>
  <c r="L167" i="3"/>
  <c r="P193" i="3"/>
  <c r="L193" i="3"/>
  <c r="L47" i="1"/>
  <c r="L156" i="1"/>
  <c r="W13" i="3"/>
  <c r="L13" i="3"/>
  <c r="R28" i="3"/>
  <c r="L192" i="1"/>
  <c r="L251" i="1"/>
  <c r="R18" i="3"/>
  <c r="L18" i="3"/>
  <c r="T59" i="3"/>
  <c r="L124" i="3"/>
  <c r="R132" i="3"/>
  <c r="L132" i="3"/>
  <c r="L165" i="3"/>
  <c r="O281" i="3"/>
  <c r="L281" i="3"/>
  <c r="L20" i="1"/>
  <c r="L147" i="1"/>
  <c r="L292" i="1"/>
  <c r="S11" i="3"/>
  <c r="S19" i="3"/>
  <c r="L28" i="3"/>
  <c r="L107" i="3"/>
  <c r="R121" i="3"/>
  <c r="L121" i="3"/>
  <c r="O279" i="3"/>
  <c r="L279" i="3"/>
  <c r="L9" i="1"/>
  <c r="L213" i="1"/>
  <c r="L252" i="1"/>
  <c r="L55" i="1"/>
  <c r="L80" i="1"/>
  <c r="L177" i="1"/>
  <c r="L187" i="1"/>
  <c r="L214" i="1"/>
  <c r="L253" i="1"/>
  <c r="L290" i="1"/>
  <c r="R15" i="3"/>
  <c r="Q22" i="3"/>
  <c r="R31" i="3"/>
  <c r="W31" i="3"/>
  <c r="W32" i="3"/>
  <c r="R40" i="3"/>
  <c r="L40" i="3"/>
  <c r="L47" i="3"/>
  <c r="R55" i="3"/>
  <c r="L55" i="3"/>
  <c r="O61" i="3"/>
  <c r="L61" i="3"/>
  <c r="U66" i="3"/>
  <c r="L66" i="3"/>
  <c r="L92" i="3"/>
  <c r="O92" i="3"/>
  <c r="L93" i="3"/>
  <c r="P153" i="3"/>
  <c r="L153" i="3"/>
  <c r="O253" i="3"/>
  <c r="L253" i="3"/>
  <c r="S261" i="3"/>
  <c r="L261" i="3"/>
  <c r="Q291" i="3"/>
  <c r="L291" i="3"/>
  <c r="L323" i="3"/>
  <c r="H6" i="2"/>
  <c r="L58" i="3"/>
  <c r="O117" i="3"/>
  <c r="L117" i="3"/>
  <c r="L247" i="3"/>
  <c r="O286" i="3"/>
  <c r="L286" i="3"/>
  <c r="L294" i="3"/>
  <c r="O294" i="3"/>
  <c r="O319" i="3"/>
  <c r="L319" i="3"/>
  <c r="U11" i="3"/>
  <c r="X22" i="3"/>
  <c r="P115" i="3"/>
  <c r="L115" i="3"/>
  <c r="Q167" i="3"/>
  <c r="L285" i="1"/>
  <c r="L287" i="1"/>
  <c r="L295" i="1"/>
  <c r="L301" i="1"/>
  <c r="L303" i="1"/>
  <c r="L5" i="3"/>
  <c r="P17" i="3"/>
  <c r="L17" i="3"/>
  <c r="O19" i="3"/>
  <c r="L19" i="3"/>
  <c r="L62" i="3"/>
  <c r="L226" i="3"/>
  <c r="L62" i="1"/>
  <c r="L76" i="1"/>
  <c r="L84" i="1"/>
  <c r="L100" i="1"/>
  <c r="L114" i="1"/>
  <c r="L122" i="1"/>
  <c r="L130" i="1"/>
  <c r="L164" i="1"/>
  <c r="L175" i="1"/>
  <c r="L185" i="1"/>
  <c r="L196" i="1"/>
  <c r="L236" i="1"/>
  <c r="C9" i="2"/>
  <c r="I5" i="2"/>
  <c r="K9" i="2"/>
  <c r="P5" i="3"/>
  <c r="V10" i="3"/>
  <c r="Q11" i="3"/>
  <c r="L12" i="3"/>
  <c r="V12" i="3"/>
  <c r="P13" i="3"/>
  <c r="Q17" i="3"/>
  <c r="U20" i="3"/>
  <c r="L21" i="3"/>
  <c r="S24" i="3"/>
  <c r="P32" i="3"/>
  <c r="P39" i="3"/>
  <c r="L39" i="3"/>
  <c r="O41" i="3"/>
  <c r="L41" i="3"/>
  <c r="L54" i="3"/>
  <c r="O54" i="3"/>
  <c r="Q83" i="3"/>
  <c r="L83" i="3"/>
  <c r="R110" i="3"/>
  <c r="L141" i="3"/>
  <c r="L143" i="3"/>
  <c r="Q148" i="3"/>
  <c r="L181" i="3"/>
  <c r="Q220" i="3"/>
  <c r="L221" i="3"/>
  <c r="P222" i="3"/>
  <c r="L266" i="3"/>
  <c r="L302" i="3"/>
  <c r="Q326" i="3"/>
  <c r="L327" i="3"/>
  <c r="Q331" i="3"/>
  <c r="L331" i="3"/>
  <c r="L321" i="3"/>
  <c r="S5" i="3"/>
  <c r="P9" i="3"/>
  <c r="T17" i="3"/>
  <c r="R23" i="3"/>
  <c r="O29" i="3"/>
  <c r="L29" i="3"/>
  <c r="O95" i="3"/>
  <c r="L95" i="3"/>
  <c r="L194" i="3"/>
  <c r="O194" i="3"/>
  <c r="O234" i="3"/>
  <c r="L234" i="3"/>
  <c r="O295" i="3"/>
  <c r="L295" i="3"/>
  <c r="O313" i="3"/>
  <c r="L313" i="3"/>
  <c r="H5" i="2"/>
  <c r="L186" i="3"/>
  <c r="O186" i="3"/>
  <c r="L277" i="1"/>
  <c r="L159" i="1"/>
  <c r="L99" i="3"/>
  <c r="L156" i="3"/>
  <c r="L329" i="3"/>
  <c r="L11" i="1"/>
  <c r="L19" i="1"/>
  <c r="L95" i="1"/>
  <c r="L160" i="1"/>
  <c r="L199" i="1"/>
  <c r="L201" i="1"/>
  <c r="L244" i="1"/>
  <c r="L281" i="1"/>
  <c r="L283" i="1"/>
  <c r="L319" i="1"/>
  <c r="L321" i="1"/>
  <c r="L315" i="1"/>
  <c r="L181" i="1"/>
  <c r="L317" i="1"/>
  <c r="L323" i="1"/>
  <c r="L189" i="1"/>
  <c r="L325" i="1"/>
  <c r="L195" i="1"/>
  <c r="L331" i="1"/>
  <c r="L197" i="1"/>
  <c r="L333" i="1"/>
  <c r="W11" i="3"/>
  <c r="V15" i="3"/>
  <c r="Q19" i="3"/>
  <c r="W27" i="3"/>
  <c r="L43" i="3"/>
  <c r="L45" i="3"/>
  <c r="O75" i="3"/>
  <c r="L75" i="3"/>
  <c r="O108" i="3"/>
  <c r="L108" i="3"/>
  <c r="O109" i="3"/>
  <c r="L109" i="3"/>
  <c r="L119" i="3"/>
  <c r="Q159" i="3"/>
  <c r="L159" i="3"/>
  <c r="L183" i="3"/>
  <c r="L192" i="3"/>
  <c r="P192" i="3"/>
  <c r="L196" i="3"/>
  <c r="O210" i="3"/>
  <c r="L210" i="3"/>
  <c r="O231" i="3"/>
  <c r="L231" i="3"/>
  <c r="L246" i="3"/>
  <c r="O246" i="3"/>
  <c r="L254" i="3"/>
  <c r="L84" i="3"/>
  <c r="L116" i="3"/>
  <c r="L149" i="3"/>
  <c r="O177" i="3"/>
  <c r="L177" i="3"/>
  <c r="L179" i="3"/>
  <c r="Q215" i="3"/>
  <c r="L215" i="3"/>
  <c r="Q255" i="3"/>
  <c r="L255" i="3"/>
  <c r="L330" i="3"/>
  <c r="F6" i="2"/>
  <c r="L5" i="1"/>
  <c r="L279" i="1"/>
  <c r="L151" i="1"/>
  <c r="L293" i="1"/>
  <c r="L167" i="1"/>
  <c r="P16" i="3"/>
  <c r="L51" i="3"/>
  <c r="L100" i="3"/>
  <c r="P131" i="3"/>
  <c r="L131" i="3"/>
  <c r="O133" i="3"/>
  <c r="L133" i="3"/>
  <c r="L160" i="3"/>
  <c r="L212" i="3"/>
  <c r="L264" i="3"/>
  <c r="P277" i="3"/>
  <c r="L277" i="3"/>
  <c r="O333" i="3"/>
  <c r="L333" i="3"/>
  <c r="L27" i="1"/>
  <c r="L41" i="1"/>
  <c r="L49" i="1"/>
  <c r="L125" i="1"/>
  <c r="L133" i="1"/>
  <c r="L145" i="1"/>
  <c r="L155" i="1"/>
  <c r="L165" i="1"/>
  <c r="L200" i="1"/>
  <c r="L60" i="1"/>
  <c r="L74" i="1"/>
  <c r="L82" i="1"/>
  <c r="L90" i="1"/>
  <c r="L112" i="1"/>
  <c r="L120" i="1"/>
  <c r="L128" i="1"/>
  <c r="L191" i="1"/>
  <c r="L202" i="1"/>
  <c r="L210" i="1"/>
  <c r="L212" i="1"/>
  <c r="L246" i="1"/>
  <c r="L248" i="1"/>
  <c r="L250" i="1"/>
  <c r="L227" i="1"/>
  <c r="L263" i="1"/>
  <c r="L265" i="1"/>
  <c r="L233" i="1"/>
  <c r="L235" i="1"/>
  <c r="D9" i="2"/>
  <c r="G7" i="2"/>
  <c r="T8" i="3"/>
  <c r="L9" i="3"/>
  <c r="X9" i="3"/>
  <c r="Q15" i="3"/>
  <c r="L20" i="3"/>
  <c r="V31" i="3"/>
  <c r="O49" i="3"/>
  <c r="L49" i="3"/>
  <c r="Q53" i="3"/>
  <c r="L53" i="3"/>
  <c r="L76" i="3"/>
  <c r="L77" i="3"/>
  <c r="O91" i="3"/>
  <c r="L91" i="3"/>
  <c r="R96" i="3"/>
  <c r="L134" i="3"/>
  <c r="L152" i="3"/>
  <c r="O152" i="3"/>
  <c r="L200" i="3"/>
  <c r="P200" i="3"/>
  <c r="O211" i="3"/>
  <c r="L211" i="3"/>
  <c r="P217" i="3"/>
  <c r="L217" i="3"/>
  <c r="L336" i="3"/>
  <c r="P336" i="3"/>
  <c r="O11" i="3"/>
  <c r="L11" i="3"/>
  <c r="O15" i="3"/>
  <c r="R21" i="3"/>
  <c r="U23" i="3"/>
  <c r="L24" i="3"/>
  <c r="V26" i="3"/>
  <c r="R29" i="3"/>
  <c r="O64" i="3"/>
  <c r="L122" i="3"/>
  <c r="O147" i="3"/>
  <c r="L147" i="3"/>
  <c r="L184" i="3"/>
  <c r="L187" i="3"/>
  <c r="L197" i="3"/>
  <c r="P209" i="3"/>
  <c r="L209" i="3"/>
  <c r="L213" i="3"/>
  <c r="L244" i="3"/>
  <c r="O265" i="3"/>
  <c r="L265" i="3"/>
  <c r="O287" i="3"/>
  <c r="L287" i="3"/>
  <c r="L290" i="3"/>
  <c r="P298" i="3"/>
  <c r="Q336" i="3"/>
  <c r="C12" i="2"/>
  <c r="R5" i="3"/>
  <c r="V13" i="3"/>
  <c r="L16" i="3"/>
  <c r="Q23" i="3"/>
  <c r="L32" i="3"/>
  <c r="O57" i="3"/>
  <c r="L57" i="3"/>
  <c r="L130" i="3"/>
  <c r="O155" i="3"/>
  <c r="L155" i="3"/>
  <c r="L218" i="3"/>
  <c r="L322" i="3"/>
  <c r="O322" i="3"/>
  <c r="D5" i="2"/>
  <c r="G11" i="2"/>
  <c r="J9" i="2"/>
  <c r="U7" i="3"/>
  <c r="L8" i="3"/>
  <c r="R13" i="3"/>
  <c r="X25" i="3"/>
  <c r="Q31" i="3"/>
  <c r="L46" i="3"/>
  <c r="O65" i="3"/>
  <c r="L65" i="3"/>
  <c r="O87" i="3"/>
  <c r="L87" i="3"/>
  <c r="L144" i="3"/>
  <c r="O163" i="3"/>
  <c r="L163" i="3"/>
  <c r="L185" i="3"/>
  <c r="O189" i="3"/>
  <c r="L189" i="3"/>
  <c r="O199" i="3"/>
  <c r="L199" i="3"/>
  <c r="O219" i="3"/>
  <c r="L219" i="3"/>
  <c r="L245" i="3"/>
  <c r="O257" i="3"/>
  <c r="L257" i="3"/>
  <c r="L268" i="3"/>
  <c r="P285" i="3"/>
  <c r="L285" i="3"/>
  <c r="L289" i="3"/>
  <c r="G6" i="2"/>
  <c r="L6" i="3"/>
  <c r="L14" i="3"/>
  <c r="L22" i="3"/>
  <c r="L30" i="3"/>
  <c r="L44" i="3"/>
  <c r="L52" i="3"/>
  <c r="L60" i="3"/>
  <c r="L74" i="3"/>
  <c r="L82" i="3"/>
  <c r="L90" i="3"/>
  <c r="L98" i="3"/>
  <c r="L112" i="3"/>
  <c r="L120" i="3"/>
  <c r="L128" i="3"/>
  <c r="L142" i="3"/>
  <c r="L150" i="3"/>
  <c r="L158" i="3"/>
  <c r="L166" i="3"/>
  <c r="L180" i="3"/>
  <c r="L195" i="3"/>
  <c r="L216" i="3"/>
  <c r="L223" i="3"/>
  <c r="O227" i="3"/>
  <c r="L227" i="3"/>
  <c r="L230" i="3"/>
  <c r="L263" i="3"/>
  <c r="L267" i="3"/>
  <c r="L278" i="3"/>
  <c r="L292" i="3"/>
  <c r="L299" i="3"/>
  <c r="O303" i="3"/>
  <c r="L303" i="3"/>
  <c r="D7" i="2"/>
  <c r="E9" i="2"/>
  <c r="F11" i="2"/>
  <c r="G5" i="2"/>
  <c r="I9" i="2"/>
  <c r="S14" i="3"/>
  <c r="X20" i="3"/>
  <c r="W22" i="3"/>
  <c r="P28" i="3"/>
  <c r="L224" i="3"/>
  <c r="O235" i="3"/>
  <c r="L235" i="3"/>
  <c r="L260" i="3"/>
  <c r="L300" i="3"/>
  <c r="O317" i="3"/>
  <c r="L317" i="3"/>
  <c r="L320" i="3"/>
  <c r="C4" i="2"/>
  <c r="D6" i="2"/>
  <c r="F10" i="2"/>
  <c r="L232" i="3"/>
  <c r="O249" i="3"/>
  <c r="L249" i="3"/>
  <c r="L252" i="3"/>
  <c r="L314" i="3"/>
  <c r="O325" i="3"/>
  <c r="L325" i="3"/>
  <c r="L328" i="3"/>
  <c r="J224" i="13" l="1"/>
  <c r="H159" i="13"/>
  <c r="D163" i="13"/>
  <c r="B106" i="13"/>
  <c r="F38" i="13"/>
  <c r="D87" i="13"/>
  <c r="J57" i="13"/>
  <c r="J254" i="13"/>
  <c r="D50" i="13"/>
  <c r="H218" i="13"/>
  <c r="C189" i="13"/>
  <c r="E245" i="13"/>
  <c r="J108" i="13"/>
  <c r="H153" i="13"/>
  <c r="B262" i="13"/>
  <c r="C166" i="13"/>
  <c r="B76" i="13"/>
  <c r="E257" i="13"/>
  <c r="I177" i="13"/>
  <c r="D117" i="13"/>
  <c r="G216" i="13"/>
  <c r="I195" i="13"/>
  <c r="H118" i="13"/>
  <c r="B95" i="13"/>
  <c r="E223" i="13"/>
  <c r="I262" i="13"/>
  <c r="E200" i="13"/>
  <c r="B175" i="13"/>
  <c r="K152" i="13"/>
  <c r="K6" i="16"/>
  <c r="I14" i="17"/>
  <c r="C112" i="13"/>
  <c r="E119" i="13"/>
  <c r="G188" i="13"/>
  <c r="J218" i="13"/>
  <c r="B14" i="17"/>
  <c r="H76" i="13"/>
  <c r="F263" i="13"/>
  <c r="J250" i="13"/>
  <c r="I49" i="13"/>
  <c r="F174" i="13"/>
  <c r="K64" i="13"/>
  <c r="J252" i="13"/>
  <c r="C40" i="13"/>
  <c r="K14" i="16"/>
  <c r="C160" i="13"/>
  <c r="F264" i="13"/>
  <c r="I165" i="13"/>
  <c r="W5" i="2"/>
  <c r="J14" i="17"/>
  <c r="K12" i="16"/>
  <c r="K18" i="16"/>
  <c r="J31" i="10"/>
  <c r="C12" i="9"/>
  <c r="K10" i="16"/>
  <c r="K13" i="16"/>
  <c r="K14" i="17"/>
  <c r="K19" i="16"/>
  <c r="K23" i="16"/>
  <c r="K11" i="16"/>
  <c r="H14" i="17"/>
  <c r="K31" i="16"/>
  <c r="K17" i="16"/>
  <c r="G14" i="17"/>
  <c r="E14" i="17"/>
  <c r="K15" i="16"/>
  <c r="K7" i="16"/>
  <c r="K27" i="16"/>
  <c r="K26" i="16"/>
  <c r="K22" i="16"/>
  <c r="K25" i="16"/>
  <c r="K28" i="16"/>
  <c r="K21" i="16"/>
  <c r="G107" i="13"/>
  <c r="F231" i="13"/>
  <c r="K9" i="16"/>
  <c r="D14" i="17"/>
  <c r="K20" i="16"/>
  <c r="C223" i="13"/>
  <c r="C183" i="13"/>
  <c r="G199" i="13"/>
  <c r="F14" i="17"/>
  <c r="K8" i="16"/>
  <c r="K24" i="16"/>
  <c r="K29" i="16"/>
  <c r="J161" i="13"/>
  <c r="K5" i="16"/>
  <c r="C14" i="17"/>
  <c r="I31" i="10"/>
  <c r="C11" i="9"/>
  <c r="C31" i="10"/>
  <c r="C5" i="9"/>
  <c r="B31" i="10"/>
  <c r="C4" i="9"/>
  <c r="E192" i="13"/>
  <c r="G121" i="13"/>
  <c r="G184" i="13"/>
  <c r="K30" i="16"/>
  <c r="D9" i="12"/>
  <c r="H6" i="12"/>
  <c r="I9" i="12"/>
  <c r="E32" i="11"/>
  <c r="H134" i="11"/>
  <c r="K100" i="11"/>
  <c r="K65" i="13" s="1"/>
  <c r="B32" i="11"/>
  <c r="I100" i="11"/>
  <c r="J32" i="11"/>
  <c r="I134" i="11"/>
  <c r="D134" i="11"/>
  <c r="G134" i="11"/>
  <c r="K66" i="11"/>
  <c r="H265" i="13"/>
  <c r="G236" i="11"/>
  <c r="K117" i="13"/>
  <c r="G39" i="13"/>
  <c r="C252" i="13"/>
  <c r="L5" i="17"/>
  <c r="C65" i="10"/>
  <c r="D5" i="9"/>
  <c r="G99" i="10"/>
  <c r="E9" i="9"/>
  <c r="I167" i="10"/>
  <c r="G11" i="9"/>
  <c r="D167" i="10"/>
  <c r="G6" i="9"/>
  <c r="I133" i="10"/>
  <c r="F11" i="9"/>
  <c r="I269" i="10"/>
  <c r="J11" i="9"/>
  <c r="H202" i="11"/>
  <c r="B65" i="10"/>
  <c r="D4" i="9"/>
  <c r="O31" i="9"/>
  <c r="C7" i="17"/>
  <c r="G133" i="10"/>
  <c r="F9" i="9"/>
  <c r="G167" i="10"/>
  <c r="G9" i="9"/>
  <c r="J235" i="10"/>
  <c r="I12" i="9"/>
  <c r="F100" i="11"/>
  <c r="D8" i="12" s="1"/>
  <c r="I66" i="11"/>
  <c r="F304" i="11"/>
  <c r="G66" i="11"/>
  <c r="G65" i="13" s="1"/>
  <c r="E270" i="11"/>
  <c r="H5" i="12"/>
  <c r="E66" i="11"/>
  <c r="K166" i="13"/>
  <c r="E202" i="11"/>
  <c r="B114" i="13"/>
  <c r="J7" i="17"/>
  <c r="J65" i="10"/>
  <c r="D12" i="9"/>
  <c r="F167" i="10"/>
  <c r="G8" i="9"/>
  <c r="I201" i="10"/>
  <c r="H11" i="9"/>
  <c r="B235" i="10"/>
  <c r="I4" i="9"/>
  <c r="T31" i="9"/>
  <c r="B12" i="17"/>
  <c r="I6" i="9"/>
  <c r="D235" i="10"/>
  <c r="C12" i="17"/>
  <c r="C235" i="10"/>
  <c r="I5" i="9"/>
  <c r="J9" i="9"/>
  <c r="G269" i="10"/>
  <c r="G12" i="17"/>
  <c r="G235" i="10"/>
  <c r="I9" i="9"/>
  <c r="D10" i="16"/>
  <c r="D6" i="12"/>
  <c r="B236" i="11"/>
  <c r="J168" i="11"/>
  <c r="D304" i="11"/>
  <c r="J6" i="12" s="1"/>
  <c r="D270" i="11"/>
  <c r="I6" i="12" s="1"/>
  <c r="G10" i="2"/>
  <c r="J236" i="11"/>
  <c r="H12" i="12" s="1"/>
  <c r="C270" i="11"/>
  <c r="I5" i="12" s="1"/>
  <c r="K134" i="11"/>
  <c r="K175" i="13"/>
  <c r="J260" i="13"/>
  <c r="C99" i="10"/>
  <c r="E5" i="9"/>
  <c r="D133" i="10"/>
  <c r="F6" i="9"/>
  <c r="C167" i="10"/>
  <c r="G5" i="9"/>
  <c r="B167" i="10"/>
  <c r="G4" i="9"/>
  <c r="R31" i="9"/>
  <c r="B32" i="16"/>
  <c r="F133" i="10"/>
  <c r="F8" i="9"/>
  <c r="F269" i="10"/>
  <c r="J8" i="9"/>
  <c r="H9" i="9"/>
  <c r="G201" i="10"/>
  <c r="C202" i="11"/>
  <c r="C201" i="13" s="1"/>
  <c r="B100" i="11"/>
  <c r="E304" i="11"/>
  <c r="J7" i="12" s="1"/>
  <c r="I304" i="11"/>
  <c r="H304" i="11"/>
  <c r="G32" i="11"/>
  <c r="B270" i="11"/>
  <c r="I4" i="12" s="1"/>
  <c r="F168" i="11"/>
  <c r="C32" i="11"/>
  <c r="C31" i="13" s="1"/>
  <c r="J100" i="11"/>
  <c r="C168" i="11"/>
  <c r="C100" i="11"/>
  <c r="I236" i="11"/>
  <c r="H11" i="12" s="1"/>
  <c r="K6" i="2"/>
  <c r="C146" i="13"/>
  <c r="F113" i="13"/>
  <c r="F31" i="10"/>
  <c r="C8" i="9"/>
  <c r="N31" i="9"/>
  <c r="I99" i="10"/>
  <c r="E11" i="9"/>
  <c r="I7" i="17"/>
  <c r="I65" i="10"/>
  <c r="D11" i="9"/>
  <c r="J201" i="10"/>
  <c r="H12" i="9"/>
  <c r="I12" i="17"/>
  <c r="I235" i="10"/>
  <c r="I11" i="9"/>
  <c r="D269" i="10"/>
  <c r="J6" i="9"/>
  <c r="D202" i="11"/>
  <c r="D201" i="13" s="1"/>
  <c r="G304" i="11"/>
  <c r="I32" i="11"/>
  <c r="K304" i="11"/>
  <c r="J13" i="12" s="1"/>
  <c r="F7" i="17"/>
  <c r="F65" i="10"/>
  <c r="D8" i="9"/>
  <c r="F66" i="11"/>
  <c r="D66" i="11"/>
  <c r="K32" i="11"/>
  <c r="F270" i="11"/>
  <c r="I8" i="12" s="1"/>
  <c r="D32" i="11"/>
  <c r="B6" i="12" s="1"/>
  <c r="K168" i="11"/>
  <c r="F13" i="12" s="1"/>
  <c r="J270" i="11"/>
  <c r="E168" i="11"/>
  <c r="H32" i="11"/>
  <c r="E100" i="11"/>
  <c r="J304" i="11"/>
  <c r="H263" i="13"/>
  <c r="E217" i="13"/>
  <c r="C133" i="10"/>
  <c r="B99" i="10"/>
  <c r="E4" i="9"/>
  <c r="P31" i="9"/>
  <c r="I8" i="17"/>
  <c r="J269" i="10"/>
  <c r="H5" i="9"/>
  <c r="C201" i="10"/>
  <c r="D7" i="17"/>
  <c r="D65" i="10"/>
  <c r="D6" i="9"/>
  <c r="I168" i="11"/>
  <c r="K270" i="11"/>
  <c r="F12" i="17"/>
  <c r="F235" i="10"/>
  <c r="I8" i="9"/>
  <c r="S31" i="9"/>
  <c r="H4" i="9"/>
  <c r="B201" i="10"/>
  <c r="J11" i="17"/>
  <c r="D26" i="16"/>
  <c r="B202" i="11"/>
  <c r="G4" i="12" s="1"/>
  <c r="G168" i="11"/>
  <c r="F32" i="11"/>
  <c r="H66" i="11"/>
  <c r="J134" i="11"/>
  <c r="C134" i="11"/>
  <c r="E236" i="11"/>
  <c r="H7" i="12" s="1"/>
  <c r="H270" i="11"/>
  <c r="K180" i="13"/>
  <c r="D83" i="13"/>
  <c r="H109" i="13"/>
  <c r="G7" i="17"/>
  <c r="G65" i="10"/>
  <c r="D9" i="9"/>
  <c r="B133" i="10"/>
  <c r="Q31" i="9"/>
  <c r="F4" i="9"/>
  <c r="J99" i="10"/>
  <c r="E12" i="9"/>
  <c r="K11" i="17"/>
  <c r="H13" i="9"/>
  <c r="K201" i="10"/>
  <c r="D11" i="17"/>
  <c r="D201" i="10"/>
  <c r="H6" i="9"/>
  <c r="C269" i="10"/>
  <c r="J5" i="9"/>
  <c r="B269" i="10"/>
  <c r="U31" i="9"/>
  <c r="J4" i="9"/>
  <c r="H168" i="11"/>
  <c r="C66" i="11"/>
  <c r="I270" i="11"/>
  <c r="I11" i="12" s="1"/>
  <c r="J202" i="11"/>
  <c r="B168" i="11"/>
  <c r="E134" i="11"/>
  <c r="C8" i="2"/>
  <c r="H100" i="11"/>
  <c r="H8" i="12"/>
  <c r="K202" i="11"/>
  <c r="J59" i="13"/>
  <c r="B116" i="13"/>
  <c r="C304" i="11"/>
  <c r="J5" i="12" s="1"/>
  <c r="G202" i="11"/>
  <c r="J10" i="17"/>
  <c r="J167" i="10"/>
  <c r="G12" i="9"/>
  <c r="J9" i="17"/>
  <c r="J133" i="10"/>
  <c r="F12" i="9"/>
  <c r="F11" i="17"/>
  <c r="F201" i="10"/>
  <c r="H8" i="9"/>
  <c r="I202" i="11"/>
  <c r="D168" i="11"/>
  <c r="K236" i="11"/>
  <c r="G20" i="11"/>
  <c r="H99" i="11"/>
  <c r="C60" i="11"/>
  <c r="B20" i="11"/>
  <c r="J99" i="11"/>
  <c r="I18" i="11"/>
  <c r="I17" i="13" s="1"/>
  <c r="C149" i="11"/>
  <c r="I107" i="11"/>
  <c r="G11" i="11"/>
  <c r="F59" i="11"/>
  <c r="J188" i="11"/>
  <c r="D147" i="11"/>
  <c r="H23" i="11"/>
  <c r="C192" i="11"/>
  <c r="B301" i="11"/>
  <c r="K160" i="11"/>
  <c r="E50" i="11"/>
  <c r="J218" i="11"/>
  <c r="J183" i="13" s="1"/>
  <c r="H167" i="11"/>
  <c r="H230" i="11"/>
  <c r="B181" i="11"/>
  <c r="D262" i="11"/>
  <c r="J214" i="11"/>
  <c r="J179" i="13" s="1"/>
  <c r="D12" i="11"/>
  <c r="I165" i="11"/>
  <c r="E288" i="11"/>
  <c r="E253" i="13" s="1"/>
  <c r="B224" i="11"/>
  <c r="B189" i="13" s="1"/>
  <c r="F146" i="11"/>
  <c r="F111" i="13" s="1"/>
  <c r="B223" i="11"/>
  <c r="B288" i="11"/>
  <c r="D247" i="11"/>
  <c r="J209" i="11"/>
  <c r="D7" i="11"/>
  <c r="J79" i="11"/>
  <c r="D46" i="11"/>
  <c r="D42" i="11"/>
  <c r="H21" i="11"/>
  <c r="I21" i="11"/>
  <c r="K164" i="11"/>
  <c r="F200" i="11"/>
  <c r="B191" i="11"/>
  <c r="B47" i="11"/>
  <c r="H25" i="11"/>
  <c r="G196" i="11"/>
  <c r="I220" i="11"/>
  <c r="I185" i="13" s="1"/>
  <c r="C246" i="11"/>
  <c r="H267" i="11"/>
  <c r="D59" i="11"/>
  <c r="K209" i="11"/>
  <c r="F49" i="11"/>
  <c r="C92" i="11"/>
  <c r="F87" i="11"/>
  <c r="C50" i="11"/>
  <c r="F8" i="11"/>
  <c r="C162" i="11"/>
  <c r="C20" i="11"/>
  <c r="I116" i="11"/>
  <c r="F269" i="11"/>
  <c r="F234" i="13" s="1"/>
  <c r="J193" i="11"/>
  <c r="D221" i="11"/>
  <c r="D186" i="13" s="1"/>
  <c r="H216" i="11"/>
  <c r="H16" i="11"/>
  <c r="H15" i="13" s="1"/>
  <c r="E83" i="11"/>
  <c r="D201" i="11"/>
  <c r="F91" i="11"/>
  <c r="F56" i="13" s="1"/>
  <c r="B155" i="11"/>
  <c r="F217" i="11"/>
  <c r="J198" i="11"/>
  <c r="F142" i="11"/>
  <c r="F107" i="13" s="1"/>
  <c r="D64" i="11"/>
  <c r="C269" i="11"/>
  <c r="I229" i="11"/>
  <c r="I228" i="13" s="1"/>
  <c r="I22" i="11"/>
  <c r="K190" i="11"/>
  <c r="G120" i="11"/>
  <c r="I150" i="11"/>
  <c r="G250" i="11"/>
  <c r="I79" i="11"/>
  <c r="G246" i="11"/>
  <c r="I278" i="11"/>
  <c r="I243" i="13" s="1"/>
  <c r="C243" i="11"/>
  <c r="B299" i="11"/>
  <c r="B291" i="11"/>
  <c r="B256" i="13" s="1"/>
  <c r="I48" i="11"/>
  <c r="B235" i="11"/>
  <c r="J296" i="11"/>
  <c r="F277" i="11"/>
  <c r="D142" i="11"/>
  <c r="C156" i="11"/>
  <c r="C155" i="13" s="1"/>
  <c r="C85" i="11"/>
  <c r="I112" i="11"/>
  <c r="G212" i="11"/>
  <c r="G177" i="13" s="1"/>
  <c r="K28" i="11"/>
  <c r="F6" i="11"/>
  <c r="F65" i="11"/>
  <c r="C62" i="11"/>
  <c r="B28" i="11"/>
  <c r="G18" i="11"/>
  <c r="H65" i="11"/>
  <c r="F94" i="11"/>
  <c r="F93" i="13" s="1"/>
  <c r="K25" i="11"/>
  <c r="E264" i="11"/>
  <c r="E229" i="13" s="1"/>
  <c r="K224" i="11"/>
  <c r="K223" i="13" s="1"/>
  <c r="K149" i="11"/>
  <c r="C279" i="11"/>
  <c r="J22" i="11"/>
  <c r="J21" i="13" s="1"/>
  <c r="B269" i="11"/>
  <c r="D159" i="11"/>
  <c r="D82" i="11"/>
  <c r="J111" i="11"/>
  <c r="E12" i="11"/>
  <c r="K192" i="11"/>
  <c r="K251" i="11"/>
  <c r="K109" i="11"/>
  <c r="K108" i="13" s="1"/>
  <c r="G149" i="11"/>
  <c r="G148" i="13" s="1"/>
  <c r="G279" i="11"/>
  <c r="B167" i="11"/>
  <c r="J149" i="11"/>
  <c r="F13" i="11"/>
  <c r="F12" i="13" s="1"/>
  <c r="H5" i="11"/>
  <c r="D156" i="11"/>
  <c r="B177" i="11"/>
  <c r="B18" i="11"/>
  <c r="B92" i="11"/>
  <c r="D112" i="11"/>
  <c r="D77" i="13" s="1"/>
  <c r="C9" i="11"/>
  <c r="K197" i="11"/>
  <c r="I86" i="11"/>
  <c r="I51" i="13" s="1"/>
  <c r="F160" i="11"/>
  <c r="F125" i="13" s="1"/>
  <c r="B281" i="11"/>
  <c r="B246" i="13" s="1"/>
  <c r="D259" i="11"/>
  <c r="K17" i="11"/>
  <c r="J156" i="11"/>
  <c r="F289" i="11"/>
  <c r="B286" i="11"/>
  <c r="E62" i="11"/>
  <c r="C154" i="11"/>
  <c r="C215" i="11"/>
  <c r="C180" i="13" s="1"/>
  <c r="H96" i="11"/>
  <c r="F119" i="11"/>
  <c r="F245" i="11"/>
  <c r="H22" i="11"/>
  <c r="I94" i="11"/>
  <c r="I59" i="13" s="1"/>
  <c r="G50" i="11"/>
  <c r="J31" i="11"/>
  <c r="J165" i="11"/>
  <c r="J130" i="13" s="1"/>
  <c r="K13" i="11"/>
  <c r="K12" i="13" s="1"/>
  <c r="I58" i="11"/>
  <c r="E17" i="11"/>
  <c r="E209" i="11"/>
  <c r="E39" i="11"/>
  <c r="E194" i="11"/>
  <c r="E257" i="11"/>
  <c r="J197" i="11"/>
  <c r="H161" i="11"/>
  <c r="H224" i="11"/>
  <c r="J116" i="11"/>
  <c r="E284" i="11"/>
  <c r="E249" i="13" s="1"/>
  <c r="F164" i="11"/>
  <c r="D260" i="11"/>
  <c r="D225" i="13" s="1"/>
  <c r="D183" i="11"/>
  <c r="D148" i="13" s="1"/>
  <c r="F176" i="11"/>
  <c r="C214" i="11"/>
  <c r="H97" i="11"/>
  <c r="F211" i="11"/>
  <c r="F176" i="13" s="1"/>
  <c r="E163" i="11"/>
  <c r="K267" i="11"/>
  <c r="G264" i="11"/>
  <c r="G263" i="13" s="1"/>
  <c r="G118" i="11"/>
  <c r="E216" i="11"/>
  <c r="I215" i="11"/>
  <c r="I214" i="13" s="1"/>
  <c r="C178" i="11"/>
  <c r="G244" i="11"/>
  <c r="G164" i="11"/>
  <c r="H201" i="11"/>
  <c r="B74" i="11"/>
  <c r="K231" i="11"/>
  <c r="K156" i="11"/>
  <c r="E249" i="11"/>
  <c r="J201" i="11"/>
  <c r="F107" i="11"/>
  <c r="H259" i="11"/>
  <c r="H224" i="13" s="1"/>
  <c r="H42" i="11"/>
  <c r="H7" i="13" s="1"/>
  <c r="G28" i="11"/>
  <c r="H166" i="11"/>
  <c r="D21" i="11"/>
  <c r="H197" i="11"/>
  <c r="J294" i="11"/>
  <c r="I56" i="11"/>
  <c r="C84" i="11"/>
  <c r="I245" i="11"/>
  <c r="K20" i="11"/>
  <c r="F262" i="11"/>
  <c r="F51" i="11"/>
  <c r="D285" i="11"/>
  <c r="F43" i="11"/>
  <c r="C259" i="11"/>
  <c r="I217" i="11"/>
  <c r="G43" i="11"/>
  <c r="G299" i="11"/>
  <c r="E259" i="11"/>
  <c r="G287" i="11"/>
  <c r="G145" i="11"/>
  <c r="E243" i="11"/>
  <c r="F284" i="11"/>
  <c r="F249" i="13" s="1"/>
  <c r="D19" i="11"/>
  <c r="D302" i="11"/>
  <c r="J122" i="11"/>
  <c r="J87" i="13" s="1"/>
  <c r="B254" i="11"/>
  <c r="F113" i="11"/>
  <c r="F243" i="11"/>
  <c r="J7" i="11"/>
  <c r="F219" i="11"/>
  <c r="F184" i="13" s="1"/>
  <c r="D58" i="11"/>
  <c r="I167" i="11"/>
  <c r="I132" i="13" s="1"/>
  <c r="K262" i="11"/>
  <c r="K227" i="13" s="1"/>
  <c r="K191" i="11"/>
  <c r="I287" i="11"/>
  <c r="I252" i="13" s="1"/>
  <c r="E215" i="11"/>
  <c r="E180" i="13" s="1"/>
  <c r="C175" i="11"/>
  <c r="F280" i="11"/>
  <c r="F11" i="11"/>
  <c r="B156" i="11"/>
  <c r="B155" i="13" s="1"/>
  <c r="D117" i="11"/>
  <c r="J213" i="11"/>
  <c r="B142" i="11"/>
  <c r="B107" i="13" s="1"/>
  <c r="B148" i="11"/>
  <c r="H179" i="11"/>
  <c r="H178" i="13" s="1"/>
  <c r="F157" i="11"/>
  <c r="H252" i="11"/>
  <c r="I201" i="11"/>
  <c r="G98" i="11"/>
  <c r="C292" i="11"/>
  <c r="C257" i="13" s="1"/>
  <c r="E180" i="11"/>
  <c r="J28" i="11"/>
  <c r="D95" i="11"/>
  <c r="F46" i="11"/>
  <c r="K18" i="11"/>
  <c r="G60" i="11"/>
  <c r="E150" i="11"/>
  <c r="E115" i="13" s="1"/>
  <c r="I76" i="11"/>
  <c r="I41" i="13" s="1"/>
  <c r="H131" i="11"/>
  <c r="H130" i="13" s="1"/>
  <c r="J228" i="11"/>
  <c r="G77" i="11"/>
  <c r="C129" i="11"/>
  <c r="I93" i="11"/>
  <c r="C231" i="11"/>
  <c r="E192" i="11"/>
  <c r="E157" i="13" s="1"/>
  <c r="I185" i="11"/>
  <c r="C146" i="11"/>
  <c r="D296" i="11"/>
  <c r="H80" i="11"/>
  <c r="H45" i="13" s="1"/>
  <c r="E160" i="11"/>
  <c r="K215" i="13"/>
  <c r="D53" i="11"/>
  <c r="D210" i="11"/>
  <c r="C78" i="11"/>
  <c r="G165" i="13"/>
  <c r="E142" i="11"/>
  <c r="G158" i="11"/>
  <c r="G123" i="13" s="1"/>
  <c r="I182" i="11"/>
  <c r="J298" i="11"/>
  <c r="K64" i="11"/>
  <c r="I235" i="11"/>
  <c r="I234" i="13" s="1"/>
  <c r="I296" i="11"/>
  <c r="E293" i="11"/>
  <c r="K115" i="11"/>
  <c r="G181" i="11"/>
  <c r="K178" i="11"/>
  <c r="E210" i="11"/>
  <c r="B201" i="11"/>
  <c r="J181" i="11"/>
  <c r="J164" i="11"/>
  <c r="D127" i="11"/>
  <c r="B85" i="11"/>
  <c r="K244" i="11"/>
  <c r="K209" i="13" s="1"/>
  <c r="C295" i="11"/>
  <c r="K298" i="11"/>
  <c r="C294" i="11"/>
  <c r="C209" i="11"/>
  <c r="J187" i="11"/>
  <c r="J186" i="13" s="1"/>
  <c r="G265" i="11"/>
  <c r="G230" i="13" s="1"/>
  <c r="J74" i="11"/>
  <c r="H145" i="13"/>
  <c r="H26" i="11"/>
  <c r="D303" i="11"/>
  <c r="K133" i="11"/>
  <c r="K263" i="11"/>
  <c r="F297" i="11"/>
  <c r="H260" i="11"/>
  <c r="K303" i="11"/>
  <c r="C293" i="11"/>
  <c r="K287" i="11"/>
  <c r="K252" i="13" s="1"/>
  <c r="K145" i="11"/>
  <c r="G7" i="11"/>
  <c r="D228" i="11"/>
  <c r="D193" i="13" s="1"/>
  <c r="J257" i="11"/>
  <c r="J222" i="13" s="1"/>
  <c r="H79" i="11"/>
  <c r="J243" i="11"/>
  <c r="K52" i="11"/>
  <c r="I31" i="11"/>
  <c r="G157" i="11"/>
  <c r="I47" i="11"/>
  <c r="C211" i="11"/>
  <c r="C16" i="11"/>
  <c r="P11" i="2"/>
  <c r="F198" i="11"/>
  <c r="H228" i="11"/>
  <c r="H227" i="13" s="1"/>
  <c r="J53" i="11"/>
  <c r="F81" i="11"/>
  <c r="F46" i="13" s="1"/>
  <c r="C130" i="11"/>
  <c r="C95" i="13" s="1"/>
  <c r="C260" i="11"/>
  <c r="C225" i="13" s="1"/>
  <c r="G253" i="11"/>
  <c r="G218" i="13" s="1"/>
  <c r="I279" i="11"/>
  <c r="H200" i="11"/>
  <c r="H184" i="11"/>
  <c r="H122" i="11"/>
  <c r="D255" i="11"/>
  <c r="D254" i="13" s="1"/>
  <c r="H49" i="11"/>
  <c r="H248" i="11"/>
  <c r="F74" i="11"/>
  <c r="J186" i="11"/>
  <c r="J185" i="13" s="1"/>
  <c r="F80" i="11"/>
  <c r="E31" i="11"/>
  <c r="E30" i="13" s="1"/>
  <c r="B221" i="11"/>
  <c r="B220" i="13" s="1"/>
  <c r="F218" i="11"/>
  <c r="D113" i="11"/>
  <c r="E167" i="11"/>
  <c r="E166" i="13" s="1"/>
  <c r="K233" i="11"/>
  <c r="K232" i="13" s="1"/>
  <c r="I124" i="11"/>
  <c r="K217" i="11"/>
  <c r="B98" i="11"/>
  <c r="J189" i="11"/>
  <c r="J188" i="13" s="1"/>
  <c r="B45" i="11"/>
  <c r="C132" i="11"/>
  <c r="E93" i="11"/>
  <c r="K116" i="11"/>
  <c r="F300" i="11"/>
  <c r="F265" i="13" s="1"/>
  <c r="D39" i="11"/>
  <c r="D76" i="11"/>
  <c r="F77" i="11"/>
  <c r="F14" i="11"/>
  <c r="G24" i="11"/>
  <c r="F165" i="11"/>
  <c r="G161" i="11"/>
  <c r="E255" i="11"/>
  <c r="E254" i="13" s="1"/>
  <c r="J124" i="11"/>
  <c r="D219" i="11"/>
  <c r="C126" i="11"/>
  <c r="D20" i="11"/>
  <c r="B145" i="11"/>
  <c r="B110" i="13" s="1"/>
  <c r="G215" i="11"/>
  <c r="G214" i="13" s="1"/>
  <c r="H284" i="11"/>
  <c r="H178" i="11"/>
  <c r="H143" i="13" s="1"/>
  <c r="G126" i="11"/>
  <c r="K259" i="11"/>
  <c r="I81" i="11"/>
  <c r="H141" i="11"/>
  <c r="C278" i="11"/>
  <c r="G141" i="11"/>
  <c r="H76" i="11"/>
  <c r="C250" i="11"/>
  <c r="J98" i="11"/>
  <c r="B265" i="11"/>
  <c r="E19" i="11"/>
  <c r="I99" i="11"/>
  <c r="E14" i="11"/>
  <c r="D200" i="11"/>
  <c r="D263" i="11"/>
  <c r="D262" i="13" s="1"/>
  <c r="J12" i="2"/>
  <c r="I23" i="11"/>
  <c r="I259" i="11"/>
  <c r="G150" i="11"/>
  <c r="E45" i="11"/>
  <c r="D6" i="11"/>
  <c r="F124" i="11"/>
  <c r="F123" i="13" s="1"/>
  <c r="G19" i="11"/>
  <c r="C127" i="11"/>
  <c r="C123" i="11"/>
  <c r="C122" i="13" s="1"/>
  <c r="G47" i="11"/>
  <c r="I280" i="11"/>
  <c r="I245" i="13" s="1"/>
  <c r="G8" i="11"/>
  <c r="I199" i="11"/>
  <c r="I198" i="13" s="1"/>
  <c r="C219" i="11"/>
  <c r="C218" i="13" s="1"/>
  <c r="K211" i="11"/>
  <c r="D65" i="11"/>
  <c r="H123" i="11"/>
  <c r="K177" i="11"/>
  <c r="H44" i="11"/>
  <c r="I15" i="11"/>
  <c r="J130" i="11"/>
  <c r="B116" i="11"/>
  <c r="B246" i="11"/>
  <c r="B277" i="11"/>
  <c r="B242" i="13" s="1"/>
  <c r="F5" i="11"/>
  <c r="F4" i="13" s="1"/>
  <c r="G13" i="11"/>
  <c r="F7" i="2"/>
  <c r="G263" i="11"/>
  <c r="G194" i="11"/>
  <c r="E221" i="11"/>
  <c r="C112" i="11"/>
  <c r="B5" i="11"/>
  <c r="J86" i="11"/>
  <c r="J51" i="13" s="1"/>
  <c r="K22" i="11"/>
  <c r="D22" i="11"/>
  <c r="J158" i="11"/>
  <c r="B87" i="11"/>
  <c r="B14" i="11"/>
  <c r="J12" i="11"/>
  <c r="J11" i="13" s="1"/>
  <c r="D111" i="11"/>
  <c r="C254" i="11"/>
  <c r="C219" i="13" s="1"/>
  <c r="J89" i="11"/>
  <c r="H187" i="11"/>
  <c r="B83" i="11"/>
  <c r="B284" i="11"/>
  <c r="H17" i="11"/>
  <c r="E60" i="11"/>
  <c r="G88" i="11"/>
  <c r="G281" i="11"/>
  <c r="J128" i="11"/>
  <c r="J127" i="13" s="1"/>
  <c r="J118" i="11"/>
  <c r="F10" i="11"/>
  <c r="K126" i="11"/>
  <c r="G188" i="11"/>
  <c r="G153" i="13" s="1"/>
  <c r="E75" i="11"/>
  <c r="H31" i="11"/>
  <c r="B131" i="11"/>
  <c r="B82" i="11"/>
  <c r="B97" i="11"/>
  <c r="C225" i="11"/>
  <c r="I49" i="11"/>
  <c r="B199" i="11"/>
  <c r="B185" i="11"/>
  <c r="B150" i="13" s="1"/>
  <c r="G58" i="11"/>
  <c r="G52" i="11"/>
  <c r="H265" i="11"/>
  <c r="F150" i="11"/>
  <c r="F42" i="11"/>
  <c r="D153" i="11"/>
  <c r="D152" i="13" s="1"/>
  <c r="E268" i="11"/>
  <c r="K147" i="11"/>
  <c r="K112" i="13" s="1"/>
  <c r="D110" i="11"/>
  <c r="D109" i="13" s="1"/>
  <c r="B227" i="11"/>
  <c r="B31" i="11"/>
  <c r="C196" i="11"/>
  <c r="C195" i="13" s="1"/>
  <c r="K40" i="11"/>
  <c r="K39" i="13" s="1"/>
  <c r="D158" i="11"/>
  <c r="B302" i="11"/>
  <c r="H281" i="11"/>
  <c r="B76" i="11"/>
  <c r="B41" i="13" s="1"/>
  <c r="C166" i="11"/>
  <c r="C280" i="11"/>
  <c r="D229" i="11"/>
  <c r="H255" i="11"/>
  <c r="H220" i="13" s="1"/>
  <c r="I24" i="11"/>
  <c r="G12" i="11"/>
  <c r="F197" i="11"/>
  <c r="J25" i="11"/>
  <c r="J17" i="11"/>
  <c r="B9" i="11"/>
  <c r="G65" i="11"/>
  <c r="G30" i="13" s="1"/>
  <c r="K131" i="11"/>
  <c r="G197" i="11"/>
  <c r="G196" i="13" s="1"/>
  <c r="K127" i="11"/>
  <c r="G57" i="11"/>
  <c r="G56" i="13" s="1"/>
  <c r="I30" i="11"/>
  <c r="F167" i="11"/>
  <c r="H199" i="11"/>
  <c r="J95" i="11"/>
  <c r="B229" i="11"/>
  <c r="D125" i="11"/>
  <c r="H15" i="11"/>
  <c r="K21" i="11"/>
  <c r="E9" i="11"/>
  <c r="E8" i="13" s="1"/>
  <c r="C98" i="11"/>
  <c r="C163" i="11"/>
  <c r="E195" i="11"/>
  <c r="G225" i="11"/>
  <c r="G224" i="13" s="1"/>
  <c r="I119" i="11"/>
  <c r="K82" i="11"/>
  <c r="G144" i="11"/>
  <c r="C277" i="11"/>
  <c r="J29" i="11"/>
  <c r="J129" i="11"/>
  <c r="J194" i="11"/>
  <c r="D90" i="11"/>
  <c r="J121" i="11"/>
  <c r="D220" i="11"/>
  <c r="B109" i="11"/>
  <c r="I17" i="11"/>
  <c r="B11" i="11"/>
  <c r="C194" i="11"/>
  <c r="I89" i="11"/>
  <c r="G187" i="11"/>
  <c r="E80" i="11"/>
  <c r="K44" i="11"/>
  <c r="E212" i="11"/>
  <c r="G39" i="11"/>
  <c r="G4" i="13" s="1"/>
  <c r="K7" i="2"/>
  <c r="G165" i="11"/>
  <c r="I197" i="11"/>
  <c r="I162" i="13" s="1"/>
  <c r="I195" i="11"/>
  <c r="C227" i="11"/>
  <c r="G291" i="11"/>
  <c r="G256" i="13" s="1"/>
  <c r="K85" i="11"/>
  <c r="K219" i="11"/>
  <c r="G283" i="11"/>
  <c r="G248" i="13" s="1"/>
  <c r="C144" i="11"/>
  <c r="E176" i="11"/>
  <c r="H12" i="2"/>
  <c r="J230" i="11"/>
  <c r="J195" i="13" s="1"/>
  <c r="D189" i="11"/>
  <c r="D188" i="13" s="1"/>
  <c r="B214" i="11"/>
  <c r="B179" i="13" s="1"/>
  <c r="J269" i="11"/>
  <c r="D166" i="11"/>
  <c r="F62" i="11"/>
  <c r="B61" i="11"/>
  <c r="B195" i="11"/>
  <c r="F261" i="11"/>
  <c r="H90" i="11"/>
  <c r="H222" i="11"/>
  <c r="H187" i="13" s="1"/>
  <c r="F186" i="11"/>
  <c r="B248" i="11"/>
  <c r="J246" i="11"/>
  <c r="J244" i="11"/>
  <c r="B232" i="11"/>
  <c r="B197" i="13" s="1"/>
  <c r="D181" i="11"/>
  <c r="F7" i="11"/>
  <c r="E5" i="2"/>
  <c r="I301" i="11"/>
  <c r="E229" i="11"/>
  <c r="I295" i="11"/>
  <c r="I260" i="13" s="1"/>
  <c r="I226" i="11"/>
  <c r="I191" i="13" s="1"/>
  <c r="G119" i="11"/>
  <c r="I151" i="11"/>
  <c r="C47" i="11"/>
  <c r="I78" i="11"/>
  <c r="I143" i="11"/>
  <c r="I108" i="13" s="1"/>
  <c r="K39" i="11"/>
  <c r="B165" i="11"/>
  <c r="H192" i="11"/>
  <c r="H157" i="13" s="1"/>
  <c r="F288" i="11"/>
  <c r="B285" i="11"/>
  <c r="F278" i="11"/>
  <c r="F243" i="13" s="1"/>
  <c r="E28" i="11"/>
  <c r="F90" i="11"/>
  <c r="D54" i="11"/>
  <c r="H53" i="11"/>
  <c r="B154" i="11"/>
  <c r="H114" i="11"/>
  <c r="B146" i="11"/>
  <c r="B145" i="13" s="1"/>
  <c r="B280" i="11"/>
  <c r="D40" i="11"/>
  <c r="J15" i="11"/>
  <c r="F27" i="11"/>
  <c r="F26" i="13" s="1"/>
  <c r="F283" i="11"/>
  <c r="D180" i="11"/>
  <c r="G9" i="11"/>
  <c r="F116" i="11"/>
  <c r="F115" i="13" s="1"/>
  <c r="K29" i="11"/>
  <c r="D56" i="11"/>
  <c r="B292" i="11"/>
  <c r="B257" i="13" s="1"/>
  <c r="D257" i="11"/>
  <c r="D222" i="13" s="1"/>
  <c r="J154" i="11"/>
  <c r="J119" i="13" s="1"/>
  <c r="B152" i="11"/>
  <c r="J83" i="11"/>
  <c r="B150" i="11"/>
  <c r="B149" i="13" s="1"/>
  <c r="F216" i="11"/>
  <c r="F215" i="13" s="1"/>
  <c r="H45" i="11"/>
  <c r="D245" i="11"/>
  <c r="D210" i="13" s="1"/>
  <c r="I25" i="11"/>
  <c r="B17" i="11"/>
  <c r="I65" i="11"/>
  <c r="I30" i="13" s="1"/>
  <c r="K97" i="11"/>
  <c r="K26" i="11"/>
  <c r="I191" i="11"/>
  <c r="I156" i="13" s="1"/>
  <c r="E54" i="11"/>
  <c r="I118" i="11"/>
  <c r="I83" i="13" s="1"/>
  <c r="I114" i="11"/>
  <c r="K77" i="11"/>
  <c r="D99" i="11"/>
  <c r="D233" i="11"/>
  <c r="H94" i="11"/>
  <c r="F125" i="11"/>
  <c r="D290" i="11"/>
  <c r="H287" i="11"/>
  <c r="H252" i="13" s="1"/>
  <c r="F44" i="11"/>
  <c r="C5" i="11"/>
  <c r="C4" i="13" s="1"/>
  <c r="E233" i="11"/>
  <c r="E198" i="13" s="1"/>
  <c r="E95" i="11"/>
  <c r="I92" i="11"/>
  <c r="I57" i="13" s="1"/>
  <c r="E156" i="11"/>
  <c r="E121" i="13" s="1"/>
  <c r="C120" i="11"/>
  <c r="E81" i="11"/>
  <c r="E46" i="13" s="1"/>
  <c r="C179" i="11"/>
  <c r="C244" i="11"/>
  <c r="C209" i="13" s="1"/>
  <c r="K19" i="11"/>
  <c r="F162" i="11"/>
  <c r="F127" i="13" s="1"/>
  <c r="D193" i="11"/>
  <c r="D158" i="13" s="1"/>
  <c r="J26" i="11"/>
  <c r="J25" i="13" s="1"/>
  <c r="F25" i="11"/>
  <c r="I26" i="11"/>
  <c r="I25" i="13" s="1"/>
  <c r="B60" i="11"/>
  <c r="I219" i="11"/>
  <c r="D114" i="11"/>
  <c r="E108" i="11"/>
  <c r="D27" i="11"/>
  <c r="B147" i="11"/>
  <c r="I62" i="11"/>
  <c r="J54" i="11"/>
  <c r="J53" i="13" s="1"/>
  <c r="B279" i="11"/>
  <c r="C298" i="11"/>
  <c r="K91" i="11"/>
  <c r="K225" i="11"/>
  <c r="I256" i="11"/>
  <c r="C288" i="11"/>
  <c r="C286" i="11"/>
  <c r="I250" i="11"/>
  <c r="B63" i="11"/>
  <c r="D162" i="11"/>
  <c r="F259" i="11"/>
  <c r="H86" i="11"/>
  <c r="D288" i="11"/>
  <c r="B49" i="11"/>
  <c r="F251" i="11"/>
  <c r="J45" i="11"/>
  <c r="B179" i="11"/>
  <c r="F24" i="11"/>
  <c r="K130" i="11"/>
  <c r="E91" i="11"/>
  <c r="K122" i="11"/>
  <c r="C116" i="11"/>
  <c r="C81" i="13" s="1"/>
  <c r="I283" i="11"/>
  <c r="I248" i="13" s="1"/>
  <c r="D11" i="11"/>
  <c r="D197" i="11"/>
  <c r="H56" i="11"/>
  <c r="H54" i="11"/>
  <c r="F154" i="11"/>
  <c r="F119" i="13" s="1"/>
  <c r="H151" i="13"/>
  <c r="D116" i="11"/>
  <c r="B283" i="11"/>
  <c r="J175" i="11"/>
  <c r="G162" i="11"/>
  <c r="I190" i="11"/>
  <c r="G278" i="11"/>
  <c r="H162" i="11"/>
  <c r="I141" i="11"/>
  <c r="I194" i="11"/>
  <c r="G290" i="11"/>
  <c r="K279" i="11"/>
  <c r="D165" i="11"/>
  <c r="B56" i="11"/>
  <c r="B55" i="13" s="1"/>
  <c r="D41" i="11"/>
  <c r="G248" i="11"/>
  <c r="G132" i="11"/>
  <c r="G131" i="13" s="1"/>
  <c r="K196" i="11"/>
  <c r="K161" i="13" s="1"/>
  <c r="I227" i="11"/>
  <c r="G191" i="11"/>
  <c r="G256" i="11"/>
  <c r="E287" i="11"/>
  <c r="I148" i="11"/>
  <c r="E145" i="11"/>
  <c r="G41" i="11"/>
  <c r="I6" i="11"/>
  <c r="I5" i="13" s="1"/>
  <c r="I291" i="11"/>
  <c r="I256" i="13" s="1"/>
  <c r="G243" i="11"/>
  <c r="G208" i="13" s="1"/>
  <c r="H243" i="11"/>
  <c r="F255" i="13"/>
  <c r="J93" i="11"/>
  <c r="J92" i="13" s="1"/>
  <c r="F281" i="11"/>
  <c r="F279" i="11"/>
  <c r="E290" i="11"/>
  <c r="K235" i="11"/>
  <c r="K200" i="13" s="1"/>
  <c r="E131" i="11"/>
  <c r="E188" i="11"/>
  <c r="E153" i="13" s="1"/>
  <c r="E184" i="11"/>
  <c r="G181" i="13"/>
  <c r="K280" i="11"/>
  <c r="E298" i="11"/>
  <c r="G222" i="13"/>
  <c r="H84" i="13"/>
  <c r="C23" i="11"/>
  <c r="G130" i="11"/>
  <c r="H128" i="11"/>
  <c r="B8" i="11"/>
  <c r="K165" i="11"/>
  <c r="E126" i="11"/>
  <c r="E91" i="13" s="1"/>
  <c r="G152" i="11"/>
  <c r="B261" i="11"/>
  <c r="H83" i="11"/>
  <c r="H48" i="13" s="1"/>
  <c r="D30" i="11"/>
  <c r="H6" i="11"/>
  <c r="I85" i="11"/>
  <c r="C111" i="11"/>
  <c r="C76" i="13" s="1"/>
  <c r="K9" i="11"/>
  <c r="G301" i="11"/>
  <c r="K95" i="11"/>
  <c r="E56" i="11"/>
  <c r="K79" i="11"/>
  <c r="C6" i="11"/>
  <c r="D231" i="11"/>
  <c r="D91" i="11"/>
  <c r="H155" i="11"/>
  <c r="H120" i="13" s="1"/>
  <c r="J183" i="11"/>
  <c r="J148" i="13" s="1"/>
  <c r="H279" i="11"/>
  <c r="F99" i="11"/>
  <c r="H182" i="11"/>
  <c r="B21" i="11"/>
  <c r="B20" i="13" s="1"/>
  <c r="I303" i="11"/>
  <c r="I268" i="13" s="1"/>
  <c r="I159" i="11"/>
  <c r="I124" i="13" s="1"/>
  <c r="J18" i="11"/>
  <c r="D184" i="11"/>
  <c r="D183" i="13" s="1"/>
  <c r="B144" i="11"/>
  <c r="B143" i="13" s="1"/>
  <c r="D44" i="11"/>
  <c r="B225" i="11"/>
  <c r="H51" i="11"/>
  <c r="H50" i="13" s="1"/>
  <c r="H47" i="11"/>
  <c r="D109" i="11"/>
  <c r="K166" i="11"/>
  <c r="K89" i="11"/>
  <c r="G82" i="11"/>
  <c r="J59" i="11"/>
  <c r="B110" i="11"/>
  <c r="E99" i="11"/>
  <c r="K57" i="11"/>
  <c r="G113" i="11"/>
  <c r="E130" i="11"/>
  <c r="E124" i="11"/>
  <c r="E123" i="13" s="1"/>
  <c r="H30" i="11"/>
  <c r="J76" i="11"/>
  <c r="J41" i="13" s="1"/>
  <c r="B25" i="11"/>
  <c r="G228" i="11"/>
  <c r="K154" i="11"/>
  <c r="G147" i="11"/>
  <c r="G112" i="13" s="1"/>
  <c r="J195" i="11"/>
  <c r="F50" i="11"/>
  <c r="B112" i="11"/>
  <c r="B111" i="13" s="1"/>
  <c r="I234" i="11"/>
  <c r="I199" i="13" s="1"/>
  <c r="K53" i="11"/>
  <c r="H52" i="11"/>
  <c r="D225" i="11"/>
  <c r="I184" i="11"/>
  <c r="E57" i="11"/>
  <c r="K78" i="11"/>
  <c r="E234" i="11"/>
  <c r="I294" i="11"/>
  <c r="I223" i="11"/>
  <c r="I152" i="11"/>
  <c r="I151" i="13" s="1"/>
  <c r="J166" i="11"/>
  <c r="F225" i="11"/>
  <c r="F190" i="13" s="1"/>
  <c r="E244" i="11"/>
  <c r="K296" i="11"/>
  <c r="G201" i="11"/>
  <c r="K194" i="11"/>
  <c r="G10" i="11"/>
  <c r="K92" i="11"/>
  <c r="E118" i="11"/>
  <c r="I5" i="11"/>
  <c r="C10" i="11"/>
  <c r="B54" i="11"/>
  <c r="J40" i="11"/>
  <c r="J21" i="11"/>
  <c r="I154" i="11"/>
  <c r="I77" i="11"/>
  <c r="E267" i="11"/>
  <c r="G92" i="11"/>
  <c r="G293" i="11"/>
  <c r="G258" i="13" s="1"/>
  <c r="I179" i="11"/>
  <c r="H176" i="11"/>
  <c r="H141" i="13" s="1"/>
  <c r="I146" i="11"/>
  <c r="F133" i="11"/>
  <c r="B262" i="11"/>
  <c r="F121" i="11"/>
  <c r="B252" i="11"/>
  <c r="H147" i="11"/>
  <c r="H277" i="11"/>
  <c r="B234" i="11"/>
  <c r="B199" i="13" s="1"/>
  <c r="G269" i="11"/>
  <c r="C262" i="11"/>
  <c r="C227" i="13" s="1"/>
  <c r="C191" i="11"/>
  <c r="K254" i="11"/>
  <c r="K219" i="13" s="1"/>
  <c r="C43" i="11"/>
  <c r="C8" i="13" s="1"/>
  <c r="C17" i="11"/>
  <c r="D185" i="11"/>
  <c r="B10" i="11"/>
  <c r="J290" i="11"/>
  <c r="J255" i="13" s="1"/>
  <c r="J150" i="11"/>
  <c r="F76" i="11"/>
  <c r="D176" i="11"/>
  <c r="B158" i="11"/>
  <c r="B157" i="13" s="1"/>
  <c r="I7" i="11"/>
  <c r="I55" i="11"/>
  <c r="I20" i="13" s="1"/>
  <c r="K278" i="11"/>
  <c r="H98" i="11"/>
  <c r="J55" i="11"/>
  <c r="J114" i="11"/>
  <c r="C65" i="11"/>
  <c r="C124" i="11"/>
  <c r="C89" i="13" s="1"/>
  <c r="C110" i="11"/>
  <c r="B228" i="11"/>
  <c r="G22" i="11"/>
  <c r="G30" i="11"/>
  <c r="D108" i="11"/>
  <c r="B296" i="11"/>
  <c r="E10" i="11"/>
  <c r="G297" i="11"/>
  <c r="I120" i="11"/>
  <c r="I85" i="13" s="1"/>
  <c r="H78" i="11"/>
  <c r="K132" i="11"/>
  <c r="K97" i="13" s="1"/>
  <c r="J167" i="11"/>
  <c r="F292" i="11"/>
  <c r="F257" i="13" s="1"/>
  <c r="J151" i="11"/>
  <c r="I121" i="11"/>
  <c r="K277" i="11"/>
  <c r="K281" i="11"/>
  <c r="E98" i="11"/>
  <c r="G195" i="11"/>
  <c r="I158" i="11"/>
  <c r="I156" i="11"/>
  <c r="G116" i="11"/>
  <c r="E279" i="11"/>
  <c r="I209" i="11"/>
  <c r="D154" i="11"/>
  <c r="K295" i="11"/>
  <c r="K302" i="11"/>
  <c r="I16" i="11"/>
  <c r="C267" i="11"/>
  <c r="G193" i="11"/>
  <c r="C18" i="11"/>
  <c r="D60" i="11"/>
  <c r="D59" i="13" s="1"/>
  <c r="H7" i="11"/>
  <c r="E266" i="11"/>
  <c r="E231" i="13" s="1"/>
  <c r="C155" i="11"/>
  <c r="C120" i="13" s="1"/>
  <c r="I115" i="11"/>
  <c r="B16" i="11"/>
  <c r="I9" i="11"/>
  <c r="B125" i="11"/>
  <c r="J113" i="11"/>
  <c r="K11" i="11"/>
  <c r="G254" i="11"/>
  <c r="I75" i="11"/>
  <c r="G295" i="11"/>
  <c r="K81" i="11"/>
  <c r="K46" i="13" s="1"/>
  <c r="F302" i="11"/>
  <c r="F267" i="13" s="1"/>
  <c r="G282" i="11"/>
  <c r="D300" i="11"/>
  <c r="B260" i="11"/>
  <c r="J252" i="11"/>
  <c r="D75" i="11"/>
  <c r="H58" i="11"/>
  <c r="E97" i="11"/>
  <c r="C57" i="11"/>
  <c r="I285" i="11"/>
  <c r="I250" i="13" s="1"/>
  <c r="K59" i="11"/>
  <c r="J81" i="11"/>
  <c r="H39" i="11"/>
  <c r="K27" i="11"/>
  <c r="H256" i="11"/>
  <c r="H255" i="13" s="1"/>
  <c r="F151" i="11"/>
  <c r="F285" i="11"/>
  <c r="B30" i="11"/>
  <c r="B122" i="11"/>
  <c r="B87" i="13" s="1"/>
  <c r="H143" i="11"/>
  <c r="C268" i="11"/>
  <c r="K124" i="11"/>
  <c r="K89" i="13" s="1"/>
  <c r="I28" i="11"/>
  <c r="G286" i="11"/>
  <c r="G251" i="13" s="1"/>
  <c r="F85" i="11"/>
  <c r="J153" i="11"/>
  <c r="J118" i="13" s="1"/>
  <c r="C229" i="11"/>
  <c r="C228" i="13" s="1"/>
  <c r="C223" i="11"/>
  <c r="C81" i="11"/>
  <c r="D298" i="11"/>
  <c r="F192" i="11"/>
  <c r="F157" i="13" s="1"/>
  <c r="H82" i="11"/>
  <c r="G267" i="11"/>
  <c r="C118" i="11"/>
  <c r="H133" i="11"/>
  <c r="B226" i="11"/>
  <c r="B153" i="11"/>
  <c r="G6" i="11"/>
  <c r="G5" i="13" s="1"/>
  <c r="J110" i="11"/>
  <c r="I265" i="11"/>
  <c r="G182" i="13"/>
  <c r="G73" i="11"/>
  <c r="K163" i="11"/>
  <c r="K128" i="13" s="1"/>
  <c r="D177" i="11"/>
  <c r="D176" i="13" s="1"/>
  <c r="E295" i="11"/>
  <c r="E84" i="11"/>
  <c r="E83" i="13" s="1"/>
  <c r="C247" i="11"/>
  <c r="E74" i="11"/>
  <c r="F52" i="11"/>
  <c r="J300" i="11"/>
  <c r="D196" i="11"/>
  <c r="D195" i="13" s="1"/>
  <c r="B250" i="11"/>
  <c r="I122" i="11"/>
  <c r="I87" i="13" s="1"/>
  <c r="K75" i="11"/>
  <c r="E16" i="11"/>
  <c r="D299" i="11"/>
  <c r="D264" i="13" s="1"/>
  <c r="J9" i="11"/>
  <c r="E299" i="11"/>
  <c r="I14" i="11"/>
  <c r="H268" i="11"/>
  <c r="H267" i="13" s="1"/>
  <c r="C24" i="11"/>
  <c r="C23" i="13" s="1"/>
  <c r="C232" i="11"/>
  <c r="C197" i="13" s="1"/>
  <c r="G221" i="11"/>
  <c r="G211" i="11"/>
  <c r="C19" i="11"/>
  <c r="H91" i="11"/>
  <c r="F183" i="11"/>
  <c r="E21" i="11"/>
  <c r="E157" i="11"/>
  <c r="C115" i="11"/>
  <c r="K243" i="11"/>
  <c r="E261" i="11"/>
  <c r="E226" i="13" s="1"/>
  <c r="K282" i="11"/>
  <c r="K247" i="13" s="1"/>
  <c r="E107" i="11"/>
  <c r="B157" i="11"/>
  <c r="D16" i="11"/>
  <c r="H88" i="11"/>
  <c r="D150" i="11"/>
  <c r="J41" i="11"/>
  <c r="F97" i="11"/>
  <c r="F62" i="13" s="1"/>
  <c r="B62" i="11"/>
  <c r="B61" i="13" s="1"/>
  <c r="B15" i="11"/>
  <c r="G9" i="2"/>
  <c r="C128" i="11"/>
  <c r="E89" i="11"/>
  <c r="C183" i="11"/>
  <c r="B222" i="11"/>
  <c r="D192" i="11"/>
  <c r="F222" i="11"/>
  <c r="B211" i="11"/>
  <c r="J19" i="11"/>
  <c r="F143" i="11"/>
  <c r="J16" i="11"/>
  <c r="J15" i="13" s="1"/>
  <c r="H124" i="11"/>
  <c r="H123" i="13" s="1"/>
  <c r="J288" i="11"/>
  <c r="H20" i="11"/>
  <c r="I61" i="11"/>
  <c r="E52" i="11"/>
  <c r="G78" i="11"/>
  <c r="C27" i="11"/>
  <c r="B128" i="11"/>
  <c r="B118" i="11"/>
  <c r="I90" i="11"/>
  <c r="G109" i="11"/>
  <c r="J163" i="11"/>
  <c r="C74" i="11"/>
  <c r="E114" i="11"/>
  <c r="E113" i="13" s="1"/>
  <c r="J80" i="11"/>
  <c r="J45" i="13" s="1"/>
  <c r="B294" i="11"/>
  <c r="C284" i="11"/>
  <c r="B264" i="11"/>
  <c r="B256" i="11"/>
  <c r="F48" i="11"/>
  <c r="C252" i="11"/>
  <c r="J234" i="11"/>
  <c r="J199" i="13" s="1"/>
  <c r="D124" i="11"/>
  <c r="D123" i="13" s="1"/>
  <c r="D254" i="11"/>
  <c r="K5" i="11"/>
  <c r="E191" i="11"/>
  <c r="G81" i="11"/>
  <c r="F189" i="11"/>
  <c r="J277" i="11"/>
  <c r="J242" i="13" s="1"/>
  <c r="C261" i="11"/>
  <c r="G258" i="11"/>
  <c r="K50" i="11"/>
  <c r="K48" i="11"/>
  <c r="E147" i="11"/>
  <c r="E112" i="13" s="1"/>
  <c r="I144" i="11"/>
  <c r="D146" i="11"/>
  <c r="K88" i="11"/>
  <c r="J85" i="11"/>
  <c r="C108" i="11"/>
  <c r="C158" i="11"/>
  <c r="C83" i="11"/>
  <c r="D26" i="11"/>
  <c r="H235" i="11"/>
  <c r="H200" i="13" s="1"/>
  <c r="I27" i="11"/>
  <c r="C265" i="11"/>
  <c r="J235" i="11"/>
  <c r="I198" i="11"/>
  <c r="E53" i="11"/>
  <c r="E18" i="13" s="1"/>
  <c r="I176" i="11"/>
  <c r="K16" i="11"/>
  <c r="B194" i="11"/>
  <c r="F254" i="11"/>
  <c r="D143" i="11"/>
  <c r="I73" i="11"/>
  <c r="E265" i="11"/>
  <c r="E119" i="11"/>
  <c r="I248" i="11"/>
  <c r="I213" i="13" s="1"/>
  <c r="J232" i="11"/>
  <c r="D28" i="11"/>
  <c r="D27" i="13" s="1"/>
  <c r="J268" i="11"/>
  <c r="B124" i="11"/>
  <c r="H220" i="11"/>
  <c r="B244" i="11"/>
  <c r="B159" i="11"/>
  <c r="B29" i="11"/>
  <c r="I10" i="11"/>
  <c r="K55" i="11"/>
  <c r="K183" i="11"/>
  <c r="E73" i="11"/>
  <c r="H55" i="11"/>
  <c r="J75" i="11"/>
  <c r="J74" i="13" s="1"/>
  <c r="B27" i="11"/>
  <c r="C97" i="11"/>
  <c r="I51" i="11"/>
  <c r="D25" i="11"/>
  <c r="D24" i="13" s="1"/>
  <c r="B53" i="11"/>
  <c r="E217" i="11"/>
  <c r="D132" i="11"/>
  <c r="K6" i="11"/>
  <c r="E27" i="11"/>
  <c r="E26" i="13" s="1"/>
  <c r="H89" i="11"/>
  <c r="E200" i="11"/>
  <c r="E165" i="13" s="1"/>
  <c r="I193" i="11"/>
  <c r="I43" i="11"/>
  <c r="D24" i="11"/>
  <c r="B64" i="11"/>
  <c r="K258" i="11"/>
  <c r="F166" i="11"/>
  <c r="J90" i="11"/>
  <c r="J55" i="13" s="1"/>
  <c r="B220" i="11"/>
  <c r="G302" i="11"/>
  <c r="E189" i="11"/>
  <c r="D175" i="11"/>
  <c r="D140" i="13" s="1"/>
  <c r="K261" i="11"/>
  <c r="E88" i="11"/>
  <c r="K117" i="11"/>
  <c r="K182" i="11"/>
  <c r="K147" i="13" s="1"/>
  <c r="H40" i="11"/>
  <c r="I117" i="11"/>
  <c r="I10" i="2"/>
  <c r="D163" i="11"/>
  <c r="K15" i="11"/>
  <c r="K14" i="13" s="1"/>
  <c r="I97" i="11"/>
  <c r="G128" i="11"/>
  <c r="G260" i="11"/>
  <c r="E30" i="11"/>
  <c r="J20" i="11"/>
  <c r="F12" i="11"/>
  <c r="D133" i="11"/>
  <c r="D131" i="11"/>
  <c r="D96" i="13" s="1"/>
  <c r="H61" i="11"/>
  <c r="B160" i="11"/>
  <c r="B159" i="13" s="1"/>
  <c r="B91" i="11"/>
  <c r="B56" i="13" s="1"/>
  <c r="D31" i="11"/>
  <c r="F21" i="11"/>
  <c r="K8" i="11"/>
  <c r="I64" i="11"/>
  <c r="I129" i="11"/>
  <c r="I94" i="13" s="1"/>
  <c r="K161" i="11"/>
  <c r="K157" i="11"/>
  <c r="K122" i="13" s="1"/>
  <c r="E256" i="11"/>
  <c r="G85" i="11"/>
  <c r="G50" i="13" s="1"/>
  <c r="E248" i="11"/>
  <c r="E110" i="11"/>
  <c r="E109" i="13" s="1"/>
  <c r="C141" i="11"/>
  <c r="H27" i="11"/>
  <c r="E5" i="11"/>
  <c r="F195" i="11"/>
  <c r="F160" i="13" s="1"/>
  <c r="H87" i="11"/>
  <c r="B186" i="11"/>
  <c r="J249" i="11"/>
  <c r="J248" i="13" s="1"/>
  <c r="F248" i="11"/>
  <c r="H75" i="11"/>
  <c r="B24" i="11"/>
  <c r="F16" i="11"/>
  <c r="D9" i="11"/>
  <c r="K125" i="11"/>
  <c r="C54" i="11"/>
  <c r="I83" i="11"/>
  <c r="C46" i="11"/>
  <c r="G177" i="11"/>
  <c r="K10" i="2"/>
  <c r="D15" i="11"/>
  <c r="D14" i="13" s="1"/>
  <c r="J5" i="2"/>
  <c r="C235" i="11"/>
  <c r="I266" i="11"/>
  <c r="E129" i="11"/>
  <c r="K93" i="11"/>
  <c r="K58" i="13" s="1"/>
  <c r="K227" i="11"/>
  <c r="I189" i="11"/>
  <c r="C152" i="11"/>
  <c r="K150" i="11"/>
  <c r="I181" i="11"/>
  <c r="E247" i="11"/>
  <c r="I110" i="11"/>
  <c r="K142" i="11"/>
  <c r="F227" i="11"/>
  <c r="B84" i="11"/>
  <c r="J281" i="11"/>
  <c r="J246" i="13" s="1"/>
  <c r="J222" i="11"/>
  <c r="J221" i="13" s="1"/>
  <c r="J27" i="11"/>
  <c r="J11" i="11"/>
  <c r="B132" i="11"/>
  <c r="J61" i="11"/>
  <c r="J60" i="13" s="1"/>
  <c r="D93" i="11"/>
  <c r="D227" i="11"/>
  <c r="F188" i="11"/>
  <c r="H151" i="11"/>
  <c r="D215" i="11"/>
  <c r="J248" i="11"/>
  <c r="H212" i="11"/>
  <c r="H74" i="11"/>
  <c r="H198" i="11"/>
  <c r="D191" i="11"/>
  <c r="H113" i="11"/>
  <c r="E23" i="11"/>
  <c r="G21" i="11"/>
  <c r="C199" i="11"/>
  <c r="C164" i="13" s="1"/>
  <c r="I299" i="11"/>
  <c r="I161" i="11"/>
  <c r="G261" i="11"/>
  <c r="G226" i="13" s="1"/>
  <c r="E85" i="11"/>
  <c r="G117" i="11"/>
  <c r="K114" i="11"/>
  <c r="I281" i="11"/>
  <c r="I246" i="13" s="1"/>
  <c r="K41" i="11"/>
  <c r="D264" i="11"/>
  <c r="J157" i="11"/>
  <c r="J122" i="13" s="1"/>
  <c r="F152" i="11"/>
  <c r="D250" i="11"/>
  <c r="D215" i="13" s="1"/>
  <c r="H107" i="11"/>
  <c r="H72" i="13" s="1"/>
  <c r="H11" i="11"/>
  <c r="H7" i="2"/>
  <c r="G59" i="11"/>
  <c r="G58" i="13" s="1"/>
  <c r="F291" i="11"/>
  <c r="F256" i="13" s="1"/>
  <c r="H120" i="11"/>
  <c r="H119" i="13" s="1"/>
  <c r="F17" i="11"/>
  <c r="J286" i="11"/>
  <c r="D251" i="11"/>
  <c r="H246" i="11"/>
  <c r="H245" i="13" s="1"/>
  <c r="B75" i="11"/>
  <c r="B40" i="13" s="1"/>
  <c r="G25" i="11"/>
  <c r="J215" i="11"/>
  <c r="H112" i="11"/>
  <c r="H111" i="13" s="1"/>
  <c r="H43" i="11"/>
  <c r="H42" i="13" s="1"/>
  <c r="B48" i="11"/>
  <c r="F293" i="11"/>
  <c r="H258" i="11"/>
  <c r="F153" i="11"/>
  <c r="H183" i="11"/>
  <c r="J148" i="11"/>
  <c r="F212" i="11"/>
  <c r="F177" i="13" s="1"/>
  <c r="J211" i="11"/>
  <c r="J210" i="13" s="1"/>
  <c r="D243" i="11"/>
  <c r="D242" i="13" s="1"/>
  <c r="H282" i="11"/>
  <c r="H156" i="11"/>
  <c r="J24" i="11"/>
  <c r="H12" i="11"/>
  <c r="K300" i="11"/>
  <c r="C93" i="11"/>
  <c r="E123" i="11"/>
  <c r="K223" i="11"/>
  <c r="G151" i="11"/>
  <c r="G80" i="11"/>
  <c r="G143" i="11"/>
  <c r="H14" i="11"/>
  <c r="H13" i="13" s="1"/>
  <c r="B65" i="11"/>
  <c r="J63" i="11"/>
  <c r="F60" i="11"/>
  <c r="F59" i="13" s="1"/>
  <c r="F56" i="11"/>
  <c r="B120" i="11"/>
  <c r="J185" i="11"/>
  <c r="J184" i="13" s="1"/>
  <c r="J43" i="11"/>
  <c r="G27" i="11"/>
  <c r="G26" i="13" s="1"/>
  <c r="K63" i="11"/>
  <c r="C61" i="11"/>
  <c r="E24" i="11"/>
  <c r="C122" i="11"/>
  <c r="C87" i="13" s="1"/>
  <c r="I289" i="11"/>
  <c r="I254" i="13" s="1"/>
  <c r="I216" i="11"/>
  <c r="I181" i="13" s="1"/>
  <c r="E77" i="11"/>
  <c r="F18" i="11"/>
  <c r="F17" i="13" s="1"/>
  <c r="H64" i="11"/>
  <c r="J96" i="11"/>
  <c r="D128" i="11"/>
  <c r="D93" i="13" s="1"/>
  <c r="J5" i="11"/>
  <c r="G15" i="11"/>
  <c r="E11" i="11"/>
  <c r="I160" i="11"/>
  <c r="J108" i="11"/>
  <c r="K46" i="11"/>
  <c r="E7" i="11"/>
  <c r="J78" i="11"/>
  <c r="J43" i="13" s="1"/>
  <c r="D43" i="11"/>
  <c r="C94" i="11"/>
  <c r="J48" i="11"/>
  <c r="B300" i="11"/>
  <c r="G230" i="11"/>
  <c r="C296" i="11"/>
  <c r="C261" i="13" s="1"/>
  <c r="G224" i="11"/>
  <c r="G222" i="11"/>
  <c r="K288" i="11"/>
  <c r="K286" i="11"/>
  <c r="K251" i="13" s="1"/>
  <c r="J266" i="11"/>
  <c r="H297" i="11"/>
  <c r="H295" i="11"/>
  <c r="J191" i="11"/>
  <c r="J49" i="11"/>
  <c r="F115" i="11"/>
  <c r="F180" i="11"/>
  <c r="H145" i="11"/>
  <c r="E20" i="11"/>
  <c r="E19" i="13" s="1"/>
  <c r="G133" i="11"/>
  <c r="G62" i="11"/>
  <c r="E294" i="11"/>
  <c r="G54" i="11"/>
  <c r="E219" i="11"/>
  <c r="I82" i="11"/>
  <c r="J301" i="11"/>
  <c r="H129" i="11"/>
  <c r="J159" i="11"/>
  <c r="J124" i="13" s="1"/>
  <c r="J291" i="11"/>
  <c r="D120" i="11"/>
  <c r="D85" i="13" s="1"/>
  <c r="J84" i="11"/>
  <c r="J49" i="13" s="1"/>
  <c r="J82" i="11"/>
  <c r="F79" i="11"/>
  <c r="H150" i="11"/>
  <c r="B7" i="11"/>
  <c r="B6" i="13" s="1"/>
  <c r="J177" i="11"/>
  <c r="K151" i="11"/>
  <c r="K80" i="11"/>
  <c r="K45" i="13" s="1"/>
  <c r="C175" i="13"/>
  <c r="I267" i="11"/>
  <c r="K214" i="11"/>
  <c r="G75" i="11"/>
  <c r="C64" i="11"/>
  <c r="I300" i="11"/>
  <c r="K265" i="11"/>
  <c r="C56" i="11"/>
  <c r="C55" i="13" s="1"/>
  <c r="E291" i="11"/>
  <c r="E222" i="11"/>
  <c r="C255" i="11"/>
  <c r="C251" i="11"/>
  <c r="E214" i="11"/>
  <c r="C42" i="11"/>
  <c r="C107" i="11"/>
  <c r="B183" i="11"/>
  <c r="G129" i="11"/>
  <c r="G107" i="11"/>
  <c r="G292" i="11"/>
  <c r="J262" i="13"/>
  <c r="J229" i="11"/>
  <c r="J228" i="13" s="1"/>
  <c r="H59" i="11"/>
  <c r="F295" i="11"/>
  <c r="J152" i="11"/>
  <c r="B213" i="11"/>
  <c r="J142" i="11"/>
  <c r="D83" i="11"/>
  <c r="K246" i="11"/>
  <c r="K211" i="13" s="1"/>
  <c r="F75" i="11"/>
  <c r="G148" i="11"/>
  <c r="G167" i="11"/>
  <c r="I187" i="11"/>
  <c r="C150" i="11"/>
  <c r="E182" i="11"/>
  <c r="E147" i="13" s="1"/>
  <c r="C142" i="11"/>
  <c r="D278" i="11"/>
  <c r="D243" i="13" s="1"/>
  <c r="G123" i="11"/>
  <c r="G88" i="13" s="1"/>
  <c r="F215" i="11"/>
  <c r="C86" i="11"/>
  <c r="C51" i="13" s="1"/>
  <c r="F60" i="13"/>
  <c r="I8" i="11"/>
  <c r="H164" i="11"/>
  <c r="H129" i="13" s="1"/>
  <c r="K31" i="11"/>
  <c r="K30" i="13" s="1"/>
  <c r="D5" i="11"/>
  <c r="D4" i="13" s="1"/>
  <c r="G268" i="11"/>
  <c r="G233" i="13" s="1"/>
  <c r="E228" i="11"/>
  <c r="F28" i="11"/>
  <c r="F27" i="13" s="1"/>
  <c r="K10" i="11"/>
  <c r="H63" i="11"/>
  <c r="H126" i="11"/>
  <c r="E26" i="11"/>
  <c r="I188" i="11"/>
  <c r="G213" i="11"/>
  <c r="K76" i="11"/>
  <c r="D23" i="11"/>
  <c r="F122" i="11"/>
  <c r="F179" i="11"/>
  <c r="C14" i="11"/>
  <c r="C257" i="11"/>
  <c r="C109" i="11"/>
  <c r="E96" i="11"/>
  <c r="E61" i="13" s="1"/>
  <c r="E251" i="11"/>
  <c r="K213" i="11"/>
  <c r="K178" i="13" s="1"/>
  <c r="E40" i="11"/>
  <c r="F294" i="11"/>
  <c r="F259" i="13" s="1"/>
  <c r="K200" i="11"/>
  <c r="C22" i="11"/>
  <c r="J199" i="11"/>
  <c r="F190" i="11"/>
  <c r="F155" i="13" s="1"/>
  <c r="D286" i="11"/>
  <c r="F221" i="11"/>
  <c r="G17" i="11"/>
  <c r="G16" i="13" s="1"/>
  <c r="C197" i="11"/>
  <c r="C59" i="11"/>
  <c r="I293" i="11"/>
  <c r="I258" i="13" s="1"/>
  <c r="E213" i="11"/>
  <c r="B287" i="11"/>
  <c r="E18" i="11"/>
  <c r="D52" i="11"/>
  <c r="H185" i="11"/>
  <c r="H181" i="11"/>
  <c r="H146" i="13" s="1"/>
  <c r="H244" i="11"/>
  <c r="H250" i="11"/>
  <c r="H175" i="11"/>
  <c r="H140" i="13" s="1"/>
  <c r="D151" i="11"/>
  <c r="J87" i="11"/>
  <c r="F214" i="11"/>
  <c r="F141" i="11"/>
  <c r="F140" i="13" s="1"/>
  <c r="J231" i="11"/>
  <c r="F31" i="11"/>
  <c r="C8" i="11"/>
  <c r="E125" i="11"/>
  <c r="K87" i="11"/>
  <c r="K12" i="11"/>
  <c r="C13" i="11"/>
  <c r="H232" i="11"/>
  <c r="H231" i="13" s="1"/>
  <c r="H289" i="11"/>
  <c r="E300" i="11"/>
  <c r="K189" i="11"/>
  <c r="J299" i="11"/>
  <c r="J264" i="13" s="1"/>
  <c r="G110" i="11"/>
  <c r="F23" i="11"/>
  <c r="I74" i="11"/>
  <c r="G83" i="11"/>
  <c r="C300" i="11"/>
  <c r="C265" i="13" s="1"/>
  <c r="I260" i="11"/>
  <c r="I225" i="13" s="1"/>
  <c r="G220" i="11"/>
  <c r="J258" i="11"/>
  <c r="B43" i="11"/>
  <c r="G56" i="11"/>
  <c r="G115" i="11"/>
  <c r="D266" i="11"/>
  <c r="D55" i="11"/>
  <c r="B78" i="11"/>
  <c r="D281" i="11"/>
  <c r="D246" i="13" s="1"/>
  <c r="B58" i="11"/>
  <c r="B57" i="13" s="1"/>
  <c r="I210" i="11"/>
  <c r="K96" i="11"/>
  <c r="F45" i="11"/>
  <c r="F10" i="13" s="1"/>
  <c r="C188" i="11"/>
  <c r="E301" i="11"/>
  <c r="E266" i="13" s="1"/>
  <c r="K58" i="11"/>
  <c r="G55" i="11"/>
  <c r="I87" i="11"/>
  <c r="K119" i="11"/>
  <c r="K118" i="13" s="1"/>
  <c r="K301" i="11"/>
  <c r="K266" i="13" s="1"/>
  <c r="H18" i="11"/>
  <c r="H17" i="13" s="1"/>
  <c r="D96" i="11"/>
  <c r="H13" i="11"/>
  <c r="C200" i="11"/>
  <c r="K60" i="11"/>
  <c r="B231" i="11"/>
  <c r="F92" i="11"/>
  <c r="G16" i="11"/>
  <c r="E63" i="11"/>
  <c r="E179" i="11"/>
  <c r="F187" i="11"/>
  <c r="B113" i="11"/>
  <c r="I288" i="11"/>
  <c r="C180" i="11"/>
  <c r="C222" i="11"/>
  <c r="I264" i="11"/>
  <c r="I229" i="13" s="1"/>
  <c r="I45" i="11"/>
  <c r="G277" i="11"/>
  <c r="J57" i="11"/>
  <c r="J51" i="11"/>
  <c r="E165" i="11"/>
  <c r="I11" i="11"/>
  <c r="G131" i="11"/>
  <c r="G96" i="13" s="1"/>
  <c r="G125" i="11"/>
  <c r="G90" i="13" s="1"/>
  <c r="I277" i="11"/>
  <c r="I242" i="13" s="1"/>
  <c r="J224" i="11"/>
  <c r="J189" i="13" s="1"/>
  <c r="F224" i="11"/>
  <c r="F223" i="13" s="1"/>
  <c r="H189" i="11"/>
  <c r="H254" i="11"/>
  <c r="H253" i="13" s="1"/>
  <c r="F149" i="11"/>
  <c r="D107" i="11"/>
  <c r="J73" i="11"/>
  <c r="H191" i="11"/>
  <c r="H190" i="13" s="1"/>
  <c r="B290" i="11"/>
  <c r="B255" i="13" s="1"/>
  <c r="B219" i="11"/>
  <c r="D48" i="11"/>
  <c r="J146" i="11"/>
  <c r="J145" i="13" s="1"/>
  <c r="H41" i="11"/>
  <c r="K30" i="11"/>
  <c r="I132" i="11"/>
  <c r="C91" i="11"/>
  <c r="C56" i="13" s="1"/>
  <c r="E48" i="11"/>
  <c r="C125" i="11"/>
  <c r="D160" i="11"/>
  <c r="K266" i="11"/>
  <c r="G121" i="11"/>
  <c r="E79" i="11"/>
  <c r="E78" i="13" s="1"/>
  <c r="F231" i="11"/>
  <c r="C73" i="11"/>
  <c r="C38" i="13" s="1"/>
  <c r="J115" i="11"/>
  <c r="B289" i="11"/>
  <c r="B254" i="13" s="1"/>
  <c r="C48" i="11"/>
  <c r="D269" i="11"/>
  <c r="D234" i="13" s="1"/>
  <c r="G96" i="11"/>
  <c r="G226" i="11"/>
  <c r="E186" i="11"/>
  <c r="G214" i="11"/>
  <c r="G179" i="13" s="1"/>
  <c r="B187" i="11"/>
  <c r="D148" i="11"/>
  <c r="E296" i="11"/>
  <c r="E261" i="13" s="1"/>
  <c r="E225" i="11"/>
  <c r="G186" i="11"/>
  <c r="G151" i="13" s="1"/>
  <c r="H263" i="11"/>
  <c r="H228" i="13" s="1"/>
  <c r="F213" i="11"/>
  <c r="K232" i="11"/>
  <c r="G176" i="11"/>
  <c r="G141" i="13" s="1"/>
  <c r="K269" i="11"/>
  <c r="E149" i="11"/>
  <c r="G45" i="11"/>
  <c r="G73" i="13"/>
  <c r="H132" i="11"/>
  <c r="H97" i="13" s="1"/>
  <c r="B164" i="11"/>
  <c r="F230" i="11"/>
  <c r="F229" i="13" s="1"/>
  <c r="G159" i="11"/>
  <c r="I183" i="11"/>
  <c r="I148" i="13" s="1"/>
  <c r="I222" i="11"/>
  <c r="B161" i="11"/>
  <c r="J62" i="11"/>
  <c r="D29" i="11"/>
  <c r="D13" i="11"/>
  <c r="D12" i="13" s="1"/>
  <c r="C133" i="11"/>
  <c r="C132" i="13" s="1"/>
  <c r="K62" i="11"/>
  <c r="G26" i="11"/>
  <c r="D8" i="11"/>
  <c r="J302" i="11"/>
  <c r="D14" i="11"/>
  <c r="C145" i="11"/>
  <c r="D98" i="11"/>
  <c r="D291" i="11"/>
  <c r="E29" i="11"/>
  <c r="E86" i="11"/>
  <c r="E85" i="13" s="1"/>
  <c r="G112" i="11"/>
  <c r="K229" i="11"/>
  <c r="K194" i="13" s="1"/>
  <c r="C221" i="11"/>
  <c r="C282" i="11"/>
  <c r="E245" i="11"/>
  <c r="B293" i="11"/>
  <c r="B258" i="13" s="1"/>
  <c r="J117" i="11"/>
  <c r="B197" i="11"/>
  <c r="J262" i="11"/>
  <c r="D87" i="11"/>
  <c r="D284" i="11"/>
  <c r="J179" i="11"/>
  <c r="J144" i="13" s="1"/>
  <c r="D199" i="11"/>
  <c r="D246" i="11"/>
  <c r="D211" i="13" s="1"/>
  <c r="E162" i="11"/>
  <c r="E127" i="13" s="1"/>
  <c r="D268" i="11"/>
  <c r="D233" i="13" s="1"/>
  <c r="H257" i="11"/>
  <c r="H222" i="13" s="1"/>
  <c r="E15" i="11"/>
  <c r="E14" i="13" s="1"/>
  <c r="F155" i="11"/>
  <c r="F120" i="13" s="1"/>
  <c r="F82" i="11"/>
  <c r="B79" i="11"/>
  <c r="I20" i="11"/>
  <c r="B73" i="11"/>
  <c r="B38" i="13" s="1"/>
  <c r="C21" i="11"/>
  <c r="G163" i="11"/>
  <c r="I57" i="11"/>
  <c r="G86" i="11"/>
  <c r="G210" i="11"/>
  <c r="G209" i="13" s="1"/>
  <c r="F64" i="11"/>
  <c r="B126" i="11"/>
  <c r="B91" i="13" s="1"/>
  <c r="B51" i="11"/>
  <c r="I232" i="11"/>
  <c r="E87" i="11"/>
  <c r="K45" i="11"/>
  <c r="B163" i="11"/>
  <c r="I39" i="11"/>
  <c r="I38" i="13" s="1"/>
  <c r="H215" i="11"/>
  <c r="H28" i="11"/>
  <c r="I54" i="11"/>
  <c r="D74" i="11"/>
  <c r="D73" i="13" s="1"/>
  <c r="F130" i="11"/>
  <c r="F95" i="13" s="1"/>
  <c r="I268" i="11"/>
  <c r="I126" i="11"/>
  <c r="G289" i="11"/>
  <c r="F253" i="11"/>
  <c r="F218" i="13" s="1"/>
  <c r="E251" i="13"/>
  <c r="G29" i="11"/>
  <c r="D130" i="11"/>
  <c r="D258" i="11"/>
  <c r="D223" i="13" s="1"/>
  <c r="F83" i="11"/>
  <c r="D179" i="11"/>
  <c r="D144" i="13" s="1"/>
  <c r="G42" i="11"/>
  <c r="C303" i="11"/>
  <c r="C291" i="11"/>
  <c r="G280" i="11"/>
  <c r="B212" i="11"/>
  <c r="B177" i="13" s="1"/>
  <c r="I292" i="11"/>
  <c r="E82" i="11"/>
  <c r="C245" i="11"/>
  <c r="C187" i="11"/>
  <c r="H127" i="11"/>
  <c r="F132" i="11"/>
  <c r="G199" i="11"/>
  <c r="E159" i="11"/>
  <c r="E158" i="13" s="1"/>
  <c r="H24" i="11"/>
  <c r="E6" i="11"/>
  <c r="F163" i="11"/>
  <c r="H193" i="11"/>
  <c r="G87" i="11"/>
  <c r="G79" i="11"/>
  <c r="H231" i="11"/>
  <c r="F246" i="11"/>
  <c r="I162" i="11"/>
  <c r="I161" i="13" s="1"/>
  <c r="K186" i="11"/>
  <c r="K151" i="13" s="1"/>
  <c r="E78" i="11"/>
  <c r="F182" i="11"/>
  <c r="F147" i="13" s="1"/>
  <c r="K221" i="11"/>
  <c r="K186" i="13" s="1"/>
  <c r="E253" i="11"/>
  <c r="E111" i="11"/>
  <c r="B95" i="11"/>
  <c r="D63" i="11"/>
  <c r="E302" i="11"/>
  <c r="I127" i="11"/>
  <c r="I92" i="13" s="1"/>
  <c r="B10" i="2"/>
  <c r="B268" i="11"/>
  <c r="H163" i="11"/>
  <c r="J260" i="11"/>
  <c r="J254" i="11"/>
  <c r="J219" i="13" s="1"/>
  <c r="B114" i="11"/>
  <c r="D77" i="11"/>
  <c r="I228" i="11"/>
  <c r="G255" i="11"/>
  <c r="E146" i="11"/>
  <c r="K175" i="11"/>
  <c r="B295" i="11"/>
  <c r="F144" i="11"/>
  <c r="F109" i="13" s="1"/>
  <c r="B89" i="11"/>
  <c r="B54" i="13" s="1"/>
  <c r="D186" i="11"/>
  <c r="D151" i="13" s="1"/>
  <c r="J284" i="11"/>
  <c r="F145" i="11"/>
  <c r="J282" i="11"/>
  <c r="H108" i="11"/>
  <c r="F286" i="11"/>
  <c r="F251" i="13" s="1"/>
  <c r="D123" i="11"/>
  <c r="B278" i="11"/>
  <c r="E133" i="11"/>
  <c r="E190" i="11"/>
  <c r="J126" i="11"/>
  <c r="J91" i="13" s="1"/>
  <c r="G14" i="11"/>
  <c r="E164" i="11"/>
  <c r="C53" i="11"/>
  <c r="K112" i="11"/>
  <c r="C11" i="11"/>
  <c r="C212" i="11"/>
  <c r="D10" i="11"/>
  <c r="B218" i="11"/>
  <c r="B183" i="13" s="1"/>
  <c r="C29" i="11"/>
  <c r="H93" i="11"/>
  <c r="C290" i="11"/>
  <c r="E117" i="11"/>
  <c r="E44" i="11"/>
  <c r="E43" i="13" s="1"/>
  <c r="F58" i="11"/>
  <c r="H283" i="11"/>
  <c r="H248" i="13" s="1"/>
  <c r="F247" i="11"/>
  <c r="C63" i="11"/>
  <c r="C28" i="13" s="1"/>
  <c r="C256" i="11"/>
  <c r="H190" i="11"/>
  <c r="D252" i="11"/>
  <c r="D217" i="13" s="1"/>
  <c r="J220" i="13"/>
  <c r="E211" i="11"/>
  <c r="E176" i="13" s="1"/>
  <c r="B143" i="11"/>
  <c r="B108" i="13" s="1"/>
  <c r="F98" i="11"/>
  <c r="E183" i="13"/>
  <c r="I213" i="11"/>
  <c r="K245" i="11"/>
  <c r="C40" i="11"/>
  <c r="J293" i="11"/>
  <c r="J258" i="13" s="1"/>
  <c r="H247" i="11"/>
  <c r="H212" i="13" s="1"/>
  <c r="F301" i="11"/>
  <c r="F266" i="13" s="1"/>
  <c r="F228" i="11"/>
  <c r="F249" i="11"/>
  <c r="G155" i="11"/>
  <c r="K284" i="11"/>
  <c r="K249" i="13" s="1"/>
  <c r="I131" i="11"/>
  <c r="J14" i="11"/>
  <c r="J64" i="11"/>
  <c r="F9" i="11"/>
  <c r="C131" i="11"/>
  <c r="I91" i="11"/>
  <c r="I90" i="13" s="1"/>
  <c r="E22" i="11"/>
  <c r="E21" i="13" s="1"/>
  <c r="D129" i="11"/>
  <c r="F159" i="11"/>
  <c r="E13" i="11"/>
  <c r="E12" i="13" s="1"/>
  <c r="E132" i="11"/>
  <c r="E131" i="13" s="1"/>
  <c r="G229" i="11"/>
  <c r="E187" i="11"/>
  <c r="I111" i="11"/>
  <c r="B129" i="11"/>
  <c r="D155" i="11"/>
  <c r="H148" i="11"/>
  <c r="H113" i="13" s="1"/>
  <c r="K24" i="11"/>
  <c r="C44" i="11"/>
  <c r="G63" i="11"/>
  <c r="E269" i="11"/>
  <c r="E234" i="13" s="1"/>
  <c r="E263" i="11"/>
  <c r="E178" i="11"/>
  <c r="E143" i="13" s="1"/>
  <c r="B13" i="11"/>
  <c r="D248" i="11"/>
  <c r="F129" i="11"/>
  <c r="F94" i="13" s="1"/>
  <c r="F194" i="11"/>
  <c r="D282" i="11"/>
  <c r="B216" i="11"/>
  <c r="B181" i="13" s="1"/>
  <c r="I29" i="11"/>
  <c r="K260" i="11"/>
  <c r="C185" i="11"/>
  <c r="C150" i="13" s="1"/>
  <c r="G245" i="11"/>
  <c r="G210" i="13" s="1"/>
  <c r="H261" i="11"/>
  <c r="H226" i="13" s="1"/>
  <c r="H109" i="11"/>
  <c r="F84" i="11"/>
  <c r="F83" i="13" s="1"/>
  <c r="D182" i="11"/>
  <c r="H177" i="11"/>
  <c r="F5" i="2"/>
  <c r="B6" i="11"/>
  <c r="D188" i="11"/>
  <c r="F220" i="11"/>
  <c r="B217" i="11"/>
  <c r="F29" i="11"/>
  <c r="F28" i="13" s="1"/>
  <c r="C99" i="11"/>
  <c r="C64" i="13" s="1"/>
  <c r="G90" i="11"/>
  <c r="E115" i="11"/>
  <c r="H301" i="11"/>
  <c r="H92" i="11"/>
  <c r="J112" i="11"/>
  <c r="J30" i="11"/>
  <c r="G64" i="11"/>
  <c r="G190" i="11"/>
  <c r="G155" i="13" s="1"/>
  <c r="G44" i="11"/>
  <c r="F26" i="11"/>
  <c r="D61" i="11"/>
  <c r="K84" i="11"/>
  <c r="K49" i="13" s="1"/>
  <c r="I12" i="11"/>
  <c r="E112" i="11"/>
  <c r="C160" i="11"/>
  <c r="C159" i="13" s="1"/>
  <c r="G235" i="13"/>
  <c r="E127" i="11"/>
  <c r="J264" i="11"/>
  <c r="D79" i="11"/>
  <c r="D213" i="11"/>
  <c r="G198" i="11"/>
  <c r="D17" i="11"/>
  <c r="D16" i="13" s="1"/>
  <c r="D126" i="11"/>
  <c r="D91" i="13" s="1"/>
  <c r="B80" i="11"/>
  <c r="B45" i="13" s="1"/>
  <c r="B175" i="11"/>
  <c r="C216" i="11"/>
  <c r="C181" i="13" s="1"/>
  <c r="C177" i="11"/>
  <c r="C142" i="13" s="1"/>
  <c r="K230" i="11"/>
  <c r="K195" i="13" s="1"/>
  <c r="B267" i="11"/>
  <c r="E297" i="11"/>
  <c r="K14" i="11"/>
  <c r="K198" i="11"/>
  <c r="I225" i="11"/>
  <c r="G179" i="11"/>
  <c r="I211" i="11"/>
  <c r="I176" i="13" s="1"/>
  <c r="G111" i="11"/>
  <c r="G76" i="13" s="1"/>
  <c r="D267" i="11"/>
  <c r="D232" i="13" s="1"/>
  <c r="B215" i="11"/>
  <c r="G303" i="11"/>
  <c r="K290" i="11"/>
  <c r="K255" i="13" s="1"/>
  <c r="F22" i="11"/>
  <c r="C12" i="11"/>
  <c r="B133" i="11"/>
  <c r="J267" i="11"/>
  <c r="K23" i="11"/>
  <c r="K7" i="11"/>
  <c r="K6" i="13" s="1"/>
  <c r="B22" i="11"/>
  <c r="H10" i="11"/>
  <c r="J133" i="11"/>
  <c r="H233" i="11"/>
  <c r="H95" i="11"/>
  <c r="G23" i="11"/>
  <c r="C15" i="11"/>
  <c r="C7" i="11"/>
  <c r="C6" i="13" s="1"/>
  <c r="I302" i="11"/>
  <c r="I164" i="11"/>
  <c r="G262" i="11"/>
  <c r="F30" i="11"/>
  <c r="F20" i="11"/>
  <c r="F19" i="13" s="1"/>
  <c r="B12" i="11"/>
  <c r="B11" i="13" s="1"/>
  <c r="B99" i="11"/>
  <c r="J97" i="11"/>
  <c r="B162" i="11"/>
  <c r="B161" i="13" s="1"/>
  <c r="J160" i="11"/>
  <c r="J91" i="11"/>
  <c r="J90" i="13" s="1"/>
  <c r="C28" i="11"/>
  <c r="H19" i="11"/>
  <c r="C301" i="11"/>
  <c r="G95" i="11"/>
  <c r="G60" i="13" s="1"/>
  <c r="G160" i="11"/>
  <c r="I123" i="11"/>
  <c r="I122" i="13" s="1"/>
  <c r="K222" i="11"/>
  <c r="E51" i="11"/>
  <c r="E50" i="13" s="1"/>
  <c r="E183" i="11"/>
  <c r="E148" i="13" s="1"/>
  <c r="C281" i="11"/>
  <c r="C76" i="11"/>
  <c r="C41" i="13" s="1"/>
  <c r="K141" i="11"/>
  <c r="K106" i="13" s="1"/>
  <c r="I13" i="11"/>
  <c r="B127" i="11"/>
  <c r="B92" i="13" s="1"/>
  <c r="D295" i="11"/>
  <c r="D293" i="11"/>
  <c r="B188" i="11"/>
  <c r="B253" i="11"/>
  <c r="F181" i="11"/>
  <c r="U8" i="2"/>
  <c r="F41" i="11"/>
  <c r="J8" i="11"/>
  <c r="E226" i="11"/>
  <c r="E225" i="13" s="1"/>
  <c r="K54" i="11"/>
  <c r="C119" i="11"/>
  <c r="G49" i="11"/>
  <c r="K247" i="11"/>
  <c r="K246" i="13" s="1"/>
  <c r="E143" i="11"/>
  <c r="J10" i="11"/>
  <c r="J9" i="13" s="1"/>
  <c r="I11" i="2"/>
  <c r="E64" i="11"/>
  <c r="G232" i="11"/>
  <c r="C95" i="11"/>
  <c r="I59" i="11"/>
  <c r="K158" i="11"/>
  <c r="E121" i="11"/>
  <c r="E120" i="13" s="1"/>
  <c r="G84" i="11"/>
  <c r="G49" i="13" s="1"/>
  <c r="G285" i="11"/>
  <c r="G250" i="13" s="1"/>
  <c r="C79" i="11"/>
  <c r="C78" i="13" s="1"/>
  <c r="C213" i="11"/>
  <c r="G76" i="11"/>
  <c r="I108" i="11"/>
  <c r="H269" i="11"/>
  <c r="D57" i="11"/>
  <c r="F193" i="11"/>
  <c r="B23" i="11"/>
  <c r="B22" i="13" s="1"/>
  <c r="J132" i="11"/>
  <c r="B59" i="11"/>
  <c r="H159" i="11"/>
  <c r="D292" i="11"/>
  <c r="B189" i="11"/>
  <c r="F117" i="11"/>
  <c r="D217" i="11"/>
  <c r="H214" i="11"/>
  <c r="F40" i="11"/>
  <c r="F5" i="13" s="1"/>
  <c r="J303" i="11"/>
  <c r="H60" i="11"/>
  <c r="D45" i="11"/>
  <c r="B303" i="11"/>
  <c r="K199" i="11"/>
  <c r="E231" i="11"/>
  <c r="E196" i="13" s="1"/>
  <c r="G127" i="11"/>
  <c r="G92" i="13" s="1"/>
  <c r="E223" i="11"/>
  <c r="K51" i="11"/>
  <c r="C49" i="11"/>
  <c r="G46" i="11"/>
  <c r="G247" i="11"/>
  <c r="B19" i="11"/>
  <c r="B230" i="11"/>
  <c r="J216" i="11"/>
  <c r="J181" i="13" s="1"/>
  <c r="D167" i="11"/>
  <c r="F19" i="11"/>
  <c r="F18" i="13" s="1"/>
  <c r="J13" i="11"/>
  <c r="J12" i="13" s="1"/>
  <c r="K128" i="11"/>
  <c r="J292" i="11"/>
  <c r="D253" i="11"/>
  <c r="J217" i="11"/>
  <c r="D249" i="11"/>
  <c r="D248" i="13" s="1"/>
  <c r="F78" i="11"/>
  <c r="B209" i="11"/>
  <c r="B208" i="13" s="1"/>
  <c r="B81" i="11"/>
  <c r="B80" i="13" s="1"/>
  <c r="F147" i="11"/>
  <c r="J280" i="11"/>
  <c r="J245" i="13" s="1"/>
  <c r="J278" i="11"/>
  <c r="J243" i="13" s="1"/>
  <c r="I231" i="11"/>
  <c r="I196" i="13" s="1"/>
  <c r="I53" i="11"/>
  <c r="F226" i="11"/>
  <c r="F191" i="13" s="1"/>
  <c r="D121" i="11"/>
  <c r="F86" i="11"/>
  <c r="F85" i="13" s="1"/>
  <c r="F287" i="11"/>
  <c r="F15" i="11"/>
  <c r="H116" i="11"/>
  <c r="D115" i="11"/>
  <c r="D80" i="13" s="1"/>
  <c r="B282" i="11"/>
  <c r="J144" i="11"/>
  <c r="J143" i="13" s="1"/>
  <c r="J23" i="11"/>
  <c r="H9" i="11"/>
  <c r="C302" i="11"/>
  <c r="C164" i="11"/>
  <c r="E58" i="11"/>
  <c r="C89" i="11"/>
  <c r="C54" i="13" s="1"/>
  <c r="C87" i="11"/>
  <c r="K83" i="11"/>
  <c r="E46" i="11"/>
  <c r="I41" i="11"/>
  <c r="J65" i="11"/>
  <c r="H29" i="11"/>
  <c r="F127" i="11"/>
  <c r="F92" i="13" s="1"/>
  <c r="H293" i="11"/>
  <c r="D18" i="11"/>
  <c r="H149" i="11"/>
  <c r="D280" i="11"/>
  <c r="B26" i="11"/>
  <c r="K61" i="11"/>
  <c r="K193" i="11"/>
  <c r="K158" i="13" s="1"/>
  <c r="C189" i="11"/>
  <c r="C51" i="11"/>
  <c r="C114" i="11"/>
  <c r="C79" i="13" s="1"/>
  <c r="K43" i="11"/>
  <c r="H62" i="11"/>
  <c r="J161" i="11"/>
  <c r="J126" i="13" s="1"/>
  <c r="J226" i="11"/>
  <c r="J191" i="13" s="1"/>
  <c r="E25" i="11"/>
  <c r="G218" i="11"/>
  <c r="G217" i="13" s="1"/>
  <c r="F55" i="11"/>
  <c r="G53" i="11"/>
  <c r="J39" i="11"/>
  <c r="E8" i="11"/>
  <c r="K108" i="11"/>
  <c r="K73" i="13" s="1"/>
  <c r="H292" i="11"/>
  <c r="J212" i="11"/>
  <c r="J177" i="13" s="1"/>
  <c r="E59" i="11"/>
  <c r="B298" i="11"/>
  <c r="B263" i="13" s="1"/>
  <c r="C26" i="11"/>
  <c r="I63" i="11"/>
  <c r="E196" i="11"/>
  <c r="I262" i="11"/>
  <c r="K294" i="11"/>
  <c r="I254" i="11"/>
  <c r="I219" i="13" s="1"/>
  <c r="I252" i="11"/>
  <c r="C148" i="11"/>
  <c r="H303" i="11"/>
  <c r="F263" i="11"/>
  <c r="F228" i="13" s="1"/>
  <c r="B193" i="11"/>
  <c r="B158" i="13" s="1"/>
  <c r="D89" i="11"/>
  <c r="F255" i="11"/>
  <c r="H49" i="13"/>
  <c r="H218" i="11"/>
  <c r="J250" i="11"/>
  <c r="F111" i="11"/>
  <c r="I19" i="11"/>
  <c r="K268" i="11"/>
  <c r="K233" i="13" s="1"/>
  <c r="C264" i="11"/>
  <c r="C229" i="13" s="1"/>
  <c r="G192" i="11"/>
  <c r="I155" i="11"/>
  <c r="I153" i="11"/>
  <c r="K185" i="11"/>
  <c r="K150" i="13" s="1"/>
  <c r="G48" i="11"/>
  <c r="E282" i="11"/>
  <c r="F233" i="11"/>
  <c r="F232" i="13" s="1"/>
  <c r="H125" i="11"/>
  <c r="F223" i="11"/>
  <c r="B86" i="11"/>
  <c r="F282" i="11"/>
  <c r="I175" i="11"/>
  <c r="K291" i="11"/>
  <c r="H296" i="11"/>
  <c r="H261" i="13" s="1"/>
  <c r="H81" i="11"/>
  <c r="J141" i="11"/>
  <c r="J106" i="13" s="1"/>
  <c r="C159" i="11"/>
  <c r="K285" i="11"/>
  <c r="K250" i="13" s="1"/>
  <c r="I180" i="11"/>
  <c r="D232" i="11"/>
  <c r="D197" i="13" s="1"/>
  <c r="D157" i="11"/>
  <c r="J279" i="11"/>
  <c r="J244" i="13" s="1"/>
  <c r="J210" i="11"/>
  <c r="J175" i="13" s="1"/>
  <c r="K249" i="11"/>
  <c r="K214" i="13" s="1"/>
  <c r="E303" i="11"/>
  <c r="G266" i="11"/>
  <c r="K56" i="11"/>
  <c r="K55" i="13" s="1"/>
  <c r="K257" i="11"/>
  <c r="K121" i="11"/>
  <c r="K188" i="11"/>
  <c r="K153" i="13" s="1"/>
  <c r="I221" i="11"/>
  <c r="C186" i="11"/>
  <c r="C185" i="13" s="1"/>
  <c r="I286" i="11"/>
  <c r="K180" i="11"/>
  <c r="K179" i="13" s="1"/>
  <c r="K42" i="11"/>
  <c r="K41" i="13" s="1"/>
  <c r="I142" i="11"/>
  <c r="I107" i="13" s="1"/>
  <c r="E277" i="11"/>
  <c r="K264" i="11"/>
  <c r="D195" i="11"/>
  <c r="D160" i="13" s="1"/>
  <c r="H245" i="11"/>
  <c r="H210" i="13" s="1"/>
  <c r="K217" i="13"/>
  <c r="F303" i="11"/>
  <c r="B166" i="11"/>
  <c r="B165" i="13" s="1"/>
  <c r="H195" i="11"/>
  <c r="H194" i="13" s="1"/>
  <c r="D261" i="11"/>
  <c r="H118" i="11"/>
  <c r="H83" i="13" s="1"/>
  <c r="J6" i="11"/>
  <c r="F184" i="11"/>
  <c r="F149" i="13" s="1"/>
  <c r="I147" i="11"/>
  <c r="I112" i="13" s="1"/>
  <c r="H115" i="11"/>
  <c r="I46" i="11"/>
  <c r="E41" i="11"/>
  <c r="D294" i="11"/>
  <c r="G94" i="11"/>
  <c r="I258" i="11"/>
  <c r="I223" i="13" s="1"/>
  <c r="G153" i="11"/>
  <c r="K146" i="11"/>
  <c r="I211" i="13"/>
  <c r="F123" i="11"/>
  <c r="F88" i="13" s="1"/>
  <c r="H285" i="11"/>
  <c r="H250" i="13" s="1"/>
  <c r="I98" i="11"/>
  <c r="I145" i="11"/>
  <c r="I110" i="13" s="1"/>
  <c r="J147" i="11"/>
  <c r="G235" i="11"/>
  <c r="G234" i="13" s="1"/>
  <c r="H216" i="13"/>
  <c r="E4" i="2"/>
  <c r="B134" i="11"/>
  <c r="P13" i="2"/>
  <c r="K129" i="13"/>
  <c r="K124" i="13"/>
  <c r="R16" i="2"/>
  <c r="E153" i="11"/>
  <c r="E118" i="13" s="1"/>
  <c r="B5" i="13"/>
  <c r="J54" i="13"/>
  <c r="J88" i="13"/>
  <c r="E74" i="13"/>
  <c r="D146" i="13"/>
  <c r="E60" i="13"/>
  <c r="I218" i="13"/>
  <c r="H125" i="13"/>
  <c r="I50" i="13"/>
  <c r="C249" i="11"/>
  <c r="E198" i="11"/>
  <c r="E55" i="13"/>
  <c r="E250" i="13"/>
  <c r="K78" i="13"/>
  <c r="E42" i="11"/>
  <c r="O7" i="2"/>
  <c r="D10" i="2"/>
  <c r="D180" i="13"/>
  <c r="E11" i="12"/>
  <c r="H264" i="13"/>
  <c r="H230" i="13"/>
  <c r="E175" i="11"/>
  <c r="E174" i="13" s="1"/>
  <c r="F96" i="13"/>
  <c r="G184" i="11"/>
  <c r="B5" i="12"/>
  <c r="B216" i="13"/>
  <c r="F210" i="11"/>
  <c r="I96" i="11"/>
  <c r="E7" i="12"/>
  <c r="F61" i="13"/>
  <c r="G84" i="13"/>
  <c r="D119" i="11"/>
  <c r="G129" i="13"/>
  <c r="H93" i="13"/>
  <c r="C31" i="11"/>
  <c r="C199" i="13"/>
  <c r="K159" i="13"/>
  <c r="K193" i="13"/>
  <c r="H30" i="13"/>
  <c r="J76" i="13"/>
  <c r="J110" i="13"/>
  <c r="K191" i="13"/>
  <c r="J72" i="13"/>
  <c r="G221" i="13"/>
  <c r="D57" i="13"/>
  <c r="I53" i="13"/>
  <c r="B147" i="13"/>
  <c r="C193" i="13"/>
  <c r="E175" i="13"/>
  <c r="E114" i="13"/>
  <c r="B62" i="13"/>
  <c r="F11" i="15"/>
  <c r="H236" i="11"/>
  <c r="H221" i="13"/>
  <c r="H18" i="13"/>
  <c r="E227" i="13"/>
  <c r="H57" i="11"/>
  <c r="E55" i="11"/>
  <c r="K75" i="13"/>
  <c r="C61" i="13"/>
  <c r="C289" i="11"/>
  <c r="I80" i="13"/>
  <c r="I114" i="13"/>
  <c r="E161" i="11"/>
  <c r="E160" i="13" s="1"/>
  <c r="K176" i="13"/>
  <c r="F208" i="13"/>
  <c r="F88" i="11"/>
  <c r="B16" i="13"/>
  <c r="C117" i="11"/>
  <c r="E211" i="13"/>
  <c r="K142" i="13"/>
  <c r="F197" i="13"/>
  <c r="D235" i="13"/>
  <c r="K148" i="13"/>
  <c r="J93" i="13"/>
  <c r="F80" i="13"/>
  <c r="J10" i="12"/>
  <c r="K98" i="13"/>
  <c r="K132" i="13"/>
  <c r="G164" i="13"/>
  <c r="G198" i="13"/>
  <c r="C297" i="11"/>
  <c r="E130" i="13"/>
  <c r="E164" i="13"/>
  <c r="H154" i="13"/>
  <c r="H188" i="13"/>
  <c r="J149" i="13"/>
  <c r="F75" i="13"/>
  <c r="D178" i="11"/>
  <c r="H156" i="13"/>
  <c r="F254" i="13"/>
  <c r="I131" i="13"/>
  <c r="E27" i="13"/>
  <c r="G8" i="2"/>
  <c r="F202" i="11"/>
  <c r="D159" i="13"/>
  <c r="F196" i="13"/>
  <c r="F230" i="13"/>
  <c r="C65" i="13"/>
  <c r="D107" i="13"/>
  <c r="C13" i="13"/>
  <c r="C47" i="13"/>
  <c r="D127" i="13"/>
  <c r="F150" i="13"/>
  <c r="G192" i="13"/>
  <c r="H162" i="13"/>
  <c r="E117" i="13"/>
  <c r="C118" i="13"/>
  <c r="E283" i="11"/>
  <c r="C200" i="13"/>
  <c r="I180" i="13"/>
  <c r="H199" i="13"/>
  <c r="D191" i="13"/>
  <c r="H87" i="13"/>
  <c r="F221" i="13"/>
  <c r="D220" i="13"/>
  <c r="F79" i="13"/>
  <c r="F217" i="13"/>
  <c r="I60" i="13"/>
  <c r="B93" i="13"/>
  <c r="J154" i="13"/>
  <c r="B10" i="13"/>
  <c r="I55" i="13"/>
  <c r="C18" i="13"/>
  <c r="J128" i="13"/>
  <c r="D38" i="13"/>
  <c r="H58" i="13"/>
  <c r="K257" i="13"/>
  <c r="S30" i="2"/>
  <c r="F201" i="11"/>
  <c r="F162" i="13"/>
  <c r="G253" i="13"/>
  <c r="I182" i="13"/>
  <c r="I216" i="13"/>
  <c r="K199" i="13"/>
  <c r="H179" i="13"/>
  <c r="U17" i="2"/>
  <c r="D256" i="11"/>
  <c r="D221" i="13" s="1"/>
  <c r="K113" i="13"/>
  <c r="F118" i="13"/>
  <c r="O15" i="2"/>
  <c r="D50" i="11"/>
  <c r="H121" i="13"/>
  <c r="B265" i="13"/>
  <c r="E12" i="12"/>
  <c r="E151" i="13"/>
  <c r="E185" i="13"/>
  <c r="D261" i="13"/>
  <c r="E133" i="13"/>
  <c r="F7" i="12"/>
  <c r="E184" i="13"/>
  <c r="E156" i="13"/>
  <c r="B244" i="13"/>
  <c r="H47" i="13"/>
  <c r="G259" i="13"/>
  <c r="B228" i="13"/>
  <c r="J94" i="13"/>
  <c r="K185" i="13"/>
  <c r="G144" i="13"/>
  <c r="E208" i="13"/>
  <c r="H229" i="13"/>
  <c r="H195" i="13"/>
  <c r="D227" i="13"/>
  <c r="C193" i="11"/>
  <c r="C192" i="13" s="1"/>
  <c r="B195" i="13"/>
  <c r="K93" i="13"/>
  <c r="K127" i="13"/>
  <c r="N24" i="2"/>
  <c r="C25" i="11"/>
  <c r="C24" i="13" s="1"/>
  <c r="C9" i="12"/>
  <c r="J4" i="2"/>
  <c r="B304" i="11"/>
  <c r="B31" i="13"/>
  <c r="F8" i="12"/>
  <c r="D12" i="12"/>
  <c r="D44" i="13"/>
  <c r="D43" i="13"/>
  <c r="D190" i="13"/>
  <c r="K213" i="13"/>
  <c r="C7" i="12"/>
  <c r="C147" i="13"/>
  <c r="E94" i="11"/>
  <c r="E75" i="13"/>
  <c r="J227" i="11"/>
  <c r="K255" i="11"/>
  <c r="E151" i="11"/>
  <c r="G12" i="13"/>
  <c r="C7" i="2"/>
  <c r="T28" i="2"/>
  <c r="C233" i="11"/>
  <c r="I46" i="13"/>
  <c r="E110" i="13"/>
  <c r="E76" i="13"/>
  <c r="F196" i="11"/>
  <c r="K120" i="11"/>
  <c r="K85" i="13" s="1"/>
  <c r="F296" i="11"/>
  <c r="S19" i="2"/>
  <c r="D190" i="11"/>
  <c r="J52" i="13"/>
  <c r="F165" i="13"/>
  <c r="F199" i="13"/>
  <c r="E64" i="13"/>
  <c r="E89" i="13"/>
  <c r="K146" i="13"/>
  <c r="I155" i="13"/>
  <c r="I189" i="13"/>
  <c r="I259" i="13"/>
  <c r="I8" i="13"/>
  <c r="H21" i="13"/>
  <c r="I159" i="13"/>
  <c r="G213" i="13"/>
  <c r="H128" i="13"/>
  <c r="J116" i="13"/>
  <c r="E128" i="13"/>
  <c r="B178" i="13"/>
  <c r="D200" i="13"/>
  <c r="F222" i="13"/>
  <c r="D130" i="13"/>
  <c r="Q12" i="2"/>
  <c r="G13" i="15"/>
  <c r="J28" i="14"/>
  <c r="P28" i="2"/>
  <c r="H8" i="14"/>
  <c r="T8" i="2"/>
  <c r="J7" i="14"/>
  <c r="U18" i="2"/>
  <c r="E12" i="2"/>
  <c r="R18" i="2"/>
  <c r="P17" i="2"/>
  <c r="Q20" i="2"/>
  <c r="H14" i="14"/>
  <c r="Q18" i="2"/>
  <c r="Q8" i="2"/>
  <c r="P19" i="2"/>
  <c r="R24" i="2"/>
  <c r="B11" i="2"/>
  <c r="C6" i="2"/>
  <c r="C11" i="2"/>
  <c r="D12" i="2"/>
  <c r="J16" i="14"/>
  <c r="Q17" i="2"/>
  <c r="C10" i="2"/>
  <c r="J8" i="2"/>
  <c r="J6" i="14"/>
  <c r="I4" i="2"/>
  <c r="K12" i="15"/>
  <c r="J10" i="2"/>
  <c r="J7" i="2"/>
  <c r="J8" i="14"/>
  <c r="I8" i="2"/>
  <c r="B6" i="2"/>
  <c r="F12" i="2"/>
  <c r="J29" i="14"/>
  <c r="J21" i="14"/>
  <c r="I12" i="2"/>
  <c r="F8" i="2"/>
  <c r="B5" i="2"/>
  <c r="L32" i="11"/>
  <c r="J22" i="14"/>
  <c r="K12" i="2"/>
  <c r="S22" i="2"/>
  <c r="J12" i="14"/>
  <c r="J20" i="14"/>
  <c r="B8" i="2"/>
  <c r="I7" i="15"/>
  <c r="J23" i="14"/>
  <c r="J15" i="14"/>
  <c r="N30" i="2"/>
  <c r="K4" i="2"/>
  <c r="I14" i="15"/>
  <c r="I6" i="2"/>
  <c r="J10" i="14"/>
  <c r="G9" i="15"/>
  <c r="F4" i="2"/>
  <c r="F10" i="15"/>
  <c r="G4" i="2"/>
  <c r="K5" i="2"/>
  <c r="E10" i="2"/>
  <c r="J19" i="14"/>
  <c r="J5" i="14"/>
  <c r="J31" i="14"/>
  <c r="J9" i="14"/>
  <c r="K8" i="2"/>
  <c r="S4" i="2"/>
  <c r="T5" i="2"/>
  <c r="B7" i="2"/>
  <c r="B9" i="2"/>
  <c r="J6" i="2"/>
  <c r="J13" i="14"/>
  <c r="J18" i="14"/>
  <c r="F9" i="2"/>
  <c r="J30" i="14"/>
  <c r="E7" i="2"/>
  <c r="G8" i="15"/>
  <c r="I6" i="15"/>
  <c r="J27" i="14"/>
  <c r="J14" i="14"/>
  <c r="G12" i="2"/>
  <c r="J11" i="2"/>
  <c r="D8" i="2"/>
  <c r="H10" i="2"/>
  <c r="G31" i="13" l="1"/>
  <c r="C113" i="13"/>
  <c r="I12" i="13"/>
  <c r="F90" i="13"/>
  <c r="F154" i="13"/>
  <c r="I128" i="13"/>
  <c r="D125" i="13"/>
  <c r="I154" i="13"/>
  <c r="C129" i="13"/>
  <c r="G22" i="13"/>
  <c r="D153" i="13"/>
  <c r="F226" i="13"/>
  <c r="B184" i="13"/>
  <c r="G19" i="13"/>
  <c r="C230" i="13"/>
  <c r="D13" i="12"/>
  <c r="J229" i="13"/>
  <c r="B128" i="13"/>
  <c r="F194" i="13"/>
  <c r="D228" i="13"/>
  <c r="F260" i="13"/>
  <c r="J213" i="13"/>
  <c r="B167" i="13"/>
  <c r="I75" i="13"/>
  <c r="C254" i="13"/>
  <c r="G59" i="13"/>
  <c r="F81" i="13"/>
  <c r="I244" i="13"/>
  <c r="J231" i="13"/>
  <c r="B48" i="13"/>
  <c r="C245" i="13"/>
  <c r="G124" i="13"/>
  <c r="K253" i="13"/>
  <c r="C258" i="13"/>
  <c r="K248" i="13"/>
  <c r="G262" i="13"/>
  <c r="E263" i="13"/>
  <c r="B98" i="13"/>
  <c r="B78" i="13"/>
  <c r="O9" i="12"/>
  <c r="B72" i="13"/>
  <c r="H41" i="13"/>
  <c r="B21" i="13"/>
  <c r="I6" i="13"/>
  <c r="F23" i="13"/>
  <c r="G23" i="13"/>
  <c r="E11" i="13"/>
  <c r="F183" i="13"/>
  <c r="G108" i="13"/>
  <c r="G176" i="13"/>
  <c r="D11" i="13"/>
  <c r="B14" i="13"/>
  <c r="D115" i="13"/>
  <c r="H65" i="13"/>
  <c r="H112" i="13"/>
  <c r="H167" i="13"/>
  <c r="F151" i="13"/>
  <c r="G53" i="13"/>
  <c r="J257" i="13"/>
  <c r="K111" i="13"/>
  <c r="E265" i="13"/>
  <c r="E88" i="13"/>
  <c r="I29" i="13"/>
  <c r="E220" i="13"/>
  <c r="E80" i="13"/>
  <c r="C256" i="13"/>
  <c r="I126" i="13"/>
  <c r="H132" i="13"/>
  <c r="B141" i="13"/>
  <c r="G10" i="12"/>
  <c r="G87" i="13"/>
  <c r="J151" i="13"/>
  <c r="H75" i="13"/>
  <c r="E31" i="13"/>
  <c r="F179" i="13"/>
  <c r="K123" i="13"/>
  <c r="C220" i="13"/>
  <c r="K20" i="13"/>
  <c r="D268" i="13"/>
  <c r="I267" i="13"/>
  <c r="C131" i="13"/>
  <c r="F163" i="13"/>
  <c r="G268" i="13"/>
  <c r="H52" i="13"/>
  <c r="G46" i="13"/>
  <c r="E167" i="13"/>
  <c r="F82" i="13"/>
  <c r="J13" i="13"/>
  <c r="J267" i="13"/>
  <c r="B28" i="13"/>
  <c r="E194" i="13"/>
  <c r="F242" i="13"/>
  <c r="H57" i="13"/>
  <c r="D247" i="13"/>
  <c r="B94" i="13"/>
  <c r="H242" i="13"/>
  <c r="F31" i="13"/>
  <c r="I99" i="13"/>
  <c r="H155" i="13"/>
  <c r="E187" i="13"/>
  <c r="F186" i="13"/>
  <c r="D54" i="13"/>
  <c r="H73" i="13"/>
  <c r="K107" i="13"/>
  <c r="C11" i="13"/>
  <c r="J112" i="13"/>
  <c r="N12" i="12"/>
  <c r="H213" i="13"/>
  <c r="D175" i="13"/>
  <c r="E193" i="13"/>
  <c r="J30" i="13"/>
  <c r="C119" i="13"/>
  <c r="B27" i="13"/>
  <c r="H160" i="13"/>
  <c r="J150" i="13"/>
  <c r="N27" i="12"/>
  <c r="D86" i="13"/>
  <c r="C212" i="13"/>
  <c r="J247" i="13"/>
  <c r="D164" i="13"/>
  <c r="H150" i="13"/>
  <c r="J113" i="13"/>
  <c r="E94" i="13"/>
  <c r="C83" i="13"/>
  <c r="E99" i="13"/>
  <c r="D7" i="12"/>
  <c r="K141" i="13"/>
  <c r="D209" i="13"/>
  <c r="C184" i="13"/>
  <c r="I28" i="13"/>
  <c r="C153" i="13"/>
  <c r="J156" i="13"/>
  <c r="K28" i="13"/>
  <c r="H211" i="13"/>
  <c r="E65" i="13"/>
  <c r="G229" i="13"/>
  <c r="F159" i="13"/>
  <c r="J20" i="13"/>
  <c r="F98" i="13"/>
  <c r="I21" i="13"/>
  <c r="H31" i="13"/>
  <c r="I200" i="13"/>
  <c r="H39" i="13"/>
  <c r="F247" i="13"/>
  <c r="C140" i="13"/>
  <c r="J6" i="13"/>
  <c r="T4" i="12"/>
  <c r="F42" i="13"/>
  <c r="J259" i="13"/>
  <c r="H62" i="13"/>
  <c r="H189" i="13"/>
  <c r="B132" i="13"/>
  <c r="B188" i="13"/>
  <c r="E235" i="13"/>
  <c r="L14" i="17"/>
  <c r="H85" i="13"/>
  <c r="F252" i="13"/>
  <c r="C110" i="13"/>
  <c r="F99" i="13"/>
  <c r="E149" i="13"/>
  <c r="F211" i="13"/>
  <c r="B85" i="13"/>
  <c r="C151" i="13"/>
  <c r="C48" i="13"/>
  <c r="G166" i="13"/>
  <c r="E199" i="13"/>
  <c r="G47" i="13"/>
  <c r="E96" i="13"/>
  <c r="J10" i="13"/>
  <c r="J28" i="13"/>
  <c r="B130" i="13"/>
  <c r="I115" i="13"/>
  <c r="F198" i="13"/>
  <c r="K261" i="13"/>
  <c r="C242" i="13"/>
  <c r="B121" i="13"/>
  <c r="H269" i="13"/>
  <c r="B77" i="13"/>
  <c r="H256" i="13"/>
  <c r="I247" i="13"/>
  <c r="D187" i="13"/>
  <c r="G14" i="13"/>
  <c r="D94" i="13"/>
  <c r="K32" i="16"/>
  <c r="H174" i="13"/>
  <c r="H193" i="13"/>
  <c r="J16" i="13"/>
  <c r="F141" i="13"/>
  <c r="B234" i="13"/>
  <c r="C163" i="13"/>
  <c r="K167" i="13"/>
  <c r="K212" i="13"/>
  <c r="C231" i="13"/>
  <c r="K157" i="13"/>
  <c r="J85" i="13"/>
  <c r="J98" i="13"/>
  <c r="B233" i="13"/>
  <c r="D256" i="13"/>
  <c r="K27" i="13"/>
  <c r="D131" i="13"/>
  <c r="J200" i="13"/>
  <c r="F244" i="13"/>
  <c r="I140" i="13"/>
  <c r="B112" i="13"/>
  <c r="H89" i="13"/>
  <c r="H16" i="13"/>
  <c r="P13" i="12"/>
  <c r="D165" i="13"/>
  <c r="F39" i="13"/>
  <c r="C15" i="13"/>
  <c r="J152" i="13"/>
  <c r="I261" i="13"/>
  <c r="B219" i="13"/>
  <c r="E224" i="13"/>
  <c r="H165" i="13"/>
  <c r="G83" i="13"/>
  <c r="B142" i="13"/>
  <c r="Q18" i="12"/>
  <c r="B12" i="13"/>
  <c r="J78" i="13"/>
  <c r="F24" i="13"/>
  <c r="K269" i="13"/>
  <c r="J269" i="13"/>
  <c r="M31" i="12"/>
  <c r="O10" i="11" s="1"/>
  <c r="O31" i="12"/>
  <c r="X88" i="11" s="1"/>
  <c r="I269" i="13"/>
  <c r="K133" i="13"/>
  <c r="I65" i="13"/>
  <c r="K31" i="13"/>
  <c r="H99" i="13"/>
  <c r="C253" i="13"/>
  <c r="C165" i="13"/>
  <c r="E242" i="13"/>
  <c r="H158" i="13"/>
  <c r="E178" i="13"/>
  <c r="D231" i="13"/>
  <c r="G48" i="13"/>
  <c r="B182" i="13"/>
  <c r="H29" i="13"/>
  <c r="K265" i="13"/>
  <c r="B97" i="13"/>
  <c r="C39" i="13"/>
  <c r="N17" i="12"/>
  <c r="H90" i="13"/>
  <c r="E264" i="13"/>
  <c r="B124" i="13"/>
  <c r="G81" i="13"/>
  <c r="E269" i="13"/>
  <c r="H175" i="13"/>
  <c r="F143" i="13"/>
  <c r="E124" i="13"/>
  <c r="D122" i="13"/>
  <c r="H268" i="13"/>
  <c r="B247" i="13"/>
  <c r="G194" i="13"/>
  <c r="K116" i="13"/>
  <c r="H79" i="13"/>
  <c r="B166" i="13"/>
  <c r="I7" i="12"/>
  <c r="D11" i="12"/>
  <c r="J253" i="13"/>
  <c r="H22" i="13"/>
  <c r="G125" i="13"/>
  <c r="C177" i="13"/>
  <c r="J26" i="13"/>
  <c r="B109" i="13"/>
  <c r="C49" i="13"/>
  <c r="H183" i="13"/>
  <c r="C154" i="13"/>
  <c r="I22" i="13"/>
  <c r="K15" i="13"/>
  <c r="Q77" i="11"/>
  <c r="P100" i="11"/>
  <c r="V87" i="11"/>
  <c r="W76" i="11"/>
  <c r="X81" i="11"/>
  <c r="Q86" i="11"/>
  <c r="T77" i="11"/>
  <c r="O82" i="11"/>
  <c r="X77" i="11"/>
  <c r="W89" i="11"/>
  <c r="V81" i="11"/>
  <c r="U29" i="11"/>
  <c r="F73" i="13"/>
  <c r="D5" i="12"/>
  <c r="D199" i="13"/>
  <c r="J117" i="13"/>
  <c r="G180" i="13"/>
  <c r="H55" i="13"/>
  <c r="C264" i="13"/>
  <c r="I4" i="13"/>
  <c r="H63" i="13"/>
  <c r="J147" i="13"/>
  <c r="D182" i="13"/>
  <c r="E155" i="13"/>
  <c r="C98" i="13"/>
  <c r="B13" i="12"/>
  <c r="G97" i="13"/>
  <c r="F268" i="13"/>
  <c r="K198" i="13"/>
  <c r="C14" i="13"/>
  <c r="P4" i="12"/>
  <c r="J256" i="13"/>
  <c r="H133" i="13"/>
  <c r="B131" i="13"/>
  <c r="F58" i="13"/>
  <c r="C117" i="13"/>
  <c r="K74" i="13"/>
  <c r="B253" i="13"/>
  <c r="Q21" i="12"/>
  <c r="B120" i="13"/>
  <c r="I31" i="13"/>
  <c r="E10" i="12"/>
  <c r="D10" i="12"/>
  <c r="G11" i="13"/>
  <c r="C123" i="13"/>
  <c r="C46" i="13"/>
  <c r="J217" i="13"/>
  <c r="I158" i="13"/>
  <c r="F225" i="13"/>
  <c r="K99" i="13"/>
  <c r="F124" i="13"/>
  <c r="B123" i="13"/>
  <c r="C42" i="13"/>
  <c r="G72" i="13"/>
  <c r="M16" i="12"/>
  <c r="H74" i="13"/>
  <c r="D128" i="13"/>
  <c r="K226" i="13"/>
  <c r="C26" i="13"/>
  <c r="P25" i="12"/>
  <c r="H77" i="13"/>
  <c r="D150" i="13"/>
  <c r="K43" i="13"/>
  <c r="B260" i="13"/>
  <c r="U10" i="12"/>
  <c r="T12" i="12"/>
  <c r="C215" i="13"/>
  <c r="R29" i="12"/>
  <c r="E141" i="13"/>
  <c r="E214" i="13"/>
  <c r="O11" i="12"/>
  <c r="T25" i="12"/>
  <c r="U7" i="12"/>
  <c r="N24" i="12"/>
  <c r="K53" i="13"/>
  <c r="T23" i="12"/>
  <c r="M21" i="12"/>
  <c r="I190" i="13"/>
  <c r="E126" i="13"/>
  <c r="G13" i="13"/>
  <c r="G52" i="13"/>
  <c r="H92" i="13"/>
  <c r="I19" i="13"/>
  <c r="C124" i="13"/>
  <c r="R26" i="12"/>
  <c r="E258" i="13"/>
  <c r="J80" i="13"/>
  <c r="D142" i="13"/>
  <c r="Q7" i="12"/>
  <c r="J190" i="13"/>
  <c r="G38" i="13"/>
  <c r="I142" i="13"/>
  <c r="P8" i="12"/>
  <c r="F148" i="13"/>
  <c r="I13" i="13"/>
  <c r="I27" i="13"/>
  <c r="H10" i="13"/>
  <c r="G126" i="13"/>
  <c r="I89" i="13"/>
  <c r="E145" i="13"/>
  <c r="F112" i="13"/>
  <c r="M20" i="12"/>
  <c r="Q19" i="12"/>
  <c r="S11" i="12"/>
  <c r="J162" i="13"/>
  <c r="H61" i="13"/>
  <c r="M17" i="12"/>
  <c r="P9" i="12"/>
  <c r="H24" i="13"/>
  <c r="Q30" i="12"/>
  <c r="J187" i="13"/>
  <c r="N25" i="12"/>
  <c r="J223" i="13"/>
  <c r="H184" i="13"/>
  <c r="K48" i="13"/>
  <c r="U17" i="12"/>
  <c r="E210" i="13"/>
  <c r="J235" i="13"/>
  <c r="H177" i="13"/>
  <c r="B11" i="17"/>
  <c r="E5" i="14"/>
  <c r="O80" i="11"/>
  <c r="B217" i="13"/>
  <c r="K82" i="13"/>
  <c r="H56" i="13"/>
  <c r="H192" i="13"/>
  <c r="D244" i="13"/>
  <c r="D198" i="13"/>
  <c r="H80" i="13"/>
  <c r="I152" i="13"/>
  <c r="T14" i="12"/>
  <c r="F185" i="13"/>
  <c r="B79" i="13"/>
  <c r="J27" i="13"/>
  <c r="G191" i="13"/>
  <c r="C187" i="13"/>
  <c r="G75" i="13"/>
  <c r="G212" i="13"/>
  <c r="O6" i="12"/>
  <c r="M11" i="12"/>
  <c r="H148" i="13"/>
  <c r="I231" i="13"/>
  <c r="R15" i="12"/>
  <c r="F250" i="13"/>
  <c r="E90" i="13"/>
  <c r="K91" i="13"/>
  <c r="U11" i="12"/>
  <c r="B52" i="13"/>
  <c r="J95" i="13"/>
  <c r="B248" i="13"/>
  <c r="H46" i="13"/>
  <c r="B125" i="13"/>
  <c r="J227" i="13"/>
  <c r="J79" i="13"/>
  <c r="C5" i="13"/>
  <c r="G118" i="13"/>
  <c r="G152" i="13"/>
  <c r="K96" i="13"/>
  <c r="B8" i="15"/>
  <c r="W75" i="11"/>
  <c r="M8" i="12"/>
  <c r="H233" i="13"/>
  <c r="I117" i="13"/>
  <c r="U19" i="12"/>
  <c r="G175" i="13"/>
  <c r="I56" i="13"/>
  <c r="E268" i="13"/>
  <c r="C21" i="13"/>
  <c r="C107" i="13"/>
  <c r="G257" i="13"/>
  <c r="B229" i="13"/>
  <c r="J40" i="13"/>
  <c r="B117" i="13"/>
  <c r="D145" i="13"/>
  <c r="Q17" i="12"/>
  <c r="G64" i="13"/>
  <c r="C11" i="17"/>
  <c r="D162" i="13"/>
  <c r="K79" i="13"/>
  <c r="C196" i="13"/>
  <c r="T7" i="12"/>
  <c r="E191" i="13"/>
  <c r="G158" i="13"/>
  <c r="C90" i="13"/>
  <c r="N26" i="12"/>
  <c r="C249" i="13"/>
  <c r="T24" i="12"/>
  <c r="D147" i="13"/>
  <c r="F144" i="13"/>
  <c r="G189" i="13"/>
  <c r="D42" i="13"/>
  <c r="D226" i="13"/>
  <c r="K244" i="13"/>
  <c r="J140" i="13"/>
  <c r="J13" i="15"/>
  <c r="L8" i="11"/>
  <c r="B8" i="18" s="1"/>
  <c r="B8" i="14"/>
  <c r="N19" i="12"/>
  <c r="G269" i="13"/>
  <c r="J9" i="12"/>
  <c r="C7" i="16"/>
  <c r="C28" i="16"/>
  <c r="C23" i="16"/>
  <c r="C20" i="16"/>
  <c r="I6" i="17"/>
  <c r="K6" i="17"/>
  <c r="C14" i="16"/>
  <c r="C6" i="17"/>
  <c r="B6" i="17"/>
  <c r="G6" i="17"/>
  <c r="J6" i="17"/>
  <c r="C6" i="16"/>
  <c r="C26" i="16"/>
  <c r="H6" i="17"/>
  <c r="C29" i="16"/>
  <c r="C31" i="16"/>
  <c r="C27" i="16"/>
  <c r="C18" i="16"/>
  <c r="C17" i="16"/>
  <c r="C13" i="16"/>
  <c r="C19" i="16"/>
  <c r="C10" i="16"/>
  <c r="C15" i="16"/>
  <c r="C5" i="16"/>
  <c r="C9" i="16"/>
  <c r="C12" i="16"/>
  <c r="C11" i="16"/>
  <c r="E6" i="17"/>
  <c r="C24" i="16"/>
  <c r="C21" i="16"/>
  <c r="C8" i="16"/>
  <c r="C30" i="16"/>
  <c r="C25" i="16"/>
  <c r="C22" i="16"/>
  <c r="C16" i="16"/>
  <c r="D6" i="17"/>
  <c r="L9" i="11"/>
  <c r="B9" i="18" s="1"/>
  <c r="B9" i="14"/>
  <c r="L6" i="11"/>
  <c r="B6" i="18" s="1"/>
  <c r="B6" i="14"/>
  <c r="T18" i="11"/>
  <c r="W27" i="11"/>
  <c r="U78" i="11"/>
  <c r="H262" i="13"/>
  <c r="B223" i="13"/>
  <c r="D56" i="13"/>
  <c r="D55" i="13"/>
  <c r="G261" i="13"/>
  <c r="I265" i="13"/>
  <c r="E44" i="13"/>
  <c r="U18" i="12"/>
  <c r="D5" i="13"/>
  <c r="B153" i="13"/>
  <c r="D62" i="13"/>
  <c r="H43" i="13"/>
  <c r="K229" i="13"/>
  <c r="P29" i="12"/>
  <c r="Q6" i="12"/>
  <c r="B127" i="13"/>
  <c r="H124" i="13"/>
  <c r="F97" i="13"/>
  <c r="B119" i="13"/>
  <c r="G82" i="13"/>
  <c r="C141" i="13"/>
  <c r="I230" i="13"/>
  <c r="H81" i="13"/>
  <c r="I86" i="13"/>
  <c r="K130" i="13"/>
  <c r="F246" i="13"/>
  <c r="F132" i="13"/>
  <c r="K21" i="13"/>
  <c r="I224" i="13"/>
  <c r="D78" i="13"/>
  <c r="D18" i="13"/>
  <c r="G15" i="13"/>
  <c r="K114" i="13"/>
  <c r="J174" i="13"/>
  <c r="D114" i="13"/>
  <c r="K201" i="13"/>
  <c r="H13" i="12"/>
  <c r="G10" i="15"/>
  <c r="G13" i="12"/>
  <c r="C5" i="12"/>
  <c r="F25" i="16"/>
  <c r="F17" i="16"/>
  <c r="F11" i="16"/>
  <c r="F5" i="16"/>
  <c r="H9" i="17"/>
  <c r="F31" i="16"/>
  <c r="C9" i="17"/>
  <c r="F26" i="16"/>
  <c r="F18" i="16"/>
  <c r="F23" i="16"/>
  <c r="E9" i="17"/>
  <c r="F19" i="16"/>
  <c r="F10" i="16"/>
  <c r="F15" i="16"/>
  <c r="F28" i="16"/>
  <c r="F30" i="16"/>
  <c r="F24" i="16"/>
  <c r="F7" i="16"/>
  <c r="K9" i="17"/>
  <c r="F9" i="16"/>
  <c r="F22" i="16"/>
  <c r="F16" i="16"/>
  <c r="F29" i="16"/>
  <c r="F6" i="16"/>
  <c r="F13" i="16"/>
  <c r="F12" i="16"/>
  <c r="F14" i="16"/>
  <c r="F27" i="16"/>
  <c r="F8" i="16"/>
  <c r="F21" i="16"/>
  <c r="F20" i="16"/>
  <c r="C8" i="15"/>
  <c r="B8" i="12"/>
  <c r="F5" i="19"/>
  <c r="K9" i="15"/>
  <c r="D6" i="15"/>
  <c r="K13" i="15"/>
  <c r="I11" i="15"/>
  <c r="J65" i="13"/>
  <c r="B9" i="12"/>
  <c r="G5" i="19"/>
  <c r="B7" i="15"/>
  <c r="C235" i="13"/>
  <c r="J9" i="15"/>
  <c r="I8" i="16"/>
  <c r="I18" i="16"/>
  <c r="I27" i="16"/>
  <c r="I29" i="16"/>
  <c r="I10" i="16"/>
  <c r="I28" i="16"/>
  <c r="H12" i="17"/>
  <c r="I19" i="16"/>
  <c r="I11" i="16"/>
  <c r="I21" i="16"/>
  <c r="I20" i="16"/>
  <c r="I25" i="16"/>
  <c r="K12" i="17"/>
  <c r="I22" i="16"/>
  <c r="I13" i="16"/>
  <c r="I12" i="16"/>
  <c r="I17" i="16"/>
  <c r="I6" i="16"/>
  <c r="I30" i="16"/>
  <c r="I5" i="16"/>
  <c r="I31" i="16"/>
  <c r="I9" i="16"/>
  <c r="E12" i="17"/>
  <c r="I14" i="16"/>
  <c r="I23" i="16"/>
  <c r="I16" i="16"/>
  <c r="I26" i="16"/>
  <c r="I7" i="16"/>
  <c r="I24" i="16"/>
  <c r="I15" i="16"/>
  <c r="I11" i="17"/>
  <c r="B13" i="15"/>
  <c r="B7" i="17"/>
  <c r="G11" i="15"/>
  <c r="E6" i="12"/>
  <c r="D99" i="13"/>
  <c r="B4" i="12"/>
  <c r="B5" i="19"/>
  <c r="L270" i="11"/>
  <c r="G12" i="19" s="1"/>
  <c r="G12" i="15"/>
  <c r="B14" i="15"/>
  <c r="L10" i="11"/>
  <c r="B10" i="18" s="1"/>
  <c r="B10" i="14"/>
  <c r="V28" i="11"/>
  <c r="R28" i="12"/>
  <c r="P7" i="12"/>
  <c r="D45" i="13"/>
  <c r="S19" i="12"/>
  <c r="E57" i="13"/>
  <c r="F40" i="13"/>
  <c r="O29" i="12"/>
  <c r="N28" i="12"/>
  <c r="T19" i="12"/>
  <c r="B86" i="13"/>
  <c r="D28" i="13"/>
  <c r="C10" i="12"/>
  <c r="M5" i="12"/>
  <c r="T31" i="12"/>
  <c r="W248" i="11" s="1"/>
  <c r="D258" i="13"/>
  <c r="H142" i="13"/>
  <c r="F189" i="13"/>
  <c r="J22" i="13"/>
  <c r="D20" i="13"/>
  <c r="H254" i="13"/>
  <c r="R97" i="11"/>
  <c r="G193" i="13"/>
  <c r="H51" i="13"/>
  <c r="G122" i="13"/>
  <c r="I58" i="13"/>
  <c r="K162" i="13"/>
  <c r="K181" i="13"/>
  <c r="D133" i="13"/>
  <c r="F6" i="12"/>
  <c r="G9" i="12"/>
  <c r="E14" i="15"/>
  <c r="B9" i="15"/>
  <c r="K14" i="15"/>
  <c r="E5" i="12"/>
  <c r="I13" i="12"/>
  <c r="K235" i="13"/>
  <c r="B8" i="17"/>
  <c r="H5" i="15"/>
  <c r="N31" i="12"/>
  <c r="O64" i="11" s="1"/>
  <c r="I201" i="13"/>
  <c r="C5" i="15"/>
  <c r="H13" i="15"/>
  <c r="B65" i="13"/>
  <c r="D4" i="12"/>
  <c r="J11" i="15"/>
  <c r="F12" i="12"/>
  <c r="J133" i="13"/>
  <c r="E12" i="15"/>
  <c r="C11" i="12"/>
  <c r="H10" i="15"/>
  <c r="H9" i="12"/>
  <c r="I8" i="15"/>
  <c r="K7" i="15"/>
  <c r="L26" i="11"/>
  <c r="B26" i="18" s="1"/>
  <c r="B26" i="14"/>
  <c r="H14" i="2"/>
  <c r="L66" i="11"/>
  <c r="C6" i="19" s="1"/>
  <c r="J6" i="15"/>
  <c r="B6" i="15"/>
  <c r="L168" i="11"/>
  <c r="H9" i="19" s="1"/>
  <c r="D9" i="15"/>
  <c r="I9" i="15"/>
  <c r="L19" i="11"/>
  <c r="B19" i="18" s="1"/>
  <c r="B19" i="14"/>
  <c r="L20" i="11"/>
  <c r="B20" i="18" s="1"/>
  <c r="B20" i="14"/>
  <c r="L12" i="11"/>
  <c r="B12" i="18" s="1"/>
  <c r="B12" i="14"/>
  <c r="G30" i="14"/>
  <c r="W13" i="11"/>
  <c r="R31" i="11"/>
  <c r="R79" i="11"/>
  <c r="F15" i="13"/>
  <c r="E23" i="13"/>
  <c r="D252" i="13"/>
  <c r="K16" i="13"/>
  <c r="G190" i="13"/>
  <c r="H182" i="13"/>
  <c r="B268" i="13"/>
  <c r="B63" i="13"/>
  <c r="E246" i="13"/>
  <c r="E13" i="13"/>
  <c r="B249" i="13"/>
  <c r="B231" i="13"/>
  <c r="E84" i="13"/>
  <c r="C226" i="13"/>
  <c r="C194" i="13"/>
  <c r="H176" i="13"/>
  <c r="D260" i="13"/>
  <c r="F193" i="13"/>
  <c r="F110" i="13"/>
  <c r="G254" i="13"/>
  <c r="T6" i="12"/>
  <c r="O24" i="12"/>
  <c r="C148" i="13"/>
  <c r="E177" i="13"/>
  <c r="B74" i="13"/>
  <c r="J63" i="13"/>
  <c r="C260" i="13"/>
  <c r="Q23" i="12"/>
  <c r="F122" i="13"/>
  <c r="F245" i="13"/>
  <c r="C224" i="13"/>
  <c r="J261" i="13"/>
  <c r="C211" i="13"/>
  <c r="I167" i="13"/>
  <c r="G11" i="12"/>
  <c r="C13" i="15"/>
  <c r="F4" i="12"/>
  <c r="J9" i="16"/>
  <c r="J8" i="16"/>
  <c r="J13" i="16"/>
  <c r="J31" i="16"/>
  <c r="J27" i="16"/>
  <c r="J5" i="16"/>
  <c r="J13" i="17"/>
  <c r="J17" i="16"/>
  <c r="J15" i="16"/>
  <c r="J23" i="16"/>
  <c r="J19" i="16"/>
  <c r="J16" i="16"/>
  <c r="J7" i="16"/>
  <c r="J28" i="16"/>
  <c r="J30" i="16"/>
  <c r="J11" i="16"/>
  <c r="H13" i="17"/>
  <c r="J10" i="16"/>
  <c r="J20" i="16"/>
  <c r="J22" i="16"/>
  <c r="K13" i="17"/>
  <c r="J26" i="16"/>
  <c r="J12" i="16"/>
  <c r="J14" i="16"/>
  <c r="E13" i="17"/>
  <c r="J21" i="16"/>
  <c r="J18" i="16"/>
  <c r="J25" i="16"/>
  <c r="J6" i="16"/>
  <c r="J24" i="16"/>
  <c r="J29" i="16"/>
  <c r="C13" i="17"/>
  <c r="J8" i="15"/>
  <c r="G133" i="13"/>
  <c r="F9" i="12"/>
  <c r="F11" i="12"/>
  <c r="B10" i="12"/>
  <c r="H5" i="19"/>
  <c r="D5" i="15"/>
  <c r="F6" i="15"/>
  <c r="I5" i="15"/>
  <c r="F6" i="17"/>
  <c r="C7" i="15"/>
  <c r="C5" i="19"/>
  <c r="G5" i="12"/>
  <c r="G29" i="16"/>
  <c r="G25" i="16"/>
  <c r="G11" i="16"/>
  <c r="K10" i="17"/>
  <c r="G5" i="16"/>
  <c r="G24" i="16"/>
  <c r="G16" i="16"/>
  <c r="E10" i="17"/>
  <c r="G27" i="16"/>
  <c r="G21" i="16"/>
  <c r="G28" i="16"/>
  <c r="G19" i="16"/>
  <c r="G30" i="16"/>
  <c r="G23" i="16"/>
  <c r="G18" i="16"/>
  <c r="H10" i="17"/>
  <c r="G20" i="16"/>
  <c r="G31" i="16"/>
  <c r="G22" i="16"/>
  <c r="G10" i="16"/>
  <c r="G12" i="16"/>
  <c r="G17" i="16"/>
  <c r="G13" i="16"/>
  <c r="G6" i="16"/>
  <c r="G15" i="16"/>
  <c r="G9" i="16"/>
  <c r="G8" i="16"/>
  <c r="G7" i="16"/>
  <c r="G14" i="16"/>
  <c r="G26" i="16"/>
  <c r="C10" i="17"/>
  <c r="C8" i="17"/>
  <c r="J201" i="13"/>
  <c r="B11" i="15"/>
  <c r="E10" i="15"/>
  <c r="F7" i="15"/>
  <c r="J12" i="17"/>
  <c r="G9" i="17"/>
  <c r="I133" i="13"/>
  <c r="F5" i="12"/>
  <c r="L17" i="11"/>
  <c r="B17" i="18" s="1"/>
  <c r="B17" i="14"/>
  <c r="L21" i="11"/>
  <c r="B21" i="18" s="1"/>
  <c r="B21" i="14"/>
  <c r="E6" i="14"/>
  <c r="V19" i="11"/>
  <c r="R96" i="11"/>
  <c r="L25" i="11"/>
  <c r="B25" i="18" s="1"/>
  <c r="B25" i="14"/>
  <c r="D218" i="13"/>
  <c r="H166" i="13"/>
  <c r="E79" i="13"/>
  <c r="B88" i="13"/>
  <c r="E212" i="13"/>
  <c r="E142" i="13"/>
  <c r="B53" i="13"/>
  <c r="G94" i="13"/>
  <c r="S27" i="12"/>
  <c r="P10" i="12"/>
  <c r="K125" i="13"/>
  <c r="J153" i="13"/>
  <c r="D179" i="13"/>
  <c r="O4" i="12"/>
  <c r="E28" i="13"/>
  <c r="J61" i="13"/>
  <c r="G167" i="13"/>
  <c r="E260" i="13"/>
  <c r="I111" i="13"/>
  <c r="D192" i="13"/>
  <c r="I91" i="13"/>
  <c r="K92" i="13"/>
  <c r="B267" i="13"/>
  <c r="B245" i="13"/>
  <c r="K210" i="13"/>
  <c r="G18" i="13"/>
  <c r="G91" i="13"/>
  <c r="J89" i="13"/>
  <c r="H149" i="13"/>
  <c r="D47" i="13"/>
  <c r="T20" i="12"/>
  <c r="D174" i="13"/>
  <c r="C269" i="13"/>
  <c r="H7" i="15"/>
  <c r="J10" i="15"/>
  <c r="H9" i="15"/>
  <c r="J99" i="13"/>
  <c r="B10" i="15"/>
  <c r="E9" i="15"/>
  <c r="D5" i="19"/>
  <c r="C8" i="12"/>
  <c r="I5" i="19"/>
  <c r="B11" i="12"/>
  <c r="C99" i="13"/>
  <c r="F9" i="15"/>
  <c r="I13" i="15"/>
  <c r="F13" i="17"/>
  <c r="H4" i="12"/>
  <c r="G7" i="12"/>
  <c r="G6" i="15"/>
  <c r="F65" i="13"/>
  <c r="I9" i="17"/>
  <c r="I10" i="17"/>
  <c r="K6" i="15"/>
  <c r="J5" i="15"/>
  <c r="H8" i="15"/>
  <c r="L15" i="11"/>
  <c r="B15" i="18" s="1"/>
  <c r="B15" i="14"/>
  <c r="L28" i="11"/>
  <c r="B28" i="18" s="1"/>
  <c r="B28" i="14"/>
  <c r="B12" i="15"/>
  <c r="O27" i="11"/>
  <c r="L5" i="11"/>
  <c r="B5" i="18" s="1"/>
  <c r="B5" i="14"/>
  <c r="L23" i="11"/>
  <c r="B23" i="18" s="1"/>
  <c r="B23" i="14"/>
  <c r="L24" i="11"/>
  <c r="B24" i="18" s="1"/>
  <c r="B24" i="14"/>
  <c r="L7" i="11"/>
  <c r="B7" i="18" s="1"/>
  <c r="B7" i="14"/>
  <c r="L18" i="11"/>
  <c r="B18" i="18" s="1"/>
  <c r="B18" i="14"/>
  <c r="L22" i="11"/>
  <c r="B22" i="18" s="1"/>
  <c r="B22" i="14"/>
  <c r="L16" i="11"/>
  <c r="B16" i="18" s="1"/>
  <c r="B16" i="14"/>
  <c r="Q7" i="11"/>
  <c r="S28" i="11"/>
  <c r="E24" i="13"/>
  <c r="D245" i="13"/>
  <c r="E232" i="13"/>
  <c r="F219" i="13"/>
  <c r="D89" i="13"/>
  <c r="S13" i="12"/>
  <c r="E108" i="13"/>
  <c r="C133" i="13"/>
  <c r="S22" i="12"/>
  <c r="O10" i="12"/>
  <c r="D22" i="13"/>
  <c r="H96" i="13"/>
  <c r="E98" i="13"/>
  <c r="D249" i="13"/>
  <c r="D251" i="13"/>
  <c r="G223" i="13"/>
  <c r="B215" i="13"/>
  <c r="C188" i="13"/>
  <c r="K267" i="13"/>
  <c r="S29" i="12"/>
  <c r="H244" i="13"/>
  <c r="G156" i="13"/>
  <c r="I116" i="13"/>
  <c r="E45" i="13"/>
  <c r="D90" i="13"/>
  <c r="D157" i="13"/>
  <c r="K182" i="13"/>
  <c r="E107" i="13"/>
  <c r="J193" i="13"/>
  <c r="G110" i="13"/>
  <c r="H126" i="13"/>
  <c r="G161" i="13"/>
  <c r="D112" i="13"/>
  <c r="G12" i="12"/>
  <c r="J167" i="13"/>
  <c r="F10" i="12"/>
  <c r="B9" i="17"/>
  <c r="H12" i="15"/>
  <c r="H6" i="15"/>
  <c r="B201" i="13"/>
  <c r="F12" i="15"/>
  <c r="G14" i="15"/>
  <c r="D13" i="17"/>
  <c r="H14" i="15"/>
  <c r="C9" i="15"/>
  <c r="F133" i="13"/>
  <c r="J11" i="12"/>
  <c r="D12" i="15"/>
  <c r="F10" i="17"/>
  <c r="C14" i="15"/>
  <c r="D21" i="16"/>
  <c r="D31" i="16"/>
  <c r="D13" i="16"/>
  <c r="D23" i="16"/>
  <c r="D29" i="16"/>
  <c r="D11" i="16"/>
  <c r="D19" i="16"/>
  <c r="D5" i="16"/>
  <c r="D15" i="16"/>
  <c r="D28" i="16"/>
  <c r="D30" i="16"/>
  <c r="D8" i="16"/>
  <c r="D7" i="16"/>
  <c r="D20" i="16"/>
  <c r="D25" i="16"/>
  <c r="D22" i="16"/>
  <c r="H7" i="17"/>
  <c r="D12" i="16"/>
  <c r="D17" i="16"/>
  <c r="D14" i="16"/>
  <c r="E7" i="17"/>
  <c r="D27" i="16"/>
  <c r="D24" i="16"/>
  <c r="D18" i="16"/>
  <c r="D9" i="16"/>
  <c r="D6" i="16"/>
  <c r="K7" i="17"/>
  <c r="D16" i="16"/>
  <c r="C13" i="12"/>
  <c r="J31" i="13"/>
  <c r="J5" i="19"/>
  <c r="B12" i="12"/>
  <c r="K8" i="15"/>
  <c r="E6" i="15"/>
  <c r="F13" i="15"/>
  <c r="E5" i="15"/>
  <c r="O23" i="12"/>
  <c r="I12" i="15"/>
  <c r="E30" i="16"/>
  <c r="E23" i="16"/>
  <c r="E31" i="16"/>
  <c r="E16" i="16"/>
  <c r="E18" i="16"/>
  <c r="E21" i="16"/>
  <c r="E13" i="16"/>
  <c r="E22" i="16"/>
  <c r="E28" i="16"/>
  <c r="E15" i="16"/>
  <c r="E8" i="16"/>
  <c r="E10" i="16"/>
  <c r="H8" i="17"/>
  <c r="K8" i="17"/>
  <c r="E29" i="16"/>
  <c r="E11" i="16"/>
  <c r="E17" i="16"/>
  <c r="E5" i="16"/>
  <c r="E24" i="16"/>
  <c r="E26" i="16"/>
  <c r="E20" i="16"/>
  <c r="F8" i="17"/>
  <c r="E25" i="16"/>
  <c r="E12" i="16"/>
  <c r="E6" i="16"/>
  <c r="E14" i="16"/>
  <c r="E27" i="16"/>
  <c r="D8" i="17"/>
  <c r="E8" i="17"/>
  <c r="E7" i="16"/>
  <c r="E9" i="16"/>
  <c r="E19" i="16"/>
  <c r="F235" i="13"/>
  <c r="L134" i="11"/>
  <c r="F8" i="19" s="1"/>
  <c r="F8" i="15"/>
  <c r="L27" i="11"/>
  <c r="B27" i="18" s="1"/>
  <c r="B27" i="14"/>
  <c r="X40" i="11"/>
  <c r="Q5" i="11"/>
  <c r="B185" i="13"/>
  <c r="B151" i="13"/>
  <c r="J26" i="14"/>
  <c r="H98" i="13"/>
  <c r="E92" i="13"/>
  <c r="U27" i="12"/>
  <c r="G160" i="13"/>
  <c r="J25" i="14"/>
  <c r="H191" i="13"/>
  <c r="C53" i="13"/>
  <c r="J17" i="14"/>
  <c r="L236" i="11"/>
  <c r="B11" i="19" s="1"/>
  <c r="C11" i="15"/>
  <c r="K11" i="15"/>
  <c r="D11" i="15"/>
  <c r="L31" i="11"/>
  <c r="B31" i="18" s="1"/>
  <c r="B31" i="14"/>
  <c r="P23" i="12"/>
  <c r="I88" i="13"/>
  <c r="Q5" i="12"/>
  <c r="C266" i="13"/>
  <c r="D178" i="13"/>
  <c r="I96" i="13"/>
  <c r="D88" i="13"/>
  <c r="G86" i="13"/>
  <c r="H6" i="13"/>
  <c r="J266" i="13"/>
  <c r="I125" i="13"/>
  <c r="I146" i="13"/>
  <c r="D23" i="13"/>
  <c r="D65" i="13"/>
  <c r="D119" i="13"/>
  <c r="C75" i="13"/>
  <c r="E22" i="13"/>
  <c r="E95" i="13"/>
  <c r="G255" i="13"/>
  <c r="C251" i="13"/>
  <c r="G201" i="13"/>
  <c r="B26" i="13"/>
  <c r="C6" i="12"/>
  <c r="D31" i="13"/>
  <c r="C243" i="13"/>
  <c r="K81" i="13"/>
  <c r="J129" i="13"/>
  <c r="C77" i="13"/>
  <c r="K156" i="13"/>
  <c r="H131" i="13"/>
  <c r="P15" i="12"/>
  <c r="K155" i="13"/>
  <c r="J14" i="15"/>
  <c r="I235" i="13"/>
  <c r="B13" i="17"/>
  <c r="J8" i="17"/>
  <c r="E11" i="15"/>
  <c r="H11" i="15"/>
  <c r="J12" i="12"/>
  <c r="J12" i="15"/>
  <c r="K5" i="15"/>
  <c r="D10" i="15"/>
  <c r="D14" i="15"/>
  <c r="B235" i="13"/>
  <c r="B12" i="19"/>
  <c r="E13" i="15"/>
  <c r="B10" i="17"/>
  <c r="D9" i="17"/>
  <c r="E13" i="12"/>
  <c r="D13" i="15"/>
  <c r="G13" i="17"/>
  <c r="D12" i="17"/>
  <c r="J8" i="12"/>
  <c r="G10" i="17"/>
  <c r="G99" i="13"/>
  <c r="E9" i="12"/>
  <c r="B7" i="12"/>
  <c r="E5" i="19"/>
  <c r="L14" i="11"/>
  <c r="B14" i="18" s="1"/>
  <c r="B14" i="14"/>
  <c r="L30" i="11"/>
  <c r="B30" i="18" s="1"/>
  <c r="B30" i="14"/>
  <c r="F182" i="13"/>
  <c r="Q46" i="11"/>
  <c r="H12" i="19"/>
  <c r="I10" i="12"/>
  <c r="L13" i="11"/>
  <c r="B13" i="18" s="1"/>
  <c r="B13" i="14"/>
  <c r="L29" i="11"/>
  <c r="B29" i="18" s="1"/>
  <c r="B29" i="14"/>
  <c r="L202" i="11"/>
  <c r="B10" i="19" s="1"/>
  <c r="I10" i="15"/>
  <c r="C10" i="15"/>
  <c r="L100" i="11"/>
  <c r="E7" i="19" s="1"/>
  <c r="G7" i="15"/>
  <c r="D7" i="15"/>
  <c r="L11" i="11"/>
  <c r="B11" i="18" s="1"/>
  <c r="B11" i="14"/>
  <c r="F7" i="14"/>
  <c r="G29" i="14"/>
  <c r="U19" i="11"/>
  <c r="S15" i="12"/>
  <c r="H260" i="13"/>
  <c r="N21" i="12"/>
  <c r="Q31" i="12"/>
  <c r="U143" i="11" s="1"/>
  <c r="O21" i="12"/>
  <c r="G225" i="13"/>
  <c r="E97" i="13"/>
  <c r="D161" i="13"/>
  <c r="R31" i="12"/>
  <c r="T194" i="11" s="1"/>
  <c r="C19" i="13"/>
  <c r="K84" i="13"/>
  <c r="D257" i="13"/>
  <c r="C255" i="13"/>
  <c r="T29" i="11"/>
  <c r="E190" i="13"/>
  <c r="I253" i="13"/>
  <c r="G185" i="13"/>
  <c r="U20" i="12"/>
  <c r="D8" i="13"/>
  <c r="G247" i="13"/>
  <c r="G78" i="13"/>
  <c r="C167" i="13"/>
  <c r="F269" i="13"/>
  <c r="J83" i="13"/>
  <c r="D21" i="13"/>
  <c r="H9" i="13"/>
  <c r="H247" i="13"/>
  <c r="C244" i="13"/>
  <c r="E146" i="13"/>
  <c r="K10" i="15"/>
  <c r="E8" i="15"/>
  <c r="C6" i="15"/>
  <c r="E201" i="13"/>
  <c r="F5" i="15"/>
  <c r="H26" i="16"/>
  <c r="H23" i="16"/>
  <c r="H27" i="16"/>
  <c r="H5" i="16"/>
  <c r="H11" i="17"/>
  <c r="H10" i="16"/>
  <c r="H7" i="16"/>
  <c r="H28" i="16"/>
  <c r="H19" i="16"/>
  <c r="H13" i="16"/>
  <c r="H20" i="16"/>
  <c r="H30" i="16"/>
  <c r="H11" i="16"/>
  <c r="H9" i="16"/>
  <c r="H18" i="16"/>
  <c r="H12" i="16"/>
  <c r="H22" i="16"/>
  <c r="E11" i="17"/>
  <c r="H14" i="16"/>
  <c r="H24" i="16"/>
  <c r="H31" i="16"/>
  <c r="H25" i="16"/>
  <c r="H6" i="16"/>
  <c r="H16" i="16"/>
  <c r="H29" i="16"/>
  <c r="H15" i="16"/>
  <c r="H17" i="16"/>
  <c r="H8" i="16"/>
  <c r="H21" i="16"/>
  <c r="E7" i="15"/>
  <c r="I12" i="12"/>
  <c r="K5" i="19"/>
  <c r="D167" i="13"/>
  <c r="G6" i="12"/>
  <c r="J7" i="15"/>
  <c r="G5" i="15"/>
  <c r="G11" i="17"/>
  <c r="F9" i="17"/>
  <c r="C12" i="15"/>
  <c r="D269" i="13"/>
  <c r="F14" i="15"/>
  <c r="I13" i="17"/>
  <c r="D10" i="17"/>
  <c r="G8" i="17"/>
  <c r="D8" i="15"/>
  <c r="B5" i="15"/>
  <c r="L62" i="11"/>
  <c r="C28" i="14"/>
  <c r="L77" i="11"/>
  <c r="D9" i="14"/>
  <c r="L74" i="11"/>
  <c r="D6" i="14"/>
  <c r="L187" i="11"/>
  <c r="G17" i="14"/>
  <c r="L132" i="11"/>
  <c r="E30" i="14"/>
  <c r="L230" i="11"/>
  <c r="H26" i="14"/>
  <c r="L195" i="11"/>
  <c r="G25" i="14"/>
  <c r="L261" i="11"/>
  <c r="I23" i="14"/>
  <c r="W16" i="2"/>
  <c r="K17" i="14"/>
  <c r="L268" i="11"/>
  <c r="I30" i="14"/>
  <c r="W11" i="2"/>
  <c r="K12" i="14"/>
  <c r="W23" i="2"/>
  <c r="K24" i="14"/>
  <c r="L227" i="11"/>
  <c r="H23" i="14"/>
  <c r="E54" i="13"/>
  <c r="S7" i="12"/>
  <c r="B211" i="13"/>
  <c r="G7" i="13"/>
  <c r="D129" i="13"/>
  <c r="D95" i="13"/>
  <c r="J84" i="13"/>
  <c r="J50" i="13"/>
  <c r="M29" i="12"/>
  <c r="B29" i="13"/>
  <c r="I15" i="13"/>
  <c r="D53" i="13"/>
  <c r="D19" i="13"/>
  <c r="U12" i="12"/>
  <c r="B250" i="13"/>
  <c r="F6" i="13"/>
  <c r="M6" i="12"/>
  <c r="R24" i="12"/>
  <c r="B160" i="13"/>
  <c r="J234" i="13"/>
  <c r="L225" i="11"/>
  <c r="H21" i="14"/>
  <c r="L124" i="11"/>
  <c r="E22" i="14"/>
  <c r="L122" i="11"/>
  <c r="E20" i="14"/>
  <c r="W4" i="2"/>
  <c r="K5" i="14"/>
  <c r="L127" i="11"/>
  <c r="E25" i="14"/>
  <c r="L112" i="11"/>
  <c r="E10" i="14"/>
  <c r="L133" i="11"/>
  <c r="E31" i="14"/>
  <c r="C9" i="14"/>
  <c r="C12" i="14"/>
  <c r="C17" i="14"/>
  <c r="U16" i="12"/>
  <c r="L55" i="11"/>
  <c r="C21" i="14"/>
  <c r="G120" i="13"/>
  <c r="G154" i="13"/>
  <c r="E47" i="13"/>
  <c r="E81" i="13"/>
  <c r="O13" i="12"/>
  <c r="J81" i="13"/>
  <c r="J115" i="13"/>
  <c r="E256" i="13"/>
  <c r="E222" i="13"/>
  <c r="T18" i="12"/>
  <c r="L260" i="11"/>
  <c r="I22" i="14"/>
  <c r="L246" i="11"/>
  <c r="I8" i="14"/>
  <c r="L129" i="11"/>
  <c r="E27" i="14"/>
  <c r="L142" i="11"/>
  <c r="F6" i="14"/>
  <c r="F50" i="13"/>
  <c r="F84" i="13"/>
  <c r="H38" i="13"/>
  <c r="H4" i="13"/>
  <c r="C94" i="13"/>
  <c r="P26" i="12"/>
  <c r="L52" i="11"/>
  <c r="C18" i="14"/>
  <c r="L130" i="11"/>
  <c r="E28" i="14"/>
  <c r="L214" i="11"/>
  <c r="H10" i="14"/>
  <c r="L157" i="11"/>
  <c r="F21" i="14"/>
  <c r="C247" i="13"/>
  <c r="U9" i="12"/>
  <c r="D219" i="13"/>
  <c r="L192" i="11"/>
  <c r="G22" i="14"/>
  <c r="T15" i="12"/>
  <c r="J164" i="13"/>
  <c r="J198" i="13"/>
  <c r="C74" i="13"/>
  <c r="C108" i="13"/>
  <c r="E182" i="13"/>
  <c r="E216" i="13"/>
  <c r="L73" i="11"/>
  <c r="D5" i="14"/>
  <c r="U5" i="12"/>
  <c r="L198" i="11"/>
  <c r="G28" i="14"/>
  <c r="S27" i="2"/>
  <c r="F87" i="13"/>
  <c r="F121" i="13"/>
  <c r="P19" i="12"/>
  <c r="I153" i="13"/>
  <c r="I187" i="13"/>
  <c r="R17" i="12"/>
  <c r="L182" i="11"/>
  <c r="G12" i="14"/>
  <c r="L265" i="11"/>
  <c r="I27" i="18" s="1"/>
  <c r="I27" i="14"/>
  <c r="W31" i="2"/>
  <c r="K6" i="14"/>
  <c r="L84" i="11"/>
  <c r="D16" i="14"/>
  <c r="L269" i="11"/>
  <c r="I31" i="18" s="1"/>
  <c r="I31" i="14"/>
  <c r="C233" i="13"/>
  <c r="E125" i="13"/>
  <c r="L39" i="11"/>
  <c r="C5" i="14"/>
  <c r="L150" i="11"/>
  <c r="F14" i="18" s="1"/>
  <c r="F14" i="14"/>
  <c r="L83" i="11"/>
  <c r="D15" i="14"/>
  <c r="C127" i="13"/>
  <c r="C161" i="13"/>
  <c r="Q25" i="12"/>
  <c r="H232" i="13"/>
  <c r="D266" i="13"/>
  <c r="L186" i="11"/>
  <c r="G16" i="14"/>
  <c r="L79" i="11"/>
  <c r="D11" i="14"/>
  <c r="L91" i="11"/>
  <c r="D23" i="14"/>
  <c r="L234" i="11"/>
  <c r="H30" i="14"/>
  <c r="M24" i="12"/>
  <c r="K26" i="13"/>
  <c r="T30" i="12"/>
  <c r="P6" i="12"/>
  <c r="K222" i="13"/>
  <c r="I217" i="13"/>
  <c r="R25" i="12"/>
  <c r="E195" i="13"/>
  <c r="E161" i="13"/>
  <c r="F54" i="13"/>
  <c r="F20" i="13"/>
  <c r="C50" i="13"/>
  <c r="C16" i="13"/>
  <c r="N16" i="12"/>
  <c r="H196" i="13"/>
  <c r="S26" i="12"/>
  <c r="G54" i="13"/>
  <c r="T55" i="11"/>
  <c r="G80" i="13"/>
  <c r="P12" i="12"/>
  <c r="I39" i="13"/>
  <c r="I73" i="13"/>
  <c r="K154" i="13"/>
  <c r="C7" i="13"/>
  <c r="H215" i="13"/>
  <c r="H249" i="13"/>
  <c r="D17" i="13"/>
  <c r="D51" i="13"/>
  <c r="S4" i="12"/>
  <c r="C174" i="13"/>
  <c r="E4" i="13"/>
  <c r="R39" i="11"/>
  <c r="N4" i="12"/>
  <c r="I93" i="13"/>
  <c r="H95" i="13"/>
  <c r="B251" i="13"/>
  <c r="U13" i="12"/>
  <c r="G244" i="13"/>
  <c r="U6" i="12"/>
  <c r="L250" i="11"/>
  <c r="I12" i="14"/>
  <c r="W26" i="2"/>
  <c r="K27" i="14"/>
  <c r="W30" i="2"/>
  <c r="K31" i="14"/>
  <c r="W25" i="2"/>
  <c r="K26" i="14"/>
  <c r="L217" i="11"/>
  <c r="H13" i="14"/>
  <c r="L160" i="11"/>
  <c r="F24" i="14"/>
  <c r="L118" i="11"/>
  <c r="E16" i="14"/>
  <c r="K143" i="13"/>
  <c r="K177" i="13"/>
  <c r="C43" i="13"/>
  <c r="I184" i="13"/>
  <c r="R14" i="12"/>
  <c r="I150" i="13"/>
  <c r="L263" i="11"/>
  <c r="I25" i="14"/>
  <c r="L89" i="11"/>
  <c r="D21" i="14"/>
  <c r="L267" i="11"/>
  <c r="I29" i="14"/>
  <c r="T29" i="12"/>
  <c r="B162" i="13"/>
  <c r="F13" i="13"/>
  <c r="J158" i="13"/>
  <c r="C57" i="13"/>
  <c r="P27" i="12"/>
  <c r="E5" i="13"/>
  <c r="O20" i="12"/>
  <c r="I143" i="13"/>
  <c r="U26" i="12"/>
  <c r="B264" i="13"/>
  <c r="L266" i="11"/>
  <c r="I28" i="14"/>
  <c r="L162" i="11"/>
  <c r="F26" i="14"/>
  <c r="L165" i="11"/>
  <c r="F29" i="14"/>
  <c r="T22" i="2"/>
  <c r="L235" i="11"/>
  <c r="H31" i="14"/>
  <c r="C22" i="14"/>
  <c r="L213" i="11"/>
  <c r="H9" i="14"/>
  <c r="L245" i="11"/>
  <c r="I7" i="14"/>
  <c r="U6" i="2"/>
  <c r="L196" i="11"/>
  <c r="G26" i="14"/>
  <c r="S25" i="2"/>
  <c r="U22" i="12"/>
  <c r="H54" i="13"/>
  <c r="S12" i="12"/>
  <c r="J225" i="13"/>
  <c r="I226" i="13"/>
  <c r="I192" i="13"/>
  <c r="K184" i="13"/>
  <c r="K218" i="13"/>
  <c r="I194" i="13"/>
  <c r="I160" i="13"/>
  <c r="I16" i="13"/>
  <c r="J86" i="13"/>
  <c r="J120" i="13"/>
  <c r="P18" i="12"/>
  <c r="I118" i="13"/>
  <c r="P16" i="12"/>
  <c r="I84" i="13"/>
  <c r="B198" i="13"/>
  <c r="B164" i="13"/>
  <c r="B96" i="13"/>
  <c r="O28" i="12"/>
  <c r="O97" i="11"/>
  <c r="D30" i="13"/>
  <c r="C126" i="13"/>
  <c r="C92" i="13"/>
  <c r="P24" i="12"/>
  <c r="L78" i="11"/>
  <c r="D10" i="14"/>
  <c r="L49" i="11"/>
  <c r="C15" i="14"/>
  <c r="L164" i="11"/>
  <c r="F28" i="14"/>
  <c r="L159" i="11"/>
  <c r="F23" i="14"/>
  <c r="L149" i="11"/>
  <c r="F13" i="14"/>
  <c r="L253" i="11"/>
  <c r="I15" i="14"/>
  <c r="L209" i="11"/>
  <c r="H5" i="18" s="1"/>
  <c r="H5" i="14"/>
  <c r="Q20" i="11"/>
  <c r="Q17" i="11"/>
  <c r="T21" i="11"/>
  <c r="W10" i="11"/>
  <c r="T7" i="11"/>
  <c r="O26" i="11"/>
  <c r="X7" i="11"/>
  <c r="T24" i="11"/>
  <c r="T19" i="11"/>
  <c r="G265" i="13"/>
  <c r="G231" i="13"/>
  <c r="I145" i="13"/>
  <c r="I179" i="13"/>
  <c r="J215" i="13"/>
  <c r="J249" i="13"/>
  <c r="C52" i="13"/>
  <c r="C86" i="13"/>
  <c r="O18" i="12"/>
  <c r="C267" i="13"/>
  <c r="I18" i="13"/>
  <c r="I52" i="13"/>
  <c r="F77" i="13"/>
  <c r="F43" i="13"/>
  <c r="H28" i="13"/>
  <c r="I7" i="13"/>
  <c r="B118" i="13"/>
  <c r="Q16" i="12"/>
  <c r="G232" i="13"/>
  <c r="D40" i="13"/>
  <c r="I40" i="13"/>
  <c r="I74" i="13"/>
  <c r="B90" i="13"/>
  <c r="P22" i="12"/>
  <c r="C17" i="13"/>
  <c r="K56" i="13"/>
  <c r="K90" i="13"/>
  <c r="Q27" i="11"/>
  <c r="M26" i="12"/>
  <c r="B25" i="13"/>
  <c r="B59" i="13"/>
  <c r="C144" i="13"/>
  <c r="C178" i="13"/>
  <c r="F9" i="13"/>
  <c r="H59" i="13"/>
  <c r="U94" i="11"/>
  <c r="I79" i="13"/>
  <c r="I113" i="13"/>
  <c r="L151" i="11"/>
  <c r="F15" i="14"/>
  <c r="R14" i="2"/>
  <c r="L178" i="11"/>
  <c r="G8" i="18" s="1"/>
  <c r="G8" i="14"/>
  <c r="E152" i="13"/>
  <c r="Q22" i="12"/>
  <c r="C96" i="13"/>
  <c r="P28" i="12"/>
  <c r="C130" i="13"/>
  <c r="I178" i="13"/>
  <c r="I212" i="13"/>
  <c r="B126" i="13"/>
  <c r="C145" i="13"/>
  <c r="R9" i="12"/>
  <c r="E144" i="13"/>
  <c r="B148" i="13"/>
  <c r="R12" i="12"/>
  <c r="I232" i="13"/>
  <c r="G98" i="13"/>
  <c r="G132" i="13"/>
  <c r="F72" i="13"/>
  <c r="F106" i="13"/>
  <c r="C84" i="13"/>
  <c r="L141" i="11"/>
  <c r="F5" i="14"/>
  <c r="L185" i="11"/>
  <c r="G15" i="14"/>
  <c r="L148" i="11"/>
  <c r="F12" i="14"/>
  <c r="W9" i="2"/>
  <c r="K10" i="14"/>
  <c r="L53" i="11"/>
  <c r="C19" i="14"/>
  <c r="L98" i="11"/>
  <c r="D30" i="14"/>
  <c r="L48" i="11"/>
  <c r="C14" i="14"/>
  <c r="G10" i="14"/>
  <c r="C13" i="14"/>
  <c r="L88" i="11"/>
  <c r="D20" i="14"/>
  <c r="F188" i="13"/>
  <c r="F220" i="13"/>
  <c r="K259" i="13"/>
  <c r="J4" i="13"/>
  <c r="K8" i="13"/>
  <c r="U30" i="12"/>
  <c r="B58" i="13"/>
  <c r="B24" i="13"/>
  <c r="F158" i="13"/>
  <c r="G41" i="13"/>
  <c r="C60" i="13"/>
  <c r="O26" i="12"/>
  <c r="M27" i="12"/>
  <c r="C27" i="13"/>
  <c r="J62" i="13"/>
  <c r="W97" i="11"/>
  <c r="J96" i="13"/>
  <c r="G28" i="13"/>
  <c r="G62" i="13"/>
  <c r="T63" i="11"/>
  <c r="B196" i="13"/>
  <c r="B230" i="13"/>
  <c r="D61" i="13"/>
  <c r="O27" i="12"/>
  <c r="C29" i="13"/>
  <c r="N29" i="12"/>
  <c r="I48" i="13"/>
  <c r="E221" i="13"/>
  <c r="M19" i="12"/>
  <c r="F52" i="13"/>
  <c r="E15" i="13"/>
  <c r="E49" i="13"/>
  <c r="L193" i="11"/>
  <c r="G23" i="14"/>
  <c r="L96" i="11"/>
  <c r="D28" i="14"/>
  <c r="P27" i="2"/>
  <c r="I63" i="13"/>
  <c r="I97" i="13"/>
  <c r="I11" i="13"/>
  <c r="I45" i="13"/>
  <c r="B232" i="13"/>
  <c r="T28" i="12"/>
  <c r="B140" i="13"/>
  <c r="B174" i="13"/>
  <c r="R4" i="12"/>
  <c r="E111" i="13"/>
  <c r="E77" i="13"/>
  <c r="S26" i="11"/>
  <c r="K225" i="13"/>
  <c r="H180" i="13"/>
  <c r="H214" i="13"/>
  <c r="E52" i="13"/>
  <c r="E86" i="13"/>
  <c r="F29" i="13"/>
  <c r="F63" i="13"/>
  <c r="G128" i="13"/>
  <c r="G162" i="13"/>
  <c r="I10" i="13"/>
  <c r="C106" i="13"/>
  <c r="C72" i="13"/>
  <c r="B30" i="13"/>
  <c r="B64" i="13"/>
  <c r="N30" i="12"/>
  <c r="G150" i="13"/>
  <c r="G116" i="13"/>
  <c r="H223" i="13"/>
  <c r="H257" i="13"/>
  <c r="F117" i="13"/>
  <c r="F153" i="13"/>
  <c r="F187" i="13"/>
  <c r="J263" i="13"/>
  <c r="H251" i="13"/>
  <c r="H217" i="13"/>
  <c r="G211" i="13"/>
  <c r="G85" i="13"/>
  <c r="G119" i="13"/>
  <c r="C234" i="13"/>
  <c r="E82" i="13"/>
  <c r="E48" i="13"/>
  <c r="D7" i="13"/>
  <c r="M18" i="12"/>
  <c r="K19" i="13"/>
  <c r="K22" i="13"/>
  <c r="F21" i="13"/>
  <c r="S22" i="11"/>
  <c r="E9" i="13"/>
  <c r="C10" i="13"/>
  <c r="M10" i="12"/>
  <c r="H107" i="13"/>
  <c r="P5" i="12"/>
  <c r="K174" i="13"/>
  <c r="K140" i="13"/>
  <c r="U29" i="12"/>
  <c r="E267" i="13"/>
  <c r="E252" i="13"/>
  <c r="E218" i="13"/>
  <c r="C152" i="13"/>
  <c r="C186" i="13"/>
  <c r="B129" i="13"/>
  <c r="Q27" i="12"/>
  <c r="S14" i="12"/>
  <c r="Q8" i="12"/>
  <c r="J178" i="13"/>
  <c r="I78" i="13"/>
  <c r="I44" i="13"/>
  <c r="D29" i="13"/>
  <c r="B154" i="13"/>
  <c r="C182" i="13"/>
  <c r="D132" i="13"/>
  <c r="D166" i="13"/>
  <c r="J97" i="13"/>
  <c r="H234" i="13"/>
  <c r="C44" i="13"/>
  <c r="E29" i="13"/>
  <c r="E63" i="13"/>
  <c r="F146" i="13"/>
  <c r="F180" i="13"/>
  <c r="O7" i="12"/>
  <c r="K221" i="13"/>
  <c r="K187" i="13"/>
  <c r="J125" i="13"/>
  <c r="J159" i="13"/>
  <c r="K10" i="13"/>
  <c r="K44" i="13"/>
  <c r="K23" i="13"/>
  <c r="K57" i="13"/>
  <c r="X96" i="11"/>
  <c r="K95" i="13"/>
  <c r="K61" i="13"/>
  <c r="B43" i="13"/>
  <c r="G21" i="13"/>
  <c r="F22" i="13"/>
  <c r="S23" i="11"/>
  <c r="H209" i="13"/>
  <c r="H243" i="13"/>
  <c r="C58" i="13"/>
  <c r="H181" i="13"/>
  <c r="H147" i="13"/>
  <c r="X19" i="11"/>
  <c r="E233" i="13"/>
  <c r="B82" i="13"/>
  <c r="O14" i="12"/>
  <c r="D76" i="13"/>
  <c r="D110" i="13"/>
  <c r="J123" i="13"/>
  <c r="J157" i="13"/>
  <c r="M4" i="12"/>
  <c r="B4" i="13"/>
  <c r="G228" i="13"/>
  <c r="D126" i="13"/>
  <c r="D92" i="13"/>
  <c r="B163" i="13"/>
  <c r="J8" i="13"/>
  <c r="J42" i="13"/>
  <c r="F25" i="13"/>
  <c r="N13" i="12"/>
  <c r="B13" i="13"/>
  <c r="B47" i="13"/>
  <c r="D229" i="13"/>
  <c r="D263" i="13"/>
  <c r="K126" i="13"/>
  <c r="K160" i="13"/>
  <c r="G93" i="13"/>
  <c r="G127" i="13"/>
  <c r="B209" i="13"/>
  <c r="T5" i="12"/>
  <c r="B243" i="13"/>
  <c r="I26" i="13"/>
  <c r="E40" i="13"/>
  <c r="B186" i="13"/>
  <c r="S16" i="12"/>
  <c r="H44" i="13"/>
  <c r="H78" i="13"/>
  <c r="K110" i="13"/>
  <c r="K144" i="13"/>
  <c r="H225" i="13"/>
  <c r="H259" i="13"/>
  <c r="C25" i="13"/>
  <c r="C59" i="13"/>
  <c r="E162" i="13"/>
  <c r="F57" i="13"/>
  <c r="F91" i="13"/>
  <c r="H12" i="13"/>
  <c r="C115" i="13"/>
  <c r="Q13" i="12"/>
  <c r="C149" i="13"/>
  <c r="B212" i="13"/>
  <c r="S8" i="12"/>
  <c r="E179" i="13"/>
  <c r="J142" i="13"/>
  <c r="R6" i="12"/>
  <c r="J47" i="13"/>
  <c r="K192" i="13"/>
  <c r="B210" i="13"/>
  <c r="B176" i="13"/>
  <c r="S6" i="12"/>
  <c r="E72" i="13"/>
  <c r="E106" i="13"/>
  <c r="C80" i="13"/>
  <c r="E209" i="13"/>
  <c r="E243" i="13"/>
  <c r="I43" i="13"/>
  <c r="I77" i="13"/>
  <c r="I266" i="13"/>
  <c r="Q26" i="12"/>
  <c r="C128" i="13"/>
  <c r="C162" i="13"/>
  <c r="H14" i="13"/>
  <c r="H164" i="13"/>
  <c r="Q28" i="12"/>
  <c r="F130" i="13"/>
  <c r="F164" i="13"/>
  <c r="D41" i="13"/>
  <c r="E58" i="13"/>
  <c r="J39" i="13"/>
  <c r="B17" i="13"/>
  <c r="I130" i="13"/>
  <c r="I164" i="13"/>
  <c r="B146" i="13"/>
  <c r="R10" i="12"/>
  <c r="C157" i="13"/>
  <c r="C191" i="13"/>
  <c r="R21" i="12"/>
  <c r="I222" i="13"/>
  <c r="I188" i="13"/>
  <c r="D196" i="13"/>
  <c r="D230" i="13"/>
  <c r="H82" i="13"/>
  <c r="P23" i="11"/>
  <c r="H161" i="13"/>
  <c r="H127" i="13"/>
  <c r="D10" i="13"/>
  <c r="K121" i="13"/>
  <c r="K87" i="13"/>
  <c r="B144" i="13"/>
  <c r="R8" i="12"/>
  <c r="D253" i="13"/>
  <c r="C263" i="13"/>
  <c r="K4" i="13"/>
  <c r="K38" i="13"/>
  <c r="J211" i="13"/>
  <c r="B192" i="13"/>
  <c r="G17" i="13"/>
  <c r="E25" i="13"/>
  <c r="H186" i="13"/>
  <c r="H152" i="13"/>
  <c r="E10" i="13"/>
  <c r="B39" i="13"/>
  <c r="O5" i="12"/>
  <c r="B73" i="13"/>
  <c r="U8" i="12"/>
  <c r="W19" i="2"/>
  <c r="K20" i="14"/>
  <c r="W24" i="2"/>
  <c r="K25" i="14"/>
  <c r="L158" i="11"/>
  <c r="F22" i="14"/>
  <c r="L154" i="11"/>
  <c r="F18" i="14"/>
  <c r="L254" i="11"/>
  <c r="I16" i="14"/>
  <c r="L41" i="11"/>
  <c r="C7" i="14"/>
  <c r="L243" i="11"/>
  <c r="I5" i="14"/>
  <c r="W17" i="2"/>
  <c r="K18" i="14"/>
  <c r="L63" i="11"/>
  <c r="C29" i="14"/>
  <c r="L231" i="11"/>
  <c r="H27" i="18" s="1"/>
  <c r="H27" i="14"/>
  <c r="G163" i="13"/>
  <c r="G197" i="13"/>
  <c r="D72" i="13"/>
  <c r="D106" i="13"/>
  <c r="J196" i="13"/>
  <c r="J230" i="13"/>
  <c r="E154" i="13"/>
  <c r="R18" i="12"/>
  <c r="E188" i="13"/>
  <c r="C62" i="13"/>
  <c r="T26" i="12"/>
  <c r="E39" i="13"/>
  <c r="B191" i="13"/>
  <c r="S21" i="12"/>
  <c r="C22" i="13"/>
  <c r="B190" i="13"/>
  <c r="B224" i="13"/>
  <c r="H53" i="13"/>
  <c r="I221" i="13"/>
  <c r="I255" i="13"/>
  <c r="D64" i="13"/>
  <c r="I64" i="13"/>
  <c r="I98" i="13"/>
  <c r="C210" i="13"/>
  <c r="C176" i="13"/>
  <c r="L45" i="11"/>
  <c r="C11" i="14"/>
  <c r="L125" i="11"/>
  <c r="E23" i="14"/>
  <c r="L166" i="11"/>
  <c r="F30" i="18" s="1"/>
  <c r="F30" i="14"/>
  <c r="L110" i="11"/>
  <c r="E8" i="14"/>
  <c r="L191" i="11"/>
  <c r="G21" i="14"/>
  <c r="L167" i="11"/>
  <c r="F31" i="14"/>
  <c r="W6" i="2"/>
  <c r="K7" i="14"/>
  <c r="L176" i="11"/>
  <c r="G6" i="14"/>
  <c r="L224" i="11"/>
  <c r="H20" i="18" s="1"/>
  <c r="H20" i="14"/>
  <c r="L99" i="11"/>
  <c r="D31" i="14"/>
  <c r="L95" i="11"/>
  <c r="D27" i="14"/>
  <c r="L156" i="11"/>
  <c r="F20" i="18" s="1"/>
  <c r="F20" i="14"/>
  <c r="W12" i="2"/>
  <c r="K13" i="14"/>
  <c r="L75" i="11"/>
  <c r="D7" i="14"/>
  <c r="L221" i="11"/>
  <c r="H17" i="18" s="1"/>
  <c r="H17" i="14"/>
  <c r="B75" i="13"/>
  <c r="S20" i="12"/>
  <c r="U15" i="12"/>
  <c r="O30" i="12"/>
  <c r="U25" i="12"/>
  <c r="E230" i="13"/>
  <c r="L256" i="11"/>
  <c r="I18" i="14"/>
  <c r="T27" i="12"/>
  <c r="Q200" i="11"/>
  <c r="W202" i="11"/>
  <c r="X177" i="11"/>
  <c r="V201" i="11"/>
  <c r="L57" i="11"/>
  <c r="C23" i="14"/>
  <c r="O22" i="2"/>
  <c r="Q10" i="12"/>
  <c r="T21" i="12"/>
  <c r="W185" i="11"/>
  <c r="J82" i="13"/>
  <c r="G51" i="13"/>
  <c r="B214" i="13"/>
  <c r="B180" i="13"/>
  <c r="S10" i="12"/>
  <c r="K163" i="13"/>
  <c r="G9" i="13"/>
  <c r="G43" i="13"/>
  <c r="J77" i="13"/>
  <c r="J111" i="13"/>
  <c r="G89" i="13"/>
  <c r="G55" i="13"/>
  <c r="C9" i="13"/>
  <c r="N9" i="12"/>
  <c r="D120" i="13"/>
  <c r="D154" i="13"/>
  <c r="F47" i="13"/>
  <c r="S82" i="11"/>
  <c r="G77" i="13"/>
  <c r="G111" i="13"/>
  <c r="W22" i="2"/>
  <c r="K23" i="14"/>
  <c r="R16" i="12"/>
  <c r="B152" i="13"/>
  <c r="K25" i="13"/>
  <c r="K59" i="13"/>
  <c r="J107" i="13"/>
  <c r="J141" i="13"/>
  <c r="G40" i="13"/>
  <c r="E259" i="13"/>
  <c r="U21" i="12"/>
  <c r="H110" i="13"/>
  <c r="H144" i="13"/>
  <c r="E87" i="13"/>
  <c r="E53" i="13"/>
  <c r="I9" i="13"/>
  <c r="V10" i="11"/>
  <c r="H185" i="13"/>
  <c r="H219" i="13"/>
  <c r="R23" i="12"/>
  <c r="I163" i="13"/>
  <c r="C217" i="13"/>
  <c r="T13" i="12"/>
  <c r="B187" i="13"/>
  <c r="B221" i="13"/>
  <c r="S17" i="12"/>
  <c r="B122" i="13"/>
  <c r="Q20" i="12"/>
  <c r="B156" i="13"/>
  <c r="K208" i="13"/>
  <c r="G186" i="13"/>
  <c r="G220" i="13"/>
  <c r="H108" i="13"/>
  <c r="F116" i="13"/>
  <c r="J46" i="13"/>
  <c r="B193" i="13"/>
  <c r="S23" i="12"/>
  <c r="D141" i="13"/>
  <c r="R5" i="12"/>
  <c r="M9" i="12"/>
  <c r="B9" i="13"/>
  <c r="F86" i="13"/>
  <c r="J5" i="13"/>
  <c r="J17" i="13"/>
  <c r="T22" i="12"/>
  <c r="M7" i="12"/>
  <c r="B7" i="13"/>
  <c r="N5" i="12"/>
  <c r="D75" i="13"/>
  <c r="F7" i="13"/>
  <c r="U17" i="11"/>
  <c r="M13" i="12"/>
  <c r="E186" i="13"/>
  <c r="B115" i="13"/>
  <c r="B81" i="13"/>
  <c r="H106" i="13"/>
  <c r="K258" i="13"/>
  <c r="K224" i="13"/>
  <c r="K17" i="13"/>
  <c r="K51" i="13"/>
  <c r="K63" i="13"/>
  <c r="K29" i="13"/>
  <c r="G25" i="13"/>
  <c r="I166" i="13"/>
  <c r="G27" i="13"/>
  <c r="U28" i="12"/>
  <c r="B266" i="13"/>
  <c r="L248" i="11"/>
  <c r="I10" i="14"/>
  <c r="W29" i="2"/>
  <c r="K30" i="14"/>
  <c r="L228" i="11"/>
  <c r="H24" i="18" s="1"/>
  <c r="H24" i="14"/>
  <c r="L215" i="11"/>
  <c r="H11" i="18" s="1"/>
  <c r="H11" i="14"/>
  <c r="L152" i="11"/>
  <c r="F16" i="14"/>
  <c r="L229" i="11"/>
  <c r="H25" i="18" s="1"/>
  <c r="H25" i="14"/>
  <c r="L179" i="11"/>
  <c r="G9" i="18" s="1"/>
  <c r="G9" i="14"/>
  <c r="W8" i="2"/>
  <c r="K9" i="14"/>
  <c r="L244" i="11"/>
  <c r="I6" i="14"/>
  <c r="L184" i="11"/>
  <c r="G14" i="14"/>
  <c r="J48" i="13"/>
  <c r="U9" i="11"/>
  <c r="I209" i="13"/>
  <c r="I175" i="13"/>
  <c r="N8" i="12"/>
  <c r="K52" i="13"/>
  <c r="Q14" i="12"/>
  <c r="U14" i="12"/>
  <c r="B252" i="13"/>
  <c r="F131" i="13"/>
  <c r="H20" i="13"/>
  <c r="G219" i="13"/>
  <c r="K18" i="13"/>
  <c r="J160" i="13"/>
  <c r="J194" i="13"/>
  <c r="K131" i="13"/>
  <c r="K94" i="13"/>
  <c r="D79" i="13"/>
  <c r="D113" i="13"/>
  <c r="C85" i="13"/>
  <c r="I14" i="13"/>
  <c r="I72" i="13"/>
  <c r="I106" i="13"/>
  <c r="L258" i="11"/>
  <c r="I20" i="14"/>
  <c r="L128" i="11"/>
  <c r="E26" i="18" s="1"/>
  <c r="E26" i="14"/>
  <c r="L114" i="11"/>
  <c r="E12" i="14"/>
  <c r="L61" i="11"/>
  <c r="C27" i="14"/>
  <c r="L81" i="11"/>
  <c r="D13" i="14"/>
  <c r="W21" i="2"/>
  <c r="K22" i="14"/>
  <c r="L59" i="11"/>
  <c r="C25" i="14"/>
  <c r="W13" i="2"/>
  <c r="K14" i="14"/>
  <c r="L65" i="11"/>
  <c r="C31" i="14"/>
  <c r="L144" i="11"/>
  <c r="F8" i="14"/>
  <c r="L219" i="11"/>
  <c r="H15" i="18" s="1"/>
  <c r="H15" i="14"/>
  <c r="L211" i="11"/>
  <c r="H7" i="18" s="1"/>
  <c r="H7" i="14"/>
  <c r="L145" i="11"/>
  <c r="F9" i="14"/>
  <c r="R8" i="2"/>
  <c r="L155" i="11"/>
  <c r="F19" i="14"/>
  <c r="W20" i="2"/>
  <c r="K21" i="14"/>
  <c r="W14" i="2"/>
  <c r="K15" i="14"/>
  <c r="B8" i="13"/>
  <c r="D116" i="13"/>
  <c r="K164" i="13"/>
  <c r="D98" i="13"/>
  <c r="C121" i="13"/>
  <c r="L50" i="11"/>
  <c r="C16" i="14"/>
  <c r="K165" i="13"/>
  <c r="L117" i="11"/>
  <c r="E15" i="14"/>
  <c r="G200" i="13"/>
  <c r="B226" i="13"/>
  <c r="Q29" i="12"/>
  <c r="L42" i="11"/>
  <c r="C8" i="14"/>
  <c r="K60" i="13"/>
  <c r="C222" i="13"/>
  <c r="E129" i="13"/>
  <c r="I193" i="13"/>
  <c r="I227" i="13"/>
  <c r="D63" i="13"/>
  <c r="K197" i="13"/>
  <c r="G61" i="13"/>
  <c r="G95" i="13"/>
  <c r="F114" i="13"/>
  <c r="G178" i="13"/>
  <c r="G147" i="13"/>
  <c r="G113" i="13"/>
  <c r="K230" i="13"/>
  <c r="K264" i="13"/>
  <c r="E42" i="13"/>
  <c r="O8" i="12"/>
  <c r="H11" i="13"/>
  <c r="U12" i="11"/>
  <c r="D208" i="13"/>
  <c r="J180" i="13"/>
  <c r="J214" i="13"/>
  <c r="D216" i="13"/>
  <c r="H197" i="13"/>
  <c r="H163" i="13"/>
  <c r="B49" i="13"/>
  <c r="O15" i="12"/>
  <c r="G142" i="13"/>
  <c r="M23" i="12"/>
  <c r="B23" i="13"/>
  <c r="E213" i="13"/>
  <c r="K7" i="13"/>
  <c r="G267" i="13"/>
  <c r="B83" i="13"/>
  <c r="E17" i="13"/>
  <c r="M14" i="12"/>
  <c r="T8" i="12"/>
  <c r="B225" i="13"/>
  <c r="I149" i="13"/>
  <c r="I183" i="13"/>
  <c r="J58" i="13"/>
  <c r="J24" i="13"/>
  <c r="D74" i="13"/>
  <c r="D9" i="13"/>
  <c r="G266" i="13"/>
  <c r="H5" i="13"/>
  <c r="C91" i="13"/>
  <c r="B44" i="13"/>
  <c r="N10" i="12"/>
  <c r="B84" i="13"/>
  <c r="O16" i="12"/>
  <c r="C111" i="13"/>
  <c r="Q9" i="12"/>
  <c r="B113" i="13"/>
  <c r="Q11" i="12"/>
  <c r="D267" i="13"/>
  <c r="G42" i="13"/>
  <c r="G8" i="13"/>
  <c r="D250" i="13"/>
  <c r="I210" i="13"/>
  <c r="U197" i="11"/>
  <c r="E181" i="13"/>
  <c r="E215" i="13"/>
  <c r="C213" i="13"/>
  <c r="C179" i="13"/>
  <c r="F129" i="13"/>
  <c r="D121" i="13"/>
  <c r="K216" i="13"/>
  <c r="J163" i="13"/>
  <c r="B222" i="13"/>
  <c r="S18" i="12"/>
  <c r="C114" i="13"/>
  <c r="Q12" i="12"/>
  <c r="B42" i="13"/>
  <c r="H258" i="13"/>
  <c r="F51" i="13"/>
  <c r="D214" i="13"/>
  <c r="H25" i="13"/>
  <c r="I129" i="13"/>
  <c r="E228" i="13"/>
  <c r="J29" i="13"/>
  <c r="G245" i="13"/>
  <c r="C216" i="13"/>
  <c r="C250" i="13"/>
  <c r="J23" i="13"/>
  <c r="J251" i="13"/>
  <c r="S30" i="12"/>
  <c r="B18" i="13"/>
  <c r="N18" i="12"/>
  <c r="E38" i="13"/>
  <c r="K13" i="13"/>
  <c r="G74" i="13"/>
  <c r="H19" i="13"/>
  <c r="U20" i="11"/>
  <c r="J75" i="13"/>
  <c r="J109" i="13"/>
  <c r="M15" i="12"/>
  <c r="B15" i="13"/>
  <c r="F41" i="13"/>
  <c r="R20" i="12"/>
  <c r="C156" i="13"/>
  <c r="B227" i="13"/>
  <c r="I42" i="13"/>
  <c r="Q15" i="12"/>
  <c r="F55" i="13"/>
  <c r="I54" i="13"/>
  <c r="C63" i="13"/>
  <c r="F227" i="13"/>
  <c r="D124" i="13"/>
  <c r="G215" i="13"/>
  <c r="G249" i="13"/>
  <c r="L223" i="11"/>
  <c r="H19" i="18" s="1"/>
  <c r="H19" i="14"/>
  <c r="W27" i="2"/>
  <c r="K28" i="14"/>
  <c r="L126" i="11"/>
  <c r="E24" i="14"/>
  <c r="L60" i="11"/>
  <c r="C26" i="14"/>
  <c r="L222" i="11"/>
  <c r="H18" i="18" s="1"/>
  <c r="H18" i="14"/>
  <c r="L54" i="11"/>
  <c r="C20" i="14"/>
  <c r="L64" i="11"/>
  <c r="C30" i="14"/>
  <c r="W7" i="2"/>
  <c r="K8" i="14"/>
  <c r="L113" i="11"/>
  <c r="E11" i="14"/>
  <c r="L85" i="11"/>
  <c r="D17" i="14"/>
  <c r="L146" i="11"/>
  <c r="F10" i="14"/>
  <c r="L116" i="11"/>
  <c r="E14" i="14"/>
  <c r="W15" i="2"/>
  <c r="K16" i="14"/>
  <c r="L131" i="11"/>
  <c r="E29" i="14"/>
  <c r="L40" i="11"/>
  <c r="C6" i="14"/>
  <c r="L183" i="11"/>
  <c r="G13" i="14"/>
  <c r="L147" i="11"/>
  <c r="F11" i="14"/>
  <c r="L252" i="11"/>
  <c r="I14" i="14"/>
  <c r="L109" i="11"/>
  <c r="E7" i="14"/>
  <c r="L181" i="11"/>
  <c r="G11" i="14"/>
  <c r="L264" i="11"/>
  <c r="I26" i="14"/>
  <c r="L123" i="11"/>
  <c r="E21" i="14"/>
  <c r="L111" i="11"/>
  <c r="E9" i="14"/>
  <c r="L97" i="11"/>
  <c r="D29" i="14"/>
  <c r="P99" i="11"/>
  <c r="L190" i="11"/>
  <c r="G20" i="14"/>
  <c r="L233" i="11"/>
  <c r="H29" i="18" s="1"/>
  <c r="H29" i="14"/>
  <c r="H86" i="13"/>
  <c r="O22" i="12"/>
  <c r="C190" i="13"/>
  <c r="I127" i="13"/>
  <c r="P30" i="12"/>
  <c r="T11" i="12"/>
  <c r="I76" i="13"/>
  <c r="E262" i="13"/>
  <c r="I215" i="13"/>
  <c r="C97" i="13"/>
  <c r="F45" i="13"/>
  <c r="E248" i="13"/>
  <c r="K83" i="13"/>
  <c r="J212" i="13"/>
  <c r="E62" i="13"/>
  <c r="F156" i="13"/>
  <c r="I186" i="13"/>
  <c r="I220" i="13"/>
  <c r="O17" i="12"/>
  <c r="B51" i="13"/>
  <c r="G183" i="13"/>
  <c r="H27" i="13"/>
  <c r="P189" i="11"/>
  <c r="M22" i="12"/>
  <c r="I24" i="13"/>
  <c r="B218" i="13"/>
  <c r="C246" i="13"/>
  <c r="D213" i="13"/>
  <c r="B60" i="13"/>
  <c r="I257" i="13"/>
  <c r="D39" i="13"/>
  <c r="I197" i="13"/>
  <c r="C20" i="13"/>
  <c r="F178" i="13"/>
  <c r="K231" i="13"/>
  <c r="F74" i="13"/>
  <c r="D48" i="13"/>
  <c r="H94" i="13"/>
  <c r="J14" i="13"/>
  <c r="G187" i="13"/>
  <c r="G79" i="13"/>
  <c r="G45" i="13"/>
  <c r="I264" i="13"/>
  <c r="H116" i="13"/>
  <c r="C45" i="13"/>
  <c r="N11" i="12"/>
  <c r="I62" i="13"/>
  <c r="K5" i="13"/>
  <c r="M28" i="12"/>
  <c r="B89" i="13"/>
  <c r="P21" i="12"/>
  <c r="D25" i="13"/>
  <c r="D111" i="13"/>
  <c r="F108" i="13"/>
  <c r="F142" i="13"/>
  <c r="C93" i="13"/>
  <c r="E244" i="13"/>
  <c r="K242" i="13"/>
  <c r="J132" i="13"/>
  <c r="J165" i="13"/>
  <c r="J131" i="13"/>
  <c r="K245" i="13"/>
  <c r="H208" i="13"/>
  <c r="I249" i="13"/>
  <c r="K190" i="13"/>
  <c r="K42" i="13"/>
  <c r="K76" i="13"/>
  <c r="B213" i="13"/>
  <c r="T9" i="12"/>
  <c r="C109" i="13"/>
  <c r="C143" i="13"/>
  <c r="K9" i="13"/>
  <c r="H246" i="13"/>
  <c r="F89" i="13"/>
  <c r="D184" i="13"/>
  <c r="J208" i="13"/>
  <c r="G6" i="13"/>
  <c r="K268" i="13"/>
  <c r="C259" i="13"/>
  <c r="D60" i="13"/>
  <c r="G63" i="13"/>
  <c r="E159" i="13"/>
  <c r="F126" i="13"/>
  <c r="M25" i="12"/>
  <c r="J232" i="13"/>
  <c r="R11" i="12"/>
  <c r="P11" i="12"/>
  <c r="E51" i="13"/>
  <c r="G195" i="13"/>
  <c r="E6" i="13"/>
  <c r="D58" i="13"/>
  <c r="F192" i="13"/>
  <c r="H40" i="13"/>
  <c r="H26" i="13"/>
  <c r="J197" i="13"/>
  <c r="C232" i="13"/>
  <c r="I157" i="13"/>
  <c r="I123" i="13"/>
  <c r="I144" i="13"/>
  <c r="B19" i="13"/>
  <c r="D6" i="13"/>
  <c r="N6" i="12"/>
  <c r="G243" i="13"/>
  <c r="F253" i="13"/>
  <c r="S9" i="12"/>
  <c r="K50" i="13"/>
  <c r="K228" i="13"/>
  <c r="K262" i="13"/>
  <c r="J121" i="13"/>
  <c r="J155" i="13"/>
  <c r="G114" i="13"/>
  <c r="C208" i="13"/>
  <c r="F14" i="13"/>
  <c r="N14" i="12"/>
  <c r="D212" i="13"/>
  <c r="L163" i="11"/>
  <c r="F27" i="14"/>
  <c r="L232" i="11"/>
  <c r="H28" i="18" s="1"/>
  <c r="H28" i="14"/>
  <c r="L262" i="11"/>
  <c r="I24" i="14"/>
  <c r="L216" i="11"/>
  <c r="H12" i="18" s="1"/>
  <c r="H12" i="14"/>
  <c r="L194" i="11"/>
  <c r="G24" i="14"/>
  <c r="L44" i="11"/>
  <c r="C10" i="14"/>
  <c r="L76" i="11"/>
  <c r="D8" i="14"/>
  <c r="L188" i="11"/>
  <c r="G18" i="14"/>
  <c r="L251" i="11"/>
  <c r="I13" i="14"/>
  <c r="L87" i="11"/>
  <c r="D19" i="14"/>
  <c r="L58" i="11"/>
  <c r="C24" i="14"/>
  <c r="L177" i="11"/>
  <c r="G7" i="14"/>
  <c r="L93" i="11"/>
  <c r="D25" i="14"/>
  <c r="L259" i="11"/>
  <c r="I21" i="14"/>
  <c r="L92" i="11"/>
  <c r="D24" i="14"/>
  <c r="L226" i="11"/>
  <c r="H22" i="18" s="1"/>
  <c r="H22" i="14"/>
  <c r="L220" i="11"/>
  <c r="H16" i="18" s="1"/>
  <c r="H16" i="14"/>
  <c r="L189" i="11"/>
  <c r="G19" i="14"/>
  <c r="L90" i="11"/>
  <c r="D22" i="14"/>
  <c r="W10" i="2"/>
  <c r="K11" i="14"/>
  <c r="L197" i="11"/>
  <c r="G27" i="14"/>
  <c r="W18" i="2"/>
  <c r="K19" i="14"/>
  <c r="L121" i="11"/>
  <c r="E19" i="14"/>
  <c r="L86" i="11"/>
  <c r="D18" i="14"/>
  <c r="L257" i="11"/>
  <c r="I19" i="14"/>
  <c r="W28" i="2"/>
  <c r="K29" i="14"/>
  <c r="L115" i="11"/>
  <c r="E13" i="14"/>
  <c r="T197" i="11"/>
  <c r="L120" i="11"/>
  <c r="E18" i="14"/>
  <c r="I17" i="14"/>
  <c r="D26" i="14"/>
  <c r="S25" i="12"/>
  <c r="K80" i="13"/>
  <c r="J176" i="13"/>
  <c r="K40" i="13"/>
  <c r="B259" i="13"/>
  <c r="J11" i="14"/>
  <c r="F210" i="13"/>
  <c r="E56" i="13"/>
  <c r="D181" i="13"/>
  <c r="H91" i="13"/>
  <c r="J19" i="13"/>
  <c r="L153" i="11"/>
  <c r="F17" i="14"/>
  <c r="L82" i="11"/>
  <c r="D14" i="14"/>
  <c r="K145" i="13"/>
  <c r="K256" i="13"/>
  <c r="E247" i="13"/>
  <c r="I120" i="13"/>
  <c r="N23" i="12"/>
  <c r="O12" i="12"/>
  <c r="B46" i="13"/>
  <c r="J216" i="13"/>
  <c r="J182" i="13"/>
  <c r="J268" i="13"/>
  <c r="J7" i="13"/>
  <c r="H60" i="13"/>
  <c r="F214" i="13"/>
  <c r="T17" i="12"/>
  <c r="C221" i="13"/>
  <c r="E189" i="13"/>
  <c r="R190" i="11"/>
  <c r="F48" i="13"/>
  <c r="K234" i="13"/>
  <c r="H115" i="13"/>
  <c r="J265" i="13"/>
  <c r="K11" i="13"/>
  <c r="H8" i="13"/>
  <c r="G24" i="13"/>
  <c r="K115" i="13"/>
  <c r="K149" i="13"/>
  <c r="F213" i="13"/>
  <c r="Q4" i="12"/>
  <c r="P141" i="11"/>
  <c r="I82" i="13"/>
  <c r="I119" i="13"/>
  <c r="K88" i="13"/>
  <c r="K54" i="13"/>
  <c r="D149" i="13"/>
  <c r="D81" i="13"/>
  <c r="F216" i="13"/>
  <c r="F224" i="13"/>
  <c r="F258" i="13"/>
  <c r="F181" i="13"/>
  <c r="F248" i="13"/>
  <c r="G130" i="13"/>
  <c r="T165" i="11"/>
  <c r="G109" i="13"/>
  <c r="G143" i="13"/>
  <c r="S24" i="12"/>
  <c r="B194" i="13"/>
  <c r="U4" i="12"/>
  <c r="P20" i="12"/>
  <c r="H88" i="13"/>
  <c r="H122" i="13"/>
  <c r="C88" i="13"/>
  <c r="G106" i="13"/>
  <c r="G140" i="13"/>
  <c r="T16" i="12"/>
  <c r="L80" i="11"/>
  <c r="D12" i="14"/>
  <c r="D82" i="13"/>
  <c r="G264" i="13"/>
  <c r="F8" i="13"/>
  <c r="I23" i="13"/>
  <c r="J114" i="13"/>
  <c r="K189" i="13"/>
  <c r="F30" i="13"/>
  <c r="F64" i="13"/>
  <c r="J64" i="13"/>
  <c r="H117" i="13"/>
  <c r="I263" i="13"/>
  <c r="F261" i="13"/>
  <c r="L201" i="11"/>
  <c r="G31" i="18" s="1"/>
  <c r="G31" i="14"/>
  <c r="Q24" i="12"/>
  <c r="I251" i="13"/>
  <c r="K120" i="13"/>
  <c r="K86" i="13"/>
  <c r="G157" i="13"/>
  <c r="F76" i="13"/>
  <c r="H114" i="13"/>
  <c r="H198" i="13"/>
  <c r="C125" i="13"/>
  <c r="D26" i="13"/>
  <c r="G29" i="13"/>
  <c r="H266" i="13"/>
  <c r="F49" i="13"/>
  <c r="F212" i="13"/>
  <c r="F128" i="13"/>
  <c r="B50" i="13"/>
  <c r="D52" i="13"/>
  <c r="D13" i="13"/>
  <c r="J38" i="13"/>
  <c r="F152" i="13"/>
  <c r="F44" i="13"/>
  <c r="J73" i="13"/>
  <c r="D156" i="13"/>
  <c r="I109" i="13"/>
  <c r="D97" i="13"/>
  <c r="J233" i="13"/>
  <c r="D108" i="13"/>
  <c r="I141" i="13"/>
  <c r="I121" i="13"/>
  <c r="K243" i="13"/>
  <c r="G57" i="13"/>
  <c r="G117" i="13"/>
  <c r="D185" i="13"/>
  <c r="G115" i="13"/>
  <c r="E132" i="13"/>
  <c r="K263" i="13"/>
  <c r="J146" i="13"/>
  <c r="G146" i="13"/>
  <c r="I147" i="13"/>
  <c r="F11" i="13"/>
  <c r="F78" i="13"/>
  <c r="G252" i="13"/>
  <c r="F16" i="13"/>
  <c r="K196" i="13"/>
  <c r="B200" i="13"/>
  <c r="J24" i="14"/>
  <c r="L161" i="11"/>
  <c r="F25" i="18" s="1"/>
  <c r="F25" i="14"/>
  <c r="L119" i="11"/>
  <c r="E17" i="14"/>
  <c r="L210" i="11"/>
  <c r="H6" i="18" s="1"/>
  <c r="H6" i="14"/>
  <c r="L175" i="11"/>
  <c r="G5" i="14"/>
  <c r="L249" i="11"/>
  <c r="I11" i="18" s="1"/>
  <c r="I11" i="14"/>
  <c r="D259" i="13"/>
  <c r="L247" i="11"/>
  <c r="I9" i="14"/>
  <c r="E16" i="13"/>
  <c r="J56" i="13"/>
  <c r="G227" i="13"/>
  <c r="M12" i="12"/>
  <c r="K77" i="13"/>
  <c r="G44" i="13"/>
  <c r="C268" i="13"/>
  <c r="I233" i="13"/>
  <c r="G242" i="13"/>
  <c r="I47" i="13"/>
  <c r="F145" i="13"/>
  <c r="K188" i="13"/>
  <c r="G20" i="13"/>
  <c r="C73" i="13"/>
  <c r="E122" i="13"/>
  <c r="K24" i="13"/>
  <c r="H23" i="13"/>
  <c r="D265" i="13"/>
  <c r="G260" i="13"/>
  <c r="K260" i="13"/>
  <c r="I208" i="13"/>
  <c r="I174" i="13"/>
  <c r="B261" i="13"/>
  <c r="E255" i="13"/>
  <c r="E73" i="13"/>
  <c r="K62" i="13"/>
  <c r="C12" i="13"/>
  <c r="J209" i="13"/>
  <c r="K47" i="13"/>
  <c r="D194" i="13"/>
  <c r="G246" i="13"/>
  <c r="G159" i="13"/>
  <c r="J18" i="13"/>
  <c r="F262" i="13"/>
  <c r="J166" i="13"/>
  <c r="D224" i="13"/>
  <c r="I81" i="13"/>
  <c r="J44" i="13"/>
  <c r="G10" i="13"/>
  <c r="H64" i="13"/>
  <c r="S9" i="2"/>
  <c r="L180" i="11"/>
  <c r="L43" i="11"/>
  <c r="O8" i="2"/>
  <c r="U10" i="2"/>
  <c r="O20" i="2"/>
  <c r="V5" i="2"/>
  <c r="L278" i="11"/>
  <c r="L47" i="11"/>
  <c r="O12" i="2"/>
  <c r="L200" i="11"/>
  <c r="S29" i="2"/>
  <c r="V11" i="2"/>
  <c r="L284" i="11"/>
  <c r="C82" i="13"/>
  <c r="P14" i="12"/>
  <c r="C116" i="13"/>
  <c r="V10" i="2"/>
  <c r="L283" i="11"/>
  <c r="T7" i="2"/>
  <c r="L212" i="11"/>
  <c r="H8" i="18" s="1"/>
  <c r="O16" i="2"/>
  <c r="L51" i="11"/>
  <c r="M30" i="12"/>
  <c r="C30" i="13"/>
  <c r="E14" i="2"/>
  <c r="H201" i="13"/>
  <c r="H10" i="12"/>
  <c r="H235" i="13"/>
  <c r="S31" i="12"/>
  <c r="U236" i="11" s="1"/>
  <c r="V17" i="2"/>
  <c r="L290" i="11"/>
  <c r="L46" i="11"/>
  <c r="O11" i="2"/>
  <c r="L255" i="11"/>
  <c r="I17" i="18" s="1"/>
  <c r="U16" i="2"/>
  <c r="L94" i="11"/>
  <c r="P25" i="2"/>
  <c r="V25" i="2"/>
  <c r="L298" i="11"/>
  <c r="D15" i="13"/>
  <c r="D49" i="13"/>
  <c r="E163" i="13"/>
  <c r="E197" i="13"/>
  <c r="R27" i="12"/>
  <c r="R198" i="11"/>
  <c r="S154" i="11"/>
  <c r="F175" i="13"/>
  <c r="F209" i="13"/>
  <c r="V8" i="2"/>
  <c r="L281" i="11"/>
  <c r="V14" i="2"/>
  <c r="L287" i="11"/>
  <c r="V28" i="2"/>
  <c r="L301" i="11"/>
  <c r="Q15" i="2"/>
  <c r="Q157" i="11"/>
  <c r="W158" i="11"/>
  <c r="U167" i="11"/>
  <c r="N22" i="12"/>
  <c r="U23" i="12"/>
  <c r="N15" i="12"/>
  <c r="C198" i="13"/>
  <c r="S28" i="12"/>
  <c r="F166" i="13"/>
  <c r="R30" i="12"/>
  <c r="F200" i="13"/>
  <c r="S201" i="11"/>
  <c r="S194" i="11"/>
  <c r="V188" i="11"/>
  <c r="G8" i="12"/>
  <c r="F167" i="13"/>
  <c r="S202" i="11"/>
  <c r="F201" i="13"/>
  <c r="T199" i="11"/>
  <c r="R178" i="11"/>
  <c r="Q193" i="11"/>
  <c r="V197" i="11"/>
  <c r="X192" i="11"/>
  <c r="P200" i="11"/>
  <c r="T188" i="11"/>
  <c r="E140" i="13"/>
  <c r="R175" i="11"/>
  <c r="D255" i="13"/>
  <c r="W179" i="11"/>
  <c r="U192" i="11"/>
  <c r="B99" i="13"/>
  <c r="P31" i="12"/>
  <c r="Q119" i="11" s="1"/>
  <c r="E4" i="12"/>
  <c r="B133" i="13"/>
  <c r="T13" i="2"/>
  <c r="L218" i="11"/>
  <c r="H14" i="18" s="1"/>
  <c r="V26" i="2"/>
  <c r="L299" i="11"/>
  <c r="V7" i="2"/>
  <c r="L280" i="11"/>
  <c r="V31" i="2"/>
  <c r="L304" i="11"/>
  <c r="B13" i="19" s="1"/>
  <c r="P164" i="11"/>
  <c r="V12" i="2"/>
  <c r="L285" i="11"/>
  <c r="V4" i="2"/>
  <c r="L277" i="11"/>
  <c r="S7" i="2"/>
  <c r="V15" i="2"/>
  <c r="L288" i="11"/>
  <c r="J16" i="18" s="1"/>
  <c r="U25" i="2"/>
  <c r="S156" i="11"/>
  <c r="Q153" i="11"/>
  <c r="F161" i="13"/>
  <c r="F195" i="13"/>
  <c r="S196" i="11"/>
  <c r="E116" i="13"/>
  <c r="E150" i="13"/>
  <c r="J192" i="13"/>
  <c r="J226" i="13"/>
  <c r="W186" i="11"/>
  <c r="R183" i="11"/>
  <c r="C262" i="13"/>
  <c r="U24" i="12"/>
  <c r="K119" i="13"/>
  <c r="X183" i="11"/>
  <c r="F53" i="13"/>
  <c r="O19" i="12"/>
  <c r="V195" i="11"/>
  <c r="O195" i="11"/>
  <c r="P179" i="11"/>
  <c r="X191" i="11"/>
  <c r="P192" i="11"/>
  <c r="Q181" i="11"/>
  <c r="Q188" i="11"/>
  <c r="V9" i="2"/>
  <c r="L282" i="11"/>
  <c r="Q14" i="2"/>
  <c r="Q4" i="2"/>
  <c r="L107" i="11"/>
  <c r="V143" i="11"/>
  <c r="R22" i="12"/>
  <c r="C158" i="13"/>
  <c r="P193" i="11"/>
  <c r="V13" i="2"/>
  <c r="L286" i="11"/>
  <c r="V22" i="2"/>
  <c r="L295" i="11"/>
  <c r="S13" i="2"/>
  <c r="R6" i="2"/>
  <c r="L143" i="11"/>
  <c r="S28" i="2"/>
  <c r="L199" i="11"/>
  <c r="V6" i="2"/>
  <c r="L279" i="11"/>
  <c r="V27" i="2"/>
  <c r="L300" i="11"/>
  <c r="J28" i="18" s="1"/>
  <c r="P153" i="11"/>
  <c r="U154" i="11"/>
  <c r="D155" i="13"/>
  <c r="R19" i="12"/>
  <c r="D189" i="13"/>
  <c r="Q190" i="11"/>
  <c r="Q189" i="11"/>
  <c r="P185" i="11"/>
  <c r="V24" i="2"/>
  <c r="L297" i="11"/>
  <c r="V16" i="2"/>
  <c r="L289" i="11"/>
  <c r="T201" i="11"/>
  <c r="P194" i="11"/>
  <c r="T187" i="11"/>
  <c r="W195" i="11"/>
  <c r="I61" i="13"/>
  <c r="I95" i="13"/>
  <c r="E7" i="13"/>
  <c r="E41" i="13"/>
  <c r="N7" i="12"/>
  <c r="V199" i="11"/>
  <c r="D143" i="13"/>
  <c r="R7" i="12"/>
  <c r="D177" i="13"/>
  <c r="Q178" i="11"/>
  <c r="D118" i="13"/>
  <c r="D84" i="13"/>
  <c r="C214" i="13"/>
  <c r="T10" i="12"/>
  <c r="C248" i="13"/>
  <c r="V19" i="2"/>
  <c r="L292" i="11"/>
  <c r="J20" i="18" s="1"/>
  <c r="Q5" i="2"/>
  <c r="L108" i="11"/>
  <c r="G149" i="13"/>
  <c r="T184" i="11"/>
  <c r="R13" i="12"/>
  <c r="V30" i="2"/>
  <c r="L303" i="11"/>
  <c r="J31" i="18" s="1"/>
  <c r="V21" i="2"/>
  <c r="L294" i="11"/>
  <c r="V23" i="2"/>
  <c r="L296" i="11"/>
  <c r="T31" i="2"/>
  <c r="R212" i="4" s="1"/>
  <c r="V29" i="2"/>
  <c r="L302" i="11"/>
  <c r="V18" i="2"/>
  <c r="L291" i="11"/>
  <c r="J19" i="18" s="1"/>
  <c r="Q16" i="2"/>
  <c r="O315" i="4"/>
  <c r="V20" i="2"/>
  <c r="L293" i="11"/>
  <c r="O21" i="2"/>
  <c r="L56" i="11"/>
  <c r="T147" i="11"/>
  <c r="R149" i="11"/>
  <c r="K220" i="13"/>
  <c r="K254" i="13"/>
  <c r="E59" i="13"/>
  <c r="E93" i="13"/>
  <c r="J4" i="12"/>
  <c r="B269" i="13"/>
  <c r="U31" i="12"/>
  <c r="O25" i="12"/>
  <c r="P17" i="12"/>
  <c r="X180" i="11"/>
  <c r="W180" i="11"/>
  <c r="U201" i="11"/>
  <c r="X185" i="11"/>
  <c r="P196" i="11"/>
  <c r="T183" i="11"/>
  <c r="P181" i="11"/>
  <c r="P195" i="11"/>
  <c r="O184" i="11"/>
  <c r="U202" i="11"/>
  <c r="Q198" i="11"/>
  <c r="Q195" i="11"/>
  <c r="O196" i="11"/>
  <c r="O193" i="11"/>
  <c r="O190" i="11"/>
  <c r="W175" i="11"/>
  <c r="W178" i="11"/>
  <c r="X190" i="11"/>
  <c r="R186" i="11"/>
  <c r="U181" i="11"/>
  <c r="W197" i="11"/>
  <c r="X178" i="11"/>
  <c r="P201" i="11"/>
  <c r="P184" i="11"/>
  <c r="W187" i="11"/>
  <c r="U180" i="11"/>
  <c r="R193" i="11"/>
  <c r="U195" i="11"/>
  <c r="X179" i="11"/>
  <c r="U178" i="11"/>
  <c r="V196" i="11"/>
  <c r="R196" i="11"/>
  <c r="P178" i="11"/>
  <c r="V183" i="11"/>
  <c r="S199" i="11"/>
  <c r="U194" i="11"/>
  <c r="V200" i="11"/>
  <c r="W196" i="11"/>
  <c r="V175" i="11"/>
  <c r="V178" i="11"/>
  <c r="S189" i="11"/>
  <c r="S192" i="11"/>
  <c r="O199" i="11"/>
  <c r="O201" i="11"/>
  <c r="O175" i="11"/>
  <c r="Q187" i="11"/>
  <c r="X199" i="11"/>
  <c r="T189" i="11"/>
  <c r="V185" i="11"/>
  <c r="T185" i="11"/>
  <c r="U182" i="11"/>
  <c r="W191" i="11"/>
  <c r="S190" i="11"/>
  <c r="V193" i="11"/>
  <c r="T198" i="11"/>
  <c r="O176" i="11"/>
  <c r="O198" i="11"/>
  <c r="T192" i="11"/>
  <c r="R202" i="11"/>
  <c r="X188" i="11"/>
  <c r="R191" i="11"/>
  <c r="P182" i="11"/>
  <c r="Q179" i="11"/>
  <c r="X176" i="11"/>
  <c r="W201" i="11"/>
  <c r="O192" i="11"/>
  <c r="W198" i="11"/>
  <c r="V184" i="11"/>
  <c r="T175" i="11"/>
  <c r="P198" i="11"/>
  <c r="O179" i="11"/>
  <c r="Q201" i="11"/>
  <c r="O178" i="11"/>
  <c r="R201" i="11"/>
  <c r="T176" i="11"/>
  <c r="S191" i="11"/>
  <c r="W200" i="11"/>
  <c r="T193" i="11"/>
  <c r="O202" i="11"/>
  <c r="V186" i="11"/>
  <c r="O187" i="11"/>
  <c r="S185" i="11"/>
  <c r="V202" i="11"/>
  <c r="U196" i="11"/>
  <c r="X198" i="11"/>
  <c r="U186" i="11"/>
  <c r="Q196" i="11"/>
  <c r="R177" i="11"/>
  <c r="R188" i="11"/>
  <c r="T180" i="11"/>
  <c r="V192" i="11"/>
  <c r="T182" i="11"/>
  <c r="T178" i="11"/>
  <c r="O182" i="11"/>
  <c r="P187" i="11"/>
  <c r="P177" i="11"/>
  <c r="W190" i="11"/>
  <c r="V182" i="11"/>
  <c r="Q202" i="11"/>
  <c r="T196" i="11"/>
  <c r="X187" i="11"/>
  <c r="U190" i="11"/>
  <c r="W177" i="11"/>
  <c r="O181" i="11"/>
  <c r="W182" i="11"/>
  <c r="V180" i="11"/>
  <c r="O185" i="11"/>
  <c r="P202" i="11"/>
  <c r="U175" i="11"/>
  <c r="Q197" i="11"/>
  <c r="P176" i="11"/>
  <c r="T177" i="11"/>
  <c r="P188" i="11"/>
  <c r="P199" i="11"/>
  <c r="R197" i="11"/>
  <c r="Q191" i="11"/>
  <c r="S198" i="11"/>
  <c r="V187" i="11"/>
  <c r="R189" i="11"/>
  <c r="X182" i="11"/>
  <c r="O180" i="11"/>
  <c r="U185" i="11"/>
  <c r="Q175" i="11"/>
  <c r="V189" i="11"/>
  <c r="S184" i="11"/>
  <c r="O183" i="11"/>
  <c r="S182" i="11"/>
  <c r="P183" i="11"/>
  <c r="Q194" i="11"/>
  <c r="T202" i="11"/>
  <c r="R194" i="11"/>
  <c r="R181" i="11"/>
  <c r="Q177" i="11"/>
  <c r="V177" i="11"/>
  <c r="T179" i="11"/>
  <c r="X184" i="11"/>
  <c r="V194" i="11"/>
  <c r="O200" i="11"/>
  <c r="T200" i="11"/>
  <c r="U198" i="11"/>
  <c r="P186" i="11"/>
  <c r="Q182" i="11"/>
  <c r="T181" i="11"/>
  <c r="Q176" i="11"/>
  <c r="X186" i="11"/>
  <c r="X200" i="11"/>
  <c r="W176" i="11"/>
  <c r="X202" i="11"/>
  <c r="R192" i="11"/>
  <c r="Q184" i="11"/>
  <c r="W194" i="11"/>
  <c r="O191" i="11"/>
  <c r="T195" i="11"/>
  <c r="X201" i="11"/>
  <c r="T186" i="11"/>
  <c r="X181" i="11"/>
  <c r="R199" i="11"/>
  <c r="S175" i="11"/>
  <c r="X195" i="11"/>
  <c r="X197" i="11"/>
  <c r="S179" i="11"/>
  <c r="U200" i="11"/>
  <c r="R185" i="11"/>
  <c r="X196" i="11"/>
  <c r="R200" i="11"/>
  <c r="S187" i="11"/>
  <c r="S176" i="11"/>
  <c r="V179" i="11"/>
  <c r="S200" i="11"/>
  <c r="S177" i="11"/>
  <c r="Q192" i="11"/>
  <c r="U183" i="11"/>
  <c r="R184" i="11"/>
  <c r="S178" i="11"/>
  <c r="U188" i="11"/>
  <c r="R182" i="11"/>
  <c r="W184" i="11"/>
  <c r="T191" i="11"/>
  <c r="W189" i="11"/>
  <c r="V190" i="11"/>
  <c r="S188" i="11"/>
  <c r="R176" i="11"/>
  <c r="W192" i="11"/>
  <c r="P190" i="11"/>
  <c r="W181" i="11"/>
  <c r="V176" i="11"/>
  <c r="S5" i="12"/>
  <c r="S180" i="11"/>
  <c r="P191" i="11"/>
  <c r="O177" i="11"/>
  <c r="U179" i="11"/>
  <c r="W199" i="11"/>
  <c r="E20" i="13"/>
  <c r="N20" i="12"/>
  <c r="Q183" i="11"/>
  <c r="W188" i="11"/>
  <c r="S193" i="11"/>
  <c r="P175" i="11"/>
  <c r="U193" i="11"/>
  <c r="T30" i="2"/>
  <c r="G14" i="2"/>
  <c r="W338" i="4"/>
  <c r="F14" i="2"/>
  <c r="O17" i="2"/>
  <c r="T4" i="2"/>
  <c r="O29" i="2"/>
  <c r="U14" i="2"/>
  <c r="R11" i="2"/>
  <c r="P26" i="2"/>
  <c r="N20" i="2"/>
  <c r="S11" i="2"/>
  <c r="P7" i="2"/>
  <c r="U24" i="2"/>
  <c r="Q13" i="2"/>
  <c r="R4" i="2"/>
  <c r="P15" i="2"/>
  <c r="N5" i="2"/>
  <c r="S12" i="2"/>
  <c r="N21" i="2"/>
  <c r="S26" i="2"/>
  <c r="N11" i="2"/>
  <c r="N27" i="2"/>
  <c r="Q25" i="2"/>
  <c r="N22" i="2"/>
  <c r="T11" i="2"/>
  <c r="N8" i="2"/>
  <c r="O14" i="2"/>
  <c r="O28" i="2"/>
  <c r="O26" i="2"/>
  <c r="O9" i="2"/>
  <c r="P5" i="2"/>
  <c r="T27" i="2"/>
  <c r="Q22" i="2"/>
  <c r="Q19" i="2"/>
  <c r="R30" i="2"/>
  <c r="R28" i="2"/>
  <c r="N14" i="2"/>
  <c r="W334" i="4"/>
  <c r="Q338" i="1"/>
  <c r="T337" i="1"/>
  <c r="W336" i="1"/>
  <c r="O336" i="1"/>
  <c r="R335" i="1"/>
  <c r="Q330" i="1"/>
  <c r="T329" i="1"/>
  <c r="W328" i="1"/>
  <c r="O328" i="1"/>
  <c r="R327" i="1"/>
  <c r="T321" i="1"/>
  <c r="W320" i="1"/>
  <c r="O320" i="1"/>
  <c r="R319" i="1"/>
  <c r="T313" i="1"/>
  <c r="R311" i="1"/>
  <c r="W338" i="1"/>
  <c r="O338" i="1"/>
  <c r="R337" i="1"/>
  <c r="Q332" i="1"/>
  <c r="T331" i="1"/>
  <c r="W330" i="1"/>
  <c r="O330" i="1"/>
  <c r="R329" i="1"/>
  <c r="T323" i="1"/>
  <c r="W322" i="1"/>
  <c r="O322" i="1"/>
  <c r="R321" i="1"/>
  <c r="T315" i="1"/>
  <c r="R313" i="1"/>
  <c r="Q330" i="4"/>
  <c r="X320" i="4"/>
  <c r="T338" i="1"/>
  <c r="U337" i="1"/>
  <c r="T336" i="1"/>
  <c r="U335" i="1"/>
  <c r="V334" i="1"/>
  <c r="U333" i="1"/>
  <c r="V332" i="1"/>
  <c r="W331" i="1"/>
  <c r="V330" i="1"/>
  <c r="W329" i="1"/>
  <c r="X328" i="1"/>
  <c r="W327" i="1"/>
  <c r="X326" i="1"/>
  <c r="X324" i="1"/>
  <c r="O323" i="1"/>
  <c r="O321" i="1"/>
  <c r="P320" i="1"/>
  <c r="O319" i="1"/>
  <c r="P318" i="1"/>
  <c r="P316" i="1"/>
  <c r="R314" i="1"/>
  <c r="R312" i="1"/>
  <c r="S311" i="1"/>
  <c r="P337" i="1"/>
  <c r="Q334" i="1"/>
  <c r="R331" i="1"/>
  <c r="S329" i="1"/>
  <c r="T326" i="1"/>
  <c r="U324" i="1"/>
  <c r="V321" i="1"/>
  <c r="W318" i="1"/>
  <c r="W316" i="1"/>
  <c r="X313" i="1"/>
  <c r="O329" i="4"/>
  <c r="O337" i="1"/>
  <c r="O335" i="1"/>
  <c r="Q333" i="1"/>
  <c r="R330" i="1"/>
  <c r="S327" i="1"/>
  <c r="S325" i="1"/>
  <c r="T322" i="1"/>
  <c r="V314" i="1"/>
  <c r="W311" i="1"/>
  <c r="T335" i="4"/>
  <c r="P326" i="4"/>
  <c r="W320" i="4"/>
  <c r="S338" i="1"/>
  <c r="S337" i="1"/>
  <c r="S336" i="1"/>
  <c r="T335" i="1"/>
  <c r="T334" i="1"/>
  <c r="T333" i="1"/>
  <c r="U331" i="1"/>
  <c r="V329" i="1"/>
  <c r="V328" i="1"/>
  <c r="V327" i="1"/>
  <c r="W326" i="1"/>
  <c r="W325" i="1"/>
  <c r="W324" i="1"/>
  <c r="X323" i="1"/>
  <c r="X322" i="1"/>
  <c r="X321" i="1"/>
  <c r="O318" i="1"/>
  <c r="O317" i="1"/>
  <c r="O316" i="1"/>
  <c r="P315" i="1"/>
  <c r="P314" i="1"/>
  <c r="P313" i="1"/>
  <c r="V329" i="4"/>
  <c r="Q336" i="1"/>
  <c r="R332" i="1"/>
  <c r="S328" i="1"/>
  <c r="V319" i="1"/>
  <c r="X315" i="1"/>
  <c r="P336" i="1"/>
  <c r="P332" i="1"/>
  <c r="Q329" i="1"/>
  <c r="T324" i="1"/>
  <c r="T320" i="1"/>
  <c r="V316" i="1"/>
  <c r="W313" i="1"/>
  <c r="Q333" i="4"/>
  <c r="X338" i="1"/>
  <c r="X337" i="1"/>
  <c r="O332" i="1"/>
  <c r="P331" i="1"/>
  <c r="P329" i="1"/>
  <c r="Q327" i="1"/>
  <c r="R325" i="1"/>
  <c r="R323" i="1"/>
  <c r="S321" i="1"/>
  <c r="T319" i="1"/>
  <c r="T318" i="1"/>
  <c r="U316" i="1"/>
  <c r="U314" i="1"/>
  <c r="V312" i="1"/>
  <c r="R332" i="4"/>
  <c r="W312" i="4"/>
  <c r="X334" i="4"/>
  <c r="V320" i="4"/>
  <c r="R311" i="4"/>
  <c r="R338" i="1"/>
  <c r="R336" i="1"/>
  <c r="S335" i="1"/>
  <c r="R334" i="1"/>
  <c r="S333" i="1"/>
  <c r="T332" i="1"/>
  <c r="S331" i="1"/>
  <c r="T330" i="1"/>
  <c r="U329" i="1"/>
  <c r="T328" i="1"/>
  <c r="V326" i="1"/>
  <c r="V324" i="1"/>
  <c r="W323" i="1"/>
  <c r="V322" i="1"/>
  <c r="W321" i="1"/>
  <c r="X320" i="1"/>
  <c r="W319" i="1"/>
  <c r="X318" i="1"/>
  <c r="X316" i="1"/>
  <c r="P312" i="1"/>
  <c r="R320" i="4"/>
  <c r="P338" i="1"/>
  <c r="Q335" i="1"/>
  <c r="R333" i="1"/>
  <c r="S330" i="1"/>
  <c r="T327" i="1"/>
  <c r="T325" i="1"/>
  <c r="U322" i="1"/>
  <c r="V320" i="1"/>
  <c r="W317" i="1"/>
  <c r="X314" i="1"/>
  <c r="R333" i="4"/>
  <c r="P334" i="1"/>
  <c r="Q331" i="1"/>
  <c r="R328" i="1"/>
  <c r="R326" i="1"/>
  <c r="S323" i="1"/>
  <c r="V318" i="1"/>
  <c r="W315" i="1"/>
  <c r="X312" i="1"/>
  <c r="T318" i="4"/>
  <c r="O334" i="1"/>
  <c r="O333" i="1"/>
  <c r="P330" i="1"/>
  <c r="Q328" i="1"/>
  <c r="R324" i="1"/>
  <c r="S322" i="1"/>
  <c r="S320" i="1"/>
  <c r="T317" i="1"/>
  <c r="V313" i="1"/>
  <c r="V311" i="1"/>
  <c r="T327" i="4"/>
  <c r="P318" i="4"/>
  <c r="W321" i="4"/>
  <c r="W337" i="1"/>
  <c r="X331" i="1"/>
  <c r="O324" i="1"/>
  <c r="R316" i="1"/>
  <c r="S312" i="1"/>
  <c r="X330" i="1"/>
  <c r="Q319" i="1"/>
  <c r="T311" i="1"/>
  <c r="X336" i="1"/>
  <c r="P326" i="1"/>
  <c r="T314" i="1"/>
  <c r="V336" i="1"/>
  <c r="X329" i="1"/>
  <c r="S314" i="1"/>
  <c r="U338" i="1"/>
  <c r="W332" i="1"/>
  <c r="O325" i="1"/>
  <c r="R317" i="1"/>
  <c r="T316" i="1"/>
  <c r="Q317" i="4"/>
  <c r="V337" i="1"/>
  <c r="X334" i="1"/>
  <c r="O331" i="1"/>
  <c r="O327" i="1"/>
  <c r="Q323" i="1"/>
  <c r="S319" i="1"/>
  <c r="S315" i="1"/>
  <c r="W334" i="1"/>
  <c r="P323" i="1"/>
  <c r="R315" i="1"/>
  <c r="R322" i="1"/>
  <c r="W333" i="1"/>
  <c r="O326" i="1"/>
  <c r="P328" i="1"/>
  <c r="R320" i="1"/>
  <c r="V312" i="4"/>
  <c r="R318" i="1"/>
  <c r="P322" i="1"/>
  <c r="V338" i="1"/>
  <c r="X332" i="1"/>
  <c r="O329" i="1"/>
  <c r="Q325" i="1"/>
  <c r="Q321" i="1"/>
  <c r="S317" i="1"/>
  <c r="W335" i="1"/>
  <c r="P321" i="1"/>
  <c r="S313" i="1"/>
  <c r="V335" i="1"/>
  <c r="P324" i="1"/>
  <c r="T312" i="1"/>
  <c r="U317" i="1"/>
  <c r="Q322" i="1"/>
  <c r="T311" i="4"/>
  <c r="Q316" i="1"/>
  <c r="W315" i="4"/>
  <c r="W313" i="4"/>
  <c r="X315" i="4"/>
  <c r="P319" i="1"/>
  <c r="X327" i="1"/>
  <c r="T332" i="4"/>
  <c r="T336" i="4"/>
  <c r="O328" i="4"/>
  <c r="U328" i="1"/>
  <c r="S322" i="4"/>
  <c r="S324" i="1"/>
  <c r="W333" i="4"/>
  <c r="W335" i="4"/>
  <c r="Q329" i="4"/>
  <c r="Q331" i="4"/>
  <c r="Q317" i="1"/>
  <c r="V311" i="4"/>
  <c r="R328" i="4"/>
  <c r="O322" i="4"/>
  <c r="W326" i="4"/>
  <c r="R317" i="4"/>
  <c r="V330" i="4"/>
  <c r="T329" i="4"/>
  <c r="Q338" i="4"/>
  <c r="P330" i="4"/>
  <c r="O311" i="1"/>
  <c r="S336" i="4"/>
  <c r="Q326" i="1"/>
  <c r="X329" i="4"/>
  <c r="X335" i="1"/>
  <c r="S316" i="1"/>
  <c r="S318" i="1"/>
  <c r="R326" i="4"/>
  <c r="W314" i="4"/>
  <c r="O320" i="4"/>
  <c r="U325" i="1"/>
  <c r="O313" i="1"/>
  <c r="Q325" i="4"/>
  <c r="X313" i="4"/>
  <c r="P317" i="1"/>
  <c r="T334" i="4"/>
  <c r="R322" i="4"/>
  <c r="R338" i="4"/>
  <c r="X318" i="4"/>
  <c r="S313" i="4"/>
  <c r="O314" i="4"/>
  <c r="U324" i="4"/>
  <c r="Q337" i="1"/>
  <c r="P325" i="1"/>
  <c r="T328" i="4"/>
  <c r="P316" i="4"/>
  <c r="W318" i="4"/>
  <c r="S321" i="4"/>
  <c r="O332" i="4"/>
  <c r="T333" i="4"/>
  <c r="T312" i="4"/>
  <c r="S332" i="1"/>
  <c r="O314" i="1"/>
  <c r="P320" i="4"/>
  <c r="O312" i="1"/>
  <c r="R337" i="4"/>
  <c r="Q332" i="4"/>
  <c r="Q334" i="4"/>
  <c r="P334" i="4"/>
  <c r="T337" i="4"/>
  <c r="Q336" i="4"/>
  <c r="U313" i="1"/>
  <c r="W330" i="4"/>
  <c r="O326" i="4"/>
  <c r="P311" i="1"/>
  <c r="S325" i="4"/>
  <c r="O334" i="4"/>
  <c r="P313" i="4"/>
  <c r="V337" i="4"/>
  <c r="V322" i="4"/>
  <c r="P328" i="4"/>
  <c r="X312" i="4"/>
  <c r="Q318" i="1"/>
  <c r="O315" i="1"/>
  <c r="R336" i="4"/>
  <c r="R329" i="4"/>
  <c r="Q323" i="4"/>
  <c r="T322" i="4"/>
  <c r="P322" i="4"/>
  <c r="U330" i="1"/>
  <c r="O335" i="4"/>
  <c r="Q337" i="4"/>
  <c r="U338" i="4"/>
  <c r="V317" i="1"/>
  <c r="V323" i="1"/>
  <c r="V331" i="1"/>
  <c r="R334" i="4"/>
  <c r="V335" i="4"/>
  <c r="T325" i="4"/>
  <c r="S315" i="4"/>
  <c r="O324" i="4"/>
  <c r="W336" i="4"/>
  <c r="R335" i="4"/>
  <c r="S331" i="4"/>
  <c r="X325" i="1"/>
  <c r="X333" i="1"/>
  <c r="Q315" i="4"/>
  <c r="U334" i="1"/>
  <c r="O327" i="4"/>
  <c r="S328" i="4"/>
  <c r="U312" i="1"/>
  <c r="V313" i="4"/>
  <c r="X328" i="4"/>
  <c r="Q314" i="1"/>
  <c r="U321" i="1"/>
  <c r="U335" i="4"/>
  <c r="P329" i="4"/>
  <c r="S319" i="4"/>
  <c r="Q327" i="4"/>
  <c r="W311" i="4"/>
  <c r="V318" i="4"/>
  <c r="X316" i="4"/>
  <c r="R321" i="4"/>
  <c r="U315" i="1"/>
  <c r="U319" i="1"/>
  <c r="Q324" i="1"/>
  <c r="X324" i="4"/>
  <c r="T316" i="4"/>
  <c r="T330" i="4"/>
  <c r="P333" i="1"/>
  <c r="X326" i="4"/>
  <c r="X332" i="4"/>
  <c r="W329" i="4"/>
  <c r="U323" i="1"/>
  <c r="T320" i="4"/>
  <c r="Q311" i="1"/>
  <c r="V315" i="1"/>
  <c r="T317" i="4"/>
  <c r="P324" i="4"/>
  <c r="V336" i="4"/>
  <c r="P315" i="4"/>
  <c r="U327" i="1"/>
  <c r="U320" i="1"/>
  <c r="T324" i="4"/>
  <c r="U332" i="4"/>
  <c r="W331" i="4"/>
  <c r="Q311" i="4"/>
  <c r="U314" i="4"/>
  <c r="Q335" i="4"/>
  <c r="R318" i="4"/>
  <c r="O318" i="4"/>
  <c r="S323" i="4"/>
  <c r="W312" i="1"/>
  <c r="V314" i="4"/>
  <c r="R315" i="4"/>
  <c r="V338" i="4"/>
  <c r="T313" i="4"/>
  <c r="X322" i="4"/>
  <c r="O321" i="4"/>
  <c r="U311" i="1"/>
  <c r="U331" i="4"/>
  <c r="Q320" i="1"/>
  <c r="Q313" i="4"/>
  <c r="X317" i="1"/>
  <c r="P327" i="1"/>
  <c r="U333" i="4"/>
  <c r="W324" i="4"/>
  <c r="U332" i="1"/>
  <c r="S312" i="4"/>
  <c r="S326" i="1"/>
  <c r="S334" i="1"/>
  <c r="O337" i="4"/>
  <c r="U322" i="4"/>
  <c r="R316" i="4"/>
  <c r="V319" i="4"/>
  <c r="V325" i="1"/>
  <c r="V327" i="4"/>
  <c r="P312" i="4"/>
  <c r="T321" i="4"/>
  <c r="T323" i="4"/>
  <c r="O336" i="4"/>
  <c r="R325" i="4"/>
  <c r="V326" i="4"/>
  <c r="U336" i="1"/>
  <c r="W317" i="4"/>
  <c r="W323" i="4"/>
  <c r="U330" i="4"/>
  <c r="R312" i="4"/>
  <c r="V333" i="1"/>
  <c r="Q312" i="1"/>
  <c r="X337" i="4"/>
  <c r="P323" i="4"/>
  <c r="P331" i="4"/>
  <c r="W328" i="4"/>
  <c r="W332" i="4"/>
  <c r="T326" i="4"/>
  <c r="X311" i="1"/>
  <c r="P335" i="1"/>
  <c r="P337" i="4"/>
  <c r="T338" i="4"/>
  <c r="U318" i="1"/>
  <c r="R314" i="4"/>
  <c r="R330" i="4"/>
  <c r="S333" i="4"/>
  <c r="W337" i="4"/>
  <c r="U326" i="1"/>
  <c r="X319" i="1"/>
  <c r="P321" i="4"/>
  <c r="S314" i="4"/>
  <c r="S320" i="4"/>
  <c r="W325" i="4"/>
  <c r="V328" i="4"/>
  <c r="Q319" i="4"/>
  <c r="Q313" i="1"/>
  <c r="O312" i="4"/>
  <c r="R313" i="4"/>
  <c r="P332" i="4"/>
  <c r="X331" i="4"/>
  <c r="X321" i="4"/>
  <c r="U316" i="4"/>
  <c r="Q315" i="1"/>
  <c r="W314" i="1"/>
  <c r="V334" i="4"/>
  <c r="U312" i="4"/>
  <c r="U336" i="4"/>
  <c r="V324" i="4"/>
  <c r="S329" i="4"/>
  <c r="S311" i="4"/>
  <c r="P335" i="4"/>
  <c r="Q324" i="4"/>
  <c r="Q326" i="4"/>
  <c r="U313" i="4"/>
  <c r="X311" i="4"/>
  <c r="X314" i="4"/>
  <c r="X323" i="4"/>
  <c r="V331" i="4"/>
  <c r="O331" i="4"/>
  <c r="O330" i="4"/>
  <c r="S326" i="4"/>
  <c r="S318" i="4"/>
  <c r="R319" i="4"/>
  <c r="S334" i="4"/>
  <c r="W319" i="4"/>
  <c r="P327" i="4"/>
  <c r="S327" i="4"/>
  <c r="S324" i="4"/>
  <c r="U311" i="4"/>
  <c r="P311" i="4"/>
  <c r="W316" i="4"/>
  <c r="W327" i="4"/>
  <c r="S316" i="4"/>
  <c r="X335" i="4"/>
  <c r="X325" i="4"/>
  <c r="U319" i="4"/>
  <c r="X338" i="4"/>
  <c r="W322" i="4"/>
  <c r="S338" i="4"/>
  <c r="V315" i="4"/>
  <c r="O311" i="4"/>
  <c r="U326" i="4"/>
  <c r="Q314" i="4"/>
  <c r="P336" i="4"/>
  <c r="P314" i="4"/>
  <c r="O323" i="4"/>
  <c r="O316" i="4"/>
  <c r="Q321" i="4"/>
  <c r="V321" i="4"/>
  <c r="Q316" i="4"/>
  <c r="U317" i="4"/>
  <c r="T15" i="2"/>
  <c r="U334" i="4"/>
  <c r="N7" i="2"/>
  <c r="P6" i="2"/>
  <c r="U320" i="4"/>
  <c r="Q322" i="4"/>
  <c r="R23" i="2"/>
  <c r="R26" i="2"/>
  <c r="Q23" i="2"/>
  <c r="P12" i="2"/>
  <c r="P4" i="2"/>
  <c r="O23" i="2"/>
  <c r="O338" i="4"/>
  <c r="S14" i="2"/>
  <c r="U22" i="2"/>
  <c r="U31" i="2"/>
  <c r="S335" i="4"/>
  <c r="R331" i="4"/>
  <c r="U318" i="4"/>
  <c r="N4" i="2"/>
  <c r="U23" i="2"/>
  <c r="T315" i="4"/>
  <c r="O30" i="2"/>
  <c r="N13" i="2"/>
  <c r="T14" i="2"/>
  <c r="R25" i="2"/>
  <c r="Q24" i="2"/>
  <c r="Q28" i="2"/>
  <c r="S31" i="2"/>
  <c r="S6" i="2"/>
  <c r="Q30" i="2"/>
  <c r="R13" i="2"/>
  <c r="Q320" i="4"/>
  <c r="O319" i="4"/>
  <c r="S18" i="2"/>
  <c r="O317" i="4"/>
  <c r="P29" i="2"/>
  <c r="O13" i="2"/>
  <c r="C14" i="2"/>
  <c r="U19" i="2"/>
  <c r="Q21" i="2"/>
  <c r="U7" i="2"/>
  <c r="Q7" i="2"/>
  <c r="U15" i="2"/>
  <c r="Q29" i="2"/>
  <c r="U27" i="2"/>
  <c r="R27" i="2"/>
  <c r="T29" i="2"/>
  <c r="R323" i="4"/>
  <c r="T24" i="2"/>
  <c r="T319" i="4"/>
  <c r="X336" i="4"/>
  <c r="N19" i="2"/>
  <c r="Q318" i="4"/>
  <c r="R10" i="2"/>
  <c r="Q6" i="2"/>
  <c r="B14" i="2"/>
  <c r="U325" i="4"/>
  <c r="P325" i="4"/>
  <c r="U337" i="4"/>
  <c r="V316" i="4"/>
  <c r="U9" i="2"/>
  <c r="D14" i="2"/>
  <c r="O19" i="2"/>
  <c r="Q31" i="2"/>
  <c r="Q10" i="2"/>
  <c r="P16" i="2"/>
  <c r="R12" i="2"/>
  <c r="U26" i="2"/>
  <c r="U321" i="4"/>
  <c r="P317" i="4"/>
  <c r="Q328" i="4"/>
  <c r="T12" i="2"/>
  <c r="V333" i="4"/>
  <c r="N15" i="2"/>
  <c r="P333" i="4"/>
  <c r="P319" i="4"/>
  <c r="O25" i="2"/>
  <c r="R327" i="4"/>
  <c r="U329" i="4"/>
  <c r="U323" i="4"/>
  <c r="T10" i="2"/>
  <c r="R7" i="2"/>
  <c r="U327" i="4"/>
  <c r="N6" i="2"/>
  <c r="T6" i="2"/>
  <c r="T314" i="4"/>
  <c r="S8" i="2"/>
  <c r="S332" i="4"/>
  <c r="P30" i="2"/>
  <c r="X330" i="4"/>
  <c r="X327" i="4"/>
  <c r="S337" i="4"/>
  <c r="N31" i="2"/>
  <c r="O325" i="4"/>
  <c r="U12" i="2"/>
  <c r="P18" i="2"/>
  <c r="Q9" i="2"/>
  <c r="Q27" i="2"/>
  <c r="R31" i="2"/>
  <c r="K14" i="2"/>
  <c r="K15" i="2" s="1"/>
  <c r="P23" i="2"/>
  <c r="P20" i="2"/>
  <c r="R20" i="2"/>
  <c r="T25" i="2"/>
  <c r="U28" i="2"/>
  <c r="I14" i="2"/>
  <c r="U29" i="2"/>
  <c r="S10" i="2"/>
  <c r="T20" i="2"/>
  <c r="O27" i="2"/>
  <c r="O10" i="2"/>
  <c r="U21" i="2"/>
  <c r="O4" i="2"/>
  <c r="R21" i="2"/>
  <c r="P9" i="2"/>
  <c r="S15" i="2"/>
  <c r="S23" i="2"/>
  <c r="T23" i="2"/>
  <c r="S17" i="2"/>
  <c r="P10" i="2"/>
  <c r="J14" i="2"/>
  <c r="P22" i="2"/>
  <c r="R15" i="2"/>
  <c r="N28" i="2"/>
  <c r="N17" i="2"/>
  <c r="U4" i="2"/>
  <c r="P24" i="2"/>
  <c r="T9" i="2"/>
  <c r="T21" i="2"/>
  <c r="R5" i="2"/>
  <c r="P14" i="2"/>
  <c r="R19" i="2"/>
  <c r="P21" i="2"/>
  <c r="N25" i="2"/>
  <c r="U30" i="2"/>
  <c r="O18" i="2"/>
  <c r="T18" i="2"/>
  <c r="Q11" i="2"/>
  <c r="S16" i="2"/>
  <c r="U11" i="2"/>
  <c r="T17" i="2"/>
  <c r="O31" i="2"/>
  <c r="N12" i="2"/>
  <c r="T236" i="1"/>
  <c r="P214" i="1"/>
  <c r="U220" i="1"/>
  <c r="N23" i="2"/>
  <c r="N26" i="2"/>
  <c r="R9" i="2"/>
  <c r="R22" i="2"/>
  <c r="S5" i="2"/>
  <c r="Q26" i="2"/>
  <c r="T19" i="2"/>
  <c r="O5" i="2"/>
  <c r="U20" i="2"/>
  <c r="N18" i="2"/>
  <c r="U13" i="2"/>
  <c r="S24" i="2"/>
  <c r="N29" i="2"/>
  <c r="T26" i="2"/>
  <c r="N9" i="2"/>
  <c r="P8" i="2"/>
  <c r="N16" i="2"/>
  <c r="S21" i="2"/>
  <c r="R29" i="2"/>
  <c r="R17" i="2"/>
  <c r="O24" i="2"/>
  <c r="S20" i="2"/>
  <c r="O6" i="2"/>
  <c r="P235" i="4"/>
  <c r="P31" i="2"/>
  <c r="N10" i="2"/>
  <c r="T16" i="2"/>
  <c r="U5" i="2"/>
  <c r="R55" i="11" l="1"/>
  <c r="U11" i="11"/>
  <c r="U32" i="11"/>
  <c r="V20" i="11"/>
  <c r="J30" i="18"/>
  <c r="P31" i="11"/>
  <c r="G10" i="18"/>
  <c r="G5" i="18"/>
  <c r="T30" i="11"/>
  <c r="W55" i="11"/>
  <c r="V11" i="11"/>
  <c r="O45" i="11"/>
  <c r="R5" i="11"/>
  <c r="R24" i="11"/>
  <c r="V29" i="11"/>
  <c r="X53" i="11"/>
  <c r="Q22" i="11"/>
  <c r="G6" i="18"/>
  <c r="U15" i="11"/>
  <c r="U27" i="11"/>
  <c r="O48" i="11"/>
  <c r="T56" i="11"/>
  <c r="X45" i="11"/>
  <c r="X23" i="11"/>
  <c r="Q42" i="11"/>
  <c r="V45" i="11"/>
  <c r="X43" i="11"/>
  <c r="S44" i="11"/>
  <c r="Q18" i="11"/>
  <c r="Q21" i="11"/>
  <c r="S18" i="11"/>
  <c r="W28" i="11"/>
  <c r="U8" i="11"/>
  <c r="R30" i="11"/>
  <c r="V32" i="11"/>
  <c r="R20" i="11"/>
  <c r="X31" i="11"/>
  <c r="T6" i="11"/>
  <c r="S16" i="11"/>
  <c r="U25" i="11"/>
  <c r="G12" i="18"/>
  <c r="S17" i="11"/>
  <c r="V15" i="11"/>
  <c r="Q23" i="11"/>
  <c r="R25" i="11"/>
  <c r="P13" i="11"/>
  <c r="X10" i="11"/>
  <c r="R21" i="11"/>
  <c r="V5" i="11"/>
  <c r="X28" i="11"/>
  <c r="P10" i="11"/>
  <c r="U5" i="11"/>
  <c r="O14" i="11"/>
  <c r="U30" i="11"/>
  <c r="X17" i="11"/>
  <c r="W8" i="11"/>
  <c r="S42" i="11"/>
  <c r="W18" i="11"/>
  <c r="W19" i="11"/>
  <c r="V6" i="11"/>
  <c r="S64" i="11"/>
  <c r="S21" i="11"/>
  <c r="T16" i="11"/>
  <c r="R29" i="11"/>
  <c r="T8" i="11"/>
  <c r="T20" i="11"/>
  <c r="X56" i="11"/>
  <c r="T12" i="11"/>
  <c r="W6" i="11"/>
  <c r="J7" i="18"/>
  <c r="X20" i="11"/>
  <c r="U43" i="11"/>
  <c r="X48" i="11"/>
  <c r="R22" i="11"/>
  <c r="O29" i="11"/>
  <c r="R8" i="11"/>
  <c r="G20" i="18"/>
  <c r="W24" i="11"/>
  <c r="R52" i="11"/>
  <c r="O24" i="11"/>
  <c r="O43" i="11"/>
  <c r="G14" i="18"/>
  <c r="W40" i="11"/>
  <c r="U18" i="11"/>
  <c r="T10" i="11"/>
  <c r="P60" i="11"/>
  <c r="P59" i="11"/>
  <c r="W264" i="11"/>
  <c r="S30" i="11"/>
  <c r="P18" i="11"/>
  <c r="V53" i="11"/>
  <c r="S14" i="11"/>
  <c r="S19" i="11"/>
  <c r="X24" i="11"/>
  <c r="U7" i="11"/>
  <c r="U23" i="11"/>
  <c r="P5" i="11"/>
  <c r="V30" i="11"/>
  <c r="R15" i="11"/>
  <c r="O11" i="11"/>
  <c r="X9" i="11"/>
  <c r="V17" i="11"/>
  <c r="S48" i="11"/>
  <c r="Q267" i="11"/>
  <c r="Q54" i="11"/>
  <c r="D10" i="19"/>
  <c r="S6" i="11"/>
  <c r="X29" i="11"/>
  <c r="P25" i="11"/>
  <c r="S9" i="11"/>
  <c r="T22" i="11"/>
  <c r="R18" i="11"/>
  <c r="P6" i="11"/>
  <c r="S24" i="11"/>
  <c r="P9" i="11"/>
  <c r="W21" i="11"/>
  <c r="V25" i="11"/>
  <c r="T32" i="11"/>
  <c r="S31" i="11"/>
  <c r="J21" i="18"/>
  <c r="Q31" i="11"/>
  <c r="O16" i="11"/>
  <c r="W12" i="11"/>
  <c r="U55" i="11"/>
  <c r="X30" i="11"/>
  <c r="W31" i="11"/>
  <c r="V23" i="11"/>
  <c r="W15" i="11"/>
  <c r="P11" i="11"/>
  <c r="P15" i="11"/>
  <c r="X18" i="11"/>
  <c r="Q29" i="11"/>
  <c r="R50" i="11"/>
  <c r="X26" i="11"/>
  <c r="O23" i="11"/>
  <c r="P30" i="11"/>
  <c r="V22" i="11"/>
  <c r="X5" i="11"/>
  <c r="S8" i="11"/>
  <c r="S27" i="11"/>
  <c r="P24" i="11"/>
  <c r="T11" i="11"/>
  <c r="W14" i="11"/>
  <c r="P32" i="11"/>
  <c r="V16" i="11"/>
  <c r="W17" i="11"/>
  <c r="R12" i="11"/>
  <c r="Q30" i="11"/>
  <c r="S20" i="11"/>
  <c r="O12" i="11"/>
  <c r="X32" i="11"/>
  <c r="W30" i="11"/>
  <c r="Q32" i="11"/>
  <c r="U21" i="11"/>
  <c r="T14" i="11"/>
  <c r="X6" i="11"/>
  <c r="V7" i="11"/>
  <c r="R28" i="11"/>
  <c r="U16" i="11"/>
  <c r="U54" i="11"/>
  <c r="Q12" i="11"/>
  <c r="S32" i="11"/>
  <c r="U24" i="11"/>
  <c r="P8" i="11"/>
  <c r="V65" i="11"/>
  <c r="J24" i="18"/>
  <c r="J17" i="18"/>
  <c r="R7" i="11"/>
  <c r="P21" i="11"/>
  <c r="O7" i="11"/>
  <c r="O28" i="11"/>
  <c r="U57" i="11"/>
  <c r="O8" i="11"/>
  <c r="O25" i="11"/>
  <c r="R17" i="11"/>
  <c r="R60" i="11"/>
  <c r="T9" i="11"/>
  <c r="Q11" i="11"/>
  <c r="U28" i="11"/>
  <c r="R64" i="11"/>
  <c r="T26" i="11"/>
  <c r="W39" i="11"/>
  <c r="V8" i="11"/>
  <c r="X14" i="11"/>
  <c r="W23" i="11"/>
  <c r="O32" i="11"/>
  <c r="S29" i="11"/>
  <c r="T5" i="11"/>
  <c r="P12" i="11"/>
  <c r="W9" i="11"/>
  <c r="X21" i="11"/>
  <c r="W16" i="11"/>
  <c r="Q52" i="11"/>
  <c r="P51" i="11"/>
  <c r="T42" i="11"/>
  <c r="W5" i="11"/>
  <c r="X8" i="11"/>
  <c r="P29" i="11"/>
  <c r="V21" i="11"/>
  <c r="V26" i="11"/>
  <c r="O31" i="11"/>
  <c r="P22" i="11"/>
  <c r="R13" i="11"/>
  <c r="O15" i="11"/>
  <c r="R14" i="11"/>
  <c r="X15" i="11"/>
  <c r="R11" i="11"/>
  <c r="V24" i="11"/>
  <c r="R6" i="11"/>
  <c r="V13" i="11"/>
  <c r="S13" i="11"/>
  <c r="P19" i="11"/>
  <c r="U31" i="11"/>
  <c r="S5" i="11"/>
  <c r="X11" i="11"/>
  <c r="X25" i="11"/>
  <c r="U6" i="11"/>
  <c r="O20" i="11"/>
  <c r="S25" i="11"/>
  <c r="P57" i="11"/>
  <c r="R10" i="11"/>
  <c r="O18" i="11"/>
  <c r="T13" i="11"/>
  <c r="U13" i="11"/>
  <c r="V27" i="11"/>
  <c r="W43" i="11"/>
  <c r="S10" i="11"/>
  <c r="X54" i="11"/>
  <c r="O59" i="11"/>
  <c r="P26" i="11"/>
  <c r="W26" i="11"/>
  <c r="Q9" i="11"/>
  <c r="Q8" i="11"/>
  <c r="W7" i="11"/>
  <c r="X22" i="11"/>
  <c r="S15" i="11"/>
  <c r="W25" i="11"/>
  <c r="T31" i="11"/>
  <c r="R32" i="11"/>
  <c r="Q65" i="11"/>
  <c r="R40" i="11"/>
  <c r="U39" i="11"/>
  <c r="S7" i="11"/>
  <c r="O30" i="11"/>
  <c r="X13" i="11"/>
  <c r="Q16" i="11"/>
  <c r="R26" i="11"/>
  <c r="S11" i="11"/>
  <c r="T27" i="11"/>
  <c r="P28" i="11"/>
  <c r="X27" i="11"/>
  <c r="U22" i="11"/>
  <c r="O6" i="11"/>
  <c r="Q19" i="11"/>
  <c r="Q13" i="11"/>
  <c r="V14" i="11"/>
  <c r="P17" i="11"/>
  <c r="Q6" i="11"/>
  <c r="V9" i="11"/>
  <c r="R23" i="11"/>
  <c r="Q44" i="11"/>
  <c r="W11" i="11"/>
  <c r="T28" i="11"/>
  <c r="R45" i="11"/>
  <c r="V12" i="11"/>
  <c r="T23" i="11"/>
  <c r="P7" i="11"/>
  <c r="T15" i="11"/>
  <c r="W29" i="11"/>
  <c r="J22" i="18"/>
  <c r="J25" i="18"/>
  <c r="Q50" i="11"/>
  <c r="O22" i="11"/>
  <c r="P27" i="11"/>
  <c r="O17" i="11"/>
  <c r="Q26" i="11"/>
  <c r="W20" i="11"/>
  <c r="S12" i="11"/>
  <c r="U10" i="11"/>
  <c r="R16" i="11"/>
  <c r="T52" i="11"/>
  <c r="O9" i="11"/>
  <c r="X12" i="11"/>
  <c r="Q64" i="11"/>
  <c r="R44" i="11"/>
  <c r="O19" i="11"/>
  <c r="P20" i="11"/>
  <c r="U63" i="11"/>
  <c r="R19" i="11"/>
  <c r="R9" i="11"/>
  <c r="P16" i="11"/>
  <c r="O13" i="11"/>
  <c r="R27" i="11"/>
  <c r="T17" i="11"/>
  <c r="V31" i="11"/>
  <c r="W32" i="11"/>
  <c r="U14" i="11"/>
  <c r="Q24" i="11"/>
  <c r="Q25" i="11"/>
  <c r="Q14" i="11"/>
  <c r="P14" i="11"/>
  <c r="W62" i="11"/>
  <c r="U26" i="11"/>
  <c r="Q15" i="11"/>
  <c r="W22" i="11"/>
  <c r="V18" i="11"/>
  <c r="Q28" i="11"/>
  <c r="O5" i="11"/>
  <c r="Q10" i="11"/>
  <c r="X16" i="11"/>
  <c r="O21" i="11"/>
  <c r="T25" i="11"/>
  <c r="X247" i="11"/>
  <c r="Q265" i="11"/>
  <c r="V244" i="11"/>
  <c r="H31" i="18"/>
  <c r="H10" i="18"/>
  <c r="H21" i="18"/>
  <c r="H23" i="18"/>
  <c r="H13" i="18"/>
  <c r="H32" i="18" s="1"/>
  <c r="H9" i="18"/>
  <c r="E11" i="19"/>
  <c r="H30" i="18"/>
  <c r="H26" i="18"/>
  <c r="V91" i="11"/>
  <c r="P93" i="11"/>
  <c r="R84" i="11"/>
  <c r="R87" i="11"/>
  <c r="V55" i="11"/>
  <c r="V63" i="11"/>
  <c r="C21" i="18"/>
  <c r="C22" i="18"/>
  <c r="T59" i="11"/>
  <c r="R59" i="11"/>
  <c r="W79" i="11"/>
  <c r="Q89" i="11"/>
  <c r="P80" i="11"/>
  <c r="U80" i="11"/>
  <c r="P81" i="11"/>
  <c r="U98" i="11"/>
  <c r="R73" i="11"/>
  <c r="J23" i="18"/>
  <c r="Q199" i="11"/>
  <c r="R195" i="11"/>
  <c r="U199" i="11"/>
  <c r="D20" i="18"/>
  <c r="V252" i="11"/>
  <c r="S266" i="11"/>
  <c r="V263" i="11"/>
  <c r="O189" i="11"/>
  <c r="R179" i="11"/>
  <c r="W193" i="11"/>
  <c r="U250" i="11"/>
  <c r="O257" i="11"/>
  <c r="W251" i="11"/>
  <c r="X253" i="11"/>
  <c r="O134" i="11"/>
  <c r="Q263" i="11"/>
  <c r="X194" i="11"/>
  <c r="S197" i="11"/>
  <c r="U187" i="11"/>
  <c r="U246" i="11"/>
  <c r="S269" i="11"/>
  <c r="P266" i="11"/>
  <c r="D9" i="18"/>
  <c r="X251" i="11"/>
  <c r="O261" i="11"/>
  <c r="V268" i="11"/>
  <c r="S267" i="11"/>
  <c r="H11" i="19"/>
  <c r="R263" i="11"/>
  <c r="U176" i="11"/>
  <c r="V198" i="11"/>
  <c r="U189" i="11"/>
  <c r="X175" i="11"/>
  <c r="R256" i="11"/>
  <c r="R187" i="11"/>
  <c r="O260" i="11"/>
  <c r="Q259" i="11"/>
  <c r="S186" i="11"/>
  <c r="S181" i="11"/>
  <c r="O197" i="11"/>
  <c r="X189" i="11"/>
  <c r="Q254" i="11"/>
  <c r="X262" i="11"/>
  <c r="V248" i="11"/>
  <c r="D18" i="18"/>
  <c r="D17" i="18"/>
  <c r="D15" i="18"/>
  <c r="P255" i="11"/>
  <c r="S260" i="11"/>
  <c r="L12" i="17"/>
  <c r="D26" i="18"/>
  <c r="O265" i="11"/>
  <c r="T245" i="11"/>
  <c r="X85" i="11"/>
  <c r="T98" i="11"/>
  <c r="Q250" i="11"/>
  <c r="S75" i="11"/>
  <c r="Q74" i="11"/>
  <c r="V254" i="11"/>
  <c r="W96" i="11"/>
  <c r="S90" i="11"/>
  <c r="P260" i="11"/>
  <c r="T263" i="11"/>
  <c r="P85" i="11"/>
  <c r="S85" i="11"/>
  <c r="O244" i="11"/>
  <c r="S252" i="11"/>
  <c r="X268" i="11"/>
  <c r="W249" i="11"/>
  <c r="U264" i="11"/>
  <c r="Q256" i="11"/>
  <c r="V245" i="11"/>
  <c r="Q245" i="11"/>
  <c r="V266" i="11"/>
  <c r="V255" i="11"/>
  <c r="R255" i="11"/>
  <c r="O252" i="11"/>
  <c r="X249" i="11"/>
  <c r="P245" i="11"/>
  <c r="R250" i="11"/>
  <c r="W259" i="11"/>
  <c r="U263" i="11"/>
  <c r="P254" i="11"/>
  <c r="U245" i="11"/>
  <c r="U97" i="11"/>
  <c r="R85" i="11"/>
  <c r="O99" i="11"/>
  <c r="T94" i="11"/>
  <c r="V77" i="11"/>
  <c r="S95" i="11"/>
  <c r="S81" i="11"/>
  <c r="O86" i="11"/>
  <c r="U76" i="11"/>
  <c r="U95" i="11"/>
  <c r="Q92" i="11"/>
  <c r="O96" i="11"/>
  <c r="R80" i="11"/>
  <c r="X100" i="11"/>
  <c r="O91" i="11"/>
  <c r="R89" i="11"/>
  <c r="W93" i="11"/>
  <c r="Q82" i="11"/>
  <c r="X74" i="11"/>
  <c r="Q100" i="11"/>
  <c r="T85" i="11"/>
  <c r="S97" i="11"/>
  <c r="S99" i="11"/>
  <c r="V97" i="11"/>
  <c r="V98" i="11"/>
  <c r="R243" i="11"/>
  <c r="S251" i="11"/>
  <c r="Q247" i="11"/>
  <c r="D22" i="18"/>
  <c r="D24" i="18"/>
  <c r="D8" i="18"/>
  <c r="U247" i="11"/>
  <c r="Q251" i="11"/>
  <c r="P97" i="11"/>
  <c r="R267" i="11"/>
  <c r="X243" i="11"/>
  <c r="D27" i="18"/>
  <c r="W246" i="11"/>
  <c r="U83" i="11"/>
  <c r="W74" i="11"/>
  <c r="W82" i="11"/>
  <c r="R253" i="11"/>
  <c r="V83" i="11"/>
  <c r="V75" i="11"/>
  <c r="W250" i="11"/>
  <c r="D10" i="18"/>
  <c r="X257" i="11"/>
  <c r="V258" i="11"/>
  <c r="W247" i="11"/>
  <c r="W245" i="11"/>
  <c r="T262" i="11"/>
  <c r="S256" i="11"/>
  <c r="R266" i="11"/>
  <c r="U253" i="11"/>
  <c r="V247" i="11"/>
  <c r="O255" i="11"/>
  <c r="V262" i="11"/>
  <c r="X245" i="11"/>
  <c r="W253" i="11"/>
  <c r="R269" i="11"/>
  <c r="Q244" i="11"/>
  <c r="X255" i="11"/>
  <c r="O263" i="11"/>
  <c r="W255" i="11"/>
  <c r="O245" i="11"/>
  <c r="U257" i="11"/>
  <c r="V96" i="11"/>
  <c r="T83" i="11"/>
  <c r="T78" i="11"/>
  <c r="U75" i="11"/>
  <c r="R98" i="11"/>
  <c r="V76" i="11"/>
  <c r="S96" i="11"/>
  <c r="R75" i="11"/>
  <c r="R76" i="11"/>
  <c r="P83" i="11"/>
  <c r="R86" i="11"/>
  <c r="T84" i="11"/>
  <c r="V82" i="11"/>
  <c r="P95" i="11"/>
  <c r="X86" i="11"/>
  <c r="W77" i="11"/>
  <c r="S89" i="11"/>
  <c r="P90" i="11"/>
  <c r="Q88" i="11"/>
  <c r="U73" i="11"/>
  <c r="X90" i="11"/>
  <c r="O90" i="11"/>
  <c r="X79" i="11"/>
  <c r="V88" i="11"/>
  <c r="S79" i="11"/>
  <c r="W91" i="11"/>
  <c r="Q91" i="11"/>
  <c r="O100" i="11"/>
  <c r="Q249" i="11"/>
  <c r="Q95" i="11"/>
  <c r="X258" i="11"/>
  <c r="T250" i="11"/>
  <c r="P251" i="11"/>
  <c r="X87" i="11"/>
  <c r="Q262" i="11"/>
  <c r="W81" i="11"/>
  <c r="T75" i="11"/>
  <c r="W252" i="11"/>
  <c r="S254" i="11"/>
  <c r="T246" i="11"/>
  <c r="X260" i="11"/>
  <c r="P249" i="11"/>
  <c r="Q75" i="11"/>
  <c r="W260" i="11"/>
  <c r="P92" i="11"/>
  <c r="U96" i="11"/>
  <c r="D23" i="18"/>
  <c r="U267" i="11"/>
  <c r="D16" i="18"/>
  <c r="R82" i="11"/>
  <c r="Q258" i="11"/>
  <c r="Q264" i="11"/>
  <c r="V260" i="11"/>
  <c r="S247" i="11"/>
  <c r="V249" i="11"/>
  <c r="X261" i="11"/>
  <c r="X265" i="11"/>
  <c r="O256" i="11"/>
  <c r="V259" i="11"/>
  <c r="S268" i="11"/>
  <c r="U251" i="11"/>
  <c r="S258" i="11"/>
  <c r="S257" i="11"/>
  <c r="W266" i="11"/>
  <c r="R252" i="11"/>
  <c r="T251" i="11"/>
  <c r="O270" i="11"/>
  <c r="Q246" i="11"/>
  <c r="T253" i="11"/>
  <c r="Q79" i="11"/>
  <c r="U91" i="11"/>
  <c r="W83" i="11"/>
  <c r="X78" i="11"/>
  <c r="U90" i="11"/>
  <c r="T87" i="11"/>
  <c r="Q87" i="11"/>
  <c r="V73" i="11"/>
  <c r="W80" i="11"/>
  <c r="X83" i="11"/>
  <c r="P88" i="11"/>
  <c r="V80" i="11"/>
  <c r="U87" i="11"/>
  <c r="Q80" i="11"/>
  <c r="T89" i="11"/>
  <c r="U100" i="11"/>
  <c r="T81" i="11"/>
  <c r="T93" i="11"/>
  <c r="S98" i="11"/>
  <c r="O73" i="11"/>
  <c r="R99" i="11"/>
  <c r="O88" i="11"/>
  <c r="Q94" i="11"/>
  <c r="O83" i="11"/>
  <c r="V99" i="11"/>
  <c r="Q81" i="11"/>
  <c r="U84" i="11"/>
  <c r="O77" i="11"/>
  <c r="Q76" i="11"/>
  <c r="X93" i="11"/>
  <c r="T92" i="11"/>
  <c r="W100" i="11"/>
  <c r="W84" i="11"/>
  <c r="D19" i="18"/>
  <c r="W267" i="11"/>
  <c r="O95" i="11"/>
  <c r="T247" i="11"/>
  <c r="P246" i="11"/>
  <c r="D29" i="18"/>
  <c r="P267" i="11"/>
  <c r="T96" i="11"/>
  <c r="X95" i="11"/>
  <c r="T254" i="11"/>
  <c r="R249" i="11"/>
  <c r="R88" i="11"/>
  <c r="O246" i="11"/>
  <c r="D7" i="18"/>
  <c r="D31" i="18"/>
  <c r="Q99" i="11"/>
  <c r="R93" i="11"/>
  <c r="U265" i="11"/>
  <c r="U244" i="11"/>
  <c r="P76" i="11"/>
  <c r="P79" i="11"/>
  <c r="O267" i="11"/>
  <c r="S87" i="11"/>
  <c r="S255" i="11"/>
  <c r="R257" i="11"/>
  <c r="T243" i="11"/>
  <c r="O268" i="11"/>
  <c r="X246" i="11"/>
  <c r="U254" i="11"/>
  <c r="O269" i="11"/>
  <c r="R265" i="11"/>
  <c r="S249" i="11"/>
  <c r="U261" i="11"/>
  <c r="Q255" i="11"/>
  <c r="W265" i="11"/>
  <c r="R261" i="11"/>
  <c r="Q252" i="11"/>
  <c r="S270" i="11"/>
  <c r="Q269" i="11"/>
  <c r="S248" i="11"/>
  <c r="X248" i="11"/>
  <c r="W270" i="11"/>
  <c r="O258" i="11"/>
  <c r="T269" i="11"/>
  <c r="P74" i="11"/>
  <c r="W87" i="11"/>
  <c r="T95" i="11"/>
  <c r="T88" i="11"/>
  <c r="O87" i="11"/>
  <c r="P94" i="11"/>
  <c r="T90" i="11"/>
  <c r="U81" i="11"/>
  <c r="O94" i="11"/>
  <c r="V78" i="11"/>
  <c r="R100" i="11"/>
  <c r="S84" i="11"/>
  <c r="S76" i="11"/>
  <c r="U88" i="11"/>
  <c r="S91" i="11"/>
  <c r="W86" i="11"/>
  <c r="U93" i="11"/>
  <c r="T97" i="11"/>
  <c r="W98" i="11"/>
  <c r="V92" i="11"/>
  <c r="S77" i="11"/>
  <c r="S94" i="11"/>
  <c r="R74" i="11"/>
  <c r="X98" i="11"/>
  <c r="T91" i="11"/>
  <c r="U86" i="11"/>
  <c r="T79" i="11"/>
  <c r="O85" i="11"/>
  <c r="T80" i="11"/>
  <c r="U99" i="11"/>
  <c r="D12" i="18"/>
  <c r="V89" i="11"/>
  <c r="V250" i="11"/>
  <c r="O250" i="11"/>
  <c r="S86" i="11"/>
  <c r="Q261" i="11"/>
  <c r="D13" i="18"/>
  <c r="X259" i="11"/>
  <c r="U82" i="11"/>
  <c r="T244" i="11"/>
  <c r="U79" i="11"/>
  <c r="R268" i="11"/>
  <c r="O78" i="11"/>
  <c r="U252" i="11"/>
  <c r="T267" i="11"/>
  <c r="S78" i="11"/>
  <c r="P87" i="11"/>
  <c r="P78" i="11"/>
  <c r="V94" i="11"/>
  <c r="D11" i="18"/>
  <c r="D5" i="18"/>
  <c r="Q260" i="11"/>
  <c r="O253" i="11"/>
  <c r="W263" i="11"/>
  <c r="X252" i="11"/>
  <c r="P248" i="11"/>
  <c r="S265" i="11"/>
  <c r="T260" i="11"/>
  <c r="R262" i="11"/>
  <c r="W261" i="11"/>
  <c r="Q253" i="11"/>
  <c r="W258" i="11"/>
  <c r="R246" i="11"/>
  <c r="Q270" i="11"/>
  <c r="T265" i="11"/>
  <c r="X250" i="11"/>
  <c r="W268" i="11"/>
  <c r="O266" i="11"/>
  <c r="Q257" i="11"/>
  <c r="U262" i="11"/>
  <c r="U92" i="11"/>
  <c r="S80" i="11"/>
  <c r="O89" i="11"/>
  <c r="P91" i="11"/>
  <c r="V85" i="11"/>
  <c r="X80" i="11"/>
  <c r="O79" i="11"/>
  <c r="W90" i="11"/>
  <c r="P75" i="11"/>
  <c r="T82" i="11"/>
  <c r="W73" i="11"/>
  <c r="S83" i="11"/>
  <c r="R95" i="11"/>
  <c r="X75" i="11"/>
  <c r="V95" i="11"/>
  <c r="R91" i="11"/>
  <c r="X73" i="11"/>
  <c r="P82" i="11"/>
  <c r="U74" i="11"/>
  <c r="R81" i="11"/>
  <c r="Q85" i="11"/>
  <c r="O75" i="11"/>
  <c r="O92" i="11"/>
  <c r="Q93" i="11"/>
  <c r="R90" i="11"/>
  <c r="P84" i="11"/>
  <c r="X91" i="11"/>
  <c r="X94" i="11"/>
  <c r="X82" i="11"/>
  <c r="D14" i="18"/>
  <c r="D25" i="18"/>
  <c r="S245" i="11"/>
  <c r="Q248" i="11"/>
  <c r="S262" i="11"/>
  <c r="X267" i="11"/>
  <c r="Q243" i="11"/>
  <c r="O74" i="11"/>
  <c r="R244" i="11"/>
  <c r="S92" i="11"/>
  <c r="U260" i="11"/>
  <c r="D28" i="18"/>
  <c r="D30" i="18"/>
  <c r="T266" i="11"/>
  <c r="P268" i="11"/>
  <c r="R251" i="11"/>
  <c r="W254" i="11"/>
  <c r="P270" i="11"/>
  <c r="V265" i="11"/>
  <c r="T268" i="11"/>
  <c r="P263" i="11"/>
  <c r="P243" i="11"/>
  <c r="X263" i="11"/>
  <c r="V256" i="11"/>
  <c r="P250" i="11"/>
  <c r="S246" i="11"/>
  <c r="X270" i="11"/>
  <c r="T255" i="11"/>
  <c r="W257" i="11"/>
  <c r="W243" i="11"/>
  <c r="W256" i="11"/>
  <c r="T252" i="11"/>
  <c r="O247" i="11"/>
  <c r="U256" i="11"/>
  <c r="W269" i="11"/>
  <c r="D6" i="18"/>
  <c r="X84" i="11"/>
  <c r="P73" i="11"/>
  <c r="Q90" i="11"/>
  <c r="X89" i="11"/>
  <c r="S93" i="11"/>
  <c r="O84" i="11"/>
  <c r="U85" i="11"/>
  <c r="S74" i="11"/>
  <c r="S88" i="11"/>
  <c r="W92" i="11"/>
  <c r="S100" i="11"/>
  <c r="P77" i="11"/>
  <c r="S73" i="11"/>
  <c r="T100" i="11"/>
  <c r="W94" i="11"/>
  <c r="X99" i="11"/>
  <c r="V100" i="11"/>
  <c r="V86" i="11"/>
  <c r="X76" i="11"/>
  <c r="Q84" i="11"/>
  <c r="T86" i="11"/>
  <c r="R92" i="11"/>
  <c r="O98" i="11"/>
  <c r="Q78" i="11"/>
  <c r="T73" i="11"/>
  <c r="J14" i="18"/>
  <c r="W99" i="11"/>
  <c r="X269" i="11"/>
  <c r="U243" i="11"/>
  <c r="U268" i="11"/>
  <c r="Q83" i="11"/>
  <c r="O262" i="11"/>
  <c r="S243" i="11"/>
  <c r="P247" i="11"/>
  <c r="Q98" i="11"/>
  <c r="U269" i="11"/>
  <c r="V79" i="11"/>
  <c r="P269" i="11"/>
  <c r="Q96" i="11"/>
  <c r="T76" i="11"/>
  <c r="V267" i="11"/>
  <c r="U89" i="11"/>
  <c r="D21" i="18"/>
  <c r="V74" i="11"/>
  <c r="T248" i="11"/>
  <c r="U249" i="11"/>
  <c r="V246" i="11"/>
  <c r="O251" i="11"/>
  <c r="R260" i="11"/>
  <c r="Q268" i="11"/>
  <c r="V251" i="11"/>
  <c r="T256" i="11"/>
  <c r="X254" i="11"/>
  <c r="V264" i="11"/>
  <c r="T261" i="11"/>
  <c r="V269" i="11"/>
  <c r="W244" i="11"/>
  <c r="S263" i="11"/>
  <c r="T249" i="11"/>
  <c r="V243" i="11"/>
  <c r="U266" i="11"/>
  <c r="U270" i="11"/>
  <c r="T259" i="11"/>
  <c r="V270" i="11"/>
  <c r="W85" i="11"/>
  <c r="R78" i="11"/>
  <c r="X92" i="11"/>
  <c r="W78" i="11"/>
  <c r="R94" i="11"/>
  <c r="X97" i="11"/>
  <c r="P86" i="11"/>
  <c r="V93" i="11"/>
  <c r="P89" i="11"/>
  <c r="O93" i="11"/>
  <c r="U77" i="11"/>
  <c r="T99" i="11"/>
  <c r="P98" i="11"/>
  <c r="W95" i="11"/>
  <c r="T74" i="11"/>
  <c r="Q97" i="11"/>
  <c r="R83" i="11"/>
  <c r="V90" i="11"/>
  <c r="Q73" i="11"/>
  <c r="V84" i="11"/>
  <c r="O76" i="11"/>
  <c r="P96" i="11"/>
  <c r="R77" i="11"/>
  <c r="W88" i="11"/>
  <c r="O81" i="11"/>
  <c r="T152" i="11"/>
  <c r="V141" i="11"/>
  <c r="W155" i="11"/>
  <c r="U159" i="11"/>
  <c r="S147" i="11"/>
  <c r="W157" i="11"/>
  <c r="U147" i="11"/>
  <c r="P143" i="11"/>
  <c r="S149" i="11"/>
  <c r="O146" i="11"/>
  <c r="W160" i="11"/>
  <c r="P162" i="11"/>
  <c r="O154" i="11"/>
  <c r="W143" i="11"/>
  <c r="R145" i="11"/>
  <c r="V168" i="11"/>
  <c r="P165" i="11"/>
  <c r="T148" i="11"/>
  <c r="R166" i="11"/>
  <c r="V160" i="11"/>
  <c r="O166" i="11"/>
  <c r="X147" i="11"/>
  <c r="S162" i="11"/>
  <c r="S153" i="11"/>
  <c r="X163" i="11"/>
  <c r="V157" i="11"/>
  <c r="Q167" i="11"/>
  <c r="O142" i="11"/>
  <c r="W147" i="11"/>
  <c r="X156" i="11"/>
  <c r="S144" i="11"/>
  <c r="Q155" i="11"/>
  <c r="V149" i="11"/>
  <c r="S152" i="11"/>
  <c r="C9" i="18"/>
  <c r="C10" i="18"/>
  <c r="E14" i="18"/>
  <c r="C26" i="18"/>
  <c r="E23" i="18"/>
  <c r="E16" i="18"/>
  <c r="C18" i="18"/>
  <c r="E10" i="18"/>
  <c r="E22" i="18"/>
  <c r="E30" i="18"/>
  <c r="C28" i="18"/>
  <c r="F6" i="19"/>
  <c r="E5" i="18"/>
  <c r="C12" i="18"/>
  <c r="C31" i="18"/>
  <c r="H6" i="19"/>
  <c r="C13" i="18"/>
  <c r="E9" i="18"/>
  <c r="E7" i="18"/>
  <c r="C6" i="18"/>
  <c r="C30" i="18"/>
  <c r="E24" i="18"/>
  <c r="C11" i="18"/>
  <c r="C14" i="18"/>
  <c r="C5" i="18"/>
  <c r="E25" i="18"/>
  <c r="E18" i="18"/>
  <c r="E15" i="18"/>
  <c r="C27" i="18"/>
  <c r="C7" i="18"/>
  <c r="G8" i="19"/>
  <c r="K8" i="19"/>
  <c r="C17" i="18"/>
  <c r="E21" i="18"/>
  <c r="E29" i="18"/>
  <c r="C20" i="18"/>
  <c r="C23" i="18"/>
  <c r="E8" i="18"/>
  <c r="E27" i="18"/>
  <c r="E6" i="18"/>
  <c r="E17" i="18"/>
  <c r="C25" i="18"/>
  <c r="E12" i="18"/>
  <c r="C29" i="18"/>
  <c r="K6" i="19"/>
  <c r="G6" i="19"/>
  <c r="E13" i="18"/>
  <c r="E19" i="18"/>
  <c r="C24" i="18"/>
  <c r="E11" i="18"/>
  <c r="C8" i="18"/>
  <c r="C16" i="18"/>
  <c r="C19" i="18"/>
  <c r="C15" i="18"/>
  <c r="E28" i="18"/>
  <c r="E31" i="18"/>
  <c r="E20" i="18"/>
  <c r="E6" i="19"/>
  <c r="J32" i="14"/>
  <c r="I7" i="19"/>
  <c r="T149" i="11"/>
  <c r="J8" i="18"/>
  <c r="O186" i="11"/>
  <c r="J7" i="19"/>
  <c r="L8" i="15"/>
  <c r="U177" i="11"/>
  <c r="J11" i="19"/>
  <c r="P54" i="11"/>
  <c r="L11" i="17"/>
  <c r="X51" i="11"/>
  <c r="V47" i="11"/>
  <c r="S183" i="11"/>
  <c r="O54" i="11"/>
  <c r="R58" i="11"/>
  <c r="F13" i="19"/>
  <c r="L10" i="17"/>
  <c r="J13" i="19"/>
  <c r="E32" i="14"/>
  <c r="L6" i="17"/>
  <c r="L8" i="17"/>
  <c r="R163" i="11"/>
  <c r="L7" i="17"/>
  <c r="R143" i="11"/>
  <c r="P225" i="4"/>
  <c r="W218" i="1"/>
  <c r="X164" i="11"/>
  <c r="S146" i="11"/>
  <c r="Q145" i="11"/>
  <c r="V167" i="11"/>
  <c r="W146" i="11"/>
  <c r="U152" i="11"/>
  <c r="O152" i="11"/>
  <c r="T166" i="11"/>
  <c r="V147" i="11"/>
  <c r="R157" i="11"/>
  <c r="U162" i="11"/>
  <c r="X167" i="11"/>
  <c r="T156" i="11"/>
  <c r="P154" i="11"/>
  <c r="P168" i="11"/>
  <c r="T163" i="11"/>
  <c r="U149" i="11"/>
  <c r="U158" i="11"/>
  <c r="V148" i="11"/>
  <c r="W149" i="11"/>
  <c r="J9" i="18"/>
  <c r="W148" i="11"/>
  <c r="J11" i="18"/>
  <c r="G30" i="18"/>
  <c r="G32" i="14"/>
  <c r="I24" i="18"/>
  <c r="W166" i="11"/>
  <c r="I14" i="18"/>
  <c r="F9" i="18"/>
  <c r="I20" i="18"/>
  <c r="I16" i="18"/>
  <c r="F12" i="18"/>
  <c r="F13" i="18"/>
  <c r="G26" i="18"/>
  <c r="I28" i="18"/>
  <c r="I25" i="18"/>
  <c r="I8" i="18"/>
  <c r="I30" i="18"/>
  <c r="H32" i="16"/>
  <c r="I12" i="19"/>
  <c r="H8" i="19"/>
  <c r="J10" i="19"/>
  <c r="W183" i="11"/>
  <c r="Q163" i="11"/>
  <c r="H10" i="19"/>
  <c r="G9" i="19"/>
  <c r="L6" i="15"/>
  <c r="G11" i="19"/>
  <c r="J9" i="19"/>
  <c r="I11" i="19"/>
  <c r="G10" i="19"/>
  <c r="R264" i="11"/>
  <c r="S259" i="11"/>
  <c r="P256" i="11"/>
  <c r="R270" i="11"/>
  <c r="O259" i="11"/>
  <c r="W262" i="11"/>
  <c r="S261" i="11"/>
  <c r="R248" i="11"/>
  <c r="T258" i="11"/>
  <c r="P262" i="11"/>
  <c r="P253" i="11"/>
  <c r="R258" i="11"/>
  <c r="U248" i="11"/>
  <c r="T257" i="11"/>
  <c r="V257" i="11"/>
  <c r="O264" i="11"/>
  <c r="O248" i="11"/>
  <c r="P264" i="11"/>
  <c r="S253" i="11"/>
  <c r="X266" i="11"/>
  <c r="X244" i="11"/>
  <c r="P244" i="11"/>
  <c r="P258" i="11"/>
  <c r="V253" i="11"/>
  <c r="R245" i="11"/>
  <c r="P259" i="11"/>
  <c r="R254" i="11"/>
  <c r="O249" i="11"/>
  <c r="P252" i="11"/>
  <c r="P257" i="11"/>
  <c r="Q266" i="11"/>
  <c r="U259" i="11"/>
  <c r="U258" i="11"/>
  <c r="V261" i="11"/>
  <c r="T264" i="11"/>
  <c r="O254" i="11"/>
  <c r="P265" i="11"/>
  <c r="R259" i="11"/>
  <c r="X256" i="11"/>
  <c r="O243" i="11"/>
  <c r="S250" i="11"/>
  <c r="S244" i="11"/>
  <c r="T270" i="11"/>
  <c r="S264" i="11"/>
  <c r="L5" i="19"/>
  <c r="L13" i="15"/>
  <c r="K11" i="19"/>
  <c r="X41" i="11"/>
  <c r="Q57" i="11"/>
  <c r="S233" i="4"/>
  <c r="R222" i="1"/>
  <c r="O168" i="11"/>
  <c r="X157" i="11"/>
  <c r="Q147" i="11"/>
  <c r="O165" i="11"/>
  <c r="T160" i="11"/>
  <c r="V161" i="11"/>
  <c r="X146" i="11"/>
  <c r="V145" i="11"/>
  <c r="O167" i="11"/>
  <c r="Q159" i="11"/>
  <c r="P160" i="11"/>
  <c r="R155" i="11"/>
  <c r="W167" i="11"/>
  <c r="P151" i="11"/>
  <c r="Q149" i="11"/>
  <c r="R141" i="11"/>
  <c r="R150" i="11"/>
  <c r="T146" i="11"/>
  <c r="T143" i="11"/>
  <c r="O141" i="11"/>
  <c r="P159" i="11"/>
  <c r="P158" i="11"/>
  <c r="J26" i="18"/>
  <c r="J18" i="18"/>
  <c r="G19" i="18"/>
  <c r="I21" i="18"/>
  <c r="I26" i="18"/>
  <c r="F11" i="18"/>
  <c r="V164" i="11"/>
  <c r="S166" i="11"/>
  <c r="F18" i="18"/>
  <c r="G15" i="18"/>
  <c r="F15" i="18"/>
  <c r="F23" i="18"/>
  <c r="C32" i="14"/>
  <c r="G28" i="18"/>
  <c r="I22" i="18"/>
  <c r="L9" i="17"/>
  <c r="H7" i="19"/>
  <c r="C10" i="19"/>
  <c r="J6" i="19"/>
  <c r="B6" i="19"/>
  <c r="K13" i="19"/>
  <c r="Q56" i="11"/>
  <c r="E8" i="19"/>
  <c r="U49" i="11"/>
  <c r="C32" i="16"/>
  <c r="P261" i="11"/>
  <c r="L13" i="17"/>
  <c r="Q168" i="11"/>
  <c r="R158" i="11"/>
  <c r="R168" i="11"/>
  <c r="U142" i="11"/>
  <c r="T151" i="11"/>
  <c r="R144" i="11"/>
  <c r="X168" i="11"/>
  <c r="P157" i="11"/>
  <c r="V159" i="11"/>
  <c r="P142" i="11"/>
  <c r="X154" i="11"/>
  <c r="O157" i="11"/>
  <c r="T168" i="11"/>
  <c r="V156" i="11"/>
  <c r="R167" i="11"/>
  <c r="U141" i="11"/>
  <c r="Q162" i="11"/>
  <c r="P152" i="11"/>
  <c r="Q144" i="11"/>
  <c r="Q148" i="11"/>
  <c r="P144" i="11"/>
  <c r="U168" i="11"/>
  <c r="Q165" i="11"/>
  <c r="X143" i="11"/>
  <c r="R153" i="11"/>
  <c r="R156" i="11"/>
  <c r="S161" i="11"/>
  <c r="S151" i="11"/>
  <c r="T157" i="11"/>
  <c r="P149" i="11"/>
  <c r="O151" i="11"/>
  <c r="O150" i="11"/>
  <c r="R165" i="11"/>
  <c r="U160" i="11"/>
  <c r="X150" i="11"/>
  <c r="V154" i="11"/>
  <c r="T158" i="11"/>
  <c r="U157" i="11"/>
  <c r="V166" i="11"/>
  <c r="W151" i="11"/>
  <c r="P166" i="11"/>
  <c r="V163" i="11"/>
  <c r="X162" i="11"/>
  <c r="S157" i="11"/>
  <c r="S165" i="11"/>
  <c r="U153" i="11"/>
  <c r="T154" i="11"/>
  <c r="T155" i="11"/>
  <c r="P145" i="11"/>
  <c r="Q154" i="11"/>
  <c r="V152" i="11"/>
  <c r="V155" i="11"/>
  <c r="R161" i="11"/>
  <c r="T162" i="11"/>
  <c r="T142" i="11"/>
  <c r="O156" i="11"/>
  <c r="V151" i="11"/>
  <c r="P147" i="11"/>
  <c r="R146" i="11"/>
  <c r="S163" i="11"/>
  <c r="U156" i="11"/>
  <c r="W152" i="11"/>
  <c r="O164" i="11"/>
  <c r="O149" i="11"/>
  <c r="V158" i="11"/>
  <c r="X159" i="11"/>
  <c r="U144" i="11"/>
  <c r="X160" i="11"/>
  <c r="Q164" i="11"/>
  <c r="X153" i="11"/>
  <c r="S148" i="11"/>
  <c r="S160" i="11"/>
  <c r="V150" i="11"/>
  <c r="T159" i="11"/>
  <c r="T164" i="11"/>
  <c r="Q142" i="11"/>
  <c r="I10" i="19"/>
  <c r="C12" i="19"/>
  <c r="V222" i="4"/>
  <c r="Q217" i="1"/>
  <c r="R159" i="11"/>
  <c r="X144" i="11"/>
  <c r="T144" i="11"/>
  <c r="O158" i="11"/>
  <c r="V142" i="11"/>
  <c r="W156" i="11"/>
  <c r="X148" i="11"/>
  <c r="T145" i="11"/>
  <c r="T161" i="11"/>
  <c r="G29" i="18"/>
  <c r="U165" i="11"/>
  <c r="J10" i="18"/>
  <c r="W168" i="11"/>
  <c r="R152" i="11"/>
  <c r="W161" i="11"/>
  <c r="W145" i="11"/>
  <c r="Q143" i="11"/>
  <c r="J5" i="18"/>
  <c r="O144" i="11"/>
  <c r="W162" i="11"/>
  <c r="O148" i="11"/>
  <c r="O153" i="11"/>
  <c r="O160" i="11"/>
  <c r="O159" i="11"/>
  <c r="J6" i="18"/>
  <c r="T141" i="11"/>
  <c r="Q156" i="11"/>
  <c r="I6" i="18"/>
  <c r="F16" i="18"/>
  <c r="I10" i="18"/>
  <c r="W142" i="11"/>
  <c r="I18" i="18"/>
  <c r="F31" i="18"/>
  <c r="I32" i="14"/>
  <c r="P163" i="11"/>
  <c r="F32" i="14"/>
  <c r="S159" i="11"/>
  <c r="H32" i="14"/>
  <c r="V144" i="11"/>
  <c r="F24" i="18"/>
  <c r="L5" i="15"/>
  <c r="J12" i="19"/>
  <c r="F10" i="19"/>
  <c r="C7" i="19"/>
  <c r="C13" i="19"/>
  <c r="C9" i="19"/>
  <c r="H13" i="19"/>
  <c r="I6" i="19"/>
  <c r="D6" i="19"/>
  <c r="C8" i="19"/>
  <c r="R54" i="11"/>
  <c r="K10" i="19"/>
  <c r="Q59" i="11"/>
  <c r="L12" i="15"/>
  <c r="K12" i="19"/>
  <c r="R219" i="4"/>
  <c r="Q215" i="1"/>
  <c r="X165" i="11"/>
  <c r="U166" i="11"/>
  <c r="W141" i="11"/>
  <c r="W150" i="11"/>
  <c r="P167" i="11"/>
  <c r="X166" i="11"/>
  <c r="O145" i="11"/>
  <c r="V153" i="11"/>
  <c r="S142" i="11"/>
  <c r="W159" i="11"/>
  <c r="O143" i="11"/>
  <c r="Q146" i="11"/>
  <c r="X161" i="11"/>
  <c r="R162" i="11"/>
  <c r="S158" i="11"/>
  <c r="V146" i="11"/>
  <c r="Q141" i="11"/>
  <c r="W165" i="11"/>
  <c r="U148" i="11"/>
  <c r="O162" i="11"/>
  <c r="W153" i="11"/>
  <c r="Q166" i="11"/>
  <c r="J29" i="18"/>
  <c r="U161" i="11"/>
  <c r="I9" i="18"/>
  <c r="X149" i="11"/>
  <c r="I19" i="18"/>
  <c r="G27" i="18"/>
  <c r="I13" i="18"/>
  <c r="G24" i="18"/>
  <c r="F27" i="18"/>
  <c r="G11" i="18"/>
  <c r="G13" i="18"/>
  <c r="I5" i="18"/>
  <c r="F22" i="18"/>
  <c r="G23" i="18"/>
  <c r="F5" i="18"/>
  <c r="O161" i="11"/>
  <c r="F28" i="18"/>
  <c r="I7" i="18"/>
  <c r="F29" i="18"/>
  <c r="I29" i="18"/>
  <c r="R160" i="11"/>
  <c r="D32" i="14"/>
  <c r="F21" i="18"/>
  <c r="F6" i="18"/>
  <c r="I23" i="18"/>
  <c r="G17" i="18"/>
  <c r="V181" i="11"/>
  <c r="V191" i="11"/>
  <c r="P180" i="11"/>
  <c r="P197" i="11"/>
  <c r="O188" i="11"/>
  <c r="U191" i="11"/>
  <c r="O194" i="11"/>
  <c r="T190" i="11"/>
  <c r="S195" i="11"/>
  <c r="U184" i="11"/>
  <c r="R180" i="11"/>
  <c r="X193" i="11"/>
  <c r="Q186" i="11"/>
  <c r="D32" i="16"/>
  <c r="I13" i="19"/>
  <c r="E9" i="19"/>
  <c r="Q180" i="11"/>
  <c r="E12" i="19"/>
  <c r="G32" i="16"/>
  <c r="B9" i="19"/>
  <c r="Q185" i="11"/>
  <c r="P66" i="11"/>
  <c r="W66" i="11"/>
  <c r="U51" i="11"/>
  <c r="X57" i="11"/>
  <c r="U42" i="11"/>
  <c r="R42" i="11"/>
  <c r="R63" i="11"/>
  <c r="R43" i="11"/>
  <c r="U60" i="11"/>
  <c r="T44" i="11"/>
  <c r="S53" i="11"/>
  <c r="R65" i="11"/>
  <c r="W63" i="11"/>
  <c r="X44" i="11"/>
  <c r="Q58" i="11"/>
  <c r="P58" i="11"/>
  <c r="Q45" i="11"/>
  <c r="O65" i="11"/>
  <c r="R66" i="11"/>
  <c r="P56" i="11"/>
  <c r="P44" i="11"/>
  <c r="S39" i="11"/>
  <c r="Q51" i="11"/>
  <c r="O46" i="11"/>
  <c r="Q49" i="11"/>
  <c r="Q62" i="11"/>
  <c r="O50" i="11"/>
  <c r="S55" i="11"/>
  <c r="U65" i="11"/>
  <c r="X63" i="11"/>
  <c r="Q39" i="11"/>
  <c r="W64" i="11"/>
  <c r="P55" i="11"/>
  <c r="W50" i="11"/>
  <c r="R56" i="11"/>
  <c r="R62" i="11"/>
  <c r="V39" i="11"/>
  <c r="V60" i="11"/>
  <c r="V40" i="11"/>
  <c r="U56" i="11"/>
  <c r="U41" i="11"/>
  <c r="S49" i="11"/>
  <c r="R61" i="11"/>
  <c r="W59" i="11"/>
  <c r="P63" i="11"/>
  <c r="P46" i="11"/>
  <c r="Q41" i="11"/>
  <c r="V50" i="11"/>
  <c r="O60" i="11"/>
  <c r="W41" i="11"/>
  <c r="W60" i="11"/>
  <c r="S43" i="11"/>
  <c r="O56" i="11"/>
  <c r="W44" i="11"/>
  <c r="T62" i="11"/>
  <c r="O39" i="11"/>
  <c r="V66" i="11"/>
  <c r="V59" i="11"/>
  <c r="S45" i="11"/>
  <c r="S51" i="11"/>
  <c r="O44" i="11"/>
  <c r="Q66" i="11"/>
  <c r="U59" i="11"/>
  <c r="W46" i="11"/>
  <c r="R48" i="11"/>
  <c r="T57" i="11"/>
  <c r="V52" i="11"/>
  <c r="T64" i="11"/>
  <c r="U48" i="11"/>
  <c r="T61" i="11"/>
  <c r="S41" i="11"/>
  <c r="R53" i="11"/>
  <c r="X42" i="11"/>
  <c r="X39" i="11"/>
  <c r="S46" i="11"/>
  <c r="T66" i="11"/>
  <c r="O41" i="11"/>
  <c r="Q47" i="11"/>
  <c r="S54" i="11"/>
  <c r="W49" i="11"/>
  <c r="O63" i="11"/>
  <c r="V58" i="11"/>
  <c r="W56" i="11"/>
  <c r="O61" i="11"/>
  <c r="S63" i="11"/>
  <c r="Q48" i="11"/>
  <c r="O57" i="11"/>
  <c r="P48" i="11"/>
  <c r="X49" i="11"/>
  <c r="T40" i="11"/>
  <c r="W48" i="11"/>
  <c r="P47" i="11"/>
  <c r="W58" i="11"/>
  <c r="W42" i="11"/>
  <c r="U62" i="11"/>
  <c r="T53" i="11"/>
  <c r="R51" i="11"/>
  <c r="U61" i="11"/>
  <c r="U44" i="11"/>
  <c r="T45" i="11"/>
  <c r="O40" i="11"/>
  <c r="R49" i="11"/>
  <c r="X64" i="11"/>
  <c r="W47" i="11"/>
  <c r="T50" i="11"/>
  <c r="W61" i="11"/>
  <c r="T54" i="11"/>
  <c r="W52" i="11"/>
  <c r="P45" i="11"/>
  <c r="T46" i="11"/>
  <c r="T58" i="11"/>
  <c r="W65" i="11"/>
  <c r="X66" i="11"/>
  <c r="Q55" i="11"/>
  <c r="O55" i="11"/>
  <c r="S58" i="11"/>
  <c r="Q53" i="11"/>
  <c r="T41" i="11"/>
  <c r="S56" i="11"/>
  <c r="S40" i="11"/>
  <c r="U58" i="11"/>
  <c r="V51" i="11"/>
  <c r="T49" i="11"/>
  <c r="V48" i="11"/>
  <c r="T60" i="11"/>
  <c r="U40" i="11"/>
  <c r="S65" i="11"/>
  <c r="X59" i="11"/>
  <c r="R41" i="11"/>
  <c r="X60" i="11"/>
  <c r="X62" i="11"/>
  <c r="P52" i="11"/>
  <c r="Q60" i="11"/>
  <c r="P40" i="11"/>
  <c r="S62" i="11"/>
  <c r="O51" i="11"/>
  <c r="P43" i="11"/>
  <c r="V42" i="11"/>
  <c r="Q40" i="11"/>
  <c r="W53" i="11"/>
  <c r="W57" i="11"/>
  <c r="O49" i="11"/>
  <c r="V61" i="11"/>
  <c r="O62" i="11"/>
  <c r="W54" i="11"/>
  <c r="X65" i="11"/>
  <c r="R46" i="11"/>
  <c r="R47" i="11"/>
  <c r="U53" i="11"/>
  <c r="W51" i="11"/>
  <c r="P42" i="11"/>
  <c r="V46" i="11"/>
  <c r="V54" i="11"/>
  <c r="T47" i="11"/>
  <c r="T48" i="11"/>
  <c r="R57" i="11"/>
  <c r="Q61" i="11"/>
  <c r="S66" i="11"/>
  <c r="U50" i="11"/>
  <c r="T65" i="11"/>
  <c r="S61" i="11"/>
  <c r="X55" i="11"/>
  <c r="X50" i="11"/>
  <c r="P41" i="11"/>
  <c r="P65" i="11"/>
  <c r="V41" i="11"/>
  <c r="T43" i="11"/>
  <c r="T39" i="11"/>
  <c r="O66" i="11"/>
  <c r="S60" i="11"/>
  <c r="V56" i="11"/>
  <c r="X58" i="11"/>
  <c r="S47" i="11"/>
  <c r="V49" i="11"/>
  <c r="S52" i="11"/>
  <c r="X61" i="11"/>
  <c r="U46" i="11"/>
  <c r="V43" i="11"/>
  <c r="V64" i="11"/>
  <c r="V44" i="11"/>
  <c r="U64" i="11"/>
  <c r="U45" i="11"/>
  <c r="S57" i="11"/>
  <c r="X47" i="11"/>
  <c r="X52" i="11"/>
  <c r="X46" i="11"/>
  <c r="P50" i="11"/>
  <c r="P61" i="11"/>
  <c r="P39" i="11"/>
  <c r="T51" i="11"/>
  <c r="O58" i="11"/>
  <c r="S59" i="11"/>
  <c r="Q43" i="11"/>
  <c r="P49" i="11"/>
  <c r="O42" i="11"/>
  <c r="P53" i="11"/>
  <c r="V62" i="11"/>
  <c r="U47" i="11"/>
  <c r="U52" i="11"/>
  <c r="O47" i="11"/>
  <c r="O53" i="11"/>
  <c r="O52" i="11"/>
  <c r="D9" i="19"/>
  <c r="D8" i="19"/>
  <c r="I32" i="16"/>
  <c r="L7" i="15"/>
  <c r="F32" i="16"/>
  <c r="P62" i="11"/>
  <c r="B8" i="19"/>
  <c r="G13" i="19"/>
  <c r="R247" i="11"/>
  <c r="S50" i="11"/>
  <c r="R231" i="4"/>
  <c r="P217" i="4"/>
  <c r="R230" i="1"/>
  <c r="X155" i="11"/>
  <c r="Q152" i="11"/>
  <c r="T150" i="11"/>
  <c r="P155" i="11"/>
  <c r="O147" i="11"/>
  <c r="S145" i="11"/>
  <c r="R164" i="11"/>
  <c r="U164" i="11"/>
  <c r="Q161" i="11"/>
  <c r="Q151" i="11"/>
  <c r="W154" i="11"/>
  <c r="F7" i="18"/>
  <c r="S141" i="11"/>
  <c r="X151" i="11"/>
  <c r="P148" i="11"/>
  <c r="X145" i="11"/>
  <c r="P146" i="11"/>
  <c r="T153" i="11"/>
  <c r="J13" i="18"/>
  <c r="S143" i="11"/>
  <c r="X158" i="11"/>
  <c r="U163" i="11"/>
  <c r="P150" i="11"/>
  <c r="Q158" i="11"/>
  <c r="U146" i="11"/>
  <c r="J12" i="18"/>
  <c r="F17" i="18"/>
  <c r="F19" i="18"/>
  <c r="U145" i="11"/>
  <c r="G21" i="18"/>
  <c r="V165" i="11"/>
  <c r="I12" i="18"/>
  <c r="K32" i="14"/>
  <c r="E13" i="19"/>
  <c r="F12" i="19"/>
  <c r="E32" i="16"/>
  <c r="F9" i="19"/>
  <c r="B32" i="14"/>
  <c r="L10" i="15"/>
  <c r="K7" i="19"/>
  <c r="I9" i="19"/>
  <c r="B7" i="19"/>
  <c r="K9" i="19"/>
  <c r="L14" i="15"/>
  <c r="U66" i="11"/>
  <c r="P64" i="11"/>
  <c r="W45" i="11"/>
  <c r="E10" i="19"/>
  <c r="S225" i="4"/>
  <c r="S232" i="4"/>
  <c r="R142" i="11"/>
  <c r="W163" i="11"/>
  <c r="U155" i="11"/>
  <c r="Q150" i="11"/>
  <c r="S168" i="11"/>
  <c r="R148" i="11"/>
  <c r="R154" i="11"/>
  <c r="U150" i="11"/>
  <c r="S150" i="11"/>
  <c r="T167" i="11"/>
  <c r="V162" i="11"/>
  <c r="S167" i="11"/>
  <c r="O163" i="11"/>
  <c r="X152" i="11"/>
  <c r="R151" i="11"/>
  <c r="Q160" i="11"/>
  <c r="S155" i="11"/>
  <c r="J27" i="18"/>
  <c r="X142" i="11"/>
  <c r="R147" i="11"/>
  <c r="W164" i="11"/>
  <c r="P161" i="11"/>
  <c r="J15" i="18"/>
  <c r="W144" i="11"/>
  <c r="G7" i="18"/>
  <c r="G18" i="18"/>
  <c r="U151" i="11"/>
  <c r="F10" i="18"/>
  <c r="S164" i="11"/>
  <c r="F8" i="18"/>
  <c r="O155" i="11"/>
  <c r="I15" i="18"/>
  <c r="F26" i="18"/>
  <c r="G16" i="18"/>
  <c r="G22" i="18"/>
  <c r="G25" i="18"/>
  <c r="D13" i="19"/>
  <c r="P156" i="11"/>
  <c r="G7" i="19"/>
  <c r="D7" i="19"/>
  <c r="F11" i="19"/>
  <c r="C11" i="19"/>
  <c r="D11" i="19"/>
  <c r="X141" i="11"/>
  <c r="D12" i="19"/>
  <c r="B32" i="18"/>
  <c r="F7" i="19"/>
  <c r="J8" i="19"/>
  <c r="I8" i="19"/>
  <c r="L11" i="15"/>
  <c r="J32" i="16"/>
  <c r="L9" i="15"/>
  <c r="U255" i="11"/>
  <c r="V57" i="11"/>
  <c r="Q63" i="11"/>
  <c r="X264" i="11"/>
  <c r="P222" i="4"/>
  <c r="W212" i="1"/>
  <c r="P235" i="1"/>
  <c r="X210" i="4"/>
  <c r="V215" i="4"/>
  <c r="U236" i="1"/>
  <c r="S224" i="1"/>
  <c r="W229" i="4"/>
  <c r="R229" i="1"/>
  <c r="Q209" i="1"/>
  <c r="P217" i="1"/>
  <c r="U211" i="1"/>
  <c r="V229" i="1"/>
  <c r="P231" i="1"/>
  <c r="U219" i="1"/>
  <c r="V217" i="1"/>
  <c r="O216" i="4"/>
  <c r="S224" i="4"/>
  <c r="W218" i="4"/>
  <c r="W212" i="4"/>
  <c r="X233" i="4"/>
  <c r="W223" i="4"/>
  <c r="O215" i="4"/>
  <c r="U222" i="1"/>
  <c r="O209" i="1"/>
  <c r="X234" i="4"/>
  <c r="R221" i="1"/>
  <c r="X220" i="1"/>
  <c r="X224" i="1"/>
  <c r="V212" i="1"/>
  <c r="V231" i="1"/>
  <c r="P232" i="1"/>
  <c r="V220" i="1"/>
  <c r="T223" i="1"/>
  <c r="J15" i="2"/>
  <c r="O225" i="4"/>
  <c r="E15" i="2"/>
  <c r="X333" i="4"/>
  <c r="O333" i="4"/>
  <c r="V323" i="4"/>
  <c r="V317" i="4"/>
  <c r="O313" i="4"/>
  <c r="V332" i="4"/>
  <c r="Q312" i="4"/>
  <c r="S330" i="4"/>
  <c r="X317" i="4"/>
  <c r="V325" i="4"/>
  <c r="R324" i="4"/>
  <c r="P338" i="4"/>
  <c r="T331" i="4"/>
  <c r="U315" i="4"/>
  <c r="U328" i="4"/>
  <c r="X319" i="4"/>
  <c r="S317" i="4"/>
  <c r="O214" i="1"/>
  <c r="U231" i="1"/>
  <c r="Q231" i="1"/>
  <c r="X213" i="4"/>
  <c r="T216" i="4"/>
  <c r="W229" i="1"/>
  <c r="X229" i="4"/>
  <c r="X221" i="4"/>
  <c r="P236" i="4"/>
  <c r="V210" i="4"/>
  <c r="U226" i="1"/>
  <c r="Q223" i="1"/>
  <c r="S212" i="4"/>
  <c r="V220" i="4"/>
  <c r="W219" i="1"/>
  <c r="U224" i="1"/>
  <c r="P225" i="1"/>
  <c r="S210" i="4"/>
  <c r="O224" i="1"/>
  <c r="W210" i="4"/>
  <c r="W216" i="1"/>
  <c r="X215" i="4"/>
  <c r="V209" i="4"/>
  <c r="O213" i="1"/>
  <c r="Q214" i="4"/>
  <c r="U229" i="1"/>
  <c r="R234" i="1"/>
  <c r="V232" i="1"/>
  <c r="O231" i="1"/>
  <c r="X232" i="1"/>
  <c r="R218" i="1"/>
  <c r="V211" i="1"/>
  <c r="O217" i="4"/>
  <c r="P211" i="4"/>
  <c r="V231" i="4"/>
  <c r="T222" i="4"/>
  <c r="U217" i="4"/>
  <c r="P218" i="1"/>
  <c r="U235" i="4"/>
  <c r="O236" i="4"/>
  <c r="Q218" i="4"/>
  <c r="T213" i="1"/>
  <c r="U218" i="4"/>
  <c r="W209" i="1"/>
  <c r="S212" i="1"/>
  <c r="U210" i="4"/>
  <c r="Q226" i="4"/>
  <c r="R211" i="4"/>
  <c r="T226" i="4"/>
  <c r="S227" i="1"/>
  <c r="W221" i="1"/>
  <c r="R235" i="1"/>
  <c r="Q222" i="1"/>
  <c r="R209" i="1"/>
  <c r="T220" i="1"/>
  <c r="X209" i="1"/>
  <c r="S228" i="1"/>
  <c r="O209" i="4"/>
  <c r="O222" i="1"/>
  <c r="S217" i="4"/>
  <c r="T212" i="4"/>
  <c r="P222" i="1"/>
  <c r="S219" i="4"/>
  <c r="O231" i="4"/>
  <c r="O212" i="4"/>
  <c r="Q232" i="4"/>
  <c r="V226" i="1"/>
  <c r="P230" i="1"/>
  <c r="T209" i="1"/>
  <c r="X222" i="4"/>
  <c r="X219" i="4"/>
  <c r="R223" i="1"/>
  <c r="U224" i="4"/>
  <c r="S236" i="4"/>
  <c r="T234" i="4"/>
  <c r="Q216" i="4"/>
  <c r="S219" i="1"/>
  <c r="U232" i="4"/>
  <c r="X228" i="4"/>
  <c r="X215" i="1"/>
  <c r="S235" i="4"/>
  <c r="P224" i="1"/>
  <c r="Q212" i="1"/>
  <c r="T221" i="1"/>
  <c r="V214" i="1"/>
  <c r="T233" i="1"/>
  <c r="O223" i="4"/>
  <c r="W227" i="4"/>
  <c r="R209" i="4"/>
  <c r="U229" i="4"/>
  <c r="Q222" i="4"/>
  <c r="P231" i="4"/>
  <c r="R214" i="4"/>
  <c r="P228" i="4"/>
  <c r="O234" i="1"/>
  <c r="W236" i="4"/>
  <c r="V223" i="1"/>
  <c r="U211" i="4"/>
  <c r="U235" i="1"/>
  <c r="O233" i="1"/>
  <c r="W235" i="1"/>
  <c r="P220" i="1"/>
  <c r="U221" i="1"/>
  <c r="Q224" i="1"/>
  <c r="R229" i="4"/>
  <c r="U230" i="4"/>
  <c r="O219" i="4"/>
  <c r="S230" i="4"/>
  <c r="R225" i="4"/>
  <c r="Q233" i="4"/>
  <c r="V229" i="4"/>
  <c r="Q209" i="4"/>
  <c r="W211" i="1"/>
  <c r="T236" i="4"/>
  <c r="S217" i="1"/>
  <c r="T228" i="1"/>
  <c r="W227" i="1"/>
  <c r="Q225" i="1"/>
  <c r="W231" i="1"/>
  <c r="X230" i="1"/>
  <c r="T222" i="1"/>
  <c r="V225" i="1"/>
  <c r="Q228" i="4"/>
  <c r="W209" i="4"/>
  <c r="O224" i="4"/>
  <c r="X211" i="4"/>
  <c r="W215" i="1"/>
  <c r="V212" i="4"/>
  <c r="V223" i="4"/>
  <c r="S228" i="4"/>
  <c r="X216" i="4"/>
  <c r="X221" i="1"/>
  <c r="V218" i="4"/>
  <c r="W223" i="1"/>
  <c r="V221" i="4"/>
  <c r="T209" i="4"/>
  <c r="U230" i="1"/>
  <c r="S216" i="1"/>
  <c r="X211" i="1"/>
  <c r="T235" i="4"/>
  <c r="Q210" i="4"/>
  <c r="S214" i="1"/>
  <c r="P219" i="1"/>
  <c r="O232" i="1"/>
  <c r="W221" i="4"/>
  <c r="S229" i="4"/>
  <c r="V224" i="4"/>
  <c r="T231" i="4"/>
  <c r="Q211" i="4"/>
  <c r="X232" i="4"/>
  <c r="P229" i="4"/>
  <c r="X231" i="4"/>
  <c r="R210" i="4"/>
  <c r="X235" i="1"/>
  <c r="U212" i="1"/>
  <c r="T233" i="4"/>
  <c r="Q236" i="1"/>
  <c r="S215" i="4"/>
  <c r="X218" i="4"/>
  <c r="T234" i="1"/>
  <c r="T227" i="1"/>
  <c r="V221" i="1"/>
  <c r="R210" i="1"/>
  <c r="W228" i="1"/>
  <c r="R214" i="1"/>
  <c r="U209" i="1"/>
  <c r="W234" i="1"/>
  <c r="U215" i="1"/>
  <c r="P226" i="1"/>
  <c r="X236" i="1"/>
  <c r="O218" i="1"/>
  <c r="R216" i="4"/>
  <c r="V234" i="1"/>
  <c r="V215" i="1"/>
  <c r="R227" i="1"/>
  <c r="R218" i="4"/>
  <c r="W233" i="1"/>
  <c r="O226" i="1"/>
  <c r="X212" i="1"/>
  <c r="U223" i="1"/>
  <c r="P234" i="1"/>
  <c r="V219" i="1"/>
  <c r="S236" i="1"/>
  <c r="T231" i="1"/>
  <c r="O230" i="4"/>
  <c r="T221" i="4"/>
  <c r="I15" i="2"/>
  <c r="S222" i="4"/>
  <c r="P213" i="4"/>
  <c r="X227" i="4"/>
  <c r="S220" i="4"/>
  <c r="V217" i="4"/>
  <c r="T225" i="4"/>
  <c r="S304" i="11"/>
  <c r="T304" i="11"/>
  <c r="X302" i="11"/>
  <c r="X286" i="11"/>
  <c r="U299" i="11"/>
  <c r="R296" i="11"/>
  <c r="R280" i="11"/>
  <c r="U283" i="11"/>
  <c r="P303" i="11"/>
  <c r="R283" i="11"/>
  <c r="T298" i="11"/>
  <c r="S285" i="11"/>
  <c r="V296" i="11"/>
  <c r="W295" i="11"/>
  <c r="S288" i="11"/>
  <c r="S287" i="11"/>
  <c r="V300" i="11"/>
  <c r="R291" i="11"/>
  <c r="Q291" i="11"/>
  <c r="X299" i="11"/>
  <c r="X303" i="11"/>
  <c r="Q288" i="11"/>
  <c r="T279" i="11"/>
  <c r="P279" i="11"/>
  <c r="P288" i="11"/>
  <c r="V301" i="11"/>
  <c r="T292" i="11"/>
  <c r="V287" i="11"/>
  <c r="Q292" i="11"/>
  <c r="P284" i="11"/>
  <c r="V286" i="11"/>
  <c r="P302" i="11"/>
  <c r="T288" i="11"/>
  <c r="T294" i="11"/>
  <c r="O289" i="11"/>
  <c r="W286" i="11"/>
  <c r="V303" i="11"/>
  <c r="X278" i="11"/>
  <c r="X288" i="11"/>
  <c r="S281" i="11"/>
  <c r="V297" i="11"/>
  <c r="V289" i="11"/>
  <c r="T296" i="11"/>
  <c r="P285" i="11"/>
  <c r="P296" i="11"/>
  <c r="R293" i="11"/>
  <c r="U284" i="11"/>
  <c r="S277" i="11"/>
  <c r="R287" i="11"/>
  <c r="S303" i="11"/>
  <c r="O300" i="11"/>
  <c r="W285" i="11"/>
  <c r="P281" i="11"/>
  <c r="P297" i="11"/>
  <c r="P304" i="11"/>
  <c r="U303" i="11"/>
  <c r="R282" i="11"/>
  <c r="S302" i="11"/>
  <c r="T282" i="11"/>
  <c r="Q304" i="11"/>
  <c r="R301" i="11"/>
  <c r="R285" i="11"/>
  <c r="X293" i="11"/>
  <c r="X277" i="11"/>
  <c r="U301" i="11"/>
  <c r="U298" i="11"/>
  <c r="X280" i="11"/>
  <c r="X295" i="11"/>
  <c r="Q283" i="11"/>
  <c r="V292" i="11"/>
  <c r="U292" i="11"/>
  <c r="Q285" i="11"/>
  <c r="U282" i="11"/>
  <c r="V293" i="11"/>
  <c r="O284" i="11"/>
  <c r="S279" i="11"/>
  <c r="R298" i="11"/>
  <c r="Q279" i="11"/>
  <c r="R286" i="11"/>
  <c r="O299" i="11"/>
  <c r="O295" i="11"/>
  <c r="Q296" i="11"/>
  <c r="X304" i="11"/>
  <c r="V290" i="11"/>
  <c r="W281" i="11"/>
  <c r="Q282" i="11"/>
  <c r="T281" i="11"/>
  <c r="O292" i="11"/>
  <c r="W290" i="11"/>
  <c r="Q281" i="11"/>
  <c r="O296" i="11"/>
  <c r="P280" i="11"/>
  <c r="S295" i="11"/>
  <c r="W304" i="11"/>
  <c r="U291" i="11"/>
  <c r="U285" i="11"/>
  <c r="T278" i="11"/>
  <c r="Q277" i="11"/>
  <c r="W289" i="11"/>
  <c r="V283" i="11"/>
  <c r="W278" i="11"/>
  <c r="W301" i="11"/>
  <c r="W277" i="11"/>
  <c r="X301" i="11"/>
  <c r="X287" i="11"/>
  <c r="V280" i="11"/>
  <c r="X296" i="11"/>
  <c r="U287" i="11"/>
  <c r="O277" i="11"/>
  <c r="P282" i="11"/>
  <c r="Q297" i="11"/>
  <c r="X290" i="11"/>
  <c r="S289" i="11"/>
  <c r="W287" i="11"/>
  <c r="Q295" i="11"/>
  <c r="W296" i="11"/>
  <c r="V304" i="11"/>
  <c r="X298" i="11"/>
  <c r="X282" i="11"/>
  <c r="U295" i="11"/>
  <c r="R292" i="11"/>
  <c r="R303" i="11"/>
  <c r="U294" i="11"/>
  <c r="S297" i="11"/>
  <c r="X279" i="11"/>
  <c r="S294" i="11"/>
  <c r="O282" i="11"/>
  <c r="V288" i="11"/>
  <c r="U288" i="11"/>
  <c r="P283" i="11"/>
  <c r="W300" i="11"/>
  <c r="S286" i="11"/>
  <c r="O283" i="11"/>
  <c r="W303" i="11"/>
  <c r="W284" i="11"/>
  <c r="S278" i="11"/>
  <c r="T280" i="11"/>
  <c r="P277" i="11"/>
  <c r="W283" i="11"/>
  <c r="O294" i="11"/>
  <c r="T287" i="11"/>
  <c r="Q287" i="11"/>
  <c r="O297" i="11"/>
  <c r="T284" i="11"/>
  <c r="Q303" i="11"/>
  <c r="V277" i="11"/>
  <c r="T290" i="11"/>
  <c r="S290" i="11"/>
  <c r="P293" i="11"/>
  <c r="P301" i="11"/>
  <c r="O281" i="11"/>
  <c r="R288" i="11"/>
  <c r="T277" i="11"/>
  <c r="U280" i="11"/>
  <c r="Q280" i="11"/>
  <c r="T285" i="11"/>
  <c r="V302" i="11"/>
  <c r="U304" i="11"/>
  <c r="V282" i="11"/>
  <c r="X285" i="11"/>
  <c r="R304" i="11"/>
  <c r="O278" i="11"/>
  <c r="U279" i="11"/>
  <c r="W298" i="11"/>
  <c r="P292" i="11"/>
  <c r="Q299" i="11"/>
  <c r="T293" i="11"/>
  <c r="R300" i="11"/>
  <c r="U286" i="11"/>
  <c r="R299" i="11"/>
  <c r="T302" i="11"/>
  <c r="R297" i="11"/>
  <c r="R281" i="11"/>
  <c r="S292" i="11"/>
  <c r="X289" i="11"/>
  <c r="U300" i="11"/>
  <c r="S293" i="11"/>
  <c r="X291" i="11"/>
  <c r="U278" i="11"/>
  <c r="X292" i="11"/>
  <c r="W279" i="11"/>
  <c r="X283" i="11"/>
  <c r="O286" i="11"/>
  <c r="S280" i="11"/>
  <c r="Q294" i="11"/>
  <c r="U281" i="11"/>
  <c r="W282" i="11"/>
  <c r="X284" i="11"/>
  <c r="P291" i="11"/>
  <c r="R278" i="11"/>
  <c r="Q302" i="11"/>
  <c r="Q293" i="11"/>
  <c r="Q284" i="11"/>
  <c r="P290" i="11"/>
  <c r="O288" i="11"/>
  <c r="P287" i="11"/>
  <c r="V278" i="11"/>
  <c r="W302" i="11"/>
  <c r="W294" i="11"/>
  <c r="T283" i="11"/>
  <c r="W280" i="11"/>
  <c r="W288" i="11"/>
  <c r="Q289" i="11"/>
  <c r="O298" i="11"/>
  <c r="Q300" i="11"/>
  <c r="X294" i="11"/>
  <c r="U297" i="11"/>
  <c r="W291" i="11"/>
  <c r="W293" i="11"/>
  <c r="Q298" i="11"/>
  <c r="T291" i="11"/>
  <c r="P294" i="11"/>
  <c r="V285" i="11"/>
  <c r="V298" i="11"/>
  <c r="R277" i="11"/>
  <c r="U290" i="11"/>
  <c r="R290" i="11"/>
  <c r="X300" i="11"/>
  <c r="W297" i="11"/>
  <c r="T295" i="11"/>
  <c r="S291" i="11"/>
  <c r="P289" i="11"/>
  <c r="O291" i="11"/>
  <c r="R284" i="11"/>
  <c r="U302" i="11"/>
  <c r="R302" i="11"/>
  <c r="U293" i="11"/>
  <c r="X297" i="11"/>
  <c r="U296" i="11"/>
  <c r="R279" i="11"/>
  <c r="O280" i="11"/>
  <c r="T289" i="11"/>
  <c r="S299" i="11"/>
  <c r="V279" i="11"/>
  <c r="R295" i="11"/>
  <c r="P278" i="11"/>
  <c r="T286" i="11"/>
  <c r="Q286" i="11"/>
  <c r="P300" i="11"/>
  <c r="X281" i="11"/>
  <c r="S298" i="11"/>
  <c r="O285" i="11"/>
  <c r="O303" i="11"/>
  <c r="V295" i="11"/>
  <c r="V299" i="11"/>
  <c r="S283" i="11"/>
  <c r="O301" i="11"/>
  <c r="V291" i="11"/>
  <c r="S300" i="11"/>
  <c r="Q278" i="11"/>
  <c r="V284" i="11"/>
  <c r="R294" i="11"/>
  <c r="U289" i="11"/>
  <c r="T301" i="11"/>
  <c r="T300" i="11"/>
  <c r="T303" i="11"/>
  <c r="W292" i="11"/>
  <c r="P286" i="11"/>
  <c r="P299" i="11"/>
  <c r="S301" i="11"/>
  <c r="O279" i="11"/>
  <c r="O304" i="11"/>
  <c r="W299" i="11"/>
  <c r="Q301" i="11"/>
  <c r="U277" i="11"/>
  <c r="V281" i="11"/>
  <c r="O293" i="11"/>
  <c r="O290" i="11"/>
  <c r="P295" i="11"/>
  <c r="T297" i="11"/>
  <c r="S284" i="11"/>
  <c r="O287" i="11"/>
  <c r="S282" i="11"/>
  <c r="V294" i="11"/>
  <c r="T299" i="11"/>
  <c r="R289" i="11"/>
  <c r="O302" i="11"/>
  <c r="Q290" i="11"/>
  <c r="P298" i="11"/>
  <c r="R213" i="4"/>
  <c r="O236" i="1"/>
  <c r="T230" i="4"/>
  <c r="S209" i="4"/>
  <c r="R230" i="4"/>
  <c r="Q213" i="4"/>
  <c r="O217" i="1"/>
  <c r="X226" i="4"/>
  <c r="R217" i="4"/>
  <c r="V224" i="1"/>
  <c r="X225" i="1"/>
  <c r="U213" i="1"/>
  <c r="Q214" i="1"/>
  <c r="P233" i="1"/>
  <c r="R232" i="1"/>
  <c r="Q220" i="4"/>
  <c r="W216" i="4"/>
  <c r="S210" i="1"/>
  <c r="U225" i="4"/>
  <c r="O221" i="1"/>
  <c r="W213" i="1"/>
  <c r="W232" i="1"/>
  <c r="O216" i="1"/>
  <c r="U213" i="4"/>
  <c r="R233" i="1"/>
  <c r="O220" i="4"/>
  <c r="X231" i="1"/>
  <c r="T235" i="1"/>
  <c r="R226" i="1"/>
  <c r="X210" i="1"/>
  <c r="Q218" i="1"/>
  <c r="W224" i="4"/>
  <c r="U233" i="4"/>
  <c r="S214" i="4"/>
  <c r="O229" i="4"/>
  <c r="P232" i="4"/>
  <c r="U222" i="4"/>
  <c r="Q227" i="4"/>
  <c r="V225" i="4"/>
  <c r="P212" i="4"/>
  <c r="P223" i="4"/>
  <c r="S223" i="1"/>
  <c r="P210" i="4"/>
  <c r="P213" i="1"/>
  <c r="T217" i="4"/>
  <c r="W225" i="4"/>
  <c r="X219" i="1"/>
  <c r="U209" i="4"/>
  <c r="W226" i="4"/>
  <c r="V227" i="4"/>
  <c r="W210" i="1"/>
  <c r="P221" i="1"/>
  <c r="R224" i="4"/>
  <c r="O213" i="4"/>
  <c r="S229" i="1"/>
  <c r="S231" i="4"/>
  <c r="W217" i="1"/>
  <c r="Q219" i="4"/>
  <c r="W230" i="1"/>
  <c r="T223" i="4"/>
  <c r="R215" i="1"/>
  <c r="P216" i="4"/>
  <c r="R236" i="4"/>
  <c r="X209" i="4"/>
  <c r="T219" i="4"/>
  <c r="T228" i="4"/>
  <c r="S223" i="4"/>
  <c r="S222" i="1"/>
  <c r="Q211" i="1"/>
  <c r="U227" i="1"/>
  <c r="S230" i="1"/>
  <c r="X230" i="4"/>
  <c r="P212" i="1"/>
  <c r="U225" i="1"/>
  <c r="R211" i="1"/>
  <c r="V230" i="1"/>
  <c r="R216" i="1"/>
  <c r="T212" i="1"/>
  <c r="P209" i="4"/>
  <c r="T216" i="1"/>
  <c r="Q227" i="1"/>
  <c r="V233" i="4"/>
  <c r="O220" i="1"/>
  <c r="P224" i="4"/>
  <c r="T211" i="1"/>
  <c r="U216" i="1"/>
  <c r="Q228" i="1"/>
  <c r="W233" i="4"/>
  <c r="V236" i="1"/>
  <c r="O228" i="1"/>
  <c r="X214" i="1"/>
  <c r="T224" i="1"/>
  <c r="Q235" i="1"/>
  <c r="T225" i="1"/>
  <c r="V209" i="1"/>
  <c r="Q232" i="1"/>
  <c r="U228" i="4"/>
  <c r="W213" i="4"/>
  <c r="Q231" i="4"/>
  <c r="Q217" i="4"/>
  <c r="Q215" i="4"/>
  <c r="R221" i="4"/>
  <c r="U236" i="4"/>
  <c r="W215" i="4"/>
  <c r="S296" i="11"/>
  <c r="H15" i="2"/>
  <c r="P303" i="1"/>
  <c r="U288" i="1"/>
  <c r="O300" i="1"/>
  <c r="P289" i="1"/>
  <c r="S301" i="1"/>
  <c r="V292" i="1"/>
  <c r="Q277" i="1"/>
  <c r="T288" i="1"/>
  <c r="Q293" i="1"/>
  <c r="X277" i="4"/>
  <c r="T295" i="1"/>
  <c r="X284" i="1"/>
  <c r="V281" i="1"/>
  <c r="V278" i="1"/>
  <c r="O294" i="1"/>
  <c r="Q283" i="4"/>
  <c r="R298" i="1"/>
  <c r="U289" i="1"/>
  <c r="R303" i="4"/>
  <c r="S290" i="1"/>
  <c r="O297" i="1"/>
  <c r="W303" i="1"/>
  <c r="R285" i="1"/>
  <c r="Q282" i="1"/>
  <c r="Q280" i="1"/>
  <c r="U302" i="1"/>
  <c r="X301" i="4"/>
  <c r="P284" i="1"/>
  <c r="O291" i="1"/>
  <c r="S277" i="1"/>
  <c r="U285" i="4"/>
  <c r="P300" i="4"/>
  <c r="X299" i="4"/>
  <c r="X280" i="4"/>
  <c r="R282" i="4"/>
  <c r="O282" i="1"/>
  <c r="P286" i="4"/>
  <c r="W301" i="4"/>
  <c r="S304" i="1"/>
  <c r="T298" i="4"/>
  <c r="R284" i="4"/>
  <c r="U303" i="4"/>
  <c r="P302" i="4"/>
  <c r="W281" i="1"/>
  <c r="R277" i="4"/>
  <c r="R294" i="4"/>
  <c r="S285" i="1"/>
  <c r="Q294" i="4"/>
  <c r="V282" i="4"/>
  <c r="W280" i="1"/>
  <c r="V295" i="1"/>
  <c r="Q296" i="4"/>
  <c r="R293" i="4"/>
  <c r="W289" i="1"/>
  <c r="S296" i="1"/>
  <c r="V293" i="1"/>
  <c r="O278" i="1"/>
  <c r="P297" i="4"/>
  <c r="U277" i="4"/>
  <c r="Q291" i="4"/>
  <c r="V287" i="4"/>
  <c r="V295" i="4"/>
  <c r="O290" i="4"/>
  <c r="S285" i="4"/>
  <c r="S296" i="4"/>
  <c r="O286" i="4"/>
  <c r="P301" i="4"/>
  <c r="T295" i="4"/>
  <c r="U280" i="1"/>
  <c r="P282" i="1"/>
  <c r="R301" i="1"/>
  <c r="W304" i="1"/>
  <c r="P301" i="1"/>
  <c r="U277" i="1"/>
  <c r="R297" i="4"/>
  <c r="O281" i="1"/>
  <c r="T281" i="4"/>
  <c r="X294" i="4"/>
  <c r="P291" i="4"/>
  <c r="U288" i="4"/>
  <c r="O285" i="1"/>
  <c r="P284" i="4"/>
  <c r="P293" i="4"/>
  <c r="S299" i="4"/>
  <c r="R304" i="1"/>
  <c r="X302" i="1"/>
  <c r="S292" i="1"/>
  <c r="Q301" i="1"/>
  <c r="R280" i="4"/>
  <c r="R284" i="1"/>
  <c r="P283" i="1"/>
  <c r="W295" i="4"/>
  <c r="U289" i="4"/>
  <c r="Q284" i="1"/>
  <c r="X286" i="4"/>
  <c r="W290" i="1"/>
  <c r="S303" i="4"/>
  <c r="W282" i="4"/>
  <c r="Q286" i="4"/>
  <c r="O303" i="4"/>
  <c r="S283" i="4"/>
  <c r="W298" i="1"/>
  <c r="X287" i="1"/>
  <c r="R299" i="1"/>
  <c r="R283" i="1"/>
  <c r="T300" i="1"/>
  <c r="X290" i="1"/>
  <c r="P277" i="1"/>
  <c r="U285" i="1"/>
  <c r="R290" i="1"/>
  <c r="Q304" i="1"/>
  <c r="U294" i="1"/>
  <c r="X283" i="1"/>
  <c r="X277" i="1"/>
  <c r="T297" i="4"/>
  <c r="P292" i="1"/>
  <c r="U294" i="4"/>
  <c r="S297" i="1"/>
  <c r="V288" i="1"/>
  <c r="U299" i="4"/>
  <c r="T287" i="1"/>
  <c r="Q295" i="1"/>
  <c r="X301" i="1"/>
  <c r="S282" i="1"/>
  <c r="R278" i="1"/>
  <c r="U300" i="1"/>
  <c r="V299" i="1"/>
  <c r="V304" i="1"/>
  <c r="T303" i="1"/>
  <c r="Q287" i="1"/>
  <c r="W286" i="1"/>
  <c r="Q300" i="1"/>
  <c r="T301" i="1"/>
  <c r="S287" i="1"/>
  <c r="X296" i="4"/>
  <c r="R292" i="4"/>
  <c r="O279" i="1"/>
  <c r="P285" i="4"/>
  <c r="U297" i="4"/>
  <c r="R298" i="4"/>
  <c r="S289" i="1"/>
  <c r="V301" i="1"/>
  <c r="O283" i="4"/>
  <c r="R287" i="4"/>
  <c r="U278" i="4"/>
  <c r="V284" i="4"/>
  <c r="V303" i="1"/>
  <c r="R286" i="4"/>
  <c r="U295" i="4"/>
  <c r="Q288" i="4"/>
  <c r="V296" i="4"/>
  <c r="V300" i="4"/>
  <c r="X297" i="4"/>
  <c r="V294" i="4"/>
  <c r="X288" i="4"/>
  <c r="V285" i="1"/>
  <c r="R285" i="4"/>
  <c r="O292" i="1"/>
  <c r="O288" i="4"/>
  <c r="W281" i="4"/>
  <c r="U304" i="4"/>
  <c r="S293" i="4"/>
  <c r="O277" i="4"/>
  <c r="W280" i="4"/>
  <c r="V288" i="4"/>
  <c r="Q303" i="4"/>
  <c r="O285" i="4"/>
  <c r="T282" i="4"/>
  <c r="T293" i="4"/>
  <c r="Q292" i="4"/>
  <c r="P281" i="1"/>
  <c r="T284" i="4"/>
  <c r="Q297" i="1"/>
  <c r="R286" i="1"/>
  <c r="V284" i="1"/>
  <c r="P293" i="1"/>
  <c r="O289" i="1"/>
  <c r="O286" i="1"/>
  <c r="T290" i="4"/>
  <c r="Q280" i="4"/>
  <c r="Q278" i="1"/>
  <c r="V286" i="4"/>
  <c r="X298" i="4"/>
  <c r="R278" i="4"/>
  <c r="T283" i="1"/>
  <c r="R299" i="4"/>
  <c r="T283" i="4"/>
  <c r="S302" i="4"/>
  <c r="P279" i="4"/>
  <c r="V304" i="4"/>
  <c r="X295" i="1"/>
  <c r="V296" i="1"/>
  <c r="O296" i="4"/>
  <c r="R288" i="1"/>
  <c r="T292" i="1"/>
  <c r="U279" i="1"/>
  <c r="V297" i="1"/>
  <c r="V291" i="4"/>
  <c r="Q281" i="4"/>
  <c r="Q286" i="1"/>
  <c r="S281" i="1"/>
  <c r="V297" i="4"/>
  <c r="X281" i="4"/>
  <c r="U283" i="4"/>
  <c r="W284" i="1"/>
  <c r="U292" i="4"/>
  <c r="S287" i="4"/>
  <c r="O284" i="4"/>
  <c r="W303" i="4"/>
  <c r="O298" i="1"/>
  <c r="P287" i="1"/>
  <c r="U298" i="1"/>
  <c r="U282" i="1"/>
  <c r="U299" i="1"/>
  <c r="X288" i="1"/>
  <c r="T280" i="4"/>
  <c r="V283" i="1"/>
  <c r="U283" i="1"/>
  <c r="R303" i="1"/>
  <c r="U293" i="1"/>
  <c r="Q290" i="4"/>
  <c r="P298" i="1"/>
  <c r="P288" i="4"/>
  <c r="Q290" i="1"/>
  <c r="P304" i="1"/>
  <c r="R296" i="1"/>
  <c r="U287" i="1"/>
  <c r="X284" i="4"/>
  <c r="U284" i="1"/>
  <c r="R292" i="1"/>
  <c r="X300" i="1"/>
  <c r="T280" i="1"/>
  <c r="X292" i="1"/>
  <c r="W294" i="1"/>
  <c r="X296" i="1"/>
  <c r="X298" i="1"/>
  <c r="R282" i="1"/>
  <c r="Q283" i="1"/>
  <c r="W292" i="1"/>
  <c r="Q302" i="1"/>
  <c r="X302" i="4"/>
  <c r="R281" i="4"/>
  <c r="P296" i="4"/>
  <c r="O302" i="4"/>
  <c r="V287" i="1"/>
  <c r="T302" i="4"/>
  <c r="U300" i="4"/>
  <c r="T277" i="1"/>
  <c r="O294" i="4"/>
  <c r="Q278" i="4"/>
  <c r="O283" i="1"/>
  <c r="R289" i="4"/>
  <c r="T286" i="4"/>
  <c r="Q279" i="4"/>
  <c r="S298" i="1"/>
  <c r="P287" i="4"/>
  <c r="W287" i="4"/>
  <c r="X295" i="4"/>
  <c r="W279" i="4"/>
  <c r="T278" i="4"/>
  <c r="S286" i="1"/>
  <c r="U280" i="4"/>
  <c r="W300" i="4"/>
  <c r="W291" i="1"/>
  <c r="W283" i="4"/>
  <c r="U281" i="4"/>
  <c r="R304" i="4"/>
  <c r="W302" i="4"/>
  <c r="O301" i="4"/>
  <c r="W284" i="4"/>
  <c r="Q302" i="4"/>
  <c r="R283" i="4"/>
  <c r="O295" i="4"/>
  <c r="S297" i="4"/>
  <c r="Q282" i="4"/>
  <c r="W278" i="4"/>
  <c r="T301" i="4"/>
  <c r="P289" i="4"/>
  <c r="P297" i="1"/>
  <c r="P300" i="1"/>
  <c r="V291" i="1"/>
  <c r="P302" i="1"/>
  <c r="W279" i="1"/>
  <c r="W301" i="1"/>
  <c r="R280" i="1"/>
  <c r="R291" i="4"/>
  <c r="T304" i="4"/>
  <c r="T285" i="1"/>
  <c r="W291" i="4"/>
  <c r="U282" i="4"/>
  <c r="R290" i="4"/>
  <c r="V277" i="4"/>
  <c r="O287" i="4"/>
  <c r="R288" i="4"/>
  <c r="R291" i="1"/>
  <c r="P280" i="1"/>
  <c r="S299" i="1"/>
  <c r="W302" i="1"/>
  <c r="X282" i="1"/>
  <c r="P291" i="1"/>
  <c r="Q285" i="1"/>
  <c r="T292" i="4"/>
  <c r="O280" i="1"/>
  <c r="O290" i="1"/>
  <c r="P299" i="4"/>
  <c r="X283" i="4"/>
  <c r="P278" i="4"/>
  <c r="T303" i="4"/>
  <c r="O278" i="4"/>
  <c r="X287" i="4"/>
  <c r="S288" i="4"/>
  <c r="X282" i="4"/>
  <c r="R297" i="1"/>
  <c r="R281" i="1"/>
  <c r="X297" i="1"/>
  <c r="X281" i="1"/>
  <c r="T298" i="1"/>
  <c r="X286" i="1"/>
  <c r="O303" i="1"/>
  <c r="X293" i="4"/>
  <c r="V280" i="1"/>
  <c r="R302" i="1"/>
  <c r="U292" i="1"/>
  <c r="O302" i="1"/>
  <c r="P294" i="1"/>
  <c r="X279" i="4"/>
  <c r="Q288" i="1"/>
  <c r="Q303" i="1"/>
  <c r="S295" i="1"/>
  <c r="V286" i="1"/>
  <c r="O304" i="1"/>
  <c r="V282" i="1"/>
  <c r="T286" i="1"/>
  <c r="O295" i="1"/>
  <c r="U278" i="1"/>
  <c r="P285" i="1"/>
  <c r="O287" i="1"/>
  <c r="O293" i="1"/>
  <c r="P288" i="1"/>
  <c r="Q281" i="1"/>
  <c r="U303" i="1"/>
  <c r="O288" i="1"/>
  <c r="W289" i="4"/>
  <c r="X304" i="4"/>
  <c r="W298" i="4"/>
  <c r="Q277" i="4"/>
  <c r="P280" i="4"/>
  <c r="S300" i="1"/>
  <c r="S301" i="4"/>
  <c r="U296" i="4"/>
  <c r="T289" i="4"/>
  <c r="V289" i="4"/>
  <c r="W285" i="4"/>
  <c r="X278" i="4"/>
  <c r="V298" i="4"/>
  <c r="W277" i="4"/>
  <c r="S293" i="1"/>
  <c r="Q298" i="4"/>
  <c r="S292" i="4"/>
  <c r="R279" i="4"/>
  <c r="S298" i="4"/>
  <c r="W299" i="4"/>
  <c r="O291" i="4"/>
  <c r="X290" i="4"/>
  <c r="S279" i="4"/>
  <c r="U298" i="4"/>
  <c r="U284" i="4"/>
  <c r="S290" i="4"/>
  <c r="U301" i="4"/>
  <c r="W286" i="4"/>
  <c r="V293" i="4"/>
  <c r="O280" i="4"/>
  <c r="V279" i="4"/>
  <c r="S286" i="4"/>
  <c r="Q300" i="4"/>
  <c r="V280" i="4"/>
  <c r="T287" i="4"/>
  <c r="W294" i="4"/>
  <c r="P277" i="4"/>
  <c r="W292" i="4"/>
  <c r="T277" i="4"/>
  <c r="W288" i="4"/>
  <c r="V302" i="4"/>
  <c r="S278" i="4"/>
  <c r="T285" i="4"/>
  <c r="Q284" i="4"/>
  <c r="V301" i="4"/>
  <c r="U296" i="1"/>
  <c r="U297" i="1"/>
  <c r="W277" i="1"/>
  <c r="Q291" i="1"/>
  <c r="T294" i="1"/>
  <c r="T282" i="1"/>
  <c r="R279" i="1"/>
  <c r="W297" i="1"/>
  <c r="U286" i="4"/>
  <c r="S279" i="1"/>
  <c r="S283" i="1"/>
  <c r="V277" i="1"/>
  <c r="R295" i="4"/>
  <c r="O299" i="4"/>
  <c r="T294" i="4"/>
  <c r="S304" i="4"/>
  <c r="T279" i="4"/>
  <c r="Q285" i="4"/>
  <c r="O292" i="4"/>
  <c r="O282" i="4"/>
  <c r="O281" i="4"/>
  <c r="W290" i="4"/>
  <c r="X279" i="1"/>
  <c r="Q298" i="1"/>
  <c r="V290" i="1"/>
  <c r="S284" i="1"/>
  <c r="P299" i="1"/>
  <c r="V302" i="1"/>
  <c r="T304" i="1"/>
  <c r="P290" i="4"/>
  <c r="V292" i="4"/>
  <c r="X300" i="4"/>
  <c r="X292" i="4"/>
  <c r="S280" i="1"/>
  <c r="U302" i="4"/>
  <c r="S281" i="4"/>
  <c r="Q295" i="4"/>
  <c r="P282" i="4"/>
  <c r="P279" i="1"/>
  <c r="Q279" i="1"/>
  <c r="T297" i="1"/>
  <c r="X299" i="1"/>
  <c r="X280" i="1"/>
  <c r="Q289" i="1"/>
  <c r="W296" i="1"/>
  <c r="V283" i="4"/>
  <c r="O277" i="1"/>
  <c r="S277" i="4"/>
  <c r="T293" i="1"/>
  <c r="O300" i="4"/>
  <c r="Q289" i="4"/>
  <c r="S291" i="1"/>
  <c r="S291" i="4"/>
  <c r="P281" i="4"/>
  <c r="T299" i="4"/>
  <c r="S302" i="1"/>
  <c r="P296" i="1"/>
  <c r="X294" i="1"/>
  <c r="T300" i="4"/>
  <c r="R302" i="4"/>
  <c r="V290" i="4"/>
  <c r="P286" i="1"/>
  <c r="O297" i="4"/>
  <c r="X289" i="4"/>
  <c r="R289" i="1"/>
  <c r="T278" i="1"/>
  <c r="U293" i="4"/>
  <c r="V285" i="4"/>
  <c r="W300" i="1"/>
  <c r="P278" i="1"/>
  <c r="T296" i="1"/>
  <c r="O296" i="1"/>
  <c r="X278" i="1"/>
  <c r="R287" i="1"/>
  <c r="R277" i="1"/>
  <c r="O289" i="4"/>
  <c r="S278" i="1"/>
  <c r="S295" i="4"/>
  <c r="T299" i="1"/>
  <c r="O304" i="4"/>
  <c r="R296" i="4"/>
  <c r="S288" i="1"/>
  <c r="V281" i="4"/>
  <c r="Q293" i="4"/>
  <c r="U291" i="4"/>
  <c r="X303" i="1"/>
  <c r="O299" i="1"/>
  <c r="W293" i="1"/>
  <c r="P304" i="4"/>
  <c r="O293" i="4"/>
  <c r="U295" i="1"/>
  <c r="P303" i="4"/>
  <c r="P294" i="4"/>
  <c r="Q301" i="4"/>
  <c r="X303" i="4"/>
  <c r="U281" i="1"/>
  <c r="O284" i="1"/>
  <c r="W285" i="1"/>
  <c r="T296" i="4"/>
  <c r="S280" i="4"/>
  <c r="U290" i="1"/>
  <c r="R295" i="1"/>
  <c r="V289" i="1"/>
  <c r="T281" i="1"/>
  <c r="Q296" i="1"/>
  <c r="W299" i="1"/>
  <c r="V298" i="1"/>
  <c r="T291" i="1"/>
  <c r="Q287" i="4"/>
  <c r="P283" i="4"/>
  <c r="W304" i="4"/>
  <c r="W288" i="1"/>
  <c r="U287" i="4"/>
  <c r="Q297" i="4"/>
  <c r="Q299" i="4"/>
  <c r="V299" i="4"/>
  <c r="U279" i="4"/>
  <c r="U304" i="1"/>
  <c r="O301" i="1"/>
  <c r="R300" i="1"/>
  <c r="U301" i="1"/>
  <c r="U290" i="4"/>
  <c r="T288" i="4"/>
  <c r="W296" i="4"/>
  <c r="U286" i="1"/>
  <c r="W295" i="1"/>
  <c r="V278" i="4"/>
  <c r="R301" i="4"/>
  <c r="P295" i="1"/>
  <c r="U291" i="1"/>
  <c r="W287" i="1"/>
  <c r="O279" i="4"/>
  <c r="V294" i="1"/>
  <c r="T290" i="1"/>
  <c r="S294" i="1"/>
  <c r="W278" i="1"/>
  <c r="X289" i="1"/>
  <c r="R294" i="1"/>
  <c r="X285" i="1"/>
  <c r="T279" i="1"/>
  <c r="R293" i="1"/>
  <c r="X293" i="1"/>
  <c r="X291" i="1"/>
  <c r="P298" i="4"/>
  <c r="O298" i="4"/>
  <c r="P295" i="4"/>
  <c r="W283" i="1"/>
  <c r="W282" i="1"/>
  <c r="Q294" i="1"/>
  <c r="S300" i="4"/>
  <c r="S303" i="1"/>
  <c r="T289" i="1"/>
  <c r="X304" i="1"/>
  <c r="V300" i="1"/>
  <c r="R300" i="4"/>
  <c r="P292" i="4"/>
  <c r="S294" i="4"/>
  <c r="S284" i="4"/>
  <c r="T302" i="1"/>
  <c r="Q299" i="1"/>
  <c r="X291" i="4"/>
  <c r="W297" i="4"/>
  <c r="T284" i="1"/>
  <c r="P290" i="1"/>
  <c r="Q292" i="1"/>
  <c r="T291" i="4"/>
  <c r="V303" i="4"/>
  <c r="X285" i="4"/>
  <c r="W293" i="4"/>
  <c r="S282" i="4"/>
  <c r="V279" i="1"/>
  <c r="Q304" i="4"/>
  <c r="S289" i="4"/>
  <c r="P117" i="11"/>
  <c r="U214" i="1"/>
  <c r="X227" i="1"/>
  <c r="T227" i="4"/>
  <c r="V235" i="4"/>
  <c r="X235" i="4"/>
  <c r="U228" i="1"/>
  <c r="Q229" i="4"/>
  <c r="V222" i="1"/>
  <c r="S232" i="1"/>
  <c r="P220" i="4"/>
  <c r="R224" i="1"/>
  <c r="U233" i="1"/>
  <c r="R225" i="1"/>
  <c r="U217" i="1"/>
  <c r="Q234" i="1"/>
  <c r="P219" i="4"/>
  <c r="O211" i="4"/>
  <c r="O222" i="4"/>
  <c r="W219" i="4"/>
  <c r="P234" i="4"/>
  <c r="R234" i="4"/>
  <c r="P215" i="4"/>
  <c r="V211" i="4"/>
  <c r="T224" i="4"/>
  <c r="O233" i="4"/>
  <c r="O227" i="4"/>
  <c r="T229" i="1"/>
  <c r="O212" i="1"/>
  <c r="S211" i="1"/>
  <c r="T214" i="1"/>
  <c r="P216" i="1"/>
  <c r="V213" i="1"/>
  <c r="P223" i="1"/>
  <c r="V235" i="1"/>
  <c r="P233" i="4"/>
  <c r="V228" i="4"/>
  <c r="X224" i="4"/>
  <c r="W230" i="4"/>
  <c r="U214" i="4"/>
  <c r="R235" i="4"/>
  <c r="R220" i="4"/>
  <c r="V216" i="4"/>
  <c r="V213" i="4"/>
  <c r="U221" i="4"/>
  <c r="Q225" i="4"/>
  <c r="O228" i="4"/>
  <c r="S211" i="4"/>
  <c r="S225" i="1"/>
  <c r="Q224" i="4"/>
  <c r="O210" i="4"/>
  <c r="P230" i="4"/>
  <c r="U226" i="4"/>
  <c r="V230" i="4"/>
  <c r="R222" i="4"/>
  <c r="U227" i="4"/>
  <c r="O226" i="4"/>
  <c r="W231" i="4"/>
  <c r="O219" i="1"/>
  <c r="V236" i="4"/>
  <c r="Q235" i="4"/>
  <c r="P214" i="4"/>
  <c r="O218" i="4"/>
  <c r="X229" i="1"/>
  <c r="O215" i="1"/>
  <c r="W234" i="4"/>
  <c r="U223" i="4"/>
  <c r="T220" i="4"/>
  <c r="P218" i="4"/>
  <c r="S234" i="4"/>
  <c r="X218" i="1"/>
  <c r="X216" i="1"/>
  <c r="W220" i="1"/>
  <c r="W225" i="1"/>
  <c r="S233" i="1"/>
  <c r="V228" i="1"/>
  <c r="Q213" i="1"/>
  <c r="U232" i="1"/>
  <c r="Q219" i="1"/>
  <c r="R217" i="1"/>
  <c r="Q221" i="4"/>
  <c r="T218" i="1"/>
  <c r="P228" i="1"/>
  <c r="T215" i="4"/>
  <c r="X223" i="1"/>
  <c r="S209" i="1"/>
  <c r="S215" i="1"/>
  <c r="U218" i="1"/>
  <c r="Q229" i="1"/>
  <c r="T210" i="1"/>
  <c r="W228" i="4"/>
  <c r="X233" i="1"/>
  <c r="V216" i="1"/>
  <c r="T226" i="1"/>
  <c r="P236" i="1"/>
  <c r="Q226" i="1"/>
  <c r="T215" i="1"/>
  <c r="V233" i="1"/>
  <c r="S218" i="4"/>
  <c r="O232" i="4"/>
  <c r="W222" i="4"/>
  <c r="R223" i="4"/>
  <c r="W211" i="4"/>
  <c r="O234" i="4"/>
  <c r="R215" i="4"/>
  <c r="S227" i="4"/>
  <c r="Q134" i="11"/>
  <c r="U124" i="11"/>
  <c r="U108" i="11"/>
  <c r="X118" i="11"/>
  <c r="U123" i="11"/>
  <c r="W128" i="11"/>
  <c r="W112" i="11"/>
  <c r="P115" i="11"/>
  <c r="T114" i="11"/>
  <c r="W125" i="11"/>
  <c r="R115" i="11"/>
  <c r="V130" i="11"/>
  <c r="T113" i="11"/>
  <c r="R116" i="11"/>
  <c r="U113" i="11"/>
  <c r="X131" i="11"/>
  <c r="R110" i="11"/>
  <c r="X132" i="11"/>
  <c r="S126" i="11"/>
  <c r="W122" i="11"/>
  <c r="S107" i="11"/>
  <c r="T124" i="11"/>
  <c r="V131" i="11"/>
  <c r="W123" i="11"/>
  <c r="W107" i="11"/>
  <c r="T115" i="11"/>
  <c r="Q107" i="11"/>
  <c r="P128" i="11"/>
  <c r="T132" i="11"/>
  <c r="O111" i="11"/>
  <c r="S132" i="11"/>
  <c r="O116" i="11"/>
  <c r="O113" i="11"/>
  <c r="T107" i="11"/>
  <c r="Q125" i="11"/>
  <c r="U132" i="11"/>
  <c r="U107" i="11"/>
  <c r="R131" i="11"/>
  <c r="V122" i="11"/>
  <c r="X120" i="11"/>
  <c r="Q110" i="11"/>
  <c r="P121" i="11"/>
  <c r="O120" i="11"/>
  <c r="Q131" i="11"/>
  <c r="R109" i="11"/>
  <c r="W129" i="11"/>
  <c r="U121" i="11"/>
  <c r="P124" i="11"/>
  <c r="O114" i="11"/>
  <c r="Q129" i="11"/>
  <c r="P132" i="11"/>
  <c r="S121" i="11"/>
  <c r="R133" i="11"/>
  <c r="R117" i="11"/>
  <c r="U119" i="11"/>
  <c r="X125" i="11"/>
  <c r="X109" i="11"/>
  <c r="V110" i="11"/>
  <c r="T110" i="11"/>
  <c r="V124" i="11"/>
  <c r="W113" i="11"/>
  <c r="U129" i="11"/>
  <c r="U110" i="11"/>
  <c r="R112" i="11"/>
  <c r="P111" i="11"/>
  <c r="X123" i="11"/>
  <c r="R130" i="11"/>
  <c r="X116" i="11"/>
  <c r="S118" i="11"/>
  <c r="Q117" i="11"/>
  <c r="S131" i="11"/>
  <c r="P113" i="11"/>
  <c r="S112" i="11"/>
  <c r="W131" i="11"/>
  <c r="W115" i="11"/>
  <c r="V123" i="11"/>
  <c r="P133" i="11"/>
  <c r="W110" i="11"/>
  <c r="O112" i="11"/>
  <c r="O119" i="11"/>
  <c r="O128" i="11"/>
  <c r="O108" i="11"/>
  <c r="S115" i="11"/>
  <c r="T123" i="11"/>
  <c r="P126" i="11"/>
  <c r="X126" i="11"/>
  <c r="V126" i="11"/>
  <c r="W109" i="11"/>
  <c r="U122" i="11"/>
  <c r="X124" i="11"/>
  <c r="Q132" i="11"/>
  <c r="P129" i="11"/>
  <c r="T108" i="11"/>
  <c r="O131" i="11"/>
  <c r="S113" i="11"/>
  <c r="X117" i="11"/>
  <c r="R119" i="11"/>
  <c r="R128" i="11"/>
  <c r="S122" i="11"/>
  <c r="Q122" i="11"/>
  <c r="V113" i="11"/>
  <c r="Q111" i="11"/>
  <c r="S111" i="11"/>
  <c r="W126" i="11"/>
  <c r="S134" i="11"/>
  <c r="T134" i="11"/>
  <c r="U120" i="11"/>
  <c r="X130" i="11"/>
  <c r="X114" i="11"/>
  <c r="U115" i="11"/>
  <c r="W124" i="11"/>
  <c r="W108" i="11"/>
  <c r="U109" i="11"/>
  <c r="W133" i="11"/>
  <c r="R123" i="11"/>
  <c r="V112" i="11"/>
  <c r="P127" i="11"/>
  <c r="T109" i="11"/>
  <c r="R108" i="11"/>
  <c r="U130" i="11"/>
  <c r="X115" i="11"/>
  <c r="R122" i="11"/>
  <c r="X108" i="11"/>
  <c r="T111" i="11"/>
  <c r="O122" i="11"/>
  <c r="S119" i="11"/>
  <c r="Q113" i="11"/>
  <c r="V125" i="11"/>
  <c r="P109" i="11"/>
  <c r="O133" i="11"/>
  <c r="S108" i="11"/>
  <c r="O121" i="11"/>
  <c r="Q108" i="11"/>
  <c r="O125" i="11"/>
  <c r="W127" i="11"/>
  <c r="W130" i="11"/>
  <c r="T131" i="11"/>
  <c r="P108" i="11"/>
  <c r="V111" i="11"/>
  <c r="O123" i="11"/>
  <c r="X110" i="11"/>
  <c r="T133" i="11"/>
  <c r="T129" i="11"/>
  <c r="S130" i="11"/>
  <c r="P130" i="11"/>
  <c r="U134" i="11"/>
  <c r="O118" i="11"/>
  <c r="V133" i="11"/>
  <c r="R125" i="11"/>
  <c r="U125" i="11"/>
  <c r="V108" i="11"/>
  <c r="T121" i="11"/>
  <c r="X112" i="11"/>
  <c r="Q114" i="11"/>
  <c r="T116" i="11"/>
  <c r="P114" i="11"/>
  <c r="S133" i="11"/>
  <c r="S117" i="11"/>
  <c r="R129" i="11"/>
  <c r="R113" i="11"/>
  <c r="U111" i="11"/>
  <c r="X121" i="11"/>
  <c r="P131" i="11"/>
  <c r="P107" i="11"/>
  <c r="V132" i="11"/>
  <c r="W121" i="11"/>
  <c r="R111" i="11"/>
  <c r="U117" i="11"/>
  <c r="T122" i="11"/>
  <c r="X134" i="11"/>
  <c r="T125" i="11"/>
  <c r="X107" i="11"/>
  <c r="R114" i="11"/>
  <c r="X128" i="11"/>
  <c r="R126" i="11"/>
  <c r="P110" i="11"/>
  <c r="S116" i="11"/>
  <c r="Q133" i="11"/>
  <c r="V127" i="11"/>
  <c r="O129" i="11"/>
  <c r="Q112" i="11"/>
  <c r="V121" i="11"/>
  <c r="Q120" i="11"/>
  <c r="Q109" i="11"/>
  <c r="O117" i="11"/>
  <c r="O130" i="11"/>
  <c r="S120" i="11"/>
  <c r="Q115" i="11"/>
  <c r="S124" i="11"/>
  <c r="O127" i="11"/>
  <c r="U116" i="11"/>
  <c r="W120" i="11"/>
  <c r="V120" i="11"/>
  <c r="R132" i="11"/>
  <c r="X127" i="11"/>
  <c r="Q123" i="11"/>
  <c r="Q127" i="11"/>
  <c r="W114" i="11"/>
  <c r="V119" i="11"/>
  <c r="W134" i="11"/>
  <c r="S129" i="11"/>
  <c r="X133" i="11"/>
  <c r="U114" i="11"/>
  <c r="U126" i="11"/>
  <c r="T127" i="11"/>
  <c r="V129" i="11"/>
  <c r="W118" i="11"/>
  <c r="O126" i="11"/>
  <c r="U127" i="11"/>
  <c r="T118" i="11"/>
  <c r="U118" i="11"/>
  <c r="R118" i="11"/>
  <c r="Q130" i="11"/>
  <c r="Q121" i="11"/>
  <c r="P118" i="11"/>
  <c r="S123" i="11"/>
  <c r="R107" i="11"/>
  <c r="V117" i="11"/>
  <c r="T126" i="11"/>
  <c r="W111" i="11"/>
  <c r="S114" i="11"/>
  <c r="O132" i="11"/>
  <c r="U128" i="11"/>
  <c r="W132" i="11"/>
  <c r="V128" i="11"/>
  <c r="R124" i="11"/>
  <c r="T119" i="11"/>
  <c r="P112" i="11"/>
  <c r="V107" i="11"/>
  <c r="W119" i="11"/>
  <c r="P122" i="11"/>
  <c r="P123" i="11"/>
  <c r="O107" i="11"/>
  <c r="U133" i="11"/>
  <c r="P125" i="11"/>
  <c r="P120" i="11"/>
  <c r="T112" i="11"/>
  <c r="S125" i="11"/>
  <c r="X129" i="11"/>
  <c r="R127" i="11"/>
  <c r="R120" i="11"/>
  <c r="S110" i="11"/>
  <c r="Q128" i="11"/>
  <c r="O124" i="11"/>
  <c r="T120" i="11"/>
  <c r="O109" i="11"/>
  <c r="S109" i="11"/>
  <c r="V116" i="11"/>
  <c r="X111" i="11"/>
  <c r="V134" i="11"/>
  <c r="Q116" i="11"/>
  <c r="X122" i="11"/>
  <c r="V109" i="11"/>
  <c r="V118" i="11"/>
  <c r="O115" i="11"/>
  <c r="T130" i="11"/>
  <c r="O110" i="11"/>
  <c r="P134" i="11"/>
  <c r="U112" i="11"/>
  <c r="W116" i="11"/>
  <c r="W117" i="11"/>
  <c r="P119" i="11"/>
  <c r="X119" i="11"/>
  <c r="Q118" i="11"/>
  <c r="Q124" i="11"/>
  <c r="S127" i="11"/>
  <c r="P116" i="11"/>
  <c r="X113" i="11"/>
  <c r="V114" i="11"/>
  <c r="R134" i="11"/>
  <c r="V115" i="11"/>
  <c r="T117" i="11"/>
  <c r="T128" i="11"/>
  <c r="R121" i="11"/>
  <c r="S128" i="11"/>
  <c r="U131" i="11"/>
  <c r="Q126" i="11"/>
  <c r="S221" i="4"/>
  <c r="W235" i="4"/>
  <c r="V226" i="4"/>
  <c r="O235" i="4"/>
  <c r="X214" i="4"/>
  <c r="S226" i="1"/>
  <c r="S221" i="1"/>
  <c r="P211" i="1"/>
  <c r="Q234" i="4"/>
  <c r="Q212" i="4"/>
  <c r="T232" i="1"/>
  <c r="O210" i="1"/>
  <c r="O227" i="1"/>
  <c r="X228" i="1"/>
  <c r="Q221" i="1"/>
  <c r="T217" i="1"/>
  <c r="T232" i="4"/>
  <c r="W232" i="4"/>
  <c r="U231" i="4"/>
  <c r="O221" i="4"/>
  <c r="R227" i="4"/>
  <c r="X223" i="4"/>
  <c r="X212" i="4"/>
  <c r="X220" i="4"/>
  <c r="O223" i="1"/>
  <c r="U216" i="4"/>
  <c r="Q230" i="4"/>
  <c r="R236" i="1"/>
  <c r="X217" i="1"/>
  <c r="V232" i="4"/>
  <c r="X234" i="1"/>
  <c r="O235" i="1"/>
  <c r="Q233" i="1"/>
  <c r="S216" i="4"/>
  <c r="O214" i="4"/>
  <c r="U212" i="4"/>
  <c r="R226" i="4"/>
  <c r="W217" i="4"/>
  <c r="S213" i="4"/>
  <c r="T214" i="4"/>
  <c r="Q210" i="1"/>
  <c r="R213" i="1"/>
  <c r="O230" i="1"/>
  <c r="U215" i="4"/>
  <c r="U234" i="4"/>
  <c r="W224" i="1"/>
  <c r="O225" i="1"/>
  <c r="R233" i="4"/>
  <c r="V219" i="4"/>
  <c r="T218" i="4"/>
  <c r="R232" i="4"/>
  <c r="V234" i="4"/>
  <c r="W222" i="1"/>
  <c r="X217" i="4"/>
  <c r="X236" i="4"/>
  <c r="W220" i="4"/>
  <c r="X225" i="4"/>
  <c r="O211" i="1"/>
  <c r="V214" i="4"/>
  <c r="W214" i="1"/>
  <c r="P229" i="1"/>
  <c r="Q236" i="4"/>
  <c r="P227" i="1"/>
  <c r="S220" i="1"/>
  <c r="T210" i="4"/>
  <c r="U219" i="4"/>
  <c r="X213" i="1"/>
  <c r="R231" i="1"/>
  <c r="S218" i="1"/>
  <c r="X222" i="1"/>
  <c r="P210" i="1"/>
  <c r="T230" i="1"/>
  <c r="S235" i="1"/>
  <c r="P209" i="1"/>
  <c r="S231" i="1"/>
  <c r="P215" i="1"/>
  <c r="U234" i="1"/>
  <c r="X226" i="1"/>
  <c r="R219" i="1"/>
  <c r="V210" i="1"/>
  <c r="R220" i="1"/>
  <c r="O229" i="1"/>
  <c r="Q223" i="4"/>
  <c r="W226" i="1"/>
  <c r="S213" i="1"/>
  <c r="Q220" i="1"/>
  <c r="T219" i="1"/>
  <c r="Q230" i="1"/>
  <c r="R212" i="1"/>
  <c r="U210" i="1"/>
  <c r="W236" i="1"/>
  <c r="V218" i="1"/>
  <c r="R228" i="1"/>
  <c r="P226" i="4"/>
  <c r="V227" i="1"/>
  <c r="Q216" i="1"/>
  <c r="S234" i="1"/>
  <c r="S226" i="4"/>
  <c r="T229" i="4"/>
  <c r="P221" i="4"/>
  <c r="R228" i="4"/>
  <c r="T213" i="4"/>
  <c r="T211" i="4"/>
  <c r="P227" i="4"/>
  <c r="U220" i="4"/>
  <c r="W214" i="4"/>
  <c r="Q236" i="11"/>
  <c r="T236" i="11"/>
  <c r="X236" i="11"/>
  <c r="P236" i="11"/>
  <c r="R230" i="11"/>
  <c r="S233" i="11"/>
  <c r="O220" i="11"/>
  <c r="R224" i="11"/>
  <c r="U234" i="11"/>
  <c r="X213" i="11"/>
  <c r="Q223" i="11"/>
  <c r="V209" i="11"/>
  <c r="U220" i="11"/>
  <c r="R228" i="11"/>
  <c r="R232" i="11"/>
  <c r="V214" i="11"/>
  <c r="V216" i="11"/>
  <c r="P212" i="11"/>
  <c r="T227" i="11"/>
  <c r="U233" i="11"/>
  <c r="T211" i="11"/>
  <c r="T214" i="11"/>
  <c r="Q213" i="11"/>
  <c r="T219" i="11"/>
  <c r="X216" i="11"/>
  <c r="P211" i="11"/>
  <c r="W215" i="11"/>
  <c r="X228" i="11"/>
  <c r="T234" i="11"/>
  <c r="P233" i="11"/>
  <c r="O215" i="11"/>
  <c r="O221" i="11"/>
  <c r="V220" i="11"/>
  <c r="O213" i="11"/>
  <c r="V210" i="11"/>
  <c r="P231" i="11"/>
  <c r="P213" i="11"/>
  <c r="W219" i="11"/>
  <c r="W236" i="11"/>
  <c r="R227" i="11"/>
  <c r="O229" i="11"/>
  <c r="R215" i="11"/>
  <c r="P221" i="11"/>
  <c r="X233" i="11"/>
  <c r="P209" i="11"/>
  <c r="O233" i="11"/>
  <c r="Q217" i="11"/>
  <c r="S221" i="11"/>
  <c r="U235" i="11"/>
  <c r="R213" i="11"/>
  <c r="R212" i="11"/>
  <c r="Q231" i="11"/>
  <c r="R229" i="11"/>
  <c r="S224" i="11"/>
  <c r="P210" i="11"/>
  <c r="Q225" i="11"/>
  <c r="O236" i="11"/>
  <c r="U229" i="11"/>
  <c r="U232" i="11"/>
  <c r="R219" i="11"/>
  <c r="U223" i="11"/>
  <c r="U231" i="11"/>
  <c r="W212" i="11"/>
  <c r="V219" i="11"/>
  <c r="X235" i="11"/>
  <c r="U219" i="11"/>
  <c r="V224" i="11"/>
  <c r="W229" i="11"/>
  <c r="X212" i="11"/>
  <c r="U214" i="11"/>
  <c r="W233" i="11"/>
  <c r="V221" i="11"/>
  <c r="Q229" i="11"/>
  <c r="T230" i="11"/>
  <c r="S223" i="11"/>
  <c r="W222" i="11"/>
  <c r="R231" i="11"/>
  <c r="W231" i="11"/>
  <c r="T216" i="11"/>
  <c r="V211" i="11"/>
  <c r="P235" i="11"/>
  <c r="V234" i="11"/>
  <c r="S235" i="11"/>
  <c r="O223" i="11"/>
  <c r="Q219" i="11"/>
  <c r="V226" i="11"/>
  <c r="X230" i="11"/>
  <c r="T217" i="11"/>
  <c r="P227" i="11"/>
  <c r="X224" i="11"/>
  <c r="P229" i="11"/>
  <c r="S213" i="11"/>
  <c r="P216" i="11"/>
  <c r="T222" i="11"/>
  <c r="O212" i="11"/>
  <c r="P232" i="11"/>
  <c r="X222" i="11"/>
  <c r="X225" i="11"/>
  <c r="T212" i="11"/>
  <c r="S234" i="11"/>
  <c r="U226" i="11"/>
  <c r="W226" i="11"/>
  <c r="S210" i="11"/>
  <c r="T210" i="11"/>
  <c r="O214" i="11"/>
  <c r="O209" i="11"/>
  <c r="T233" i="11"/>
  <c r="O227" i="11"/>
  <c r="S227" i="11"/>
  <c r="V236" i="11"/>
  <c r="R222" i="11"/>
  <c r="Q230" i="11"/>
  <c r="U218" i="11"/>
  <c r="R216" i="11"/>
  <c r="S230" i="11"/>
  <c r="R211" i="11"/>
  <c r="S218" i="11"/>
  <c r="P234" i="11"/>
  <c r="R218" i="11"/>
  <c r="U222" i="11"/>
  <c r="Q228" i="11"/>
  <c r="Q232" i="11"/>
  <c r="Q212" i="11"/>
  <c r="Q221" i="11"/>
  <c r="O219" i="11"/>
  <c r="R226" i="11"/>
  <c r="O218" i="11"/>
  <c r="Q220" i="11"/>
  <c r="X219" i="11"/>
  <c r="T228" i="11"/>
  <c r="O210" i="11"/>
  <c r="T224" i="11"/>
  <c r="T229" i="11"/>
  <c r="V212" i="11"/>
  <c r="O216" i="11"/>
  <c r="Q227" i="11"/>
  <c r="T231" i="11"/>
  <c r="O217" i="11"/>
  <c r="O222" i="11"/>
  <c r="S231" i="11"/>
  <c r="P224" i="11"/>
  <c r="Q209" i="11"/>
  <c r="T232" i="11"/>
  <c r="O231" i="11"/>
  <c r="X214" i="11"/>
  <c r="V227" i="11"/>
  <c r="U227" i="11"/>
  <c r="V233" i="11"/>
  <c r="T218" i="11"/>
  <c r="Q211" i="11"/>
  <c r="W228" i="11"/>
  <c r="U212" i="11"/>
  <c r="P215" i="11"/>
  <c r="S220" i="11"/>
  <c r="U211" i="11"/>
  <c r="U228" i="11"/>
  <c r="P230" i="11"/>
  <c r="Q226" i="11"/>
  <c r="S216" i="11"/>
  <c r="S236" i="11"/>
  <c r="U221" i="11"/>
  <c r="O228" i="11"/>
  <c r="P217" i="11"/>
  <c r="U215" i="11"/>
  <c r="X226" i="11"/>
  <c r="O230" i="11"/>
  <c r="S217" i="11"/>
  <c r="X232" i="11"/>
  <c r="R217" i="11"/>
  <c r="T220" i="11"/>
  <c r="O224" i="11"/>
  <c r="V229" i="11"/>
  <c r="X209" i="11"/>
  <c r="U210" i="11"/>
  <c r="X215" i="11"/>
  <c r="S214" i="11"/>
  <c r="S211" i="11"/>
  <c r="U217" i="11"/>
  <c r="Q233" i="11"/>
  <c r="U216" i="11"/>
  <c r="P226" i="11"/>
  <c r="V228" i="11"/>
  <c r="W211" i="11"/>
  <c r="P220" i="11"/>
  <c r="O225" i="11"/>
  <c r="S232" i="11"/>
  <c r="P218" i="11"/>
  <c r="V215" i="11"/>
  <c r="Q214" i="11"/>
  <c r="W227" i="11"/>
  <c r="S212" i="11"/>
  <c r="P219" i="11"/>
  <c r="W209" i="11"/>
  <c r="T213" i="11"/>
  <c r="R214" i="11"/>
  <c r="U225" i="11"/>
  <c r="V213" i="11"/>
  <c r="W235" i="11"/>
  <c r="V225" i="11"/>
  <c r="P228" i="11"/>
  <c r="W225" i="11"/>
  <c r="S219" i="11"/>
  <c r="X211" i="11"/>
  <c r="U224" i="11"/>
  <c r="S225" i="11"/>
  <c r="O226" i="11"/>
  <c r="U230" i="11"/>
  <c r="X220" i="11"/>
  <c r="S228" i="11"/>
  <c r="Q215" i="11"/>
  <c r="O232" i="11"/>
  <c r="R233" i="11"/>
  <c r="W210" i="11"/>
  <c r="W216" i="11"/>
  <c r="S215" i="11"/>
  <c r="W232" i="11"/>
  <c r="P222" i="11"/>
  <c r="Q216" i="11"/>
  <c r="Q234" i="11"/>
  <c r="P225" i="11"/>
  <c r="W234" i="11"/>
  <c r="V230" i="11"/>
  <c r="W213" i="11"/>
  <c r="X227" i="11"/>
  <c r="R235" i="11"/>
  <c r="X210" i="11"/>
  <c r="P223" i="11"/>
  <c r="S222" i="11"/>
  <c r="W224" i="11"/>
  <c r="T215" i="11"/>
  <c r="O234" i="11"/>
  <c r="W217" i="11"/>
  <c r="V232" i="11"/>
  <c r="T225" i="11"/>
  <c r="U213" i="11"/>
  <c r="X217" i="11"/>
  <c r="Q222" i="11"/>
  <c r="O211" i="11"/>
  <c r="X218" i="11"/>
  <c r="X231" i="11"/>
  <c r="R209" i="11"/>
  <c r="X221" i="11"/>
  <c r="R220" i="11"/>
  <c r="R221" i="11"/>
  <c r="V231" i="11"/>
  <c r="W223" i="11"/>
  <c r="S229" i="11"/>
  <c r="T235" i="11"/>
  <c r="R234" i="11"/>
  <c r="X229" i="11"/>
  <c r="V217" i="11"/>
  <c r="V223" i="11"/>
  <c r="T226" i="11"/>
  <c r="R236" i="11"/>
  <c r="X234" i="11"/>
  <c r="T221" i="11"/>
  <c r="X223" i="11"/>
  <c r="V218" i="11"/>
  <c r="R210" i="11"/>
  <c r="R223" i="11"/>
  <c r="U209" i="11"/>
  <c r="W230" i="11"/>
  <c r="T223" i="11"/>
  <c r="P214" i="11"/>
  <c r="Q210" i="11"/>
  <c r="S226" i="11"/>
  <c r="W214" i="11"/>
  <c r="W218" i="11"/>
  <c r="W221" i="11"/>
  <c r="Q235" i="11"/>
  <c r="Q218" i="11"/>
  <c r="V235" i="11"/>
  <c r="W220" i="11"/>
  <c r="Q224" i="11"/>
  <c r="R225" i="11"/>
  <c r="T209" i="11"/>
  <c r="S209" i="11"/>
  <c r="V222" i="11"/>
  <c r="O235" i="11"/>
  <c r="C15" i="2"/>
  <c r="S25" i="4"/>
  <c r="X32" i="1"/>
  <c r="P32" i="1"/>
  <c r="S31" i="1"/>
  <c r="V30" i="1"/>
  <c r="Q29" i="1"/>
  <c r="T28" i="1"/>
  <c r="R26" i="1"/>
  <c r="U25" i="1"/>
  <c r="X24" i="1"/>
  <c r="P24" i="1"/>
  <c r="S23" i="1"/>
  <c r="V22" i="1"/>
  <c r="Q21" i="1"/>
  <c r="T20" i="1"/>
  <c r="R18" i="1"/>
  <c r="U17" i="1"/>
  <c r="X16" i="1"/>
  <c r="P16" i="1"/>
  <c r="V14" i="1"/>
  <c r="Q13" i="1"/>
  <c r="T12" i="1"/>
  <c r="R10" i="1"/>
  <c r="U9" i="1"/>
  <c r="X8" i="1"/>
  <c r="P8" i="1"/>
  <c r="V6" i="1"/>
  <c r="O32" i="1"/>
  <c r="U30" i="1"/>
  <c r="P29" i="1"/>
  <c r="T25" i="1"/>
  <c r="O24" i="1"/>
  <c r="U22" i="1"/>
  <c r="P21" i="1"/>
  <c r="V19" i="1"/>
  <c r="Q18" i="1"/>
  <c r="R15" i="1"/>
  <c r="X13" i="1"/>
  <c r="V11" i="1"/>
  <c r="Q10" i="1"/>
  <c r="R7" i="1"/>
  <c r="X5" i="1"/>
  <c r="U32" i="1"/>
  <c r="S30" i="1"/>
  <c r="O26" i="1"/>
  <c r="X23" i="1"/>
  <c r="V21" i="1"/>
  <c r="Q20" i="1"/>
  <c r="U16" i="1"/>
  <c r="S14" i="1"/>
  <c r="U8" i="1"/>
  <c r="P7" i="1"/>
  <c r="R27" i="4"/>
  <c r="T14" i="4"/>
  <c r="W31" i="1"/>
  <c r="U29" i="1"/>
  <c r="S27" i="1"/>
  <c r="O23" i="1"/>
  <c r="X20" i="1"/>
  <c r="V18" i="1"/>
  <c r="T16" i="1"/>
  <c r="R14" i="1"/>
  <c r="X12" i="1"/>
  <c r="V10" i="1"/>
  <c r="T8" i="1"/>
  <c r="R6" i="1"/>
  <c r="W28" i="4"/>
  <c r="W32" i="1"/>
  <c r="R31" i="1"/>
  <c r="X29" i="1"/>
  <c r="V27" i="1"/>
  <c r="Q26" i="1"/>
  <c r="W24" i="1"/>
  <c r="R23" i="1"/>
  <c r="X21" i="1"/>
  <c r="T17" i="1"/>
  <c r="U14" i="1"/>
  <c r="P13" i="1"/>
  <c r="T9" i="1"/>
  <c r="U6" i="1"/>
  <c r="P5" i="1"/>
  <c r="P31" i="1"/>
  <c r="T27" i="1"/>
  <c r="R25" i="1"/>
  <c r="S22" i="1"/>
  <c r="T19" i="1"/>
  <c r="X15" i="1"/>
  <c r="Q12" i="1"/>
  <c r="R9" i="1"/>
  <c r="V5" i="1"/>
  <c r="O31" i="1"/>
  <c r="X28" i="1"/>
  <c r="V26" i="1"/>
  <c r="T24" i="1"/>
  <c r="R22" i="1"/>
  <c r="P20" i="1"/>
  <c r="O15" i="1"/>
  <c r="P12" i="1"/>
  <c r="O7" i="1"/>
  <c r="S23" i="4"/>
  <c r="O17" i="4"/>
  <c r="V31" i="1"/>
  <c r="Q30" i="1"/>
  <c r="O28" i="1"/>
  <c r="X25" i="1"/>
  <c r="S24" i="1"/>
  <c r="Q22" i="1"/>
  <c r="R19" i="1"/>
  <c r="X17" i="1"/>
  <c r="V15" i="1"/>
  <c r="Q14" i="1"/>
  <c r="U10" i="1"/>
  <c r="P9" i="1"/>
  <c r="V7" i="1"/>
  <c r="Q6" i="1"/>
  <c r="S29" i="4"/>
  <c r="Q10" i="4"/>
  <c r="V32" i="1"/>
  <c r="Q31" i="1"/>
  <c r="T30" i="1"/>
  <c r="R28" i="1"/>
  <c r="U27" i="1"/>
  <c r="X26" i="1"/>
  <c r="P26" i="1"/>
  <c r="S25" i="1"/>
  <c r="V24" i="1"/>
  <c r="Q23" i="1"/>
  <c r="T22" i="1"/>
  <c r="R20" i="1"/>
  <c r="U19" i="1"/>
  <c r="X18" i="1"/>
  <c r="P18" i="1"/>
  <c r="V16" i="1"/>
  <c r="Q15" i="1"/>
  <c r="T14" i="1"/>
  <c r="R12" i="1"/>
  <c r="U11" i="1"/>
  <c r="X10" i="1"/>
  <c r="P10" i="1"/>
  <c r="V8" i="1"/>
  <c r="Q7" i="1"/>
  <c r="T6" i="1"/>
  <c r="X31" i="1"/>
  <c r="V29" i="1"/>
  <c r="Q28" i="1"/>
  <c r="W26" i="1"/>
  <c r="U24" i="1"/>
  <c r="P23" i="1"/>
  <c r="R17" i="1"/>
  <c r="P15" i="1"/>
  <c r="V13" i="1"/>
  <c r="T11" i="1"/>
  <c r="X7" i="1"/>
  <c r="S6" i="1"/>
  <c r="T32" i="1"/>
  <c r="R30" i="1"/>
  <c r="P28" i="1"/>
  <c r="Q25" i="1"/>
  <c r="W23" i="1"/>
  <c r="U21" i="1"/>
  <c r="Q17" i="1"/>
  <c r="W15" i="1"/>
  <c r="U13" i="1"/>
  <c r="Q9" i="1"/>
  <c r="W7" i="1"/>
  <c r="U5" i="1"/>
  <c r="Q20" i="4"/>
  <c r="S32" i="1"/>
  <c r="T29" i="1"/>
  <c r="W28" i="1"/>
  <c r="R27" i="1"/>
  <c r="U26" i="1"/>
  <c r="P25" i="1"/>
  <c r="V23" i="1"/>
  <c r="T21" i="1"/>
  <c r="U18" i="1"/>
  <c r="P17" i="1"/>
  <c r="S16" i="1"/>
  <c r="T13" i="1"/>
  <c r="R11" i="1"/>
  <c r="X9" i="1"/>
  <c r="S8" i="1"/>
  <c r="T5" i="1"/>
  <c r="U16" i="4"/>
  <c r="T31" i="1"/>
  <c r="S26" i="1"/>
  <c r="U23" i="1"/>
  <c r="R21" i="1"/>
  <c r="S18" i="1"/>
  <c r="T15" i="1"/>
  <c r="U12" i="1"/>
  <c r="V9" i="1"/>
  <c r="X30" i="1"/>
  <c r="U20" i="1"/>
  <c r="O17" i="1"/>
  <c r="R8" i="1"/>
  <c r="X27" i="1"/>
  <c r="X19" i="1"/>
  <c r="Q8" i="1"/>
  <c r="Q32" i="1"/>
  <c r="P27" i="1"/>
  <c r="Q16" i="1"/>
  <c r="T7" i="1"/>
  <c r="U22" i="4"/>
  <c r="R29" i="1"/>
  <c r="S21" i="1"/>
  <c r="V12" i="1"/>
  <c r="X6" i="1"/>
  <c r="V28" i="1"/>
  <c r="T23" i="1"/>
  <c r="V20" i="1"/>
  <c r="W17" i="1"/>
  <c r="X14" i="1"/>
  <c r="O9" i="1"/>
  <c r="P6" i="1"/>
  <c r="U28" i="1"/>
  <c r="W25" i="1"/>
  <c r="V17" i="1"/>
  <c r="X11" i="1"/>
  <c r="W30" i="1"/>
  <c r="V25" i="1"/>
  <c r="P14" i="1"/>
  <c r="P30" i="1"/>
  <c r="O25" i="1"/>
  <c r="P11" i="1"/>
  <c r="R5" i="1"/>
  <c r="U31" i="1"/>
  <c r="Q24" i="1"/>
  <c r="T18" i="1"/>
  <c r="W9" i="1"/>
  <c r="V12" i="4"/>
  <c r="X22" i="1"/>
  <c r="Q11" i="1"/>
  <c r="R32" i="1"/>
  <c r="O30" i="1"/>
  <c r="Q27" i="1"/>
  <c r="P22" i="1"/>
  <c r="Q19" i="1"/>
  <c r="R16" i="1"/>
  <c r="T10" i="1"/>
  <c r="U7" i="1"/>
  <c r="S29" i="1"/>
  <c r="R24" i="1"/>
  <c r="P19" i="1"/>
  <c r="R13" i="1"/>
  <c r="S10" i="1"/>
  <c r="T26" i="1"/>
  <c r="U15" i="1"/>
  <c r="O6" i="1"/>
  <c r="W22" i="1"/>
  <c r="S19" i="1"/>
  <c r="Q11" i="4"/>
  <c r="S13" i="1"/>
  <c r="Q5" i="1"/>
  <c r="O27" i="1"/>
  <c r="S26" i="4"/>
  <c r="O7" i="4"/>
  <c r="Q18" i="4"/>
  <c r="U29" i="4"/>
  <c r="W6" i="4"/>
  <c r="S12" i="1"/>
  <c r="T27" i="4"/>
  <c r="Q25" i="4"/>
  <c r="X14" i="4"/>
  <c r="U17" i="4"/>
  <c r="P21" i="4"/>
  <c r="S5" i="1"/>
  <c r="O8" i="1"/>
  <c r="W6" i="1"/>
  <c r="W23" i="4"/>
  <c r="U8" i="4"/>
  <c r="T6" i="4"/>
  <c r="X12" i="4"/>
  <c r="T30" i="4"/>
  <c r="R11" i="4"/>
  <c r="R8" i="4"/>
  <c r="S11" i="1"/>
  <c r="W20" i="1"/>
  <c r="U28" i="4"/>
  <c r="V19" i="4"/>
  <c r="R7" i="4"/>
  <c r="O13" i="1"/>
  <c r="R20" i="4"/>
  <c r="P13" i="4"/>
  <c r="O21" i="1"/>
  <c r="X13" i="4"/>
  <c r="U32" i="4"/>
  <c r="W30" i="4"/>
  <c r="O10" i="1"/>
  <c r="W24" i="4"/>
  <c r="T24" i="4"/>
  <c r="T31" i="4"/>
  <c r="O5" i="1"/>
  <c r="W31" i="4"/>
  <c r="T22" i="4"/>
  <c r="X30" i="4"/>
  <c r="W13" i="1"/>
  <c r="S28" i="1"/>
  <c r="O25" i="4"/>
  <c r="O26" i="4"/>
  <c r="P27" i="4"/>
  <c r="V25" i="4"/>
  <c r="Q27" i="4"/>
  <c r="R10" i="4"/>
  <c r="W26" i="4"/>
  <c r="Q24" i="4"/>
  <c r="P5" i="4"/>
  <c r="O30" i="4"/>
  <c r="S8" i="4"/>
  <c r="V26" i="4"/>
  <c r="O18" i="1"/>
  <c r="S9" i="1"/>
  <c r="W12" i="1"/>
  <c r="W29" i="1"/>
  <c r="W8" i="1"/>
  <c r="O22" i="1"/>
  <c r="S14" i="4"/>
  <c r="O32" i="4"/>
  <c r="U30" i="4"/>
  <c r="W16" i="1"/>
  <c r="S24" i="4"/>
  <c r="O11" i="1"/>
  <c r="V7" i="4"/>
  <c r="P20" i="4"/>
  <c r="W14" i="1"/>
  <c r="S15" i="1"/>
  <c r="O20" i="1"/>
  <c r="P11" i="4"/>
  <c r="O12" i="1"/>
  <c r="O16" i="1"/>
  <c r="S20" i="1"/>
  <c r="U31" i="4"/>
  <c r="W32" i="4"/>
  <c r="W21" i="1"/>
  <c r="O31" i="4"/>
  <c r="U14" i="4"/>
  <c r="R24" i="4"/>
  <c r="U25" i="4"/>
  <c r="U20" i="4"/>
  <c r="V28" i="4"/>
  <c r="S10" i="4"/>
  <c r="W27" i="1"/>
  <c r="T15" i="4"/>
  <c r="X19" i="4"/>
  <c r="U9" i="4"/>
  <c r="P26" i="4"/>
  <c r="W18" i="1"/>
  <c r="W5" i="4"/>
  <c r="X5" i="4"/>
  <c r="W11" i="1"/>
  <c r="R17" i="4"/>
  <c r="O19" i="1"/>
  <c r="S7" i="1"/>
  <c r="S17" i="1"/>
  <c r="V22" i="4"/>
  <c r="O14" i="1"/>
  <c r="O29" i="1"/>
  <c r="S18" i="4"/>
  <c r="Q17" i="4"/>
  <c r="P30" i="4"/>
  <c r="R25" i="4"/>
  <c r="U12" i="4"/>
  <c r="T29" i="4"/>
  <c r="P29" i="4"/>
  <c r="X26" i="4"/>
  <c r="W19" i="1"/>
  <c r="P8" i="4"/>
  <c r="X6" i="4"/>
  <c r="X18" i="4"/>
  <c r="S31" i="4"/>
  <c r="W10" i="1"/>
  <c r="V6" i="4"/>
  <c r="W5" i="1"/>
  <c r="U21" i="4"/>
  <c r="V21" i="4"/>
  <c r="T5" i="4"/>
  <c r="V32" i="4"/>
  <c r="V13" i="4"/>
  <c r="V17" i="4"/>
  <c r="P22" i="4"/>
  <c r="V8" i="4"/>
  <c r="O28" i="4"/>
  <c r="O10" i="4"/>
  <c r="V9" i="4"/>
  <c r="R6" i="4"/>
  <c r="Q5" i="4"/>
  <c r="O16" i="4"/>
  <c r="V15" i="4"/>
  <c r="S9" i="4"/>
  <c r="O20" i="4"/>
  <c r="R15" i="4"/>
  <c r="S15" i="4"/>
  <c r="W17" i="4"/>
  <c r="X32" i="4"/>
  <c r="Q8" i="4"/>
  <c r="Q15" i="4"/>
  <c r="U24" i="4"/>
  <c r="W9" i="4"/>
  <c r="S20" i="4"/>
  <c r="R32" i="4"/>
  <c r="O24" i="4"/>
  <c r="U18" i="4"/>
  <c r="U26" i="4"/>
  <c r="V14" i="4"/>
  <c r="X29" i="4"/>
  <c r="S12" i="4"/>
  <c r="Q16" i="4"/>
  <c r="W7" i="4"/>
  <c r="T21" i="4"/>
  <c r="W25" i="4"/>
  <c r="Q28" i="4"/>
  <c r="Q26" i="4"/>
  <c r="R14" i="4"/>
  <c r="R26" i="4"/>
  <c r="R29" i="4"/>
  <c r="X9" i="4"/>
  <c r="P32" i="4"/>
  <c r="O11" i="4"/>
  <c r="S32" i="4"/>
  <c r="T9" i="4"/>
  <c r="V5" i="4"/>
  <c r="V24" i="4"/>
  <c r="P31" i="4"/>
  <c r="P9" i="4"/>
  <c r="T10" i="4"/>
  <c r="T28" i="4"/>
  <c r="P18" i="4"/>
  <c r="U23" i="4"/>
  <c r="Q29" i="4"/>
  <c r="U7" i="4"/>
  <c r="T19" i="4"/>
  <c r="P24" i="4"/>
  <c r="T8" i="4"/>
  <c r="P10" i="4"/>
  <c r="P28" i="4"/>
  <c r="U27" i="4"/>
  <c r="Q7" i="4"/>
  <c r="T18" i="4"/>
  <c r="O19" i="4"/>
  <c r="P14" i="4"/>
  <c r="O27" i="4"/>
  <c r="W15" i="4"/>
  <c r="S28" i="4"/>
  <c r="O13" i="4"/>
  <c r="U11" i="4"/>
  <c r="R28" i="4"/>
  <c r="W18" i="4"/>
  <c r="V16" i="4"/>
  <c r="V18" i="4"/>
  <c r="X11" i="4"/>
  <c r="U5" i="4"/>
  <c r="U15" i="4"/>
  <c r="Q23" i="4"/>
  <c r="S16" i="4"/>
  <c r="X21" i="4"/>
  <c r="W8" i="4"/>
  <c r="X15" i="4"/>
  <c r="W13" i="4"/>
  <c r="T7" i="4"/>
  <c r="V11" i="4"/>
  <c r="W19" i="4"/>
  <c r="T12" i="4"/>
  <c r="U13" i="4"/>
  <c r="O18" i="4"/>
  <c r="O29" i="4"/>
  <c r="S27" i="4"/>
  <c r="T32" i="4"/>
  <c r="R9" i="4"/>
  <c r="X7" i="4"/>
  <c r="U6" i="4"/>
  <c r="P16" i="4"/>
  <c r="O21" i="4"/>
  <c r="O12" i="4"/>
  <c r="Q22" i="4"/>
  <c r="R31" i="4"/>
  <c r="P15" i="4"/>
  <c r="S17" i="4"/>
  <c r="W10" i="4"/>
  <c r="Q13" i="4"/>
  <c r="V27" i="4"/>
  <c r="Q9" i="4"/>
  <c r="Q32" i="4"/>
  <c r="T20" i="4"/>
  <c r="S19" i="4"/>
  <c r="X28" i="4"/>
  <c r="X20" i="4"/>
  <c r="R16" i="4"/>
  <c r="V30" i="4"/>
  <c r="W27" i="4"/>
  <c r="P25" i="4"/>
  <c r="R12" i="4"/>
  <c r="S22" i="4"/>
  <c r="V10" i="4"/>
  <c r="T11" i="4"/>
  <c r="Q30" i="4"/>
  <c r="W21" i="4"/>
  <c r="X17" i="4"/>
  <c r="T17" i="4"/>
  <c r="X10" i="4"/>
  <c r="O14" i="4"/>
  <c r="W11" i="4"/>
  <c r="X27" i="4"/>
  <c r="T23" i="4"/>
  <c r="U19" i="4"/>
  <c r="Q19" i="4"/>
  <c r="Q31" i="4"/>
  <c r="S6" i="4"/>
  <c r="X8" i="4"/>
  <c r="R21" i="4"/>
  <c r="V20" i="4"/>
  <c r="P19" i="4"/>
  <c r="P12" i="4"/>
  <c r="V23" i="4"/>
  <c r="R22" i="4"/>
  <c r="X16" i="4"/>
  <c r="R18" i="4"/>
  <c r="W12" i="4"/>
  <c r="S7" i="4"/>
  <c r="T26" i="4"/>
  <c r="P7" i="4"/>
  <c r="R30" i="4"/>
  <c r="X24" i="4"/>
  <c r="O5" i="4"/>
  <c r="V29" i="4"/>
  <c r="W29" i="4"/>
  <c r="R23" i="4"/>
  <c r="X31" i="4"/>
  <c r="S13" i="4"/>
  <c r="O6" i="4"/>
  <c r="X25" i="4"/>
  <c r="U10" i="4"/>
  <c r="R19" i="4"/>
  <c r="S30" i="4"/>
  <c r="Q14" i="4"/>
  <c r="V31" i="4"/>
  <c r="Q12" i="4"/>
  <c r="Q6" i="4"/>
  <c r="X22" i="4"/>
  <c r="S21" i="4"/>
  <c r="W16" i="4"/>
  <c r="R13" i="4"/>
  <c r="P6" i="4"/>
  <c r="O15" i="4"/>
  <c r="O9" i="4"/>
  <c r="O23" i="4"/>
  <c r="T13" i="4"/>
  <c r="T25" i="4"/>
  <c r="X23" i="4"/>
  <c r="T16" i="4"/>
  <c r="S5" i="4"/>
  <c r="R5" i="4"/>
  <c r="O22" i="4"/>
  <c r="W20" i="4"/>
  <c r="P23" i="4"/>
  <c r="O8" i="4"/>
  <c r="S11" i="4"/>
  <c r="W14" i="4"/>
  <c r="W22" i="4"/>
  <c r="P17" i="4"/>
  <c r="Q21" i="4"/>
  <c r="Q100" i="4"/>
  <c r="S98" i="4"/>
  <c r="T91" i="4"/>
  <c r="X100" i="1"/>
  <c r="P100" i="1"/>
  <c r="V98" i="1"/>
  <c r="Q97" i="1"/>
  <c r="T96" i="1"/>
  <c r="W95" i="1"/>
  <c r="O95" i="1"/>
  <c r="R94" i="1"/>
  <c r="U93" i="1"/>
  <c r="X92" i="1"/>
  <c r="P92" i="1"/>
  <c r="V90" i="1"/>
  <c r="Q89" i="1"/>
  <c r="T88" i="1"/>
  <c r="R86" i="1"/>
  <c r="U85" i="1"/>
  <c r="X84" i="1"/>
  <c r="P84" i="1"/>
  <c r="V82" i="1"/>
  <c r="Q81" i="1"/>
  <c r="T80" i="1"/>
  <c r="R78" i="1"/>
  <c r="U77" i="1"/>
  <c r="X76" i="1"/>
  <c r="P76" i="1"/>
  <c r="V74" i="1"/>
  <c r="R99" i="1"/>
  <c r="X97" i="1"/>
  <c r="P97" i="1"/>
  <c r="V95" i="1"/>
  <c r="Q94" i="1"/>
  <c r="T93" i="1"/>
  <c r="U90" i="1"/>
  <c r="P89" i="1"/>
  <c r="V87" i="1"/>
  <c r="Q86" i="1"/>
  <c r="R83" i="1"/>
  <c r="X81" i="1"/>
  <c r="T77" i="1"/>
  <c r="R75" i="1"/>
  <c r="X73" i="1"/>
  <c r="U100" i="1"/>
  <c r="S98" i="1"/>
  <c r="Q96" i="1"/>
  <c r="W94" i="1"/>
  <c r="R93" i="1"/>
  <c r="P91" i="1"/>
  <c r="W86" i="1"/>
  <c r="U84" i="1"/>
  <c r="Q80" i="1"/>
  <c r="W78" i="1"/>
  <c r="U76" i="1"/>
  <c r="O90" i="4"/>
  <c r="Q84" i="4"/>
  <c r="W99" i="1"/>
  <c r="U97" i="1"/>
  <c r="P96" i="1"/>
  <c r="W91" i="1"/>
  <c r="U89" i="1"/>
  <c r="S87" i="1"/>
  <c r="Q85" i="1"/>
  <c r="X80" i="1"/>
  <c r="V78" i="1"/>
  <c r="T76" i="1"/>
  <c r="R74" i="1"/>
  <c r="Q88" i="4"/>
  <c r="U98" i="1"/>
  <c r="S96" i="1"/>
  <c r="R91" i="1"/>
  <c r="X89" i="1"/>
  <c r="T85" i="1"/>
  <c r="U82" i="1"/>
  <c r="P81" i="1"/>
  <c r="V79" i="1"/>
  <c r="Q78" i="1"/>
  <c r="U74" i="1"/>
  <c r="P73" i="1"/>
  <c r="U84" i="4"/>
  <c r="X99" i="1"/>
  <c r="V97" i="1"/>
  <c r="T95" i="1"/>
  <c r="U92" i="1"/>
  <c r="Q88" i="1"/>
  <c r="R85" i="1"/>
  <c r="P83" i="1"/>
  <c r="O78" i="1"/>
  <c r="P75" i="1"/>
  <c r="R99" i="4"/>
  <c r="O99" i="1"/>
  <c r="S95" i="1"/>
  <c r="Q93" i="1"/>
  <c r="O91" i="1"/>
  <c r="X88" i="1"/>
  <c r="V86" i="1"/>
  <c r="T84" i="1"/>
  <c r="R82" i="1"/>
  <c r="P80" i="1"/>
  <c r="S93" i="4"/>
  <c r="V99" i="1"/>
  <c r="Q98" i="1"/>
  <c r="W96" i="1"/>
  <c r="R95" i="1"/>
  <c r="X93" i="1"/>
  <c r="S92" i="1"/>
  <c r="W88" i="1"/>
  <c r="R87" i="1"/>
  <c r="X85" i="1"/>
  <c r="T81" i="1"/>
  <c r="O80" i="1"/>
  <c r="U78" i="1"/>
  <c r="P77" i="1"/>
  <c r="V75" i="1"/>
  <c r="Q74" i="1"/>
  <c r="T73" i="1"/>
  <c r="U98" i="4"/>
  <c r="X89" i="4"/>
  <c r="S77" i="4"/>
  <c r="T99" i="4"/>
  <c r="X78" i="4"/>
  <c r="Q76" i="4"/>
  <c r="V100" i="1"/>
  <c r="Q99" i="1"/>
  <c r="T98" i="1"/>
  <c r="W97" i="1"/>
  <c r="O97" i="1"/>
  <c r="R96" i="1"/>
  <c r="U95" i="1"/>
  <c r="X94" i="1"/>
  <c r="P94" i="1"/>
  <c r="V92" i="1"/>
  <c r="Q91" i="1"/>
  <c r="T90" i="1"/>
  <c r="R88" i="1"/>
  <c r="U87" i="1"/>
  <c r="X86" i="1"/>
  <c r="P86" i="1"/>
  <c r="V84" i="1"/>
  <c r="Q83" i="1"/>
  <c r="T82" i="1"/>
  <c r="R80" i="1"/>
  <c r="U79" i="1"/>
  <c r="X78" i="1"/>
  <c r="P78" i="1"/>
  <c r="V76" i="1"/>
  <c r="Q75" i="1"/>
  <c r="T74" i="1"/>
  <c r="U93" i="4"/>
  <c r="P99" i="1"/>
  <c r="O94" i="1"/>
  <c r="X91" i="1"/>
  <c r="V89" i="1"/>
  <c r="T87" i="1"/>
  <c r="O86" i="1"/>
  <c r="X83" i="1"/>
  <c r="V81" i="1"/>
  <c r="T79" i="1"/>
  <c r="R77" i="1"/>
  <c r="X75" i="1"/>
  <c r="V73" i="1"/>
  <c r="T93" i="4"/>
  <c r="T100" i="1"/>
  <c r="R98" i="1"/>
  <c r="X96" i="1"/>
  <c r="V94" i="1"/>
  <c r="T92" i="1"/>
  <c r="R90" i="1"/>
  <c r="P88" i="1"/>
  <c r="U81" i="1"/>
  <c r="S79" i="1"/>
  <c r="Q77" i="1"/>
  <c r="U73" i="1"/>
  <c r="P75" i="4"/>
  <c r="S100" i="1"/>
  <c r="T97" i="1"/>
  <c r="O96" i="1"/>
  <c r="U94" i="1"/>
  <c r="P93" i="1"/>
  <c r="V91" i="1"/>
  <c r="Q90" i="1"/>
  <c r="T89" i="1"/>
  <c r="O88" i="1"/>
  <c r="U86" i="1"/>
  <c r="P85" i="1"/>
  <c r="V83" i="1"/>
  <c r="Q82" i="1"/>
  <c r="W80" i="1"/>
  <c r="R79" i="1"/>
  <c r="X77" i="1"/>
  <c r="V95" i="4"/>
  <c r="Q92" i="4"/>
  <c r="W74" i="4"/>
  <c r="T80" i="4"/>
  <c r="V96" i="1"/>
  <c r="T91" i="1"/>
  <c r="V88" i="1"/>
  <c r="X82" i="1"/>
  <c r="P74" i="1"/>
  <c r="X90" i="1"/>
  <c r="S73" i="1"/>
  <c r="X95" i="1"/>
  <c r="X87" i="1"/>
  <c r="P79" i="1"/>
  <c r="R100" i="1"/>
  <c r="Q87" i="1"/>
  <c r="S81" i="1"/>
  <c r="U75" i="1"/>
  <c r="U99" i="1"/>
  <c r="T94" i="1"/>
  <c r="T86" i="1"/>
  <c r="P83" i="4"/>
  <c r="T99" i="1"/>
  <c r="U91" i="1"/>
  <c r="T83" i="1"/>
  <c r="W74" i="1"/>
  <c r="R77" i="4"/>
  <c r="X98" i="1"/>
  <c r="U96" i="1"/>
  <c r="W93" i="1"/>
  <c r="U88" i="1"/>
  <c r="V85" i="1"/>
  <c r="W82" i="1"/>
  <c r="X79" i="1"/>
  <c r="O74" i="1"/>
  <c r="W98" i="1"/>
  <c r="V93" i="1"/>
  <c r="P82" i="1"/>
  <c r="R76" i="1"/>
  <c r="O93" i="1"/>
  <c r="Q76" i="1"/>
  <c r="O98" i="1"/>
  <c r="Q95" i="1"/>
  <c r="P90" i="1"/>
  <c r="R84" i="1"/>
  <c r="T78" i="1"/>
  <c r="S94" i="1"/>
  <c r="S86" i="1"/>
  <c r="V77" i="1"/>
  <c r="V74" i="4"/>
  <c r="Q79" i="1"/>
  <c r="P98" i="1"/>
  <c r="W90" i="1"/>
  <c r="O82" i="1"/>
  <c r="R73" i="1"/>
  <c r="Q89" i="4"/>
  <c r="Q100" i="1"/>
  <c r="S97" i="1"/>
  <c r="P95" i="1"/>
  <c r="R92" i="1"/>
  <c r="O90" i="1"/>
  <c r="P87" i="1"/>
  <c r="Q84" i="1"/>
  <c r="R81" i="1"/>
  <c r="T75" i="1"/>
  <c r="R97" i="1"/>
  <c r="Q92" i="1"/>
  <c r="S89" i="1"/>
  <c r="U83" i="1"/>
  <c r="V80" i="1"/>
  <c r="X74" i="1"/>
  <c r="R89" i="1"/>
  <c r="U80" i="1"/>
  <c r="S84" i="1"/>
  <c r="O89" i="1"/>
  <c r="O85" i="1"/>
  <c r="W85" i="1"/>
  <c r="X91" i="4"/>
  <c r="S79" i="4"/>
  <c r="S89" i="4"/>
  <c r="W78" i="4"/>
  <c r="R93" i="4"/>
  <c r="V94" i="4"/>
  <c r="O97" i="4"/>
  <c r="W92" i="1"/>
  <c r="Q73" i="4"/>
  <c r="Q83" i="4"/>
  <c r="P85" i="4"/>
  <c r="W84" i="1"/>
  <c r="R84" i="4"/>
  <c r="V79" i="4"/>
  <c r="P88" i="4"/>
  <c r="X94" i="4"/>
  <c r="O93" i="4"/>
  <c r="V87" i="4"/>
  <c r="R87" i="4"/>
  <c r="P81" i="4"/>
  <c r="X99" i="4"/>
  <c r="U81" i="4"/>
  <c r="U97" i="4"/>
  <c r="Q74" i="4"/>
  <c r="V80" i="4"/>
  <c r="O88" i="4"/>
  <c r="O76" i="4"/>
  <c r="S91" i="4"/>
  <c r="O100" i="4"/>
  <c r="P73" i="4"/>
  <c r="T82" i="4"/>
  <c r="R76" i="4"/>
  <c r="R90" i="4"/>
  <c r="Q81" i="4"/>
  <c r="S74" i="1"/>
  <c r="S76" i="1"/>
  <c r="W81" i="1"/>
  <c r="W77" i="1"/>
  <c r="O94" i="4"/>
  <c r="O96" i="4"/>
  <c r="W90" i="4"/>
  <c r="T90" i="4"/>
  <c r="X97" i="4"/>
  <c r="W82" i="4"/>
  <c r="R98" i="4"/>
  <c r="O85" i="4"/>
  <c r="X84" i="4"/>
  <c r="R92" i="4"/>
  <c r="W88" i="4"/>
  <c r="R81" i="4"/>
  <c r="S85" i="4"/>
  <c r="U82" i="4"/>
  <c r="T73" i="4"/>
  <c r="O80" i="4"/>
  <c r="T81" i="4"/>
  <c r="X88" i="4"/>
  <c r="S88" i="1"/>
  <c r="W75" i="1"/>
  <c r="P92" i="4"/>
  <c r="T96" i="4"/>
  <c r="O74" i="4"/>
  <c r="S96" i="4"/>
  <c r="R75" i="4"/>
  <c r="W76" i="1"/>
  <c r="S83" i="1"/>
  <c r="P89" i="4"/>
  <c r="T94" i="4"/>
  <c r="U77" i="4"/>
  <c r="P90" i="4"/>
  <c r="P96" i="4"/>
  <c r="W83" i="1"/>
  <c r="W89" i="1"/>
  <c r="T78" i="4"/>
  <c r="S82" i="1"/>
  <c r="W93" i="4"/>
  <c r="P78" i="4"/>
  <c r="S77" i="1"/>
  <c r="R83" i="4"/>
  <c r="V88" i="4"/>
  <c r="V96" i="4"/>
  <c r="V98" i="4"/>
  <c r="O82" i="4"/>
  <c r="Q85" i="4"/>
  <c r="S75" i="4"/>
  <c r="W84" i="4"/>
  <c r="U86" i="4"/>
  <c r="U100" i="4"/>
  <c r="S95" i="4"/>
  <c r="O92" i="1"/>
  <c r="S91" i="1"/>
  <c r="X77" i="4"/>
  <c r="X83" i="4"/>
  <c r="P93" i="4"/>
  <c r="Q86" i="4"/>
  <c r="O83" i="1"/>
  <c r="U80" i="4"/>
  <c r="S85" i="1"/>
  <c r="U73" i="4"/>
  <c r="O86" i="4"/>
  <c r="T74" i="4"/>
  <c r="P82" i="4"/>
  <c r="P86" i="4"/>
  <c r="W73" i="1"/>
  <c r="W85" i="4"/>
  <c r="S93" i="1"/>
  <c r="V82" i="4"/>
  <c r="S73" i="4"/>
  <c r="S83" i="4"/>
  <c r="T98" i="4"/>
  <c r="P80" i="4"/>
  <c r="X98" i="4"/>
  <c r="Q94" i="4"/>
  <c r="S80" i="1"/>
  <c r="O81" i="1"/>
  <c r="Q99" i="4"/>
  <c r="V93" i="4"/>
  <c r="T86" i="4"/>
  <c r="T100" i="4"/>
  <c r="R74" i="4"/>
  <c r="R88" i="4"/>
  <c r="X74" i="4"/>
  <c r="X90" i="4"/>
  <c r="X96" i="4"/>
  <c r="O77" i="1"/>
  <c r="W98" i="4"/>
  <c r="V76" i="4"/>
  <c r="V90" i="4"/>
  <c r="Q97" i="4"/>
  <c r="T88" i="4"/>
  <c r="Q80" i="4"/>
  <c r="T75" i="4"/>
  <c r="O73" i="1"/>
  <c r="O77" i="4"/>
  <c r="R82" i="4"/>
  <c r="W77" i="4"/>
  <c r="S87" i="4"/>
  <c r="O76" i="1"/>
  <c r="U78" i="4"/>
  <c r="V100" i="4"/>
  <c r="P94" i="4"/>
  <c r="S78" i="1"/>
  <c r="W87" i="1"/>
  <c r="U96" i="4"/>
  <c r="O87" i="1"/>
  <c r="S90" i="1"/>
  <c r="O84" i="1"/>
  <c r="W80" i="4"/>
  <c r="P74" i="4"/>
  <c r="V92" i="4"/>
  <c r="R95" i="4"/>
  <c r="V84" i="4"/>
  <c r="O100" i="1"/>
  <c r="Q79" i="4"/>
  <c r="Q95" i="4"/>
  <c r="U76" i="4"/>
  <c r="W92" i="4"/>
  <c r="W94" i="4"/>
  <c r="W100" i="1"/>
  <c r="S99" i="1"/>
  <c r="X73" i="4"/>
  <c r="P91" i="4"/>
  <c r="T89" i="4"/>
  <c r="T77" i="4"/>
  <c r="U89" i="4"/>
  <c r="X80" i="4"/>
  <c r="T83" i="4"/>
  <c r="T97" i="4"/>
  <c r="W79" i="1"/>
  <c r="P99" i="4"/>
  <c r="R79" i="4"/>
  <c r="X87" i="4"/>
  <c r="U92" i="4"/>
  <c r="U85" i="4"/>
  <c r="Q73" i="1"/>
  <c r="P77" i="4"/>
  <c r="P87" i="4"/>
  <c r="X86" i="4"/>
  <c r="P100" i="4"/>
  <c r="O78" i="4"/>
  <c r="R91" i="4"/>
  <c r="R100" i="4"/>
  <c r="O75" i="1"/>
  <c r="O98" i="4"/>
  <c r="W96" i="4"/>
  <c r="U94" i="4"/>
  <c r="S75" i="1"/>
  <c r="P97" i="4"/>
  <c r="W76" i="4"/>
  <c r="O79" i="1"/>
  <c r="X75" i="4"/>
  <c r="V81" i="4"/>
  <c r="Q78" i="4"/>
  <c r="S97" i="4"/>
  <c r="T87" i="4"/>
  <c r="R94" i="4"/>
  <c r="T95" i="4"/>
  <c r="T79" i="4"/>
  <c r="U75" i="4"/>
  <c r="T84" i="4"/>
  <c r="Q98" i="4"/>
  <c r="W75" i="4"/>
  <c r="U90" i="4"/>
  <c r="Q90" i="4"/>
  <c r="O83" i="4"/>
  <c r="U91" i="4"/>
  <c r="X93" i="4"/>
  <c r="Q93" i="4"/>
  <c r="Q96" i="4"/>
  <c r="V75" i="4"/>
  <c r="R73" i="4"/>
  <c r="O91" i="4"/>
  <c r="O79" i="4"/>
  <c r="S88" i="4"/>
  <c r="W97" i="4"/>
  <c r="X92" i="4"/>
  <c r="U95" i="4"/>
  <c r="P79" i="4"/>
  <c r="X79" i="4"/>
  <c r="U74" i="4"/>
  <c r="V99" i="4"/>
  <c r="O89" i="4"/>
  <c r="O92" i="4"/>
  <c r="W99" i="4"/>
  <c r="Q75" i="4"/>
  <c r="U99" i="4"/>
  <c r="V91" i="4"/>
  <c r="V77" i="4"/>
  <c r="T92" i="4"/>
  <c r="X81" i="4"/>
  <c r="O87" i="4"/>
  <c r="R97" i="4"/>
  <c r="Q87" i="4"/>
  <c r="U88" i="4"/>
  <c r="P76" i="4"/>
  <c r="R80" i="4"/>
  <c r="S92" i="4"/>
  <c r="O75" i="4"/>
  <c r="S99" i="4"/>
  <c r="U87" i="4"/>
  <c r="X82" i="4"/>
  <c r="R86" i="4"/>
  <c r="R96" i="4"/>
  <c r="W81" i="4"/>
  <c r="O95" i="4"/>
  <c r="P95" i="4"/>
  <c r="X95" i="4"/>
  <c r="R85" i="4"/>
  <c r="S74" i="4"/>
  <c r="X100" i="4"/>
  <c r="V83" i="4"/>
  <c r="W73" i="4"/>
  <c r="S81" i="4"/>
  <c r="Q77" i="4"/>
  <c r="W95" i="4"/>
  <c r="P98" i="4"/>
  <c r="S94" i="4"/>
  <c r="X76" i="4"/>
  <c r="S78" i="4"/>
  <c r="S100" i="4"/>
  <c r="T76" i="4"/>
  <c r="O73" i="4"/>
  <c r="O81" i="4"/>
  <c r="Q82" i="4"/>
  <c r="W86" i="4"/>
  <c r="P84" i="4"/>
  <c r="V89" i="4"/>
  <c r="S76" i="4"/>
  <c r="R78" i="4"/>
  <c r="T85" i="4"/>
  <c r="S90" i="4"/>
  <c r="S86" i="4"/>
  <c r="S82" i="4"/>
  <c r="V97" i="4"/>
  <c r="S84" i="4"/>
  <c r="W91" i="4"/>
  <c r="V86" i="4"/>
  <c r="U83" i="4"/>
  <c r="V73" i="4"/>
  <c r="W87" i="4"/>
  <c r="W89" i="4"/>
  <c r="W83" i="4"/>
  <c r="W79" i="4"/>
  <c r="V78" i="4"/>
  <c r="R89" i="4"/>
  <c r="W100" i="4"/>
  <c r="U79" i="4"/>
  <c r="S80" i="4"/>
  <c r="O99" i="4"/>
  <c r="V85" i="4"/>
  <c r="O84" i="4"/>
  <c r="X85" i="4"/>
  <c r="Q91" i="4"/>
  <c r="D15" i="2"/>
  <c r="X265" i="4"/>
  <c r="O263" i="4"/>
  <c r="U266" i="1"/>
  <c r="X265" i="1"/>
  <c r="P265" i="1"/>
  <c r="S264" i="1"/>
  <c r="V263" i="1"/>
  <c r="X257" i="1"/>
  <c r="P257" i="1"/>
  <c r="S256" i="1"/>
  <c r="V255" i="1"/>
  <c r="X249" i="1"/>
  <c r="P249" i="1"/>
  <c r="S248" i="1"/>
  <c r="V247" i="1"/>
  <c r="T270" i="4"/>
  <c r="U268" i="1"/>
  <c r="X267" i="1"/>
  <c r="P267" i="1"/>
  <c r="S266" i="1"/>
  <c r="V265" i="1"/>
  <c r="U260" i="1"/>
  <c r="X259" i="1"/>
  <c r="P259" i="1"/>
  <c r="S258" i="1"/>
  <c r="V257" i="1"/>
  <c r="X251" i="1"/>
  <c r="P251" i="1"/>
  <c r="S250" i="1"/>
  <c r="V249" i="1"/>
  <c r="X243" i="1"/>
  <c r="P243" i="1"/>
  <c r="T244" i="4"/>
  <c r="R270" i="1"/>
  <c r="Q269" i="1"/>
  <c r="R268" i="1"/>
  <c r="S267" i="1"/>
  <c r="R266" i="1"/>
  <c r="S265" i="1"/>
  <c r="T264" i="1"/>
  <c r="S263" i="1"/>
  <c r="T262" i="1"/>
  <c r="T260" i="1"/>
  <c r="V258" i="1"/>
  <c r="V256" i="1"/>
  <c r="W255" i="1"/>
  <c r="V254" i="1"/>
  <c r="W253" i="1"/>
  <c r="X252" i="1"/>
  <c r="W251" i="1"/>
  <c r="X250" i="1"/>
  <c r="X248" i="1"/>
  <c r="O247" i="1"/>
  <c r="O245" i="1"/>
  <c r="P244" i="1"/>
  <c r="O243" i="1"/>
  <c r="O255" i="4"/>
  <c r="X269" i="1"/>
  <c r="O265" i="1"/>
  <c r="P262" i="1"/>
  <c r="Q260" i="1"/>
  <c r="Q258" i="1"/>
  <c r="R255" i="1"/>
  <c r="S252" i="1"/>
  <c r="T250" i="1"/>
  <c r="U247" i="1"/>
  <c r="V244" i="1"/>
  <c r="X270" i="4"/>
  <c r="O251" i="4"/>
  <c r="X268" i="1"/>
  <c r="O259" i="1"/>
  <c r="P256" i="1"/>
  <c r="R250" i="1"/>
  <c r="S247" i="1"/>
  <c r="U245" i="1"/>
  <c r="S256" i="4"/>
  <c r="P270" i="1"/>
  <c r="P269" i="1"/>
  <c r="Q267" i="1"/>
  <c r="R265" i="1"/>
  <c r="R264" i="1"/>
  <c r="R263" i="1"/>
  <c r="S262" i="1"/>
  <c r="S261" i="1"/>
  <c r="S260" i="1"/>
  <c r="T259" i="1"/>
  <c r="T258" i="1"/>
  <c r="T257" i="1"/>
  <c r="V253" i="1"/>
  <c r="V252" i="1"/>
  <c r="V251" i="1"/>
  <c r="W250" i="1"/>
  <c r="W249" i="1"/>
  <c r="W248" i="1"/>
  <c r="X247" i="1"/>
  <c r="X246" i="1"/>
  <c r="X245" i="1"/>
  <c r="P263" i="4"/>
  <c r="P263" i="1"/>
  <c r="R257" i="1"/>
  <c r="S253" i="1"/>
  <c r="T249" i="1"/>
  <c r="V245" i="1"/>
  <c r="W269" i="1"/>
  <c r="X266" i="1"/>
  <c r="O261" i="1"/>
  <c r="P258" i="1"/>
  <c r="R252" i="1"/>
  <c r="T248" i="1"/>
  <c r="T244" i="1"/>
  <c r="O266" i="4"/>
  <c r="R258" i="4"/>
  <c r="S249" i="4"/>
  <c r="U270" i="1"/>
  <c r="V268" i="1"/>
  <c r="W266" i="1"/>
  <c r="W264" i="1"/>
  <c r="X262" i="1"/>
  <c r="O257" i="1"/>
  <c r="P255" i="1"/>
  <c r="P253" i="1"/>
  <c r="R249" i="1"/>
  <c r="R247" i="1"/>
  <c r="S245" i="1"/>
  <c r="T243" i="1"/>
  <c r="V261" i="4"/>
  <c r="V263" i="4"/>
  <c r="W259" i="4"/>
  <c r="O269" i="1"/>
  <c r="P268" i="1"/>
  <c r="O267" i="1"/>
  <c r="P266" i="1"/>
  <c r="Q265" i="1"/>
  <c r="P264" i="1"/>
  <c r="Q263" i="1"/>
  <c r="R262" i="1"/>
  <c r="Q261" i="1"/>
  <c r="R260" i="1"/>
  <c r="S259" i="1"/>
  <c r="R258" i="1"/>
  <c r="S257" i="1"/>
  <c r="T256" i="1"/>
  <c r="S255" i="1"/>
  <c r="T254" i="1"/>
  <c r="T252" i="1"/>
  <c r="V250" i="1"/>
  <c r="V248" i="1"/>
  <c r="W247" i="1"/>
  <c r="V246" i="1"/>
  <c r="W245" i="1"/>
  <c r="X244" i="1"/>
  <c r="W243" i="1"/>
  <c r="X258" i="4"/>
  <c r="X270" i="1"/>
  <c r="O266" i="1"/>
  <c r="O264" i="1"/>
  <c r="P261" i="1"/>
  <c r="R256" i="1"/>
  <c r="S254" i="1"/>
  <c r="T251" i="1"/>
  <c r="V243" i="1"/>
  <c r="U266" i="4"/>
  <c r="W258" i="4"/>
  <c r="Q254" i="4"/>
  <c r="V270" i="1"/>
  <c r="W267" i="1"/>
  <c r="X264" i="1"/>
  <c r="O263" i="1"/>
  <c r="P260" i="1"/>
  <c r="R254" i="1"/>
  <c r="S251" i="1"/>
  <c r="S249" i="1"/>
  <c r="T246" i="1"/>
  <c r="U243" i="1"/>
  <c r="W261" i="4"/>
  <c r="R246" i="4"/>
  <c r="V269" i="1"/>
  <c r="V267" i="1"/>
  <c r="W265" i="1"/>
  <c r="X263" i="1"/>
  <c r="X261" i="1"/>
  <c r="O258" i="1"/>
  <c r="O256" i="1"/>
  <c r="P254" i="1"/>
  <c r="Q252" i="1"/>
  <c r="Q250" i="1"/>
  <c r="R248" i="1"/>
  <c r="S246" i="1"/>
  <c r="S244" i="1"/>
  <c r="R249" i="4"/>
  <c r="T268" i="1"/>
  <c r="V262" i="1"/>
  <c r="W256" i="1"/>
  <c r="O249" i="1"/>
  <c r="P245" i="1"/>
  <c r="T265" i="1"/>
  <c r="V259" i="1"/>
  <c r="Q261" i="4"/>
  <c r="U267" i="1"/>
  <c r="X258" i="1"/>
  <c r="O251" i="1"/>
  <c r="O257" i="4"/>
  <c r="T267" i="1"/>
  <c r="V261" i="1"/>
  <c r="W258" i="1"/>
  <c r="V266" i="1"/>
  <c r="X260" i="1"/>
  <c r="X253" i="1"/>
  <c r="P246" i="1"/>
  <c r="V244" i="4"/>
  <c r="U263" i="1"/>
  <c r="O253" i="1"/>
  <c r="S268" i="1"/>
  <c r="U265" i="1"/>
  <c r="U262" i="1"/>
  <c r="W259" i="1"/>
  <c r="P252" i="1"/>
  <c r="P248" i="1"/>
  <c r="R244" i="1"/>
  <c r="X255" i="1"/>
  <c r="O248" i="1"/>
  <c r="Q244" i="1"/>
  <c r="T270" i="1"/>
  <c r="V264" i="1"/>
  <c r="O255" i="1"/>
  <c r="S243" i="1"/>
  <c r="S270" i="1"/>
  <c r="U264" i="1"/>
  <c r="X254" i="1"/>
  <c r="P247" i="1"/>
  <c r="T266" i="1"/>
  <c r="X256" i="1"/>
  <c r="Q245" i="1"/>
  <c r="W261" i="1"/>
  <c r="U269" i="1"/>
  <c r="P250" i="1"/>
  <c r="R246" i="1"/>
  <c r="S269" i="1"/>
  <c r="W263" i="1"/>
  <c r="W257" i="1"/>
  <c r="O250" i="1"/>
  <c r="V260" i="1"/>
  <c r="Q249" i="1"/>
  <c r="U247" i="4"/>
  <c r="P246" i="4"/>
  <c r="P250" i="4"/>
  <c r="T261" i="1"/>
  <c r="X266" i="4"/>
  <c r="X253" i="4"/>
  <c r="T265" i="4"/>
  <c r="U243" i="4"/>
  <c r="Q258" i="4"/>
  <c r="Q268" i="1"/>
  <c r="O244" i="1"/>
  <c r="S259" i="4"/>
  <c r="W264" i="4"/>
  <c r="S269" i="4"/>
  <c r="Q248" i="1"/>
  <c r="V258" i="4"/>
  <c r="X256" i="4"/>
  <c r="P253" i="4"/>
  <c r="X259" i="4"/>
  <c r="R252" i="4"/>
  <c r="T252" i="4"/>
  <c r="V243" i="4"/>
  <c r="Q251" i="1"/>
  <c r="U255" i="4"/>
  <c r="R262" i="4"/>
  <c r="U267" i="4"/>
  <c r="S247" i="4"/>
  <c r="W256" i="4"/>
  <c r="V252" i="4"/>
  <c r="R253" i="1"/>
  <c r="X245" i="4"/>
  <c r="T248" i="4"/>
  <c r="S250" i="4"/>
  <c r="Q267" i="4"/>
  <c r="X252" i="4"/>
  <c r="T259" i="4"/>
  <c r="S265" i="4"/>
  <c r="Q254" i="1"/>
  <c r="W251" i="4"/>
  <c r="W255" i="4"/>
  <c r="R268" i="4"/>
  <c r="W265" i="4"/>
  <c r="U249" i="4"/>
  <c r="U249" i="1"/>
  <c r="Q259" i="1"/>
  <c r="P244" i="4"/>
  <c r="S263" i="4"/>
  <c r="R243" i="1"/>
  <c r="P245" i="4"/>
  <c r="T246" i="4"/>
  <c r="S244" i="4"/>
  <c r="U262" i="4"/>
  <c r="Q269" i="4"/>
  <c r="O267" i="4"/>
  <c r="Q243" i="1"/>
  <c r="T258" i="4"/>
  <c r="O249" i="4"/>
  <c r="W244" i="1"/>
  <c r="R251" i="1"/>
  <c r="R255" i="4"/>
  <c r="O247" i="4"/>
  <c r="Q266" i="1"/>
  <c r="W250" i="4"/>
  <c r="U245" i="4"/>
  <c r="U261" i="1"/>
  <c r="R260" i="4"/>
  <c r="R250" i="4"/>
  <c r="V257" i="4"/>
  <c r="U265" i="4"/>
  <c r="Q244" i="4"/>
  <c r="U244" i="1"/>
  <c r="Q253" i="1"/>
  <c r="S258" i="4"/>
  <c r="O258" i="4"/>
  <c r="Q260" i="4"/>
  <c r="T243" i="4"/>
  <c r="T245" i="1"/>
  <c r="X248" i="4"/>
  <c r="T257" i="4"/>
  <c r="Q262" i="1"/>
  <c r="W252" i="1"/>
  <c r="S253" i="4"/>
  <c r="O260" i="1"/>
  <c r="O262" i="1"/>
  <c r="U259" i="4"/>
  <c r="Q266" i="4"/>
  <c r="O250" i="4"/>
  <c r="R245" i="1"/>
  <c r="U264" i="4"/>
  <c r="V249" i="4"/>
  <c r="P255" i="4"/>
  <c r="O245" i="4"/>
  <c r="U270" i="4"/>
  <c r="S266" i="4"/>
  <c r="U263" i="4"/>
  <c r="U253" i="1"/>
  <c r="X244" i="4"/>
  <c r="P248" i="4"/>
  <c r="T253" i="1"/>
  <c r="P258" i="4"/>
  <c r="O252" i="1"/>
  <c r="P261" i="4"/>
  <c r="T264" i="4"/>
  <c r="Q247" i="1"/>
  <c r="U248" i="1"/>
  <c r="U253" i="4"/>
  <c r="T267" i="4"/>
  <c r="O246" i="1"/>
  <c r="W254" i="1"/>
  <c r="W268" i="1"/>
  <c r="V251" i="4"/>
  <c r="X267" i="4"/>
  <c r="U256" i="1"/>
  <c r="U255" i="1"/>
  <c r="P247" i="4"/>
  <c r="X246" i="4"/>
  <c r="Q264" i="1"/>
  <c r="O256" i="4"/>
  <c r="S257" i="4"/>
  <c r="O270" i="1"/>
  <c r="U257" i="1"/>
  <c r="V250" i="4"/>
  <c r="O259" i="4"/>
  <c r="R254" i="4"/>
  <c r="T266" i="4"/>
  <c r="P269" i="4"/>
  <c r="U254" i="1"/>
  <c r="T247" i="1"/>
  <c r="X264" i="4"/>
  <c r="Q256" i="1"/>
  <c r="P252" i="4"/>
  <c r="U259" i="1"/>
  <c r="V260" i="4"/>
  <c r="R267" i="1"/>
  <c r="T249" i="4"/>
  <c r="P268" i="4"/>
  <c r="S245" i="4"/>
  <c r="S251" i="4"/>
  <c r="P264" i="4"/>
  <c r="V256" i="4"/>
  <c r="R259" i="1"/>
  <c r="V268" i="4"/>
  <c r="V270" i="4"/>
  <c r="V265" i="4"/>
  <c r="V267" i="4"/>
  <c r="X261" i="4"/>
  <c r="U252" i="1"/>
  <c r="Q257" i="1"/>
  <c r="U250" i="1"/>
  <c r="S267" i="4"/>
  <c r="U246" i="1"/>
  <c r="U251" i="1"/>
  <c r="T251" i="4"/>
  <c r="T255" i="1"/>
  <c r="T263" i="1"/>
  <c r="P266" i="4"/>
  <c r="T269" i="1"/>
  <c r="P270" i="4"/>
  <c r="Q246" i="1"/>
  <c r="W246" i="1"/>
  <c r="S255" i="4"/>
  <c r="O264" i="4"/>
  <c r="V246" i="4"/>
  <c r="V254" i="4"/>
  <c r="V262" i="4"/>
  <c r="X268" i="4"/>
  <c r="P243" i="4"/>
  <c r="P251" i="4"/>
  <c r="X269" i="4"/>
  <c r="V269" i="4"/>
  <c r="O243" i="4"/>
  <c r="S252" i="4"/>
  <c r="W253" i="4"/>
  <c r="V253" i="4"/>
  <c r="S264" i="4"/>
  <c r="W270" i="1"/>
  <c r="X249" i="4"/>
  <c r="S260" i="4"/>
  <c r="Q255" i="1"/>
  <c r="W247" i="4"/>
  <c r="W263" i="4"/>
  <c r="R270" i="4"/>
  <c r="U258" i="1"/>
  <c r="U251" i="4"/>
  <c r="Q270" i="1"/>
  <c r="R244" i="4"/>
  <c r="R269" i="1"/>
  <c r="T256" i="4"/>
  <c r="X250" i="4"/>
  <c r="P256" i="4"/>
  <c r="O254" i="1"/>
  <c r="W266" i="4"/>
  <c r="O268" i="1"/>
  <c r="R257" i="4"/>
  <c r="X257" i="4"/>
  <c r="V247" i="4"/>
  <c r="V255" i="4"/>
  <c r="Q265" i="4"/>
  <c r="S268" i="4"/>
  <c r="W260" i="1"/>
  <c r="W262" i="1"/>
  <c r="R261" i="1"/>
  <c r="Q252" i="4"/>
  <c r="W245" i="4"/>
  <c r="T250" i="4"/>
  <c r="T254" i="4"/>
  <c r="R267" i="4"/>
  <c r="R253" i="4"/>
  <c r="W268" i="4"/>
  <c r="W254" i="4"/>
  <c r="P254" i="4"/>
  <c r="T269" i="4"/>
  <c r="W243" i="4"/>
  <c r="T260" i="4"/>
  <c r="X251" i="4"/>
  <c r="Q257" i="4"/>
  <c r="O269" i="4"/>
  <c r="X260" i="4"/>
  <c r="W249" i="4"/>
  <c r="R247" i="4"/>
  <c r="Q249" i="4"/>
  <c r="U268" i="4"/>
  <c r="W257" i="4"/>
  <c r="R265" i="4"/>
  <c r="O260" i="4"/>
  <c r="T245" i="4"/>
  <c r="U257" i="4"/>
  <c r="T268" i="4"/>
  <c r="O252" i="4"/>
  <c r="Q243" i="4"/>
  <c r="W260" i="4"/>
  <c r="P262" i="4"/>
  <c r="P259" i="4"/>
  <c r="V248" i="4"/>
  <c r="Q264" i="4"/>
  <c r="U248" i="4"/>
  <c r="X255" i="4"/>
  <c r="Q250" i="4"/>
  <c r="R264" i="4"/>
  <c r="P267" i="4"/>
  <c r="Q263" i="4"/>
  <c r="R256" i="4"/>
  <c r="Q251" i="4"/>
  <c r="S261" i="4"/>
  <c r="R243" i="4"/>
  <c r="U258" i="4"/>
  <c r="W269" i="4"/>
  <c r="T255" i="4"/>
  <c r="Q268" i="4"/>
  <c r="W248" i="4"/>
  <c r="V264" i="4"/>
  <c r="X254" i="4"/>
  <c r="R248" i="4"/>
  <c r="U254" i="4"/>
  <c r="Q255" i="4"/>
  <c r="V266" i="4"/>
  <c r="O248" i="4"/>
  <c r="S270" i="4"/>
  <c r="U260" i="4"/>
  <c r="S243" i="4"/>
  <c r="T253" i="4"/>
  <c r="Q246" i="4"/>
  <c r="R266" i="4"/>
  <c r="S262" i="4"/>
  <c r="O254" i="4"/>
  <c r="U261" i="4"/>
  <c r="O246" i="4"/>
  <c r="O244" i="4"/>
  <c r="Q247" i="4"/>
  <c r="Q253" i="4"/>
  <c r="R263" i="4"/>
  <c r="P249" i="4"/>
  <c r="O265" i="4"/>
  <c r="S248" i="4"/>
  <c r="U252" i="4"/>
  <c r="R269" i="4"/>
  <c r="R245" i="4"/>
  <c r="O262" i="4"/>
  <c r="W252" i="4"/>
  <c r="Q248" i="4"/>
  <c r="Q256" i="4"/>
  <c r="T247" i="4"/>
  <c r="O270" i="4"/>
  <c r="P260" i="4"/>
  <c r="Q259" i="4"/>
  <c r="X247" i="4"/>
  <c r="Q270" i="4"/>
  <c r="W246" i="4"/>
  <c r="T261" i="4"/>
  <c r="X263" i="4"/>
  <c r="X262" i="4"/>
  <c r="U244" i="4"/>
  <c r="O268" i="4"/>
  <c r="S246" i="4"/>
  <c r="P257" i="4"/>
  <c r="U256" i="4"/>
  <c r="R261" i="4"/>
  <c r="T262" i="4"/>
  <c r="P265" i="4"/>
  <c r="O261" i="4"/>
  <c r="O253" i="4"/>
  <c r="V259" i="4"/>
  <c r="T263" i="4"/>
  <c r="U250" i="4"/>
  <c r="S254" i="4"/>
  <c r="W262" i="4"/>
  <c r="R259" i="4"/>
  <c r="W270" i="4"/>
  <c r="V245" i="4"/>
  <c r="R251" i="4"/>
  <c r="W267" i="4"/>
  <c r="U246" i="4"/>
  <c r="X243" i="4"/>
  <c r="U269" i="4"/>
  <c r="Q262" i="4"/>
  <c r="W244" i="4"/>
  <c r="Q245" i="4"/>
  <c r="Q62" i="4"/>
  <c r="R59" i="4"/>
  <c r="P56" i="4"/>
  <c r="V52" i="4"/>
  <c r="X46" i="4"/>
  <c r="T66" i="1"/>
  <c r="W65" i="1"/>
  <c r="O65" i="1"/>
  <c r="R64" i="1"/>
  <c r="U63" i="1"/>
  <c r="X62" i="1"/>
  <c r="P62" i="1"/>
  <c r="S61" i="1"/>
  <c r="V60" i="1"/>
  <c r="T58" i="1"/>
  <c r="W57" i="1"/>
  <c r="O57" i="1"/>
  <c r="R56" i="1"/>
  <c r="X54" i="1"/>
  <c r="P54" i="1"/>
  <c r="S53" i="1"/>
  <c r="V52" i="1"/>
  <c r="T50" i="1"/>
  <c r="W49" i="1"/>
  <c r="O49" i="1"/>
  <c r="R48" i="1"/>
  <c r="X46" i="1"/>
  <c r="P46" i="1"/>
  <c r="S45" i="1"/>
  <c r="V44" i="1"/>
  <c r="T42" i="1"/>
  <c r="W41" i="1"/>
  <c r="O41" i="1"/>
  <c r="R40" i="1"/>
  <c r="S66" i="1"/>
  <c r="T63" i="1"/>
  <c r="O62" i="1"/>
  <c r="P59" i="1"/>
  <c r="V57" i="1"/>
  <c r="T55" i="1"/>
  <c r="O54" i="1"/>
  <c r="R53" i="1"/>
  <c r="X51" i="1"/>
  <c r="S50" i="1"/>
  <c r="T47" i="1"/>
  <c r="O46" i="1"/>
  <c r="X43" i="1"/>
  <c r="S42" i="1"/>
  <c r="T39" i="1"/>
  <c r="W54" i="4"/>
  <c r="O46" i="4"/>
  <c r="W64" i="1"/>
  <c r="U62" i="1"/>
  <c r="S60" i="1"/>
  <c r="Q58" i="1"/>
  <c r="W56" i="1"/>
  <c r="U54" i="1"/>
  <c r="P53" i="1"/>
  <c r="W48" i="1"/>
  <c r="U46" i="1"/>
  <c r="S44" i="1"/>
  <c r="W40" i="1"/>
  <c r="P66" i="1"/>
  <c r="V64" i="1"/>
  <c r="T62" i="1"/>
  <c r="O61" i="1"/>
  <c r="X58" i="1"/>
  <c r="V56" i="1"/>
  <c r="T54" i="1"/>
  <c r="R52" i="1"/>
  <c r="S49" i="1"/>
  <c r="Q47" i="1"/>
  <c r="W45" i="1"/>
  <c r="R44" i="1"/>
  <c r="P42" i="1"/>
  <c r="O56" i="4"/>
  <c r="W46" i="4"/>
  <c r="R43" i="4"/>
  <c r="V65" i="1"/>
  <c r="Q64" i="1"/>
  <c r="W62" i="1"/>
  <c r="R61" i="1"/>
  <c r="X59" i="1"/>
  <c r="S58" i="1"/>
  <c r="W54" i="1"/>
  <c r="P51" i="1"/>
  <c r="V49" i="1"/>
  <c r="W46" i="1"/>
  <c r="R45" i="1"/>
  <c r="P43" i="1"/>
  <c r="V41" i="1"/>
  <c r="P61" i="4"/>
  <c r="Q66" i="1"/>
  <c r="O64" i="1"/>
  <c r="X61" i="1"/>
  <c r="R55" i="1"/>
  <c r="S52" i="1"/>
  <c r="R47" i="1"/>
  <c r="P45" i="1"/>
  <c r="R39" i="1"/>
  <c r="X66" i="1"/>
  <c r="R60" i="1"/>
  <c r="S57" i="1"/>
  <c r="Q55" i="1"/>
  <c r="O53" i="1"/>
  <c r="X50" i="1"/>
  <c r="V48" i="1"/>
  <c r="T46" i="1"/>
  <c r="S41" i="1"/>
  <c r="Q39" i="1"/>
  <c r="V65" i="4"/>
  <c r="U50" i="4"/>
  <c r="W44" i="4"/>
  <c r="O66" i="1"/>
  <c r="X63" i="1"/>
  <c r="S62" i="1"/>
  <c r="W58" i="1"/>
  <c r="R57" i="1"/>
  <c r="X55" i="1"/>
  <c r="S54" i="1"/>
  <c r="W50" i="1"/>
  <c r="R49" i="1"/>
  <c r="X47" i="1"/>
  <c r="V45" i="1"/>
  <c r="T43" i="1"/>
  <c r="O42" i="1"/>
  <c r="U40" i="1"/>
  <c r="P39" i="1"/>
  <c r="W59" i="4"/>
  <c r="P48" i="4"/>
  <c r="T41" i="4"/>
  <c r="P64" i="4"/>
  <c r="S55" i="4"/>
  <c r="X40" i="4"/>
  <c r="R66" i="1"/>
  <c r="U65" i="1"/>
  <c r="X64" i="1"/>
  <c r="P64" i="1"/>
  <c r="S63" i="1"/>
  <c r="V62" i="1"/>
  <c r="T60" i="1"/>
  <c r="W59" i="1"/>
  <c r="O59" i="1"/>
  <c r="R58" i="1"/>
  <c r="U57" i="1"/>
  <c r="X56" i="1"/>
  <c r="P56" i="1"/>
  <c r="S55" i="1"/>
  <c r="V54" i="1"/>
  <c r="T52" i="1"/>
  <c r="W51" i="1"/>
  <c r="O51" i="1"/>
  <c r="R50" i="1"/>
  <c r="X48" i="1"/>
  <c r="P48" i="1"/>
  <c r="S47" i="1"/>
  <c r="V46" i="1"/>
  <c r="T44" i="1"/>
  <c r="W43" i="1"/>
  <c r="O43" i="1"/>
  <c r="R42" i="1"/>
  <c r="X40" i="1"/>
  <c r="P40" i="1"/>
  <c r="S39" i="1"/>
  <c r="V57" i="4"/>
  <c r="V39" i="4"/>
  <c r="T65" i="1"/>
  <c r="R63" i="1"/>
  <c r="P61" i="1"/>
  <c r="V59" i="1"/>
  <c r="T57" i="1"/>
  <c r="O56" i="1"/>
  <c r="X53" i="1"/>
  <c r="V51" i="1"/>
  <c r="T49" i="1"/>
  <c r="O48" i="1"/>
  <c r="X45" i="1"/>
  <c r="V43" i="1"/>
  <c r="T41" i="1"/>
  <c r="O40" i="1"/>
  <c r="S63" i="4"/>
  <c r="R48" i="4"/>
  <c r="T42" i="4"/>
  <c r="S65" i="1"/>
  <c r="Q63" i="1"/>
  <c r="W61" i="1"/>
  <c r="U59" i="1"/>
  <c r="P58" i="1"/>
  <c r="W53" i="1"/>
  <c r="P50" i="1"/>
  <c r="O45" i="1"/>
  <c r="X42" i="1"/>
  <c r="V40" i="1"/>
  <c r="S42" i="4"/>
  <c r="W66" i="1"/>
  <c r="R65" i="1"/>
  <c r="U64" i="1"/>
  <c r="P63" i="1"/>
  <c r="V61" i="1"/>
  <c r="Q60" i="1"/>
  <c r="T59" i="1"/>
  <c r="O58" i="1"/>
  <c r="U56" i="1"/>
  <c r="P55" i="1"/>
  <c r="V53" i="1"/>
  <c r="T51" i="1"/>
  <c r="O50" i="1"/>
  <c r="U48" i="1"/>
  <c r="P47" i="1"/>
  <c r="S46" i="1"/>
  <c r="W42" i="1"/>
  <c r="R41" i="1"/>
  <c r="X39" i="1"/>
  <c r="T50" i="4"/>
  <c r="V44" i="4"/>
  <c r="S50" i="4"/>
  <c r="Q65" i="1"/>
  <c r="P60" i="1"/>
  <c r="X57" i="1"/>
  <c r="O52" i="1"/>
  <c r="P49" i="1"/>
  <c r="R43" i="1"/>
  <c r="S40" i="1"/>
  <c r="Q62" i="1"/>
  <c r="S59" i="1"/>
  <c r="S48" i="1"/>
  <c r="U42" i="1"/>
  <c r="S64" i="1"/>
  <c r="R59" i="1"/>
  <c r="V50" i="1"/>
  <c r="X44" i="1"/>
  <c r="T61" i="1"/>
  <c r="T53" i="1"/>
  <c r="V47" i="1"/>
  <c r="X41" i="1"/>
  <c r="X60" i="1"/>
  <c r="W52" i="1"/>
  <c r="W60" i="1"/>
  <c r="P52" i="1"/>
  <c r="S43" i="1"/>
  <c r="P65" i="1"/>
  <c r="R62" i="1"/>
  <c r="O60" i="1"/>
  <c r="Q57" i="1"/>
  <c r="R54" i="1"/>
  <c r="S51" i="1"/>
  <c r="T48" i="1"/>
  <c r="V42" i="1"/>
  <c r="W39" i="1"/>
  <c r="T64" i="1"/>
  <c r="P57" i="1"/>
  <c r="R51" i="1"/>
  <c r="T45" i="1"/>
  <c r="V39" i="1"/>
  <c r="P41" i="4"/>
  <c r="U61" i="1"/>
  <c r="T56" i="1"/>
  <c r="W47" i="1"/>
  <c r="V66" i="1"/>
  <c r="S56" i="1"/>
  <c r="U50" i="1"/>
  <c r="W44" i="1"/>
  <c r="X65" i="1"/>
  <c r="Q49" i="1"/>
  <c r="R46" i="1"/>
  <c r="O39" i="1"/>
  <c r="U66" i="1"/>
  <c r="W63" i="1"/>
  <c r="V58" i="1"/>
  <c r="W55" i="1"/>
  <c r="X52" i="1"/>
  <c r="O47" i="1"/>
  <c r="P44" i="1"/>
  <c r="Q41" i="1"/>
  <c r="V63" i="1"/>
  <c r="U58" i="1"/>
  <c r="V55" i="1"/>
  <c r="X49" i="1"/>
  <c r="O44" i="1"/>
  <c r="P41" i="1"/>
  <c r="X53" i="4"/>
  <c r="O63" i="1"/>
  <c r="O55" i="1"/>
  <c r="T40" i="1"/>
  <c r="P51" i="4"/>
  <c r="T45" i="4"/>
  <c r="P39" i="4"/>
  <c r="T58" i="4"/>
  <c r="T66" i="4"/>
  <c r="Q61" i="4"/>
  <c r="U64" i="4"/>
  <c r="W43" i="4"/>
  <c r="S58" i="4"/>
  <c r="O52" i="4"/>
  <c r="Q53" i="4"/>
  <c r="Q51" i="1"/>
  <c r="R44" i="4"/>
  <c r="W42" i="4"/>
  <c r="X42" i="4"/>
  <c r="R47" i="4"/>
  <c r="O58" i="4"/>
  <c r="V48" i="4"/>
  <c r="R49" i="4"/>
  <c r="X64" i="4"/>
  <c r="P66" i="4"/>
  <c r="X43" i="4"/>
  <c r="X47" i="4"/>
  <c r="W60" i="4"/>
  <c r="O51" i="4"/>
  <c r="R65" i="4"/>
  <c r="V63" i="4"/>
  <c r="O44" i="4"/>
  <c r="T55" i="4"/>
  <c r="S61" i="4"/>
  <c r="U49" i="1"/>
  <c r="Q43" i="4"/>
  <c r="O40" i="4"/>
  <c r="U54" i="4"/>
  <c r="O65" i="4"/>
  <c r="V41" i="4"/>
  <c r="R46" i="4"/>
  <c r="P52" i="4"/>
  <c r="S39" i="4"/>
  <c r="Q56" i="1"/>
  <c r="U43" i="1"/>
  <c r="Q41" i="4"/>
  <c r="O49" i="4"/>
  <c r="O55" i="4"/>
  <c r="O63" i="4"/>
  <c r="U60" i="1"/>
  <c r="P50" i="4"/>
  <c r="O42" i="4"/>
  <c r="W66" i="4"/>
  <c r="V50" i="4"/>
  <c r="R57" i="4"/>
  <c r="U53" i="1"/>
  <c r="O47" i="4"/>
  <c r="X63" i="4"/>
  <c r="Q44" i="1"/>
  <c r="Q45" i="1"/>
  <c r="T54" i="4"/>
  <c r="P55" i="4"/>
  <c r="T62" i="4"/>
  <c r="O57" i="4"/>
  <c r="U52" i="4"/>
  <c r="V43" i="4"/>
  <c r="V49" i="4"/>
  <c r="X49" i="4"/>
  <c r="Q52" i="1"/>
  <c r="W56" i="4"/>
  <c r="R61" i="4"/>
  <c r="R54" i="4"/>
  <c r="U48" i="4"/>
  <c r="T40" i="4"/>
  <c r="P45" i="4"/>
  <c r="P53" i="4"/>
  <c r="X61" i="4"/>
  <c r="V58" i="4"/>
  <c r="Q59" i="1"/>
  <c r="W52" i="4"/>
  <c r="S47" i="4"/>
  <c r="W48" i="4"/>
  <c r="O50" i="4"/>
  <c r="R39" i="4"/>
  <c r="T52" i="4"/>
  <c r="Q40" i="1"/>
  <c r="S56" i="4"/>
  <c r="U62" i="4"/>
  <c r="O53" i="4"/>
  <c r="S60" i="4"/>
  <c r="P58" i="4"/>
  <c r="R52" i="4"/>
  <c r="O41" i="4"/>
  <c r="S53" i="4"/>
  <c r="V62" i="4"/>
  <c r="U51" i="1"/>
  <c r="U59" i="4"/>
  <c r="X48" i="4"/>
  <c r="W63" i="4"/>
  <c r="U46" i="4"/>
  <c r="Q51" i="4"/>
  <c r="X50" i="4"/>
  <c r="R41" i="4"/>
  <c r="U47" i="1"/>
  <c r="U55" i="1"/>
  <c r="S49" i="4"/>
  <c r="S44" i="4"/>
  <c r="W45" i="4"/>
  <c r="W47" i="4"/>
  <c r="V55" i="4"/>
  <c r="R60" i="4"/>
  <c r="X66" i="4"/>
  <c r="Q42" i="1"/>
  <c r="Q50" i="1"/>
  <c r="Q64" i="4"/>
  <c r="T51" i="4"/>
  <c r="Q61" i="1"/>
  <c r="U52" i="1"/>
  <c r="V51" i="4"/>
  <c r="X56" i="4"/>
  <c r="W58" i="4"/>
  <c r="P40" i="4"/>
  <c r="Q48" i="1"/>
  <c r="U45" i="1"/>
  <c r="U39" i="1"/>
  <c r="Q54" i="1"/>
  <c r="X45" i="4"/>
  <c r="R58" i="4"/>
  <c r="O45" i="4"/>
  <c r="S46" i="4"/>
  <c r="S52" i="4"/>
  <c r="Q43" i="1"/>
  <c r="W50" i="4"/>
  <c r="U41" i="1"/>
  <c r="S45" i="4"/>
  <c r="V42" i="4"/>
  <c r="V60" i="4"/>
  <c r="T48" i="4"/>
  <c r="X65" i="4"/>
  <c r="Q55" i="4"/>
  <c r="O43" i="4"/>
  <c r="S54" i="4"/>
  <c r="W65" i="4"/>
  <c r="Q39" i="4"/>
  <c r="U42" i="4"/>
  <c r="Q47" i="4"/>
  <c r="V61" i="4"/>
  <c r="R66" i="4"/>
  <c r="P42" i="4"/>
  <c r="X58" i="4"/>
  <c r="O66" i="4"/>
  <c r="P65" i="4"/>
  <c r="Q49" i="4"/>
  <c r="T61" i="4"/>
  <c r="V40" i="4"/>
  <c r="Q46" i="1"/>
  <c r="T56" i="4"/>
  <c r="W39" i="4"/>
  <c r="S48" i="4"/>
  <c r="W55" i="4"/>
  <c r="S64" i="4"/>
  <c r="T44" i="4"/>
  <c r="V54" i="4"/>
  <c r="U40" i="4"/>
  <c r="U56" i="4"/>
  <c r="Q53" i="1"/>
  <c r="V46" i="4"/>
  <c r="R62" i="4"/>
  <c r="U44" i="1"/>
  <c r="O64" i="4"/>
  <c r="Q59" i="4"/>
  <c r="T60" i="4"/>
  <c r="P63" i="4"/>
  <c r="W49" i="4"/>
  <c r="O39" i="4"/>
  <c r="S66" i="4"/>
  <c r="S57" i="4"/>
  <c r="T53" i="4"/>
  <c r="X57" i="4"/>
  <c r="T64" i="4"/>
  <c r="O60" i="4"/>
  <c r="R53" i="4"/>
  <c r="V64" i="4"/>
  <c r="U45" i="4"/>
  <c r="S40" i="4"/>
  <c r="Q50" i="4"/>
  <c r="U47" i="4"/>
  <c r="X44" i="4"/>
  <c r="U49" i="4"/>
  <c r="R51" i="4"/>
  <c r="U61" i="4"/>
  <c r="U57" i="4"/>
  <c r="W62" i="4"/>
  <c r="W51" i="4"/>
  <c r="Q40" i="4"/>
  <c r="Q46" i="4"/>
  <c r="P46" i="4"/>
  <c r="T65" i="4"/>
  <c r="U60" i="4"/>
  <c r="P54" i="4"/>
  <c r="T39" i="4"/>
  <c r="X60" i="4"/>
  <c r="X41" i="4"/>
  <c r="U58" i="4"/>
  <c r="Q52" i="4"/>
  <c r="Q48" i="4"/>
  <c r="Q42" i="4"/>
  <c r="S62" i="4"/>
  <c r="U41" i="4"/>
  <c r="T57" i="4"/>
  <c r="R64" i="4"/>
  <c r="Q63" i="4"/>
  <c r="Q58" i="4"/>
  <c r="P59" i="4"/>
  <c r="P62" i="4"/>
  <c r="Q56" i="4"/>
  <c r="X54" i="4"/>
  <c r="Q60" i="4"/>
  <c r="U44" i="4"/>
  <c r="U65" i="4"/>
  <c r="T47" i="4"/>
  <c r="X62" i="4"/>
  <c r="Q57" i="4"/>
  <c r="R45" i="4"/>
  <c r="V66" i="4"/>
  <c r="Q54" i="4"/>
  <c r="T46" i="4"/>
  <c r="V45" i="4"/>
  <c r="U63" i="4"/>
  <c r="Q45" i="4"/>
  <c r="Q66" i="4"/>
  <c r="X59" i="4"/>
  <c r="V56" i="4"/>
  <c r="S51" i="4"/>
  <c r="O54" i="4"/>
  <c r="S59" i="4"/>
  <c r="S41" i="4"/>
  <c r="U53" i="4"/>
  <c r="U51" i="4"/>
  <c r="X55" i="4"/>
  <c r="X39" i="4"/>
  <c r="O59" i="4"/>
  <c r="R63" i="4"/>
  <c r="V47" i="4"/>
  <c r="T59" i="4"/>
  <c r="O48" i="4"/>
  <c r="R42" i="4"/>
  <c r="P44" i="4"/>
  <c r="W61" i="4"/>
  <c r="U39" i="4"/>
  <c r="T63" i="4"/>
  <c r="W57" i="4"/>
  <c r="R40" i="4"/>
  <c r="V59" i="4"/>
  <c r="W64" i="4"/>
  <c r="P47" i="4"/>
  <c r="X52" i="4"/>
  <c r="W41" i="4"/>
  <c r="U66" i="4"/>
  <c r="V53" i="4"/>
  <c r="W40" i="4"/>
  <c r="R55" i="4"/>
  <c r="P49" i="4"/>
  <c r="Q65" i="4"/>
  <c r="U43" i="4"/>
  <c r="T43" i="4"/>
  <c r="O61" i="4"/>
  <c r="O62" i="4"/>
  <c r="P57" i="4"/>
  <c r="R56" i="4"/>
  <c r="R50" i="4"/>
  <c r="X51" i="4"/>
  <c r="U55" i="4"/>
  <c r="S65" i="4"/>
  <c r="Q44" i="4"/>
  <c r="S43" i="4"/>
  <c r="T49" i="4"/>
  <c r="W53" i="4"/>
  <c r="P43" i="4"/>
  <c r="P60" i="4"/>
  <c r="V160" i="4"/>
  <c r="O166" i="4"/>
  <c r="W164" i="1"/>
  <c r="O164" i="1"/>
  <c r="R163" i="1"/>
  <c r="U162" i="1"/>
  <c r="X161" i="1"/>
  <c r="P161" i="1"/>
  <c r="R155" i="1"/>
  <c r="U154" i="1"/>
  <c r="X153" i="1"/>
  <c r="P153" i="1"/>
  <c r="R147" i="1"/>
  <c r="U146" i="1"/>
  <c r="X145" i="1"/>
  <c r="P145" i="1"/>
  <c r="T166" i="4"/>
  <c r="T148" i="4"/>
  <c r="R145" i="4"/>
  <c r="V142" i="4"/>
  <c r="R168" i="1"/>
  <c r="T167" i="1"/>
  <c r="V166" i="1"/>
  <c r="X165" i="1"/>
  <c r="Q164" i="1"/>
  <c r="S163" i="1"/>
  <c r="T162" i="1"/>
  <c r="V161" i="1"/>
  <c r="X160" i="1"/>
  <c r="O160" i="1"/>
  <c r="Q159" i="1"/>
  <c r="U157" i="1"/>
  <c r="V156" i="1"/>
  <c r="X155" i="1"/>
  <c r="Q154" i="1"/>
  <c r="U152" i="1"/>
  <c r="X150" i="1"/>
  <c r="Q149" i="1"/>
  <c r="U147" i="1"/>
  <c r="Q144" i="1"/>
  <c r="V142" i="1"/>
  <c r="Q141" i="1"/>
  <c r="S167" i="1"/>
  <c r="Q163" i="1"/>
  <c r="W160" i="1"/>
  <c r="P159" i="1"/>
  <c r="R158" i="1"/>
  <c r="U156" i="1"/>
  <c r="R153" i="1"/>
  <c r="U151" i="1"/>
  <c r="R148" i="1"/>
  <c r="V146" i="1"/>
  <c r="R143" i="1"/>
  <c r="X141" i="1"/>
  <c r="U168" i="4"/>
  <c r="T153" i="4"/>
  <c r="Q144" i="4"/>
  <c r="X168" i="1"/>
  <c r="S166" i="1"/>
  <c r="X163" i="1"/>
  <c r="Q162" i="1"/>
  <c r="W159" i="1"/>
  <c r="U155" i="1"/>
  <c r="O153" i="1"/>
  <c r="U145" i="1"/>
  <c r="V141" i="1"/>
  <c r="U161" i="4"/>
  <c r="W155" i="4"/>
  <c r="W168" i="1"/>
  <c r="R166" i="1"/>
  <c r="U164" i="1"/>
  <c r="P162" i="1"/>
  <c r="T160" i="1"/>
  <c r="R156" i="1"/>
  <c r="V154" i="1"/>
  <c r="P152" i="1"/>
  <c r="T150" i="1"/>
  <c r="T145" i="1"/>
  <c r="O143" i="1"/>
  <c r="U141" i="1"/>
  <c r="P157" i="4"/>
  <c r="U142" i="4"/>
  <c r="Q168" i="1"/>
  <c r="U166" i="1"/>
  <c r="P164" i="1"/>
  <c r="U161" i="1"/>
  <c r="P154" i="1"/>
  <c r="T152" i="1"/>
  <c r="P149" i="1"/>
  <c r="T147" i="1"/>
  <c r="P144" i="1"/>
  <c r="U142" i="1"/>
  <c r="P141" i="1"/>
  <c r="P147" i="4"/>
  <c r="O168" i="1"/>
  <c r="V164" i="1"/>
  <c r="U160" i="1"/>
  <c r="S156" i="1"/>
  <c r="W149" i="1"/>
  <c r="S146" i="1"/>
  <c r="P143" i="1"/>
  <c r="X148" i="1"/>
  <c r="V144" i="1"/>
  <c r="R167" i="4"/>
  <c r="T161" i="4"/>
  <c r="V155" i="4"/>
  <c r="X167" i="1"/>
  <c r="P166" i="1"/>
  <c r="T164" i="1"/>
  <c r="O162" i="1"/>
  <c r="R160" i="1"/>
  <c r="V158" i="1"/>
  <c r="O157" i="1"/>
  <c r="T154" i="1"/>
  <c r="S150" i="1"/>
  <c r="V148" i="1"/>
  <c r="O147" i="1"/>
  <c r="W143" i="1"/>
  <c r="Q142" i="1"/>
  <c r="S161" i="4"/>
  <c r="P143" i="4"/>
  <c r="V168" i="4"/>
  <c r="Q165" i="4"/>
  <c r="T156" i="4"/>
  <c r="V150" i="4"/>
  <c r="P168" i="1"/>
  <c r="R167" i="1"/>
  <c r="T166" i="1"/>
  <c r="V165" i="1"/>
  <c r="X164" i="1"/>
  <c r="P163" i="1"/>
  <c r="R162" i="1"/>
  <c r="T161" i="1"/>
  <c r="V160" i="1"/>
  <c r="X159" i="1"/>
  <c r="P158" i="1"/>
  <c r="R157" i="1"/>
  <c r="T156" i="1"/>
  <c r="V155" i="1"/>
  <c r="X154" i="1"/>
  <c r="Q153" i="1"/>
  <c r="R152" i="1"/>
  <c r="T151" i="1"/>
  <c r="V150" i="1"/>
  <c r="X149" i="1"/>
  <c r="Q148" i="1"/>
  <c r="T146" i="1"/>
  <c r="V145" i="1"/>
  <c r="X144" i="1"/>
  <c r="Q143" i="1"/>
  <c r="T142" i="1"/>
  <c r="P165" i="4"/>
  <c r="X155" i="4"/>
  <c r="R141" i="4"/>
  <c r="Q167" i="1"/>
  <c r="U165" i="1"/>
  <c r="O163" i="1"/>
  <c r="S161" i="1"/>
  <c r="X158" i="1"/>
  <c r="Q157" i="1"/>
  <c r="Q152" i="1"/>
  <c r="U150" i="1"/>
  <c r="P148" i="1"/>
  <c r="Q147" i="1"/>
  <c r="S142" i="1"/>
  <c r="U152" i="4"/>
  <c r="P167" i="1"/>
  <c r="S165" i="1"/>
  <c r="W163" i="1"/>
  <c r="R161" i="1"/>
  <c r="U159" i="1"/>
  <c r="P157" i="1"/>
  <c r="T155" i="1"/>
  <c r="W153" i="1"/>
  <c r="R151" i="1"/>
  <c r="V149" i="1"/>
  <c r="P147" i="1"/>
  <c r="R146" i="1"/>
  <c r="X143" i="1"/>
  <c r="R142" i="1"/>
  <c r="Q152" i="4"/>
  <c r="V168" i="1"/>
  <c r="O167" i="1"/>
  <c r="R165" i="1"/>
  <c r="V163" i="1"/>
  <c r="X162" i="1"/>
  <c r="Q161" i="1"/>
  <c r="T159" i="1"/>
  <c r="X157" i="1"/>
  <c r="Q156" i="1"/>
  <c r="V153" i="1"/>
  <c r="X152" i="1"/>
  <c r="Q151" i="1"/>
  <c r="U149" i="1"/>
  <c r="X147" i="1"/>
  <c r="Q146" i="1"/>
  <c r="U144" i="1"/>
  <c r="T141" i="1"/>
  <c r="W163" i="4"/>
  <c r="W167" i="1"/>
  <c r="S164" i="1"/>
  <c r="W161" i="1"/>
  <c r="T158" i="1"/>
  <c r="P155" i="1"/>
  <c r="X151" i="1"/>
  <c r="T148" i="1"/>
  <c r="Q145" i="1"/>
  <c r="U163" i="1"/>
  <c r="V157" i="1"/>
  <c r="R154" i="1"/>
  <c r="V147" i="1"/>
  <c r="T163" i="1"/>
  <c r="U153" i="1"/>
  <c r="O166" i="1"/>
  <c r="X156" i="1"/>
  <c r="T153" i="1"/>
  <c r="X146" i="1"/>
  <c r="T168" i="1"/>
  <c r="V162" i="1"/>
  <c r="P167" i="4"/>
  <c r="P142" i="1"/>
  <c r="U167" i="1"/>
  <c r="R164" i="1"/>
  <c r="O161" i="1"/>
  <c r="W157" i="1"/>
  <c r="S154" i="1"/>
  <c r="P151" i="1"/>
  <c r="W147" i="1"/>
  <c r="T144" i="1"/>
  <c r="X166" i="1"/>
  <c r="O151" i="1"/>
  <c r="R141" i="1"/>
  <c r="S154" i="4"/>
  <c r="W166" i="1"/>
  <c r="Q160" i="1"/>
  <c r="R150" i="1"/>
  <c r="U143" i="1"/>
  <c r="P160" i="1"/>
  <c r="P150" i="1"/>
  <c r="T143" i="1"/>
  <c r="P165" i="1"/>
  <c r="Q155" i="1"/>
  <c r="U148" i="1"/>
  <c r="R144" i="1"/>
  <c r="U168" i="1"/>
  <c r="W162" i="1"/>
  <c r="S159" i="1"/>
  <c r="P156" i="1"/>
  <c r="P146" i="1"/>
  <c r="X142" i="1"/>
  <c r="Q146" i="4"/>
  <c r="Q165" i="1"/>
  <c r="R159" i="1"/>
  <c r="V152" i="1"/>
  <c r="R149" i="1"/>
  <c r="U158" i="1"/>
  <c r="R145" i="1"/>
  <c r="W144" i="1"/>
  <c r="W146" i="1"/>
  <c r="W154" i="1"/>
  <c r="W142" i="4"/>
  <c r="O144" i="1"/>
  <c r="O164" i="4"/>
  <c r="R152" i="4"/>
  <c r="S152" i="1"/>
  <c r="S156" i="4"/>
  <c r="S160" i="1"/>
  <c r="O161" i="4"/>
  <c r="O149" i="1"/>
  <c r="V145" i="4"/>
  <c r="R160" i="4"/>
  <c r="O149" i="4"/>
  <c r="U143" i="4"/>
  <c r="Q164" i="4"/>
  <c r="U165" i="4"/>
  <c r="Q166" i="1"/>
  <c r="S150" i="4"/>
  <c r="X156" i="4"/>
  <c r="X166" i="4"/>
  <c r="V144" i="4"/>
  <c r="X143" i="4"/>
  <c r="Q157" i="4"/>
  <c r="X167" i="4"/>
  <c r="W164" i="4"/>
  <c r="R163" i="4"/>
  <c r="U156" i="4"/>
  <c r="V148" i="4"/>
  <c r="V143" i="1"/>
  <c r="O143" i="4"/>
  <c r="Q150" i="1"/>
  <c r="O163" i="4"/>
  <c r="S148" i="1"/>
  <c r="P162" i="4"/>
  <c r="U154" i="4"/>
  <c r="T146" i="4"/>
  <c r="S149" i="1"/>
  <c r="O158" i="1"/>
  <c r="W158" i="1"/>
  <c r="R158" i="4"/>
  <c r="V151" i="1"/>
  <c r="V167" i="1"/>
  <c r="U153" i="4"/>
  <c r="Q142" i="4"/>
  <c r="W141" i="4"/>
  <c r="Q141" i="4"/>
  <c r="O150" i="1"/>
  <c r="S147" i="1"/>
  <c r="Q145" i="4"/>
  <c r="U141" i="4"/>
  <c r="U158" i="4"/>
  <c r="X147" i="4"/>
  <c r="S151" i="1"/>
  <c r="V163" i="4"/>
  <c r="R150" i="4"/>
  <c r="V153" i="4"/>
  <c r="S142" i="4"/>
  <c r="O141" i="4"/>
  <c r="S162" i="4"/>
  <c r="Q154" i="4"/>
  <c r="O153" i="4"/>
  <c r="T155" i="4"/>
  <c r="T159" i="4"/>
  <c r="V158" i="4"/>
  <c r="X151" i="4"/>
  <c r="W142" i="1"/>
  <c r="V147" i="4"/>
  <c r="S158" i="4"/>
  <c r="X148" i="4"/>
  <c r="T149" i="1"/>
  <c r="T163" i="4"/>
  <c r="T154" i="4"/>
  <c r="S153" i="1"/>
  <c r="W156" i="1"/>
  <c r="S143" i="1"/>
  <c r="W153" i="4"/>
  <c r="S145" i="1"/>
  <c r="O142" i="1"/>
  <c r="O147" i="4"/>
  <c r="O155" i="4"/>
  <c r="V141" i="4"/>
  <c r="U149" i="4"/>
  <c r="U157" i="4"/>
  <c r="Q158" i="1"/>
  <c r="W145" i="4"/>
  <c r="S166" i="4"/>
  <c r="T143" i="4"/>
  <c r="P148" i="4"/>
  <c r="P154" i="4"/>
  <c r="T157" i="1"/>
  <c r="X164" i="4"/>
  <c r="S165" i="4"/>
  <c r="R154" i="4"/>
  <c r="R147" i="4"/>
  <c r="P151" i="4"/>
  <c r="U144" i="4"/>
  <c r="Q149" i="4"/>
  <c r="U160" i="4"/>
  <c r="T158" i="4"/>
  <c r="W166" i="4"/>
  <c r="W152" i="1"/>
  <c r="W150" i="1"/>
  <c r="V159" i="1"/>
  <c r="R166" i="4"/>
  <c r="W147" i="4"/>
  <c r="Q168" i="4"/>
  <c r="X152" i="4"/>
  <c r="P164" i="4"/>
  <c r="W148" i="1"/>
  <c r="P168" i="4"/>
  <c r="V157" i="4"/>
  <c r="R164" i="4"/>
  <c r="Q161" i="4"/>
  <c r="X146" i="4"/>
  <c r="W151" i="1"/>
  <c r="S157" i="1"/>
  <c r="S155" i="1"/>
  <c r="O151" i="4"/>
  <c r="P161" i="4"/>
  <c r="R142" i="4"/>
  <c r="W151" i="4"/>
  <c r="W155" i="1"/>
  <c r="S148" i="4"/>
  <c r="P150" i="4"/>
  <c r="W161" i="4"/>
  <c r="O155" i="1"/>
  <c r="U145" i="4"/>
  <c r="O145" i="4"/>
  <c r="O141" i="1"/>
  <c r="U146" i="4"/>
  <c r="V166" i="4"/>
  <c r="O148" i="1"/>
  <c r="O159" i="1"/>
  <c r="X153" i="4"/>
  <c r="R156" i="4"/>
  <c r="T141" i="4"/>
  <c r="P142" i="4"/>
  <c r="T147" i="4"/>
  <c r="T165" i="1"/>
  <c r="T167" i="4"/>
  <c r="U162" i="4"/>
  <c r="O152" i="1"/>
  <c r="W162" i="4"/>
  <c r="X162" i="4"/>
  <c r="S141" i="1"/>
  <c r="W152" i="4"/>
  <c r="R144" i="4"/>
  <c r="R148" i="4"/>
  <c r="V149" i="4"/>
  <c r="R168" i="4"/>
  <c r="X144" i="4"/>
  <c r="Q148" i="4"/>
  <c r="Q160" i="4"/>
  <c r="Q162" i="4"/>
  <c r="T164" i="4"/>
  <c r="T142" i="4"/>
  <c r="Q158" i="4"/>
  <c r="W165" i="1"/>
  <c r="O145" i="1"/>
  <c r="P146" i="4"/>
  <c r="P156" i="4"/>
  <c r="P158" i="4"/>
  <c r="P166" i="4"/>
  <c r="P160" i="4"/>
  <c r="V152" i="4"/>
  <c r="R155" i="4"/>
  <c r="X163" i="4"/>
  <c r="X159" i="4"/>
  <c r="O146" i="1"/>
  <c r="O156" i="1"/>
  <c r="S168" i="1"/>
  <c r="T162" i="4"/>
  <c r="P159" i="4"/>
  <c r="W145" i="1"/>
  <c r="W165" i="4"/>
  <c r="R149" i="4"/>
  <c r="U150" i="4"/>
  <c r="P153" i="4"/>
  <c r="S164" i="4"/>
  <c r="W167" i="4"/>
  <c r="W143" i="4"/>
  <c r="T151" i="4"/>
  <c r="O154" i="1"/>
  <c r="V156" i="4"/>
  <c r="W159" i="4"/>
  <c r="S158" i="1"/>
  <c r="S144" i="1"/>
  <c r="W141" i="1"/>
  <c r="S162" i="1"/>
  <c r="O165" i="1"/>
  <c r="X154" i="4"/>
  <c r="Q153" i="4"/>
  <c r="O160" i="4"/>
  <c r="P152" i="4"/>
  <c r="V167" i="4"/>
  <c r="T160" i="4"/>
  <c r="S168" i="4"/>
  <c r="Q163" i="4"/>
  <c r="P144" i="4"/>
  <c r="U147" i="4"/>
  <c r="O159" i="4"/>
  <c r="W157" i="4"/>
  <c r="W160" i="4"/>
  <c r="S151" i="4"/>
  <c r="U159" i="4"/>
  <c r="R161" i="4"/>
  <c r="S143" i="4"/>
  <c r="S152" i="4"/>
  <c r="S144" i="4"/>
  <c r="S163" i="4"/>
  <c r="P145" i="4"/>
  <c r="R151" i="4"/>
  <c r="R162" i="4"/>
  <c r="O156" i="4"/>
  <c r="W150" i="4"/>
  <c r="O142" i="4"/>
  <c r="T152" i="4"/>
  <c r="O154" i="4"/>
  <c r="S147" i="4"/>
  <c r="V146" i="4"/>
  <c r="U167" i="4"/>
  <c r="R159" i="4"/>
  <c r="O157" i="4"/>
  <c r="W144" i="4"/>
  <c r="X168" i="4"/>
  <c r="T149" i="4"/>
  <c r="O168" i="4"/>
  <c r="S159" i="4"/>
  <c r="X161" i="4"/>
  <c r="P155" i="4"/>
  <c r="X145" i="4"/>
  <c r="V165" i="4"/>
  <c r="O146" i="4"/>
  <c r="S167" i="4"/>
  <c r="Q155" i="4"/>
  <c r="X157" i="4"/>
  <c r="S157" i="4"/>
  <c r="V151" i="4"/>
  <c r="S141" i="4"/>
  <c r="Q156" i="4"/>
  <c r="T144" i="4"/>
  <c r="V161" i="4"/>
  <c r="V143" i="4"/>
  <c r="V154" i="4"/>
  <c r="O152" i="4"/>
  <c r="T150" i="4"/>
  <c r="R165" i="4"/>
  <c r="Q151" i="4"/>
  <c r="X160" i="4"/>
  <c r="W168" i="4"/>
  <c r="P149" i="4"/>
  <c r="W146" i="4"/>
  <c r="T165" i="4"/>
  <c r="V162" i="4"/>
  <c r="U164" i="4"/>
  <c r="Q167" i="4"/>
  <c r="X150" i="4"/>
  <c r="S155" i="4"/>
  <c r="R146" i="4"/>
  <c r="X141" i="4"/>
  <c r="O158" i="4"/>
  <c r="X158" i="4"/>
  <c r="S145" i="4"/>
  <c r="Q150" i="4"/>
  <c r="T168" i="4"/>
  <c r="S149" i="4"/>
  <c r="W154" i="4"/>
  <c r="V164" i="4"/>
  <c r="R153" i="4"/>
  <c r="S153" i="4"/>
  <c r="V159" i="4"/>
  <c r="O150" i="4"/>
  <c r="W148" i="4"/>
  <c r="O165" i="4"/>
  <c r="O162" i="4"/>
  <c r="O167" i="4"/>
  <c r="P163" i="4"/>
  <c r="T157" i="4"/>
  <c r="S146" i="4"/>
  <c r="S160" i="4"/>
  <c r="T145" i="4"/>
  <c r="Q143" i="4"/>
  <c r="W156" i="4"/>
  <c r="X165" i="4"/>
  <c r="R143" i="4"/>
  <c r="Q147" i="4"/>
  <c r="U155" i="4"/>
  <c r="P141" i="4"/>
  <c r="Q166" i="4"/>
  <c r="O144" i="4"/>
  <c r="R157" i="4"/>
  <c r="Q159" i="4"/>
  <c r="U166" i="4"/>
  <c r="W149" i="4"/>
  <c r="X142" i="4"/>
  <c r="O148" i="4"/>
  <c r="U148" i="4"/>
  <c r="X149" i="4"/>
  <c r="U163" i="4"/>
  <c r="W158" i="4"/>
  <c r="U151" i="4"/>
  <c r="Q202" i="1"/>
  <c r="T201" i="1"/>
  <c r="W200" i="1"/>
  <c r="O200" i="1"/>
  <c r="R199" i="1"/>
  <c r="W202" i="1"/>
  <c r="O202" i="1"/>
  <c r="R201" i="1"/>
  <c r="Q196" i="1"/>
  <c r="T195" i="1"/>
  <c r="W194" i="1"/>
  <c r="O194" i="1"/>
  <c r="R193" i="1"/>
  <c r="T187" i="1"/>
  <c r="W186" i="1"/>
  <c r="O186" i="1"/>
  <c r="R185" i="1"/>
  <c r="T179" i="1"/>
  <c r="W178" i="1"/>
  <c r="O178" i="1"/>
  <c r="R177" i="1"/>
  <c r="X196" i="4"/>
  <c r="V192" i="4"/>
  <c r="X184" i="4"/>
  <c r="S175" i="4"/>
  <c r="O201" i="1"/>
  <c r="P200" i="1"/>
  <c r="O199" i="1"/>
  <c r="P198" i="1"/>
  <c r="P196" i="1"/>
  <c r="R194" i="1"/>
  <c r="T193" i="1"/>
  <c r="V192" i="1"/>
  <c r="W191" i="1"/>
  <c r="P190" i="1"/>
  <c r="R189" i="1"/>
  <c r="T188" i="1"/>
  <c r="V187" i="1"/>
  <c r="X186" i="1"/>
  <c r="P185" i="1"/>
  <c r="R184" i="1"/>
  <c r="T183" i="1"/>
  <c r="V182" i="1"/>
  <c r="X181" i="1"/>
  <c r="O181" i="1"/>
  <c r="P180" i="1"/>
  <c r="R179" i="1"/>
  <c r="T178" i="1"/>
  <c r="V177" i="1"/>
  <c r="X176" i="1"/>
  <c r="O176" i="1"/>
  <c r="X201" i="1"/>
  <c r="O198" i="1"/>
  <c r="O196" i="1"/>
  <c r="P195" i="1"/>
  <c r="S193" i="1"/>
  <c r="V191" i="1"/>
  <c r="O190" i="1"/>
  <c r="X185" i="1"/>
  <c r="S183" i="1"/>
  <c r="W181" i="1"/>
  <c r="O180" i="1"/>
  <c r="S178" i="1"/>
  <c r="W176" i="1"/>
  <c r="O175" i="1"/>
  <c r="S180" i="4"/>
  <c r="U202" i="1"/>
  <c r="V199" i="1"/>
  <c r="W196" i="1"/>
  <c r="X194" i="1"/>
  <c r="R192" i="1"/>
  <c r="V190" i="1"/>
  <c r="P188" i="1"/>
  <c r="T186" i="1"/>
  <c r="O184" i="1"/>
  <c r="T181" i="1"/>
  <c r="O179" i="1"/>
  <c r="T176" i="1"/>
  <c r="V202" i="4"/>
  <c r="P187" i="4"/>
  <c r="O180" i="4"/>
  <c r="U201" i="1"/>
  <c r="V198" i="1"/>
  <c r="V196" i="1"/>
  <c r="X193" i="1"/>
  <c r="S191" i="1"/>
  <c r="W189" i="1"/>
  <c r="Q187" i="1"/>
  <c r="W184" i="1"/>
  <c r="O183" i="1"/>
  <c r="U180" i="1"/>
  <c r="P178" i="1"/>
  <c r="Q177" i="1"/>
  <c r="W184" i="4"/>
  <c r="X202" i="1"/>
  <c r="O197" i="1"/>
  <c r="Q194" i="1"/>
  <c r="T192" i="1"/>
  <c r="X190" i="1"/>
  <c r="S188" i="1"/>
  <c r="V186" i="1"/>
  <c r="O185" i="1"/>
  <c r="X180" i="1"/>
  <c r="O183" i="4"/>
  <c r="V201" i="1"/>
  <c r="W197" i="1"/>
  <c r="X189" i="1"/>
  <c r="V185" i="1"/>
  <c r="Q183" i="1"/>
  <c r="V180" i="1"/>
  <c r="S177" i="1"/>
  <c r="U199" i="1"/>
  <c r="W195" i="1"/>
  <c r="X188" i="1"/>
  <c r="W179" i="1"/>
  <c r="S176" i="1"/>
  <c r="T202" i="4"/>
  <c r="O187" i="4"/>
  <c r="P179" i="4"/>
  <c r="S201" i="1"/>
  <c r="T199" i="1"/>
  <c r="T197" i="1"/>
  <c r="U195" i="1"/>
  <c r="W193" i="1"/>
  <c r="P192" i="1"/>
  <c r="T190" i="1"/>
  <c r="T185" i="1"/>
  <c r="W183" i="1"/>
  <c r="P182" i="1"/>
  <c r="R181" i="1"/>
  <c r="V179" i="1"/>
  <c r="T175" i="1"/>
  <c r="V201" i="4"/>
  <c r="W185" i="4"/>
  <c r="O179" i="4"/>
  <c r="V202" i="1"/>
  <c r="W201" i="1"/>
  <c r="X200" i="1"/>
  <c r="W199" i="1"/>
  <c r="X198" i="1"/>
  <c r="X196" i="1"/>
  <c r="O195" i="1"/>
  <c r="P194" i="1"/>
  <c r="S192" i="1"/>
  <c r="W190" i="1"/>
  <c r="P189" i="1"/>
  <c r="R188" i="1"/>
  <c r="S187" i="1"/>
  <c r="W185" i="1"/>
  <c r="P184" i="1"/>
  <c r="R183" i="1"/>
  <c r="T182" i="1"/>
  <c r="W180" i="1"/>
  <c r="P179" i="1"/>
  <c r="R178" i="1"/>
  <c r="T177" i="1"/>
  <c r="V176" i="1"/>
  <c r="V187" i="4"/>
  <c r="V200" i="1"/>
  <c r="W198" i="1"/>
  <c r="X195" i="1"/>
  <c r="P193" i="1"/>
  <c r="T191" i="1"/>
  <c r="O189" i="1"/>
  <c r="R187" i="1"/>
  <c r="X184" i="1"/>
  <c r="R182" i="1"/>
  <c r="X179" i="1"/>
  <c r="V175" i="1"/>
  <c r="V190" i="4"/>
  <c r="X182" i="4"/>
  <c r="X176" i="4"/>
  <c r="T202" i="1"/>
  <c r="T200" i="1"/>
  <c r="U197" i="1"/>
  <c r="V194" i="1"/>
  <c r="O193" i="1"/>
  <c r="U190" i="1"/>
  <c r="O188" i="1"/>
  <c r="S186" i="1"/>
  <c r="S181" i="1"/>
  <c r="U190" i="4"/>
  <c r="W182" i="4"/>
  <c r="W176" i="4"/>
  <c r="S202" i="1"/>
  <c r="S200" i="1"/>
  <c r="T198" i="1"/>
  <c r="U196" i="1"/>
  <c r="U194" i="1"/>
  <c r="R191" i="1"/>
  <c r="W188" i="1"/>
  <c r="P187" i="1"/>
  <c r="R186" i="1"/>
  <c r="V184" i="1"/>
  <c r="T180" i="1"/>
  <c r="X178" i="1"/>
  <c r="P177" i="1"/>
  <c r="R176" i="1"/>
  <c r="O190" i="4"/>
  <c r="S176" i="4"/>
  <c r="R197" i="4"/>
  <c r="Q200" i="1"/>
  <c r="R196" i="1"/>
  <c r="R180" i="1"/>
  <c r="R195" i="1"/>
  <c r="S189" i="1"/>
  <c r="W182" i="1"/>
  <c r="P176" i="1"/>
  <c r="V185" i="4"/>
  <c r="T194" i="1"/>
  <c r="S185" i="1"/>
  <c r="V178" i="1"/>
  <c r="Q198" i="1"/>
  <c r="Q185" i="1"/>
  <c r="U178" i="1"/>
  <c r="P201" i="1"/>
  <c r="V193" i="1"/>
  <c r="W187" i="1"/>
  <c r="P181" i="1"/>
  <c r="R200" i="1"/>
  <c r="R190" i="1"/>
  <c r="O177" i="1"/>
  <c r="S199" i="1"/>
  <c r="S195" i="1"/>
  <c r="X192" i="1"/>
  <c r="T189" i="1"/>
  <c r="X182" i="1"/>
  <c r="Q199" i="1"/>
  <c r="W192" i="1"/>
  <c r="P186" i="1"/>
  <c r="S179" i="1"/>
  <c r="R202" i="1"/>
  <c r="R198" i="1"/>
  <c r="V188" i="1"/>
  <c r="O182" i="1"/>
  <c r="P202" i="1"/>
  <c r="S194" i="1"/>
  <c r="U188" i="1"/>
  <c r="R175" i="1"/>
  <c r="T196" i="1"/>
  <c r="O187" i="1"/>
  <c r="V183" i="1"/>
  <c r="O192" i="1"/>
  <c r="S175" i="1"/>
  <c r="Q201" i="1"/>
  <c r="S197" i="1"/>
  <c r="Q191" i="1"/>
  <c r="X187" i="1"/>
  <c r="T184" i="1"/>
  <c r="Q181" i="1"/>
  <c r="X177" i="1"/>
  <c r="T175" i="4"/>
  <c r="R197" i="1"/>
  <c r="O191" i="1"/>
  <c r="S184" i="1"/>
  <c r="W177" i="1"/>
  <c r="U201" i="4"/>
  <c r="U193" i="1"/>
  <c r="S180" i="1"/>
  <c r="U195" i="4"/>
  <c r="R182" i="4"/>
  <c r="Q178" i="1"/>
  <c r="U177" i="1"/>
  <c r="U185" i="1"/>
  <c r="Q187" i="4"/>
  <c r="U200" i="1"/>
  <c r="T184" i="4"/>
  <c r="P191" i="1"/>
  <c r="P201" i="4"/>
  <c r="O182" i="4"/>
  <c r="R199" i="4"/>
  <c r="U178" i="4"/>
  <c r="Q179" i="1"/>
  <c r="X187" i="4"/>
  <c r="Q175" i="1"/>
  <c r="V189" i="1"/>
  <c r="V193" i="4"/>
  <c r="V182" i="4"/>
  <c r="V200" i="4"/>
  <c r="U183" i="1"/>
  <c r="U184" i="1"/>
  <c r="X175" i="1"/>
  <c r="P181" i="4"/>
  <c r="X193" i="4"/>
  <c r="S182" i="1"/>
  <c r="S192" i="4"/>
  <c r="V177" i="4"/>
  <c r="P186" i="4"/>
  <c r="P198" i="4"/>
  <c r="W196" i="4"/>
  <c r="U187" i="1"/>
  <c r="W197" i="4"/>
  <c r="X195" i="4"/>
  <c r="X197" i="1"/>
  <c r="Q201" i="4"/>
  <c r="W175" i="4"/>
  <c r="S196" i="1"/>
  <c r="O199" i="4"/>
  <c r="R200" i="4"/>
  <c r="T185" i="4"/>
  <c r="W190" i="4"/>
  <c r="R193" i="4"/>
  <c r="Q190" i="1"/>
  <c r="R185" i="4"/>
  <c r="P199" i="1"/>
  <c r="T180" i="4"/>
  <c r="S177" i="4"/>
  <c r="T182" i="4"/>
  <c r="V186" i="4"/>
  <c r="X185" i="4"/>
  <c r="W187" i="4"/>
  <c r="O175" i="4"/>
  <c r="S178" i="4"/>
  <c r="W181" i="4"/>
  <c r="T179" i="4"/>
  <c r="U192" i="1"/>
  <c r="U180" i="4"/>
  <c r="P184" i="4"/>
  <c r="T189" i="4"/>
  <c r="T200" i="4"/>
  <c r="Q182" i="1"/>
  <c r="Q177" i="4"/>
  <c r="U196" i="4"/>
  <c r="Q197" i="4"/>
  <c r="X181" i="4"/>
  <c r="T190" i="4"/>
  <c r="W189" i="4"/>
  <c r="W195" i="4"/>
  <c r="W201" i="4"/>
  <c r="T192" i="4"/>
  <c r="U176" i="1"/>
  <c r="V175" i="4"/>
  <c r="V181" i="1"/>
  <c r="V183" i="4"/>
  <c r="R184" i="4"/>
  <c r="V197" i="1"/>
  <c r="R202" i="4"/>
  <c r="P176" i="4"/>
  <c r="P188" i="4"/>
  <c r="P190" i="4"/>
  <c r="Q194" i="4"/>
  <c r="Q196" i="4"/>
  <c r="W198" i="4"/>
  <c r="X198" i="4"/>
  <c r="O200" i="4"/>
  <c r="Q180" i="1"/>
  <c r="Q176" i="1"/>
  <c r="Q183" i="4"/>
  <c r="U186" i="4"/>
  <c r="Q179" i="4"/>
  <c r="Q189" i="1"/>
  <c r="Q197" i="1"/>
  <c r="R188" i="4"/>
  <c r="V191" i="4"/>
  <c r="V195" i="1"/>
  <c r="R181" i="4"/>
  <c r="R189" i="4"/>
  <c r="U182" i="1"/>
  <c r="U179" i="1"/>
  <c r="S200" i="4"/>
  <c r="T178" i="4"/>
  <c r="X183" i="1"/>
  <c r="T196" i="4"/>
  <c r="R180" i="4"/>
  <c r="R190" i="4"/>
  <c r="T191" i="4"/>
  <c r="X190" i="4"/>
  <c r="V178" i="4"/>
  <c r="V194" i="4"/>
  <c r="O176" i="4"/>
  <c r="P202" i="4"/>
  <c r="P175" i="1"/>
  <c r="P177" i="4"/>
  <c r="X189" i="4"/>
  <c r="S184" i="4"/>
  <c r="O178" i="4"/>
  <c r="O196" i="4"/>
  <c r="Q186" i="1"/>
  <c r="R175" i="4"/>
  <c r="U175" i="1"/>
  <c r="R192" i="4"/>
  <c r="P178" i="4"/>
  <c r="P183" i="1"/>
  <c r="X191" i="1"/>
  <c r="P195" i="4"/>
  <c r="T198" i="4"/>
  <c r="X201" i="4"/>
  <c r="R194" i="4"/>
  <c r="T183" i="4"/>
  <c r="O198" i="4"/>
  <c r="T181" i="4"/>
  <c r="U191" i="1"/>
  <c r="U189" i="1"/>
  <c r="T176" i="4"/>
  <c r="O192" i="4"/>
  <c r="S190" i="1"/>
  <c r="R191" i="4"/>
  <c r="Q188" i="1"/>
  <c r="U181" i="1"/>
  <c r="S189" i="4"/>
  <c r="Q175" i="4"/>
  <c r="U202" i="4"/>
  <c r="X179" i="4"/>
  <c r="T188" i="4"/>
  <c r="W180" i="4"/>
  <c r="W177" i="4"/>
  <c r="S198" i="1"/>
  <c r="V196" i="4"/>
  <c r="Q195" i="1"/>
  <c r="X178" i="4"/>
  <c r="P182" i="4"/>
  <c r="S191" i="4"/>
  <c r="O184" i="4"/>
  <c r="R177" i="4"/>
  <c r="R201" i="4"/>
  <c r="Q198" i="4"/>
  <c r="Q202" i="4"/>
  <c r="T195" i="4"/>
  <c r="X202" i="4"/>
  <c r="S199" i="4"/>
  <c r="Q193" i="4"/>
  <c r="W175" i="1"/>
  <c r="X199" i="1"/>
  <c r="Q195" i="4"/>
  <c r="W191" i="4"/>
  <c r="O201" i="4"/>
  <c r="P189" i="4"/>
  <c r="W178" i="4"/>
  <c r="W200" i="4"/>
  <c r="T186" i="4"/>
  <c r="O185" i="4"/>
  <c r="W193" i="4"/>
  <c r="Q184" i="1"/>
  <c r="U186" i="1"/>
  <c r="U188" i="4"/>
  <c r="R196" i="4"/>
  <c r="V180" i="4"/>
  <c r="Q192" i="1"/>
  <c r="O193" i="4"/>
  <c r="Q193" i="1"/>
  <c r="P197" i="1"/>
  <c r="O191" i="4"/>
  <c r="R186" i="4"/>
  <c r="X180" i="4"/>
  <c r="S185" i="4"/>
  <c r="V184" i="4"/>
  <c r="X188" i="4"/>
  <c r="U194" i="4"/>
  <c r="U198" i="1"/>
  <c r="S202" i="4"/>
  <c r="P196" i="4"/>
  <c r="W192" i="4"/>
  <c r="S193" i="4"/>
  <c r="O195" i="4"/>
  <c r="W183" i="4"/>
  <c r="Q185" i="4"/>
  <c r="Q180" i="4"/>
  <c r="P185" i="4"/>
  <c r="Q176" i="4"/>
  <c r="Q199" i="4"/>
  <c r="Q192" i="4"/>
  <c r="Q191" i="4"/>
  <c r="W199" i="4"/>
  <c r="Q188" i="4"/>
  <c r="W202" i="4"/>
  <c r="R176" i="4"/>
  <c r="X177" i="4"/>
  <c r="W186" i="4"/>
  <c r="X200" i="4"/>
  <c r="Q184" i="4"/>
  <c r="S183" i="4"/>
  <c r="Q178" i="4"/>
  <c r="P175" i="4"/>
  <c r="P200" i="4"/>
  <c r="U182" i="4"/>
  <c r="V179" i="4"/>
  <c r="O188" i="4"/>
  <c r="P193" i="4"/>
  <c r="R187" i="4"/>
  <c r="O194" i="4"/>
  <c r="O186" i="4"/>
  <c r="S187" i="4"/>
  <c r="V181" i="4"/>
  <c r="X192" i="4"/>
  <c r="O181" i="4"/>
  <c r="P183" i="4"/>
  <c r="W188" i="4"/>
  <c r="X197" i="4"/>
  <c r="Q186" i="4"/>
  <c r="V198" i="4"/>
  <c r="S195" i="4"/>
  <c r="U184" i="4"/>
  <c r="U179" i="4"/>
  <c r="U200" i="4"/>
  <c r="U198" i="4"/>
  <c r="U192" i="4"/>
  <c r="R198" i="4"/>
  <c r="U185" i="4"/>
  <c r="P197" i="4"/>
  <c r="U197" i="4"/>
  <c r="Q182" i="4"/>
  <c r="U191" i="4"/>
  <c r="S182" i="4"/>
  <c r="S198" i="4"/>
  <c r="T194" i="4"/>
  <c r="P180" i="4"/>
  <c r="W179" i="4"/>
  <c r="T201" i="4"/>
  <c r="P199" i="4"/>
  <c r="S181" i="4"/>
  <c r="R178" i="4"/>
  <c r="S186" i="4"/>
  <c r="Q190" i="4"/>
  <c r="X186" i="4"/>
  <c r="V188" i="4"/>
  <c r="U176" i="4"/>
  <c r="S188" i="4"/>
  <c r="W194" i="4"/>
  <c r="P194" i="4"/>
  <c r="T187" i="4"/>
  <c r="T193" i="4"/>
  <c r="O177" i="4"/>
  <c r="O202" i="4"/>
  <c r="U181" i="4"/>
  <c r="P192" i="4"/>
  <c r="T199" i="4"/>
  <c r="U199" i="4"/>
  <c r="R183" i="4"/>
  <c r="V195" i="4"/>
  <c r="X199" i="4"/>
  <c r="S190" i="4"/>
  <c r="S196" i="4"/>
  <c r="S197" i="4"/>
  <c r="V199" i="4"/>
  <c r="T177" i="4"/>
  <c r="R195" i="4"/>
  <c r="O189" i="4"/>
  <c r="V189" i="4"/>
  <c r="U177" i="4"/>
  <c r="Q189" i="4"/>
  <c r="V176" i="4"/>
  <c r="X183" i="4"/>
  <c r="S194" i="4"/>
  <c r="T197" i="4"/>
  <c r="U187" i="4"/>
  <c r="U193" i="4"/>
  <c r="X175" i="4"/>
  <c r="R179" i="4"/>
  <c r="V197" i="4"/>
  <c r="S201" i="4"/>
  <c r="X194" i="4"/>
  <c r="Q200" i="4"/>
  <c r="P191" i="4"/>
  <c r="O197" i="4"/>
  <c r="Q181" i="4"/>
  <c r="U175" i="4"/>
  <c r="S179" i="4"/>
  <c r="U183" i="4"/>
  <c r="U189" i="4"/>
  <c r="X191" i="4"/>
  <c r="G15" i="2"/>
  <c r="F15" i="2"/>
  <c r="S134" i="4"/>
  <c r="T126" i="4"/>
  <c r="X121" i="4"/>
  <c r="S118" i="4"/>
  <c r="T134" i="1"/>
  <c r="W133" i="1"/>
  <c r="O133" i="1"/>
  <c r="R132" i="1"/>
  <c r="X130" i="1"/>
  <c r="P130" i="1"/>
  <c r="S129" i="1"/>
  <c r="V128" i="1"/>
  <c r="Q127" i="1"/>
  <c r="T126" i="1"/>
  <c r="W125" i="1"/>
  <c r="O125" i="1"/>
  <c r="R124" i="1"/>
  <c r="X122" i="1"/>
  <c r="P122" i="1"/>
  <c r="S121" i="1"/>
  <c r="V120" i="1"/>
  <c r="T118" i="1"/>
  <c r="W117" i="1"/>
  <c r="O117" i="1"/>
  <c r="R116" i="1"/>
  <c r="X114" i="1"/>
  <c r="P114" i="1"/>
  <c r="S113" i="1"/>
  <c r="V112" i="1"/>
  <c r="T110" i="1"/>
  <c r="W109" i="1"/>
  <c r="O109" i="1"/>
  <c r="R108" i="1"/>
  <c r="S134" i="1"/>
  <c r="T131" i="1"/>
  <c r="O130" i="1"/>
  <c r="U128" i="1"/>
  <c r="P127" i="1"/>
  <c r="S126" i="1"/>
  <c r="W122" i="1"/>
  <c r="R121" i="1"/>
  <c r="P119" i="1"/>
  <c r="V117" i="1"/>
  <c r="T115" i="1"/>
  <c r="O114" i="1"/>
  <c r="R113" i="1"/>
  <c r="X111" i="1"/>
  <c r="S110" i="1"/>
  <c r="V109" i="1"/>
  <c r="V114" i="4"/>
  <c r="X108" i="4"/>
  <c r="T133" i="1"/>
  <c r="O132" i="1"/>
  <c r="X129" i="1"/>
  <c r="V127" i="1"/>
  <c r="T125" i="1"/>
  <c r="R123" i="1"/>
  <c r="P121" i="1"/>
  <c r="O116" i="1"/>
  <c r="X113" i="1"/>
  <c r="S112" i="1"/>
  <c r="Q110" i="1"/>
  <c r="O108" i="1"/>
  <c r="Q126" i="4"/>
  <c r="S120" i="4"/>
  <c r="S133" i="1"/>
  <c r="Q131" i="1"/>
  <c r="W129" i="1"/>
  <c r="U127" i="1"/>
  <c r="X126" i="1"/>
  <c r="V124" i="1"/>
  <c r="T122" i="1"/>
  <c r="R120" i="1"/>
  <c r="P118" i="1"/>
  <c r="W113" i="1"/>
  <c r="U111" i="1"/>
  <c r="S109" i="1"/>
  <c r="V133" i="1"/>
  <c r="W130" i="1"/>
  <c r="R129" i="1"/>
  <c r="X127" i="1"/>
  <c r="V125" i="1"/>
  <c r="T123" i="1"/>
  <c r="O122" i="1"/>
  <c r="X119" i="1"/>
  <c r="S118" i="1"/>
  <c r="W114" i="1"/>
  <c r="P111" i="1"/>
  <c r="T107" i="1"/>
  <c r="T129" i="4"/>
  <c r="Q134" i="1"/>
  <c r="R131" i="1"/>
  <c r="P129" i="1"/>
  <c r="O124" i="1"/>
  <c r="X121" i="1"/>
  <c r="V119" i="1"/>
  <c r="T117" i="1"/>
  <c r="V111" i="1"/>
  <c r="W108" i="1"/>
  <c r="X134" i="1"/>
  <c r="O129" i="1"/>
  <c r="P126" i="1"/>
  <c r="W121" i="1"/>
  <c r="U119" i="1"/>
  <c r="S117" i="1"/>
  <c r="O113" i="1"/>
  <c r="X110" i="1"/>
  <c r="S131" i="4"/>
  <c r="U125" i="4"/>
  <c r="W119" i="4"/>
  <c r="W134" i="1"/>
  <c r="U132" i="1"/>
  <c r="P131" i="1"/>
  <c r="V129" i="1"/>
  <c r="Q128" i="1"/>
  <c r="W126" i="1"/>
  <c r="R125" i="1"/>
  <c r="X123" i="1"/>
  <c r="V121" i="1"/>
  <c r="Q120" i="1"/>
  <c r="W118" i="1"/>
  <c r="P115" i="1"/>
  <c r="W110" i="1"/>
  <c r="R109" i="1"/>
  <c r="P107" i="1"/>
  <c r="R131" i="4"/>
  <c r="O122" i="4"/>
  <c r="Q116" i="4"/>
  <c r="S110" i="4"/>
  <c r="X129" i="4"/>
  <c r="S112" i="4"/>
  <c r="R134" i="1"/>
  <c r="X132" i="1"/>
  <c r="P132" i="1"/>
  <c r="S131" i="1"/>
  <c r="V130" i="1"/>
  <c r="Q129" i="1"/>
  <c r="T128" i="1"/>
  <c r="W127" i="1"/>
  <c r="O127" i="1"/>
  <c r="R126" i="1"/>
  <c r="X124" i="1"/>
  <c r="P124" i="1"/>
  <c r="S123" i="1"/>
  <c r="V122" i="1"/>
  <c r="T120" i="1"/>
  <c r="W119" i="1"/>
  <c r="O119" i="1"/>
  <c r="R118" i="1"/>
  <c r="X116" i="1"/>
  <c r="P116" i="1"/>
  <c r="S115" i="1"/>
  <c r="V114" i="1"/>
  <c r="T112" i="1"/>
  <c r="W111" i="1"/>
  <c r="O111" i="1"/>
  <c r="R110" i="1"/>
  <c r="X108" i="1"/>
  <c r="P108" i="1"/>
  <c r="W132" i="1"/>
  <c r="U130" i="1"/>
  <c r="S128" i="1"/>
  <c r="Q126" i="1"/>
  <c r="W124" i="1"/>
  <c r="S120" i="1"/>
  <c r="Q118" i="1"/>
  <c r="W116" i="1"/>
  <c r="R115" i="1"/>
  <c r="P113" i="1"/>
  <c r="T109" i="1"/>
  <c r="R107" i="1"/>
  <c r="P129" i="4"/>
  <c r="R123" i="4"/>
  <c r="W108" i="4"/>
  <c r="P134" i="1"/>
  <c r="V132" i="1"/>
  <c r="T130" i="1"/>
  <c r="R128" i="1"/>
  <c r="S125" i="1"/>
  <c r="O121" i="1"/>
  <c r="X118" i="1"/>
  <c r="V116" i="1"/>
  <c r="T114" i="1"/>
  <c r="R112" i="1"/>
  <c r="P110" i="1"/>
  <c r="V108" i="1"/>
  <c r="W128" i="4"/>
  <c r="V122" i="4"/>
  <c r="X116" i="4"/>
  <c r="O111" i="4"/>
  <c r="O134" i="1"/>
  <c r="R133" i="1"/>
  <c r="X131" i="1"/>
  <c r="S130" i="1"/>
  <c r="T127" i="1"/>
  <c r="O126" i="1"/>
  <c r="P123" i="1"/>
  <c r="S122" i="1"/>
  <c r="T119" i="1"/>
  <c r="O118" i="1"/>
  <c r="R117" i="1"/>
  <c r="X115" i="1"/>
  <c r="S114" i="1"/>
  <c r="V113" i="1"/>
  <c r="Q112" i="1"/>
  <c r="T111" i="1"/>
  <c r="O110" i="1"/>
  <c r="X107" i="1"/>
  <c r="T134" i="4"/>
  <c r="R113" i="4"/>
  <c r="T107" i="4"/>
  <c r="U133" i="4"/>
  <c r="P133" i="1"/>
  <c r="R130" i="1"/>
  <c r="O128" i="1"/>
  <c r="Q125" i="1"/>
  <c r="R122" i="1"/>
  <c r="S119" i="1"/>
  <c r="T116" i="1"/>
  <c r="U113" i="1"/>
  <c r="V110" i="1"/>
  <c r="W107" i="1"/>
  <c r="S132" i="1"/>
  <c r="R127" i="1"/>
  <c r="T124" i="1"/>
  <c r="V118" i="1"/>
  <c r="X112" i="1"/>
  <c r="O107" i="1"/>
  <c r="P125" i="4"/>
  <c r="S124" i="1"/>
  <c r="V115" i="1"/>
  <c r="X109" i="1"/>
  <c r="W131" i="1"/>
  <c r="V126" i="1"/>
  <c r="X120" i="1"/>
  <c r="O115" i="1"/>
  <c r="O112" i="1"/>
  <c r="O131" i="1"/>
  <c r="O123" i="1"/>
  <c r="S111" i="1"/>
  <c r="R111" i="1"/>
  <c r="T132" i="1"/>
  <c r="Q130" i="1"/>
  <c r="S127" i="1"/>
  <c r="P125" i="1"/>
  <c r="Q122" i="1"/>
  <c r="R119" i="1"/>
  <c r="S116" i="1"/>
  <c r="T113" i="1"/>
  <c r="V107" i="1"/>
  <c r="U129" i="1"/>
  <c r="U121" i="1"/>
  <c r="W115" i="1"/>
  <c r="T129" i="1"/>
  <c r="T121" i="1"/>
  <c r="W112" i="1"/>
  <c r="U134" i="1"/>
  <c r="W123" i="1"/>
  <c r="P112" i="1"/>
  <c r="Q133" i="1"/>
  <c r="X125" i="1"/>
  <c r="O120" i="1"/>
  <c r="Q114" i="1"/>
  <c r="S108" i="1"/>
  <c r="W127" i="4"/>
  <c r="V134" i="1"/>
  <c r="T118" i="4"/>
  <c r="V131" i="1"/>
  <c r="X128" i="1"/>
  <c r="U126" i="1"/>
  <c r="V123" i="1"/>
  <c r="W120" i="1"/>
  <c r="X117" i="1"/>
  <c r="P109" i="1"/>
  <c r="P116" i="4"/>
  <c r="X133" i="1"/>
  <c r="W128" i="1"/>
  <c r="P120" i="1"/>
  <c r="R114" i="1"/>
  <c r="T108" i="1"/>
  <c r="V112" i="4"/>
  <c r="P128" i="1"/>
  <c r="P117" i="1"/>
  <c r="U118" i="4"/>
  <c r="Q111" i="1"/>
  <c r="W134" i="4"/>
  <c r="T120" i="4"/>
  <c r="P132" i="4"/>
  <c r="U131" i="4"/>
  <c r="X110" i="4"/>
  <c r="P114" i="4"/>
  <c r="T115" i="4"/>
  <c r="X118" i="4"/>
  <c r="P120" i="4"/>
  <c r="X124" i="4"/>
  <c r="Q118" i="4"/>
  <c r="X132" i="4"/>
  <c r="W116" i="4"/>
  <c r="T121" i="4"/>
  <c r="V120" i="4"/>
  <c r="T133" i="4"/>
  <c r="P121" i="4"/>
  <c r="X123" i="4"/>
  <c r="V109" i="4"/>
  <c r="V121" i="4"/>
  <c r="V125" i="4"/>
  <c r="T132" i="4"/>
  <c r="S128" i="4"/>
  <c r="Q113" i="1"/>
  <c r="U116" i="1"/>
  <c r="Q123" i="1"/>
  <c r="U125" i="1"/>
  <c r="X112" i="4"/>
  <c r="X122" i="4"/>
  <c r="Q120" i="4"/>
  <c r="O134" i="4"/>
  <c r="Q108" i="1"/>
  <c r="X107" i="4"/>
  <c r="R109" i="4"/>
  <c r="Q114" i="4"/>
  <c r="X134" i="4"/>
  <c r="Q108" i="4"/>
  <c r="W118" i="4"/>
  <c r="Q110" i="4"/>
  <c r="Q116" i="1"/>
  <c r="Q132" i="4"/>
  <c r="O120" i="4"/>
  <c r="U115" i="1"/>
  <c r="P107" i="4"/>
  <c r="T116" i="4"/>
  <c r="Q127" i="4"/>
  <c r="U118" i="1"/>
  <c r="U108" i="1"/>
  <c r="Q119" i="1"/>
  <c r="Q117" i="1"/>
  <c r="U119" i="4"/>
  <c r="S107" i="1"/>
  <c r="T111" i="4"/>
  <c r="Q122" i="4"/>
  <c r="Q115" i="1"/>
  <c r="W124" i="4"/>
  <c r="O126" i="4"/>
  <c r="S127" i="4"/>
  <c r="O128" i="4"/>
  <c r="U123" i="1"/>
  <c r="X130" i="4"/>
  <c r="O115" i="4"/>
  <c r="X117" i="4"/>
  <c r="U112" i="1"/>
  <c r="U127" i="4"/>
  <c r="U110" i="1"/>
  <c r="Q107" i="1"/>
  <c r="U122" i="1"/>
  <c r="U115" i="4"/>
  <c r="U117" i="4"/>
  <c r="U117" i="1"/>
  <c r="T109" i="4"/>
  <c r="Q134" i="4"/>
  <c r="W112" i="4"/>
  <c r="P124" i="4"/>
  <c r="U131" i="1"/>
  <c r="V118" i="4"/>
  <c r="V128" i="4"/>
  <c r="X115" i="4"/>
  <c r="O107" i="4"/>
  <c r="R112" i="4"/>
  <c r="R128" i="4"/>
  <c r="R130" i="4"/>
  <c r="X113" i="4"/>
  <c r="R116" i="4"/>
  <c r="Q109" i="1"/>
  <c r="Q124" i="1"/>
  <c r="W120" i="4"/>
  <c r="U107" i="1"/>
  <c r="R117" i="4"/>
  <c r="X111" i="4"/>
  <c r="Q121" i="1"/>
  <c r="Q132" i="1"/>
  <c r="W110" i="4"/>
  <c r="O112" i="4"/>
  <c r="Q128" i="4"/>
  <c r="R125" i="4"/>
  <c r="W109" i="4"/>
  <c r="O119" i="4"/>
  <c r="S130" i="4"/>
  <c r="U133" i="1"/>
  <c r="T113" i="4"/>
  <c r="Q130" i="4"/>
  <c r="R133" i="4"/>
  <c r="R124" i="4"/>
  <c r="W115" i="4"/>
  <c r="R120" i="4"/>
  <c r="U130" i="4"/>
  <c r="W131" i="4"/>
  <c r="T124" i="4"/>
  <c r="S111" i="4"/>
  <c r="O118" i="4"/>
  <c r="S119" i="4"/>
  <c r="O130" i="4"/>
  <c r="Q124" i="4"/>
  <c r="R114" i="4"/>
  <c r="U114" i="1"/>
  <c r="S114" i="4"/>
  <c r="U129" i="4"/>
  <c r="U109" i="1"/>
  <c r="P134" i="4"/>
  <c r="V130" i="4"/>
  <c r="T108" i="4"/>
  <c r="P113" i="4"/>
  <c r="T122" i="4"/>
  <c r="V133" i="4"/>
  <c r="W107" i="4"/>
  <c r="S108" i="4"/>
  <c r="R108" i="4"/>
  <c r="U132" i="4"/>
  <c r="U124" i="1"/>
  <c r="P110" i="4"/>
  <c r="U120" i="1"/>
  <c r="U111" i="4"/>
  <c r="P118" i="4"/>
  <c r="T123" i="4"/>
  <c r="T114" i="4"/>
  <c r="S107" i="4"/>
  <c r="O108" i="4"/>
  <c r="S125" i="4"/>
  <c r="R127" i="4"/>
  <c r="U121" i="4"/>
  <c r="X119" i="4"/>
  <c r="S123" i="4"/>
  <c r="P108" i="4"/>
  <c r="R122" i="4"/>
  <c r="O110" i="4"/>
  <c r="V126" i="4"/>
  <c r="V113" i="4"/>
  <c r="X126" i="4"/>
  <c r="W123" i="4"/>
  <c r="V117" i="4"/>
  <c r="V131" i="4"/>
  <c r="V134" i="4"/>
  <c r="U110" i="4"/>
  <c r="P122" i="4"/>
  <c r="O121" i="4"/>
  <c r="W126" i="4"/>
  <c r="R115" i="4"/>
  <c r="W125" i="4"/>
  <c r="O117" i="4"/>
  <c r="P126" i="4"/>
  <c r="S109" i="4"/>
  <c r="V116" i="4"/>
  <c r="V132" i="4"/>
  <c r="T110" i="4"/>
  <c r="S126" i="4"/>
  <c r="O123" i="4"/>
  <c r="W114" i="4"/>
  <c r="S115" i="4"/>
  <c r="V124" i="4"/>
  <c r="O131" i="4"/>
  <c r="V110" i="4"/>
  <c r="X125" i="4"/>
  <c r="P119" i="4"/>
  <c r="U120" i="4"/>
  <c r="T128" i="4"/>
  <c r="T117" i="4"/>
  <c r="U123" i="4"/>
  <c r="S133" i="4"/>
  <c r="X114" i="4"/>
  <c r="W130" i="4"/>
  <c r="O129" i="4"/>
  <c r="O116" i="4"/>
  <c r="V127" i="4"/>
  <c r="V111" i="4"/>
  <c r="O114" i="4"/>
  <c r="R132" i="4"/>
  <c r="W133" i="4"/>
  <c r="T127" i="4"/>
  <c r="R129" i="4"/>
  <c r="Q117" i="4"/>
  <c r="V123" i="4"/>
  <c r="P133" i="4"/>
  <c r="R119" i="4"/>
  <c r="Q107" i="4"/>
  <c r="U126" i="4"/>
  <c r="T112" i="4"/>
  <c r="Q123" i="4"/>
  <c r="U128" i="4"/>
  <c r="W121" i="4"/>
  <c r="Q119" i="4"/>
  <c r="S113" i="4"/>
  <c r="X133" i="4"/>
  <c r="P127" i="4"/>
  <c r="W122" i="4"/>
  <c r="R118" i="4"/>
  <c r="W129" i="4"/>
  <c r="T131" i="4"/>
  <c r="P115" i="4"/>
  <c r="P131" i="4"/>
  <c r="Q131" i="4"/>
  <c r="O127" i="4"/>
  <c r="Q113" i="4"/>
  <c r="T119" i="4"/>
  <c r="W113" i="4"/>
  <c r="U109" i="4"/>
  <c r="U114" i="4"/>
  <c r="Q129" i="4"/>
  <c r="V115" i="4"/>
  <c r="O113" i="4"/>
  <c r="U124" i="4"/>
  <c r="X128" i="4"/>
  <c r="V119" i="4"/>
  <c r="O109" i="4"/>
  <c r="R107" i="4"/>
  <c r="P117" i="4"/>
  <c r="R134" i="4"/>
  <c r="U112" i="4"/>
  <c r="P109" i="4"/>
  <c r="V129" i="4"/>
  <c r="W111" i="4"/>
  <c r="T125" i="4"/>
  <c r="S132" i="4"/>
  <c r="X120" i="4"/>
  <c r="S116" i="4"/>
  <c r="R111" i="4"/>
  <c r="P112" i="4"/>
  <c r="R126" i="4"/>
  <c r="P128" i="4"/>
  <c r="O132" i="4"/>
  <c r="Q121" i="4"/>
  <c r="Q125" i="4"/>
  <c r="O124" i="4"/>
  <c r="O133" i="4"/>
  <c r="U134" i="4"/>
  <c r="S117" i="4"/>
  <c r="U116" i="4"/>
  <c r="Q133" i="4"/>
  <c r="S122" i="4"/>
  <c r="R121" i="4"/>
  <c r="S129" i="4"/>
  <c r="O125" i="4"/>
  <c r="W117" i="4"/>
  <c r="P130" i="4"/>
  <c r="Q112" i="4"/>
  <c r="R110" i="4"/>
  <c r="X127" i="4"/>
  <c r="S121" i="4"/>
  <c r="P111" i="4"/>
  <c r="X131" i="4"/>
  <c r="X109" i="4"/>
  <c r="Q109" i="4"/>
  <c r="P123" i="4"/>
  <c r="S124" i="4"/>
  <c r="V107" i="4"/>
  <c r="Q115" i="4"/>
  <c r="U108" i="4"/>
  <c r="T130" i="4"/>
  <c r="U113" i="4"/>
  <c r="U122" i="4"/>
  <c r="V108" i="4"/>
  <c r="Q111" i="4"/>
  <c r="W132" i="4"/>
  <c r="U107" i="4"/>
  <c r="B15" i="2"/>
  <c r="D32" i="18" l="1"/>
  <c r="C32" i="18"/>
  <c r="E32" i="18"/>
  <c r="L11" i="19"/>
  <c r="G32" i="18"/>
  <c r="L12" i="19"/>
  <c r="L9" i="19"/>
  <c r="F32" i="18"/>
  <c r="L10" i="19"/>
  <c r="L13" i="19"/>
  <c r="I32" i="18"/>
  <c r="L7" i="19"/>
  <c r="J32" i="18"/>
  <c r="L8" i="19"/>
  <c r="L6" i="19"/>
  <c r="D312" i="11" l="1"/>
  <c r="K311" i="11"/>
  <c r="K325" i="11"/>
  <c r="C319" i="11"/>
  <c r="F337" i="11"/>
  <c r="D337" i="11"/>
  <c r="K336" i="11"/>
  <c r="C336" i="11"/>
  <c r="H335" i="11"/>
  <c r="I334" i="11"/>
  <c r="C332" i="11"/>
  <c r="H331" i="11"/>
  <c r="F329" i="11"/>
  <c r="K328" i="11"/>
  <c r="D311" i="11"/>
  <c r="B338" i="11"/>
  <c r="B334" i="11"/>
  <c r="B330" i="11"/>
  <c r="B328" i="11"/>
  <c r="B329" i="11"/>
  <c r="K312" i="11"/>
  <c r="F314" i="11"/>
  <c r="I313" i="11"/>
  <c r="E322" i="11"/>
  <c r="F321" i="11"/>
  <c r="E324" i="11"/>
  <c r="H319" i="11"/>
  <c r="G318" i="11"/>
  <c r="D317" i="11"/>
  <c r="I316" i="11"/>
  <c r="E316" i="11"/>
  <c r="J315" i="11"/>
  <c r="H315" i="11"/>
  <c r="K314" i="11"/>
  <c r="I314" i="11"/>
  <c r="J313" i="11"/>
  <c r="D313" i="11"/>
  <c r="H332" i="11"/>
  <c r="F332" i="11"/>
  <c r="G329" i="11"/>
  <c r="I327" i="11"/>
  <c r="G313" i="11"/>
  <c r="C325" i="11"/>
  <c r="J324" i="11"/>
  <c r="C311" i="11"/>
  <c r="F333" i="11"/>
  <c r="J326" i="11"/>
  <c r="D324" i="11"/>
  <c r="C312" i="11"/>
  <c r="F331" i="11"/>
  <c r="I328" i="11"/>
  <c r="D322" i="11"/>
  <c r="K321" i="11"/>
  <c r="D320" i="11"/>
  <c r="K317" i="11"/>
  <c r="B326" i="11"/>
  <c r="B314" i="11"/>
  <c r="I335" i="11"/>
  <c r="I331" i="11"/>
  <c r="E331" i="11"/>
  <c r="J325" i="11"/>
  <c r="F325" i="11"/>
  <c r="K324" i="11"/>
  <c r="E327" i="11"/>
  <c r="D319" i="11"/>
  <c r="E314" i="11"/>
  <c r="C314" i="11"/>
  <c r="C327" i="11"/>
  <c r="J334" i="11"/>
  <c r="G332" i="11"/>
  <c r="C324" i="11"/>
  <c r="D323" i="11"/>
  <c r="G317" i="11"/>
  <c r="B311" i="11"/>
  <c r="B335" i="11"/>
  <c r="B333" i="11"/>
  <c r="B331" i="11"/>
  <c r="B327" i="11"/>
  <c r="B325" i="11"/>
  <c r="B323" i="11"/>
  <c r="B319" i="11"/>
  <c r="B317" i="11"/>
  <c r="B315" i="11"/>
  <c r="F334" i="11"/>
  <c r="K333" i="11"/>
  <c r="H329" i="11"/>
  <c r="G320" i="11"/>
  <c r="E320" i="11"/>
  <c r="C320" i="11"/>
  <c r="E317" i="11"/>
  <c r="C317" i="11"/>
  <c r="J316" i="11"/>
  <c r="G315" i="11"/>
  <c r="E315" i="11"/>
  <c r="C315" i="11"/>
  <c r="H327" i="11"/>
  <c r="G325" i="11"/>
  <c r="E311" i="11"/>
  <c r="B332" i="11"/>
  <c r="B316" i="11"/>
  <c r="D338" i="11"/>
  <c r="I337" i="11"/>
  <c r="F335" i="11"/>
  <c r="D335" i="11"/>
  <c r="J333" i="11"/>
  <c r="F330" i="11"/>
  <c r="E326" i="11"/>
  <c r="J322" i="11"/>
  <c r="H320" i="11"/>
  <c r="K319" i="11"/>
  <c r="E318" i="11"/>
  <c r="C316" i="11"/>
  <c r="G314" i="11"/>
  <c r="C337" i="11"/>
  <c r="H336" i="11"/>
  <c r="D336" i="11"/>
  <c r="J328" i="11"/>
  <c r="H328" i="11"/>
  <c r="D328" i="11"/>
  <c r="K327" i="11"/>
  <c r="E319" i="11"/>
  <c r="E312" i="11"/>
  <c r="J336" i="11"/>
  <c r="F336" i="11"/>
  <c r="K330" i="11"/>
  <c r="J329" i="11"/>
  <c r="C329" i="11"/>
  <c r="G324" i="11"/>
  <c r="B322" i="11"/>
  <c r="B320" i="11"/>
  <c r="B313" i="11"/>
  <c r="I333" i="11"/>
  <c r="D327" i="11"/>
  <c r="H322" i="11"/>
  <c r="F322" i="11"/>
  <c r="J318" i="11"/>
  <c r="H317" i="11"/>
  <c r="H314" i="11"/>
  <c r="B336" i="11"/>
  <c r="B318" i="11"/>
  <c r="K338" i="11"/>
  <c r="I338" i="11"/>
  <c r="E338" i="11"/>
  <c r="J337" i="11"/>
  <c r="H337" i="11"/>
  <c r="K335" i="11"/>
  <c r="E333" i="11"/>
  <c r="C333" i="11"/>
  <c r="J332" i="11"/>
  <c r="E332" i="11"/>
  <c r="G327" i="11"/>
  <c r="C326" i="11"/>
  <c r="E325" i="11"/>
  <c r="H324" i="11"/>
  <c r="F323" i="11"/>
  <c r="I321" i="11"/>
  <c r="G321" i="11"/>
  <c r="J320" i="11"/>
  <c r="J319" i="11"/>
  <c r="D314" i="11"/>
  <c r="K313" i="11"/>
  <c r="I312" i="11"/>
  <c r="G311" i="11"/>
  <c r="G336" i="11"/>
  <c r="E336" i="11"/>
  <c r="C334" i="11"/>
  <c r="D330" i="11"/>
  <c r="K329" i="11"/>
  <c r="G328" i="11"/>
  <c r="F324" i="11"/>
  <c r="G322" i="11"/>
  <c r="I317" i="11"/>
  <c r="H316" i="11"/>
  <c r="F316" i="11"/>
  <c r="D315" i="11"/>
  <c r="F338" i="11"/>
  <c r="K337" i="11"/>
  <c r="G337" i="11"/>
  <c r="K332" i="11"/>
  <c r="D332" i="11"/>
  <c r="E330" i="11"/>
  <c r="J327" i="11"/>
  <c r="D326" i="11"/>
  <c r="D325" i="11"/>
  <c r="K323" i="11"/>
  <c r="I323" i="11"/>
  <c r="E323" i="11"/>
  <c r="C323" i="11"/>
  <c r="J321" i="11"/>
  <c r="H321" i="11"/>
  <c r="D321" i="11"/>
  <c r="K320" i="11"/>
  <c r="I319" i="11"/>
  <c r="J317" i="11"/>
  <c r="D316" i="11"/>
  <c r="K315" i="11"/>
  <c r="I315" i="11"/>
  <c r="H312" i="11"/>
  <c r="F311" i="11"/>
  <c r="I330" i="11"/>
  <c r="J312" i="11"/>
  <c r="H334" i="11"/>
  <c r="G316" i="11"/>
  <c r="G335" i="11"/>
  <c r="E335" i="11"/>
  <c r="K334" i="11"/>
  <c r="G331" i="11"/>
  <c r="G330" i="11"/>
  <c r="H326" i="11"/>
  <c r="F326" i="11"/>
  <c r="G323" i="11"/>
  <c r="I322" i="11"/>
  <c r="G319" i="11"/>
  <c r="I318" i="11"/>
  <c r="D318" i="11"/>
  <c r="I311" i="11"/>
  <c r="B337" i="11"/>
  <c r="B324" i="11"/>
  <c r="J335" i="11"/>
  <c r="J331" i="11"/>
  <c r="J314" i="11"/>
  <c r="I336" i="11"/>
  <c r="B312" i="11"/>
  <c r="J338" i="11"/>
  <c r="G338" i="11"/>
  <c r="C335" i="11"/>
  <c r="C331" i="11"/>
  <c r="J330" i="11"/>
  <c r="C328" i="11"/>
  <c r="K326" i="11"/>
  <c r="I326" i="11"/>
  <c r="H323" i="11"/>
  <c r="F317" i="11"/>
  <c r="F315" i="11"/>
  <c r="F312" i="11"/>
  <c r="J311" i="11"/>
  <c r="H311" i="11"/>
  <c r="E329" i="11"/>
  <c r="K316" i="11"/>
  <c r="D333" i="11"/>
  <c r="F328" i="11"/>
  <c r="F319" i="11"/>
  <c r="C318" i="11"/>
  <c r="H313" i="11"/>
  <c r="E313" i="11"/>
  <c r="G312" i="11"/>
  <c r="B321" i="11"/>
  <c r="H338" i="11"/>
  <c r="E334" i="11"/>
  <c r="G333" i="11"/>
  <c r="D331" i="11"/>
  <c r="F313" i="11"/>
  <c r="C313" i="11"/>
  <c r="C338" i="11"/>
  <c r="K331" i="11"/>
  <c r="E337" i="11"/>
  <c r="I325" i="11"/>
  <c r="I324" i="11"/>
  <c r="D329" i="11"/>
  <c r="G326" i="11"/>
  <c r="E328" i="11"/>
  <c r="J323" i="11"/>
  <c r="D334" i="11"/>
  <c r="C330" i="11"/>
  <c r="K322" i="11"/>
  <c r="I332" i="11"/>
  <c r="I329" i="11"/>
  <c r="F327" i="11"/>
  <c r="H325" i="11"/>
  <c r="G334" i="11"/>
  <c r="H333" i="11"/>
  <c r="H330" i="11"/>
  <c r="C322" i="11"/>
  <c r="C321" i="11"/>
  <c r="K318" i="11"/>
  <c r="I320" i="11"/>
  <c r="H318" i="11"/>
  <c r="F320" i="11"/>
  <c r="E321" i="11"/>
  <c r="F318" i="11"/>
  <c r="L314" i="11" l="1"/>
  <c r="L336" i="11"/>
  <c r="L312" i="11"/>
  <c r="L313" i="11"/>
  <c r="L315" i="11"/>
  <c r="L316" i="11"/>
  <c r="L317" i="11"/>
  <c r="L335" i="11"/>
  <c r="L311" i="11"/>
  <c r="L319" i="11"/>
  <c r="L320" i="11"/>
  <c r="L334" i="11"/>
  <c r="L337" i="11"/>
  <c r="L323" i="11"/>
  <c r="L328" i="11"/>
  <c r="L338" i="11"/>
  <c r="U333" i="11" s="1"/>
  <c r="L318" i="11"/>
  <c r="K12" i="18" s="1"/>
  <c r="L324" i="11"/>
  <c r="K18" i="18" s="1"/>
  <c r="L325" i="11"/>
  <c r="K19" i="18" s="1"/>
  <c r="L332" i="11"/>
  <c r="K26" i="18" s="1"/>
  <c r="L322" i="11"/>
  <c r="K16" i="18" s="1"/>
  <c r="L327" i="11"/>
  <c r="K21" i="18" s="1"/>
  <c r="L326" i="11"/>
  <c r="K20" i="18" s="1"/>
  <c r="L321" i="11"/>
  <c r="K15" i="18" s="1"/>
  <c r="L333" i="11"/>
  <c r="K27" i="18" s="1"/>
  <c r="L330" i="11"/>
  <c r="K24" i="18" s="1"/>
  <c r="L329" i="11"/>
  <c r="K23" i="18" s="1"/>
  <c r="L331" i="11"/>
  <c r="K25" i="18" s="1"/>
  <c r="K14" i="18" l="1"/>
  <c r="K7" i="18"/>
  <c r="K6" i="18"/>
  <c r="S337" i="11"/>
  <c r="Q323" i="11"/>
  <c r="W329" i="11"/>
  <c r="V317" i="11"/>
  <c r="S315" i="11"/>
  <c r="Q311" i="11"/>
  <c r="R320" i="11"/>
  <c r="P329" i="11"/>
  <c r="X332" i="11"/>
  <c r="P330" i="11"/>
  <c r="X333" i="11"/>
  <c r="O320" i="11"/>
  <c r="S316" i="11"/>
  <c r="V311" i="11"/>
  <c r="V332" i="11"/>
  <c r="O314" i="11"/>
  <c r="O336" i="11"/>
  <c r="S311" i="11"/>
  <c r="R313" i="11"/>
  <c r="S314" i="11"/>
  <c r="P314" i="11"/>
  <c r="S324" i="11"/>
  <c r="T312" i="11"/>
  <c r="P319" i="11"/>
  <c r="Q320" i="11"/>
  <c r="R326" i="11"/>
  <c r="F14" i="19"/>
  <c r="X331" i="11"/>
  <c r="P325" i="11"/>
  <c r="U322" i="11"/>
  <c r="Q318" i="11"/>
  <c r="P321" i="11"/>
  <c r="T313" i="11"/>
  <c r="O315" i="11"/>
  <c r="X338" i="11"/>
  <c r="T335" i="11"/>
  <c r="K17" i="18"/>
  <c r="K11" i="18"/>
  <c r="S329" i="11"/>
  <c r="O333" i="11"/>
  <c r="I14" i="19"/>
  <c r="X323" i="11"/>
  <c r="O321" i="11"/>
  <c r="X312" i="11"/>
  <c r="Q335" i="11"/>
  <c r="O322" i="11"/>
  <c r="V323" i="11"/>
  <c r="X336" i="11"/>
  <c r="P320" i="11"/>
  <c r="Q327" i="11"/>
  <c r="Q332" i="11"/>
  <c r="W314" i="11"/>
  <c r="U330" i="11"/>
  <c r="R314" i="11"/>
  <c r="U337" i="11"/>
  <c r="T330" i="11"/>
  <c r="R334" i="11"/>
  <c r="R324" i="11"/>
  <c r="O323" i="11"/>
  <c r="W327" i="11"/>
  <c r="T333" i="11"/>
  <c r="V334" i="11"/>
  <c r="V331" i="11"/>
  <c r="R312" i="11"/>
  <c r="Q326" i="11"/>
  <c r="S327" i="11"/>
  <c r="R331" i="11"/>
  <c r="O318" i="11"/>
  <c r="O337" i="11"/>
  <c r="R321" i="11"/>
  <c r="W324" i="11"/>
  <c r="R315" i="11"/>
  <c r="K14" i="19"/>
  <c r="T323" i="11"/>
  <c r="K8" i="18"/>
  <c r="O329" i="11"/>
  <c r="T320" i="11"/>
  <c r="V338" i="11"/>
  <c r="V319" i="11"/>
  <c r="R337" i="11"/>
  <c r="R316" i="11"/>
  <c r="X319" i="11"/>
  <c r="R338" i="11"/>
  <c r="X334" i="11"/>
  <c r="W315" i="11"/>
  <c r="W333" i="11"/>
  <c r="W337" i="11"/>
  <c r="R323" i="11"/>
  <c r="O312" i="11"/>
  <c r="V320" i="11"/>
  <c r="O325" i="11"/>
  <c r="U324" i="11"/>
  <c r="W331" i="11"/>
  <c r="W323" i="11"/>
  <c r="X314" i="11"/>
  <c r="P317" i="11"/>
  <c r="W321" i="11"/>
  <c r="P313" i="11"/>
  <c r="O334" i="11"/>
  <c r="O319" i="11"/>
  <c r="U314" i="11"/>
  <c r="U321" i="11"/>
  <c r="P322" i="11"/>
  <c r="P327" i="11"/>
  <c r="T322" i="11"/>
  <c r="X326" i="11"/>
  <c r="X311" i="11"/>
  <c r="W326" i="11"/>
  <c r="T325" i="11"/>
  <c r="R333" i="11"/>
  <c r="V336" i="11"/>
  <c r="V316" i="11"/>
  <c r="P315" i="11"/>
  <c r="P333" i="11"/>
  <c r="V315" i="11"/>
  <c r="T334" i="11"/>
  <c r="V328" i="11"/>
  <c r="T314" i="11"/>
  <c r="E14" i="19"/>
  <c r="W335" i="11"/>
  <c r="S331" i="11"/>
  <c r="R318" i="11"/>
  <c r="R332" i="11"/>
  <c r="W317" i="11"/>
  <c r="U313" i="11"/>
  <c r="Q312" i="11"/>
  <c r="R317" i="11"/>
  <c r="W319" i="11"/>
  <c r="W338" i="11"/>
  <c r="V329" i="11"/>
  <c r="S332" i="11"/>
  <c r="O316" i="11"/>
  <c r="U326" i="11"/>
  <c r="P338" i="11"/>
  <c r="V313" i="11"/>
  <c r="U329" i="11"/>
  <c r="X335" i="11"/>
  <c r="S326" i="11"/>
  <c r="P332" i="11"/>
  <c r="O311" i="11"/>
  <c r="X337" i="11"/>
  <c r="U311" i="11"/>
  <c r="U331" i="11"/>
  <c r="X317" i="11"/>
  <c r="W322" i="11"/>
  <c r="Q330" i="11"/>
  <c r="P335" i="11"/>
  <c r="K28" i="18"/>
  <c r="K13" i="18"/>
  <c r="P311" i="11"/>
  <c r="S335" i="11"/>
  <c r="P326" i="11"/>
  <c r="R335" i="11"/>
  <c r="X318" i="11"/>
  <c r="X324" i="11"/>
  <c r="U336" i="11"/>
  <c r="W332" i="11"/>
  <c r="W330" i="11"/>
  <c r="O326" i="11"/>
  <c r="Q336" i="11"/>
  <c r="R325" i="11"/>
  <c r="U312" i="11"/>
  <c r="H14" i="19"/>
  <c r="P336" i="11"/>
  <c r="O332" i="11"/>
  <c r="X313" i="11"/>
  <c r="J14" i="19"/>
  <c r="S320" i="11"/>
  <c r="S333" i="11"/>
  <c r="S330" i="11"/>
  <c r="T319" i="11"/>
  <c r="C14" i="19"/>
  <c r="R322" i="11"/>
  <c r="W316" i="11"/>
  <c r="T327" i="11"/>
  <c r="V318" i="11"/>
  <c r="O330" i="11"/>
  <c r="O317" i="11"/>
  <c r="Q325" i="11"/>
  <c r="S328" i="11"/>
  <c r="O328" i="11"/>
  <c r="W325" i="11"/>
  <c r="W328" i="11"/>
  <c r="T337" i="11"/>
  <c r="V326" i="11"/>
  <c r="Q324" i="11"/>
  <c r="U320" i="11"/>
  <c r="V321" i="11"/>
  <c r="V322" i="11"/>
  <c r="S318" i="11"/>
  <c r="T317" i="11"/>
  <c r="Q328" i="11"/>
  <c r="T321" i="11"/>
  <c r="R329" i="11"/>
  <c r="Q319" i="11"/>
  <c r="X327" i="11"/>
  <c r="W320" i="11"/>
  <c r="V330" i="11"/>
  <c r="U338" i="11"/>
  <c r="U315" i="11"/>
  <c r="P316" i="11"/>
  <c r="P334" i="11"/>
  <c r="U323" i="11"/>
  <c r="U335" i="11"/>
  <c r="P312" i="11"/>
  <c r="U317" i="11"/>
  <c r="G14" i="19"/>
  <c r="R328" i="11"/>
  <c r="U319" i="11"/>
  <c r="R311" i="11"/>
  <c r="T311" i="11"/>
  <c r="W311" i="11"/>
  <c r="T318" i="11"/>
  <c r="T315" i="11"/>
  <c r="Q321" i="11"/>
  <c r="Q329" i="11"/>
  <c r="S321" i="11"/>
  <c r="R327" i="11"/>
  <c r="X330" i="11"/>
  <c r="X320" i="11"/>
  <c r="S317" i="11"/>
  <c r="K22" i="18"/>
  <c r="K31" i="18"/>
  <c r="K10" i="18"/>
  <c r="K9" i="18"/>
  <c r="S325" i="11"/>
  <c r="P337" i="11"/>
  <c r="T336" i="11"/>
  <c r="O324" i="11"/>
  <c r="Q337" i="11"/>
  <c r="O331" i="11"/>
  <c r="R319" i="11"/>
  <c r="R336" i="11"/>
  <c r="P318" i="11"/>
  <c r="T332" i="11"/>
  <c r="S336" i="11"/>
  <c r="Q314" i="11"/>
  <c r="W312" i="11"/>
  <c r="S313" i="11"/>
  <c r="U332" i="11"/>
  <c r="O313" i="11"/>
  <c r="R330" i="11"/>
  <c r="S312" i="11"/>
  <c r="O338" i="11"/>
  <c r="X321" i="11"/>
  <c r="S323" i="11"/>
  <c r="T338" i="11"/>
  <c r="X322" i="11"/>
  <c r="V314" i="11"/>
  <c r="D14" i="19"/>
  <c r="Q315" i="11"/>
  <c r="Q333" i="11"/>
  <c r="W313" i="11"/>
  <c r="U327" i="11"/>
  <c r="Q316" i="11"/>
  <c r="Q334" i="11"/>
  <c r="Q317" i="11"/>
  <c r="P324" i="11"/>
  <c r="V333" i="11"/>
  <c r="X315" i="11"/>
  <c r="S319" i="11"/>
  <c r="K5" i="18"/>
  <c r="K29" i="18"/>
  <c r="K30" i="18"/>
  <c r="X325" i="11"/>
  <c r="W334" i="11"/>
  <c r="U328" i="11"/>
  <c r="X329" i="11"/>
  <c r="P331" i="11"/>
  <c r="X328" i="11"/>
  <c r="S334" i="11"/>
  <c r="W336" i="11"/>
  <c r="U316" i="11"/>
  <c r="V325" i="11"/>
  <c r="O327" i="11"/>
  <c r="T324" i="11"/>
  <c r="T328" i="11"/>
  <c r="T331" i="11"/>
  <c r="V324" i="11"/>
  <c r="Q322" i="11"/>
  <c r="W318" i="11"/>
  <c r="P323" i="11"/>
  <c r="X316" i="11"/>
  <c r="B14" i="19"/>
  <c r="L14" i="19" s="1"/>
  <c r="V335" i="11"/>
  <c r="V312" i="11"/>
  <c r="P328" i="11"/>
  <c r="U318" i="11"/>
  <c r="T329" i="11"/>
  <c r="Q338" i="11"/>
  <c r="S338" i="11"/>
  <c r="Q331" i="11"/>
  <c r="V327" i="11"/>
  <c r="V337" i="11"/>
  <c r="T316" i="11"/>
  <c r="U325" i="11"/>
  <c r="Q313" i="11"/>
  <c r="O335" i="11"/>
  <c r="S322" i="11"/>
  <c r="U334" i="11"/>
  <c r="T326" i="11"/>
  <c r="K32" i="18" l="1"/>
</calcChain>
</file>

<file path=xl/sharedStrings.xml><?xml version="1.0" encoding="utf-8"?>
<sst xmlns="http://schemas.openxmlformats.org/spreadsheetml/2006/main" count="38324" uniqueCount="6237">
  <si>
    <t>VALORES ABSOLUTOS</t>
  </si>
  <si>
    <t>VALORES RELATIVOS</t>
  </si>
  <si>
    <t>Arquitetura e Design</t>
  </si>
  <si>
    <t>Artes Cênicas e Espetáculos</t>
  </si>
  <si>
    <t>Audiovisual</t>
  </si>
  <si>
    <t>Cultura Digital</t>
  </si>
  <si>
    <t>Editorial</t>
  </si>
  <si>
    <t>Educação e Criação em Artes</t>
  </si>
  <si>
    <t>Entretenimento</t>
  </si>
  <si>
    <t>Música</t>
  </si>
  <si>
    <t>Patrimônio</t>
  </si>
  <si>
    <t>Publicidade</t>
  </si>
  <si>
    <t>Cultura</t>
  </si>
  <si>
    <t>11 - Rondônia</t>
  </si>
  <si>
    <t>12 - Acre</t>
  </si>
  <si>
    <t>13 - Amazonas</t>
  </si>
  <si>
    <t>14 - Roraima</t>
  </si>
  <si>
    <t>15 - Pará</t>
  </si>
  <si>
    <t>16 - Amapá</t>
  </si>
  <si>
    <t>17 - Tocantins</t>
  </si>
  <si>
    <t>21 - Maranhão</t>
  </si>
  <si>
    <t>22 - Piauí</t>
  </si>
  <si>
    <t>23 - Ceará</t>
  </si>
  <si>
    <t>24 - Rio Grande do Norte</t>
  </si>
  <si>
    <t>25 - Paraíba</t>
  </si>
  <si>
    <t>26 - Pernambuco</t>
  </si>
  <si>
    <t>27 - Alagoas</t>
  </si>
  <si>
    <t>28 - Sergipe</t>
  </si>
  <si>
    <t>29 - Bahia</t>
  </si>
  <si>
    <t>31 - Minas Gerais</t>
  </si>
  <si>
    <t>32 - Espírito Santo</t>
  </si>
  <si>
    <t>33 - Rio de Janeiro</t>
  </si>
  <si>
    <t>35 - São Paulo</t>
  </si>
  <si>
    <t>41 - Paraná</t>
  </si>
  <si>
    <t>42 - Santa Catarina</t>
  </si>
  <si>
    <t>43 - Rio Grande do Sul</t>
  </si>
  <si>
    <t>50 - Mato Grosso do Sul</t>
  </si>
  <si>
    <t>51 - Mato Grosso</t>
  </si>
  <si>
    <t>52 - Goiás</t>
  </si>
  <si>
    <t>53 - Distrito Federal</t>
  </si>
  <si>
    <t>Total</t>
  </si>
  <si>
    <t>Formato 2</t>
  </si>
  <si>
    <t>Livro e Análises</t>
  </si>
  <si>
    <t>Formato 3</t>
  </si>
  <si>
    <t>Pernambuco</t>
  </si>
  <si>
    <t>Cultura Popular</t>
  </si>
  <si>
    <t>Integrated Arts</t>
  </si>
  <si>
    <t>Rede das Produtoras Culturais Colaborativas</t>
  </si>
  <si>
    <t>National Fund for Culture</t>
  </si>
  <si>
    <t>Sergipe</t>
  </si>
  <si>
    <t>Artes Integradas</t>
  </si>
  <si>
    <t>Realização do Encontro Nordestino de Cultura</t>
  </si>
  <si>
    <t>Ceará</t>
  </si>
  <si>
    <t>III Fórum Nacional de Cultura e Infância</t>
  </si>
  <si>
    <t>RioGrandedoNorte</t>
  </si>
  <si>
    <t>Fazendo Esccambo</t>
  </si>
  <si>
    <t>RioGrandedoSul</t>
  </si>
  <si>
    <t>Espetáculo Parada Livre de Canoas</t>
  </si>
  <si>
    <t>Celebrações nas cidades do revezamento da tocha Olímpica e Paraolímpica 2016</t>
  </si>
  <si>
    <t>Celebrações nas cidades do revezamento da tocha Olimpíca e Paralímpica de 2016</t>
  </si>
  <si>
    <t>Celebrações nas cidades do revezamento da tocha Olímpica e Paralímpica 2016</t>
  </si>
  <si>
    <t>Amapá</t>
  </si>
  <si>
    <t>Celebrações nas Cidades do Revezamento da Tocha Olímpica e Paralímpica 2016</t>
  </si>
  <si>
    <t>Maranhão</t>
  </si>
  <si>
    <t>Tocantins</t>
  </si>
  <si>
    <t>Alagoas</t>
  </si>
  <si>
    <t>Celebrações nas Cidades do revezamento da Tocha Olímpica e Paralímpica 2016</t>
  </si>
  <si>
    <t>EspíritoSanto</t>
  </si>
  <si>
    <t>celebrações nas cidades do revezamento da tocha Olimpíca e Paralímpica 2016</t>
  </si>
  <si>
    <t>Roraima</t>
  </si>
  <si>
    <t>Celebrações nas cidades do revezamento da tocha Olimpíca e Paralimpíca 2016</t>
  </si>
  <si>
    <t>Acre</t>
  </si>
  <si>
    <t>Celebrações nas cidades do revezamento da tocha Olimpíca e Paralimpica 2016</t>
  </si>
  <si>
    <t>Bahia</t>
  </si>
  <si>
    <t>Celebrações nas cidades do revezamento da tocha Olimpica e Paralimpica 2016</t>
  </si>
  <si>
    <t>DistritoFederal</t>
  </si>
  <si>
    <t>SãoPaulo</t>
  </si>
  <si>
    <t>Piauí</t>
  </si>
  <si>
    <t>Celebrações nas cidades do revezamento da tocha Olimpica e Paralimpíca</t>
  </si>
  <si>
    <t>SantaCatarina</t>
  </si>
  <si>
    <t>Celebrações do revezamento da tocga Olímpica e Paralímpica de 2016</t>
  </si>
  <si>
    <t>Ações de cultura no municipio de Abelardo Luz-SC</t>
  </si>
  <si>
    <t>RiodeJaneiro</t>
  </si>
  <si>
    <t>18º Salão FNLIJ do Livro para Crianças e Jovens</t>
  </si>
  <si>
    <t>16ª Feira Nacional do Livro de Ribeirão Preto</t>
  </si>
  <si>
    <t>MinasGerais</t>
  </si>
  <si>
    <t xml:space="preserve">	Ações culturais em São Gonçalo do Abaeté - MG</t>
  </si>
  <si>
    <t xml:space="preserve">XIX Regata de Canoas de Icaraí </t>
  </si>
  <si>
    <t>XI Festival Cultural dos Inhanmuns</t>
  </si>
  <si>
    <t>Tauá Natalino 2015</t>
  </si>
  <si>
    <t>Semana Cultural Especial de Ituverava</t>
  </si>
  <si>
    <t>Rock Ecologia Trilha Parque.</t>
  </si>
  <si>
    <t>Rede Municipal de Pontos de Cultura de São José do Campos/SP.</t>
  </si>
  <si>
    <t>Rede Municipal de Pontos de Cultura de Palmas.</t>
  </si>
  <si>
    <t>Rede Municipal de Pontos de Cultura de Niterói/RJ</t>
  </si>
  <si>
    <t>Rede Municipal de Pontos de Cultura de Maceió</t>
  </si>
  <si>
    <t>Rede Municipal de Pontos de Cultura de Campinas/SP.</t>
  </si>
  <si>
    <t>Goiás</t>
  </si>
  <si>
    <t>Rede Municipal de Pontos de Cultura de Aparecida de Goiânia.</t>
  </si>
  <si>
    <t>MatoGrosso</t>
  </si>
  <si>
    <t>Rede Estadual de Pontos de Cultura do Mato Grosso/MT</t>
  </si>
  <si>
    <t>Rede de Pontos de Cultura do Governo do Distrito Federal</t>
  </si>
  <si>
    <t>Promoção e Fomento à Cultura Brasileira/0sasco-SP</t>
  </si>
  <si>
    <t>Promoção e Fomento à Cultura Brasileira</t>
  </si>
  <si>
    <t>Projeto: Duas Asas</t>
  </si>
  <si>
    <t>Programa Cultura Viva- Prefeitura de São Luis do Maranhão</t>
  </si>
  <si>
    <t>Paraná</t>
  </si>
  <si>
    <t>Passeando pelas Gerações</t>
  </si>
  <si>
    <t>Olinda de Todos os Ritmos</t>
  </si>
  <si>
    <t>Oficinas de Capacitação Cultural Mauá - SP</t>
  </si>
  <si>
    <t>JAMAXIN CULTURAL</t>
  </si>
  <si>
    <t>I Encontro Municipal de Cultura Digital e Democratização da Comunicação</t>
  </si>
  <si>
    <t>Giro de Folguedos</t>
  </si>
  <si>
    <t>Música Popular</t>
  </si>
  <si>
    <t>Music</t>
  </si>
  <si>
    <t>Festival de Música e Gastronomia de Tatuí/SP</t>
  </si>
  <si>
    <t>Festival de Diversidades Culturais de Taciba/SP</t>
  </si>
  <si>
    <t>Festival de Diversidades Culturais de Anhumas/SP</t>
  </si>
  <si>
    <t>Festival Cultural Sempre Viva</t>
  </si>
  <si>
    <t>Exposição com obras do artista Hansen Bahia e Exposição Itinerante</t>
  </si>
  <si>
    <t>Encontro da Cultura Nordestina</t>
  </si>
  <si>
    <t>Encontro Cultural de Artes Livre - 2015</t>
  </si>
  <si>
    <t xml:space="preserve">Edital de seleção para premiação de 18 entidades sem fins lucrativos. _x000D_
</t>
  </si>
  <si>
    <t>Circuito da Cultura Viva 2</t>
  </si>
  <si>
    <t>Arte Por Toda a Parte</t>
  </si>
  <si>
    <t>Arte nas Cidades</t>
  </si>
  <si>
    <t>Arranjo Produtivo local da Cultura Popular</t>
  </si>
  <si>
    <t>Carnaval</t>
  </si>
  <si>
    <t>Apoio a Candeia Produtiva do Carnaval - Porto Alegre.</t>
  </si>
  <si>
    <t>Ações Culturais para a cidade de Maceió-Circuito Cultura Viva de Maceió/AL</t>
  </si>
  <si>
    <t>Ações Culturais em São Gonçalo do Abaeté - MG</t>
  </si>
  <si>
    <t>9º Edição do Festival Canavial no Município de Limoeiro- PE</t>
  </si>
  <si>
    <t>1ª Mostra Cultural de Verão</t>
  </si>
  <si>
    <t xml:space="preserve">X Semana Cultural Fernando Furlaneto </t>
  </si>
  <si>
    <t>Teatro por toda parte</t>
  </si>
  <si>
    <t>Semana Farroupilha 2014 - Interiorização</t>
  </si>
  <si>
    <t>Semana Farroupilha</t>
  </si>
  <si>
    <t>São  João de Maceió 2014</t>
  </si>
  <si>
    <t>Multimídia</t>
  </si>
  <si>
    <t>Realização do São João dos Ventos</t>
  </si>
  <si>
    <t>Pará</t>
  </si>
  <si>
    <t>Realização do Projeto II Festival Viva Breves (PA).</t>
  </si>
  <si>
    <t>Realização do Projeto Cultura e Movimento</t>
  </si>
  <si>
    <t>Realização de Virada Cultural no Município de Santa Luzia</t>
  </si>
  <si>
    <t>Realização de um evento cultural de apresentações musicais na comunidade periférica de Heliópolis em São Paulo.</t>
  </si>
  <si>
    <t>Quixelô Junino</t>
  </si>
  <si>
    <t>Promoção e Fomento à Cultura Brasileira- AD</t>
  </si>
  <si>
    <t>Promoção cultural das tradições dos desbravadores do sudoeste do Paraná</t>
  </si>
  <si>
    <t xml:space="preserve">Projeto de Promoção e Fomento à Cultura Brasileira- TO. </t>
  </si>
  <si>
    <t>Projeto de formação artística no municipio de Guarujá</t>
  </si>
  <si>
    <t>Projeção Cultural no Meio do Mundo - Primavera 2014</t>
  </si>
  <si>
    <t xml:space="preserve">Jundiaí Cultural </t>
  </si>
  <si>
    <t>I Festival Regional de Música de Guaira</t>
  </si>
  <si>
    <t>Formalização de Convênio entre a SCDC/MINC e a Fundação de Arte de Niterói/FAN, referente a realização do projeto: Seminário Arte e Cultura LGBT.</t>
  </si>
  <si>
    <t>Fomento e promoção na área de música instrumental para jovens e adolescentes.</t>
  </si>
  <si>
    <t>Restauração/Bolsas</t>
  </si>
  <si>
    <t>Fomentar a Cultura</t>
  </si>
  <si>
    <t>Festival de Música em Santos</t>
  </si>
  <si>
    <t>Festival de fotografia da Comarca de Abre Campo</t>
  </si>
  <si>
    <t>Feira de Artes</t>
  </si>
  <si>
    <t>Difusão de acervo audiovisual</t>
  </si>
  <si>
    <t>Eventos Artístico-Culturais em Municípios do Estado do Acre</t>
  </si>
  <si>
    <t>Encontro Musical Regional no Município de Santa Luzia</t>
  </si>
  <si>
    <t>Emenda Parlamentar nº 28790004de Autoria da Deputada Lídice da Mata-PSB</t>
  </si>
  <si>
    <t>Emenda Parlamentar nº 28790004- Deputada  Lídice da Mata-PSB</t>
  </si>
  <si>
    <t>Divulgação de CD de Músicas Regionais- Promoção de Culturas Regionais</t>
  </si>
  <si>
    <t>Caravana Cultural da 11ª Regional de Cultura</t>
  </si>
  <si>
    <t>Brasília de Todas as Culturas</t>
  </si>
  <si>
    <t xml:space="preserve">Barracões Culturais da Cidâdania </t>
  </si>
  <si>
    <t>Equipamentos culturais multifuncionais</t>
  </si>
  <si>
    <t>Aquisição de equipamentos para dotar espaços culturais</t>
  </si>
  <si>
    <t>Aniversário Cultural</t>
  </si>
  <si>
    <t>8ª Edição do Festival Canavial do Município de Buenos Aires/PE</t>
  </si>
  <si>
    <t>8ª Edição do Festival Canavial de Nazaré da Mata.</t>
  </si>
  <si>
    <t>3º Festival de Música Regional de Tarumã/SP</t>
  </si>
  <si>
    <t>Xangô Rezado Alto 2013.</t>
  </si>
  <si>
    <t>VIII Festival de Cultura de Oeiras</t>
  </si>
  <si>
    <t>Rede Cultura e Saúde - Construção, Sistematização e Avaliação do Conhecimento e Experiência sobre as Ações Articuladas da Saúde e da Cultura e sua Contribuição para a Melhoria da Qualidade de Vida</t>
  </si>
  <si>
    <t>Realização do Carnaval Cultural</t>
  </si>
  <si>
    <t>MatoGrossodoSul</t>
  </si>
  <si>
    <t>Promoção Valorização e Fortalecimento das Culturas Populares e Tradicionais.</t>
  </si>
  <si>
    <t>Programa Cultura Viva- Estado de São Paulo</t>
  </si>
  <si>
    <t>Programa Cultura Viva - Municipio de São Paulo</t>
  </si>
  <si>
    <t>Orquestra</t>
  </si>
  <si>
    <t>Orquestra Conquista Sinfônica - Práticas Concertantes</t>
  </si>
  <si>
    <t>Natal de Luz</t>
  </si>
  <si>
    <t>Modernização dos sistemas de sonorização, iluminação vestimenta cênica do Teatro 4 de Setembro</t>
  </si>
  <si>
    <t>Mestre em Movimento</t>
  </si>
  <si>
    <t>Museu</t>
  </si>
  <si>
    <t>Cultural Heritage</t>
  </si>
  <si>
    <t>Implantação da Reserva Técnica</t>
  </si>
  <si>
    <t>Fomento e Intercâmbio entre Música e Artes Visuais</t>
  </si>
  <si>
    <t>Música Instrumental</t>
  </si>
  <si>
    <t>Fomento às Corporações Musicais em Campo Grande/MS</t>
  </si>
  <si>
    <t>Copa das Confederações 2013: Festival BH Cultura na Copa</t>
  </si>
  <si>
    <t>Circuito Cultural XXVII Ronda Crioula de Cachoeirinha</t>
  </si>
  <si>
    <t>Circuito Cultura Viva</t>
  </si>
  <si>
    <t>Ceará Junino</t>
  </si>
  <si>
    <t>Carnaval RS 2014 - Desfile de Rua</t>
  </si>
  <si>
    <t>Aquisição de Instrumentos Musicais para a Banda Lira Castelense</t>
  </si>
  <si>
    <t>Aquisição de Instrumentos Musicais</t>
  </si>
  <si>
    <t>Aquisição de Equipamentos para o Centro Cultural Walter Puccineli</t>
  </si>
  <si>
    <t>Aquisição De Equipamentos de Áudio e Vídeo</t>
  </si>
  <si>
    <t>Aquisição de Equipamentos</t>
  </si>
  <si>
    <t>Alô Carnaval - cultura e carnaval como forma de profissionalização</t>
  </si>
  <si>
    <t>2ª Mostra Mangue Cultural Município de Juquitiba</t>
  </si>
  <si>
    <t>Jogos eletrônicos</t>
  </si>
  <si>
    <t>XI Simpósio Brasileiro de Jogos e Entretenimento Digital - SBGames</t>
  </si>
  <si>
    <t>Segundo Festival de Música Regional de Tarumã</t>
  </si>
  <si>
    <t>Exibição Cinematográfica</t>
  </si>
  <si>
    <t>Ribeirão Vai ao Cinema - 2012</t>
  </si>
  <si>
    <t>Intercâmbio cultural</t>
  </si>
  <si>
    <t xml:space="preserve">Resturação e revitalização de bens tombados integrantes do Patrimônio Histórico Municipal </t>
  </si>
  <si>
    <t>Arquitetônico</t>
  </si>
  <si>
    <t>Herança Cultural</t>
  </si>
  <si>
    <t>Restauração e Melhorias do Patrimônio da Escola Sarandi localizado na Av. Expedicionário nº 625, no Município de Sarandi/RS.</t>
  </si>
  <si>
    <t>Acervos Museológicos</t>
  </si>
  <si>
    <t>Restauração dos Acervos da Rede de Museus do Estado do Rio de Janeiro</t>
  </si>
  <si>
    <t>Recuperação e Modernização dos Prédios e Jardim do Museu Antônio Parreiras - MAP</t>
  </si>
  <si>
    <t>Rondônia</t>
  </si>
  <si>
    <t>Realização de Eventos Culturais e Artes (Festivais de Artes) - RO.</t>
  </si>
  <si>
    <t>Biblioteca</t>
  </si>
  <si>
    <t>Humanidades</t>
  </si>
  <si>
    <t>Projeto de Modernização de Bibliotecas Públicas de Belo Horizonte.</t>
  </si>
  <si>
    <t>Videofonográfica</t>
  </si>
  <si>
    <t>Programa Cinema da Fronteira</t>
  </si>
  <si>
    <t>Primeiro Plano 2012 - Festival de Cinema de Juiz de Fora e Mercocidades</t>
  </si>
  <si>
    <t>Primeiro Fazendo Cultura e Arte de Tarumã</t>
  </si>
  <si>
    <t>Pesquisa de Conteúdo sobre a moda, o feminino e a Marquesa de Santos</t>
  </si>
  <si>
    <t>Oficinas Técnicas e Jornadas: Institucionalizando Museus</t>
  </si>
  <si>
    <t>Formação /Pesquisa/Informação</t>
  </si>
  <si>
    <t>Oficinas Audiovisuais - Vídeos na Comunidade</t>
  </si>
  <si>
    <t>Oficina de Arte HIP HOP</t>
  </si>
  <si>
    <t>Modernização e Revitalização de Espaços Culturais da Bahia</t>
  </si>
  <si>
    <t>Modernização da Biblioteca Publica Cecilia Meireles</t>
  </si>
  <si>
    <t>Eventos e ações de incentivo à leitura</t>
  </si>
  <si>
    <t>Implementação da ação Agentes de Leitura no município de Sobral/CE</t>
  </si>
  <si>
    <t>Áreas Integradas</t>
  </si>
  <si>
    <t>I Festival do Mercosul de Música e Dança</t>
  </si>
  <si>
    <t>Gira Cultura</t>
  </si>
  <si>
    <t>Festival Nossa Música pela Paz e Contra as Drogas</t>
  </si>
  <si>
    <t>Festival Ibero-Americano de Cinema: 22º Cine Ceará</t>
  </si>
  <si>
    <t>Festival de Música e Meio Ambiente Rio dos Sinos</t>
  </si>
  <si>
    <t>Festival de Danças Bailando</t>
  </si>
  <si>
    <t>Encontro de Documentaristas: A Eternidade do Cotidiano</t>
  </si>
  <si>
    <t>Edital  Prêmio Agente Jovem de Cultura: Diálogos e Ações Interculturais 2011</t>
  </si>
  <si>
    <t>Desenvolver atividades de divulgação dos serviços e acervo da Biblioteca Pública Municipal Euclides da Cunha, por meio da implementação de Feira do Livro do Municipio de Sapucaia do Sul, visando o inc</t>
  </si>
  <si>
    <t>Criativa Birô no Estado da Bahia</t>
  </si>
  <si>
    <t>Confecção de LIVRETO com 200 Curiosidades sobre o município de Macaé-RJ.</t>
  </si>
  <si>
    <t xml:space="preserve">Circuitos de Oficina de Percussão </t>
  </si>
  <si>
    <t>Cine Praça na Mostra de Cinema de Ouro Preto</t>
  </si>
  <si>
    <t>Cine Escola - Ver e Fazer Cinema</t>
  </si>
  <si>
    <t xml:space="preserve">Centenário de Divinópolis </t>
  </si>
  <si>
    <t>Caravana Multicultural</t>
  </si>
  <si>
    <t>Produção Cinematográfica de curta metragem</t>
  </si>
  <si>
    <t>Capacitação de Produtores e Artistas - Região Metropolitana do Recife - Modulo 1</t>
  </si>
  <si>
    <t>Campanha Oscar do Filme " O Palhaço"</t>
  </si>
  <si>
    <t>Aquisição de instrumentos musicais que intregará o acervo do Centro Cultural do município de Glória/BA</t>
  </si>
  <si>
    <t>Aquisição de equipamentos de sonorização, iluminação e instrumentos musicais</t>
  </si>
  <si>
    <t>Difusão</t>
  </si>
  <si>
    <t>Ações de Resultados da Mostra de Cinema de Tiradentes</t>
  </si>
  <si>
    <t>Ação de Cine Mais Cultura em Municípios Paraenses</t>
  </si>
  <si>
    <t>7º CineOP</t>
  </si>
  <si>
    <t>Evento Literário</t>
  </si>
  <si>
    <t>1º Feira do Livro de Barretos</t>
  </si>
  <si>
    <t>Teatro</t>
  </si>
  <si>
    <t>Artes Performáticas</t>
  </si>
  <si>
    <t>11º Edição do FETACAM 2011- Festival de Teatro de Campo Mourão- PR</t>
  </si>
  <si>
    <t>10º Nóia - Festival de Cinema Universitário- Itinerante</t>
  </si>
  <si>
    <t xml:space="preserve">Xangô Rezado alto - Centenário do Quebra </t>
  </si>
  <si>
    <t>Santa Maria para o Cinema e para o Cineclubismo</t>
  </si>
  <si>
    <t>Infra-estrutura Técnica Audiovisual</t>
  </si>
  <si>
    <t>Sala Avenida Brasil - Sala Cinevitória</t>
  </si>
  <si>
    <t>Rede de Pontos de Cultura no Estado do Rio Grande do Sul</t>
  </si>
  <si>
    <t>Produção do Documentário II Festival Cultural Corredor Pano</t>
  </si>
  <si>
    <t>Primeiro Plano 2011 - Festival de Cinema de Juíz de Fora e Mercocidades (Termo de Cooperação)</t>
  </si>
  <si>
    <t>Implementação de Pontos de Cultura Indígena- Região Centro - Oeste</t>
  </si>
  <si>
    <t>Implementação de Pontos de Cultura Indigena - Região Sul</t>
  </si>
  <si>
    <t>Cultura Indígena</t>
  </si>
  <si>
    <t>Implementação de 09 Pontos de Cultura Indígena: Araribá-Avái-Ribeirão Silveira - São Sebastião e Bertioga, Peruíbe, Pindo-ty-Miracatú e Sete Barras, Vanuire-Tupã, Guarani de Itaporanga-Itaporanga outr</t>
  </si>
  <si>
    <t>II Festival Natalino de Votuporanga</t>
  </si>
  <si>
    <t>I Nossas Américas - Nossos Cinemas</t>
  </si>
  <si>
    <t>Forumdoc.bh.2011</t>
  </si>
  <si>
    <t>Feiras de Música do Brasil: Circuito de Cultura - Porto Musical</t>
  </si>
  <si>
    <t>Dia do Samba - 40ª Edição.</t>
  </si>
  <si>
    <t>Formação/Pesquisa e informação</t>
  </si>
  <si>
    <t>Cinema sem Fronteiras 2011</t>
  </si>
  <si>
    <t>Cine Pernambuco (Capacitação de Produtores e Artistas - Região Metropolitana do Recife)</t>
  </si>
  <si>
    <t>Capitólio - Conclusão da III Etapa de Restauro</t>
  </si>
  <si>
    <t>Ateliê de Coprodução Cinematográfica internacional Produire au Sud Imagem dos Povos</t>
  </si>
  <si>
    <t>2º Coruja da Canção de Capão da Canoa</t>
  </si>
  <si>
    <t>18º Vitória Cine Vídeo Itinerante</t>
  </si>
  <si>
    <t>xx005</t>
  </si>
  <si>
    <t xml:space="preserve">XXXVII JORNADA INTERNACIONAL DE CINEMA DA BAHIA </t>
  </si>
  <si>
    <t>XVII FESTEJOS REGIONAIS DE SÃO LUIZ DO ANUÁ.</t>
  </si>
  <si>
    <t>X ENCONTRO DE CULTURAS TRADICIONAIS DA CHAPADA DOS VEADEIROS</t>
  </si>
  <si>
    <t>Vozes do Tambor (Oficinas de Percussão)</t>
  </si>
  <si>
    <t xml:space="preserve">VIVADANÇA Festival Internacional 5ª Edição </t>
  </si>
  <si>
    <t>Vitrine Cultural</t>
  </si>
  <si>
    <t>Acervo Bibliográfico</t>
  </si>
  <si>
    <t>Humanities</t>
  </si>
  <si>
    <t>Visa a manutenção, conservação e aquisição de equipamentos para o acervo bibliográfico da Fundação José e Paulina Nemirovsky</t>
  </si>
  <si>
    <t>VIII Congresso Brasileiro de Cinema</t>
  </si>
  <si>
    <t>Vídeo-Documentário São Paulo Cidade Aberta</t>
  </si>
  <si>
    <t>Vídeo Índio Brasil</t>
  </si>
  <si>
    <t>Produção Cinematográfica</t>
  </si>
  <si>
    <t>VIDAS VAZIAS E AS HORAS MORTAS</t>
  </si>
  <si>
    <t>VI SEMCINE- Seminário Internacional de Cinema e Audiovisual</t>
  </si>
  <si>
    <t>VI Panorama Internacional - Coisa de Cinema</t>
  </si>
  <si>
    <t>VI Mostra Produção Independente - 10 anos da ABD Capixaba</t>
  </si>
  <si>
    <t xml:space="preserve">VI Festival Brasília de Cultura Popular </t>
  </si>
  <si>
    <t>V Tudo Sobre Mulheres - Festival de Cinema Feminino de Chapada dos Guimarães</t>
  </si>
  <si>
    <t xml:space="preserve">V Programa de Fomento à Produção e Teledifusão do Documentário Brasileiro -  DOCTV </t>
  </si>
  <si>
    <t>V edição do Goyaz Festival - Mostra de Música Instrumental</t>
  </si>
  <si>
    <t>Performing Arts</t>
  </si>
  <si>
    <t>Trem da História - MG</t>
  </si>
  <si>
    <t>Tô Sabendo 2</t>
  </si>
  <si>
    <t xml:space="preserve">Teatro Pra que te  Quero </t>
  </si>
  <si>
    <t>Talento das Artes</t>
  </si>
  <si>
    <t>Sonhar TV</t>
  </si>
  <si>
    <t>Edição de Livros</t>
  </si>
  <si>
    <t>Soldados da Borracha. Os Pracinhas da Floresta.</t>
  </si>
  <si>
    <t>Site e Livro do CBC</t>
  </si>
  <si>
    <t>Seminário Regional "Cultura: Desafio do Vale do Jequitinhonha"</t>
  </si>
  <si>
    <t>Seminário Com.Posições.Políticas</t>
  </si>
  <si>
    <t>Seminário CINE - PE - Festival do Audivisual 2010</t>
  </si>
  <si>
    <t>Saulo Laranjeira e Saldanha Cantam Geraldo Vandré e Luiz Gonzaga</t>
  </si>
  <si>
    <t>São João Fora de Época de Samambaia/DF (I)</t>
  </si>
  <si>
    <t>Sambrasil - DF</t>
  </si>
  <si>
    <t xml:space="preserve">Roda de Mulheres nas Escolas </t>
  </si>
  <si>
    <t>Revitalização do espaço - Parque Nacional Serra da Capivara.</t>
  </si>
  <si>
    <t>Revista de Cinema On Line</t>
  </si>
  <si>
    <t>Revista de Cinema Edição Especial CBC</t>
  </si>
  <si>
    <t>Revista Cineclube Brasil</t>
  </si>
  <si>
    <t>Restauração, preservação de Imóvel Histórico.</t>
  </si>
  <si>
    <t xml:space="preserve">Restauração do Telhado da Igreja São Domingos </t>
  </si>
  <si>
    <t>Reggae a Paz</t>
  </si>
  <si>
    <t>Reforma, ampliação e manutenção da Sede do Contato - Centro de Referência da Juventude</t>
  </si>
  <si>
    <t>Reforma Estruturais no Complexo Cultural 'O Gonzagão'</t>
  </si>
  <si>
    <t>Reforma e Estruturação - Usina da Música - São José Dos Pinhais</t>
  </si>
  <si>
    <t>Reforma e Adequação do Cine Teatro e Galeria de Arte de Serrinha/BA</t>
  </si>
  <si>
    <t>Reforma do Teatro Banestado</t>
  </si>
  <si>
    <t>Reforma do Patrimônio Cultural - Igreja Nossa Senhora da Purificação</t>
  </si>
  <si>
    <t>Reforma do Espaço Cultural da Casa do Povo de Santo.</t>
  </si>
  <si>
    <t>Reforma do Centro de Convivência Cultural dos Idosos</t>
  </si>
  <si>
    <t xml:space="preserve">Reforma do Anfiteatro Municipal </t>
  </si>
  <si>
    <t>Paraíba</t>
  </si>
  <si>
    <t>Rede Pontos de Cultura do Muncipio de João Pessoa.</t>
  </si>
  <si>
    <t>Rede Olhares do Mundo - Continuação</t>
  </si>
  <si>
    <t>Rede de pontos de Cultura no Município de Jales</t>
  </si>
  <si>
    <t>Rede de Pontos de Cultura do Municpio de São Lepoldo/RS</t>
  </si>
  <si>
    <t>Rede de Pontos de Cultura do Município de Garibaldi/RS</t>
  </si>
  <si>
    <t>Rede de Pontos de Cultura do Município de Foz do Iguaçu/PR.</t>
  </si>
  <si>
    <t>REDE DE PONTOS DE CULTURA DO MUNICIPIO DE BENTO GONÇALVES</t>
  </si>
  <si>
    <t>Rede de pontos de Cultura do Município de Arapiraca</t>
  </si>
  <si>
    <t>REDE DE PONTOS DE CULTURA DO MUNICIPIO DE ALVORADA</t>
  </si>
  <si>
    <t>Rede de Pontos de Cultura do Muncipio de Passo Fundo</t>
  </si>
  <si>
    <t>Rede de Pontos de Cultura de Vitória/ES</t>
  </si>
  <si>
    <t>Rede de Pontos de Cultura de São José dos Pinhais.</t>
  </si>
  <si>
    <t>REDE DE PONTOS DE CULTURA DE SABARÁ</t>
  </si>
  <si>
    <t>Rede de Pontos de Cultura de Joinville/SC</t>
  </si>
  <si>
    <t>Rede de Pontos de Cultura de Diamantina</t>
  </si>
  <si>
    <t>Rede de Pontos de Cultura de Araras/SP</t>
  </si>
  <si>
    <t>Rede de Pontos de Cultura de Amparo</t>
  </si>
  <si>
    <t xml:space="preserve">REDE DE PONTOS DE CULTURA DE ALEGRETE </t>
  </si>
  <si>
    <t>Rede de Exibição Minuto / Exposição MASP 2010</t>
  </si>
  <si>
    <t>Realizar o Projeto Plataforma Intinerante em 12 municipios de Pernambuco.</t>
  </si>
  <si>
    <t>Realização do Segundo Módulo do Fórum de Atualização sobre Culturas Indígenas</t>
  </si>
  <si>
    <t>Realização do Projeto Frevo Relax</t>
  </si>
  <si>
    <t>Música Erudita</t>
  </si>
  <si>
    <t>Realização do Projeto Convite à Música na cidade de Maringá/PR</t>
  </si>
  <si>
    <t>Realização do espetáculo Áfricas do Bando de Teatro Oludum</t>
  </si>
  <si>
    <t>Realização do Concerto Cabeças ao Ar Livre, Edição Comemorativa dos 50 anos de Brasília</t>
  </si>
  <si>
    <t>Realização de oficinas de música</t>
  </si>
  <si>
    <t>Realização de Festival, Curso e Oficinas.</t>
  </si>
  <si>
    <t>Realização de cursos e oficinas no município de Cariacica</t>
  </si>
  <si>
    <t>Realização de 15 espetáculos teatral O Auto da Camisinha, além de realizar uma oficina teatral com duração de 15 horas</t>
  </si>
  <si>
    <t>RAPSÓDIA AUSENTE (PONTES DE CORRESPONDÊNCIA)</t>
  </si>
  <si>
    <t>Produção Radiofônica</t>
  </si>
  <si>
    <t>Rádio Web Juventude.Br</t>
  </si>
  <si>
    <t>Rádio Diversidade</t>
  </si>
  <si>
    <t>Quintas Culturais</t>
  </si>
  <si>
    <t>Publicar o livro - Brasília Arquitetura Famíliar</t>
  </si>
  <si>
    <t>Publicação de sete obras de autores brasileiros</t>
  </si>
  <si>
    <t>Publicação de Livros Imigração Japonesa no Brasil</t>
  </si>
  <si>
    <t>Publicação de livro comemorativo ao Centenário da Imigração Okinawana no Brasil</t>
  </si>
  <si>
    <t>Projeto Vitral</t>
  </si>
  <si>
    <t>Projeto Vem Ser 2010</t>
  </si>
  <si>
    <t>Projeto Ultrapassa - Espetáculo em Circulação</t>
  </si>
  <si>
    <t>PROJETO TÉCNICO DE VIABILIDADE DE REVITALIZAÇÃO DA ESCOLA DE CINEMA DARCY RIBEIRO</t>
  </si>
  <si>
    <t xml:space="preserve">Projeto Setorial Integrado de Capacitação e Exportação </t>
  </si>
  <si>
    <t>Projeto Setorial de Promoção de Exportações</t>
  </si>
  <si>
    <t>Projeto Quintas Culturais T-BONE</t>
  </si>
  <si>
    <t>Projeto Meio Dia em Ponto</t>
  </si>
  <si>
    <t>Projeto Marcas e Marcos</t>
  </si>
  <si>
    <t>Projeto Manguerê (oficinas)</t>
  </si>
  <si>
    <t>Projeto Limoeiro em Movimento</t>
  </si>
  <si>
    <t>Projeto Letra de Música.</t>
  </si>
  <si>
    <t>Projeto Ganesha</t>
  </si>
  <si>
    <t>PROJETO FOTOLATA - Arte e Ciência COMUNIDADE QUILOMBOLAS</t>
  </si>
  <si>
    <t>Projeto Férias com a arte 2010 - IV Edição</t>
  </si>
  <si>
    <t>Projeto FAVELARTE</t>
  </si>
  <si>
    <t>Projeto EDU.TV</t>
  </si>
  <si>
    <t>Projeto Doces Sons</t>
  </si>
  <si>
    <t xml:space="preserve">Projeto Animação </t>
  </si>
  <si>
    <t>Programa de Formação em Gestão Cultural.</t>
  </si>
  <si>
    <t>Programa de Fomento Coletivos Criativos</t>
  </si>
  <si>
    <t>Programa de Capacitação do Tempo Glauber III - Projeto Irradiar Amazônia</t>
  </si>
  <si>
    <t>Programa Caipira Brasil</t>
  </si>
  <si>
    <t>Produção do DVD Titiane e o Campo da Vertentes</t>
  </si>
  <si>
    <t>PROCIMA - Projeto de Comunicação e Informação ao Mercado Audiovisual</t>
  </si>
  <si>
    <t>PRIMEIRO PLANO 2010 - FESTIVAL DE CINEMA DE JUIZ DE FORA E MERCOCIDADES</t>
  </si>
  <si>
    <t>Preservação e acessibilidade da hemeroteca integrante do acervo Jorge Amado</t>
  </si>
  <si>
    <t>Premiere Brasil Nova York 2010</t>
  </si>
  <si>
    <t>Prefeitura Municipal de Votorantim/SP</t>
  </si>
  <si>
    <t xml:space="preserve">PREFEITURA MUNICIPAL DE SÃO JOSÉ DO RIO PRETO </t>
  </si>
  <si>
    <t>Prefeitura Municipal de São Carlos / SP</t>
  </si>
  <si>
    <t>Praça da Identidade - Terra Madre Brasil</t>
  </si>
  <si>
    <t>Pontos de Cultura no Sul do Rio Grande do Sul</t>
  </si>
  <si>
    <t xml:space="preserve">Pontos de Cultura Indígena - O Encontro entre dois Mundos </t>
  </si>
  <si>
    <t xml:space="preserve">Ponto de Cultura da Vila Prudente </t>
  </si>
  <si>
    <t>Pontão Terceira Margem</t>
  </si>
  <si>
    <t>Pontão de Interações estéticas Internacionais Plataforma Brasil.</t>
  </si>
  <si>
    <t>PONTÃO DE INTERAÇÕES ESTÉTICAS</t>
  </si>
  <si>
    <t>Pontão de Integração Pim.</t>
  </si>
  <si>
    <t xml:space="preserve">PONTÃO DE CULTURA OLGA KOS </t>
  </si>
  <si>
    <t xml:space="preserve">PONTÃO DE CULTURA LABORATORIOS DE MÍDIA LIVRE - AGÊNCIA JOVEM DE NOTÍCIAS  </t>
  </si>
  <si>
    <t>Pontão de Cultura Fluminense de Cultura</t>
  </si>
  <si>
    <t>Pontão de Cultura e Comunicação.</t>
  </si>
  <si>
    <t>Pontão de Cultura Canavial.</t>
  </si>
  <si>
    <t>Rádio/Tvs Educativa</t>
  </si>
  <si>
    <t>Pontão de Cultura Brasil Plural</t>
  </si>
  <si>
    <t>Pontão Cineclubista de Cultura: Democratizando o Audivisual.</t>
  </si>
  <si>
    <t>Pontão Caipira</t>
  </si>
  <si>
    <t>Pontão " Cultura Viva ao Alcance de Todos.</t>
  </si>
  <si>
    <t>Pontal Raiz.</t>
  </si>
  <si>
    <t>Piscar de Olhos (Livro de Fotografias)</t>
  </si>
  <si>
    <t>Perro Loco 2010</t>
  </si>
  <si>
    <t>Pernambuco Pulsante</t>
  </si>
  <si>
    <t>Pé na Estrada Minas - Bagagem Cia de Bonecos</t>
  </si>
  <si>
    <t>Paixão de Cristo em Arapiraca - Edição 2010.</t>
  </si>
  <si>
    <t>Painel Setorial - Festivais Audiovisuais - 2011</t>
  </si>
  <si>
    <t>Orquestra de Sucata (oficinas de confecção de instrumentos)</t>
  </si>
  <si>
    <t>Olhar da Brasilidade</t>
  </si>
  <si>
    <t>Oficinas de Técnica Vocal e Gravação de CD das apresentações</t>
  </si>
  <si>
    <t xml:space="preserve">Oficinas de Sensibilização Musical </t>
  </si>
  <si>
    <t>Oficina de Música.</t>
  </si>
  <si>
    <t>O Sarau do Charles</t>
  </si>
  <si>
    <t>O Rei e o Baião</t>
  </si>
  <si>
    <t>O Olhar Precioso de Darcy Ribeiro</t>
  </si>
  <si>
    <t>O Milagre de Santa Luzia Série para TV e Rede Digital</t>
  </si>
  <si>
    <t>O Maranhão está aqui no coração de Bsb - Companhia de Desenvolvimento Economico e Social - CODES</t>
  </si>
  <si>
    <t>O Homem da Tarja Preta</t>
  </si>
  <si>
    <t>O Caminho de Peabiru</t>
  </si>
  <si>
    <t>Núcleo de Produção Digital Goiânia GO</t>
  </si>
  <si>
    <t>Núcleo de Criação e Produção Barração das Artes</t>
  </si>
  <si>
    <t xml:space="preserve">Núcleo de Cinema de Animação de Aracati - CE </t>
  </si>
  <si>
    <t>Núcleo de Administração Cultural Afrobrasileiro e Produção de Documentário Histórico Cultural</t>
  </si>
  <si>
    <t>Nós Digitais</t>
  </si>
  <si>
    <t>Nona edição da Feira da Música de Fortaleza</t>
  </si>
  <si>
    <t>Na Batalha ( Ex: Qual é a Graça?)</t>
  </si>
  <si>
    <t>Música e Manifestações Populares</t>
  </si>
  <si>
    <t>Música e Cidadania - Intercâmbios 2010</t>
  </si>
  <si>
    <t>Museu Luiz Gonzaga</t>
  </si>
  <si>
    <t>Museu do Trabalho e do Trabalhador</t>
  </si>
  <si>
    <t>MUDANTE - 1º Festival de Música, Dança e Teatro de Uberlândia</t>
  </si>
  <si>
    <t>Mostra Popular e Comunitária de Cinema - SP, BA e CE</t>
  </si>
  <si>
    <t>Mostra Popular e Comunitária de Cinema - AM AP e AC</t>
  </si>
  <si>
    <t>Mostra Novas Perspectivas</t>
  </si>
  <si>
    <t>Mostra Itinerante do IIIº Bahia Afro Film Festival</t>
  </si>
  <si>
    <t>Mostra Itinerante de Cinema do Ceará</t>
  </si>
  <si>
    <t>Mostra de Cinema de Tiradentes - 14ª Edição</t>
  </si>
  <si>
    <t>Mostra de Capoeira Guarulhos 450 Anos</t>
  </si>
  <si>
    <t>Mostra Cinebrasil</t>
  </si>
  <si>
    <t>MOSTRA BRASILIDADE - QUINZENA CULTURAL DO RIO DE JANEIRO</t>
  </si>
  <si>
    <t>Montagem de duas exposições e curso formação de arte para educadores</t>
  </si>
  <si>
    <t>Modernizar as Bibliotecas Públicas do Municipio de Arauá. (aquisição de equipamentos e material permanente)</t>
  </si>
  <si>
    <t>Modernização do Museu Sinagoga Kahal Zur Israel</t>
  </si>
  <si>
    <t>Modernização do Centro Municipal de Cultura Nelson Marchezan</t>
  </si>
  <si>
    <t>Modernização das Casas de Leitura do Acre</t>
  </si>
  <si>
    <t>Minissérie  Economia Criativa - Econômia da Cultura</t>
  </si>
  <si>
    <t>Melhorias do Centro Cultural</t>
  </si>
  <si>
    <t>Manutenção do Coral Giuseppe Verdì</t>
  </si>
  <si>
    <t>Luziânia Cenário Cultural</t>
  </si>
  <si>
    <t xml:space="preserve">LIVRO NA RODA </t>
  </si>
  <si>
    <t>Livro DOC TV</t>
  </si>
  <si>
    <t>Livro de Fotografia sobre a História e Memória do FEST CINEAMAZONIA - Festival latino Americano de Cinema e Vídeo Ambiental</t>
  </si>
  <si>
    <t>Livro de Emancipação</t>
  </si>
  <si>
    <t>Liçoes do Pererê 2010</t>
  </si>
  <si>
    <t xml:space="preserve">Lançamento Nacional do Filme "Dawson Isla 10" </t>
  </si>
  <si>
    <t xml:space="preserve">JORNAL DO PONTO </t>
  </si>
  <si>
    <t>IV Mostra Internacional de Curtas para as Relações Internacionais - Os Diferentes Olhares do Mundo - Etapa II</t>
  </si>
  <si>
    <t xml:space="preserve">IV Festival do Audiovisual Ação Mulher </t>
  </si>
  <si>
    <t>Itinerância  da Mostra Competiva do IV FOR RAINBOW - Festival de Cinema e Cultura da Diversidade Sexual</t>
  </si>
  <si>
    <t>Instalação do Museu  Nacional da Cultura Afro-Brasileira</t>
  </si>
  <si>
    <t>Instalação de Unidade Móvel de Cultura</t>
  </si>
  <si>
    <t>Instalação de Espaço Cultural</t>
  </si>
  <si>
    <t>Infraestrutura Cultural do Centro de Referência da Música Brasileira - Auditório Ibirapuera</t>
  </si>
  <si>
    <t>Implementar Bandas Marciais</t>
  </si>
  <si>
    <t>Implementação e Modernização do Teatro Paulo Pontes, cine Banguê e Galeria de Arte Archidy Picado</t>
  </si>
  <si>
    <t>Implementação do Centro de Documentação Prof. Luiz Mott/CEDED</t>
  </si>
  <si>
    <t>Implementação de um Núcleo Áudio Visual no Quilombo Kalunga</t>
  </si>
  <si>
    <t>Implantação de Uma Sala de Exibição de Filmes - Cinema</t>
  </si>
  <si>
    <t>Implantação de Infra-estrutura cultural do Centro de Memória da Bahia - Fase 2</t>
  </si>
  <si>
    <t>Circo</t>
  </si>
  <si>
    <t>Implantação de Escola de Artes Circo do Cidadão</t>
  </si>
  <si>
    <t xml:space="preserve">Implantação de equipamentos Museográficos nos "Cenários" do Parque Estadual de Canudos </t>
  </si>
  <si>
    <t>Implantação das Bibliotecas Públicas na Cidade de Diadema - SP</t>
  </si>
  <si>
    <t>Imagem dos Povos - Audiovisual das Américas e Diversidade Cultural</t>
  </si>
  <si>
    <t>Imagem das Américas e Mídia Digital</t>
  </si>
  <si>
    <t xml:space="preserve">III Forum da ECDR - Imagens e Expressões do Brasil </t>
  </si>
  <si>
    <t>III Festival de repentistas e trovadores Patativa do Assaré</t>
  </si>
  <si>
    <t>III DOCLAT XXI - 1ª Etapa</t>
  </si>
  <si>
    <t>II Festival Internacional da Sanfona</t>
  </si>
  <si>
    <t>II Auto de Natal Popular (espetáculo e oficinas de teatro)</t>
  </si>
  <si>
    <t xml:space="preserve">I Jornada Audiovisual Gaúcho (Ex: Verão de Cinema) </t>
  </si>
  <si>
    <t>I FESTIVAL CULTURAL DO CORREDOR PANO - ENCONTRO DAS 13  ETNIAS DO TRONCO LINGUISTICO PANO</t>
  </si>
  <si>
    <t>I FESTIVAL CARIRI MOSTRA ARTES DO POVO E I SENÁRIO CARIRI PARAIBANO.</t>
  </si>
  <si>
    <t>I Encontro com as culturas Identitárias/BA</t>
  </si>
  <si>
    <t>HIP-HOP DESCOBRINDO NOVOS TALENTOS</t>
  </si>
  <si>
    <t>Hip Hop pro ativo festival</t>
  </si>
  <si>
    <t>Hip Hop Pró Ativo</t>
  </si>
  <si>
    <t xml:space="preserve">HÉLIO OITICICA: RESTAURO DA OBRA </t>
  </si>
  <si>
    <t>Exposição Itinerante</t>
  </si>
  <si>
    <t>Visual Arts</t>
  </si>
  <si>
    <t>Hélio Oiticica Mundo Museu - Itinerância da Exposição</t>
  </si>
  <si>
    <t>Guia Cultural  Satelite 061 Edição IV</t>
  </si>
  <si>
    <t>Grupo Aruanda Circula em BH - Espetáculos Comemoração 50 anos</t>
  </si>
  <si>
    <t>Goiamum Audiovisual 2010</t>
  </si>
  <si>
    <t>Gestão e Desenvolvimento Institucional da Rede Cultural Quilombaque</t>
  </si>
  <si>
    <t xml:space="preserve">Forumdoc.bh.2010 - 14º Festival do Filme Documentário e Etnográfico de Belo Horizonte. </t>
  </si>
  <si>
    <t>Fórum entre Fronteiras</t>
  </si>
  <si>
    <t>Fórum audiovisual Mercosul</t>
  </si>
  <si>
    <t>Forrolândia 2010</t>
  </si>
  <si>
    <t>Forró-Bodó 2ª Edição - Elza Soares Canta Luiz Gonzaga</t>
  </si>
  <si>
    <t>Forregge, edição 2010</t>
  </si>
  <si>
    <t>Fomento de atividades culturais (espetáculos teatrais e shows musicais)</t>
  </si>
  <si>
    <t>Folguedos do Coco ao Mamulengo.</t>
  </si>
  <si>
    <t>Filme Maracatu Atômico  Kaosnavial</t>
  </si>
  <si>
    <t>Film Business School Latin América (FBS LA)</t>
  </si>
  <si>
    <t>Festival Universo Pop</t>
  </si>
  <si>
    <t>FESTIVAL SERRA CAMPO E CANTIGA NA CIDADE DE VERANÓPOLIS/RS</t>
  </si>
  <si>
    <t>Festival Rolla Pedra Música de Brasilia</t>
  </si>
  <si>
    <t>Festival República Blues - 2ª Etapa</t>
  </si>
  <si>
    <t>Festival República Blues - 1ª Etapa</t>
  </si>
  <si>
    <t>Festival Nossa Arte</t>
  </si>
  <si>
    <t>Festival Nacional de Arte - XIII FENART</t>
  </si>
  <si>
    <t>Festival Lixo e Cidadania - 9ª Edição</t>
  </si>
  <si>
    <t>Festival latino americano de cinema e vídeo ambiental - FEST CINEAMAZONIA 2010</t>
  </si>
  <si>
    <t>FESTIVAL LAÇADOR DO CANTO NATIVO NA CIDADE DE PORTO ALEGRE/RS</t>
  </si>
  <si>
    <t>Festival Internacional de Televisão - 2010</t>
  </si>
  <si>
    <t>Festival Internacional de Filmes Curtíssimos</t>
  </si>
  <si>
    <t>Festival Internacional de Bonecos</t>
  </si>
  <si>
    <t xml:space="preserve">Festival Ibero Americano de Cinema - 20° Cine Ceará. </t>
  </si>
  <si>
    <t>FESTIVAL GRITO DO NATIVISMO GAÚCHO NA CIDADE DE JAGUARI/RS</t>
  </si>
  <si>
    <t>FESTIVAL ESTAÇÃO DAS CANOAS NA CIDADE DE CANOAS/RS</t>
  </si>
  <si>
    <t>Festival Dulcina de Cenas Curta</t>
  </si>
  <si>
    <t>FESTIVAL DO JERRA DA CANÇÃO  NATIVA NA CIDADE  DE SANTA VITÓRIA DO PALMAR/RS</t>
  </si>
  <si>
    <t>FESTIVAL DE TROVA E MÚSICA REGIONALISTA NA CIDADE BAGÉ/RS</t>
  </si>
  <si>
    <t>Festival de Música Sertaneja e Popular de Guzolândia</t>
  </si>
  <si>
    <t>Festival de Música Regional de Taruma</t>
  </si>
  <si>
    <t>Festival de Música Popular de Santa Maria - DF</t>
  </si>
  <si>
    <t>Festival de Jazz do Capão - Chapada Diamantina</t>
  </si>
  <si>
    <t>Festival de Jazz de Capão - Chapada Diamantina - 2ª Edição</t>
  </si>
  <si>
    <t>Festival de Forró e Quadrilha do Guará</t>
  </si>
  <si>
    <t>Festival de Cinema, Vídeo e Televisão de Natal</t>
  </si>
  <si>
    <t>Festival de Cinema e Vídeo de Cuiabá  (17a)</t>
  </si>
  <si>
    <t>Festival de Arte Efêmera</t>
  </si>
  <si>
    <t>Festival da Brasilidade (Mostra de Teatro de Rua)</t>
  </si>
  <si>
    <t>FESTIVAL CANTO SEM FRONTEIRA NA CIDADE DE BAGÉ/RS</t>
  </si>
  <si>
    <t>Festival Canoas Jazz do Mercosul</t>
  </si>
  <si>
    <t>Festiva Canavial.</t>
  </si>
  <si>
    <t>Festejo de São Raimundo</t>
  </si>
  <si>
    <t>Festa Nordestina de Jaguariúna</t>
  </si>
  <si>
    <t>Festa da Tribo</t>
  </si>
  <si>
    <t>FEMINA - Festival Internacional de Cinema Feminino</t>
  </si>
  <si>
    <t>Feiras de Música do Brasil: Circuito de Cultura - Mercado Cultural da Bahia</t>
  </si>
  <si>
    <t>Feira de desenvolvimento de arte e cultura de Ceilandia</t>
  </si>
  <si>
    <t>Feira de Cultura e Arte de Ceilândia Edição Taguatinga</t>
  </si>
  <si>
    <t xml:space="preserve">Exposições do MAM </t>
  </si>
  <si>
    <t>Exposições de obras de Tony Minister</t>
  </si>
  <si>
    <t>Exposição Tony Minister Projeto Picasso</t>
  </si>
  <si>
    <t>Exposição Tony Minister Projeto Impressionista</t>
  </si>
  <si>
    <t>Exposição Permanente no Memorial Darcy Ribeiro</t>
  </si>
  <si>
    <t>Exposição na Cinelândia e Coleção Darcy no Bolso</t>
  </si>
  <si>
    <t>Exposição do Artista Rodrigo Braga</t>
  </si>
  <si>
    <t>Etapa III Projeto de Realização do Filme "O caminho das Gaivotas" e Formação na Área de Animação Brasil Cuba.</t>
  </si>
  <si>
    <t>Etapa II Projeto de Realização do Filme O Caminho das Gaivotas e Formação da Area de Animação Brasil Cuba</t>
  </si>
  <si>
    <t>Etapa de Encerramento do Circuito de Concursos de Quadrilhas Juninas do DF e Entorno</t>
  </si>
  <si>
    <t>Estruturação do Espaço Cultural Teatro Atheneu no Estado de Sergipe</t>
  </si>
  <si>
    <t>Dança</t>
  </si>
  <si>
    <t>Estação Hip Hop</t>
  </si>
  <si>
    <t>Estação Digital UFRJ.</t>
  </si>
  <si>
    <t>Estação Cultural Luiz Gonzaga</t>
  </si>
  <si>
    <t>Escola de Forró e realização do projeto Fancruz</t>
  </si>
  <si>
    <t>Encontro Nacional das Guardas de Congado e Grupos de Danças Folclóricas do Brasil</t>
  </si>
  <si>
    <t>Encontro de Bumba-Meu-Boi em Brasilia (2Âª)</t>
  </si>
  <si>
    <t xml:space="preserve">Encontro de Bumba-meu Boi em Brasília            </t>
  </si>
  <si>
    <t>Encontro Cultural de Brasilia - DF</t>
  </si>
  <si>
    <t>Encontro Cultural da Diversidade Ayahuasqueira</t>
  </si>
  <si>
    <t>Elaboração de 200 verbetes para o Dicionário Biográfico-Histórico da Bahia e a aquisição de equipamentos e mobiliário para o Centro de Memória da Bahia</t>
  </si>
  <si>
    <t>Edital de seleção e concessão do Prêmio Asas II</t>
  </si>
  <si>
    <t>ECCO - Espaço Cultural Contemporâneo</t>
  </si>
  <si>
    <t>È o São João de Repente na Casa do Cantador</t>
  </si>
  <si>
    <t>DVD ROM Vida e Obra de Cora Coralina</t>
  </si>
  <si>
    <t xml:space="preserve">Documentário de Longa-Metragem Tem Um Vidro Sob Minha Pele </t>
  </si>
  <si>
    <t>Divulgação das Culturas Populares do Município de Jales/SP</t>
  </si>
  <si>
    <t>Difusão e Preservação de Documentos Históricos: Um Direito do Cidadão e um Dever da Sociedade.</t>
  </si>
  <si>
    <t>Difusão do Cinema Brasileiro</t>
  </si>
  <si>
    <t xml:space="preserve">Dicionário de Filmes Brasileiros - Curta e Média Metragem </t>
  </si>
  <si>
    <t>Dia do Samba 2010</t>
  </si>
  <si>
    <t>Descentralização de R$ 2.000.000,00 ( Dois milhões de reais) . Para pagamento de Pontões de Bens Imateriais - IPHAN.</t>
  </si>
  <si>
    <t>Descentralização de Créditos Orçamentários para realização da 9ª Oficina para Inclusão Digital do Ministério do Planejamento</t>
  </si>
  <si>
    <t xml:space="preserve">Dança na cidade- Goiás </t>
  </si>
  <si>
    <t xml:space="preserve">Dança Movimento para a Vida </t>
  </si>
  <si>
    <t>Mímica</t>
  </si>
  <si>
    <t xml:space="preserve">Culturas Integradas 3ª Edição </t>
  </si>
  <si>
    <t>Cultural Maxakali</t>
  </si>
  <si>
    <t xml:space="preserve">Cultura e Cidadania sobre Rodas </t>
  </si>
  <si>
    <t>Cultura Digital - Olhares D'Outros 50</t>
  </si>
  <si>
    <t>Corpo Vivo</t>
  </si>
  <si>
    <t>Coral CATVE (formação de coro infanto-juvenil)</t>
  </si>
  <si>
    <t>Convênio Tempo Glauber VIII</t>
  </si>
  <si>
    <t>Conteúdo Brasil ( ex: BOX BRASIL)</t>
  </si>
  <si>
    <t xml:space="preserve">Construção, Modernização e Reforma de Espaço Cultural </t>
  </si>
  <si>
    <t>Construção e Instalação da Casa de Cultura de Itanhém-BA</t>
  </si>
  <si>
    <t>Construção do Teatro Municipal Londrina - 1ª Fase</t>
  </si>
  <si>
    <t>Construção do portal Rede Candanga (página eletrônica)</t>
  </si>
  <si>
    <t>Construção do piso do palco e instalação das cadeiras no auditório.</t>
  </si>
  <si>
    <t xml:space="preserve">Construção do Museu Histórico Municipal </t>
  </si>
  <si>
    <t>Acervo</t>
  </si>
  <si>
    <t>Construção do Memorial Darcy Ribeiro</t>
  </si>
  <si>
    <t>Construção do Espaço cultural de Euclides da Cunha - BA</t>
  </si>
  <si>
    <t>Construção do Centro Cultural Terreiro da Tribo</t>
  </si>
  <si>
    <t>Construção do Centro Cultural no Municipio de Dumont - SP</t>
  </si>
  <si>
    <t>Construção do Centro cultural no Municipío de Cacaulândia</t>
  </si>
  <si>
    <t>Construção do Centro Cultural de Vilhena - RO</t>
  </si>
  <si>
    <t>Construção do Centro Cultural</t>
  </si>
  <si>
    <t>Construção de um Centro de Cultural</t>
  </si>
  <si>
    <t>Construção de Réplicas de Prédios históricos no Largo da Estação Férrea de Osório</t>
  </si>
  <si>
    <t>Arqueológico</t>
  </si>
  <si>
    <t>Construção de prédio para abrigar a Biblioteca Pública Municipal</t>
  </si>
  <si>
    <t>Construção de Centro Municipal de Cultura</t>
  </si>
  <si>
    <t>Construção de Centro Cultural</t>
  </si>
  <si>
    <t>Construção de Biblioteca Pública</t>
  </si>
  <si>
    <t>Construção da II Etapa do Teatro Municipal de Nova Brasilandia D Oeste</t>
  </si>
  <si>
    <t>Construção da Casa da Cultura de Itapoá/SC</t>
  </si>
  <si>
    <t>ConstruÃ§Ã£o da Segunda Etapa de Anfiteatro no municÃ­pio de Birigui/SP.</t>
  </si>
  <si>
    <t>Consórcio Intermunicipal Culturando - CIC</t>
  </si>
  <si>
    <t>Conclusão da Via Sacra - Acesso Bairro Cristo Rei - Morro do Cristo em Serafina Correa - RS</t>
  </si>
  <si>
    <t>Concertos em Museus e Centros Culturais do Rio de Janeiro</t>
  </si>
  <si>
    <t>Comemoração do Aniversário de Brasília no Complexo da Funarte nos dias 21 a 23</t>
  </si>
  <si>
    <t>Clube do Violeiro Caipira de Brasilia</t>
  </si>
  <si>
    <t>Circularte Cultura e Arte em toda parte.</t>
  </si>
  <si>
    <t>Circuito Inffinito de Festivais - Cines Fest Brasil-Miami, Vancouver, Londres</t>
  </si>
  <si>
    <t>Circuito Educativo Brasiliathos</t>
  </si>
  <si>
    <t>Circuito de Eventos Tradicionais do Tocantins (festivais)</t>
  </si>
  <si>
    <t>Cineshow</t>
  </si>
  <si>
    <t>CINEMANEIRO CINECLUBISTA - Portal História Viva do Cinema Brasileiro</t>
  </si>
  <si>
    <t>Cinema que Pensa</t>
  </si>
  <si>
    <t>Cinema nas Praças</t>
  </si>
  <si>
    <t xml:space="preserve">CINEFOOT-FESTIVAL DE CINEMA DE FUTEBOL </t>
  </si>
  <si>
    <t>Cineclubinho - Festival Internacional de Cinema Infantil</t>
  </si>
  <si>
    <t>Cine Itinerante 2010</t>
  </si>
  <si>
    <t>Cidadão da Arte - Módulo de Capacitação para Técnicos</t>
  </si>
  <si>
    <t>Cidadão da Arte - Módulo de Capacitação para Artistas</t>
  </si>
  <si>
    <t>Centro Internacional de Referência das Artes Cênicas - CRIAC</t>
  </si>
  <si>
    <t>Centro de Movimento Deborah Colker</t>
  </si>
  <si>
    <t>Centro de Iniciação Musical - Complexo Cultural 22 de Maio</t>
  </si>
  <si>
    <t>Centro Cultural Palace</t>
  </si>
  <si>
    <t>Centro Cultural de Conceição da Feira (reforma e ampliação)</t>
  </si>
  <si>
    <t>Central de Mídia - Distribuição e Produção Cultural.</t>
  </si>
  <si>
    <t xml:space="preserve">Centenário Rachel de Queiroz </t>
  </si>
  <si>
    <t>Cenas Brasileiras - I Festival da Ópera Brasileira</t>
  </si>
  <si>
    <t>Ceilândia -Dança Para Todos</t>
  </si>
  <si>
    <t>CEDOJ Virtual - Produção do Acervo Virtual do Centro de Documentação de Juventude (CEDOJ)</t>
  </si>
  <si>
    <t>Casa da Vila Brasilia Outros 50</t>
  </si>
  <si>
    <t>Caravana seu Estrelo - Rumo a Cidade Mestiça</t>
  </si>
  <si>
    <t>Canta Gente Boa</t>
  </si>
  <si>
    <t>Calendário Cultural</t>
  </si>
  <si>
    <t>Brasília, Outros 50 Anos  na Cidade de Brazlândia</t>
  </si>
  <si>
    <t>Brasilia Outros 50 nas Cidades</t>
  </si>
  <si>
    <t>Brasília Outros 50 Anos</t>
  </si>
  <si>
    <t>Brasília Outros 50 - Dialogos Culturais, Arte Digital, Música e Acessibilidade.</t>
  </si>
  <si>
    <t>Brasília Ourtos 50 Anos</t>
  </si>
  <si>
    <t>Brasília  Outros 50 Anos - Área de Dança</t>
  </si>
  <si>
    <t>Bienal Internacional de Dança de Par em Par no Ceará</t>
  </si>
  <si>
    <t>Biblioteca Modernizada e Informatizada</t>
  </si>
  <si>
    <t>Biblioteca Itinerante - Viajando nas Rodas da Imaginação</t>
  </si>
  <si>
    <t>Base Técnica de Produção Audiovisual</t>
  </si>
  <si>
    <t>Avaliação de Filmes para Portal de Filmes Brasileiros na Internet</t>
  </si>
  <si>
    <t xml:space="preserve">Atividades Paralelas da IX Mostra de Cinema Infantil de Florianópolis </t>
  </si>
  <si>
    <t>Arte e Cultura - Economia Criativa e o Empoderamento da Mulher no Campo</t>
  </si>
  <si>
    <t>Ardor Irresistível</t>
  </si>
  <si>
    <t>Aquisição e restauração de equipamentos para o Theatro Fernanda Montenegro</t>
  </si>
  <si>
    <t xml:space="preserve">Aquisição de Mobiliário, Equipamentos e Instrumentos Musicais  para o Clube do Choro </t>
  </si>
  <si>
    <t>Aquisição de Instrumentos Musucais e realização de oficinas de Taiko</t>
  </si>
  <si>
    <t>Aquisição de Equipamentos, Mobiliário e Acervo Bibliográfico</t>
  </si>
  <si>
    <t>Aquisição de Equipamentos, Instalação Élétrica e Luminotécnicas.</t>
  </si>
  <si>
    <t>Aquisição de Equipamentos para o Teatro Municipal</t>
  </si>
  <si>
    <t>Aquisição de equipamentos para o Teatro Cine Ita</t>
  </si>
  <si>
    <t>Aquisição de Equipamentos para o Centro Cultural Terreira da Tribo</t>
  </si>
  <si>
    <t>Aquisição de Equipamentos para o Centro Cultural no Município de Jaru - RO</t>
  </si>
  <si>
    <t>Aquisição de equipamentos para o Centro Cultural Instituto Frei Manuel Simon</t>
  </si>
  <si>
    <t>Aquisição de Equipamentos para o Centro Cultural</t>
  </si>
  <si>
    <t>Aquisição de Equipamentos para a Biblioteca Pública Municipal Prof. Aroldo Azevedo</t>
  </si>
  <si>
    <t xml:space="preserve">Aquisição de Equipamentos e Mobiliários para o Centro de Criatividade Digital _x000D_
</t>
  </si>
  <si>
    <t>Aquisição de equipamentos e mobiliário para o Centro Cultural de Espigão do Oeste</t>
  </si>
  <si>
    <t>Aquisição de Equipamentos de Projeção (cinema) - Cine Cultura Jaguariaíva</t>
  </si>
  <si>
    <t>Aquisição de Circo para Escola de Arte Ciacerses da Fundacam</t>
  </si>
  <si>
    <t>Aquisição de Carreta-Palco</t>
  </si>
  <si>
    <t>Aquisição de acervos bibliográficos para Bibliotecas Públicas de Florianópolis</t>
  </si>
  <si>
    <t>Aquisição de 3 projetores</t>
  </si>
  <si>
    <t xml:space="preserve">Apoio a Mostra Microcine </t>
  </si>
  <si>
    <t>Apoio a Lista de Debates Sobre Cinema Brasileiro 2010</t>
  </si>
  <si>
    <t>APCT 25 Anos</t>
  </si>
  <si>
    <t>Alé</t>
  </si>
  <si>
    <t>África-Brasil, Ancestralidade e Expressões Contemporâneas.</t>
  </si>
  <si>
    <t>Ações de Resultado - 5º CINEOP</t>
  </si>
  <si>
    <t>Ações de Resultado  4ª Mostra CINEBH</t>
  </si>
  <si>
    <t>Acervo Denise Stoklos - Teatro Essencial - 42 anos</t>
  </si>
  <si>
    <t>Ação de Cinema em Gramado 2010</t>
  </si>
  <si>
    <t>Ação Arrumação II - Caravana da Cidadania (shows musicais, teatro, festival, palestras)</t>
  </si>
  <si>
    <t>A Trilha da Coluna Prestes na Bahia</t>
  </si>
  <si>
    <t>A Cultura Lúdica e a Formação do Brincante</t>
  </si>
  <si>
    <t>8º Minuano da Canção Nativa, na cidade de São Pedro do Sul/RS.</t>
  </si>
  <si>
    <t xml:space="preserve">8º Encontro Internacional de Televisão </t>
  </si>
  <si>
    <t>7º Fórum Internacional de TV Digital</t>
  </si>
  <si>
    <t>6º Festival Latino - Americano de Canoa Quebrada - Curta Canoa.</t>
  </si>
  <si>
    <t>6º Festival de Atibaia Internacional do Audiovisual</t>
  </si>
  <si>
    <t>6º Fest-Aruanda do Audiovisual Brasileiro</t>
  </si>
  <si>
    <t xml:space="preserve">6ª Festa do Ano Novo Chinês </t>
  </si>
  <si>
    <t>50 Anos de História por Mário Fontenelle</t>
  </si>
  <si>
    <t>43° Festival de Brasília do Cinema Brasileiro</t>
  </si>
  <si>
    <t>3ª Edição da Feira Música Brasil (FMB)</t>
  </si>
  <si>
    <t>2ª Edição do Festival Mulher em Cena</t>
  </si>
  <si>
    <t>29º Edição do Jornal Radcal</t>
  </si>
  <si>
    <t>28ª Jornada Nacional de Cineclubes/10º Internation Festival Of Film Society</t>
  </si>
  <si>
    <t>28ª Feira do Livro com Mostra Cultural e 11ª feira nacional de artesanato.</t>
  </si>
  <si>
    <t xml:space="preserve">21º Festival de Curtas de São Paulo - Comcurta e Kinooikos </t>
  </si>
  <si>
    <t>1º Festival de Cinema Curtaamazônia</t>
  </si>
  <si>
    <t>17º Vitória Cine Vídeo - 14ª Mostra Competitiva Nacional</t>
  </si>
  <si>
    <t>17º Festival de Cinema e Vídeo de Cuiabá</t>
  </si>
  <si>
    <t>15º Festival Brasileiro de Cinema Universitario</t>
  </si>
  <si>
    <t>13º edição do Festival Porão do Rock</t>
  </si>
  <si>
    <t>12º Festival Internacional de Curtas de Belo Horizonte</t>
  </si>
  <si>
    <t>12º Festival de Cinema Brasileiro de Paris</t>
  </si>
  <si>
    <t>10º Festival de Cinema Brasileiro em Israel</t>
  </si>
  <si>
    <t>10ª Goiânia Mostra Curtas</t>
  </si>
  <si>
    <t>História</t>
  </si>
  <si>
    <t>"Registro: Catálogo e DVD/ 12 anos de Festival Estudantil"</t>
  </si>
  <si>
    <t>"Circuito Cine Águas Lindas"</t>
  </si>
  <si>
    <t>"Brasília Outros 50 Anos"</t>
  </si>
  <si>
    <t>"Acordes do Cerrado - Viola de Raíz"</t>
  </si>
  <si>
    <t xml:space="preserve">  XII Festival de Música Sacra  </t>
  </si>
  <si>
    <t>xx004</t>
  </si>
  <si>
    <t>xx003</t>
  </si>
  <si>
    <t>XI festival do Cinema Brasileiro de Paris</t>
  </si>
  <si>
    <t>Workshop Fedala - Rio de Janeiro - Brasil</t>
  </si>
  <si>
    <t>Visa a Exposição de Fotos e Vídeos em espaço cultural, show Santo Louvor e Encenação Domingo de Ramos.</t>
  </si>
  <si>
    <t>Virada BSB Cultural - Um Show de Fomento a Cultura Popular</t>
  </si>
  <si>
    <t>VIII Araribóia  Cine - Festival de Niterói</t>
  </si>
  <si>
    <t>VI Congresso do Fórum Brasileiro de Ensino de Cinema e Audiovisual</t>
  </si>
  <si>
    <t>Plásticas</t>
  </si>
  <si>
    <t>VEM SER UM TALENTO em Goiania/GO.</t>
  </si>
  <si>
    <t>V SEMCINE - SEMINÁRIO INTERNCAIONAL DE CINEMA E AUDIOVISUAL</t>
  </si>
  <si>
    <t>V PANORAMA INTERNACIONAL COISAS DE CINEMA</t>
  </si>
  <si>
    <t>Um Canto para Martin Fierro</t>
  </si>
  <si>
    <t>TV SUPREN.</t>
  </si>
  <si>
    <t>Três Centros Culturais em Ouro Preto</t>
  </si>
  <si>
    <t>Arquivo</t>
  </si>
  <si>
    <t>Tratamento e Difusão do Acervo do Centro de Pesquisa e Memória do Teatro</t>
  </si>
  <si>
    <t>Teste de Audiência</t>
  </si>
  <si>
    <t>Termo de Parceria com o Instituto Empreender</t>
  </si>
  <si>
    <t>TEMPO GLAUBER VII</t>
  </si>
  <si>
    <t xml:space="preserve">Tempo Festival das Artes </t>
  </si>
  <si>
    <t>SOMOS - Pontão de Cultura LGBT.</t>
  </si>
  <si>
    <t>Solicitação de Descentralização de Créditos para a SAV, Secretaria do Audiovisual em Apoio ao Projeto da Escola de Cinema Darcy Ribeiro.</t>
  </si>
  <si>
    <t>SEMINA´RIO EDUCAÇÃO E AUDIOVISUAL FEPA</t>
  </si>
  <si>
    <t xml:space="preserve">Semana da Cultura Popular em Rosário </t>
  </si>
  <si>
    <t>Seletiva do Festival Porão do Rock 2009</t>
  </si>
  <si>
    <t>Segundo Festival de Cinema Brasileiro na Polônia.</t>
  </si>
  <si>
    <t>Saldanha Rolim e os Tambores de Cantaria.</t>
  </si>
  <si>
    <t>Rock Sem Fronteiras.</t>
  </si>
  <si>
    <t>Revitalização dos Estúdios Vera Cruz: Núcleo de Formação Audiovisual</t>
  </si>
  <si>
    <t>Revitalização dos Espaços da Fundação Casa de Jorge Amado</t>
  </si>
  <si>
    <t>Revitalização do Centro de Criatividade Cultural de Curitiba</t>
  </si>
  <si>
    <t>Revitalização do Casarão</t>
  </si>
  <si>
    <t>Revitalização da Biblioteca Arthur Vianna</t>
  </si>
  <si>
    <t>Revista do Cinema Brasileiro</t>
  </si>
  <si>
    <t>Revista Diversidade - Emenda Parlamentar</t>
  </si>
  <si>
    <t>REVISTA DE HISTÓRIA DA BIBLIOTECA NACIONAL - SABIN</t>
  </si>
  <si>
    <t>Restauração da Igreja Nossa Senhora do Ó</t>
  </si>
  <si>
    <t>Restauração da Escola Coronel Thomas Gonçalves da Rocha Cunha</t>
  </si>
  <si>
    <t>Restauração da Catedral Diocesana de Nossa Senhora do Rosário</t>
  </si>
  <si>
    <t>Reforma e Modernização de Centro Cultural</t>
  </si>
  <si>
    <t>Reforma e aquisição de mobiliários, equipamentos e acervo bilbliográfico para a Casa da Leitura Augusto Stresser</t>
  </si>
  <si>
    <t>Reforma e Ampliação de Biblioteca Municipal</t>
  </si>
  <si>
    <t>Reforma do Teatro Vianninha</t>
  </si>
  <si>
    <t>Reforma do Teatro Municipal Geraldo Moreira do município de Bela Vista do Paraíso</t>
  </si>
  <si>
    <t>Reforma da Casa de Cultura e Aquisição de Equipamentos.</t>
  </si>
  <si>
    <t>Reforma da casa de cultura do Município Doutor Camargo/PR</t>
  </si>
  <si>
    <t>Reforma da Casa da Cultura de Iretama</t>
  </si>
  <si>
    <t>Rede Povos da Floresta</t>
  </si>
  <si>
    <t>REDE OLHARES DO MUNDO</t>
  </si>
  <si>
    <t>Rede Morena Cultura Viva" Cultura é a gente que faz"</t>
  </si>
  <si>
    <t>Rede de Pontos do Município de Palmas</t>
  </si>
  <si>
    <t>Rede de Pontos de Cultura no Município de Ribeirão Preto.</t>
  </si>
  <si>
    <t>Rede de Pontos de Cultura do Município de São Bernardo do Campo / SP.</t>
  </si>
  <si>
    <t>Rede de Pontos de Cultura do Município de Mogi das Cruzes / SP.</t>
  </si>
  <si>
    <t>Rede de Pontos de Cultura do Município de Botucatu / SP</t>
  </si>
  <si>
    <t>Rede de Pontos de Cultura do estado do Espirito Santo</t>
  </si>
  <si>
    <t>Rede de Pontos de Cultura de Guarulhos / SP.</t>
  </si>
  <si>
    <t>Rede de pontos de Cultura de Diadema.</t>
  </si>
  <si>
    <t>Rede de Pontos de Cultura de Canoas</t>
  </si>
  <si>
    <t>Rede de Pontos de Cultura de Bauru/SP</t>
  </si>
  <si>
    <t>Rede de Pontos de Cultura de Americana/SP</t>
  </si>
  <si>
    <t>Rede de Memória das Seras do Ceará - Comunicação e Cidadania Cultural</t>
  </si>
  <si>
    <t>REDE DE EXIBIÇÃO MINUTO/EXPOSIÇÃO MASP</t>
  </si>
  <si>
    <t>Rede de 10 Pontos de Cultura em Caxias do Sul / RS.</t>
  </si>
  <si>
    <t>Rede de 05 Pontos de Cultura no Município de Governador Valadares.</t>
  </si>
  <si>
    <t>Rede Carioca de Pontos de Cultura</t>
  </si>
  <si>
    <t>Rede Brazucah - Agentes Difusores do Cinema Brasileiro</t>
  </si>
  <si>
    <t>Amazonas</t>
  </si>
  <si>
    <t>Realização do 25º Festival da Canção.</t>
  </si>
  <si>
    <t>Realização de Oficinas, Seminários e Noites Culturais</t>
  </si>
  <si>
    <t>Rde de Pontos de Cultura do Município de Suzano</t>
  </si>
  <si>
    <t>Quintal da Aldeia Centro de Vivência Criativas.</t>
  </si>
  <si>
    <t>Projeto Viva Arte Viva</t>
  </si>
  <si>
    <t>Projeto Viva a Arte</t>
  </si>
  <si>
    <t>Projeto VEREDAS</t>
  </si>
  <si>
    <t>PROJETO SETORIAL INTEGRADO DE CAPACITAÇÃO E EXPORTAÇÃO</t>
  </si>
  <si>
    <t>PROJETO SETORIAL DE PROMOÇÃO DE EXPORTAÇÕES</t>
  </si>
  <si>
    <t>PROJETO RADIOFONICO CULTURAL - RADIONOVELA</t>
  </si>
  <si>
    <t>Projeto Participação na Tela</t>
  </si>
  <si>
    <t>Projeto Noite Cultural T-Bone</t>
  </si>
  <si>
    <t>Projeto Juventude. Presente!</t>
  </si>
  <si>
    <t>Projeto Juventude e Cultura em Movimento</t>
  </si>
  <si>
    <t>Projeto GOG com Vida Hip Hop - Fábrica da Vida</t>
  </si>
  <si>
    <t>Projeto Esperança da Terra</t>
  </si>
  <si>
    <t>Projeto Cineclube UMES</t>
  </si>
  <si>
    <t>Projeto Celebração Plínio Marcos</t>
  </si>
  <si>
    <t>Projeto Ceilândia - Dança para Todos Versão 2009</t>
  </si>
  <si>
    <t xml:space="preserve">Projeto Caldeirão Cultural </t>
  </si>
  <si>
    <t>Artesanato/Folclore</t>
  </si>
  <si>
    <t>Projeto Balaio Cultural - Fomento e Incentivo a Cultura Popular em Especial do Ciclo Junino - EMENDA PARLAMENTAR - Dep. Federal Rodrigo Rollemberg</t>
  </si>
  <si>
    <t>Projeto Atividades Culturais e Artísticas da UNE 2010</t>
  </si>
  <si>
    <t>Projeto Arte Educação</t>
  </si>
  <si>
    <t>Projeto ÁGUA SINAL DE VIDA</t>
  </si>
  <si>
    <t>Projeto "Espaço Cultural Bagagem"</t>
  </si>
  <si>
    <t xml:space="preserve">Programa de Capacitação e Aperfeiçoamento de músicos monitores </t>
  </si>
  <si>
    <t>Programa de Capacitação do Tempo Glauber II - Projeto Irradiar</t>
  </si>
  <si>
    <t>Programa de Capacitação do Tempo Glauber</t>
  </si>
  <si>
    <t>Programa Ação e Cidadania</t>
  </si>
  <si>
    <t>Primeiro Plano 2009 -Festival de Cinema de Juiz de Fora e Mercocidades</t>
  </si>
  <si>
    <t>Prévia Ferrock 24 anos</t>
  </si>
  <si>
    <t>Preservando Culturas - Qualificação de Mão-de-Obra para Preservação do Patrimonio Cultural</t>
  </si>
  <si>
    <t>Preservação, Pesquisa e Acesso a Arte Popular Brasileira - Acervo Museu casa do Pontal.</t>
  </si>
  <si>
    <t>Preservação e difusão do Acervo Fotográfico da Fundação Gilberto Freyre</t>
  </si>
  <si>
    <t>Preservação do Acervo da Casa de Jorge Amado</t>
  </si>
  <si>
    <t>Pré-Produção da 29ª Bienal de São Paulo</t>
  </si>
  <si>
    <t>Prêmio SAV para Publicação de Pesquisa em Cinema Audiovisual</t>
  </si>
  <si>
    <t>PREMIERE BRASIL NOVA YORK 2009</t>
  </si>
  <si>
    <t>PREMIERE BRASIL BERLIM</t>
  </si>
  <si>
    <t>Prefeitura Municipal de São João do Meriti/RJ</t>
  </si>
  <si>
    <t>Prefeitura Municipal de Guarulhos</t>
  </si>
  <si>
    <t>Prefeitura Municipal da Cidade do Rio de Janeiro</t>
  </si>
  <si>
    <t>Prefeitura da Estância Turistica de Embu.</t>
  </si>
  <si>
    <t>Prefeitur4a municipal de Altamira/PA</t>
  </si>
  <si>
    <t>Pré Jornada Nacional de Cineclubes</t>
  </si>
  <si>
    <t>Prata da Casa</t>
  </si>
  <si>
    <t>Praça do Centro Cultural Itapuã</t>
  </si>
  <si>
    <t>Praça das Identidades</t>
  </si>
  <si>
    <t>PORTAL MOVIE BOX BRAZIL</t>
  </si>
  <si>
    <t>Ponto de Multiplicação Cultural Preservarte</t>
  </si>
  <si>
    <t xml:space="preserve">Ponto de Cultura Inclusão Digital afro-brasileira- Gira e toca cultura </t>
  </si>
  <si>
    <t>Pontão Ocão de Leitura</t>
  </si>
  <si>
    <t>Pontão de Cultura TV em Movimento - Escola de Mídia Comunitária</t>
  </si>
  <si>
    <t>Pontão de Cultura do Triângulo</t>
  </si>
  <si>
    <t>Pontão de Cultura de Griôs e Mestres do Cariri</t>
  </si>
  <si>
    <t>Pontão de Articulação da Comissão</t>
  </si>
  <si>
    <t>Pontão Anima Azul.</t>
  </si>
  <si>
    <t>Pontão - Implantação Pontão de Cultura do Estado de Santa Catarina.</t>
  </si>
  <si>
    <t>PontÃ£o de Cultura Multivisualnet Caatinga</t>
  </si>
  <si>
    <t>PM da Cidade do Rio de Janeiro</t>
  </si>
  <si>
    <t>Pharmácia</t>
  </si>
  <si>
    <t>PERRO LOCO 3 - Festival de Cinema Universitario Latino Americano</t>
  </si>
  <si>
    <t>Pensadores Brasileiros que marcaram o século XX</t>
  </si>
  <si>
    <t>PaixÃ£o de Cristo Negro</t>
  </si>
  <si>
    <t>Painel Setorial  Festivais Audiovisuais</t>
  </si>
  <si>
    <t>Orquestra Filarmônica de Brasília - 22 Anos Para Crianças</t>
  </si>
  <si>
    <t>OLHAR BRASIL RORAIMA</t>
  </si>
  <si>
    <t>OFICINAS DA TRANSFORME PARA JOVENS E ADOLESCENTES EM SITUAÇÃO DE RISCO I</t>
  </si>
  <si>
    <t>Oficina Nacional para Inclusão Digital (8ª)</t>
  </si>
  <si>
    <t>Oficina do Vidro</t>
  </si>
  <si>
    <t>O Monte Carmel</t>
  </si>
  <si>
    <t>Núcleo de Produção Digital de São Carlos</t>
  </si>
  <si>
    <t>Núcleo de Produção Digital Boi de Prata</t>
  </si>
  <si>
    <t>Noite do Griot 2010</t>
  </si>
  <si>
    <t>Música, Teatro e Dança para Alunos Carentes na Escola Municipal Léa Beatriz de Quadros Dolzan</t>
  </si>
  <si>
    <t>Museu Casa do Pontal - Ações educativas e Incremento Cultural</t>
  </si>
  <si>
    <t>Mostra Popular e Comunitária de Cinema - SP / MG</t>
  </si>
  <si>
    <t>Mostra Popular e Comunitária de Cinema - RS Ano II</t>
  </si>
  <si>
    <t>Mostra Mangue Cultural (1ª)</t>
  </si>
  <si>
    <t>Mostra Londrina de Cinema</t>
  </si>
  <si>
    <t>Mostra Jean Rouch - Extensão</t>
  </si>
  <si>
    <t>Mostra Jean Rouch</t>
  </si>
  <si>
    <t>Mostra Itinerante do Festival Internacional de Cinema de Arquivo - Recine</t>
  </si>
  <si>
    <t>MOSTRA DE FILMES DO 5º FESTIVAL DE VERÃO DE RS DE CINEMA INTERNACIONAL</t>
  </si>
  <si>
    <t>Modernização dos Espaços Culturais do Teatro da Bacareiras e Centro de difusão cultural João Batista de Azevado Picanço</t>
  </si>
  <si>
    <t>Memórias dos Povos do Campo no Paraná: Cultura e Conflitos Sociais</t>
  </si>
  <si>
    <t>Memória dos Movimentos Socioambientais do Acre</t>
  </si>
  <si>
    <t>Memória do Movimento Comunitário.</t>
  </si>
  <si>
    <t>Meio Dia em Ponto/ Feira do Rock</t>
  </si>
  <si>
    <t>Lume e Barão Geraldo: um centro de arte e pesquisa.</t>
  </si>
  <si>
    <t>Ligando os Pontinho</t>
  </si>
  <si>
    <t>Lições do Pererê</t>
  </si>
  <si>
    <t>Periódicos</t>
  </si>
  <si>
    <t>Lançamento da Revista Satellite 061</t>
  </si>
  <si>
    <t>IV Mostra Internacional de Curtas para as Relações Internacionais Os diferentes Olhares do Mundo</t>
  </si>
  <si>
    <t>IV Goyas Festival-Mostra de Música Instrumental.</t>
  </si>
  <si>
    <t>IV Canta Beltrão</t>
  </si>
  <si>
    <t>Integração Latino Americana: a importância da cultura de paz em um mundo militarizado.</t>
  </si>
  <si>
    <t>Instituto Intercidadania Teia - Rede Colaborativa de Cultura, arte e informação.</t>
  </si>
  <si>
    <t>Instalação de espaços Culturais - Aquisição de Equipamentos</t>
  </si>
  <si>
    <t>Instalação de Espaço Culturais em Município do Estado de Rondônia</t>
  </si>
  <si>
    <t>InformatizaÃ§Ã£o e ModernizaÃ§Ã£o do Instituto Tomie Ohtake</t>
  </si>
  <si>
    <t>Implementação e Modernização de Espaços Culturais - Equipamentos</t>
  </si>
  <si>
    <t>Implantação de Espaço Cultural</t>
  </si>
  <si>
    <t>Cultura Afro Brasileira</t>
  </si>
  <si>
    <t>III Encontro de Culturas de São Sebastião</t>
  </si>
  <si>
    <t>II Fórum Nacional de Tvs Públicas</t>
  </si>
  <si>
    <t>I Programa de Fomento a produção e Teledifusão e series de animação brasileiras - Anima Tv - Etapa 2</t>
  </si>
  <si>
    <t>I Fest- JLM</t>
  </si>
  <si>
    <t>GOIAMUM AUDIOVISUAL</t>
  </si>
  <si>
    <t>Gestão Cultural</t>
  </si>
  <si>
    <t>Gama Festineco</t>
  </si>
  <si>
    <t xml:space="preserve">Galpão Cultural - Projeto de Reforma e Recuperação do Prédio Centenário da Antiga Usina de Café </t>
  </si>
  <si>
    <t>Fundação do Patrimônio Histórico e Artístico de Pernambuco</t>
  </si>
  <si>
    <t>Fundação Cultural de Uberaba/MG</t>
  </si>
  <si>
    <t>FORUM DOC.BH 2009 - 13º FESTIVAL DO FILME DOCUMENTÁRIO DE BELO HORIZONTE</t>
  </si>
  <si>
    <t>Fórum de Culturas e Rítmos Tradicionais de Goiás</t>
  </si>
  <si>
    <t>FÓRUM AUDIOVISUAL MERCOSUL</t>
  </si>
  <si>
    <t>Fortalecimento do Centro Cultural Majestic</t>
  </si>
  <si>
    <t>Formando Leitores em Viçosa</t>
  </si>
  <si>
    <t>Formando Hamelins</t>
  </si>
  <si>
    <t>Formação de Agentes de Desenvolvimento em Rádio e Cultura</t>
  </si>
  <si>
    <t>Formação Banda Musical</t>
  </si>
  <si>
    <t>Festival Web da Diversidade Musical Brasileira - DF e Entorno</t>
  </si>
  <si>
    <t xml:space="preserve">Festival Sarau Cultural </t>
  </si>
  <si>
    <t>Festival Panorama de Dança 2009</t>
  </si>
  <si>
    <t>Festival Mulher em Cena.</t>
  </si>
  <si>
    <t>Festival Lixo e Cidadania - 8ª Edição "A Crise Economica Mundial e a Preservação do Planeta com Justiça Social e Desenvolvimento Humano"</t>
  </si>
  <si>
    <t>Festival Latino - Americano de Canoa Quebrada - Curta Canoa</t>
  </si>
  <si>
    <t>Festival Internacional de Curtas do Rio de Janeiro - Curta Cinema 2009 - Sessões Curta Cinema Escolas, Workshop de Direção e Roteiro, e Debates Curta Cinema 2009</t>
  </si>
  <si>
    <t>Festival Elemento em Movimento</t>
  </si>
  <si>
    <t>Festival do Folclore Brasileiro e II Desfile da Identidade Cultural Capixaba</t>
  </si>
  <si>
    <t>FESTIVAL DE VIDEO NAS ESCOLAS PÚBLICAS DE SALVADOR</t>
  </si>
  <si>
    <t>Festival de Teatro</t>
  </si>
  <si>
    <t>Festival de Música da 3ª Idade</t>
  </si>
  <si>
    <t>Festival de Cultura Popular de Ceilândia</t>
  </si>
  <si>
    <t xml:space="preserve">Festival da Canção em Turmalina - FESTUR (24º) </t>
  </si>
  <si>
    <t>Festival Baqueria De Los Piñales</t>
  </si>
  <si>
    <t>FESTCINEAMAZÔNIA - FESTIVAL DE CINEMA E VÍDEO AMBIENTAL</t>
  </si>
  <si>
    <t>Festa da Morte do Bumba-Meu-Boi do Seu Teodoro (46ª)</t>
  </si>
  <si>
    <t>FEST´AFROBRASIL</t>
  </si>
  <si>
    <t>Ferramenta de Inclusão Musical</t>
  </si>
  <si>
    <t>FEMPEL - Festival de Música em Pedro Leopoldo</t>
  </si>
  <si>
    <t>Feira Nacional do Livro de Ribeirão Preto (9ª)</t>
  </si>
  <si>
    <t>Faxinalenses: Conhecimentos Tradicionais e Cultura Secular</t>
  </si>
  <si>
    <t>Exposição, Arte Brasileira entre Dois Séculos.</t>
  </si>
  <si>
    <t>Exposição Itinerante Caminhos de Zumbi</t>
  </si>
  <si>
    <t>ESPAÇOS CULTURAIS II - CINEMA, CULTURA POPULAR E INCLUSÃO DIGITAL</t>
  </si>
  <si>
    <t>Escola de Circo de Cuiabá</t>
  </si>
  <si>
    <t>Equipar o Teatro Municipal de Alvorada do Oeste</t>
  </si>
  <si>
    <t>Equipamentos para Revitalização do Teatro Vianninha</t>
  </si>
  <si>
    <t>Encontro Internacional de Coros em Alagoas ENCORAL 2009 - Maceió</t>
  </si>
  <si>
    <t>Encontro Internacional de Coros em Alagoas ENCORAL 2009 - Interiores</t>
  </si>
  <si>
    <t>Encontro Internacional da Diversidade Cultural</t>
  </si>
  <si>
    <t>Encontro dos Povos Guarani da América do Sul</t>
  </si>
  <si>
    <t>Encontro Brasileiro de Grafiteiros</t>
  </si>
  <si>
    <t>EMENDA PARLAMENTAR - Apoio as Ações do Ponto de Cultura ComunicArte do Território do Baixo Sul</t>
  </si>
  <si>
    <t>Educação Patrimonial no Museu Casa do Pontal</t>
  </si>
  <si>
    <t xml:space="preserve">Edital Melhores Histórias de Pontos de Cultura </t>
  </si>
  <si>
    <t>Edificação para um espaço cultural</t>
  </si>
  <si>
    <t>Edição de um Livro do Patrimônio Cultural da Cidade de Itaúna</t>
  </si>
  <si>
    <t>Dorival Caymmi</t>
  </si>
  <si>
    <t>Documentário - Expedição do Oiapoque ao Chui</t>
  </si>
  <si>
    <t>Diversão &amp; Arte - Iniciação Musical</t>
  </si>
  <si>
    <t>DIFUSÃO DO CINEMA BRASILEIRO</t>
  </si>
  <si>
    <t>Dia do Samba 2009 - Tributo a Noel Rosa</t>
  </si>
  <si>
    <t>DF JUNINO - Projeto de Fomento e Incentivo a dança e aos Grupos de Quadrilhas Juninas do DFe Entorno.</t>
  </si>
  <si>
    <t>Desenvolvimento de Projeto -filme de animação BRASIL- CUBA</t>
  </si>
  <si>
    <t>Desenvolvendo Talentos</t>
  </si>
  <si>
    <t>Democratizar Acesso a Cultura e Artes no Espaço de Cultura Popular - Mercado São José - Recife-PE</t>
  </si>
  <si>
    <t>Curta-Metragem Juventude e Brasilidade</t>
  </si>
  <si>
    <t>Curta na Escola - DVD Vol. 1</t>
  </si>
  <si>
    <t xml:space="preserve">Culturas Integradas 2ª Edição </t>
  </si>
  <si>
    <t>Cultura na Comunidade - Oficinas e Diálogos Interculturais</t>
  </si>
  <si>
    <t>Cultura Kinoforum - 20º Festival Internacional de Curtas Metragens de São Paulo</t>
  </si>
  <si>
    <t>Cultura e Diversidade - EMENDA PARLAMENTAR</t>
  </si>
  <si>
    <t xml:space="preserve">Criação de Estações do Saber </t>
  </si>
  <si>
    <t>Construção do Complexo Cultural Teatro Deodoro.</t>
  </si>
  <si>
    <t>Construção do Centro Cultural de Macaubas/BA</t>
  </si>
  <si>
    <t>Construção de um Centro Cultural</t>
  </si>
  <si>
    <t>Construção de salas e reformas hidráulica e elétrica na sede da Sociedade Musical e Cultura 22 de maio</t>
  </si>
  <si>
    <t>Construção da 1ª Etapa do Centro Cultural Municipal</t>
  </si>
  <si>
    <t>Consolidação dos Cineclubes nos Bairros de Vila Velha -ES</t>
  </si>
  <si>
    <t>Congresso Brasileiro de Acadêmicos , Pesquisadores e Profissionais Indígenas (I)</t>
  </si>
  <si>
    <t>Concurso Regional de Músicas Apparicio Silva Rillo (43º)</t>
  </si>
  <si>
    <t>Conclusão da obra e Aquisição de Equipamentos para Auditorio de Educação Continnuada de Brotas.</t>
  </si>
  <si>
    <t>Circulação do espetáculo teatral "AS CAIXEIRAS"</t>
  </si>
  <si>
    <t>Circo Teatro Escola Canoa Criança.</t>
  </si>
  <si>
    <t>Ciranda do Itapuã.</t>
  </si>
  <si>
    <t>Cinema Que Pensa</t>
  </si>
  <si>
    <t>Cineclube Cavalcante</t>
  </si>
  <si>
    <t>Cine Periferia Criativa</t>
  </si>
  <si>
    <t>Cine Cultura Viva</t>
  </si>
  <si>
    <t>CINE CEARÀ Itinerante - 19º Cine Ceará</t>
  </si>
  <si>
    <t>Cidade do Funk</t>
  </si>
  <si>
    <t>Cidade da Música.</t>
  </si>
  <si>
    <t>Choro Real</t>
  </si>
  <si>
    <t>Centro Cultural José Octávio Guizzo - Revitalização Etapa I</t>
  </si>
  <si>
    <t>Central Jovem de Comunicação</t>
  </si>
  <si>
    <t>CEDEP CULTURAL</t>
  </si>
  <si>
    <t>Casa da Mandicuéra</t>
  </si>
  <si>
    <t>BumBa-Meu-Boi seu Teodoro nas Feiras</t>
  </si>
  <si>
    <t>BSB BLUES FESTIVAL - 3ª Edição</t>
  </si>
  <si>
    <t>Brasília 50 Anos: Cinema e Memória</t>
  </si>
  <si>
    <t>Brasil Canta Mato Grosso do Sul</t>
  </si>
  <si>
    <t>Bienal Internacional de Dança do Ceará (VII)</t>
  </si>
  <si>
    <t>Bembé do Mercado</t>
  </si>
  <si>
    <t>Avenida Brasil</t>
  </si>
  <si>
    <t>Atividades Paralelas ao Encontro de Bumba-Meu-Boi</t>
  </si>
  <si>
    <t>Atividades Culturais</t>
  </si>
  <si>
    <t>Atividades Contato 2009</t>
  </si>
  <si>
    <t>Artes Integradas à Diversidade</t>
  </si>
  <si>
    <t>ARTE FOLIA</t>
  </si>
  <si>
    <t>ARTE E ESTÉTICA</t>
  </si>
  <si>
    <t>Arranjos Produtivos Locais</t>
  </si>
  <si>
    <t>Aquisição e instalação de aparelhos de climatização para o teatro municipal de Jau</t>
  </si>
  <si>
    <t>Aquisição de mobiliário para o Auditório do Centro Cultural de Colina</t>
  </si>
  <si>
    <t>Aquisição de Instrumentos Musicais para Banda Musical Municipal Iulle Martins Rezende.</t>
  </si>
  <si>
    <t>Aquisição de Equipamentos, Mobiliários e Materiais para a Escola Arquidiocesana de Artes e Ofícios</t>
  </si>
  <si>
    <t>Aquisição de Equipamentos Musicais e Indumentárias.</t>
  </si>
  <si>
    <t>Aquisição de equipamentos e mobiliários para o Centro Cultural.</t>
  </si>
  <si>
    <t>Aquisição de Equipamentos e Instrumentos Musicais, Cacoal-RO.</t>
  </si>
  <si>
    <t>Aquisição de Equipamentos Cenográficos para o Teatro Municipal Cacilda Beker</t>
  </si>
  <si>
    <t>Aprimorar o corpo docente das Escolas de Ballet, Música e Teatro.</t>
  </si>
  <si>
    <t>APOIO A LISTA DE DEBATES SOBRE CINEMA BRASILEIRO</t>
  </si>
  <si>
    <t>Apoio a Atividades Culturais em Municípios do Estado de Minas Gerais</t>
  </si>
  <si>
    <t>Acréscimo de um Foyer obra em construçãodo Galpão Cultural e Aquisição do Galpão Cultural e Aquisição de Equipamentos.</t>
  </si>
  <si>
    <t>Acompanhando Hamelins.</t>
  </si>
  <si>
    <t>Acões Artistico-Culturais em Uberlândia.</t>
  </si>
  <si>
    <t>Acervo Municipal de Artes Plásticas de Caxias do Sul - AMARP</t>
  </si>
  <si>
    <t>Acenda uma Vela V</t>
  </si>
  <si>
    <t>Ação em Gramado 2009</t>
  </si>
  <si>
    <t>Ação Cultural Cernegro</t>
  </si>
  <si>
    <t>A Escola vai ao Cinema</t>
  </si>
  <si>
    <t>A Cultura de Paz e a Integração Regional em um Mundo em Transição</t>
  </si>
  <si>
    <t>A Cara de Brasilia.</t>
  </si>
  <si>
    <t>9º GOIANIA MOSTRA CURTAS</t>
  </si>
  <si>
    <t>8º Santa Maria Video e Cinema</t>
  </si>
  <si>
    <t>8º Prêmio Sergio Motta de Arte e Tecnologia</t>
  </si>
  <si>
    <t>8º NÓIA - Festival do Audiovisual Universitario</t>
  </si>
  <si>
    <t xml:space="preserve">8º FAC -  Festival Alegretense da Canção. </t>
  </si>
  <si>
    <t>8º Encontro de Congadas de Atibaia</t>
  </si>
  <si>
    <t>7º Festival de Cinema de Campo Grande</t>
  </si>
  <si>
    <t xml:space="preserve">5º Festival de Atibaia Internacional do Audiovisual - FAIA </t>
  </si>
  <si>
    <t xml:space="preserve">5º Fest - Aruanda do Audiovisual Universitário Brasileiro  </t>
  </si>
  <si>
    <t>5ª Conferência Brasileira de Capoterapia do Distrito Federal e Entorno/2009</t>
  </si>
  <si>
    <t xml:space="preserve">4º Seminario do Cinema Brasileiro: Fatos e Memoria </t>
  </si>
  <si>
    <t>4º GRANIMADO - Festival de Animação de Gramado</t>
  </si>
  <si>
    <t>3 Festival de Cinema Brasileiro em Montreal</t>
  </si>
  <si>
    <t>2ª Edição do Projeto Jornada Cultural.</t>
  </si>
  <si>
    <t>25 de Julho: Dia da Cultura e da Paz.</t>
  </si>
  <si>
    <t>17º Festival Mix Brasil de Cinema da Diversidade Sexual</t>
  </si>
  <si>
    <t xml:space="preserve">16º Vitória Cine Video - 13º Mostra Competitiva Nacional </t>
  </si>
  <si>
    <t xml:space="preserve">14º Festival Brasileiro de Cinema Universitário </t>
  </si>
  <si>
    <t>13º Seminário do Cinema Brasileiro: idéias e perspectivas</t>
  </si>
  <si>
    <t>13ª Mostra de Cinema de Tiradentes</t>
  </si>
  <si>
    <t xml:space="preserve"> Pró-Mirim Berço de Cultura e Arte</t>
  </si>
  <si>
    <t>xx002</t>
  </si>
  <si>
    <t>xx001</t>
  </si>
  <si>
    <t>XXV Festival de Música Popular do Gama</t>
  </si>
  <si>
    <t>Volta Redonda em Cena - Mostra de Curtas e Vídeos</t>
  </si>
  <si>
    <t>VII Araribóia Cine - Festival de Niteroi</t>
  </si>
  <si>
    <t>Vídeo Índio Brasil 2008</t>
  </si>
  <si>
    <t>VI TEMPO GLAUBER</t>
  </si>
  <si>
    <t>V IBERO BRASIL CINE FESTIVAL</t>
  </si>
  <si>
    <t>Um Canto para Martin Fierro - 10 anos</t>
  </si>
  <si>
    <t>TV Intertribal</t>
  </si>
  <si>
    <t>Toca das Artes</t>
  </si>
  <si>
    <t>Termo de Parceria</t>
  </si>
  <si>
    <t>Tecendo Arte com Cidadania</t>
  </si>
  <si>
    <t>Teatrofício para o Jovem</t>
  </si>
  <si>
    <t>Teatro Maquínico - À procura de um candidato</t>
  </si>
  <si>
    <t>Teatro Mamulengo Só-Riso</t>
  </si>
  <si>
    <t>Teatro Escola e Comunidade</t>
  </si>
  <si>
    <t>Teatro de Bonecos com Enfoque na Educação Ambiental</t>
  </si>
  <si>
    <t>Sússia - A Interregionalidade de uma Forma de Expressão Cultural</t>
  </si>
  <si>
    <t>Seu Bairro é um Palco</t>
  </si>
  <si>
    <t>SESSÕES CURTA CINEMA,WORKHOPS E DEBATES - CURTA CINEMA 2008</t>
  </si>
  <si>
    <t>Série de Programas de Televisão Programa mais Cultura - Tô Sabendo I</t>
  </si>
  <si>
    <t>Ser especial na Arte e o Artista na Era Digital.</t>
  </si>
  <si>
    <t>Seminário de Ações Integradas da Comissão Nacional de Folclore</t>
  </si>
  <si>
    <t>Semana Chico Mendes</t>
  </si>
  <si>
    <t>Santa Joana dos Matadores</t>
  </si>
  <si>
    <t>Sampa é Hip Hop</t>
  </si>
  <si>
    <t>Salas de Oficinas Dona Matilde Cagliari</t>
  </si>
  <si>
    <t>Sábado Mulher</t>
  </si>
  <si>
    <t>Reviver o Patrimônio.</t>
  </si>
  <si>
    <t>Revitalização do Centro Cultural Thaumaturgo Filho em Rio Branco - AC</t>
  </si>
  <si>
    <t>Revista Diversidade - EMENDA PARLAMENTAR</t>
  </si>
  <si>
    <t>Revista de Cinema Brasilerio</t>
  </si>
  <si>
    <t>Reunião Recam - Reunión Especializada de Autoridades Cinematográficas Y Audiovisuales Del Mercosur - e Seminário de Co-produção Internacional</t>
  </si>
  <si>
    <t>Restauração Parcial do Antigo Colégio Campos Salles para instalação do Museu de Arte Moderna Manabu Mabe</t>
  </si>
  <si>
    <t>Restauração do Palecte Barão de Jaraguá</t>
  </si>
  <si>
    <t>Restauração do Jornal Lampião da Esquina - EMENDA PARLAMENTAR - Deputado Dr. Rosinha</t>
  </si>
  <si>
    <t xml:space="preserve">Restauração do Arcebispado da Cidade de Maceió </t>
  </si>
  <si>
    <t>Restauração Centro Cultural</t>
  </si>
  <si>
    <t>Resgatando a Memória GLBT de Curitiba - Gala Gay no Clube Operário - EMENDA PARLAMENTAR - Deputado Dr. Rosinha</t>
  </si>
  <si>
    <t>Requalificação da Feira de São Joaquim (1ª Etapa)</t>
  </si>
  <si>
    <t>Reforma do Auditório do Colégio João XXIII</t>
  </si>
  <si>
    <t>Reforma da Igreja Evangélica e Cemitério em Lomba Grande</t>
  </si>
  <si>
    <t>Rede de Pontos no Munícipio de São Vicente.</t>
  </si>
  <si>
    <t>Rede de Pontos de Cultura do Município de Curitiba</t>
  </si>
  <si>
    <t>Rede de Pontos de Cultura do Grupo Hospitalar Conceição - GHC</t>
  </si>
  <si>
    <t>Rede de Pontos de Cultura do Estado de Sergipe</t>
  </si>
  <si>
    <t>Rede de pontos de Cultura do Estado de São Paulo</t>
  </si>
  <si>
    <t>Rede de Pontos de Cultura do Estado de Campina Grande</t>
  </si>
  <si>
    <t>Rede de Pontos de Cultura- Arte de Viver Goiânia</t>
  </si>
  <si>
    <t xml:space="preserve">REDE BRAZUCAH - Formação de Agentes Difusores do Cinema Brasilerio </t>
  </si>
  <si>
    <t>Quintas Culturais T-Bone</t>
  </si>
  <si>
    <t>Publicação do Livro " A Prataria Luso-Brasileira na Coleção do Museu Carlos Costa Pinto"</t>
  </si>
  <si>
    <t>Projeto Vem-Ser</t>
  </si>
  <si>
    <t>Projeto o Mimo de Tajaçuaba - EMENDA PARLAMENTAR</t>
  </si>
  <si>
    <t>Projeto Música para Todos</t>
  </si>
  <si>
    <t>Projeto Modernização do Acervo da Biblioteca Epifânio Dória</t>
  </si>
  <si>
    <t>Projeto Memória Audiovisual do Protagonismo da Juventude Brasileira</t>
  </si>
  <si>
    <t>Projeto Ibeiji</t>
  </si>
  <si>
    <t>Projeto Escola de Talentos - V Mostra de Talentos Junvenis Espaço Teen</t>
  </si>
  <si>
    <t>Projeto Educarte - Educando com Arte</t>
  </si>
  <si>
    <t>Projeto Cultural Vivendo e Aprendendo Com Arte</t>
  </si>
  <si>
    <t>Projeto Cultural Evoluir</t>
  </si>
  <si>
    <t>Projeto Cultural e Artìstico da Fundação Lar Harmonia</t>
  </si>
  <si>
    <t>Projeto Cultural Arte e Cidadania</t>
  </si>
  <si>
    <t>Projeto Ciclo do Marabaixo no Município de Macapá/AP</t>
  </si>
  <si>
    <t>Projeto ceilândia - Dança para Todos versão 2008</t>
  </si>
  <si>
    <t>PROJETO "VII ENCONTRO INTERNACIONAL DA MÚSICA-FEIRA DE FORTALEZA 2008</t>
  </si>
  <si>
    <t>Distribuição Cinematográfica</t>
  </si>
  <si>
    <t xml:space="preserve">Projete - se com Cultura </t>
  </si>
  <si>
    <t>Programa de Aprimoramento em Artes Carnavalescas e Cenografia Arte e Folia</t>
  </si>
  <si>
    <t>Primeiro Plano 2008 - Festival de Cinema de Juiz de Fora</t>
  </si>
  <si>
    <t>Preservação e Modernização do Museu Casa do Pontal - acervo, infra-estrutura e equipamentos</t>
  </si>
  <si>
    <t>Presença Brasil  Em Cannes - Premiere Brasil Nova York 2008</t>
  </si>
  <si>
    <t>Praça das Identidades Culturais</t>
  </si>
  <si>
    <t>Pontos de Cultura Le Monde Diplomatique.</t>
  </si>
  <si>
    <t>Ponto Indigenista de Cultura</t>
  </si>
  <si>
    <t>Ponto de Cultura Unicamp Quilombola</t>
  </si>
  <si>
    <t>pontão Estúdio do Latão Projeto Intercâmbios Dialéticos.</t>
  </si>
  <si>
    <t>Pontão de Rede Fluminense de Cultura.</t>
  </si>
  <si>
    <t>Pontão de integração Regional do Pim.</t>
  </si>
  <si>
    <t>Pontão de Cultura Canavial</t>
  </si>
  <si>
    <t>Pontão Cultura e Meio Ambiente Tecendo o Saber</t>
  </si>
  <si>
    <t>Pontão Coletivo Digital</t>
  </si>
  <si>
    <t>Pontão - Projeto Ganesha</t>
  </si>
  <si>
    <t>Pontão - Pontinho de Cultura Infantil Bola de Meia</t>
  </si>
  <si>
    <t>Pontão - MHHOB- Preto Ghoez Vive</t>
  </si>
  <si>
    <t>Pontão - Kuai Tema - Integração pela liberdade.</t>
  </si>
  <si>
    <t>Pontão - Interagindo em Rede: Pontões e Cidades Digitais</t>
  </si>
  <si>
    <t>Pontão - Hortolândia- Escola Viva</t>
  </si>
  <si>
    <t>Pontão - Cultura Viva ao Alcance de Todos.</t>
  </si>
  <si>
    <t>Pontão - Ação Cultural em Rede.</t>
  </si>
  <si>
    <t>PERRO LOCO 2- FESTIVAL DE CINEMA UNIVERSITÁRIO LATINO AMERICANO</t>
  </si>
  <si>
    <t>Orquestra de Sucata - Música e Ecologia nas Comunidades</t>
  </si>
  <si>
    <t>Oficinas em Ação</t>
  </si>
  <si>
    <t xml:space="preserve">Oficinas de Arte e Cultua de Santa Maria </t>
  </si>
  <si>
    <t xml:space="preserve">OFICINAS DA TRANSFORME PARA JOVENS E ADOLESCENTES EM SITUAÇÃO DE RISCO </t>
  </si>
  <si>
    <t>Oficinas Culturais Identitárias do Imaginário Popular do Ceará / Serra da Ibiapaba</t>
  </si>
  <si>
    <t>Oficina de Avaliação do IV Seminário Internacional de Cinema e Audiovisual</t>
  </si>
  <si>
    <t>Oficina de Arte e Cultura Popular</t>
  </si>
  <si>
    <t>Oficina Brincando na Diversidade: Cultura na Infância</t>
  </si>
  <si>
    <t>O Negro e o Rio Grande do Sul</t>
  </si>
  <si>
    <t>O Choro e Sua História</t>
  </si>
  <si>
    <t>Nucleo de Produção Audiovisual de Niterói (NPD)</t>
  </si>
  <si>
    <t xml:space="preserve">Nòs Vivendo </t>
  </si>
  <si>
    <t>Música Brasil - UBES</t>
  </si>
  <si>
    <t xml:space="preserve">Movimentação de Educação e Cultura </t>
  </si>
  <si>
    <t>Mostra Popular e Comunitária de Cinema-SP e BA (ano II)</t>
  </si>
  <si>
    <t>Mostra Popular e Comunitária de Cinema-RJ</t>
  </si>
  <si>
    <t xml:space="preserve">Mostra Londrina de Cinema </t>
  </si>
  <si>
    <t>Mostra Internacional do Filme Etnográfico - Oficinas Etnocine</t>
  </si>
  <si>
    <t>Mostra Cinema Conquista - Ano 4</t>
  </si>
  <si>
    <t>Mostra " 100 Anos de Cinema em Mato Grosso"</t>
  </si>
  <si>
    <t>Montagem da Peça Circense "Laetitia e o Nariz Mágico"</t>
  </si>
  <si>
    <t>Modernização do Controle Convenções Victor Brecheret.</t>
  </si>
  <si>
    <t>Modernização do Centro de Tradições populares - CTP</t>
  </si>
  <si>
    <t>Manutenção do Encantador</t>
  </si>
  <si>
    <t>Lucarini</t>
  </si>
  <si>
    <t>Laboratório Corpo Criativo - Basirah - Núcleo de Dança Contemporânea</t>
  </si>
  <si>
    <t>Juventude e Direito a Cultura</t>
  </si>
  <si>
    <t>Jornal Radcal - 28ª Edição</t>
  </si>
  <si>
    <t xml:space="preserve">Jornada Internacional de Cinema da Bahia </t>
  </si>
  <si>
    <t>IV Tudo Sobre Mulheres - Festival de Cinema Feminino de Chapada dos Guimarães</t>
  </si>
  <si>
    <t>IV Festival Brasília de Cultura Popular - EMENDA PARLAMENTAR</t>
  </si>
  <si>
    <t>IV FESTIVAL ARUANDA DO AUDIOVISUAL UNIVERSITÁRIO BRASILEIRO</t>
  </si>
  <si>
    <t>Inventário das Manifestações Culturais e Folclóricas de Itabira</t>
  </si>
  <si>
    <t>Implantação e Modernização de Espaços Culturais Construção Centro Cultural 8ª Etapa</t>
  </si>
  <si>
    <t>Implantação do Projeto TOM</t>
  </si>
  <si>
    <t>Implantação do Memorial da Araguaia- Anfiteatro</t>
  </si>
  <si>
    <t>III Canta Beltrão</t>
  </si>
  <si>
    <t>II Festival de Música Popular de Ceilândia - DF</t>
  </si>
  <si>
    <t>II Encontro de Produtores de Mercosul</t>
  </si>
  <si>
    <t>II Encontro de Culturas de São Sebastião</t>
  </si>
  <si>
    <t>II Encontro de Cinema Negro Brasil Africa America Latina</t>
  </si>
  <si>
    <t>II CONGRESSO IBEROAMERICANO DE CULTURA - CULTURA E TRANFORMAÇÃO SOCIAL.</t>
  </si>
  <si>
    <t>Ideário Comunicação, Cultura e Educação Popular</t>
  </si>
  <si>
    <t>I Programa de Fomento á Teledifusão e Séries de Animação Brasileira - Anima TV - Etapa I</t>
  </si>
  <si>
    <t>I Festival de Rabeca do Piauí</t>
  </si>
  <si>
    <t>Histórias Encontradas: a França, em fragmentos, na coleção do Museu Mariano Procópio - Ano da França no Brasil- 2009</t>
  </si>
  <si>
    <t>Hip Hop Pró-Ativo Festival</t>
  </si>
  <si>
    <t>GERÔNIMO - "Pagador de Promessa"</t>
  </si>
  <si>
    <t>forumdoc.bh.2008 - XII Festival de Filme Documentário de Belo Horizonte, Itinerância Estadual</t>
  </si>
  <si>
    <t>Fomento a Bandas Marciais de MS</t>
  </si>
  <si>
    <t>Fome de Livro na Quebrada.</t>
  </si>
  <si>
    <t>FILE GAMES 2008</t>
  </si>
  <si>
    <t>Festival Popular de Cantadores Repentista Compeões da Arte do Improviso ao Som da Viola , Poetas Cordelistas, Coquistas Emboladores e Sanfoneiros</t>
  </si>
  <si>
    <t>Festival Internacional de Televisão</t>
  </si>
  <si>
    <t>Festival Internacional de Teatro de  Londrina</t>
  </si>
  <si>
    <t>Festival FORRODRILHA - Show de Cultura Popular - EMENDA PARLAMENTAR</t>
  </si>
  <si>
    <t>Festival do Cinema Brasileiro de Paris</t>
  </si>
  <si>
    <t>Festival de Música popular de Vila Boa</t>
  </si>
  <si>
    <t>Festival de Música de Londrina - O Festival Continua.</t>
  </si>
  <si>
    <t>Festival de Arte e Cultura de Rio Branco</t>
  </si>
  <si>
    <t>Festival da Lapa 2008</t>
  </si>
  <si>
    <t>Festival Atibaia de Cultura</t>
  </si>
  <si>
    <t>Festicom Udia - Festival de Comédia de Uberlandia (I)</t>
  </si>
  <si>
    <t>FESTCINEAMAZÔNIA - FESTIVAL DE CINEMA E VÍDEO AMBIANTAL</t>
  </si>
  <si>
    <t>Festa da Lavadeira - a última festa popular do século XX</t>
  </si>
  <si>
    <t>Fazendo Teatro na Classe e na Raça</t>
  </si>
  <si>
    <t>FAM 2008 - FORUM AUDIOVISUAL MERCOSUL</t>
  </si>
  <si>
    <t>Estação Digital UFRJ</t>
  </si>
  <si>
    <t xml:space="preserve">Especialização em Gestão Cultural </t>
  </si>
  <si>
    <t>ESPAÇOS CULTURAIS - Formação Técnica e Difusão Audiovisual em Comunidade do Entorno do DF</t>
  </si>
  <si>
    <t>Espaço Cultural no Município de Sarandi</t>
  </si>
  <si>
    <t>Espaço Cultural Bagagem 2008</t>
  </si>
  <si>
    <t>Entre Morros</t>
  </si>
  <si>
    <t>Ensinamento de Mãe Preta ( troca de saberes tradicionais dos terreiros de Candomblé de Pernambuco.</t>
  </si>
  <si>
    <t xml:space="preserve">ENCORAL 2008 </t>
  </si>
  <si>
    <t xml:space="preserve">Encontro Sul-americano das Culturas Populares (II) - Revelando Experiências, Manifestações e Políticas </t>
  </si>
  <si>
    <t>Encontro Mestres do Mundo (IV)</t>
  </si>
  <si>
    <t xml:space="preserve">Encontro de Culturas Tradicionais da Chapada dos Veadeiros (VIII) </t>
  </si>
  <si>
    <t>Encontro com Escritores</t>
  </si>
  <si>
    <t>ENCONTRO 2008 DO FÓRUM DE EXPERIÊNCIAS POPULARES EM AUDIOVISUAL 2008</t>
  </si>
  <si>
    <t>Elogio do Riso</t>
  </si>
  <si>
    <t>Educação Patrimonial no museu Casa do pontal - Novos olhares Sobre a Arte Popular Brasileira</t>
  </si>
  <si>
    <t>Edital Prêmio ASAS -1ª Edição 2008</t>
  </si>
  <si>
    <t>Edital nº09/2008 GLBT-Ação Cultural na VIII Parada do Orgulho LGBT de Maceió e Região Metropolitana.</t>
  </si>
  <si>
    <t>Edital Nº09/2008 - GLBT- VIII Parada do Orgulho GLBT do Meio do Mundo - Tem Mulher na Parada.</t>
  </si>
  <si>
    <t>Edital Nº09/2008 - GLBT - Semana da Diversidade Cultural GLBT de Natal</t>
  </si>
  <si>
    <t>Edital Nº 09/2008 GLBT - II Mostra da Diversidade Cultural de João Pessoa.</t>
  </si>
  <si>
    <t>Edital Nº 09/2008 - GLBT- VII Parada da Diversidade Sexual e Show da Diversidade de Campo Grande-MS</t>
  </si>
  <si>
    <t>Edital Nº 09/2008 - GLBT- III Parada da Diversidade do Agreste Pernambucano.</t>
  </si>
  <si>
    <t>DVD NOVENÁRIO DE NOSSA SENHORA DA PURIFICAÇÃO - SANTO AMARO -BAHIA</t>
  </si>
  <si>
    <t>Do Caipira ao Digital</t>
  </si>
  <si>
    <t>DISTRIBUIÇÃO CRIATIVA</t>
  </si>
  <si>
    <t xml:space="preserve">Dicionário de Filmes Brasileiros - Longa Metragem </t>
  </si>
  <si>
    <t xml:space="preserve">Dia Internacional da Animação </t>
  </si>
  <si>
    <t>Dia do Samba - Tributo a Paulinho da Viola</t>
  </si>
  <si>
    <t>Cursos  Audiovisuais</t>
  </si>
  <si>
    <t>Culturas Integradas - EMENDA PARLAMENTAR Deputado Magela</t>
  </si>
  <si>
    <t>Cultura Viva - Arroio do Sal Cultural</t>
  </si>
  <si>
    <t>Cultura para Tod@s</t>
  </si>
  <si>
    <t>Cultura em Movimento DF</t>
  </si>
  <si>
    <t>Cultura em Movimento - "Domingo na Concha"</t>
  </si>
  <si>
    <t>Construção de Teatro Municipal</t>
  </si>
  <si>
    <t>Construção de Concha Acústica Municipal- Palco de Eventos</t>
  </si>
  <si>
    <t>Construção da Biblioteca Pública Municipal "Joaquim Pinto Lara"</t>
  </si>
  <si>
    <t>Construção da 1ª Fase do Teatro Cecy</t>
  </si>
  <si>
    <t>Conclusão do Auditório</t>
  </si>
  <si>
    <t>Circulação do Projeto BR Arte e Cultura -2008</t>
  </si>
  <si>
    <t>Circuito - Cine Fest Brasil/Brazilian Film Festival 2008- Miami, Nova York, Barcelona</t>
  </si>
  <si>
    <t>Circo - Circulando Piauí</t>
  </si>
  <si>
    <t>Cineclube UMES - O Cinema Brasileiro de A a Z</t>
  </si>
  <si>
    <t>Cineclube Desejo Diverso - Mostra Internacional do II For Rainbow</t>
  </si>
  <si>
    <t>CINE CEARÁ Itinerante - 18º Cine Ceará</t>
  </si>
  <si>
    <t>Cidadania e Cultura</t>
  </si>
  <si>
    <t xml:space="preserve">Centros de Midia da Juventude </t>
  </si>
  <si>
    <t>Centro em Movimento - Cultura no Mercado</t>
  </si>
  <si>
    <t>Centro de Tradições Gaúchas - Sede Cultural Tradicionalista</t>
  </si>
  <si>
    <t>Centro Cultural Dom Agostinho José Sartori</t>
  </si>
  <si>
    <t>Centro Cultural de Rondinha</t>
  </si>
  <si>
    <t>Centro Cultural Armazém do Circo</t>
  </si>
  <si>
    <t>Centr de Referência do Jongo Pinheral.</t>
  </si>
  <si>
    <t>Centenário Josué de Castro - Seminário Internacional: "Os Desafios Conteporâneos da Obra de Josué de Castro"</t>
  </si>
  <si>
    <t>Casa de Cultura de Paranã</t>
  </si>
  <si>
    <t>Caravana Diferente</t>
  </si>
  <si>
    <t>Capim Dourado - Trançando a Tradição</t>
  </si>
  <si>
    <t>Capacitação em Projetos Culturais para Grupos GLBT Brasileiros.</t>
  </si>
  <si>
    <t>Canto e MÃºsica Para Todos</t>
  </si>
  <si>
    <t>Canto Coral com Inclusão Social</t>
  </si>
  <si>
    <t>Cante, Dance e Encante</t>
  </si>
  <si>
    <t>Brincando como Antigamente: Jogos e Brincadeiras Tradicionais</t>
  </si>
  <si>
    <t>BR GAMES - Termo de Parceria</t>
  </si>
  <si>
    <t>Bem -Te-Vi- Ver bem e ser bem Visto.</t>
  </si>
  <si>
    <t>Beabá Audiovisual.</t>
  </si>
  <si>
    <t>Bazerra de Menezes - Pós - Produção e Finalização</t>
  </si>
  <si>
    <t>Barração Menino de Ceilândia</t>
  </si>
  <si>
    <t>Balaio Cultural</t>
  </si>
  <si>
    <t xml:space="preserve">Atividades Paralelas da VII Mostra de Cinema Infantil de Florianópois </t>
  </si>
  <si>
    <t>Atividades Culturais e Artísticas da UNE 2009</t>
  </si>
  <si>
    <t>Artes e Tecnologia Direcionada para o Cinema de Desenho Animado</t>
  </si>
  <si>
    <t>Arte e Cidadania</t>
  </si>
  <si>
    <t>Arte da Paz</t>
  </si>
  <si>
    <t>Aquisição de Instrumentos Musicais para a Filamônica Nossa Senhora da Conceição</t>
  </si>
  <si>
    <t>Aquisição de Equipamentos para a Casa da Cultura de Planaltina do Paraná</t>
  </si>
  <si>
    <t>Aquisição de Equipamentos e Material Permantente</t>
  </si>
  <si>
    <t>Apoio Logístico ao Filme Tainá 3</t>
  </si>
  <si>
    <t xml:space="preserve">Apoio à Produção e Circulação Cultural em Alagoas </t>
  </si>
  <si>
    <t>Apoio a Lista de Debates Sobre Cinema Brasileiro - 2008</t>
  </si>
  <si>
    <t>Aperfeiçoamento para as Escolas e Resgate da História do Teatro Carlos Gomes</t>
  </si>
  <si>
    <t>Anjos da Caatinga</t>
  </si>
  <si>
    <t>Aldeia TaboKaGrande-Um Mundo de Arte Mitos e Lendas.</t>
  </si>
  <si>
    <t>Afroficinas Trimestrais</t>
  </si>
  <si>
    <t>Adequação do Museu de Arte e da Casa de Cultura do Município de Santa Maria/RS</t>
  </si>
  <si>
    <t>Acervo da Biblioteca Tude de Souza</t>
  </si>
  <si>
    <t xml:space="preserve">Acenda Uma Vela  IV </t>
  </si>
  <si>
    <t>Ação Arrumação Caravana da Cidadania</t>
  </si>
  <si>
    <t>Abertura e Manutenção de Pólos do Projeto Guri</t>
  </si>
  <si>
    <t>A Grande Berimbalada do Meio do Mundo</t>
  </si>
  <si>
    <t xml:space="preserve">A formação audiovisual no fortalecer da cultura da terra </t>
  </si>
  <si>
    <t>8º Goiânia Mostra Curtas</t>
  </si>
  <si>
    <t xml:space="preserve">8º Conferência Internacional do Documentário </t>
  </si>
  <si>
    <t>8º  Festival de Cinema Brasileiro  Em Israel</t>
  </si>
  <si>
    <t>7º NOIA - Festival Brasileiro do Audiovisual Universitário</t>
  </si>
  <si>
    <t>6ª  Etapa do Teatro da Casa da Cultura</t>
  </si>
  <si>
    <t>5º Tempo Glauber</t>
  </si>
  <si>
    <t>4º Festival de Música Popular de Samambaia</t>
  </si>
  <si>
    <t>4º FESTIVAL DE ATIBAIA - INTERNACIONAL DO AUDIOVISUAL 2009</t>
  </si>
  <si>
    <t>3º Granimado - Festival de Animação de Gramado</t>
  </si>
  <si>
    <t>3º Festival de Música Popular de Santa Maria</t>
  </si>
  <si>
    <t>3º Encontro Nacional de Arquivo de Imagens em Movimento</t>
  </si>
  <si>
    <t>31º Festival Guarnice de Cinema</t>
  </si>
  <si>
    <t>27ª Jornada Nacional de Cineclubes</t>
  </si>
  <si>
    <t>2° edição do livro Athos Bulcão</t>
  </si>
  <si>
    <t>1º Seminário e Fórum do Documentário Latino Americano no CINESUL</t>
  </si>
  <si>
    <t>18° ENCA - Encontro Nacional de Capoeira - Brasilia - 2008 - (18º) - EMENDA PARLAMENTAR</t>
  </si>
  <si>
    <t>15º Vitória Cine - Vídeo - 12 º Mostra Competitiva Nacional</t>
  </si>
  <si>
    <t>13º Festival Brasileiro de Cinema Universitário</t>
  </si>
  <si>
    <t>12º Seminário de Cinema Brasileiro: Idéias e Perspectivas</t>
  </si>
  <si>
    <t>10 Anos Fundacine - Programação Cultural</t>
  </si>
  <si>
    <t>10 anos da fundacine - arte Integradas/cinema/música/artes plásticas</t>
  </si>
  <si>
    <t xml:space="preserve"> Memória Viva Tietê.</t>
  </si>
  <si>
    <t>Zeladores do Patrimônio Histórico e Cultural, artístico e Cultural</t>
  </si>
  <si>
    <t>XXXIV JORNADA INTERNACIONAL DE CINEMA DA BAHIA</t>
  </si>
  <si>
    <t>Workshop de Programação para TV Pública</t>
  </si>
  <si>
    <t>Virilhas</t>
  </si>
  <si>
    <t>Violeiros e baileiros da Alvorada.</t>
  </si>
  <si>
    <t>Vila  Sésamo</t>
  </si>
  <si>
    <t xml:space="preserve">VideoRadiografia Canais Comunitários do Brasil </t>
  </si>
  <si>
    <t>Via Sacra no Morro da Capelinha-Planaltina/DF</t>
  </si>
  <si>
    <t>VI Festival Internacional de Bonecos de Brasília/2007</t>
  </si>
  <si>
    <t>VI Araribóia Cine - Festival de Niterói.</t>
  </si>
  <si>
    <t xml:space="preserve">V Curta Santos </t>
  </si>
  <si>
    <t>V Congresso do Fórum Brasileiro de Ensino de Cinema e Audiovisual</t>
  </si>
  <si>
    <t>Um Canto para Martin Fierro - 9ª Edição</t>
  </si>
  <si>
    <t>TV- Murinho</t>
  </si>
  <si>
    <t>Trem da Cultura</t>
  </si>
  <si>
    <t>Todas as Idades</t>
  </si>
  <si>
    <t>Terrícolas e Terranteses 2</t>
  </si>
  <si>
    <t>Tenda da Terceira Idade.</t>
  </si>
  <si>
    <t>Teia Cultural</t>
  </si>
  <si>
    <t>Taiko Ecos da Alma- Escola Carirtas.</t>
  </si>
  <si>
    <t>Somar Para Crescer</t>
  </si>
  <si>
    <t>Som em Cena.</t>
  </si>
  <si>
    <t>Sindicato dos Empregados no Comércio de Irecê e Região.</t>
  </si>
  <si>
    <t>Sertão Cinema Cidadão.</t>
  </si>
  <si>
    <t>Sempre Jovem Sexagenária</t>
  </si>
  <si>
    <t>SEMINÉRIO FEDALA</t>
  </si>
  <si>
    <t>Seminário Permanente de Cinema e Audiovisual</t>
  </si>
  <si>
    <t>Seminário Juventude, Paz  e Integração</t>
  </si>
  <si>
    <t xml:space="preserve">Seminario Circuito Em Construção </t>
  </si>
  <si>
    <t>Sementes do Amanhã</t>
  </si>
  <si>
    <t>Sementes das Artes Brasileiras.</t>
  </si>
  <si>
    <t>Semente de Umarí- Percussão e Adereços Artesanais.</t>
  </si>
  <si>
    <t>Segunda Etapa da Construção do Centro de Cultura e Convenções de Inhumas</t>
  </si>
  <si>
    <t xml:space="preserve">Sapiens Circus - Amazônia </t>
  </si>
  <si>
    <t>Samambaia Canta e Dança Festival</t>
  </si>
  <si>
    <t>Saldanha Rolim Canta vandré e Gonzagão, Dois Cantores e Uma Paixão: Brasil</t>
  </si>
  <si>
    <t>Revitalização do Centro Cultural de Pomerode</t>
  </si>
  <si>
    <t>Retratos da Nossa  História</t>
  </si>
  <si>
    <t>Restinga Faz Parte.</t>
  </si>
  <si>
    <t>Restauração do Prédio do Centro Cultural de Salinas João Costa e Praça de Eventos</t>
  </si>
  <si>
    <t>Restauração do Orgão da Catedral de Petrópolis</t>
  </si>
  <si>
    <t xml:space="preserve">Restauração de obras raras e modernização das instalações e serviços da biblioteca </t>
  </si>
  <si>
    <t>Renovação Instrumental e Aumento da Estrutura Física da Sede da Sociedade Musical Filarmônica Santa Cecília</t>
  </si>
  <si>
    <t>Renovação Instrumental da Sociedade Musical Carlos Gomes</t>
  </si>
  <si>
    <t xml:space="preserve">Reforma, Ampliação e Aquisição de Equipamentos para Centro Cultural </t>
  </si>
  <si>
    <t>Reforma do Centro Cultural Raul Julglair</t>
  </si>
  <si>
    <t>Reforma da Casa de Cultura</t>
  </si>
  <si>
    <t xml:space="preserve">Reforma da Biblioteca Pública </t>
  </si>
  <si>
    <t>Rede Nordestina Audiovisual</t>
  </si>
  <si>
    <t>REDE DE PONTOS DO ESTADO DO PARÁ.</t>
  </si>
  <si>
    <t>REDE DE PONTOS DO ESTADO DE MINAS GERAIS.</t>
  </si>
  <si>
    <t>REDE DE PONTOS DECULTURA DO ESTADO DA PARAÍBA.</t>
  </si>
  <si>
    <t>Rede de pontos de cultura do estado do Amazonas.</t>
  </si>
  <si>
    <t>Rede de Pontos de Cultura do Estado do Acre.</t>
  </si>
  <si>
    <t>REDE DE PONTOS DE CULTURA DO ESTADO DE SANTA CATARINA</t>
  </si>
  <si>
    <t>Rede de Pontos de Cultura do Estado de Rondônia</t>
  </si>
  <si>
    <t>Rede de Pontos de Cultura do Estado de Pernambuco</t>
  </si>
  <si>
    <t>Rede de Pontos de Cultura do Estado de Mato Grosso</t>
  </si>
  <si>
    <t>Rede de Pontos de Cultura do Estado  de Mato grosso do Sul.</t>
  </si>
  <si>
    <t>Rede de Pontos de Cultura do  Estado do Piauí.</t>
  </si>
  <si>
    <t>Rede de Pontos de Cultura da Bahia</t>
  </si>
  <si>
    <t>Rede de Pontos da Cultura do estado de Goiás.</t>
  </si>
  <si>
    <t>Rede de Pontos  de Cultura do Estado do Rio Grande do Norte.</t>
  </si>
  <si>
    <t>REDE DE PONTOS  DE CULTURA DO ESTADO DE RORAIMA.</t>
  </si>
  <si>
    <t>REDE DE PONTO DE CULTURA DO ESTADO DO AMAPÁ.</t>
  </si>
  <si>
    <t>Rede de ponto de cultura do estado de Tocantins.</t>
  </si>
  <si>
    <t>Rede de Cultura- Escola Viva/Bairro Escola - Nova Iguaçu</t>
  </si>
  <si>
    <t>Rede Carrossel de Educação Audiovisual</t>
  </si>
  <si>
    <t>Rede Audiovisual dos Pontos de Cultura</t>
  </si>
  <si>
    <t>Rede anti-incêndio do subsolo do Multipalco Theatro São Pedro</t>
  </si>
  <si>
    <t>rede Alagoana dos Pontos de Cultura.</t>
  </si>
  <si>
    <t>Recuperação e Reforma do Teatro do Bonsucesso - II Etapa</t>
  </si>
  <si>
    <t>Recuperação do Centro Cultural 5 de Novembro</t>
  </si>
  <si>
    <t>Realização do Ano Novo Amazônico com Edição, em Brasília, do Espetáculo "Lendas e Encantos da Amazônia"</t>
  </si>
  <si>
    <t>Publicação de Livros, desenvolvimento de projeto de educação musical e promoção de eventos culturais</t>
  </si>
  <si>
    <t>Projeto vida de negro</t>
  </si>
  <si>
    <t>Projeto Tambores da Ilha.</t>
  </si>
  <si>
    <t>Projeto Talento das Artes</t>
  </si>
  <si>
    <t>Projeto Setorial de Promoção de Exportações.</t>
  </si>
  <si>
    <t>Projeto rede de pontos de cultura 508 sul.</t>
  </si>
  <si>
    <t>Projeto Radio Cultura e Cidadania</t>
  </si>
  <si>
    <t>Projeto Memória do Protagonismo da Juventude Brasileiro</t>
  </si>
  <si>
    <t xml:space="preserve">Projeto Garagem Digital._x000D_
</t>
  </si>
  <si>
    <t>Projeto Diversão e Arte</t>
  </si>
  <si>
    <t>Projeto de Modernização, Humanização e Acervo, Criação do Museu e Climatização da Biblioteca da Academia Pernambucana de Letras</t>
  </si>
  <si>
    <t>Projeto de Adequação da Biblioteca do Centro de Estudos e Ação Social - CEAS</t>
  </si>
  <si>
    <t>Projeto Cultural Capoeirando</t>
  </si>
  <si>
    <t>Projeto Ciranda Cultural.</t>
  </si>
  <si>
    <t>Projeto Ceilândia - Dança para Todos</t>
  </si>
  <si>
    <t>Projeto Arte Educando</t>
  </si>
  <si>
    <t>Projeto Aprendendo Com Arte</t>
  </si>
  <si>
    <t>Projeto Ampliarte.</t>
  </si>
  <si>
    <t>Projeto agregarte.</t>
  </si>
  <si>
    <t>Programadora Brasil II</t>
  </si>
  <si>
    <t xml:space="preserve">Programa Itinerante do 9º Festival Internacional de Curtas de Belo Horizonte. </t>
  </si>
  <si>
    <t>Programa de Treinamento de Técnico de Cinema de Animação</t>
  </si>
  <si>
    <t>Programa de Formação Centro Multiculturalismo Comunitário.</t>
  </si>
  <si>
    <t>Programa de Fomento aos Grupos Catarinense de Teatro</t>
  </si>
  <si>
    <t>Programa de Capacitação e de Formação da Cinemateca Brasileira</t>
  </si>
  <si>
    <t>Produtora de Audio Popular</t>
  </si>
  <si>
    <t xml:space="preserve">Primeiro Plano - Festival de Cinema de Juíz de Fora </t>
  </si>
  <si>
    <t xml:space="preserve">Preservação e Difusão das Bandas de Congo de Vitória/ES. </t>
  </si>
  <si>
    <t>Preservação do Museu de Arte Folclorica do Nordeste</t>
  </si>
  <si>
    <t>Pré-Produção das Exposições do MAM</t>
  </si>
  <si>
    <t>Preparação do encontro Nacional de Rappers e Repentistas</t>
  </si>
  <si>
    <t>PREMIERE BRASIL NEW YORK - 2007</t>
  </si>
  <si>
    <t>Potencializando a cadeia produtiva da música por meio da D-Economia</t>
  </si>
  <si>
    <t>Porto do Escritor - Vitrine da Literatura Goiana</t>
  </si>
  <si>
    <t>Ponto de Cultura-Refinaria Multicultural do Sítio Trindade</t>
  </si>
  <si>
    <t xml:space="preserve">Ponto de Cultura NhambuDigital:Centro de Inclusão Sócio-Digital </t>
  </si>
  <si>
    <t>Ponto de Cultura Memória Visual</t>
  </si>
  <si>
    <t>Ponto de Cultura Luzes do Campo</t>
  </si>
  <si>
    <t>Ponto de Cultura e Inclusão Digital  Lado Leste</t>
  </si>
  <si>
    <t>Ponto de Cultura do Arraial da Boa Morte - Resgate Cultural dos Sertões das Gerais</t>
  </si>
  <si>
    <t>Ponto de Cultura da Cidade do Aço- Usina de Cinema de Volta Redonda.</t>
  </si>
  <si>
    <t>Ponto de Cultura Apowe.</t>
  </si>
  <si>
    <t>Ponto de Cultura ABD/APECi</t>
  </si>
  <si>
    <t>Pontão Rede Amazônia de Protagonismo Juvenil</t>
  </si>
  <si>
    <t>Pontão de Cultura Rede Cultural da Terra.</t>
  </si>
  <si>
    <t>Pontão de Cultura Guaicuru</t>
  </si>
  <si>
    <t>Pontão de Cultura Digital Minuano</t>
  </si>
  <si>
    <t>Pontão de Cultura Digital do Tapajós</t>
  </si>
  <si>
    <t>Pontão de Cultura Digital Circo Voador</t>
  </si>
  <si>
    <t>Pontão de cultura de "Convivência" no âmbito do Programa Nacional de Cultura, Educação e Cidadania.</t>
  </si>
  <si>
    <t>Pontão de Cultura CBC</t>
  </si>
  <si>
    <t xml:space="preserve">Pontão de Cultura Brasil Memória em Rede </t>
  </si>
  <si>
    <t xml:space="preserve">Pontão Casa da Gávea </t>
  </si>
  <si>
    <t>Pontão - Rede Boca no Trombone - a cultura do semi-árido brasileiro navegando nas ondas do rádio</t>
  </si>
  <si>
    <t xml:space="preserve">Pontão - Programa de Formação em Gestão Cultural </t>
  </si>
  <si>
    <t>Pontão - Prefeitura Municipal de São leolpodo.</t>
  </si>
  <si>
    <t>Pontão - Pesquisa e Desenvolvimento</t>
  </si>
  <si>
    <t>Pontão - Frutos do Brasil - Juventude em Debate</t>
  </si>
  <si>
    <t xml:space="preserve">Pontão - FOCU Fomento Cultural </t>
  </si>
  <si>
    <t>Pontão - Disseminação de Tecnologias de Gestão Cultural no Nordeste Brasileiro</t>
  </si>
  <si>
    <t xml:space="preserve">Pontão - Aldeia Digital </t>
  </si>
  <si>
    <t>Pontão - A cultura lúdica e a formação do brincante</t>
  </si>
  <si>
    <t>Pontão  -  Cidades Invisíveis</t>
  </si>
  <si>
    <t>Pintura Interna e Externa da Paróquia Nossa Senhora de Lourdes</t>
  </si>
  <si>
    <t>Pintadas Cultura Viva</t>
  </si>
  <si>
    <t>Pé na Estrada</t>
  </si>
  <si>
    <t>Participação do Brasil na 27ª Feira internacional do Livro de Santiago do Chile</t>
  </si>
  <si>
    <t>Palavras Visíveis</t>
  </si>
  <si>
    <t>Orquestra Solidária</t>
  </si>
  <si>
    <t>Orquestra de Sucata</t>
  </si>
  <si>
    <t>Orquestra de Câmara e Sala de Aprendizagem em Tecnologia</t>
  </si>
  <si>
    <t>Oficinas do Congado.</t>
  </si>
  <si>
    <t xml:space="preserve">Oficinas de Animação de Festival de Cinema de Curitiba 10A. Edição </t>
  </si>
  <si>
    <t>Oficinas da Casa</t>
  </si>
  <si>
    <t>Oficinas culturaisProjetos Amorim Lima</t>
  </si>
  <si>
    <t xml:space="preserve">Oficina de Midia Comunitária </t>
  </si>
  <si>
    <t>Oficina de Educação e Realização Audiovisual</t>
  </si>
  <si>
    <t>Oficina de Bordado, Adereços. Alegorias e Músicas de Maracatu de Baque Solto</t>
  </si>
  <si>
    <t>O Alquimista Democrático</t>
  </si>
  <si>
    <t>Núcleo Permanente de Teatro</t>
  </si>
  <si>
    <t>Núcleo de Pesquisas Visuais</t>
  </si>
  <si>
    <t>Núcleo de Formação em Arte para Educadores</t>
  </si>
  <si>
    <t xml:space="preserve">Nucleo de Cultura Popular do Vale do Paraíba - Quilombo São José </t>
  </si>
  <si>
    <t xml:space="preserve">Nos Trilhos que sigo a cidadania persigo </t>
  </si>
  <si>
    <t>Nos Trilhos do Teatro.</t>
  </si>
  <si>
    <t>Noites Culturais T- Bone</t>
  </si>
  <si>
    <t>Fotografia</t>
  </si>
  <si>
    <t>Noções Básicas de Fotografia e Exposição Fotográfica</t>
  </si>
  <si>
    <t>Natal Cultural de Cantadores Repentistas e Poetas Cordelistas (II) - Emenda Parlamentar</t>
  </si>
  <si>
    <t xml:space="preserve">Música no Museu </t>
  </si>
  <si>
    <t xml:space="preserve">Museu do Índio Tuküna </t>
  </si>
  <si>
    <t>Mostra Taguatinga - Festival de Cinema e Vídeo</t>
  </si>
  <si>
    <t>Mostra Popular e Comunitário de Cinema - Rio Grande do Sul.</t>
  </si>
  <si>
    <t>Mostra Popular e Comunitária de Cinema - São Paulo e Bahia.</t>
  </si>
  <si>
    <t xml:space="preserve">Mostra Popular e Comunitária de Cinema - Ano IV - São Paulo </t>
  </si>
  <si>
    <t>Mostra Estadual da Cultura Camponesa</t>
  </si>
  <si>
    <t>Mostra do Audiovisual Paulista (21)</t>
  </si>
  <si>
    <t>Mostra de Cinema Brasileiro de Nimes</t>
  </si>
  <si>
    <t>Mostra Araguaia.</t>
  </si>
  <si>
    <t>Mostra  Vitrine Cultural da Amapá</t>
  </si>
  <si>
    <t>Morar com Arte</t>
  </si>
  <si>
    <t>Mocart- Movimento Cultural Artístico Raízas da terra.</t>
  </si>
  <si>
    <t>Mocambo Tambor Menino.</t>
  </si>
  <si>
    <t>Mestre Daniel - Uma História da Ayhuasca</t>
  </si>
  <si>
    <t>Memórias do Olhar- Centro de Cultura Digital do Reino da Garotada do Poá</t>
  </si>
  <si>
    <t>Memórias Culturais do Vale do Rio Corrente</t>
  </si>
  <si>
    <t>Memorial Manoelzão Armazém da Cultura</t>
  </si>
  <si>
    <t>Memória, Pesquisa e Desenvolvimento da Cultura Musical</t>
  </si>
  <si>
    <t>Meio Dia em Ponto</t>
  </si>
  <si>
    <t>Maracatu Leão Coroado: memória e futuro</t>
  </si>
  <si>
    <t>Manutenção Espaço Criar e Animar</t>
  </si>
  <si>
    <t>Manutenção do Circuito Universitário de Cultura e Arte - CUCA 2007</t>
  </si>
  <si>
    <t>Lygia Clark, do Objeto ao Acontecimento</t>
  </si>
  <si>
    <t xml:space="preserve">Ligando Pontos _x000D_
</t>
  </si>
  <si>
    <t>Lavagem das Escadarias da Igreja de Madeleine - 2007</t>
  </si>
  <si>
    <t xml:space="preserve">João Donato  - Rio - Havana </t>
  </si>
  <si>
    <t>IV Programa de Fomento à Produção e Teledifusão do Documentário Brasileiro - DOCTV.</t>
  </si>
  <si>
    <t>IV FÓRUM BRASILEIRO DE TV DIGITAL</t>
  </si>
  <si>
    <t>Intituto de Educação e Reabilitação dos Cegos</t>
  </si>
  <si>
    <t>Interação : Culturas Indígenas e Cultural Digital.</t>
  </si>
  <si>
    <t>Integração Cultura, Juventude e Sociedade</t>
  </si>
  <si>
    <t>Informatização do Museu</t>
  </si>
  <si>
    <t>Informação e Cidadania para Indígenas, Quilombolas e Trabalhadores(as) do campo.</t>
  </si>
  <si>
    <t>Incentivo aos Grupos Folclóricos</t>
  </si>
  <si>
    <t>Impressão do Livro "Quem é Quem na Negritude Brasileira" - Volume I</t>
  </si>
  <si>
    <t>Implantação de Programação Cultural na Sala de Exposições Temporárias e do Auditório do Museu do Pontal</t>
  </si>
  <si>
    <t>Implantação de Espaços Culturais Construção de um Centro Cultural</t>
  </si>
  <si>
    <t>ImplantaÃ§Ã£o de EspaÃ§o Cultural MÃ³vel</t>
  </si>
  <si>
    <t>III TUDO SOBRE MULHERES - FESTIVAL DE CINEMA FEMININO DE CHAPADA DOS GUIMARÃES.</t>
  </si>
  <si>
    <t>III Fest Aruanda do Audiovisual Universitário Brasileiro.</t>
  </si>
  <si>
    <t>III Curta Canoa - Formação e Difusão 2007</t>
  </si>
  <si>
    <t>II Mostra Brasileira de Música Antiga</t>
  </si>
  <si>
    <t>II Festival Macapá de Cinema e Vídeo</t>
  </si>
  <si>
    <t>II Conferência Estadual da Cultura</t>
  </si>
  <si>
    <t>I Fórum Nacional de TVS Públicas</t>
  </si>
  <si>
    <t>HUTÚZ FILME FESTIVAL 2007</t>
  </si>
  <si>
    <t xml:space="preserve">Hip Hop pro Ativo </t>
  </si>
  <si>
    <t>Hip Hop- Cultural e Inclusão</t>
  </si>
  <si>
    <t>Grupo Jovens Flautistas</t>
  </si>
  <si>
    <t>Grupo de Break Flying Boys Crew.</t>
  </si>
  <si>
    <t>Grupo Açor Sul Catarinense</t>
  </si>
  <si>
    <t>Grupo  de economia popular Vitória da Conquista e Região Sudoeste.</t>
  </si>
  <si>
    <t>Governo do estado do Maranhão</t>
  </si>
  <si>
    <t>Governo do estado do Ceará.</t>
  </si>
  <si>
    <t>Governo do Estado  do Rio de Janeiro.</t>
  </si>
  <si>
    <t>Glauber em Veneza</t>
  </si>
  <si>
    <t>Galpão da Cultura</t>
  </si>
  <si>
    <t>Fundação Nacional do Humor.</t>
  </si>
  <si>
    <t xml:space="preserve">Fórum do Simples. </t>
  </si>
  <si>
    <t>Fomento da Arte Contemporânea</t>
  </si>
  <si>
    <t>Flor do Cascalho - Raízes de Ancestralidade Gerando Flores de Cidadania</t>
  </si>
  <si>
    <t>Festival Nacional de Teatro - Macapá 2008</t>
  </si>
  <si>
    <t>Festival Municipal de Dança Estudantil (1º)</t>
  </si>
  <si>
    <t>Festival do Cinema Negro BR</t>
  </si>
  <si>
    <t>Festival de Música Popular de Ceilândia-DF</t>
  </si>
  <si>
    <t>Festival de Cultura do Município de Guimarães</t>
  </si>
  <si>
    <t>Festival de Cinema Hispano Brasileiro</t>
  </si>
  <si>
    <t xml:space="preserve">Festival da Herança Africana - Encontro de Nações Africanas </t>
  </si>
  <si>
    <t>Festival Brasília de Cultural Popular 2007 (3º)</t>
  </si>
  <si>
    <t>Festival África Brasil - Práticas Culturais</t>
  </si>
  <si>
    <t>FESTCINEAMAZONIA - INTINERANTE</t>
  </si>
  <si>
    <t>Festa do Divino Espírito Santo 2007</t>
  </si>
  <si>
    <t>Férias com Arte</t>
  </si>
  <si>
    <t>Fazendo Arte Através do Espelho</t>
  </si>
  <si>
    <t>Fazendo a Diferença em Paquetá</t>
  </si>
  <si>
    <t>FASAM - Ponto de Cultura para todos os Especiais</t>
  </si>
  <si>
    <t>FAM2007- FORUM AUDIOVISUAL MERCOSUL</t>
  </si>
  <si>
    <t>Estúdio de Tecnologia Cênicas</t>
  </si>
  <si>
    <t xml:space="preserve">Estúdio Aberto - Laboratório de Música / Módulo de Inclusão Digital </t>
  </si>
  <si>
    <t>Estruturando a Cultura do Campo</t>
  </si>
  <si>
    <t>Espaço do Ser</t>
  </si>
  <si>
    <t>Espaço da Arte é o espaço da Vida.</t>
  </si>
  <si>
    <t>Espaço Cultural de Educação Continuada</t>
  </si>
  <si>
    <t>Escola de Música Popular de Iguatu - CE</t>
  </si>
  <si>
    <t>Escola de Mídia  3</t>
  </si>
  <si>
    <t>Equipamentos da Casa da Cultura de Ubiratã</t>
  </si>
  <si>
    <t>Encoral 2007- Encontro Internacional de Corais em Alagoas</t>
  </si>
  <si>
    <t>Encontro Mestres do Mundo (III)</t>
  </si>
  <si>
    <t>Encontro Internacional de Criadores e Coréografos 2007</t>
  </si>
  <si>
    <t>Encontro de Cultura Popular do RN (XIII)</t>
  </si>
  <si>
    <t>Encontro Brasileiro de Capoeira (30º)</t>
  </si>
  <si>
    <t>Encantador</t>
  </si>
  <si>
    <t>EMENDA PARLAMENTAR - Livro: Grupo Dignidade - 15 anos</t>
  </si>
  <si>
    <t>EMENDA PARLAMENTAR - Ampliação do Acervo Cultural do Centro de Documentação Prof. Dr. Luiz Mott</t>
  </si>
  <si>
    <t>EMENDA PARLAMENTAR -  Trilogia GLTB</t>
  </si>
  <si>
    <t>Educação patrimonial no Museu Casa do Pontal - Novos Olhares sobre a Arte Popular Brasileira</t>
  </si>
  <si>
    <t>Educação Patrimonial e Interpretação de Sítios Arqueológicos no Entorno do Parque Nacional Serra da Capivara</t>
  </si>
  <si>
    <t>EDITALGLTB/2007 - VI Parada da Diversidade Humana e Cultural da Paraíba - "Por uma sociedade sem racismo, sem machismo e sem homofobia"</t>
  </si>
  <si>
    <t>EDITAL GLTB/2007-Visibilidade das Mulheres Lésbicas e Bissexuais na Bahia</t>
  </si>
  <si>
    <t>EDITAL GLTB/2007- Palmas Para a Diversidade Sexual</t>
  </si>
  <si>
    <t xml:space="preserve">EDITAL GLTB/2007 - Viva a Diferença </t>
  </si>
  <si>
    <t>EDITAL GLTB/2007 - VII Parada do Orgulho GLBTT- Manaus-2007</t>
  </si>
  <si>
    <t>EDITAL GLTB/2007 - VI Parada da Diversidade Sexual e Show da Diversidade</t>
  </si>
  <si>
    <t>EDITAL GLTB/2007 - Realização e divulgação  de 12 vídeos lésbicos e GBTT.</t>
  </si>
  <si>
    <t>EDITAL GLTB/2007 - Pensando Diversidade GLTB - Gravataí e Alvorada</t>
  </si>
  <si>
    <t>EDITAL GLTB/2007 - Olhares Diversos: Arte e Cultura GLBT do Rio de Janeiro</t>
  </si>
  <si>
    <t>EDITAL GLTB/2007 - Literodramaturgia do Imaginário GLBTT e Oficinas Literárias</t>
  </si>
  <si>
    <t>EDITAL GLTB/2007 - IV Parada Pela Diversidade Sexual de São Luís - MA</t>
  </si>
  <si>
    <t>EDITAL GLTB/2007 - II Parada da Diversidade Sexual da Região dos Quilombos/AL</t>
  </si>
  <si>
    <t>EDITAL GLTB/2007 - Cultura é Referência</t>
  </si>
  <si>
    <t>EDITAL GLTB/2007 - 1ª Parada da Diversidade da Região Sul de Santa Catarina</t>
  </si>
  <si>
    <t>EDITAL GLTB 2007 - Parada do Orgulho GLBT de Porto Alegre 2007</t>
  </si>
  <si>
    <t>EDITAL GLTB 2007 - I Parada pela Diversidade Sexual de Maranguape e Sertão Central</t>
  </si>
  <si>
    <t>EDITAL GLTB 2007 - Elaboração de Dramaturgia e Criação de Espetáculos de Teatro GLBT ( Gays, Lésbicas, Transgêneros e Bissexuais)</t>
  </si>
  <si>
    <t>EDITAL GLTB 2007 - Diversidade Cultural, Diversidade Sexual: Ações pelo Fim da Homofobia em Pernambuco</t>
  </si>
  <si>
    <t>EDITAL GLTB 2007 - Dançando com a Diversidade</t>
  </si>
  <si>
    <t>EDITAL GLTB 2007 - Ações Culturais de Combate à Homofobia no Rio Grande do Norte</t>
  </si>
  <si>
    <t>EDIÇÕES BIBLIASPA</t>
  </si>
  <si>
    <t>DVD - 40 anos do Festival de Cinema de Brasília</t>
  </si>
  <si>
    <t>Diversidade e Dinâmica Cultural - Acervo Mestre Didi: Memória e Difusão</t>
  </si>
  <si>
    <t>Direito de Ser Feliz</t>
  </si>
  <si>
    <t>Dinamização das Ações Culturais</t>
  </si>
  <si>
    <t>Digitalização do Arquivo Histórico Municipal Miguel Illa Font</t>
  </si>
  <si>
    <t>Digitalização do Arcervo Fotográfico da Fundação Casa de Jorge Amado</t>
  </si>
  <si>
    <t xml:space="preserve">Diersidade e Dinâmica Cultural, Patrimônio Matrial e Imaterial da SECNEB - Segunda Etapa </t>
  </si>
  <si>
    <t>Diálogos nos Bairros</t>
  </si>
  <si>
    <t>Dia Internacional da Animação</t>
  </si>
  <si>
    <t>Dadá- Arte e Social</t>
  </si>
  <si>
    <t>Cursos de Aperfeiçoamento em Prática de Instrumento, Canto ou Regência e Implantação de Programa Específico de Catalogação do Acervo da Escola de Música</t>
  </si>
  <si>
    <t>CURSOS AUDIOVISUAIS</t>
  </si>
  <si>
    <t>Culturarte - Ponto de Cultura em Bagé</t>
  </si>
  <si>
    <t>Culturarte</t>
  </si>
  <si>
    <t>Cultura Viva da Ilha do Mel</t>
  </si>
  <si>
    <t>Cultura Folclore e Tradições Paraguaias</t>
  </si>
  <si>
    <t>Cultura é para todos</t>
  </si>
  <si>
    <t xml:space="preserve">Cultura de Ponta no Ponto de Cultura </t>
  </si>
  <si>
    <t>Cultura de Ouro</t>
  </si>
  <si>
    <t>Cultura ao Alcance de Todos</t>
  </si>
  <si>
    <t>CTG Clareira da Mata.</t>
  </si>
  <si>
    <t>CPT - Cidadão Progresso Talento</t>
  </si>
  <si>
    <t>Preservação/Restauração da Memória Cinematográfica</t>
  </si>
  <si>
    <t>Convênio Tempo Glauber III.</t>
  </si>
  <si>
    <t>Contagem Cultura Viva</t>
  </si>
  <si>
    <t>Construção do Teatro Municipal de Nova Brasilândia D´Oeste/RO</t>
  </si>
  <si>
    <t>Construção do Centro de Artesanato e Cultura</t>
  </si>
  <si>
    <t>Construção do Auditório Municipal</t>
  </si>
  <si>
    <t>Construção de uma Casa da Cultura - 3ª Etapa</t>
  </si>
  <si>
    <t>Construção de um Museu em Alvenária</t>
  </si>
  <si>
    <t>Construção de Um Centro Cultural</t>
  </si>
  <si>
    <t>Construção de Biblioteca Pública no Município de Chopinzinho</t>
  </si>
  <si>
    <t xml:space="preserve">Construção de Auditório Municipal de Eventos - Teatro Municipal </t>
  </si>
  <si>
    <t>Construção da Casa de Cultura</t>
  </si>
  <si>
    <t>Construção da Casa da Cultura no Município de Tapira</t>
  </si>
  <si>
    <t>Construção da Casa da Cultura Municipal</t>
  </si>
  <si>
    <t>Construção da Casa da Cultura</t>
  </si>
  <si>
    <t>Conheça e Viva a Tradição Gaúcha</t>
  </si>
  <si>
    <t>Conclusão do Anfiteatro</t>
  </si>
  <si>
    <t>Conclusão de Casa da Cultura</t>
  </si>
  <si>
    <t>Complementação da Obra da Construção e Instalação do espaço Israel Pinheiro</t>
  </si>
  <si>
    <t>Circuito universitário de cultura e arte da UNE</t>
  </si>
  <si>
    <t>Circuito de oficinas - Ossos do Ofício Confraria das Artes - Circulando o Saber</t>
  </si>
  <si>
    <t>Circuito Cultural na VIII Bienal do Livro da Bahia</t>
  </si>
  <si>
    <t xml:space="preserve">Circuito Brazilian Film Festival - Miami, Nova York e Barcelona </t>
  </si>
  <si>
    <t>Circo Escola de Ecocidadnia</t>
  </si>
  <si>
    <t>CINEOP - Mostra de Cinema de Ouro preto 2007</t>
  </si>
  <si>
    <t>CINEMA QUE PENSA</t>
  </si>
  <si>
    <t>Cinema de Inclusão no Flô 2007.</t>
  </si>
  <si>
    <t>Cinema Brasileiro Cannes 2007</t>
  </si>
  <si>
    <t>Cineclube Desejo Diverso - Mostra Itinerante do I FOR RAINBOW</t>
  </si>
  <si>
    <t>Cine Cufa</t>
  </si>
  <si>
    <t>Ciclo de Oficinas e Palestras</t>
  </si>
  <si>
    <t>Centro de Referência da Juventude</t>
  </si>
  <si>
    <t>Centro de Pesquisa,Documentação,Cultura e Arte dos Indios Guarani Kaiowá</t>
  </si>
  <si>
    <t>Centro de Desenvolvimento De Tecnologias Livres</t>
  </si>
  <si>
    <t>Centro de Cultura e Sede do Poder Legislativo</t>
  </si>
  <si>
    <t>Centro Cultural, Museu e Anfiteatro de Espigão do Oeste - RO</t>
  </si>
  <si>
    <t>Centro Cultural Estrela de Lia</t>
  </si>
  <si>
    <t>Centro Cultural de Juina - 2ª Etapa</t>
  </si>
  <si>
    <t>Centro Camará de Pesquisa e Apoio á infãncia e a Adolescência.</t>
  </si>
  <si>
    <t>Catálogo de Imagens Séculos Indígenas no Brasil</t>
  </si>
  <si>
    <t>Casa do Conto</t>
  </si>
  <si>
    <t>Casa de Cultura Juarez Barrozo</t>
  </si>
  <si>
    <t>Casa de Cultura ( 1ª Etapa )</t>
  </si>
  <si>
    <t>Casa das Artes Ilê Aló</t>
  </si>
  <si>
    <t>Casa da Cultura Antonio Nobrega</t>
  </si>
  <si>
    <t xml:space="preserve">Casa da Cultura </t>
  </si>
  <si>
    <t>Casa da Cultura</t>
  </si>
  <si>
    <t>Cartografia Musical, Registro e Memória do Cavalo-Marinho.</t>
  </si>
  <si>
    <t>Carnaúba dos dantas sua Cultura me Encanta</t>
  </si>
  <si>
    <t>Cariris Dança e Vida.</t>
  </si>
  <si>
    <t>Cara e Cultura Negra - Festival</t>
  </si>
  <si>
    <t>Cantoria na Escola e Boi na Rua</t>
  </si>
  <si>
    <t xml:space="preserve">Campo Azul Cultural e Tradições </t>
  </si>
  <si>
    <t>Campestre Cultural</t>
  </si>
  <si>
    <t>Campanha Brasil no Oscar - O ano que meus pais saíram de férias</t>
  </si>
  <si>
    <t>Brincando com Arte e Amigos da Cultura</t>
  </si>
  <si>
    <t>Brazil Film Fest - Canadá</t>
  </si>
  <si>
    <t>BRASIL PLURAL 10</t>
  </si>
  <si>
    <t>Bonecos Canela</t>
  </si>
  <si>
    <t>Boi de Mucuca</t>
  </si>
  <si>
    <t>Boa Vista, Espiando e Preservando a Dança Afro</t>
  </si>
  <si>
    <t>Biblioteca Pública Municipal</t>
  </si>
  <si>
    <t>Batelão Cultural</t>
  </si>
  <si>
    <t>Banda do Futuro</t>
  </si>
  <si>
    <t>BAHIA AFRO FILM FESTIVAL - IMAGINA ALL THE AFRO PEOPLE</t>
  </si>
  <si>
    <t>Audioviualistas.</t>
  </si>
  <si>
    <t>Associação dos Pescadores de Turirana</t>
  </si>
  <si>
    <t>Associação dos Moradores do Aliança e Região -Amar.</t>
  </si>
  <si>
    <t>Associação de música de Santa Maria- AMSM.</t>
  </si>
  <si>
    <t>Associação Cultural FAISCA - Forum de Ação e Inclusão Social, Cultural e Audiovisual</t>
  </si>
  <si>
    <t>Associação Cajazeirense de Teatro -ACATE</t>
  </si>
  <si>
    <t>Aruanda Pojetando o folclore Brasileiro</t>
  </si>
  <si>
    <t>Artes do Cangaço</t>
  </si>
  <si>
    <t>Arteculando</t>
  </si>
  <si>
    <t>Arte e Cultura na Escolas</t>
  </si>
  <si>
    <t>Arte e Cultura em Todas as Dimensões</t>
  </si>
  <si>
    <t>Arte do Amanhã</t>
  </si>
  <si>
    <t>Aquisições Equipamentos Técnicos</t>
  </si>
  <si>
    <t>Aquisição e Instalação de Climatizadores no Centro Cívico Cultural Antônio Carlos Borges</t>
  </si>
  <si>
    <t>Aquisição de um Ônibus para Fomento a Projetos Musicais no Município de Boa Vista</t>
  </si>
  <si>
    <t>Aquisição de Poltronas para o Centro Cultural - Emenda Parlamentar</t>
  </si>
  <si>
    <t>Aquisição de mobiliário para a preservação do acervo arquivístico-documental da Biblioteca e Centro de documentação do Museu de Arte de São Paulo Assis Chateaubriand</t>
  </si>
  <si>
    <t>Aquisição de Livros a Biblioteca Adelpho Poli Monjardim</t>
  </si>
  <si>
    <t>Aquisição de Livros</t>
  </si>
  <si>
    <t>Aquisição de Equipamentos para Espaço de Multiuso</t>
  </si>
  <si>
    <t>Aquisição de Equipamentos para a Casa da Cultura</t>
  </si>
  <si>
    <t>Aquisição de Equipamentos e Mobiliários para o Centro Cultura</t>
  </si>
  <si>
    <t>Aquisição de Equipamentos e Material Permanente para a Casa da Cultura</t>
  </si>
  <si>
    <t>Aquisição de Equipamentos e Acervo Bibliográfico</t>
  </si>
  <si>
    <t>Aquisição de Equipamento e Material Permanente</t>
  </si>
  <si>
    <t>Apoio a Oficinas de Artes e Informática em Pará de Minas</t>
  </si>
  <si>
    <t>Apoio a Lista de Debates Sobre Cinema Brasileiro - Segundo Semestre 2007</t>
  </si>
  <si>
    <t>Apoio a Lista de Debate Sobre Cinema Brasileiro</t>
  </si>
  <si>
    <t>Apoio a Atividades Culturais em Municípios do Estado de Minas gerais</t>
  </si>
  <si>
    <t>Ampliação e informatização da Biblioteca Pública Municipal "Irmã Benigna Soares".</t>
  </si>
  <si>
    <t>Alcançce ao Mundo Sensível.</t>
  </si>
  <si>
    <t>Agente Comunitário de Leitura.</t>
  </si>
  <si>
    <t>Adequação do Mercado Municipal para Centro Cultural</t>
  </si>
  <si>
    <t>Ações de Resultados - Mostra CineBH 2007</t>
  </si>
  <si>
    <t xml:space="preserve">Acenda Uma Vela III </t>
  </si>
  <si>
    <t>Ação e Intervenção Cultural</t>
  </si>
  <si>
    <t>Ação Cultural na Universidade.</t>
  </si>
  <si>
    <t>A Rebelião Sebastianista no Vale da Serra do Rodeador.05</t>
  </si>
  <si>
    <t>7º Prêmio Sergio Motta de Arte e Tecnologia</t>
  </si>
  <si>
    <t>7º Festival de Cinema Brasileiro em Israel</t>
  </si>
  <si>
    <t>7° Goiânia Mostra Curtas - Convênio</t>
  </si>
  <si>
    <t>7° Conferenca  Internacional  de Documentários</t>
  </si>
  <si>
    <t>6º Nóia - Festival Brasileiro de Cinema e Vídeo Universitário</t>
  </si>
  <si>
    <t>5º Festival de Cinema de Campo Grande - 2ª Mostra Curta o Centro - Oeste</t>
  </si>
  <si>
    <t xml:space="preserve">4º Mostra Internacional de Cinema Negro </t>
  </si>
  <si>
    <t>40º Festival de Brasília do Cinema Brasileiro</t>
  </si>
  <si>
    <t>40 Anos do Melhor Cinema Brasileiro no Festival de Brasília</t>
  </si>
  <si>
    <t>3º Festival de Atibaia Internacional do Audiovisual 2008</t>
  </si>
  <si>
    <t>3º ENCONTRO IBERO- AMERICANO - Ação Integrante do 6º SANTA MARIA VÍDEO E CINEMA.</t>
  </si>
  <si>
    <t>30° FESTIVAL GUARNICÊ DE CINEMA</t>
  </si>
  <si>
    <t xml:space="preserve">2º Festival de Arte e Cultura de Samambaia </t>
  </si>
  <si>
    <t>1º Simpósio Estadual de Teatro</t>
  </si>
  <si>
    <t>1º Seminário Nacional sobre Dança Quadrilha Junina</t>
  </si>
  <si>
    <t>17º CINE CEARÁ - Festival Ibero-americano de Cinema</t>
  </si>
  <si>
    <t>14º Vitória Cine Vídeo - 11ª Mostra Competitiva Nacional.</t>
  </si>
  <si>
    <t>" No Campo da Cultura - Teatro e Literatura na Cutura Camponesa"</t>
  </si>
  <si>
    <t xml:space="preserve"> Seminário Internacional de Cinema e Audiovisual. III - SEMCINE.  </t>
  </si>
  <si>
    <t xml:space="preserve"> Ponto de Cultura do Laborarte</t>
  </si>
  <si>
    <t xml:space="preserve"> Música ao encontro de gerações.</t>
  </si>
  <si>
    <t xml:space="preserve"> Instituto Arraial do Pavulagem.</t>
  </si>
  <si>
    <t xml:space="preserve"> EDITAL GLTB/2007 - I Caravana Cultural Gay "Priscila, Rainha do Sertão". </t>
  </si>
  <si>
    <t xml:space="preserve"> Cultura Camponesa- Conhecendo o Campo.</t>
  </si>
  <si>
    <t xml:space="preserve"> Centro de Profissionalização- Circo de Todo Mundo.</t>
  </si>
  <si>
    <t xml:space="preserve"> Casa do Fandango de Guaraqueçaba.</t>
  </si>
  <si>
    <t xml:space="preserve"> Casa da Cultura Dom Cavati.</t>
  </si>
  <si>
    <t>XIII Conferência Internacional de Doci=umentário Visible Evidence</t>
  </si>
  <si>
    <t>X Encontro Socine</t>
  </si>
  <si>
    <t>Viva Yôga Brasil</t>
  </si>
  <si>
    <t xml:space="preserve">Viva o livro </t>
  </si>
  <si>
    <t>VIII Bienal do Recôncavo</t>
  </si>
  <si>
    <t>VII Festival Internacional de cInema de Brasilia - VII FIC Brasilia.</t>
  </si>
  <si>
    <t>VI Encontro Nacional de Bandas de Música</t>
  </si>
  <si>
    <t xml:space="preserve">Valorizando a Cultura </t>
  </si>
  <si>
    <t>Valorização, Resgate, Preservação e Difusão de Nossa Cultura</t>
  </si>
  <si>
    <t>V ARARIBÓIA CINE</t>
  </si>
  <si>
    <t>Universidade da Cultura</t>
  </si>
  <si>
    <t>UniCultura - Preparo Presente do Cidadão Futuro</t>
  </si>
  <si>
    <t>UNEGRO 18 anos: Um Olhar Negro sobre o Brasil</t>
  </si>
  <si>
    <t>Uma Ilha se Olha</t>
  </si>
  <si>
    <t>Udigrudi em ConSerto</t>
  </si>
  <si>
    <t>Timbalê - Centro Cultural de Aprendizagem</t>
  </si>
  <si>
    <t>Teatro Vila Velha</t>
  </si>
  <si>
    <t>Teatro em Debate</t>
  </si>
  <si>
    <t>Sumé Renascer</t>
  </si>
  <si>
    <t>Sons de Cidadania</t>
  </si>
  <si>
    <t>SETE ANOS DO INSTITUTO MOVIMENTO CULTURAL CANTA BRASIL</t>
  </si>
  <si>
    <t>Ser Tão Digital</t>
  </si>
  <si>
    <t>Seminário Regional de Quadrilhas Juninas</t>
  </si>
  <si>
    <t>Seminário Regional de Formação Cultural</t>
  </si>
  <si>
    <t>Semearte</t>
  </si>
  <si>
    <t>Se Essa Mídia Fosse Minha</t>
  </si>
  <si>
    <t>São Paulo Sem Homofobia</t>
  </si>
  <si>
    <t>Sala Oficinas Ecomuseu Casa do Leite</t>
  </si>
  <si>
    <t>Rota Cultural do Patrimônio Histórico e Artístico Nacional de Antônio Prado</t>
  </si>
  <si>
    <t>Rio Preto Instrumental II</t>
  </si>
  <si>
    <t>Revitalizar a Biblioteca Pública Municipal de Pocrane/MG</t>
  </si>
  <si>
    <t>Revista Diversidade - Emenda 2006</t>
  </si>
  <si>
    <t>Revista de Cinema Contracampo</t>
  </si>
  <si>
    <t>Reunião Extraordinária do CBC</t>
  </si>
  <si>
    <t>Restauro da Casa Klemtz</t>
  </si>
  <si>
    <t>Restauração da Casa Enxaimel no Núcleo Histórico Feitoria em Ivoti/RS</t>
  </si>
  <si>
    <t>Restauração da Casa do Careta</t>
  </si>
  <si>
    <t>Restauração da Casa da Cultura de Veranópolis</t>
  </si>
  <si>
    <t>Resgate Histórico</t>
  </si>
  <si>
    <t>Resgate do Cinema Silencioso Brasileiro</t>
  </si>
  <si>
    <t>RESGATE CULTURA DE SERTÂNIA</t>
  </si>
  <si>
    <t>Registro Sonoro dos Cantos e Danças Tradicionais do DF e Entorno</t>
  </si>
  <si>
    <t>Reforma e manutenção da Biblioteca Pública municipal Mário de Andrade</t>
  </si>
  <si>
    <t>Reforma do Teatro do Bonsucesso</t>
  </si>
  <si>
    <t>Reforma da Biblioteca Municipal</t>
  </si>
  <si>
    <t>REDE OLHAR BRASIL</t>
  </si>
  <si>
    <t>Rede de Projetos Locais - Mestres Populares da Cultura de Salvador</t>
  </si>
  <si>
    <t>REDE DE PONTOS E CASA DE LEITURA DO ESTADO DO ACRE</t>
  </si>
  <si>
    <t>Rede de Pontos de cultura de Campinas</t>
  </si>
  <si>
    <t>Rede de Pontos de Cultura da Prefeitura de Nova Iguaçu</t>
  </si>
  <si>
    <t>REDE DE PONTOS DE CULTURA DA PREFEITURA DE DOURADOS</t>
  </si>
  <si>
    <t>REDE DE PONTOS DE CULTURA DA PREFEITURA DE ARACAJÃ&amp;#x0161;</t>
  </si>
  <si>
    <t>Rede de Pontos de Cultura da PM de Sobral</t>
  </si>
  <si>
    <t>REDE DE PONTOS DE CULTURA DA FUNDAÇÃO CULTURAL DE JOÃO PESSOA</t>
  </si>
  <si>
    <t>Rede de Pontos da Prefeitura de Diadema</t>
  </si>
  <si>
    <t>Rede Ação Cultural do Gama</t>
  </si>
  <si>
    <t>Recuperação e Reforma do Palácio dos Governadores</t>
  </si>
  <si>
    <t>RECAM - Reunião Especializada de Cinema e Audiovisual do Mercosul</t>
  </si>
  <si>
    <t>Realização do VI Festival dos Sanfoneiros</t>
  </si>
  <si>
    <t>Realização de Eventos Culturais</t>
  </si>
  <si>
    <t>Quadrilha Junina : Identidade e Expressão da Cultura Nordestina</t>
  </si>
  <si>
    <t>Projetos Setorial de Promoção de Exportações (2006)</t>
  </si>
  <si>
    <t xml:space="preserve">Projeto Verde da Cultura </t>
  </si>
  <si>
    <t>Projeto Teatro Vivo</t>
  </si>
  <si>
    <t>Projeto Tambor- Canto, Sons e Danças de Ketu</t>
  </si>
  <si>
    <t>Projeto Setorial de Promoçõa de Exportações - Cinema</t>
  </si>
  <si>
    <t>Projeto Oca</t>
  </si>
  <si>
    <t>Projeto Música Para Todos</t>
  </si>
  <si>
    <t>Projeto Espaço Jovem</t>
  </si>
  <si>
    <t>Projeto de Valorização, Resgate, Preservação e Difusão de Nossa Cultura</t>
  </si>
  <si>
    <t>Projeto de Revitalização do Prédio do Museu Treze de Maio, Organização e Documentação</t>
  </si>
  <si>
    <t>Projeto de Reestauração da Biblioteca da Academia Pernambucana de Letras</t>
  </si>
  <si>
    <t>Projeto Cultural e Artístico da Fundação Harmonia</t>
  </si>
  <si>
    <t>Projeto cultural  " Na Feira com Suassuna"</t>
  </si>
  <si>
    <t>Projeto Casarão Dom Vital</t>
  </si>
  <si>
    <t>Projeto Casa da Cultura</t>
  </si>
  <si>
    <t>Projeto Biblioteca e Espaço Internet</t>
  </si>
  <si>
    <t>Projeto banda - Popularização da Música Instrumental com Jovens - 2006</t>
  </si>
  <si>
    <t>Projeto Animação</t>
  </si>
  <si>
    <t>Projeto  Setorial de Promoção de exportações - Cinema/ Participação em Cannes</t>
  </si>
  <si>
    <t>Programadora Brasil</t>
  </si>
  <si>
    <t xml:space="preserve">Programa SAV/MINC FORCINE de apoio à formação na área audiovisual a produção de trabalhos de concl. </t>
  </si>
  <si>
    <t>Programa de Fomento e Articulação dos Grupos de Teatro Catarinenses</t>
  </si>
  <si>
    <t>Programa De Capacitação do NAPAV</t>
  </si>
  <si>
    <t>Programa de Aprimoramento em Artes Carnavalescas e Cenografia de Arte e Folia</t>
  </si>
  <si>
    <t>Produção do II Seminario Internacional de Cinema e Audiovisual</t>
  </si>
  <si>
    <t>ProduÃ§Ã£o e LanÃ§amento do CD - Banda QuerÃ´</t>
  </si>
  <si>
    <t xml:space="preserve">Primeiro Plano 2006 - Festival de Cinema De Juíz de Fora </t>
  </si>
  <si>
    <t>Preservação do Acervo e das Galerias do Museu Casa do Pontal</t>
  </si>
  <si>
    <t>Preservação de Bens Culturais de Natureza Material do MJK</t>
  </si>
  <si>
    <t>Preservação de Bens Culturais de Natureza Material  MJK</t>
  </si>
  <si>
    <t>Preservação de Bens Culturais  de Natureza Material do MJK</t>
  </si>
  <si>
    <t>Presença Brasil em Cannes - Premiere Brasil Nova York</t>
  </si>
  <si>
    <t xml:space="preserve">PREFEITURA MUNICIPAL DE SANTOS </t>
  </si>
  <si>
    <t>Povo da Musica</t>
  </si>
  <si>
    <t>Porão do Rock</t>
  </si>
  <si>
    <t>Pontos de Cultura Materializando Sonhos</t>
  </si>
  <si>
    <t>Ponto de Cultura Niterói Oceânico</t>
  </si>
  <si>
    <t>Ponto de Cultura Casa do Cristal Quilombo do Sopapo</t>
  </si>
  <si>
    <t>Ponto Cultural da Restinga</t>
  </si>
  <si>
    <t>Pontão de Cultura Vídeos nas Aldeias</t>
  </si>
  <si>
    <t>Pontão de Cultura República do Cerrado</t>
  </si>
  <si>
    <t>PONTÃO DE CULTURA NÁUAS</t>
  </si>
  <si>
    <t>Pontão de Cultura Fábrica de Música</t>
  </si>
  <si>
    <t>Pontão de Cultura Escola Viva</t>
  </si>
  <si>
    <t>Pontão de Cultura do IPSO</t>
  </si>
  <si>
    <t>Pontão de Cultura de Belo-horizonte Incubadora de Artes.</t>
  </si>
  <si>
    <t>Pontão de Cultura da Universidade Federal de Minas Gerais.</t>
  </si>
  <si>
    <t>Pontão de Cultura Aquiry</t>
  </si>
  <si>
    <t xml:space="preserve">PONTÃO DE CULTURA - CENTRO DRAGÃO DO MAR DE ARTE E CULTURA </t>
  </si>
  <si>
    <t>PONTÃO DE CULTURA - CENTRO CULTURAL SOLAR DOS GUIMARÃES</t>
  </si>
  <si>
    <t>Pontão - TVE (TV Educativa).</t>
  </si>
  <si>
    <t>Pontão - Rede de Integração e Acompanhamento dos Pontos de Cultura de Pernambuco</t>
  </si>
  <si>
    <t>Pontão - Rede de Cultura Yawalapiti</t>
  </si>
  <si>
    <t>Pontão - Estúdio araujo Viana</t>
  </si>
  <si>
    <t>Pontão - Colenda</t>
  </si>
  <si>
    <t>Polos de Música Instrumental de Ponta Grossa</t>
  </si>
  <si>
    <t>Pojeto Escola de Arte</t>
  </si>
  <si>
    <t>Plano Nacional do Livro e Leitura - PNLL</t>
  </si>
  <si>
    <t>Plano Emergencial de Duplicação do Acervo Cinédia IV</t>
  </si>
  <si>
    <t>Pindorama (Ponto de Cultura)</t>
  </si>
  <si>
    <t>Pau e Lata</t>
  </si>
  <si>
    <t>Palco em Movimento</t>
  </si>
  <si>
    <t>Orquestra Jovem de Suzano</t>
  </si>
  <si>
    <t xml:space="preserve">Orquestra Filarmônica de Brasília - 21 Anos para Crianças </t>
  </si>
  <si>
    <t>Orquestra de Acordeões de Santa Tereza</t>
  </si>
  <si>
    <t>Oficinas da Casa ( antigo Crochetante)</t>
  </si>
  <si>
    <t>Oficinas Culturais</t>
  </si>
  <si>
    <t>Oficina Itinerante de Reparos de Instrumentos Musicais</t>
  </si>
  <si>
    <t>O Sertão Vai Virar Circo</t>
  </si>
  <si>
    <t>O Cantar da Guerreira</t>
  </si>
  <si>
    <t>Núicleo de Produção Digital - Universidade Federal Da Paraíba</t>
  </si>
  <si>
    <t>Núcleo Digital - Fundação Municipal de Cultura de Belo Horizonte</t>
  </si>
  <si>
    <t>Núcleo de Produção Digital Goiano</t>
  </si>
  <si>
    <t>Núcleo de produção digital do piauí</t>
  </si>
  <si>
    <t>Núcleo de Produção Digital do Pará / Plano de Formação e Aperfeiçoamento Profissional e Artístico.</t>
  </si>
  <si>
    <t>Núcleo de Produção Digital - NPD Salvador</t>
  </si>
  <si>
    <t>Núcleo de Produção Digital - Cinemateca de Curitiba  (Olhar Brasil)</t>
  </si>
  <si>
    <t>Núcleo de Produção Digital - Aracajú</t>
  </si>
  <si>
    <t>Núcleo de Cultura, Arte, Educação e Memória  do Rio Turvo.</t>
  </si>
  <si>
    <t>NOS TRILHOS DA CIDADANIA CULTURAL</t>
  </si>
  <si>
    <t>Noites Culturais T-Bone</t>
  </si>
  <si>
    <t>Mutirão de Cultura</t>
  </si>
  <si>
    <t>MusicArte</t>
  </si>
  <si>
    <t>Música Para Todos (Projeto)</t>
  </si>
  <si>
    <t>Música Clássica para a Comunidade</t>
  </si>
  <si>
    <t>Museu de Artes e Oficios - Seminário Cultura e Educação: parceria que faz história</t>
  </si>
  <si>
    <t>MUNICIPIO DE SANTO ANDRÉ (Rede de Pontos de cultura)</t>
  </si>
  <si>
    <t>MUNICÍPIO DE HORTOLÂNDIA</t>
  </si>
  <si>
    <t>Movimento Cavalo Marinho</t>
  </si>
  <si>
    <t>Mostra Popular e Comunitária de Cinema - Pará</t>
  </si>
  <si>
    <t>Mostra Popular e Comunitária de Cinema - Ano III</t>
  </si>
  <si>
    <t>Mostra Popular de Cinema Comunitário</t>
  </si>
  <si>
    <t>Mostra Guarnicê Itinerante de Cine-Vídeo</t>
  </si>
  <si>
    <t>Mostra de Cinema de Tiradentes - Edição 2007</t>
  </si>
  <si>
    <t>Mostra da Arte e da Cultura de Santa Maria/DF (I)</t>
  </si>
  <si>
    <t>Mostra Cinema Conquista</t>
  </si>
  <si>
    <t xml:space="preserve">Mostra Alagoana de Canto Lírico (V) </t>
  </si>
  <si>
    <t>Monumento Zumbi dos Palmares</t>
  </si>
  <si>
    <t>Montagem do arquivo de Memória do Teatro Carlos Gomes</t>
  </si>
  <si>
    <t>Modernização do Teatro Miguel Santana</t>
  </si>
  <si>
    <t>Modernização do auditório Municipal (Emenda)</t>
  </si>
  <si>
    <t>Modernização de Espaço Culturais da Universidade Estadual de Londrina</t>
  </si>
  <si>
    <t>Modernização da Estação Ferroviária de Cumari</t>
  </si>
  <si>
    <t>Memorial Paulo Bertran</t>
  </si>
  <si>
    <t>Memorial Feminino da Academia Literária Feminina do Rio Grande do Sul ALFRS - Emenda</t>
  </si>
  <si>
    <t xml:space="preserve">Meio Dia em Ponto </t>
  </si>
  <si>
    <t>Me vê na TV</t>
  </si>
  <si>
    <t xml:space="preserve">Manutenção Espaço Criar e Animar </t>
  </si>
  <si>
    <t>Mais Indios On-Line</t>
  </si>
  <si>
    <t xml:space="preserve">Livro: A Impunidade é Cúmplice da Violência - A História de Márcia Leopoldi </t>
  </si>
  <si>
    <t>Livro Sociedade do Código de Barras</t>
  </si>
  <si>
    <t xml:space="preserve">LIVRO ABD 30 ANOS - LANÇAMENTO E DIFUSÃO_x000D_
</t>
  </si>
  <si>
    <t>LAVAGEM DAS ESCADARIAS DA IGREJA DE MADELEINE - 2006</t>
  </si>
  <si>
    <t>Lançamento de CD e DVD do Centro de Tradições Populares de Sobradinho</t>
  </si>
  <si>
    <t>Laboratório / Curso de Roteiros</t>
  </si>
  <si>
    <t>Jowosi Kaiabi na Aldeia Sobradinho - Parque Indígena Xingu</t>
  </si>
  <si>
    <t>Jornada Internada internacional de Cinema da Bahia</t>
  </si>
  <si>
    <t>Jornada Cutural</t>
  </si>
  <si>
    <t>Jogos Eletrônicos Brasileiros - Jgos Br</t>
  </si>
  <si>
    <t>IV CONGRESSO FORCINE - FÓRUM BRASILEIRO DE ENSINO DE CINEMA E AUDIOVISUAL</t>
  </si>
  <si>
    <t xml:space="preserve">Inventário Analítico do Acervo da Fundação Casa de Jorge Amado </t>
  </si>
  <si>
    <t xml:space="preserve">Instalação Espaços Culturais Municípios Estado SC </t>
  </si>
  <si>
    <t>Instalação do Museu Histórico de Natividade</t>
  </si>
  <si>
    <t>Instalação de Espaços Culturais, Construção e Implantação de Teatro/Espaços Culturais - Ubá - MG</t>
  </si>
  <si>
    <t>Instalação de Espaços Culturais - Modernização do Colegio Cenecista N Sra. do Bom Conselho Arapiraca</t>
  </si>
  <si>
    <t>InstalaÃ§Ã£o do ArmazÃ©m Cultura no Distrito de Ãgua Vermelha, SÃ£o Carlos - SP</t>
  </si>
  <si>
    <t>Inclusão Social Através da Música</t>
  </si>
  <si>
    <t>Implatação do Espaço Cultural</t>
  </si>
  <si>
    <t>Implantação e Modernização de Espaços Culturais - Construção Centro Cultura - 7ª Etapa</t>
  </si>
  <si>
    <t>Implantação de Centro Cultural</t>
  </si>
  <si>
    <t>III FESTIVAL DE CINEMA HISPANO BRASILEIRO</t>
  </si>
  <si>
    <t>II Troféu MGA de Cidadania</t>
  </si>
  <si>
    <t>II Fórum Internacional de Cultura</t>
  </si>
  <si>
    <t>II Festival de Música Popular de Santa Maria - DF</t>
  </si>
  <si>
    <t>II Curta Canoa - 2º Festival Latino Americano de Curta Metragens de Canoa Quebrada</t>
  </si>
  <si>
    <t>I Semana da Diversidade Sexual do Sudoeste Goiano</t>
  </si>
  <si>
    <t>I Mostra da Diversidade Cultural do Vale do Paraíba</t>
  </si>
  <si>
    <t>I Mostra da Diversidade Cultural da Paraiba</t>
  </si>
  <si>
    <t>I Festival de Música Popular da L. Norte/ Taguatinga - DF</t>
  </si>
  <si>
    <t>I Festival de Cinema Latino Americano de São Paulo</t>
  </si>
  <si>
    <t>I Festival de Cinema de Montes Claros</t>
  </si>
  <si>
    <t>Hútuz Filme Festival 2006</t>
  </si>
  <si>
    <t>Hip Hop Pro Ativo</t>
  </si>
  <si>
    <t>Hip Hop Novação</t>
  </si>
  <si>
    <t>Gravação de CD Grafite</t>
  </si>
  <si>
    <t xml:space="preserve">Grandes Personagens - Mulheres </t>
  </si>
  <si>
    <t xml:space="preserve">Grandes Personagens - Homens </t>
  </si>
  <si>
    <t xml:space="preserve">Ginga Brasil - Danças Afro - Brasileiras_x000D_
</t>
  </si>
  <si>
    <t xml:space="preserve">Geração Documentários II </t>
  </si>
  <si>
    <t>Gente de Nossa Terra</t>
  </si>
  <si>
    <t>Galpão de Arte</t>
  </si>
  <si>
    <t>Fundação Vera Chaves Barcellos</t>
  </si>
  <si>
    <t xml:space="preserve">Fórum Estadual de Jovens Negras: Dançando o Presente e Cantando o Futuro </t>
  </si>
  <si>
    <t xml:space="preserve">Fomentos a projetos em Art e Cultura </t>
  </si>
  <si>
    <t>Festival Internacional de Trovadores e Repentista 3° - 2006</t>
  </si>
  <si>
    <t>FESTIVAL INTERNACIONAL DE TELEVISÃO</t>
  </si>
  <si>
    <t>Festival Entorno da Cultura</t>
  </si>
  <si>
    <t>Festival do Audiovisual Universitário Brasileiro - Fest - Aruanda</t>
  </si>
  <si>
    <t>Festival de Teatro do Vale do Jequitinhonha</t>
  </si>
  <si>
    <t>Festival de Música Popular do Riacho Fundo II</t>
  </si>
  <si>
    <t>Festival de Musica Popular do Recanto das Emas</t>
  </si>
  <si>
    <t>Festival de Musica Popular de Samambaia</t>
  </si>
  <si>
    <t>Festival de Cinema  de Paraty - Semana ParatyCine ( II )</t>
  </si>
  <si>
    <t>Festival de Arte e Cultura de Samambaia/DF</t>
  </si>
  <si>
    <t xml:space="preserve">Feiras de Rock </t>
  </si>
  <si>
    <t>Feira Música do Brasil</t>
  </si>
  <si>
    <t xml:space="preserve">Feira Mostra Filmes </t>
  </si>
  <si>
    <t>Feira do Livro da Escola Municipal de Ensino Fundamental Amizade (3ª)</t>
  </si>
  <si>
    <t>FALACARIOCA -JORNAL ELETRÔNICO NA BIBLIOTECA</t>
  </si>
  <si>
    <t>Expocantapará</t>
  </si>
  <si>
    <t>Execução Final da Bienal de São Paulo(27º)</t>
  </si>
  <si>
    <t>Espetáculo Teatral Francisco</t>
  </si>
  <si>
    <t>Espaço Multicultural de Ibaté</t>
  </si>
  <si>
    <t>Escola de Mídia 2</t>
  </si>
  <si>
    <t>Escola Brasileira de Choro Raphael Rabello - Workshops</t>
  </si>
  <si>
    <t xml:space="preserve">Escola Audiovisual Nós do Cinema </t>
  </si>
  <si>
    <t>Equipamento para o Teatro Vila Velha</t>
  </si>
  <si>
    <t xml:space="preserve">Ensino Aprendizado Básico de Piano </t>
  </si>
  <si>
    <t>Engenho Teatral</t>
  </si>
  <si>
    <t>ENCORAL - 2006 - Encontro Internacional de Corais em Alagoas</t>
  </si>
  <si>
    <t>Encontro Técnico para Regentes, Instrumentistas e Coreógrafos de Bandas e Fanfarras</t>
  </si>
  <si>
    <t>ENCONTRO ESTADUAL DE CINECLUBES PAULISTAS</t>
  </si>
  <si>
    <t>Encontro dos CampeÃµes de Repente Nordeste - AL ( XVI )</t>
  </si>
  <si>
    <t>Encontro da Cultura Hip Hop do Distrito Federal</t>
  </si>
  <si>
    <t>Elaboração de Projetos Culturais</t>
  </si>
  <si>
    <t>Educação Patrimonial no Museu Casa do Pontal - Novos olhares sobre a arte Popular Brasileira.</t>
  </si>
  <si>
    <t>Educação com Essência - ECE</t>
  </si>
  <si>
    <t>EDITAL GLTB/2006- II Parada pela Diversidade Sexual do Marí</t>
  </si>
  <si>
    <t>EDITAL GLTB/2006 - X Parada do Orgulho GLTB de Goiânia 2006</t>
  </si>
  <si>
    <t>EDITAL GLTB/2006 - V Parada do Orgulho Gay da Prevenção e da Inclusão Social 2006</t>
  </si>
  <si>
    <t>EDITAL GLTB/2006 - V Parada do Orgulho Gay da Bahia</t>
  </si>
  <si>
    <t>EDITAL GLTB/2006 - V Parada da Diversidade Sexual e Show da Diversidade</t>
  </si>
  <si>
    <t xml:space="preserve">EDITAL GLTB/2006 - Teatro do Oprimido na Diversidade Sexual </t>
  </si>
  <si>
    <t xml:space="preserve">EDITAL GLTB/2006 - Sudoeste Sem Homofobia </t>
  </si>
  <si>
    <t xml:space="preserve">EDITAL GLTB/2006 - IX Rainbow Fest </t>
  </si>
  <si>
    <t xml:space="preserve">EDITAL GLTB/2006 - I Parada Gay de Lauro de Freitas </t>
  </si>
  <si>
    <t>EDITAL GLTB/2006 - Homoscene</t>
  </si>
  <si>
    <t>EDITAL GLTB/2006 - Grupo Vida e Arte Positiva</t>
  </si>
  <si>
    <t>EDITAL GLTB/2006 - Documentário Resgate da História da Vidas Social GLBT de Porto Alegre</t>
  </si>
  <si>
    <t>EDITAL GLTB/2006 - Cultura GLTB</t>
  </si>
  <si>
    <t>EDITAL GLTB/2006 - BABADO FORTE 2006: Ciclo de Seminários e Oficinas</t>
  </si>
  <si>
    <t>EDITAL GLTB/2006 - A Soma de Nós</t>
  </si>
  <si>
    <t xml:space="preserve">EDITAL GLTB/2006 - A Diversidade é Legal: Cidadania e Cultura pelo Fim da Homofobia em Pernambuco </t>
  </si>
  <si>
    <t>EDITAL GLTB/2006 - 2ª Parada GLTB e 1º Final de Semana do Orgulho de Nova Friburgo e Região Serrana</t>
  </si>
  <si>
    <t>EDITAL GLTB/2006 - 1ª Parada de Orgulho GLTTB da Região do Entorno Sul do DF</t>
  </si>
  <si>
    <t>EDITAL GLTB/2006 - 10ª Parada Livre 2006</t>
  </si>
  <si>
    <t>EDITAL GLTB/2006 -  Universidade Fora do Armário</t>
  </si>
  <si>
    <t>EDITAL GLTB 2006 - Visibilidade Lésbica em Terminais Eletrônicos</t>
  </si>
  <si>
    <t>EDITAL GLTB 2006 - V Parada GLTB Belém Pará</t>
  </si>
  <si>
    <t>EDITAL GLTB 2006 - Parada do Orgulho GLTB de Porto Alegre 2006</t>
  </si>
  <si>
    <t>EDITAL GLTB 2006 - II Parada da Diversidade Cultural de Anápolis</t>
  </si>
  <si>
    <t>EDITAL GLTB 2006 - II Congresso da ABGLT e 1º Festival de Cultura GLTB de Maceió</t>
  </si>
  <si>
    <t>EDITAL GLTB 2006 - Festival Nacional de Música "Mulheres Cantam Mulheres"</t>
  </si>
  <si>
    <t>EDITAL GLTB 2006 - Comemoração do Orgulho GLBT do Espírito Santo</t>
  </si>
  <si>
    <t>EDITAL GLTB 2006 - Celebração à Diversidade</t>
  </si>
  <si>
    <t>EDITAL GLTB / 2006 - VII Parada Pela Diversidade Sexual do Ceará</t>
  </si>
  <si>
    <t>EDITAL GLTB  2006 - Cultura Lésbica no Rio de Janeiro</t>
  </si>
  <si>
    <t>EDITAL  GLTB/2006 - II Parada do Orgulho GLBT - Manacapuru com Orgulho e sem Homofobia 2006</t>
  </si>
  <si>
    <t>EDITAL  GLTB/2006 - 5ª Parada GLBT de Sergipe/4º Circuito</t>
  </si>
  <si>
    <t xml:space="preserve">Dia do Samba - Tributo a Dorival Caymmi </t>
  </si>
  <si>
    <t>Desfile de Moda Africana com Meninos e Meninas de São Sebastião-DF</t>
  </si>
  <si>
    <t>De Barro e Trança</t>
  </si>
  <si>
    <t>Dança Popular do Tocantins (Povo de um lugar chamado Tocantins)</t>
  </si>
  <si>
    <t>Curso de Formação Rede Olhar Brasil - Fortaleza / Ceará</t>
  </si>
  <si>
    <t>Curso de Cinema e vídeo ABDC / AC - Usina de Arte</t>
  </si>
  <si>
    <t>Cultura e Protagonismo Juvenil</t>
  </si>
  <si>
    <t xml:space="preserve">Cultura e Cidadania </t>
  </si>
  <si>
    <t>Cultura e Cidadania</t>
  </si>
  <si>
    <t>Cultura Diferente</t>
  </si>
  <si>
    <t>CRESCENDO JUNTOS- TABOÃO ARTE, CULTURA, MEMÓRIA E CIDADANIA</t>
  </si>
  <si>
    <t xml:space="preserve">Costrução de uma Casa de Cultura em Marau - 2ª Etapa_x000D_
</t>
  </si>
  <si>
    <t>CORREDOR DA CULTURA</t>
  </si>
  <si>
    <t>CONVÊNIO TEMPO GLAUBER III</t>
  </si>
  <si>
    <t>Construção do Teatro Municipal de Santana</t>
  </si>
  <si>
    <t>Construção do Centro Cultural de Estrela</t>
  </si>
  <si>
    <t>Construção do Centro Cultural de Brejetuba</t>
  </si>
  <si>
    <t xml:space="preserve">Construção do Centro Cultural </t>
  </si>
  <si>
    <t xml:space="preserve">Construção de um Centro de Artes e Cultura (Emenda)_x000D_
</t>
  </si>
  <si>
    <t>Construção de Um Centro Cultural 2° etapa</t>
  </si>
  <si>
    <t xml:space="preserve">Construção de um Centro Cultural </t>
  </si>
  <si>
    <t>Construção de Centro Cultural e Social</t>
  </si>
  <si>
    <t>Construção da sala - Heitor Villa Lobos</t>
  </si>
  <si>
    <t>Construção da Casa de Cultura Municipal</t>
  </si>
  <si>
    <t>Construção da Casa da Cultura de Planaltina do Paraná</t>
  </si>
  <si>
    <t>Construção da Bioblioteca Municipal de Rolim de Moura/RO</t>
  </si>
  <si>
    <t>Construção da 2º etapa do Anfiteatro do Cordeiro de Farias</t>
  </si>
  <si>
    <t>Construção Biblioteca Pública do Município de Mira Estrela</t>
  </si>
  <si>
    <t>Construção Biblioteca Municipal</t>
  </si>
  <si>
    <t xml:space="preserve">Conservação e Preservação dos Sítios Arqueológicos dos Altos da Chapada do Patrimônio Cultural </t>
  </si>
  <si>
    <t>Congo Arte no Carnaval de Congo de Roda D'adua</t>
  </si>
  <si>
    <t>Complementação das Obras de Implantação do Quadrilhódromo</t>
  </si>
  <si>
    <t>Com o Pé na Cultura</t>
  </si>
  <si>
    <t>Climatização do Museu Casa do Pontal</t>
  </si>
  <si>
    <t>Circulando</t>
  </si>
  <si>
    <t>Circuito Popular de Teatro - Projeto de Difusão do Teatro Fábrica São Paulo</t>
  </si>
  <si>
    <t>Circuito Nordestino de Cultura em BrasÃ­lia</t>
  </si>
  <si>
    <t>Circuito de Quadrilhas juninas do Distrito Federal e Entorno - Versão 2006 (VI)</t>
  </si>
  <si>
    <t>Circo: Arte e Comunicação a Serviço da Cidadania</t>
  </si>
  <si>
    <t>CineVale em Movimento</t>
  </si>
  <si>
    <t>Cinema Une em Movimento</t>
  </si>
  <si>
    <t>CINEMA NA PRAÇA - 16° CINE CEARÁ</t>
  </si>
  <si>
    <t xml:space="preserve">Cinema Brasileiro Século XXI </t>
  </si>
  <si>
    <t>Cinema Brasileiro Cannes 2006</t>
  </si>
  <si>
    <t>Cinema , Aspirina , e Urubus/ Oscar 2007</t>
  </si>
  <si>
    <t>Cineamazônia - Festival de Cinema e Vídeo Ambiental</t>
  </si>
  <si>
    <t>Cine Itinerante - 5° Festival de Cinema  de Varginha</t>
  </si>
  <si>
    <t>CINDERELA.COM.BR</t>
  </si>
  <si>
    <t>Cidades Imaginadas de Érico Veríssimo</t>
  </si>
  <si>
    <t>Cerâmica do Maranhão - Ponto de Cultura São Luis</t>
  </si>
  <si>
    <t>Cerâmica do Maranhão - Ponto de Cultura Rosário</t>
  </si>
  <si>
    <t>Centros Urbanos de Cultura, Arte, Ciência e Esporte - CUCA's</t>
  </si>
  <si>
    <t>Centro de Ensino Navegantes da Cultura</t>
  </si>
  <si>
    <t>Centro de Documentação Prof. Dr. Luiz Mott</t>
  </si>
  <si>
    <t>Gravura</t>
  </si>
  <si>
    <t>Centro de Criatividade</t>
  </si>
  <si>
    <t xml:space="preserve">Centro Cultural </t>
  </si>
  <si>
    <t>Centro Cultural</t>
  </si>
  <si>
    <t>Centro cultural</t>
  </si>
  <si>
    <t>Casa Passaporte para a Cultura</t>
  </si>
  <si>
    <t>Casa da Cultura e Galeria de exposições ESTAÇÃO FERROVIÁRIA</t>
  </si>
  <si>
    <t>Casa da Cultura de Prudentópolis</t>
  </si>
  <si>
    <t>Casa - Grande &amp; Senzala em Quadrinhos</t>
  </si>
  <si>
    <t>Carnaval de Olinda 2006 - Capitalbrasileira da Cultura</t>
  </si>
  <si>
    <t>Caravana Laborarte - Uma Semana da Arte Popular Maranhenso no Rio de Janeiro</t>
  </si>
  <si>
    <t>Caraíba Cidadã</t>
  </si>
  <si>
    <t>Capoeira Asa Branca</t>
  </si>
  <si>
    <t>Capital Jovem</t>
  </si>
  <si>
    <t>Canta Beltrão II</t>
  </si>
  <si>
    <t>Brejo Multicultural</t>
  </si>
  <si>
    <t>BP9/Encontro de Co - produção Brasil - Alemanha</t>
  </si>
  <si>
    <t>Bienal Favela Festa</t>
  </si>
  <si>
    <t>Biblioteca para os bairros</t>
  </si>
  <si>
    <t>Biblioteca / Centro de Pesquisa América do Sul-Países Arabes</t>
  </si>
  <si>
    <t>BHIS III: Belo Horizonte Imagem e Som - 3º Edição</t>
  </si>
  <si>
    <t>Atividades MAM</t>
  </si>
  <si>
    <t>ATIVIDADE DE CULTURA E ARTE DA UNE</t>
  </si>
  <si>
    <t>ASTI - Associação Teatral de Ipatinga/MG</t>
  </si>
  <si>
    <t>ARTE SOBRE RODAS</t>
  </si>
  <si>
    <t>Arte Por Toda  Parte</t>
  </si>
  <si>
    <t>Arte para um mundo melhor.</t>
  </si>
  <si>
    <t>Arte para Todos</t>
  </si>
  <si>
    <t>Arte na Praça</t>
  </si>
  <si>
    <t>Arte e Educação Musicalização e Canto Coral</t>
  </si>
  <si>
    <t>Arte e Cultura na Formação do Homem e da Mulher do Campo Brasileiro</t>
  </si>
  <si>
    <t>Arte Digital,Trabalho e Cultura</t>
  </si>
  <si>
    <t>ARIQUEMES ARTE E VIDA</t>
  </si>
  <si>
    <t>Aquisição de equipamentos para a Casa Cultura</t>
  </si>
  <si>
    <t>Aquisição de Equipamentos e Materiais Permanentes</t>
  </si>
  <si>
    <t xml:space="preserve">Aquisição de Equipamentos </t>
  </si>
  <si>
    <t>Aquisição de Computares e Material Permante para a Biblioteca Pública Municipal</t>
  </si>
  <si>
    <t>Aprendendo e Ensinando</t>
  </si>
  <si>
    <t>Apoio de atividades culturais em Municipios do Estado de Minas Gerais (Emenda)</t>
  </si>
  <si>
    <t>Apoio a Lista de Debetes Sobre Cinema Brasileiro</t>
  </si>
  <si>
    <t>Anjos do Picadeiro (V) - Encontro Internacional de Palhaços</t>
  </si>
  <si>
    <t>Ampliação do Centro Cultural Melchíades Cardoso</t>
  </si>
  <si>
    <t>Ampliação da Casa da Cultura</t>
  </si>
  <si>
    <t xml:space="preserve">Amigos da Fé </t>
  </si>
  <si>
    <t>Alecrim Dourado: Cultura Viva nas Escolas</t>
  </si>
  <si>
    <t>Agente de Cultura Viva Sou Capaz- Instalação de ponto de cultura a partir da ótica de jovens e adole</t>
  </si>
  <si>
    <t>Agenda 2007 - O Negro na História do Brasil</t>
  </si>
  <si>
    <t>Afro En Foco</t>
  </si>
  <si>
    <t>Adequação e Ampliação da Casa da Cultura</t>
  </si>
  <si>
    <t>Ações de resultados da Mostra de Cinema de Ouro Preto 2006</t>
  </si>
  <si>
    <t>ACENDA UMA VELA II</t>
  </si>
  <si>
    <t>Ação Cultural Integrada</t>
  </si>
  <si>
    <t>Abertura do Intercambio Cultural Brasil com o 3° Word Gospel Festival</t>
  </si>
  <si>
    <t>A Saga das Bacias</t>
  </si>
  <si>
    <t xml:space="preserve">A Escola Vai ao Cinema 2006 </t>
  </si>
  <si>
    <t>A Dança como processo de formação cultural</t>
  </si>
  <si>
    <t>A Coisa - no circuito universitário</t>
  </si>
  <si>
    <t>A Bossa do Boca</t>
  </si>
  <si>
    <t>8º Um canto para Martin Fierro</t>
  </si>
  <si>
    <t>6º Goiânia Mostra Curtas - Convênio</t>
  </si>
  <si>
    <t>6° FESTIVAL DE CINEMA BRASILEIRO EM ISRAEL</t>
  </si>
  <si>
    <t xml:space="preserve">5º Noia - Festival Brasileiro de Audiovisual Universitário._x000D_
</t>
  </si>
  <si>
    <t>50 Anos de Poesia Concreta: O Projeto Verbivocovisual (Web Site)</t>
  </si>
  <si>
    <t>3º Niterói MusiFest Instrumental</t>
  </si>
  <si>
    <t>3º Festival de Belém do Cinema Brasileiro</t>
  </si>
  <si>
    <t>3º Curso Básico de Cinema</t>
  </si>
  <si>
    <t>3° Mostra Internacional de Cinema Negro</t>
  </si>
  <si>
    <t>3° Festival de Jovens Realizadores de Audiovisual do Mercosul</t>
  </si>
  <si>
    <t>2º Conferencia Brasileira de Capoterapia do DF e entorno</t>
  </si>
  <si>
    <t xml:space="preserve">26º Jornada Nacional de Cineclubes </t>
  </si>
  <si>
    <t>100 Anos da Filarmônica Minerva - Semana Cultural</t>
  </si>
  <si>
    <t>10 Festival de Cinema Brasileiro de Miami</t>
  </si>
  <si>
    <t>1 Festival de Cinema Brasileiro de Barcelona/ Cinema Brasil</t>
  </si>
  <si>
    <t xml:space="preserve"> IV Curta Santos </t>
  </si>
  <si>
    <t>Vozes da Floresta</t>
  </si>
  <si>
    <t>Voz Para a Comunidade da Floresta</t>
  </si>
  <si>
    <t>Voz de Criança pelo Maracatu</t>
  </si>
  <si>
    <t xml:space="preserve">Viver com Arte </t>
  </si>
  <si>
    <t>Vivendo Arte e Cultura</t>
  </si>
  <si>
    <t>Viva o Livro</t>
  </si>
  <si>
    <t xml:space="preserve">Vinte Anos da Escola Picolino de Artes do Circo </t>
  </si>
  <si>
    <t>Vídeo-cultura e trabalho</t>
  </si>
  <si>
    <t>Via sacra ao vivo no morro da Capelinha - Planaltina/DF</t>
  </si>
  <si>
    <t>Verequete: O Rei dos Tambores</t>
  </si>
  <si>
    <t>Ver para Ser - A democratização do Olhar pela Ação da Inclusão Visual</t>
  </si>
  <si>
    <t>Vento Forte</t>
  </si>
  <si>
    <t>Valorização da Cultura Popular Sertaneja</t>
  </si>
  <si>
    <t>Vadeia Menino Vadeia</t>
  </si>
  <si>
    <t>V Festival Internacional de Teatro de Bonecos de Brasília</t>
  </si>
  <si>
    <t>Uso  da Tecnologia como Transformação Cultural</t>
  </si>
  <si>
    <t>Urbe Audiovisual</t>
  </si>
  <si>
    <t>Uma Prática Cultural na Perspectiva Inclusiva</t>
  </si>
  <si>
    <t>Uma Luz no Horizonte</t>
  </si>
  <si>
    <t>Um Toque na Cuca</t>
  </si>
  <si>
    <t>Um centro de estudos para o Rádio Educativo</t>
  </si>
  <si>
    <t>Um Canto para Martin Fierro - 7ª edição</t>
  </si>
  <si>
    <t>Trilhas do Grande Sertão - Fase II -  Na Carreira de Santos Reis: Os Foliõ</t>
  </si>
  <si>
    <t>Tribo Arte</t>
  </si>
  <si>
    <t>Transformando com Arte- Agentes Comunitários de Intervenção Cultural</t>
  </si>
  <si>
    <t>Transarte - Arte em campo</t>
  </si>
  <si>
    <t>Tradição e Técnologia no Vale do Ribeira - uma alternativa para a inclusão</t>
  </si>
  <si>
    <t>Tradição dos Cantos Sagrados de Milho Verde/MG - (A)</t>
  </si>
  <si>
    <t>Trabalharte</t>
  </si>
  <si>
    <t>Torre de Circulação Vertical do Prédio da Faculdade  de Agronomia - Fase 4</t>
  </si>
  <si>
    <t>Todos Com Direito a Leitura</t>
  </si>
  <si>
    <t>TO AÍ</t>
  </si>
  <si>
    <t>Terreiro Cultural</t>
  </si>
  <si>
    <t>Termo De Parceria para implantação do Banco de Documentários Da América Latina</t>
  </si>
  <si>
    <t>Telecentro de Protagonismo Juvenil e seu Teatro Ambulante-Ponto Múltiplo de Cultura</t>
  </si>
  <si>
    <t>Teia das Culturas</t>
  </si>
  <si>
    <t>TECNOLOGIA DIGITAL/ FORMAÇÃO E PRODUÇÃO</t>
  </si>
  <si>
    <t>Tecendo o Futuro</t>
  </si>
  <si>
    <t>Teatro Sia Santa</t>
  </si>
  <si>
    <t>Teatro Jansen Filho</t>
  </si>
  <si>
    <t>Teatro em Movimento - IV Edição</t>
  </si>
  <si>
    <t>Teatro do Oprimido de Ponto a Ponto</t>
  </si>
  <si>
    <t>Teatro Contra o Silêncio das Manchas</t>
  </si>
  <si>
    <t>Tapeçaria de Burle Marx - Restauração, Iluminação e Ação Educativa</t>
  </si>
  <si>
    <t>Tambores do Quilombo Frechal</t>
  </si>
  <si>
    <t>Tambores do Piqui: Cartas de Liberdade</t>
  </si>
  <si>
    <t>Tambores do Maranhão</t>
  </si>
  <si>
    <t>Tambores de Tocantins</t>
  </si>
  <si>
    <t>Tá na Rua Brasil- Escola Carioca de Espetáculo</t>
  </si>
  <si>
    <t>T.E.A.R. De Cultura e Cidadania</t>
  </si>
  <si>
    <t xml:space="preserve">Sons de Cidadania </t>
  </si>
  <si>
    <t>Sons da Vila -Circo-Escola Guerreiros da Vila</t>
  </si>
  <si>
    <t>Som da Carnaubeira</t>
  </si>
  <si>
    <t>Solte o Boi na Escola</t>
  </si>
  <si>
    <t>Sociedade Litero Musical Minerva Cachoeirana</t>
  </si>
  <si>
    <t>Sistema Integrado de Informações Culturais</t>
  </si>
  <si>
    <t>Sistema de sonorização do Teatro do Centro Cultural Schubert</t>
  </si>
  <si>
    <t>Sertão Cultural : Ações Cidade de Cultura no Projeto Xique Xique</t>
  </si>
  <si>
    <t>Ser-Tão Brasil- Rede de Artes e Sentidos</t>
  </si>
  <si>
    <t>Seminário Museus Pontes entre Culturas</t>
  </si>
  <si>
    <t>SEMINÁRIO INTERNACIONAL DE CINEMA E AUDIOVISUAL (II)</t>
  </si>
  <si>
    <t>Semente cultural</t>
  </si>
  <si>
    <t>Semana de arte e cultura de Irecê/BA</t>
  </si>
  <si>
    <t>São José das Culturas</t>
  </si>
  <si>
    <t>Santo de Casa Faz Milagre</t>
  </si>
  <si>
    <t>Samba do Coco-História,Tradição e Resistência</t>
  </si>
  <si>
    <t>Samba de Véio da Comunidade da Ilha do Massangano Preservação da Identidade Cultural</t>
  </si>
  <si>
    <t>Ruas da Memória -Diversidade Cultural nas Rocas/RN</t>
  </si>
  <si>
    <t>Roteiro de Luz</t>
  </si>
  <si>
    <t>Roda Viva</t>
  </si>
  <si>
    <t>Roda de Teatro de Bonecos (4ª)</t>
  </si>
  <si>
    <t>Rio Claro- Cidade Viva</t>
  </si>
  <si>
    <t>Revitalização do Cactário e da Coleção de Cactáceas do Jardim Botânnico do Rio de Janeiro</t>
  </si>
  <si>
    <t xml:space="preserve">Revitalização do Bromeliário e da Coleção de Bromeliáceas do Jardim Botânico </t>
  </si>
  <si>
    <t>Revista de Cinema</t>
  </si>
  <si>
    <t>Restauro do Sobrado da Marcela em Viçosa do Ceará - CE</t>
  </si>
  <si>
    <t>Restauro da antiga sede do Engenho de N.S da Conc. da Lagoa com instalação do Centro de Visitantes</t>
  </si>
  <si>
    <t>Restauração do Telhado e Reforma das Instalações Elétricas da Igreja Matriz Nossa Senhora Conceição</t>
  </si>
  <si>
    <t xml:space="preserve">Restauração de Acervo do Museu Mariano Procópio - indumentária e matrial cerâmico </t>
  </si>
  <si>
    <t>Resgate de Saberes Populares- Cerâmica</t>
  </si>
  <si>
    <t>Resgate da Cultura Camponesa</t>
  </si>
  <si>
    <t>Resgatando através da arte</t>
  </si>
  <si>
    <t>Reis Assentados</t>
  </si>
  <si>
    <t>Reforma para um Centro Cultural</t>
  </si>
  <si>
    <t>Reforma Emergencial do Telhado do Galpão de Alegorias</t>
  </si>
  <si>
    <t>Reforma e Recuperação da Igreja Matriz Nossa Senhora da Conceição</t>
  </si>
  <si>
    <t>Reforma e Modernização do Teatro Municipal de Pedrinhas Paulista</t>
  </si>
  <si>
    <t>Reforma e Modernização do prédio do Museu Tião Carreiro</t>
  </si>
  <si>
    <t xml:space="preserve">Reforma e Ampliação do Terminal Turístico Mãe Mirinha de Portão / Centro de Cultura Afro Brasileira </t>
  </si>
  <si>
    <t>Reforma do Centro Cultural Professor Valdemar Gomes de Santana</t>
  </si>
  <si>
    <t>Reforma Cine Teatro Pe. José Zanelli</t>
  </si>
  <si>
    <t xml:space="preserve">Reforma Casa da Cultura de Joinville - Objeto Esquadrias </t>
  </si>
  <si>
    <t xml:space="preserve">Redefinição Ergonômica do Espaço de Apoio aos Servidores do Museu da República  </t>
  </si>
  <si>
    <t>Rede Viva- Rede de Culturas Populares Empreendedoras</t>
  </si>
  <si>
    <t>Rede Municipal de Cultura Viva em Salvador</t>
  </si>
  <si>
    <t>Rede de Pontos de Cultura do Piauí</t>
  </si>
  <si>
    <t xml:space="preserve">Rede de pontos de cultura do Município de Pelotas </t>
  </si>
  <si>
    <t>Rede de Pontos de Cultura de Osasco.</t>
  </si>
  <si>
    <t>Rede de Pontos de Cultura de Indaiatuba</t>
  </si>
  <si>
    <t>Rede de Museus do Maciço de Baturité</t>
  </si>
  <si>
    <t xml:space="preserve">Rede da Cidadania de Londrina </t>
  </si>
  <si>
    <t>Recuperação e Conservação do Terreiro Gantois</t>
  </si>
  <si>
    <t>Reconstrução da Igreja Nossa Senhora do Rosário Pompéia/DF</t>
  </si>
  <si>
    <t>Reconquistando a arte, a cultura e a cidadania de Marajó</t>
  </si>
  <si>
    <t>Reativação de Fanfarra</t>
  </si>
  <si>
    <t>Realização do Ritual "Pemb'kahac" da Cultura Krahô</t>
  </si>
  <si>
    <t>Raizes do Sertão</t>
  </si>
  <si>
    <t xml:space="preserve">Rádio Ponto FM- Cidadania no Ar    </t>
  </si>
  <si>
    <t>Quilombo Cultural dos Orixás</t>
  </si>
  <si>
    <t>Quenda</t>
  </si>
  <si>
    <t>Pulsa Cultura</t>
  </si>
  <si>
    <t>Protagonizando o Espetáculo da Vida</t>
  </si>
  <si>
    <t>Projeto Ubuntu na Federação</t>
  </si>
  <si>
    <t>Projeto Terça Caymmi</t>
  </si>
  <si>
    <t>Projeto Teatro Cidadão</t>
  </si>
  <si>
    <t>Projeto Restaurando</t>
  </si>
  <si>
    <t>Projeto Restauração e Acondicionamento de Obras Raras</t>
  </si>
  <si>
    <t>Carnaval fora de época</t>
  </si>
  <si>
    <t>Projeto Rabecando - A Preservação através do Repasse</t>
  </si>
  <si>
    <t>Projeto Portas da Cultura</t>
  </si>
  <si>
    <t>Projeto Ponto de Cultura do Bloco Afro Odomode</t>
  </si>
  <si>
    <t>Projeto Ponto Cultural Inter-Ações</t>
  </si>
  <si>
    <t>Projeto Navegar Amazônia</t>
  </si>
  <si>
    <t>Projeto Memorial Severina Paraíso da Silva - Mãe Biu</t>
  </si>
  <si>
    <t>Projeto Memória Audiovisual Tradições Culturais Goiabeiras Velha - Vitória/ES</t>
  </si>
  <si>
    <t>Projeto Janela Aberta</t>
  </si>
  <si>
    <t>Projeto Irôco</t>
  </si>
  <si>
    <t>Projeto Integração Pela Música-PIM</t>
  </si>
  <si>
    <t>Projeto Folia de Reis e Pastorinhas</t>
  </si>
  <si>
    <t>Projeto Expressões  Sertanejas</t>
  </si>
  <si>
    <t>Projeto Ensina-me a Crescer</t>
  </si>
  <si>
    <t>Projeto do Centro de Documentação da Juventude - CEDOJ</t>
  </si>
  <si>
    <t xml:space="preserve">Projeto de Revitalização do Prédio do Museu Treze de Maio </t>
  </si>
  <si>
    <t>Projeto de Reforma e Aquisição de Equipamentos para o Centro Cultural do Municípo de Sena Madureira</t>
  </si>
  <si>
    <t>Projeto de Equipamentos do Centro Cultural Fazenda do Pontal</t>
  </si>
  <si>
    <t>Projeto de Construção de Centro Cultural</t>
  </si>
  <si>
    <t>Projeto de Conclusão da Casa da Cultura do Município</t>
  </si>
  <si>
    <t>Projeto cultural via sacra - Taguatinga, Samambaia, Santa Maria/DF e Céu Azul/GO</t>
  </si>
  <si>
    <t>Projeto Cultural Manoel Martins</t>
  </si>
  <si>
    <t>Projeto Cultura Bankoma Capoeira</t>
  </si>
  <si>
    <t>Projeto Cuca-(Centros Universitários de Cultura e Arte) Paraná</t>
  </si>
  <si>
    <t>Projeto Criação de Centro Cultural - Mairi - BA</t>
  </si>
  <si>
    <t>Projeto Canto Livre</t>
  </si>
  <si>
    <t xml:space="preserve">Projeto Calu                          </t>
  </si>
  <si>
    <t>Projeto Bem-te-vi</t>
  </si>
  <si>
    <t>Projeto Beija-Flor - Arte e cultura por uma escola cidadã</t>
  </si>
  <si>
    <t>Projeto As Novas Ondas da Maré</t>
  </si>
  <si>
    <t>Projeto Arte, Cultura e Cidadania</t>
  </si>
  <si>
    <t>Projeto Arte na Praça</t>
  </si>
  <si>
    <t>Projeto Aprendendo com Arte</t>
  </si>
  <si>
    <t>Projeto 2005 - Escola de Música - XX Seminários Internacionais.</t>
  </si>
  <si>
    <t>Projeto  Multlipicadores  e Cultura</t>
  </si>
  <si>
    <t>Programa de Oficinas do Galpão de Arte</t>
  </si>
  <si>
    <t>Programa de Inclusão Audiovisual e Digital na Oficina do Parque</t>
  </si>
  <si>
    <t>Produção Televisiva</t>
  </si>
  <si>
    <t>Programa de Fomento à Produção e Teledifusão do Documentário Brasileiro - DOCTVIII</t>
  </si>
  <si>
    <t>Produção de Vídeo e Formação de Platéia</t>
  </si>
  <si>
    <t>Primeiro Plano 2005 - Festival de Cinema de Juiz de Fora</t>
  </si>
  <si>
    <t>Preservação e Resgate do Acervo Cultural da Imprensa Oficial de Roraima</t>
  </si>
  <si>
    <t>Preservação do Patrimõnio; inclusão  social mediante produção e utilização de multimidia.</t>
  </si>
  <si>
    <t>Preservação do Patrimõnio: Inclusão Social Mediante Produção e Utilização de Multimídia</t>
  </si>
  <si>
    <t>Preservação de Bens Culturais de Natureza Material</t>
  </si>
  <si>
    <t>Preservação da Memória Italiana no RS</t>
  </si>
  <si>
    <t>Presença Brasil em Cannes 2005</t>
  </si>
  <si>
    <t>Prêmio Sergio Motta de Arte e Tecnologia 6º</t>
  </si>
  <si>
    <t>Prêmio Funarte de Estímulo ao Circo/2005</t>
  </si>
  <si>
    <t>Pra ver, ouvir e contar</t>
  </si>
  <si>
    <t>portal cultural</t>
  </si>
  <si>
    <t>Ponto Volante de Cultura</t>
  </si>
  <si>
    <t>Ponto no Xingu</t>
  </si>
  <si>
    <t>Ponto na Quebrada- Ponto de Cultura/ MHHOB/ Fome de Livro na Quebrada (São Luís - MA)</t>
  </si>
  <si>
    <t>Ponto de Encontro Cineclubista</t>
  </si>
  <si>
    <t>Ponto de Cultura Vila Buarque</t>
  </si>
  <si>
    <t>Ponto de Cultura UNEGRO/BA</t>
  </si>
  <si>
    <t>Ponto de Cultura Quilombo do Rosário - Oeiras - PI</t>
  </si>
  <si>
    <t>Ponto de Cultura Quartas Literárias</t>
  </si>
  <si>
    <t>Ponto de Cultura Plantando Girassóis</t>
  </si>
  <si>
    <t>Ponto de Cultura Pilar do Sul</t>
  </si>
  <si>
    <t>Ponto de Cultura Pé na Taba</t>
  </si>
  <si>
    <t>Ponto de Cultura Oficina da Imagem CAPS AD</t>
  </si>
  <si>
    <t>Ponto de Cultura o Menino de Ceilandia</t>
  </si>
  <si>
    <t>Ponto de Cultura Museu Casa do Pontal</t>
  </si>
  <si>
    <t>Ponto de Cultura Mestre Cambota</t>
  </si>
  <si>
    <t>Ponto de Cultura Meri Ore Eda</t>
  </si>
  <si>
    <t>Ponto de Cultura Maria Mulher</t>
  </si>
  <si>
    <t>Ponto de Cultura Kariri-Xocó: Raízes da Tradição</t>
  </si>
  <si>
    <t>Ponto de Cultura Guarulhos</t>
  </si>
  <si>
    <t>Ponto de Cultura Fanti Ashanti</t>
  </si>
  <si>
    <t>Ponto de Cultura em Gênero</t>
  </si>
  <si>
    <t>Ponto de Cultura Dr. João Carlos Hass Sobrinho</t>
  </si>
  <si>
    <t>Ponto de Cultura de Taboão da Serra: Formação de Adolescentes para Produção de Disseminação Cultural</t>
  </si>
  <si>
    <t>Ponto de Cultura Circo Boneco e Riso</t>
  </si>
  <si>
    <t>Ponto de Cultura Cinema Brasil</t>
  </si>
  <si>
    <t>Ponto de Cultura Cia Artcum- ACCA</t>
  </si>
  <si>
    <t>Ponto de Cultura Centro de Formação dos Povos da Floresta</t>
  </si>
  <si>
    <t>Ponto de Cultura Cavaleiro do Jorge</t>
  </si>
  <si>
    <t>Ponto de Cultura Campo do Tuca</t>
  </si>
  <si>
    <t xml:space="preserve">Ponto de Cultura Bumba-Boi-D`Água </t>
  </si>
  <si>
    <t>Ponto de Cultura Brasiliense de Teatro</t>
  </si>
  <si>
    <t>Ponto de Cultura Bem -te-vi</t>
  </si>
  <si>
    <t>Ponto de Cultura Barão de Mauá</t>
  </si>
  <si>
    <t>Ponto de Cultura Banquete Literário</t>
  </si>
  <si>
    <t>Ponto de Cultura Arte Viva</t>
  </si>
  <si>
    <t>Ponto de Cultura Ananin</t>
  </si>
  <si>
    <t>Ponto de Cultura Amorim Rima</t>
  </si>
  <si>
    <t xml:space="preserve">Ponto de Cultura ABD Antares </t>
  </si>
  <si>
    <t>Ponto de Cultura a Bruxa Tá Solta</t>
  </si>
  <si>
    <t xml:space="preserve">Ponto de Cultura - Aquisição de Equipamentos </t>
  </si>
  <si>
    <t>Ponto de cultura - Aquisição de Equipamentos</t>
  </si>
  <si>
    <t>Ponto de Cuiltura Krukutu</t>
  </si>
  <si>
    <t>Ponto de  Cultura de  Angical</t>
  </si>
  <si>
    <t>Ponto Cultural e Ambiental da Serra do Cipó</t>
  </si>
  <si>
    <t>Ponto Cultural do Bairro Assunção</t>
  </si>
  <si>
    <t>Ponto Amazõnico de Cultura Viva</t>
  </si>
  <si>
    <t>Pontão Rede de Pontos de Cultura da Prefeitura de Boa Vista</t>
  </si>
  <si>
    <t>Pontão Guerreiros Alagoano</t>
  </si>
  <si>
    <t>Pontão de Cultura Móvel</t>
  </si>
  <si>
    <t>Pontão de Cultura Intinerante</t>
  </si>
  <si>
    <t>Pontão de Cultura do Kaos</t>
  </si>
  <si>
    <t>Pontão de Cultura da Serra do Rio de Janeiro- Oficina Escola de Artes de Nova Friburgo/RJ</t>
  </si>
  <si>
    <t xml:space="preserve">Pontão - Tenda Cultural Jovem de Anápolis </t>
  </si>
  <si>
    <t>Pontão - Rede Cultural da Mulher</t>
  </si>
  <si>
    <t>Pontão - MUSEU AFRO BRASIL (Pontão de Cultura)</t>
  </si>
  <si>
    <t>Pontão - Chã de Folguedos</t>
  </si>
  <si>
    <t>Pontão - Centro Tecnológico da  Cultura Digital</t>
  </si>
  <si>
    <t>Pólo de Cultura Centro Cultural Roda Viva</t>
  </si>
  <si>
    <t>Plano Emergencial de Duplicação do Acervo Cinédia III</t>
  </si>
  <si>
    <t>Plano de reestruturação do Museu Nacional de Belas Artes</t>
  </si>
  <si>
    <t>Plano de Atividades da Fundação Bienal de São Paulo</t>
  </si>
  <si>
    <t>Pierre  Verger: no Centro da Cultura Afro Brasileira</t>
  </si>
  <si>
    <t>Pesquisa - Ação de artes visuais entre adolescentes usuários de drogas</t>
  </si>
  <si>
    <t>Patrimonio Histórico e Cultura</t>
  </si>
  <si>
    <t>PATRIMÕNIO  IMATERIAL e GERAÇÃO DE RENDA EM PARATY</t>
  </si>
  <si>
    <t>Passos Perdidos - História Desenhada</t>
  </si>
  <si>
    <t>Passos Cidadãos</t>
  </si>
  <si>
    <t>Paradigma</t>
  </si>
  <si>
    <t>Parada do Orgulho GLTB 2005 - I Parada pela Diversidade Sexual do Vale do Paraíba</t>
  </si>
  <si>
    <t>Ópera Alabê de Jerusalém</t>
  </si>
  <si>
    <t>Olhar São Paulo</t>
  </si>
  <si>
    <t>Oficinas Pedagógicas de Prosa, Poesia e Teatro</t>
  </si>
  <si>
    <t>Oficinas de Bordados, Adereços  e  Alegorias para Encontro Estadual de Maracatus de Baque Solto(16°)</t>
  </si>
  <si>
    <t>Oficinas Culturais Identitárias do Imaginário Popular</t>
  </si>
  <si>
    <t>Oficinas Culturais de Santa Helena</t>
  </si>
  <si>
    <t>Oficina Som da Floresta</t>
  </si>
  <si>
    <t>Oficina Permanente de Teatro e Circo</t>
  </si>
  <si>
    <t>Oficina de Surrão</t>
  </si>
  <si>
    <t>Oficina de Sonhos</t>
  </si>
  <si>
    <t>Oficina de Música e Coral Renascer</t>
  </si>
  <si>
    <t xml:space="preserve">Oficina de Confecção de Estandartes </t>
  </si>
  <si>
    <t>Oficina de Bordado do Maracatu Leão Vencedor</t>
  </si>
  <si>
    <t>Ocupação Teatral na Vila Santa Rosa</t>
  </si>
  <si>
    <t>Ocas- Oficinas Culturais de Arte e Saúde</t>
  </si>
  <si>
    <t>Oca - Escola Cultural</t>
  </si>
  <si>
    <t>O Silêncio dos Intelectuais</t>
  </si>
  <si>
    <t>O Samba é o Pretexto e a Cidadania é o Contexto</t>
  </si>
  <si>
    <t>O Herbário de Alexandre Rodrigues Ferreira</t>
  </si>
  <si>
    <t>O Grito do Ipiranga</t>
  </si>
  <si>
    <t>O Brasil e sua Diversidade Cultural nos Pontos de Cultura</t>
  </si>
  <si>
    <t>Núcleo de Memória e Produção de Cultura Popular Coco de Umbigada</t>
  </si>
  <si>
    <t xml:space="preserve">Núcleo de Comunicação Comunitária do Recife </t>
  </si>
  <si>
    <t>NÚCLEO DE CINEMA E AUDIOVISUAL - NAU</t>
  </si>
  <si>
    <t>Núcleo de Arte Viva</t>
  </si>
  <si>
    <t>Núcleo Baé- Centro de Apoio e Integração dos Grupos Culturais  e Etnia Regional</t>
  </si>
  <si>
    <t>NUCAP-Núcleo de Cpacitação Popular</t>
  </si>
  <si>
    <t>Nosso Palco é a Rua</t>
  </si>
  <si>
    <t>No Bico da Cultura</t>
  </si>
  <si>
    <t>Navegar Amazônia</t>
  </si>
  <si>
    <t>Nas Trilhas da Cidadania Cultural</t>
  </si>
  <si>
    <t>Ñande Arandu Pygua - Memória Viva Guarani</t>
  </si>
  <si>
    <t>Na Ponta do Verso: Poesia de Improviso no Brasil</t>
  </si>
  <si>
    <t>Mutirão Jovem Cultura- Ações de Base em Cultura para Várzea Paulista</t>
  </si>
  <si>
    <t>Musica pra Gente</t>
  </si>
  <si>
    <t>Musica e Artesanato: Cultura Tradicional no Norte de Minas</t>
  </si>
  <si>
    <t>Música e Artesanato Marajoara; A cultura regional como meio de inclusão social.</t>
  </si>
  <si>
    <t>Música é arte viva</t>
  </si>
  <si>
    <t>Museu Viva Giramundo</t>
  </si>
  <si>
    <t>Museu Nacional do Mar - Barcos de Recôncavo - Maragogipe</t>
  </si>
  <si>
    <t>Museu dos Povos Indígenas do Oiapóque/AP</t>
  </si>
  <si>
    <t>Museu da Maré; Identidade e Cultura</t>
  </si>
  <si>
    <t>Movimentos Sociais e Construção da Identidade do Povo Acreano - Seminário</t>
  </si>
  <si>
    <t>Mostra Popular e Comunitária de Cinema Ano II</t>
  </si>
  <si>
    <t>MOSTRA GUARNICÊ INTINERANTE DE CINE-VÍDEO</t>
  </si>
  <si>
    <t>Mostra de cinema Infantil de Florianópolis</t>
  </si>
  <si>
    <t>Mostra de Cinema De Tiradentes - EDIÇÃO 2006</t>
  </si>
  <si>
    <t>Mostra de Canto Lírico (IV)</t>
  </si>
  <si>
    <t>Mostra das "Casas dos Violeiros"</t>
  </si>
  <si>
    <t>Mostra audiovisual 32 anos da jornada da Bahia</t>
  </si>
  <si>
    <t>Moinho Cultural Sul Americano</t>
  </si>
  <si>
    <t xml:space="preserve">MÓDULO SOCIAL CULTURAL </t>
  </si>
  <si>
    <t>Modinhas de Goiás: Registro em Imagem e Som</t>
  </si>
  <si>
    <t>Modernização e restauração do Museu Histórico Nacional</t>
  </si>
  <si>
    <t>Modernização de unidades museológicas</t>
  </si>
  <si>
    <t>Modernização da Biblioteca Lamenha Filho</t>
  </si>
  <si>
    <t>Mobilização Cultural Comunidade Afonjá</t>
  </si>
  <si>
    <t>Minha Vila Filmo Eu</t>
  </si>
  <si>
    <t>Mestre Librina - Uma homenagem dos  Mestres do Cruzeiro</t>
  </si>
  <si>
    <t>Meninos Guerreiros</t>
  </si>
  <si>
    <t>Memória e Identidade</t>
  </si>
  <si>
    <t xml:space="preserve">Melhorias do Auditório Ulisses guimarâes </t>
  </si>
  <si>
    <t>Meio dia em ponto</t>
  </si>
  <si>
    <t>Mascarados</t>
  </si>
  <si>
    <t>Marechal em Movimento</t>
  </si>
  <si>
    <t>Maracatu Piaba de Ouro- Formação Continuada</t>
  </si>
  <si>
    <t>Maracambuco dança nas Artes com Leda Alves</t>
  </si>
  <si>
    <t>MAPA-PIÁ 2005 - Mostra Audiovisual Paraná para Infância e Adolescência</t>
  </si>
  <si>
    <t>Manutenção do Museu Histórico de Santa Catarina - Palácio Cruz e Sousa</t>
  </si>
  <si>
    <t xml:space="preserve">Manutenção do Circuito Universitário de Cultura e Arte - CUCA 2006 </t>
  </si>
  <si>
    <t>Macaíba: Cultura e Memória</t>
  </si>
  <si>
    <t>Lumiar</t>
  </si>
  <si>
    <t>Lua tribal</t>
  </si>
  <si>
    <t xml:space="preserve">Loja de Artesanato -Museu Nacional do Mar </t>
  </si>
  <si>
    <t>Lira Nordestina: Espaço de cultura e produção da literatura de cordel no brasil</t>
  </si>
  <si>
    <t>Levantando a Lona</t>
  </si>
  <si>
    <t>Lazzo Matumbi 25 anos</t>
  </si>
  <si>
    <t>Lavagem das Escadarias da Igreja de Madeleine</t>
  </si>
  <si>
    <t>Lampião da Arte e da Cultura</t>
  </si>
  <si>
    <t>Laboratório de Produção Audio/Visual</t>
  </si>
  <si>
    <t>Juventude Viva-Protagonismo,Arte e Cultura da Paz</t>
  </si>
  <si>
    <t>Jovem Comunicador</t>
  </si>
  <si>
    <t>Jovem Artista</t>
  </si>
  <si>
    <t xml:space="preserve">Joga Capoiera  Camarada </t>
  </si>
  <si>
    <t>Jequitinhonha sobre rodas-Ponto de  Cultura Itinerante</t>
  </si>
  <si>
    <t>Itaguari - Catira e Viola - Encontro Regional</t>
  </si>
  <si>
    <t>Inventário do Patrimônio Cultural e Natural das Fazendas Centenárias de Itabira</t>
  </si>
  <si>
    <t>Interculturalidades - 3.º encontro de culturas</t>
  </si>
  <si>
    <t>Inter-arte-ação - Ação, Inclusão e Cidadania</t>
  </si>
  <si>
    <t>Instrumentos para Banda Municipal Santa Cecilia</t>
  </si>
  <si>
    <t>Instalação de Memorial da Anistia e Direitos Humanos no Estado da Bahia</t>
  </si>
  <si>
    <t>Instalação de Espaços Culturais - Ampliação de espaço cultural - Capixaba/AC.</t>
  </si>
  <si>
    <t>Instalação de Espaços Culturais</t>
  </si>
  <si>
    <t>Instalação de Espaço Cultural 2ª Etapa</t>
  </si>
  <si>
    <t>Informatização do acervo da biblioteca pública municipal Nereu Ramos</t>
  </si>
  <si>
    <t>Indios On-Line</t>
  </si>
  <si>
    <t>Incubadora  Cultural</t>
  </si>
  <si>
    <t>Implementação e Modenização de Espaços Culturais - Construção do Centro Cultural - 6ª etapa</t>
  </si>
  <si>
    <t>Implantação do Núcleo  de Difusão Cultural do Médio Parnaíba</t>
  </si>
  <si>
    <t>Implantação do Museu Delfim Moreira</t>
  </si>
  <si>
    <t>Implantação de espaços culturais - construção de quadrilhódromo em Rio Branco/AC</t>
  </si>
  <si>
    <t>Implantação de Centro Cultural na Cidade de Dois Vizinhos</t>
  </si>
  <si>
    <t>Implantação de Biblioteca Pública</t>
  </si>
  <si>
    <t xml:space="preserve">Implantação da Escolinha de Bumba-Meu-Boi de Timon </t>
  </si>
  <si>
    <t>Implantação da 3ª Etapa do Centro Cultural no Município de Cacoal/RO</t>
  </si>
  <si>
    <t>Imargens - Participação Brasileira</t>
  </si>
  <si>
    <t>Iluminação Cênica do Teatro do Centro Cultural Schubert</t>
  </si>
  <si>
    <t>II Semana de Arte e Cultura da nação Piauí</t>
  </si>
  <si>
    <t>II Festival de Cinema de Paraty - ParatyCine</t>
  </si>
  <si>
    <t xml:space="preserve">IGREJA DE SÃO FRANCISCO DE ASSIS </t>
  </si>
  <si>
    <t>Humbiumbi- Raízes Africanas</t>
  </si>
  <si>
    <t>Hip-Hop Educando</t>
  </si>
  <si>
    <t>Hip-Hop a Lápis</t>
  </si>
  <si>
    <t>Grupo Catumbi e Irmandade Nossa Senhora do Rosário</t>
  </si>
  <si>
    <t>Grupo Afro -Cultural Nativos da Bahia</t>
  </si>
  <si>
    <t>Grãos de Luz e Griô: A Tradição Viva</t>
  </si>
  <si>
    <t>Grandes personagens brasileiros - A INFLUÊNCIA NA FORMAÇÃO DO BRASIL/HISTÓRIA DA ARTE</t>
  </si>
  <si>
    <t>GLTB 2005 - VIII Parada Orgulho Lésbicas Gays Bissexuais Transgêneros Brasília</t>
  </si>
  <si>
    <t>GLTB 2005 - VIII Parada do Orgulho GLBT de Belô</t>
  </si>
  <si>
    <t>GLTB 2005 - VI Parada da Diversidade Sexual do Ceará</t>
  </si>
  <si>
    <t>GLTB 2005 - Programação Oficial da 10ª Parada do Orgulho GLBT Rio 2005</t>
  </si>
  <si>
    <t>GLTB 2005 - Paradas do Orgulho GLBT do Interior de Goiás</t>
  </si>
  <si>
    <t>GLTB 2005 - Parada do Orgulho GLST de Alagoas</t>
  </si>
  <si>
    <t>GLTB 2005 - Parada do Orgulho GLBT de Porto Alegre</t>
  </si>
  <si>
    <t>GLTB 2005 - Mês da Diversidade Humana 2005.</t>
  </si>
  <si>
    <t>GLTB 2005 - IV Semana Paraibana da Consciência Homossexual - IV Parada da Diversidade Sexual</t>
  </si>
  <si>
    <t>GLTB 2005 - IV Parada Gay de Feira de Santana/BA</t>
  </si>
  <si>
    <t>GLTB 2005 - IV Parada do Orgulho Gay de Camaçari, Prevenção e Sem Homofobia</t>
  </si>
  <si>
    <t>GLTB 2005 - IV Parada do Orgulho Gay da Bahia</t>
  </si>
  <si>
    <t>GLTB 2005 - IV Parada da Diversidade Sexual e Show da Diversidade</t>
  </si>
  <si>
    <t>GLTB 2005 - IV Parada da Diversidade Sexual</t>
  </si>
  <si>
    <t>GLTB 2005 - III Parada Livre de Alvorada</t>
  </si>
  <si>
    <t>GLTB 2005 - III Parada da Cidadania e do Orgulho de Juiz de Fora.</t>
  </si>
  <si>
    <t>GLTB 2005 - II Parada GLBT de Palmas e Tocantins</t>
  </si>
  <si>
    <t>GLTB 2005 - II Parada do Orgulho pela Diversidade Sexual de São Luís</t>
  </si>
  <si>
    <t>GLTB 2005 - II Parada do Orgulho GLTB do Sul de Minas.</t>
  </si>
  <si>
    <t>GLTB 2005 - 9ª Semana Cultural da Diversidade Humana e 9ª Parada do Orgulho GLTTB Goiânia/GO</t>
  </si>
  <si>
    <t>GLTB 2005 - 9ª Parada do Orgulho de Gays, Lésbicas, Bissexuais e Transgêneros de São Paulo</t>
  </si>
  <si>
    <t>GLTB 2005 - 4ª Parada do Orgulho GLBT de Uberlândia</t>
  </si>
  <si>
    <t>GLBT do Rio Grande do Sul</t>
  </si>
  <si>
    <t>Gigante Cidadão-Entardecer em Olinda</t>
  </si>
  <si>
    <t>Geração Documentária</t>
  </si>
  <si>
    <t>Galpão de Artes de Marabá-GAM</t>
  </si>
  <si>
    <t xml:space="preserve">Galpão Arte em Construção </t>
  </si>
  <si>
    <t>Frango Com Quiabo e Coca Cola (repatriados)</t>
  </si>
  <si>
    <t>Fotografia e Identidade</t>
  </si>
  <si>
    <t>Fórum Audiovisual Mercosul</t>
  </si>
  <si>
    <t>Formação de Educadores Brincantes</t>
  </si>
  <si>
    <t>Formação de Cinema e Video Digital e Desenvolvimento de Cineclube</t>
  </si>
  <si>
    <t>Formação de Biblioteca específica de música e artes visuais na Zona da Mata Mineira</t>
  </si>
  <si>
    <t>Formação de Agentes Culturais Juvenis</t>
  </si>
  <si>
    <t>Formação de agente comunitário de comunicação</t>
  </si>
  <si>
    <t>Obras de Referência</t>
  </si>
  <si>
    <t>Fomento para Formação e Reconstrução da Identidade Cultural Camponesa</t>
  </si>
  <si>
    <t>Fomento a projetos museológicos</t>
  </si>
  <si>
    <t>Fomento a Bandas de Música - Fomento a Bandas de Música em Municípios do Estado de Pernambuco</t>
  </si>
  <si>
    <t>Folias de Reis/Rap</t>
  </si>
  <si>
    <t>Folia Cidadâ</t>
  </si>
  <si>
    <t>Folclore nas Barrancas do SÃ£o Francisco</t>
  </si>
  <si>
    <t>Figuras em Trânsito</t>
  </si>
  <si>
    <t>FIEL - Feira Intercolegial Estudantil do Livro (XXIV)</t>
  </si>
  <si>
    <t>Festival Unicanto de Corais (10.º) - Edição CD do evento</t>
  </si>
  <si>
    <t xml:space="preserve">Festival Popular de Música de Santa Maria </t>
  </si>
  <si>
    <t>Festival Nacional-imagem em 5 minutos 2005 (X)</t>
  </si>
  <si>
    <t>Festival Nacional de cinema e Vídeo Universitário - 4ª Nóia</t>
  </si>
  <si>
    <t>Festival Internacional De Televisão</t>
  </si>
  <si>
    <t>Festival Internacional de Cinema e Cultura dos povos FESTPOP (II)</t>
  </si>
  <si>
    <t>Festival Internacional da Arte Capoeira</t>
  </si>
  <si>
    <t>Festival Gospel de Teixeiras, Ervália e São Domingos do Prata/MG</t>
  </si>
  <si>
    <t>Festival de Teatro do Recife (VIII)</t>
  </si>
  <si>
    <t>Festival de poesia e cultura popular da região Norte e Serra da Ibiapaba no Estado do Ceará (I)</t>
  </si>
  <si>
    <t>Festival De Jovens Realizadores De Audiovisual Do Mercosul II</t>
  </si>
  <si>
    <t>Festival de Brasília Teatro de Grupo - (III)</t>
  </si>
  <si>
    <t>Festival Cinemulher (1º)</t>
  </si>
  <si>
    <t>Festival Canta Pará - Talentos da Terra</t>
  </si>
  <si>
    <t>Festa Latina de Bonequeiros Brincantes e Pensantes</t>
  </si>
  <si>
    <t>Festa do Cururuquara</t>
  </si>
  <si>
    <t>Festa de Coroação de Chico Rei</t>
  </si>
  <si>
    <t>Festa da Cultura Popular - (En) Cantos e Travessuras dos Sertões</t>
  </si>
  <si>
    <t>Fest Gospel Gurinhatã 1°</t>
  </si>
  <si>
    <t>Feira do artesanato de Salgadinho-PE</t>
  </si>
  <si>
    <t>Fazenda Cultural</t>
  </si>
  <si>
    <t>Fabricação e montagem de mecânica cênica para o Teatro Municipal de Jales</t>
  </si>
  <si>
    <t>Estrutura Documental</t>
  </si>
  <si>
    <t>Estrada da Vida</t>
  </si>
  <si>
    <t>Estação Cidadania</t>
  </si>
  <si>
    <t>Espelho da Comunidade</t>
  </si>
  <si>
    <t>Espaço de Construção da Cultura</t>
  </si>
  <si>
    <t xml:space="preserve">Espaço Cultural Paulo Bertran </t>
  </si>
  <si>
    <t>Espaço Cultural na Amazônia -Investindo na cultura  e no conhecimento para preservar a floresta</t>
  </si>
  <si>
    <t>Espaço Cultural 100  Dimensão</t>
  </si>
  <si>
    <t>Escolinha de Artes Infantil</t>
  </si>
  <si>
    <t>Escola de Samba e Choro da Zona Leste</t>
  </si>
  <si>
    <t>Escola de Mídia</t>
  </si>
  <si>
    <t>Escola de Jongo-Serrinha</t>
  </si>
  <si>
    <t>Escola de Circo Pequeno Tigre- Núcleo Rio de Janeiro</t>
  </si>
  <si>
    <t>Escola Cultural Artística</t>
  </si>
  <si>
    <t>Equipamentos para o Centro Cultural</t>
  </si>
  <si>
    <t>Entrando em Cena</t>
  </si>
  <si>
    <t>Encontros Culturais - O Grito das Ruas</t>
  </si>
  <si>
    <t>Encontro Nacional de Cultura , Educação, Cidadania e Economia Solidária</t>
  </si>
  <si>
    <t>Encontro Folclórico, Artístico e Cultural em Planaltina</t>
  </si>
  <si>
    <t>Encontro da Religião dos Orixás (VII)</t>
  </si>
  <si>
    <t>ENCONTRO CULTURAL-JOVEM CIDADÃO</t>
  </si>
  <si>
    <t xml:space="preserve">Encontro Brasileiro de Gays, Lésbicas e Transgêneros (EBGL) XII </t>
  </si>
  <si>
    <t>Encantando a Vida</t>
  </si>
  <si>
    <t>Em uma coisa existem muitas coisas- A luta do movimento bixigão no Teatro Oficina</t>
  </si>
  <si>
    <t>Educarte em Quixelô / CE</t>
  </si>
  <si>
    <t>Educação Patrimonial no Museu Casa do Pontal - Novos Olhares Sobre a Arte popular Brasileira</t>
  </si>
  <si>
    <t>Educação ,Diversão e Arte-Ponto a Ponto Tecendo  Cidadania</t>
  </si>
  <si>
    <t>Edital Modernização de Museus</t>
  </si>
  <si>
    <t>Ecos- Escola de Comunicação da Serra</t>
  </si>
  <si>
    <t>Ecomuseu Comunitário Graciliano é Uma Graça</t>
  </si>
  <si>
    <t>Ecocultura: Cidadania e Arte</t>
  </si>
  <si>
    <t>Dois Dedos de Prosa - O Rádio no Resgate da Cultura Oral do Povo do Semi-Árido</t>
  </si>
  <si>
    <t>Documentos Históricos e Artisticos como Patrimônio Cultural em Olinda</t>
  </si>
  <si>
    <t>DOCTV IBERO-AMÉRICA</t>
  </si>
  <si>
    <t xml:space="preserve">Diversidade e Dinâmica Cultural, Patrimônio  e Imaterial </t>
  </si>
  <si>
    <t>Diversaõ e Arte</t>
  </si>
  <si>
    <t>DIAGNÓSTICO SETORIAL - FESTIVAIS AUDIOVISUAIS</t>
  </si>
  <si>
    <t>DIAGNÓSTICO DO SETOR AUDIOVISUAL BRASILEIRO</t>
  </si>
  <si>
    <t xml:space="preserve">Descobrir o Teatro_x000D_
</t>
  </si>
  <si>
    <t>Descobrindo novos caminhos através da Música</t>
  </si>
  <si>
    <t>De São Luís a São Luís</t>
  </si>
  <si>
    <t>De Olho na Tela</t>
  </si>
  <si>
    <t>De Antena Ligada</t>
  </si>
  <si>
    <t>Dança Vida</t>
  </si>
  <si>
    <t>Damas da Camélia</t>
  </si>
  <si>
    <t>Curtir Isso - Cultura no Centro</t>
  </si>
  <si>
    <t>Curso Profissionalizante de Desenho e Animação</t>
  </si>
  <si>
    <t>Curso do Audiovisual Modular - parte II</t>
  </si>
  <si>
    <t>Curso de Música do Centro Evangélico de Educação e Cultura Pastor Raimundo Soares de Lima</t>
  </si>
  <si>
    <t>Culturas Populares da Chapada dos Veadeiros</t>
  </si>
  <si>
    <t>Culturando</t>
  </si>
  <si>
    <t>Cultura: Direito de Todos</t>
  </si>
  <si>
    <t xml:space="preserve">Cultura, Educação e Cidadania </t>
  </si>
  <si>
    <t>Cultura Viva Timbira</t>
  </si>
  <si>
    <t>Cultura Popular no Imaginário Amazônico (A)</t>
  </si>
  <si>
    <t>Cultura Popular na Cidade</t>
  </si>
  <si>
    <t>Cultura Para Todos</t>
  </si>
  <si>
    <t xml:space="preserve">Cultura para o Desenvolvimento </t>
  </si>
  <si>
    <t>Cultura Nativa no Caminho das Tropas</t>
  </si>
  <si>
    <t>Cultura na Vila</t>
  </si>
  <si>
    <t>Filosofia</t>
  </si>
  <si>
    <t xml:space="preserve">Cultura e Pensamento em Tempos de Incerteza - O Silêncio das Intelectuais  </t>
  </si>
  <si>
    <t>Cultura da Gente</t>
  </si>
  <si>
    <t xml:space="preserve">Cultura Cidadania   </t>
  </si>
  <si>
    <t>Cuca-Une( Circuitos Universitários de Cultura e Arte)MT</t>
  </si>
  <si>
    <t>CUCA/UNE - Circuitos Universitários de Cultura e Arte- Brasília</t>
  </si>
  <si>
    <t>Criméia Resistência Comunitária</t>
  </si>
  <si>
    <t>Criação e Implantação de Orquestra Jovem de Diamantina</t>
  </si>
  <si>
    <t>CRIAÇÃO</t>
  </si>
  <si>
    <t>Cordel nas Escolas</t>
  </si>
  <si>
    <t>Cordão Cultural por Milho Verde: fazer saber para tornar e poder contar</t>
  </si>
  <si>
    <t>Copa da Cultura-Pré Produção</t>
  </si>
  <si>
    <t>Convênio Tempo Clauber II</t>
  </si>
  <si>
    <t>Conte Sua História- Revisado</t>
  </si>
  <si>
    <t>Contando e Recontando Histórias e Canções de Ninar: O boi multicor</t>
  </si>
  <si>
    <t>Construção de uma Oficina Comunitária.</t>
  </si>
  <si>
    <t xml:space="preserve">Construção de Teatro Municipal </t>
  </si>
  <si>
    <t>Construção de Museu no Município de Pinheirinho do Vale - RS</t>
  </si>
  <si>
    <t xml:space="preserve">Construção de Centro Cultural </t>
  </si>
  <si>
    <t>Construção de Biblioteca Comunitária</t>
  </si>
  <si>
    <t>Construção de Biblioteca</t>
  </si>
  <si>
    <t>Construção da Biblioteca Pública Municipal</t>
  </si>
  <si>
    <t>Construção da 5ª Etapa do Teatro da Casa da Cultura</t>
  </si>
  <si>
    <t>Construção da 2ª Etapa do Centro de Artes e Cultura de Iracem - CE</t>
  </si>
  <si>
    <t>Consolidação da Orquestra Experimental da UFSCAR</t>
  </si>
  <si>
    <t>Congresso Forcine - Fórum Brasileiro de Ensino de Cinema e Audiovisual (III).</t>
  </si>
  <si>
    <t>Congresso Brasileiro de cinema VI</t>
  </si>
  <si>
    <t>Congado em Uberlândia: tradição, modenidade e avanços.</t>
  </si>
  <si>
    <t>Congado dos Arturos em CD-Livro (O)</t>
  </si>
  <si>
    <t xml:space="preserve">Conferência Brasileira da Capoterapia do Distrito Federal e Entorno 2005 </t>
  </si>
  <si>
    <t>Conexões: ciberparque Anísio Teixeira-Irecê/Bahia</t>
  </si>
  <si>
    <t>Conexão Felipe Camarão</t>
  </si>
  <si>
    <t>Concurso Nacional de Quadrilhas Juninas (I)</t>
  </si>
  <si>
    <t>Conclusão da Construção da Casa da Cultura e Aquisição de Equipamentos</t>
  </si>
  <si>
    <t>Conclusão da 1.º etapa da Casa da Cultura</t>
  </si>
  <si>
    <t>Conclusão Cobertura Centro Cultural</t>
  </si>
  <si>
    <t>COMVIDA A Ponto de Cultura</t>
  </si>
  <si>
    <t>Comunidade na Biblioteca T-Bone</t>
  </si>
  <si>
    <t>Circulando a Cidade - Acervo fímico</t>
  </si>
  <si>
    <t>Circuito no Ar</t>
  </si>
  <si>
    <t>Circuito Festcinepará - 1° Etapa</t>
  </si>
  <si>
    <t>Circuito Criar e Animar</t>
  </si>
  <si>
    <t>Circuito Cajuí do Cinema Itinerante</t>
  </si>
  <si>
    <t xml:space="preserve">Circuito Arte de Brincar </t>
  </si>
  <si>
    <t>Circo-teatro de repertório</t>
  </si>
  <si>
    <t>Circo-Escola Guerreiros da Vila</t>
  </si>
  <si>
    <t>Circo-Escola de Incentivo às Artes (C.E.I.A.)</t>
  </si>
  <si>
    <t>Circo-Escola de Barra Vellha</t>
  </si>
  <si>
    <t>Circo Voador (Ponto de Cultura )</t>
  </si>
  <si>
    <t>Circo Escola Especial</t>
  </si>
  <si>
    <t>Circo "Inclusão Cultural"</t>
  </si>
  <si>
    <t>Ciranda Digital</t>
  </si>
  <si>
    <t>Cinema na Praça - Cine Ceará</t>
  </si>
  <si>
    <t>Cinema Meninos de Araçuiai</t>
  </si>
  <si>
    <t>CINEMA ITINERANTE</t>
  </si>
  <si>
    <t>Cinema e Literatura no Brasil : Os mitos do Sertão</t>
  </si>
  <si>
    <t>Cinema de Animação</t>
  </si>
  <si>
    <t>Cine Viagem Latino</t>
  </si>
  <si>
    <t>Cine Teatro Solar Boa Vista</t>
  </si>
  <si>
    <t>Cine Clube- Diversão e Arte para qualquer parte</t>
  </si>
  <si>
    <t>Cine Aberto e Laboratório de Filme do Aglomerado da Serra</t>
  </si>
  <si>
    <t>Cidade Cidadã</t>
  </si>
  <si>
    <t>Chibarro</t>
  </si>
  <si>
    <t>Cesta Básica Cultural Regional</t>
  </si>
  <si>
    <t>Centro Interativo de Circo</t>
  </si>
  <si>
    <t>Centro de Formação e Produção Audiovisual dos Povos Indígenas de Roraima</t>
  </si>
  <si>
    <t xml:space="preserve">Centro de Desenvolvimento e Cultura de Silvera Martins - Restauração de Prédio Histórico I </t>
  </si>
  <si>
    <t xml:space="preserve">Centro de Desenvolvimento e Cultura de Silveira Martins - Restauração de Prédio Histórico II </t>
  </si>
  <si>
    <t>Centro de Desenvolvimento Cultural Comunitário</t>
  </si>
  <si>
    <t>Centro de Cultura Popular Piollin</t>
  </si>
  <si>
    <t>Centro de Cultura Popular e Folclore de Viçosa</t>
  </si>
  <si>
    <t>Centro de Cultura Liberdade</t>
  </si>
  <si>
    <t xml:space="preserve">Centro de Cultura Gameleira de São Sebastião_x000D_
</t>
  </si>
  <si>
    <t>Centro de Cultura e Educação Lúdica da Rocinha</t>
  </si>
  <si>
    <t>Centro de Cultura Caiçara de  Barra do Ribeira</t>
  </si>
  <si>
    <t>CENTRO DE CONVERGÊNCIAS DE NOVAS MIDIAS- REDE.LE</t>
  </si>
  <si>
    <t>Centro Cultural Parque Pituaçu</t>
  </si>
  <si>
    <t>Centro Cultural de Diálogos</t>
  </si>
  <si>
    <t>Centro Cultural de Alterosa</t>
  </si>
  <si>
    <t>Centro Cultural Balé de Rua</t>
  </si>
  <si>
    <t xml:space="preserve">Centro Cultural Artes em Desenvolvimento </t>
  </si>
  <si>
    <t>Centro Cultural  Kanhgág Jãre(Raízes de Kaingáng)</t>
  </si>
  <si>
    <t>CD Jongos do Brasil</t>
  </si>
  <si>
    <t>CD e DVD Em Comemoração aos 42 Anos de Centro de Tradições Populares de Sobradinho</t>
  </si>
  <si>
    <t>Cavalo Marinho Estrela da Cidadania</t>
  </si>
  <si>
    <t>Catira dos Malaquias</t>
  </si>
  <si>
    <t>Casarão de Ofícios</t>
  </si>
  <si>
    <t>Casa Menina Mulher</t>
  </si>
  <si>
    <t>Casa do Teatrodo Oprimido</t>
  </si>
  <si>
    <t>Casa do Compositor</t>
  </si>
  <si>
    <t>Casa de Cultura "Nanderetã"</t>
  </si>
  <si>
    <t>Casa de Cultura  Tainã - Projeto Mocambos</t>
  </si>
  <si>
    <t>Casa das Fases- Núcleo de Arte e História com Senhoras e Senhores</t>
  </si>
  <si>
    <t>Casa da Memoria Viva Krahô</t>
  </si>
  <si>
    <t>Casa da Juventude</t>
  </si>
  <si>
    <t>Caravana da Alegria -2ª etapa</t>
  </si>
  <si>
    <t>Caravana circo escola</t>
  </si>
  <si>
    <t>Capoiera Cidadã Arte e Cultura</t>
  </si>
  <si>
    <t>Capoeira Viva Meu Mestre</t>
  </si>
  <si>
    <t>Capoeira Instrumento de Educação</t>
  </si>
  <si>
    <t>Capoeira Angola: Ligação Ancestral</t>
  </si>
  <si>
    <t>Capoeira Angola: Instrumento de Cidadania, Educação e Identidade Cultural</t>
  </si>
  <si>
    <t>Capacitação no Centro Dragão do Mar de Arte e Cultura - CDMAC</t>
  </si>
  <si>
    <t>Caminho de São Francisco</t>
  </si>
  <si>
    <t>Caderno Brasil Musical</t>
  </si>
  <si>
    <t>Brinquedos e Brincadeiras da Cultura Popular Norte-Rio-Grandense...</t>
  </si>
  <si>
    <t>Brincando na Universidade: Labrimp e Meb como Espaços de Cultura</t>
  </si>
  <si>
    <t>Brasíl Plural 8</t>
  </si>
  <si>
    <t>Brasil no MipCom</t>
  </si>
  <si>
    <t xml:space="preserve">Boi de Carnaval - Inclusão Social Através da Cultura </t>
  </si>
  <si>
    <t>Boi de Cá</t>
  </si>
  <si>
    <t>Biblioteca Viva - Casa da leitura e centro de cultura e florestina</t>
  </si>
  <si>
    <t>Biblioteca do Fórum Social Mundial</t>
  </si>
  <si>
    <t>Biblioteca de Luz: "Iluminando em todas as idades a arte de ler"</t>
  </si>
  <si>
    <t>Biblioteca Comunitária de Ecologia e Cultura</t>
  </si>
  <si>
    <t>Batalhão de Moçambique</t>
  </si>
  <si>
    <t>Banco de Partituras de Música Brasileira 2005</t>
  </si>
  <si>
    <t>Balcão de Artes e Cultura Viva</t>
  </si>
  <si>
    <t>Baixo Santa do Alto Glória</t>
  </si>
  <si>
    <t>B-A-BA DO CINEMA NACIONAL</t>
  </si>
  <si>
    <t>AVE-Arte,Vida e Esperança</t>
  </si>
  <si>
    <t>Atuação do Parque CienTec no Projeto Ciência Móvel</t>
  </si>
  <si>
    <t>Atitude Jovem</t>
  </si>
  <si>
    <t>Ateliês de Arte da Casa do Zezinho</t>
  </si>
  <si>
    <t>Associação Salvamar</t>
  </si>
  <si>
    <t>Artestação- Nos Trilhos da Cultura</t>
  </si>
  <si>
    <t>Arteiros do Jaraca - Arteja</t>
  </si>
  <si>
    <t>Arte,Talento e Cidadania</t>
  </si>
  <si>
    <t>Arte Viva</t>
  </si>
  <si>
    <t xml:space="preserve">Arte Ponto a Ponto em Padre Miguel </t>
  </si>
  <si>
    <t>Arte no Porto</t>
  </si>
  <si>
    <t>Arte no Dique- Centro Cultural Plinio Marcos</t>
  </si>
  <si>
    <t>Arte na Rede - A Inclusão Social Aplicada a Tecnologia</t>
  </si>
  <si>
    <t>Arte Musical é Vida,Viva</t>
  </si>
  <si>
    <t>Arte Fazendo Arte-- Programa de Formação Jovem Artesão</t>
  </si>
  <si>
    <t>Arte Educação no Ponto</t>
  </si>
  <si>
    <t>Arte e voz</t>
  </si>
  <si>
    <t>Arte e Cultura Cidadã</t>
  </si>
  <si>
    <t>Arte e Ação</t>
  </si>
  <si>
    <t>Arte de transformação</t>
  </si>
  <si>
    <t>Arte de Todos</t>
  </si>
  <si>
    <t>Arte Aos Quatro Ventos</t>
  </si>
  <si>
    <t>Art Total</t>
  </si>
  <si>
    <t>Araribóia Cine IV</t>
  </si>
  <si>
    <t>Aquisição de Livros Para a Biblioteca Pública de Mazagão</t>
  </si>
  <si>
    <t>Aquisição de Instrumentos Musicais para Banda de Música</t>
  </si>
  <si>
    <t>Aquisição de instrumentos musicais para banda de musica</t>
  </si>
  <si>
    <t>Aquisição de Imobiliário e Equipamentos para a Casa de Drummond- Centro de Inclusão Cultural</t>
  </si>
  <si>
    <t>Aquisição de Equipamentos Técnicos para o Casarão 34</t>
  </si>
  <si>
    <t>Aquisição de Equipamentos para Sala do Autditório Público Municipal de Palmitos-SC</t>
  </si>
  <si>
    <t>Aquisição de Equipamentos para o Centro Cultural de Goianésia</t>
  </si>
  <si>
    <t>Aquisição de Computadores</t>
  </si>
  <si>
    <t xml:space="preserve">Aquisição de Acervo Bibliográfico para a Biblioteca Municipal José da Sá Nunes </t>
  </si>
  <si>
    <t>Aqui Tem Coisa</t>
  </si>
  <si>
    <t xml:space="preserve">Apoio a Projetos Artísticos e Culturais em Pará de Minas - MG  </t>
  </si>
  <si>
    <t>Apoio a lista de debates sobre cinema brasileiro</t>
  </si>
  <si>
    <t>Apoio a Atividades Folclóricas: Valores da Tradição Gaúcho</t>
  </si>
  <si>
    <t>Apoio a Atividades Culturais em Municipíos do Estado de Minas Gerais</t>
  </si>
  <si>
    <t>Animazul</t>
  </si>
  <si>
    <t>Anima Bonecos</t>
  </si>
  <si>
    <t>Ampliação e reforma do Museu Rondon</t>
  </si>
  <si>
    <t>Amigas da Cultura e do Esporte</t>
  </si>
  <si>
    <t>Alberto Cavalcanti - Um brasileiro cineasta do mundo</t>
  </si>
  <si>
    <t>Agência Mandacaru de Comunicação e Cultura- uma Experiência de Juventude, Cultura e Cidadania.</t>
  </si>
  <si>
    <t>Agência Cultural Templo da Cidadania</t>
  </si>
  <si>
    <t>Adequação do Teatro do Espaço Cultural</t>
  </si>
  <si>
    <t>Ações Paralelas ao Curso Desenvolvimento e Gestão Cultural em Minas Gerais</t>
  </si>
  <si>
    <t>Ações Afirmativas na Cultura para Mulheres Negras</t>
  </si>
  <si>
    <t>Acervo Audiovisual da Capoeira Angola</t>
  </si>
  <si>
    <t>Acenda uma Vela</t>
  </si>
  <si>
    <t>Ação Griô Nacional</t>
  </si>
  <si>
    <t>Ação Cultural da Universidade Estadual de Londrina</t>
  </si>
  <si>
    <t>Ação Cultural</t>
  </si>
  <si>
    <t>Ação  de Beneficiamento Cultural Guerreiros de Joana</t>
  </si>
  <si>
    <t>Abrindo Velas,Pescando Culturais - Caetanos de Cima</t>
  </si>
  <si>
    <t>Abrindo Velas,Pescando Cultura -Flecheiras</t>
  </si>
  <si>
    <t>A Margem  de Sampa Cultural Heliópolis Meio&amp;intermeios</t>
  </si>
  <si>
    <t xml:space="preserve">A Fábrica- Reforma e Implantação </t>
  </si>
  <si>
    <t>A Escola Vai ao Cinema</t>
  </si>
  <si>
    <t>5ª Goiânia Mostra curtas</t>
  </si>
  <si>
    <t>4º Koziá Festivalh</t>
  </si>
  <si>
    <t>3º Festival de Cinema de Ribeirão Preto</t>
  </si>
  <si>
    <t>38° Festival de Brasilia do Cinema Brasileiro</t>
  </si>
  <si>
    <t>2° Mostra Internacional do Cinema Negro</t>
  </si>
  <si>
    <t xml:space="preserve">1ºOficina de Multiplicadores da Cultura Afro-brasileira-Mukando nas Comunidades Quilombolas Rurais  </t>
  </si>
  <si>
    <t>1ª Etapa da Construção de uma Casa de Cultura em Marau</t>
  </si>
  <si>
    <t>"Travessia:Instrumentalizando e aperfeiçoando na Àrea de Arte e Cultura"</t>
  </si>
  <si>
    <t xml:space="preserve">"Malha Cultural e Cidadania" </t>
  </si>
  <si>
    <t xml:space="preserve"> Vozes da Mussuca</t>
  </si>
  <si>
    <t xml:space="preserve"> Programa de TV " Nossa Imagem"</t>
  </si>
  <si>
    <t xml:space="preserve"> Oficina Teatro Invenção Brasileira</t>
  </si>
  <si>
    <t xml:space="preserve"> Inclusão Social e Cidadania Cultural</t>
  </si>
  <si>
    <t xml:space="preserve"> Identidade- Valorizando a Cultura GLTB</t>
  </si>
  <si>
    <t xml:space="preserve"> Fórum Fábrica do Futuro - Incubadora Cultural e Social de Cataguases (2º)</t>
  </si>
  <si>
    <t xml:space="preserve"> Fábrica do Futuro- Rede Greação Digitalizada</t>
  </si>
  <si>
    <t xml:space="preserve"> AMC da Baixada Fluminense</t>
  </si>
  <si>
    <t xml:space="preserve"> A Arte Transformando Vidas</t>
  </si>
  <si>
    <t xml:space="preserve">  Casa  de Arte&amp;Ofício de Partida e Bituca</t>
  </si>
  <si>
    <t xml:space="preserve">    Projeto Arte de Coco- Jardim União      </t>
  </si>
  <si>
    <t xml:space="preserve">     Projeto Negras Raízes           </t>
  </si>
  <si>
    <t>XXXI JORNADA INTERNACIONAL DE CINEMA DA BAHIA</t>
  </si>
  <si>
    <t>Vivenciando Cultura</t>
  </si>
  <si>
    <t>Vitória Cine Vídeo (XI)</t>
  </si>
  <si>
    <t>Visão para todos</t>
  </si>
  <si>
    <t>Via Sacra ao Vivo no Morro da Capelinha - Planaltina/DF</t>
  </si>
  <si>
    <t>Ver e Ser Visto - Um pólo de produção de vídeo digital</t>
  </si>
  <si>
    <t>Vem dançar no Piauí</t>
  </si>
  <si>
    <t>Valorização e Conhecimento da Cultura do Meio Rural</t>
  </si>
  <si>
    <t>Universidade Federal de Roraima 15 anos</t>
  </si>
  <si>
    <t>Uma jornada de 30 anos ou mais</t>
  </si>
  <si>
    <t>Tradicional Festa de São João, queima da maior fogueira do Paraná.</t>
  </si>
  <si>
    <t>Torquato Neto - 60 anos</t>
  </si>
  <si>
    <t>Tertuliano Brandão Filho - Pedro II</t>
  </si>
  <si>
    <t>TEMPO GLAUBER</t>
  </si>
  <si>
    <t>Tela Brasileira</t>
  </si>
  <si>
    <t>Teatro 4ª Etapa da Construção</t>
  </si>
  <si>
    <t>Site do festival do Minuto</t>
  </si>
  <si>
    <t>Serviços emergenciais de proteção do prédio do Museu Nacional.</t>
  </si>
  <si>
    <t>Seminários internacionais de música ( XIX )</t>
  </si>
  <si>
    <t xml:space="preserve">Seminário Nacional Cinema e Educação </t>
  </si>
  <si>
    <t>Seminário Internacional de Cinema</t>
  </si>
  <si>
    <t>Seminário do Audiovisual: Legislação e Mercado</t>
  </si>
  <si>
    <t>Santo André Cultura Viva</t>
  </si>
  <si>
    <t>Salas de leitura - Fome de Livro na Quebrada</t>
  </si>
  <si>
    <t>Salão Internacional do Humor de Piracicaba / SP (31º)</t>
  </si>
  <si>
    <t>Rotas da Alforria - Trajetórias da População Afro-Descendente na Região de Cachoeira/BA</t>
  </si>
  <si>
    <t>Rio São francisco no Cinema</t>
  </si>
  <si>
    <t>REVISTA SINOPSE</t>
  </si>
  <si>
    <t>REVISTA DO PATRIMÔNIO - PATRIMÔNIO IMATERIAL - IDENTIFICAÇÃO, REGISTRO E SALVAGUARDA.</t>
  </si>
  <si>
    <t>Restauração Global do Casarão do Chá</t>
  </si>
  <si>
    <t xml:space="preserve">Restauração do Solar da Baronesa de Dourados - 1ª Fase </t>
  </si>
  <si>
    <t>RESTAURAÇÃO DO MUSEU DE VARPA</t>
  </si>
  <si>
    <t>Restauração das Pinturas Murais e Conserv. do Museu Hist. de Santa Catarina - Palácio Cruz e Sousa</t>
  </si>
  <si>
    <t>Resgate e Conhecimento da Cultura no Meio Rural(Cantagalo - PR)</t>
  </si>
  <si>
    <t>Resgate e Conhecimento da Cultura Camponesa (São Miguel do Iguaçu - PR)</t>
  </si>
  <si>
    <t>Resgate da Cultura Camponesa Como Instrumento de Identidade do Homem do Campo</t>
  </si>
  <si>
    <t>REGISTRO DO SAMBA DE RODA DO RECÔNCAVO BAIANO</t>
  </si>
  <si>
    <t>Registro da Cultura Musical dos Povos Indígenas Yudjá e Panará</t>
  </si>
  <si>
    <t>Reforma e Ampliação do Espaço das Artes Machado Bitencourt</t>
  </si>
  <si>
    <t>Reforma e Ampliação do Anfiteatro do Colégio Cenecista de Nossa de Nossa Senhora do Bom Concelho</t>
  </si>
  <si>
    <t>Reforma do Museu Municipal de Nova Era / MG</t>
  </si>
  <si>
    <t xml:space="preserve">Reforma de Área Edificada na EMEI Carmelita Rocha </t>
  </si>
  <si>
    <t>Reestruturação dos Processos Administrativos, do Banco de Dados do acervo do Museu Casa do Pontal</t>
  </si>
  <si>
    <t>REESTRUTURAÇÃO DOS ACERVOS DO MUSEU DA IMAGEM E DO SOM DE CAMPINAS</t>
  </si>
  <si>
    <t>Reencontro com a Cultura Brasileira "BOI ARUÁ"</t>
  </si>
  <si>
    <t>Rede Nacional de Artes Visuais</t>
  </si>
  <si>
    <t>Rede Cultural da Terra</t>
  </si>
  <si>
    <t>Protagonistas de cultura: sensibilização, participação e protagonismo cultural brasileiro.</t>
  </si>
  <si>
    <t>Promoção de eventos museológicos</t>
  </si>
  <si>
    <t>Projetos Artísticos e Culturais</t>
  </si>
  <si>
    <t>Projeto Manguerê</t>
  </si>
  <si>
    <t>Projeto Escola de Artes</t>
  </si>
  <si>
    <t>Projeto CUCA (Centros Universitários de Cultura e Arte) São Paulo</t>
  </si>
  <si>
    <t>Projeto CUCA (Centros Universitários de Cultura e Arte) Pernambuco</t>
  </si>
  <si>
    <t>Projeto CUCA</t>
  </si>
  <si>
    <t>PROJETO ANIMAÇÃO</t>
  </si>
  <si>
    <t>Programa SAV/Minc - Forcine de apoio à produção de trabalhos de conclusão 2004</t>
  </si>
  <si>
    <t>PRIMEIRO PLANO 2004 - FESTIVAL DE CINEMA DE JUIZ DE FORA</t>
  </si>
  <si>
    <t>Preservação e Recuperação da Casa Pia e Colégio dos Órfãos de São Joaquim</t>
  </si>
  <si>
    <t>Preservação do Memorial-JK.</t>
  </si>
  <si>
    <t xml:space="preserve">PRESERVAÇÃO DO MEMORIAL JK </t>
  </si>
  <si>
    <t>Preservação de Bens do Patrimônio Histórico e Artístico Nacional (1ª Etapa)</t>
  </si>
  <si>
    <t>Preservação da Memória da Antiga Escola Bom Conselho</t>
  </si>
  <si>
    <t>Prêmio Funarte de Estímulo ao Circo/2004</t>
  </si>
  <si>
    <t>PRÊMIO FUNARTE DE ESTÍMULO AO CIRCO 2004.</t>
  </si>
  <si>
    <t>PRÊMIO FUNARTE DE DRAMATURGIA/2004</t>
  </si>
  <si>
    <t>Prêmio cultural Sérgio Motta (V)</t>
  </si>
  <si>
    <t>Ponto de Cultura Papo Cabeça</t>
  </si>
  <si>
    <t>Ponto de Cultura na UMES</t>
  </si>
  <si>
    <t>Ponto de cultura Memórias de Santa</t>
  </si>
  <si>
    <t>Ponto de Cultura Ideário</t>
  </si>
  <si>
    <t>Ponto de Cultura CIDS - VG</t>
  </si>
  <si>
    <t>Ponto de Cultura - Estrela de Ouro</t>
  </si>
  <si>
    <t>Ponte entre Povos - Givaynihkis Parikwene - Tumukumac Oremi</t>
  </si>
  <si>
    <t>Pólo Apac de Artes Visuais e Música</t>
  </si>
  <si>
    <t>Poleiro dos Anjos</t>
  </si>
  <si>
    <t>Pojeto CUCA (Centro Universitários de Cultura e Arte) Rio de Janeiro</t>
  </si>
  <si>
    <t>Plano Emergencial de Duplicação do Acervo Cinédia</t>
  </si>
  <si>
    <t>Plano de atividades da Bienal de São Paulo</t>
  </si>
  <si>
    <t>PIXINGUINHA</t>
  </si>
  <si>
    <t>Ópera</t>
  </si>
  <si>
    <t>Pilares de Um Recife</t>
  </si>
  <si>
    <t>Partilhando Arte e Cultura</t>
  </si>
  <si>
    <t>PARA'IWA - Multivisual Net</t>
  </si>
  <si>
    <t xml:space="preserve">PARADA DO ORGULHO GLBT - RIO 2004 (9º) </t>
  </si>
  <si>
    <t>Orquestra Jovem Palácio da Artes</t>
  </si>
  <si>
    <t xml:space="preserve">Orquestra Experimental da UFOP: Núcleo de Criação, Pesquisa e Repertório </t>
  </si>
  <si>
    <t>Orquestra de Violinos</t>
  </si>
  <si>
    <t>Oficinas de Avaliação de Inventário de Referências Culturais</t>
  </si>
  <si>
    <t xml:space="preserve">Oficinas de Arte da Casa das Artes de Vila Isabel </t>
  </si>
  <si>
    <t>Oficinas de Arte da Casa das Artes da Mangueira</t>
  </si>
  <si>
    <t>Oficina de restauração - Teresina / PI</t>
  </si>
  <si>
    <t>Oficina de ComunicaÃ§Ã£o ComunitÃ¡ria</t>
  </si>
  <si>
    <t>Obras iniciais para ocupação do Prédio Anexo</t>
  </si>
  <si>
    <t>Obras de Assistência Social da Arquidiocese de Brasília</t>
  </si>
  <si>
    <t>O Som das Comunidades</t>
  </si>
  <si>
    <t>O Ballet Passo a Passo</t>
  </si>
  <si>
    <t>Nucleo de Produção Audiovisual do Grupo Nós do Morro</t>
  </si>
  <si>
    <t>Núcleo de Cultura e Educação dos Povos do Mar</t>
  </si>
  <si>
    <t>Núcleo de Ação Cultural CEDECA Interlagos</t>
  </si>
  <si>
    <t>Nossos Patrimônio Vivos</t>
  </si>
  <si>
    <t>Norte de Mato Grosso</t>
  </si>
  <si>
    <t>Musica no Museu III.</t>
  </si>
  <si>
    <t>Museu Histórico Corália Ventes Maluf</t>
  </si>
  <si>
    <t>Museu de Artes e Ofícios</t>
  </si>
  <si>
    <t>Multivisual Net - Bananeiras Brejo da Paraíba</t>
  </si>
  <si>
    <t>Multipalco do Teatro São Pedro</t>
  </si>
  <si>
    <t>MOSTRA POPULAR E COMUNITÁRIA DE CINEMA</t>
  </si>
  <si>
    <t>Mostra Piauí de cinema - 2004</t>
  </si>
  <si>
    <t>Mostra Pan-Africana de Arte Contemporânea (1.ª)</t>
  </si>
  <si>
    <t>Mostra Mineira de Arte Sem Barreiras</t>
  </si>
  <si>
    <t>Mostra internacional do filme etnográfico</t>
  </si>
  <si>
    <t>Mostra Internacional do Cinema Negro (1ª)</t>
  </si>
  <si>
    <t>Mostra de cinema negro (I)</t>
  </si>
  <si>
    <t>Mostra de Bandas de Pagode das Comunidades de Porto Alegre</t>
  </si>
  <si>
    <t>Mostra Cinema, sertão e cantoria</t>
  </si>
  <si>
    <t>MODERNIZAÇÃO DO CENTRO CULTURAL DA UEL</t>
  </si>
  <si>
    <t>Modernização de unidades museológicas do IPHAN.</t>
  </si>
  <si>
    <t>MODERNIZAÇÃO DE EQUIPAMENTOS E MOBILIÁRIO</t>
  </si>
  <si>
    <t>Meri Ore Eda - Fase I</t>
  </si>
  <si>
    <t>Memorial Dr. Régis Pacheco.</t>
  </si>
  <si>
    <t>Mapeamento étnico cultural</t>
  </si>
  <si>
    <t>Mapa-Piá 2004 - Mostra Audiovisual paraná para Infância e Adolescência</t>
  </si>
  <si>
    <t>Manutenção dos CUCAS (circuito universitário de cultura e arte)</t>
  </si>
  <si>
    <t>Manutenção do Processo Administrativo do Fórum Cultural Mundial Brasil 2004</t>
  </si>
  <si>
    <t>Manutenção do MAM</t>
  </si>
  <si>
    <t>Mamulengo Gentil</t>
  </si>
  <si>
    <t>Maíra, de darcy Ribeiro: Um Deus Mortal?</t>
  </si>
  <si>
    <t>Livro ABD 30 Anos</t>
  </si>
  <si>
    <t>Jorge Mautner no Festival Viva Lutz</t>
  </si>
  <si>
    <t>JOGOS ELETRÔNICOS BRASILEIROS</t>
  </si>
  <si>
    <t>IX FESTIVAL NACIONAL DE VIDEO - IMAGEM EM 5 MINUTOS</t>
  </si>
  <si>
    <t xml:space="preserve">Interculturalidades II - Encontro de Culturas </t>
  </si>
  <si>
    <t>Instrumentos Musicais</t>
  </si>
  <si>
    <t>Instalação do Centro Cultural Rui Barbosa</t>
  </si>
  <si>
    <t>Instalação de Espaços Culturais - Museu do Tropeiro</t>
  </si>
  <si>
    <t>Instalação de Espaço Cultural em Londrina</t>
  </si>
  <si>
    <t>Instalação de Espaço Cultural - Paranaiguara - GO</t>
  </si>
  <si>
    <t>Informatização do SNBP - Sistema Nacional de Bibliotecas Públicas</t>
  </si>
  <si>
    <t>Implementação  e Modernização de Espaços Culturais - Construção de Centro Cultural 5º Etapa</t>
  </si>
  <si>
    <t>Implantação estrutura do Sistema Brasileiro de Museus</t>
  </si>
  <si>
    <t>IMPLANTAÇÃO E REFORMA DA CASA DA CULTURA</t>
  </si>
  <si>
    <t>Implantação e Modernização da Casa da Cultura - III Etapa</t>
  </si>
  <si>
    <t>Implantação de Espaço Cultura em Dois Vizinhos-PR</t>
  </si>
  <si>
    <t>Implantação de Biblioteca Itinerante Fluvial</t>
  </si>
  <si>
    <t>Iluminação, Sonorização e Mobiliário para o Centro Cultural.</t>
  </si>
  <si>
    <t>III Parada do Orgulho Gay da Bahia</t>
  </si>
  <si>
    <t>III ARARIBÓIA CINE</t>
  </si>
  <si>
    <t>II PROGRAMA DE FOMENTO À PRODUÇÃO E TELEDIFUSÃO DO DOCUMENTÁRIO BRASILEIRO - DOCTV</t>
  </si>
  <si>
    <t>Identificação e Inventário para o Referenciamento de Bens Culturais de Natureza Imaterial</t>
  </si>
  <si>
    <t>I Reunião Ibero Americana de Cineclubes</t>
  </si>
  <si>
    <t>Guerra peixe - Mestre da música brasileira</t>
  </si>
  <si>
    <t>Goiânia Mostra Curtas (4ª)</t>
  </si>
  <si>
    <t>Gente não quer só Comida ( A )</t>
  </si>
  <si>
    <t>Galvão com a palavra</t>
  </si>
  <si>
    <t>G.R.C.E.S. Mirim Pimpolhos da Grande Rio</t>
  </si>
  <si>
    <t>Foto Arte 2004 - Brasília Capital da Fotografia.</t>
  </si>
  <si>
    <t>Forró, Sanfona e Cangaço</t>
  </si>
  <si>
    <t>Fomento à projetos de Difusão Cultural no Municipio de Fortalez/CE.</t>
  </si>
  <si>
    <t>FIARTE - Fiação e Tecelagem de Algodão</t>
  </si>
  <si>
    <t>Festival Sertanejo da Poesia - Prêmio Augusto dos Anjos</t>
  </si>
  <si>
    <t>Festival Nacional de Dança do CBDD- XXI</t>
  </si>
  <si>
    <t>Festival Nacional de Cantores Repentistas e Poetas Cordelistas (41º)</t>
  </si>
  <si>
    <t>Festival Nacional de Arte Sacra - São Paulo</t>
  </si>
  <si>
    <t>Festival Nacional de Arte Sacra - Rio Grande do Sul</t>
  </si>
  <si>
    <t>Festival Nacional de Arte Sacra - Brasília</t>
  </si>
  <si>
    <t>Festival Nacional da Canção Popular - II</t>
  </si>
  <si>
    <t>Festival Internacional de Curtas do RJ - Curta Cinema 2004</t>
  </si>
  <si>
    <t>Festival de Hip-Hop da Floresta (IV)</t>
  </si>
  <si>
    <t>Festival de Gramado - Cinema Brasileiro e Latino (32º)</t>
  </si>
  <si>
    <t>FESTIVAL DE CINEMA BRASILEIRO DE NEW YORK (2º)</t>
  </si>
  <si>
    <t>Festival de Cinema Brasileiro de Miami - EUA</t>
  </si>
  <si>
    <t>Festival de Bandas - Samba, Swing e Pagode</t>
  </si>
  <si>
    <t>FESTIVAL AMAZONAS FILMES - CURTA BRASIL</t>
  </si>
  <si>
    <t>Festa Literária Internacional de parati.</t>
  </si>
  <si>
    <t>Festa do Divino Espírito Santo</t>
  </si>
  <si>
    <t>Festa de reintegração do símbolo tribal Koyré, na tribo pedra vermelha/TO.</t>
  </si>
  <si>
    <t>FEMIB ( Festival de Música Interbairros )</t>
  </si>
  <si>
    <t>FEIC - Festival Intermunicipal da Canção (3.º)</t>
  </si>
  <si>
    <t>Fazendo Arte no Circo</t>
  </si>
  <si>
    <t>Fábrica do Futuro</t>
  </si>
  <si>
    <t>EXECUÇÃO DA 3º ETAPA DO TEATRO DA CASA DA CULTURA</t>
  </si>
  <si>
    <t>Etapa da Restauração do Casarão ( 1ª ) - ( Patrimônio Cultural do Município )</t>
  </si>
  <si>
    <t>Estruturação do Anfiteatro do Centro de Capacitação e Formação  Padre Josino Tavares</t>
  </si>
  <si>
    <t>Estação da Cultura(Ponto de Cultura)</t>
  </si>
  <si>
    <t>Espaço Cultural</t>
  </si>
  <si>
    <t>Espaço CUCA - Salvador Centro Universitário de Cultura e Arte</t>
  </si>
  <si>
    <t>Espaço CUCA - Campina Grande</t>
  </si>
  <si>
    <t>Equipamentos Pedagógicos - Escola Nacional Florestan fernandes</t>
  </si>
  <si>
    <t>Equipamentos e Materiais Permanentes</t>
  </si>
  <si>
    <t>Encontro da FIPCA durante o  14º CINE CEARÁ</t>
  </si>
  <si>
    <t>Eletrocooperativa: Inclusão Digital Musical</t>
  </si>
  <si>
    <t>Edital Museu Brasileiro.</t>
  </si>
  <si>
    <t>Divulgando o Cinema Brasileiro - REVISTA</t>
  </si>
  <si>
    <t>Diálogos 2004</t>
  </si>
  <si>
    <t>Desenvolvimento de Sistemas de Informação e Informática para o SNBP/FBN</t>
  </si>
  <si>
    <t>De Olho na Cultura</t>
  </si>
  <si>
    <t>De Gutemberg a Bill Gates - Oficinas de Formação Artística e Gráfica</t>
  </si>
  <si>
    <t>Da Televisão ao Celular Convergência Tecnológica e Construção de Conteúdo</t>
  </si>
  <si>
    <t>Curta-se itinerante</t>
  </si>
  <si>
    <t xml:space="preserve">Cursos e Milongas - Um Musical Pamoeano  </t>
  </si>
  <si>
    <t>Curso de Roteiro</t>
  </si>
  <si>
    <t>Curso de Audiovisual Modular Infovias do Desenvolvimento</t>
  </si>
  <si>
    <t>Cultura: Olido Digital</t>
  </si>
  <si>
    <t>Cultura Viva: Jovens Comunicadores na Era da Inclusão Digital</t>
  </si>
  <si>
    <t>CUCA/UNE (Centros Universitários de Cultura e Arte) Rio Grande do Sul</t>
  </si>
  <si>
    <t>Criação e Desenvolvimento de Projeto para a série de televisão para o público infantil</t>
  </si>
  <si>
    <t>CONSTRUÇÃO E EQUIPAMENTO DE UM CENTRO CULTURAL - SEGUNDA ETAPA</t>
  </si>
  <si>
    <t xml:space="preserve">CONSTRUÇÃO E AQUISIÇÃO DE EQUIPAMENTOS DO CENTRO DE ARTE E CULTURA </t>
  </si>
  <si>
    <t xml:space="preserve">Construção do Espaço Cultural - (Bumbódromo) de Guajará-Mirim/RO </t>
  </si>
  <si>
    <t>CONSTRUÇÃO DO CENTRO CULTURAL ISRAEL PINHEIRO</t>
  </si>
  <si>
    <t>Construção do Centro Cultural de Paraúna - GO</t>
  </si>
  <si>
    <t>Construção de Um Auditório - 1ª Etapa</t>
  </si>
  <si>
    <t xml:space="preserve">CONSTRUÇÃO DE CENTRO CULTURAL DE UNAÍ 1 º ETAPA </t>
  </si>
  <si>
    <t>Construção de Auditório</t>
  </si>
  <si>
    <t>Construção da Casa da Música - 1ª Etapa</t>
  </si>
  <si>
    <t xml:space="preserve">CONSTRUÇÃO DA CASA DA CULTURA </t>
  </si>
  <si>
    <t xml:space="preserve">Constr.Centro Cult.Fortalecimento da Prod. Artíst.das Comun.Camponesas e Democratização da CultBras </t>
  </si>
  <si>
    <t>Conservação e Restauração do Acervo Bibliográfico da Biblioteca de Pelotas</t>
  </si>
  <si>
    <t>Conservação e Preservação de Oitenta Novos Sítios de Patrimônio Cultural-Serra da Capivara</t>
  </si>
  <si>
    <t>CONSERVAÇÃO DO TEATRO VILA VELHA</t>
  </si>
  <si>
    <t>Congresso Forcine - Fórum Audiovisual de ensino de cinema e audiovisual (II)</t>
  </si>
  <si>
    <t>Conclusão e equipamentos para o Centro Cultural de Jandaia do Sul.</t>
  </si>
  <si>
    <t>Conclusão e Equipamento do Centro Cultural</t>
  </si>
  <si>
    <t>Conclusão e equipagem de centro cultural.</t>
  </si>
  <si>
    <t>Conclusão da Área Cultural e Recreativa da Sociedade Filarmônica Minerva / BA.</t>
  </si>
  <si>
    <t>COCORICÓ</t>
  </si>
  <si>
    <t>CIRCULANDO A CIDADE: Mostra de Cinema, Vídeo, debates e Oficinas</t>
  </si>
  <si>
    <t>CIRCULAÇÃO DE MÚSICA DE CONCERTO</t>
  </si>
  <si>
    <t>Circuito Itinerante - A lona da cultura</t>
  </si>
  <si>
    <t>CINESCOLA</t>
  </si>
  <si>
    <t>Cinemais 37 e 38</t>
  </si>
  <si>
    <t>Cinema em Palavras</t>
  </si>
  <si>
    <t>Cinema e Vídeo na Educação</t>
  </si>
  <si>
    <t>CINEMA E VÍDEO BRASILEIRO NAS ESCOLAS</t>
  </si>
  <si>
    <t>Cinema Circulante - ARNE SUCKSDORF</t>
  </si>
  <si>
    <t>Cine Itinerante -Festival de Varginha (3º)</t>
  </si>
  <si>
    <t>Cidadania Cultural para Jovens em Situação de Risco</t>
  </si>
  <si>
    <t>Centros de Formação e Cultura nas Áreas de Reforma Agrária</t>
  </si>
  <si>
    <t>Centro de Formação e Produção Audiovisual dos Povos Indígenas do Acre</t>
  </si>
  <si>
    <t>Centro de Formação Campo Cidade - Preservando a Identidade Cultural</t>
  </si>
  <si>
    <t>Centro de Cultura da Reforma Agrária e Cidadania do Centro Francisco Julião - Olinda/PE</t>
  </si>
  <si>
    <t>Centro de Cultura Camponesa e da Reforma Agrária do Agreste Pernambucano</t>
  </si>
  <si>
    <t>Centro Cultural Pioneiros de Andradina- Ponto de Cultura de Todos Nós</t>
  </si>
  <si>
    <t>Centro Cultural "Conscienciarte"</t>
  </si>
  <si>
    <t>CD Revolução com a Nossa Cara</t>
  </si>
  <si>
    <t>Catedral Nossa Senhora da Conceição</t>
  </si>
  <si>
    <t>Casa de Cultura de Garibaldi/RS</t>
  </si>
  <si>
    <t>Casa da Ecologia: Ponto de Cultura Ambiental</t>
  </si>
  <si>
    <t>Casa da Cultura Popular"Fala Favela"</t>
  </si>
  <si>
    <t>CARNAVAL VIRTUAL FUNARTE - SOM &amp; IMAGEM</t>
  </si>
  <si>
    <t>Carnaval da Ala Alafin Mimi</t>
  </si>
  <si>
    <t>Caravana FUNARTE de Circulação Regional 2004</t>
  </si>
  <si>
    <t>canto para Martim Fierro 6.ª edição (Um)</t>
  </si>
  <si>
    <t>Brasil Plural (VII)</t>
  </si>
  <si>
    <t>Biblioteca Universitária</t>
  </si>
  <si>
    <t>Biblioteca do Centro de Formação de Trabalhadores do MST</t>
  </si>
  <si>
    <t>Barra Mostra Brasil</t>
  </si>
  <si>
    <t>BANDAS</t>
  </si>
  <si>
    <t>B-A-BA do Cinema Nacional</t>
  </si>
  <si>
    <t>Artes de Verdes Mares - Ponto de Cultura do Encine</t>
  </si>
  <si>
    <t>Arte, Cultura, Cidadania e Geração de Renda.</t>
  </si>
  <si>
    <t>Arte Sobre Rodas</t>
  </si>
  <si>
    <t>Arte Para Incluir</t>
  </si>
  <si>
    <t>arte em barro: Ateliê de cerâmica (A)</t>
  </si>
  <si>
    <t>Arte e cultura da Associação dos Maracatus de Baque Solto de Pernambuco</t>
  </si>
  <si>
    <t>Aquisição de Material Permanente para Atender o Grupo Exôdo</t>
  </si>
  <si>
    <t>Aquisição de instrumentos e equipamentos para a escola de música</t>
  </si>
  <si>
    <t>Aquisição de Instrumentos e Equipamentos Musicais</t>
  </si>
  <si>
    <t>Aquisição de Estúdio Móvel (ex-Festival Nacional de Arte Sacra)</t>
  </si>
  <si>
    <t>Aquisição de Estúdio Fixo de Gravação - (ex) Festival Nacional de Arte Sacra</t>
  </si>
  <si>
    <t>Aquisição de equipamentos para TV a cultura</t>
  </si>
  <si>
    <t xml:space="preserve">AQUISIÇÃO DE EQUIPAMENTOS MATERIAL PERMANENTE E REFORMA DO PRÉDIO DA BIBLIOTECA PÚBLICA  </t>
  </si>
  <si>
    <t>APOIO A PROJETOS ARTÍSTICOS E CULTURAIS NO MUNICÍPIO DE PARÁ DE MINAS</t>
  </si>
  <si>
    <t>Apoio a Atividades Culturais em Municipios do Estado de Minas Gerais</t>
  </si>
  <si>
    <t>Apoio à 26ª Edição da Bienal de São Paulo</t>
  </si>
  <si>
    <t>Aplicação do Inventário Nacional de Referências Culturais</t>
  </si>
  <si>
    <t>Aplicação das ações do eixo 3 da PNM no estado da Bahia, em 2004.</t>
  </si>
  <si>
    <t>ANIMADORES DO BRASIL</t>
  </si>
  <si>
    <t>Angracine - Festival de Cinema Internacional de Angra dos Reis</t>
  </si>
  <si>
    <t>América:Arte e Cultura na Baixada</t>
  </si>
  <si>
    <t>Alberto Cavalcanti - O Cineasta do Mundo</t>
  </si>
  <si>
    <t>Alaiande Xire Festival Internacional de Alabes, Xicarangomas e runtos</t>
  </si>
  <si>
    <t>Acessibilidade aos Teatros Marília e Francisco Nunes, bem como Preven. e Comba. à Incêndio Nestes Es</t>
  </si>
  <si>
    <t>Abrindo Janelas</t>
  </si>
  <si>
    <t>A participação Cultural e política da Juventude Brasileira nos últimos 20 anos</t>
  </si>
  <si>
    <t xml:space="preserve">8º Festival de Cinema, Vídeo e Dcine de Curitiba - Convênio_x000D_
</t>
  </si>
  <si>
    <t>6ª MOSTRA DE TAGUATINGA DE CURTA-METRAGEM</t>
  </si>
  <si>
    <t>3º Nóia - Festival Sul Americano de Cinema e Vídeo Universitário</t>
  </si>
  <si>
    <t>3º ECOCINE - Festival Nacional de Cinema e Vídeo Ambiental</t>
  </si>
  <si>
    <t>37º Festival de Brasília do Cinema Brasileiro</t>
  </si>
  <si>
    <t>25ª Jornada Nacional de Cineclubes</t>
  </si>
  <si>
    <t>18º MOSTRA DO AUDIOVISUAL PAULISTA</t>
  </si>
  <si>
    <t>12º GRAMADO CINE VÍDEO</t>
  </si>
  <si>
    <t xml:space="preserve">1° Festival Popular Cine Brasil de Volta Redonda - Convênio </t>
  </si>
  <si>
    <t>"Portal Cultural o Contestado"</t>
  </si>
  <si>
    <t xml:space="preserve"> Festival de Belém do Cinema Brasileiro - Restrospectiva (1º)</t>
  </si>
  <si>
    <t xml:space="preserve"> Encontro Internacional de Televisão (III)</t>
  </si>
  <si>
    <t>XXXVI Festival de Brasília do Cinema Brasileiro</t>
  </si>
  <si>
    <t>Vitória Cine Vídeo (X)</t>
  </si>
  <si>
    <t>Une - Cuca Goiânia</t>
  </si>
  <si>
    <t>Tecnologia Digital - Formação e Produção</t>
  </si>
  <si>
    <t>Show de Encerramento do Centenário de Ary Barroso/UBA-MG</t>
  </si>
  <si>
    <t xml:space="preserve">SEMINÁRIO " HISTÓRIA DA ANTROPOLOGIA NO BRASIL " </t>
  </si>
  <si>
    <t>Rito de Passagem - Vídeo</t>
  </si>
  <si>
    <t>Revitalização dos Espaços do Museu de Folclore Edison Carneiro</t>
  </si>
  <si>
    <t>REVITALIZAÇÃO DO ANTIGO CASARÃO DO ENGENHO CATENDE</t>
  </si>
  <si>
    <t>Revitalização das Unidades Museológicas do IPHAN</t>
  </si>
  <si>
    <t>RESTAURAÇÃO DO PALÁCIO ARARIBÓIA/ RECUPERAÇÃO DOS SALÕES DA ALA LATERAL DIREITA</t>
  </si>
  <si>
    <t>RESTAURAÇÃO DO MUSEU DO PIAUÍ</t>
  </si>
  <si>
    <t>RESTAURAÇÃO DA IGREJA HISTÓRICA DE IVOTI- 1ª ETAPA</t>
  </si>
  <si>
    <t xml:space="preserve">RESTAURAÇÃO DA IGREJA DAS MERCÊS - MARIANA </t>
  </si>
  <si>
    <t>RESTAURAÇÃO DA CAPELA DE SÃO PEDRO DO MARUÍ</t>
  </si>
  <si>
    <t xml:space="preserve">REFORMA DO ESPAÇO CULTURAL DR. ALÉM </t>
  </si>
  <si>
    <t>Reaparelhamento dos Espaços Culturais da Funarte</t>
  </si>
  <si>
    <t>Projeto Teatro Escola e Comunidade (Palco, Rua e Bonecos)</t>
  </si>
  <si>
    <t>PROJETO DE CONSERVAÇÃO PREVENTIVA DE BENS DO PATRIMÔNIO HISTÓRICO E ARTÍSTICO NACIONAL - pro- PATRIM</t>
  </si>
  <si>
    <t>Programação Comemorativa dos 30 Anos de Jornada de Cinema</t>
  </si>
  <si>
    <t>Programa de Formento à Produção e Teledifusão do Documentário Brasileiro - DOCTV (I)</t>
  </si>
  <si>
    <t>Programa Cine Magazine</t>
  </si>
  <si>
    <t>Produção de Programas Educativos Culturais</t>
  </si>
  <si>
    <t>Produção de DVD de Filmes Masterizados</t>
  </si>
  <si>
    <t>Primeiro Plano 2003 - Festival de Cinema de Juiz de Fora</t>
  </si>
  <si>
    <t xml:space="preserve">PRESERVAÇÃO DO MEMORIAL JK - SISTEMA DE IRRIGAÇÃO </t>
  </si>
  <si>
    <t>Plano de Reestruturação Emergencial do Prédio do Museu Nacional de Belas Artes</t>
  </si>
  <si>
    <t>Pedras Sagradas da Ilha da Magia</t>
  </si>
  <si>
    <t xml:space="preserve">PATRIMÔNIO VIVO - ESTAÇÃO VELHA DE IPIRANGA </t>
  </si>
  <si>
    <t>Panorama dos Festivais de Super-8 de campinas e Mostra Infantil de Super-8</t>
  </si>
  <si>
    <t>Olhar e Ver</t>
  </si>
  <si>
    <t>O Protagonismo Juvenil e as Políticas Públicas de Juventude e Cultura.</t>
  </si>
  <si>
    <t>Música no Museu - BH/MG -EMENDA</t>
  </si>
  <si>
    <t xml:space="preserve">MUSEU HISTÓRICO DE NOVO TREVISO </t>
  </si>
  <si>
    <t>Mostra Nordestina de Cinema em Curta-Metragem</t>
  </si>
  <si>
    <t>Mostra Mundial de Cinema e Direitos Humanos</t>
  </si>
  <si>
    <t>Mostra Guarnicê Itinerante de Cine-Vídeo (26)</t>
  </si>
  <si>
    <t>Mostra de Documentários sobre Religiosidade Afro-brasileira (1)</t>
  </si>
  <si>
    <t>Mostra de Cinema de Tiradentes - Edição 2004</t>
  </si>
  <si>
    <t>Mostra Curta Cinema - Festival Internacional de Curtas do Rio de Janeiro (13º)</t>
  </si>
  <si>
    <t>Mapa Piá - Mostra Audiovisual Paraná para Infância e Adolescência - Edição 2003</t>
  </si>
  <si>
    <t>IV Prêmio Cultural Sérgio Motta</t>
  </si>
  <si>
    <t xml:space="preserve">INFORMATIZAÇÃO BIBLIOTECA ATRAVÉS DE EQUIPAMENTOS E REDE  DE INTERNET </t>
  </si>
  <si>
    <t>IMPLANTAÇÃO E MODERNIZAÇÃO DA CASA DA CULTURA - 2ª ETAPA</t>
  </si>
  <si>
    <t>Implantação de Inventário - Celebração e Saberes da Cultura Popular</t>
  </si>
  <si>
    <t xml:space="preserve">IMPLANTAÇÃO DE ESPAÇO CULTURAL </t>
  </si>
  <si>
    <t>IMPLANTAÇÃO DE ESPAÇO CULTURAL</t>
  </si>
  <si>
    <t>IMPLANTAÇÃO DE CENTRO CULTURAL</t>
  </si>
  <si>
    <t>II Curta Santos</t>
  </si>
  <si>
    <t>I Encontro Ibero- Americano de Escolas de Cinema e Audiovisual</t>
  </si>
  <si>
    <t>I Congresso Forcine - Forum Brasileiro de Ensino de Cinema e Audiovisual</t>
  </si>
  <si>
    <t>Homenagem a Waly Salomão</t>
  </si>
  <si>
    <t>Goiânia Mostra Curtas 3</t>
  </si>
  <si>
    <t>Fluxus - Festival Internacional de Cinema na Internet</t>
  </si>
  <si>
    <t>Festival Sul-americano de Vídeos Universitários - II Nóia</t>
  </si>
  <si>
    <t>Festival Mundial do Minuto (X)</t>
  </si>
  <si>
    <t>Festival Internacional de Arte Eletrônica Viobrasil 14º</t>
  </si>
  <si>
    <t>Festival de Cinema e Vídeo de Cuiabá - Pré-Produção (11º)</t>
  </si>
  <si>
    <t>Festival de Arte e Cultura de Três de Maio</t>
  </si>
  <si>
    <t>Festival Amazonas Filmes Curta Brasil - Oficinas</t>
  </si>
  <si>
    <t>Fábrica do Futuro - Incubadora Cultural e Social de Cataguases - Etapa 1 Lançamento</t>
  </si>
  <si>
    <t>Encontro Internacional de Televisão II</t>
  </si>
  <si>
    <t>Encontro Internacional de Coreógrafos e Criadores</t>
  </si>
  <si>
    <t>É Tudo Verdade - Festival Internacional de Documentários</t>
  </si>
  <si>
    <t>Difusão Audiovisual Brasileira</t>
  </si>
  <si>
    <t>Dez Reais</t>
  </si>
  <si>
    <t>David Neves - Cineasta e Crítico</t>
  </si>
  <si>
    <t>Dança em Cena</t>
  </si>
  <si>
    <t>Curso de Especialização Em Conservação e Restauração de Bens Culturais (XV)</t>
  </si>
  <si>
    <t>CONSTRUÇÃO E MODERNIZAÇÃO DE ESPAÇOS CULTURAIS 4º ETAPA</t>
  </si>
  <si>
    <t xml:space="preserve">CONSTRUÇÃO E AQUISIÇÃO DE EQUIPAMENTO DO CENTRO DE CULTURA </t>
  </si>
  <si>
    <t xml:space="preserve">CONSTRUÇÃO DO TEATRO DO COMPLEXO CULTURAL DE UBERABA </t>
  </si>
  <si>
    <t>CONSTRUÇÃO DO PALCO MUNICIPAL (ESPAÇO CULTURAL)</t>
  </si>
  <si>
    <t xml:space="preserve">CONSTRUÇÃO DO CENTRO DE CULTURA DA MÚSICA </t>
  </si>
  <si>
    <t xml:space="preserve">CONSTRUÇÃO DE UM CENTRO CULTURAL MUNICIPAL </t>
  </si>
  <si>
    <t>CONSTRUÇÃO DE UM CENTRO CULTURAL</t>
  </si>
  <si>
    <t>CONSTRUÇÃO DE CASA DA CULTURA</t>
  </si>
  <si>
    <t xml:space="preserve">CONSTRUÇÃO DE ANFITEATRO </t>
  </si>
  <si>
    <t>CONSTRUÇÃO DA 3ª ETAPA DO ESPAÇO CULTURAL DE OLIVEIRA-MG</t>
  </si>
  <si>
    <t xml:space="preserve">CONSTRUÇÃO  DA 1 º ETAPA O TEATRO </t>
  </si>
  <si>
    <t>Congresso Brasileiro de Cinema (V)</t>
  </si>
  <si>
    <t>Concurso Nacional de Dramaturgia/2003</t>
  </si>
  <si>
    <t xml:space="preserve">CONCLUSÃO DO ANFITEATRO MUNICIPAL </t>
  </si>
  <si>
    <t>CONCLUSÃO DA REF. E MOD. DO PRÉDIO HIST. P/ INSTALAÇÃO CENTRO CULTURAL  E AQUISIÇÃO DE EQUIPAMENTOS.</t>
  </si>
  <si>
    <t>CLIMATIZAÇÃO DO ANFITEATRO CAIXA PRETA</t>
  </si>
  <si>
    <t>Cinevale em Movimento</t>
  </si>
  <si>
    <t>Cinema na Praça</t>
  </si>
  <si>
    <t>Cinema Ambulante na Amazônia</t>
  </si>
  <si>
    <t>CENTRO CULTURAL DE DOIS VIZINHOS</t>
  </si>
  <si>
    <t>CENTRO CULTURAL</t>
  </si>
  <si>
    <t>Capacitação de Instituições que lidam com Coleções de Filmes</t>
  </si>
  <si>
    <t>Cantorios De Uma Folia</t>
  </si>
  <si>
    <t>CAIXA CÊNICA-TEATRO MARABÁ</t>
  </si>
  <si>
    <t>Brasil Plural 6</t>
  </si>
  <si>
    <t>Berçario do Samba</t>
  </si>
  <si>
    <t>B-A-BA do Cinema</t>
  </si>
  <si>
    <t>ATIVIDADES MAM - 2003</t>
  </si>
  <si>
    <t>Arte na Terra</t>
  </si>
  <si>
    <t>Araribóia Cine ( II )</t>
  </si>
  <si>
    <t>AQUISIÇÃO DE EQUIPAMENTOS PARA O CENTRO CULTURAL DE GOIANÉSIA</t>
  </si>
  <si>
    <t>Apoio a Lista de Debates sobre Cinema Brasileiro.</t>
  </si>
  <si>
    <t>APOIO A ATIVIDADES CULTURAIS EM MUNICIPIOS DO EST. DE MINAS GERAIS</t>
  </si>
  <si>
    <t>5ª Mostra Taguatinga - O Cinema em 16 mm</t>
  </si>
  <si>
    <t xml:space="preserve"> Encontro ABD 30 Anos</t>
  </si>
  <si>
    <t xml:space="preserve">VIA SACRA VIVA 2002 </t>
  </si>
  <si>
    <t xml:space="preserve">VIA SACRA AO VIVO NO MORRO DA CAPELINHA </t>
  </si>
  <si>
    <t>Ver e Fazer</t>
  </si>
  <si>
    <t>Um Canto para Martin Fierro - 4ª Edição</t>
  </si>
  <si>
    <t>Tambores Encantando o Brasil</t>
  </si>
  <si>
    <t xml:space="preserve">SUBSTITUIÇÃO DO MOBILIÁRIO DE ACERVO DO MUSEU DA IMAGEM E DO SOM DE SÃO PAULO                       </t>
  </si>
  <si>
    <t>SOLAR AGUIAR VALLIM</t>
  </si>
  <si>
    <t>Sítio Arqueológicos de Pintura Rupestre do Seridó</t>
  </si>
  <si>
    <t>SIMPOSIO ALOÍSIO MAGALHÃES PARA FORMAÇÃO DE AGENTES DE POLÍTICA CULTURAL</t>
  </si>
  <si>
    <t>SEMINÁRIO: "ANOS JK: DEMOCRACIA E DESENVOLVIMENTO"</t>
  </si>
  <si>
    <t>Seminário A Trajetória do Teatro de Animação no Brasil</t>
  </si>
  <si>
    <t>Salão Presépio de Cajuru/SP (I)</t>
  </si>
  <si>
    <t>S.O.S IGREJINHA</t>
  </si>
  <si>
    <t>RODEIO CRIOULO INTERNACIONAL DE VACARIA - XXIV</t>
  </si>
  <si>
    <t xml:space="preserve">REVITALIZAÇÃO DO SÍTIO HISTÓRICO DE CONGONHAS </t>
  </si>
  <si>
    <t>Revitalização do Sítio Histórico das Praças da Matriz e da Alfândega</t>
  </si>
  <si>
    <t>REVITALIZAÇÃO DO PATRIMÔNIO CULTURAL DA CIDADE DE SÃO FRANCISCO DO SUL</t>
  </si>
  <si>
    <t>Revitalização do Patrimonio Cultural da Cidade de Icó - CE</t>
  </si>
  <si>
    <t>Revitalização do Patrimonio Cultural da Cidade de Goias - GO</t>
  </si>
  <si>
    <t>REVITALIZAÇÃO DO MUSEU REGIONAL DE SÃO JOÃO DEL REI - FASE I</t>
  </si>
  <si>
    <t>REVITALIZAÇÃO DO ESPAÇO DO ACERVO DA CASA DA CULTURA DA AMÉRICA LATINA / DEX / UNB</t>
  </si>
  <si>
    <t>REVITALIZAÇÃO DO CENTRO HISTÓRICO DE PENEDO - AL</t>
  </si>
  <si>
    <t>REVITALIZAÇÃO DO CASARIO DO PORTO - CORUMBÁ</t>
  </si>
  <si>
    <t>REVITALIZAÇÃO DA CIDADE DE LAGUNA / SC</t>
  </si>
  <si>
    <t>Revitalização da Cidade de Diamantina - MG</t>
  </si>
  <si>
    <t>Revitalização da Área Central - Bairro da Luz - São Paulo - SP</t>
  </si>
  <si>
    <t>REVITALIZAÇÃO DA 7ª ETAPA CENTRO HISTÓRICO DE SALVADOR</t>
  </si>
  <si>
    <t>Revista Canto Coral da Associação Brasileira de Regentes de Coros</t>
  </si>
  <si>
    <t>Restauro de Obras, Preservação de Instalações, Implantação de Web Site e Pesquisa de Artistas Popula</t>
  </si>
  <si>
    <t>RESTAURO DA CASA DO CAPITÃO - MOR</t>
  </si>
  <si>
    <t>RESTAURAÇÃO PARCIAL DO PRÉDIO DA FACULDADE DE DIREITO DA UNIVERSIDADE FEDERAL DO RIO GRANDE DO SUL</t>
  </si>
  <si>
    <t>RESTAURAÇÃO PARCIAL DO PRÉDIO CENTRAL DA FACULDADE DE AGRONOMIA DA UNIVERSIDADE FEDERAL DO RIO GRAND</t>
  </si>
  <si>
    <t>RESTAURAÇÃO E CONCLUSÃO DA CASA DA CULTURA E MUSEU REGIONAL DE LAGOA VERMELHA</t>
  </si>
  <si>
    <t>RESTAURAÇÃO DO TELHADO DO SOBRADÃO DO PORTO</t>
  </si>
  <si>
    <t>RESTAURAÇÃO DO ALTAR MOR DA IGREJA NOSSA SENHORA DO ROSÁRIO - RUSSAS</t>
  </si>
  <si>
    <t>RESTAURAÇÃO DE CASA ENXAIMEL NO NÚCLEO HISTÓRICO FEITORIA</t>
  </si>
  <si>
    <t>RESTAURAÇÃO DE BENS MÓVEIS E INTEGRADOS DA CAPELA DE SÃO SEBASTIÃO</t>
  </si>
  <si>
    <t>RESTAURAÇÃO DA USINA GRAVATÁ - FASE 4</t>
  </si>
  <si>
    <t>RESTAURAÇÃO ARQUITETÔNICA E ARTÍSTICA DA CAPELA SÃO JOSÉ, POVOADO DO BICUDO, CARMÓPOLIS DE MINAS</t>
  </si>
  <si>
    <t>RESGATE SUA CULTURA PRESERVE SUA IDENTIDADE</t>
  </si>
  <si>
    <t xml:space="preserve">REFORMA PARCIAL CASA DA CULTURA </t>
  </si>
  <si>
    <t>REFORMA E REPAROS</t>
  </si>
  <si>
    <t>REFORMA E AMPLIAÇÃO DO CENTRO CULTURAL EM LAJEADO</t>
  </si>
  <si>
    <t>REFORMA E AMPLIAÇÃO DO CENTRO CULTURAL CINEAS MARTINS NOGUEIRA</t>
  </si>
  <si>
    <t>REFORMA E AMPLIAÇÃO DO C.T.G. GARRÃO DE POTRO-LAGOA BONITA DO SUL-RS</t>
  </si>
  <si>
    <t>REFORMA E AMPLIAÇÃO DA CASA DA CULTURA</t>
  </si>
  <si>
    <t>REFORMA DO CENTRO CULTURAL DE ITAREMA</t>
  </si>
  <si>
    <t>REFORMA DO CENTRO CULTURAL DE AVAÍ</t>
  </si>
  <si>
    <t>REFORMA DO CENTRO CULTURAL " ANTONIO SYLVIO DA CUNHA BUENO"</t>
  </si>
  <si>
    <t>REFORMA DA CONCHA ACÚSTICA</t>
  </si>
  <si>
    <t>REFORMA DA CANTINA  ITALIANA</t>
  </si>
  <si>
    <t xml:space="preserve">RECUPERAÇÃO E FORMATAÇÃO DO CENTRO CULTURAL CASA VELHA </t>
  </si>
  <si>
    <t>RECUPERAÇÃO DOS IMÓVEIS SITUADOS NOS CENTRO HISTÓRICOS DE LENÇÓIS</t>
  </si>
  <si>
    <t>RECUPERAÇÃO DOS IMÓVEIS SITUADOS NO CENTRO HISTÓRICO DE CACHOEIRA.</t>
  </si>
  <si>
    <t>RECUPERAÇÃO DO MUSEU DE JI-PARANÁ</t>
  </si>
  <si>
    <t>RECUPERAÇÃO DO CENTRO HISTÓRICO DE PELOTAS</t>
  </si>
  <si>
    <t>Reciclagem e Aperfeiçoamento da Spasso - Escola Popular de Circo</t>
  </si>
  <si>
    <t>REALIZAÇÃO DO XXXI FESTIVAL FOLCLÓRICO DE PARINTINS</t>
  </si>
  <si>
    <t>REALIZAÇÃO DO VI FESTIVAL DE CIRANDAS DE MANACAPURU</t>
  </si>
  <si>
    <t>PUBLICAÇÃO DO CATÁLOGO DA EXPOSIÇÃO "LASAR SEGAL" - UM EXPRESSIONISTA BRASILEIRO</t>
  </si>
  <si>
    <t xml:space="preserve">Projetos de Maio </t>
  </si>
  <si>
    <t>PROJETO MUSEU</t>
  </si>
  <si>
    <t xml:space="preserve">PROJETO MEMORIAL ULISSES GUIMARÃES </t>
  </si>
  <si>
    <t>Projeto Humberto Mauro de Cultura e Cidadania Um Foco no Futuro Etapa 1 Preparação</t>
  </si>
  <si>
    <t>PROJETO DESIGN SOLIDÁRIO</t>
  </si>
  <si>
    <t>Projeto de Digitalização das Fitas Magnéticas do Arquivo Jacob do Bandolin</t>
  </si>
  <si>
    <t xml:space="preserve">PRESERVAÇÃO URBANA: GESTÃO E RESGATE DE UMA HISTÓRIA  </t>
  </si>
  <si>
    <t>PRESERVAÇÃO DO MEMORIAL JK</t>
  </si>
  <si>
    <t>PRESERVAÇÃO DO MEMORIAL - PRESERVAÇÃO DAS CASCATAS</t>
  </si>
  <si>
    <t>PRESERVAÇÃO DE BENS IMÓVEIS DO PATRIMÔNIO HISTÓRICO, ARTÍSTICO E ARQUEOLÓGICO - APARECIDA /PB - FAZE</t>
  </si>
  <si>
    <t xml:space="preserve">PREPARAÇÃO DA 26º BIENAL DE SÃO PAULO_x000D_
</t>
  </si>
  <si>
    <t>Prêmio Estímulo à Grupos Circenses / 2002</t>
  </si>
  <si>
    <t>Premio Cultural Sergio Motta (III)</t>
  </si>
  <si>
    <t>Premiação do VII Premio Carlos Gomes de Música Erudita</t>
  </si>
  <si>
    <t>Prefeitura Municipal de Ituiutaba - Oficinas Cênicas</t>
  </si>
  <si>
    <t>PRAÇA FREI MATEUS DOLZAN</t>
  </si>
  <si>
    <t xml:space="preserve">PM Limeira do Oeste - Oficinas Musicais/Emenda_x000D_
</t>
  </si>
  <si>
    <t>PM Itapagipe-MG/Cursos de Artes Cênicas/Emenda Parlamentar</t>
  </si>
  <si>
    <t>PM de União e Minas - Oficinas Musicais/Emenda Parlamentar</t>
  </si>
  <si>
    <t>Pernambuco em Concerto 2002</t>
  </si>
  <si>
    <t>Orquestra Sinfônica do Teatro Nacional Claúdio Santoro</t>
  </si>
  <si>
    <t>Orquestra Sinfônica da Escola de Música de Nova Lima</t>
  </si>
  <si>
    <t>Orquestra Filarmônica do Acre " Orquestra Para Todos IV"</t>
  </si>
  <si>
    <t xml:space="preserve">Orquestra Filarmônica de Sergipe </t>
  </si>
  <si>
    <t>Orquestra de Câmara TATUÍ In Concert</t>
  </si>
  <si>
    <t>Orquestra de Bagé</t>
  </si>
  <si>
    <t>Oficina Teatro Invenção Brasileira</t>
  </si>
  <si>
    <t>OBRAS DE RESTAURAÇÃO DA CASA DE PEDRO ALEIXO - FASE I</t>
  </si>
  <si>
    <t>Musical da Juventude</t>
  </si>
  <si>
    <t>Música no Museu III - 2002</t>
  </si>
  <si>
    <t>Museu de Artes e Ofícios - Seminários de Capacitação Museológica - 2ª e 3ª fases.</t>
  </si>
  <si>
    <t>Museu de Artes e Ofícios - Seminários de Capacitação Museológica</t>
  </si>
  <si>
    <t>MUSEU DE ARTES E OFÍCIOS - DESPESAS DE CAPITAL</t>
  </si>
  <si>
    <t>MUSEU DA IMAGEM DO SOM</t>
  </si>
  <si>
    <t>Mostra de Teatro Estudantil de Cajuru/SP (I)</t>
  </si>
  <si>
    <t>Mostra de Cinema de Tiradentes (V)</t>
  </si>
  <si>
    <t>Mostra CCBB de Artes Cênicas - Planeta Circo</t>
  </si>
  <si>
    <t>MODERNIZAÇÃO DE POLTRONAS - TEATRO -CINEMA - CENTRO CULTURAL</t>
  </si>
  <si>
    <t>Moda de Viola</t>
  </si>
  <si>
    <t>Moda Brasileira - Orquestra de Violões de Brasília</t>
  </si>
  <si>
    <t>MOBILIAR ESPAÇO CULTURAL - CASA DA CULTURA CENTRO MÚLTIPLO</t>
  </si>
  <si>
    <t>Memória do 40º Festival Villa-Lobos</t>
  </si>
  <si>
    <t>MEMÓRIA DA IMIGRAÇÃO JAPONESA  NO BRASIL</t>
  </si>
  <si>
    <t>Maxixe não é Samba</t>
  </si>
  <si>
    <t>Mangueira Definitiva (Gravação de CD)</t>
  </si>
  <si>
    <t>LÚCIO COSTA - 100 ANOS</t>
  </si>
  <si>
    <t>Leopoldo Miguez e Henrique Oswald - Homenagens</t>
  </si>
  <si>
    <t>Juscelino Kubitschek - 1902-2002</t>
  </si>
  <si>
    <t>Jk O Passageiro Precioso</t>
  </si>
  <si>
    <t>JK - 1º CENTENÁRIO - SETEMBRO DE 2002</t>
  </si>
  <si>
    <t>Interculturalidades</t>
  </si>
  <si>
    <t>Informatização e Capacitação da Rede de Museus do Sistema Estadual de Museus/RS</t>
  </si>
  <si>
    <t xml:space="preserve">IMPLANTAÇÃO DO ANFITEATRO </t>
  </si>
  <si>
    <t>IMPLANTAÇÃO DE ISOLAMENTO TÉRMICO E ACÚSTICO</t>
  </si>
  <si>
    <t>IMPLANTAÇÃO DE ESPAÇOS CULTURAIS</t>
  </si>
  <si>
    <t>IMPLANTAÇÃO DE ESPAÇO CULTURAL PARA CAPOEIRA, FESTA JUNINA  E MARACATU</t>
  </si>
  <si>
    <t>IMPLANTAÇÃO DE CENTRO CULTURAL DE PIRAÍ</t>
  </si>
  <si>
    <t xml:space="preserve">IMPLANTAÇÃO DE CENTRO CULTURAL- CONCLUSÃO  </t>
  </si>
  <si>
    <t>IMPLANTAÇÃO DA CASA DA CULTURA DE BARRA MANSA</t>
  </si>
  <si>
    <t>IMPLANTAÇÃO DA BIBLIOTECA PÚBLICA E ESPAÇO CULTURAL</t>
  </si>
  <si>
    <t>IMPLANTAÇÃO DA BIBLIOTECA MUNICIPAL</t>
  </si>
  <si>
    <t>I.H.G.B</t>
  </si>
  <si>
    <t>Gravação de CD e Aquisição de Equipamentos - III Bienal de Cultura e Arte da UNE</t>
  </si>
  <si>
    <t>GEOGRAFIA DO BRASIL - CILDO MEIRELES</t>
  </si>
  <si>
    <t>Gala CBDD-UERJ de Dança ( XII )</t>
  </si>
  <si>
    <t>Fortaleza Cheia de Graça</t>
  </si>
  <si>
    <t>Fomento a Projetos de Difusão Cultural/Apoio a Realização de Oficinas</t>
  </si>
  <si>
    <t>Fomento à Projeto de Produção Teatral do Movimento de Teatro de Grupo do DF</t>
  </si>
  <si>
    <t>FOMENTO A ATIVIDADES CULTURAIS NO ESTADO DO PERNANBUCO</t>
  </si>
  <si>
    <t>FOMENTO A ATIVIDADES CULTURAIS NO ESTADO DE PERNAMBUCO</t>
  </si>
  <si>
    <t>Finalização da Pesquisa de Repertório para o "Livrão da Música Brasileira"</t>
  </si>
  <si>
    <t>Festival Universitário de Teatro de Blumenal  - II (16º)</t>
  </si>
  <si>
    <t>Festival Unicanto de Corais (9º) - Fase Regional</t>
  </si>
  <si>
    <t>Festival Internacional de Teatro de São José do Rio Preto/SP.</t>
  </si>
  <si>
    <t>Festival Gurinhata - Pássaro Azul de Canção Popular</t>
  </si>
  <si>
    <t xml:space="preserve">FESTIVAL DE QUADRILHAS </t>
  </si>
  <si>
    <t>Festival de Música de Lomdrina (22º)</t>
  </si>
  <si>
    <t xml:space="preserve">Festival de Leituras Dramáticas de Brasília/2001 </t>
  </si>
  <si>
    <t xml:space="preserve">Festival de Dança e Cultura Indígena na Serra do Cipó </t>
  </si>
  <si>
    <t>Festival de Arte e Cultura dos 100 Anos do Colégio São José - dias 19 e 20/12/2002</t>
  </si>
  <si>
    <t>Festival de Arte e Cultura de Farroupilha</t>
  </si>
  <si>
    <t>FESTAS JUNINAS DE FORTALEZA</t>
  </si>
  <si>
    <t>FESTA DO DIVINOO ESPÍRITO</t>
  </si>
  <si>
    <t>Festa Cultural São Marquense</t>
  </si>
  <si>
    <t>FERVO-Festival Regional de Interpretação da Música Popular e Sertaneja de Vera Cruz do Oeste</t>
  </si>
  <si>
    <t>FERCAPO (27º)- Festival Nacional da Canção Popular - EMENDA PARLAMENTAR</t>
  </si>
  <si>
    <t>EXPOSIÇÃO RESTROSPECTIVA DO ARTISTA RUBEM VALENTIM</t>
  </si>
  <si>
    <t>EXECUÇÃO DA 2ª ETAPA DO TEATRO DA CASA DA CULTURA</t>
  </si>
  <si>
    <t>ESTRUTURAÇÃO DA CASA DA CULTURA</t>
  </si>
  <si>
    <t>ESTEC - Estúdio de Tecnologia Cênica</t>
  </si>
  <si>
    <t>ESTAÇÃO CULTURA</t>
  </si>
  <si>
    <t>ESCOLA OFICINA DE SALVADOR - 6° FASE</t>
  </si>
  <si>
    <t>EQUIPAMENTOS - MUSEU DA IMAGEM E DO SOM</t>
  </si>
  <si>
    <t>EQUIPAMENTO PARA O CENTRO CULTURAL</t>
  </si>
  <si>
    <t>EQUIPAGEM E MODERNIZAÇÃO DE ESPAÇOS CULTURAIS</t>
  </si>
  <si>
    <t>ENCORAMA (XV) - Encontro Nacinal de Corais de Maceio - IV Festival Internacional</t>
  </si>
  <si>
    <t>Encontro Nacional de Pianista</t>
  </si>
  <si>
    <t>Encontro Mundial das Artes Cênicas (3ª Edição) - ECUM</t>
  </si>
  <si>
    <t>ENCONTRO DOS REINADEIROS DO OESTE DE MINAS GERAIS</t>
  </si>
  <si>
    <t>ENCONTRO DO COMITÊ DE DOCUMENTAÇÃO-CIDOC DO CONSELHO INTERNACIONALDE MUSEUS-ICOM</t>
  </si>
  <si>
    <t>Educação Patrimonial no Museu Casa do Pontal - Novos Olhares sobre a Arte Popular Brasileira.</t>
  </si>
  <si>
    <t>Edição do CD alma Feminina</t>
  </si>
  <si>
    <t>É Tudo Verdade - (VII) Festival Internacional de Documentarios - Seminários e Premiação</t>
  </si>
  <si>
    <t>Domingo no Teatro/ Janeiro no Teatro</t>
  </si>
  <si>
    <t>Difusão Cultural em Minas Gerais; Ampliação da Atuação da Escola de Música da UFMG</t>
  </si>
  <si>
    <t>CURSO DE ESPECIALIZAÇÃO EM MUSEOLOGIA</t>
  </si>
  <si>
    <t>CULTURA PARA TODOS NO TEATRO DA REITORIA DA UFPR</t>
  </si>
  <si>
    <t>Cultura e Meio Ambiente: A Realidade de Santa Catarina</t>
  </si>
  <si>
    <t xml:space="preserve">CONSTRUÇÃO DO TEATRO MUNICIPALDE ALEGRE - ES. </t>
  </si>
  <si>
    <t xml:space="preserve">CONSTRUÇÃO DO TEATRO MUNICIPAL </t>
  </si>
  <si>
    <t>CONSTRUÇÃO DO PRÉDIO PRÓPRIO DA BIBLIOTECA PÚBLICA MUNICIPAL</t>
  </si>
  <si>
    <t>CONSTRUÇÃO DO MUSEU DO CARRO ANTIGO- FASE I</t>
  </si>
  <si>
    <t>CONSTRUÇÃO DO MONUMENTO EM HOMENAGEM À FREI BRUNO</t>
  </si>
  <si>
    <t>CONSTRUÇÃO DO CENTRO DE MANIFESTAÇÕES CULTURAIS E FOLCLÓRICAS DA VILA</t>
  </si>
  <si>
    <t>CONSTRUÇÃO DO CENTRO CULTURAL "MATUTÓDROMO"</t>
  </si>
  <si>
    <t>CONSTRUÇÃO DE TEATRO DE ARENA COM CONCHA ACÚSTICA</t>
  </si>
  <si>
    <t>Construção de Palco cobherto para realização de eventos</t>
  </si>
  <si>
    <t>CONSTRUÇÃO DE ESPAÇO CULTURAL</t>
  </si>
  <si>
    <t>CONSTRUÇÃO DE CENTRO CULTURAL MUNICIPAL</t>
  </si>
  <si>
    <t>CONSTRUÇÃO DE CENTRO CULTURAL</t>
  </si>
  <si>
    <t>CONSERVAÇÃO DOS SÍTIOS DE PINTURA RUPESTRE DO PARQUE NACIONAL SERRA DA CAPIVARA</t>
  </si>
  <si>
    <t>CONSERVAÇÃO DO IMÓVEL SEDE DO MUSEU LASAR SEGALL</t>
  </si>
  <si>
    <t>CONSERVAÇÃO DA IGREJA DE N. S. DO ROSÁRIO DE VILA VELHA</t>
  </si>
  <si>
    <t>CONCLUSÃO DO COMPLEXO CULTURAL - CENEG</t>
  </si>
  <si>
    <t xml:space="preserve">CONCLUSÃO DO CINE TEATRO MUNICIPAL </t>
  </si>
  <si>
    <t>CONCLUSÃO DO CENTRO CULTURAL CCIE</t>
  </si>
  <si>
    <t>CONCLUSÃO DO CENTRO CULTURAL - CONSTRUÇÃO DO ANFITEATRO 1ª ETAPA</t>
  </si>
  <si>
    <t>CONCLUSÃO DO ANFITEATRO MUNICIPAL</t>
  </si>
  <si>
    <t>Concertos nas Igrejas</t>
  </si>
  <si>
    <t>Concertos nas Comunidades 2002</t>
  </si>
  <si>
    <t>Concerto de Natal</t>
  </si>
  <si>
    <t>COMPLEMENTAÇÃO DA EXPOSIÇÃO BEATRIZ MILHAZES</t>
  </si>
  <si>
    <t>Comemoração dos 80 Anos do Museu Histórico Nacional.</t>
  </si>
  <si>
    <t>COLÓQUIO PRUDENTE DE MORAES: REPÚBLICA, LIBERALISMO, CIDADANIA</t>
  </si>
  <si>
    <t>Clássicos do Samba - Europa - Segunda Etapa</t>
  </si>
  <si>
    <t>Cidade Subjetiva</t>
  </si>
  <si>
    <t>Ciclo de Leituras - Premiados II Concurso Nacional de Textos Teatrais Inéditos</t>
  </si>
  <si>
    <t xml:space="preserve">Ciclo de Leitura do Concurso Nacional de Textos Teatrais Inéditos do Minc - (2º) </t>
  </si>
  <si>
    <t>Choro - Expressão Musical Brasileira</t>
  </si>
  <si>
    <t>CENTRO DE CULTURAL DE ALVORADA - 2ª ETAPA</t>
  </si>
  <si>
    <t xml:space="preserve">Centro de Cidadania Barbosa Lima Sobrinho - Projeto de Restauração e Adaptação - Fase I </t>
  </si>
  <si>
    <t>CENTRO CULTURAL (ATELIER/BIBLIOTECA)</t>
  </si>
  <si>
    <t>CENTENÁRIO JK</t>
  </si>
  <si>
    <t>CASA DA CULTURA DE SÃO CARLOS DO IVAÍ - 1ª ETAPA</t>
  </si>
  <si>
    <t>CASA DA CULTURA</t>
  </si>
  <si>
    <t>CARTOGRAFIA HISTÓRICA DE MINAS GERAIS</t>
  </si>
  <si>
    <t>Canto de Ituiutaba</t>
  </si>
  <si>
    <t>Canto Coral - Músicas e Arranjos de M. Bezerra - Volume II</t>
  </si>
  <si>
    <t>Campo Grande é Carnaval 2002</t>
  </si>
  <si>
    <t>Bienal de Arte e Cultura da UNE - 3ª</t>
  </si>
  <si>
    <t>Banco de Partituras: Música Brasileira pra Orquestra</t>
  </si>
  <si>
    <t>Banco de Partituras</t>
  </si>
  <si>
    <t>Atividades Paralelas ao III Festival Internacional de Bonecos de Brasília/2002</t>
  </si>
  <si>
    <t xml:space="preserve">ATIVIDADES MAM - 2002 </t>
  </si>
  <si>
    <t>Aquisição de Partituras - Orquestra Sinfônica de Goiânia</t>
  </si>
  <si>
    <t>AQUISIÇÃO DE OBRA RARA PARA DIVULGAÇÃO E PROMOÇÃO DA HISTÓRIA BRASILEIRA - MUSEU IMPERIAL/RJ</t>
  </si>
  <si>
    <t>AQUISIÇÃO DE MÓVEIS E UTENSÍLIOS PARA O CENTRO CULTURAL ANTÔNIO FRANCISCO LISBOA</t>
  </si>
  <si>
    <t>AQUISIÇÃO DE EQUIPAMENTOS PARA O CENTRO CULTURAL - 2</t>
  </si>
  <si>
    <t>AQUISIÇÃO DE EQIPAMENTOS E MATERIAL PERMANENTE</t>
  </si>
  <si>
    <t>APOIO AO FUNCIONAMENTO DO MEMORIAL</t>
  </si>
  <si>
    <t>Apoio a Jovens Instrumentistas</t>
  </si>
  <si>
    <t>APARELHAMENTO DO CENTRO CULTURAL DE JARDIM DO MULATO</t>
  </si>
  <si>
    <t>APARELHAMENTO DO CENTRO CULTURAL</t>
  </si>
  <si>
    <t xml:space="preserve">Anjos do Picadeiro 4 </t>
  </si>
  <si>
    <t>AMPLIAÇÃO E MODERNIZAÇÃO DA CASA DA CULTURA</t>
  </si>
  <si>
    <t>ABERTURA DAS COMEMORAÇÕES DO CENTENÁRIO DE JK -0 2ª ETAPA</t>
  </si>
  <si>
    <t>8ª MOSTRA INTERNACIONAL DE ARQUITETURA DA BIENAL DE VENEZA</t>
  </si>
  <si>
    <t>40º FESTIVAL NACIONAL DE CANTADORES REPENTISTAS E POETAS  CORDELISTAS</t>
  </si>
  <si>
    <t>2ª ETAPA DA REFORMA E MODERNIZAÇÃO DE PRÉDIO HISTÓRICO PARA INSTALAÇÃO DO CENTRO CULTURAL DE GOIANÉS</t>
  </si>
  <si>
    <t>25° BIENAL DE SÃO PAULO</t>
  </si>
  <si>
    <t xml:space="preserve">1ª OFICINA DE ARTE </t>
  </si>
  <si>
    <t>15 Anos, Quarteto de Brasília  -  ( CD )</t>
  </si>
  <si>
    <t>13º ENCONTRO TRIENAL DO COMITÊ DE CONSERVAÇÃO DO CONSELHO INTERNACIONAL DE MUSEUS - ICOM-CC</t>
  </si>
  <si>
    <t xml:space="preserve">"Modinhas Imperiais &amp; Cantares de Minas" </t>
  </si>
  <si>
    <t xml:space="preserve">"Caminhos de aproximação ao universo do Choro e da Música Popular Brasileira e da MPB. </t>
  </si>
  <si>
    <t xml:space="preserve"> Equipagem do Centro Cultural de Bela Vista /MS</t>
  </si>
  <si>
    <t xml:space="preserve">XXXVI FESTIVAL FOLCLÓRICO DE PARINTINS - GARANTIDO </t>
  </si>
  <si>
    <t>XXXVI FESTIVAL FOLCLÓRICO DE PARINTINS - CAPRICHOSO</t>
  </si>
  <si>
    <t>Vitória Cine Vídeo (VIII)</t>
  </si>
  <si>
    <t>VII SALÃO MUNICIPAL DE ARTES PLÁSTICAS</t>
  </si>
  <si>
    <t>Vídeo Sobre a História da Psicanálise em São Paulo</t>
  </si>
  <si>
    <t>VICTOR BRECHERET</t>
  </si>
  <si>
    <t>VIAGEM AO FESTIVAL DE GUADALAJARA - MÉXICO</t>
  </si>
  <si>
    <t xml:space="preserve">VIA SACRA AO VIVO NO MORRO DA CAPELINHA     </t>
  </si>
  <si>
    <t>VALORIZAÇÃO DA PLURALIDADE CULTURAL</t>
  </si>
  <si>
    <t>Universidade Federal de Ouro Preto/MG</t>
  </si>
  <si>
    <t>Um Canto para Martim Fierro 3ª Edição</t>
  </si>
  <si>
    <t>Trilhas do Vila</t>
  </si>
  <si>
    <t>TRADICIONAL FESTA JUNINA DE SÃO PEDRO</t>
  </si>
  <si>
    <t>Toca Pernambuco</t>
  </si>
  <si>
    <t>Temporada de Ópera 2001 - Orquestra Sinfònica do Teatro Nacional Cláudio Santoro</t>
  </si>
  <si>
    <t>Temporada da Orquestra Sinfônica de Santa Maria - Segundo Semestre de 2001</t>
  </si>
  <si>
    <t>TEATRO MUSEU DOS COUROS</t>
  </si>
  <si>
    <t>TAMBORES MAGIA DOS ORIXÁS</t>
  </si>
  <si>
    <t>Sonorização e Aquisição de Instrumentos do Centro Cultural Tucumã</t>
  </si>
  <si>
    <t>Socialização de Crianças e Adolescentes em Situação de Risco Através de Atividades Culturais .</t>
  </si>
  <si>
    <t>Sist dos arquivos da FBN</t>
  </si>
  <si>
    <t>SIMPÓSIO DE INTEGRAÇÃO CULTURAL BRASIL / ÁFRICA</t>
  </si>
  <si>
    <t>Shows de Música Sertaneja</t>
  </si>
  <si>
    <t>Serviços emegenciais de recuperação do Museu de Biologia Professor Mello Leitão</t>
  </si>
  <si>
    <t>Série Jovens Talentos 2001</t>
  </si>
  <si>
    <t>SERGIPE - O MELHOR E MAIOR SÃO JOÃO DO BRASIL</t>
  </si>
  <si>
    <t>SEMINÁRIO RELIGIÕES AFRO-AMERICANAS</t>
  </si>
  <si>
    <t>SEMINÀRIO "JOSÉ BASÍLIO DA GAMA, SEU TEMPO E SUA OBRA"</t>
  </si>
  <si>
    <t>SEDE DA FUNDAÇÃO ATHOS BULCÃO</t>
  </si>
  <si>
    <t>Santa Maria em Dança(7º)</t>
  </si>
  <si>
    <t>SANTA MARIA - ATIVIDADES CULTURAIS NA COMUNIDADE</t>
  </si>
  <si>
    <t>Santa Catarina : Fortalecendo o Turismo Através da Divulgação da Cultura</t>
  </si>
  <si>
    <t>SALVAMENTO DAS PINTURAS RUPESTRES DA ÁREA DA SERRA BRANCA - PARQUE NACIONAL SERRA DA CAPIVARA</t>
  </si>
  <si>
    <t>SALÃO NACIONAL DE ARTE DE GOIÁS  - 1º PRÊMIO FLAMBOYANT</t>
  </si>
  <si>
    <t>SALÃO DE ARTES PLÁSTCAS DE TRÊS LAGOAS</t>
  </si>
  <si>
    <t>Saga A Presença Açoriana no Brasil Meridional</t>
  </si>
  <si>
    <t>Riso da Terra ( O )</t>
  </si>
  <si>
    <t>Revitalizando o Carnaval II</t>
  </si>
  <si>
    <t>Revitalização e Restauração de Equipamento do Cine Teatro Vila Rica</t>
  </si>
  <si>
    <t>REVITALIZAÇÃO DE UNIDADES MUSEOLÓGICAS DO IPHAN</t>
  </si>
  <si>
    <t>REVITALIZAÇÃO DAS UNIDADES MUSEOLÓGICAS DO IPHAN</t>
  </si>
  <si>
    <t>REVISTA DO PATRIMÔNIO HISTÓRICO E ARTÍSTICO NACIONAL nº 29</t>
  </si>
  <si>
    <t>Revista do Cinema Brasileiro - ano 2001</t>
  </si>
  <si>
    <t>Retratos em Vários Compassos</t>
  </si>
  <si>
    <t xml:space="preserve">RESTAURAÇÃO DOS CENTROS HISTÓRICOS - APARECIDA </t>
  </si>
  <si>
    <t xml:space="preserve">RESTAURAÇÃO DO SOLAR DA BARONESA </t>
  </si>
  <si>
    <t>RESTAURAÇÃO DO SOBRADO DO MAJOR SELEMÉRICO</t>
  </si>
  <si>
    <t>RESTAURAÇÃO DO PRÉDIO DA CASA DE CÂMARA E CADEIA</t>
  </si>
  <si>
    <t xml:space="preserve">RESTAURAÇÃO DO PRÉDIO ANTIGO DO QUARTEL DA POLÍCIA MILITAR </t>
  </si>
  <si>
    <t>RESTAURAÇÃO DO PRÉDIO ANTIGO DO CENTRO DE TURISMO</t>
  </si>
  <si>
    <t>RESTAURAÇÃO DO ÓRGÃO DA CATEDRAL DE UBERABA</t>
  </si>
  <si>
    <t>RESTAURAÇÃO DO MONUMENTO NACIONAL AOS MORTOS DA II GUERRA MUNDIAL</t>
  </si>
  <si>
    <t>RESTAURAÇÃO DO FORRO E ALTARES DA IGREJA DE NOSSA SENHORA DA PENHA</t>
  </si>
  <si>
    <t>RESTAURAÇÃO DO ALTAR DIRETO DA IGREJA MATRIZ DE SANT'ANNA (ÚLTIMA FASE)</t>
  </si>
  <si>
    <t>RESTAURAÇÃO DE PRÉDIO PÚBLICO PARA EVENTOS CULTURAIS</t>
  </si>
  <si>
    <t>Restauração de Obras, Preservação de Instalações e Documentação Reserva Técnica do Museu do Pontal</t>
  </si>
  <si>
    <t>RESTAURAÇÃO DE CENTROS HISTÓRICOS</t>
  </si>
  <si>
    <t>RESTAURAÇÃO DE CENTRO HISTÓRICO</t>
  </si>
  <si>
    <t>Restauração da Ponte do Imperador e Urbanização do Entorno</t>
  </si>
  <si>
    <t>RESTAURAÇÃO DA IGREJA SÃO VICENTE DE PAULO</t>
  </si>
  <si>
    <t>RESTAURAÇÃO DA IGREJA NOSSA SENHORA DO ROSÁRIO</t>
  </si>
  <si>
    <t>Restauração da Igreja Nossa Senhora da Penha de França</t>
  </si>
  <si>
    <t>RESTAURAÇÃO DA IGREJA MATRIZ DE SANTO AMARO</t>
  </si>
  <si>
    <t>RESTAURAÇÃO DA CATEDRAL NOSSA SENHORA DA CONCEIÇÃO.</t>
  </si>
  <si>
    <t>RESTAURAÇÃO DA CASA DA GLÓRIA</t>
  </si>
  <si>
    <t>RESTAURAÇÃO DA CASA DA CULTURA</t>
  </si>
  <si>
    <t xml:space="preserve">RESTAURAÇÃO DA CAPELA DE SÃO FRANCISCO EM IPUEIRAS </t>
  </si>
  <si>
    <t>RESTAURAÇÃO ARTÍSTICA E ESTRUTURAL DA IGREJA DE SÃO FRANCISCO DE ASSIS.</t>
  </si>
  <si>
    <t>RESTAURAÇÃO  DO ARQUIVO PÚBLICO DO PIAUÍ - CASA ANÍSIO BRITO</t>
  </si>
  <si>
    <t>RESGATE HISTÓRICO-CULTURAL DO RIO MUTARI - EDUCAÇÃO PATRIMONIAL E CULTURAL</t>
  </si>
  <si>
    <t>Resgate e divulgação do acervo precioso da FBN</t>
  </si>
  <si>
    <t>RENOVAÇÃO ASSINATURAS DE PERIÓDICOS</t>
  </si>
  <si>
    <t>REFORMA, RESTAURO E ADEUAÇÃO DO ANTIGO PRÉDIO DO DOPS</t>
  </si>
  <si>
    <t>REFORMA, AMPLIAÇÃO E EQUIPAMENTOS DE CENTRO CULTURAL</t>
  </si>
  <si>
    <t>REFORMA, AMPLIAÇÃO E EQUIPAMENTO DO CINE-TEATRO DO MUNICÍPIO DE SOLÂNDIA</t>
  </si>
  <si>
    <t>REFORMA GERAL DA CASA DA CULTURA</t>
  </si>
  <si>
    <t>REFORMA E MODERNIZAÇÃO DO TEATRO CARLOS GOMES</t>
  </si>
  <si>
    <t>REFORMA E MODERNIZAÇÃO DO ESPAÇO CULTURAL PEÑAROL - 1 ETAPA</t>
  </si>
  <si>
    <t>REFORMA E MODERNIZAÇÃO DO CENTRO CULTURAL</t>
  </si>
  <si>
    <t>REFORMA E MODERNIZAÇÃO DE CENTRO CULTURAL</t>
  </si>
  <si>
    <t>REFORMA E MODERNIZAÇÃO DA FUNDAÇÃO CASA RUI BARBOSA - 2ª  ETAPA</t>
  </si>
  <si>
    <t xml:space="preserve">REFORMA E AMPLIAÇÃO DO MUSEU NOVA PONTE    </t>
  </si>
  <si>
    <t>REFORMA E AMPLIAÇÃO DO CENTRO CULTURAL DE SANTA JULIANA</t>
  </si>
  <si>
    <t>REFORMA E AMPLIAÇÃO DO CENTRO CULTURAL</t>
  </si>
  <si>
    <t>REFORMA E AMPLIAÇÃO DE IGREJA</t>
  </si>
  <si>
    <t>REFORMA E AMPLIAÇÃO DA CADA DA CULTURA</t>
  </si>
  <si>
    <t>REFORMA DOS QUARTÉIS DE CONGADA DE UBERLÂNDIA</t>
  </si>
  <si>
    <t>Reforma do Teatro Dulcina de Moraes</t>
  </si>
  <si>
    <t>Reforma do prédio da prefeitura Municipal de Lagarto</t>
  </si>
  <si>
    <t>REFORMA DO ESPAÇO CULTURAL TEATRO DE ARENA</t>
  </si>
  <si>
    <t>Reforma do Centro Cultura</t>
  </si>
  <si>
    <t>REFORMA DO AUDITÓRIO PARA SALA DE ESPETÁCULO</t>
  </si>
  <si>
    <t>REFORMA DO AUDITÓRIO LOURIVAL BATISTA</t>
  </si>
  <si>
    <t>REFORMA DO ANTIGO MERCADO MUNICIPAL PARA IMPLANTAÇÃO DO CENTRO CULTURAL</t>
  </si>
  <si>
    <t>REFORMA DE PATRIMÔNIO HISTÓRICO</t>
  </si>
  <si>
    <t>REFORMA DE PATRIMÔNIO</t>
  </si>
  <si>
    <t>REFORMA DAS INSTALAÇÕES DO ARQUIVO HISTÓRICO MUNICIPAL E AQUISIÇÃO DE EQUIPAMENTOS</t>
  </si>
  <si>
    <t xml:space="preserve">REFORMA DA SEDE DA FUNDAÇÃO CULTURAL QUILOMBO DO AMBRÓSIO </t>
  </si>
  <si>
    <t>REFORMA DA IGREJA DE NOSSA SENHORA DO PATROCÍNIO EM FORTALEZA</t>
  </si>
  <si>
    <t>REFORMA DA IGREJA</t>
  </si>
  <si>
    <t xml:space="preserve">REFORMA DA GALERIA MUNICIPAL DE ARTE                                    </t>
  </si>
  <si>
    <t>REFORMA DA CATEDRAL DIOCESANA</t>
  </si>
  <si>
    <t>REFORMA DA CASA DA CULTURA DE NORTELÂNDIA - MT</t>
  </si>
  <si>
    <t>REFORMA DA CASA DA CULTURA</t>
  </si>
  <si>
    <t>REFORMA DA CASA DA BANDA MUNICIPAL DE FORMOSA</t>
  </si>
  <si>
    <t>REFORMA DA BIBLIOTECA PÚBLICA EPIPHÂNEO DÓRIA</t>
  </si>
  <si>
    <t>REFORMA DA BIBLIOTECA E AMPLIAÇÃO DE UM CENTRO CULTURAL</t>
  </si>
  <si>
    <t>RECUPERAÇÃO FÍSICA O PRÉDIO DO MUSEU NACIONAL DE BELAS ARTES</t>
  </si>
  <si>
    <t>Recuperação e Reforma do Teatro Odillon Costa com Aquisição de Equipamentos e Material Permanente</t>
  </si>
  <si>
    <t>RECUPERAÇÃO E MODERNIZAÇÃO DAS INSTALAÇÕES</t>
  </si>
  <si>
    <t>RECUPERAÇÃO DO SANTUÁRIO SAGRADO CORAÇÃO DE JESUS</t>
  </si>
  <si>
    <t>RECUPERAÇÃO DO MUSEU HISTÓRICO REGIONAL SABORU YAMANAKA</t>
  </si>
  <si>
    <t>Recuperação da Memória do Teatro Brasileiro: o acervo SBAT</t>
  </si>
  <si>
    <t>RECUPERAÇÃO DA IGREJA MATRIZ</t>
  </si>
  <si>
    <t>RECUPERAÇÃO DA FACHADA SUL DO MUSEU DE ANTROPOLOGIA DO VALE  DO PARAÍBA</t>
  </si>
  <si>
    <t>RECUPERAÇÃO DA BIBLIOTECA</t>
  </si>
  <si>
    <t>RECONSTRUÇÃO DO ANEXO II DO MUSEU DA INCONFIDÊNCIA</t>
  </si>
  <si>
    <t>REALIZAÇÃO DO V FESTIVAL DAS CIRANDAS</t>
  </si>
  <si>
    <t xml:space="preserve">REALIZAÇÃO DO SEMINÁRIO " MUSEUS, ARQUITETURA E REABILITAÇÃO (OFICINAS DE ARQUITETURA DE MUSEUS)" </t>
  </si>
  <si>
    <t>Realização do 10ª FERMUPS, Festival Regional da Música Popular e Sertaneja</t>
  </si>
  <si>
    <t>Realização de Oficinas de Teatro com Produção de Espetáculos no DF e Entorno-Emenda Parllamentar</t>
  </si>
  <si>
    <t xml:space="preserve">Realização de Obra de Impermeabilização da Cobertura e dos Espelhos dágua </t>
  </si>
  <si>
    <t>REALIZAÇÃO DE FESTIVAL FOLCLÓRICO</t>
  </si>
  <si>
    <t>Realização da Exposição do Acervo Raro da FBN.</t>
  </si>
  <si>
    <t>RAÍZES QUE CURAM-RESGATE DA TRADIÇÃO E CULTURA</t>
  </si>
  <si>
    <t>Quilombo do Brasil</t>
  </si>
  <si>
    <t>PROMOÇÃO E DIFUSÃO DA CULTURA</t>
  </si>
  <si>
    <t>Promoção e Difusão Cultural em Caucaia - Palco Móvel</t>
  </si>
  <si>
    <t>Promoção do Turismo Cultural com a manunt.das festividades folclóricas e culturais "Carnaval de Rua"</t>
  </si>
  <si>
    <t xml:space="preserve">Projeto Teatro Escola e Comunidade </t>
  </si>
  <si>
    <t>Projeto Natal</t>
  </si>
  <si>
    <t xml:space="preserve">Projeto na Boca de Cena - Festival de Teatro da Região Centro-Oeste_x000D_
 </t>
  </si>
  <si>
    <t>Projeto Fortaleza Ri e Lazer para Todos - EMENDA</t>
  </si>
  <si>
    <t>PROJETO DE CUSTEIO E MANUTENÇÃO DO MUSEU BRASILEIRO DA ESCULTURA</t>
  </si>
  <si>
    <t>Projeto Cultural de Cultura, Marketing e Cidadania.</t>
  </si>
  <si>
    <t>PROJETO CENTRO CULTURAL DE ENTRE RIOS DO OESTE</t>
  </si>
  <si>
    <t>Projeto 180 Anos de Samba - Noel Rosa &amp; Adoniran Barbosa</t>
  </si>
  <si>
    <t>Projeto "Biblioteca Virtual"</t>
  </si>
  <si>
    <t>Programação Nacional do Teatro Glauce Rocha - 2º Semestre</t>
  </si>
  <si>
    <t xml:space="preserve">Programação Nacional do Teatro Glauce Rocha </t>
  </si>
  <si>
    <t>Programa de Cursos 2001 / Basirah - Núcleo de Dança Contemporânea</t>
  </si>
  <si>
    <t>Programa de Bolsas de apoio à tradução de Obras de Escritores Brasileiros.</t>
  </si>
  <si>
    <t>Programa Cultural da UNE para Música e Artes Cênicas</t>
  </si>
  <si>
    <t>PRIMEIRO PRÊMIO DE LITERATURA MURILO MENDES</t>
  </si>
  <si>
    <t xml:space="preserve">Primeiro Encontro Internacional de Dramaturgia Contemporânea </t>
  </si>
  <si>
    <t>Preservação de Bens Imóveis do Patrimônio Histórico, Artístico e Arqueológico de Igarassu - PE</t>
  </si>
  <si>
    <t>PREPARAÇÃO DA 25ª BIENAL DE SÃO APULO</t>
  </si>
  <si>
    <t>Prêmio Estímulo para Grupos Circenses</t>
  </si>
  <si>
    <t>Prêmio Cultural Sérgio Mota (II)</t>
  </si>
  <si>
    <t>PREMIAÇÃO DA FESTA DA LARANJA</t>
  </si>
  <si>
    <t>Plano Anual de Atividades Culturais 2001 - UMES/SP</t>
  </si>
  <si>
    <t>PETER W. LUND: MEMÓRIAS DE UM NATURALISTA</t>
  </si>
  <si>
    <t>Pernambuco em Concerto</t>
  </si>
  <si>
    <t>PAIXÃO DE CRISTO 2001</t>
  </si>
  <si>
    <t>Orquestra Sinfônica Municipal de Santos</t>
  </si>
  <si>
    <t>Orquestra Sinfônica de Santana de Parnaíba</t>
  </si>
  <si>
    <t>Orquestra para Todos III</t>
  </si>
  <si>
    <t>Orquestra nas Escolas</t>
  </si>
  <si>
    <t>Orquestra Jovem Cidade do Natal</t>
  </si>
  <si>
    <t>Orquestra de Câmara da Sociedade Filarmônica de Vitória</t>
  </si>
  <si>
    <t>Ópera de Pequim</t>
  </si>
  <si>
    <t>Oficinas de Verão - Bandas de Música/Santa Catarina</t>
  </si>
  <si>
    <t>Oficinas da Cooperativa Paulista de Teatro</t>
  </si>
  <si>
    <t>Oficinas audiovisuais da Região Sul</t>
  </si>
  <si>
    <t>OFICINAS "PATRIMÔNIO CULTURAL, MEMÓRIA SOCIAL E MUSEU: ESTÍMULOS PARA PROCESSOS EDUCATIVOS"</t>
  </si>
  <si>
    <t>Oficina de MPB - Cidade de Itajaí / SC - (4ª edição)</t>
  </si>
  <si>
    <t>Oficina de Formação em Artes Cênicas-Emenda Parlamentar</t>
  </si>
  <si>
    <t>Oficina de Artes Cênicas para Deficiente Visual</t>
  </si>
  <si>
    <t>OBRAS EMERGENCIAIS NO CONVENTO E IGREJA DE SANTO ANTÔNIO DO PARAGUAÇU - CACHOEIRA / BA</t>
  </si>
  <si>
    <t>OBRAS DE RESTAURAÇÃO E CONSERVAÇÃO EM BENS DO PATRIMÔNIO HISTÓRICO NACIONAL</t>
  </si>
  <si>
    <t>OBRAS COMPLEMENTARES DO CENTRO CULTURAL</t>
  </si>
  <si>
    <t>OBRA DE ADAPTAÇÃO DO MUSEU ÀS EXIGÊNCIAS DE ÓRGÃOS DE FISCALIZAÇÃO E SEGURANÇA</t>
  </si>
  <si>
    <t>Núcleo do Documentação e Memória do Piauí</t>
  </si>
  <si>
    <t>Nossa Orquestra Ano II</t>
  </si>
  <si>
    <t>Natal (É) - Torres Brilha</t>
  </si>
  <si>
    <t xml:space="preserve">Nas Trilhas do Grande Sertão </t>
  </si>
  <si>
    <t>Musilabor Show</t>
  </si>
  <si>
    <t>Música para Todos - Programa de Apoio a Orquestras</t>
  </si>
  <si>
    <t>Música no Museu  ( III )</t>
  </si>
  <si>
    <t xml:space="preserve">Música Brasileira para Orquestra </t>
  </si>
  <si>
    <t>MUSEU MINEIRO - APARELAHAMENTO DOS ESPAÇOS RESTAURADOS</t>
  </si>
  <si>
    <t>MUSEU DE HISTÓRIA NATURAL E JARDIM BOTÂNICO - ÁREA DE PALEONTOLOGIA</t>
  </si>
  <si>
    <t>MUSEU DE ARTES E OFÍCIOS - MÓDULO 1 - ANTEPROJETOS TÉCNICOS</t>
  </si>
  <si>
    <t>MUSEU DA CULTURA AFRICANA E AFRO BRASILEIRA</t>
  </si>
  <si>
    <t>Mudando o Mundo com as Mulheres da Terra</t>
  </si>
  <si>
    <t>MPLANTAÇÃO E MODERNIZAÇÃO DE ESPAÇOS CULTURAIS - CENTRO DE EVENTOS CULTURAIS</t>
  </si>
  <si>
    <t xml:space="preserve">Mostra Regional de Arte do Araguaia - 2001 </t>
  </si>
  <si>
    <t>Mostra de Teatro FETARRP</t>
  </si>
  <si>
    <t>Mostra de Cinema de Tiradentes (IV)</t>
  </si>
  <si>
    <t xml:space="preserve">MONITORAMENTO E CONTROLE AMBIENTAL DO MUSEU DO ÍNDIO </t>
  </si>
  <si>
    <t>MÓDULO SOCIAL CULTURAL</t>
  </si>
  <si>
    <t>Modernização e Informatização do Arquivo José A. de Almeida: Um Contributo p/ a Memória Brasileira.</t>
  </si>
  <si>
    <t>MODERNIZAÇÃO DO MASP</t>
  </si>
  <si>
    <t>MODERNIZAÇÃO DO LABORATÓRIO DE CONSERVAÇÃO DO MUSEU DE DE FOLCLORE EDISON CARNEIRO</t>
  </si>
  <si>
    <t>MODA E ARTESANATO</t>
  </si>
  <si>
    <t>Missões Mercosul Mercosur Missiones</t>
  </si>
  <si>
    <t>Microfilmagem da Correspondência de Diversos com o Governo da Capitania do Grão - Pará</t>
  </si>
  <si>
    <t>Mesa Brasileira- SERIE DE DOCUMENTARIOS</t>
  </si>
  <si>
    <t>Mercado Cultural  (III)</t>
  </si>
  <si>
    <t>MEMÓRIA FILMOGRÁFICA</t>
  </si>
  <si>
    <t>MARACATUS DE PERNAMBUCO</t>
  </si>
  <si>
    <t>Mapeamento Cultural dos Munícipios da Região do Agreste do Estado de Alagoas</t>
  </si>
  <si>
    <t>MANUTENÇÃO E DIFUSÃO DAS OFICINAS DE ARTES</t>
  </si>
  <si>
    <t>MANUTENÇÃO DO CONGADO E MOÇAMBIQUE</t>
  </si>
  <si>
    <t xml:space="preserve">MANUTENÇÃO DE OFINAS DE ARTES </t>
  </si>
  <si>
    <t>Magda Tagliaferro Revival</t>
  </si>
  <si>
    <t>Luzes da Ribalta</t>
  </si>
  <si>
    <t>Livro/Depoimento e imagem do Museu do Som/SP</t>
  </si>
  <si>
    <t>LENÇOS E COLCHAS DE CHITA DE ALCOBAÇA</t>
  </si>
  <si>
    <t>Leitura Dramática</t>
  </si>
  <si>
    <t>LANÇAMENTO DOS ENSAIOS PREMIADOS NO PRÊMIO DE LITERATURA MURILO MENDES</t>
  </si>
  <si>
    <t>Lançamento do CD " A Música de Culto Afro-Brasileiro na Amazônia"</t>
  </si>
  <si>
    <t>LAGOA FEST FORRÓ</t>
  </si>
  <si>
    <t xml:space="preserve">Jornada Internacional de Cinema da Bahia (XXVIII)  </t>
  </si>
  <si>
    <t>Jeffrey - de Caso Com a Vida</t>
  </si>
  <si>
    <t xml:space="preserve">JARDIM CULTURAL </t>
  </si>
  <si>
    <t>Instituto de Estudos de Televisão (I)</t>
  </si>
  <si>
    <t xml:space="preserve">INSTALAÇÃO DE CENTRO CULTURAL </t>
  </si>
  <si>
    <t>IMPLANTAÇÃO E MODERNIZAÇÃO DE ESPAÇOS CULTURAIS / IMPLANTAÇÃO DE CENTRO CULTURAL - ALTAMIRA - PA</t>
  </si>
  <si>
    <t>IMPLANTAÇÃO E MODERNIZAÇÃO DE ESPAÇOS CULTURAIS - REFORMA E MODERNIZAÇÃO DE TEATROS</t>
  </si>
  <si>
    <t>IMPLANTAÇÃO E MODERNIZAÇÃO DE ESPAÇOS CULTURAIS - CONSTRUÇÃO DO CENTRO CULTURAL DE JUSSARA - PR</t>
  </si>
  <si>
    <t>IMPLANTAÇÃO E MODERNIZAÇÃO DE ESPAÇOS CULTURAIS - CONSTRUÇÃO DE CENTRO CULTURAL - 2ª ETAPA</t>
  </si>
  <si>
    <t>Implantação do Parque Metalúrgico - Centro de Convenções da  Universidade Federal de Ouro Preto</t>
  </si>
  <si>
    <t>Implantação do Inventário Nacional de Referências Culturais na 2ª Superitendência Regional - Belém -</t>
  </si>
  <si>
    <t>IMPLANTAÇÃO DO CENTRO DE ARTES E CONVENÇÕES DA UNIVERSIDADE FEDERAL DE OURO PRETO</t>
  </si>
  <si>
    <t>IMPLANTAÇÃO DO CENTRO CULTURAL E ACERVO</t>
  </si>
  <si>
    <t>IMPLANTAÇÃO DO CENTRO CULTURAL DO FORTE  DE PAU AMARELO</t>
  </si>
  <si>
    <t>IMPLANTAÇÃO DO CENTRO CULTURAL</t>
  </si>
  <si>
    <t>Implantação de Iventário Celebração e Saberes da Cultura Popular</t>
  </si>
  <si>
    <t>IMPLANTAÇÃO DE ESPAÇO CULTURAL-EQUIPAMENTO DO TEATRO MUNICIPAL</t>
  </si>
  <si>
    <t>IMPLANTAÇÃO DE CENTRO DE MULTI USO</t>
  </si>
  <si>
    <t>IMPLANTAÇÃO DE CENTRO DE CULTURA, EM JESUÍTA / PR</t>
  </si>
  <si>
    <t>IMPLANTAÇÃO DE CENTRO CULTURAL EM BORRAZÓPOLIS</t>
  </si>
  <si>
    <t>Impl. bibl. Instituto Brasil Leitor/SP</t>
  </si>
  <si>
    <t>Ilha de Santa Catarina Cotidiano do Século XVIII Memórias do Século XXI</t>
  </si>
  <si>
    <t xml:space="preserve">IGREJA DE SANTO ANTÔNIO </t>
  </si>
  <si>
    <t>I SEMANA CULTURAL DE CASCAVEL</t>
  </si>
  <si>
    <t>I EXPOSIÇÃO DE ARTES PLÁSTICAS DE AREIA</t>
  </si>
  <si>
    <t>I ENCONTRO DE CULTURAS TRADICIONAIS DA CHAPADA DOS VEADEIROS</t>
  </si>
  <si>
    <t>HOMENAGENS</t>
  </si>
  <si>
    <t xml:space="preserve">Homenagem a Luiz Gonzaga </t>
  </si>
  <si>
    <t>HENRIQUETA LISBOA - 100 ANOS DE POESIA</t>
  </si>
  <si>
    <t>GIL VICENTE  NA 25ª BIENAL INTERNACIONAL DE SÃO PAULO</t>
  </si>
  <si>
    <t>FUNCIONAMENTO DE MUSEUS DA UNIÃO</t>
  </si>
  <si>
    <t>Francisco - O Homem Que se Tornou Santo</t>
  </si>
  <si>
    <t>Fotogramas do Mundo</t>
  </si>
  <si>
    <t>FORRÓ DA CULTURA E ASSISTÊNCIA SOCIAL DE BARCARENA</t>
  </si>
  <si>
    <t xml:space="preserve">Fomento a Projetos de Difusão Cultural - Levantamento e Diagnóstico de Patrimônio Imaterial </t>
  </si>
  <si>
    <t xml:space="preserve">Fomento a Projeto de Difusão Cultural - Apoio a Projeto de Difusão Cultural em Rio Branco--Emenda </t>
  </si>
  <si>
    <t>Florianópolis Audiovisual Mercosul (V)</t>
  </si>
  <si>
    <t>Filo 2001 - Projetos de Maio - Emenda Parlamentar</t>
  </si>
  <si>
    <t>Festival Villa-Lobos  ( 39º)</t>
  </si>
  <si>
    <t>Festival Universitário de Teatro de Blumenau - Etapa 2 (15º)</t>
  </si>
  <si>
    <t>Festival Unicanto de Corais / Fase Regional/Programação Artística ( 8° )</t>
  </si>
  <si>
    <t>Festival Regional de Interpretação Popular e Sertaneja de Vera Cruz do Oeste</t>
  </si>
  <si>
    <t>Festival Nacional Nossa Arte</t>
  </si>
  <si>
    <t>Festival Nacional de Teatro, Dança e Música - VII FENART</t>
  </si>
  <si>
    <t>Festival Nacional de Música de Câmara - Paraiba (IV)</t>
  </si>
  <si>
    <t>FESTIVAL NACIONAL DE ARTE E TRADIÇÃO GAÚCHA - FENART</t>
  </si>
  <si>
    <t>Festival Mundial de Circo do Brasil</t>
  </si>
  <si>
    <t>Festival Meia Ponta - 2ª Edição</t>
  </si>
  <si>
    <t>Festival Internacional de Teatro de Bonecos de Canela</t>
  </si>
  <si>
    <t>Festival Internacional de Teatro</t>
  </si>
  <si>
    <t>Festival Internacional de Música Colonial Brasileira e Música Antiga (XII)</t>
  </si>
  <si>
    <t>Festival Internacional de Inverno do Domingos Martins, (8ª)</t>
  </si>
  <si>
    <t>Festival Internacional de Cinema e Vídeo Ambiental III</t>
  </si>
  <si>
    <t>Festival Guarnicê de Cine Vídeo (XXIV)</t>
  </si>
  <si>
    <t>Festival Guaraniaçu 50 Anos</t>
  </si>
  <si>
    <t>FESTIVAL FOLCLÓRICO JUNINO</t>
  </si>
  <si>
    <t>Festival do Rio 2001- Premiação</t>
  </si>
  <si>
    <t xml:space="preserve">Festival do Forró Paraibano (1º) </t>
  </si>
  <si>
    <t xml:space="preserve">FESTIVAL DO AÇAI </t>
  </si>
  <si>
    <t>Festival de Vídeo de Teresina (IX)</t>
  </si>
  <si>
    <t>Festival de Ópera do Theatro da Paz</t>
  </si>
  <si>
    <t>Festival de Música de Montenegro ( 14ª)</t>
  </si>
  <si>
    <t>Festival de Inverno do Rio de Janeiro (Petrópolis, Teresópolis e Friburgo)</t>
  </si>
  <si>
    <t>FESTIVAL DE FOLCLORE DE OLÍMPIA</t>
  </si>
  <si>
    <t>Festival de Dança do Triângulo ( XIV )</t>
  </si>
  <si>
    <t>Festival de Cinema, Vídeo e Dcine de Curitiba (V)</t>
  </si>
  <si>
    <t>Festival de Cinema do Recife (V)</t>
  </si>
  <si>
    <t>Festival de Cinema Brasileiro de Miami (V)</t>
  </si>
  <si>
    <t>Festival de Brasília do Cinema Brasileiro (XXXIV)</t>
  </si>
  <si>
    <t>Festival de Artes da Cidade de Goiás - Música (IV)</t>
  </si>
  <si>
    <t>Festival de Arte e Cultura Pradense ( 7º )</t>
  </si>
  <si>
    <t>Festival da Paz</t>
  </si>
  <si>
    <t>Festival da Música Popular Nordestina - Brasil 5000 (2ª)</t>
  </si>
  <si>
    <t>FESTIVAL CULTURAL DO DISTRITO DE CAIÇARINHA DA PENHA - SERRA TALHADA</t>
  </si>
  <si>
    <t>FESTEJOS JUNINOS "SÃO JOÃO 2001"</t>
  </si>
  <si>
    <t>FESTEJOS JUNINOS - TERREIRÃO DO PROGRESSO</t>
  </si>
  <si>
    <t xml:space="preserve">FESTEJOS JUNINOS </t>
  </si>
  <si>
    <t>FESTEJOS JUNINOS</t>
  </si>
  <si>
    <t>FESTEJOS DE SÃO JOÃO</t>
  </si>
  <si>
    <t>FESTEJO DE SÃO GONÇALO</t>
  </si>
  <si>
    <t>FESTAS JUNINAS DE SÃO JOÃO</t>
  </si>
  <si>
    <t>FESTA JUNINA</t>
  </si>
  <si>
    <t>FESTA FOLCLÓRICA E POPULAR DE SÃO PEDRO</t>
  </si>
  <si>
    <t>FESTA DO REINADO DE NOSSA SENHORA DO ROSÁRIO</t>
  </si>
  <si>
    <t>FESTA DO DIVINO ESPÍRITO</t>
  </si>
  <si>
    <t>FESTA DE SÃO VICENTE DE PAULO</t>
  </si>
  <si>
    <t>FESTA DE SÃO JOÃO</t>
  </si>
  <si>
    <t>FESTA DE SÃO BENEDITO</t>
  </si>
  <si>
    <t xml:space="preserve">FESTA DE CONGADO EM LOUVOR A NOSSA SENHORA DO ROSÁRIO E SÃO BENEDITO </t>
  </si>
  <si>
    <t>Festa das Colônias (XI)</t>
  </si>
  <si>
    <t>FESTA DA PADROEIRA NOSSA SENHORA DO AMPARO</t>
  </si>
  <si>
    <t>FESTA DA FARINHA</t>
  </si>
  <si>
    <t>FESTA DA BANANA</t>
  </si>
  <si>
    <t>FERCUP FESTIVAL REGIONAL DE CULTURA POPULAR</t>
  </si>
  <si>
    <t>Fercapo XXVI - Festival Nacional da Canção Popular</t>
  </si>
  <si>
    <t>Feira de Livros VII FENART.</t>
  </si>
  <si>
    <t>Fecirco - Escola e Museu Itinerante</t>
  </si>
  <si>
    <t>Fecirco - 1ª Feira de Circo no Brasil</t>
  </si>
  <si>
    <t>EXPOSIÇÃO RETROSPECTIVA DO ARTISTA RUBEM VALENTIM</t>
  </si>
  <si>
    <t>EXPOSIÇÃO ICONOGRÁFICA SENHORA SANTANA - COLEÇÃO ÂNGELA  GUITERREZ</t>
  </si>
  <si>
    <t>EXPOSIÇÃO DE ARTE CONTEMPORÂNEA BRASILEIRA NA CHINA</t>
  </si>
  <si>
    <t>EXPOSIÇÃO DA CULTURA INDÍGENA DA AMAZÔNIA</t>
  </si>
  <si>
    <t>EXPOSIÇÃO "ARTESANATO SOLIDÁRIO - TRADIÇÃO E MUDANÇA</t>
  </si>
  <si>
    <t xml:space="preserve">EXPERIÊNCIA TUMULTO  I E II </t>
  </si>
  <si>
    <t xml:space="preserve">ESTEC - Estúdio de Tecnologia Cênicas </t>
  </si>
  <si>
    <t>ESPAÇO CULTURAL MANGUE VERDE</t>
  </si>
  <si>
    <t>ESPAÇO CULTURAL DE SURUBIM</t>
  </si>
  <si>
    <t>ESCOLA OFICINA DE SALVADOR - 5ª FASE</t>
  </si>
  <si>
    <t>Escola Circo do Amanhã - (Equipamentos)</t>
  </si>
  <si>
    <t>Escola Brasileira de Choro Raphael Rabbello  -  Aquisição de equipamentos</t>
  </si>
  <si>
    <t>Equipamentos para Sistema de Áudio, Vídeo, Iluminação Cênica e Gravadora de Caráter Cultural</t>
  </si>
  <si>
    <t>EQUIPAMENTOS DO AUDITÓRIO - OFICINAS DE ARTES YARA LINS</t>
  </si>
  <si>
    <t>EQUIPAMENTOS ARTÍSTICO PARA UNIVERSIDADE FEDERAL DE VIÇOSA</t>
  </si>
  <si>
    <t>Equipamentação de Espaço Cultural em Rosário/MA</t>
  </si>
  <si>
    <t>Encorama XIV - Encontro de Corais de Maceió - III Festival Internacional</t>
  </si>
  <si>
    <t>Encontro Internacional Sobre Políticas Culturais (I)</t>
  </si>
  <si>
    <t>Encontro Internacional de Contrabaixistas ( II )</t>
  </si>
  <si>
    <t>ENCONTRO FRANÇA BRASIL</t>
  </si>
  <si>
    <t>Encontro de Programadores de Rádio de Minas Gerais</t>
  </si>
  <si>
    <t xml:space="preserve">Encontro de Maracatus de Nazaré da Mata </t>
  </si>
  <si>
    <t>Encontro de Corais de Ibiporã ( 8º )</t>
  </si>
  <si>
    <t>Encontro de Compositores e Interprétes Latino-Americanos de Belo Horizonte - 1ª Etapa ( 4º )</t>
  </si>
  <si>
    <t>Encontro Anual da Rede Cultural do Mercosul</t>
  </si>
  <si>
    <t>EMENDA - Promoção e Difusão da Cultura</t>
  </si>
  <si>
    <t>Educação Patrimonial no Museu Casa do Pontal - Novos Olhares sobre a Arte Popular Brasileira</t>
  </si>
  <si>
    <t>Edição em DVD de Clássicos do Cinema Brasileiro</t>
  </si>
  <si>
    <t>Edição de CD: A Música de Culto Afro-Brasileiro na Amazônia</t>
  </si>
  <si>
    <t>Ediç. Livro Inst. Huah Plan. Cent.</t>
  </si>
  <si>
    <t>É Tudo Verdade 6º Festival Internacional de Documentários (VI)</t>
  </si>
  <si>
    <t>Documentários Para Acervo de Canais Comunitários</t>
  </si>
  <si>
    <t xml:space="preserve">DIVULGAÇÃO DA CULTURA NEGRA                 </t>
  </si>
  <si>
    <t>DINAMIZAÇÃO DAS AÇÕES CULTURAIS EM IGUATU - CE</t>
  </si>
  <si>
    <t>DINAMIZAÇÃO DAS AÇÕES  CULTURAIS EM AMONTADA - CE</t>
  </si>
  <si>
    <t>DINAMIZAÇÃO DA EXPOSIÇÃO BRASIL REDESCOBERTO</t>
  </si>
  <si>
    <t xml:space="preserve">DIFUSÃO DO ARTESANATO E DO FOLCLORE NORTE-RIOGRANDENSE - ALTERNATIVA PARA PRESERVAÇÃO DA TRADIÇÃO E </t>
  </si>
  <si>
    <t>Difusão Cultural na Educação de Jovens e Adultos (A)</t>
  </si>
  <si>
    <t>Dicionário Cravo Albin da Música Popular Brasileira - Fase Final</t>
  </si>
  <si>
    <t>Depoimentos MIX/FMIS/RJ.</t>
  </si>
  <si>
    <t>Dança Como Formação de Identidade Cultural</t>
  </si>
  <si>
    <t>Curso Cap. Dinam. Uso Bibl. Púb./SP</t>
  </si>
  <si>
    <t>CULTURA POPULAR VIVA / REVITALIZAÇÃO DE GRUPOS FOLCLÓRICOS</t>
  </si>
  <si>
    <t>Cultura no Além Tietê</t>
  </si>
  <si>
    <t>Cultura da Favela Exibição de Filmes Vídeo (A)</t>
  </si>
  <si>
    <t>Cultura Caiçara - Resgate de um povo</t>
  </si>
  <si>
    <t>CUC2001 - CONSERVACIÓNY USO DE COLLECCIONES</t>
  </si>
  <si>
    <t>Convenção Nacional da Associação Brasileira de Regentes de Coros (I) - ABRC</t>
  </si>
  <si>
    <t>Contando a Lenda -Emenda Parlamentar</t>
  </si>
  <si>
    <t>CONSTRUÇÃO E IMPLANTAÇÃO DO CENTRO CULTURAL</t>
  </si>
  <si>
    <t>CONSTRUÇÃO E IMPLANTAÇÃO DE CENTRO CULTURAL EM ARARICÁ</t>
  </si>
  <si>
    <t>CONSTRUÇÃO E EQUIPAGEM DO CENTRO CULTURAL</t>
  </si>
  <si>
    <t>CONSTRUÇÃO DO CENTRO DE CULTURA</t>
  </si>
  <si>
    <t>CONSTRUÇÃO DO CENTRO CULTURAL DE NOVA SANTA ROSA</t>
  </si>
  <si>
    <t>CONSTRUÇÃO DO CENTRO CULTURAL DE JANDAIA DO SUL</t>
  </si>
  <si>
    <t>CONSTRUÇÃO DO CENTRO CULTURAL DE GUARANIAÇU</t>
  </si>
  <si>
    <t>CONSTRUÇÃO DO CENTRO CULTURAL DE FLORESTA</t>
  </si>
  <si>
    <t>CONSTRUÇÃO DO CENTRO CULTURAL</t>
  </si>
  <si>
    <t>CONSTRUÇÃO DO ANFITEATRO DA ESCOLA MARECHAL CORDEIRO DE FARIAS</t>
  </si>
  <si>
    <t>CONSTRUÇÃO DO ANFITEATRO- 3ª ETAPA</t>
  </si>
  <si>
    <t>CONSTRUÇÃO DE UM CENTRO CULTURAL NA CIDADE DE JOCA MARQUES/PI.</t>
  </si>
  <si>
    <t>CONSTRUÇÃO DE UM CENTRO CULTURAL EM ALVORADA  DO GURGUÉIA</t>
  </si>
  <si>
    <t>CONSTRUÇÃO DE UM CENTRO CULTURAL DE SIQUEIRA CAMPOS</t>
  </si>
  <si>
    <t>CONSTRUÇÃO DE UM CENTRO CULTURA</t>
  </si>
  <si>
    <t>CONSTRUÇÃO DE TEATRO DE ARENA</t>
  </si>
  <si>
    <t>CONSTRUÇÃO DE PRÉDIO BIBLIOTECA PÚBLICA</t>
  </si>
  <si>
    <t>CONSTRUÇÃO DE OFICINA ESCOLA DE ARTESANATO DE SÃO SIMÃO</t>
  </si>
  <si>
    <t>CONSTRUÇÃO DE CENTRO MUNICIPAL DE CULTURA</t>
  </si>
  <si>
    <t>CONSTRUÇÃO DE CENTRO DE MÚLTIPLO USO DE ASSIS BRASIL</t>
  </si>
  <si>
    <t xml:space="preserve">CONSTRUÇÃO DE CENTRO DE CULTURA </t>
  </si>
  <si>
    <t>CONSTRUÇÃO DE CENTRO DE CULTURA</t>
  </si>
  <si>
    <t>CONSTRUÇÃO DE CENTRO CULTURAL E ARTÍSTICO</t>
  </si>
  <si>
    <t>CONSTRUÇÃO DE CENTRO CULTURAL E AQUISIÇÃO DE MOBILIÁRIO</t>
  </si>
  <si>
    <t xml:space="preserve">CONSTRUÇÃO DE CENTRO CULTURAL </t>
  </si>
  <si>
    <t>Construção de biblioteca pública</t>
  </si>
  <si>
    <t>CONSTRUÇÃO DE BIBLIOTECA COMUNITÁRIO EM ROSÁRIO/MA.</t>
  </si>
  <si>
    <t>CONSTRUÇÃO DA CASA DA CULTURA</t>
  </si>
  <si>
    <t>CONSTRUÇÃO  CENTRO DE MULTIPLO USO</t>
  </si>
  <si>
    <t>Constr. Impl. Bibl. PM Petrolina/PE.</t>
  </si>
  <si>
    <t>CONSERVAÇÃO DO PATRIMÔNIO CULTURAL DA HUMANIDADE PARQUE NACIONAL SERRA DA CAPIVARA</t>
  </si>
  <si>
    <t>Congresso Brasileiro de Cinema (IV)</t>
  </si>
  <si>
    <t>Concurso Nacional de Canto Amalia Conde</t>
  </si>
  <si>
    <t xml:space="preserve">Concurso Internacional de Canto Bidu Sayão - Premiação </t>
  </si>
  <si>
    <t>CONCLUSÃO, AQUISIÇÃO DE EQUIP. E SERV. EXTERNOS DA CASA DA CULTURA</t>
  </si>
  <si>
    <t>CONCLUSÃO ESPAÇO CULTURAL</t>
  </si>
  <si>
    <t>CONCLUSÃO DO CENTRO CULTURAL</t>
  </si>
  <si>
    <t>CONCLUSÃO DA OBRA "CENTRO CULTURAL E BIBLIOTECA PÚBLICA"</t>
  </si>
  <si>
    <t>Concertos na Comunidade</t>
  </si>
  <si>
    <t>Concertos Didáticos na Sé de Mariana - Módulo 1</t>
  </si>
  <si>
    <t>Concertos de Verão</t>
  </si>
  <si>
    <t>Concerto Festivo da Integração</t>
  </si>
  <si>
    <t>COMUNICAÇÃO EM CULTURA POPULAR - EXPOSIÇÃO PERMANENTE DO MUSEU DE FOLCLORE</t>
  </si>
  <si>
    <t>Complexo Cultural do Theatro São Pedro - Reforma e Modernização do Theatro  São Pedro</t>
  </si>
  <si>
    <t xml:space="preserve">Complementação da restauração e preservação do Cemitério dos Imigrantes, implantação do Memorial </t>
  </si>
  <si>
    <t xml:space="preserve">Complementação da restauração e melhorias do Museu Nacional de Imigração. </t>
  </si>
  <si>
    <t>Comemorações do Mês da Consciência Negra</t>
  </si>
  <si>
    <t>COMEMORAÇÃO DE MEIO SÉCULO DA CIDADE DAS ÁGUAS - 2001</t>
  </si>
  <si>
    <t>Co-edição de obras p/ distribuição às bibliotecas públicas.</t>
  </si>
  <si>
    <t>COBERTURA PROVISÓRIA DO CASARÃO DO CHÁ E RESTAURO PARCIAL</t>
  </si>
  <si>
    <t>Círio de Nazaré</t>
  </si>
  <si>
    <t xml:space="preserve">Circuito de Cantadores do Nordeste (I) </t>
  </si>
  <si>
    <t>CIRCUITO ARTE DAS AMÉRICAS</t>
  </si>
  <si>
    <t>Circo Brasileiro - Direitos e Deveres  ( O )</t>
  </si>
  <si>
    <t>Cinema Segundo Ozualdo Candeias (O)</t>
  </si>
  <si>
    <t>Cinema e Vídeo (VII) FENART</t>
  </si>
  <si>
    <t>Cine Ceará - Festival Nacional de Cinema e Vídeo (XI)</t>
  </si>
  <si>
    <t>CINE - VÍDEO ITINERANTE</t>
  </si>
  <si>
    <t>Ciclo de Leituras do Concurso Nacional de Texto Teatrais Inéditos</t>
  </si>
  <si>
    <t>Ciclo de Leituras</t>
  </si>
  <si>
    <t>Chance para Dançar</t>
  </si>
  <si>
    <t xml:space="preserve">CENTRO DE REFERÊNCIA DE EDUCAÇÃO AMBIENTAL - REVITALIZAÇÃO </t>
  </si>
  <si>
    <t>CENTRO DE FOTMAÇÃO ARTÍSTICA</t>
  </si>
  <si>
    <t>CENTRO DE FORMAÇÃO ARTÍSTICA</t>
  </si>
  <si>
    <t>Centro de Estudos de Cultura Contemporânea/SP</t>
  </si>
  <si>
    <t>CENTRO DE CULTURA E ESPORTES DE CERES</t>
  </si>
  <si>
    <t>CENTRO DE CULTURA</t>
  </si>
  <si>
    <t>CENTRO CULTURAL DO VAQUEIRO</t>
  </si>
  <si>
    <t>CENTRO CULTURAL ( GINÁSTICA/REUNIÃO /SECRETARIA )</t>
  </si>
  <si>
    <t>CENTENÁRIO DE NASCIMENTO JK</t>
  </si>
  <si>
    <t xml:space="preserve">CEFET CAMPOS 2001 </t>
  </si>
  <si>
    <t>CD Dia Da Cultura - Os Imigrantes e a Música</t>
  </si>
  <si>
    <t>Gráficas</t>
  </si>
  <si>
    <t xml:space="preserve">CATÁLOGO 30 ANOS DE CARREIRA </t>
  </si>
  <si>
    <t>CATALOGAÇÃO DO ACERVO INTERNACIONAL DO MIAN - MUSEU NAÏF</t>
  </si>
  <si>
    <t>CATÁLAGO DA  CONSTRUÇÃO DO MEMORIAL</t>
  </si>
  <si>
    <t>CASA VELHA DE TIRADENTES / SEGUNDA ETAPA</t>
  </si>
  <si>
    <t>CASA DO SÍTIO SÃO JOÃO E BODEGA SANTO ANTÔNIO</t>
  </si>
  <si>
    <t>CASA  DA CULTURA</t>
  </si>
  <si>
    <t>Carnaval do Centenário de Juscelino Kubitschek - GRES Cidade Jardim</t>
  </si>
  <si>
    <t>Carmina Burana</t>
  </si>
  <si>
    <t>Cantos Sagrados Indígenas</t>
  </si>
  <si>
    <t>Cantocantins - III Festival da Canção do Tocantins</t>
  </si>
  <si>
    <t>Candide - Ópera em Concerto - Leonard Bernstein</t>
  </si>
  <si>
    <t>Cadastro do Programa Uma Biblioteca em Cada Município.FUBRA/DF.</t>
  </si>
  <si>
    <t>BRASÍLIA: PRESENTE, PASSADO E FUTURO</t>
  </si>
  <si>
    <t>BRASÍLIA CAPITAL DA ESPERANÇA</t>
  </si>
  <si>
    <t>BRASÍLIA</t>
  </si>
  <si>
    <t>Brasil da Sanfona (O)</t>
  </si>
  <si>
    <t>Bienal de Música Brasileira Contemporânea</t>
  </si>
  <si>
    <t>BIENAL 50 ANOS: UMA HOMENAGEM A CICCILLO MATARAZZO</t>
  </si>
  <si>
    <t>BIBLIOTECA NACIONAL SEM FRONTEIRAS</t>
  </si>
  <si>
    <t>Banda Indígena Fulni-Ô</t>
  </si>
  <si>
    <t>Autores Brasileiros na  XV Feira Intern. do Livro de Guadalajara/RJ.</t>
  </si>
  <si>
    <t>Auto de Natal</t>
  </si>
  <si>
    <t>ATUALIZAÇÃO E LICENCIAMENTO DE PROGRAMAS DE INFORMÁTICA</t>
  </si>
  <si>
    <t>Assoc. Teatro Ofic. Uzina Uzona/SP.</t>
  </si>
  <si>
    <t>ARTES PLÁSTICAS - VII  FENART</t>
  </si>
  <si>
    <t>Arte na Terra 2001</t>
  </si>
  <si>
    <t>Arte da Regência e Glauco Velasquez (A)</t>
  </si>
  <si>
    <t>AQUISIÇÃO EQUIPAMENTOS PARA CASA DA CULTURA</t>
  </si>
  <si>
    <t>AQUISIÇÃO DE PIANO PARA TEATRO MUNICIPAL DE NITERÓI</t>
  </si>
  <si>
    <t>Aquisição de Instrumentos Musicais e Uniformes para Orquestra Sinfônica de Goiânia.</t>
  </si>
  <si>
    <t xml:space="preserve">AQUISIÇÃO DE EQUIPAMENTOS PARA CASA DA CULTURA DO MUNICÍPIO </t>
  </si>
  <si>
    <t>Aquisição de Equipamentos de Iluminação Cênica</t>
  </si>
  <si>
    <t>AQUISIÇÃO DE EQUIPAMENTOS "CLICAR CENCIARTE"</t>
  </si>
  <si>
    <t xml:space="preserve">Aquisição de acervo bibliográfico e equipamentos/mobiliário para impl. Seção Braille.PM Araxá/MG </t>
  </si>
  <si>
    <t>APOIO E INCENTIVO AOS FESTEJOS JUNINOS EM ROSÁRIO-MA</t>
  </si>
  <si>
    <t>APOIO AO XII ENCONTRO PARANAENSE DE SELEÇÕES DO MTG - PR</t>
  </si>
  <si>
    <t xml:space="preserve">APOIO AO FUNCIONAMENTO DO MEMORIAL </t>
  </si>
  <si>
    <t>Apoio ao Festival da Canção Popular e Nativa , Festival Cigarra</t>
  </si>
  <si>
    <t>Apoio ao Espaço Cultural do Município de Francisco Beltrão</t>
  </si>
  <si>
    <t>APOIO AO CARNAVAL DE OLINDA 2001</t>
  </si>
  <si>
    <t>APOIO A PROJETOS DE DIFUSÃO CULTURAL EM LIMOEIRO DO NORTE-CE</t>
  </si>
  <si>
    <t>APOIO A PROJETOS DA ÁREA DE PATRIMÔNIO CULTURAL EM CANOINHAS</t>
  </si>
  <si>
    <t>APOIO A PROJETOS CULTURAIS - RECUPERAÇÃO E REFORMA DO CINE OLINDA.</t>
  </si>
  <si>
    <t>APOIO A PROJETOS CULTURAIS - LEVANTAMENTO E DIAGNÓSTICO DO PATRIMÔNIO CULTURAL IMATERIAL DE IGARASSU</t>
  </si>
  <si>
    <t>Apoio a projeto literário/RJ</t>
  </si>
  <si>
    <t>APOIO Á EDIÇÃO DO CALENDÁRIO ILUSTRADO 2002 - OBRAS DE ATHOS BULCÃO</t>
  </si>
  <si>
    <t xml:space="preserve">Aparelhamento Técnico da Soarmec </t>
  </si>
  <si>
    <t>Antònio Meneses Interpreta Villa-Lobos</t>
  </si>
  <si>
    <t xml:space="preserve">Análise Técnica de Projetos Culturais nas Áreas do Livro e da Biblioteca </t>
  </si>
  <si>
    <t>AMPLIAÇÃO E RESTAURAÇÃO DA CATEDRAL DE BRASÍLIA E IMPLANTAÇÃO DA CÚRIA METROPOLITANA</t>
  </si>
  <si>
    <t xml:space="preserve">AMPLIAÇÃO E REFORMA DO MUSEU LASAR SEGALL - SP </t>
  </si>
  <si>
    <t>AMPLIAÇÃO E REFORMA DA  CASA DA CULTURA</t>
  </si>
  <si>
    <t>AMPLIAÇÃO E REFORMA - MUSEU</t>
  </si>
  <si>
    <t>AMPLIAÇÃO DO CENTRO CULTURAL</t>
  </si>
  <si>
    <t>Ampliação da Orquestra Sinfônica Infantil do Município de Boa Vista/RR</t>
  </si>
  <si>
    <t>Ampl. Equip. PM Bento Fernandes/RN.</t>
  </si>
  <si>
    <t xml:space="preserve">ALAIANDÊ XIRÊ - IV FESTIVAL INTERNACIONAL DE ALABÊS, XICARANGOMAS E HUNTÓS </t>
  </si>
  <si>
    <t>Ágora Livre - Dramaturgias</t>
  </si>
  <si>
    <t>Afirmação</t>
  </si>
  <si>
    <t>Ações de Apoio ao Desenvolvimento Folclórico e Cultural de Bom Jesus /RN</t>
  </si>
  <si>
    <t>Ação Musical - ABCC</t>
  </si>
  <si>
    <t xml:space="preserve">Acalantos,Cantigas e Folguedos. OsSons da Infancia no Sul da América/Argentina, Brasil e Urugua   </t>
  </si>
  <si>
    <t>ABERTURA DAS COMEMORAÇÕES DO CENTENÁRIO DE JK</t>
  </si>
  <si>
    <t>A excussão de um editing geral em inglês</t>
  </si>
  <si>
    <t>9ª Jornada Nacional de Literatura</t>
  </si>
  <si>
    <t>8º FECASTCHÊ - FESTIVAL CASCALENSE DE ARTE E TRADIÇÃO GAÚCHA</t>
  </si>
  <si>
    <t>7º Etapa do pelourinho</t>
  </si>
  <si>
    <t>4ª SEMANA DA MOAGEM E 3ª DA FARINHA</t>
  </si>
  <si>
    <t xml:space="preserve">4°  Salão de Artes e Antiguidades   </t>
  </si>
  <si>
    <t>3ª ETAPA DE CONSTRUÇÃO DO CENTRO CULTURAL DE IPORÃ</t>
  </si>
  <si>
    <t>3ª CONFERÊNCIA INTERNACIONAL DE MISSÕES NO BRASIL</t>
  </si>
  <si>
    <t>28º SALÃO INTERNACIONAL DE HUMOR DE PIRACICABA</t>
  </si>
  <si>
    <t>1º FESTIVAL DE POETAS E REPENTISTAS "LOURO DO PAJEÚ"</t>
  </si>
  <si>
    <t>"SEMANA DA CULTURA DE PORTO NACIONAL"</t>
  </si>
  <si>
    <t>"NOVO OLHAR SOBRE BEJA"</t>
  </si>
  <si>
    <t xml:space="preserve"> SITIO PALEONTOLÓGICO DE PEIRÓPOLIS</t>
  </si>
  <si>
    <t>XXXV Festival Folclórico do Boi Bumbá de Parintins</t>
  </si>
  <si>
    <t>XXXV Festival Folclórico de Parintins - Quadrilhas e Danças</t>
  </si>
  <si>
    <t>XXXV FESTIVAL FOLCLÓRICO DE PARINTINS</t>
  </si>
  <si>
    <t>Vitória Cine Vídeo (VII)</t>
  </si>
  <si>
    <t>VIA SACRA DO MORRO DA CAPELINHA</t>
  </si>
  <si>
    <t>Uma Viagem Através da Música do Brasil</t>
  </si>
  <si>
    <t>Um Canto para Martim Fierro - 2ª Edição</t>
  </si>
  <si>
    <t>Udigrudi em Edimburgo</t>
  </si>
  <si>
    <t>TRATAMENTO TÉCNICO DO ACERVO FOTOGRÁFICO</t>
  </si>
  <si>
    <t>Tratamento e aquisição de acervo museológico e bibliográfico para as unidades museológicas do IPHAN</t>
  </si>
  <si>
    <t>Theatro José de Alencar - 90 anos de História e Cultura</t>
  </si>
  <si>
    <t>Temporada Ouro Verde 2.000</t>
  </si>
  <si>
    <t>Temporada 2000 OSN - UFF</t>
  </si>
  <si>
    <t>Teatro nos Bairros Populares da Grande São Paulo</t>
  </si>
  <si>
    <t>Teatro Castelo Rá-Tim-Bum</t>
  </si>
  <si>
    <t>SOS ESTAÇÃO DA CULTURA - II ETAPA</t>
  </si>
  <si>
    <t>Sonorização do Teatro Nacional de Brasília</t>
  </si>
  <si>
    <t>Sinfonias dos 500 Anos - Gravação de CD</t>
  </si>
  <si>
    <t>Série Jovens Talentos 2000</t>
  </si>
  <si>
    <t>Seminário Internacional de Dança de Brasília (X)</t>
  </si>
  <si>
    <t>SEMINÁRIO INTERNACIONAL "NOVO MUNDO NOS TRÓPICOS"</t>
  </si>
  <si>
    <t>Semeadura da Canção Nativa (8ª)</t>
  </si>
  <si>
    <t>Santa Maria em Dança (6ª)</t>
  </si>
  <si>
    <t>SALA FUNARTE E CASA DO TEATRO</t>
  </si>
  <si>
    <t>Revitalizando o Carnaval</t>
  </si>
  <si>
    <t>REVITALIZAÇÃO DO MUSEU DA IGREJA DE NOSSA SENHORA DA CONCEIÇÃO</t>
  </si>
  <si>
    <t>Revitalização do Acervo da Biblioteca Euclides da Cunha</t>
  </si>
  <si>
    <t>REVITALIZAÇÃO DE GRUPOS FOLCLÓRICOS</t>
  </si>
  <si>
    <t>REVITALIZAÇÃO DA PRAÇA TIRADENTES NA CIDADE DO RIO DE JANEIRO - RJ</t>
  </si>
  <si>
    <t>Revista do Cinema Brasileiro Ano 2000</t>
  </si>
  <si>
    <t>REVISTA BARROCO - SIMPÓSIO O TERRITÓRIO DO BARROCO DO SÉCULO XXI</t>
  </si>
  <si>
    <t>RESTAURO, DOCUMENTAÇÃO DO ACERVO EM RESERVA E PRESERVAÇÃ ODAS GALERIAS DO MUSEU CASA DO PONTAL</t>
  </si>
  <si>
    <t>RESTAURO DO TELHADO DO THEATRO MUNICIPAL</t>
  </si>
  <si>
    <t>RESTAURAÇÃOO PATRIMÔNIO HISTÓRICO - PRÉDIO STRIGHINI</t>
  </si>
  <si>
    <t>RESTAURAÇÃO, CONSERVAÇÃO  E PRESERVAÇÃO DE BENS DO PATRIMÔNIO HISTÓRICO E ARTÍSTICO NACIONAL</t>
  </si>
  <si>
    <t>RESTAURAÇÃO PARCIAL DO TELHADO DO PALÁCIO - MUSEU IMPERIAL</t>
  </si>
  <si>
    <t>RESTAURAÇÃO E URBANIZAÇÃO DA PRAÇA GETÚLIO VARGAS</t>
  </si>
  <si>
    <t>RESTAURAÇÃO E RECICLAGEM DO TEATRO DE SÃO JOÃO DA BOA VISTA- 4ª etapa</t>
  </si>
  <si>
    <t>RESTAURAÇÃO E ACONDICIONAMENTO DE OBRAS DE ARTE SOBRE PAPEL DA COLEÇÃO MARIA CECÍLIA E PAULO FONTAIN</t>
  </si>
  <si>
    <t>RESTAURAÇÃO DOS FORROS DA SALA DAS COLUNAS E DO HALL DE ENTRADA DO MUSEU MINEIRO</t>
  </si>
  <si>
    <t>RESTAURAÇÃO DOS ESQUADRIAS DO MUSEU DA REPÚBLICA</t>
  </si>
  <si>
    <t>Restauração dos elementos artístico e estruturais da Igreja Santa Rita</t>
  </si>
  <si>
    <t>Restauração do Teatro Municipal Adolpho Mello</t>
  </si>
  <si>
    <t>RESTAURAÇÃO DO SÍTIO HISTÓRICO DE ACAUÃ</t>
  </si>
  <si>
    <t>Restauração do Espaço Cultural e Aquisição de Equipamentos</t>
  </si>
  <si>
    <t>RESTAURAÇÃO DE PARTE DOS BENS MÓVEIS E INTEGRADOS DA CAPELA DE NOSSA SENHORA DO Ó-SABARÁ</t>
  </si>
  <si>
    <t>Restauração de imóvel para instalação do museu histórico de Arinos</t>
  </si>
  <si>
    <t>RESTAURAÇÃO DE CENTRO HISTÓRICO EM ÁREA DE INTERESSE TURÍSTICO CULTURAL - FAZENDA ACAUÃ</t>
  </si>
  <si>
    <t>Restauração de Bens Móveis do Museu do Ouro e Restauraçaõ de Equipamentos de Informática para Museus</t>
  </si>
  <si>
    <t>RESTAURAÇÃO DE BENS IMÓVEIS DO PATRIMÔNIO HISTÓRICO E CULTURAL</t>
  </si>
  <si>
    <t>RESTAURAÇÃO DA IGREJA MATRIZ SENHOR BOM JESUS</t>
  </si>
  <si>
    <t>Restauração da igreja de São José do Distrito de Itapanhoacanga</t>
  </si>
  <si>
    <t>RESTAURAÇÃO DA IGREJA DE SANTA TERESA DA ORDEM TERCEIRA DO CARMO</t>
  </si>
  <si>
    <t>Restauração da Igreja de Nossa Senhora do Carmo</t>
  </si>
  <si>
    <t>RESTAURAÇÃO DA CASA DO TREM</t>
  </si>
  <si>
    <t>RESTAURAÇÃO DA CASA DA FLOR</t>
  </si>
  <si>
    <t>RESTAURAÇÃO DA CASA CARRA EM ANTÔNIO PRADO</t>
  </si>
  <si>
    <t>RESTAURAÇÃO DA BIBLIOTECA PÚBLICA, MUSEU, CASA DA CULTURA - FASE 2</t>
  </si>
  <si>
    <t>RESIDÊNCIA MARQUÊS DE PARANAGUÁ</t>
  </si>
  <si>
    <t>RESGATE DA CULTURA  ÍNDIO-CABOCLA</t>
  </si>
  <si>
    <t>RESGATE CULTURAL DO MEMORIAL DO ROSÁRIO</t>
  </si>
  <si>
    <t>RESGATANDO A CULTURA</t>
  </si>
  <si>
    <t>REORMA E AMPLIAÇÃO DE CENTRO CULTURAL</t>
  </si>
  <si>
    <t>REFORMA E REVITALIZAÇÃO DA CASA DE CULTURA EUCLIDES DA CUNHA</t>
  </si>
  <si>
    <t xml:space="preserve">REFORMA E RESTAURAÇÃO DA IGREJA DE NOSSA SENHORA DAS MERCES_x000D_
</t>
  </si>
  <si>
    <t>REFORMA E MODERNIZAÇÃO NA FUNDAÇÃO CASA DE JORE AMADO</t>
  </si>
  <si>
    <t>REFORMA E MODERNIZAÇÃO DO TEATRO REVIVER</t>
  </si>
  <si>
    <t>REFORMA E MODERNIZAÇÃO DO PALÁCIO DA CULTURA</t>
  </si>
  <si>
    <t>REFORMA E MODERNIZACAO DE ESPACOS CULTURAIS - REFORMA E MODERNIZAÇÃO DE ESPAÇO CULTURAL - TEATRO JOA</t>
  </si>
  <si>
    <t>REFORMA E MODERNIZACAO DE ESPACOS CULTURAIS - CONTINUACAO DA IMPLANTACAO DO CENTRO DE ARTES E CONVEN</t>
  </si>
  <si>
    <t>REFORMA E MODERNIZAÇÃO DA FUNDAÇÃO CASA DE RUI BARBOSA</t>
  </si>
  <si>
    <t>REFORMA E MODERNIZAÇÃO DA BIBLIOTECA PÚBLICA MUNICIPAL</t>
  </si>
  <si>
    <t>REFORMA E INSTALAÇÃO DE EQUIPAMENTOS  VISANDO SERVIÇOS AO PÚBLICO E AOS DEFICIENTES FÍSICOS</t>
  </si>
  <si>
    <t>Reforma e Ampliação do Prédio do Departamento Municipal de Cultura</t>
  </si>
  <si>
    <t>Reforma e Ampliação do Centro Cultural em Umari</t>
  </si>
  <si>
    <t>Reforma e Ampliação da Casa da Cultura</t>
  </si>
  <si>
    <t>REFORMA E  MODERNIZAÇÃO DE CENTRO CULTURAL</t>
  </si>
  <si>
    <t>REFORMA DO PREDIO DO ANTIGO PATRONATO AGRÍCOLA</t>
  </si>
  <si>
    <t>REFORMA DO INSTITUTO GEOGRÁFICO E HISTÓRICO DA BAHIA</t>
  </si>
  <si>
    <t>REFORMA DA ESTAÇÃO FERROVIÁRIA</t>
  </si>
  <si>
    <t>Reforma da Casa da Cultura</t>
  </si>
  <si>
    <t>Reforma da Casa Cultura Timóteo</t>
  </si>
  <si>
    <t>REFORMA DA ÁREA DE RECEPÇÃO E SISTEMA DE ILUMINAÇÃO ESPECIALIZADA DO ANDAR TÉRREO DO MUSEU CARLOS CO</t>
  </si>
  <si>
    <t>REFORMA  E MODERNIZAÇÃO DO CENTRO CULTURAL</t>
  </si>
  <si>
    <t xml:space="preserve">REESTRUTURAÇÃO, REFORMULAÇÃO  E AMPLIAÇÃO DO SISTEMA DE AR CONDICIONADO CENTRAL  DO PRÉDIO_x000D_
_x000D_
_x000D_
_x000D_
_x000D_
</t>
  </si>
  <si>
    <t>RECUPERAÇÃO DO TEATRO SETE DE SETEMBRO</t>
  </si>
  <si>
    <t>RECUPERAÇÃO DO PRÉDIO HISTÓRICO DO IPHAN.</t>
  </si>
  <si>
    <t>Recuperação do Prédio</t>
  </si>
  <si>
    <t>Recuperação do Patrimônio Cultural de Paracatu: Igreja Nossa Senhora do Rosário</t>
  </si>
  <si>
    <t>Recuperação do patrimônio Azulejar da Igreja da Ordem Terceira de São Franscisco da Penitência.</t>
  </si>
  <si>
    <t>RECUPERAÇÃO DE MUSEUS</t>
  </si>
  <si>
    <t>RECUPERAÇÃO DE CAPELA E CASA PAROQUIAL EM PILÔEZINHOS</t>
  </si>
  <si>
    <t>RECUPERAÇÃO DA ESTRUTURA DO PAVILHÃO DA COZINHA DE PEDRA</t>
  </si>
  <si>
    <t>RECUPERAÇÃO DA CASA JOSÉ MARIA DOS REIS PARA INSTALAÇÃO DO MUSEU DE HISTÓRIA, ARTE E CIÊNCIA</t>
  </si>
  <si>
    <t>Recuperação da Casa de José Américo de Almeida</t>
  </si>
  <si>
    <t>Realização do III Festival de Quadrilhas</t>
  </si>
  <si>
    <t>Readequação do Prédio da Biblioteca</t>
  </si>
  <si>
    <t>PUBLICAÇÕES DE MANUAIS TÉCNICOS</t>
  </si>
  <si>
    <t>PROVIMENTO DA COORDENAÇÃO PRONAC/FUNARTE SPMAP/2001</t>
  </si>
  <si>
    <t>Provimento da Coordenação do Pronac/Funarte III</t>
  </si>
  <si>
    <t>Propagandas Institucionais Para TV´s Comunitárias</t>
  </si>
  <si>
    <t>Promoção do Cinema Brasileiro Cannes 2000</t>
  </si>
  <si>
    <t>Projeto Repertório</t>
  </si>
  <si>
    <t>Projeto Oficina Coral</t>
  </si>
  <si>
    <t>Projeto Nossa Orquestra</t>
  </si>
  <si>
    <t>Projeto FESTA de SÃO PEDRO- Integração das Comunidades Afro a Comemorações alusivas a festas juninas</t>
  </si>
  <si>
    <t>PROJETO DE RESTAURO DAS FACHADAS E REFORMA INTERNA DO GRANDE HOTEL MURIAE</t>
  </si>
  <si>
    <t>PROJETO DE RESTAURAÇÃO E REVITALIZAÇÃO DA ROCINHA - 1ª etapa</t>
  </si>
  <si>
    <t>Projeto de Restauração do Quartel XX da Cidade de Goiás - GO</t>
  </si>
  <si>
    <t>PROJETO DE INSTALAÇÃO DO AUDITÓRIO</t>
  </si>
  <si>
    <t>PROJETO DE FORMAÇÃO DE MÃO DE OBRA PARA O RESTAURO E CONSERVAÇÃO DE BENS CULTURAIS EM SUPORTE ARQUIT</t>
  </si>
  <si>
    <t>Programação cultural do II Fórum Itabira no Século XXI e o Centenário de Drummond</t>
  </si>
  <si>
    <t>Presto Ópera - O Guarani</t>
  </si>
  <si>
    <t>PRESERVAÇÃO/RESTAURAÇÃO DO CONJUNTO CAPITONÊ DO ACERVO DO MUSEU CASA DE RUIO BARBOSA</t>
  </si>
  <si>
    <t>PRESERVAÇÃO DOS ACERVOS CULTURAIS</t>
  </si>
  <si>
    <t>PRESERVAÇÃO DO PATRIMÔNIO CULTURAL</t>
  </si>
  <si>
    <t>PRESERVAÇÃO DO ACERVO HISTÓRICO, ARTÍSTICO E DOCUMENTAL DO MUSEU IMPERIAL</t>
  </si>
  <si>
    <t>PRESERVAÇÃO DE PATRIMÔNIO HISTÓRICO E CULTURAL</t>
  </si>
  <si>
    <t>Presépio Vivo do Natal 2000 (II)</t>
  </si>
  <si>
    <t>Ponche Verde da Canção Gaúcha</t>
  </si>
  <si>
    <t>POMAR - ETAPA II</t>
  </si>
  <si>
    <t>Poetas Baianos</t>
  </si>
  <si>
    <t>PLANO MUSEU HISTÓRICO NACIONAL</t>
  </si>
  <si>
    <t>Plano Emergencial de Recuperação do Acervo Cinédia</t>
  </si>
  <si>
    <t>PLANO DE TRABALHO DO CENTRO DE ESTUDOS DO SÉCULO XVIII - ANO 2000</t>
  </si>
  <si>
    <t>Plano Anual de Atividades Culturais 2000 - CPC/UMES</t>
  </si>
  <si>
    <t>Piloto Dança nas Escolas</t>
  </si>
  <si>
    <t>Piano Brasil II</t>
  </si>
  <si>
    <t>Pesquisa Musical Brasileira</t>
  </si>
  <si>
    <t>PESQUISA E REGISTRO FOTOGRÁFICO DO CÍRIO DE NOSSA SENHORA DE NAZARÉ</t>
  </si>
  <si>
    <t>Patrimônio Cultural</t>
  </si>
  <si>
    <t>PARQUE NACIONAL DA SERRA DA CAPIVARA</t>
  </si>
  <si>
    <t>Panorama das Danças</t>
  </si>
  <si>
    <t>Paixão de Cristo</t>
  </si>
  <si>
    <t>OTIMIZAÇÃO DE CENTRO CULTURAL E LAZER</t>
  </si>
  <si>
    <t>Orquestras Brasileiras</t>
  </si>
  <si>
    <t>Orquestra Sinfônica da Universidade Estadual de Londrina</t>
  </si>
  <si>
    <t>Orquestra Paulista In Concert - Estação Júlio Prestes</t>
  </si>
  <si>
    <t>Orquestra para Todos II</t>
  </si>
  <si>
    <t>Organização e Montagem da Pesquisa sobre o Analfabetismo Funcional no Brasil</t>
  </si>
  <si>
    <t>Opereta Dessana Dessana</t>
  </si>
  <si>
    <t>Óperas de Carlos Gomes e Gravação de Vídeo e Som</t>
  </si>
  <si>
    <t>Ópera Olga - Montagem</t>
  </si>
  <si>
    <t>OFICINAS DE ARTES</t>
  </si>
  <si>
    <t>Oficina Teatro de Bonecos</t>
  </si>
  <si>
    <t>Oficina de Teatro de Teatro para Itinerantes</t>
  </si>
  <si>
    <t>Oficina de MPB - Cidade de Itajaí (3ª)</t>
  </si>
  <si>
    <t>OFICINA DE DANÇA FOLCLÓRICA</t>
  </si>
  <si>
    <t>Oficina de Dança Clássica - Tabuleiro / MG</t>
  </si>
  <si>
    <t>OBRAS DE RESTAURAÇÃO DE IMÓVEL TOMBAO PELO MUNICÍPIO DE BH</t>
  </si>
  <si>
    <t>OBRAS DE RESTAURAÇÃO CONSERVAÇÃO DO TELHADO DO MUSEUCASA RUI BARBOSA.</t>
  </si>
  <si>
    <t>O Museu Aberto nos 500 anos do Descobrimento do Brasil - Porto Seguro (MADE)</t>
  </si>
  <si>
    <t>MUSILABOR - Festival Estadual de Música para o Trabalho</t>
  </si>
  <si>
    <t>MÚSICA NO MUSEU III</t>
  </si>
  <si>
    <t>MUSEU NACIOANAL DE IMIGRAÇÃO E COLONIZAÇÃO</t>
  </si>
  <si>
    <t>MUSEU DO CAFÉ TRÊS PONTAS</t>
  </si>
  <si>
    <t>Museu da Família Colonial</t>
  </si>
  <si>
    <t>Mozarteum Brasileiro - Temporada Internacional 2000</t>
  </si>
  <si>
    <t>Mostra de Cinema de Tiradentes (III)</t>
  </si>
  <si>
    <t>MONUMENTA/BID - projeto POLO ALFÂNDEGA - Madre de Deus</t>
  </si>
  <si>
    <t>Montagem Coreográfica do Balé Folclórico da Bahia</t>
  </si>
  <si>
    <t>Monitoramento e Controle Ambiental do Museu do Indio</t>
  </si>
  <si>
    <t>Moenda da Canção/14ª Edição/2000</t>
  </si>
  <si>
    <t>MODERNIZAÇÃO DE CENTRO CULTURAL</t>
  </si>
  <si>
    <t>MNH-500 ANOS DO DESCOBRIMENTO</t>
  </si>
  <si>
    <t>Microfilmagem de Jornais Correntes e outros</t>
  </si>
  <si>
    <t>MHN - 500 ANOS DO DESCOBRIMENTO</t>
  </si>
  <si>
    <t>Mesa Iberoamericana de Artes Cênicas (III)</t>
  </si>
  <si>
    <t>Mesa de Luz para Canela</t>
  </si>
  <si>
    <t>Memorial Antonio Houaiss</t>
  </si>
  <si>
    <t>MEMÓRIA VIVA - PATRIMÔNIO CULTURAL</t>
  </si>
  <si>
    <t>Memória do Vila</t>
  </si>
  <si>
    <t>MELHORIA DA CLIMATIZAÇÃO DO PAÇO IMPERIAL</t>
  </si>
  <si>
    <t>Maria Fumaça da Fé</t>
  </si>
  <si>
    <t>MARACATUS DE BAQUE SOLTO</t>
  </si>
  <si>
    <t>Maracatu Atômico</t>
  </si>
  <si>
    <t>MARACATU 2000 - 10 ANOS DE ASSOCIAÇÃO</t>
  </si>
  <si>
    <t>MAPEAMENTO CULTURAL  DOS MUNICÍPIOS DO VALE DO RIO SÃO FRANCISCO NO ESTADO DE ALAGOAS</t>
  </si>
  <si>
    <t>MANUTENÇÃO E REFORMA DO TELHADO DA IGREJA DE SÃO JOÃO EVANGELISTA</t>
  </si>
  <si>
    <t>MANUTENÇÃO DE OFICINAS DE ARTES</t>
  </si>
  <si>
    <t>Manutenção Administrativa de Museus da União</t>
  </si>
  <si>
    <t>MADE - MUSEU ABERTO DO DESCOBRIMENTO</t>
  </si>
  <si>
    <t>LUZ E VIDA NO NORDESTE</t>
  </si>
  <si>
    <t>LUZ E SOM DAS RUINAS DE SÃO MIGUEL</t>
  </si>
  <si>
    <t>Lusíadas (Os) - A Viagem.</t>
  </si>
  <si>
    <t>Lexicografia e Literaturas no Mundo Lusofônico</t>
  </si>
  <si>
    <t>Leitura Literária - 2º Salão do Livro Para Crianças e Jovens</t>
  </si>
  <si>
    <t>Lareira Acesa (11ª)</t>
  </si>
  <si>
    <t>Krya Família; Som - Alimento - Movimento</t>
  </si>
  <si>
    <t>Jornada Internacional de Cinema da Bahia -  XXVII</t>
  </si>
  <si>
    <t>JK em Serenata</t>
  </si>
  <si>
    <t>JEAN BAPTISTE DEBRET - UM FRANCÊS NA CORTE DO BRASIL</t>
  </si>
  <si>
    <t>INVENTÁRIO DO ARQUIVO GUSTAVO CAPANEMA</t>
  </si>
  <si>
    <t>INSTALAÇÃO DO AUDITÓRIO DA FBN.</t>
  </si>
  <si>
    <t>INSTALAÇÃO DE SISTEMA DE AR REFRIGERADO - ESPAÇO CULTURAL</t>
  </si>
  <si>
    <t>INFORMATIZAÇÃO DO ARQUIVO NACIONAL NAS FUTURAS INSTALAÇÕES CONJUNTO ARQUITETÔNICO TOMBADO</t>
  </si>
  <si>
    <t>INFORMATIZAÇÃO DE BIBLIOTECAS DA ESCOLA PUBLICA</t>
  </si>
  <si>
    <t>INCENTIVO AO ARTESANATO EXPRESSÃO CULTURAL E ATIVIDADEGERADORA DE RENDA</t>
  </si>
  <si>
    <t>Incentivo à Música e Artes Cênicas na Zona Norte</t>
  </si>
  <si>
    <t>INCENTIVO À CULTURA EM PACOTI</t>
  </si>
  <si>
    <t>INAUGURAÇÃO DA RESTAURAÇÃO  DA CASA DO TREM</t>
  </si>
  <si>
    <t>IMPLEMENTAÇÃO DO LABORATÓRIO DE RESTAURAÇÃO CINEMATOGRÁFICO</t>
  </si>
  <si>
    <t>IMPLANTAÇÃO E CONSTRUÇÃO DE CENTRO CULTURAL</t>
  </si>
  <si>
    <t>Implantação do Centro Cultural do Município de Santana do Acarau</t>
  </si>
  <si>
    <t>IMPLANTAÇÃO DO CENTRO CULTURAL DE CURVELO</t>
  </si>
  <si>
    <t>IMPLANTAÇÃO DE UM CENTRO CULTURAL EM JURUTI</t>
  </si>
  <si>
    <t>IMPLANTAÇÃO DE OFICINAS DE ARTES INTEGRADAS/CENTRO COMUNITÁRIO DE ARTES E OFICINAS E OFÍCIOS DAS VER</t>
  </si>
  <si>
    <t>IMPLANTAÇÃO DE OFICINAS DE ARTE</t>
  </si>
  <si>
    <t>IMPLANTAÇÃO DE OFICINAS CULTURAIS</t>
  </si>
  <si>
    <t>IMPLANTAÇÃO DE ESPAÇO CULTURAL NO IRCH DA UEL</t>
  </si>
  <si>
    <t>IMPLANTAÇÃO DE ESPAÇO CULTURAL - TÉRMINO DO TEATRO MUNICIPAL</t>
  </si>
  <si>
    <t>IMPLANTAÇÃO DE ESPAÇO CULTRAL</t>
  </si>
  <si>
    <t>IMPLANTAÇÃO DE CENTRO CULTURAL NO MUNICÍPIO DE ÂNGULO</t>
  </si>
  <si>
    <t>IMPLANTAÇÃO DE CENTRO CULTURAL EM RIO DAS FLORES</t>
  </si>
  <si>
    <t>IMPLANTAÇÃO DE CENTRO CULTURAL EM LINHARES</t>
  </si>
  <si>
    <t>IMPLANTAÇÃO DE CENTRO CULTURAL EM IMPERATRIZ - REFORMA DA ACADEMIA IMPERATRIZENSE DE LETRAS</t>
  </si>
  <si>
    <t>IMPLANTAÇÃO DE CENTRO CULTURAL EM CIDADE GAÚCHA/RS</t>
  </si>
  <si>
    <t>IMPLANTAÇÃO DE CENTRO CULTURAL - CONSTRUÇÃO DE ARQUIBANCADAS</t>
  </si>
  <si>
    <t>implantação de Biblioteca Pública.</t>
  </si>
  <si>
    <t>Implantação de biblioteca pública</t>
  </si>
  <si>
    <t>Impl.bibl. PM Seara/SC</t>
  </si>
  <si>
    <t>Impl. Bibl. PM Vítor Meireles/SC.</t>
  </si>
  <si>
    <t>Impl. Bibl. PM Umari/CE.</t>
  </si>
  <si>
    <t>Impl. Bibl. PM Turvo/SC</t>
  </si>
  <si>
    <t>Impl. Bibl. PM Turvelândia/GO.</t>
  </si>
  <si>
    <t>Impl. Bibl. PM Teresópolis/RJ.</t>
  </si>
  <si>
    <t>Impl. bibl. PM Tapiratiba/SP</t>
  </si>
  <si>
    <t>Impl. Bibl. PM Tamboril/CE.</t>
  </si>
  <si>
    <t>Impl. Bibl. PM Sociedade Civil de Interesse Público de Mage/RJ</t>
  </si>
  <si>
    <t>Impl. Bibl. PM Senador Alexandre Costa/MA.</t>
  </si>
  <si>
    <t>Impl. Bibl. PM São José do Xingu/MT.</t>
  </si>
  <si>
    <t>Impl. Bibl. PM São João do Piauí/PI.</t>
  </si>
  <si>
    <t>Impl. Bibl. PM Santarém/PA.</t>
  </si>
  <si>
    <t>Impl. Bibl. PM Santa Rosa de Lima/SC</t>
  </si>
  <si>
    <t>Impl. Bibl. PM Santa Rita do Passa Quatro/SP</t>
  </si>
  <si>
    <t>Impl. Bibl. PM Santa Lúcia/PR.</t>
  </si>
  <si>
    <t>Impl. Bibl. PM Santa Gertrudes/SP.</t>
  </si>
  <si>
    <t>Impl. Bibl. PM Salgado Filho/PR.</t>
  </si>
  <si>
    <t>Impl. Bibl. PM Rio Fortuna/SC.</t>
  </si>
  <si>
    <t>Impl. Bibl. PM Rio Claro/RJ.</t>
  </si>
  <si>
    <t>Impl. bibl. PM Rio Claro/RJ</t>
  </si>
  <si>
    <t>Impl. Bibl. PM Ribamar Fiquene/MA.</t>
  </si>
  <si>
    <t>Impl. bibl. PM Riachinho/TO</t>
  </si>
  <si>
    <t>Impl. Bibl. PM Renascença/PR</t>
  </si>
  <si>
    <t>Impl. bibl. PM Quatis/RJ</t>
  </si>
  <si>
    <t>Impl. Bibl. PM Poço Dantas/PB</t>
  </si>
  <si>
    <t>Impl. Bibl. PM Pinheiral/RJ</t>
  </si>
  <si>
    <t>Impl. Bibl. PM Piçarras/SC.</t>
  </si>
  <si>
    <t>Impl. bibl. PM Pequeri/MG</t>
  </si>
  <si>
    <t>Impl. Bibl. PM Morro da Fumaça/SC</t>
  </si>
  <si>
    <t>Impl. Bibl. PM Monte Negro/RO</t>
  </si>
  <si>
    <t>Impl. Bibl. PM Medianeira/PR.</t>
  </si>
  <si>
    <t>Impl. Bibl. PM Manfrinópolis</t>
  </si>
  <si>
    <t>Impl. Bibl. PM Lajedinho/BA.</t>
  </si>
  <si>
    <t>Impl. Bibl. PM Juquiá/SP</t>
  </si>
  <si>
    <t>Impl. Bibl. PM Jucas/CE</t>
  </si>
  <si>
    <t>Impl. Bibl. PM Ivinhema/MS.</t>
  </si>
  <si>
    <t>Impl. Bibl. PM Ivaiporã/PR.</t>
  </si>
  <si>
    <t>Impl. Bibl. PM Icapuí/CE.</t>
  </si>
  <si>
    <t>Impl. bibl. PM Guapiaçu/SP</t>
  </si>
  <si>
    <t>Impl. bibl. PM Goianá/MG</t>
  </si>
  <si>
    <t>Impl. Bibl. PM Getulina/SP.</t>
  </si>
  <si>
    <t>Impl. bibl. PM Estrela D'Oeste/SP</t>
  </si>
  <si>
    <t>Impl. bibl. PM Ererê/CE</t>
  </si>
  <si>
    <t>Impl. bibl. PM Dianópolis/TO</t>
  </si>
  <si>
    <t>Impl. Bibl. PM Coxim/MS.</t>
  </si>
  <si>
    <t>Impl. Bibl. PM Cocal de Telha/PI.</t>
  </si>
  <si>
    <t>Impl. Bibl. PM Clevelândia/PR.</t>
  </si>
  <si>
    <t>Impl. bibl. PM Charqueada/SP</t>
  </si>
  <si>
    <t>Impl. Bibl. PM Campestre do Maranhão/MA.</t>
  </si>
  <si>
    <t>Impl. Bibl. PM Caarapó/MS.</t>
  </si>
  <si>
    <t>Impl. bibl. PM Buriti de Goiás/GO</t>
  </si>
  <si>
    <t>Impl. Bibl. PM Brasilândia/TO.</t>
  </si>
  <si>
    <t>Impl. Bibl. PM Boa Vista da Aparecida/PR.</t>
  </si>
  <si>
    <t>Impl. Bibl. PM Bela Vista da Caroba/PR.</t>
  </si>
  <si>
    <t>Impl. bibl. PM Argirita/MG</t>
  </si>
  <si>
    <t>Impl. Bibl. PM Araripe/CE.</t>
  </si>
  <si>
    <t>Impl. Bibl. PM Ângulo/PR.</t>
  </si>
  <si>
    <t>Impl. Bibl. PM Angra dos Reis/RJ.</t>
  </si>
  <si>
    <t>Impl. Bibl. PM Anapu/PA.</t>
  </si>
  <si>
    <t>Impl. Bibl. PM Almas/TO.</t>
  </si>
  <si>
    <t>Impl. Bibl. PM Águas de Santa Bárbara/SP</t>
  </si>
  <si>
    <t>Impl. Bibl. PM Adebrac/Frutal/MG</t>
  </si>
  <si>
    <t>Impl. Bibl. PM Acarí/RN.</t>
  </si>
  <si>
    <t>Impl. bibl. Icatu/MA</t>
  </si>
  <si>
    <t>Impl bibl. PM Iracemápolis/SP</t>
  </si>
  <si>
    <t>ILUMINAÇÃO DAS BANDEIRAS EM FRENTE AO CONGRESSO NACIOANAL</t>
  </si>
  <si>
    <t>Iluminação da Cidade Cenográfica</t>
  </si>
  <si>
    <t>III Encontro das Filarmônicas da Bahia  / Festa das Centenárias</t>
  </si>
  <si>
    <t>II FÓRUM INTERNACIONAL DE INTEGRAÇÃO ARTES SEM FRONTEIRA</t>
  </si>
  <si>
    <t>II Bienal de Artes Visuais do Mercosul</t>
  </si>
  <si>
    <t>IGREJA SANTA RITA</t>
  </si>
  <si>
    <t>IGREJA NOSSA SENHORA DA CONCEIÇÃO</t>
  </si>
  <si>
    <t>IGREJA DE NOSSA SENHORA DO CARMO DE PIRACURUCA</t>
  </si>
  <si>
    <t>Igarassu</t>
  </si>
  <si>
    <t>Identificação, Inventário e Restauração de Acervos da Cultura Popular</t>
  </si>
  <si>
    <t>I.H.G.B.</t>
  </si>
  <si>
    <t>História das Folias de Momo de 1908 a 1950</t>
  </si>
  <si>
    <t>GUSTAVO CAPANEMA O INTELECTUAL E A POLITICA</t>
  </si>
  <si>
    <t>GRUPO NOSSA SENHORA DO ROSÁRIO</t>
  </si>
  <si>
    <t>Gravação do CD Tributo à Música Popular Brasileira da Orquestra Camerata Florianópolis</t>
  </si>
  <si>
    <t>Grande Prêmio Cinema Brasil Ano 2</t>
  </si>
  <si>
    <t>Gilberto Freyre - O Redescobridor do Brasil</t>
  </si>
  <si>
    <t>Geraldo Espíndola - 30 Anos Nesse Mato</t>
  </si>
  <si>
    <t>GALPÃO DA CULTURA</t>
  </si>
  <si>
    <t>Galpão Cine Horto 2000</t>
  </si>
  <si>
    <t>Formação Territorial do Brasil</t>
  </si>
  <si>
    <t>Florianópolis Audiovisual Mercosul (IV)</t>
  </si>
  <si>
    <t>Filo 2000, de Todas as Artes/ Projetos de Maio / Oficinas de Mascara Teatral / Circo, Palhacos</t>
  </si>
  <si>
    <t>Filo 2000, de Todas as Artes - Projetos de Maio - (EMENDA PARLAMENTAR)</t>
  </si>
  <si>
    <t>Filo 2000 de Todas as Artes</t>
  </si>
  <si>
    <t>Festival Villa-Lobos (38º)</t>
  </si>
  <si>
    <t>Festival Unicanto de Corais/Fase Regional/Programação Artística (7ª)</t>
  </si>
  <si>
    <t>Festival Pau Brasil - 500 Anos de Cultura Popular</t>
  </si>
  <si>
    <t>Festival Nacional de Teatro, Dança e Música</t>
  </si>
  <si>
    <t>Festival Nacional de Dança (XIX)</t>
  </si>
  <si>
    <t>Festival Meia Ponta - 1ª Edição</t>
  </si>
  <si>
    <t>Festival Internacional de Teatro de Bonecos de Canela - 2000</t>
  </si>
  <si>
    <t>Festival Internacional de Música Colonial Brasileira e Música Antiga (XI)</t>
  </si>
  <si>
    <t>Festival Internacional de Dança de Belo Horizonte - FID 2000</t>
  </si>
  <si>
    <t>Festival Internacional de Curtas Metragens de São Paulo (XI)</t>
  </si>
  <si>
    <t>FESTIVAL INFANTIL DE ARTE E LAZER DO PANTANAL</t>
  </si>
  <si>
    <t>Festival de Vídeo de Teresina (VIII)</t>
  </si>
  <si>
    <t>Festival de Música Popular Nordestina (1º)</t>
  </si>
  <si>
    <t>Festival de Música de Montenegro (13º)</t>
  </si>
  <si>
    <t>Festival de Inverno da Universidade Federal de Santa Maria</t>
  </si>
  <si>
    <t>Festival de Guarnicê de Cine Vídeo (XXIII)</t>
  </si>
  <si>
    <t>Festival de Gramado - Cinema Latino e Brasileiro (XXVIII)</t>
  </si>
  <si>
    <t>Festival de Fim de Ano</t>
  </si>
  <si>
    <t>Festival de Dança do Triângulo - XIII</t>
  </si>
  <si>
    <t>Festival de Dança do Rio de Janeiro (XIII) e (III) Fórum de Debate da Dança</t>
  </si>
  <si>
    <t>Festival de Dança do Recife - V</t>
  </si>
  <si>
    <t>Festival de Cinema do Recife (IV)</t>
  </si>
  <si>
    <t>Festival de Cinema de Natal (XI)</t>
  </si>
  <si>
    <t>Festival de Cinema de Curitiba (IV)</t>
  </si>
  <si>
    <t>Festival de Cinema Brasileiro de Miami (IV)</t>
  </si>
  <si>
    <t>Festival de Brasília do Cinema Brasileiro (XXXIII)</t>
  </si>
  <si>
    <t>Festival de Artes de São Cristóvâo ( 27º )</t>
  </si>
  <si>
    <t>Festival de Artes da Cidade de Goiás - III FESTGO 1</t>
  </si>
  <si>
    <t>Festival da Música Gaúcha e Nativista - (1º)</t>
  </si>
  <si>
    <t>Festival 2000 (II)</t>
  </si>
  <si>
    <t>FESTA DO DIVINO ESPÍRITO SANTO</t>
  </si>
  <si>
    <t>Festa de São Benedito - 7.218</t>
  </si>
  <si>
    <t>Festa de Final de Ano</t>
  </si>
  <si>
    <t>FESTA DA PADROEIRA SENHORA SANT´ANA</t>
  </si>
  <si>
    <t>Fernando Velloso</t>
  </si>
  <si>
    <t>FERCAPO (XXV) - Festival Nacional da Canção Popular</t>
  </si>
  <si>
    <t>Feira de Teatro (II)</t>
  </si>
  <si>
    <t>Feira de Livros- VI Fenart</t>
  </si>
  <si>
    <t>FEFOL - Festival de Folclore</t>
  </si>
  <si>
    <t>EXPRESSIONISMO ALEMÃO - DESTAQUES DO MUSEU VON DER HEDYDT DE WUPPETAL</t>
  </si>
  <si>
    <t>EXPOSIÇÃO ITINERANTE "O IMPERADOR VIAJANTE D. PEDRO II REDESCOBRE O BRASIL".</t>
  </si>
  <si>
    <t>EXPOSIÇÃO AMATIWANÃ TRUMAI</t>
  </si>
  <si>
    <t>EXPOSIÇÃO 500 ANOS DE BRASIL NA BIBLIOTECA NACIONAL</t>
  </si>
  <si>
    <t>Experimental Circo Piauí</t>
  </si>
  <si>
    <t>Eventos Paralelos - 9A. Edição do Festival de Teatro de Curitiba</t>
  </si>
  <si>
    <t>Eventos Especiais da V Ediçào do Festival Internacional de Teatro-Palco e Rua / Fit-BH/2000</t>
  </si>
  <si>
    <t>Eventos Especiais da V Edição do Festival Internacional de Teatro - Palco e Rua - FIT - BH - 2000 .</t>
  </si>
  <si>
    <t>EVENTOS CULTURAIS DA PRÉ HISTÓRIA E DE HOJE</t>
  </si>
  <si>
    <t>EU SOU + 500</t>
  </si>
  <si>
    <t>Estruturação do Hierofante Cia. Teatro</t>
  </si>
  <si>
    <t>ESPAÇO CULTURAL DA GLÓRIA</t>
  </si>
  <si>
    <t>ESPAÇO CULTURAL - AUDITÓRIO</t>
  </si>
  <si>
    <t>ESPAÇO CULTURAL</t>
  </si>
  <si>
    <t>ESCOLA SUPERIOR DE MÚSICA</t>
  </si>
  <si>
    <t>ESCOLA DE OFICINA DE SALVADOR - 4ª FASE</t>
  </si>
  <si>
    <t xml:space="preserve">Equipamentos para otimização do Centro Cultural/SP </t>
  </si>
  <si>
    <t>Equipamentos e Mobiliários para a imagem e do som da Casa da Cultura Carlos Chagas</t>
  </si>
  <si>
    <t>EQUIPAMENTOS E MATERIAS PERMANENTES</t>
  </si>
  <si>
    <t>EQUIPAMENTOS DO AUDITÓRIO - OFICINA DE ARTES YARA LINS</t>
  </si>
  <si>
    <t>EQUIPAMENTO/CENTRO CULTURAL PAINFILHENSE</t>
  </si>
  <si>
    <t>Equipamento para Centro Cultura</t>
  </si>
  <si>
    <t>EQUIPAMENTO DE CENTRO CULTURAL</t>
  </si>
  <si>
    <t>EQUIPAMENTO CASA DA CULTURA</t>
  </si>
  <si>
    <t>ENCONTROS COM JEAN GALARD - MUSEUS - ADMINISTRAÇÃO POLÍTICA PARA O PÚBLICO</t>
  </si>
  <si>
    <t>Encontro Internacional de Etnomusicologia - Músicas Africanas e Indígenas em 500 Anos de Brasil</t>
  </si>
  <si>
    <t>Encontro dos Maracatus</t>
  </si>
  <si>
    <t>EnCena Brasil</t>
  </si>
  <si>
    <t>EDIÇÃO DE MATERIAL GRÁFICO PARA DIVULGAÇÃO E PROMOÇÃO DO ACERVO DO MUSEU IMPERIAL</t>
  </si>
  <si>
    <t>Edição de 02 CDs - Sérgio Rojas &amp; Markus Stockhausen e Microinfinitos de Sérgio Rojas</t>
  </si>
  <si>
    <t>É Tudo Verdade - (V) Festival Internacional de Documentários</t>
  </si>
  <si>
    <t>DRUMMOND CENTENÁRIO-1º ETAPA</t>
  </si>
  <si>
    <t>Documentação Precisa de Monumentação e Sítios</t>
  </si>
  <si>
    <t>DIVULGAÇÃO E PROMOÇÃO DOS FESTEJOS JUNINOS DE SERGIPE</t>
  </si>
  <si>
    <t>Divulgação do Grande Prêmio Cinema Brasil (I)</t>
  </si>
  <si>
    <t>Divina Festa do Divino</t>
  </si>
  <si>
    <t>DINAMIZAÇÃO DAS AÇÕES CULTURAIS EM REDENÇÃO / CE</t>
  </si>
  <si>
    <t>Dinamização das Ações Culturais em Itarema/CE</t>
  </si>
  <si>
    <t>DIFUSÃO CULTURAL NO MUNICÍPIO DE PARÁ DE MINAS</t>
  </si>
  <si>
    <t>DICIONÁRIO CRAVO ALBIM DA MÚSICA POPULAR BRASILEIRA - 2 FASE</t>
  </si>
  <si>
    <t>Diagnóstico do Acervo Cinematográfico Brasileiro Fase Emergencial</t>
  </si>
  <si>
    <t>Diagnóstico da Político Cultural da SMC - RJ</t>
  </si>
  <si>
    <t>Dança na Praça</t>
  </si>
  <si>
    <t>Curso de Especialização em Gerenciamento de Bibliotecas Públicas e Escolares</t>
  </si>
  <si>
    <t>Cruzada dos Meninos de Rua ( A )</t>
  </si>
  <si>
    <t>Criação da Música e do Libreto da Ópera do Futebol</t>
  </si>
  <si>
    <t>CORAL DOM SILVÉRIO MANUTENÇÃO E APOIO</t>
  </si>
  <si>
    <t>CONTRUÇÃO DE UM CENTRO CULTURAL</t>
  </si>
  <si>
    <t>CONTINUAÇÃO DO CENTRO CULTURAL</t>
  </si>
  <si>
    <t>CONSTRUÇÃO PARCIAL DE ANFITEATRO DO CEFET</t>
  </si>
  <si>
    <t>Construção dos Módulos Escola de Música, acervo Público/ADM e Salão de Exposição</t>
  </si>
  <si>
    <t>CONSTRUÇÃO DO MUSEU DE CIÊNCIAS E TECNOLOGIA</t>
  </si>
  <si>
    <t>CONSTRUÇÃO DO CENTRO DE EVENTOS CULTURAIS</t>
  </si>
  <si>
    <t>CONSTRUÇÃO DO CENTRO CULTURAL.</t>
  </si>
  <si>
    <t>Construção do Centro Cultural na Entrada do Parque Histórico</t>
  </si>
  <si>
    <t>CONSTRUÇÃO DE UM CENTRO CULTURAL EM CAPIXABA</t>
  </si>
  <si>
    <t>Construção de um centro cultural</t>
  </si>
  <si>
    <t>CONSTRUÇÃO DE TEATRO MUNICIPAL EM DOM ELISEU</t>
  </si>
  <si>
    <t xml:space="preserve">CONSTRUÇÃO DE CENTRO CULTURAL_x000D_
</t>
  </si>
  <si>
    <t xml:space="preserve">CONSTRUÇÃO DE CENTRO CULTURAL _x000D_
</t>
  </si>
  <si>
    <t>CONSTRUÇÃO DE BIBLIOTECA PÚBLICA MUNICIPAL</t>
  </si>
  <si>
    <t>CONSTRUÇÃO DE ANFITEATRO EM OURO PRETO DO OESTE</t>
  </si>
  <si>
    <t>CONSTRUÇÃO DA BIBLIOTECA PÚBLICA</t>
  </si>
  <si>
    <t>Construção da 4º Etapa das obras do Teatro Municipal</t>
  </si>
  <si>
    <t>Constr. Bibl. PM Fortuna/MA.</t>
  </si>
  <si>
    <t>CONSOLIDAÇÃO DO MUSEU ABERTO DO DESCOBRIMENTO</t>
  </si>
  <si>
    <t>CONSERVAÇÃO DA IGREJA NOSSA SENHORA DO ROSÁRIO</t>
  </si>
  <si>
    <t>CONJUNTO CULTURAL PATAXÓ</t>
  </si>
  <si>
    <t>Congresso Nacional de Dança- Condança</t>
  </si>
  <si>
    <t>Congresso Brasileiro de Cinema (III)</t>
  </si>
  <si>
    <t>Concurso para a XIV Bienal de Música Brasileira Contemporânia</t>
  </si>
  <si>
    <t>Concurso de Redação e Monografia Gilberto Freyre</t>
  </si>
  <si>
    <t>CONCLUSÃO E EQUIPAMENTO DO CENTRO CULTURAL</t>
  </si>
  <si>
    <t>CONCLUSÃO DO TEATRO MUNICIPAL CORA CORALINA</t>
  </si>
  <si>
    <t>CONCLUSÃO DO CENTRO CULTURAL E EDUCACIONAL DE BASTOS</t>
  </si>
  <si>
    <t>Conclusão do Auditório Municipal</t>
  </si>
  <si>
    <t>CONCLUSÃO DE MAIS UMA ETAPA DA CASA DA CULTURA</t>
  </si>
  <si>
    <t>CONCLUSÃO DE CINE TEATRO MUNICIPAL</t>
  </si>
  <si>
    <t>CONCLUSÃO DA CASA DA CULTURA</t>
  </si>
  <si>
    <t>CONCLUSÃO DA BIBLIOTECA PÚBLICA MUNICIPAL DE NAVIRAÍ/MS</t>
  </si>
  <si>
    <t>Concertos no Palácio da Cidade</t>
  </si>
  <si>
    <t>Concertos e Gravação de CDs</t>
  </si>
  <si>
    <t>Concertos ao Ar Livre</t>
  </si>
  <si>
    <t>Completo Dom Sebastião  - Rei de Portugal, Entidade africana</t>
  </si>
  <si>
    <t>Como Tem Passado</t>
  </si>
  <si>
    <t>COMEMORAÇÃO DOS DEZ ANOS DO MEMORIAL TANCREDO NEVES</t>
  </si>
  <si>
    <t>Colégio de Dança (Formação e Capacitação Técnica)</t>
  </si>
  <si>
    <t>Circo Zanchettini</t>
  </si>
  <si>
    <t>Cinema e Vídeo - Fenart (VI)</t>
  </si>
  <si>
    <t>Cine Ceará - Festival Nacional de Cinema e Vídeo (X)</t>
  </si>
  <si>
    <t>Centro Técnico de Formação Teatral</t>
  </si>
  <si>
    <t>CENTRO TÉCNICO DE ARTES CÊNICAS</t>
  </si>
  <si>
    <t>CENTRO MUNICIPAL DE CULTURA  FASE II</t>
  </si>
  <si>
    <t>CENTRO DE VALORIZAÇÃO PROFISSIONAL E CULTURAL DA COMUNIDADE AFRO-BRASILEIRA</t>
  </si>
  <si>
    <t>CENTRO DE REFERÊNCIA DA HISTÓRIA REPUBLICANA BRASILEIRA</t>
  </si>
  <si>
    <t>CENTRO DE EVENTOS CULTURAIS DE FRUTAL/MG</t>
  </si>
  <si>
    <t>CENTRO DE DOCUMENTAÇÃO ESPAÇO TIRIDÁ - MUSEU DO MAMULENGO</t>
  </si>
  <si>
    <t>CENTRO DE CULTURA E EXTENÇÃO DA UFSC</t>
  </si>
  <si>
    <t>CENTRO CULTURAL SÉRGIO MOTTA</t>
  </si>
  <si>
    <t>Centro Cultural de Poranga</t>
  </si>
  <si>
    <t>CENTRO CULTURAL DE OLIVENÇA</t>
  </si>
  <si>
    <t>CENTRO CULTURAL DE CONTENDA</t>
  </si>
  <si>
    <t>Centro Cultural de Campo Verde</t>
  </si>
  <si>
    <t>CENTRO CULTURAL DE ÁGUA CLARA - MS</t>
  </si>
  <si>
    <t>Centro Cultural da Estação</t>
  </si>
  <si>
    <t>CENTRO CULTURAL / UM NOVO ESPAÇO</t>
  </si>
  <si>
    <t>CENTRO CULTURAL - AQUISIÇÃO DE EQUIPAMENTOS</t>
  </si>
  <si>
    <t>CEMITÉRIO DOS IMIGRANTES</t>
  </si>
  <si>
    <t>CD da Orquestra de Câmara Jovem do Mercosul</t>
  </si>
  <si>
    <t>CATÁLOGO DO XXVI SALÃO NACIONAL DE ARTE DE BELO HORIZONTE</t>
  </si>
  <si>
    <t>CATÁLOGO DO CINE JORNAL ACTUALIDADES - CARRIÇO FILMES</t>
  </si>
  <si>
    <t>Catalogação e Informatização do acervo do Museu NAIF</t>
  </si>
  <si>
    <t>CASA MUNICIPAL DA CULTURA</t>
  </si>
  <si>
    <t>Casa da Cultura de Barão Reconstrução</t>
  </si>
  <si>
    <t>Capela Nossa Senhora de Miraporanga</t>
  </si>
  <si>
    <t>Capacitação e Formação Musical</t>
  </si>
  <si>
    <t>Cantapueblo 2000 - Ano Internacional da Cultura de Paz</t>
  </si>
  <si>
    <t>Campanha para compra e conscientização do livro</t>
  </si>
  <si>
    <t>CALENDÁRIO ILUSTRADO 2001 - OBRAS DE ATALHOS BULCÃO</t>
  </si>
  <si>
    <t>CajArt 2000 -  Festival da Canção</t>
  </si>
  <si>
    <t>CajArt 2000</t>
  </si>
  <si>
    <t>BRASÍLIA PARA SEMPRE</t>
  </si>
  <si>
    <t>Brasil-Holandês-Franc Post, Samuel Niedenthal e Pudsey</t>
  </si>
  <si>
    <t>BRASIL NAÇÃO E REGIÃO - 4ª PARTE / ÚLTIMO CICLO</t>
  </si>
  <si>
    <t>BRASIL 500 ANOS ARTES VISUIAS</t>
  </si>
  <si>
    <t>Brasil 500 Anos</t>
  </si>
  <si>
    <t>Bibi Ferreira Tournée Internacional</t>
  </si>
  <si>
    <t>AUTO DO NATAL</t>
  </si>
  <si>
    <t>AUTO DE FREI PEDRO PALÁCIOS</t>
  </si>
  <si>
    <t>AUDITÓRIO CENTRO CULTURAL</t>
  </si>
  <si>
    <t>Atualização de Acervo - Biblioteca e Videoteca</t>
  </si>
  <si>
    <t>ATUALIZAÇÃO DE ACERVO</t>
  </si>
  <si>
    <t>Atividades Circenses Paralelas ao Festival de Teatro de Bonecos de Brasília</t>
  </si>
  <si>
    <t>ASSOCIAÇÃO BRASILEIRA DE CONSERVADORES - ABRACOR</t>
  </si>
  <si>
    <t>ARTES PLÁSTICAS - VI FENART</t>
  </si>
  <si>
    <t>Arte nos Trilhos - Julho 2000</t>
  </si>
  <si>
    <t>Arte na Terra -Emenda Parlamentar</t>
  </si>
  <si>
    <t>Arte de Pontear Viola (A)</t>
  </si>
  <si>
    <t>Aquisição de um Orgão para o Centro Cultural Pateo do Colégio</t>
  </si>
  <si>
    <t>AQUISIÇÃO DE OBRAS PARA DISTRIBUIÇÃO ÀS BIBLIOTECAS PÚBLICAS - FASE II</t>
  </si>
  <si>
    <t>Aquisição de Obra Para Distribuição às Bibliotecas Públicas</t>
  </si>
  <si>
    <t>Aquisição de Instrumentos para a Escola de Música da Orquestra de Câmara do Pantanal</t>
  </si>
  <si>
    <t>Aquisiçao de equipamentos para o Centro Cultura de Astorga</t>
  </si>
  <si>
    <t>AQUISIÇÃO DE EQUIPAMENTOS PARA IMPLANTAÇÃO DE UM CENTRO CULTURAL EM PORTO WALTER</t>
  </si>
  <si>
    <t xml:space="preserve">Aquisição de equipamentos para Centro Cultural_x000D_
</t>
  </si>
  <si>
    <t>AQUISIÇÃO DE EQUIPAMENTOS E MATERIAIS PERMANENTES PARA O TEATRO MUNICIPAL</t>
  </si>
  <si>
    <t>Aquisição de Equipamentos e Materiais permanentes para</t>
  </si>
  <si>
    <t>AQUISIÇÃO DE EQUIPAMENTOS E MATERIAIS PERMANENTES - MUSEU MUNICIPAL EMBAIXADOR HÉLIO ANTONIO SCARABÔ</t>
  </si>
  <si>
    <t>AQUISIÇÃO DE EQUIPAMENTOS E MATERIAIS PERMANENTE PARA EQUIPAR IMÓVEL RESTAURADO</t>
  </si>
  <si>
    <t>Aquisição de Equipamentos de Imformática para o Centro de Referência da História Republi-cana Bras</t>
  </si>
  <si>
    <t>Aquisição de Cortinas e Iluminação do Palco do Teatro Municipal</t>
  </si>
  <si>
    <t>Aquisição de acervo para o Museu das Etnias do Espirito Santo</t>
  </si>
  <si>
    <t>AQUISIÇÃO DE ACERVO HISTÓRICO PARA O MUSEU DAS ETNIAS</t>
  </si>
  <si>
    <t>APOIO CULTURAL E INCENTIVO AOS FESTEJOS JUNINOS NO MUNICÍPIO DE ROSÁRIO</t>
  </si>
  <si>
    <t>Apoio ao Artesanato</t>
  </si>
  <si>
    <t>APOIO AO 14º CURSO DE ESPECIALIZAÇÃO EM CONSERVAÇÃO/RETAURAÇÃO DE BENS CULTURAIS MÓVEIS.</t>
  </si>
  <si>
    <t>APOIO A PROJETOS CULTURAIS NA REGIÃO AMAZÔNICA</t>
  </si>
  <si>
    <t>APOIO A PROJETO CULTURAL EM BELO HORIZONTE</t>
  </si>
  <si>
    <t>APOIO A PROJETO CULTURAL</t>
  </si>
  <si>
    <t>APOIO A PRODUÇÃO CULTURAL EM RIO BRANCO</t>
  </si>
  <si>
    <t>Apoio a Circulação de Grupos na Região Norte</t>
  </si>
  <si>
    <t>Análise Técnica de Projetos Culturais nas Áreas do Livro e da Biblioteca.</t>
  </si>
  <si>
    <t>AMPLIAÇÃO DO CENTRO CULTURAL DE ESPUMOSO</t>
  </si>
  <si>
    <t>AMPLIAÇÃO DO CENTRO CULTURAL CONJUGADO COM O AUDITÓRIO</t>
  </si>
  <si>
    <t>Ampliação do Banco de Partituras de Música Brasileira</t>
  </si>
  <si>
    <t>Ampliação das Atividades da Escola Nacional de Circo</t>
  </si>
  <si>
    <t>AMPLIAÇÃO DA LOJA VIRTUAL DA FUNARTE</t>
  </si>
  <si>
    <t>Alvorada Musical</t>
  </si>
  <si>
    <t>A paisagem carioca</t>
  </si>
  <si>
    <t>A FORMA NA FLORESTA</t>
  </si>
  <si>
    <t>88ª SEMANA EUCLIDIANA - REDESCOBERTA DO BRASIL</t>
  </si>
  <si>
    <t>7ª MOSTRA INTERNACIONAL DE ARQUITETURA DE VENEZA - BIENAL DE VENEZA'</t>
  </si>
  <si>
    <t>500 ANOS DEPOIS...</t>
  </si>
  <si>
    <t>3ª SEMANA DA MOAGEM E 2ª SEMANA DA FARINHA</t>
  </si>
  <si>
    <t>2º Etapa da Construção Centro Cultural</t>
  </si>
  <si>
    <t>2º  ETAPA DA CONSTRUÇÃO DO CENTRO CULTURAL DE IPORÃ</t>
  </si>
  <si>
    <t>27º SALÃO INTERNACIONAL DE HUMOR DE PIRACICABA</t>
  </si>
  <si>
    <t>2 ª SEMANA CULTURAL</t>
  </si>
  <si>
    <t>1ª ETAPA DA CRIAÇÃO DE BIBLIOTECAS E ARQUIVOS DIGITAIS PERTENCENTES `A FBN E À FCRB</t>
  </si>
  <si>
    <t>100 ANOS DE LAVOURA E COMÉRCIO</t>
  </si>
  <si>
    <t>" Equipamentos "</t>
  </si>
  <si>
    <t xml:space="preserve"> APOIO AO GRUPO FOLCLÓRICO BANZÉ, CONFECÇÃO DE CD, EDIÇÃO DE LIVRO, PRIMAVERA DE ARTE E CULTURA</t>
  </si>
  <si>
    <t>XXXIV Festival Folclórico de Parintins</t>
  </si>
  <si>
    <t>XXXIV festival Folclórico de Parintins</t>
  </si>
  <si>
    <t>XL VIII Biennale di Venezia: Participação Brasileira</t>
  </si>
  <si>
    <t>XII Salão de Artes Plásticas de Mato Grosso do Sul</t>
  </si>
  <si>
    <t>VITRINES PARA A GALERIA DE OBJETOS</t>
  </si>
  <si>
    <t>Vitrine MPB</t>
  </si>
  <si>
    <t>Vitória Cine Vídeo (VI)</t>
  </si>
  <si>
    <t>VII Congresso da Associação das Academias Iberoamericas de História</t>
  </si>
  <si>
    <t>Vídeo Festival de Dança de Joinville</t>
  </si>
  <si>
    <t>Via Bahia Festival - Ano VII</t>
  </si>
  <si>
    <t>VI Festival de Inverno de Domingos Martins/ES.</t>
  </si>
  <si>
    <t>Tesouro Florentino da Renascença</t>
  </si>
  <si>
    <t>Término do teatro Municipal</t>
  </si>
  <si>
    <t>Terceira Etapa do Centro Municipal de Cultura</t>
  </si>
  <si>
    <t>Temporada Ouro Verde 99</t>
  </si>
  <si>
    <t>Teatro Tobias Barreto</t>
  </si>
  <si>
    <t xml:space="preserve">Teatro Musical e Identidade Nacional (Rio de Janeiro, 1900-1922)_x000D_
</t>
  </si>
  <si>
    <t>TEATRO LUDOVICO REIDI</t>
  </si>
  <si>
    <t>Substituição do Telhado do Teatro Municipal de São João Del Rei</t>
  </si>
  <si>
    <t>SOS SÃO FRANCISCO</t>
  </si>
  <si>
    <t>SOS Estação da Cultura</t>
  </si>
  <si>
    <t>Sons do Acre</t>
  </si>
  <si>
    <t>Solenidade de Encerramento da Semana da Pátria</t>
  </si>
  <si>
    <t>Sol. liberação de recursos financeiros no valor de R$ 37.344,50 para implantação de biblioteca públi</t>
  </si>
  <si>
    <t>SISTEMA DE SOM PARA O CENTRO CULTURAL DE TOLEDO</t>
  </si>
  <si>
    <t>Serviços Técnicos Especializados para atendimento das demandas na área de Patrimônio Cultural.</t>
  </si>
  <si>
    <t>Serra da Barriga</t>
  </si>
  <si>
    <t>Série Jovens Talentos - 1999</t>
  </si>
  <si>
    <t>Série Grandes Espetáculos</t>
  </si>
  <si>
    <t>Séminario Internacional de Mercado e de Engenharias de Financiamento.</t>
  </si>
  <si>
    <t>Seminário de Música de Montenegro (12º)</t>
  </si>
  <si>
    <t>Seminário de Arte-Educação</t>
  </si>
  <si>
    <t>Semana Cultural (IX)</t>
  </si>
  <si>
    <t>São João do Maranhão:Apoio e incentivo</t>
  </si>
  <si>
    <t>SALVADOR ERA ASSIM II</t>
  </si>
  <si>
    <t>RUI BARBOSA 150 ANOS - PUBLICAÇÕES</t>
  </si>
  <si>
    <t>Rodada de Artes Cênicas e Música</t>
  </si>
  <si>
    <t>REVITALIZAÇÃO DO ACERVO DA FBN</t>
  </si>
  <si>
    <t>REVITALIZAÇÃO DAS ÁREAS DE EXPOSIÇÃO DO MUSEU HISTÓRICO NACIONAL</t>
  </si>
  <si>
    <t>Revitalização da Oficina-Escola de Lutheria</t>
  </si>
  <si>
    <t>REVISTA DO PATRIMÔNIO HITÓRICO E ARTÍSTICO NACIONAL Nº 28 - CULTURA E ARTE POPULAR</t>
  </si>
  <si>
    <t>Reustauração do Prédio da Antiga Filial da Firma J.G Araújo &amp; Cia Ltda/Centro Cultural</t>
  </si>
  <si>
    <t>RESTAURO DE TAPEÇARIAS DO SÉCULO XVII</t>
  </si>
  <si>
    <t>RESTAURO DA CASA DE JOÃO SCHIMIDT</t>
  </si>
  <si>
    <t>RESTAURANDO AS TRADIÇÕES: NATAL CULTURAL DO BAIRRO DE BEBEDOURO / AL</t>
  </si>
  <si>
    <t>Restauração Tela de Nossa Senhora do Carmo</t>
  </si>
  <si>
    <t>RESTAURAÇÃO NO MUSEU CASA DE RUI BARBOSA E ANEXO</t>
  </si>
  <si>
    <t>RESTAURAÇÃO E RECUPERAÇÃO DA CASA BRANCA</t>
  </si>
  <si>
    <t>RESTAURAÇÃO E ADEQUAÇÃO DO PRÉDIO DA ESTAÇÃO FERROVIÁRIA DE PARÁ DE MINAS</t>
  </si>
  <si>
    <t>Restauração dos elementos artísticos e estruturais da Igreja de Nossa Senhora do Rosário</t>
  </si>
  <si>
    <t>Restauração dos elementos artísticos e estruturais da capela do Sr. Bom Jesus do Monte.</t>
  </si>
  <si>
    <t>Restauração dos elementos artísticos da Igreja São Miguel do Cajuru</t>
  </si>
  <si>
    <t>Restauração do Patrimônio Histórico e Cultural da Academia Alagoana de Letras</t>
  </si>
  <si>
    <t>Restauração do Museu de Folclore Edson Carneiro (MUSEU DO  FOLCLORE EDISON CARNEIRO)</t>
  </si>
  <si>
    <t>Restauração do Arco Cruzeiro, Paines Laterais da Capela-Mor e o Forro do Sub Coro da Igreja de Santa</t>
  </si>
  <si>
    <t>RESTAURAÇÃO DO ANTIGO FORUM MINISTRO ROMEIRO NETO, PARA IMPLANTAÇÃO DE ESPAÇO CULTURAL</t>
  </si>
  <si>
    <t>RESTAURAÇÃO DO ALTAR DIREITO DA IGREJA MATRIZ DE SANT'ANA</t>
  </si>
  <si>
    <t>RESTAURAÇÃO DO "STAND DE ORQUÍDEAS", DO MUSEU DE BIOLOGIA MELO LEITÃO, SANTA TEREZA</t>
  </si>
  <si>
    <t>Restauração de Patrimônio histórico</t>
  </si>
  <si>
    <t>Restauração de patrimônio histórico</t>
  </si>
  <si>
    <t>Restauração de Infra estrutura do núcleo histórico de colonização alemã - Vale Feitoria</t>
  </si>
  <si>
    <t>Restauração de elementos estruturais da Igreja e do Cemitério de Nossa Senhora do Carmo</t>
  </si>
  <si>
    <t>Restauração da Igreja São Lourenço dos Índios</t>
  </si>
  <si>
    <t>RESTAURAÇÃO DA IGREJA MATRIZ DE SÃO BRÁS DO SUAÇUI</t>
  </si>
  <si>
    <t>Restauração da Igreja Católica de Santa Cruz em Aracruz / ES.</t>
  </si>
  <si>
    <t>RESTAURAÇÃO DA FUNDAÇÃO CASA DA CULTURA "ANTONIO CARLOS CARVALHO"</t>
  </si>
  <si>
    <t>Restauração da Casa Velha de Tiradentes</t>
  </si>
  <si>
    <t>RESTAURAÇÃO DA CASA DE CÂMARA E CADEIA PARA IMPLANTAÇÃO DE CENTRO CULTURAL</t>
  </si>
  <si>
    <t>Restauração da Casa da Cultura de Estrela</t>
  </si>
  <si>
    <t>RESTAURAÇÃO DA CASA DA CÂMARA E CADEIA DE ITANHAÉM</t>
  </si>
  <si>
    <t>RESTAURAÇÃO DA ANTIGA RESIDÊNCIA DA D. YAYÁ P/ IMPLANTAÇÃO DE CENTRO CULTURA</t>
  </si>
  <si>
    <t>Resgate-Holanda</t>
  </si>
  <si>
    <t>Resgate Histórico, Arqueológico, Arquitetônico e Cultural da Região do Cariri na Paraiba</t>
  </si>
  <si>
    <t>RESGATE E PRESERVAÇÃO DOS VALORES CULTURAIS</t>
  </si>
  <si>
    <t>Resgate da História Oral e Digitalização de acervo</t>
  </si>
  <si>
    <t>Resgate da Cultura Índio - Cabocla.</t>
  </si>
  <si>
    <t>Registro Musical em Rio Branco-AC</t>
  </si>
  <si>
    <t>Refrigeração Funarte</t>
  </si>
  <si>
    <t>REFORMULAÇÃO DA EXPOSIÇÃO PERMANENTE DO MUSEU DA INCONFIDÊNCIA</t>
  </si>
  <si>
    <t>Reformada Unidade do Departamento Cultural</t>
  </si>
  <si>
    <t>REFORMA NA CASA DA CULTURA</t>
  </si>
  <si>
    <t>Reforma e equipamentos do centro Cultural</t>
  </si>
  <si>
    <t>Reforma e ampliação do Cine Teatro Municipal</t>
  </si>
  <si>
    <t>Reforma e Ampliação do Centro Cultural Santo Antônio (1ª etapa)</t>
  </si>
  <si>
    <t>Reforma e Ampliação do Centro Cultural de Penalva</t>
  </si>
  <si>
    <t>REFORMA E AMPLIAÇÃO DO CENTRO CULTURAL "LAGOSTÃO"</t>
  </si>
  <si>
    <t>Reforma e Ampliação de Teatro Municipal</t>
  </si>
  <si>
    <t>Reforma e Ampliação da Biblioteca Pública Municipal</t>
  </si>
  <si>
    <t>Reforma e adaptação de Prédio para implantação de Biblioteca Municipal</t>
  </si>
  <si>
    <t>REFORMA DO TELHADO DO MUSEU</t>
  </si>
  <si>
    <t>REFORMA DO TEATRO ZACCARIA MARQUES</t>
  </si>
  <si>
    <t>Reforma do teatro Carlos Jehovah</t>
  </si>
  <si>
    <t>REFORMA DO MUSEU COUROS</t>
  </si>
  <si>
    <t>Reforma do Centro Cultural de Itapebi</t>
  </si>
  <si>
    <t>Reforma do Centro Cultural de Cornélio Procópio</t>
  </si>
  <si>
    <t>Reforma do Auditório Engenheiro Rubens Guerra</t>
  </si>
  <si>
    <t>REFORMA DO AUDITÓRIO /TEATRO DA ESCOLA DR. JOÃO PAIM</t>
  </si>
  <si>
    <t>REFORMA DA IGREJA MATRIZ NOSSA SENHORA DE LOURDES</t>
  </si>
  <si>
    <t>Reencontre Choreographique Internationale de Siene-Saint-Dinis</t>
  </si>
  <si>
    <t>Recuperação do Teatro Municipal de Tarauacá</t>
  </si>
  <si>
    <t>RECUPERAÇÃO DO TEATRO MUNICIPAL</t>
  </si>
  <si>
    <t>RECUPERAÇÃO DO PRÉDIO DA ANTIGA CADEIA PÚBLICA PARA IMPLANTAÇÃO DO ARQUIVO PÚBLICO MUNICIPAL</t>
  </si>
  <si>
    <t>RECUPERAÇÃO DO PRÉDIO "GUILHERME NAUMANN"</t>
  </si>
  <si>
    <t>RECUPERAÇÃO DO PAVILHÃO CICCILLO MATARAZZO</t>
  </si>
  <si>
    <t>Recuperação do Anfi-Teatro da Serra Negra</t>
  </si>
  <si>
    <t>RECUPERAÇÃO DE PRÉDIO PÚBLICO PARA BIBLIOTECA</t>
  </si>
  <si>
    <t>RECONSTRUÇÃO DO PROPAGADOR</t>
  </si>
  <si>
    <t>Reconstituição do Universo de Agusto dos Anjos - Restauração da Casa e Criação do memorial</t>
  </si>
  <si>
    <t>Reconstituição da Fortaleza de Santa Catarina - II Etapa</t>
  </si>
  <si>
    <t>REALIZAÇÃO DO ESPETÁCULO "PAIXÃO DE CRISTO"</t>
  </si>
  <si>
    <t>REALIZAÇÃO DO ENCONTRO NACIONAL DE ARTES SEM BARREIRAS</t>
  </si>
  <si>
    <t>REALIZAÇÃO DE EXPOSIÇÃO, BRASIL 500 ANOS( PLURIANUAL)</t>
  </si>
  <si>
    <t>Realização de evento Sócio-Cultural</t>
  </si>
  <si>
    <t>REALIZAÇÃO DA FESTA "NOSSA SENHORA DAS BROTAS"</t>
  </si>
  <si>
    <t>REALIZAÇÃO DA 1ª EXPOSIÇÃO NACIONAL DE ARTE E CULTURA DAS RUAS</t>
  </si>
  <si>
    <t>Readequação de Espaços Culturais de Ibiporã</t>
  </si>
  <si>
    <t>PROVIMENTO DA COORDENAÇÃO PRONAC/FUNARTE II</t>
  </si>
  <si>
    <t>PROTEÇÃO DO PATRIMÔNIO HISTÓRICO E ARTÍSTICO EM SANTO ANDRÉ/SP</t>
  </si>
  <si>
    <t>Proteção do Patrimônio Histórico e Artistico em Passo Fundo</t>
  </si>
  <si>
    <t>PROTEÇÃO AO PATRIMÔNIO HISTÓRICO E ARTÍSTICO</t>
  </si>
  <si>
    <t>Promoção do Cinema Brasileiro em Cannes - 1999</t>
  </si>
  <si>
    <t>Promoção do Cinema Brasileiro em Berlim  1999</t>
  </si>
  <si>
    <t>Projeto de Restauração da Igreja de Nossa Senhora do Carmo da Cidade de Mariana</t>
  </si>
  <si>
    <t>Projeto Bandas - FUNARTE</t>
  </si>
  <si>
    <t>Programa de Bolsas de Apoio à Tradução de Obras Brasileiras</t>
  </si>
  <si>
    <t>Produção e Exibição de Programas de Televisão</t>
  </si>
  <si>
    <t>Produção de Espetáculos - Teatro de Bonecos</t>
  </si>
  <si>
    <t>Produção Curatorial da 25º Bienal de São Paulo</t>
  </si>
  <si>
    <t>PROD. DE CATALOGO SOBRE AS OBRAS DE FERNANDO VELLOSO</t>
  </si>
  <si>
    <t>Prêmio APETESP 1998</t>
  </si>
  <si>
    <t>Plano Anual de Atividades Culturais 1999 - CPC-UMES</t>
  </si>
  <si>
    <t>Planejamento Lançamento FILO de Todas as Artes - 2000</t>
  </si>
  <si>
    <t>Planejamento Anual Associação Internacional Arte Sem Fronteiras</t>
  </si>
  <si>
    <t>PINTURA EXTERNA E DOS PÁTIOS INTERNOS</t>
  </si>
  <si>
    <t>PARA GOSTAR DE LER - PÁGINA ESPECIAL DO JORNAL RADCAL</t>
  </si>
  <si>
    <t>Os Sete Gatinhos</t>
  </si>
  <si>
    <t>Os Melhores Programas de Incentivo à Leitura Junto a Crianças e Jovens de Todo o Brasil</t>
  </si>
  <si>
    <t>Orquestra Sinfônica Municipal Infanto-Juvenil de Assis</t>
  </si>
  <si>
    <t>Orquestra Sinfônica do Teatro da Paz - Belém</t>
  </si>
  <si>
    <t>Orquestra para Todos</t>
  </si>
  <si>
    <t>Orquestra Filarmônica de Brasília</t>
  </si>
  <si>
    <t>Orquestra de Cordas de Ji-Paraná</t>
  </si>
  <si>
    <t>Orquestra de Câmara da ULBRA - Temporada 1999</t>
  </si>
  <si>
    <t>Orquestra  Filarmônica de Brasília</t>
  </si>
  <si>
    <t>OFICINAS DE ARTES DE ITURAMA E REGIÃO</t>
  </si>
  <si>
    <t>Obras emergenciais na Catedral da Sé</t>
  </si>
  <si>
    <t>Obras e Serviços de Recuperação da Casa do Poeta Thiago de Melo</t>
  </si>
  <si>
    <t>OBRAS DE RESTAURO NA SEDE DA CINEMATECA</t>
  </si>
  <si>
    <t>OBRAS DE RECUPERAÇÃO DO PAVILHÃO LUCAS NOGUEIRA GARCEZ (ADITIVO DE 250.000,000</t>
  </si>
  <si>
    <t>OBRAS DE AMPLIAÇÃO DA FUND. E MUSEU ARC P/ IMPLANTAÇÃO DE ATIV. CULTURAIS</t>
  </si>
  <si>
    <t>O MUNDO DE JORGE AMADO NA FCJA</t>
  </si>
  <si>
    <t>O LEGADO DAS MISSÕES</t>
  </si>
  <si>
    <t>O JOVEM E AS AFRICANIDADES BRASILEIRAS : AUTO-ESTIMA E PARTICIPAÇÃO</t>
  </si>
  <si>
    <t>O IMPERADOR VIAJANTE</t>
  </si>
  <si>
    <t>O Círio de Nazaré no Jubileu 2000</t>
  </si>
  <si>
    <t>O CÍRCULO DAS CONTAS</t>
  </si>
  <si>
    <t>NITERÓI BENS CULTURAIS - LIVRO</t>
  </si>
  <si>
    <t>Natal Cultural</t>
  </si>
  <si>
    <t>Na Batida Du Trupé</t>
  </si>
  <si>
    <t>Música Sacra Mineira</t>
  </si>
  <si>
    <t>Música Deste Milênio</t>
  </si>
  <si>
    <t>MUSEU ILÊ ASÉ OPO AFONJÁ -  HOMENAGEM AOS 60 ANOS E INICIAÇÃO DE IYA STELLA.</t>
  </si>
  <si>
    <t>Museu Histórico de Paracatu -  Conclusão de obras de restauração</t>
  </si>
  <si>
    <t>MUSEU CASA DO PONTAL</t>
  </si>
  <si>
    <t>Mostra APAC de Artes Cênicas (1ª)</t>
  </si>
  <si>
    <t>Mostra  de Cinema de Tiradentes (2º)</t>
  </si>
  <si>
    <t>Moenda da Canção</t>
  </si>
  <si>
    <t>MODERN, AMP. E TREINAMENTO DE PESSOAL DA REDE ESTADUAL DE BIBLIOTECAS PÚBLICAS</t>
  </si>
  <si>
    <t>MERCOSUL - APOIO Á REALIZAÇÃO DA II BIENAL DE ARTES VISUAIS DO MERCOSUL</t>
  </si>
  <si>
    <t>Memorial Segundo Distrito e Centenário da República do Acre</t>
  </si>
  <si>
    <t>Memória Social e Formadores Matriciais da Cultura Brasileira</t>
  </si>
  <si>
    <t>Media Business School-Brasil</t>
  </si>
  <si>
    <t>MAPEAMENTO CULTURAL DOS MUNICIPIOS DO LITORAL NORTE DO ESTADO DE AL</t>
  </si>
  <si>
    <t>Maior São João do Mundo</t>
  </si>
  <si>
    <t>Livrão da Música Brasileira - Organização e Pesquisa</t>
  </si>
  <si>
    <t>Ler é Saber - Fase de Desenvolvimento</t>
  </si>
  <si>
    <t>LEITURA LITERARIA 1 SALÃO DO LIVRO PARA CRIANÇAS E JOVENS</t>
  </si>
  <si>
    <t>Lei do Livro - Primeira Etapa</t>
  </si>
  <si>
    <t>Legendagem e Copiagem de Filmes Brasileiros</t>
  </si>
  <si>
    <t>Legendagem de Filmes Brasileiros</t>
  </si>
  <si>
    <t>Jornada Internacional de Cinema da Bahia(XXVI)</t>
  </si>
  <si>
    <t>IX Seminário Internacional de Dança de Brasília</t>
  </si>
  <si>
    <t>Inventário e Catalogação do Acervo Museu Sacro São José Ribamar</t>
  </si>
  <si>
    <t>INVENTÁRIO DA CASA GAYER</t>
  </si>
  <si>
    <t>Instrumetos musicais para conservatório</t>
  </si>
  <si>
    <t>Instrumentos Musicais e Equipamentos para Orquestra Sinfônica do Paraná</t>
  </si>
  <si>
    <t>Instituto Maestro José Caetano de Oliveira</t>
  </si>
  <si>
    <t>INSTALAÇÃO DO SETOR BRAILLE DA BIB. MUN. DE ARAPIRACA - AL</t>
  </si>
  <si>
    <t>Instalação da Reserva técnica do Museu Sacro São José de Ribamar</t>
  </si>
  <si>
    <t>INCENTIVO AO INCENTIVO</t>
  </si>
  <si>
    <t>Incentivo ao Hábito da Leitura</t>
  </si>
  <si>
    <t>Implatação de Biblioteca Pública</t>
  </si>
  <si>
    <t>Implantação e Construção de Centro Cultural</t>
  </si>
  <si>
    <t>Implantação do Museu do Ferroviário de Sete Lagoas</t>
  </si>
  <si>
    <t>Implantação do centro de cultura de lidce</t>
  </si>
  <si>
    <t>Implantação do Centro Cultural em Rio das flores</t>
  </si>
  <si>
    <t>Implantação do Centro Cultural</t>
  </si>
  <si>
    <t>Implantação de um Centro Cultural</t>
  </si>
  <si>
    <t>Implantação de Centro Cultural em Rio Branco</t>
  </si>
  <si>
    <t>Implantação de centro cultural em Charqueadas</t>
  </si>
  <si>
    <t>Implantação de Centro Cultural (Casa da Cultura)</t>
  </si>
  <si>
    <t>Implantação de bilioteca pública.</t>
  </si>
  <si>
    <t>Implantaçaõ de bilioteca pública.</t>
  </si>
  <si>
    <t>Implantação de Bibliotecas Comunitárias</t>
  </si>
  <si>
    <t>Implantação de biblioteca pública.</t>
  </si>
  <si>
    <t>Implantação de Biblioteca Pública.</t>
  </si>
  <si>
    <t>Implantação de Biblioteca Pública no Município de Santa Clara do Sul/RS.</t>
  </si>
  <si>
    <t>Implantaçào de Biblioteca Pública</t>
  </si>
  <si>
    <t>IMPLANTAÇÃO DA CASA DA CULTURA</t>
  </si>
  <si>
    <t>IMPLANTAÇÃO DA BIBLIOTECA VIRTUAL</t>
  </si>
  <si>
    <t>IMPLANTAÇÃO DA 2 ª ETAPA DA CASA DA CULTURA DE PEDRO AFONSO-BIBLIOTECA PÚBLICA E SALA DE EXPOSIÇÃO</t>
  </si>
  <si>
    <t>Impl.Bibl. PM Monte Negro/RO.</t>
  </si>
  <si>
    <t>Impl.bibl. PM Marizópolis/PB</t>
  </si>
  <si>
    <t>Impl.Bibl. PM Esperantina do Tocantins/TO.</t>
  </si>
  <si>
    <t>Impl. Bibli. PM Brejo Grande/SE.</t>
  </si>
  <si>
    <t>Impl. Bibl. São Julião/PI.</t>
  </si>
  <si>
    <t>Impl. bibl. PM Viçosa do Ceará/CE</t>
  </si>
  <si>
    <t>Impl. Bibl. PM Vicentinópolis/GO</t>
  </si>
  <si>
    <t>Impl. Bibl. PM Vicente Dutra/RS.</t>
  </si>
  <si>
    <t>Impl. Bibl. PM Veríssimo/MG.</t>
  </si>
  <si>
    <t>Impl. Bibl. PM Verê/PR</t>
  </si>
  <si>
    <t>Impl. Bibl. PM Várzea Nova/BA.</t>
  </si>
  <si>
    <t>Impl. bibl. PM Várzea Alegre/CE</t>
  </si>
  <si>
    <t>Impl. Bibl. PM Varzante/MG.</t>
  </si>
  <si>
    <t>Impl. Bibl. PM Varjão de Minas/MG.</t>
  </si>
  <si>
    <t>Impl. Bibl. PM Urussanga/SC.</t>
  </si>
  <si>
    <t>Impl. Bibl. PM Umuarama/PR</t>
  </si>
  <si>
    <t>Impl. bibl. PM Uburici/SC</t>
  </si>
  <si>
    <t>Impl. bibl. PM Triunfo/PE</t>
  </si>
  <si>
    <t>Impl. Bibl. PM Trairi/CE.</t>
  </si>
  <si>
    <t>Impl. Bibl. PM Tomé-Açu/PA</t>
  </si>
  <si>
    <t>Impl. Bibl. PM Timon/MA.</t>
  </si>
  <si>
    <t>Impl. Bibl. PM Tigrinhos/SC.</t>
  </si>
  <si>
    <t>Impl. Bibl. PM Terezópolis de Goiás/GO</t>
  </si>
  <si>
    <t>Impl. Bibl. PM Teófilo Otoni/MG.</t>
  </si>
  <si>
    <t>Impl. bibl. PM Teixeirópolis/RO</t>
  </si>
  <si>
    <t>Impl. Bibl. PM Tauá/CE</t>
  </si>
  <si>
    <t>Impl. Bibl. PM Taperoá/BA.</t>
  </si>
  <si>
    <t>Impl. Bibl. PM Tanguá/RJ</t>
  </si>
  <si>
    <t>Impl. Bibl. PM Tamboara/PR.</t>
  </si>
  <si>
    <t>Impl. Bibl. PM Taipu/RN.</t>
  </si>
  <si>
    <t>Impl. Bibl. PM Sorriso/MT.</t>
  </si>
  <si>
    <t>Impl. Bibl. PM Solidão/PE</t>
  </si>
  <si>
    <t>Impl. Bibl. PM Simolândia/GO.</t>
  </si>
  <si>
    <t>Impl. Bibl. PM Simão Dias/SE.</t>
  </si>
  <si>
    <t>Impl. Bibl. PM Serranos/MG.</t>
  </si>
  <si>
    <t xml:space="preserve">Impl. Bibl. PM Senador Sá/CE. </t>
  </si>
  <si>
    <t>Impl. Bibl. PM Senador Canedo/GO.</t>
  </si>
  <si>
    <t>Impl. Bibl. PM Sarandi/PR.</t>
  </si>
  <si>
    <t>Impl. Bibl. PM Sapucaia/PA.</t>
  </si>
  <si>
    <t>Impl. Bibl. PM São Vicente Ferrer/PE</t>
  </si>
  <si>
    <t>Impl. Bibl. PM São Roque do Canaã/ES</t>
  </si>
  <si>
    <t>Impl. Bibl. PM São Pedro do Ivaí/PR</t>
  </si>
  <si>
    <t>Impl. Bibl. PM São Miguel do Iguaçu/PR</t>
  </si>
  <si>
    <t>Impl. Bibl. PM São Martinho da Serra/RS.</t>
  </si>
  <si>
    <t>Impl. Bibl. PM São Lourenço do Oeste/SC</t>
  </si>
  <si>
    <t>Impl. Bibl. PM São José de Ribamar/MA.</t>
  </si>
  <si>
    <t>Impl. Bibl. PM São José da Coroa Grande/PE.</t>
  </si>
  <si>
    <t>Impl. Bibl. PM São Jorge D' Oeste/PR</t>
  </si>
  <si>
    <t>Impl. Bibl. PM São João do Meriti/RJ.</t>
  </si>
  <si>
    <t>Impl. Bibl. PM São Gabriel do Oeste/MS</t>
  </si>
  <si>
    <t>Impl. Bibl. PM São Fidélis/RJ.</t>
  </si>
  <si>
    <t>Impl. Bibl. PM Santo Cristo/RS</t>
  </si>
  <si>
    <t>Impl. Bibl. PM Santa Terezinha/PE.</t>
  </si>
  <si>
    <t>Impl. bibl. PM Santa Terezinha/PB</t>
  </si>
  <si>
    <t>Impl. bibl. PM Santa Rosa do Tocantins/TO</t>
  </si>
  <si>
    <t>Impl. Bibl. PM Sacramento/MG.</t>
  </si>
  <si>
    <t>Impl. bibl. PM Rio Novo do Sul/ES</t>
  </si>
  <si>
    <t>Impl. Bibl. PM Rio Manso/MG.</t>
  </si>
  <si>
    <t>Impl. Bibl. PM Rio Crespo/RO.</t>
  </si>
  <si>
    <t>Impl. Bibl. PM Ribeirópolis/SE.</t>
  </si>
  <si>
    <t>Impl. bibl. PM Reserva do Cabaçal/MT</t>
  </si>
  <si>
    <t>Impl. Bibl. PM Resende/RJ.</t>
  </si>
  <si>
    <t>Impl. Bibl. PM Redenção/CE.</t>
  </si>
  <si>
    <t>Impl. Bibl. PM Quixaba/PE</t>
  </si>
  <si>
    <t>Impl. Bibl. PM Quiseré/CE</t>
  </si>
  <si>
    <t>Impl. bibl. PM Quintana/SP</t>
  </si>
  <si>
    <t>Impl. Bibl. PM Presidente Médici/RO.</t>
  </si>
  <si>
    <t>Impl. Bibl. PM Prainha/PA.</t>
  </si>
  <si>
    <t>Impl. Bibl. PM Porto Nacional/TO</t>
  </si>
  <si>
    <t>Impl. Bibl. PM Porto Belo/SC</t>
  </si>
  <si>
    <t>Impl. Bibl. PM Porangatu/GO.</t>
  </si>
  <si>
    <t>Impl. Bibl. PM Ponte Preta/RS.</t>
  </si>
  <si>
    <t>Impl. Bibl. PM Pombos/PE.</t>
  </si>
  <si>
    <t>Impl. Bibl. PM Poções/BA.</t>
  </si>
  <si>
    <t>Impl. Bibl. PM Planalto/PR.</t>
  </si>
  <si>
    <t>Impl. Bibl. PM Pires do Rio/GO.</t>
  </si>
  <si>
    <t>Impl. Bibl. PM Piraí/RJ.</t>
  </si>
  <si>
    <t>Impl. Bibl. PM Piracema/MG</t>
  </si>
  <si>
    <t>Impl. Bibl. PM Pindoretama/CE.</t>
  </si>
  <si>
    <t>Impl. Bibl. PM Pesqueira/PE.</t>
  </si>
  <si>
    <t>Impl. Bibl. PM Pedrinahs Paulistas/SP</t>
  </si>
  <si>
    <t>Impl. Bibl. PM Pedra Branca/PB.</t>
  </si>
  <si>
    <t>Impl. Bibl. PM Pederneiras/SP</t>
  </si>
  <si>
    <t>Impl. bibl. PM Paty do Alferes/RJ</t>
  </si>
  <si>
    <t>Impl. Bibl. PM Passo de Camaragibe/AL.</t>
  </si>
  <si>
    <t>Impl. Bibl. PM Paracatu/MG.</t>
  </si>
  <si>
    <t>Impl. bibl. PM Palmerina/PE</t>
  </si>
  <si>
    <t>Impl. bibl. PM Palmares/PE</t>
  </si>
  <si>
    <t>Impl. Bibl. PM Paiçandu/PR.</t>
  </si>
  <si>
    <t>Impl. bibl. PM Ouroeste/SP</t>
  </si>
  <si>
    <t>Impl. Bibl. PM Ouro Preto do Oeste/RO.</t>
  </si>
  <si>
    <t>Impl. Bibl. PM Ourinhos/SP.</t>
  </si>
  <si>
    <t>Impl. Bibl. PM Oriente/SP.</t>
  </si>
  <si>
    <t>Impl. Bibl. PM Olindina/BA</t>
  </si>
  <si>
    <t>Impl. Bibl. PM Novo Itacolomi/PR</t>
  </si>
  <si>
    <t>Impl. Bibl. PM Nova União/RO.</t>
  </si>
  <si>
    <t>Impl. Bibl. PM Nova Canãa do Norte/MT</t>
  </si>
  <si>
    <t>Impl. Bibl. PM Nova América/GO.</t>
  </si>
  <si>
    <t>Impl. Bibl. PM Nossa Senhora do Socorro/SE</t>
  </si>
  <si>
    <t>Impl. Bibl. PM Nossa Senhora da Glória/SE</t>
  </si>
  <si>
    <t>Impl. Bibl. PM Natividade/TO.</t>
  </si>
  <si>
    <t>Impl. bibl. PM Muaná/PA</t>
  </si>
  <si>
    <t>Impl. Bibl. PM Morro Grande/SC.</t>
  </si>
  <si>
    <t>Impl. Bibl. PM Miranda/MS.</t>
  </si>
  <si>
    <t>Impl. Bibl. PM Mira Estrela/SP</t>
  </si>
  <si>
    <t>Impl. bibl. PM Mineiros/GO</t>
  </si>
  <si>
    <t>Impl. Bibl. PM Mateiros/TO</t>
  </si>
  <si>
    <t>Impl. Bibl. PM Marcelândia/MT.</t>
  </si>
  <si>
    <t>Impl. Bibl. PM Maranguape/CE.</t>
  </si>
  <si>
    <t>Impl. Bibl. PM Maragogi/AL</t>
  </si>
  <si>
    <t>Impl. Bibl. PM Madre de Deus/BA.</t>
  </si>
  <si>
    <t>Impl. bibl. PM Lunardelli/PR</t>
  </si>
  <si>
    <t>Impl. Bibl. PM Limeira/SP</t>
  </si>
  <si>
    <t>Impl. Bibl. PM Lauro de Freitas/BA.</t>
  </si>
  <si>
    <t>Impl. Bibl. PM Lagoa Grande/PE.</t>
  </si>
  <si>
    <t>Impl. Bibl. PM Lagoa do Ouro/PE.</t>
  </si>
  <si>
    <t>Impl. Bibl. PM Lagamar/MG.</t>
  </si>
  <si>
    <t>Impl. bibl. PM Ladários/MS</t>
  </si>
  <si>
    <t>Impl. Bibl. PM Lábrea/AM.</t>
  </si>
  <si>
    <t>Impl. Bibl. PM Júlio Mesquita/SP.</t>
  </si>
  <si>
    <t>Impl. Bibl. PM Ji-Paraná/RO.</t>
  </si>
  <si>
    <t>Impl. bibl. PM Jaraguá do Sul/SC</t>
  </si>
  <si>
    <t>Impl. Bibl. PM Japorã/MS.</t>
  </si>
  <si>
    <t>Impl. Bibl. PM Japaratuba/SE.</t>
  </si>
  <si>
    <t>Impl. Bibl. PM Jandaia/GO.</t>
  </si>
  <si>
    <t>Impl. Bibl. PM Jaguaribara/CE</t>
  </si>
  <si>
    <t>Impl. bibl. PM Jacareacanga/PA</t>
  </si>
  <si>
    <t>Impl. Bibl. PM Jaborandi/SP.</t>
  </si>
  <si>
    <t>Impl. Bibl. PM Iúna/ES</t>
  </si>
  <si>
    <t>Impl. Bibl. PM Itupiranga/PA.</t>
  </si>
  <si>
    <t>Impl. Bibl. PM Ituiutaba/MG</t>
  </si>
  <si>
    <t>Impl. Bibl. PM Itapajé/CE.</t>
  </si>
  <si>
    <t>Impl. Bibl. PM Itaguarú/GO.</t>
  </si>
  <si>
    <t>Impl. Bibl. PM Itaguara/MG</t>
  </si>
  <si>
    <t>Impl. Bibl. PM Ipiranga do Piauí/PI</t>
  </si>
  <si>
    <t>Impl. Bibl. PM Ipaumirim/CE.</t>
  </si>
  <si>
    <t>Impl. bibl. PM Inocência/MS</t>
  </si>
  <si>
    <t>Impl. bibl. PM Indiaroba/ES</t>
  </si>
  <si>
    <t>Impl. Bibl. PM Independência/CE.</t>
  </si>
  <si>
    <t>Impl. Bibl. PM Iguaba Grande/RJ.</t>
  </si>
  <si>
    <t>Impl. bibl. PM Ibirubá/RS</t>
  </si>
  <si>
    <t>Impl. Bibl. PM Ibicuitinga/CE</t>
  </si>
  <si>
    <t>Impl. Bibl. PM Ibateguara/AL</t>
  </si>
  <si>
    <t>Impl. Bibl. PM Holambra/SP.</t>
  </si>
  <si>
    <t>Impl. Bibl. PM Guaramiranga/CE.</t>
  </si>
  <si>
    <t>Impl. bibl. PM Governador Édson Lobão/MA</t>
  </si>
  <si>
    <t>Impl. Bibl. PM General Carneiro/MT.</t>
  </si>
  <si>
    <t>Impl. Bibl. PM Garopaba/SC.</t>
  </si>
  <si>
    <t>Impl. bibl. PM Gararú/SE</t>
  </si>
  <si>
    <t>Impl. Bibl. PM Fortuna/MA.</t>
  </si>
  <si>
    <t>Impl. Bibl. PM Flor da Serra do Sul/PR</t>
  </si>
  <si>
    <t>Impl. Bibl. PM Flexeiras/AL.</t>
  </si>
  <si>
    <t>Impl. Bibl. PM Faxinal/PR.</t>
  </si>
  <si>
    <t>Impl. Bibl. PM Estância Turística de Presidente Epitácio/SP</t>
  </si>
  <si>
    <t>Impl. bibl. PM Engenho Velho/RS</t>
  </si>
  <si>
    <t>Impl. bibl. PM Dormentes/PE</t>
  </si>
  <si>
    <t>Impl. Bibl. PM Dias D'Ávila/BA</t>
  </si>
  <si>
    <t>Impl. Bibl. PM Deputado Irapuan Pinheiro/CE</t>
  </si>
  <si>
    <t>Impl. Bibl. PM Denise/MT.</t>
  </si>
  <si>
    <t>Impl. Bibl. PM Delmiro Gouveia/AL</t>
  </si>
  <si>
    <t>Impl. Bibl. PM Delfinópolis/MG</t>
  </si>
  <si>
    <t>Impl. bibl. PM de Padre Bernardo/GO</t>
  </si>
  <si>
    <t>Impl. bibl. PM Custódia/PE</t>
  </si>
  <si>
    <t>Impl. Bibl. PM Cujubim/RO.</t>
  </si>
  <si>
    <t>Impl. bibl. PM Crixas/GO</t>
  </si>
  <si>
    <t>Impl. bibl. PM Coronel Sapucaia/MS</t>
  </si>
  <si>
    <t>Impl. Bibl. PM Coronel Domingos Soares/PR.</t>
  </si>
  <si>
    <t>Impl. Bibl. PM Coroados/SP</t>
  </si>
  <si>
    <t>Impl. Bibl. PM Cornélio Procópio/PR</t>
  </si>
  <si>
    <t>Impl. Bibl. PM Contenda/PR.</t>
  </si>
  <si>
    <t>Impl. Bibl. PM Conceição de Macabú/RJ.</t>
  </si>
  <si>
    <t>Impl. bibl. PM Comendador Gomes/MG</t>
  </si>
  <si>
    <t>Impl. bibl. PM Cochoeirinha/PE</t>
  </si>
  <si>
    <t>Impl. Bibl. PM Chapadinha/MA.</t>
  </si>
  <si>
    <t>Impl. Bibl. PM Chã  Grande/PE</t>
  </si>
  <si>
    <t>Impl. Bibl. PM Cerro Branco/RS.</t>
  </si>
  <si>
    <t>Impl. Bibl. PM Catende/PE</t>
  </si>
  <si>
    <t>Impl. Bibl. PM Casinhas/PE.</t>
  </si>
  <si>
    <t>Impl. Bibl. PM Casimiro de Abreu/RJ.</t>
  </si>
  <si>
    <t>Impl. Bibl. PM Carneiros/AL.</t>
  </si>
  <si>
    <t>Impl. Bibl. PM Canhotinho/PE</t>
  </si>
  <si>
    <t>Impl. Bibl. PM Cândido de Abreu/PR</t>
  </si>
  <si>
    <t>Impl. Bibl. PM Candeias do Jamri/RO.</t>
  </si>
  <si>
    <t>Impl. bibl. PM Campina das Missões/RS</t>
  </si>
  <si>
    <t>Impl. Bibl. PM Camboriú/SC.</t>
  </si>
  <si>
    <t>Impl. Bibl. PM Cambira/PR.</t>
  </si>
  <si>
    <t>Impl. Bibl. PM Camamú/BA.</t>
  </si>
  <si>
    <t>Impl. Bibl. PM Camaçari/BA.</t>
  </si>
  <si>
    <t>Impl. Bibl. PM Caém/BA.</t>
  </si>
  <si>
    <t>Impl. bibl. PM Cachoeira Alta/GO</t>
  </si>
  <si>
    <t>Impl. Bibl. PM Bujarú/PA.</t>
  </si>
  <si>
    <t>Impl. Bibl. PM Bom Jesus do Oeste/SC.</t>
  </si>
  <si>
    <t>Impl. Bibl. PM Bom Jesus do Itabapoana/RJ.</t>
  </si>
  <si>
    <t>Impl. Bibl. PM Bodoquena/MS.</t>
  </si>
  <si>
    <t>Impl. Bibl. PM Boa Vista do Buricá/RS.</t>
  </si>
  <si>
    <t>Impl. Bibl. PM Bilac/SP.</t>
  </si>
  <si>
    <t>Impl. Bibl. PM Bernardo Sayão/TO.</t>
  </si>
  <si>
    <t>Impl. Bibl. PM Barra D' Alcantâra/PI.</t>
  </si>
  <si>
    <t>Impl. bibl. PM Bandeirantes/MS</t>
  </si>
  <si>
    <t>Impl. bibl. PM Ávaro de Carvalho</t>
  </si>
  <si>
    <t>Impl. bibl. PM Augustinópolis/TO</t>
  </si>
  <si>
    <t>Impl. Bibl. PM Arroio do Tigre/RS.</t>
  </si>
  <si>
    <t>Impl. Bibl. PM Arneiroz/CE.</t>
  </si>
  <si>
    <t>Impl. Bibl. PM Araxá/MG</t>
  </si>
  <si>
    <t>Impl. bibl. PM Araquari/SC</t>
  </si>
  <si>
    <t>Impl. bibl. PM Aracruz/ES</t>
  </si>
  <si>
    <t>Impl. Bibl. PM Apuiarés/CE.</t>
  </si>
  <si>
    <t>Impl. Bibl. PM Anitápolis/SC.</t>
  </si>
  <si>
    <t>Impl. bibl. PM Anchieta/ES</t>
  </si>
  <si>
    <t>Impl. Bibl. PM Alvorada do Norte/GO.</t>
  </si>
  <si>
    <t>Impl. Bibl. PM Alto Paraíso/RO.</t>
  </si>
  <si>
    <t>Impl. Bibl. PM Alta Floresta do Oeste/RO.</t>
  </si>
  <si>
    <t>Impl. bibl. PM Aliança do Tocantins/TO</t>
  </si>
  <si>
    <t>Impl. Bibl. PM Alfredo Wagner/SC.</t>
  </si>
  <si>
    <t>Impl. Bibl. PM Alcinópolis/MS.</t>
  </si>
  <si>
    <t>Impl. Bibl. PM Aiuaba/CE.</t>
  </si>
  <si>
    <t>Impl. Bibl. PM Águas Lindas de Goiás/GO.</t>
  </si>
  <si>
    <t>Impl. Bibl. PM Água Fria de Goiás/GO.</t>
  </si>
  <si>
    <t>Impl. Bibl. PM Afrânio/PE.</t>
  </si>
  <si>
    <t>Impl. Bibl. PM Adolfo/SP</t>
  </si>
  <si>
    <t>Impl. Bibl. PM Adamantina/SP.</t>
  </si>
  <si>
    <t>Impl. Bibl. PM Acreúna/GO.</t>
  </si>
  <si>
    <t>Impl. Bibl. Espigão Alto do Iguaçu/PR</t>
  </si>
  <si>
    <t>Impl. Bibl. de PM Armação de Búzios/RJ</t>
  </si>
  <si>
    <t>Impl. bibl. Conquista/MG</t>
  </si>
  <si>
    <t>Impl. bibl. Capela Nova/MG</t>
  </si>
  <si>
    <t>Impl. Bibl PM Diamante do Oeste/PR</t>
  </si>
  <si>
    <t>Impl Bibl. PM Taquarituba/SP</t>
  </si>
  <si>
    <t>Impl Bibl. PM Sertânia/PE</t>
  </si>
  <si>
    <t>Impl bibl. PM São Domingos do Norte/ES</t>
  </si>
  <si>
    <t>Impl bibl. PM Rafard/SP</t>
  </si>
  <si>
    <t>Impl Bibl. PM Pontal do Araguaia/MT.</t>
  </si>
  <si>
    <t>Impl Bibl. PM Maracaí/SP</t>
  </si>
  <si>
    <t>Impl Bibl. PM Lagoa Grande/MG.</t>
  </si>
  <si>
    <t>Impl Bibl. PM Igarapé Grande/MA.</t>
  </si>
  <si>
    <t>Impl Bibl. PM Francisco Beltrão/PR.</t>
  </si>
  <si>
    <t>Impl bibl. PM Fortaleza do Tabocão/TO</t>
  </si>
  <si>
    <t>Impl Bibl. PM Florestal/MG.</t>
  </si>
  <si>
    <t>Impl Bibl. PM Chapada da Natividade/TO</t>
  </si>
  <si>
    <t>Impl bibl. PM Barra de São Miguel/AL</t>
  </si>
  <si>
    <t>Iluminação Cênica para o Teatro Municipal de Niterói</t>
  </si>
  <si>
    <t>Ilê Asé Opo Afanjá - Homenagem aos 60 anos de Iniciação de Lya Stella</t>
  </si>
  <si>
    <t>II ENCONTRO DE CIDADES DE LÍNGUA PORTUGUESA DO FÓRUM UNESCO</t>
  </si>
  <si>
    <t>IHGB</t>
  </si>
  <si>
    <t>IGREJA MATRIZ E CASA PAROQUIAL</t>
  </si>
  <si>
    <t>Identificação e Registro da Musicalidade Acreana</t>
  </si>
  <si>
    <t>IDENTIFICAÇÃO E INVENTÁRIO DE ACERVO CINEMATOGRÁFICO</t>
  </si>
  <si>
    <t>I Encontro Internacional de Teatro de Bonecos</t>
  </si>
  <si>
    <t>Histórico do Mercado Cinematográfico Brasileiro de 1971 a 1999</t>
  </si>
  <si>
    <t>Guarda Arquivo Nirez</t>
  </si>
  <si>
    <t>Grupo Xaxado Cabras de Lampião</t>
  </si>
  <si>
    <t>Grandes Nomes em Concerto</t>
  </si>
  <si>
    <t>Fortaleza de Santa Catarina - Revitalização e Resgate - A Paraíba nos 500 anos dos descobrimentos</t>
  </si>
  <si>
    <t>Forromares (VII)</t>
  </si>
  <si>
    <t>Florianópolis Audiovisual Mercosul(III)</t>
  </si>
  <si>
    <t>Finalização do restauro do pano de boca de Visconti - Thearo Municipal do Rio de Janeiro</t>
  </si>
  <si>
    <t>FINAL. DAS OBRAS DOS PRÉDIOS DA ADM. AUTORIO DE CONV./DEPÓSITOS E DE SERV. DO CENTRO DE ARTES E CONV</t>
  </si>
  <si>
    <t>Festival Sul-Mato-Grossense de Teatro (XX)</t>
  </si>
  <si>
    <t>Festival Nordestino de Teatro de Guaramiranga (VI)</t>
  </si>
  <si>
    <t>Festival Nacional de Teatro Infantil de Blumenau - Criação de Revista</t>
  </si>
  <si>
    <t>Festival Internacional de Curtas-metragens de São Paulo (10º)</t>
  </si>
  <si>
    <t>Festival Internacional de Artes Cênicas de São Paulo (8º)</t>
  </si>
  <si>
    <t>Festival Guarnicê de Cine-Vídeo ( XXII)</t>
  </si>
  <si>
    <t>Festival do Rio 1999</t>
  </si>
  <si>
    <t>Festival de Música de Novo Aripuanã - VIII'</t>
  </si>
  <si>
    <t>Festival de Inverno de Garanhuns (9º)</t>
  </si>
  <si>
    <t>Festival de Inverno da Universidade Federal de Santa Maria (XIV)</t>
  </si>
  <si>
    <t>Festival de Gramado   Cinema Latino e Brasileiro (27º)</t>
  </si>
  <si>
    <t>Festival de Dança do Triângulo (XII)</t>
  </si>
  <si>
    <t xml:space="preserve">Festival de Dança do Recife (IV)_x000D_
</t>
  </si>
  <si>
    <t>Festival de Dança do Mercosul - Bento em Dança</t>
  </si>
  <si>
    <t>Festival de Cinema Televisão e Vídeo de Natal (X)</t>
  </si>
  <si>
    <t>Festival de Cinema Nacional do Recife (III)</t>
  </si>
  <si>
    <t>Festival de Brasília do Cinema Brasileiro (XXXII)</t>
  </si>
  <si>
    <t>Festival  Villa-Lobos (37º)</t>
  </si>
  <si>
    <t>Festejo - Festival Sertanejo de Teatro (V)</t>
  </si>
  <si>
    <t>Festas Juninas de Fortaleza - 07 a 30/06/99</t>
  </si>
  <si>
    <t>Festa Folclórica e Popular de São Pedro</t>
  </si>
  <si>
    <t>Festa do Guaraná - 20ª Edição</t>
  </si>
  <si>
    <t>Festa de São João</t>
  </si>
  <si>
    <t>Festa de Nossa Senhora de Santana</t>
  </si>
  <si>
    <t>Feira Cultural (V) e Encenação da Morte de Cristo (XVII)</t>
  </si>
  <si>
    <t>FEFOL</t>
  </si>
  <si>
    <t>EXPOSIÇÃO DE PINTURAS FERNANDO COSTA FILHO</t>
  </si>
  <si>
    <t>Exposição "A tapeçaria Européia nos Museus Franceses - Séculos XVI a XVIII"</t>
  </si>
  <si>
    <t>Expedição Animada à Terra Papagalli - O Teatro de Títeres Brasileiro</t>
  </si>
  <si>
    <t>Exílio da Babilônia</t>
  </si>
  <si>
    <t>EXCOLA EXPERIMENTAL DE ARTES- OFICINAS DE CULTURA E MANIFESTAÇÕES FOLCLÓRICAS</t>
  </si>
  <si>
    <t>Espaço Cultural de Araguarina 2º Etapa</t>
  </si>
  <si>
    <t>Escola Oficina de Salvador - 2ª Fase</t>
  </si>
  <si>
    <t>Equipar Centro Cultural</t>
  </si>
  <si>
    <t>Equipamentos para reforma do Teatro Municipal de São José do Rio Preto</t>
  </si>
  <si>
    <t>EQUIPAMENTO PARA CENTRO CULTURAL</t>
  </si>
  <si>
    <t>Equipamento de Centro Cultural</t>
  </si>
  <si>
    <t>Encontro de Programadores de Rádio de Minas Gerais-MG</t>
  </si>
  <si>
    <t>Encontro de Ministros Latino Caribenhos</t>
  </si>
  <si>
    <t>EMENDA - Tertúlia Musical Nativista de Santa Maria (XVII)</t>
  </si>
  <si>
    <t>ELEMENTOS ARTÍSTICOS EM ESTUQUE DO PALACETE BOLONHA</t>
  </si>
  <si>
    <t>ELABORAÇÃO DE "DOSSIE"DA CIDADE DE GOIÁS VELHO PARA A UNESCO.</t>
  </si>
  <si>
    <t>EDIÇÃO DO LIVRO "ARTE POPULAR DE ALAGOAS"</t>
  </si>
  <si>
    <t>Edição de CD's</t>
  </si>
  <si>
    <t>ECUM - Encontro Mundial das Artes Cênicas</t>
  </si>
  <si>
    <t>É Tudo Verdade - 4º Festival Internacional de Documentários.</t>
  </si>
  <si>
    <t>Dona Rosita a Solteira</t>
  </si>
  <si>
    <t>Divulgação e Promoção dos Festejos Juninos de Sergipe</t>
  </si>
  <si>
    <t>Difusão e Apoio ao Artesanato Acreano em Rio Branco</t>
  </si>
  <si>
    <t>Dicionário Cravo Albin da Música Popular Brasileira</t>
  </si>
  <si>
    <t>Diamantina Patrimônio da Humanidade</t>
  </si>
  <si>
    <t>Desenvolvimento de projeto de restauro da cúpula de cobre do Theatro Municipal do Rio de Janeiro</t>
  </si>
  <si>
    <t>CRIAÇÃO E AMPLIAÇÃO DA CASA DA CULTURA DE ARAPOTI "ESTAÇÃO DA MEMÓRIA DE CAPÃO BONITO".</t>
  </si>
  <si>
    <t>Costrução do Anfiteatro - 2ª etapa</t>
  </si>
  <si>
    <t>CONTRATAÇÃO DE SERVIÇOS DE FITOPATÓLOGIA</t>
  </si>
  <si>
    <t>Contratação de Pareceristas - Provimento da Coordenadoria PRONAC/FUNARTE</t>
  </si>
  <si>
    <t>CONTRA INCÊNDIO</t>
  </si>
  <si>
    <t>CONSTRUÇÃO PARCIAL DO CENTRO DE EVENTOS CULTURAIS</t>
  </si>
  <si>
    <t>CONSTRUÇÃO E EQUIPAMENTO DO CENTRO CULTURAL DE BOM SUCESSO</t>
  </si>
  <si>
    <t>CONSTRUÇÃO E EQUIPAMENTO DO CENTRO CULTURAL</t>
  </si>
  <si>
    <t>CONSTRUÇÃO E EQUIPAMENTO DE CENTRO CULTURAL</t>
  </si>
  <si>
    <t>CONSTRUÇÃO DO ESPAÇO CULTURAL BEIRA MAR</t>
  </si>
  <si>
    <t>Construção do Cine Teatro Municipal</t>
  </si>
  <si>
    <t>Construção do Centro de Manifestações Culturais e Folclóricas da Vila de Ater do Chão</t>
  </si>
  <si>
    <t>Construção do Centro Cultural de Tuntum</t>
  </si>
  <si>
    <t>Construção do Centro Cultural de Santo Antonio do Caiuá</t>
  </si>
  <si>
    <t>CONSTRUÇÃO DO CENTRO CULTURAL DE PRIMAVERA DO LESTE</t>
  </si>
  <si>
    <t>Construção de um Centro de Cultura</t>
  </si>
  <si>
    <t>Construção de um Centro Cultural, com equipamentos mínimos</t>
  </si>
  <si>
    <t>Construção de um Centro Cultural em Nova Olinda do Norte</t>
  </si>
  <si>
    <t>CONSTRUÇÃO DE UM ANFITEATRO</t>
  </si>
  <si>
    <t>Construção de Centro Cultural em Paranavaí</t>
  </si>
  <si>
    <t>Construção de Centro Cultural em Lauro de Freitas - Conclusão</t>
  </si>
  <si>
    <t>CONSTRUÇÃO DE ARQUIBANCADAS DO CENTRO CULTURA</t>
  </si>
  <si>
    <t>Construção de Anfiteatro</t>
  </si>
  <si>
    <t>Construção da Casa da Cultura da Cidade de Santa Cruz de Monte Castelo/PR</t>
  </si>
  <si>
    <t>CONSTRUÃO E EQUIPAMENTOS DO CENTRO CULTURAL</t>
  </si>
  <si>
    <t>CONFERÊNCIA DAS MULHERES DA CPLP</t>
  </si>
  <si>
    <t>CONFECÇÃO DE INDUMENTÁRIOS PARA OS PARTICIPANTES DO XXXIV FESTIVAL FOLCLÓRICO DE PARINTINS</t>
  </si>
  <si>
    <t>CONFECÇÃO DE CATALOGO SOBRE A EXPOSIÇÃO "PROJETO MILLENIUM"</t>
  </si>
  <si>
    <t>CONCLUSÃO MODERN. DO LABORATORIO DE RESTAURO PARA A EXPANSÃO DE SEMINARIOS, CURSOS E WORSHOPS</t>
  </si>
  <si>
    <t>Conclusão do Memorial a Antonio Conselheiro</t>
  </si>
  <si>
    <t>Conclusão do Centro de Eventos Culturais de Frutal</t>
  </si>
  <si>
    <t>Conclusão do Centro Cultural em Macapá</t>
  </si>
  <si>
    <t>Conclusão do Centro Cultural</t>
  </si>
  <si>
    <t>Conclusão de mais uma etapa da Casa da Cultura</t>
  </si>
  <si>
    <t>Conclusão de Centro Cultural</t>
  </si>
  <si>
    <t>CONCLUSÃO DAS OBRAS DE RECUPERAÇÃO DA IGREJA MATRIZ</t>
  </si>
  <si>
    <t>Conclusão da 1ª Etapa da Casa da Cultura</t>
  </si>
  <si>
    <t>CONCERTOS NO TEATRO DA PAZ</t>
  </si>
  <si>
    <t>Complementação do Teatro Municipal de Luziânia</t>
  </si>
  <si>
    <t>Complementação do Centro Cultural de Cristopolis</t>
  </si>
  <si>
    <t>Comercialização de filmes Brasileiros</t>
  </si>
  <si>
    <t>COLEÇÃO ARQUIVO IGHBA</t>
  </si>
  <si>
    <t>Coclusão e readaptação das obras do Centro Municipal de Cultura do Lago Tarumã</t>
  </si>
  <si>
    <t>Circuito Integrado de Música</t>
  </si>
  <si>
    <t>Cine Teatro Diamante</t>
  </si>
  <si>
    <t>Cine Ceará Festival Nacional de Cinema e Vídeo IX</t>
  </si>
  <si>
    <t>Cia Mate Laranjeira</t>
  </si>
  <si>
    <t>CENTRO SOCIAL DE COLÔNIA IGUAÇU</t>
  </si>
  <si>
    <t>Centro Nacional  de Informação e Referência da Cultura Negra</t>
  </si>
  <si>
    <t>Centro de Formação Artística</t>
  </si>
  <si>
    <t>Centro de Educação e Cultura</t>
  </si>
  <si>
    <t>CENTRO DE EDUCAÇÃO COMPLEMENTAR E CULTURAL</t>
  </si>
  <si>
    <t>Centro de Arte e Cultura do Joaboatão dos Guararapes</t>
  </si>
  <si>
    <t>Centro Cultural Sérgio Motta.</t>
  </si>
  <si>
    <t>CENTRO CULTURAL QUATRO BARRAS</t>
  </si>
  <si>
    <t>CENTRO CULTURAL DINAMIZADO</t>
  </si>
  <si>
    <t>Centro Cultural de Sabáudia</t>
  </si>
  <si>
    <t>Centro Cultural de Jaciara</t>
  </si>
  <si>
    <t>CENTRO CULTURAL DE CAMBÉ</t>
  </si>
  <si>
    <t>Centro Cultural de Cacoal</t>
  </si>
  <si>
    <t>CENTRO CULTURAL - 2ª FASE</t>
  </si>
  <si>
    <t>CENCIARTE - Centro de Ciência, Arte e Tecnologia</t>
  </si>
  <si>
    <t>CD Etnias</t>
  </si>
  <si>
    <t>Catálogo de Verbetes</t>
  </si>
  <si>
    <t>CASA MUNICIPAL DE CULTURA</t>
  </si>
  <si>
    <t>Casa Municipal da Cultura</t>
  </si>
  <si>
    <t>Casa de Petrópolis, Instituto Cultural</t>
  </si>
  <si>
    <t>CASA DA CULTURA DE CATANDUVAS</t>
  </si>
  <si>
    <t>CASA DA CULTURA - NOVOS TEMPOS</t>
  </si>
  <si>
    <t>Caruaru - Alegria Verdadeira</t>
  </si>
  <si>
    <t>Carro-Biblioteca</t>
  </si>
  <si>
    <t>Canto para Martin Fierro (Um)</t>
  </si>
  <si>
    <t>Candide Ópera em Concerto - Leonardo Bernstein</t>
  </si>
  <si>
    <t>Cadernos do Nosso Tempo (Nova Série)</t>
  </si>
  <si>
    <t>Brasil, Em Versos 500 Anos de Repente</t>
  </si>
  <si>
    <t>Brasil, 500 anos da Língua Portuguesa</t>
  </si>
  <si>
    <t>Brasil Piano Solo</t>
  </si>
  <si>
    <t>BRASIL- ANISTIA COM CHARGE- 20 ANOS DE ANISTIA</t>
  </si>
  <si>
    <t>Brasil - Suíte Brasil - 20 anos de anistia</t>
  </si>
  <si>
    <t>Brasil - Anos do Silêncio - 20 Anos de Anistia</t>
  </si>
  <si>
    <t>Bienal de Música Brasileira Contemporânea - XIII</t>
  </si>
  <si>
    <t>BIBLIOTECA PÚBLICA MUNICIPAL - NOVA VIDA NA COMUNIDADE ( PESQUISA)</t>
  </si>
  <si>
    <t>BIBLIOTECA MUNICIPAL DE CÁCERES</t>
  </si>
  <si>
    <t>ASSINATURA DE PERÍODICOS</t>
  </si>
  <si>
    <t>Aquisição de Instrumentos Musicais - Orquestra Sinfônica da Universidade Estadual de Londrina</t>
  </si>
  <si>
    <t>AQUISIÇÃO DE EQUIPAMENTOS PARA OS MUSEUS</t>
  </si>
  <si>
    <t>Aquisição de Equipamentos para Criação da Casa da Cultura Municipal</t>
  </si>
  <si>
    <t>AQUISIÇÃO DE EQUIPAMENTOS PARA CENTROS CULTURAIS</t>
  </si>
  <si>
    <t>AQUISIÇÃO DE EQUIPAMENTOS PARA CASA DA CULTURA</t>
  </si>
  <si>
    <t>Aquisição de Equipamentos do Centro Cultural de Porangatu</t>
  </si>
  <si>
    <t>AQUISIÇÃO DE EQUIPAMENTOS DE INFORMÁTICA</t>
  </si>
  <si>
    <t>AQUISIÇÃO DE EQUIPAMENTO PARA PRO MUSEU DO HOMEM AMERICANO</t>
  </si>
  <si>
    <t>AQUISIÇÃO DE CENTRAL  TELEFÔNICA</t>
  </si>
  <si>
    <t>Aquisição de acervo bibliográfico, equipamento e mobiliário para implant. de uma biblioteca pública.</t>
  </si>
  <si>
    <t>AQUISIÇÃO  DE MOBILIÁRIO  P/ GUARDA DE ACERVO FOTOG. E TEXTUAL DA HISTÓRIA DE LONDRINA</t>
  </si>
  <si>
    <t>Aprimoramento da Orquestra Sinfônica de Santa Maria</t>
  </si>
  <si>
    <t>APRESENTAR DIRETRIZES METODOLÓGICAS P/ ORIENTAÇÃO DAS EQUIPES DO PROGRAMA MONUMENTO / BID.</t>
  </si>
  <si>
    <t>Apoio ao Coral Municipal - Francisco Beltrão/PR</t>
  </si>
  <si>
    <t>Apoio ao 10º Festival de Artes e Tradições</t>
  </si>
  <si>
    <t>APOIO Á REALIZAÇÃO DO 13º SEMINÁRIO DE ARTE- EDUCAÇÃO</t>
  </si>
  <si>
    <t>APOIO À REALIZAÇÃO DA II BEINAL DE ARTES VISUAIS DO MERCOSUL</t>
  </si>
  <si>
    <t>APOIO A EXPOSIÇÃO D. JOÃO VI</t>
  </si>
  <si>
    <t>APOIO Á CONFECÇÃO DO "CALEDÁRIO ILUSTRADO 2.000"</t>
  </si>
  <si>
    <t>APOIO A CENTRO CULTURAL EM CONSTRUÇÃO</t>
  </si>
  <si>
    <t>APERFEIÇOAMENTO DE ARTESÕES E MONITORES DO SALÃO DO ENCONTRO, EM BETIM</t>
  </si>
  <si>
    <t>Anfiteatro/Casa da Cultura de Iguaraçu - continuação</t>
  </si>
  <si>
    <t>Análise Técnica</t>
  </si>
  <si>
    <t>Análise de Projetos Culturais nas Áreas do Livro e da Biblioteca</t>
  </si>
  <si>
    <t>Ampliação e Adaptação do Cine Teatro</t>
  </si>
  <si>
    <t>AMPLIAÇÃO E  REFORMA DO TEATRO MUNICIPAL</t>
  </si>
  <si>
    <t>Ampliação do Centro Cultural Instituto Canto e Música de São Domingos Sávio</t>
  </si>
  <si>
    <t>Ampliação do Centro Cultural de Porangatu</t>
  </si>
  <si>
    <t>Ampliação do Centro Cultural</t>
  </si>
  <si>
    <t>AMPLIAÇÃO DA CASA DA CULTURA</t>
  </si>
  <si>
    <t>Amor do Outro Lado da Terra (O)</t>
  </si>
  <si>
    <t>ALAGADIÇO NOVO- REVITALIZAÇÃO DA CASA DE JOSÉ DE ALENCAR E DO ENGENHO</t>
  </si>
  <si>
    <t>A LENDA DA CARNAUBEIRA</t>
  </si>
  <si>
    <t>A Cruzada dos Meninos de Rua - Fase II - Encontro de Autores</t>
  </si>
  <si>
    <t>A CRITICAL STUDY OF HISTORY</t>
  </si>
  <si>
    <t>A BIBLIOTECA INDISCIPLINADA DE GUITA E JOSÉ MINDLIN</t>
  </si>
  <si>
    <t>A Arte vai a rua</t>
  </si>
  <si>
    <t>8ª JORNADA NACIONAL DE LITERATURA</t>
  </si>
  <si>
    <t>5ª Santa Maria em Dança - 2ª Dança Estudantes</t>
  </si>
  <si>
    <t>500 ANOS DEPOIS</t>
  </si>
  <si>
    <t>500 ANOS DE RUY BARBOSA</t>
  </si>
  <si>
    <t>3ª Etapa da Construção de um teatro acoplado ao Centro Comercial e Cultural em Guaramiranga</t>
  </si>
  <si>
    <t>2ª CONFERÊNCIA NACIONAL DE CULTURA - CULT - 99</t>
  </si>
  <si>
    <t>26° Salão Internacional de Humor de Piracicaba</t>
  </si>
  <si>
    <t>12º - Festival Internacional de Teatro de Bonecos de Canela</t>
  </si>
  <si>
    <t xml:space="preserve"> VIII Festival de Teatro de Curitiba</t>
  </si>
  <si>
    <t>XXXIV Festival Nacional de Cantadores Repentistas e Poetas Cordelistas</t>
  </si>
  <si>
    <t>Xavante 50 Anos de Contato</t>
  </si>
  <si>
    <t>Vitória Cine Vídeo (V)</t>
  </si>
  <si>
    <t>VIDA E OBRA DE RUY BARBOSA/TEIXEIRA DE FREITAS</t>
  </si>
  <si>
    <t>Término da Casa da Cultura</t>
  </si>
  <si>
    <t>Seminário: O Caminho Brasileiro para a sua Independência</t>
  </si>
  <si>
    <t>SEMINÁRIO, ARTE, JUVENTUDE CGCON- 186/98</t>
  </si>
  <si>
    <t>Seminário internacional de Dança de Brasília  (VII)</t>
  </si>
  <si>
    <t>Seminário de Cinema e Televisão do Mercosul (II)</t>
  </si>
  <si>
    <t>Semana Santa/98 - em Planaltina - DF</t>
  </si>
  <si>
    <t>Semana Euclidiana 98 - Cem Anos de Euclides em São José</t>
  </si>
  <si>
    <t>SÃO JOÃO: SETENTA ANOS DE FORRÓ</t>
  </si>
  <si>
    <t>SALVADOR ERA ASSIM</t>
  </si>
  <si>
    <t>Salão Internacional de Humor de Piracicaba (25º)</t>
  </si>
  <si>
    <t>Rio Cine Festival (XIV)</t>
  </si>
  <si>
    <t>Revitalização do Teatro de Saquarema</t>
  </si>
  <si>
    <t>REVITALIZ. BIBLIOTECA LUIS DE BESSA</t>
  </si>
  <si>
    <t>REVIT. TORRE DE MALAKOFF (CANCELADO R$ 40.415,40 )</t>
  </si>
  <si>
    <t>Reuniões focais da Pesquisa de Avaliação Contigente do Programa BID - Cultura</t>
  </si>
  <si>
    <t>Retrato Falado do Poeta  Castro Alves - Finalização</t>
  </si>
  <si>
    <t>Restauração do Prédio Público Municipal</t>
  </si>
  <si>
    <t>RESTAURAÇÃO DO PRÉDIO HISTÓRICO</t>
  </si>
  <si>
    <t>Restauração do prédio da Sociedade Pradense de Mútuo Socorro</t>
  </si>
  <si>
    <t>Restauração do Prédio da Casa de Cultura</t>
  </si>
  <si>
    <t>Restauração do Antigo Seminário Seráfico São Luiz de Tolosa</t>
  </si>
  <si>
    <t>Restauração do Altar da Igreja Matriz de Sant'Anna</t>
  </si>
  <si>
    <t>RESTAURAÇÃO DE CINE TEATRO DIAMANTE</t>
  </si>
  <si>
    <t>Restauração das Casas do Núcleo de Colonização Alemã do Vale Feitoria</t>
  </si>
  <si>
    <t>RESTAURAÇÃO DA IGREJA N S DO CARMO</t>
  </si>
  <si>
    <t>RESTAURAÇÃO DA FORTALEZA SÃO JOSÉ DE MACAPÁ</t>
  </si>
  <si>
    <t>Restauração da Antiga Igreja Matriz de Nossa Senhora da Piedade</t>
  </si>
  <si>
    <t>REST. PRÉDIO DA IG. Nª SRª CONCEIÇÃO</t>
  </si>
  <si>
    <t>REST. IGREJA SÃO PEDRO GONÇALVES - CENT. HIST.</t>
  </si>
  <si>
    <t>REST. DA RESIDÊNCIA MARQUES DE PARANAGUA - CGCON - 177/98</t>
  </si>
  <si>
    <t>Repertório Rádio MEC</t>
  </si>
  <si>
    <t>Registro e Memória ADSABA  Dez Anos</t>
  </si>
  <si>
    <t>Reformulação do Circuito de Visitação do Museu Solar Monjardim</t>
  </si>
  <si>
    <t>Reforma e ampliação de Centro Cultural em Tabuleiro do Norte/ CE.</t>
  </si>
  <si>
    <t>REFORMA E AMPLIAÇÃO DE CENTRO CULTURAL</t>
  </si>
  <si>
    <t>REFORMA E AMPL. DE CENTRO CULTURAL</t>
  </si>
  <si>
    <t>Reforma e Adequação de Patrimônio Tombado - Centro Cultural Bernardo Mascarenhas</t>
  </si>
  <si>
    <t>Reforma do Teatro Municipal Álvaro Augusto da Cunha Rocha</t>
  </si>
  <si>
    <t>REFORMA DO TEATRO MUNICIPAL</t>
  </si>
  <si>
    <t>Reforma do Teatro Independência</t>
  </si>
  <si>
    <t>Reforma do Museu e Arquivo Histórico Municipal</t>
  </si>
  <si>
    <t>REFORMA DA IGREJA DE PICADA HOLANDA</t>
  </si>
  <si>
    <t>Reforma da Casa de Cultura de Três Lagoas</t>
  </si>
  <si>
    <t>REFORMA DA CASA DE CULTURA (ENCOSTA)</t>
  </si>
  <si>
    <t>Reforma da Casa Coelho Rodrigues para Instalação do Museu Ozildo Albano</t>
  </si>
  <si>
    <t>REFORMA DA BIBLIOTECA</t>
  </si>
  <si>
    <t>Reforma da Antiga Prefeitura Municipal e Adaptação para Museu</t>
  </si>
  <si>
    <t>REF.E AMPL.EM CENTRO CULTURAL 60.000 (E) + 10.000 (ORÇ)</t>
  </si>
  <si>
    <t>REF.E AMPL. DE CENTRO CULTURAL</t>
  </si>
  <si>
    <t>REF.AMPLI.E EQUIP.DE CENTRO CULTURAL</t>
  </si>
  <si>
    <t>Reestruturação do Centro de Documentação da ALB</t>
  </si>
  <si>
    <t>Reedição dos 6 primeiros números da Revista do IGHBA</t>
  </si>
  <si>
    <t>Recuperação do Cine Teatro São José</t>
  </si>
  <si>
    <t>Recuperação da Paróquia de  São José da Lagoa Tapada</t>
  </si>
  <si>
    <t>RECUPERAÇÃO DA IGREJA NOSSA SENHORA DA CONCEIÇÃO</t>
  </si>
  <si>
    <t>Recuperação da Cobertura do Chalé Tavares Cardoso</t>
  </si>
  <si>
    <t>Reconstituição da Fortaleza de Santa Catarina</t>
  </si>
  <si>
    <t>REALIZAÇÃO DO IV FENARTE</t>
  </si>
  <si>
    <t>REALIZAÇÃO DO FESTIVAL: "MOENDA DA CANÇÃO" ( FNC)</t>
  </si>
  <si>
    <t>Realizaçào do Festival de Música Nativista</t>
  </si>
  <si>
    <t>REALIZAÇÃO  EVENTO DE ENTREGA DO PRÊMIO DA CULTURA/1998</t>
  </si>
  <si>
    <t>REAL. FILME MÉDIA METRAGEM "SEU NENÊ"</t>
  </si>
  <si>
    <t>Qualificação da Orquestra Municipal de Ivoti</t>
  </si>
  <si>
    <t>Pulsarte</t>
  </si>
  <si>
    <t>PUER - Um Canto de Natal</t>
  </si>
  <si>
    <t>PROJETO:ARTESANATO REGIONAL( REF.OFICINA DE ARTESÕES)</t>
  </si>
  <si>
    <t>PROJETO:ARTE NOSSA ( AQUIS.DE EQUIP. ESCOLA DE MÚSICOS)</t>
  </si>
  <si>
    <t>PROJETO: CURADORES DA TERRA</t>
  </si>
  <si>
    <t>Projeto Viva Dourados</t>
  </si>
  <si>
    <t>PROJETO TEATRAL TUTI</t>
  </si>
  <si>
    <t>PROJETO ATHAIDE</t>
  </si>
  <si>
    <t>PROGRAMA PROMOÇÃO TURÍSTICAS</t>
  </si>
  <si>
    <t>Programa de Salvaguarda de Bens Culturais das Regiões Norte e Nordeste</t>
  </si>
  <si>
    <t>Programa de Exposição do Museu de Arte Moderna de Recufe/PE</t>
  </si>
  <si>
    <t>PRESERVAÇÃO DO ACERVO BIBLIOTECA OLIVEIRA LIMA</t>
  </si>
  <si>
    <t>PRÉ-PRODUÇÃO DO LIVROS ATHOS BULÇÃO</t>
  </si>
  <si>
    <t>PREPARAÇÃO DA XIV BIENAL</t>
  </si>
  <si>
    <t>Preparação da 24ª Bienal de São Paulo</t>
  </si>
  <si>
    <t>Por caminhadas ainda mais distantes - As emigrações artísticas de Lazar Segall</t>
  </si>
  <si>
    <t>Por Caminhadas Ainda Mais Distantes - As Emigrações Artísticas de Lasar Segall</t>
  </si>
  <si>
    <t>POPULARIZ.A DANÇA E A MÚSICA(MONT. DE GRUPOS DE DANÇAS)</t>
  </si>
  <si>
    <t>Polo da Pernambucanidade</t>
  </si>
  <si>
    <t>PIRENÓPOLIS-ARTE DE PORTA ABERTA</t>
  </si>
  <si>
    <t>Piano Brasil- Miguel Proença</t>
  </si>
  <si>
    <t>PESQUISA P/FUTURA EDIÇÃO DE DICION. LINGUA PORT.</t>
  </si>
  <si>
    <t>Orquestra Sinfônica de Ponta Grossa</t>
  </si>
  <si>
    <t>Orquestra Sinfônica de Piracicaba</t>
  </si>
  <si>
    <t>Orquestra Sinfônica das Crianças de Rua do Piauí</t>
  </si>
  <si>
    <t>Organização do Acervo Audiovisual da Fundação Casa de Jorge Amado</t>
  </si>
  <si>
    <t>Oficinas de Arte</t>
  </si>
  <si>
    <t>Oficina de Artes</t>
  </si>
  <si>
    <t>O Maior São João do Mundo</t>
  </si>
  <si>
    <t>Núcleo de Cultura de Venâncio Aires / RS</t>
  </si>
  <si>
    <t>NAVEGAR É PRECISO</t>
  </si>
  <si>
    <t>Museu Coripós</t>
  </si>
  <si>
    <t>Mulher e o Cinema Latino-Americano 1998 (A)Festival de Vídeos Sobre Educação Ambiental</t>
  </si>
  <si>
    <t>Mostra de Filmes Brasileiros no Museu de Arte Moderna de Nova York e Universidades Americanas.</t>
  </si>
  <si>
    <t>Mostra  Internacional de Cinema de Belo Horizonte (1a.) - Panorama do Cinema Mundial Independente.</t>
  </si>
  <si>
    <t>Módulo Social Cultural</t>
  </si>
  <si>
    <t>Mobiliário para Reserva Técnica</t>
  </si>
  <si>
    <t>Mobiliário da Casa da Culura de Engenheiro Beltrão</t>
  </si>
  <si>
    <t>MEMORIAL JK</t>
  </si>
  <si>
    <t>Maracatu</t>
  </si>
  <si>
    <t>MAPEAMENTO CULTURAL (FNC)</t>
  </si>
  <si>
    <t>Manutenção do Forte Orange</t>
  </si>
  <si>
    <t>MANUTENÇÃO DA CASA DA CULTURA</t>
  </si>
  <si>
    <t>Levantamento Cultural dos Bairros de Cuiabá</t>
  </si>
  <si>
    <t>Levanta a Cultura em Gramado - DESTAQUE</t>
  </si>
  <si>
    <t>Lendo o Pará nº20</t>
  </si>
  <si>
    <t>Jornada Internacional de Cinema da Bahia</t>
  </si>
  <si>
    <t>IV Forum Goiano sobre a Cultura (FNC)</t>
  </si>
  <si>
    <t>Inplantaçào de Biblioteca pulblica</t>
  </si>
  <si>
    <t xml:space="preserve">inplantaçao de biblioteca pública_x000D_
</t>
  </si>
  <si>
    <t>Iniciação Musical - Fanfarras</t>
  </si>
  <si>
    <t>Incentivo à Produção para Teatro e Dança - Região Norte</t>
  </si>
  <si>
    <t>Incentivo à Produção para Teatro e Dança - Região Nordeste</t>
  </si>
  <si>
    <t>Implementação e Desenvolvimento da Casa da Cultura</t>
  </si>
  <si>
    <t>Implantação do Centro de Documentação Hélder Câmara</t>
  </si>
  <si>
    <t>Implantação de Uma Biblioteca Pública em Sapezal</t>
  </si>
  <si>
    <t>Implantação de Uma Biblioteca Pública em Canudos</t>
  </si>
  <si>
    <t>Implantação de bilioteca pública</t>
  </si>
  <si>
    <t xml:space="preserve">Implantação de bibloteca pública._x000D_
</t>
  </si>
  <si>
    <t>Implantação de Bibliotecas dos Centros Vocacionais do Estado do Ceará</t>
  </si>
  <si>
    <t>Implantação de Biblioteca Púplica</t>
  </si>
  <si>
    <t>implantação de biblioteca pública.</t>
  </si>
  <si>
    <t>Implantação de Biblioteca pública.</t>
  </si>
  <si>
    <t>Implantação de biblioteca pública no Município de Tianguá/CE.</t>
  </si>
  <si>
    <t>Implantação de biblioteca pública municipal.</t>
  </si>
  <si>
    <t>Implantação de biblioteca pública municipal</t>
  </si>
  <si>
    <t>Implantação de biblioteca Pública</t>
  </si>
  <si>
    <t>Implantação de Biblioteca pública</t>
  </si>
  <si>
    <t>implantaçào de biblioteca pública</t>
  </si>
  <si>
    <t>Implantação de Banda de Música</t>
  </si>
  <si>
    <t>Implantação da Casa de Cultura Municpal de Restinga</t>
  </si>
  <si>
    <t>IMPLANTAÇÃO DA BIBLIOTECA MUNICIPAL (ENCOSTA)</t>
  </si>
  <si>
    <t>Impl.de Bibl.Mariluz/PR</t>
  </si>
  <si>
    <t>Impl.Bibli.PM de Nova Alvorada/RS.</t>
  </si>
  <si>
    <t>Impl.Bibl.Palmitinho/RS.</t>
  </si>
  <si>
    <t>Impl.Bibl.Bom Jesus do Norte/ES</t>
  </si>
  <si>
    <t>Impl.Bibl.Atílio Vivácqua/ES</t>
  </si>
  <si>
    <t>IMPL. MUSEU DA IMAGEM E DO SOM (FNC)</t>
  </si>
  <si>
    <t>Impl. bubl. PM Alto Garças/MT</t>
  </si>
  <si>
    <t>Impl. blibl. PM Jaciara/MT</t>
  </si>
  <si>
    <t>Impl. Blibl. PM Beberibe/CE</t>
  </si>
  <si>
    <t>Impl. Bibli. Marilena/PR</t>
  </si>
  <si>
    <t>Impl. bibl.PM Nova Esperança/PR</t>
  </si>
  <si>
    <t>Impl. bibl.PM de Cacimbas/PB</t>
  </si>
  <si>
    <t xml:space="preserve">Impl. Bibl.Gurinhatã/MG </t>
  </si>
  <si>
    <t>Impl. Bibl. PM. de Breu Branco/PA</t>
  </si>
  <si>
    <t>Impl. Bibl. PM Vitória da Conquista/BA.</t>
  </si>
  <si>
    <t>Impl. bibl. PM Vila Nova dos Martírios/MA</t>
  </si>
  <si>
    <t>Impl. bibl. PM Viçosa/MG</t>
  </si>
  <si>
    <t>Impl. Bibl. PM Varjota/CE.</t>
  </si>
  <si>
    <t>Impl. bibl. PM Ulianópolis/PA</t>
  </si>
  <si>
    <t>Impl. bibl. PM Tuparetama/PE</t>
  </si>
  <si>
    <t>Impl. bibl. PM Tapurah/MT</t>
  </si>
  <si>
    <t>Impl. Bibl. PM Tapejara/RS.</t>
  </si>
  <si>
    <t>Impl. Bibl. PM Taipas do Tocantins/TO.</t>
  </si>
  <si>
    <t>Impl. bibl. PM Silveira Martins/RS</t>
  </si>
  <si>
    <t>Impl. Bibl. PM Serra de São Bento/RN.</t>
  </si>
  <si>
    <t>Impl. bibl. PM São Pedro da Água Branca/MA</t>
  </si>
  <si>
    <t>Impl. Bibl. PM São Miguel/RN</t>
  </si>
  <si>
    <t>Impl. bibl. PM São Mamede/PB</t>
  </si>
  <si>
    <t>Impl. Bibl. PM São Benedito/CE</t>
  </si>
  <si>
    <t>Impl. Bibl. PM Santo Antônio da Alegria/SP.</t>
  </si>
  <si>
    <t>Impl. Bibl. PM Santana/BA.</t>
  </si>
  <si>
    <t>Impl. bibl. PM Santa Vitória/MG</t>
  </si>
  <si>
    <t>Impl. bibl. PM Santa Terezinha do Itaipú/PR</t>
  </si>
  <si>
    <t>Impl. Bibl. PM Santa Tereza do Oeste/PR.</t>
  </si>
  <si>
    <t>Impl. bibl. PM Santa Maria da Boa Vista/PE</t>
  </si>
  <si>
    <t>Impl. bibl. PM Santa Izabel do Pará/PA</t>
  </si>
  <si>
    <t>Impl. Bibl. PM Riachão/MA</t>
  </si>
  <si>
    <t>Impl. bibl. PM Pirambú/SE</t>
  </si>
  <si>
    <t>Impl. Bibl. PM Palhano/CE.</t>
  </si>
  <si>
    <t xml:space="preserve">Impl. bibl. PM Ocara/CE </t>
  </si>
  <si>
    <t>Impl. Bibl. PM Nova Olinda/CE</t>
  </si>
  <si>
    <t>Impl. Bibl. PM Nova Marilândia/MT</t>
  </si>
  <si>
    <t>Impl. bibl. PM Nova Iguaçu /PR</t>
  </si>
  <si>
    <t>Impl. Bibl. PM Nova Alvorada do Sul/MS</t>
  </si>
  <si>
    <t>Impl. Bibl. PM Morrinhos/CE.</t>
  </si>
  <si>
    <t>Impl. Bibl. PM Morada Nova/CE</t>
  </si>
  <si>
    <t>Impl. Bibl. PM Medicilândia/PA</t>
  </si>
  <si>
    <t>Impl. bibl. PM Mariano Mouro/RS</t>
  </si>
  <si>
    <t>Impl. bibl. PM Mandaguaçu/PR</t>
  </si>
  <si>
    <t>Impl. bibl. PM Laranjeiras/SE</t>
  </si>
  <si>
    <t>Impl. Bibl. PM Lagoa Formosa/MG</t>
  </si>
  <si>
    <t>Impl. bibl. PM Lagarto/SE</t>
  </si>
  <si>
    <t>Impl. bibl. PM José da Penha/RN</t>
  </si>
  <si>
    <t>Impl. bibl. PM Jarú/RO</t>
  </si>
  <si>
    <t>Impl. Bibl. PM Japeri/RJ</t>
  </si>
  <si>
    <t>Impl. bibl. PM Iturama/MG</t>
  </si>
  <si>
    <t>Impl. Bibl. PM Ipu/CE.</t>
  </si>
  <si>
    <t>Impl. bibl. PM Ibiapina/CE</t>
  </si>
  <si>
    <t>Impl. Bibl. PM Goioerê/PR</t>
  </si>
  <si>
    <t>Impl. Bibl. PM Goianéria do Pará/PA.</t>
  </si>
  <si>
    <t>Impl. Bibl. PM Estrela Velha/RS</t>
  </si>
  <si>
    <t>Impl. Bibl. PM Espírito Santo/RN.</t>
  </si>
  <si>
    <t>Impl. Bibl. PM Eldorado/RS</t>
  </si>
  <si>
    <t>Impl. bibl. PM de Carmésia/MG</t>
  </si>
  <si>
    <t>Impl. bibl. PM Colméia/TO</t>
  </si>
  <si>
    <t>Impl. Bibl. PM Cláudia/MT.</t>
  </si>
  <si>
    <t>Impl. Bibl. PM Cássias dos Coqueiros/SP</t>
  </si>
  <si>
    <t>Impl. bibl. PM Carmolândia/TO</t>
  </si>
  <si>
    <t>Impl. Bibl. PM Cariré/CE</t>
  </si>
  <si>
    <t>Impl. bibl. PM Canápolis/MG</t>
  </si>
  <si>
    <t>Impl. bibl. PM Cafelândia/PR</t>
  </si>
  <si>
    <t>Impl. Bibl. PM Boquim/SE</t>
  </si>
  <si>
    <t>Impl. bibl. PM Bom Jesus/PB</t>
  </si>
  <si>
    <t>Impl. Bibl. PM Boa Viagem/CE.</t>
  </si>
  <si>
    <t>Impl. bibl. PM Belém de Maria/PE</t>
  </si>
  <si>
    <t>Impl. Bibl. PM Barro/CE.</t>
  </si>
  <si>
    <t>Impl. Bibl. PM Barracão/PR.</t>
  </si>
  <si>
    <t>Impl. bibl. PM Bagé/RS</t>
  </si>
  <si>
    <t>Impl. Bibl. PM Augusto Corrêa/PA.</t>
  </si>
  <si>
    <t>Impl. bibl. PM Areia Branca/SE</t>
  </si>
  <si>
    <t>Impl. bibl. PM Angelim/PE</t>
  </si>
  <si>
    <t>Impl. bibl. PM Alpestre/RS</t>
  </si>
  <si>
    <t>Impl. Bibl. PM Açailândia/MA.</t>
  </si>
  <si>
    <t>Impl. bibl. PM Abadiânia/GO</t>
  </si>
  <si>
    <t>Impl. bibl. Coromandel/MG</t>
  </si>
  <si>
    <t>Impl. Bibl. Carmópolis de Minas/MG</t>
  </si>
  <si>
    <t>Impl. Bibl. Campo do Brito/SE.</t>
  </si>
  <si>
    <t>Impl. Bibil.PM Rondon do Pará/PA</t>
  </si>
  <si>
    <t>Impl de bibl. Pm de Godofredo Viana/MA</t>
  </si>
  <si>
    <t>Impl bibl. PM Sul Brasil/SC</t>
  </si>
  <si>
    <t>IMAGENS DAS VILAS E CIDADES DO BRASIL COLONIAL(FNC)</t>
  </si>
  <si>
    <t>Imagem Brasil - Salão do Livro de Paris 1998</t>
  </si>
  <si>
    <t>II FOTONORTE</t>
  </si>
  <si>
    <t>II FESTIVAL RECIFE DO TEATRO NACIONAL</t>
  </si>
  <si>
    <t xml:space="preserve">Forró Quadrilha_x000D_
</t>
  </si>
  <si>
    <t>Finalização do Filme "Lendas Amazônicas"</t>
  </si>
  <si>
    <t>FINAL.SIST. DE REFRI.DAS GALERIAS MUS.EDSON CARNEIRO(M)</t>
  </si>
  <si>
    <t>Festival Internacional de Folclore</t>
  </si>
  <si>
    <t>Festival Internacional de Curtas Metragens de São Paulo</t>
  </si>
  <si>
    <t>Festival Guarnicê de Cine-Vídeo (XXI)</t>
  </si>
  <si>
    <t>Festival Folclórico de Parintins (XXXIII)</t>
  </si>
  <si>
    <t>Festival do Folclore de Olímpia</t>
  </si>
  <si>
    <t>Festival de Vídeo de Teresina</t>
  </si>
  <si>
    <t>Festival de Música do Mercosul (III)</t>
  </si>
  <si>
    <t>Festival de Inverno de Domingos Martins (V)</t>
  </si>
  <si>
    <t>Festival de Gramado - Cinema Latino e Brasileiro (XXVI)</t>
  </si>
  <si>
    <t>Festival de Cinema Nacional do Recife</t>
  </si>
  <si>
    <t>Festival de Cinema e Vídeo de Curitiba (II)</t>
  </si>
  <si>
    <t>Festival de Cinema de Natal - Festnatal (IX)</t>
  </si>
  <si>
    <t>Festival de Brasília do Cinema Brasileiro</t>
  </si>
  <si>
    <t>Festival de Arte de São Cristóvão</t>
  </si>
  <si>
    <t>FESTA:CARUARU ALEGRIA VERDADEIRA</t>
  </si>
  <si>
    <t>Feira Cultural (IV) e Encenação da Morte de Cristo (XVI)</t>
  </si>
  <si>
    <t>Fazendo Música</t>
  </si>
  <si>
    <t>Exposição: Revisitando a Bahia com Debret</t>
  </si>
  <si>
    <t>EXPOSIÇÃO MUSEU  ESPANHÓIS - A RENOVAÇÃO ARQUITETÔNICA</t>
  </si>
  <si>
    <t>Exposição Comemorativa dos 30 Anos do Museu Carlos Costa Pinto</t>
  </si>
  <si>
    <t>Exposição - O Gosto Doce da Bahia</t>
  </si>
  <si>
    <t>Eventos Paralelos - VII Festival de Teatro de Curitiba</t>
  </si>
  <si>
    <t>Espaço Cultural Beira Rio</t>
  </si>
  <si>
    <t>Escolinha de Arte do Brasil - 50 Anos de Arte e Cultura</t>
  </si>
  <si>
    <t>Encontro Internacional de Dramaturgos</t>
  </si>
  <si>
    <t>Encontro de Arte e Ecologia - ECODRAMAS 98</t>
  </si>
  <si>
    <t>EDIÇÃO LIVRO "UM OLHAR SOBRE A CULTURA BRASILEIRA"</t>
  </si>
  <si>
    <t>EDIÇÃO DO LIVRO "FESTIVAL DA DANÇA DE JOINVILLE"</t>
  </si>
  <si>
    <t>EDIÇÃO DO "LIVRO DE LAMPIÃO"</t>
  </si>
  <si>
    <t>É Tudo Verdade - (III) Festival Internacional de Documentários</t>
  </si>
  <si>
    <t>Documentário sobre a Cidade de Divinópolis - Divina</t>
  </si>
  <si>
    <t>DIVULGAÇÃO DA CLT. PANTANEIRA ATRAVÉS DA DANÇA (FNC)</t>
  </si>
  <si>
    <t>DIRETRIZES  P/  PROGRAMAÇÃO DE OFICINAS ESCOLA</t>
  </si>
  <si>
    <t>DESENV.PROJETO BÁSICO ESTRUTURAL do CNIRCN</t>
  </si>
  <si>
    <t>Dança a Serviço da Educação</t>
  </si>
  <si>
    <t>Curso Pedro Calmon</t>
  </si>
  <si>
    <t>Curso e Oficinas SATED/BA</t>
  </si>
  <si>
    <t>Curso - Sedição Baiana de 1798</t>
  </si>
  <si>
    <t>Cultura e Esportes - O Desafio dsa Escolas - 2ª Edição</t>
  </si>
  <si>
    <t>Corpo e Movimento</t>
  </si>
  <si>
    <t>CONTRUÇÃO DE CENTRO CULTURAL</t>
  </si>
  <si>
    <t>CONTRUÇÃO CASA PRÓ- MEMÓRIA (FNC)</t>
  </si>
  <si>
    <t>Contratação de Profissionais Técnicos Especializados</t>
  </si>
  <si>
    <t>CONTINUAÇÃO ATIVIDADES MANUTENÇÃO DA OFICINA ESCOLA</t>
  </si>
  <si>
    <t>CONSTRUÇÃO UNIDADE CULTURAL (ENCOSTA)+</t>
  </si>
  <si>
    <t>Construção e Equipamentos do Centro de Cultura Comunitário</t>
  </si>
  <si>
    <t>CONSTRUÇÃO E EQUIPAMENTO DE CENTRO CULTURAL EM SEBERI</t>
  </si>
  <si>
    <t>Construção e Equipamento de Centro Cultural em Ji-Paraná - RO</t>
  </si>
  <si>
    <t>Construção e Equipamento de Centro Cultural de Cássia</t>
  </si>
  <si>
    <t>CONSTRUÇÃO E EQUIP.DE CENTRO CULTURAL</t>
  </si>
  <si>
    <t>CONSTRUÇÃO E EQUIP. DE CENTRO CULTURAL EM CRISTOPOLIS</t>
  </si>
  <si>
    <t>CONSTRUÇÃO E EQUIP. DE CENTRO CULTURAL</t>
  </si>
  <si>
    <t>Construção do Centro de Cultura em Pedra Branca do Amapari</t>
  </si>
  <si>
    <t>CONSTRUÇÃO DO CENTRO CULTURAL, EM JANDAIA DO SUL/PR</t>
  </si>
  <si>
    <t>CONSTRUÇÃO DE TEATRO MUNICIPAL</t>
  </si>
  <si>
    <t>CONSTRUÇÃO DE TEATRO</t>
  </si>
  <si>
    <t>CONSTRUÇÃO DE CENTRO CULTURAL ADM. DIRERTA (1ª ETAPA)</t>
  </si>
  <si>
    <t>CONSTRUÇÃO DE CENTRO CULTURAl</t>
  </si>
  <si>
    <t>CONSTRUÇÃO DE CASA DE CULTURA</t>
  </si>
  <si>
    <t>Construção de Anfiteatro Municipal - Emenda 97</t>
  </si>
  <si>
    <t>CONSTRUÇÃO DA CASA CULTURAL</t>
  </si>
  <si>
    <t>construção da biblioteca pública municipal</t>
  </si>
  <si>
    <t>Construção da biblioteca pública</t>
  </si>
  <si>
    <t>Construção Casa do Artezanato</t>
  </si>
  <si>
    <t>CONSTRUÇÃO  ANFITEATRO  EQUIP.</t>
  </si>
  <si>
    <t>CONSTRU.EQUIP.DE CENTRO CULTURAL</t>
  </si>
  <si>
    <t>CONSTRU.E EQUIP.DE CENTRO CULTURAL</t>
  </si>
  <si>
    <t>CONSTR. E EQUIP.de CENTRO CULT.</t>
  </si>
  <si>
    <t>CONSTR e EQUIP. DE ESPAÇO CULT</t>
  </si>
  <si>
    <t>CONST.E EQUIP.DE CENTRO CULTURAL</t>
  </si>
  <si>
    <t>CONST. EQUIP. DE CENTRO CULTURAL</t>
  </si>
  <si>
    <t>CONST. EQUIP. CENTRO CULTURAL</t>
  </si>
  <si>
    <t>CONST. E EQUIP.DE CENTRO CULTURAL</t>
  </si>
  <si>
    <t>CONST. E EQUIP. DE CENTRO CULTURAL EM AMÉRICO DE CAMPOS</t>
  </si>
  <si>
    <t>CONST. E EQUIP. DE CENTRO CULTURAL ALVARES FLORENCE</t>
  </si>
  <si>
    <t>Const. Bibl. PM Monte Negro/RO</t>
  </si>
  <si>
    <t>Conclusão do Centro Cultural das Missões</t>
  </si>
  <si>
    <t>CONCLUSÃO DA RESTAURAÇÃO DO GRADIL DO PARQUE (M)</t>
  </si>
  <si>
    <t>Concerto de Aniversário da Cidade - Série Concertos em Igreja</t>
  </si>
  <si>
    <t>COMPLEMENTAÇÃO DAS DAS OBRAS DA CATEDRAL DE SANT'ANNA</t>
  </si>
  <si>
    <t>COMPLEMENT. RECONSTRUÇÃO PALÁCIO DAS ARTES</t>
  </si>
  <si>
    <t>COMEMORAÇÕES DO  BICENTENÁRIO DE DOM PEDRO I (M)</t>
  </si>
  <si>
    <t>Colégio de Realização em Cinema e Teklevisão</t>
  </si>
  <si>
    <t>Circulando Arte nas Escolas</t>
  </si>
  <si>
    <t>Circo de Todo  Mundo (O)</t>
  </si>
  <si>
    <t>Cine-Teatro Juca Barreto</t>
  </si>
  <si>
    <t>Cine Teatro Municipal de Marialva</t>
  </si>
  <si>
    <t>Cine Teatro Municipal</t>
  </si>
  <si>
    <t>Cine Ceará - Festival Nacional de Cinema e Vídeo (VII)</t>
  </si>
  <si>
    <t>Centro das Culturas Tradicionais de Ji-Paraná</t>
  </si>
  <si>
    <t>Centro Cultural de Novo Aripuanã / AM</t>
  </si>
  <si>
    <t>Centro Cultural de Minaçu</t>
  </si>
  <si>
    <t>Centro Cultural de Anamã / AM</t>
  </si>
  <si>
    <t>Casarão do Chá - Fase II</t>
  </si>
  <si>
    <t xml:space="preserve">Cadastramento dos bens culturais de Diamantina e instrumento de preservação. </t>
  </si>
  <si>
    <t xml:space="preserve">Brasília, Monumentos, Marcos e Esculturas. </t>
  </si>
  <si>
    <t>Bolsa Virtuose - Valores Humanos</t>
  </si>
  <si>
    <t>Bolsa Virtuose - Teatro Contepomrâneo (Artes)</t>
  </si>
  <si>
    <t>BIENAL DO RECONCAVO - CGCON - CGCON 190/98</t>
  </si>
  <si>
    <t>Biblioteca Volante</t>
  </si>
  <si>
    <t>Biblioteca Pública Municipal Prof. Harry Mauritz Lewin</t>
  </si>
  <si>
    <t>Bens Imóveis Tombados ou em Processo de Tombamento da USP</t>
  </si>
  <si>
    <t>Bases de dados s/ o Patrimônio Cultural Brasileiro.</t>
  </si>
  <si>
    <t>Banda de Música de Itapagipe</t>
  </si>
  <si>
    <t>Banda de Música</t>
  </si>
  <si>
    <t>Arte e Cultura - Esperantina</t>
  </si>
  <si>
    <t>AQUISIÇÃO EQUIP. P/ CASA DA CULTURA (ENCOSTA)</t>
  </si>
  <si>
    <t>AQUISIÇÃO E EQUIPAMENTO PARA TEATRO NAURA RIGON</t>
  </si>
  <si>
    <t>AQUISIÇÃO DE INSTRUMENTOS MUSICAIS</t>
  </si>
  <si>
    <t>Aquisição de Equipamentos para a Casa de Cultura Angatuba</t>
  </si>
  <si>
    <t>AQUISIÇÃO DE EQUIPAMENTOS DE PERCURSÃO</t>
  </si>
  <si>
    <t>AQUISIÇÃO DE EQUIPAMENTOS</t>
  </si>
  <si>
    <t xml:space="preserve">Aquisição de acervo bibliográfico, equipamento e mobiliário para impl. de uma biblioteca pública. </t>
  </si>
  <si>
    <t>AQUIS.DE EQUIP.PARA SÍTIO PALEONTOLÓGICO DE  PEIRÓPOLIS</t>
  </si>
  <si>
    <t>APRESENT.DE 2 RÉCITAS DO ESPETÁCULO "CENAS BRASILEIRAS"</t>
  </si>
  <si>
    <t>Apoio ao Desenvolvimento Cultural</t>
  </si>
  <si>
    <t>APOIO A PROJETO DE INTEGRAÇÃO SOCIO-CULTURAL EM BH</t>
  </si>
  <si>
    <t>Aparelhamento do Teatro do Centro Educacional Fernandópolis-SP</t>
  </si>
  <si>
    <t>Aparelhamento do Museu do Homem Sergipano da UFS</t>
  </si>
  <si>
    <t>Ampliaçaõ e Reforma de Centro Cultural</t>
  </si>
  <si>
    <t>Ampliação e Reforma de Biblioteca</t>
  </si>
  <si>
    <t>Ampliação e Modernização da Biblioteca Pública Municipal "Augusto dos Anjos"</t>
  </si>
  <si>
    <t>Ampliação e Modernização da Biblioteca Pública Jovino Machado da Nóbrega</t>
  </si>
  <si>
    <t>AMPLIAÇÃO DA  SUBEST. DA USINA DO GASOMETRO</t>
  </si>
  <si>
    <t>AMIGOS DA GRAVURA</t>
  </si>
  <si>
    <t>ADEQUAÇÃO TEATRO MUNICIPAL DE CASCAVEL</t>
  </si>
  <si>
    <t>Acondicionamento e  acesso ao seu acervo documental</t>
  </si>
  <si>
    <t>ACERVO FUND. TEOTONIO VILLELA</t>
  </si>
  <si>
    <t>Ação Cultural em Rio Branco</t>
  </si>
  <si>
    <t>A Presença da Cultura Brasileira na EXPO '98</t>
  </si>
  <si>
    <t>A Orquestra Infantil da Paraíba nos Estados Unidos</t>
  </si>
  <si>
    <t>A Dama do Encantado</t>
  </si>
  <si>
    <t>7º FESTIVAL INTERNACIONAL DE ARTES CÊNICAS</t>
  </si>
  <si>
    <t>2º CICLO-500 ANOS - EXPERIÊNCIA E DESTINO</t>
  </si>
  <si>
    <t>25º SALÃO DE ARTE</t>
  </si>
  <si>
    <t>1ª ETAPA PROJETO CULTURAL:"CASA DA PRINCESA ISABEL"</t>
  </si>
  <si>
    <t>1ª ETAPA DAS OBRAS DE REURBANIZAÇÃO</t>
  </si>
  <si>
    <t>11º SEMINÁRIO DA MÚSICA DE MONTENEGRO</t>
  </si>
  <si>
    <t>100 Anos de Cascudo</t>
  </si>
  <si>
    <t>_x000D_
2 Etapa da Organização do Acervo Teotonio Vilela</t>
  </si>
  <si>
    <t>XII BIENAL DE MÚSICA BRASILEIRA CONTEMPORÂNEA</t>
  </si>
  <si>
    <t>Vozes do Tocantins - Festival de Intérprete do Tocantins</t>
  </si>
  <si>
    <t>Vitória Cine Vídeo (IV)</t>
  </si>
  <si>
    <t>Visitas e Atividades no MAM - Programa Museus</t>
  </si>
  <si>
    <t>VII Seminário Internacional de Dança de Brasília</t>
  </si>
  <si>
    <t>Videoteca e Visita Autoguida para o Museu de FCJA</t>
  </si>
  <si>
    <t>Vídeo Registro</t>
  </si>
  <si>
    <t>Via Sacra de Planaltina (Evento Selecionado)</t>
  </si>
  <si>
    <t>Vem Dançar no Piauí</t>
  </si>
  <si>
    <t>Valorização da Cultura Cabloca - Projeto Saúde e Alegria</t>
  </si>
  <si>
    <t>Uma Educação Musical Para o Século XXI</t>
  </si>
  <si>
    <t>Trinta Anos da Academia Nacional de Música (Evento Selecionado)</t>
  </si>
  <si>
    <t>Tratamento Técnico do acervo permanente da DAESP</t>
  </si>
  <si>
    <t>Terceiro Festival de Artes da Paraíba</t>
  </si>
  <si>
    <t>Tempo Passado/Tempo Presente: conservação, documentação, divulgação acervo do MABE - Programa Museus</t>
  </si>
  <si>
    <t>SOS - PALÁCIO DAS ARTES</t>
  </si>
  <si>
    <t>Sociedade Musical Uniào dos Artistas/Reforma do Prédio Sede</t>
  </si>
  <si>
    <t>Sinalização e Pesquisa no Museu Casa do Pontal</t>
  </si>
  <si>
    <t>SIMPÓSIO / FUMDHAN</t>
  </si>
  <si>
    <t>Show da Independência</t>
  </si>
  <si>
    <t>Série Restauro: Teatro Experimental do Pará Waldemar Henrique</t>
  </si>
  <si>
    <t>Seminário de Cinema  e Televisão do Mercosul (I)</t>
  </si>
  <si>
    <t>Semana Gonçalves Dias</t>
  </si>
  <si>
    <t>Semana Euclidiana 97-Evento Selecionado</t>
  </si>
  <si>
    <t>SALÃO DO LIVRO (P)</t>
  </si>
  <si>
    <t>Salão de Inverno Internacional de Artes Plásticas - Emenda / 97</t>
  </si>
  <si>
    <t>Sala de leitura da Casa  da Paz</t>
  </si>
  <si>
    <t>Rui Barbosa em Ação 97</t>
  </si>
  <si>
    <t>Rouxinóis, 30 Anos de Canto</t>
  </si>
  <si>
    <t>Rio Cine Festival (XIII)</t>
  </si>
  <si>
    <t>REVITALIZAÇÃO DO PATRIMONIO CULTURAL EM SALVADOR</t>
  </si>
  <si>
    <t>Revista do Patrimônio Histórico e Artístico Nacional nº 26 - 60 Anos do IPHAN - A Revista</t>
  </si>
  <si>
    <t xml:space="preserve">Restauração Parcial da Fortaleza de São José do Macapá_x000D_
</t>
  </si>
  <si>
    <t>RESTAURAÇÃO PALÁCIO DE CRISTAL</t>
  </si>
  <si>
    <t>Restauração e Reconversão do Palacete Pinho</t>
  </si>
  <si>
    <t>Restauração e conservação no Solar casa da Providência.</t>
  </si>
  <si>
    <t>Restauração e adaptação do Solar Santa Terezinha</t>
  </si>
  <si>
    <t>Restauração do Acervo do Museu de Arte Sacra - DESTAQUE</t>
  </si>
  <si>
    <t>Restauração da Igreja Nossa Senhora da Soledade</t>
  </si>
  <si>
    <t>Restauração da Igreja de São João Batista -Cametá</t>
  </si>
  <si>
    <t>Restauração da Capela da Adoração da Igreja N. Sra.  das Mercês</t>
  </si>
  <si>
    <t>REST. DO MUSEU HISTÓRICO E ARTÍSTICO DO MARANHÃO</t>
  </si>
  <si>
    <t>RESGATE DOC. AVULSOS DA CAPITANIA DO MARANHÃO</t>
  </si>
  <si>
    <t>Resgate do Patrimônio Histórico-Cultural das Populações Indígenas do Paraná</t>
  </si>
  <si>
    <t>Resgate Arte - Emenda 97</t>
  </si>
  <si>
    <t>RESERVA TÉCNICA E INFORMATIZAÇÃO DO MUSEU</t>
  </si>
  <si>
    <t>REPRES BRAS.EXPOSIÇÕES INTER. DE  ARTES PLÁSTICAS</t>
  </si>
  <si>
    <t>REMEMORAÇÃO DO CENTENÁRIO DA CAMPANHA DE CANUDOS</t>
  </si>
  <si>
    <t>Registro Musical</t>
  </si>
  <si>
    <t>Registro em CD do Festival de Inverno do MERCOSUL/95 e 97</t>
  </si>
  <si>
    <t>Reformulação Museográfica do Museu José Lins do Rego - Programa Museus</t>
  </si>
  <si>
    <t>REFORMA, AMPL. E EQUIP.  CENTRO CULT.ALTO VERA CRUZ</t>
  </si>
  <si>
    <t>Reforma Memorial Dino Gorini</t>
  </si>
  <si>
    <t>REFORMA ESTRUTURAL P/ INSTAL. TEATRO ALIANÇA FRANCESA</t>
  </si>
  <si>
    <t>REFORMA E MELHORIA DOS ESPAÇOS</t>
  </si>
  <si>
    <t>REFORMA E EQUIPAMENTOS DO TEATRO MUNICIPAL</t>
  </si>
  <si>
    <t>Reforma e Conclusão da Casa da Cultura</t>
  </si>
  <si>
    <t>Reforma e ampliação do Centro Cultural Teresa Raquel de Jesus, em Groaíras/CE</t>
  </si>
  <si>
    <t>Reforma do Prédio da Usina de Luz e Força de Piracuruca</t>
  </si>
  <si>
    <t>Reforma do Centro Comunitário das Artes e Cultura</t>
  </si>
  <si>
    <t>Reforma de Prédio Público para abrigar a Casa da Cultura de Colatina - Emenda/97</t>
  </si>
  <si>
    <t>REFORMA DE CENTRO CULTURAL</t>
  </si>
  <si>
    <t>Reforma da Sede do Museu Arqueológico de Sambaqui de Joinville-Emenda 97</t>
  </si>
  <si>
    <t>REFORMA DA IGREJA MATRIZ</t>
  </si>
  <si>
    <t>REFORMA DA BIBLIOTECA DEMOSTRATIVA (P)</t>
  </si>
  <si>
    <t>REEDIÇÃO DE OBRAS HISTÓRICAS E LITERÁRIAS</t>
  </si>
  <si>
    <t>Rede estadual de Cultura</t>
  </si>
  <si>
    <t>REDE DE INFORMAÇÕES DO PATRIMÔNIO HISTÓRICO</t>
  </si>
  <si>
    <t>Rede Brasil - Congresso Anual</t>
  </si>
  <si>
    <t>Rede Brasil - Circulando</t>
  </si>
  <si>
    <t>RECUPERAÇÃO E PRESERVAÇÃO DA IGREJA N. S. DE LOURDES</t>
  </si>
  <si>
    <t>RECUPERAÇÃO DO TEATRO MUNICIPAL SEVERINO CABRAL</t>
  </si>
  <si>
    <t>RECUPERAÇÃO DO TEATRO DA UFPE</t>
  </si>
  <si>
    <t>Recuperaçào do Centro Histórico de Salvador/BA</t>
  </si>
  <si>
    <t>RECUP. DO TEATRO DUARTE COELHO  (P)</t>
  </si>
  <si>
    <t>Reconstituindo a Memória do Município de Senador Guiomard</t>
  </si>
  <si>
    <t>Recitais Miguel Proença</t>
  </si>
  <si>
    <t>PROTEÇÃO E SEGURANÇA DO ACERVO DO MUSEU IMPERIAL</t>
  </si>
  <si>
    <t>Promoções da Sociedade Filarmônica de Juiz de Fora/97 (Evento Selecionado)</t>
  </si>
  <si>
    <t>Projeto Reforma de Espaço Cultural de Maranguapece.</t>
  </si>
  <si>
    <t>Projeto Museu de artes em cera.</t>
  </si>
  <si>
    <t>Projeto Cultural Kaiapó</t>
  </si>
  <si>
    <t>Projeto Cultural Asa Branca</t>
  </si>
  <si>
    <t>Projeto Conclusão de Obra do Espaço Cultural/ DF</t>
  </si>
  <si>
    <t>Projeto Ampliação do Teatro Cora Coralina.</t>
  </si>
  <si>
    <t>PROJETO "TEATRO ANIMADO NA ESCOLA"</t>
  </si>
  <si>
    <t>Programa Nacional de Artes Cênicas</t>
  </si>
  <si>
    <t>Programa de Integração Cinema-TV</t>
  </si>
  <si>
    <t>Produção Audiovisual  - Oficinas</t>
  </si>
  <si>
    <t>Produção Audiovisual</t>
  </si>
  <si>
    <t>Primeiro Encontro Regional de Tradição e Folclore da Fronteira Oeste do Rio Grande do Sul</t>
  </si>
  <si>
    <t>Preservar a Cultura é Cultuar o Tempo</t>
  </si>
  <si>
    <t>Preservação e Promoção da Arte e da Cultura em Rio Branco</t>
  </si>
  <si>
    <t>Preservação do Trabalho Artesanal</t>
  </si>
  <si>
    <t>PRESERVAÇÃO DO CENTRO HISTÓRICO DE SÃO LUÍS REDE ELÉTRICA SUBTERRÂNEA</t>
  </si>
  <si>
    <t>PRÊMIO ESTÍMULO TEATRO  E DANÇA</t>
  </si>
  <si>
    <t>Plano Anual de Atividades do Museu de Arte Contemporânea da USP/97-Programa Museus</t>
  </si>
  <si>
    <t>Plano Anual de Atividades 1997- Centro Popular de Cultura - Emenda 97</t>
  </si>
  <si>
    <t>Paixão de Cristo em Nova Jerusalém</t>
  </si>
  <si>
    <t>Paisagem de Ilhabela</t>
  </si>
  <si>
    <t>Orquestra Sinfônica do Teatro Nacional de Brasília</t>
  </si>
  <si>
    <t>Orquestra Sinfônica do Recife - Concertos de Verão-Programa Orquestra</t>
  </si>
  <si>
    <t>Orquestra Sinfônica do Estado de São Paulo - Temporada de Concertos 1997-Programa Orquestras</t>
  </si>
  <si>
    <t>Oficina para a montagem da peça teatral "Galvez - O Imperador do Acre"</t>
  </si>
  <si>
    <t>Oficina de teatro e Dança</t>
  </si>
  <si>
    <t>Oficina de Arte</t>
  </si>
  <si>
    <t>O Teatro que o Povo Cria - Cordão de Pássaros, Cordão de Bichos, Pássaros Juninos do Pará</t>
  </si>
  <si>
    <t>O Olhar da Mulher Negra: A Sociedade e a Cultura Brasileira Contemporânea - Evento Selecionado</t>
  </si>
  <si>
    <t>Nordeste</t>
  </si>
  <si>
    <t>Museu Vivo - Aprender Brincando</t>
  </si>
  <si>
    <t>Museu Novo</t>
  </si>
  <si>
    <t>MUSEU DO TREM</t>
  </si>
  <si>
    <t>MUSEU CASTRO MAIA</t>
  </si>
  <si>
    <t>Mulher a Cultura e o Cinema da América Latina (A)</t>
  </si>
  <si>
    <t>Mostra Internacional do Filme Etnográfico,3ª (Evento Selecionado)</t>
  </si>
  <si>
    <t>Mostra Internacional do Filme Etnográfico (IV)</t>
  </si>
  <si>
    <t>MOSTRA CULTURAL "VIVENDO MARANHÃO".</t>
  </si>
  <si>
    <t>Monologo de Uma Sombra (Produção Audiovisual)</t>
  </si>
  <si>
    <t>Modernidade e Viola(Evento Selecionado)</t>
  </si>
  <si>
    <t>Mestre Didi 80 anos - Seminário (evento Selecionado)</t>
  </si>
  <si>
    <t>Memorial do Museu Afro-Brasileiro Exposição Permanente - DESTAQUE</t>
  </si>
  <si>
    <t>Memória Sindical de Santos: 1930-1964</t>
  </si>
  <si>
    <t>Memória e Futuro - Continuidades Barrocas</t>
  </si>
  <si>
    <t>Memória da Arquitetura de Santos no Papel I: 1888-1900</t>
  </si>
  <si>
    <t>Média Metragem Geraldo Filme-Emenda 97</t>
  </si>
  <si>
    <t>Média Metragem "Geraldo Filme"</t>
  </si>
  <si>
    <t>Mário de Andrade</t>
  </si>
  <si>
    <t>Manutenção Orquestra Sinfônica Brasileira</t>
  </si>
  <si>
    <t>Manutenção e Ampliação do Programa Cultural</t>
  </si>
  <si>
    <t>MANUTENÇÃO DO TEATRO ARTHUR AZEVEDO</t>
  </si>
  <si>
    <t>Manutenção da Orquestra de Câmara de Teresina - Programa Orquestra</t>
  </si>
  <si>
    <t>Luminotecnico do Museu de Arte da Bahia - Programa Museus</t>
  </si>
  <si>
    <t>LIVRO "CANUDOS 100 ANOS"</t>
  </si>
  <si>
    <t>Ler e Conhecer</t>
  </si>
  <si>
    <t>Lançamento do CD Villa-Lobos e o Folclore Brasileiro - Sinfônica de Campinas - Programa Orquestras</t>
  </si>
  <si>
    <t>Jornal da Cidadania Especial</t>
  </si>
  <si>
    <t>Inverno Cultural, X</t>
  </si>
  <si>
    <t>Inventário e Estudo para Proteção de Conjuntos de Valor Cultural no Piauí</t>
  </si>
  <si>
    <t>Interiorizando a Informação Cultural</t>
  </si>
  <si>
    <t>Instalação de bilbioteca pública.</t>
  </si>
  <si>
    <t>INSTAL. DO PLANO DIRETOR E DA INPLANT. DO MADE</t>
  </si>
  <si>
    <t>Implntaçào de Biblioteca Pública</t>
  </si>
  <si>
    <t>Implantação e Conclusão da Biblioteca Pública de Acaraú/CE.</t>
  </si>
  <si>
    <t>Implantação do Sistema de Informação da Casa de Cultura Josué Montello</t>
  </si>
  <si>
    <t>IMPLANTAÇÃO DE SISTEMAS DE SEGURANÇA</t>
  </si>
  <si>
    <t>Implantaçào de biblioteca pública</t>
  </si>
  <si>
    <t>Implantação de biblbioteca púbçlica.</t>
  </si>
  <si>
    <t>Implantação de Bibioteca Pública</t>
  </si>
  <si>
    <t>Impl. Bibl. PM Santa Isabel do Ivaí/PR.</t>
  </si>
  <si>
    <t>Impl. Bibl. PM Sabino/SP</t>
  </si>
  <si>
    <t>Impl. Bibl. PM Pendências/RN</t>
  </si>
  <si>
    <t>Impl. Bibl. PM Passa e Fica/RN</t>
  </si>
  <si>
    <t>Impl. Bibl. PM Palmácia/CE</t>
  </si>
  <si>
    <t>Impl. bibl. PM Cáceres/PM</t>
  </si>
  <si>
    <t>Impl. Bibl. PM Arinos/MG.</t>
  </si>
  <si>
    <t>Impl. Bibl. PM Água Doce do Norte/ES.</t>
  </si>
  <si>
    <t>Imagens do Círio de Nazaré</t>
  </si>
  <si>
    <t>IGREJA DA SÉ- CONCLUSÃO DAS REFORMAS</t>
  </si>
  <si>
    <t>I Bienal de Artes Visuais do Mercosul (Evento Selecionado)</t>
  </si>
  <si>
    <t>Guarnicê de Cine-Vídeo (XX)</t>
  </si>
  <si>
    <t>Grupo Municipal de Danças Folclóricas de Chapada dos Guimarães</t>
  </si>
  <si>
    <t>Globalização e Cultura: Os Desafios do Desenvolvimento Latino Americano no Mundo Global</t>
  </si>
  <si>
    <t>Glauber Rocha e o Século do Cinema</t>
  </si>
  <si>
    <t>Fundação Mineiriana - Codice Costa Matoso</t>
  </si>
  <si>
    <t>Funcação Athos Bulcão - Guia de arquitetura e arte de Brsília.</t>
  </si>
  <si>
    <t>FORTALECIMENTO DAS INSTIUTIÇÕES CULTURAIS</t>
  </si>
  <si>
    <t>FILO-Festival Internacional de Londrina (Evento Selecionado)</t>
  </si>
  <si>
    <t>Festival Universitário de Teatro de Blumenau (11º)(Evneto Selecionado)</t>
  </si>
  <si>
    <t>Festival Nacional de Música de Câmara, II(Evento Selecionado)</t>
  </si>
  <si>
    <t>Festival Nacional de Cantadores Repentistas e Poetas Cordelistas- XXXIII</t>
  </si>
  <si>
    <t>Festival Nacional de Cantadores Repentistas e Poetas Cordelistas (XXXII) (Evento Selecionado)</t>
  </si>
  <si>
    <t>Festival Nacional de Artes da Paraíba/98 (IV)</t>
  </si>
  <si>
    <t>Festival Maranhense de Coros,21º (Evento Selecionado)</t>
  </si>
  <si>
    <t>Festival Internacional de Teatro de Bonecos de Canela (10) (Evento Selecionado)</t>
  </si>
  <si>
    <t>Festival Internacional de Música de Câmara do Pará (X)(Evento Selecionado)</t>
  </si>
  <si>
    <t>Festival Internacional de Curtas Metragens de São Paulo (VIII)</t>
  </si>
  <si>
    <t>Festival Folclórico de Parintins(XXXII) - Boi Caprichoso - Evento Selecionado</t>
  </si>
  <si>
    <t>Festival Folclórico de Parintins (XXXII) - Evento Selecionado</t>
  </si>
  <si>
    <t>Festival de Inverno de Campina Grande (XXII)</t>
  </si>
  <si>
    <t>Festival de Inverno da UFMG (29º)</t>
  </si>
  <si>
    <t>Festival de Gramado - Cinema Latino e Brasileiro (XXV)</t>
  </si>
  <si>
    <t>Festival de Brasília  do Cinema Brasileiro (XXX)</t>
  </si>
  <si>
    <t>Festival de Arte e Cultura (I)-Emenda 97</t>
  </si>
  <si>
    <t>Festival Cinema e Vídeo de Curitiba</t>
  </si>
  <si>
    <t>FESTIVAL "KERB DE SÃO MIGUEL"</t>
  </si>
  <si>
    <t>Fercapo - Festival Nacional da Canção Popular (Evento Selecionado)</t>
  </si>
  <si>
    <t>Extensão do Acervo Cinematográfico do MIS/PA</t>
  </si>
  <si>
    <t>Extensão do Acervo Cinematográfcio do MIS/PA</t>
  </si>
  <si>
    <t>Exposições de Pinturas de João Câmara em New York</t>
  </si>
  <si>
    <t>Exposição Memória da Amazônia "Alexandre R. Ferreira"</t>
  </si>
  <si>
    <t>Exposição Inaugural do Museu de Arte Moderna Aloísio Magalhães em Recife - Programa Museus</t>
  </si>
  <si>
    <t>EXPOSIÇÃO DE ESCULTURAS</t>
  </si>
  <si>
    <t>EXPOSIÇÃO " JESUS RAPHAEL SOTO"</t>
  </si>
  <si>
    <t>Estância da Canção Gaúcha - Emenda 97</t>
  </si>
  <si>
    <t>ESPAÇO CULTURAL GILBERTO FREIRE</t>
  </si>
  <si>
    <t>esenvolvimento de diretrizes de pesquisa para o Programa "BID-Cultura".</t>
  </si>
  <si>
    <t>Escola Oficina de Salvador.</t>
  </si>
  <si>
    <t xml:space="preserve">Equipar e instrumentalizar o Centro de Criatividade, o Teatro e a Biblioteca do Espaço Cultural -_x000D_
</t>
  </si>
  <si>
    <t>Engenho e Arquitetura</t>
  </si>
  <si>
    <t>Encontro de Diretores Municipais de Cultura (I)</t>
  </si>
  <si>
    <t>ENCONTRO DA CULTURA BRASILEIRA</t>
  </si>
  <si>
    <t>EDIÇÃO DO "LIVRO DE ARTE" DO MUSEU COSTA PINTO</t>
  </si>
  <si>
    <t>Edição de Álbum das Festas Populares Religiosas</t>
  </si>
  <si>
    <t>Domingo é dia de cantoria - Campeonato Paulista de Poetas Repentistas-Emenda 97</t>
  </si>
  <si>
    <t>Documentação Audio-Visual</t>
  </si>
  <si>
    <t>DOCUMENTA MARANHÃO/97</t>
  </si>
  <si>
    <t>Divulgação do Patrimônio Cultural</t>
  </si>
  <si>
    <t>Dinamização de Espaços Literários Afro-Brasileiros</t>
  </si>
  <si>
    <t>Dinamização das Atividades da Biblioteca Pública Estadual</t>
  </si>
  <si>
    <t>Dica Frazão</t>
  </si>
  <si>
    <t>Desenvolvimento de Política Cultural</t>
  </si>
  <si>
    <t>Delmiro Gouveia- 10 de outubro, 80 anos.....</t>
  </si>
  <si>
    <t>DA HISTÓRIA AO MITO--</t>
  </si>
  <si>
    <t>Curso de Realização Cinematográfica II</t>
  </si>
  <si>
    <t>Curso de Realização Cinematográfica - DESTAQUE</t>
  </si>
  <si>
    <t>Cultura Popular, um Caminho</t>
  </si>
  <si>
    <t>Cultura e Reforma Agrária - Emenda/97</t>
  </si>
  <si>
    <t>Coral dos Vaqueiros</t>
  </si>
  <si>
    <t>Convênio MinC e Fundação Cultural Palmares.</t>
  </si>
  <si>
    <t>Convênio 022/97-CGC/SAA/MINC, e IPHAN-SP-/cinemateca  Brasileira-Deposíto Climatizado.</t>
  </si>
  <si>
    <t>Convenio   IPHAN/MINC para construção e implantação da Reserva Técnica no MUSEU DA REPÚBLICA.</t>
  </si>
  <si>
    <t>Contrução e Equipamento de Centro Cultural em Pereiro</t>
  </si>
  <si>
    <t>Contratação de Serviços Técnicos Profissionais Especializados</t>
  </si>
  <si>
    <t>Contratação de Pessoal para Suporte em análise de Projetos Culturais/FBN</t>
  </si>
  <si>
    <t>Contratação de Pareceristas</t>
  </si>
  <si>
    <t>CONTINUIDADE DA CONSTRUÇÃO DO CENTRO CULTURAL</t>
  </si>
  <si>
    <t>CONT. CLIMATIZAÇÃO TEATRO ODILO COSTA</t>
  </si>
  <si>
    <t>Construção e Equipamento do Centro Cultural em Espumoso-Emenda 97</t>
  </si>
  <si>
    <t>Construção e Equipamento do Centro Cultural de Porangatú</t>
  </si>
  <si>
    <t>Construção e Equipamento do Centro Cultural de Maximiliano de Almeida-Emenda 97</t>
  </si>
  <si>
    <t>Construção e Equipamento do Centro Cultural de Ichu</t>
  </si>
  <si>
    <t>Construção e Equipamento de Centro Cultural em Pitanga</t>
  </si>
  <si>
    <t>Construção e Equipamento de Centro Cultural em Paranavaí-Emenda 97</t>
  </si>
  <si>
    <t>Construção e Equipamento de Centro Cultural em Juranda-Emenda 97</t>
  </si>
  <si>
    <t>Construção e Equipamento de Centro Cultural em Cruzeiro do Sul</t>
  </si>
  <si>
    <t>Construção e Equipamento de  Centro Cultural em Rio Branco-Emenda 97</t>
  </si>
  <si>
    <t>CONSTRUÇÃO DO TEATRO MUNICIPAL</t>
  </si>
  <si>
    <t>Construção do Centro Cultural em Guajará-Emenda 97</t>
  </si>
  <si>
    <t>Construção do Centro Cultural de Toledo-Emenda 97</t>
  </si>
  <si>
    <t>Construção do Centro Cultural de Manacapuru-Emenda 97</t>
  </si>
  <si>
    <t>Construção do Centro Cultural de Costa Marques</t>
  </si>
  <si>
    <t>Construção do Centro Cultural de Catanduvas-Emenda 97</t>
  </si>
  <si>
    <t>Construção do Centro Cultural de Canudos - Emenda/97</t>
  </si>
  <si>
    <t>Construção do Centro Cultural de Caçu</t>
  </si>
  <si>
    <t>Construção do Centro Cultural de  Ji-Paraná - Complementação do Teatro</t>
  </si>
  <si>
    <t>Construção de Centro Cultural em São Jorge-Emenda 97</t>
  </si>
  <si>
    <t>Construção de Centro Cultural em Jaramataia</t>
  </si>
  <si>
    <t>Construção de Centro Cultural em Horizontina-Emenda 97</t>
  </si>
  <si>
    <t>Construção de Centro Cultural em Astolfo Dutra</t>
  </si>
  <si>
    <t>CONSERVAÇÃO DA COLEÇÃO DE GRAVURAS ARTHUR AZEVEDO</t>
  </si>
  <si>
    <t>Cons. Bibl. PM Tangará/RN</t>
  </si>
  <si>
    <t>Conhecer para preservar-2ª etapa</t>
  </si>
  <si>
    <t>Conhecendo e Preservando as Culturas Indígenas</t>
  </si>
  <si>
    <t>Conferência Anual da CECA/ICOM - 1997.</t>
  </si>
  <si>
    <t>Conclusão das Obras da Casa de Cultura em Lagoa Vermelha-Emenda 97</t>
  </si>
  <si>
    <t>Concertos Populares - OSPA/97- Programa Orquestras</t>
  </si>
  <si>
    <t>CONCERTOS DE SINOS</t>
  </si>
  <si>
    <t>COMPLEMENTAÇÃO DAS OBRAS DO ARQUIVO PÚBLICO</t>
  </si>
  <si>
    <t>COMPLEMENTAÇÃO DA REVITALIZAÇÃO DA CASA DOM AQUINO</t>
  </si>
  <si>
    <t>COMPLEM. DA RESTAURAÇÃO DA CATEDRAL DE SANT'ANNA</t>
  </si>
  <si>
    <t>Comemoração do Centenário de Lorenzo Fernandez  (Evento Selecionado.)</t>
  </si>
  <si>
    <t>Coleção de Gravuras da Coleção Arthur Azevedo</t>
  </si>
  <si>
    <t>Co-Edição de Títulos de Autores da Região Norte</t>
  </si>
  <si>
    <t>CLIMAT MUSEU FOLC. EDISON CARNEIRO</t>
  </si>
  <si>
    <t>Circo Nerino - DESTAQUE</t>
  </si>
  <si>
    <t>Cine Ceará  - Festival Nacional de Cinema e Vídeo</t>
  </si>
  <si>
    <t>Centro de Eventos de Passo Fundo-Emenda 97</t>
  </si>
  <si>
    <t>Centro Cultural Arroio Grande-Emenda</t>
  </si>
  <si>
    <t>Centenário do Cineasta Humberto Mauro - DESTAQUE</t>
  </si>
  <si>
    <t>Cem Anos de Cinema</t>
  </si>
  <si>
    <t>CD's Concerto de Cantoras Negras Brasileiras</t>
  </si>
  <si>
    <t>Cantocantins - Festival de Música do Estado do Tocantins (evento Selecionado)</t>
  </si>
  <si>
    <t>Caixa Estante</t>
  </si>
  <si>
    <t>BRASIL 500 ANOS - EXPERIÊNCIA E    DESTINO</t>
  </si>
  <si>
    <t>Bahia Memória Viva - 1a. Etapa</t>
  </si>
  <si>
    <t>Bahia Memória Viva</t>
  </si>
  <si>
    <t>Bahia em Áudio e Vídeo (Ex Fortalecimento da Associação dos Grêmios) - Emenda 97</t>
  </si>
  <si>
    <t>Atlântico Negro - O Mar de Zumbi - Na Rota dos Orixás</t>
  </si>
  <si>
    <t>Artes Cênicas</t>
  </si>
  <si>
    <t>Artes  Plásticas</t>
  </si>
  <si>
    <t>Arte Maior nos Dedos de Nelson Freire(A)</t>
  </si>
  <si>
    <t>Arrastão Cultural</t>
  </si>
  <si>
    <t>Arquivo Histórico de João Pessoa</t>
  </si>
  <si>
    <t>Arquivo da Cultura e da Educação do Paraná - Programa de Gestão Documental</t>
  </si>
  <si>
    <t>Arquitetura da Imigração Italiana no Espirito Santo</t>
  </si>
  <si>
    <t>Arqueologia</t>
  </si>
  <si>
    <t>AQUISIÇÃO DE UNIDADE MÓVEL CULTURAL</t>
  </si>
  <si>
    <t>Aquisição de Equipamentos e Acervo Bilbliográfico de Castanheiras</t>
  </si>
  <si>
    <t>AQUISIÇÃO DE EQUIPAMENTO  P/ MUSEU DA IMAGEM E DO SOM</t>
  </si>
  <si>
    <t>Aquisição de acervo bibliográfico, equipamento e mobiliário para impl. de uma biblioteca púbica.</t>
  </si>
  <si>
    <t>APRESENTAÇÃO DE 10 ESPETÁLOS DO CIRCO ZANQUETTINI</t>
  </si>
  <si>
    <t>APRESENTAÇÃO DA ORQUESTRA NO "GOLD ROOM"</t>
  </si>
  <si>
    <t>Apoio e Incentivo aos Festejos Juninos Maranhenses (Evento Selecionado)</t>
  </si>
  <si>
    <t>APOIO A PRODUÇÃO CULTURAL E ARTÍSTICA EM SALVADOR</t>
  </si>
  <si>
    <t>APOIO A PROD. CULT. FESTIVAL GAUCHO DE ARTE E TRADIÇÃO</t>
  </si>
  <si>
    <t>Aparelhamento Geral do Ape- Es - DESTAQUE</t>
  </si>
  <si>
    <t>Ampliação e reformas nas dependências do Centro Educativo Social (Emenda 97)</t>
  </si>
  <si>
    <t>Ampliação e Reforma da Casa da Cultura.</t>
  </si>
  <si>
    <t>AMPLIAÇÃO E MELHORIA DA BIBLIOTECA PÚBLICA</t>
  </si>
  <si>
    <t>Ampliação da biblioteca pública</t>
  </si>
  <si>
    <t>Alameda dos Presépios</t>
  </si>
  <si>
    <t>AGENCIAMENTO CULTURAL DO BAIRRO DO RECIFE (P)</t>
  </si>
  <si>
    <t>ADAPTAÇÃO DE ESPAÇO PARA  CRIAÇÃO DA CASA DA CULTURA</t>
  </si>
  <si>
    <t>A Juventude eo Velho Chico.</t>
  </si>
  <si>
    <t>3ª BIENAL INTERNACIONAL DE ARQUITETURA DE SÃO PAULO</t>
  </si>
  <si>
    <t>24ª BIENAL INTERNACIONAL DE SÃO PAULO</t>
  </si>
  <si>
    <t>16º SALÃO NACIONAL DE ARTES PLÁSTICAS</t>
  </si>
  <si>
    <t>TERRAS DE PRETO</t>
  </si>
  <si>
    <t>TEATRO GREGÓRIO DE MATTOS</t>
  </si>
  <si>
    <t>SÍTIO BURLE MARX</t>
  </si>
  <si>
    <t>Serviços de Conservação no Círculo Operário De Penedo</t>
  </si>
  <si>
    <t>Seminário o Cinema no Final do Século XX</t>
  </si>
  <si>
    <t>Semana Euclidiana 96</t>
  </si>
  <si>
    <t>Salão de Artes Plásticas de Rondônia</t>
  </si>
  <si>
    <t>Rui Barbosa em Ação</t>
  </si>
  <si>
    <t>Rio Cine Festival (XII)</t>
  </si>
  <si>
    <t>Restauro de Emergência  em Nove Segmentos do Patrimônio Cultural</t>
  </si>
  <si>
    <t>Restauro de 7 Filmes Brasileiros</t>
  </si>
  <si>
    <t>Restauração e Revitalização  do Antigo Mercardo Municipal de Diamantina</t>
  </si>
  <si>
    <t>Restauração e reforma da pinacoteca do Estado de São Paulo.</t>
  </si>
  <si>
    <t>RESTAURAÇÃO E REFORMA DA GALERIA METROPOLITANA DE ARTES ALOÍSIO MAGALHÃES</t>
  </si>
  <si>
    <t>Restauração e Adequação do Prédio da Estação Ferroviária de Pará de Minas</t>
  </si>
  <si>
    <t>Restauração do Porto de São Mateus</t>
  </si>
  <si>
    <t>RESTAURAÇÃO DE PRÉDIOS HISTÓRICOS</t>
  </si>
  <si>
    <t>Restauração de Cinco Pinturas de Cavaletes</t>
  </si>
  <si>
    <t>Restauração da Pavimentação e Passeios dos Sítios Históricos de Olinda</t>
  </si>
  <si>
    <t>Restauração da Igreja Santo Alexandre</t>
  </si>
  <si>
    <t>Restauração da Igreja Matriz de Santiago do Iguape</t>
  </si>
  <si>
    <t>Restauração da Igreja Matriz de Nossa Senhora da Conceição</t>
  </si>
  <si>
    <t>Restauração da Casa de Cultura de Atalaia</t>
  </si>
  <si>
    <t>Restauração da Casa de Cultura Carlos Chagas</t>
  </si>
  <si>
    <t>RESTAURAÇÃO CENTRO HISTÓRICO DA LAPS</t>
  </si>
  <si>
    <t>Reforma Museu de Arte Mordena</t>
  </si>
  <si>
    <t>Reforma e Adaptação da Biblioteca Pública</t>
  </si>
  <si>
    <t>Reforma do Theatro Municipal</t>
  </si>
  <si>
    <t xml:space="preserve">REESTRUTURAÇÃO DA PRAÇA CÂNDIDO PORTINARI </t>
  </si>
  <si>
    <t>Recuperação dos Calçadoes do Centro Histórico.</t>
  </si>
  <si>
    <t>RECUPERAÇÃO DO PALACETE BARÃO DE JARAGUÁ E ATUALIZAÇÃO DA BIBLIOTECA E ARQUIVO PÚBLICO ESTADUAL</t>
  </si>
  <si>
    <t>Recuperação do Jardim e Pomar da Fundação Casa de José Américo</t>
  </si>
  <si>
    <t>RECUPERAÇÃO DA IGREJA DA SÉ</t>
  </si>
  <si>
    <t>Recuperação da Casa da Cultura  de Baião</t>
  </si>
  <si>
    <t>Reaparelhamento da Orquestra Sinfônica</t>
  </si>
  <si>
    <t>Realização de Filmes</t>
  </si>
  <si>
    <t>READAPTAÇÃO E RESTAURO DO THEATRO TREZE DE MAIO (CONCLUSÃO)</t>
  </si>
  <si>
    <t>Publicação do Projeto Memória de Velhos</t>
  </si>
  <si>
    <t>Promoção e Incentivo às Artes Cênicas, Visuais e Música na Região Norte</t>
  </si>
  <si>
    <t>Promoção e Divulgação da Produção Literária Brasileira</t>
  </si>
  <si>
    <t>Promoção da Leitura</t>
  </si>
  <si>
    <t>Projeto Ibérico na Área de Interpretação Teatral</t>
  </si>
  <si>
    <t>Prioridades Culturais do Município</t>
  </si>
  <si>
    <t>Preservação e Valorização do Sítio Arqueológico Missioneiro de São Miguel Arcanjo</t>
  </si>
  <si>
    <t>Preservação e Promoção da Arte e Cultura</t>
  </si>
  <si>
    <t>Prêmio Incentivo - Vídeo</t>
  </si>
  <si>
    <t>Premio Estimulo ao  Teatro e Dança do Nordeste e Reformas no Espaço Tiridá</t>
  </si>
  <si>
    <t>Patrimônio Histórico Contextualizado - DESTAQUE</t>
  </si>
  <si>
    <t>PAÇO IMPERIAL</t>
  </si>
  <si>
    <t>MUSEU LASAR SEGAL</t>
  </si>
  <si>
    <t>MUSEU HISTÓRICO NACIONAL</t>
  </si>
  <si>
    <t>MUSEU DO CEARÁ</t>
  </si>
  <si>
    <t>Museu do Brejo Paraibano</t>
  </si>
  <si>
    <t>MUSEU DO 1º REINADO - CASA MARQUESA DE SANTOS RECUP.ESTRUT E OBRAS EMERG.</t>
  </si>
  <si>
    <t>Museu de Paleontologia</t>
  </si>
  <si>
    <t>Museu de Artes do Espírito Santo - MAES</t>
  </si>
  <si>
    <t>MUSEU DA INCONFIDENCIA</t>
  </si>
  <si>
    <t>MODERNIZAÇÃO DO CENTRO DE CRIATIVIDADE " ODYLO COSTA, FILHO"</t>
  </si>
  <si>
    <t>Modernização da Caixa Cênica do Teatro Santa Isabel</t>
  </si>
  <si>
    <t>Manutenção da Biblioteca Professor Bernardo Reidorfer</t>
  </si>
  <si>
    <t>MANUTENÇÃO  DA BIBLIOTECA PROF.BERNARDO REIDORFER</t>
  </si>
  <si>
    <t>Jornada Internacional de Cinema da Bahia XXIII</t>
  </si>
  <si>
    <t>Itinerância Romançal</t>
  </si>
  <si>
    <t>Iplantação de Biblioteca Pública</t>
  </si>
  <si>
    <t>Inventário do Patrimônio Edificado de Santa Luzia</t>
  </si>
  <si>
    <t>Indentificação e Localização de Unidades Funcionais Coloniais em Pernambuco</t>
  </si>
  <si>
    <t>IMPLANTAÇÃO DO CENTRO DE ANIMAÇÃO CULTURAL</t>
  </si>
  <si>
    <t>Implantação de uma Biblioteca Pública</t>
  </si>
  <si>
    <t>Impl. Bibl. PM Governo do Estado do Maranhão.</t>
  </si>
  <si>
    <t>Impérios do Prazer</t>
  </si>
  <si>
    <t>Impantação de biblioteca pública com aquisição de acervo bibliográfico, equipamento e mobiliário.</t>
  </si>
  <si>
    <t>Imagens Trágicas - Imagens de Esperança- Exposição de Sebastião Salgado</t>
  </si>
  <si>
    <t>Imagem Brasil</t>
  </si>
  <si>
    <t>Igreja Matriz</t>
  </si>
  <si>
    <t>História e Tradição das folias de reis em Uberaba - Prestação de Contas</t>
  </si>
  <si>
    <t>Guarnicê de Cine Vídeo (19o.)</t>
  </si>
  <si>
    <t>Geografia na Obra de José Américo de Almeida (A)</t>
  </si>
  <si>
    <t>Fórum Nacional de Secretários de Estado da Cultura</t>
  </si>
  <si>
    <t>Festival Regional de Porto Nacional</t>
  </si>
  <si>
    <t>Festival de Gramado - Cinema Latino e Brasileiro (24o.)</t>
  </si>
  <si>
    <t>Festival de Brasília do Cinema Brasileiro 29º</t>
  </si>
  <si>
    <t>Festival de Brasília do Cinema Brasileiro (29o.)</t>
  </si>
  <si>
    <t>Fest Vídeo de Porto Alegre</t>
  </si>
  <si>
    <t>Equipamentos para Casa da Cultura Ivan Marrocos - DESTAQUE</t>
  </si>
  <si>
    <t>Equipamento e Material Permanente para Biblioteca Pública Municipal</t>
  </si>
  <si>
    <t>Documentos Inéditos dos Artistas da Corte de Nassau-Século XVII</t>
  </si>
  <si>
    <t>Divusão 11º Festival  Internacional VideoBrasil</t>
  </si>
  <si>
    <t>Dinamização da Biblioteca Pública Municipal José Sarney</t>
  </si>
  <si>
    <t>DIFUSÃO E INFORMATIZAÇÃO DA CASA DO PONTAL</t>
  </si>
  <si>
    <t>DIFUSÃO DA ARTE BRASILEIRA</t>
  </si>
  <si>
    <t>Cultura na Terra</t>
  </si>
  <si>
    <t>CONTINUAÇÃO DA IMPLANTÇÃO DO PROJETO "RAÍZES" NO CENTRO HISTÓRICO DA CIDADE DE BOA VISTA/RR</t>
  </si>
  <si>
    <t>Construção e Equipamentos do Centro Cultural de Três Passos</t>
  </si>
  <si>
    <t>Construção e Equipamento de Centro Cultural em Alto Feliz</t>
  </si>
  <si>
    <t>Construção de uma biblioteca Pública</t>
  </si>
  <si>
    <t>Construção de um Teatro em Porto Velho</t>
  </si>
  <si>
    <t>Construção de biblioteca pública.</t>
  </si>
  <si>
    <t>Construção de Biblioteca Pública.</t>
  </si>
  <si>
    <t>Construção da Segunda Etapa da Biblioteca Pública de Acaraú</t>
  </si>
  <si>
    <t>Construção da 1ª etapa da Biblioteca Pública de Acaraú/CE.</t>
  </si>
  <si>
    <t>Const. Bibl. Itaitinga/CE.</t>
  </si>
  <si>
    <t>CONSERVAÇÃO DA COBERTA DO CONVENTO DE NOSSA SENHORA DOS ANJOS</t>
  </si>
  <si>
    <t>Consciência Negra 1996 - Zumbi - 301</t>
  </si>
  <si>
    <t>Congressos Literários/96</t>
  </si>
  <si>
    <t>Concertos da Orquestra Sinfônica do Rio Grande do Norte</t>
  </si>
  <si>
    <t>Comercialização de Filmes</t>
  </si>
  <si>
    <t>Cobertura do Teatro de Arena</t>
  </si>
  <si>
    <t>CLIMATIZAÇÃO DO MUSEU NACIONAL DE BELAS ARTES</t>
  </si>
  <si>
    <t>Circuito regional de Teatro</t>
  </si>
  <si>
    <t>Cinema de Curitiba: Revitalização</t>
  </si>
  <si>
    <t>Centro Cultural de Redenção</t>
  </si>
  <si>
    <t>Centro Cultural de Igarassú</t>
  </si>
  <si>
    <t>CASA DO VIOLEIRO</t>
  </si>
  <si>
    <t>Casa da Cultura - Arquivo público</t>
  </si>
  <si>
    <t>Carlos Gomes: O Homem e a Música</t>
  </si>
  <si>
    <t>Cadastro de Informações Culturais</t>
  </si>
  <si>
    <t>Biblioteca de Igarassu</t>
  </si>
  <si>
    <t>Biblioteca - Centro Cultural da Comunidade</t>
  </si>
  <si>
    <t>ARTE VERÃO MACAPÁ</t>
  </si>
  <si>
    <t>ARACY DE ALMEIDA - ARQUIDUQUESA DO ENCANTADO</t>
  </si>
  <si>
    <t>AQUISIÇÃO DE MATERIAL PARA TEATRO</t>
  </si>
  <si>
    <t>APRESENTAÇÃO FOLCLORICA BOI BUMBA GARANTIDO</t>
  </si>
  <si>
    <t>APRESENTAÇÃO FOLCLORICA BOI BUMBA CAPRICHOSO</t>
  </si>
  <si>
    <t>Apoio Técnico na preparação de documentos a serem apresentados ao BID</t>
  </si>
  <si>
    <t>Apoio a Finalização de Títulos</t>
  </si>
  <si>
    <t>Apoio a Conclusão do Centro Cultural de São Domingos</t>
  </si>
  <si>
    <t>Anuário dos Técnicos de Cinema e Vídeo</t>
  </si>
  <si>
    <t>AMPLIAÇÃO E REFORMA DO CENTRO CULTURAL</t>
  </si>
  <si>
    <t>Ampliação e Recuperação do MADP</t>
  </si>
  <si>
    <t>Ampliação do Acervo Bibliográfico</t>
  </si>
  <si>
    <t>AMPLI. E RESTAURAÇÃO DO MUSEU SACRO</t>
  </si>
  <si>
    <t>Adaptação e Aparelhamento da Biblioteca Pública</t>
  </si>
  <si>
    <t>Acervo Para Biblioteca Pública de Dianopólis</t>
  </si>
  <si>
    <t>Acervo Para Biblioteca Municipal</t>
  </si>
  <si>
    <t>20 ANOS DA ORQUESTRA SINFÔNICA MUNICIPAL DE CAMPINAS "RECUPERAÇÃO DE INFRAESTRUTURA"</t>
  </si>
  <si>
    <t>TRIBUTO A ZUMBI DOS PALMARES</t>
  </si>
  <si>
    <t>Revitalização de Patrimônio</t>
  </si>
  <si>
    <t>REVITALIZAÇÃO DA ORQUESTRA SINFÔNICA DE MINAS GERAIS</t>
  </si>
  <si>
    <t>Restauro da Sede do Arquivo público Antônio Guimarães e aquisição de equipamentos e mobiliários</t>
  </si>
  <si>
    <t>Restauração da Igreja Nossa Senhora do Rosário dos Homens de Pretos de Olinda</t>
  </si>
  <si>
    <t>RECUPERAÇÃO E ADEQUAÇÃO DO TEATRO GLAUCE ROCHA</t>
  </si>
  <si>
    <t>REALIZAÇÃO DO ESPETACULO "ORFEU DA CONCEIÇÃO"</t>
  </si>
  <si>
    <t>REALIZ. DE 02 ESPETACULOS NATALINOS COM A EDISCA</t>
  </si>
  <si>
    <t>PROJETO LEMBRANÇAS</t>
  </si>
  <si>
    <t>PROJETO DESIGN 95</t>
  </si>
  <si>
    <t>PROJETO DE OTIMIZAÇÃO CULTURAL DA CASA FRANÇA- BRASIL</t>
  </si>
  <si>
    <t>PROJETO AÇÃO SOCIAL PELA MÚSICA</t>
  </si>
  <si>
    <t>PROJ. CINEMATOGRAFICO "O SERTAO DAS MEMORIAS"</t>
  </si>
  <si>
    <t>PROGRAMAÇÃO FUNDAÇÃO BIBLIOTECA NACIONAL / 1995</t>
  </si>
  <si>
    <t>PRESERVAÇÃO E ACESSO À DOCUMENTAÇÃO POVOS INDIGENAS</t>
  </si>
  <si>
    <t>PREPARAÇÃO E IMPLANTAÇÃO PARCIAL DA EXPOSIÇÃO PERMANENTE DO MUSEU DO HOMEM AMERICANO.</t>
  </si>
  <si>
    <t>MEDALHA DOS ZUMBI DOS PALMARES</t>
  </si>
  <si>
    <t>IV SEMANA DE ARTE DA UEL</t>
  </si>
  <si>
    <t>Implantação de Espaço Cultural para Atividades Culturais na área de Música da Igreja de São Bento</t>
  </si>
  <si>
    <t>GLOBALIZAÇÃO DA CULT., FOLCLORE E IDENT. REGIONAL</t>
  </si>
  <si>
    <t>ESTÍMULO ÀS ORGANIZAÇÕES AFRO-BRASILEIRAS</t>
  </si>
  <si>
    <t>DISTRIBUIÇÃO DA CARTILHA DA VIDA DE ZUMBI</t>
  </si>
  <si>
    <t>DIFUSÃO FESTAS POPULARES BRASILEIRAS</t>
  </si>
  <si>
    <t>CULTURA EM ÁREAS DE REFORMA AGRÁRIA</t>
  </si>
  <si>
    <t>CRIAÇAO DO PREMIO "LEANDRO GOMES DE BARROS"</t>
  </si>
  <si>
    <t>CONSERVAÇÃO DO PREDIO DO MAM - RJ</t>
  </si>
  <si>
    <t>CIRCO-TEATRO ARRAIAL</t>
  </si>
  <si>
    <t>CINE TEATRO FERNANDO SANTA CRUZ E SEU ENTORNO</t>
  </si>
  <si>
    <t>Centro de Artes e Convenções de Ouro Preto</t>
  </si>
  <si>
    <t>Bernardo Sayão e a Rodovia Norte Sul</t>
  </si>
  <si>
    <t>APOIO E ACOMPANHAMENTO AO TRIBUTO A ZUMBI DOS PALMARES</t>
  </si>
  <si>
    <t>A ARTE NO SÉCULO XXI - A HUMANIZAÇÃO DAS TECNOLOGIAS</t>
  </si>
  <si>
    <t>RAISED VALUE REAL</t>
  </si>
  <si>
    <t>IPCA</t>
  </si>
  <si>
    <t>Raised Value</t>
  </si>
  <si>
    <t>City</t>
  </si>
  <si>
    <t>StateXXX</t>
  </si>
  <si>
    <t>State</t>
  </si>
  <si>
    <t>Proponent</t>
  </si>
  <si>
    <t>Year of Proposition</t>
  </si>
  <si>
    <t>SCC</t>
  </si>
  <si>
    <t>Cultural Segment</t>
  </si>
  <si>
    <t>Cultural Area</t>
  </si>
  <si>
    <t>Project</t>
  </si>
  <si>
    <t>Code</t>
  </si>
  <si>
    <t>Platform</t>
  </si>
  <si>
    <t xml:space="preserve">Videofonográfica </t>
  </si>
  <si>
    <t xml:space="preserve">Treinamento de pessoal p/ manutenção de acervos </t>
  </si>
  <si>
    <t xml:space="preserve">Treina pessoal p manuten de acervos bibliográficos </t>
  </si>
  <si>
    <t>Artes Cênicas e Espetáculo</t>
  </si>
  <si>
    <t xml:space="preserve">Teatro </t>
  </si>
  <si>
    <t xml:space="preserve">Restauração/Bolsas </t>
  </si>
  <si>
    <t xml:space="preserve">Restauração de Patrimônio Museológico </t>
  </si>
  <si>
    <t xml:space="preserve">Restauração de Patrimônio Material </t>
  </si>
  <si>
    <t xml:space="preserve">Restauração de Acervos Museológicos </t>
  </si>
  <si>
    <t xml:space="preserve">Restauração de Acervos </t>
  </si>
  <si>
    <t xml:space="preserve">Restauração de Acervo Audiovisual </t>
  </si>
  <si>
    <t xml:space="preserve">Rádios e TVs Educativas não comerciais </t>
  </si>
  <si>
    <t xml:space="preserve">Rádio/Tvs Educativa </t>
  </si>
  <si>
    <t xml:space="preserve">Projetos Audiovisuais Transmidiáticos </t>
  </si>
  <si>
    <t xml:space="preserve">Projeto educativo de Visual Arts </t>
  </si>
  <si>
    <t xml:space="preserve">Projeto de fomento à cadeia produtiva arte visual </t>
  </si>
  <si>
    <t xml:space="preserve">Produção Videofonográfica de média metragem </t>
  </si>
  <si>
    <t xml:space="preserve">Produção Videofonográfica de curta metragem </t>
  </si>
  <si>
    <t xml:space="preserve">Produção Televisiva </t>
  </si>
  <si>
    <t xml:space="preserve">Produção Radiofônica </t>
  </si>
  <si>
    <t xml:space="preserve">Produção de obras seriadas </t>
  </si>
  <si>
    <t xml:space="preserve">Produção Cinematográfica de média metragem </t>
  </si>
  <si>
    <t xml:space="preserve">Produção Cinematográfica de curta metragem </t>
  </si>
  <si>
    <t xml:space="preserve">Produção Cinematográfica </t>
  </si>
  <si>
    <t xml:space="preserve">Preservação/Restauração da Memória Cinematográfica </t>
  </si>
  <si>
    <t xml:space="preserve">Preservação de Patrimônio Museológico </t>
  </si>
  <si>
    <t xml:space="preserve">Preservação de Patrimônio Material </t>
  </si>
  <si>
    <t xml:space="preserve">Preservação de Patrimônio imaterial </t>
  </si>
  <si>
    <t xml:space="preserve">Preservação de Acervos Museológicos </t>
  </si>
  <si>
    <t xml:space="preserve">Preservação de Acervos </t>
  </si>
  <si>
    <t xml:space="preserve">Preservação de Acervo Audiovisual </t>
  </si>
  <si>
    <t xml:space="preserve">Plásticas </t>
  </si>
  <si>
    <t xml:space="preserve">Pesquisa Audiovisual </t>
  </si>
  <si>
    <t xml:space="preserve">Periódicos e outras publicações </t>
  </si>
  <si>
    <t xml:space="preserve">Periódicos </t>
  </si>
  <si>
    <t xml:space="preserve">Orquestra </t>
  </si>
  <si>
    <t xml:space="preserve">Ópera Rock </t>
  </si>
  <si>
    <t xml:space="preserve">Ópera </t>
  </si>
  <si>
    <t xml:space="preserve">Obras de Referência </t>
  </si>
  <si>
    <t xml:space="preserve">Música Popular </t>
  </si>
  <si>
    <t xml:space="preserve">Música Instrumental </t>
  </si>
  <si>
    <t xml:space="preserve">Música Erudita </t>
  </si>
  <si>
    <t xml:space="preserve">Museu </t>
  </si>
  <si>
    <t xml:space="preserve">Multimídia </t>
  </si>
  <si>
    <t xml:space="preserve">Moda </t>
  </si>
  <si>
    <t xml:space="preserve">Mímica </t>
  </si>
  <si>
    <t xml:space="preserve">Manutenção de salas de Teatro (&lt;100 mil hab) </t>
  </si>
  <si>
    <t xml:space="preserve">Manutenção de salas de cinema (&lt; 100 mil hab) </t>
  </si>
  <si>
    <t xml:space="preserve">Manutenção de equipamentos culturais em geral </t>
  </si>
  <si>
    <t xml:space="preserve">Manu centro comunitário c/sl teatro (&lt;100 mil hab) </t>
  </si>
  <si>
    <t xml:space="preserve">Livros de valor Literário </t>
  </si>
  <si>
    <t xml:space="preserve">Livros de valor Humanístico </t>
  </si>
  <si>
    <t xml:space="preserve">Livros de valor Artístico </t>
  </si>
  <si>
    <t xml:space="preserve">Jogos eletrônicos </t>
  </si>
  <si>
    <t xml:space="preserve">Intercâmbio cultural </t>
  </si>
  <si>
    <t xml:space="preserve">Integrated Arts </t>
  </si>
  <si>
    <t xml:space="preserve">Infra-estrutura Técnica Audiovisual </t>
  </si>
  <si>
    <t xml:space="preserve">História </t>
  </si>
  <si>
    <t xml:space="preserve">Gravura </t>
  </si>
  <si>
    <t xml:space="preserve">Gráficas </t>
  </si>
  <si>
    <t xml:space="preserve">Fotografia </t>
  </si>
  <si>
    <t xml:space="preserve">Formação/Pesquisa e informação </t>
  </si>
  <si>
    <t xml:space="preserve">Formação técnica e artística de profissionais </t>
  </si>
  <si>
    <t xml:space="preserve">Formação Audiovisual </t>
  </si>
  <si>
    <t xml:space="preserve">Formação /Pesquisa/Informação </t>
  </si>
  <si>
    <t xml:space="preserve">Filosofia </t>
  </si>
  <si>
    <t xml:space="preserve">Filatelia </t>
  </si>
  <si>
    <t xml:space="preserve">Exposição Itinerante </t>
  </si>
  <si>
    <t xml:space="preserve">Exposição de Artes </t>
  </si>
  <si>
    <t xml:space="preserve">Exibição Cinematográfica </t>
  </si>
  <si>
    <t xml:space="preserve">Eventos e ações de incentivo à leitura </t>
  </si>
  <si>
    <t xml:space="preserve">Evento Literário </t>
  </si>
  <si>
    <t xml:space="preserve">Equipamentos culturais multifuncionais </t>
  </si>
  <si>
    <t xml:space="preserve">Edição de Livros </t>
  </si>
  <si>
    <t xml:space="preserve">Doações de Acervos Musicais </t>
  </si>
  <si>
    <t xml:space="preserve">Doações de Acervos de Visual Arts </t>
  </si>
  <si>
    <t xml:space="preserve">Doações de Acervos Audiovisuais </t>
  </si>
  <si>
    <t xml:space="preserve">Distribuição Cinematográfica </t>
  </si>
  <si>
    <t xml:space="preserve">Difusão de Acervo Audiovisual </t>
  </si>
  <si>
    <t xml:space="preserve">Difusão </t>
  </si>
  <si>
    <t xml:space="preserve">Design </t>
  </si>
  <si>
    <t>TO</t>
  </si>
  <si>
    <t xml:space="preserve"> Tocantins</t>
  </si>
  <si>
    <t xml:space="preserve">Dança </t>
  </si>
  <si>
    <t>SE</t>
  </si>
  <si>
    <t xml:space="preserve"> Sergipe</t>
  </si>
  <si>
    <t xml:space="preserve">Cultura Popular </t>
  </si>
  <si>
    <t>SP</t>
  </si>
  <si>
    <t xml:space="preserve"> São Paulo</t>
  </si>
  <si>
    <t xml:space="preserve">Cultura Indígena </t>
  </si>
  <si>
    <t>SC</t>
  </si>
  <si>
    <t xml:space="preserve"> Santa Catarina</t>
  </si>
  <si>
    <t xml:space="preserve">Cultura Afro Brasileira </t>
  </si>
  <si>
    <t>RR</t>
  </si>
  <si>
    <t xml:space="preserve"> Roraima</t>
  </si>
  <si>
    <t xml:space="preserve">Construção de salas de teatro munic(&lt; 100 mil hab) </t>
  </si>
  <si>
    <t>RO</t>
  </si>
  <si>
    <t xml:space="preserve"> Rondônia</t>
  </si>
  <si>
    <t xml:space="preserve">Construção de salas de cinema (&lt; 100 mil hab) </t>
  </si>
  <si>
    <t>RS</t>
  </si>
  <si>
    <t xml:space="preserve"> Rio Grande do Sul</t>
  </si>
  <si>
    <t xml:space="preserve">Construção de equipamentos culturais em geral </t>
  </si>
  <si>
    <t>RN</t>
  </si>
  <si>
    <t xml:space="preserve"> Rio Grande do Norte</t>
  </si>
  <si>
    <t xml:space="preserve">Circo </t>
  </si>
  <si>
    <t>RJ</t>
  </si>
  <si>
    <t xml:space="preserve"> Rio de Janeiro</t>
  </si>
  <si>
    <t xml:space="preserve">Cartazes </t>
  </si>
  <si>
    <t>PI</t>
  </si>
  <si>
    <t xml:space="preserve"> Piauí</t>
  </si>
  <si>
    <t xml:space="preserve">Carnaval fora de época </t>
  </si>
  <si>
    <t>PE</t>
  </si>
  <si>
    <t xml:space="preserve"> Pernambuco</t>
  </si>
  <si>
    <t xml:space="preserve">Carnaval </t>
  </si>
  <si>
    <t>PR</t>
  </si>
  <si>
    <t xml:space="preserve"> Paraná</t>
  </si>
  <si>
    <t xml:space="preserve">Biblioteca </t>
  </si>
  <si>
    <t>PB</t>
  </si>
  <si>
    <t xml:space="preserve"> Paraíba</t>
  </si>
  <si>
    <t xml:space="preserve">Artesanato/Folclore </t>
  </si>
  <si>
    <t>PA</t>
  </si>
  <si>
    <t xml:space="preserve"> Pará</t>
  </si>
  <si>
    <t xml:space="preserve">Artes Plásticas </t>
  </si>
  <si>
    <t>MG</t>
  </si>
  <si>
    <t xml:space="preserve"> Minas Gerais</t>
  </si>
  <si>
    <t xml:space="preserve">Artes Gráficas </t>
  </si>
  <si>
    <t>MS</t>
  </si>
  <si>
    <t xml:space="preserve"> Mato Grosso do Sul</t>
  </si>
  <si>
    <t xml:space="preserve">Arquivo </t>
  </si>
  <si>
    <t>MT</t>
  </si>
  <si>
    <t xml:space="preserve"> Mato Grosso</t>
  </si>
  <si>
    <t xml:space="preserve">Arquitetônico </t>
  </si>
  <si>
    <t>MA</t>
  </si>
  <si>
    <t xml:space="preserve"> Maranhão</t>
  </si>
  <si>
    <t xml:space="preserve">Arqueológico </t>
  </si>
  <si>
    <t>GO</t>
  </si>
  <si>
    <t xml:space="preserve"> Goiás</t>
  </si>
  <si>
    <t xml:space="preserve">Áreas Integradas </t>
  </si>
  <si>
    <t>ES</t>
  </si>
  <si>
    <t xml:space="preserve"> Espírito Santo</t>
  </si>
  <si>
    <t xml:space="preserve">Aquisição de equipamentos p/ manutenção de acervos </t>
  </si>
  <si>
    <t>DF</t>
  </si>
  <si>
    <t xml:space="preserve"> Distrito Federal</t>
  </si>
  <si>
    <t xml:space="preserve">Aquisiç equip p/manuten de acervos bibliográficos </t>
  </si>
  <si>
    <t>CE</t>
  </si>
  <si>
    <t xml:space="preserve"> Ceará</t>
  </si>
  <si>
    <t xml:space="preserve">Ações de formação e capacitação </t>
  </si>
  <si>
    <t>BA</t>
  </si>
  <si>
    <t xml:space="preserve"> Bahia</t>
  </si>
  <si>
    <t xml:space="preserve">Ações de capacitação e treinamento de pessoal </t>
  </si>
  <si>
    <t>AM</t>
  </si>
  <si>
    <t xml:space="preserve"> Amazonas</t>
  </si>
  <si>
    <t xml:space="preserve">Ações de capacitação </t>
  </si>
  <si>
    <t>AP</t>
  </si>
  <si>
    <t xml:space="preserve"> Amapá</t>
  </si>
  <si>
    <t xml:space="preserve">Acervos Museológicos </t>
  </si>
  <si>
    <t>AL</t>
  </si>
  <si>
    <t xml:space="preserve"> Alagoas</t>
  </si>
  <si>
    <t xml:space="preserve">Acervo Bibliográfico </t>
  </si>
  <si>
    <t>AC</t>
  </si>
  <si>
    <t xml:space="preserve"> Acre</t>
  </si>
  <si>
    <t xml:space="preserve">Acervo </t>
  </si>
  <si>
    <t>Total Geral</t>
  </si>
  <si>
    <t>Rótulos de Linha</t>
  </si>
  <si>
    <t>Rótulos de Coluna</t>
  </si>
  <si>
    <t>Soma de RAISED VALUE REAL</t>
  </si>
  <si>
    <t>C4</t>
  </si>
  <si>
    <t>IHH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</si>
</sst>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  <numFmt numFmtId="165" formatCode="_-* #,##0.000000_-;\-* #,##0.000000_-;_-* &quot;-&quot;??_-;_-@_-"/>
    <numFmt numFmtId="166" formatCode="_-* #,##0.0000_-;\-* #,##0.0000_-;_-* &quot;-&quot;??_-;_-@_-"/>
    <numFmt numFmtId="167" formatCode="_-* #,##0.000_-;\-* #,##0.000_-;_-* &quot;-&quot;??_-;_-@_-"/>
    <numFmt numFmtId="168" formatCode="_-* #,##0.00000_-;\-* #,##0.00000_-;_-* &quot;-&quot;??_-;_-@_-"/>
    <numFmt numFmtId="169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.1"/>
      <color rgb="FF000000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Calibri"/>
      <family val="2"/>
      <scheme val="minor"/>
    </font>
    <font>
      <sz val="10"/>
      <color theme="1"/>
      <name val="Calibri"/>
      <family val="2"/>
    </font>
    <font>
      <sz val="10"/>
      <name val="Arial"/>
      <family val="2"/>
    </font>
    <font>
      <sz val="10"/>
      <name val="Calibri"/>
      <family val="2"/>
    </font>
    <font>
      <sz val="10"/>
      <color indexed="8"/>
      <name val="Calibri"/>
      <family val="2"/>
    </font>
    <font>
      <sz val="12"/>
      <color rgb="FF333333"/>
      <name val="Tahoma"/>
      <family val="2"/>
    </font>
    <font>
      <sz val="12"/>
      <name val="Arial"/>
      <family val="2"/>
    </font>
    <font>
      <sz val="12"/>
      <color theme="1"/>
      <name val="Arial"/>
      <family val="2"/>
    </font>
    <font>
      <b/>
      <sz val="10"/>
      <name val="Calibri"/>
      <family val="2"/>
      <scheme val="minor"/>
    </font>
    <font>
      <b/>
      <sz val="10"/>
      <color theme="1"/>
      <name val="Calibri"/>
      <family val="2"/>
    </font>
    <font>
      <b/>
      <sz val="10"/>
      <color indexed="8"/>
      <name val="Calibri"/>
      <family val="2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43" fontId="1" fillId="0" borderId="0" applyFont="0" applyFill="0" applyBorder="0" applyAlignment="0" applyProtection="0"/>
    <xf numFmtId="0" fontId="5" fillId="0" borderId="0" applyFill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9" fillId="0" borderId="0"/>
    <xf numFmtId="9" fontId="6" fillId="0" borderId="0" applyFont="0" applyFill="0" applyBorder="0" applyAlignment="0" applyProtection="0"/>
  </cellStyleXfs>
  <cellXfs count="93">
    <xf numFmtId="0" fontId="0" fillId="0" borderId="0" xfId="0"/>
    <xf numFmtId="0" fontId="2" fillId="2" borderId="0" xfId="3"/>
    <xf numFmtId="0" fontId="3" fillId="0" borderId="0" xfId="0" applyFont="1"/>
    <xf numFmtId="0" fontId="3" fillId="0" borderId="0" xfId="0" applyFont="1" applyAlignment="1">
      <alignment vertical="center"/>
    </xf>
    <xf numFmtId="164" fontId="0" fillId="0" borderId="0" xfId="2" applyNumberFormat="1" applyFont="1"/>
    <xf numFmtId="165" fontId="0" fillId="0" borderId="0" xfId="4" applyNumberFormat="1" applyFont="1"/>
    <xf numFmtId="164" fontId="3" fillId="0" borderId="0" xfId="0" applyNumberFormat="1" applyFont="1"/>
    <xf numFmtId="43" fontId="0" fillId="0" borderId="0" xfId="4" applyFont="1" applyBorder="1"/>
    <xf numFmtId="0" fontId="3" fillId="0" borderId="0" xfId="2" applyNumberFormat="1" applyFont="1"/>
    <xf numFmtId="0" fontId="0" fillId="3" borderId="0" xfId="0" applyFill="1"/>
    <xf numFmtId="0" fontId="0" fillId="0" borderId="0" xfId="0" applyFill="1" applyProtection="1"/>
    <xf numFmtId="0" fontId="0" fillId="0" borderId="1" xfId="0" applyBorder="1"/>
    <xf numFmtId="0" fontId="3" fillId="0" borderId="1" xfId="0" applyFont="1" applyBorder="1"/>
    <xf numFmtId="0" fontId="4" fillId="0" borderId="1" xfId="0" applyFont="1" applyFill="1" applyBorder="1"/>
    <xf numFmtId="43" fontId="0" fillId="0" borderId="1" xfId="1" applyFont="1" applyBorder="1"/>
    <xf numFmtId="43" fontId="0" fillId="0" borderId="1" xfId="0" applyNumberFormat="1" applyBorder="1"/>
    <xf numFmtId="43" fontId="0" fillId="0" borderId="0" xfId="0" applyNumberFormat="1"/>
    <xf numFmtId="0" fontId="5" fillId="0" borderId="0" xfId="5" applyFill="1" applyProtection="1"/>
    <xf numFmtId="0" fontId="5" fillId="0" borderId="0" xfId="5"/>
    <xf numFmtId="0" fontId="5" fillId="0" borderId="0" xfId="5" applyAlignment="1">
      <alignment wrapText="1"/>
    </xf>
    <xf numFmtId="43" fontId="7" fillId="0" borderId="0" xfId="6" applyFont="1"/>
    <xf numFmtId="1" fontId="8" fillId="0" borderId="0" xfId="7" applyNumberFormat="1" applyFont="1" applyAlignment="1">
      <alignment horizontal="center" vertical="center"/>
    </xf>
    <xf numFmtId="0" fontId="10" fillId="0" borderId="0" xfId="8" applyFont="1"/>
    <xf numFmtId="3" fontId="8" fillId="0" borderId="0" xfId="5" applyNumberFormat="1" applyFont="1" applyAlignment="1">
      <alignment horizontal="left"/>
    </xf>
    <xf numFmtId="3" fontId="10" fillId="0" borderId="0" xfId="8" applyNumberFormat="1" applyFont="1" applyAlignment="1">
      <alignment horizontal="right"/>
    </xf>
    <xf numFmtId="1" fontId="8" fillId="0" borderId="0" xfId="5" applyNumberFormat="1" applyFont="1"/>
    <xf numFmtId="0" fontId="7" fillId="0" borderId="0" xfId="5" applyFont="1"/>
    <xf numFmtId="0" fontId="8" fillId="0" borderId="0" xfId="5" applyFont="1"/>
    <xf numFmtId="0" fontId="8" fillId="0" borderId="0" xfId="5" applyFont="1" applyAlignment="1">
      <alignment wrapText="1"/>
    </xf>
    <xf numFmtId="0" fontId="8" fillId="0" borderId="0" xfId="5" applyNumberFormat="1" applyFont="1"/>
    <xf numFmtId="0" fontId="11" fillId="0" borderId="0" xfId="5" applyFont="1" applyFill="1" applyProtection="1"/>
    <xf numFmtId="1" fontId="8" fillId="0" borderId="0" xfId="5" applyNumberFormat="1" applyFont="1" applyAlignment="1">
      <alignment horizontal="right"/>
    </xf>
    <xf numFmtId="1" fontId="10" fillId="0" borderId="0" xfId="7" applyNumberFormat="1" applyFont="1" applyAlignment="1">
      <alignment horizontal="center" vertical="center"/>
    </xf>
    <xf numFmtId="1" fontId="10" fillId="0" borderId="0" xfId="8" applyNumberFormat="1" applyFont="1"/>
    <xf numFmtId="0" fontId="12" fillId="0" borderId="0" xfId="5" applyFont="1"/>
    <xf numFmtId="0" fontId="13" fillId="0" borderId="0" xfId="8" applyFont="1" applyFill="1"/>
    <xf numFmtId="0" fontId="10" fillId="0" borderId="0" xfId="8" applyNumberFormat="1" applyFont="1"/>
    <xf numFmtId="0" fontId="14" fillId="0" borderId="0" xfId="5" applyFont="1" applyFill="1"/>
    <xf numFmtId="1" fontId="10" fillId="0" borderId="0" xfId="8" applyNumberFormat="1" applyFont="1" applyAlignment="1">
      <alignment horizontal="right"/>
    </xf>
    <xf numFmtId="0" fontId="14" fillId="0" borderId="0" xfId="5" applyFont="1" applyFill="1" applyAlignment="1">
      <alignment wrapText="1"/>
    </xf>
    <xf numFmtId="166" fontId="7" fillId="0" borderId="0" xfId="6" applyNumberFormat="1" applyFont="1"/>
    <xf numFmtId="0" fontId="8" fillId="4" borderId="0" xfId="5" applyFont="1" applyFill="1" applyAlignment="1">
      <alignment wrapText="1"/>
    </xf>
    <xf numFmtId="0" fontId="10" fillId="0" borderId="0" xfId="8" applyFont="1" applyAlignment="1">
      <alignment wrapText="1"/>
    </xf>
    <xf numFmtId="0" fontId="15" fillId="0" borderId="0" xfId="5" applyFont="1" applyFill="1" applyProtection="1"/>
    <xf numFmtId="0" fontId="16" fillId="0" borderId="0" xfId="5" applyFont="1" applyAlignment="1">
      <alignment vertical="center"/>
    </xf>
    <xf numFmtId="0" fontId="16" fillId="0" borderId="0" xfId="5" applyFont="1" applyAlignment="1">
      <alignment vertical="center" wrapText="1"/>
    </xf>
    <xf numFmtId="0" fontId="17" fillId="0" borderId="0" xfId="5" applyFont="1" applyFill="1" applyProtection="1"/>
    <xf numFmtId="0" fontId="5" fillId="0" borderId="1" xfId="5" applyFill="1" applyBorder="1" applyProtection="1"/>
    <xf numFmtId="0" fontId="5" fillId="5" borderId="1" xfId="5" applyFill="1" applyBorder="1" applyProtection="1"/>
    <xf numFmtId="0" fontId="3" fillId="0" borderId="2" xfId="5" applyFont="1" applyBorder="1"/>
    <xf numFmtId="0" fontId="18" fillId="0" borderId="3" xfId="5" applyFont="1" applyBorder="1" applyAlignment="1">
      <alignment vertical="center"/>
    </xf>
    <xf numFmtId="0" fontId="5" fillId="0" borderId="3" xfId="5" applyBorder="1"/>
    <xf numFmtId="0" fontId="3" fillId="0" borderId="3" xfId="5" applyFont="1" applyBorder="1"/>
    <xf numFmtId="49" fontId="5" fillId="0" borderId="4" xfId="5" applyNumberFormat="1" applyBorder="1"/>
    <xf numFmtId="0" fontId="3" fillId="0" borderId="5" xfId="5" applyFont="1" applyBorder="1"/>
    <xf numFmtId="0" fontId="18" fillId="0" borderId="0" xfId="5" applyFont="1" applyBorder="1" applyAlignment="1">
      <alignment vertical="center"/>
    </xf>
    <xf numFmtId="0" fontId="5" fillId="0" borderId="0" xfId="5" applyBorder="1"/>
    <xf numFmtId="0" fontId="3" fillId="0" borderId="0" xfId="5" applyFont="1" applyBorder="1"/>
    <xf numFmtId="49" fontId="5" fillId="0" borderId="6" xfId="5" applyNumberFormat="1" applyBorder="1"/>
    <xf numFmtId="0" fontId="3" fillId="0" borderId="7" xfId="5" applyFont="1" applyBorder="1"/>
    <xf numFmtId="0" fontId="18" fillId="0" borderId="8" xfId="5" applyFont="1" applyBorder="1" applyAlignment="1">
      <alignment vertical="center"/>
    </xf>
    <xf numFmtId="0" fontId="5" fillId="0" borderId="8" xfId="5" applyBorder="1"/>
    <xf numFmtId="0" fontId="3" fillId="0" borderId="8" xfId="5" applyFont="1" applyBorder="1"/>
    <xf numFmtId="49" fontId="5" fillId="0" borderId="9" xfId="5" applyNumberFormat="1" applyBorder="1"/>
    <xf numFmtId="0" fontId="5" fillId="0" borderId="0" xfId="5" applyNumberFormat="1" applyFill="1" applyProtection="1"/>
    <xf numFmtId="0" fontId="5" fillId="0" borderId="0" xfId="5" applyFill="1" applyAlignment="1" applyProtection="1">
      <alignment horizontal="left"/>
    </xf>
    <xf numFmtId="0" fontId="5" fillId="0" borderId="0" xfId="5" pivotButton="1" applyFill="1" applyProtection="1"/>
    <xf numFmtId="1" fontId="5" fillId="0" borderId="0" xfId="5" applyNumberFormat="1" applyFill="1" applyAlignment="1" applyProtection="1">
      <alignment horizontal="left"/>
    </xf>
    <xf numFmtId="43" fontId="5" fillId="0" borderId="0" xfId="5" applyNumberFormat="1" applyFill="1" applyProtection="1"/>
    <xf numFmtId="0" fontId="3" fillId="0" borderId="0" xfId="5" applyFont="1"/>
    <xf numFmtId="164" fontId="0" fillId="0" borderId="0" xfId="9" applyNumberFormat="1" applyFont="1"/>
    <xf numFmtId="43" fontId="0" fillId="0" borderId="1" xfId="4" applyFont="1" applyBorder="1"/>
    <xf numFmtId="43" fontId="0" fillId="0" borderId="0" xfId="6" applyFont="1"/>
    <xf numFmtId="164" fontId="3" fillId="0" borderId="0" xfId="5" applyNumberFormat="1" applyFont="1"/>
    <xf numFmtId="0" fontId="3" fillId="0" borderId="0" xfId="9" applyNumberFormat="1" applyFont="1"/>
    <xf numFmtId="164" fontId="0" fillId="0" borderId="1" xfId="6" applyNumberFormat="1" applyFont="1" applyBorder="1"/>
    <xf numFmtId="164" fontId="0" fillId="0" borderId="0" xfId="6" applyNumberFormat="1" applyFont="1"/>
    <xf numFmtId="0" fontId="3" fillId="0" borderId="0" xfId="5" applyFont="1" applyAlignment="1">
      <alignment vertical="center"/>
    </xf>
    <xf numFmtId="43" fontId="5" fillId="0" borderId="1" xfId="5" applyNumberFormat="1" applyBorder="1"/>
    <xf numFmtId="0" fontId="3" fillId="0" borderId="1" xfId="5" applyFont="1" applyBorder="1"/>
    <xf numFmtId="43" fontId="5" fillId="0" borderId="0" xfId="5" applyNumberFormat="1"/>
    <xf numFmtId="43" fontId="0" fillId="0" borderId="1" xfId="6" applyFont="1" applyBorder="1"/>
    <xf numFmtId="0" fontId="4" fillId="0" borderId="1" xfId="5" applyFont="1" applyFill="1" applyBorder="1"/>
    <xf numFmtId="0" fontId="5" fillId="0" borderId="1" xfId="5" applyBorder="1"/>
    <xf numFmtId="0" fontId="5" fillId="3" borderId="0" xfId="5" applyFill="1"/>
    <xf numFmtId="167" fontId="0" fillId="0" borderId="0" xfId="6" applyNumberFormat="1" applyFont="1"/>
    <xf numFmtId="167" fontId="0" fillId="0" borderId="0" xfId="2" applyNumberFormat="1" applyFont="1"/>
    <xf numFmtId="166" fontId="0" fillId="0" borderId="0" xfId="2" applyNumberFormat="1" applyFont="1"/>
    <xf numFmtId="168" fontId="0" fillId="0" borderId="0" xfId="2" applyNumberFormat="1" applyFont="1"/>
    <xf numFmtId="0" fontId="3" fillId="0" borderId="0" xfId="0" applyFont="1" applyAlignment="1">
      <alignment horizontal="center" vertical="center"/>
    </xf>
    <xf numFmtId="166" fontId="0" fillId="0" borderId="0" xfId="0" applyNumberFormat="1"/>
    <xf numFmtId="167" fontId="0" fillId="0" borderId="0" xfId="0" applyNumberFormat="1"/>
    <xf numFmtId="169" fontId="0" fillId="0" borderId="0" xfId="0" applyNumberFormat="1"/>
  </cellXfs>
  <cellStyles count="10">
    <cellStyle name="Bom" xfId="3" builtinId="26"/>
    <cellStyle name="Moeda 2" xfId="7" xr:uid="{00000000-0005-0000-0000-000001000000}"/>
    <cellStyle name="Normal" xfId="0" builtinId="0"/>
    <cellStyle name="Normal 2" xfId="5" xr:uid="{00000000-0005-0000-0000-000003000000}"/>
    <cellStyle name="Normal 3" xfId="8" xr:uid="{00000000-0005-0000-0000-000004000000}"/>
    <cellStyle name="Porcentagem" xfId="2" builtinId="5"/>
    <cellStyle name="Porcentagem 2" xfId="9" xr:uid="{00000000-0005-0000-0000-000006000000}"/>
    <cellStyle name="Vírgula" xfId="1" builtinId="3"/>
    <cellStyle name="Vírgula 2" xfId="4" xr:uid="{00000000-0005-0000-0000-000008000000}"/>
    <cellStyle name="Vírgula 3" xfId="6" xr:uid="{00000000-0005-0000-0000-000009000000}"/>
  </cellStyles>
  <dxfs count="4"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ECCULT%20-%202017%20-%20Eixo%2003%20-%20V5%20-%20Incentivos%20publicos%20(22%20JAN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ECCULT%20-%202017%20-%20Eixo%2003%20-%20V4%20-%20Incentivos%20privados%20(22%20JAN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milacauzzi/Google%20Drive/Eixo%203/Varia&#769;veis%20Estruturadas%20(nova%20CSC)/NECCULT%20-%202017%20-%20Eixo%2003%20-%20V1%20-%20Finan%20pu&#769;blico%20total%20%20(31%20JAN)%20(1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ECCULT%20-%202017%20-%20Eixo%2003%20-%20V1%20-%20Finan%20p&#250;blico%20total%20%20(31%20JAN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entivadores"/>
      <sheetName val="procv"/>
      <sheetName val="Plan1"/>
      <sheetName val="Plan2"/>
      <sheetName val="Total x Ano"/>
      <sheetName val="TabDin"/>
      <sheetName val="SCC X Ano = Total"/>
      <sheetName val="SCC X Ano = Total_VAR"/>
      <sheetName val="Formato_Análises"/>
      <sheetName val="Total x Ano_VAR"/>
    </sheetNames>
    <sheetDataSet>
      <sheetData sheetId="0"/>
      <sheetData sheetId="1"/>
      <sheetData sheetId="2"/>
      <sheetData sheetId="3"/>
      <sheetData sheetId="4"/>
      <sheetData sheetId="5">
        <row r="6">
          <cell r="B6"/>
          <cell r="C6">
            <v>26997.495991389726</v>
          </cell>
          <cell r="D6">
            <v>353681.59615173418</v>
          </cell>
          <cell r="E6"/>
          <cell r="F6"/>
          <cell r="G6"/>
          <cell r="H6"/>
          <cell r="I6"/>
          <cell r="J6"/>
          <cell r="K6"/>
        </row>
        <row r="7">
          <cell r="B7"/>
          <cell r="C7">
            <v>586712.7325927472</v>
          </cell>
          <cell r="D7">
            <v>449958.26652316214</v>
          </cell>
          <cell r="E7"/>
          <cell r="F7"/>
          <cell r="G7"/>
          <cell r="H7"/>
          <cell r="I7"/>
          <cell r="J7"/>
          <cell r="K7"/>
        </row>
        <row r="8">
          <cell r="B8"/>
          <cell r="C8">
            <v>352587.29764754989</v>
          </cell>
          <cell r="D8">
            <v>252545.73646846926</v>
          </cell>
          <cell r="E8"/>
          <cell r="F8">
            <v>403615.8047707954</v>
          </cell>
          <cell r="G8">
            <v>143986.64528741187</v>
          </cell>
          <cell r="H8"/>
          <cell r="I8">
            <v>88191.820238539774</v>
          </cell>
          <cell r="J8"/>
          <cell r="K8"/>
        </row>
        <row r="9">
          <cell r="B9"/>
          <cell r="C9"/>
          <cell r="D9"/>
          <cell r="E9"/>
          <cell r="F9"/>
          <cell r="G9"/>
          <cell r="H9"/>
          <cell r="I9"/>
          <cell r="J9"/>
          <cell r="K9"/>
        </row>
        <row r="10">
          <cell r="B10">
            <v>58278.594680079957</v>
          </cell>
          <cell r="C10">
            <v>403162.60680475325</v>
          </cell>
          <cell r="D10">
            <v>915720.41724141734</v>
          </cell>
          <cell r="E10"/>
          <cell r="F10">
            <v>139206.86461045095</v>
          </cell>
          <cell r="G10">
            <v>133187.64689085598</v>
          </cell>
          <cell r="H10"/>
          <cell r="I10">
            <v>613002.33624091209</v>
          </cell>
          <cell r="J10">
            <v>139470.61214795618</v>
          </cell>
          <cell r="K10"/>
        </row>
        <row r="11">
          <cell r="B11"/>
          <cell r="C11">
            <v>269974.95991389727</v>
          </cell>
          <cell r="D11"/>
          <cell r="E11"/>
          <cell r="F11"/>
          <cell r="G11"/>
          <cell r="H11"/>
          <cell r="I11"/>
          <cell r="J11">
            <v>17998.330660926484</v>
          </cell>
          <cell r="K11"/>
        </row>
        <row r="12">
          <cell r="B12"/>
          <cell r="C12"/>
          <cell r="D12"/>
          <cell r="E12"/>
          <cell r="F12"/>
          <cell r="G12"/>
          <cell r="H12"/>
          <cell r="I12"/>
          <cell r="J12"/>
          <cell r="K12"/>
        </row>
        <row r="13">
          <cell r="B13">
            <v>1080206.0812517847</v>
          </cell>
          <cell r="C13">
            <v>1852857.2281195777</v>
          </cell>
          <cell r="D13">
            <v>408412.35989193228</v>
          </cell>
          <cell r="E13"/>
          <cell r="F13"/>
          <cell r="G13"/>
          <cell r="H13"/>
          <cell r="I13">
            <v>680336.89898302115</v>
          </cell>
          <cell r="J13">
            <v>116989.14929602215</v>
          </cell>
          <cell r="K13"/>
        </row>
        <row r="14">
          <cell r="B14"/>
          <cell r="C14"/>
          <cell r="D14"/>
          <cell r="E14"/>
          <cell r="F14"/>
          <cell r="G14"/>
          <cell r="H14"/>
          <cell r="I14"/>
          <cell r="J14"/>
          <cell r="K14"/>
        </row>
        <row r="15">
          <cell r="B15"/>
          <cell r="C15">
            <v>1295879.8075867069</v>
          </cell>
          <cell r="D15">
            <v>1406714.3197232413</v>
          </cell>
          <cell r="E15"/>
          <cell r="F15">
            <v>254822.16533046326</v>
          </cell>
          <cell r="G15">
            <v>53994.991982779451</v>
          </cell>
          <cell r="H15"/>
          <cell r="I15">
            <v>683936.56511520641</v>
          </cell>
          <cell r="J15">
            <v>150852.12651635293</v>
          </cell>
          <cell r="K15"/>
        </row>
        <row r="16">
          <cell r="B16"/>
          <cell r="C16">
            <v>683936.56511520641</v>
          </cell>
          <cell r="D16"/>
          <cell r="E16"/>
          <cell r="F16"/>
          <cell r="G16"/>
          <cell r="H16"/>
          <cell r="I16">
            <v>333881.03864673717</v>
          </cell>
          <cell r="J16"/>
          <cell r="K16"/>
        </row>
        <row r="17">
          <cell r="B17"/>
          <cell r="C17">
            <v>979109.18795440078</v>
          </cell>
          <cell r="D17"/>
          <cell r="E17"/>
          <cell r="F17">
            <v>62994.1573132427</v>
          </cell>
          <cell r="G17"/>
          <cell r="H17"/>
          <cell r="I17">
            <v>21687.988446416413</v>
          </cell>
          <cell r="J17"/>
          <cell r="K17"/>
        </row>
        <row r="18">
          <cell r="B18">
            <v>53994.991982779451</v>
          </cell>
          <cell r="C18">
            <v>2884263.5535321902</v>
          </cell>
          <cell r="D18">
            <v>457157.59878753277</v>
          </cell>
          <cell r="E18"/>
          <cell r="F18">
            <v>1138018.2131961256</v>
          </cell>
          <cell r="G18"/>
          <cell r="H18"/>
          <cell r="I18">
            <v>903771.97345553199</v>
          </cell>
          <cell r="J18">
            <v>595441.38301337673</v>
          </cell>
          <cell r="K18"/>
        </row>
        <row r="19">
          <cell r="B19"/>
          <cell r="C19">
            <v>269974.95991389727</v>
          </cell>
          <cell r="D19"/>
          <cell r="E19"/>
          <cell r="F19">
            <v>366496.06561403122</v>
          </cell>
          <cell r="G19"/>
          <cell r="H19"/>
          <cell r="I19"/>
          <cell r="J19">
            <v>141878.59080875086</v>
          </cell>
          <cell r="K19"/>
        </row>
        <row r="20">
          <cell r="B20"/>
          <cell r="C20">
            <v>485954.92784501507</v>
          </cell>
          <cell r="D20">
            <v>179983.30660926484</v>
          </cell>
          <cell r="E20"/>
          <cell r="F20"/>
          <cell r="G20"/>
          <cell r="H20"/>
          <cell r="I20">
            <v>89991.653304632418</v>
          </cell>
          <cell r="J20">
            <v>297980.36242229887</v>
          </cell>
          <cell r="K20"/>
        </row>
        <row r="21">
          <cell r="B21">
            <v>3155953.4663847829</v>
          </cell>
          <cell r="C21">
            <v>9356639.930815123</v>
          </cell>
          <cell r="D21">
            <v>555984.63261361397</v>
          </cell>
          <cell r="E21"/>
          <cell r="F21">
            <v>457990.741513827</v>
          </cell>
          <cell r="G21">
            <v>539949.91982779454</v>
          </cell>
          <cell r="H21"/>
          <cell r="I21">
            <v>10630295.795664988</v>
          </cell>
          <cell r="J21">
            <v>3606411.5465503992</v>
          </cell>
          <cell r="K21"/>
        </row>
        <row r="22">
          <cell r="B22"/>
          <cell r="C22">
            <v>16190056.377753859</v>
          </cell>
          <cell r="D22">
            <v>3197632.0207129838</v>
          </cell>
          <cell r="E22"/>
          <cell r="F22">
            <v>1402665.4152577594</v>
          </cell>
          <cell r="G22">
            <v>802608.9182946384</v>
          </cell>
          <cell r="H22"/>
          <cell r="I22">
            <v>3260241.3197217034</v>
          </cell>
          <cell r="J22">
            <v>2692321.5800852245</v>
          </cell>
          <cell r="K22"/>
        </row>
        <row r="23">
          <cell r="B23">
            <v>5030890.1826393129</v>
          </cell>
          <cell r="C23"/>
          <cell r="D23">
            <v>1632448.5909460322</v>
          </cell>
          <cell r="E23"/>
          <cell r="F23"/>
          <cell r="G23">
            <v>89091.736771586104</v>
          </cell>
          <cell r="H23"/>
          <cell r="I23"/>
          <cell r="J23"/>
          <cell r="K23"/>
        </row>
        <row r="24">
          <cell r="B24">
            <v>18365942.065093245</v>
          </cell>
          <cell r="C24">
            <v>39133344.983505614</v>
          </cell>
          <cell r="D24">
            <v>29192245.909078132</v>
          </cell>
          <cell r="E24"/>
          <cell r="F24">
            <v>5902903.8136703502</v>
          </cell>
          <cell r="G24">
            <v>7277601.1909541599</v>
          </cell>
          <cell r="H24"/>
          <cell r="I24">
            <v>59861388.27051045</v>
          </cell>
          <cell r="J24">
            <v>12212501.794594418</v>
          </cell>
          <cell r="K24"/>
        </row>
        <row r="25">
          <cell r="B25">
            <v>1848886.0098487271</v>
          </cell>
          <cell r="C25">
            <v>35429353.615450621</v>
          </cell>
          <cell r="D25">
            <v>15404323.378223475</v>
          </cell>
          <cell r="E25"/>
          <cell r="F25">
            <v>7395021.0942978906</v>
          </cell>
          <cell r="G25">
            <v>6889455.2933547134</v>
          </cell>
          <cell r="H25"/>
          <cell r="I25">
            <v>16607017.926711397</v>
          </cell>
          <cell r="J25">
            <v>16078594.569798801</v>
          </cell>
          <cell r="K25"/>
        </row>
        <row r="26">
          <cell r="B26">
            <v>220154.57273793576</v>
          </cell>
          <cell r="C26">
            <v>5100756.228587212</v>
          </cell>
          <cell r="D26">
            <v>1014774.3020271489</v>
          </cell>
          <cell r="E26"/>
          <cell r="F26"/>
          <cell r="G26">
            <v>728932.39176752267</v>
          </cell>
          <cell r="H26"/>
          <cell r="I26">
            <v>179983.30660926484</v>
          </cell>
          <cell r="J26">
            <v>192636.13306389618</v>
          </cell>
          <cell r="K26"/>
        </row>
        <row r="27">
          <cell r="B27"/>
          <cell r="C27">
            <v>2287034.3423392717</v>
          </cell>
          <cell r="D27">
            <v>961555.77602741239</v>
          </cell>
          <cell r="E27"/>
          <cell r="F27">
            <v>291869.38921299449</v>
          </cell>
          <cell r="G27"/>
          <cell r="H27"/>
          <cell r="I27">
            <v>34563.994201243222</v>
          </cell>
          <cell r="J27">
            <v>340109.41496694268</v>
          </cell>
          <cell r="K27"/>
        </row>
        <row r="28">
          <cell r="B28">
            <v>4868076.9235139592</v>
          </cell>
          <cell r="C28">
            <v>6066669.9044208955</v>
          </cell>
          <cell r="D28">
            <v>2682457.9909297782</v>
          </cell>
          <cell r="E28"/>
          <cell r="F28">
            <v>997485.30357590015</v>
          </cell>
          <cell r="G28">
            <v>5849457.4648011075</v>
          </cell>
          <cell r="H28"/>
          <cell r="I28">
            <v>2657421.7550321789</v>
          </cell>
          <cell r="J28">
            <v>467825.89330682892</v>
          </cell>
          <cell r="K28"/>
        </row>
        <row r="29">
          <cell r="B29">
            <v>95674.914184110545</v>
          </cell>
          <cell r="C29"/>
          <cell r="D29">
            <v>269974.95991389727</v>
          </cell>
          <cell r="E29"/>
          <cell r="F29"/>
          <cell r="G29">
            <v>53994.991982779451</v>
          </cell>
          <cell r="H29"/>
          <cell r="I29">
            <v>116743.61606914579</v>
          </cell>
          <cell r="J29">
            <v>458957.43185362534</v>
          </cell>
          <cell r="K29"/>
        </row>
        <row r="30">
          <cell r="B30"/>
          <cell r="C30">
            <v>166453.79946647046</v>
          </cell>
          <cell r="D30">
            <v>269974.95991389727</v>
          </cell>
          <cell r="E30"/>
          <cell r="F30">
            <v>288492.20044610894</v>
          </cell>
          <cell r="G30"/>
          <cell r="H30"/>
          <cell r="I30">
            <v>118788.9823621148</v>
          </cell>
          <cell r="J30">
            <v>69949.378218859143</v>
          </cell>
          <cell r="K30"/>
        </row>
        <row r="31">
          <cell r="B31"/>
          <cell r="C31">
            <v>881918.20238539774</v>
          </cell>
          <cell r="D31">
            <v>269974.95991389727</v>
          </cell>
          <cell r="E31"/>
          <cell r="F31">
            <v>499086.07793529116</v>
          </cell>
          <cell r="G31"/>
          <cell r="H31"/>
          <cell r="I31">
            <v>8912.7733432907953</v>
          </cell>
          <cell r="J31">
            <v>293930.41405363852</v>
          </cell>
          <cell r="K31"/>
        </row>
        <row r="32">
          <cell r="B32"/>
          <cell r="C32">
            <v>2848619.1915346943</v>
          </cell>
          <cell r="D32">
            <v>2464037.5213543614</v>
          </cell>
          <cell r="E32"/>
          <cell r="F32">
            <v>334229.00037340482</v>
          </cell>
          <cell r="G32">
            <v>1372538.297537725</v>
          </cell>
          <cell r="H32"/>
          <cell r="I32">
            <v>4119545.3935598661</v>
          </cell>
          <cell r="J32">
            <v>902371.37936015998</v>
          </cell>
          <cell r="K32"/>
        </row>
        <row r="33">
          <cell r="B33">
            <v>34778057.802316718</v>
          </cell>
          <cell r="C33">
            <v>127552257.89927649</v>
          </cell>
          <cell r="D33">
            <v>62339558.603051372</v>
          </cell>
          <cell r="E33"/>
          <cell r="F33">
            <v>19934896.307118636</v>
          </cell>
          <cell r="G33">
            <v>23934799.489453077</v>
          </cell>
          <cell r="H33"/>
          <cell r="I33">
            <v>101009703.40821666</v>
          </cell>
          <cell r="J33">
            <v>38776220.090718478</v>
          </cell>
          <cell r="K33"/>
        </row>
        <row r="40">
          <cell r="B40"/>
          <cell r="C40"/>
          <cell r="D40">
            <v>196688.31147030965</v>
          </cell>
          <cell r="E40"/>
          <cell r="F40"/>
          <cell r="G40"/>
          <cell r="H40"/>
          <cell r="I40"/>
          <cell r="J40">
            <v>1271128.7191775613</v>
          </cell>
          <cell r="K40"/>
        </row>
        <row r="41">
          <cell r="B41"/>
          <cell r="C41"/>
          <cell r="D41"/>
          <cell r="E41"/>
          <cell r="F41"/>
          <cell r="G41"/>
          <cell r="H41"/>
          <cell r="I41"/>
          <cell r="J41"/>
          <cell r="K41"/>
        </row>
        <row r="42">
          <cell r="B42"/>
          <cell r="C42">
            <v>134431.66485761496</v>
          </cell>
          <cell r="D42">
            <v>120092.00402024294</v>
          </cell>
          <cell r="E42"/>
          <cell r="F42"/>
          <cell r="G42">
            <v>135961.22868026796</v>
          </cell>
          <cell r="H42"/>
          <cell r="I42"/>
          <cell r="J42">
            <v>470177.72199138568</v>
          </cell>
          <cell r="K42"/>
        </row>
        <row r="43">
          <cell r="B43"/>
          <cell r="C43"/>
          <cell r="D43"/>
          <cell r="E43"/>
          <cell r="F43"/>
          <cell r="G43"/>
          <cell r="H43"/>
          <cell r="I43"/>
          <cell r="J43"/>
          <cell r="K43"/>
        </row>
        <row r="44">
          <cell r="B44">
            <v>82545.460962507685</v>
          </cell>
          <cell r="C44"/>
          <cell r="D44">
            <v>527212.35273777507</v>
          </cell>
          <cell r="E44"/>
          <cell r="F44"/>
          <cell r="G44"/>
          <cell r="H44"/>
          <cell r="I44">
            <v>653718.99053199938</v>
          </cell>
          <cell r="J44">
            <v>285610.30307246116</v>
          </cell>
          <cell r="K44"/>
        </row>
        <row r="45">
          <cell r="B45"/>
          <cell r="C45"/>
          <cell r="D45"/>
          <cell r="E45"/>
          <cell r="F45">
            <v>190221.99543427609</v>
          </cell>
          <cell r="G45"/>
          <cell r="H45"/>
          <cell r="I45"/>
          <cell r="J45"/>
          <cell r="K45"/>
        </row>
        <row r="46">
          <cell r="B46"/>
          <cell r="C46"/>
          <cell r="D46"/>
          <cell r="E46"/>
          <cell r="F46"/>
          <cell r="G46"/>
          <cell r="H46"/>
          <cell r="I46"/>
          <cell r="J46"/>
          <cell r="K46"/>
        </row>
        <row r="47">
          <cell r="B47">
            <v>331405.49490815314</v>
          </cell>
          <cell r="C47">
            <v>1966119.3525009849</v>
          </cell>
          <cell r="D47">
            <v>935838.13215986942</v>
          </cell>
          <cell r="E47"/>
          <cell r="F47">
            <v>57817.512496283955</v>
          </cell>
          <cell r="G47"/>
          <cell r="H47"/>
          <cell r="I47">
            <v>305063.00685135124</v>
          </cell>
          <cell r="J47">
            <v>430718.22144127265</v>
          </cell>
          <cell r="K47"/>
        </row>
        <row r="48">
          <cell r="B48"/>
          <cell r="C48">
            <v>71741.641828501888</v>
          </cell>
          <cell r="D48"/>
          <cell r="E48"/>
          <cell r="F48"/>
          <cell r="G48"/>
          <cell r="H48"/>
          <cell r="I48"/>
          <cell r="J48">
            <v>3178093.7204012638</v>
          </cell>
          <cell r="K48"/>
        </row>
        <row r="49">
          <cell r="B49"/>
          <cell r="C49">
            <v>1511118.3026610343</v>
          </cell>
          <cell r="D49">
            <v>1819467.9002932736</v>
          </cell>
          <cell r="E49"/>
          <cell r="F49">
            <v>426509.88151054661</v>
          </cell>
          <cell r="G49">
            <v>603327.95226868906</v>
          </cell>
          <cell r="H49"/>
          <cell r="I49">
            <v>763926.37529503671</v>
          </cell>
          <cell r="J49">
            <v>106833.03100903603</v>
          </cell>
          <cell r="K49"/>
        </row>
        <row r="50">
          <cell r="B50"/>
          <cell r="C50">
            <v>745081.46919380815</v>
          </cell>
          <cell r="D50"/>
          <cell r="E50"/>
          <cell r="F50"/>
          <cell r="G50"/>
          <cell r="H50"/>
          <cell r="I50"/>
          <cell r="J50"/>
          <cell r="K50"/>
        </row>
        <row r="51">
          <cell r="B51"/>
          <cell r="C51">
            <v>927856.85113811237</v>
          </cell>
          <cell r="D51">
            <v>132821.59499242963</v>
          </cell>
          <cell r="E51"/>
          <cell r="F51"/>
          <cell r="G51"/>
          <cell r="H51"/>
          <cell r="I51">
            <v>284769.90972283483</v>
          </cell>
          <cell r="J51">
            <v>135855.70577165851</v>
          </cell>
          <cell r="K51"/>
        </row>
        <row r="52">
          <cell r="B52">
            <v>509854.60755100485</v>
          </cell>
          <cell r="C52">
            <v>1284534.4963254353</v>
          </cell>
          <cell r="D52">
            <v>1465138.5944428695</v>
          </cell>
          <cell r="E52"/>
          <cell r="F52">
            <v>211844.58943744251</v>
          </cell>
          <cell r="G52">
            <v>305871.82320561656</v>
          </cell>
          <cell r="H52"/>
          <cell r="I52">
            <v>1787279.6572384422</v>
          </cell>
          <cell r="J52">
            <v>623802.60862295446</v>
          </cell>
          <cell r="K52"/>
        </row>
        <row r="53">
          <cell r="B53"/>
          <cell r="C53"/>
          <cell r="D53">
            <v>54384.491472107184</v>
          </cell>
          <cell r="E53"/>
          <cell r="F53">
            <v>64811.018196525241</v>
          </cell>
          <cell r="G53"/>
          <cell r="H53"/>
          <cell r="I53"/>
          <cell r="J53">
            <v>182181.24837012505</v>
          </cell>
          <cell r="K53"/>
        </row>
        <row r="54">
          <cell r="B54"/>
          <cell r="C54">
            <v>392718.21369558148</v>
          </cell>
          <cell r="D54">
            <v>254927.30377550243</v>
          </cell>
          <cell r="E54"/>
          <cell r="F54"/>
          <cell r="G54"/>
          <cell r="H54"/>
          <cell r="I54"/>
          <cell r="J54"/>
          <cell r="K54"/>
        </row>
        <row r="55">
          <cell r="B55">
            <v>2974151.8773808614</v>
          </cell>
          <cell r="C55">
            <v>4459373.6856035329</v>
          </cell>
          <cell r="D55">
            <v>1210758.4326418834</v>
          </cell>
          <cell r="E55"/>
          <cell r="F55">
            <v>105030.049155507</v>
          </cell>
          <cell r="G55">
            <v>169951.53585033494</v>
          </cell>
          <cell r="H55"/>
          <cell r="I55">
            <v>7899105.0864189072</v>
          </cell>
          <cell r="J55">
            <v>197115.53564113023</v>
          </cell>
          <cell r="K55"/>
        </row>
        <row r="56">
          <cell r="B56"/>
          <cell r="C56">
            <v>19762470.585384637</v>
          </cell>
          <cell r="D56">
            <v>2209369.1502869828</v>
          </cell>
          <cell r="E56"/>
          <cell r="F56">
            <v>612099.15103392489</v>
          </cell>
          <cell r="G56"/>
          <cell r="H56"/>
          <cell r="I56">
            <v>1470339.5023284222</v>
          </cell>
          <cell r="J56">
            <v>1505272.1397793186</v>
          </cell>
          <cell r="K56"/>
        </row>
        <row r="57">
          <cell r="B57">
            <v>4606199.8921774989</v>
          </cell>
          <cell r="C57">
            <v>49285.945396597141</v>
          </cell>
          <cell r="D57">
            <v>3898688.2324066842</v>
          </cell>
          <cell r="E57"/>
          <cell r="F57"/>
          <cell r="G57"/>
          <cell r="H57"/>
          <cell r="I57"/>
          <cell r="J57"/>
          <cell r="K57"/>
        </row>
        <row r="58">
          <cell r="B58">
            <v>23176722.58682093</v>
          </cell>
          <cell r="C58">
            <v>38007174.228064582</v>
          </cell>
          <cell r="D58">
            <v>28154887.893656183</v>
          </cell>
          <cell r="E58"/>
          <cell r="F58">
            <v>7114006.3697246322</v>
          </cell>
          <cell r="G58">
            <v>7965372.4023309788</v>
          </cell>
          <cell r="H58"/>
          <cell r="I58">
            <v>41245687.5889275</v>
          </cell>
          <cell r="J58">
            <v>18447961.243821822</v>
          </cell>
          <cell r="K58"/>
        </row>
        <row r="59">
          <cell r="B59">
            <v>6913425.1143838279</v>
          </cell>
          <cell r="C59">
            <v>21897696.576670643</v>
          </cell>
          <cell r="D59">
            <v>15871699.545275537</v>
          </cell>
          <cell r="E59"/>
          <cell r="F59">
            <v>4672263.8610769268</v>
          </cell>
          <cell r="G59">
            <v>6025334.3903568089</v>
          </cell>
          <cell r="H59"/>
          <cell r="I59">
            <v>7588904.7675467189</v>
          </cell>
          <cell r="J59">
            <v>10453712.444015129</v>
          </cell>
          <cell r="K59"/>
        </row>
        <row r="60">
          <cell r="B60">
            <v>57664.997988011863</v>
          </cell>
          <cell r="C60">
            <v>5475580.5496518323</v>
          </cell>
          <cell r="D60">
            <v>1119082.4443818917</v>
          </cell>
          <cell r="E60"/>
          <cell r="F60">
            <v>580596.93434870685</v>
          </cell>
          <cell r="G60">
            <v>110468.49830271772</v>
          </cell>
          <cell r="H60"/>
          <cell r="I60">
            <v>692552.508590115</v>
          </cell>
          <cell r="J60">
            <v>91756.834205595835</v>
          </cell>
          <cell r="K60"/>
        </row>
        <row r="61">
          <cell r="B61"/>
          <cell r="C61">
            <v>300515.10375199624</v>
          </cell>
          <cell r="D61">
            <v>356898.22528570343</v>
          </cell>
          <cell r="E61"/>
          <cell r="F61">
            <v>84975.767925167471</v>
          </cell>
          <cell r="G61"/>
          <cell r="H61"/>
          <cell r="I61">
            <v>26689.189189936602</v>
          </cell>
          <cell r="J61">
            <v>641485.81100087799</v>
          </cell>
          <cell r="K61"/>
        </row>
        <row r="62">
          <cell r="B62">
            <v>3501786.3557433821</v>
          </cell>
          <cell r="C62">
            <v>4578075.0203933129</v>
          </cell>
          <cell r="D62">
            <v>2032620.3687700056</v>
          </cell>
          <cell r="E62"/>
          <cell r="F62">
            <v>591030.59903763048</v>
          </cell>
          <cell r="G62">
            <v>280420.03415305266</v>
          </cell>
          <cell r="H62"/>
          <cell r="I62">
            <v>1040735.0072918842</v>
          </cell>
          <cell r="J62">
            <v>1193179.6314924331</v>
          </cell>
          <cell r="K62"/>
        </row>
        <row r="63">
          <cell r="B63">
            <v>90342.24259694558</v>
          </cell>
          <cell r="C63"/>
          <cell r="D63"/>
          <cell r="E63"/>
          <cell r="F63"/>
          <cell r="G63"/>
          <cell r="H63"/>
          <cell r="I63">
            <v>64547.593315957216</v>
          </cell>
          <cell r="J63"/>
          <cell r="K63"/>
        </row>
        <row r="64">
          <cell r="B64"/>
          <cell r="C64">
            <v>268057.58948376344</v>
          </cell>
          <cell r="D64">
            <v>339903.07170066988</v>
          </cell>
          <cell r="E64"/>
          <cell r="F64"/>
          <cell r="G64"/>
          <cell r="H64"/>
          <cell r="I64">
            <v>6798.061434013398</v>
          </cell>
          <cell r="J64">
            <v>99075.899067912018</v>
          </cell>
          <cell r="K64"/>
        </row>
        <row r="65">
          <cell r="B65"/>
          <cell r="C65">
            <v>1920452.355108785</v>
          </cell>
          <cell r="D65">
            <v>339903.07170066988</v>
          </cell>
          <cell r="E65"/>
          <cell r="F65">
            <v>490121.53472342249</v>
          </cell>
          <cell r="G65"/>
          <cell r="H65"/>
          <cell r="I65"/>
          <cell r="J65">
            <v>632997.83647013677</v>
          </cell>
          <cell r="K65"/>
        </row>
        <row r="66">
          <cell r="B66">
            <v>1136281.8457227102</v>
          </cell>
          <cell r="C66">
            <v>5010658.2390035456</v>
          </cell>
          <cell r="D66">
            <v>2777899.7805176191</v>
          </cell>
          <cell r="E66"/>
          <cell r="F66">
            <v>170701.36202650663</v>
          </cell>
          <cell r="G66">
            <v>787038.76446146704</v>
          </cell>
          <cell r="H66"/>
          <cell r="I66">
            <v>3409312.7849256438</v>
          </cell>
          <cell r="J66">
            <v>394309.84381912707</v>
          </cell>
          <cell r="K66"/>
        </row>
        <row r="67">
          <cell r="B67">
            <v>43380380.476235837</v>
          </cell>
          <cell r="C67">
            <v>108762941.87071431</v>
          </cell>
          <cell r="D67">
            <v>63818280.901988208</v>
          </cell>
          <cell r="E67"/>
          <cell r="F67">
            <v>15372030.626127498</v>
          </cell>
          <cell r="G67">
            <v>16383746.629609935</v>
          </cell>
          <cell r="H67"/>
          <cell r="I67">
            <v>67239430.029608771</v>
          </cell>
          <cell r="J67">
            <v>40341268.499171197</v>
          </cell>
          <cell r="K67"/>
        </row>
        <row r="74">
          <cell r="B74"/>
          <cell r="C74"/>
          <cell r="D74">
            <v>897273.21608303301</v>
          </cell>
          <cell r="E74"/>
          <cell r="F74"/>
          <cell r="G74"/>
          <cell r="H74"/>
          <cell r="I74"/>
          <cell r="J74"/>
          <cell r="K74"/>
        </row>
        <row r="75">
          <cell r="B75"/>
          <cell r="C75"/>
          <cell r="D75"/>
          <cell r="E75"/>
          <cell r="F75"/>
          <cell r="G75"/>
          <cell r="H75"/>
          <cell r="I75"/>
          <cell r="J75"/>
          <cell r="K75"/>
        </row>
        <row r="76">
          <cell r="B76"/>
          <cell r="C76">
            <v>36062.914074609202</v>
          </cell>
          <cell r="D76">
            <v>94088.999880301824</v>
          </cell>
          <cell r="E76"/>
          <cell r="F76">
            <v>297740.40963152709</v>
          </cell>
          <cell r="G76"/>
          <cell r="H76"/>
          <cell r="I76"/>
          <cell r="J76"/>
          <cell r="K76"/>
        </row>
        <row r="77">
          <cell r="B77"/>
          <cell r="C77"/>
          <cell r="D77"/>
          <cell r="E77"/>
          <cell r="F77"/>
          <cell r="G77"/>
          <cell r="H77"/>
          <cell r="I77"/>
          <cell r="J77"/>
          <cell r="K77"/>
        </row>
        <row r="78">
          <cell r="B78"/>
          <cell r="C78">
            <v>268047.71797288558</v>
          </cell>
          <cell r="D78">
            <v>406631.13786259893</v>
          </cell>
          <cell r="E78"/>
          <cell r="F78">
            <v>235271.57322472567</v>
          </cell>
          <cell r="G78"/>
          <cell r="H78"/>
          <cell r="I78">
            <v>233767.23835908785</v>
          </cell>
          <cell r="J78">
            <v>2166448.797582176</v>
          </cell>
          <cell r="K78"/>
        </row>
        <row r="79">
          <cell r="B79"/>
          <cell r="C79"/>
          <cell r="D79"/>
          <cell r="E79"/>
          <cell r="F79">
            <v>136769.47540388189</v>
          </cell>
          <cell r="G79"/>
          <cell r="H79"/>
          <cell r="I79">
            <v>95255.7506102552</v>
          </cell>
          <cell r="J79"/>
          <cell r="K79"/>
        </row>
        <row r="80">
          <cell r="B80"/>
          <cell r="C80"/>
          <cell r="D80"/>
          <cell r="E80"/>
          <cell r="F80"/>
          <cell r="G80"/>
          <cell r="H80"/>
          <cell r="I80"/>
          <cell r="J80"/>
          <cell r="K80"/>
        </row>
        <row r="81">
          <cell r="B81"/>
          <cell r="C81">
            <v>153133.18208901805</v>
          </cell>
          <cell r="D81"/>
          <cell r="E81"/>
          <cell r="F81">
            <v>76213.040091596267</v>
          </cell>
          <cell r="G81"/>
          <cell r="H81"/>
          <cell r="I81"/>
          <cell r="J81">
            <v>159926.00379607565</v>
          </cell>
          <cell r="K81"/>
        </row>
        <row r="82">
          <cell r="B82"/>
          <cell r="C82">
            <v>173165.02064230063</v>
          </cell>
          <cell r="D82">
            <v>81463.353205703883</v>
          </cell>
          <cell r="E82"/>
          <cell r="F82"/>
          <cell r="G82"/>
          <cell r="H82"/>
          <cell r="I82"/>
          <cell r="J82">
            <v>3046729.4098933251</v>
          </cell>
          <cell r="K82"/>
        </row>
        <row r="83">
          <cell r="B83"/>
          <cell r="C83">
            <v>1494904.0161638923</v>
          </cell>
          <cell r="D83">
            <v>977560.23846844665</v>
          </cell>
          <cell r="E83"/>
          <cell r="F83">
            <v>138487.7004496966</v>
          </cell>
          <cell r="G83">
            <v>138487.7004496966</v>
          </cell>
          <cell r="H83"/>
          <cell r="I83">
            <v>1437199.2869939255</v>
          </cell>
          <cell r="J83">
            <v>102188.20050470739</v>
          </cell>
          <cell r="K83"/>
        </row>
        <row r="84">
          <cell r="B84"/>
          <cell r="C84">
            <v>585424.65708992933</v>
          </cell>
          <cell r="D84"/>
          <cell r="E84"/>
          <cell r="F84"/>
          <cell r="G84"/>
          <cell r="H84"/>
          <cell r="I84"/>
          <cell r="J84"/>
          <cell r="K84"/>
        </row>
        <row r="85">
          <cell r="B85"/>
          <cell r="C85">
            <v>907757.20749452373</v>
          </cell>
          <cell r="D85">
            <v>8718.2080600744303</v>
          </cell>
          <cell r="E85"/>
          <cell r="F85"/>
          <cell r="G85"/>
          <cell r="H85"/>
          <cell r="I85">
            <v>243199.73339274051</v>
          </cell>
          <cell r="J85">
            <v>102228.93218131023</v>
          </cell>
          <cell r="K85"/>
        </row>
        <row r="86">
          <cell r="B86">
            <v>342146.08346395631</v>
          </cell>
          <cell r="C86">
            <v>8061613.4332364565</v>
          </cell>
          <cell r="D86">
            <v>1266052.9282440622</v>
          </cell>
          <cell r="E86"/>
          <cell r="F86">
            <v>479004.51684953878</v>
          </cell>
          <cell r="G86">
            <v>107901.35580638853</v>
          </cell>
          <cell r="H86"/>
          <cell r="I86">
            <v>767102.04419142427</v>
          </cell>
          <cell r="J86">
            <v>850230.98082410125</v>
          </cell>
          <cell r="K86"/>
        </row>
        <row r="87">
          <cell r="B87"/>
          <cell r="C87"/>
          <cell r="D87"/>
          <cell r="E87"/>
          <cell r="F87">
            <v>211804.7183348301</v>
          </cell>
          <cell r="G87"/>
          <cell r="H87"/>
          <cell r="I87"/>
          <cell r="J87"/>
          <cell r="K87"/>
        </row>
        <row r="88">
          <cell r="B88"/>
          <cell r="C88"/>
          <cell r="D88">
            <v>244390.05961711163</v>
          </cell>
          <cell r="E88"/>
          <cell r="F88"/>
          <cell r="G88"/>
          <cell r="H88"/>
          <cell r="I88"/>
          <cell r="J88"/>
          <cell r="K88"/>
        </row>
        <row r="89">
          <cell r="B89">
            <v>3450490.5449444754</v>
          </cell>
          <cell r="C89">
            <v>1522871.9494157918</v>
          </cell>
          <cell r="D89">
            <v>772251.14723550912</v>
          </cell>
          <cell r="E89"/>
          <cell r="F89">
            <v>1015482.3417752576</v>
          </cell>
          <cell r="G89">
            <v>194305.57543271285</v>
          </cell>
          <cell r="H89"/>
          <cell r="I89">
            <v>2115268.3543217597</v>
          </cell>
          <cell r="J89">
            <v>340925.45287219266</v>
          </cell>
          <cell r="K89"/>
        </row>
        <row r="90">
          <cell r="B90"/>
          <cell r="C90">
            <v>15720309.447370913</v>
          </cell>
          <cell r="D90">
            <v>3134155.7013343093</v>
          </cell>
          <cell r="E90"/>
          <cell r="F90">
            <v>524378.87141493696</v>
          </cell>
          <cell r="G90">
            <v>325853.41282281553</v>
          </cell>
          <cell r="H90"/>
          <cell r="I90">
            <v>1862429.8443923793</v>
          </cell>
          <cell r="J90">
            <v>1091824.9411837924</v>
          </cell>
          <cell r="K90"/>
        </row>
        <row r="91">
          <cell r="B91"/>
          <cell r="C91"/>
          <cell r="D91">
            <v>1772470.1730080624</v>
          </cell>
          <cell r="E91"/>
          <cell r="F91"/>
          <cell r="G91"/>
          <cell r="H91"/>
          <cell r="I91"/>
          <cell r="J91"/>
          <cell r="K91"/>
        </row>
        <row r="92">
          <cell r="B92">
            <v>34571209.645691164</v>
          </cell>
          <cell r="C92">
            <v>67740733.545901626</v>
          </cell>
          <cell r="D92">
            <v>21668172.628457937</v>
          </cell>
          <cell r="E92"/>
          <cell r="F92">
            <v>6205004.6667960836</v>
          </cell>
          <cell r="G92">
            <v>7420258.107004662</v>
          </cell>
          <cell r="H92"/>
          <cell r="I92">
            <v>36669890.594959877</v>
          </cell>
          <cell r="J92">
            <v>14868920.970053783</v>
          </cell>
          <cell r="K92"/>
        </row>
        <row r="93">
          <cell r="B93">
            <v>1414008.8535541275</v>
          </cell>
          <cell r="C93">
            <v>18180792.821476601</v>
          </cell>
          <cell r="D93">
            <v>11526461.356525308</v>
          </cell>
          <cell r="E93"/>
          <cell r="F93">
            <v>2563951.9015473933</v>
          </cell>
          <cell r="G93">
            <v>2685834.3238843586</v>
          </cell>
          <cell r="H93"/>
          <cell r="I93">
            <v>6901187.1107092071</v>
          </cell>
          <cell r="J93">
            <v>4942388.3841557</v>
          </cell>
          <cell r="K93"/>
        </row>
        <row r="94">
          <cell r="B94">
            <v>446504.15813732147</v>
          </cell>
          <cell r="C94">
            <v>4719292.3399937684</v>
          </cell>
          <cell r="D94">
            <v>289596.81147962448</v>
          </cell>
          <cell r="E94"/>
          <cell r="F94">
            <v>47615.329948733917</v>
          </cell>
          <cell r="G94">
            <v>1163296.6837774515</v>
          </cell>
          <cell r="H94"/>
          <cell r="I94"/>
          <cell r="J94">
            <v>79275.573392011487</v>
          </cell>
          <cell r="K94"/>
        </row>
        <row r="95">
          <cell r="B95">
            <v>497795.04941201414</v>
          </cell>
          <cell r="C95">
            <v>703022.22109696805</v>
          </cell>
          <cell r="D95"/>
          <cell r="E95"/>
          <cell r="F95">
            <v>373110.30401744437</v>
          </cell>
          <cell r="G95"/>
          <cell r="H95"/>
          <cell r="I95">
            <v>260682.73025825241</v>
          </cell>
          <cell r="J95">
            <v>129103.12216039951</v>
          </cell>
          <cell r="K95"/>
        </row>
        <row r="96">
          <cell r="B96"/>
          <cell r="C96">
            <v>2890429.3399484353</v>
          </cell>
          <cell r="D96">
            <v>1332740.4584453152</v>
          </cell>
          <cell r="E96"/>
          <cell r="F96"/>
          <cell r="G96">
            <v>1653706.0700757888</v>
          </cell>
          <cell r="H96"/>
          <cell r="I96">
            <v>1713112.1776701272</v>
          </cell>
          <cell r="J96">
            <v>979336.0418123072</v>
          </cell>
          <cell r="K96"/>
        </row>
        <row r="97">
          <cell r="B97"/>
          <cell r="C97">
            <v>1140486.9448798543</v>
          </cell>
          <cell r="D97">
            <v>48878.011923422331</v>
          </cell>
          <cell r="E97"/>
          <cell r="F97"/>
          <cell r="G97"/>
          <cell r="H97"/>
          <cell r="I97"/>
          <cell r="J97"/>
          <cell r="K97"/>
        </row>
        <row r="98">
          <cell r="B98"/>
          <cell r="C98">
            <v>389925.96938616573</v>
          </cell>
          <cell r="D98">
            <v>244390.05961711163</v>
          </cell>
          <cell r="E98"/>
          <cell r="F98"/>
          <cell r="G98"/>
          <cell r="H98"/>
          <cell r="I98">
            <v>317904.65871911024</v>
          </cell>
          <cell r="J98"/>
          <cell r="K98"/>
        </row>
        <row r="99">
          <cell r="B99"/>
          <cell r="C99">
            <v>508448.27279345435</v>
          </cell>
          <cell r="D99">
            <v>570243.47243992717</v>
          </cell>
          <cell r="E99"/>
          <cell r="F99"/>
          <cell r="G99"/>
          <cell r="H99"/>
          <cell r="I99">
            <v>130341.36512912621</v>
          </cell>
          <cell r="J99">
            <v>61678.527832011634</v>
          </cell>
          <cell r="K99"/>
        </row>
        <row r="100">
          <cell r="B100"/>
          <cell r="C100">
            <v>8037800.2124614008</v>
          </cell>
          <cell r="D100">
            <v>3044211.7197918198</v>
          </cell>
          <cell r="E100"/>
          <cell r="F100"/>
          <cell r="G100">
            <v>1713547.2082689162</v>
          </cell>
          <cell r="H100"/>
          <cell r="I100">
            <v>5594353.7744844062</v>
          </cell>
          <cell r="J100">
            <v>688441.82867685799</v>
          </cell>
          <cell r="K100"/>
        </row>
        <row r="101">
          <cell r="B101">
            <v>40722154.335203059</v>
          </cell>
          <cell r="C101">
            <v>133234221.21348859</v>
          </cell>
          <cell r="D101">
            <v>48379749.681679688</v>
          </cell>
          <cell r="E101"/>
          <cell r="F101">
            <v>12304834.849485647</v>
          </cell>
          <cell r="G101">
            <v>15403190.437522791</v>
          </cell>
          <cell r="H101"/>
          <cell r="I101">
            <v>58341694.664191671</v>
          </cell>
          <cell r="J101">
            <v>29609647.166920751</v>
          </cell>
          <cell r="K101"/>
        </row>
        <row r="108">
          <cell r="B108"/>
          <cell r="C108"/>
          <cell r="D108">
            <v>389867.46769757406</v>
          </cell>
          <cell r="E108"/>
          <cell r="F108"/>
          <cell r="G108"/>
          <cell r="H108"/>
          <cell r="I108"/>
          <cell r="J108"/>
          <cell r="K108"/>
        </row>
        <row r="109">
          <cell r="B109"/>
          <cell r="C109"/>
          <cell r="D109"/>
          <cell r="E109"/>
          <cell r="F109"/>
          <cell r="G109"/>
          <cell r="H109"/>
          <cell r="I109">
            <v>92302.17560679499</v>
          </cell>
          <cell r="J109"/>
          <cell r="K109"/>
        </row>
        <row r="110">
          <cell r="B110"/>
          <cell r="C110">
            <v>221938.85827259388</v>
          </cell>
          <cell r="D110">
            <v>102707.70753686767</v>
          </cell>
          <cell r="E110"/>
          <cell r="F110">
            <v>71372.657287954222</v>
          </cell>
          <cell r="G110"/>
          <cell r="H110"/>
          <cell r="I110">
            <v>276881.9129068898</v>
          </cell>
          <cell r="J110">
            <v>151998.60768048963</v>
          </cell>
          <cell r="K110"/>
        </row>
        <row r="111">
          <cell r="B111"/>
          <cell r="C111"/>
          <cell r="D111"/>
          <cell r="E111"/>
          <cell r="F111"/>
          <cell r="G111"/>
          <cell r="H111"/>
          <cell r="I111"/>
          <cell r="J111"/>
          <cell r="K111"/>
        </row>
        <row r="112">
          <cell r="B112">
            <v>2769065.2682038494</v>
          </cell>
          <cell r="C112">
            <v>123702.45272647057</v>
          </cell>
          <cell r="D112">
            <v>438490.46929850528</v>
          </cell>
          <cell r="E112"/>
          <cell r="F112">
            <v>83271.946093263541</v>
          </cell>
          <cell r="G112"/>
          <cell r="H112"/>
          <cell r="I112">
            <v>662247.80350012053</v>
          </cell>
          <cell r="J112">
            <v>115152.80987393184</v>
          </cell>
          <cell r="K112"/>
        </row>
        <row r="113">
          <cell r="B113"/>
          <cell r="C113">
            <v>93532.871281552245</v>
          </cell>
          <cell r="D113"/>
          <cell r="E113"/>
          <cell r="F113"/>
          <cell r="G113"/>
          <cell r="H113"/>
          <cell r="I113"/>
          <cell r="J113"/>
          <cell r="K113"/>
        </row>
        <row r="114">
          <cell r="B114"/>
          <cell r="C114"/>
          <cell r="D114"/>
          <cell r="E114"/>
          <cell r="F114"/>
          <cell r="G114"/>
          <cell r="H114"/>
          <cell r="I114"/>
          <cell r="J114"/>
          <cell r="K114"/>
        </row>
        <row r="115">
          <cell r="B115">
            <v>461510.87803397491</v>
          </cell>
          <cell r="C115">
            <v>101217.02740081794</v>
          </cell>
          <cell r="D115">
            <v>307673.9186893166</v>
          </cell>
          <cell r="E115"/>
          <cell r="F115">
            <v>6541.9166961315941</v>
          </cell>
          <cell r="G115"/>
          <cell r="H115"/>
          <cell r="I115">
            <v>68385.143537480952</v>
          </cell>
          <cell r="J115">
            <v>230755.43901698745</v>
          </cell>
          <cell r="K115"/>
        </row>
        <row r="116">
          <cell r="B116"/>
          <cell r="C116">
            <v>64939.19564816061</v>
          </cell>
          <cell r="D116">
            <v>123069.56747572665</v>
          </cell>
          <cell r="E116"/>
          <cell r="F116"/>
          <cell r="G116"/>
          <cell r="H116"/>
          <cell r="I116">
            <v>463403.07263391424</v>
          </cell>
          <cell r="J116">
            <v>1384532.6341019247</v>
          </cell>
          <cell r="K116"/>
        </row>
        <row r="117">
          <cell r="B117"/>
          <cell r="C117">
            <v>2372655.4222992654</v>
          </cell>
          <cell r="D117">
            <v>1309152.5240230421</v>
          </cell>
          <cell r="E117"/>
          <cell r="F117">
            <v>284598.37478761788</v>
          </cell>
          <cell r="G117"/>
          <cell r="H117"/>
          <cell r="I117">
            <v>992248.38777304604</v>
          </cell>
          <cell r="J117">
            <v>77779.966644659246</v>
          </cell>
          <cell r="K117"/>
        </row>
        <row r="118">
          <cell r="B118"/>
          <cell r="C118">
            <v>637048.07886379072</v>
          </cell>
          <cell r="D118"/>
          <cell r="E118"/>
          <cell r="F118"/>
          <cell r="G118"/>
          <cell r="H118"/>
          <cell r="I118">
            <v>152298.58975121172</v>
          </cell>
          <cell r="J118"/>
          <cell r="K118"/>
        </row>
        <row r="119">
          <cell r="B119"/>
          <cell r="C119">
            <v>325069.17132047727</v>
          </cell>
          <cell r="D119"/>
          <cell r="E119"/>
          <cell r="F119"/>
          <cell r="G119"/>
          <cell r="H119"/>
          <cell r="I119">
            <v>72171.501850439163</v>
          </cell>
          <cell r="J119">
            <v>55839.954874667157</v>
          </cell>
          <cell r="K119"/>
        </row>
        <row r="120">
          <cell r="B120">
            <v>2356684.4845398935</v>
          </cell>
          <cell r="C120">
            <v>3620566.9296420095</v>
          </cell>
          <cell r="D120">
            <v>1201319.7689529993</v>
          </cell>
          <cell r="E120"/>
          <cell r="F120">
            <v>258446.09169902597</v>
          </cell>
          <cell r="G120">
            <v>26679.651568921337</v>
          </cell>
          <cell r="H120"/>
          <cell r="I120">
            <v>354055.76193173107</v>
          </cell>
          <cell r="J120">
            <v>1876929.2815450472</v>
          </cell>
          <cell r="K120"/>
        </row>
        <row r="121">
          <cell r="B121"/>
          <cell r="C121"/>
          <cell r="D121">
            <v>49227.826990290661</v>
          </cell>
          <cell r="E121"/>
          <cell r="F121"/>
          <cell r="G121"/>
          <cell r="H121"/>
          <cell r="I121">
            <v>184604.35121358998</v>
          </cell>
          <cell r="J121">
            <v>647738.33223821851</v>
          </cell>
          <cell r="K121"/>
        </row>
        <row r="122">
          <cell r="B122"/>
          <cell r="C122">
            <v>235132.10051034298</v>
          </cell>
          <cell r="D122">
            <v>349200.66749481368</v>
          </cell>
          <cell r="E122"/>
          <cell r="F122"/>
          <cell r="G122"/>
          <cell r="H122"/>
          <cell r="I122"/>
          <cell r="J122">
            <v>461510.87803397491</v>
          </cell>
          <cell r="K122"/>
        </row>
        <row r="123">
          <cell r="B123">
            <v>5790196.3786711683</v>
          </cell>
          <cell r="C123">
            <v>4040252.1844258728</v>
          </cell>
          <cell r="D123">
            <v>834594.61039747926</v>
          </cell>
          <cell r="E123"/>
          <cell r="F123">
            <v>1329421.4049036731</v>
          </cell>
          <cell r="G123"/>
          <cell r="H123"/>
          <cell r="I123">
            <v>4341247.9637915576</v>
          </cell>
          <cell r="J123">
            <v>137959.58522395953</v>
          </cell>
          <cell r="K123"/>
        </row>
        <row r="124">
          <cell r="B124">
            <v>2646183.0126098208</v>
          </cell>
          <cell r="C124">
            <v>15766547.390725965</v>
          </cell>
          <cell r="D124">
            <v>4860774.3743629474</v>
          </cell>
          <cell r="E124"/>
          <cell r="F124">
            <v>594052.18709655211</v>
          </cell>
          <cell r="G124">
            <v>46151.087803397495</v>
          </cell>
          <cell r="H124"/>
          <cell r="I124">
            <v>2587565.0391559163</v>
          </cell>
          <cell r="J124">
            <v>1445429.3790509063</v>
          </cell>
          <cell r="K124"/>
        </row>
        <row r="125">
          <cell r="B125"/>
          <cell r="C125">
            <v>56381.245599817274</v>
          </cell>
          <cell r="D125">
            <v>1350291.1883312005</v>
          </cell>
          <cell r="E125"/>
          <cell r="F125"/>
          <cell r="G125"/>
          <cell r="H125"/>
          <cell r="I125"/>
          <cell r="J125"/>
          <cell r="K125"/>
        </row>
        <row r="126">
          <cell r="B126">
            <v>31732549.291257586</v>
          </cell>
          <cell r="C126">
            <v>60517712.587539174</v>
          </cell>
          <cell r="D126">
            <v>24665361.143307872</v>
          </cell>
          <cell r="E126"/>
          <cell r="F126">
            <v>4758309.0523392241</v>
          </cell>
          <cell r="G126">
            <v>8394537.2151740529</v>
          </cell>
          <cell r="H126"/>
          <cell r="I126">
            <v>39329980.010835432</v>
          </cell>
          <cell r="J126">
            <v>10439041.558044115</v>
          </cell>
          <cell r="K126"/>
        </row>
        <row r="127">
          <cell r="B127">
            <v>13968395.908494974</v>
          </cell>
          <cell r="C127">
            <v>21107944.454697505</v>
          </cell>
          <cell r="D127">
            <v>11499373.261240406</v>
          </cell>
          <cell r="E127"/>
          <cell r="F127">
            <v>2254927.9970737416</v>
          </cell>
          <cell r="G127">
            <v>8505234.1375205647</v>
          </cell>
          <cell r="H127"/>
          <cell r="I127">
            <v>5167408.3859744864</v>
          </cell>
          <cell r="J127">
            <v>3008308.27686028</v>
          </cell>
          <cell r="K127"/>
        </row>
        <row r="128">
          <cell r="B128">
            <v>576888.59754246869</v>
          </cell>
          <cell r="C128">
            <v>3704004.9581165817</v>
          </cell>
          <cell r="D128">
            <v>323417.1777488587</v>
          </cell>
          <cell r="E128"/>
          <cell r="F128">
            <v>113277.84501343915</v>
          </cell>
          <cell r="G128">
            <v>1655172.9969758033</v>
          </cell>
          <cell r="H128"/>
          <cell r="I128">
            <v>1304668.8843081584</v>
          </cell>
          <cell r="J128"/>
          <cell r="K128"/>
        </row>
        <row r="129">
          <cell r="B129">
            <v>461510.87803397491</v>
          </cell>
          <cell r="C129">
            <v>661309.65957094892</v>
          </cell>
          <cell r="D129">
            <v>461510.87803397491</v>
          </cell>
          <cell r="E129"/>
          <cell r="F129"/>
          <cell r="G129"/>
          <cell r="H129"/>
          <cell r="I129">
            <v>584580.44550970162</v>
          </cell>
          <cell r="J129">
            <v>61534.783737863327</v>
          </cell>
          <cell r="K129"/>
        </row>
        <row r="130">
          <cell r="B130">
            <v>3462494.7926555043</v>
          </cell>
          <cell r="C130">
            <v>2750851.4337283201</v>
          </cell>
          <cell r="D130">
            <v>1171229.998122589</v>
          </cell>
          <cell r="E130"/>
          <cell r="F130">
            <v>455168.18020019471</v>
          </cell>
          <cell r="G130">
            <v>846103.27639562066</v>
          </cell>
          <cell r="H130"/>
          <cell r="I130">
            <v>1677591.7801306678</v>
          </cell>
          <cell r="J130">
            <v>1626385.1021812393</v>
          </cell>
          <cell r="K130"/>
        </row>
        <row r="131">
          <cell r="B131"/>
          <cell r="C131">
            <v>976864.69183858018</v>
          </cell>
          <cell r="D131"/>
          <cell r="E131"/>
          <cell r="F131"/>
          <cell r="G131"/>
          <cell r="H131"/>
          <cell r="I131">
            <v>138453.26341019248</v>
          </cell>
          <cell r="J131"/>
          <cell r="K131"/>
        </row>
        <row r="132">
          <cell r="B132"/>
          <cell r="C132">
            <v>227108.91850007352</v>
          </cell>
          <cell r="D132">
            <v>384592.39836164576</v>
          </cell>
          <cell r="E132"/>
          <cell r="F132"/>
          <cell r="G132"/>
          <cell r="H132"/>
          <cell r="I132">
            <v>33352.083541360938</v>
          </cell>
          <cell r="J132">
            <v>307673.9186893166</v>
          </cell>
          <cell r="K132"/>
        </row>
        <row r="133">
          <cell r="B133"/>
          <cell r="C133">
            <v>907638.06013348396</v>
          </cell>
          <cell r="D133">
            <v>1347611.7638592068</v>
          </cell>
          <cell r="E133"/>
          <cell r="F133">
            <v>44612.718209950908</v>
          </cell>
          <cell r="G133"/>
          <cell r="H133"/>
          <cell r="I133">
            <v>184604.35121358998</v>
          </cell>
          <cell r="J133"/>
          <cell r="K133"/>
        </row>
        <row r="134">
          <cell r="B134">
            <v>1414244.0583145227</v>
          </cell>
          <cell r="C134">
            <v>7112617.7096463898</v>
          </cell>
          <cell r="D134">
            <v>1465417.0305861591</v>
          </cell>
          <cell r="E134"/>
          <cell r="F134"/>
          <cell r="G134">
            <v>954635.25121327711</v>
          </cell>
          <cell r="H134"/>
          <cell r="I134">
            <v>3618596.8012384661</v>
          </cell>
          <cell r="J134">
            <v>577229.11565197806</v>
          </cell>
          <cell r="K134"/>
        </row>
        <row r="135">
          <cell r="B135">
            <v>65639723.54835774</v>
          </cell>
          <cell r="C135">
            <v>125625035.40248819</v>
          </cell>
          <cell r="D135">
            <v>52634883.742511474</v>
          </cell>
          <cell r="E135"/>
          <cell r="F135">
            <v>10254000.37140077</v>
          </cell>
          <cell r="G135">
            <v>20428513.616651636</v>
          </cell>
          <cell r="H135"/>
          <cell r="I135">
            <v>62286647.709814757</v>
          </cell>
          <cell r="J135">
            <v>22605799.623449564</v>
          </cell>
          <cell r="K135"/>
        </row>
        <row r="142">
          <cell r="B142"/>
          <cell r="C142"/>
          <cell r="D142"/>
          <cell r="E142"/>
          <cell r="F142"/>
          <cell r="G142"/>
          <cell r="H142"/>
          <cell r="I142"/>
          <cell r="J142"/>
          <cell r="K142"/>
        </row>
        <row r="143">
          <cell r="B143"/>
          <cell r="C143"/>
          <cell r="D143"/>
          <cell r="E143"/>
          <cell r="F143"/>
          <cell r="G143"/>
          <cell r="H143"/>
          <cell r="I143">
            <v>129998.97171632297</v>
          </cell>
          <cell r="J143"/>
          <cell r="K143"/>
        </row>
        <row r="144">
          <cell r="B144"/>
          <cell r="C144">
            <v>943768.70151569019</v>
          </cell>
          <cell r="D144">
            <v>30162.65030422507</v>
          </cell>
          <cell r="E144"/>
          <cell r="F144">
            <v>7446.0522133071654</v>
          </cell>
          <cell r="G144"/>
          <cell r="H144"/>
          <cell r="I144">
            <v>7245.2760236564</v>
          </cell>
          <cell r="J144"/>
          <cell r="K144"/>
        </row>
        <row r="145">
          <cell r="B145"/>
          <cell r="C145"/>
          <cell r="D145"/>
          <cell r="E145"/>
          <cell r="F145"/>
          <cell r="G145"/>
          <cell r="H145"/>
          <cell r="I145"/>
          <cell r="J145"/>
          <cell r="K145"/>
        </row>
        <row r="146">
          <cell r="B146">
            <v>577773.20762810204</v>
          </cell>
          <cell r="C146">
            <v>69689.328761799552</v>
          </cell>
          <cell r="D146">
            <v>190665.15851727367</v>
          </cell>
          <cell r="E146"/>
          <cell r="F146">
            <v>23204.816451363651</v>
          </cell>
          <cell r="G146"/>
          <cell r="H146"/>
          <cell r="I146">
            <v>351735.87779136415</v>
          </cell>
          <cell r="J146">
            <v>225748.15434632008</v>
          </cell>
          <cell r="K146"/>
        </row>
        <row r="147">
          <cell r="B147"/>
          <cell r="C147"/>
          <cell r="D147"/>
          <cell r="E147"/>
          <cell r="F147"/>
          <cell r="G147"/>
          <cell r="H147"/>
          <cell r="I147"/>
          <cell r="J147"/>
          <cell r="K147"/>
        </row>
        <row r="148">
          <cell r="B148"/>
          <cell r="C148"/>
          <cell r="D148"/>
          <cell r="E148"/>
          <cell r="F148"/>
          <cell r="G148"/>
          <cell r="H148"/>
          <cell r="I148">
            <v>107434.03909240745</v>
          </cell>
          <cell r="J148"/>
          <cell r="K148"/>
        </row>
        <row r="149">
          <cell r="B149"/>
          <cell r="C149">
            <v>19007.294097945487</v>
          </cell>
          <cell r="D149">
            <v>288886.60381405102</v>
          </cell>
          <cell r="E149"/>
          <cell r="F149"/>
          <cell r="G149"/>
          <cell r="H149"/>
          <cell r="I149">
            <v>410679.39044078114</v>
          </cell>
          <cell r="J149"/>
          <cell r="K149"/>
        </row>
        <row r="150">
          <cell r="B150"/>
          <cell r="C150">
            <v>404441.24533967144</v>
          </cell>
          <cell r="D150">
            <v>129854.52841441595</v>
          </cell>
          <cell r="E150"/>
          <cell r="F150"/>
          <cell r="G150"/>
          <cell r="H150"/>
          <cell r="I150"/>
          <cell r="J150">
            <v>2337208.1794971987</v>
          </cell>
          <cell r="K150"/>
        </row>
        <row r="151">
          <cell r="B151"/>
          <cell r="C151">
            <v>3258490.3088802574</v>
          </cell>
          <cell r="D151">
            <v>1504582.0988503788</v>
          </cell>
          <cell r="E151"/>
          <cell r="F151">
            <v>603773.0019713667</v>
          </cell>
          <cell r="G151">
            <v>72221.650953512755</v>
          </cell>
          <cell r="H151"/>
          <cell r="I151">
            <v>809492.99473918322</v>
          </cell>
          <cell r="J151">
            <v>540666.1855867533</v>
          </cell>
          <cell r="K151"/>
        </row>
        <row r="152">
          <cell r="B152"/>
          <cell r="C152">
            <v>911960.84200274409</v>
          </cell>
          <cell r="D152"/>
          <cell r="E152"/>
          <cell r="F152"/>
          <cell r="G152"/>
          <cell r="H152"/>
          <cell r="I152">
            <v>431163.25619247119</v>
          </cell>
          <cell r="J152"/>
          <cell r="K152"/>
        </row>
        <row r="153">
          <cell r="B153"/>
          <cell r="C153">
            <v>285933.22939727886</v>
          </cell>
          <cell r="D153">
            <v>50555.15566745893</v>
          </cell>
          <cell r="E153"/>
          <cell r="F153">
            <v>216664.95286053829</v>
          </cell>
          <cell r="G153"/>
          <cell r="H153"/>
          <cell r="I153">
            <v>5488.84547246697</v>
          </cell>
          <cell r="J153"/>
          <cell r="K153"/>
        </row>
        <row r="154">
          <cell r="B154"/>
          <cell r="C154">
            <v>2737830.5750437318</v>
          </cell>
          <cell r="D154">
            <v>1274543.1839992595</v>
          </cell>
          <cell r="E154"/>
          <cell r="F154"/>
          <cell r="G154"/>
          <cell r="H154"/>
          <cell r="I154">
            <v>1558940.0999931253</v>
          </cell>
          <cell r="J154">
            <v>24668.85042650269</v>
          </cell>
          <cell r="K154"/>
        </row>
        <row r="155">
          <cell r="B155"/>
          <cell r="C155"/>
          <cell r="D155">
            <v>23110.928305124085</v>
          </cell>
          <cell r="E155"/>
          <cell r="F155"/>
          <cell r="G155">
            <v>72221.650953512755</v>
          </cell>
          <cell r="H155"/>
          <cell r="I155"/>
          <cell r="J155"/>
          <cell r="K155"/>
        </row>
        <row r="156">
          <cell r="B156"/>
          <cell r="C156">
            <v>80888.249067934288</v>
          </cell>
          <cell r="D156">
            <v>307644.01099969738</v>
          </cell>
          <cell r="E156"/>
          <cell r="F156"/>
          <cell r="G156"/>
          <cell r="H156"/>
          <cell r="I156"/>
          <cell r="J156"/>
          <cell r="K156"/>
        </row>
        <row r="157">
          <cell r="B157">
            <v>145802.8744862254</v>
          </cell>
          <cell r="C157">
            <v>2599306.7474251483</v>
          </cell>
          <cell r="D157">
            <v>410912.26193211565</v>
          </cell>
          <cell r="E157"/>
          <cell r="F157">
            <v>228337.09831238084</v>
          </cell>
          <cell r="G157"/>
          <cell r="H157"/>
          <cell r="I157">
            <v>2106211.851108049</v>
          </cell>
          <cell r="J157">
            <v>627825.1228317169</v>
          </cell>
          <cell r="K157"/>
        </row>
        <row r="158">
          <cell r="B158"/>
          <cell r="C158">
            <v>14386171.958508281</v>
          </cell>
          <cell r="D158">
            <v>1916169.5176642681</v>
          </cell>
          <cell r="E158"/>
          <cell r="F158">
            <v>404022.2153208392</v>
          </cell>
          <cell r="G158">
            <v>1156528.6297091721</v>
          </cell>
          <cell r="H158"/>
          <cell r="I158">
            <v>770460.57237207412</v>
          </cell>
          <cell r="J158">
            <v>159176.38870257043</v>
          </cell>
          <cell r="K158"/>
        </row>
        <row r="159">
          <cell r="B159"/>
          <cell r="C159">
            <v>11555.464152562043</v>
          </cell>
          <cell r="D159">
            <v>1571124.2391729071</v>
          </cell>
          <cell r="E159"/>
          <cell r="F159">
            <v>144443.30190702551</v>
          </cell>
          <cell r="G159"/>
          <cell r="H159"/>
          <cell r="I159"/>
          <cell r="J159"/>
          <cell r="K159"/>
        </row>
        <row r="160">
          <cell r="B160">
            <v>11572621.257961532</v>
          </cell>
          <cell r="C160">
            <v>44155846.608923808</v>
          </cell>
          <cell r="D160">
            <v>18712714.073610481</v>
          </cell>
          <cell r="E160"/>
          <cell r="F160">
            <v>3237828.9223105246</v>
          </cell>
          <cell r="G160">
            <v>13690869.251642227</v>
          </cell>
          <cell r="H160"/>
          <cell r="I160">
            <v>37632926.598143496</v>
          </cell>
          <cell r="J160">
            <v>1141383.3595073051</v>
          </cell>
          <cell r="K160"/>
        </row>
        <row r="161">
          <cell r="B161">
            <v>3611082.547675638</v>
          </cell>
          <cell r="C161">
            <v>22220168.489867005</v>
          </cell>
          <cell r="D161">
            <v>13146473.525555901</v>
          </cell>
          <cell r="E161"/>
          <cell r="F161">
            <v>3082910.4477058994</v>
          </cell>
          <cell r="G161">
            <v>10492931.004910085</v>
          </cell>
          <cell r="H161"/>
          <cell r="I161">
            <v>10262214.737639004</v>
          </cell>
          <cell r="J161">
            <v>5865108.6318046376</v>
          </cell>
          <cell r="K161"/>
        </row>
        <row r="162">
          <cell r="B162">
            <v>1133879.9199701503</v>
          </cell>
          <cell r="C162">
            <v>4134776.1830697497</v>
          </cell>
          <cell r="D162">
            <v>132887.83775446349</v>
          </cell>
          <cell r="E162"/>
          <cell r="F162">
            <v>65650.925149762174</v>
          </cell>
          <cell r="G162">
            <v>94454.89842325919</v>
          </cell>
          <cell r="H162"/>
          <cell r="I162">
            <v>359147.43694417598</v>
          </cell>
          <cell r="J162">
            <v>102583.01190817132</v>
          </cell>
          <cell r="K162"/>
        </row>
        <row r="163">
          <cell r="B163"/>
          <cell r="C163">
            <v>1097413.6917490517</v>
          </cell>
          <cell r="D163">
            <v>579217.64064717235</v>
          </cell>
          <cell r="E163"/>
          <cell r="F163">
            <v>235370.36045749809</v>
          </cell>
          <cell r="G163">
            <v>165387.58068354422</v>
          </cell>
          <cell r="H163"/>
          <cell r="I163">
            <v>1112213.4246840964</v>
          </cell>
          <cell r="J163">
            <v>72221.650953512755</v>
          </cell>
          <cell r="K163"/>
        </row>
        <row r="164">
          <cell r="B164">
            <v>216664.95286053829</v>
          </cell>
          <cell r="C164">
            <v>2361769.6652173935</v>
          </cell>
          <cell r="D164">
            <v>1378147.9878251213</v>
          </cell>
          <cell r="E164"/>
          <cell r="F164">
            <v>335686.23363192729</v>
          </cell>
          <cell r="G164">
            <v>909992.80201426079</v>
          </cell>
          <cell r="H164"/>
          <cell r="I164">
            <v>1916443.3966090141</v>
          </cell>
          <cell r="J164"/>
          <cell r="K164"/>
        </row>
        <row r="165">
          <cell r="B165"/>
          <cell r="C165">
            <v>44777.423591177911</v>
          </cell>
          <cell r="D165">
            <v>46793.924307450943</v>
          </cell>
          <cell r="E165"/>
          <cell r="F165"/>
          <cell r="G165"/>
          <cell r="H165"/>
          <cell r="I165">
            <v>173331.96228843063</v>
          </cell>
          <cell r="J165"/>
          <cell r="K165"/>
        </row>
        <row r="166">
          <cell r="B166"/>
          <cell r="C166">
            <v>128307.6850942936</v>
          </cell>
          <cell r="D166">
            <v>343033.77551333391</v>
          </cell>
          <cell r="E166"/>
          <cell r="F166"/>
          <cell r="G166"/>
          <cell r="H166"/>
          <cell r="I166">
            <v>144443.30190702551</v>
          </cell>
          <cell r="J166"/>
          <cell r="K166"/>
        </row>
        <row r="167">
          <cell r="B167"/>
          <cell r="C167">
            <v>429718.82317340095</v>
          </cell>
          <cell r="D167">
            <v>757241.81470939226</v>
          </cell>
          <cell r="E167"/>
          <cell r="F167">
            <v>41888.557553037404</v>
          </cell>
          <cell r="G167"/>
          <cell r="H167"/>
          <cell r="I167">
            <v>144443.30190702551</v>
          </cell>
          <cell r="J167"/>
          <cell r="K167"/>
        </row>
        <row r="168">
          <cell r="B168"/>
          <cell r="C168">
            <v>9809527.5661437884</v>
          </cell>
          <cell r="D168">
            <v>2072616.0724040978</v>
          </cell>
          <cell r="E168"/>
          <cell r="F168">
            <v>129998.97171632297</v>
          </cell>
          <cell r="G168">
            <v>1898601.8177347791</v>
          </cell>
          <cell r="H168"/>
          <cell r="I168">
            <v>2351521.0662831659</v>
          </cell>
          <cell r="J168"/>
          <cell r="K168"/>
        </row>
        <row r="169">
          <cell r="B169">
            <v>17257824.760582186</v>
          </cell>
          <cell r="C169">
            <v>110091350.08102274</v>
          </cell>
          <cell r="D169">
            <v>44867336.989968598</v>
          </cell>
          <cell r="E169"/>
          <cell r="F169">
            <v>8757225.8575617932</v>
          </cell>
          <cell r="G169">
            <v>28553209.287024353</v>
          </cell>
          <cell r="H169"/>
          <cell r="I169">
            <v>60785536.401347347</v>
          </cell>
          <cell r="J169">
            <v>11096589.535564689</v>
          </cell>
          <cell r="K169"/>
        </row>
        <row r="176">
          <cell r="B176"/>
          <cell r="C176"/>
          <cell r="D176"/>
          <cell r="E176"/>
          <cell r="F176"/>
          <cell r="G176"/>
          <cell r="H176"/>
          <cell r="I176"/>
          <cell r="J176"/>
          <cell r="K176"/>
        </row>
        <row r="177">
          <cell r="B177"/>
          <cell r="C177">
            <v>68237.53768258357</v>
          </cell>
          <cell r="D177">
            <v>136475.07536516714</v>
          </cell>
          <cell r="E177"/>
          <cell r="F177"/>
          <cell r="G177"/>
          <cell r="H177"/>
          <cell r="I177"/>
          <cell r="J177"/>
          <cell r="K177"/>
        </row>
        <row r="178">
          <cell r="B178"/>
          <cell r="C178">
            <v>89045.210048133784</v>
          </cell>
          <cell r="D178"/>
          <cell r="E178"/>
          <cell r="F178"/>
          <cell r="G178"/>
          <cell r="H178"/>
          <cell r="I178"/>
          <cell r="J178"/>
          <cell r="K178"/>
        </row>
        <row r="179">
          <cell r="B179"/>
          <cell r="C179"/>
          <cell r="D179"/>
          <cell r="E179"/>
          <cell r="F179"/>
          <cell r="G179"/>
          <cell r="H179"/>
          <cell r="I179"/>
          <cell r="J179"/>
          <cell r="K179"/>
        </row>
        <row r="180">
          <cell r="B180"/>
          <cell r="C180">
            <v>372559.7052973801</v>
          </cell>
          <cell r="D180">
            <v>10918.006029213371</v>
          </cell>
          <cell r="E180"/>
          <cell r="F180">
            <v>7308.2402858047008</v>
          </cell>
          <cell r="G180"/>
          <cell r="H180"/>
          <cell r="I180">
            <v>251387.08882263786</v>
          </cell>
          <cell r="J180">
            <v>159971.0610602755</v>
          </cell>
          <cell r="K180"/>
        </row>
        <row r="181">
          <cell r="B181"/>
          <cell r="C181">
            <v>122827.56782865043</v>
          </cell>
          <cell r="D181"/>
          <cell r="E181"/>
          <cell r="F181"/>
          <cell r="G181"/>
          <cell r="H181"/>
          <cell r="I181"/>
          <cell r="J181"/>
          <cell r="K181"/>
        </row>
        <row r="182">
          <cell r="B182"/>
          <cell r="C182">
            <v>373941.70650055795</v>
          </cell>
          <cell r="D182"/>
          <cell r="E182"/>
          <cell r="F182"/>
          <cell r="G182"/>
          <cell r="H182"/>
          <cell r="I182">
            <v>126884.28944388003</v>
          </cell>
          <cell r="J182"/>
          <cell r="K182"/>
        </row>
        <row r="183">
          <cell r="B183"/>
          <cell r="C183">
            <v>204712.61304775072</v>
          </cell>
          <cell r="D183">
            <v>204712.61304775072</v>
          </cell>
          <cell r="E183"/>
          <cell r="F183"/>
          <cell r="G183"/>
          <cell r="H183"/>
          <cell r="I183">
            <v>43849.441714828201</v>
          </cell>
          <cell r="J183"/>
          <cell r="K183"/>
        </row>
        <row r="184">
          <cell r="B184"/>
          <cell r="C184">
            <v>477662.76377808501</v>
          </cell>
          <cell r="D184">
            <v>136475.07536516714</v>
          </cell>
          <cell r="E184"/>
          <cell r="F184"/>
          <cell r="G184"/>
          <cell r="H184"/>
          <cell r="I184"/>
          <cell r="J184">
            <v>1060575.105677787</v>
          </cell>
          <cell r="K184"/>
        </row>
        <row r="185">
          <cell r="B185"/>
          <cell r="C185">
            <v>2052641.7706483901</v>
          </cell>
          <cell r="D185">
            <v>1036659.213470795</v>
          </cell>
          <cell r="E185"/>
          <cell r="F185">
            <v>68237.53768258357</v>
          </cell>
          <cell r="G185">
            <v>272950.15073033428</v>
          </cell>
          <cell r="H185"/>
          <cell r="I185">
            <v>1964027.3305281391</v>
          </cell>
          <cell r="J185">
            <v>403681.57701620564</v>
          </cell>
          <cell r="K185"/>
        </row>
        <row r="186">
          <cell r="B186"/>
          <cell r="C186">
            <v>1569149.4740260821</v>
          </cell>
          <cell r="D186"/>
          <cell r="E186"/>
          <cell r="F186"/>
          <cell r="G186"/>
          <cell r="H186"/>
          <cell r="I186">
            <v>11600.381406039207</v>
          </cell>
          <cell r="J186"/>
          <cell r="K186"/>
        </row>
        <row r="187">
          <cell r="B187"/>
          <cell r="C187">
            <v>206536.12476724241</v>
          </cell>
          <cell r="D187">
            <v>168837.49187155443</v>
          </cell>
          <cell r="E187"/>
          <cell r="F187">
            <v>283883.57844306389</v>
          </cell>
          <cell r="G187"/>
          <cell r="H187"/>
          <cell r="I187"/>
          <cell r="J187">
            <v>73561.430372578732</v>
          </cell>
          <cell r="K187"/>
        </row>
        <row r="188">
          <cell r="B188"/>
          <cell r="C188">
            <v>2280790.5250707013</v>
          </cell>
          <cell r="D188">
            <v>858655.31857230898</v>
          </cell>
          <cell r="E188"/>
          <cell r="F188"/>
          <cell r="G188"/>
          <cell r="H188"/>
          <cell r="I188">
            <v>521737.29383471294</v>
          </cell>
          <cell r="J188">
            <v>243164.46553188656</v>
          </cell>
          <cell r="K188"/>
        </row>
        <row r="189">
          <cell r="B189"/>
          <cell r="C189">
            <v>272950.15073033428</v>
          </cell>
          <cell r="D189"/>
          <cell r="E189"/>
          <cell r="F189"/>
          <cell r="G189"/>
          <cell r="H189"/>
          <cell r="I189"/>
          <cell r="J189"/>
          <cell r="K189"/>
        </row>
        <row r="190">
          <cell r="B190"/>
          <cell r="C190">
            <v>66872.786928931906</v>
          </cell>
          <cell r="D190">
            <v>272950.15073033428</v>
          </cell>
          <cell r="E190"/>
          <cell r="F190"/>
          <cell r="G190"/>
          <cell r="H190"/>
          <cell r="I190"/>
          <cell r="J190"/>
          <cell r="K190"/>
        </row>
        <row r="191">
          <cell r="B191"/>
          <cell r="C191">
            <v>1057274.5378651256</v>
          </cell>
          <cell r="D191">
            <v>246161.40359687549</v>
          </cell>
          <cell r="E191"/>
          <cell r="F191">
            <v>47766.276377808499</v>
          </cell>
          <cell r="G191"/>
          <cell r="H191"/>
          <cell r="I191">
            <v>2246262.4401833746</v>
          </cell>
          <cell r="J191"/>
          <cell r="K191"/>
        </row>
        <row r="192">
          <cell r="B192"/>
          <cell r="C192">
            <v>9600945.5353225302</v>
          </cell>
          <cell r="D192">
            <v>1749610.0294612015</v>
          </cell>
          <cell r="E192"/>
          <cell r="F192">
            <v>143844.72943488616</v>
          </cell>
          <cell r="G192">
            <v>463032.63569893909</v>
          </cell>
          <cell r="H192"/>
          <cell r="I192">
            <v>1698568.7879948702</v>
          </cell>
          <cell r="J192"/>
          <cell r="K192"/>
        </row>
        <row r="193">
          <cell r="B193"/>
          <cell r="C193"/>
          <cell r="D193">
            <v>1041935.3125893973</v>
          </cell>
          <cell r="E193"/>
          <cell r="F193"/>
          <cell r="G193"/>
          <cell r="H193"/>
          <cell r="I193"/>
          <cell r="J193"/>
          <cell r="K193"/>
        </row>
        <row r="194">
          <cell r="B194">
            <v>3829822.2491797274</v>
          </cell>
          <cell r="C194">
            <v>48106845.929662578</v>
          </cell>
          <cell r="D194">
            <v>12493183.607318334</v>
          </cell>
          <cell r="E194"/>
          <cell r="F194">
            <v>3450129.4830032811</v>
          </cell>
          <cell r="G194">
            <v>9694852.4925129488</v>
          </cell>
          <cell r="H194"/>
          <cell r="I194">
            <v>31923899.9666293</v>
          </cell>
          <cell r="J194">
            <v>2883569.3116836827</v>
          </cell>
          <cell r="K194"/>
        </row>
        <row r="195">
          <cell r="B195"/>
          <cell r="C195">
            <v>22402415.351647209</v>
          </cell>
          <cell r="D195">
            <v>9590983.7146138456</v>
          </cell>
          <cell r="E195"/>
          <cell r="F195">
            <v>2033099.699894239</v>
          </cell>
          <cell r="G195">
            <v>13925504.426353991</v>
          </cell>
          <cell r="H195"/>
          <cell r="I195">
            <v>8072130.6010927577</v>
          </cell>
          <cell r="J195">
            <v>9858526.3816705253</v>
          </cell>
          <cell r="K195"/>
        </row>
        <row r="196">
          <cell r="B196"/>
          <cell r="C196">
            <v>2169543.5907046855</v>
          </cell>
          <cell r="D196">
            <v>109664.27385952933</v>
          </cell>
          <cell r="E196"/>
          <cell r="F196"/>
          <cell r="G196">
            <v>15748.991689512168</v>
          </cell>
          <cell r="H196"/>
          <cell r="I196">
            <v>617768.07614796562</v>
          </cell>
          <cell r="J196">
            <v>81885.045219100284</v>
          </cell>
          <cell r="K196"/>
        </row>
        <row r="197">
          <cell r="B197"/>
          <cell r="C197">
            <v>709502.50026115496</v>
          </cell>
          <cell r="D197">
            <v>421707.98287836649</v>
          </cell>
          <cell r="E197"/>
          <cell r="F197"/>
          <cell r="G197">
            <v>74378.916074016102</v>
          </cell>
          <cell r="H197"/>
          <cell r="I197">
            <v>327540.18087640114</v>
          </cell>
          <cell r="J197">
            <v>47766.276377808499</v>
          </cell>
          <cell r="K197"/>
        </row>
        <row r="198">
          <cell r="B198">
            <v>272950.15073033428</v>
          </cell>
          <cell r="C198">
            <v>2065422.6614563379</v>
          </cell>
          <cell r="D198">
            <v>682678.26960810111</v>
          </cell>
          <cell r="E198"/>
          <cell r="F198">
            <v>62541.068036841498</v>
          </cell>
          <cell r="G198">
            <v>773919.6092739962</v>
          </cell>
          <cell r="H198"/>
          <cell r="I198">
            <v>937652.00529638084</v>
          </cell>
          <cell r="J198">
            <v>161538.51824336703</v>
          </cell>
          <cell r="K198"/>
        </row>
        <row r="199">
          <cell r="B199"/>
          <cell r="C199">
            <v>450476.92876534373</v>
          </cell>
          <cell r="D199"/>
          <cell r="E199"/>
          <cell r="F199"/>
          <cell r="G199"/>
          <cell r="H199"/>
          <cell r="I199">
            <v>54590.030146066856</v>
          </cell>
          <cell r="J199">
            <v>409425.22609550145</v>
          </cell>
          <cell r="K199"/>
        </row>
        <row r="200">
          <cell r="B200"/>
          <cell r="C200">
            <v>82514.386381639211</v>
          </cell>
          <cell r="D200">
            <v>209320.28727173101</v>
          </cell>
          <cell r="E200"/>
          <cell r="F200"/>
          <cell r="G200"/>
          <cell r="H200"/>
          <cell r="I200"/>
          <cell r="J200">
            <v>156263.96129311639</v>
          </cell>
          <cell r="K200"/>
        </row>
        <row r="201">
          <cell r="B201"/>
          <cell r="C201">
            <v>290009.53515098017</v>
          </cell>
          <cell r="D201">
            <v>272950.15073033428</v>
          </cell>
          <cell r="E201"/>
          <cell r="F201"/>
          <cell r="G201">
            <v>272950.15073033428</v>
          </cell>
          <cell r="H201"/>
          <cell r="I201">
            <v>423072.73363201815</v>
          </cell>
          <cell r="J201"/>
          <cell r="K201"/>
        </row>
        <row r="202">
          <cell r="B202"/>
          <cell r="C202">
            <v>2282702.5818190905</v>
          </cell>
          <cell r="D202">
            <v>524185.75221931684</v>
          </cell>
          <cell r="E202"/>
          <cell r="F202"/>
          <cell r="G202">
            <v>2412878.3771306272</v>
          </cell>
          <cell r="H202"/>
          <cell r="I202">
            <v>2154379.1627054843</v>
          </cell>
          <cell r="J202"/>
          <cell r="K202"/>
        </row>
        <row r="203">
          <cell r="B203">
            <v>4102772.3999100616</v>
          </cell>
          <cell r="C203">
            <v>97375581.475391477</v>
          </cell>
          <cell r="D203">
            <v>30168063.728599321</v>
          </cell>
          <cell r="E203"/>
          <cell r="F203">
            <v>6096810.6131585082</v>
          </cell>
          <cell r="G203">
            <v>27906215.750194695</v>
          </cell>
          <cell r="H203"/>
          <cell r="I203">
            <v>51375349.81045486</v>
          </cell>
          <cell r="J203">
            <v>15539928.360241836</v>
          </cell>
          <cell r="K203"/>
        </row>
        <row r="210">
          <cell r="B210"/>
          <cell r="C210">
            <v>220099.59223565614</v>
          </cell>
          <cell r="D210">
            <v>644293.24394098646</v>
          </cell>
          <cell r="E210"/>
          <cell r="F210"/>
          <cell r="G210"/>
          <cell r="H210"/>
          <cell r="I210"/>
          <cell r="J210"/>
          <cell r="K210"/>
        </row>
        <row r="211">
          <cell r="B211"/>
          <cell r="C211"/>
          <cell r="D211"/>
          <cell r="E211"/>
          <cell r="F211"/>
          <cell r="G211"/>
          <cell r="H211"/>
          <cell r="I211"/>
          <cell r="J211"/>
          <cell r="K211"/>
        </row>
        <row r="212">
          <cell r="B212"/>
          <cell r="C212"/>
          <cell r="D212"/>
          <cell r="E212"/>
          <cell r="F212"/>
          <cell r="G212"/>
          <cell r="H212"/>
          <cell r="I212"/>
          <cell r="J212"/>
          <cell r="K212"/>
        </row>
        <row r="213">
          <cell r="B213"/>
          <cell r="C213"/>
          <cell r="D213"/>
          <cell r="E213"/>
          <cell r="F213"/>
          <cell r="G213"/>
          <cell r="H213"/>
          <cell r="I213"/>
          <cell r="J213"/>
          <cell r="K213"/>
        </row>
        <row r="214">
          <cell r="B214"/>
          <cell r="C214"/>
          <cell r="D214"/>
          <cell r="E214"/>
          <cell r="F214"/>
          <cell r="G214"/>
          <cell r="H214"/>
          <cell r="I214">
            <v>455122.30458747339</v>
          </cell>
          <cell r="J214">
            <v>151043.36611124946</v>
          </cell>
          <cell r="K214"/>
        </row>
        <row r="215">
          <cell r="B215"/>
          <cell r="C215"/>
          <cell r="D215"/>
          <cell r="E215"/>
          <cell r="F215"/>
          <cell r="G215"/>
          <cell r="H215"/>
          <cell r="I215"/>
          <cell r="J215"/>
          <cell r="K215"/>
        </row>
        <row r="216">
          <cell r="B216"/>
          <cell r="C216">
            <v>94272.252959147037</v>
          </cell>
          <cell r="D216"/>
          <cell r="E216"/>
          <cell r="F216"/>
          <cell r="G216"/>
          <cell r="H216"/>
          <cell r="I216">
            <v>23960.621448921345</v>
          </cell>
          <cell r="J216"/>
          <cell r="K216"/>
        </row>
        <row r="217">
          <cell r="B217">
            <v>494802.13488476933</v>
          </cell>
          <cell r="C217"/>
          <cell r="D217"/>
          <cell r="E217"/>
          <cell r="F217"/>
          <cell r="G217"/>
          <cell r="H217"/>
          <cell r="I217"/>
          <cell r="J217"/>
          <cell r="K217"/>
        </row>
        <row r="218">
          <cell r="B218"/>
          <cell r="C218"/>
          <cell r="D218"/>
          <cell r="E218"/>
          <cell r="F218"/>
          <cell r="G218"/>
          <cell r="H218"/>
          <cell r="I218"/>
          <cell r="J218"/>
          <cell r="K218"/>
        </row>
        <row r="219">
          <cell r="B219"/>
          <cell r="C219">
            <v>901164.52005876205</v>
          </cell>
          <cell r="D219">
            <v>1088855.5822602671</v>
          </cell>
          <cell r="E219"/>
          <cell r="F219">
            <v>45100.527075869046</v>
          </cell>
          <cell r="G219">
            <v>216482.52996417144</v>
          </cell>
          <cell r="H219"/>
          <cell r="I219">
            <v>487696.48241464177</v>
          </cell>
          <cell r="J219">
            <v>50029.37039201759</v>
          </cell>
          <cell r="K219"/>
        </row>
        <row r="220">
          <cell r="B220"/>
          <cell r="C220">
            <v>298230.45675540378</v>
          </cell>
          <cell r="D220"/>
          <cell r="E220"/>
          <cell r="F220"/>
          <cell r="G220"/>
          <cell r="H220"/>
          <cell r="I220">
            <v>38657.594636459187</v>
          </cell>
          <cell r="J220"/>
          <cell r="K220"/>
        </row>
        <row r="221">
          <cell r="B221"/>
          <cell r="C221">
            <v>246840.33903218282</v>
          </cell>
          <cell r="D221">
            <v>199268.72830609715</v>
          </cell>
          <cell r="E221"/>
          <cell r="F221"/>
          <cell r="G221">
            <v>64429.324394098643</v>
          </cell>
          <cell r="H221"/>
          <cell r="I221"/>
          <cell r="J221"/>
          <cell r="K221"/>
        </row>
        <row r="222">
          <cell r="B222">
            <v>386575.94636459183</v>
          </cell>
          <cell r="C222">
            <v>160944.4523364584</v>
          </cell>
          <cell r="D222">
            <v>725687.58259994385</v>
          </cell>
          <cell r="E222"/>
          <cell r="F222"/>
          <cell r="G222">
            <v>610117.35310938081</v>
          </cell>
          <cell r="H222"/>
          <cell r="I222">
            <v>849496.13208348304</v>
          </cell>
          <cell r="J222">
            <v>3096135.0764273116</v>
          </cell>
          <cell r="K222"/>
        </row>
        <row r="223">
          <cell r="B223"/>
          <cell r="C223"/>
          <cell r="D223"/>
          <cell r="E223"/>
          <cell r="F223"/>
          <cell r="G223"/>
          <cell r="H223"/>
          <cell r="I223"/>
          <cell r="J223">
            <v>942021.15196611627</v>
          </cell>
          <cell r="K223"/>
        </row>
        <row r="224">
          <cell r="B224"/>
          <cell r="C224">
            <v>45100.527075869046</v>
          </cell>
          <cell r="D224"/>
          <cell r="E224"/>
          <cell r="F224"/>
          <cell r="G224"/>
          <cell r="H224"/>
          <cell r="I224"/>
          <cell r="J224"/>
          <cell r="K224"/>
        </row>
        <row r="225">
          <cell r="B225"/>
          <cell r="C225">
            <v>931905.10374299879</v>
          </cell>
          <cell r="D225">
            <v>25771.729757639456</v>
          </cell>
          <cell r="E225"/>
          <cell r="F225">
            <v>27011.349958981915</v>
          </cell>
          <cell r="G225">
            <v>178340.36992286504</v>
          </cell>
          <cell r="H225"/>
          <cell r="I225">
            <v>701116.10672644211</v>
          </cell>
          <cell r="J225">
            <v>976306.83036648948</v>
          </cell>
          <cell r="K225"/>
        </row>
        <row r="226">
          <cell r="B226">
            <v>2963748.9221285377</v>
          </cell>
          <cell r="C226">
            <v>2655383.1012385632</v>
          </cell>
          <cell r="D226">
            <v>1136531.3236604384</v>
          </cell>
          <cell r="E226"/>
          <cell r="F226"/>
          <cell r="G226">
            <v>783525.01395663363</v>
          </cell>
          <cell r="H226"/>
          <cell r="I226">
            <v>288520.95756921312</v>
          </cell>
          <cell r="J226">
            <v>2635585.6965581495</v>
          </cell>
          <cell r="K226"/>
        </row>
        <row r="227">
          <cell r="B227"/>
          <cell r="C227"/>
          <cell r="D227"/>
          <cell r="E227"/>
          <cell r="F227"/>
          <cell r="G227"/>
          <cell r="H227"/>
          <cell r="I227"/>
          <cell r="J227"/>
          <cell r="K227"/>
        </row>
        <row r="228">
          <cell r="B228">
            <v>5336695.0495852325</v>
          </cell>
          <cell r="C228">
            <v>39259486.980674006</v>
          </cell>
          <cell r="D228">
            <v>11010877.755626872</v>
          </cell>
          <cell r="E228"/>
          <cell r="F228">
            <v>524815.50478456984</v>
          </cell>
          <cell r="G228">
            <v>8045291.3349383418</v>
          </cell>
          <cell r="H228"/>
          <cell r="I228">
            <v>13169447.238473076</v>
          </cell>
          <cell r="J228">
            <v>12883001.162866656</v>
          </cell>
          <cell r="K228"/>
        </row>
        <row r="229">
          <cell r="B229">
            <v>3865759.4636459183</v>
          </cell>
          <cell r="C229">
            <v>18617293.877166737</v>
          </cell>
          <cell r="D229">
            <v>7221736.7038822779</v>
          </cell>
          <cell r="E229"/>
          <cell r="F229">
            <v>246268.01334359008</v>
          </cell>
          <cell r="G229">
            <v>7356444.2080813786</v>
          </cell>
          <cell r="H229"/>
          <cell r="I229">
            <v>4421276.8300907649</v>
          </cell>
          <cell r="J229">
            <v>23053044.626123991</v>
          </cell>
          <cell r="K229"/>
        </row>
        <row r="230">
          <cell r="B230"/>
          <cell r="C230">
            <v>2908527.1280542747</v>
          </cell>
          <cell r="D230">
            <v>361490.00233580318</v>
          </cell>
          <cell r="E230"/>
          <cell r="F230"/>
          <cell r="G230"/>
          <cell r="H230"/>
          <cell r="I230">
            <v>296687.34866443533</v>
          </cell>
          <cell r="J230">
            <v>257717.29757639457</v>
          </cell>
          <cell r="K230"/>
        </row>
        <row r="231">
          <cell r="B231"/>
          <cell r="C231"/>
          <cell r="D231"/>
          <cell r="E231"/>
          <cell r="F231">
            <v>20875.101103687961</v>
          </cell>
          <cell r="G231">
            <v>128858.64878819729</v>
          </cell>
          <cell r="H231"/>
          <cell r="I231"/>
          <cell r="J231">
            <v>112713.94868152405</v>
          </cell>
          <cell r="K231"/>
        </row>
        <row r="232">
          <cell r="B232">
            <v>386575.94636459183</v>
          </cell>
          <cell r="C232">
            <v>1922209.3465786199</v>
          </cell>
          <cell r="D232">
            <v>440683.69299075595</v>
          </cell>
          <cell r="E232"/>
          <cell r="F232">
            <v>64429.324394098643</v>
          </cell>
          <cell r="G232">
            <v>667487.8007228619</v>
          </cell>
          <cell r="H232"/>
          <cell r="I232">
            <v>456471.06806433952</v>
          </cell>
          <cell r="J232">
            <v>512987.85290132865</v>
          </cell>
          <cell r="K232"/>
        </row>
        <row r="233">
          <cell r="B233"/>
          <cell r="C233"/>
          <cell r="D233"/>
          <cell r="E233"/>
          <cell r="F233"/>
          <cell r="G233"/>
          <cell r="H233"/>
          <cell r="I233"/>
          <cell r="J233"/>
          <cell r="K233"/>
        </row>
        <row r="234">
          <cell r="B234"/>
          <cell r="C234">
            <v>81180.948736564285</v>
          </cell>
          <cell r="D234">
            <v>19024.690907089447</v>
          </cell>
          <cell r="E234"/>
          <cell r="F234"/>
          <cell r="G234"/>
          <cell r="H234"/>
          <cell r="I234"/>
          <cell r="J234"/>
          <cell r="K234"/>
        </row>
        <row r="235">
          <cell r="B235"/>
          <cell r="C235"/>
          <cell r="D235"/>
          <cell r="E235"/>
          <cell r="F235"/>
          <cell r="G235"/>
          <cell r="H235"/>
          <cell r="I235"/>
          <cell r="J235"/>
          <cell r="K235"/>
        </row>
        <row r="236">
          <cell r="B236"/>
          <cell r="C236">
            <v>3067934.3611400141</v>
          </cell>
          <cell r="D236">
            <v>554329.28970301861</v>
          </cell>
          <cell r="E236"/>
          <cell r="F236"/>
          <cell r="G236">
            <v>1050953.6147403019</v>
          </cell>
          <cell r="H236"/>
          <cell r="I236">
            <v>1746034.6910800731</v>
          </cell>
          <cell r="J236">
            <v>320070.70913851535</v>
          </cell>
          <cell r="K236"/>
        </row>
        <row r="237">
          <cell r="B237">
            <v>13434157.462973639</v>
          </cell>
          <cell r="C237">
            <v>71410572.98778525</v>
          </cell>
          <cell r="D237">
            <v>23428550.32597119</v>
          </cell>
          <cell r="E237"/>
          <cell r="F237">
            <v>928499.82066079753</v>
          </cell>
          <cell r="G237">
            <v>19101930.198618233</v>
          </cell>
          <cell r="H237"/>
          <cell r="I237">
            <v>22934487.375839327</v>
          </cell>
          <cell r="J237">
            <v>44990657.089109749</v>
          </cell>
          <cell r="K237"/>
        </row>
        <row r="244">
          <cell r="B244"/>
          <cell r="C244"/>
          <cell r="D244"/>
          <cell r="E244"/>
          <cell r="F244"/>
          <cell r="G244"/>
          <cell r="H244"/>
          <cell r="I244"/>
          <cell r="J244"/>
          <cell r="K244"/>
        </row>
        <row r="245">
          <cell r="B245"/>
          <cell r="C245"/>
          <cell r="D245"/>
          <cell r="E245"/>
          <cell r="F245"/>
          <cell r="G245"/>
          <cell r="H245"/>
          <cell r="I245"/>
          <cell r="J245"/>
          <cell r="K245"/>
        </row>
        <row r="246">
          <cell r="B246"/>
          <cell r="C246"/>
          <cell r="D246"/>
          <cell r="E246"/>
          <cell r="F246"/>
          <cell r="G246"/>
          <cell r="H246"/>
          <cell r="I246"/>
          <cell r="J246"/>
          <cell r="K246"/>
        </row>
        <row r="247">
          <cell r="B247"/>
          <cell r="C247"/>
          <cell r="D247"/>
          <cell r="E247"/>
          <cell r="F247"/>
          <cell r="G247"/>
          <cell r="H247"/>
          <cell r="I247"/>
          <cell r="J247"/>
          <cell r="K247"/>
        </row>
        <row r="248">
          <cell r="B248"/>
          <cell r="C248"/>
          <cell r="D248">
            <v>60549.624863911566</v>
          </cell>
          <cell r="E248"/>
          <cell r="F248"/>
          <cell r="G248"/>
          <cell r="H248"/>
          <cell r="I248">
            <v>150172.87870172865</v>
          </cell>
          <cell r="J248">
            <v>302748.12431955786</v>
          </cell>
          <cell r="K248"/>
        </row>
        <row r="249">
          <cell r="B249"/>
          <cell r="C249"/>
          <cell r="D249"/>
          <cell r="E249"/>
          <cell r="F249"/>
          <cell r="G249"/>
          <cell r="H249"/>
          <cell r="I249"/>
          <cell r="J249"/>
          <cell r="K249"/>
        </row>
        <row r="250">
          <cell r="B250"/>
          <cell r="C250"/>
          <cell r="D250"/>
          <cell r="E250"/>
          <cell r="F250"/>
          <cell r="G250"/>
          <cell r="H250"/>
          <cell r="I250"/>
          <cell r="J250"/>
          <cell r="K250"/>
        </row>
        <row r="251">
          <cell r="B251"/>
          <cell r="C251"/>
          <cell r="D251"/>
          <cell r="E251"/>
          <cell r="F251"/>
          <cell r="G251"/>
          <cell r="H251"/>
          <cell r="I251"/>
          <cell r="J251"/>
          <cell r="K251"/>
        </row>
        <row r="252">
          <cell r="B252"/>
          <cell r="C252">
            <v>24219.849945564627</v>
          </cell>
          <cell r="D252"/>
          <cell r="E252"/>
          <cell r="F252"/>
          <cell r="G252"/>
          <cell r="H252"/>
          <cell r="I252"/>
          <cell r="J252"/>
          <cell r="K252"/>
        </row>
        <row r="253">
          <cell r="B253">
            <v>242198.49945564626</v>
          </cell>
          <cell r="C253">
            <v>762140.91344479867</v>
          </cell>
          <cell r="D253">
            <v>357242.78669707826</v>
          </cell>
          <cell r="E253"/>
          <cell r="F253"/>
          <cell r="G253">
            <v>615862.33230589237</v>
          </cell>
          <cell r="H253"/>
          <cell r="I253">
            <v>938519.18539062934</v>
          </cell>
          <cell r="J253">
            <v>445809.69177951955</v>
          </cell>
          <cell r="K253"/>
        </row>
        <row r="254">
          <cell r="B254"/>
          <cell r="C254">
            <v>356831.04924800363</v>
          </cell>
          <cell r="D254"/>
          <cell r="E254"/>
          <cell r="F254"/>
          <cell r="G254"/>
          <cell r="H254"/>
          <cell r="I254"/>
          <cell r="J254"/>
          <cell r="K254"/>
        </row>
        <row r="255">
          <cell r="B255"/>
          <cell r="C255">
            <v>487350.60961215413</v>
          </cell>
          <cell r="D255">
            <v>37453.890813870428</v>
          </cell>
          <cell r="E255"/>
          <cell r="F255">
            <v>89964.329874675488</v>
          </cell>
          <cell r="G255"/>
          <cell r="H255"/>
          <cell r="I255"/>
          <cell r="J255"/>
          <cell r="K255"/>
        </row>
        <row r="256">
          <cell r="B256"/>
          <cell r="C256"/>
          <cell r="D256">
            <v>623809.11938145652</v>
          </cell>
          <cell r="E256"/>
          <cell r="F256"/>
          <cell r="G256">
            <v>99122.157887217778</v>
          </cell>
          <cell r="H256"/>
          <cell r="I256">
            <v>2188929.4884552672</v>
          </cell>
          <cell r="J256">
            <v>1346873.2425270823</v>
          </cell>
          <cell r="K256"/>
        </row>
        <row r="257">
          <cell r="B257"/>
          <cell r="C257"/>
          <cell r="D257"/>
          <cell r="E257"/>
          <cell r="F257"/>
          <cell r="G257"/>
          <cell r="H257"/>
          <cell r="I257"/>
          <cell r="J257"/>
          <cell r="K257"/>
        </row>
        <row r="258">
          <cell r="B258"/>
          <cell r="C258"/>
          <cell r="D258">
            <v>60549.624863911566</v>
          </cell>
          <cell r="E258"/>
          <cell r="F258"/>
          <cell r="G258"/>
          <cell r="H258"/>
          <cell r="I258"/>
          <cell r="J258"/>
          <cell r="K258"/>
        </row>
        <row r="259">
          <cell r="B259"/>
          <cell r="C259">
            <v>1220006.6410309717</v>
          </cell>
          <cell r="D259">
            <v>18910.85883749686</v>
          </cell>
          <cell r="E259"/>
          <cell r="F259"/>
          <cell r="G259">
            <v>79441.10782145198</v>
          </cell>
          <cell r="H259"/>
          <cell r="I259">
            <v>6054962.4863911569</v>
          </cell>
          <cell r="J259">
            <v>185643.45444325666</v>
          </cell>
          <cell r="K259"/>
        </row>
        <row r="260">
          <cell r="B260"/>
          <cell r="C260">
            <v>1314074.0556849251</v>
          </cell>
          <cell r="D260">
            <v>242198.49945564626</v>
          </cell>
          <cell r="E260"/>
          <cell r="F260"/>
          <cell r="G260">
            <v>211509.52758962137</v>
          </cell>
          <cell r="H260"/>
          <cell r="I260">
            <v>121099.24972782313</v>
          </cell>
          <cell r="J260">
            <v>464943.615435015</v>
          </cell>
          <cell r="K260"/>
        </row>
        <row r="261">
          <cell r="B261"/>
          <cell r="C261"/>
          <cell r="D261">
            <v>653935.94853024487</v>
          </cell>
          <cell r="E261"/>
          <cell r="F261"/>
          <cell r="G261"/>
          <cell r="H261"/>
          <cell r="I261"/>
          <cell r="J261"/>
          <cell r="K261"/>
        </row>
        <row r="262">
          <cell r="B262"/>
          <cell r="C262">
            <v>29585240.631427974</v>
          </cell>
          <cell r="D262">
            <v>5409550.1448827786</v>
          </cell>
          <cell r="E262"/>
          <cell r="F262">
            <v>660475.30801554734</v>
          </cell>
          <cell r="G262">
            <v>5399986.9613516238</v>
          </cell>
          <cell r="H262"/>
          <cell r="I262">
            <v>6333132.3069859557</v>
          </cell>
          <cell r="J262">
            <v>19200816.216861665</v>
          </cell>
          <cell r="K262"/>
        </row>
        <row r="263">
          <cell r="B263"/>
          <cell r="C263">
            <v>9751668.2888561692</v>
          </cell>
          <cell r="D263">
            <v>2871497.7924033343</v>
          </cell>
          <cell r="E263"/>
          <cell r="F263"/>
          <cell r="G263">
            <v>204681.95188996667</v>
          </cell>
          <cell r="H263"/>
          <cell r="I263">
            <v>6806253.0887092175</v>
          </cell>
          <cell r="J263">
            <v>12502786.827120934</v>
          </cell>
          <cell r="K263"/>
        </row>
        <row r="264">
          <cell r="B264">
            <v>422609.58228613797</v>
          </cell>
          <cell r="C264">
            <v>281457.53201573453</v>
          </cell>
          <cell r="D264"/>
          <cell r="E264"/>
          <cell r="F264"/>
          <cell r="G264">
            <v>726595.49836693879</v>
          </cell>
          <cell r="H264"/>
          <cell r="I264">
            <v>23880.747826476774</v>
          </cell>
          <cell r="J264"/>
          <cell r="K264"/>
        </row>
        <row r="265">
          <cell r="B265"/>
          <cell r="C265">
            <v>726595.49836693879</v>
          </cell>
          <cell r="D265">
            <v>181648.8745917347</v>
          </cell>
          <cell r="E265"/>
          <cell r="F265"/>
          <cell r="G265"/>
          <cell r="H265"/>
          <cell r="I265"/>
          <cell r="J265"/>
          <cell r="K265"/>
        </row>
        <row r="266">
          <cell r="B266"/>
          <cell r="C266">
            <v>138259.01341425566</v>
          </cell>
          <cell r="D266">
            <v>14127.608012197465</v>
          </cell>
          <cell r="E266"/>
          <cell r="F266"/>
          <cell r="G266">
            <v>36329.774918346942</v>
          </cell>
          <cell r="H266"/>
          <cell r="I266">
            <v>423847.37404738099</v>
          </cell>
          <cell r="J266">
            <v>598109.19440571847</v>
          </cell>
          <cell r="K266"/>
        </row>
        <row r="267">
          <cell r="B267"/>
          <cell r="C267"/>
          <cell r="D267"/>
          <cell r="E267"/>
          <cell r="F267"/>
          <cell r="G267"/>
          <cell r="H267"/>
          <cell r="I267"/>
          <cell r="J267"/>
          <cell r="K267"/>
        </row>
        <row r="268">
          <cell r="B268"/>
          <cell r="C268">
            <v>8476.9474809476196</v>
          </cell>
          <cell r="D268"/>
          <cell r="E268"/>
          <cell r="F268"/>
          <cell r="G268"/>
          <cell r="H268"/>
          <cell r="I268"/>
          <cell r="J268"/>
          <cell r="K268"/>
        </row>
        <row r="269">
          <cell r="B269"/>
          <cell r="C269"/>
          <cell r="D269"/>
          <cell r="E269"/>
          <cell r="F269"/>
          <cell r="G269"/>
          <cell r="H269"/>
          <cell r="I269"/>
          <cell r="J269"/>
          <cell r="K269"/>
        </row>
        <row r="270">
          <cell r="B270"/>
          <cell r="C270">
            <v>3330664.7193179075</v>
          </cell>
          <cell r="D270">
            <v>688401.82434640615</v>
          </cell>
          <cell r="E270"/>
          <cell r="F270"/>
          <cell r="G270">
            <v>121099.24972782313</v>
          </cell>
          <cell r="H270"/>
          <cell r="I270">
            <v>1314898.3056182726</v>
          </cell>
          <cell r="J270">
            <v>1223102.4222510136</v>
          </cell>
          <cell r="K270"/>
        </row>
        <row r="271">
          <cell r="B271">
            <v>664808.08174178423</v>
          </cell>
          <cell r="C271">
            <v>47986985.749846339</v>
          </cell>
          <cell r="D271">
            <v>11219876.597680068</v>
          </cell>
          <cell r="E271"/>
          <cell r="F271">
            <v>750439.63789022283</v>
          </cell>
          <cell r="G271">
            <v>7494628.5618588822</v>
          </cell>
          <cell r="H271"/>
          <cell r="I271">
            <v>24355695.111853905</v>
          </cell>
          <cell r="J271">
            <v>36270832.789143771</v>
          </cell>
          <cell r="K271"/>
        </row>
        <row r="278">
          <cell r="B278"/>
          <cell r="C278">
            <v>116445.55474197504</v>
          </cell>
          <cell r="D278"/>
          <cell r="E278"/>
          <cell r="F278"/>
          <cell r="G278"/>
          <cell r="H278"/>
          <cell r="I278"/>
          <cell r="J278"/>
          <cell r="K278"/>
        </row>
        <row r="279">
          <cell r="B279"/>
          <cell r="C279"/>
          <cell r="D279">
            <v>87536.594431103207</v>
          </cell>
          <cell r="E279"/>
          <cell r="F279"/>
          <cell r="G279"/>
          <cell r="H279"/>
          <cell r="I279"/>
          <cell r="J279"/>
          <cell r="K279"/>
        </row>
        <row r="280">
          <cell r="B280"/>
          <cell r="C280">
            <v>131304.89164665481</v>
          </cell>
          <cell r="D280"/>
          <cell r="E280"/>
          <cell r="F280"/>
          <cell r="G280"/>
          <cell r="H280"/>
          <cell r="I280"/>
          <cell r="J280"/>
          <cell r="K280"/>
        </row>
        <row r="281">
          <cell r="B281"/>
          <cell r="C281"/>
          <cell r="D281"/>
          <cell r="E281"/>
          <cell r="F281"/>
          <cell r="G281"/>
          <cell r="H281"/>
          <cell r="I281"/>
          <cell r="J281"/>
          <cell r="K281"/>
        </row>
        <row r="282">
          <cell r="B282"/>
          <cell r="C282"/>
          <cell r="D282"/>
          <cell r="E282"/>
          <cell r="F282"/>
          <cell r="G282"/>
          <cell r="H282"/>
          <cell r="I282">
            <v>207899.41177387012</v>
          </cell>
          <cell r="J282"/>
          <cell r="K282"/>
        </row>
        <row r="283">
          <cell r="B283"/>
          <cell r="C283"/>
          <cell r="D283"/>
          <cell r="E283"/>
          <cell r="F283"/>
          <cell r="G283">
            <v>65652.445823327405</v>
          </cell>
          <cell r="H283"/>
          <cell r="I283"/>
          <cell r="J283"/>
          <cell r="K283"/>
        </row>
        <row r="284">
          <cell r="B284"/>
          <cell r="C284">
            <v>81835.22661506242</v>
          </cell>
          <cell r="D284"/>
          <cell r="E284"/>
          <cell r="F284"/>
          <cell r="G284"/>
          <cell r="H284"/>
          <cell r="I284"/>
          <cell r="J284"/>
          <cell r="K284"/>
        </row>
        <row r="285">
          <cell r="B285"/>
          <cell r="C285">
            <v>142182.27640725812</v>
          </cell>
          <cell r="D285">
            <v>82065.557279159257</v>
          </cell>
          <cell r="E285"/>
          <cell r="F285"/>
          <cell r="G285"/>
          <cell r="H285"/>
          <cell r="I285"/>
          <cell r="J285"/>
          <cell r="K285"/>
        </row>
        <row r="286">
          <cell r="B286"/>
          <cell r="C286"/>
          <cell r="D286"/>
          <cell r="E286"/>
          <cell r="F286"/>
          <cell r="G286">
            <v>82740.453480148746</v>
          </cell>
          <cell r="H286"/>
          <cell r="I286"/>
          <cell r="J286"/>
          <cell r="K286"/>
        </row>
        <row r="287">
          <cell r="B287">
            <v>328262.22911663703</v>
          </cell>
          <cell r="C287">
            <v>868869.52537607076</v>
          </cell>
          <cell r="D287">
            <v>467149.97825588612</v>
          </cell>
          <cell r="E287"/>
          <cell r="F287"/>
          <cell r="G287">
            <v>256591.64242617128</v>
          </cell>
          <cell r="H287"/>
          <cell r="I287">
            <v>832443.46943917102</v>
          </cell>
          <cell r="J287">
            <v>237075.57753924289</v>
          </cell>
          <cell r="K287"/>
        </row>
        <row r="288">
          <cell r="B288"/>
          <cell r="C288">
            <v>115810.91443234954</v>
          </cell>
          <cell r="D288"/>
          <cell r="E288"/>
          <cell r="F288"/>
          <cell r="G288"/>
          <cell r="H288"/>
          <cell r="I288"/>
          <cell r="J288"/>
          <cell r="K288"/>
        </row>
        <row r="289">
          <cell r="B289"/>
          <cell r="C289">
            <v>96158.948982566872</v>
          </cell>
          <cell r="D289">
            <v>32826.222911663703</v>
          </cell>
          <cell r="E289"/>
          <cell r="F289"/>
          <cell r="G289">
            <v>20789.941177387012</v>
          </cell>
          <cell r="H289"/>
          <cell r="I289"/>
          <cell r="J289">
            <v>20789.941177387012</v>
          </cell>
          <cell r="K289"/>
        </row>
        <row r="290">
          <cell r="B290"/>
          <cell r="C290">
            <v>95880.516959830129</v>
          </cell>
          <cell r="D290">
            <v>327540.05221258046</v>
          </cell>
          <cell r="E290"/>
          <cell r="F290"/>
          <cell r="G290">
            <v>169930.4139393791</v>
          </cell>
          <cell r="H290"/>
          <cell r="I290">
            <v>270816.33902122558</v>
          </cell>
          <cell r="J290">
            <v>20242.837462192616</v>
          </cell>
          <cell r="K290"/>
        </row>
        <row r="291">
          <cell r="B291"/>
          <cell r="C291">
            <v>43768.297215551604</v>
          </cell>
          <cell r="D291"/>
          <cell r="E291"/>
          <cell r="F291"/>
          <cell r="G291">
            <v>122551.2322035445</v>
          </cell>
          <cell r="H291"/>
          <cell r="I291"/>
          <cell r="J291"/>
          <cell r="K291"/>
        </row>
        <row r="292">
          <cell r="B292"/>
          <cell r="C292"/>
          <cell r="D292">
            <v>32826.222911663703</v>
          </cell>
          <cell r="E292"/>
          <cell r="F292"/>
          <cell r="G292"/>
          <cell r="H292"/>
          <cell r="I292"/>
          <cell r="J292"/>
          <cell r="K292"/>
        </row>
        <row r="293">
          <cell r="B293"/>
          <cell r="C293">
            <v>3713149.1467271438</v>
          </cell>
          <cell r="D293">
            <v>61862.931940033428</v>
          </cell>
          <cell r="E293"/>
          <cell r="F293"/>
          <cell r="G293">
            <v>62448.606467149031</v>
          </cell>
          <cell r="H293"/>
          <cell r="I293">
            <v>1942218.1889401022</v>
          </cell>
          <cell r="J293">
            <v>266048.43956404942</v>
          </cell>
          <cell r="K293"/>
        </row>
        <row r="294">
          <cell r="B294"/>
          <cell r="C294">
            <v>2352777.2032500887</v>
          </cell>
          <cell r="D294">
            <v>19695.733746998223</v>
          </cell>
          <cell r="E294"/>
          <cell r="F294"/>
          <cell r="G294">
            <v>21884.148607775802</v>
          </cell>
          <cell r="H294"/>
          <cell r="I294"/>
          <cell r="J294">
            <v>316421.81051239994</v>
          </cell>
          <cell r="K294"/>
        </row>
        <row r="295">
          <cell r="B295"/>
          <cell r="C295">
            <v>49239.334367495554</v>
          </cell>
          <cell r="D295"/>
          <cell r="E295"/>
          <cell r="F295"/>
          <cell r="G295"/>
          <cell r="H295"/>
          <cell r="I295"/>
          <cell r="J295"/>
          <cell r="K295"/>
        </row>
        <row r="296">
          <cell r="B296"/>
          <cell r="C296">
            <v>16861940.046757456</v>
          </cell>
          <cell r="D296">
            <v>4296586.8403031714</v>
          </cell>
          <cell r="E296"/>
          <cell r="F296">
            <v>137213.61177075427</v>
          </cell>
          <cell r="G296">
            <v>5252436.3915008781</v>
          </cell>
          <cell r="H296"/>
          <cell r="I296">
            <v>6529167.4691453902</v>
          </cell>
          <cell r="J296">
            <v>6616579.980453888</v>
          </cell>
          <cell r="K296"/>
        </row>
        <row r="297">
          <cell r="B297"/>
          <cell r="C297">
            <v>5971256.4750604574</v>
          </cell>
          <cell r="D297">
            <v>1921489.0966379193</v>
          </cell>
          <cell r="E297"/>
          <cell r="F297">
            <v>76020.061226261198</v>
          </cell>
          <cell r="G297">
            <v>770278.2626964926</v>
          </cell>
          <cell r="H297"/>
          <cell r="I297">
            <v>2032605.7408310836</v>
          </cell>
          <cell r="J297">
            <v>15660301.02207542</v>
          </cell>
          <cell r="K297"/>
        </row>
        <row r="298">
          <cell r="B298"/>
          <cell r="C298">
            <v>694719.84758511244</v>
          </cell>
          <cell r="D298">
            <v>229783.56038164592</v>
          </cell>
          <cell r="E298"/>
          <cell r="F298"/>
          <cell r="G298"/>
          <cell r="H298"/>
          <cell r="I298"/>
          <cell r="J298"/>
          <cell r="K298"/>
        </row>
        <row r="299">
          <cell r="B299"/>
          <cell r="C299">
            <v>115940.03090913541</v>
          </cell>
          <cell r="D299"/>
          <cell r="E299"/>
          <cell r="F299"/>
          <cell r="G299">
            <v>93007.631583047158</v>
          </cell>
          <cell r="H299"/>
          <cell r="I299"/>
          <cell r="J299"/>
          <cell r="K299"/>
        </row>
        <row r="300">
          <cell r="B300"/>
          <cell r="C300">
            <v>1120841.9711348559</v>
          </cell>
          <cell r="D300"/>
          <cell r="E300"/>
          <cell r="F300">
            <v>23634.880496397865</v>
          </cell>
          <cell r="G300"/>
          <cell r="H300"/>
          <cell r="I300">
            <v>481451.26937106764</v>
          </cell>
          <cell r="J300"/>
          <cell r="K300"/>
        </row>
        <row r="301">
          <cell r="B301"/>
          <cell r="C301">
            <v>35456.697574318358</v>
          </cell>
          <cell r="D301"/>
          <cell r="E301"/>
          <cell r="F301"/>
          <cell r="G301"/>
          <cell r="H301"/>
          <cell r="I301"/>
          <cell r="J301"/>
          <cell r="K301"/>
        </row>
        <row r="302">
          <cell r="B302"/>
          <cell r="C302">
            <v>303512.35124867299</v>
          </cell>
          <cell r="D302">
            <v>71123.482975271356</v>
          </cell>
          <cell r="E302"/>
          <cell r="F302"/>
          <cell r="G302"/>
          <cell r="H302"/>
          <cell r="I302"/>
          <cell r="J302"/>
          <cell r="K302"/>
        </row>
        <row r="303">
          <cell r="B303"/>
          <cell r="C303">
            <v>30637.808050886124</v>
          </cell>
          <cell r="D303"/>
          <cell r="E303"/>
          <cell r="F303"/>
          <cell r="G303"/>
          <cell r="H303"/>
          <cell r="I303"/>
          <cell r="J303"/>
          <cell r="K303"/>
        </row>
        <row r="304">
          <cell r="B304"/>
          <cell r="C304">
            <v>1012572.5531542319</v>
          </cell>
          <cell r="D304">
            <v>829632.45055050228</v>
          </cell>
          <cell r="E304"/>
          <cell r="F304"/>
          <cell r="G304">
            <v>76828.680517318498</v>
          </cell>
          <cell r="H304"/>
          <cell r="I304">
            <v>1427872.8557966868</v>
          </cell>
          <cell r="J304">
            <v>904384.32536494278</v>
          </cell>
          <cell r="K304"/>
        </row>
        <row r="305">
          <cell r="B305">
            <v>328262.22911663703</v>
          </cell>
          <cell r="C305">
            <v>33954299.618197173</v>
          </cell>
          <cell r="D305">
            <v>8460118.7245375998</v>
          </cell>
          <cell r="E305"/>
          <cell r="F305">
            <v>236868.55349341335</v>
          </cell>
          <cell r="G305">
            <v>6995139.8504226189</v>
          </cell>
          <cell r="H305"/>
          <cell r="I305">
            <v>13724474.744318599</v>
          </cell>
          <cell r="J305">
            <v>24041843.934149522</v>
          </cell>
          <cell r="K305"/>
        </row>
        <row r="312">
          <cell r="B312"/>
          <cell r="C312"/>
          <cell r="D312"/>
          <cell r="E312"/>
          <cell r="F312"/>
          <cell r="G312"/>
          <cell r="H312"/>
          <cell r="I312"/>
          <cell r="J312"/>
          <cell r="K312"/>
        </row>
        <row r="313">
          <cell r="B313"/>
          <cell r="C313"/>
          <cell r="D313"/>
          <cell r="E313"/>
          <cell r="F313"/>
          <cell r="G313"/>
          <cell r="H313"/>
          <cell r="I313"/>
          <cell r="J313"/>
          <cell r="K313"/>
        </row>
        <row r="314">
          <cell r="B314"/>
          <cell r="C314">
            <v>102947.4213204347</v>
          </cell>
          <cell r="D314"/>
          <cell r="E314"/>
          <cell r="F314"/>
          <cell r="G314"/>
          <cell r="H314"/>
          <cell r="I314"/>
          <cell r="J314"/>
          <cell r="K314"/>
        </row>
        <row r="315">
          <cell r="B315"/>
          <cell r="C315"/>
          <cell r="D315"/>
          <cell r="E315"/>
          <cell r="F315"/>
          <cell r="G315"/>
          <cell r="H315"/>
          <cell r="I315"/>
          <cell r="J315"/>
          <cell r="K315"/>
        </row>
        <row r="316">
          <cell r="B316"/>
          <cell r="C316">
            <v>101207.60990011937</v>
          </cell>
          <cell r="D316">
            <v>51473.710660217352</v>
          </cell>
          <cell r="E316"/>
          <cell r="F316"/>
          <cell r="G316"/>
          <cell r="H316"/>
          <cell r="I316">
            <v>257368.55330108677</v>
          </cell>
          <cell r="J316"/>
          <cell r="K316"/>
        </row>
        <row r="317">
          <cell r="B317"/>
          <cell r="C317"/>
          <cell r="D317"/>
          <cell r="E317"/>
          <cell r="F317"/>
          <cell r="G317"/>
          <cell r="H317"/>
          <cell r="I317"/>
          <cell r="J317"/>
          <cell r="K317"/>
        </row>
        <row r="318">
          <cell r="B318"/>
          <cell r="C318">
            <v>76993.861668446509</v>
          </cell>
          <cell r="D318"/>
          <cell r="E318"/>
          <cell r="F318"/>
          <cell r="G318"/>
          <cell r="H318"/>
          <cell r="I318"/>
          <cell r="J318"/>
          <cell r="K318"/>
        </row>
        <row r="319">
          <cell r="B319"/>
          <cell r="C319">
            <v>88788.42419222313</v>
          </cell>
          <cell r="D319"/>
          <cell r="E319"/>
          <cell r="F319"/>
          <cell r="G319"/>
          <cell r="H319"/>
          <cell r="I319"/>
          <cell r="J319">
            <v>51473.710660217352</v>
          </cell>
          <cell r="K319"/>
        </row>
        <row r="320">
          <cell r="B320"/>
          <cell r="C320"/>
          <cell r="D320">
            <v>21618.958477291289</v>
          </cell>
          <cell r="E320"/>
          <cell r="F320"/>
          <cell r="G320"/>
          <cell r="H320"/>
          <cell r="I320"/>
          <cell r="J320"/>
          <cell r="K320"/>
        </row>
        <row r="321">
          <cell r="B321">
            <v>51473.710660217352</v>
          </cell>
          <cell r="C321">
            <v>231549.34003392173</v>
          </cell>
          <cell r="D321">
            <v>57650.555939443439</v>
          </cell>
          <cell r="E321"/>
          <cell r="F321"/>
          <cell r="G321">
            <v>100206.13738551417</v>
          </cell>
          <cell r="H321"/>
          <cell r="I321">
            <v>218248.53319932157</v>
          </cell>
          <cell r="J321">
            <v>138582.67121050318</v>
          </cell>
          <cell r="K321"/>
        </row>
        <row r="322">
          <cell r="B322"/>
          <cell r="C322">
            <v>163439.32608832215</v>
          </cell>
          <cell r="D322"/>
          <cell r="E322"/>
          <cell r="F322"/>
          <cell r="G322"/>
          <cell r="H322"/>
          <cell r="I322">
            <v>55976.672047741697</v>
          </cell>
          <cell r="J322"/>
          <cell r="K322"/>
        </row>
        <row r="323">
          <cell r="B323"/>
          <cell r="C323">
            <v>90471.223330611218</v>
          </cell>
          <cell r="D323">
            <v>28825.277969721719</v>
          </cell>
          <cell r="E323"/>
          <cell r="F323"/>
          <cell r="G323"/>
          <cell r="H323"/>
          <cell r="I323"/>
          <cell r="J323"/>
          <cell r="K323"/>
        </row>
        <row r="324">
          <cell r="B324"/>
          <cell r="C324">
            <v>121155.73172937997</v>
          </cell>
          <cell r="D324"/>
          <cell r="E324"/>
          <cell r="F324"/>
          <cell r="G324"/>
          <cell r="H324"/>
          <cell r="I324"/>
          <cell r="J324"/>
          <cell r="K324"/>
        </row>
        <row r="325">
          <cell r="B325"/>
          <cell r="C325"/>
          <cell r="D325"/>
          <cell r="E325"/>
          <cell r="F325"/>
          <cell r="G325"/>
          <cell r="H325"/>
          <cell r="I325"/>
          <cell r="J325"/>
          <cell r="K325"/>
        </row>
        <row r="326">
          <cell r="B326"/>
          <cell r="C326"/>
          <cell r="D326"/>
          <cell r="E326"/>
          <cell r="F326"/>
          <cell r="G326"/>
          <cell r="H326"/>
          <cell r="I326"/>
          <cell r="J326"/>
          <cell r="K326"/>
        </row>
        <row r="327">
          <cell r="B327"/>
          <cell r="C327">
            <v>278730.14322507696</v>
          </cell>
          <cell r="D327"/>
          <cell r="E327"/>
          <cell r="F327"/>
          <cell r="G327">
            <v>29377.076147999247</v>
          </cell>
          <cell r="H327"/>
          <cell r="I327">
            <v>51473.710660217352</v>
          </cell>
          <cell r="J327"/>
          <cell r="K327"/>
        </row>
        <row r="328">
          <cell r="B328"/>
          <cell r="C328">
            <v>1279756.1954534831</v>
          </cell>
          <cell r="D328">
            <v>43237.916954582579</v>
          </cell>
          <cell r="E328"/>
          <cell r="F328"/>
          <cell r="G328">
            <v>102947.4213204347</v>
          </cell>
          <cell r="H328"/>
          <cell r="I328"/>
          <cell r="J328">
            <v>199378.27087128587</v>
          </cell>
          <cell r="K328"/>
        </row>
        <row r="329">
          <cell r="B329"/>
          <cell r="C329">
            <v>46326.339594195619</v>
          </cell>
          <cell r="D329"/>
          <cell r="E329"/>
          <cell r="F329"/>
          <cell r="G329"/>
          <cell r="H329"/>
          <cell r="I329"/>
          <cell r="J329"/>
          <cell r="K329"/>
        </row>
        <row r="330">
          <cell r="B330"/>
          <cell r="C330">
            <v>7913610.7735973364</v>
          </cell>
          <cell r="D330">
            <v>3312905.5657001073</v>
          </cell>
          <cell r="E330"/>
          <cell r="F330"/>
          <cell r="G330">
            <v>4128490.1424712609</v>
          </cell>
          <cell r="H330"/>
          <cell r="I330">
            <v>6552133.4120673407</v>
          </cell>
          <cell r="J330">
            <v>3847886.8709152583</v>
          </cell>
          <cell r="K330"/>
        </row>
        <row r="331">
          <cell r="B331"/>
          <cell r="C331">
            <v>3421620.9354370255</v>
          </cell>
          <cell r="D331">
            <v>1413911.8495891702</v>
          </cell>
          <cell r="E331"/>
          <cell r="F331"/>
          <cell r="G331">
            <v>575990.82228783215</v>
          </cell>
          <cell r="H331"/>
          <cell r="I331">
            <v>824906.8775614046</v>
          </cell>
          <cell r="J331">
            <v>12262776.146472771</v>
          </cell>
          <cell r="K331"/>
        </row>
        <row r="332">
          <cell r="B332"/>
          <cell r="C332">
            <v>1152774.2367724103</v>
          </cell>
          <cell r="D332"/>
          <cell r="E332"/>
          <cell r="F332"/>
          <cell r="G332"/>
          <cell r="H332"/>
          <cell r="I332"/>
          <cell r="J332"/>
          <cell r="K332"/>
        </row>
        <row r="333">
          <cell r="B333"/>
          <cell r="C333">
            <v>98786.286550662742</v>
          </cell>
          <cell r="D333"/>
          <cell r="E333"/>
          <cell r="F333"/>
          <cell r="G333"/>
          <cell r="H333"/>
          <cell r="I333"/>
          <cell r="J333"/>
          <cell r="K333"/>
        </row>
        <row r="334">
          <cell r="B334"/>
          <cell r="C334">
            <v>701630.32600540237</v>
          </cell>
          <cell r="D334"/>
          <cell r="E334"/>
          <cell r="F334"/>
          <cell r="G334"/>
          <cell r="H334"/>
          <cell r="I334">
            <v>151950.39386896163</v>
          </cell>
          <cell r="J334"/>
          <cell r="K334"/>
        </row>
        <row r="335">
          <cell r="B335"/>
          <cell r="C335">
            <v>33359.08240467366</v>
          </cell>
          <cell r="D335"/>
          <cell r="E335"/>
          <cell r="F335"/>
          <cell r="G335"/>
          <cell r="H335"/>
          <cell r="I335"/>
          <cell r="J335"/>
          <cell r="K335"/>
        </row>
        <row r="336">
          <cell r="B336"/>
          <cell r="C336">
            <v>73166.276543752756</v>
          </cell>
          <cell r="D336"/>
          <cell r="E336"/>
          <cell r="F336"/>
          <cell r="G336"/>
          <cell r="H336"/>
          <cell r="I336"/>
          <cell r="J336"/>
          <cell r="K336"/>
        </row>
        <row r="337">
          <cell r="B337"/>
          <cell r="C337">
            <v>87505.308122369504</v>
          </cell>
          <cell r="D337"/>
          <cell r="E337"/>
          <cell r="F337"/>
          <cell r="G337"/>
          <cell r="H337"/>
          <cell r="I337"/>
          <cell r="J337">
            <v>449221.36767384887</v>
          </cell>
          <cell r="K337"/>
        </row>
        <row r="338">
          <cell r="B338"/>
          <cell r="C338">
            <v>715448.95836924436</v>
          </cell>
          <cell r="D338">
            <v>113011.56122872041</v>
          </cell>
          <cell r="E338"/>
          <cell r="F338"/>
          <cell r="G338">
            <v>16471.587411269553</v>
          </cell>
          <cell r="H338"/>
          <cell r="I338">
            <v>51473.710660217352</v>
          </cell>
          <cell r="J338">
            <v>561946.63212387718</v>
          </cell>
          <cell r="K338"/>
        </row>
        <row r="339">
          <cell r="B339">
            <v>51473.710660217352</v>
          </cell>
          <cell r="C339">
            <v>16779267.800339095</v>
          </cell>
          <cell r="D339">
            <v>5042635.396519254</v>
          </cell>
          <cell r="E339"/>
          <cell r="F339"/>
          <cell r="G339">
            <v>4953483.1870243112</v>
          </cell>
          <cell r="H339"/>
          <cell r="I339">
            <v>8163531.8633662909</v>
          </cell>
          <cell r="J339">
            <v>17511265.669927761</v>
          </cell>
          <cell r="K339"/>
        </row>
      </sheetData>
      <sheetData sheetId="6"/>
      <sheetData sheetId="7"/>
      <sheetData sheetId="8">
        <row r="31">
          <cell r="N31">
            <v>408325493.60015142</v>
          </cell>
          <cell r="O31">
            <v>355298079.03345579</v>
          </cell>
          <cell r="P31">
            <v>337995492.34849226</v>
          </cell>
          <cell r="Q31">
            <v>359474604.01467419</v>
          </cell>
          <cell r="R31">
            <v>281409072.91307169</v>
          </cell>
          <cell r="S31">
            <v>232564722.13795078</v>
          </cell>
          <cell r="T31">
            <v>196228855.26095819</v>
          </cell>
          <cell r="U31">
            <v>128743266.53001496</v>
          </cell>
          <cell r="V31">
            <v>87741007.654235557</v>
          </cell>
          <cell r="W31">
            <v>52501657.627836928</v>
          </cell>
        </row>
      </sheetData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entivadores"/>
      <sheetName val="procv"/>
      <sheetName val="Plan1"/>
      <sheetName val="Plan2"/>
      <sheetName val="Total x Ano"/>
      <sheetName val="TabDin"/>
      <sheetName val="Formato_Análises"/>
      <sheetName val="SCC X Ano = Total"/>
      <sheetName val="SCC X Ano = Total_VAR"/>
      <sheetName val="TabDin_Fisica"/>
      <sheetName val="SCC X Ano = Fisica"/>
      <sheetName val="SCC X Ano = Fisica_VAR"/>
      <sheetName val="TabDin_Juridica"/>
      <sheetName val="SCC X Ano = Juridica"/>
      <sheetName val="SCC X Ano = Juridica_VAR"/>
      <sheetName val="Total x Ano_VAR"/>
      <sheetName val="Formato_Análises_Fisica"/>
      <sheetName val="Formato_Análises_Juridica"/>
    </sheetNames>
    <sheetDataSet>
      <sheetData sheetId="0"/>
      <sheetData sheetId="1"/>
      <sheetData sheetId="2"/>
      <sheetData sheetId="3"/>
      <sheetData sheetId="4"/>
      <sheetData sheetId="5">
        <row r="6">
          <cell r="B6"/>
          <cell r="C6"/>
          <cell r="D6">
            <v>422960.7705317724</v>
          </cell>
          <cell r="E6"/>
          <cell r="F6"/>
          <cell r="G6"/>
          <cell r="H6"/>
          <cell r="I6"/>
          <cell r="J6"/>
          <cell r="K6"/>
        </row>
        <row r="7">
          <cell r="B7"/>
          <cell r="C7"/>
          <cell r="D7"/>
          <cell r="E7"/>
          <cell r="F7"/>
          <cell r="G7"/>
          <cell r="H7"/>
          <cell r="I7">
            <v>31436.856242229889</v>
          </cell>
          <cell r="J7"/>
          <cell r="K7"/>
        </row>
        <row r="8">
          <cell r="B8"/>
          <cell r="C8">
            <v>67495.323831572474</v>
          </cell>
          <cell r="D8">
            <v>1079899.8396555891</v>
          </cell>
          <cell r="E8"/>
          <cell r="F8"/>
          <cell r="G8">
            <v>35996.661321852967</v>
          </cell>
          <cell r="H8"/>
          <cell r="I8">
            <v>863919.87172447122</v>
          </cell>
          <cell r="J8"/>
          <cell r="K8"/>
        </row>
        <row r="9">
          <cell r="B9"/>
          <cell r="C9">
            <v>170984.1412788016</v>
          </cell>
          <cell r="D9"/>
          <cell r="E9"/>
          <cell r="F9"/>
          <cell r="G9"/>
          <cell r="H9"/>
          <cell r="I9"/>
          <cell r="J9"/>
          <cell r="K9"/>
        </row>
        <row r="10">
          <cell r="B10">
            <v>8999.1653304632418</v>
          </cell>
          <cell r="C10"/>
          <cell r="D10">
            <v>179983.30660926487</v>
          </cell>
          <cell r="E10"/>
          <cell r="F10">
            <v>836922.37573308148</v>
          </cell>
          <cell r="G10"/>
          <cell r="H10"/>
          <cell r="I10">
            <v>4110775.5269620228</v>
          </cell>
          <cell r="J10"/>
          <cell r="K10"/>
        </row>
        <row r="11">
          <cell r="B11"/>
          <cell r="C11"/>
          <cell r="D11"/>
          <cell r="E11"/>
          <cell r="F11"/>
          <cell r="G11"/>
          <cell r="H11"/>
          <cell r="I11"/>
          <cell r="J11"/>
          <cell r="K11"/>
        </row>
        <row r="12">
          <cell r="B12"/>
          <cell r="C12">
            <v>909634.19173677173</v>
          </cell>
          <cell r="D12">
            <v>1363013.5809519629</v>
          </cell>
          <cell r="E12"/>
          <cell r="F12"/>
          <cell r="G12"/>
          <cell r="H12"/>
          <cell r="I12">
            <v>5944.020694093615</v>
          </cell>
          <cell r="J12"/>
          <cell r="K12"/>
        </row>
        <row r="13">
          <cell r="B13">
            <v>1979495.2104896</v>
          </cell>
          <cell r="C13"/>
          <cell r="D13">
            <v>284373.62444263848</v>
          </cell>
          <cell r="E13"/>
          <cell r="F13">
            <v>354854.76334087469</v>
          </cell>
          <cell r="G13"/>
          <cell r="H13"/>
          <cell r="I13"/>
          <cell r="J13"/>
          <cell r="K13"/>
        </row>
        <row r="14">
          <cell r="B14"/>
          <cell r="C14">
            <v>126843.2353328794</v>
          </cell>
          <cell r="D14"/>
          <cell r="E14"/>
          <cell r="F14">
            <v>71993.322643705935</v>
          </cell>
          <cell r="G14"/>
          <cell r="H14"/>
          <cell r="I14">
            <v>665758.25114767055</v>
          </cell>
          <cell r="J14"/>
          <cell r="K14"/>
        </row>
        <row r="15">
          <cell r="B15"/>
          <cell r="C15">
            <v>3858759.5533582279</v>
          </cell>
          <cell r="D15">
            <v>4942866.7907790989</v>
          </cell>
          <cell r="E15"/>
          <cell r="F15">
            <v>601144.24407494452</v>
          </cell>
          <cell r="G15">
            <v>71993.322643705935</v>
          </cell>
          <cell r="H15"/>
          <cell r="I15">
            <v>2266565.9747734312</v>
          </cell>
          <cell r="J15">
            <v>362958.925682562</v>
          </cell>
          <cell r="K15"/>
        </row>
        <row r="16">
          <cell r="B16"/>
          <cell r="C16">
            <v>781305.01422452612</v>
          </cell>
          <cell r="D16"/>
          <cell r="E16"/>
          <cell r="F16">
            <v>37017.61662859402</v>
          </cell>
          <cell r="G16"/>
          <cell r="H16"/>
          <cell r="I16">
            <v>56103.946377973516</v>
          </cell>
          <cell r="J16"/>
          <cell r="K16"/>
        </row>
        <row r="17">
          <cell r="B17"/>
          <cell r="C17">
            <v>143986.64528741187</v>
          </cell>
          <cell r="D17"/>
          <cell r="E17"/>
          <cell r="F17"/>
          <cell r="G17"/>
          <cell r="H17"/>
          <cell r="I17"/>
          <cell r="J17"/>
          <cell r="K17"/>
        </row>
        <row r="18">
          <cell r="B18">
            <v>6175829.1139411787</v>
          </cell>
          <cell r="C18">
            <v>14455122.916244866</v>
          </cell>
          <cell r="D18">
            <v>1288268.0435752412</v>
          </cell>
          <cell r="E18"/>
          <cell r="F18">
            <v>3364958.9911931381</v>
          </cell>
          <cell r="G18">
            <v>33116.928416104733</v>
          </cell>
          <cell r="H18"/>
          <cell r="I18">
            <v>1152155.1999953876</v>
          </cell>
          <cell r="J18">
            <v>912071.11171326903</v>
          </cell>
          <cell r="K18"/>
        </row>
        <row r="19">
          <cell r="B19">
            <v>1009507.4685241726</v>
          </cell>
          <cell r="C19"/>
          <cell r="D19"/>
          <cell r="E19"/>
          <cell r="F19"/>
          <cell r="G19"/>
          <cell r="H19"/>
          <cell r="I19">
            <v>26997.495991389726</v>
          </cell>
          <cell r="J19">
            <v>1854836.5045423596</v>
          </cell>
          <cell r="K19"/>
        </row>
        <row r="20">
          <cell r="B20"/>
          <cell r="C20">
            <v>863919.87172447133</v>
          </cell>
          <cell r="D20"/>
          <cell r="E20"/>
          <cell r="F20"/>
          <cell r="G20"/>
          <cell r="H20"/>
          <cell r="I20"/>
          <cell r="J20"/>
          <cell r="K20"/>
        </row>
        <row r="21">
          <cell r="B21">
            <v>2306890.7846609708</v>
          </cell>
          <cell r="C21">
            <v>6369046.7550703976</v>
          </cell>
          <cell r="D21">
            <v>877163.25940474891</v>
          </cell>
          <cell r="E21"/>
          <cell r="F21">
            <v>630810.62252839003</v>
          </cell>
          <cell r="G21">
            <v>530950.75449733133</v>
          </cell>
          <cell r="H21"/>
          <cell r="I21">
            <v>6085012.5611456931</v>
          </cell>
          <cell r="J21">
            <v>2064428.3249719949</v>
          </cell>
          <cell r="K21"/>
        </row>
        <row r="22">
          <cell r="B22">
            <v>10527777.448206998</v>
          </cell>
          <cell r="C22">
            <v>72595118.085382476</v>
          </cell>
          <cell r="D22">
            <v>16474570.60515561</v>
          </cell>
          <cell r="E22"/>
          <cell r="F22">
            <v>9505669.0424154922</v>
          </cell>
          <cell r="G22">
            <v>5680360.1965154754</v>
          </cell>
          <cell r="H22"/>
          <cell r="I22">
            <v>34940197.432520658</v>
          </cell>
          <cell r="J22">
            <v>26384193.748965006</v>
          </cell>
          <cell r="K22"/>
        </row>
        <row r="23">
          <cell r="B23">
            <v>7276832.3922599787</v>
          </cell>
          <cell r="C23">
            <v>932518.74520218768</v>
          </cell>
          <cell r="D23">
            <v>188982.47193972807</v>
          </cell>
          <cell r="E23"/>
          <cell r="F23">
            <v>296972.455905287</v>
          </cell>
          <cell r="G23"/>
          <cell r="H23"/>
          <cell r="I23">
            <v>547239.24374546972</v>
          </cell>
          <cell r="J23"/>
          <cell r="K23"/>
        </row>
        <row r="24">
          <cell r="B24">
            <v>31091296.806750506</v>
          </cell>
          <cell r="C24">
            <v>61054957.935328268</v>
          </cell>
          <cell r="D24">
            <v>22853103.398399185</v>
          </cell>
          <cell r="E24"/>
          <cell r="F24">
            <v>22960770.114347763</v>
          </cell>
          <cell r="G24">
            <v>9773757.8492694441</v>
          </cell>
          <cell r="H24"/>
          <cell r="I24">
            <v>75049287.90136297</v>
          </cell>
          <cell r="J24">
            <v>13896930.068442466</v>
          </cell>
          <cell r="K24"/>
        </row>
        <row r="25">
          <cell r="B25">
            <v>29211106.575757693</v>
          </cell>
          <cell r="C25">
            <v>213498943.85526079</v>
          </cell>
          <cell r="D25">
            <v>79273085.218192473</v>
          </cell>
          <cell r="E25"/>
          <cell r="F25">
            <v>99299434.535075277</v>
          </cell>
          <cell r="G25">
            <v>51568284.079115652</v>
          </cell>
          <cell r="H25"/>
          <cell r="I25">
            <v>133729583.53841522</v>
          </cell>
          <cell r="J25">
            <v>89175356.097921908</v>
          </cell>
          <cell r="K25"/>
        </row>
        <row r="26">
          <cell r="B26">
            <v>2153615.3089094386</v>
          </cell>
          <cell r="C26">
            <v>10772537.754771458</v>
          </cell>
          <cell r="D26">
            <v>1876236.4477048786</v>
          </cell>
          <cell r="E26"/>
          <cell r="F26">
            <v>3707274.9835007819</v>
          </cell>
          <cell r="G26">
            <v>7077614.9536099462</v>
          </cell>
          <cell r="H26"/>
          <cell r="I26">
            <v>3880740.5726261334</v>
          </cell>
          <cell r="J26">
            <v>2730706.7278757654</v>
          </cell>
          <cell r="K26"/>
        </row>
        <row r="27">
          <cell r="B27">
            <v>2252325.4795745383</v>
          </cell>
          <cell r="C27">
            <v>14935523.541249579</v>
          </cell>
          <cell r="D27">
            <v>2014601.3504070118</v>
          </cell>
          <cell r="E27"/>
          <cell r="F27">
            <v>3634108.6736512403</v>
          </cell>
          <cell r="G27">
            <v>778085.83280251292</v>
          </cell>
          <cell r="H27"/>
          <cell r="I27">
            <v>4010947.2100046123</v>
          </cell>
          <cell r="J27">
            <v>3751692.415798977</v>
          </cell>
          <cell r="K27"/>
        </row>
        <row r="28">
          <cell r="B28">
            <v>12048044.315969847</v>
          </cell>
          <cell r="C28">
            <v>19128139.78151314</v>
          </cell>
          <cell r="D28">
            <v>5585313.9640213503</v>
          </cell>
          <cell r="E28"/>
          <cell r="F28">
            <v>9653381.3601480406</v>
          </cell>
          <cell r="G28">
            <v>13372366.597526731</v>
          </cell>
          <cell r="H28"/>
          <cell r="I28">
            <v>15937913.425927226</v>
          </cell>
          <cell r="J28">
            <v>8196110.4135348313</v>
          </cell>
          <cell r="K28"/>
        </row>
        <row r="29">
          <cell r="B29">
            <v>2927079.3143848707</v>
          </cell>
          <cell r="C29">
            <v>725332.72563533729</v>
          </cell>
          <cell r="D29">
            <v>16468.472554747736</v>
          </cell>
          <cell r="E29"/>
          <cell r="F29"/>
          <cell r="G29"/>
          <cell r="H29"/>
          <cell r="I29"/>
          <cell r="J29">
            <v>90171.636611241673</v>
          </cell>
          <cell r="K29"/>
        </row>
        <row r="30">
          <cell r="B30">
            <v>359966.61321852967</v>
          </cell>
          <cell r="C30">
            <v>125988.31462648539</v>
          </cell>
          <cell r="D30">
            <v>251976.6292529708</v>
          </cell>
          <cell r="E30"/>
          <cell r="F30"/>
          <cell r="G30"/>
          <cell r="H30"/>
          <cell r="I30">
            <v>1857704.8984997915</v>
          </cell>
          <cell r="J30"/>
          <cell r="K30"/>
        </row>
        <row r="31">
          <cell r="B31">
            <v>179983.30660926484</v>
          </cell>
          <cell r="C31">
            <v>469184.78527005954</v>
          </cell>
          <cell r="D31">
            <v>269974.95991389727</v>
          </cell>
          <cell r="E31"/>
          <cell r="F31">
            <v>68393.656511520647</v>
          </cell>
          <cell r="G31">
            <v>1187889.823621148</v>
          </cell>
          <cell r="H31"/>
          <cell r="I31">
            <v>3165085.6933738226</v>
          </cell>
          <cell r="J31">
            <v>115189.31622992951</v>
          </cell>
          <cell r="K31"/>
        </row>
        <row r="32">
          <cell r="B32">
            <v>343048.18239725882</v>
          </cell>
          <cell r="C32">
            <v>3591576.1165315099</v>
          </cell>
          <cell r="D32">
            <v>2235452.5485331784</v>
          </cell>
          <cell r="E32"/>
          <cell r="F32">
            <v>506203.04983855743</v>
          </cell>
          <cell r="G32">
            <v>714893.69385200017</v>
          </cell>
          <cell r="H32"/>
          <cell r="I32">
            <v>9182424.8732026946</v>
          </cell>
          <cell r="J32">
            <v>4411236.0593493972</v>
          </cell>
          <cell r="K32"/>
        </row>
        <row r="33">
          <cell r="B33">
            <v>109851797.48698531</v>
          </cell>
          <cell r="C33">
            <v>425576919.28886122</v>
          </cell>
          <cell r="D33">
            <v>141478295.28202537</v>
          </cell>
          <cell r="E33"/>
          <cell r="F33">
            <v>155529909.80753669</v>
          </cell>
          <cell r="G33">
            <v>90825310.693191916</v>
          </cell>
          <cell r="H33"/>
          <cell r="I33">
            <v>297565794.49473292</v>
          </cell>
          <cell r="J33">
            <v>153945881.35163969</v>
          </cell>
          <cell r="K33"/>
        </row>
        <row r="40">
          <cell r="B40"/>
          <cell r="C40">
            <v>67980.61434013398</v>
          </cell>
          <cell r="D40">
            <v>788850.44783363165</v>
          </cell>
          <cell r="E40"/>
          <cell r="F40">
            <v>4248.7883962583737</v>
          </cell>
          <cell r="G40"/>
          <cell r="H40"/>
          <cell r="I40"/>
          <cell r="J40"/>
          <cell r="K40"/>
        </row>
        <row r="41">
          <cell r="B41"/>
          <cell r="C41">
            <v>774816.69976079022</v>
          </cell>
          <cell r="D41">
            <v>339903.07170066988</v>
          </cell>
          <cell r="E41"/>
          <cell r="F41"/>
          <cell r="G41"/>
          <cell r="H41"/>
          <cell r="I41"/>
          <cell r="J41"/>
          <cell r="K41"/>
        </row>
        <row r="42">
          <cell r="B42"/>
          <cell r="C42">
            <v>118966.07509523447</v>
          </cell>
          <cell r="D42">
            <v>201508.74885255421</v>
          </cell>
          <cell r="E42"/>
          <cell r="F42"/>
          <cell r="G42"/>
          <cell r="H42"/>
          <cell r="I42">
            <v>93828.543427611425</v>
          </cell>
          <cell r="J42"/>
          <cell r="K42"/>
        </row>
        <row r="43">
          <cell r="B43"/>
          <cell r="C43">
            <v>8497.5767925167474</v>
          </cell>
          <cell r="D43">
            <v>148707.59386904308</v>
          </cell>
          <cell r="E43"/>
          <cell r="F43"/>
          <cell r="G43"/>
          <cell r="H43"/>
          <cell r="I43"/>
          <cell r="J43"/>
          <cell r="K43"/>
        </row>
        <row r="44">
          <cell r="B44">
            <v>630710.9346134275</v>
          </cell>
          <cell r="C44">
            <v>148607.50940958082</v>
          </cell>
          <cell r="D44"/>
          <cell r="E44"/>
          <cell r="F44">
            <v>67980.61434013398</v>
          </cell>
          <cell r="G44"/>
          <cell r="H44"/>
          <cell r="I44"/>
          <cell r="J44"/>
          <cell r="K44"/>
        </row>
        <row r="45">
          <cell r="B45"/>
          <cell r="C45">
            <v>849757.6792516748</v>
          </cell>
          <cell r="D45"/>
          <cell r="E45"/>
          <cell r="F45"/>
          <cell r="G45"/>
          <cell r="H45"/>
          <cell r="I45"/>
          <cell r="J45"/>
          <cell r="K45"/>
        </row>
        <row r="46">
          <cell r="B46"/>
          <cell r="C46"/>
          <cell r="D46">
            <v>553802.18825985363</v>
          </cell>
          <cell r="E46"/>
          <cell r="F46"/>
          <cell r="G46"/>
          <cell r="H46"/>
          <cell r="I46">
            <v>50985.460755100488</v>
          </cell>
          <cell r="J46"/>
          <cell r="K46"/>
        </row>
        <row r="47">
          <cell r="B47"/>
          <cell r="C47"/>
          <cell r="D47"/>
          <cell r="E47"/>
          <cell r="F47">
            <v>355113.7341592749</v>
          </cell>
          <cell r="G47"/>
          <cell r="H47"/>
          <cell r="I47"/>
          <cell r="J47"/>
          <cell r="K47"/>
        </row>
        <row r="48">
          <cell r="B48"/>
          <cell r="C48">
            <v>232597.9136255263</v>
          </cell>
          <cell r="D48"/>
          <cell r="E48"/>
          <cell r="F48">
            <v>16995.153585033495</v>
          </cell>
          <cell r="G48"/>
          <cell r="H48"/>
          <cell r="I48">
            <v>815427.4690099071</v>
          </cell>
          <cell r="J48">
            <v>999148.97115429014</v>
          </cell>
          <cell r="K48"/>
        </row>
        <row r="49">
          <cell r="B49"/>
          <cell r="C49">
            <v>4343781.6005660156</v>
          </cell>
          <cell r="D49">
            <v>4612559.4786490174</v>
          </cell>
          <cell r="E49"/>
          <cell r="F49">
            <v>1173951.7566003194</v>
          </cell>
          <cell r="G49">
            <v>578884.84257655055</v>
          </cell>
          <cell r="H49"/>
          <cell r="I49">
            <v>3334570.2748383251</v>
          </cell>
          <cell r="J49"/>
          <cell r="K49"/>
        </row>
        <row r="50">
          <cell r="B50"/>
          <cell r="C50">
            <v>1580549.2834081149</v>
          </cell>
          <cell r="D50"/>
          <cell r="E50"/>
          <cell r="F50"/>
          <cell r="G50"/>
          <cell r="H50"/>
          <cell r="I50"/>
          <cell r="J50"/>
          <cell r="K50"/>
        </row>
        <row r="51">
          <cell r="B51">
            <v>275470.1956714117</v>
          </cell>
          <cell r="C51">
            <v>528230.36243751855</v>
          </cell>
          <cell r="D51"/>
          <cell r="E51"/>
          <cell r="F51"/>
          <cell r="G51"/>
          <cell r="H51"/>
          <cell r="I51"/>
          <cell r="J51">
            <v>64432.876029258237</v>
          </cell>
          <cell r="K51"/>
        </row>
        <row r="52">
          <cell r="B52">
            <v>6650182.0479688607</v>
          </cell>
          <cell r="C52">
            <v>11165407.545816664</v>
          </cell>
          <cell r="D52">
            <v>308462.03756835795</v>
          </cell>
          <cell r="E52"/>
          <cell r="F52">
            <v>1656444.6937291813</v>
          </cell>
          <cell r="G52">
            <v>362051.15585268557</v>
          </cell>
          <cell r="H52"/>
          <cell r="I52">
            <v>1481184.2797825679</v>
          </cell>
          <cell r="J52">
            <v>907314.46909681067</v>
          </cell>
          <cell r="K52"/>
        </row>
        <row r="53">
          <cell r="B53"/>
          <cell r="C53"/>
          <cell r="D53"/>
          <cell r="E53"/>
          <cell r="F53"/>
          <cell r="G53"/>
          <cell r="H53"/>
          <cell r="I53"/>
          <cell r="J53">
            <v>2209369.9660543543</v>
          </cell>
          <cell r="K53"/>
        </row>
        <row r="54">
          <cell r="B54"/>
          <cell r="C54">
            <v>588032.31404215889</v>
          </cell>
          <cell r="D54">
            <v>195444.26622788521</v>
          </cell>
          <cell r="E54"/>
          <cell r="F54">
            <v>50985.460755100488</v>
          </cell>
          <cell r="G54"/>
          <cell r="H54"/>
          <cell r="I54">
            <v>1419095.3243502968</v>
          </cell>
          <cell r="J54">
            <v>740053.96286028356</v>
          </cell>
          <cell r="K54"/>
        </row>
        <row r="55">
          <cell r="B55">
            <v>254927.30377550243</v>
          </cell>
          <cell r="C55">
            <v>4586191.6848085281</v>
          </cell>
          <cell r="D55">
            <v>1633234.2595217188</v>
          </cell>
          <cell r="E55"/>
          <cell r="F55">
            <v>1415745.6985447621</v>
          </cell>
          <cell r="G55"/>
          <cell r="H55"/>
          <cell r="I55">
            <v>4892947.1370344916</v>
          </cell>
          <cell r="J55">
            <v>3314287.7826856468</v>
          </cell>
          <cell r="K55"/>
        </row>
        <row r="56">
          <cell r="B56">
            <v>5711259.5843509194</v>
          </cell>
          <cell r="C56">
            <v>64544575.758457765</v>
          </cell>
          <cell r="D56">
            <v>12868842.955460474</v>
          </cell>
          <cell r="E56"/>
          <cell r="F56">
            <v>12720495.522886209</v>
          </cell>
          <cell r="G56">
            <v>2950358.6623618146</v>
          </cell>
          <cell r="H56"/>
          <cell r="I56">
            <v>30608490.470233463</v>
          </cell>
          <cell r="J56">
            <v>29690342.355507836</v>
          </cell>
          <cell r="K56"/>
        </row>
        <row r="57">
          <cell r="B57">
            <v>22107.550710715346</v>
          </cell>
          <cell r="C57">
            <v>1746522.2538041936</v>
          </cell>
          <cell r="D57">
            <v>1859118.9532194436</v>
          </cell>
          <cell r="E57"/>
          <cell r="F57">
            <v>84975.767925167485</v>
          </cell>
          <cell r="G57"/>
          <cell r="H57"/>
          <cell r="I57">
            <v>734617.74007819244</v>
          </cell>
          <cell r="J57"/>
          <cell r="K57"/>
        </row>
        <row r="58">
          <cell r="B58">
            <v>32295742.839706026</v>
          </cell>
          <cell r="C58">
            <v>57811813.49443727</v>
          </cell>
          <cell r="D58">
            <v>26725836.451437555</v>
          </cell>
          <cell r="E58"/>
          <cell r="F58">
            <v>25116197.311424684</v>
          </cell>
          <cell r="G58">
            <v>11784601.374700123</v>
          </cell>
          <cell r="H58"/>
          <cell r="I58">
            <v>60017498.537300937</v>
          </cell>
          <cell r="J58">
            <v>14867365.539709145</v>
          </cell>
          <cell r="K58"/>
        </row>
        <row r="59">
          <cell r="B59">
            <v>19980682.562069096</v>
          </cell>
          <cell r="C59">
            <v>235345290.46710351</v>
          </cell>
          <cell r="D59">
            <v>70787624.847305059</v>
          </cell>
          <cell r="E59"/>
          <cell r="F59">
            <v>72955631.787627116</v>
          </cell>
          <cell r="G59">
            <v>32961476.9619487</v>
          </cell>
          <cell r="H59"/>
          <cell r="I59">
            <v>152146818.60014284</v>
          </cell>
          <cell r="J59">
            <v>47983422.362964548</v>
          </cell>
          <cell r="K59"/>
        </row>
        <row r="60">
          <cell r="B60">
            <v>2845016.3612494897</v>
          </cell>
          <cell r="C60">
            <v>25615400.954253051</v>
          </cell>
          <cell r="D60">
            <v>1187301.5517122848</v>
          </cell>
          <cell r="E60"/>
          <cell r="F60">
            <v>5324012.0935992049</v>
          </cell>
          <cell r="G60">
            <v>8863601.4152776133</v>
          </cell>
          <cell r="H60"/>
          <cell r="I60">
            <v>4015760.6734991665</v>
          </cell>
          <cell r="J60">
            <v>1125940.8216159784</v>
          </cell>
          <cell r="K60"/>
        </row>
        <row r="61">
          <cell r="B61">
            <v>2028643.5028311079</v>
          </cell>
          <cell r="C61">
            <v>12248342.539169403</v>
          </cell>
          <cell r="D61">
            <v>1492785.4945276298</v>
          </cell>
          <cell r="E61"/>
          <cell r="F61">
            <v>3761167.1715352274</v>
          </cell>
          <cell r="G61">
            <v>178449.11264285169</v>
          </cell>
          <cell r="H61"/>
          <cell r="I61">
            <v>4395756.5361579908</v>
          </cell>
          <cell r="J61">
            <v>2123553.7707892531</v>
          </cell>
          <cell r="K61"/>
        </row>
        <row r="62">
          <cell r="B62">
            <v>12098502.507231532</v>
          </cell>
          <cell r="C62">
            <v>21637419.028595075</v>
          </cell>
          <cell r="D62">
            <v>3605141.1756148571</v>
          </cell>
          <cell r="E62"/>
          <cell r="F62">
            <v>7612446.4372975547</v>
          </cell>
          <cell r="G62">
            <v>15364537.241974859</v>
          </cell>
          <cell r="H62"/>
          <cell r="I62">
            <v>19759592.048241381</v>
          </cell>
          <cell r="J62">
            <v>8426871.0052992497</v>
          </cell>
          <cell r="K62"/>
        </row>
        <row r="63">
          <cell r="B63"/>
          <cell r="C63">
            <v>424878.8396258374</v>
          </cell>
          <cell r="D63">
            <v>203941.84302040195</v>
          </cell>
          <cell r="E63"/>
          <cell r="F63"/>
          <cell r="G63"/>
          <cell r="H63"/>
          <cell r="I63">
            <v>476948.59117966302</v>
          </cell>
          <cell r="J63"/>
          <cell r="K63"/>
        </row>
        <row r="64">
          <cell r="B64"/>
          <cell r="C64">
            <v>169951.53585033494</v>
          </cell>
          <cell r="D64">
            <v>33990.30717006699</v>
          </cell>
          <cell r="E64"/>
          <cell r="F64"/>
          <cell r="G64"/>
          <cell r="H64"/>
          <cell r="I64">
            <v>1359612.2868026795</v>
          </cell>
          <cell r="J64"/>
          <cell r="K64"/>
        </row>
        <row r="65">
          <cell r="B65"/>
          <cell r="C65">
            <v>476805.62794770568</v>
          </cell>
          <cell r="D65"/>
          <cell r="E65"/>
          <cell r="F65">
            <v>105309.02460160533</v>
          </cell>
          <cell r="G65">
            <v>702741.59602379636</v>
          </cell>
          <cell r="H65"/>
          <cell r="I65">
            <v>2081311.330834744</v>
          </cell>
          <cell r="J65"/>
          <cell r="K65"/>
        </row>
        <row r="66">
          <cell r="B66">
            <v>142504.36281050585</v>
          </cell>
          <cell r="C66">
            <v>6738003.960274606</v>
          </cell>
          <cell r="D66">
            <v>2449527.1727376366</v>
          </cell>
          <cell r="E66"/>
          <cell r="F66">
            <v>506285.62529814779</v>
          </cell>
          <cell r="G66">
            <v>1308626.8260475791</v>
          </cell>
          <cell r="H66"/>
          <cell r="I66">
            <v>9808931.2387438137</v>
          </cell>
          <cell r="J66"/>
          <cell r="K66"/>
        </row>
        <row r="67">
          <cell r="B67">
            <v>82935749.752988592</v>
          </cell>
          <cell r="C67">
            <v>451752421.31887323</v>
          </cell>
          <cell r="D67">
            <v>129996582.84468816</v>
          </cell>
          <cell r="E67"/>
          <cell r="F67">
            <v>132927986.64230497</v>
          </cell>
          <cell r="G67">
            <v>75055329.189406589</v>
          </cell>
          <cell r="H67"/>
          <cell r="I67">
            <v>297493376.54241323</v>
          </cell>
          <cell r="J67">
            <v>112452103.88376667</v>
          </cell>
          <cell r="K67"/>
        </row>
        <row r="74">
          <cell r="B74"/>
          <cell r="C74"/>
          <cell r="D74"/>
          <cell r="E74"/>
          <cell r="F74">
            <v>19551.204769368931</v>
          </cell>
          <cell r="G74"/>
          <cell r="H74"/>
          <cell r="I74"/>
          <cell r="J74"/>
          <cell r="K74"/>
        </row>
        <row r="75">
          <cell r="B75"/>
          <cell r="C75">
            <v>40731.676602851941</v>
          </cell>
          <cell r="D75"/>
          <cell r="E75"/>
          <cell r="F75"/>
          <cell r="G75"/>
          <cell r="H75"/>
          <cell r="I75"/>
          <cell r="J75"/>
          <cell r="K75"/>
        </row>
        <row r="76">
          <cell r="B76"/>
          <cell r="C76">
            <v>180196.93729101698</v>
          </cell>
          <cell r="D76">
            <v>556654.96151577902</v>
          </cell>
          <cell r="E76"/>
          <cell r="F76"/>
          <cell r="G76"/>
          <cell r="H76"/>
          <cell r="I76"/>
          <cell r="J76"/>
          <cell r="K76"/>
        </row>
        <row r="77">
          <cell r="B77"/>
          <cell r="C77"/>
          <cell r="D77"/>
          <cell r="E77"/>
          <cell r="F77"/>
          <cell r="G77"/>
          <cell r="H77"/>
          <cell r="I77"/>
          <cell r="J77"/>
          <cell r="K77"/>
        </row>
        <row r="78">
          <cell r="B78"/>
          <cell r="C78">
            <v>993852.90910958732</v>
          </cell>
          <cell r="D78"/>
          <cell r="E78"/>
          <cell r="F78">
            <v>325.85341282281553</v>
          </cell>
          <cell r="G78"/>
          <cell r="H78"/>
          <cell r="I78">
            <v>2456535.2363999086</v>
          </cell>
          <cell r="J78"/>
          <cell r="K78"/>
        </row>
        <row r="79">
          <cell r="B79"/>
          <cell r="C79"/>
          <cell r="D79"/>
          <cell r="E79"/>
          <cell r="F79"/>
          <cell r="G79"/>
          <cell r="H79"/>
          <cell r="I79"/>
          <cell r="J79"/>
          <cell r="K79"/>
        </row>
        <row r="80">
          <cell r="B80"/>
          <cell r="C80"/>
          <cell r="D80"/>
          <cell r="E80"/>
          <cell r="F80"/>
          <cell r="G80"/>
          <cell r="H80"/>
          <cell r="I80"/>
          <cell r="J80"/>
          <cell r="K80"/>
        </row>
        <row r="81">
          <cell r="B81">
            <v>579577.62491358991</v>
          </cell>
          <cell r="C81">
            <v>1235082.1906223181</v>
          </cell>
          <cell r="D81"/>
          <cell r="E81"/>
          <cell r="F81"/>
          <cell r="G81"/>
          <cell r="H81"/>
          <cell r="I81"/>
          <cell r="J81">
            <v>1083462.5976358617</v>
          </cell>
          <cell r="K81"/>
        </row>
        <row r="82">
          <cell r="B82"/>
          <cell r="C82">
            <v>220691.1319266037</v>
          </cell>
          <cell r="D82"/>
          <cell r="E82"/>
          <cell r="F82"/>
          <cell r="G82"/>
          <cell r="H82"/>
          <cell r="I82">
            <v>966135.73635152541</v>
          </cell>
          <cell r="J82"/>
          <cell r="K82"/>
        </row>
        <row r="83">
          <cell r="B83">
            <v>97963.706519507279</v>
          </cell>
          <cell r="C83">
            <v>7208434.9616593346</v>
          </cell>
          <cell r="D83">
            <v>4205569.5594703034</v>
          </cell>
          <cell r="E83"/>
          <cell r="F83">
            <v>1873200.9289532376</v>
          </cell>
          <cell r="G83">
            <v>1343961.8072520122</v>
          </cell>
          <cell r="H83"/>
          <cell r="I83">
            <v>2698449.1359329787</v>
          </cell>
          <cell r="J83">
            <v>644427.45591521706</v>
          </cell>
          <cell r="K83"/>
        </row>
        <row r="84">
          <cell r="B84"/>
          <cell r="C84">
            <v>1026438.250391869</v>
          </cell>
          <cell r="D84"/>
          <cell r="E84"/>
          <cell r="F84"/>
          <cell r="G84"/>
          <cell r="H84"/>
          <cell r="I84"/>
          <cell r="J84"/>
          <cell r="K84"/>
        </row>
        <row r="85">
          <cell r="B85">
            <v>486087.75541077479</v>
          </cell>
          <cell r="C85">
            <v>136156.54513436218</v>
          </cell>
          <cell r="D85"/>
          <cell r="E85"/>
          <cell r="F85"/>
          <cell r="G85"/>
          <cell r="H85"/>
          <cell r="I85"/>
          <cell r="J85">
            <v>165619.07023485628</v>
          </cell>
          <cell r="K85"/>
        </row>
        <row r="86">
          <cell r="B86">
            <v>7789695.212133389</v>
          </cell>
          <cell r="C86">
            <v>12691215.98993508</v>
          </cell>
          <cell r="D86">
            <v>955361.47471989226</v>
          </cell>
          <cell r="E86"/>
          <cell r="F86">
            <v>1161667.4167133372</v>
          </cell>
          <cell r="G86">
            <v>3311591.2101710304</v>
          </cell>
          <cell r="H86"/>
          <cell r="I86">
            <v>1589154.5089955893</v>
          </cell>
          <cell r="J86">
            <v>796500.08290152065</v>
          </cell>
          <cell r="K86"/>
        </row>
        <row r="87">
          <cell r="B87"/>
          <cell r="C87"/>
          <cell r="D87">
            <v>32585.341282281552</v>
          </cell>
          <cell r="E87"/>
          <cell r="F87"/>
          <cell r="G87"/>
          <cell r="H87"/>
          <cell r="I87">
            <v>14663.403577026698</v>
          </cell>
          <cell r="J87"/>
          <cell r="K87"/>
        </row>
        <row r="88">
          <cell r="B88"/>
          <cell r="C88">
            <v>116003.81496492233</v>
          </cell>
          <cell r="D88"/>
          <cell r="E88"/>
          <cell r="F88">
            <v>85536.520865989078</v>
          </cell>
          <cell r="G88"/>
          <cell r="H88"/>
          <cell r="I88">
            <v>570243.47243992717</v>
          </cell>
          <cell r="J88">
            <v>1266600.3619776045</v>
          </cell>
          <cell r="K88"/>
        </row>
        <row r="89">
          <cell r="B89">
            <v>4223650.2529582875</v>
          </cell>
          <cell r="C89">
            <v>4572495.6707851626</v>
          </cell>
          <cell r="D89">
            <v>801977.3855030007</v>
          </cell>
          <cell r="E89"/>
          <cell r="F89">
            <v>844980.26039322768</v>
          </cell>
          <cell r="G89">
            <v>266759.89640739793</v>
          </cell>
          <cell r="H89"/>
          <cell r="I89">
            <v>8247486.7369788475</v>
          </cell>
          <cell r="J89">
            <v>1303413.6512912621</v>
          </cell>
          <cell r="K89"/>
        </row>
        <row r="90">
          <cell r="B90">
            <v>12586291.239884144</v>
          </cell>
          <cell r="C90">
            <v>41757298.671908259</v>
          </cell>
          <cell r="D90">
            <v>7414757.2614941057</v>
          </cell>
          <cell r="E90"/>
          <cell r="F90">
            <v>7259969.4772381261</v>
          </cell>
          <cell r="G90">
            <v>2679266.9601536319</v>
          </cell>
          <cell r="H90"/>
          <cell r="I90">
            <v>31706269.66759523</v>
          </cell>
          <cell r="J90">
            <v>19729350.459426232</v>
          </cell>
          <cell r="K90"/>
        </row>
        <row r="91">
          <cell r="B91">
            <v>1182695.8779297385</v>
          </cell>
          <cell r="C91">
            <v>1223253.7117368495</v>
          </cell>
          <cell r="D91">
            <v>1279463.4254487851</v>
          </cell>
          <cell r="E91"/>
          <cell r="F91"/>
          <cell r="G91"/>
          <cell r="H91"/>
          <cell r="I91">
            <v>244390.05961711163</v>
          </cell>
          <cell r="J91"/>
          <cell r="K91"/>
        </row>
        <row r="92">
          <cell r="B92">
            <v>42801715.379279628</v>
          </cell>
          <cell r="C92">
            <v>95047559.980999321</v>
          </cell>
          <cell r="D92">
            <v>17942321.70988404</v>
          </cell>
          <cell r="E92"/>
          <cell r="F92">
            <v>17475575.798424892</v>
          </cell>
          <cell r="G92">
            <v>11787975.306254325</v>
          </cell>
          <cell r="H92"/>
          <cell r="I92">
            <v>69203329.245062113</v>
          </cell>
          <cell r="J92">
            <v>10487495.215482689</v>
          </cell>
          <cell r="K92"/>
        </row>
        <row r="93">
          <cell r="B93">
            <v>28696108.472663723</v>
          </cell>
          <cell r="C93">
            <v>266251539.60165799</v>
          </cell>
          <cell r="D93">
            <v>59193325.56015528</v>
          </cell>
          <cell r="E93"/>
          <cell r="F93">
            <v>42700365.241167247</v>
          </cell>
          <cell r="G93">
            <v>66689951.732012689</v>
          </cell>
          <cell r="H93"/>
          <cell r="I93">
            <v>108773508.24970666</v>
          </cell>
          <cell r="J93">
            <v>30291581.784406874</v>
          </cell>
          <cell r="K93"/>
        </row>
        <row r="94">
          <cell r="B94">
            <v>1241714.5458162311</v>
          </cell>
          <cell r="C94">
            <v>16992356.286217105</v>
          </cell>
          <cell r="D94">
            <v>3151306.832791531</v>
          </cell>
          <cell r="E94"/>
          <cell r="F94">
            <v>2242035.4822436441</v>
          </cell>
          <cell r="G94">
            <v>6376258.0358067183</v>
          </cell>
          <cell r="H94"/>
          <cell r="I94">
            <v>3970121.3248178181</v>
          </cell>
          <cell r="J94">
            <v>1751325.6428060138</v>
          </cell>
          <cell r="K94"/>
        </row>
        <row r="95">
          <cell r="B95">
            <v>3949527.4868834401</v>
          </cell>
          <cell r="C95">
            <v>11076650.128393909</v>
          </cell>
          <cell r="D95">
            <v>3409209.0721708364</v>
          </cell>
          <cell r="E95"/>
          <cell r="F95">
            <v>3867339.9407604071</v>
          </cell>
          <cell r="G95">
            <v>1107182.8361395681</v>
          </cell>
          <cell r="H95"/>
          <cell r="I95">
            <v>5263196.152393003</v>
          </cell>
          <cell r="J95">
            <v>1749584.0703631709</v>
          </cell>
          <cell r="K95"/>
        </row>
        <row r="96">
          <cell r="B96">
            <v>11215028.570194203</v>
          </cell>
          <cell r="C96">
            <v>32603605.366070155</v>
          </cell>
          <cell r="D96">
            <v>2672965.1669543576</v>
          </cell>
          <cell r="E96"/>
          <cell r="F96">
            <v>4698157.1617846675</v>
          </cell>
          <cell r="G96">
            <v>13543374.051549939</v>
          </cell>
          <cell r="H96"/>
          <cell r="I96">
            <v>13424276.616869003</v>
          </cell>
          <cell r="J96">
            <v>4824869.8070159284</v>
          </cell>
          <cell r="K96"/>
        </row>
        <row r="97">
          <cell r="B97"/>
          <cell r="C97">
            <v>33562.901520749998</v>
          </cell>
          <cell r="D97">
            <v>131750.68113958489</v>
          </cell>
          <cell r="E97"/>
          <cell r="F97"/>
          <cell r="G97">
            <v>109169.85426449582</v>
          </cell>
          <cell r="H97"/>
          <cell r="I97"/>
          <cell r="J97"/>
          <cell r="K97"/>
        </row>
        <row r="98">
          <cell r="B98"/>
          <cell r="C98">
            <v>163089.60053247787</v>
          </cell>
          <cell r="D98">
            <v>48878.011923422331</v>
          </cell>
          <cell r="E98"/>
          <cell r="F98">
            <v>377118.78977528424</v>
          </cell>
          <cell r="G98">
            <v>259875.44472065454</v>
          </cell>
          <cell r="H98"/>
          <cell r="I98">
            <v>1087046.9851769125</v>
          </cell>
          <cell r="J98"/>
          <cell r="K98"/>
        </row>
        <row r="99">
          <cell r="B99">
            <v>358438.75410509709</v>
          </cell>
          <cell r="C99">
            <v>788157.94226518506</v>
          </cell>
          <cell r="D99">
            <v>765755.52013361652</v>
          </cell>
          <cell r="E99"/>
          <cell r="F99">
            <v>303532.45404445269</v>
          </cell>
          <cell r="G99">
            <v>325853.41282281553</v>
          </cell>
          <cell r="H99"/>
          <cell r="I99">
            <v>1802592.1602454272</v>
          </cell>
          <cell r="J99">
            <v>107776.01629114624</v>
          </cell>
          <cell r="K99"/>
        </row>
        <row r="100">
          <cell r="B100">
            <v>361899.95276343171</v>
          </cell>
          <cell r="C100">
            <v>5446508.508993336</v>
          </cell>
          <cell r="D100">
            <v>2067507.3190194822</v>
          </cell>
          <cell r="E100"/>
          <cell r="F100">
            <v>1117605.5182314361</v>
          </cell>
          <cell r="G100">
            <v>2458482.5363949374</v>
          </cell>
          <cell r="H100"/>
          <cell r="I100">
            <v>17705661.675267331</v>
          </cell>
          <cell r="J100">
            <v>553950.80179878639</v>
          </cell>
          <cell r="K100"/>
        </row>
        <row r="101">
          <cell r="B101">
            <v>115570394.83145519</v>
          </cell>
          <cell r="C101">
            <v>499804882.77871841</v>
          </cell>
          <cell r="D101">
            <v>104629389.28360629</v>
          </cell>
          <cell r="E101"/>
          <cell r="F101">
            <v>84026962.048778117</v>
          </cell>
          <cell r="G101">
            <v>110259703.08395022</v>
          </cell>
          <cell r="H101"/>
          <cell r="I101">
            <v>269723060.3674264</v>
          </cell>
          <cell r="J101">
            <v>74755957.017547145</v>
          </cell>
          <cell r="K101"/>
        </row>
        <row r="108">
          <cell r="B108"/>
          <cell r="C108">
            <v>138453.26341019248</v>
          </cell>
          <cell r="D108">
            <v>693295.48630897817</v>
          </cell>
          <cell r="E108"/>
          <cell r="F108">
            <v>18460.435121358998</v>
          </cell>
          <cell r="G108"/>
          <cell r="H108"/>
          <cell r="I108">
            <v>94455.893037620204</v>
          </cell>
          <cell r="J108"/>
          <cell r="K108"/>
        </row>
        <row r="109">
          <cell r="B109"/>
          <cell r="C109"/>
          <cell r="D109"/>
          <cell r="E109"/>
          <cell r="F109"/>
          <cell r="G109"/>
          <cell r="H109"/>
          <cell r="I109"/>
          <cell r="J109"/>
          <cell r="K109"/>
        </row>
        <row r="110">
          <cell r="B110"/>
          <cell r="C110">
            <v>230755.43901698745</v>
          </cell>
          <cell r="D110">
            <v>232948.12334961467</v>
          </cell>
          <cell r="E110"/>
          <cell r="F110">
            <v>114233.14176357762</v>
          </cell>
          <cell r="G110"/>
          <cell r="H110"/>
          <cell r="I110">
            <v>3845923.9836164578</v>
          </cell>
          <cell r="J110"/>
          <cell r="K110"/>
        </row>
        <row r="111">
          <cell r="B111"/>
          <cell r="C111"/>
          <cell r="D111"/>
          <cell r="E111"/>
          <cell r="F111"/>
          <cell r="G111"/>
          <cell r="H111"/>
          <cell r="I111"/>
          <cell r="J111"/>
          <cell r="K111"/>
        </row>
        <row r="112">
          <cell r="B112"/>
          <cell r="C112">
            <v>295905.3912994503</v>
          </cell>
          <cell r="D112"/>
          <cell r="E112"/>
          <cell r="F112"/>
          <cell r="G112"/>
          <cell r="H112"/>
          <cell r="I112">
            <v>7121403.599917395</v>
          </cell>
          <cell r="J112">
            <v>23045415.010129575</v>
          </cell>
          <cell r="K112"/>
        </row>
        <row r="113">
          <cell r="B113"/>
          <cell r="C113">
            <v>307.67391868931662</v>
          </cell>
          <cell r="D113"/>
          <cell r="E113"/>
          <cell r="F113"/>
          <cell r="G113"/>
          <cell r="H113"/>
          <cell r="I113"/>
          <cell r="J113"/>
          <cell r="K113"/>
        </row>
        <row r="114">
          <cell r="B114"/>
          <cell r="C114"/>
          <cell r="D114"/>
          <cell r="E114"/>
          <cell r="F114"/>
          <cell r="G114"/>
          <cell r="H114"/>
          <cell r="I114"/>
          <cell r="J114"/>
          <cell r="K114"/>
        </row>
        <row r="115">
          <cell r="B115">
            <v>249922.66266435955</v>
          </cell>
          <cell r="C115">
            <v>236468.94368704804</v>
          </cell>
          <cell r="D115"/>
          <cell r="E115"/>
          <cell r="F115">
            <v>230032.40530806757</v>
          </cell>
          <cell r="G115"/>
          <cell r="H115"/>
          <cell r="I115">
            <v>115377.71950849373</v>
          </cell>
          <cell r="J115">
            <v>13692735.214906147</v>
          </cell>
          <cell r="K115"/>
        </row>
        <row r="116">
          <cell r="B116"/>
          <cell r="C116">
            <v>265175.05875402468</v>
          </cell>
          <cell r="D116"/>
          <cell r="E116"/>
          <cell r="F116"/>
          <cell r="G116"/>
          <cell r="H116"/>
          <cell r="I116">
            <v>710353.22065133648</v>
          </cell>
          <cell r="J116"/>
          <cell r="K116"/>
        </row>
        <row r="117">
          <cell r="B117">
            <v>11845.445869538689</v>
          </cell>
          <cell r="C117">
            <v>6037633.1437583873</v>
          </cell>
          <cell r="D117">
            <v>4213230.6151109096</v>
          </cell>
          <cell r="E117"/>
          <cell r="F117">
            <v>1514286.9405068387</v>
          </cell>
          <cell r="G117">
            <v>913332.11981188343</v>
          </cell>
          <cell r="H117"/>
          <cell r="I117">
            <v>7220239.2311875587</v>
          </cell>
          <cell r="J117">
            <v>191149.92922935396</v>
          </cell>
          <cell r="K117"/>
        </row>
        <row r="118">
          <cell r="B118"/>
          <cell r="C118">
            <v>1692206.5527912416</v>
          </cell>
          <cell r="D118">
            <v>49227.826990290661</v>
          </cell>
          <cell r="E118"/>
          <cell r="F118"/>
          <cell r="G118"/>
          <cell r="H118"/>
          <cell r="I118"/>
          <cell r="J118"/>
          <cell r="K118"/>
        </row>
        <row r="119">
          <cell r="B119">
            <v>795554.6360397886</v>
          </cell>
          <cell r="C119">
            <v>784123.90384525131</v>
          </cell>
          <cell r="D119"/>
          <cell r="E119"/>
          <cell r="F119"/>
          <cell r="G119">
            <v>246139.13495145325</v>
          </cell>
          <cell r="H119"/>
          <cell r="I119"/>
          <cell r="J119">
            <v>4320.6340727622046</v>
          </cell>
          <cell r="K119"/>
        </row>
        <row r="120">
          <cell r="B120">
            <v>362132.2022973256</v>
          </cell>
          <cell r="C120">
            <v>10246456.083844937</v>
          </cell>
          <cell r="D120">
            <v>641038.60958919115</v>
          </cell>
          <cell r="E120"/>
          <cell r="F120">
            <v>1478328.5665839566</v>
          </cell>
          <cell r="G120">
            <v>1848581.8219650865</v>
          </cell>
          <cell r="H120"/>
          <cell r="I120">
            <v>3175273.2823393168</v>
          </cell>
          <cell r="J120">
            <v>279983.26600727811</v>
          </cell>
          <cell r="K120"/>
        </row>
        <row r="121">
          <cell r="B121"/>
          <cell r="C121">
            <v>159990.43771844462</v>
          </cell>
          <cell r="D121"/>
          <cell r="E121"/>
          <cell r="F121"/>
          <cell r="G121"/>
          <cell r="H121"/>
          <cell r="I121">
            <v>33074.946259101533</v>
          </cell>
          <cell r="J121"/>
          <cell r="K121"/>
        </row>
        <row r="122">
          <cell r="B122"/>
          <cell r="C122"/>
          <cell r="D122"/>
          <cell r="E122"/>
          <cell r="F122">
            <v>76918.479672329151</v>
          </cell>
          <cell r="G122"/>
          <cell r="H122"/>
          <cell r="I122">
            <v>461510.87803397491</v>
          </cell>
          <cell r="J122"/>
          <cell r="K122"/>
        </row>
        <row r="123">
          <cell r="B123">
            <v>65226.87076213512</v>
          </cell>
          <cell r="C123">
            <v>2061735.2976286421</v>
          </cell>
          <cell r="D123">
            <v>1387378.617849801</v>
          </cell>
          <cell r="E123"/>
          <cell r="F123">
            <v>1201466.6524817813</v>
          </cell>
          <cell r="G123">
            <v>147068.13313349333</v>
          </cell>
          <cell r="H123"/>
          <cell r="I123">
            <v>8356856.9287815299</v>
          </cell>
          <cell r="J123">
            <v>661498.92518203077</v>
          </cell>
          <cell r="K123"/>
        </row>
        <row r="124">
          <cell r="B124">
            <v>6837283.6580733377</v>
          </cell>
          <cell r="C124">
            <v>66407200.43177481</v>
          </cell>
          <cell r="D124">
            <v>11510341.713372113</v>
          </cell>
          <cell r="E124"/>
          <cell r="F124">
            <v>12381130.406681582</v>
          </cell>
          <cell r="G124">
            <v>4222732.4933580942</v>
          </cell>
          <cell r="H124"/>
          <cell r="I124">
            <v>31738051.870072603</v>
          </cell>
          <cell r="J124">
            <v>32687935.820645466</v>
          </cell>
          <cell r="K124"/>
        </row>
        <row r="125">
          <cell r="B125"/>
          <cell r="C125">
            <v>2315092.4011777625</v>
          </cell>
          <cell r="D125">
            <v>523814.84656856157</v>
          </cell>
          <cell r="E125"/>
          <cell r="F125">
            <v>196802.08372002793</v>
          </cell>
          <cell r="G125"/>
          <cell r="H125"/>
          <cell r="I125">
            <v>245369.95015473</v>
          </cell>
          <cell r="J125">
            <v>16697385.541163435</v>
          </cell>
          <cell r="K125"/>
        </row>
        <row r="126">
          <cell r="B126">
            <v>15339940.857304219</v>
          </cell>
          <cell r="C126">
            <v>97121676.432603732</v>
          </cell>
          <cell r="D126">
            <v>16820593.377298217</v>
          </cell>
          <cell r="E126"/>
          <cell r="F126">
            <v>16768042.471998038</v>
          </cell>
          <cell r="G126">
            <v>10744827.235743348</v>
          </cell>
          <cell r="H126"/>
          <cell r="I126">
            <v>63841101.263495825</v>
          </cell>
          <cell r="J126">
            <v>15838327.792874662</v>
          </cell>
          <cell r="K126"/>
        </row>
        <row r="127">
          <cell r="B127">
            <v>16732954.230684571</v>
          </cell>
          <cell r="C127">
            <v>313333346.45297515</v>
          </cell>
          <cell r="D127">
            <v>67519693.740461871</v>
          </cell>
          <cell r="E127"/>
          <cell r="F127">
            <v>50729177.519363359</v>
          </cell>
          <cell r="G127">
            <v>61507439.81830395</v>
          </cell>
          <cell r="H127"/>
          <cell r="I127">
            <v>133946332.7488963</v>
          </cell>
          <cell r="J127">
            <v>47929521.525654696</v>
          </cell>
          <cell r="K127"/>
        </row>
        <row r="128">
          <cell r="B128">
            <v>2905697.994269765</v>
          </cell>
          <cell r="C128">
            <v>21663742.91275188</v>
          </cell>
          <cell r="D128">
            <v>3087042.3710941863</v>
          </cell>
          <cell r="E128"/>
          <cell r="F128">
            <v>3229853.4663539114</v>
          </cell>
          <cell r="G128">
            <v>5325047.7334432658</v>
          </cell>
          <cell r="H128"/>
          <cell r="I128">
            <v>7140818.7472084463</v>
          </cell>
          <cell r="J128">
            <v>6905850.4369087163</v>
          </cell>
          <cell r="K128"/>
        </row>
        <row r="129">
          <cell r="B129">
            <v>3410684.9046047889</v>
          </cell>
          <cell r="C129">
            <v>16077483.20676644</v>
          </cell>
          <cell r="D129">
            <v>4687892.0610101102</v>
          </cell>
          <cell r="E129"/>
          <cell r="F129">
            <v>2982586.7834089403</v>
          </cell>
          <cell r="G129">
            <v>1055763.6223744247</v>
          </cell>
          <cell r="H129"/>
          <cell r="I129">
            <v>8875530.3749481328</v>
          </cell>
          <cell r="J129">
            <v>1079749.7272384844</v>
          </cell>
          <cell r="K129"/>
        </row>
        <row r="130">
          <cell r="B130">
            <v>9448017.5586304683</v>
          </cell>
          <cell r="C130">
            <v>39546988.777615093</v>
          </cell>
          <cell r="D130">
            <v>3808711.9769281805</v>
          </cell>
          <cell r="E130"/>
          <cell r="F130">
            <v>8487754.4437824171</v>
          </cell>
          <cell r="G130">
            <v>5589176.7162574437</v>
          </cell>
          <cell r="H130"/>
          <cell r="I130">
            <v>23281018.482467044</v>
          </cell>
          <cell r="J130">
            <v>4262878.1247099834</v>
          </cell>
          <cell r="K130"/>
        </row>
        <row r="131">
          <cell r="B131"/>
          <cell r="C131">
            <v>615384.69671409216</v>
          </cell>
          <cell r="D131">
            <v>614040.22322420357</v>
          </cell>
          <cell r="E131"/>
          <cell r="F131"/>
          <cell r="G131"/>
          <cell r="H131"/>
          <cell r="I131"/>
          <cell r="J131"/>
          <cell r="K131"/>
        </row>
        <row r="132">
          <cell r="B132"/>
          <cell r="C132">
            <v>457977.08924086881</v>
          </cell>
          <cell r="D132">
            <v>353825.00649271411</v>
          </cell>
          <cell r="E132"/>
          <cell r="F132"/>
          <cell r="G132">
            <v>116177.93321991684</v>
          </cell>
          <cell r="H132"/>
          <cell r="I132">
            <v>1076027.9958321471</v>
          </cell>
          <cell r="J132"/>
          <cell r="K132"/>
        </row>
        <row r="133">
          <cell r="B133">
            <v>569196.74957523576</v>
          </cell>
          <cell r="C133">
            <v>1512022.6143022445</v>
          </cell>
          <cell r="D133">
            <v>979941.4310254734</v>
          </cell>
          <cell r="E133"/>
          <cell r="F133">
            <v>406834.43823391921</v>
          </cell>
          <cell r="G133">
            <v>716622.0459772395</v>
          </cell>
          <cell r="H133"/>
          <cell r="I133">
            <v>1501144.5875352407</v>
          </cell>
          <cell r="J133">
            <v>61534.783737863327</v>
          </cell>
          <cell r="K133"/>
        </row>
        <row r="134">
          <cell r="B134">
            <v>127471.59668367806</v>
          </cell>
          <cell r="C134">
            <v>4220231.6120611159</v>
          </cell>
          <cell r="D134">
            <v>1943388.4632700125</v>
          </cell>
          <cell r="E134"/>
          <cell r="F134">
            <v>4129352.4283282589</v>
          </cell>
          <cell r="G134">
            <v>46151.087803397495</v>
          </cell>
          <cell r="H134"/>
          <cell r="I134">
            <v>10900275.083423454</v>
          </cell>
          <cell r="J134">
            <v>86148.697233008657</v>
          </cell>
          <cell r="K134"/>
        </row>
        <row r="135">
          <cell r="B135">
            <v>56855929.367459215</v>
          </cell>
          <cell r="C135">
            <v>585420357.81765652</v>
          </cell>
          <cell r="D135">
            <v>119066404.48994443</v>
          </cell>
          <cell r="E135"/>
          <cell r="F135">
            <v>103945260.66330835</v>
          </cell>
          <cell r="G135">
            <v>92479059.896342978</v>
          </cell>
          <cell r="H135"/>
          <cell r="I135">
            <v>313680140.78736669</v>
          </cell>
          <cell r="J135">
            <v>163424435.42969349</v>
          </cell>
          <cell r="K135"/>
        </row>
        <row r="142">
          <cell r="B142"/>
          <cell r="C142"/>
          <cell r="D142">
            <v>722216.50953512767</v>
          </cell>
          <cell r="E142"/>
          <cell r="F142"/>
          <cell r="G142"/>
          <cell r="H142"/>
          <cell r="I142"/>
          <cell r="J142"/>
          <cell r="K142"/>
        </row>
        <row r="143">
          <cell r="B143"/>
          <cell r="C143"/>
          <cell r="D143"/>
          <cell r="E143"/>
          <cell r="F143"/>
          <cell r="G143"/>
          <cell r="H143"/>
          <cell r="I143"/>
          <cell r="J143"/>
          <cell r="K143"/>
        </row>
        <row r="144">
          <cell r="B144"/>
          <cell r="C144">
            <v>1271101.0567818244</v>
          </cell>
          <cell r="D144">
            <v>201190.55415094615</v>
          </cell>
          <cell r="E144"/>
          <cell r="F144">
            <v>211463.57844752667</v>
          </cell>
          <cell r="G144">
            <v>404441.2453396715</v>
          </cell>
          <cell r="H144"/>
          <cell r="I144">
            <v>4376.8631570659245</v>
          </cell>
          <cell r="J144"/>
          <cell r="K144"/>
        </row>
        <row r="145">
          <cell r="B145"/>
          <cell r="C145"/>
          <cell r="D145"/>
          <cell r="E145"/>
          <cell r="F145"/>
          <cell r="G145"/>
          <cell r="H145"/>
          <cell r="I145"/>
          <cell r="J145"/>
          <cell r="K145"/>
        </row>
        <row r="146">
          <cell r="B146">
            <v>6050878.7368192533</v>
          </cell>
          <cell r="C146"/>
          <cell r="D146"/>
          <cell r="E146"/>
          <cell r="F146">
            <v>93888.146239566588</v>
          </cell>
          <cell r="G146">
            <v>56968.438272130865</v>
          </cell>
          <cell r="H146"/>
          <cell r="I146">
            <v>577773.20762810204</v>
          </cell>
          <cell r="J146"/>
          <cell r="K146"/>
        </row>
        <row r="147">
          <cell r="B147"/>
          <cell r="C147">
            <v>28888.660381405105</v>
          </cell>
          <cell r="D147"/>
          <cell r="E147"/>
          <cell r="F147"/>
          <cell r="G147"/>
          <cell r="H147"/>
          <cell r="I147"/>
          <cell r="J147"/>
          <cell r="K147"/>
        </row>
        <row r="148">
          <cell r="B148"/>
          <cell r="C148"/>
          <cell r="D148"/>
          <cell r="E148"/>
          <cell r="F148"/>
          <cell r="G148"/>
          <cell r="H148"/>
          <cell r="I148"/>
          <cell r="J148"/>
          <cell r="K148"/>
        </row>
        <row r="149">
          <cell r="B149"/>
          <cell r="C149">
            <v>2025344.43076425</v>
          </cell>
          <cell r="D149">
            <v>834113.12443995266</v>
          </cell>
          <cell r="E149"/>
          <cell r="F149">
            <v>259865.05559489148</v>
          </cell>
          <cell r="G149"/>
          <cell r="H149"/>
          <cell r="I149">
            <v>2311092.8305124082</v>
          </cell>
          <cell r="J149"/>
          <cell r="K149"/>
        </row>
        <row r="150">
          <cell r="B150"/>
          <cell r="C150">
            <v>343754.53314551973</v>
          </cell>
          <cell r="D150"/>
          <cell r="E150"/>
          <cell r="F150">
            <v>40733.011137781199</v>
          </cell>
          <cell r="G150">
            <v>214714.92495180288</v>
          </cell>
          <cell r="H150"/>
          <cell r="I150">
            <v>875126.02336383879</v>
          </cell>
          <cell r="J150"/>
          <cell r="K150"/>
        </row>
        <row r="151">
          <cell r="B151"/>
          <cell r="C151">
            <v>4675183.4684821656</v>
          </cell>
          <cell r="D151">
            <v>2882686.5803529653</v>
          </cell>
          <cell r="E151"/>
          <cell r="F151">
            <v>1645297.5646887973</v>
          </cell>
          <cell r="G151">
            <v>1714824.0480720268</v>
          </cell>
          <cell r="H151"/>
          <cell r="I151">
            <v>5523200.3584997645</v>
          </cell>
          <cell r="J151">
            <v>605145.21333948348</v>
          </cell>
          <cell r="K151"/>
        </row>
        <row r="152">
          <cell r="B152"/>
          <cell r="C152">
            <v>1133879.9199701503</v>
          </cell>
          <cell r="D152">
            <v>28888.660381405105</v>
          </cell>
          <cell r="E152"/>
          <cell r="F152"/>
          <cell r="G152"/>
          <cell r="H152"/>
          <cell r="I152"/>
          <cell r="J152"/>
          <cell r="K152"/>
        </row>
        <row r="153">
          <cell r="B153">
            <v>1177155.1332214952</v>
          </cell>
          <cell r="C153"/>
          <cell r="D153">
            <v>180554.12738378192</v>
          </cell>
          <cell r="E153"/>
          <cell r="F153">
            <v>93495.794898596549</v>
          </cell>
          <cell r="G153"/>
          <cell r="H153"/>
          <cell r="I153"/>
          <cell r="J153"/>
          <cell r="K153"/>
        </row>
        <row r="154">
          <cell r="B154">
            <v>11293790.666827274</v>
          </cell>
          <cell r="C154">
            <v>7758546.9626044957</v>
          </cell>
          <cell r="D154">
            <v>2073606.3756819726</v>
          </cell>
          <cell r="E154"/>
          <cell r="F154">
            <v>1227849.2577897189</v>
          </cell>
          <cell r="G154">
            <v>2221393.5400281455</v>
          </cell>
          <cell r="H154"/>
          <cell r="I154">
            <v>2097605.6302938247</v>
          </cell>
          <cell r="J154">
            <v>1811638.3122772956</v>
          </cell>
          <cell r="K154"/>
        </row>
        <row r="155">
          <cell r="B155">
            <v>1838787.7741934289</v>
          </cell>
          <cell r="C155">
            <v>141554.43586888502</v>
          </cell>
          <cell r="D155"/>
          <cell r="E155"/>
          <cell r="F155"/>
          <cell r="G155">
            <v>158887.63209772806</v>
          </cell>
          <cell r="H155"/>
          <cell r="I155"/>
          <cell r="J155"/>
          <cell r="K155"/>
        </row>
        <row r="156">
          <cell r="B156"/>
          <cell r="C156"/>
          <cell r="D156"/>
          <cell r="E156"/>
          <cell r="F156">
            <v>64999.485858161483</v>
          </cell>
          <cell r="G156"/>
          <cell r="H156"/>
          <cell r="I156">
            <v>505551.55667458934</v>
          </cell>
          <cell r="J156"/>
          <cell r="K156"/>
        </row>
        <row r="157">
          <cell r="B157">
            <v>4559427.2707730634</v>
          </cell>
          <cell r="C157">
            <v>4973182.8846588889</v>
          </cell>
          <cell r="D157">
            <v>905593.05903817271</v>
          </cell>
          <cell r="E157"/>
          <cell r="F157">
            <v>1074302.5467789748</v>
          </cell>
          <cell r="G157"/>
          <cell r="H157"/>
          <cell r="I157">
            <v>4851562.1011160696</v>
          </cell>
          <cell r="J157">
            <v>1330322.8105637049</v>
          </cell>
          <cell r="K157"/>
        </row>
        <row r="158">
          <cell r="B158">
            <v>16149377.507219022</v>
          </cell>
          <cell r="C158">
            <v>54520360.469605304</v>
          </cell>
          <cell r="D158">
            <v>15825923.064612174</v>
          </cell>
          <cell r="E158"/>
          <cell r="F158">
            <v>7421619.9032318639</v>
          </cell>
          <cell r="G158">
            <v>4070202.1838460155</v>
          </cell>
          <cell r="H158"/>
          <cell r="I158">
            <v>38308622.903428689</v>
          </cell>
          <cell r="J158">
            <v>29209253.647754759</v>
          </cell>
          <cell r="K158"/>
        </row>
        <row r="159">
          <cell r="B159">
            <v>14444.330190702552</v>
          </cell>
          <cell r="C159">
            <v>2273258.7964439006</v>
          </cell>
          <cell r="D159">
            <v>339441.75948151003</v>
          </cell>
          <cell r="E159"/>
          <cell r="F159">
            <v>1250738.1622954817</v>
          </cell>
          <cell r="G159">
            <v>318497.48070499126</v>
          </cell>
          <cell r="H159"/>
          <cell r="I159">
            <v>989436.61806312483</v>
          </cell>
          <cell r="J159">
            <v>1608520.6100366362</v>
          </cell>
          <cell r="K159"/>
        </row>
        <row r="160">
          <cell r="B160">
            <v>25328330.154504035</v>
          </cell>
          <cell r="C160">
            <v>117750449.30358605</v>
          </cell>
          <cell r="D160">
            <v>27233578.646330692</v>
          </cell>
          <cell r="E160"/>
          <cell r="F160">
            <v>20186327.81741859</v>
          </cell>
          <cell r="G160">
            <v>17703820.40834026</v>
          </cell>
          <cell r="H160"/>
          <cell r="I160">
            <v>110604678.21951857</v>
          </cell>
          <cell r="J160">
            <v>58566049.917345606</v>
          </cell>
          <cell r="K160"/>
        </row>
        <row r="161">
          <cell r="B161">
            <v>30396118.823059361</v>
          </cell>
          <cell r="C161">
            <v>340413446.92107892</v>
          </cell>
          <cell r="D161">
            <v>52554347.526199475</v>
          </cell>
          <cell r="E161"/>
          <cell r="F161">
            <v>50353322.383947559</v>
          </cell>
          <cell r="G161">
            <v>94007637.943283603</v>
          </cell>
          <cell r="H161"/>
          <cell r="I161">
            <v>146511063.29782984</v>
          </cell>
          <cell r="J161">
            <v>42962087.169263504</v>
          </cell>
          <cell r="K161"/>
        </row>
        <row r="162">
          <cell r="B162">
            <v>3549189.4594682888</v>
          </cell>
          <cell r="C162">
            <v>29298818.273748677</v>
          </cell>
          <cell r="D162">
            <v>3274746.4347397708</v>
          </cell>
          <cell r="E162"/>
          <cell r="F162">
            <v>4137651.2114395681</v>
          </cell>
          <cell r="G162">
            <v>5269900.3231981946</v>
          </cell>
          <cell r="H162"/>
          <cell r="I162">
            <v>12536280.408811672</v>
          </cell>
          <cell r="J162">
            <v>3814112.3850557473</v>
          </cell>
          <cell r="K162"/>
        </row>
        <row r="163">
          <cell r="B163">
            <v>3551529.9609550694</v>
          </cell>
          <cell r="C163">
            <v>16250048.653138803</v>
          </cell>
          <cell r="D163">
            <v>5527003.0450874195</v>
          </cell>
          <cell r="E163"/>
          <cell r="F163">
            <v>2176512.4639235181</v>
          </cell>
          <cell r="G163">
            <v>862632.64551900409</v>
          </cell>
          <cell r="H163"/>
          <cell r="I163">
            <v>11096896.520914221</v>
          </cell>
          <cell r="J163">
            <v>3123933.0965526635</v>
          </cell>
          <cell r="K163"/>
        </row>
        <row r="164">
          <cell r="B164">
            <v>8180011.6310677202</v>
          </cell>
          <cell r="C164">
            <v>35760135.599580131</v>
          </cell>
          <cell r="D164">
            <v>3446820.021426315</v>
          </cell>
          <cell r="E164"/>
          <cell r="F164">
            <v>6427912.0100653693</v>
          </cell>
          <cell r="G164">
            <v>13882771.234820738</v>
          </cell>
          <cell r="H164"/>
          <cell r="I164">
            <v>23331246.994639367</v>
          </cell>
          <cell r="J164">
            <v>6658116.3991631567</v>
          </cell>
          <cell r="K164"/>
        </row>
        <row r="165">
          <cell r="B165"/>
          <cell r="C165">
            <v>2073959.2940015218</v>
          </cell>
          <cell r="D165">
            <v>72085.975360031487</v>
          </cell>
          <cell r="E165"/>
          <cell r="F165">
            <v>160652.51258207907</v>
          </cell>
          <cell r="G165">
            <v>424812.08420761931</v>
          </cell>
          <cell r="H165"/>
          <cell r="I165">
            <v>539145.16872901202</v>
          </cell>
          <cell r="J165"/>
          <cell r="K165"/>
        </row>
        <row r="166">
          <cell r="B166"/>
          <cell r="C166">
            <v>332151.56159096048</v>
          </cell>
          <cell r="D166">
            <v>3668859.8684384483</v>
          </cell>
          <cell r="E166"/>
          <cell r="F166"/>
          <cell r="G166"/>
          <cell r="H166"/>
          <cell r="I166">
            <v>1210793.1904799149</v>
          </cell>
          <cell r="J166"/>
          <cell r="K166"/>
        </row>
        <row r="167">
          <cell r="B167">
            <v>349552.79061500175</v>
          </cell>
          <cell r="C167">
            <v>1338723.9507778815</v>
          </cell>
          <cell r="D167">
            <v>1214236.1265798402</v>
          </cell>
          <cell r="E167"/>
          <cell r="F167">
            <v>152888.90176952933</v>
          </cell>
          <cell r="G167">
            <v>443014.91577992379</v>
          </cell>
          <cell r="H167"/>
          <cell r="I167">
            <v>7437180.3179277414</v>
          </cell>
          <cell r="J167"/>
          <cell r="K167"/>
        </row>
        <row r="168">
          <cell r="B168">
            <v>75731.782077485579</v>
          </cell>
          <cell r="C168">
            <v>2050983.1601857378</v>
          </cell>
          <cell r="D168">
            <v>4096082.7113548964</v>
          </cell>
          <cell r="E168"/>
          <cell r="F168">
            <v>1645834.6482182781</v>
          </cell>
          <cell r="G168">
            <v>5561.0671234204829</v>
          </cell>
          <cell r="H168"/>
          <cell r="I168">
            <v>7969249.3537394647</v>
          </cell>
          <cell r="J168">
            <v>129998.97171632297</v>
          </cell>
          <cell r="K168"/>
        </row>
        <row r="169">
          <cell r="B169">
            <v>112514326.02099122</v>
          </cell>
          <cell r="C169">
            <v>624413772.33639538</v>
          </cell>
          <cell r="D169">
            <v>125081974.1705749</v>
          </cell>
          <cell r="E169"/>
          <cell r="F169">
            <v>98625354.456325829</v>
          </cell>
          <cell r="G169">
            <v>141760080.11558527</v>
          </cell>
          <cell r="H169"/>
          <cell r="I169">
            <v>377280881.56532723</v>
          </cell>
          <cell r="J169">
            <v>149819178.5330689</v>
          </cell>
          <cell r="K169"/>
        </row>
        <row r="176">
          <cell r="B176"/>
          <cell r="C176"/>
          <cell r="D176">
            <v>1364750.7536516716</v>
          </cell>
          <cell r="E176"/>
          <cell r="F176"/>
          <cell r="G176"/>
          <cell r="H176"/>
          <cell r="I176"/>
          <cell r="J176"/>
          <cell r="K176"/>
        </row>
        <row r="177">
          <cell r="B177"/>
          <cell r="C177">
            <v>210683.15193984113</v>
          </cell>
          <cell r="D177"/>
          <cell r="E177"/>
          <cell r="F177"/>
          <cell r="G177"/>
          <cell r="H177"/>
          <cell r="I177"/>
          <cell r="J177"/>
          <cell r="K177"/>
        </row>
        <row r="178">
          <cell r="B178"/>
          <cell r="C178">
            <v>173143.19861428026</v>
          </cell>
          <cell r="D178">
            <v>24057.594277743545</v>
          </cell>
          <cell r="E178"/>
          <cell r="F178"/>
          <cell r="G178">
            <v>122827.56782865044</v>
          </cell>
          <cell r="H178"/>
          <cell r="I178">
            <v>1508457.2474827201</v>
          </cell>
          <cell r="J178">
            <v>63742.321650205689</v>
          </cell>
          <cell r="K178"/>
        </row>
        <row r="179">
          <cell r="B179"/>
          <cell r="C179"/>
          <cell r="D179"/>
          <cell r="E179"/>
          <cell r="F179"/>
          <cell r="G179"/>
          <cell r="H179"/>
          <cell r="I179">
            <v>150122.58290168387</v>
          </cell>
          <cell r="J179"/>
          <cell r="K179"/>
        </row>
        <row r="180">
          <cell r="B180">
            <v>4640152.5624156827</v>
          </cell>
          <cell r="C180">
            <v>109180.06029213371</v>
          </cell>
          <cell r="D180"/>
          <cell r="E180"/>
          <cell r="F180"/>
          <cell r="G180">
            <v>330269.68238370446</v>
          </cell>
          <cell r="H180"/>
          <cell r="I180">
            <v>2129011.1756966072</v>
          </cell>
          <cell r="J180"/>
          <cell r="K180"/>
        </row>
        <row r="181">
          <cell r="B181"/>
          <cell r="C181"/>
          <cell r="D181"/>
          <cell r="E181"/>
          <cell r="F181"/>
          <cell r="G181"/>
          <cell r="H181"/>
          <cell r="I181"/>
          <cell r="J181"/>
          <cell r="K181"/>
        </row>
        <row r="182">
          <cell r="B182"/>
          <cell r="C182"/>
          <cell r="D182"/>
          <cell r="E182"/>
          <cell r="F182"/>
          <cell r="G182"/>
          <cell r="H182"/>
          <cell r="I182"/>
          <cell r="J182"/>
          <cell r="K182"/>
        </row>
        <row r="183">
          <cell r="B183"/>
          <cell r="C183">
            <v>1637700.9043820058</v>
          </cell>
          <cell r="D183">
            <v>156944.63073150016</v>
          </cell>
          <cell r="E183"/>
          <cell r="F183"/>
          <cell r="G183"/>
          <cell r="H183"/>
          <cell r="I183"/>
          <cell r="J183"/>
          <cell r="K183"/>
        </row>
        <row r="184">
          <cell r="B184"/>
          <cell r="C184">
            <v>738457.98028114124</v>
          </cell>
          <cell r="D184"/>
          <cell r="E184"/>
          <cell r="F184">
            <v>246501.28112456488</v>
          </cell>
          <cell r="G184">
            <v>104403.43265435286</v>
          </cell>
          <cell r="H184"/>
          <cell r="I184">
            <v>580545.31819256861</v>
          </cell>
          <cell r="J184"/>
          <cell r="K184"/>
        </row>
        <row r="185">
          <cell r="B185"/>
          <cell r="C185">
            <v>4026724.0934191635</v>
          </cell>
          <cell r="D185">
            <v>3431065.3889055811</v>
          </cell>
          <cell r="E185"/>
          <cell r="F185">
            <v>641615.13032694312</v>
          </cell>
          <cell r="G185">
            <v>1471886.4173148349</v>
          </cell>
          <cell r="H185"/>
          <cell r="I185">
            <v>3586230.0025241082</v>
          </cell>
          <cell r="J185">
            <v>387265.76810845925</v>
          </cell>
          <cell r="K185"/>
        </row>
        <row r="186">
          <cell r="B186"/>
          <cell r="C186">
            <v>3445075.9064950617</v>
          </cell>
          <cell r="D186">
            <v>80383.819390083445</v>
          </cell>
          <cell r="E186"/>
          <cell r="F186"/>
          <cell r="G186">
            <v>127306.67980213522</v>
          </cell>
          <cell r="H186"/>
          <cell r="I186"/>
          <cell r="J186"/>
          <cell r="K186"/>
        </row>
        <row r="187">
          <cell r="B187"/>
          <cell r="C187">
            <v>170060.75891457504</v>
          </cell>
          <cell r="D187"/>
          <cell r="E187"/>
          <cell r="F187"/>
          <cell r="G187"/>
          <cell r="H187"/>
          <cell r="I187">
            <v>99626.80501657202</v>
          </cell>
          <cell r="J187"/>
          <cell r="K187"/>
        </row>
        <row r="188">
          <cell r="B188">
            <v>130088.04183807732</v>
          </cell>
          <cell r="C188">
            <v>5808663.7580736503</v>
          </cell>
          <cell r="D188">
            <v>1573557.6189603771</v>
          </cell>
          <cell r="E188"/>
          <cell r="F188">
            <v>337279.15143451979</v>
          </cell>
          <cell r="G188">
            <v>2105166.4142988957</v>
          </cell>
          <cell r="H188"/>
          <cell r="I188">
            <v>5525885.3547908943</v>
          </cell>
          <cell r="J188">
            <v>5501451.0620101271</v>
          </cell>
          <cell r="K188"/>
        </row>
        <row r="189">
          <cell r="B189">
            <v>859792.97480055294</v>
          </cell>
          <cell r="C189">
            <v>474933.26227078168</v>
          </cell>
          <cell r="D189"/>
          <cell r="E189"/>
          <cell r="F189"/>
          <cell r="G189"/>
          <cell r="H189"/>
          <cell r="I189"/>
          <cell r="J189"/>
          <cell r="K189"/>
        </row>
        <row r="190">
          <cell r="B190"/>
          <cell r="C190">
            <v>521711.45910294633</v>
          </cell>
          <cell r="D190">
            <v>136475.07536516714</v>
          </cell>
          <cell r="E190"/>
          <cell r="F190"/>
          <cell r="G190"/>
          <cell r="H190"/>
          <cell r="I190">
            <v>477662.76377808501</v>
          </cell>
          <cell r="J190"/>
          <cell r="K190"/>
        </row>
        <row r="191">
          <cell r="B191">
            <v>859929.4498759181</v>
          </cell>
          <cell r="C191">
            <v>3256999.7825519233</v>
          </cell>
          <cell r="D191">
            <v>1970973.038423744</v>
          </cell>
          <cell r="E191"/>
          <cell r="F191">
            <v>507687.28035842179</v>
          </cell>
          <cell r="G191">
            <v>403767.13324095204</v>
          </cell>
          <cell r="H191"/>
          <cell r="I191">
            <v>6044341.8833463807</v>
          </cell>
          <cell r="J191">
            <v>934405.2086634133</v>
          </cell>
          <cell r="K191"/>
        </row>
        <row r="192">
          <cell r="B192">
            <v>15039180.264270414</v>
          </cell>
          <cell r="C192">
            <v>49310071.921758436</v>
          </cell>
          <cell r="D192">
            <v>10906091.918904079</v>
          </cell>
          <cell r="E192"/>
          <cell r="F192">
            <v>3902177.2398860771</v>
          </cell>
          <cell r="G192">
            <v>11473017.406705422</v>
          </cell>
          <cell r="H192"/>
          <cell r="I192">
            <v>41075868.980164781</v>
          </cell>
          <cell r="J192">
            <v>28213511.177448865</v>
          </cell>
          <cell r="K192"/>
        </row>
        <row r="193">
          <cell r="B193">
            <v>1220345.3163696476</v>
          </cell>
          <cell r="C193">
            <v>2627489.4728045841</v>
          </cell>
          <cell r="D193">
            <v>841416.60590263328</v>
          </cell>
          <cell r="E193"/>
          <cell r="F193">
            <v>133953.01597241886</v>
          </cell>
          <cell r="G193">
            <v>315434.84169151087</v>
          </cell>
          <cell r="H193"/>
          <cell r="I193">
            <v>357564.69745673786</v>
          </cell>
          <cell r="J193">
            <v>3181677.7418220886</v>
          </cell>
          <cell r="K193"/>
        </row>
        <row r="194">
          <cell r="B194">
            <v>26640144.064046226</v>
          </cell>
          <cell r="C194">
            <v>117159945.52007858</v>
          </cell>
          <cell r="D194">
            <v>29919226.469117772</v>
          </cell>
          <cell r="E194"/>
          <cell r="F194">
            <v>7190599.193912657</v>
          </cell>
          <cell r="G194">
            <v>26801293.532792266</v>
          </cell>
          <cell r="H194"/>
          <cell r="I194">
            <v>85402847.34215419</v>
          </cell>
          <cell r="J194">
            <v>50105323.445105001</v>
          </cell>
          <cell r="K194"/>
        </row>
        <row r="195">
          <cell r="B195">
            <v>30269338.26270882</v>
          </cell>
          <cell r="C195">
            <v>228253119.13698587</v>
          </cell>
          <cell r="D195">
            <v>65882050.036153182</v>
          </cell>
          <cell r="E195"/>
          <cell r="F195">
            <v>19761110.097538177</v>
          </cell>
          <cell r="G195">
            <v>118115598.66970055</v>
          </cell>
          <cell r="H195"/>
          <cell r="I195">
            <v>140312431.28416154</v>
          </cell>
          <cell r="J195">
            <v>100851692.79664505</v>
          </cell>
          <cell r="K195"/>
        </row>
        <row r="196">
          <cell r="B196">
            <v>2922629.1333335559</v>
          </cell>
          <cell r="C196">
            <v>27136077.660546459</v>
          </cell>
          <cell r="D196">
            <v>4056463.2952069421</v>
          </cell>
          <cell r="E196"/>
          <cell r="F196">
            <v>1124817.3491765624</v>
          </cell>
          <cell r="G196">
            <v>7603139.299833281</v>
          </cell>
          <cell r="H196"/>
          <cell r="I196">
            <v>12933264.75193035</v>
          </cell>
          <cell r="J196">
            <v>8217731.6828625444</v>
          </cell>
          <cell r="K196"/>
        </row>
        <row r="197">
          <cell r="B197">
            <v>4340677.4435775559</v>
          </cell>
          <cell r="C197">
            <v>18521936.556943607</v>
          </cell>
          <cell r="D197">
            <v>3362944.3326998209</v>
          </cell>
          <cell r="E197"/>
          <cell r="F197">
            <v>2355829.9532144703</v>
          </cell>
          <cell r="G197">
            <v>2822621.180726504</v>
          </cell>
          <cell r="H197"/>
          <cell r="I197">
            <v>13272875.293429825</v>
          </cell>
          <cell r="J197">
            <v>4419465.3370838249</v>
          </cell>
          <cell r="K197"/>
        </row>
        <row r="198">
          <cell r="B198">
            <v>10344655.45863395</v>
          </cell>
          <cell r="C198">
            <v>28409601.609127767</v>
          </cell>
          <cell r="D198">
            <v>3882299.9044617834</v>
          </cell>
          <cell r="E198"/>
          <cell r="F198">
            <v>2453635.3482277109</v>
          </cell>
          <cell r="G198">
            <v>4863392.4857947063</v>
          </cell>
          <cell r="H198"/>
          <cell r="I198">
            <v>19461634.200792126</v>
          </cell>
          <cell r="J198">
            <v>14485827.645786894</v>
          </cell>
          <cell r="K198"/>
        </row>
        <row r="199">
          <cell r="B199"/>
          <cell r="C199">
            <v>611131.12946286704</v>
          </cell>
          <cell r="D199"/>
          <cell r="E199"/>
          <cell r="F199">
            <v>13020.950465515232</v>
          </cell>
          <cell r="G199"/>
          <cell r="H199"/>
          <cell r="I199">
            <v>2197248.7133791912</v>
          </cell>
          <cell r="J199"/>
          <cell r="K199"/>
        </row>
        <row r="200">
          <cell r="B200"/>
          <cell r="C200">
            <v>995629.11480538291</v>
          </cell>
          <cell r="D200"/>
          <cell r="E200"/>
          <cell r="F200"/>
          <cell r="G200">
            <v>3616.8624473276595</v>
          </cell>
          <cell r="H200"/>
          <cell r="I200">
            <v>1444760.6313352543</v>
          </cell>
          <cell r="J200"/>
          <cell r="K200"/>
        </row>
        <row r="201">
          <cell r="B201"/>
          <cell r="C201">
            <v>1944535.1414140337</v>
          </cell>
          <cell r="D201">
            <v>123606.21272363885</v>
          </cell>
          <cell r="E201"/>
          <cell r="F201">
            <v>123500.6492528439</v>
          </cell>
          <cell r="G201">
            <v>891492.04055562045</v>
          </cell>
          <cell r="H201"/>
          <cell r="I201">
            <v>6341347.0489755329</v>
          </cell>
          <cell r="J201"/>
          <cell r="K201"/>
        </row>
        <row r="202">
          <cell r="B202">
            <v>119117.13806965233</v>
          </cell>
          <cell r="C202">
            <v>879308.9105777716</v>
          </cell>
          <cell r="D202">
            <v>1001071.9728185741</v>
          </cell>
          <cell r="E202"/>
          <cell r="F202">
            <v>1240087.5960593596</v>
          </cell>
          <cell r="G202">
            <v>1817848.0038640262</v>
          </cell>
          <cell r="H202"/>
          <cell r="I202">
            <v>7697627.3406000398</v>
          </cell>
          <cell r="J202">
            <v>1530977.3954464449</v>
          </cell>
          <cell r="K202"/>
        </row>
        <row r="203">
          <cell r="B203">
            <v>97386050.109940052</v>
          </cell>
          <cell r="C203">
            <v>496422180.49084288</v>
          </cell>
          <cell r="D203">
            <v>128713378.6676943</v>
          </cell>
          <cell r="E203"/>
          <cell r="F203">
            <v>40031814.236950241</v>
          </cell>
          <cell r="G203">
            <v>179373081.65163469</v>
          </cell>
          <cell r="H203"/>
          <cell r="I203">
            <v>350599353.41810924</v>
          </cell>
          <cell r="J203">
            <v>217893071.5826329</v>
          </cell>
          <cell r="K203"/>
        </row>
        <row r="210">
          <cell r="B210"/>
          <cell r="C210"/>
          <cell r="D210">
            <v>786037.75760800345</v>
          </cell>
          <cell r="E210"/>
          <cell r="F210"/>
          <cell r="G210"/>
          <cell r="H210"/>
          <cell r="I210"/>
          <cell r="J210"/>
          <cell r="K210"/>
        </row>
        <row r="211">
          <cell r="B211"/>
          <cell r="C211">
            <v>56609.485748927378</v>
          </cell>
          <cell r="D211"/>
          <cell r="E211"/>
          <cell r="F211"/>
          <cell r="G211"/>
          <cell r="H211"/>
          <cell r="I211"/>
          <cell r="J211"/>
          <cell r="K211"/>
        </row>
        <row r="212">
          <cell r="B212"/>
          <cell r="C212">
            <v>212616.77050052554</v>
          </cell>
          <cell r="D212">
            <v>257717.29757639457</v>
          </cell>
          <cell r="E212"/>
          <cell r="F212"/>
          <cell r="G212">
            <v>154630.37854583672</v>
          </cell>
          <cell r="H212"/>
          <cell r="I212">
            <v>2569355.7400634796</v>
          </cell>
          <cell r="J212">
            <v>604399.63714535092</v>
          </cell>
          <cell r="K212"/>
        </row>
        <row r="213">
          <cell r="B213"/>
          <cell r="C213"/>
          <cell r="D213"/>
          <cell r="E213"/>
          <cell r="F213"/>
          <cell r="G213"/>
          <cell r="H213"/>
          <cell r="I213">
            <v>5798.6391954688779</v>
          </cell>
          <cell r="J213"/>
          <cell r="K213"/>
        </row>
        <row r="214">
          <cell r="B214"/>
          <cell r="C214">
            <v>702317.00490382384</v>
          </cell>
          <cell r="D214">
            <v>461188.32547917776</v>
          </cell>
          <cell r="E214"/>
          <cell r="F214"/>
          <cell r="G214"/>
          <cell r="H214"/>
          <cell r="I214">
            <v>902010.54151738097</v>
          </cell>
          <cell r="J214"/>
          <cell r="K214"/>
        </row>
        <row r="215">
          <cell r="B215"/>
          <cell r="C215"/>
          <cell r="D215"/>
          <cell r="E215"/>
          <cell r="F215"/>
          <cell r="G215"/>
          <cell r="H215"/>
          <cell r="I215"/>
          <cell r="J215"/>
          <cell r="K215"/>
        </row>
        <row r="216">
          <cell r="B216"/>
          <cell r="C216">
            <v>523465.63312332425</v>
          </cell>
          <cell r="D216"/>
          <cell r="E216"/>
          <cell r="F216"/>
          <cell r="G216"/>
          <cell r="H216"/>
          <cell r="I216"/>
          <cell r="J216"/>
          <cell r="K216"/>
        </row>
        <row r="217">
          <cell r="B217"/>
          <cell r="C217"/>
          <cell r="D217">
            <v>451649.56400263146</v>
          </cell>
          <cell r="E217"/>
          <cell r="F217"/>
          <cell r="G217"/>
          <cell r="H217"/>
          <cell r="I217">
            <v>87623.881175974151</v>
          </cell>
          <cell r="J217"/>
          <cell r="K217"/>
        </row>
        <row r="218">
          <cell r="B218"/>
          <cell r="C218">
            <v>572934.01738784241</v>
          </cell>
          <cell r="D218"/>
          <cell r="E218"/>
          <cell r="F218"/>
          <cell r="G218">
            <v>257717.29757639457</v>
          </cell>
          <cell r="H218"/>
          <cell r="I218">
            <v>1269180.7232928223</v>
          </cell>
          <cell r="J218"/>
          <cell r="K218"/>
        </row>
        <row r="219">
          <cell r="B219">
            <v>367247.14904636226</v>
          </cell>
          <cell r="C219">
            <v>3841750.069198431</v>
          </cell>
          <cell r="D219">
            <v>2245226.7050965698</v>
          </cell>
          <cell r="E219"/>
          <cell r="F219">
            <v>235630.15202220483</v>
          </cell>
          <cell r="G219">
            <v>2278396.1454518144</v>
          </cell>
          <cell r="H219"/>
          <cell r="I219">
            <v>3185340.2207401604</v>
          </cell>
          <cell r="J219">
            <v>167516.24342465648</v>
          </cell>
          <cell r="K219"/>
        </row>
        <row r="220">
          <cell r="B220"/>
          <cell r="C220">
            <v>9795512.7337185964</v>
          </cell>
          <cell r="D220">
            <v>57986.391954688777</v>
          </cell>
          <cell r="E220"/>
          <cell r="F220"/>
          <cell r="G220">
            <v>231945.56781875511</v>
          </cell>
          <cell r="H220"/>
          <cell r="I220">
            <v>431676.47344046086</v>
          </cell>
          <cell r="J220">
            <v>515434.59515278914</v>
          </cell>
          <cell r="K220"/>
        </row>
        <row r="221">
          <cell r="B221"/>
          <cell r="C221"/>
          <cell r="D221"/>
          <cell r="E221"/>
          <cell r="F221"/>
          <cell r="G221"/>
          <cell r="H221"/>
          <cell r="I221">
            <v>5540.9218978924828</v>
          </cell>
          <cell r="J221">
            <v>79892.362248682315</v>
          </cell>
          <cell r="K221"/>
        </row>
        <row r="222">
          <cell r="B222"/>
          <cell r="C222">
            <v>1912667.3894075828</v>
          </cell>
          <cell r="D222">
            <v>893093.70342334616</v>
          </cell>
          <cell r="E222"/>
          <cell r="F222">
            <v>399940.95924306556</v>
          </cell>
          <cell r="G222">
            <v>3418169.617145089</v>
          </cell>
          <cell r="H222"/>
          <cell r="I222">
            <v>4668980.0452928273</v>
          </cell>
          <cell r="J222">
            <v>3820658.9365700493</v>
          </cell>
          <cell r="K222"/>
        </row>
        <row r="223">
          <cell r="B223"/>
          <cell r="C223"/>
          <cell r="D223"/>
          <cell r="E223"/>
          <cell r="F223"/>
          <cell r="G223"/>
          <cell r="H223"/>
          <cell r="I223"/>
          <cell r="J223"/>
          <cell r="K223"/>
        </row>
        <row r="224">
          <cell r="B224"/>
          <cell r="C224"/>
          <cell r="D224"/>
          <cell r="E224"/>
          <cell r="F224"/>
          <cell r="G224">
            <v>78751.963206906745</v>
          </cell>
          <cell r="H224"/>
          <cell r="I224">
            <v>554092.18978924828</v>
          </cell>
          <cell r="J224"/>
          <cell r="K224"/>
        </row>
        <row r="225">
          <cell r="B225"/>
          <cell r="C225">
            <v>3428233.3487567985</v>
          </cell>
          <cell r="D225">
            <v>554092.18978924828</v>
          </cell>
          <cell r="E225"/>
          <cell r="F225">
            <v>154630.37854583675</v>
          </cell>
          <cell r="G225">
            <v>1450824.0367590208</v>
          </cell>
          <cell r="H225"/>
          <cell r="I225">
            <v>7148823.4420247488</v>
          </cell>
          <cell r="J225">
            <v>784491.45382254501</v>
          </cell>
          <cell r="K225"/>
        </row>
        <row r="226">
          <cell r="B226">
            <v>4441370.725636174</v>
          </cell>
          <cell r="C226">
            <v>41102910.396905892</v>
          </cell>
          <cell r="D226">
            <v>10206657.359724009</v>
          </cell>
          <cell r="E226"/>
          <cell r="F226">
            <v>291469.56560010905</v>
          </cell>
          <cell r="G226">
            <v>13281937.527197899</v>
          </cell>
          <cell r="H226"/>
          <cell r="I226">
            <v>44811435.429116137</v>
          </cell>
          <cell r="J226">
            <v>45945992.341902055</v>
          </cell>
          <cell r="K226"/>
        </row>
        <row r="227">
          <cell r="B227"/>
          <cell r="C227">
            <v>2842582.928499158</v>
          </cell>
          <cell r="D227">
            <v>154630.37854583675</v>
          </cell>
          <cell r="E227"/>
          <cell r="F227"/>
          <cell r="G227">
            <v>217423.1981003253</v>
          </cell>
          <cell r="H227"/>
          <cell r="I227">
            <v>183084.94537124649</v>
          </cell>
          <cell r="J227">
            <v>5929427.8504410293</v>
          </cell>
          <cell r="K227"/>
        </row>
        <row r="228">
          <cell r="B228">
            <v>18827540.924230184</v>
          </cell>
          <cell r="C228">
            <v>105350227.06527966</v>
          </cell>
          <cell r="D228">
            <v>20787274.746917155</v>
          </cell>
          <cell r="E228"/>
          <cell r="F228">
            <v>2937467.7368170484</v>
          </cell>
          <cell r="G228">
            <v>23737003.268193595</v>
          </cell>
          <cell r="H228"/>
          <cell r="I228">
            <v>62887841.068946995</v>
          </cell>
          <cell r="J228">
            <v>74652218.742493272</v>
          </cell>
          <cell r="K228"/>
        </row>
        <row r="229">
          <cell r="B229">
            <v>9569487.2801435161</v>
          </cell>
          <cell r="C229">
            <v>254827495.56866062</v>
          </cell>
          <cell r="D229">
            <v>48558735.819881842</v>
          </cell>
          <cell r="E229"/>
          <cell r="F229">
            <v>7034629.8739085132</v>
          </cell>
          <cell r="G229">
            <v>62579776.95769731</v>
          </cell>
          <cell r="H229"/>
          <cell r="I229">
            <v>148976034.26018444</v>
          </cell>
          <cell r="J229">
            <v>156572011.95493284</v>
          </cell>
          <cell r="K229"/>
        </row>
        <row r="230">
          <cell r="B230">
            <v>3132502.9559617238</v>
          </cell>
          <cell r="C230">
            <v>27447379.715697825</v>
          </cell>
          <cell r="D230">
            <v>2799732.7888657255</v>
          </cell>
          <cell r="E230"/>
          <cell r="F230">
            <v>163650.48396101056</v>
          </cell>
          <cell r="G230">
            <v>5222834.181614304</v>
          </cell>
          <cell r="H230"/>
          <cell r="I230">
            <v>16373293.648689317</v>
          </cell>
          <cell r="J230">
            <v>11967487.729716592</v>
          </cell>
          <cell r="K230"/>
        </row>
        <row r="231">
          <cell r="B231">
            <v>1388850.7453249602</v>
          </cell>
          <cell r="C231">
            <v>14216512.81408935</v>
          </cell>
          <cell r="D231">
            <v>4446869.9231035886</v>
          </cell>
          <cell r="E231"/>
          <cell r="F231">
            <v>453299.63765795907</v>
          </cell>
          <cell r="G231">
            <v>4420212.1483910177</v>
          </cell>
          <cell r="H231"/>
          <cell r="I231">
            <v>14034557.533834437</v>
          </cell>
          <cell r="J231">
            <v>6983521.5313925976</v>
          </cell>
          <cell r="K231"/>
        </row>
        <row r="232">
          <cell r="B232">
            <v>2825221.8929489739</v>
          </cell>
          <cell r="C232">
            <v>33119737.035892494</v>
          </cell>
          <cell r="D232">
            <v>4054537.3841206264</v>
          </cell>
          <cell r="E232"/>
          <cell r="F232">
            <v>903724.36154626391</v>
          </cell>
          <cell r="G232">
            <v>7375411.9563515633</v>
          </cell>
          <cell r="H232"/>
          <cell r="I232">
            <v>26444755.838657841</v>
          </cell>
          <cell r="J232">
            <v>25646030.671376113</v>
          </cell>
          <cell r="K232"/>
        </row>
        <row r="233">
          <cell r="B233"/>
          <cell r="C233">
            <v>85355.608153085283</v>
          </cell>
          <cell r="D233"/>
          <cell r="E233"/>
          <cell r="F233"/>
          <cell r="G233">
            <v>12112.712986090541</v>
          </cell>
          <cell r="H233"/>
          <cell r="I233">
            <v>579863.91954688774</v>
          </cell>
          <cell r="J233"/>
          <cell r="K233"/>
        </row>
        <row r="234">
          <cell r="B234"/>
          <cell r="C234">
            <v>1564103.0563872107</v>
          </cell>
          <cell r="D234">
            <v>103086.91903055782</v>
          </cell>
          <cell r="E234"/>
          <cell r="F234"/>
          <cell r="G234">
            <v>257717.29757639457</v>
          </cell>
          <cell r="H234"/>
          <cell r="I234">
            <v>1546667.4503369771</v>
          </cell>
          <cell r="J234">
            <v>1126326.2341110082</v>
          </cell>
          <cell r="K234"/>
        </row>
        <row r="235">
          <cell r="B235"/>
          <cell r="C235">
            <v>759930.99536351464</v>
          </cell>
          <cell r="D235">
            <v>779594.82516859344</v>
          </cell>
          <cell r="E235"/>
          <cell r="F235"/>
          <cell r="G235">
            <v>453324.72643687803</v>
          </cell>
          <cell r="H235"/>
          <cell r="I235">
            <v>5463236.5621509226</v>
          </cell>
          <cell r="J235">
            <v>1382601.7580378416</v>
          </cell>
          <cell r="K235"/>
        </row>
        <row r="236">
          <cell r="B236">
            <v>87682.035084172356</v>
          </cell>
          <cell r="C236">
            <v>1623556.8777484347</v>
          </cell>
          <cell r="D236">
            <v>1151480.885571331</v>
          </cell>
          <cell r="E236"/>
          <cell r="F236">
            <v>395776.45388806914</v>
          </cell>
          <cell r="G236">
            <v>1715656.3032858502</v>
          </cell>
          <cell r="H236"/>
          <cell r="I236">
            <v>8197114.19278784</v>
          </cell>
          <cell r="J236">
            <v>528320.46003160882</v>
          </cell>
          <cell r="K236"/>
        </row>
        <row r="237">
          <cell r="B237">
            <v>40639903.708376065</v>
          </cell>
          <cell r="C237">
            <v>503985898.51542306</v>
          </cell>
          <cell r="D237">
            <v>98749592.965859339</v>
          </cell>
          <cell r="E237"/>
          <cell r="F237">
            <v>12970219.603190081</v>
          </cell>
          <cell r="G237">
            <v>127143845.28433508</v>
          </cell>
          <cell r="H237"/>
          <cell r="I237">
            <v>350326307.66805357</v>
          </cell>
          <cell r="J237">
            <v>336706332.50279909</v>
          </cell>
          <cell r="K237"/>
        </row>
        <row r="244">
          <cell r="B244"/>
          <cell r="C244"/>
          <cell r="D244">
            <v>1502072.7088865133</v>
          </cell>
          <cell r="E244"/>
          <cell r="F244"/>
          <cell r="G244"/>
          <cell r="H244"/>
          <cell r="I244"/>
          <cell r="J244"/>
          <cell r="K244"/>
        </row>
        <row r="245">
          <cell r="B245"/>
          <cell r="C245"/>
          <cell r="D245"/>
          <cell r="E245"/>
          <cell r="F245"/>
          <cell r="G245"/>
          <cell r="H245"/>
          <cell r="I245"/>
          <cell r="J245"/>
          <cell r="K245"/>
        </row>
        <row r="246">
          <cell r="B246"/>
          <cell r="C246">
            <v>609402.91043533524</v>
          </cell>
          <cell r="D246"/>
          <cell r="E246"/>
          <cell r="F246"/>
          <cell r="G246">
            <v>221127.23000300507</v>
          </cell>
          <cell r="H246"/>
          <cell r="I246">
            <v>1426228.2487819779</v>
          </cell>
          <cell r="J246">
            <v>538829.37994467793</v>
          </cell>
          <cell r="K246"/>
        </row>
        <row r="247">
          <cell r="B247"/>
          <cell r="C247"/>
          <cell r="D247"/>
          <cell r="E247"/>
          <cell r="F247"/>
          <cell r="G247"/>
          <cell r="H247"/>
          <cell r="I247"/>
          <cell r="J247"/>
          <cell r="K247"/>
        </row>
        <row r="248">
          <cell r="B248">
            <v>605496.24863911571</v>
          </cell>
          <cell r="C248">
            <v>573315.51566531858</v>
          </cell>
          <cell r="D248"/>
          <cell r="E248"/>
          <cell r="F248"/>
          <cell r="G248"/>
          <cell r="H248"/>
          <cell r="I248">
            <v>6067250.9600977376</v>
          </cell>
          <cell r="J248"/>
          <cell r="K248"/>
        </row>
        <row r="249">
          <cell r="B249"/>
          <cell r="C249"/>
          <cell r="D249"/>
          <cell r="E249"/>
          <cell r="F249"/>
          <cell r="G249"/>
          <cell r="H249"/>
          <cell r="I249"/>
          <cell r="J249"/>
          <cell r="K249"/>
        </row>
        <row r="250">
          <cell r="B250"/>
          <cell r="C250"/>
          <cell r="D250"/>
          <cell r="E250"/>
          <cell r="F250"/>
          <cell r="G250"/>
          <cell r="H250"/>
          <cell r="I250"/>
          <cell r="J250"/>
          <cell r="K250"/>
        </row>
        <row r="251">
          <cell r="B251"/>
          <cell r="C251"/>
          <cell r="D251">
            <v>386537.30070248729</v>
          </cell>
          <cell r="E251"/>
          <cell r="F251"/>
          <cell r="G251">
            <v>161461.62966210657</v>
          </cell>
          <cell r="H251"/>
          <cell r="I251">
            <v>1734544.2744055213</v>
          </cell>
          <cell r="J251">
            <v>3632977.4918346941</v>
          </cell>
          <cell r="K251"/>
        </row>
        <row r="252">
          <cell r="B252"/>
          <cell r="C252">
            <v>400139.28953116608</v>
          </cell>
          <cell r="D252"/>
          <cell r="E252"/>
          <cell r="F252">
            <v>37681.242545309447</v>
          </cell>
          <cell r="G252"/>
          <cell r="H252"/>
          <cell r="I252">
            <v>1116908.3588178905</v>
          </cell>
          <cell r="J252"/>
          <cell r="K252"/>
        </row>
        <row r="253">
          <cell r="B253">
            <v>181648.8745917347</v>
          </cell>
          <cell r="C253">
            <v>3332522.0064010597</v>
          </cell>
          <cell r="D253">
            <v>2054877.0512391059</v>
          </cell>
          <cell r="E253"/>
          <cell r="F253">
            <v>69026.572344859189</v>
          </cell>
          <cell r="G253">
            <v>1983615.1441732957</v>
          </cell>
          <cell r="H253"/>
          <cell r="I253">
            <v>5004432.0292380033</v>
          </cell>
          <cell r="J253">
            <v>1993535.8490194243</v>
          </cell>
          <cell r="K253"/>
        </row>
        <row r="254">
          <cell r="B254"/>
          <cell r="C254">
            <v>5961895.6663980009</v>
          </cell>
          <cell r="D254"/>
          <cell r="E254"/>
          <cell r="F254"/>
          <cell r="G254">
            <v>233721.55197469864</v>
          </cell>
          <cell r="H254"/>
          <cell r="I254">
            <v>1872194.4007921459</v>
          </cell>
          <cell r="J254"/>
          <cell r="K254"/>
        </row>
        <row r="255">
          <cell r="B255"/>
          <cell r="C255"/>
          <cell r="D255"/>
          <cell r="E255"/>
          <cell r="F255"/>
          <cell r="G255"/>
          <cell r="H255"/>
          <cell r="I255"/>
          <cell r="J255">
            <v>551195.34506115981</v>
          </cell>
          <cell r="K255"/>
        </row>
        <row r="256">
          <cell r="B256"/>
          <cell r="C256">
            <v>4513724.8875012966</v>
          </cell>
          <cell r="D256">
            <v>798208.75068598427</v>
          </cell>
          <cell r="E256"/>
          <cell r="F256"/>
          <cell r="G256">
            <v>2348908.2578044566</v>
          </cell>
          <cell r="H256"/>
          <cell r="I256">
            <v>3965542.2132450873</v>
          </cell>
          <cell r="J256">
            <v>11224782.703694217</v>
          </cell>
          <cell r="K256"/>
        </row>
        <row r="257">
          <cell r="B257"/>
          <cell r="C257"/>
          <cell r="D257"/>
          <cell r="E257"/>
          <cell r="F257"/>
          <cell r="G257"/>
          <cell r="H257"/>
          <cell r="I257">
            <v>36329.774918346942</v>
          </cell>
          <cell r="J257"/>
          <cell r="K257"/>
        </row>
        <row r="258">
          <cell r="B258"/>
          <cell r="C258"/>
          <cell r="D258"/>
          <cell r="E258"/>
          <cell r="F258"/>
          <cell r="G258"/>
          <cell r="H258"/>
          <cell r="I258">
            <v>985505.69428502477</v>
          </cell>
          <cell r="J258"/>
          <cell r="K258"/>
        </row>
        <row r="259">
          <cell r="B259"/>
          <cell r="C259">
            <v>3874436.0748745035</v>
          </cell>
          <cell r="D259">
            <v>147753.19459291702</v>
          </cell>
          <cell r="E259"/>
          <cell r="F259">
            <v>228867.96670515733</v>
          </cell>
          <cell r="G259">
            <v>1401299.290069707</v>
          </cell>
          <cell r="H259"/>
          <cell r="I259">
            <v>5824873.9119082913</v>
          </cell>
          <cell r="J259">
            <v>3126782.6279723928</v>
          </cell>
          <cell r="K259"/>
        </row>
        <row r="260">
          <cell r="B260">
            <v>1030554.6151837748</v>
          </cell>
          <cell r="C260">
            <v>36716232.438863635</v>
          </cell>
          <cell r="D260">
            <v>9072746.1985479314</v>
          </cell>
          <cell r="E260"/>
          <cell r="F260">
            <v>509607.44071963074</v>
          </cell>
          <cell r="G260">
            <v>14586860.739141462</v>
          </cell>
          <cell r="H260"/>
          <cell r="I260">
            <v>38994513.882507659</v>
          </cell>
          <cell r="J260">
            <v>61815548.513702817</v>
          </cell>
          <cell r="K260"/>
        </row>
        <row r="261">
          <cell r="B261"/>
          <cell r="C261">
            <v>2902490.6628365493</v>
          </cell>
          <cell r="D261">
            <v>1132035.7864556906</v>
          </cell>
          <cell r="E261"/>
          <cell r="F261"/>
          <cell r="G261">
            <v>54494.662377520413</v>
          </cell>
          <cell r="H261"/>
          <cell r="I261">
            <v>552370.22576216911</v>
          </cell>
          <cell r="J261">
            <v>7440819.5513233962</v>
          </cell>
          <cell r="K261"/>
        </row>
        <row r="262">
          <cell r="B262">
            <v>4651372.1317257741</v>
          </cell>
          <cell r="C262">
            <v>133787483.99814174</v>
          </cell>
          <cell r="D262">
            <v>26321228.939160265</v>
          </cell>
          <cell r="E262"/>
          <cell r="F262">
            <v>48439.699891129254</v>
          </cell>
          <cell r="G262">
            <v>15493691.071279841</v>
          </cell>
          <cell r="H262"/>
          <cell r="I262">
            <v>84874154.768989846</v>
          </cell>
          <cell r="J262">
            <v>83196081.169749588</v>
          </cell>
          <cell r="K262"/>
        </row>
        <row r="263">
          <cell r="B263">
            <v>4356364.3929205444</v>
          </cell>
          <cell r="C263">
            <v>222471645.58469871</v>
          </cell>
          <cell r="D263">
            <v>39693410.264714822</v>
          </cell>
          <cell r="E263"/>
          <cell r="F263">
            <v>3417802.3505054377</v>
          </cell>
          <cell r="G263">
            <v>58074545.150634311</v>
          </cell>
          <cell r="H263"/>
          <cell r="I263">
            <v>136344625.3343451</v>
          </cell>
          <cell r="J263">
            <v>191094808.77574158</v>
          </cell>
          <cell r="K263"/>
        </row>
        <row r="264">
          <cell r="B264"/>
          <cell r="C264">
            <v>29070692.280769818</v>
          </cell>
          <cell r="D264">
            <v>2226342.4840525049</v>
          </cell>
          <cell r="E264"/>
          <cell r="F264"/>
          <cell r="G264">
            <v>5643651.6215336444</v>
          </cell>
          <cell r="H264"/>
          <cell r="I264">
            <v>14021191.138254751</v>
          </cell>
          <cell r="J264">
            <v>17138786.19623889</v>
          </cell>
          <cell r="K264"/>
        </row>
        <row r="265">
          <cell r="B265"/>
          <cell r="C265">
            <v>18458275.144325782</v>
          </cell>
          <cell r="D265">
            <v>2983766.4485112298</v>
          </cell>
          <cell r="E265"/>
          <cell r="F265">
            <v>128365.20471149252</v>
          </cell>
          <cell r="G265">
            <v>3349534.0532226725</v>
          </cell>
          <cell r="H265"/>
          <cell r="I265">
            <v>12683297.925821779</v>
          </cell>
          <cell r="J265">
            <v>5374927.5424176203</v>
          </cell>
          <cell r="K265"/>
        </row>
        <row r="266">
          <cell r="B266">
            <v>1100454.5795375209</v>
          </cell>
          <cell r="C266">
            <v>37214925.119435936</v>
          </cell>
          <cell r="D266">
            <v>5000896.0522451997</v>
          </cell>
          <cell r="E266"/>
          <cell r="F266">
            <v>145319.09967338777</v>
          </cell>
          <cell r="G266">
            <v>6699206.1474801106</v>
          </cell>
          <cell r="H266"/>
          <cell r="I266">
            <v>27524925.715259217</v>
          </cell>
          <cell r="J266">
            <v>18989810.910218149</v>
          </cell>
          <cell r="K266"/>
        </row>
        <row r="267">
          <cell r="B267"/>
          <cell r="C267">
            <v>108663.48300379817</v>
          </cell>
          <cell r="D267"/>
          <cell r="E267"/>
          <cell r="F267"/>
          <cell r="G267">
            <v>1628.7849088392213</v>
          </cell>
          <cell r="H267"/>
          <cell r="I267">
            <v>1671169.6462439592</v>
          </cell>
          <cell r="J267">
            <v>182254.3708403738</v>
          </cell>
          <cell r="K267"/>
        </row>
        <row r="268">
          <cell r="B268"/>
          <cell r="C268">
            <v>220157.90316848364</v>
          </cell>
          <cell r="D268"/>
          <cell r="E268"/>
          <cell r="F268"/>
          <cell r="G268">
            <v>53828.059447468637</v>
          </cell>
          <cell r="H268"/>
          <cell r="I268">
            <v>819694.94249796809</v>
          </cell>
          <cell r="J268">
            <v>536859.57954860537</v>
          </cell>
          <cell r="K268"/>
        </row>
        <row r="269">
          <cell r="B269"/>
          <cell r="C269">
            <v>478342.03642490128</v>
          </cell>
          <cell r="D269">
            <v>381523.18626750674</v>
          </cell>
          <cell r="E269"/>
          <cell r="F269"/>
          <cell r="G269">
            <v>181769.97384146252</v>
          </cell>
          <cell r="H269"/>
          <cell r="I269">
            <v>3767602.3167646173</v>
          </cell>
          <cell r="J269">
            <v>198602.76955362994</v>
          </cell>
          <cell r="K269"/>
        </row>
        <row r="270">
          <cell r="B270"/>
          <cell r="C270">
            <v>3787470.6710399366</v>
          </cell>
          <cell r="D270">
            <v>1065673.3976048436</v>
          </cell>
          <cell r="E270"/>
          <cell r="F270"/>
          <cell r="G270">
            <v>1298273.5705270625</v>
          </cell>
          <cell r="H270"/>
          <cell r="I270">
            <v>2688403.3439576733</v>
          </cell>
          <cell r="J270">
            <v>3106270.837053495</v>
          </cell>
          <cell r="K270"/>
        </row>
        <row r="271">
          <cell r="B271">
            <v>11925890.842598464</v>
          </cell>
          <cell r="C271">
            <v>504481815.67351604</v>
          </cell>
          <cell r="D271">
            <v>92767071.763667002</v>
          </cell>
          <cell r="E271"/>
          <cell r="F271">
            <v>4585109.5770964036</v>
          </cell>
          <cell r="G271">
            <v>111787616.93808167</v>
          </cell>
          <cell r="H271"/>
          <cell r="I271">
            <v>351975759.10689473</v>
          </cell>
          <cell r="J271">
            <v>410142873.61391467</v>
          </cell>
          <cell r="K271"/>
        </row>
        <row r="278">
          <cell r="B278"/>
          <cell r="C278"/>
          <cell r="D278">
            <v>1334933.0650743239</v>
          </cell>
          <cell r="E278"/>
          <cell r="F278"/>
          <cell r="G278"/>
          <cell r="H278"/>
          <cell r="I278"/>
          <cell r="J278"/>
          <cell r="K278"/>
        </row>
        <row r="279">
          <cell r="B279"/>
          <cell r="C279"/>
          <cell r="D279"/>
          <cell r="E279"/>
          <cell r="F279"/>
          <cell r="G279"/>
          <cell r="H279"/>
          <cell r="I279"/>
          <cell r="J279"/>
          <cell r="K279"/>
        </row>
        <row r="280">
          <cell r="B280"/>
          <cell r="C280">
            <v>328262.22911663703</v>
          </cell>
          <cell r="D280">
            <v>80314.825390537182</v>
          </cell>
          <cell r="E280"/>
          <cell r="F280"/>
          <cell r="G280">
            <v>93007.631583047158</v>
          </cell>
          <cell r="H280"/>
          <cell r="I280">
            <v>1137975.7276043417</v>
          </cell>
          <cell r="J280">
            <v>289563.34021570516</v>
          </cell>
          <cell r="K280"/>
        </row>
        <row r="281">
          <cell r="B281"/>
          <cell r="C281"/>
          <cell r="D281"/>
          <cell r="E281"/>
          <cell r="F281"/>
          <cell r="G281"/>
          <cell r="H281"/>
          <cell r="I281"/>
          <cell r="J281"/>
          <cell r="K281"/>
        </row>
        <row r="282">
          <cell r="B282"/>
          <cell r="C282">
            <v>115629.11186779046</v>
          </cell>
          <cell r="D282"/>
          <cell r="E282"/>
          <cell r="F282"/>
          <cell r="G282"/>
          <cell r="H282"/>
          <cell r="I282">
            <v>2574486.803960233</v>
          </cell>
          <cell r="J282">
            <v>751939.34616317658</v>
          </cell>
          <cell r="K282"/>
        </row>
        <row r="283">
          <cell r="B283"/>
          <cell r="C283"/>
          <cell r="D283"/>
          <cell r="E283"/>
          <cell r="F283"/>
          <cell r="G283"/>
          <cell r="H283"/>
          <cell r="I283"/>
          <cell r="J283"/>
          <cell r="K283"/>
        </row>
        <row r="284">
          <cell r="B284"/>
          <cell r="C284">
            <v>1081133.8400105047</v>
          </cell>
          <cell r="D284"/>
          <cell r="E284"/>
          <cell r="F284"/>
          <cell r="G284"/>
          <cell r="H284"/>
          <cell r="I284"/>
          <cell r="J284"/>
          <cell r="K284"/>
        </row>
        <row r="285">
          <cell r="B285"/>
          <cell r="C285"/>
          <cell r="D285">
            <v>30980.601354678322</v>
          </cell>
          <cell r="E285"/>
          <cell r="F285"/>
          <cell r="G285"/>
          <cell r="H285"/>
          <cell r="I285">
            <v>663089.70281560672</v>
          </cell>
          <cell r="J285"/>
          <cell r="K285"/>
        </row>
        <row r="286">
          <cell r="B286"/>
          <cell r="C286">
            <v>344467.60529180954</v>
          </cell>
          <cell r="D286"/>
          <cell r="E286"/>
          <cell r="F286"/>
          <cell r="G286">
            <v>98478.668734991108</v>
          </cell>
          <cell r="H286"/>
          <cell r="I286">
            <v>250981.43303115616</v>
          </cell>
          <cell r="J286"/>
          <cell r="K286"/>
        </row>
        <row r="287">
          <cell r="B287">
            <v>62369.823532161034</v>
          </cell>
          <cell r="C287">
            <v>2520437.8042379427</v>
          </cell>
          <cell r="D287">
            <v>952888.25386054826</v>
          </cell>
          <cell r="E287"/>
          <cell r="F287">
            <v>41612.719519759994</v>
          </cell>
          <cell r="G287">
            <v>1039511.0866086081</v>
          </cell>
          <cell r="H287"/>
          <cell r="I287">
            <v>4208855.0939768571</v>
          </cell>
          <cell r="J287">
            <v>941585.33183026686</v>
          </cell>
          <cell r="K287"/>
        </row>
        <row r="288">
          <cell r="B288"/>
          <cell r="C288">
            <v>5388922.3225042</v>
          </cell>
          <cell r="D288"/>
          <cell r="E288"/>
          <cell r="F288"/>
          <cell r="G288">
            <v>543821.09290322871</v>
          </cell>
          <cell r="H288"/>
          <cell r="I288">
            <v>361143.16239982017</v>
          </cell>
          <cell r="J288"/>
          <cell r="K288"/>
        </row>
        <row r="289">
          <cell r="B289"/>
          <cell r="C289"/>
          <cell r="D289">
            <v>88411.96037541423</v>
          </cell>
          <cell r="E289"/>
          <cell r="F289"/>
          <cell r="G289"/>
          <cell r="H289"/>
          <cell r="I289"/>
          <cell r="J289"/>
          <cell r="K289"/>
        </row>
        <row r="290">
          <cell r="B290"/>
          <cell r="C290">
            <v>3749905.9815702494</v>
          </cell>
          <cell r="D290">
            <v>1300492.8862028369</v>
          </cell>
          <cell r="E290"/>
          <cell r="F290"/>
          <cell r="G290">
            <v>2333675.3396438593</v>
          </cell>
          <cell r="H290"/>
          <cell r="I290">
            <v>4712033.3104568012</v>
          </cell>
          <cell r="J290">
            <v>4274083.6438416522</v>
          </cell>
          <cell r="K290"/>
        </row>
        <row r="291">
          <cell r="B291"/>
          <cell r="C291">
            <v>164514.08715895459</v>
          </cell>
          <cell r="D291"/>
          <cell r="E291"/>
          <cell r="F291"/>
          <cell r="G291">
            <v>12036.28173427669</v>
          </cell>
          <cell r="H291"/>
          <cell r="I291"/>
          <cell r="J291"/>
          <cell r="K291"/>
        </row>
        <row r="292">
          <cell r="B292"/>
          <cell r="C292"/>
          <cell r="D292">
            <v>45081.346132018152</v>
          </cell>
          <cell r="E292"/>
          <cell r="F292"/>
          <cell r="G292">
            <v>75193.934616317667</v>
          </cell>
          <cell r="H292"/>
          <cell r="I292">
            <v>382972.60063607653</v>
          </cell>
          <cell r="J292"/>
          <cell r="K292"/>
        </row>
        <row r="293">
          <cell r="B293">
            <v>2407256.3468553382</v>
          </cell>
          <cell r="C293">
            <v>3550122.0874660867</v>
          </cell>
          <cell r="D293">
            <v>54929.21300551726</v>
          </cell>
          <cell r="E293"/>
          <cell r="F293"/>
          <cell r="G293">
            <v>1043385.8611348781</v>
          </cell>
          <cell r="H293"/>
          <cell r="I293">
            <v>6086698.4336893549</v>
          </cell>
          <cell r="J293">
            <v>1449824.8452651468</v>
          </cell>
          <cell r="K293"/>
        </row>
        <row r="294">
          <cell r="B294">
            <v>329356.43654702581</v>
          </cell>
          <cell r="C294">
            <v>42024440.494824387</v>
          </cell>
          <cell r="D294">
            <v>9047002.4602845218</v>
          </cell>
          <cell r="E294"/>
          <cell r="F294">
            <v>109420.74303887901</v>
          </cell>
          <cell r="G294">
            <v>8488803.2847886439</v>
          </cell>
          <cell r="H294"/>
          <cell r="I294">
            <v>33172784.337583981</v>
          </cell>
          <cell r="J294">
            <v>33015619.997966815</v>
          </cell>
          <cell r="K294"/>
        </row>
        <row r="295">
          <cell r="B295"/>
          <cell r="C295">
            <v>1611768.2671395917</v>
          </cell>
          <cell r="D295">
            <v>671843.36225871707</v>
          </cell>
          <cell r="E295"/>
          <cell r="F295"/>
          <cell r="G295">
            <v>180003.60000694386</v>
          </cell>
          <cell r="H295"/>
          <cell r="I295">
            <v>866800.33535690815</v>
          </cell>
          <cell r="J295">
            <v>4393882.8568211747</v>
          </cell>
          <cell r="K295"/>
        </row>
        <row r="296">
          <cell r="B296">
            <v>875365.94431103207</v>
          </cell>
          <cell r="C296">
            <v>93860279.187831879</v>
          </cell>
          <cell r="D296">
            <v>17451654.015675522</v>
          </cell>
          <cell r="E296"/>
          <cell r="F296">
            <v>666125.03422750498</v>
          </cell>
          <cell r="G296">
            <v>15337653.816866487</v>
          </cell>
          <cell r="H296"/>
          <cell r="I296">
            <v>77229557.820153385</v>
          </cell>
          <cell r="J296">
            <v>64352269.874306783</v>
          </cell>
          <cell r="K296"/>
        </row>
        <row r="297">
          <cell r="B297">
            <v>1367759.2879859875</v>
          </cell>
          <cell r="C297">
            <v>184730861.62871143</v>
          </cell>
          <cell r="D297">
            <v>32742590.241444811</v>
          </cell>
          <cell r="E297"/>
          <cell r="F297">
            <v>1463940.1211171623</v>
          </cell>
          <cell r="G297">
            <v>62993573.020158924</v>
          </cell>
          <cell r="H297"/>
          <cell r="I297">
            <v>116819641.9077687</v>
          </cell>
          <cell r="J297">
            <v>156255732.46099821</v>
          </cell>
          <cell r="K297"/>
        </row>
        <row r="298">
          <cell r="B298"/>
          <cell r="C298">
            <v>21411720.041570805</v>
          </cell>
          <cell r="D298">
            <v>2019795.1322666176</v>
          </cell>
          <cell r="E298"/>
          <cell r="F298"/>
          <cell r="G298">
            <v>3314057.3168668887</v>
          </cell>
          <cell r="H298"/>
          <cell r="I298">
            <v>9737138.7495382465</v>
          </cell>
          <cell r="J298">
            <v>8676373.723091403</v>
          </cell>
          <cell r="K298"/>
        </row>
        <row r="299">
          <cell r="B299"/>
          <cell r="C299">
            <v>20785588.124792933</v>
          </cell>
          <cell r="D299">
            <v>2791939.6860984559</v>
          </cell>
          <cell r="E299"/>
          <cell r="F299">
            <v>153030.60996058461</v>
          </cell>
          <cell r="G299">
            <v>3272088.947106027</v>
          </cell>
          <cell r="H299"/>
          <cell r="I299">
            <v>10510699.153074624</v>
          </cell>
          <cell r="J299">
            <v>2844362.6935791876</v>
          </cell>
          <cell r="K299"/>
        </row>
        <row r="300">
          <cell r="B300">
            <v>1593334.8876788095</v>
          </cell>
          <cell r="C300">
            <v>38098190.905797116</v>
          </cell>
          <cell r="D300">
            <v>2206598.1372459978</v>
          </cell>
          <cell r="E300"/>
          <cell r="F300"/>
          <cell r="G300">
            <v>5388551.7253895989</v>
          </cell>
          <cell r="H300"/>
          <cell r="I300">
            <v>21757650.066035453</v>
          </cell>
          <cell r="J300">
            <v>12660642.162051033</v>
          </cell>
          <cell r="K300"/>
        </row>
        <row r="301">
          <cell r="B301"/>
          <cell r="C301">
            <v>331010.75781895634</v>
          </cell>
          <cell r="D301"/>
          <cell r="E301"/>
          <cell r="F301"/>
          <cell r="G301"/>
          <cell r="H301"/>
          <cell r="I301">
            <v>1247396.4706432207</v>
          </cell>
          <cell r="J301"/>
          <cell r="K301"/>
        </row>
        <row r="302">
          <cell r="B302"/>
          <cell r="C302">
            <v>1473997.8679178839</v>
          </cell>
          <cell r="D302"/>
          <cell r="E302"/>
          <cell r="F302"/>
          <cell r="G302"/>
          <cell r="H302"/>
          <cell r="I302">
            <v>425816.70837177313</v>
          </cell>
          <cell r="J302">
            <v>193589.02779494209</v>
          </cell>
          <cell r="K302"/>
        </row>
        <row r="303">
          <cell r="B303"/>
          <cell r="C303">
            <v>365465.2817498559</v>
          </cell>
          <cell r="D303"/>
          <cell r="E303"/>
          <cell r="F303"/>
          <cell r="G303">
            <v>264558.84027868963</v>
          </cell>
          <cell r="H303"/>
          <cell r="I303">
            <v>2537232.9035077235</v>
          </cell>
          <cell r="J303"/>
          <cell r="K303"/>
        </row>
        <row r="304">
          <cell r="B304"/>
          <cell r="C304">
            <v>12905024.583258688</v>
          </cell>
          <cell r="D304">
            <v>2356813.3843144155</v>
          </cell>
          <cell r="E304"/>
          <cell r="F304"/>
          <cell r="G304">
            <v>682497.03631017741</v>
          </cell>
          <cell r="H304"/>
          <cell r="I304">
            <v>3793752.8319372279</v>
          </cell>
          <cell r="J304">
            <v>103730.8644008573</v>
          </cell>
          <cell r="K304"/>
        </row>
        <row r="305">
          <cell r="B305">
            <v>6635442.7269103546</v>
          </cell>
          <cell r="C305">
            <v>434841742.21063763</v>
          </cell>
          <cell r="D305">
            <v>73176268.57098493</v>
          </cell>
          <cell r="E305"/>
          <cell r="F305">
            <v>2434129.2278638906</v>
          </cell>
          <cell r="G305">
            <v>105160897.48473158</v>
          </cell>
          <cell r="H305"/>
          <cell r="I305">
            <v>298476707.55254149</v>
          </cell>
          <cell r="J305">
            <v>290203200.16832638</v>
          </cell>
          <cell r="K305"/>
        </row>
        <row r="312">
          <cell r="B312"/>
          <cell r="C312"/>
          <cell r="D312">
            <v>980059.45097053843</v>
          </cell>
          <cell r="E312"/>
          <cell r="F312"/>
          <cell r="G312"/>
          <cell r="H312"/>
          <cell r="I312"/>
          <cell r="J312"/>
          <cell r="K312"/>
        </row>
        <row r="313">
          <cell r="B313"/>
          <cell r="C313"/>
          <cell r="D313"/>
          <cell r="E313"/>
          <cell r="F313"/>
          <cell r="G313"/>
          <cell r="H313"/>
          <cell r="I313"/>
          <cell r="J313"/>
          <cell r="K313"/>
        </row>
        <row r="314">
          <cell r="B314"/>
          <cell r="C314">
            <v>215400.904578177</v>
          </cell>
          <cell r="D314">
            <v>360315.97462152148</v>
          </cell>
          <cell r="E314"/>
          <cell r="F314"/>
          <cell r="G314">
            <v>154421.13198065205</v>
          </cell>
          <cell r="H314"/>
          <cell r="I314"/>
          <cell r="J314">
            <v>276421.37229134998</v>
          </cell>
          <cell r="K314"/>
        </row>
        <row r="315">
          <cell r="B315"/>
          <cell r="C315"/>
          <cell r="D315"/>
          <cell r="E315"/>
          <cell r="F315"/>
          <cell r="G315"/>
          <cell r="H315"/>
          <cell r="I315"/>
          <cell r="J315"/>
          <cell r="K315"/>
        </row>
        <row r="316">
          <cell r="B316"/>
          <cell r="C316">
            <v>182216.93573716941</v>
          </cell>
          <cell r="D316">
            <v>243779.49368678938</v>
          </cell>
          <cell r="E316"/>
          <cell r="F316"/>
          <cell r="G316"/>
          <cell r="H316"/>
          <cell r="I316">
            <v>2821274.0812865128</v>
          </cell>
          <cell r="J316">
            <v>308842.2639613041</v>
          </cell>
          <cell r="K316"/>
        </row>
        <row r="317">
          <cell r="B317"/>
          <cell r="C317"/>
          <cell r="D317"/>
          <cell r="E317"/>
          <cell r="F317"/>
          <cell r="G317"/>
          <cell r="H317"/>
          <cell r="I317">
            <v>288252.77969721716</v>
          </cell>
          <cell r="J317"/>
          <cell r="K317"/>
        </row>
        <row r="318">
          <cell r="B318"/>
          <cell r="C318">
            <v>339355.50902996422</v>
          </cell>
          <cell r="D318"/>
          <cell r="E318"/>
          <cell r="F318"/>
          <cell r="G318"/>
          <cell r="H318"/>
          <cell r="I318"/>
          <cell r="J318"/>
          <cell r="K318"/>
        </row>
        <row r="319">
          <cell r="B319"/>
          <cell r="C319"/>
          <cell r="D319"/>
          <cell r="E319"/>
          <cell r="F319"/>
          <cell r="G319"/>
          <cell r="H319"/>
          <cell r="I319"/>
          <cell r="J319"/>
          <cell r="K319"/>
        </row>
        <row r="320">
          <cell r="B320"/>
          <cell r="C320">
            <v>338054.89189848618</v>
          </cell>
          <cell r="D320"/>
          <cell r="E320"/>
          <cell r="F320"/>
          <cell r="G320">
            <v>157169.82812990766</v>
          </cell>
          <cell r="H320"/>
          <cell r="I320">
            <v>728276.92769771966</v>
          </cell>
          <cell r="J320"/>
          <cell r="K320"/>
        </row>
        <row r="321">
          <cell r="B321">
            <v>5147.3710660217357</v>
          </cell>
          <cell r="C321">
            <v>3577166.1091321064</v>
          </cell>
          <cell r="D321">
            <v>1322543.0894605189</v>
          </cell>
          <cell r="E321"/>
          <cell r="F321"/>
          <cell r="G321">
            <v>1987263.233825994</v>
          </cell>
          <cell r="H321"/>
          <cell r="I321">
            <v>4831496.3298783833</v>
          </cell>
          <cell r="J321">
            <v>1426330.0470018217</v>
          </cell>
          <cell r="K321"/>
        </row>
        <row r="322">
          <cell r="B322"/>
          <cell r="C322">
            <v>3933547.2171211769</v>
          </cell>
          <cell r="D322">
            <v>36031.597462152145</v>
          </cell>
          <cell r="E322"/>
          <cell r="F322"/>
          <cell r="G322">
            <v>514737.10660217353</v>
          </cell>
          <cell r="H322"/>
          <cell r="I322">
            <v>1544.2113198065206</v>
          </cell>
          <cell r="J322"/>
          <cell r="K322"/>
        </row>
        <row r="323">
          <cell r="B323"/>
          <cell r="C323">
            <v>195770.56084904828</v>
          </cell>
          <cell r="D323">
            <v>133831.64771656512</v>
          </cell>
          <cell r="E323"/>
          <cell r="F323"/>
          <cell r="G323"/>
          <cell r="H323"/>
          <cell r="I323">
            <v>644914.12086186314</v>
          </cell>
          <cell r="J323">
            <v>184996.51611282118</v>
          </cell>
          <cell r="K323"/>
        </row>
        <row r="324">
          <cell r="B324"/>
          <cell r="C324">
            <v>3260499.2543501472</v>
          </cell>
          <cell r="D324">
            <v>614513.74734593881</v>
          </cell>
          <cell r="E324"/>
          <cell r="F324"/>
          <cell r="G324">
            <v>1013007.7731641434</v>
          </cell>
          <cell r="H324"/>
          <cell r="I324">
            <v>3434375.3179487395</v>
          </cell>
          <cell r="J324">
            <v>4096274.5794331301</v>
          </cell>
          <cell r="K324"/>
        </row>
        <row r="325">
          <cell r="B325"/>
          <cell r="C325">
            <v>205894.84264086941</v>
          </cell>
          <cell r="D325"/>
          <cell r="E325"/>
          <cell r="F325"/>
          <cell r="G325">
            <v>24707.381116904329</v>
          </cell>
          <cell r="H325"/>
          <cell r="I325"/>
          <cell r="J325"/>
          <cell r="K325"/>
        </row>
        <row r="326">
          <cell r="B326"/>
          <cell r="C326"/>
          <cell r="D326"/>
          <cell r="E326"/>
          <cell r="F326"/>
          <cell r="G326"/>
          <cell r="H326"/>
          <cell r="I326"/>
          <cell r="J326">
            <v>544767.89887555758</v>
          </cell>
          <cell r="K326"/>
        </row>
        <row r="327">
          <cell r="B327">
            <v>7000424.6497895597</v>
          </cell>
          <cell r="C327">
            <v>1863332.8837866699</v>
          </cell>
          <cell r="D327">
            <v>211042.21370689114</v>
          </cell>
          <cell r="E327"/>
          <cell r="F327"/>
          <cell r="G327">
            <v>760163.75903008983</v>
          </cell>
          <cell r="H327"/>
          <cell r="I327">
            <v>4431968.8457817705</v>
          </cell>
          <cell r="J327">
            <v>2559890.5785539295</v>
          </cell>
          <cell r="K327"/>
        </row>
        <row r="328">
          <cell r="B328">
            <v>2058948.4264086941</v>
          </cell>
          <cell r="C328">
            <v>32004347.35801883</v>
          </cell>
          <cell r="D328">
            <v>8244888.8632346252</v>
          </cell>
          <cell r="E328"/>
          <cell r="F328">
            <v>44740.949305860922</v>
          </cell>
          <cell r="G328">
            <v>7110780.7646432556</v>
          </cell>
          <cell r="H328"/>
          <cell r="I328">
            <v>31294029.196180858</v>
          </cell>
          <cell r="J328">
            <v>29340890.119110856</v>
          </cell>
          <cell r="K328"/>
        </row>
        <row r="329">
          <cell r="B329"/>
          <cell r="C329">
            <v>2019305.979027953</v>
          </cell>
          <cell r="D329">
            <v>294115.37797286263</v>
          </cell>
          <cell r="E329"/>
          <cell r="F329"/>
          <cell r="G329">
            <v>551816.03965512919</v>
          </cell>
          <cell r="H329"/>
          <cell r="I329">
            <v>1472838.3255737168</v>
          </cell>
          <cell r="J329">
            <v>3693999.0065770466</v>
          </cell>
          <cell r="K329"/>
        </row>
        <row r="330">
          <cell r="B330">
            <v>824574.0073693071</v>
          </cell>
          <cell r="C330">
            <v>94913204.780822247</v>
          </cell>
          <cell r="D330">
            <v>24744469.562299035</v>
          </cell>
          <cell r="E330"/>
          <cell r="F330">
            <v>172025.14102644636</v>
          </cell>
          <cell r="G330">
            <v>14403317.312049879</v>
          </cell>
          <cell r="H330"/>
          <cell r="I330">
            <v>49067790.746612698</v>
          </cell>
          <cell r="J330">
            <v>73139489.57325156</v>
          </cell>
          <cell r="K330"/>
        </row>
        <row r="331">
          <cell r="B331">
            <v>1576330.9152584963</v>
          </cell>
          <cell r="C331">
            <v>156195214.15485188</v>
          </cell>
          <cell r="D331">
            <v>33802202.150749065</v>
          </cell>
          <cell r="E331"/>
          <cell r="F331">
            <v>686659.30020729941</v>
          </cell>
          <cell r="G331">
            <v>56646514.896971159</v>
          </cell>
          <cell r="H331"/>
          <cell r="I331">
            <v>109116549.5991905</v>
          </cell>
          <cell r="J331">
            <v>153476912.1404981</v>
          </cell>
          <cell r="K331"/>
        </row>
        <row r="332">
          <cell r="B332"/>
          <cell r="C332">
            <v>21774553.786380611</v>
          </cell>
          <cell r="D332">
            <v>1948836.0601644577</v>
          </cell>
          <cell r="E332"/>
          <cell r="F332"/>
          <cell r="G332">
            <v>2634567.9997057603</v>
          </cell>
          <cell r="H332"/>
          <cell r="I332">
            <v>8660108.4992262144</v>
          </cell>
          <cell r="J332">
            <v>5983619.1977266138</v>
          </cell>
          <cell r="K332"/>
        </row>
        <row r="333">
          <cell r="B333"/>
          <cell r="C333">
            <v>18078427.597826298</v>
          </cell>
          <cell r="D333">
            <v>2964954.9352851305</v>
          </cell>
          <cell r="E333"/>
          <cell r="F333"/>
          <cell r="G333">
            <v>2515041.2359081591</v>
          </cell>
          <cell r="H333"/>
          <cell r="I333">
            <v>9945147.4210152701</v>
          </cell>
          <cell r="J333">
            <v>2427649.6640968653</v>
          </cell>
          <cell r="K333"/>
        </row>
        <row r="334">
          <cell r="B334">
            <v>965544.44106991636</v>
          </cell>
          <cell r="C334">
            <v>29870020.026729483</v>
          </cell>
          <cell r="D334">
            <v>2935165.1738092843</v>
          </cell>
          <cell r="E334"/>
          <cell r="F334"/>
          <cell r="G334">
            <v>5685702.2185582006</v>
          </cell>
          <cell r="H334"/>
          <cell r="I334">
            <v>21368983.700442221</v>
          </cell>
          <cell r="J334">
            <v>10579093.48243068</v>
          </cell>
          <cell r="K334"/>
        </row>
        <row r="335">
          <cell r="B335"/>
          <cell r="C335">
            <v>444443.20723965071</v>
          </cell>
          <cell r="D335">
            <v>182886.09397575224</v>
          </cell>
          <cell r="E335"/>
          <cell r="F335"/>
          <cell r="G335"/>
          <cell r="H335"/>
          <cell r="I335">
            <v>1042111.0091714304</v>
          </cell>
          <cell r="J335"/>
          <cell r="K335"/>
        </row>
        <row r="336">
          <cell r="B336"/>
          <cell r="C336">
            <v>154065.53099792701</v>
          </cell>
          <cell r="D336"/>
          <cell r="E336"/>
          <cell r="F336"/>
          <cell r="G336">
            <v>93566.811110748182</v>
          </cell>
          <cell r="H336"/>
          <cell r="I336">
            <v>302358.63536654308</v>
          </cell>
          <cell r="J336">
            <v>620199.93492040958</v>
          </cell>
          <cell r="K336"/>
        </row>
        <row r="337">
          <cell r="B337"/>
          <cell r="C337">
            <v>1439946.1714931843</v>
          </cell>
          <cell r="D337"/>
          <cell r="E337"/>
          <cell r="F337"/>
          <cell r="G337">
            <v>207922.90684088197</v>
          </cell>
          <cell r="H337"/>
          <cell r="I337">
            <v>2491301.8796886737</v>
          </cell>
          <cell r="J337">
            <v>203835.89421446071</v>
          </cell>
          <cell r="K337"/>
        </row>
        <row r="338">
          <cell r="B338"/>
          <cell r="C338">
            <v>4788717.9805073682</v>
          </cell>
          <cell r="D338">
            <v>801136.83271562285</v>
          </cell>
          <cell r="E338"/>
          <cell r="F338"/>
          <cell r="G338">
            <v>398103.85509140021</v>
          </cell>
          <cell r="H338"/>
          <cell r="I338">
            <v>3939800.902355677</v>
          </cell>
          <cell r="J338">
            <v>653716.12538476032</v>
          </cell>
          <cell r="K338"/>
        </row>
        <row r="339">
          <cell r="B339">
            <v>12430969.810961997</v>
          </cell>
          <cell r="C339">
            <v>375793485.68301922</v>
          </cell>
          <cell r="D339">
            <v>79820772.265176743</v>
          </cell>
          <cell r="E339"/>
          <cell r="F339">
            <v>903425.39053960668</v>
          </cell>
          <cell r="G339">
            <v>94858804.254384443</v>
          </cell>
          <cell r="H339"/>
          <cell r="I339">
            <v>255883122.5292958</v>
          </cell>
          <cell r="J339">
            <v>289516928.39444131</v>
          </cell>
          <cell r="K339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C X Ano = Mecenato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NC 2017"/>
      <sheetName val="SCC X Ano = Publico"/>
      <sheetName val="SCC X Ano = Privado"/>
      <sheetName val="National Fund"/>
      <sheetName val="PROCV"/>
      <sheetName val="Total x Ano"/>
      <sheetName val="Formato_Análises_Total"/>
      <sheetName val="SCC X Ano = Total"/>
      <sheetName val="SCC X Ano = Total_VAR"/>
      <sheetName val="Formato_Análises_Mecenato"/>
      <sheetName val="TAB_DIN_2017"/>
      <sheetName val="SCC X Ano = Mecenato"/>
      <sheetName val="SCC X Ano = Mecenato_VAR"/>
      <sheetName val="TAB_DIN_FNC"/>
      <sheetName val="TAB DIN FNC 2017"/>
      <sheetName val="SCC X Ano = FNC"/>
      <sheetName val="Formato_Análises_FNC"/>
      <sheetName val="SCC X Ano = FNC_V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45">
          <cell r="Y345">
            <v>1.0575769020392753E-3</v>
          </cell>
        </row>
        <row r="346">
          <cell r="Y346">
            <v>0</v>
          </cell>
        </row>
        <row r="347">
          <cell r="Y347">
            <v>2.0791844757409961E-3</v>
          </cell>
        </row>
        <row r="348">
          <cell r="Y348">
            <v>0</v>
          </cell>
        </row>
        <row r="349">
          <cell r="Y349">
            <v>4.9862558801813733E-3</v>
          </cell>
        </row>
        <row r="350">
          <cell r="Y350">
            <v>0</v>
          </cell>
        </row>
        <row r="351">
          <cell r="Y351">
            <v>9.860145636895073E-4</v>
          </cell>
        </row>
        <row r="352">
          <cell r="Y352">
            <v>4.2168046771178915E-3</v>
          </cell>
        </row>
        <row r="353">
          <cell r="Y353">
            <v>9.6456536460547062E-4</v>
          </cell>
        </row>
        <row r="354">
          <cell r="Y354">
            <v>1.3898512600705454E-2</v>
          </cell>
        </row>
        <row r="355">
          <cell r="Y355">
            <v>2.0808298445142543E-3</v>
          </cell>
        </row>
        <row r="356">
          <cell r="Y356">
            <v>9.609224054225212E-4</v>
          </cell>
        </row>
        <row r="357">
          <cell r="Y357">
            <v>1.7578403180663924E-2</v>
          </cell>
        </row>
        <row r="358">
          <cell r="Y358">
            <v>3.1794242308142769E-5</v>
          </cell>
        </row>
        <row r="359">
          <cell r="Y359">
            <v>1.2600426370575283E-3</v>
          </cell>
        </row>
        <row r="360">
          <cell r="Y360">
            <v>9.3292813481620409E-3</v>
          </cell>
        </row>
        <row r="361">
          <cell r="Y361">
            <v>0.1024599364462561</v>
          </cell>
        </row>
        <row r="362">
          <cell r="Y362">
            <v>6.5260849127665981E-3</v>
          </cell>
        </row>
        <row r="363">
          <cell r="Y363">
            <v>0.2250884029251968</v>
          </cell>
        </row>
        <row r="364">
          <cell r="Y364">
            <v>0.45215973411097116</v>
          </cell>
        </row>
        <row r="365">
          <cell r="Y365">
            <v>4.6394264309437161E-2</v>
          </cell>
        </row>
        <row r="366">
          <cell r="Y366">
            <v>2.8360124275146888E-2</v>
          </cell>
        </row>
        <row r="367">
          <cell r="Y367">
            <v>6.1386399580571467E-2</v>
          </cell>
        </row>
        <row r="368">
          <cell r="Y368">
            <v>2.2247251299782811E-3</v>
          </cell>
        </row>
        <row r="369">
          <cell r="Y369">
            <v>1.8313820923134938E-3</v>
          </cell>
        </row>
        <row r="370">
          <cell r="Y370">
            <v>2.3683656598923607E-3</v>
          </cell>
        </row>
        <row r="371">
          <cell r="Y371">
            <v>1.1770392435261175E-2</v>
          </cell>
        </row>
        <row r="372">
          <cell r="O372">
            <v>2.6692890601453449E-3</v>
          </cell>
          <cell r="P372">
            <v>0.3741790504578355</v>
          </cell>
          <cell r="Q372">
            <v>6.5696450160523515E-2</v>
          </cell>
          <cell r="R372">
            <v>0</v>
          </cell>
          <cell r="S372">
            <v>3.2440558669501893E-2</v>
          </cell>
          <cell r="T372">
            <v>0.1653935088684004</v>
          </cell>
          <cell r="U372">
            <v>0</v>
          </cell>
          <cell r="V372">
            <v>0.22099202746669813</v>
          </cell>
          <cell r="W372">
            <v>0.13862911531689506</v>
          </cell>
          <cell r="X372">
            <v>0</v>
          </cell>
        </row>
      </sheetData>
      <sheetData sheetId="8"/>
      <sheetData sheetId="9"/>
      <sheetData sheetId="10"/>
      <sheetData sheetId="11">
        <row r="311">
          <cell r="B311">
            <v>0</v>
          </cell>
          <cell r="C311">
            <v>0</v>
          </cell>
          <cell r="D311">
            <v>980059.45097053843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980059.45097053843</v>
          </cell>
        </row>
        <row r="312"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</row>
        <row r="313">
          <cell r="B313">
            <v>0</v>
          </cell>
          <cell r="C313">
            <v>318348.32589861169</v>
          </cell>
          <cell r="D313">
            <v>360315.97462152148</v>
          </cell>
          <cell r="E313">
            <v>0</v>
          </cell>
          <cell r="F313">
            <v>0</v>
          </cell>
          <cell r="G313">
            <v>154421.13198065205</v>
          </cell>
          <cell r="H313">
            <v>0</v>
          </cell>
          <cell r="I313">
            <v>0</v>
          </cell>
          <cell r="J313">
            <v>276421.37229134998</v>
          </cell>
          <cell r="K313">
            <v>0</v>
          </cell>
          <cell r="L313">
            <v>1109506.8047921353</v>
          </cell>
        </row>
        <row r="314"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</row>
        <row r="315">
          <cell r="B315">
            <v>0</v>
          </cell>
          <cell r="C315">
            <v>283424.54563728877</v>
          </cell>
          <cell r="D315">
            <v>295253.20434700674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3078642.6345875994</v>
          </cell>
          <cell r="J315">
            <v>308842.2639613041</v>
          </cell>
          <cell r="K315">
            <v>0</v>
          </cell>
          <cell r="L315">
            <v>3966162.648533199</v>
          </cell>
        </row>
        <row r="316"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288252.77969721716</v>
          </cell>
          <cell r="J316">
            <v>0</v>
          </cell>
          <cell r="K316">
            <v>0</v>
          </cell>
          <cell r="L316">
            <v>288252.77969721716</v>
          </cell>
        </row>
        <row r="317">
          <cell r="B317">
            <v>0</v>
          </cell>
          <cell r="C317">
            <v>416349.37069841073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416349.37069841073</v>
          </cell>
        </row>
        <row r="318">
          <cell r="B318">
            <v>0</v>
          </cell>
          <cell r="C318">
            <v>88788.42419222313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51473.710660217352</v>
          </cell>
          <cell r="K318">
            <v>0</v>
          </cell>
          <cell r="L318">
            <v>140262.13485244047</v>
          </cell>
        </row>
        <row r="319">
          <cell r="B319">
            <v>0</v>
          </cell>
          <cell r="C319">
            <v>338054.89189848618</v>
          </cell>
          <cell r="D319">
            <v>21618.958477291289</v>
          </cell>
          <cell r="E319">
            <v>0</v>
          </cell>
          <cell r="F319">
            <v>0</v>
          </cell>
          <cell r="G319">
            <v>157169.82812990766</v>
          </cell>
          <cell r="H319">
            <v>0</v>
          </cell>
          <cell r="I319">
            <v>728276.92769771966</v>
          </cell>
          <cell r="J319">
            <v>0</v>
          </cell>
          <cell r="K319">
            <v>0</v>
          </cell>
          <cell r="L319">
            <v>1245120.6062034047</v>
          </cell>
        </row>
        <row r="320">
          <cell r="B320">
            <v>56621.081726239085</v>
          </cell>
          <cell r="C320">
            <v>3808715.4491660283</v>
          </cell>
          <cell r="D320">
            <v>1380193.6453999623</v>
          </cell>
          <cell r="E320">
            <v>0</v>
          </cell>
          <cell r="F320">
            <v>0</v>
          </cell>
          <cell r="G320">
            <v>2087469.3712115081</v>
          </cell>
          <cell r="H320">
            <v>0</v>
          </cell>
          <cell r="I320">
            <v>5049744.8630777048</v>
          </cell>
          <cell r="J320">
            <v>1564912.7182123249</v>
          </cell>
          <cell r="K320">
            <v>0</v>
          </cell>
          <cell r="L320">
            <v>13947657.128793769</v>
          </cell>
        </row>
        <row r="321">
          <cell r="B321">
            <v>0</v>
          </cell>
          <cell r="C321">
            <v>4096986.5432094992</v>
          </cell>
          <cell r="D321">
            <v>36031.597462152145</v>
          </cell>
          <cell r="E321">
            <v>0</v>
          </cell>
          <cell r="F321">
            <v>0</v>
          </cell>
          <cell r="G321">
            <v>514737.10660217353</v>
          </cell>
          <cell r="H321">
            <v>0</v>
          </cell>
          <cell r="I321">
            <v>57520.883367548216</v>
          </cell>
          <cell r="J321">
            <v>0</v>
          </cell>
          <cell r="K321">
            <v>0</v>
          </cell>
          <cell r="L321">
            <v>4705276.1306413729</v>
          </cell>
        </row>
        <row r="322">
          <cell r="B322">
            <v>0</v>
          </cell>
          <cell r="C322">
            <v>286241.7841796595</v>
          </cell>
          <cell r="D322">
            <v>162656.92568628682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644914.12086186314</v>
          </cell>
          <cell r="J322">
            <v>184996.51611282118</v>
          </cell>
          <cell r="K322">
            <v>0</v>
          </cell>
          <cell r="L322">
            <v>1278809.3468406308</v>
          </cell>
        </row>
        <row r="323">
          <cell r="B323">
            <v>0</v>
          </cell>
          <cell r="C323">
            <v>3381654.9860795271</v>
          </cell>
          <cell r="D323">
            <v>614513.74734593881</v>
          </cell>
          <cell r="E323">
            <v>0</v>
          </cell>
          <cell r="F323">
            <v>0</v>
          </cell>
          <cell r="G323">
            <v>1013007.7731641434</v>
          </cell>
          <cell r="H323">
            <v>0</v>
          </cell>
          <cell r="I323">
            <v>3434375.3179487395</v>
          </cell>
          <cell r="J323">
            <v>4096274.5794331301</v>
          </cell>
          <cell r="K323">
            <v>0</v>
          </cell>
          <cell r="L323">
            <v>12539826.403971478</v>
          </cell>
        </row>
        <row r="324">
          <cell r="B324">
            <v>0</v>
          </cell>
          <cell r="C324">
            <v>205894.84264086941</v>
          </cell>
          <cell r="D324">
            <v>0</v>
          </cell>
          <cell r="E324">
            <v>0</v>
          </cell>
          <cell r="F324">
            <v>0</v>
          </cell>
          <cell r="G324">
            <v>24707.381116904329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230602.22375777373</v>
          </cell>
        </row>
        <row r="325"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544767.89887555758</v>
          </cell>
          <cell r="K325">
            <v>0</v>
          </cell>
          <cell r="L325">
            <v>544767.89887555758</v>
          </cell>
        </row>
        <row r="326">
          <cell r="B326">
            <v>7000424.6497895597</v>
          </cell>
          <cell r="C326">
            <v>2142063.027011747</v>
          </cell>
          <cell r="D326">
            <v>211042.21370689114</v>
          </cell>
          <cell r="E326">
            <v>0</v>
          </cell>
          <cell r="F326">
            <v>0</v>
          </cell>
          <cell r="G326">
            <v>789540.8351780891</v>
          </cell>
          <cell r="H326">
            <v>0</v>
          </cell>
          <cell r="I326">
            <v>4483442.5564419879</v>
          </cell>
          <cell r="J326">
            <v>2559890.5785539295</v>
          </cell>
          <cell r="K326">
            <v>0</v>
          </cell>
          <cell r="L326">
            <v>17186403.860682204</v>
          </cell>
        </row>
        <row r="327">
          <cell r="B327">
            <v>2058948.4264086941</v>
          </cell>
          <cell r="C327">
            <v>33284103.553472314</v>
          </cell>
          <cell r="D327">
            <v>8288126.7801892078</v>
          </cell>
          <cell r="E327">
            <v>0</v>
          </cell>
          <cell r="F327">
            <v>44740.949305860922</v>
          </cell>
          <cell r="G327">
            <v>7213728.1859636903</v>
          </cell>
          <cell r="H327">
            <v>0</v>
          </cell>
          <cell r="I327">
            <v>31294029.196180858</v>
          </cell>
          <cell r="J327">
            <v>29540268.389982142</v>
          </cell>
          <cell r="K327">
            <v>0</v>
          </cell>
          <cell r="L327">
            <v>111723945.48150277</v>
          </cell>
        </row>
        <row r="328">
          <cell r="B328">
            <v>0</v>
          </cell>
          <cell r="C328">
            <v>2065632.3186221486</v>
          </cell>
          <cell r="D328">
            <v>294115.37797286263</v>
          </cell>
          <cell r="E328">
            <v>0</v>
          </cell>
          <cell r="F328">
            <v>0</v>
          </cell>
          <cell r="G328">
            <v>551816.03965512919</v>
          </cell>
          <cell r="H328">
            <v>0</v>
          </cell>
          <cell r="I328">
            <v>1472838.3255737168</v>
          </cell>
          <cell r="J328">
            <v>3693999.0065770466</v>
          </cell>
          <cell r="K328">
            <v>0</v>
          </cell>
          <cell r="L328">
            <v>8078401.0684009045</v>
          </cell>
        </row>
        <row r="329">
          <cell r="B329">
            <v>824574.0073693071</v>
          </cell>
          <cell r="C329">
            <v>102826815.55441958</v>
          </cell>
          <cell r="D329">
            <v>28057375.127999142</v>
          </cell>
          <cell r="E329">
            <v>0</v>
          </cell>
          <cell r="F329">
            <v>172025.14102644636</v>
          </cell>
          <cell r="G329">
            <v>18531807.454521138</v>
          </cell>
          <cell r="H329">
            <v>0</v>
          </cell>
          <cell r="I329">
            <v>55619924.158680037</v>
          </cell>
          <cell r="J329">
            <v>76987376.444166824</v>
          </cell>
          <cell r="K329">
            <v>0</v>
          </cell>
          <cell r="L329">
            <v>283019897.88818252</v>
          </cell>
        </row>
        <row r="330">
          <cell r="B330">
            <v>1576330.9152584963</v>
          </cell>
          <cell r="C330">
            <v>159616835.09028891</v>
          </cell>
          <cell r="D330">
            <v>35216114.000338234</v>
          </cell>
          <cell r="E330">
            <v>0</v>
          </cell>
          <cell r="F330">
            <v>686659.30020729941</v>
          </cell>
          <cell r="G330">
            <v>57222505.719258994</v>
          </cell>
          <cell r="H330">
            <v>0</v>
          </cell>
          <cell r="I330">
            <v>109941456.47675191</v>
          </cell>
          <cell r="J330">
            <v>165739688.28697088</v>
          </cell>
          <cell r="K330">
            <v>0</v>
          </cell>
          <cell r="L330">
            <v>529999589.78907466</v>
          </cell>
        </row>
        <row r="331">
          <cell r="B331">
            <v>0</v>
          </cell>
          <cell r="C331">
            <v>22927328.023153022</v>
          </cell>
          <cell r="D331">
            <v>1948836.0601644577</v>
          </cell>
          <cell r="E331">
            <v>0</v>
          </cell>
          <cell r="F331">
            <v>0</v>
          </cell>
          <cell r="G331">
            <v>2634567.9997057603</v>
          </cell>
          <cell r="H331">
            <v>0</v>
          </cell>
          <cell r="I331">
            <v>8660108.4992262144</v>
          </cell>
          <cell r="J331">
            <v>5983619.1977266138</v>
          </cell>
          <cell r="K331">
            <v>0</v>
          </cell>
          <cell r="L331">
            <v>42154459.77997607</v>
          </cell>
        </row>
        <row r="332">
          <cell r="B332">
            <v>0</v>
          </cell>
          <cell r="C332">
            <v>18177213.884376962</v>
          </cell>
          <cell r="D332">
            <v>2964954.9352851305</v>
          </cell>
          <cell r="E332">
            <v>0</v>
          </cell>
          <cell r="F332">
            <v>0</v>
          </cell>
          <cell r="G332">
            <v>2515041.2359081591</v>
          </cell>
          <cell r="H332">
            <v>0</v>
          </cell>
          <cell r="I332">
            <v>9945147.4210152701</v>
          </cell>
          <cell r="J332">
            <v>2427649.6640968653</v>
          </cell>
          <cell r="K332">
            <v>0</v>
          </cell>
          <cell r="L332">
            <v>36030007.140682384</v>
          </cell>
        </row>
        <row r="333">
          <cell r="B333">
            <v>965544.44106991636</v>
          </cell>
          <cell r="C333">
            <v>30571650.352734886</v>
          </cell>
          <cell r="D333">
            <v>2935165.1738092843</v>
          </cell>
          <cell r="E333">
            <v>0</v>
          </cell>
          <cell r="F333">
            <v>0</v>
          </cell>
          <cell r="G333">
            <v>5685702.2185582006</v>
          </cell>
          <cell r="H333">
            <v>0</v>
          </cell>
          <cell r="I333">
            <v>21520934.094311181</v>
          </cell>
          <cell r="J333">
            <v>10579093.48243068</v>
          </cell>
          <cell r="K333">
            <v>0</v>
          </cell>
          <cell r="L333">
            <v>72258089.762914151</v>
          </cell>
        </row>
        <row r="334">
          <cell r="B334">
            <v>0</v>
          </cell>
          <cell r="C334">
            <v>477802.2896443244</v>
          </cell>
          <cell r="D334">
            <v>182886.09397575224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1042111.0091714304</v>
          </cell>
          <cell r="J334">
            <v>0</v>
          </cell>
          <cell r="K334">
            <v>0</v>
          </cell>
          <cell r="L334">
            <v>1702799.3927915068</v>
          </cell>
        </row>
        <row r="335">
          <cell r="B335">
            <v>0</v>
          </cell>
          <cell r="C335">
            <v>227231.80754167977</v>
          </cell>
          <cell r="D335">
            <v>0</v>
          </cell>
          <cell r="E335">
            <v>0</v>
          </cell>
          <cell r="F335">
            <v>0</v>
          </cell>
          <cell r="G335">
            <v>93566.811110748182</v>
          </cell>
          <cell r="H335">
            <v>0</v>
          </cell>
          <cell r="I335">
            <v>302358.63536654308</v>
          </cell>
          <cell r="J335">
            <v>620199.93492040958</v>
          </cell>
          <cell r="K335">
            <v>0</v>
          </cell>
          <cell r="L335">
            <v>1243357.1889393805</v>
          </cell>
        </row>
        <row r="336">
          <cell r="B336">
            <v>0</v>
          </cell>
          <cell r="C336">
            <v>1527451.4796155537</v>
          </cell>
          <cell r="D336">
            <v>0</v>
          </cell>
          <cell r="E336">
            <v>0</v>
          </cell>
          <cell r="F336">
            <v>0</v>
          </cell>
          <cell r="G336">
            <v>207922.90684088197</v>
          </cell>
          <cell r="H336">
            <v>0</v>
          </cell>
          <cell r="I336">
            <v>2491301.8796886737</v>
          </cell>
          <cell r="J336">
            <v>653057.26188830961</v>
          </cell>
          <cell r="K336">
            <v>0</v>
          </cell>
          <cell r="L336">
            <v>4879733.5280334186</v>
          </cell>
        </row>
        <row r="337">
          <cell r="B337">
            <v>0</v>
          </cell>
          <cell r="C337">
            <v>5504166.9388766121</v>
          </cell>
          <cell r="D337">
            <v>914148.39394434332</v>
          </cell>
          <cell r="E337">
            <v>0</v>
          </cell>
          <cell r="F337">
            <v>0</v>
          </cell>
          <cell r="G337">
            <v>414575.44250266976</v>
          </cell>
          <cell r="H337">
            <v>0</v>
          </cell>
          <cell r="I337">
            <v>3991274.6130158943</v>
          </cell>
          <cell r="J337">
            <v>1215662.7575086374</v>
          </cell>
          <cell r="K337">
            <v>0</v>
          </cell>
          <cell r="L337">
            <v>12039828.145848157</v>
          </cell>
        </row>
        <row r="338">
          <cell r="B338">
            <v>12482443.521622214</v>
          </cell>
          <cell r="C338">
            <v>392572753.48335832</v>
          </cell>
          <cell r="D338">
            <v>84863407.661696002</v>
          </cell>
          <cell r="E338">
            <v>0</v>
          </cell>
          <cell r="F338">
            <v>903425.39053960668</v>
          </cell>
          <cell r="G338">
            <v>99812287.441408753</v>
          </cell>
          <cell r="H338">
            <v>0</v>
          </cell>
          <cell r="I338">
            <v>264046654.39266211</v>
          </cell>
          <cell r="J338">
            <v>307028194.06436908</v>
          </cell>
          <cell r="K338">
            <v>0</v>
          </cell>
          <cell r="L338">
            <v>1161709165.9556561</v>
          </cell>
        </row>
        <row r="345">
          <cell r="Y345">
            <v>1.0661460486124166E-3</v>
          </cell>
        </row>
        <row r="346">
          <cell r="Y346">
            <v>0</v>
          </cell>
        </row>
        <row r="347">
          <cell r="Y347">
            <v>2.0960313229923585E-3</v>
          </cell>
        </row>
        <row r="348">
          <cell r="Y348">
            <v>0</v>
          </cell>
        </row>
        <row r="349">
          <cell r="Y349">
            <v>5.0266576300740497E-3</v>
          </cell>
        </row>
        <row r="350">
          <cell r="Y350">
            <v>0</v>
          </cell>
        </row>
        <row r="351">
          <cell r="Y351">
            <v>9.9400386763819895E-4</v>
          </cell>
        </row>
        <row r="352">
          <cell r="Y352">
            <v>4.1666248567386113E-3</v>
          </cell>
        </row>
        <row r="353">
          <cell r="Y353">
            <v>9.7238087378758472E-4</v>
          </cell>
        </row>
        <row r="354">
          <cell r="Y354">
            <v>1.3803633389978975E-2</v>
          </cell>
        </row>
        <row r="355">
          <cell r="Y355">
            <v>2.097690023567926E-3</v>
          </cell>
        </row>
        <row r="356">
          <cell r="Y356">
            <v>9.6870839708100326E-4</v>
          </cell>
        </row>
        <row r="357">
          <cell r="Y357">
            <v>1.6006903359093706E-2</v>
          </cell>
        </row>
        <row r="358">
          <cell r="Y358">
            <v>3.2051859056385938E-5</v>
          </cell>
        </row>
        <row r="359">
          <cell r="Y359">
            <v>1.1322740946655917E-3</v>
          </cell>
        </row>
        <row r="360">
          <cell r="Y360">
            <v>9.3205259971158826E-3</v>
          </cell>
        </row>
        <row r="361">
          <cell r="Y361">
            <v>0.10312509057457357</v>
          </cell>
        </row>
        <row r="362">
          <cell r="Y362">
            <v>6.5789633162741156E-3</v>
          </cell>
        </row>
        <row r="363">
          <cell r="Y363">
            <v>0.2230636397669046</v>
          </cell>
        </row>
        <row r="364">
          <cell r="Y364">
            <v>0.45556083318139756</v>
          </cell>
        </row>
        <row r="365">
          <cell r="Y365">
            <v>4.6770179526811929E-2</v>
          </cell>
        </row>
        <row r="366">
          <cell r="Y366">
            <v>2.8589915660792348E-2</v>
          </cell>
        </row>
        <row r="367">
          <cell r="Y367">
            <v>6.1711891232004809E-2</v>
          </cell>
        </row>
        <row r="368">
          <cell r="Y368">
            <v>1.8125815508971846E-3</v>
          </cell>
        </row>
        <row r="369">
          <cell r="Y369">
            <v>1.8462210903572292E-3</v>
          </cell>
        </row>
        <row r="370">
          <cell r="Y370">
            <v>2.3875556331598162E-3</v>
          </cell>
        </row>
        <row r="371">
          <cell r="Y371">
            <v>1.0869496746424031E-2</v>
          </cell>
        </row>
        <row r="372">
          <cell r="O372">
            <v>2.6909173021751795E-3</v>
          </cell>
          <cell r="P372">
            <v>0.37232507504354156</v>
          </cell>
          <cell r="Q372">
            <v>6.6102243210123854E-2</v>
          </cell>
          <cell r="R372">
            <v>0</v>
          </cell>
          <cell r="S372">
            <v>3.2703412275341355E-2</v>
          </cell>
          <cell r="T372">
            <v>0.16673363006148489</v>
          </cell>
          <cell r="U372">
            <v>0</v>
          </cell>
          <cell r="V372">
            <v>0.22024190011975633</v>
          </cell>
          <cell r="W372">
            <v>0.13920282198757669</v>
          </cell>
          <cell r="X372">
            <v>0</v>
          </cell>
        </row>
      </sheetData>
      <sheetData sheetId="12"/>
      <sheetData sheetId="13">
        <row r="5">
          <cell r="B5">
            <v>2861734.5750873112</v>
          </cell>
          <cell r="C5">
            <v>7031991.7951424439</v>
          </cell>
          <cell r="D5">
            <v>899916.53304632427</v>
          </cell>
          <cell r="G5">
            <v>197469.58476288797</v>
          </cell>
          <cell r="H5">
            <v>53994.991982779451</v>
          </cell>
        </row>
        <row r="6">
          <cell r="B6">
            <v>1072276.8086891295</v>
          </cell>
          <cell r="C6">
            <v>4178710.1000533751</v>
          </cell>
        </row>
        <row r="7">
          <cell r="B7">
            <v>449958.26652316214</v>
          </cell>
          <cell r="C7">
            <v>9319856.4724684283</v>
          </cell>
        </row>
        <row r="8">
          <cell r="C8">
            <v>2609757.9458343405</v>
          </cell>
          <cell r="G8">
            <v>233978.2985920443</v>
          </cell>
          <cell r="H8">
            <v>359966.61321852967</v>
          </cell>
        </row>
        <row r="9">
          <cell r="C9">
            <v>16102062.539152594</v>
          </cell>
        </row>
        <row r="10">
          <cell r="C10">
            <v>7153307.203179433</v>
          </cell>
        </row>
        <row r="11">
          <cell r="C11">
            <v>5741409.8861774337</v>
          </cell>
          <cell r="D11">
            <v>71993.322643705935</v>
          </cell>
          <cell r="H11">
            <v>147933.03126144927</v>
          </cell>
        </row>
        <row r="12">
          <cell r="C12">
            <v>14435868.374097131</v>
          </cell>
          <cell r="D12">
            <v>179983.30660926484</v>
          </cell>
        </row>
        <row r="13">
          <cell r="C13">
            <v>18174167.152151469</v>
          </cell>
          <cell r="H13">
            <v>966726.33645968337</v>
          </cell>
        </row>
        <row r="14">
          <cell r="B14">
            <v>899916.53304632427</v>
          </cell>
          <cell r="C14">
            <v>26499480.004203886</v>
          </cell>
          <cell r="D14">
            <v>1200578.646737101</v>
          </cell>
          <cell r="G14">
            <v>1212358.1581914029</v>
          </cell>
        </row>
        <row r="15">
          <cell r="C15">
            <v>13113440.830803918</v>
          </cell>
        </row>
        <row r="16">
          <cell r="C16">
            <v>6785397.7106602686</v>
          </cell>
          <cell r="D16">
            <v>89991.653304632418</v>
          </cell>
        </row>
        <row r="17">
          <cell r="B17">
            <v>160563.77376435962</v>
          </cell>
          <cell r="C17">
            <v>30696668.342406929</v>
          </cell>
        </row>
        <row r="18">
          <cell r="C18">
            <v>5208716.8932721242</v>
          </cell>
          <cell r="D18">
            <v>71993.322643705935</v>
          </cell>
          <cell r="G18">
            <v>627604.66987941228</v>
          </cell>
        </row>
        <row r="20">
          <cell r="C20">
            <v>36471062.419311836</v>
          </cell>
          <cell r="D20">
            <v>1550374.4032991412</v>
          </cell>
          <cell r="F20">
            <v>899916.53304632427</v>
          </cell>
          <cell r="H20">
            <v>422447.53013464541</v>
          </cell>
        </row>
        <row r="21">
          <cell r="C21">
            <v>27811606.18494498</v>
          </cell>
          <cell r="D21">
            <v>823603.61104399583</v>
          </cell>
          <cell r="F21">
            <v>88191.820238539774</v>
          </cell>
          <cell r="G21">
            <v>763264.20750323986</v>
          </cell>
          <cell r="H21">
            <v>2986023.2533544931</v>
          </cell>
        </row>
        <row r="22">
          <cell r="C22">
            <v>620693.95884552028</v>
          </cell>
          <cell r="D22">
            <v>507012.97471829911</v>
          </cell>
          <cell r="H22">
            <v>53994.991982779451</v>
          </cell>
        </row>
        <row r="23">
          <cell r="C23">
            <v>41200081.34240824</v>
          </cell>
          <cell r="D23">
            <v>10190744.81186988</v>
          </cell>
          <cell r="G23">
            <v>354207.14740703325</v>
          </cell>
          <cell r="H23">
            <v>580899.72174753447</v>
          </cell>
        </row>
        <row r="24">
          <cell r="B24">
            <v>4334047.7705370439</v>
          </cell>
          <cell r="C24">
            <v>14208575.105470821</v>
          </cell>
          <cell r="D24">
            <v>25310869.149458129</v>
          </cell>
          <cell r="F24">
            <v>4058695.5573615665</v>
          </cell>
          <cell r="G24">
            <v>575946.58114964748</v>
          </cell>
          <cell r="H24">
            <v>1749909.4764886773</v>
          </cell>
        </row>
        <row r="25">
          <cell r="B25">
            <v>1889149.781997496</v>
          </cell>
          <cell r="C25">
            <v>3120812.5716908653</v>
          </cell>
          <cell r="D25">
            <v>89991.653304632418</v>
          </cell>
          <cell r="H25">
            <v>593944.22787400882</v>
          </cell>
        </row>
        <row r="26">
          <cell r="B26">
            <v>802772.34313703957</v>
          </cell>
          <cell r="C26">
            <v>15555006.662399897</v>
          </cell>
          <cell r="D26">
            <v>215979.9679311178</v>
          </cell>
          <cell r="F26">
            <v>84030.606189733575</v>
          </cell>
        </row>
        <row r="27">
          <cell r="B27">
            <v>1943819.7113800605</v>
          </cell>
          <cell r="C27">
            <v>5898182.4195780531</v>
          </cell>
          <cell r="D27">
            <v>125988.31462648539</v>
          </cell>
          <cell r="F27">
            <v>19925.231941485275</v>
          </cell>
          <cell r="G27">
            <v>150731.69968590068</v>
          </cell>
          <cell r="H27">
            <v>160336.97679970128</v>
          </cell>
        </row>
        <row r="28">
          <cell r="C28">
            <v>8502131.4581865706</v>
          </cell>
          <cell r="D28">
            <v>89991.653304632418</v>
          </cell>
          <cell r="G28">
            <v>21490.006809146224</v>
          </cell>
        </row>
        <row r="29">
          <cell r="B29">
            <v>899916.53304632427</v>
          </cell>
          <cell r="C29">
            <v>8909011.692182662</v>
          </cell>
        </row>
        <row r="30">
          <cell r="B30">
            <v>899916.53304632427</v>
          </cell>
          <cell r="C30">
            <v>10529023.418643665</v>
          </cell>
          <cell r="D30">
            <v>89991.653304632418</v>
          </cell>
          <cell r="H30">
            <v>210975.98204911372</v>
          </cell>
        </row>
        <row r="31">
          <cell r="C31">
            <v>16510119.396017311</v>
          </cell>
          <cell r="D31">
            <v>512952.42383640475</v>
          </cell>
          <cell r="G31">
            <v>150465.90033870013</v>
          </cell>
        </row>
        <row r="38">
          <cell r="B38">
            <v>849757.6792516748</v>
          </cell>
          <cell r="C38">
            <v>314410.34132311965</v>
          </cell>
          <cell r="D38">
            <v>509854.60755100485</v>
          </cell>
        </row>
        <row r="39">
          <cell r="B39">
            <v>1104743.0554669772</v>
          </cell>
          <cell r="C39">
            <v>1234901.8497957038</v>
          </cell>
          <cell r="H39">
            <v>135961.22868026796</v>
          </cell>
        </row>
        <row r="40">
          <cell r="C40">
            <v>169951.53585033494</v>
          </cell>
        </row>
        <row r="42">
          <cell r="B42">
            <v>254927.30377550243</v>
          </cell>
          <cell r="C42">
            <v>1699515.3585033496</v>
          </cell>
          <cell r="D42">
            <v>127463.65188775121</v>
          </cell>
          <cell r="G42">
            <v>84975.767925167471</v>
          </cell>
        </row>
        <row r="43">
          <cell r="C43">
            <v>979971.14698948432</v>
          </cell>
          <cell r="D43">
            <v>3059127.6453060294</v>
          </cell>
        </row>
        <row r="44">
          <cell r="B44">
            <v>917738.29359180876</v>
          </cell>
          <cell r="C44">
            <v>1547403.2954681523</v>
          </cell>
        </row>
        <row r="45">
          <cell r="C45">
            <v>326860.99083951523</v>
          </cell>
          <cell r="D45">
            <v>127463.65188775121</v>
          </cell>
        </row>
        <row r="46">
          <cell r="C46">
            <v>1395629.5209650658</v>
          </cell>
          <cell r="G46">
            <v>136139.18493345685</v>
          </cell>
        </row>
        <row r="47">
          <cell r="C47">
            <v>1471957.0500611849</v>
          </cell>
          <cell r="D47">
            <v>841260.10245915805</v>
          </cell>
          <cell r="G47">
            <v>169951.53585033494</v>
          </cell>
        </row>
        <row r="48">
          <cell r="C48">
            <v>407883.68604080391</v>
          </cell>
        </row>
        <row r="49">
          <cell r="C49">
            <v>2393597.4309161175</v>
          </cell>
          <cell r="D49">
            <v>110468.49830271772</v>
          </cell>
        </row>
        <row r="50">
          <cell r="C50">
            <v>2506577.8469090103</v>
          </cell>
        </row>
        <row r="51">
          <cell r="C51">
            <v>841854.52495094808</v>
          </cell>
          <cell r="D51">
            <v>84975.767925167471</v>
          </cell>
          <cell r="E51">
            <v>232702.06162621075</v>
          </cell>
          <cell r="G51">
            <v>80896.931064759439</v>
          </cell>
          <cell r="H51">
            <v>1710076.0619653214</v>
          </cell>
        </row>
        <row r="52">
          <cell r="C52">
            <v>7148534.1996122869</v>
          </cell>
          <cell r="G52">
            <v>252216.5767786896</v>
          </cell>
          <cell r="H52">
            <v>159887.41378096418</v>
          </cell>
        </row>
        <row r="53">
          <cell r="B53">
            <v>1978036.30320935</v>
          </cell>
          <cell r="C53">
            <v>235021.6791535712</v>
          </cell>
          <cell r="D53">
            <v>11415278.077604171</v>
          </cell>
          <cell r="E53">
            <v>157812.91735376065</v>
          </cell>
          <cell r="G53">
            <v>976334.86392843071</v>
          </cell>
        </row>
        <row r="54">
          <cell r="B54">
            <v>252706.83597415706</v>
          </cell>
          <cell r="C54">
            <v>5181523.0944075417</v>
          </cell>
          <cell r="D54">
            <v>297415.18773808616</v>
          </cell>
          <cell r="E54">
            <v>169951.53585033494</v>
          </cell>
          <cell r="G54">
            <v>212099.51674121802</v>
          </cell>
          <cell r="H54">
            <v>295706.51199180045</v>
          </cell>
        </row>
        <row r="55">
          <cell r="D55">
            <v>382390.95566325367</v>
          </cell>
        </row>
        <row r="56">
          <cell r="B56">
            <v>509854.60755100485</v>
          </cell>
          <cell r="C56">
            <v>6037762.8442026228</v>
          </cell>
          <cell r="D56">
            <v>4663714.8739448152</v>
          </cell>
          <cell r="G56">
            <v>204580.8607951992</v>
          </cell>
          <cell r="H56">
            <v>713332.82278160704</v>
          </cell>
        </row>
        <row r="57">
          <cell r="C57">
            <v>82854987.151617751</v>
          </cell>
          <cell r="D57">
            <v>201946315.93394357</v>
          </cell>
          <cell r="G57">
            <v>1671248.1693030426</v>
          </cell>
          <cell r="H57">
            <v>254927.30377550243</v>
          </cell>
        </row>
        <row r="58">
          <cell r="B58">
            <v>2719224.5736053595</v>
          </cell>
          <cell r="C58">
            <v>7307617.0458273813</v>
          </cell>
          <cell r="D58">
            <v>228724.85578424117</v>
          </cell>
          <cell r="G58">
            <v>643093.48454940785</v>
          </cell>
          <cell r="H58">
            <v>83075.199899753177</v>
          </cell>
        </row>
        <row r="59">
          <cell r="C59">
            <v>995478.40886845533</v>
          </cell>
          <cell r="D59">
            <v>127463.65188775121</v>
          </cell>
        </row>
        <row r="60">
          <cell r="B60">
            <v>2549266.6305821226</v>
          </cell>
          <cell r="C60">
            <v>5428587.2334787026</v>
          </cell>
          <cell r="D60">
            <v>412766.39366578404</v>
          </cell>
          <cell r="G60">
            <v>787500.0809103793</v>
          </cell>
        </row>
        <row r="61">
          <cell r="C61">
            <v>47416.478502243452</v>
          </cell>
          <cell r="D61">
            <v>165328.85407520583</v>
          </cell>
          <cell r="G61">
            <v>991834.44399798114</v>
          </cell>
        </row>
        <row r="62">
          <cell r="C62">
            <v>446122.78160712926</v>
          </cell>
          <cell r="D62">
            <v>169951.53585033497</v>
          </cell>
        </row>
        <row r="63">
          <cell r="C63">
            <v>6913628.4783916259</v>
          </cell>
          <cell r="D63">
            <v>637318.25943875604</v>
          </cell>
          <cell r="G63">
            <v>169951.53585033494</v>
          </cell>
        </row>
        <row r="64">
          <cell r="C64">
            <v>13411692.888914913</v>
          </cell>
          <cell r="D64">
            <v>1996930.5462414357</v>
          </cell>
          <cell r="E64">
            <v>668621.63282702921</v>
          </cell>
          <cell r="F64">
            <v>166328.16910600581</v>
          </cell>
          <cell r="G64">
            <v>1405739.5979297301</v>
          </cell>
        </row>
        <row r="71">
          <cell r="C71">
            <v>1839342.3317530213</v>
          </cell>
          <cell r="D71">
            <v>162926.70641140777</v>
          </cell>
        </row>
        <row r="72">
          <cell r="C72">
            <v>244390.05961711163</v>
          </cell>
          <cell r="H72">
            <v>601558.70228970796</v>
          </cell>
        </row>
        <row r="73">
          <cell r="C73">
            <v>463376.5871705566</v>
          </cell>
        </row>
        <row r="74">
          <cell r="D74">
            <v>162926.70641140777</v>
          </cell>
        </row>
        <row r="75">
          <cell r="C75">
            <v>1727023.0879609222</v>
          </cell>
          <cell r="D75">
            <v>1417462.3457792476</v>
          </cell>
          <cell r="G75">
            <v>81463.353205703883</v>
          </cell>
        </row>
        <row r="76">
          <cell r="C76">
            <v>2128147.9548536413</v>
          </cell>
        </row>
        <row r="77">
          <cell r="C77">
            <v>1955120.4769368931</v>
          </cell>
        </row>
        <row r="78">
          <cell r="C78">
            <v>158658.02670342888</v>
          </cell>
        </row>
        <row r="79">
          <cell r="C79">
            <v>162926.70641140777</v>
          </cell>
          <cell r="G79">
            <v>234614.4572324272</v>
          </cell>
        </row>
        <row r="80">
          <cell r="C80">
            <v>2867881.0821219576</v>
          </cell>
          <cell r="D80">
            <v>162926.70641140777</v>
          </cell>
          <cell r="G80">
            <v>61097.514904277908</v>
          </cell>
        </row>
        <row r="81">
          <cell r="C81">
            <v>270429.67383527913</v>
          </cell>
          <cell r="D81">
            <v>203658.38301425971</v>
          </cell>
        </row>
        <row r="82">
          <cell r="C82">
            <v>914600.4713098862</v>
          </cell>
          <cell r="D82">
            <v>81463.353205703883</v>
          </cell>
        </row>
        <row r="83">
          <cell r="C83">
            <v>3742113.6269937265</v>
          </cell>
          <cell r="H83">
            <v>402312.63516779942</v>
          </cell>
        </row>
        <row r="84">
          <cell r="B84">
            <v>2922220.2994882669</v>
          </cell>
          <cell r="C84">
            <v>2313559.2310419902</v>
          </cell>
          <cell r="D84">
            <v>81463.353205703883</v>
          </cell>
          <cell r="G84">
            <v>159283.43715865971</v>
          </cell>
          <cell r="H84">
            <v>977560.23846844654</v>
          </cell>
        </row>
        <row r="85">
          <cell r="C85">
            <v>862261.89614228567</v>
          </cell>
        </row>
        <row r="86">
          <cell r="B86">
            <v>1121051.2225599899</v>
          </cell>
          <cell r="C86">
            <v>3671922.5208978024</v>
          </cell>
          <cell r="D86">
            <v>407316.76602851943</v>
          </cell>
          <cell r="H86">
            <v>417515.97784987354</v>
          </cell>
        </row>
        <row r="87">
          <cell r="B87">
            <v>1091608.932956432</v>
          </cell>
          <cell r="C87">
            <v>7273097.4106559195</v>
          </cell>
          <cell r="D87">
            <v>1180827.597387319</v>
          </cell>
          <cell r="E87">
            <v>140214.72353765753</v>
          </cell>
          <cell r="F87">
            <v>137133.56771469946</v>
          </cell>
          <cell r="G87">
            <v>1026579.996626447</v>
          </cell>
          <cell r="H87">
            <v>94143.124132171695</v>
          </cell>
        </row>
        <row r="88">
          <cell r="C88">
            <v>5272207.2049151799</v>
          </cell>
          <cell r="D88">
            <v>628740.67710987898</v>
          </cell>
        </row>
        <row r="89">
          <cell r="B89">
            <v>613412.92359478911</v>
          </cell>
          <cell r="C89">
            <v>26220899.831710737</v>
          </cell>
          <cell r="D89">
            <v>7317038.3849363225</v>
          </cell>
        </row>
        <row r="90">
          <cell r="B90">
            <v>325853.41282281553</v>
          </cell>
          <cell r="C90">
            <v>28316918.086109243</v>
          </cell>
          <cell r="D90">
            <v>20877710.022759885</v>
          </cell>
          <cell r="F90">
            <v>407316.76602851943</v>
          </cell>
          <cell r="H90">
            <v>814633.53205703886</v>
          </cell>
        </row>
        <row r="91">
          <cell r="B91">
            <v>1873657.1237311894</v>
          </cell>
          <cell r="C91">
            <v>1922288.3016943985</v>
          </cell>
          <cell r="D91">
            <v>366585.08942566748</v>
          </cell>
          <cell r="G91">
            <v>160254.70842626068</v>
          </cell>
          <cell r="H91">
            <v>162620.73005676715</v>
          </cell>
        </row>
        <row r="92">
          <cell r="C92">
            <v>2170873.6588309212</v>
          </cell>
          <cell r="D92">
            <v>81463.353205703883</v>
          </cell>
          <cell r="F92">
            <v>648317.95015227376</v>
          </cell>
        </row>
        <row r="93">
          <cell r="B93">
            <v>859278.65926988085</v>
          </cell>
          <cell r="C93">
            <v>5010363.2634349922</v>
          </cell>
          <cell r="D93">
            <v>651706.82564563106</v>
          </cell>
          <cell r="G93">
            <v>697334.09133739176</v>
          </cell>
          <cell r="H93">
            <v>162926.70641140777</v>
          </cell>
        </row>
        <row r="94">
          <cell r="C94">
            <v>4751882.5201992318</v>
          </cell>
          <cell r="D94">
            <v>203658.38301425969</v>
          </cell>
          <cell r="G94">
            <v>162926.70641140777</v>
          </cell>
        </row>
        <row r="95">
          <cell r="C95">
            <v>285912.64762356714</v>
          </cell>
        </row>
        <row r="96">
          <cell r="C96">
            <v>2801633.6332473927</v>
          </cell>
          <cell r="D96">
            <v>553950.80179878639</v>
          </cell>
          <cell r="F96">
            <v>130443.2594913159</v>
          </cell>
          <cell r="G96">
            <v>32585.341282281552</v>
          </cell>
        </row>
        <row r="97">
          <cell r="C97">
            <v>19026371.690881852</v>
          </cell>
          <cell r="D97">
            <v>3053881.8923047855</v>
          </cell>
          <cell r="E97">
            <v>120413.23076189939</v>
          </cell>
          <cell r="F97">
            <v>218446.91430181035</v>
          </cell>
          <cell r="G97">
            <v>2781468.4391849125</v>
          </cell>
          <cell r="H97">
            <v>407316.76602851943</v>
          </cell>
        </row>
        <row r="105">
          <cell r="B105">
            <v>1006700.9547436866</v>
          </cell>
          <cell r="C105">
            <v>2326907.0796554326</v>
          </cell>
          <cell r="D105">
            <v>230755.43901698745</v>
          </cell>
        </row>
        <row r="106">
          <cell r="C106">
            <v>517604.44851981767</v>
          </cell>
        </row>
        <row r="108">
          <cell r="C108">
            <v>315540.52544236509</v>
          </cell>
        </row>
        <row r="109">
          <cell r="E109">
            <v>153836.9593446583</v>
          </cell>
        </row>
        <row r="110">
          <cell r="C110">
            <v>923021.75606794981</v>
          </cell>
          <cell r="G110">
            <v>307673.9186893166</v>
          </cell>
        </row>
        <row r="111">
          <cell r="C111">
            <v>2025355.8719480333</v>
          </cell>
        </row>
        <row r="112">
          <cell r="C112">
            <v>128523.08768449478</v>
          </cell>
        </row>
        <row r="113">
          <cell r="C113">
            <v>1701436.7703519207</v>
          </cell>
        </row>
        <row r="114">
          <cell r="B114">
            <v>1464795.698491062</v>
          </cell>
          <cell r="C114">
            <v>2330629.9340715734</v>
          </cell>
          <cell r="D114">
            <v>1653747.3129550768</v>
          </cell>
          <cell r="G114">
            <v>692266.31705096236</v>
          </cell>
        </row>
        <row r="115">
          <cell r="C115">
            <v>1947508.2170412624</v>
          </cell>
          <cell r="D115">
            <v>261522.83088591913</v>
          </cell>
        </row>
        <row r="116">
          <cell r="C116">
            <v>6055096.7923016744</v>
          </cell>
          <cell r="D116">
            <v>115377.71950849373</v>
          </cell>
        </row>
        <row r="117">
          <cell r="B117">
            <v>28921348.356795762</v>
          </cell>
          <cell r="C117">
            <v>5841495.481865772</v>
          </cell>
          <cell r="D117">
            <v>338441.31055824831</v>
          </cell>
          <cell r="H117">
            <v>3916285.9320815173</v>
          </cell>
        </row>
        <row r="118">
          <cell r="C118">
            <v>2256403.6011877758</v>
          </cell>
          <cell r="G118">
            <v>615347.83737863321</v>
          </cell>
        </row>
        <row r="119">
          <cell r="B119">
            <v>153836.9593446583</v>
          </cell>
          <cell r="C119">
            <v>3086401.3478682935</v>
          </cell>
        </row>
        <row r="120">
          <cell r="B120">
            <v>3466794.4125996204</v>
          </cell>
          <cell r="C120">
            <v>8670801.9188163541</v>
          </cell>
          <cell r="D120">
            <v>16592348.311318602</v>
          </cell>
          <cell r="H120">
            <v>15884201.004978394</v>
          </cell>
        </row>
        <row r="121">
          <cell r="B121">
            <v>456895.7692536352</v>
          </cell>
          <cell r="C121">
            <v>15891910.082685076</v>
          </cell>
          <cell r="D121">
            <v>2899826.6836468084</v>
          </cell>
          <cell r="E121">
            <v>153806.19195278938</v>
          </cell>
          <cell r="G121">
            <v>1835239.5424811244</v>
          </cell>
          <cell r="H121">
            <v>291576.41926349158</v>
          </cell>
        </row>
        <row r="122">
          <cell r="C122">
            <v>2909441.4936058503</v>
          </cell>
          <cell r="D122">
            <v>1753741.3365291047</v>
          </cell>
        </row>
        <row r="123">
          <cell r="C123">
            <v>14903391.81043265</v>
          </cell>
          <cell r="D123">
            <v>7049536.2029681886</v>
          </cell>
          <cell r="H123">
            <v>15780267.463014685</v>
          </cell>
        </row>
        <row r="124">
          <cell r="B124">
            <v>1982505.5868628146</v>
          </cell>
          <cell r="C124">
            <v>57890224.442193016</v>
          </cell>
          <cell r="D124">
            <v>26706170.583937302</v>
          </cell>
          <cell r="E124">
            <v>691035.62137620512</v>
          </cell>
          <cell r="G124">
            <v>547659.57526698359</v>
          </cell>
          <cell r="H124">
            <v>2959895.7088360367</v>
          </cell>
        </row>
        <row r="125">
          <cell r="B125">
            <v>12888978.622925634</v>
          </cell>
          <cell r="C125">
            <v>5847561.8885205686</v>
          </cell>
          <cell r="D125">
            <v>153836.9593446583</v>
          </cell>
          <cell r="G125">
            <v>193076.15256470031</v>
          </cell>
        </row>
        <row r="126">
          <cell r="B126">
            <v>384592.39836164576</v>
          </cell>
          <cell r="C126">
            <v>4124253.5023107808</v>
          </cell>
          <cell r="D126">
            <v>5604157.3593584262</v>
          </cell>
          <cell r="G126">
            <v>63996.175087377858</v>
          </cell>
          <cell r="H126">
            <v>277670.92728767265</v>
          </cell>
        </row>
        <row r="127">
          <cell r="B127">
            <v>4126138.0050627533</v>
          </cell>
          <cell r="C127">
            <v>17155911.859116551</v>
          </cell>
          <cell r="D127">
            <v>4345894.1014865972</v>
          </cell>
          <cell r="F127">
            <v>153257.76319272566</v>
          </cell>
          <cell r="G127">
            <v>208172.17338519162</v>
          </cell>
        </row>
        <row r="128">
          <cell r="D128">
            <v>1146085.3471177043</v>
          </cell>
        </row>
        <row r="129">
          <cell r="D129">
            <v>269214.67885315203</v>
          </cell>
          <cell r="G129">
            <v>307673.9186893166</v>
          </cell>
        </row>
        <row r="130">
          <cell r="B130">
            <v>153836.9593446583</v>
          </cell>
          <cell r="C130">
            <v>1987266.1792556064</v>
          </cell>
          <cell r="D130">
            <v>1203005.0220752279</v>
          </cell>
          <cell r="G130">
            <v>388390.63288786536</v>
          </cell>
        </row>
        <row r="131">
          <cell r="C131">
            <v>23806730.677173682</v>
          </cell>
          <cell r="D131">
            <v>5494948.5019196533</v>
          </cell>
          <cell r="E131">
            <v>811659.18119835167</v>
          </cell>
          <cell r="F131">
            <v>153836.9593446583</v>
          </cell>
          <cell r="G131">
            <v>4582018.4503847137</v>
          </cell>
          <cell r="H131">
            <v>3076739.186893166</v>
          </cell>
        </row>
        <row r="139">
          <cell r="C139">
            <v>144443.30190702551</v>
          </cell>
        </row>
        <row r="147">
          <cell r="D147">
            <v>785771.56237421883</v>
          </cell>
        </row>
        <row r="150">
          <cell r="C150">
            <v>2144983.0333193289</v>
          </cell>
        </row>
        <row r="151">
          <cell r="C151">
            <v>395774.64722524991</v>
          </cell>
        </row>
        <row r="152">
          <cell r="D152">
            <v>314970.95526625204</v>
          </cell>
        </row>
        <row r="153">
          <cell r="C153">
            <v>361108.25476756383</v>
          </cell>
        </row>
        <row r="154">
          <cell r="D154">
            <v>794438.16048864031</v>
          </cell>
        </row>
        <row r="155">
          <cell r="D155">
            <v>433329.90572107659</v>
          </cell>
        </row>
        <row r="157">
          <cell r="C157">
            <v>144443.30190702551</v>
          </cell>
        </row>
        <row r="158">
          <cell r="C158">
            <v>9319236.2854280453</v>
          </cell>
        </row>
        <row r="159">
          <cell r="C159">
            <v>144443.30190702551</v>
          </cell>
        </row>
        <row r="160">
          <cell r="C160">
            <v>21160943.72937924</v>
          </cell>
          <cell r="D160">
            <v>1343322.7077353373</v>
          </cell>
        </row>
        <row r="161">
          <cell r="C161">
            <v>1498700.3675967248</v>
          </cell>
        </row>
        <row r="173">
          <cell r="C173">
            <v>1910365.8222048269</v>
          </cell>
        </row>
        <row r="177">
          <cell r="D177">
            <v>545900.30146066856</v>
          </cell>
        </row>
        <row r="182">
          <cell r="D182">
            <v>424437.48438566981</v>
          </cell>
          <cell r="F182">
            <v>341187.68841291784</v>
          </cell>
        </row>
        <row r="185">
          <cell r="C185">
            <v>4094252.2609550143</v>
          </cell>
          <cell r="D185">
            <v>1364750.7536516713</v>
          </cell>
        </row>
        <row r="188">
          <cell r="C188">
            <v>498134.02508286008</v>
          </cell>
          <cell r="D188">
            <v>2855058.5766392965</v>
          </cell>
        </row>
        <row r="189">
          <cell r="C189">
            <v>1189298.3967622127</v>
          </cell>
          <cell r="D189">
            <v>887087.98987358646</v>
          </cell>
          <cell r="G189">
            <v>136475.07536516714</v>
          </cell>
          <cell r="H189">
            <v>218360.12058426742</v>
          </cell>
        </row>
        <row r="190">
          <cell r="D190">
            <v>818850.4521910029</v>
          </cell>
        </row>
        <row r="191">
          <cell r="B191">
            <v>6823753.7682583574</v>
          </cell>
          <cell r="C191">
            <v>1244174.2739536318</v>
          </cell>
          <cell r="H191">
            <v>390600.46833746944</v>
          </cell>
        </row>
        <row r="192">
          <cell r="C192">
            <v>798464.65157842147</v>
          </cell>
          <cell r="D192">
            <v>545900.30146066856</v>
          </cell>
          <cell r="F192">
            <v>136475.07536516714</v>
          </cell>
        </row>
        <row r="193">
          <cell r="C193">
            <v>272950.15073033428</v>
          </cell>
        </row>
        <row r="195">
          <cell r="B195">
            <v>272950.15073033428</v>
          </cell>
          <cell r="C195">
            <v>595449.13338785176</v>
          </cell>
          <cell r="D195">
            <v>409425.22609550145</v>
          </cell>
          <cell r="G195">
            <v>682375.37682583567</v>
          </cell>
          <cell r="H195">
            <v>262714.52007794677</v>
          </cell>
        </row>
        <row r="198">
          <cell r="D198">
            <v>136475.07536516714</v>
          </cell>
        </row>
        <row r="199">
          <cell r="B199">
            <v>3967330.4408654086</v>
          </cell>
          <cell r="C199">
            <v>2782058.0588264689</v>
          </cell>
          <cell r="D199">
            <v>409425.22609550145</v>
          </cell>
        </row>
        <row r="213">
          <cell r="C213">
            <v>128858.64878819729</v>
          </cell>
        </row>
        <row r="214">
          <cell r="D214">
            <v>623418.14283729845</v>
          </cell>
        </row>
        <row r="215">
          <cell r="C215">
            <v>2375473.2775049992</v>
          </cell>
          <cell r="H215">
            <v>193287.97318229591</v>
          </cell>
        </row>
        <row r="216">
          <cell r="C216">
            <v>965022.42077480955</v>
          </cell>
        </row>
        <row r="219">
          <cell r="C219">
            <v>1157287.578432349</v>
          </cell>
        </row>
        <row r="220">
          <cell r="C220">
            <v>322146.62197049323</v>
          </cell>
        </row>
        <row r="222">
          <cell r="G222">
            <v>193287.97318229591</v>
          </cell>
        </row>
        <row r="223">
          <cell r="C223">
            <v>154630.37854583675</v>
          </cell>
        </row>
        <row r="224">
          <cell r="G224">
            <v>131381.70113147018</v>
          </cell>
        </row>
        <row r="226">
          <cell r="C226">
            <v>74769586.66610752</v>
          </cell>
          <cell r="G226">
            <v>257717.29757639457</v>
          </cell>
        </row>
        <row r="227">
          <cell r="C227">
            <v>128858.64878819729</v>
          </cell>
          <cell r="G227">
            <v>128858.64878819729</v>
          </cell>
        </row>
        <row r="229">
          <cell r="C229">
            <v>4485569.5668943198</v>
          </cell>
        </row>
        <row r="230">
          <cell r="C230">
            <v>514633.35207462416</v>
          </cell>
          <cell r="G230">
            <v>128858.64878819729</v>
          </cell>
        </row>
        <row r="233">
          <cell r="C233">
            <v>3350324.8684931295</v>
          </cell>
        </row>
        <row r="242">
          <cell r="D242">
            <v>356637.35099806398</v>
          </cell>
        </row>
        <row r="245">
          <cell r="C245">
            <v>726595.4983669389</v>
          </cell>
        </row>
        <row r="246">
          <cell r="C246">
            <v>484396.99891129253</v>
          </cell>
        </row>
        <row r="247">
          <cell r="C247">
            <v>726595.4983669389</v>
          </cell>
        </row>
        <row r="249">
          <cell r="C249">
            <v>302748.12431955786</v>
          </cell>
        </row>
        <row r="250">
          <cell r="C250">
            <v>342771.42635460338</v>
          </cell>
        </row>
        <row r="253">
          <cell r="C253">
            <v>811364.97317641508</v>
          </cell>
        </row>
        <row r="254">
          <cell r="C254">
            <v>1210992.4972782314</v>
          </cell>
        </row>
        <row r="256">
          <cell r="C256">
            <v>484396.99891129253</v>
          </cell>
        </row>
        <row r="257">
          <cell r="C257">
            <v>1508976.5771134966</v>
          </cell>
        </row>
        <row r="259">
          <cell r="C259">
            <v>907817.49810338288</v>
          </cell>
        </row>
        <row r="260">
          <cell r="C260">
            <v>3787266.4129354218</v>
          </cell>
          <cell r="G260">
            <v>363297.74918346939</v>
          </cell>
          <cell r="H260">
            <v>1184604.36526629</v>
          </cell>
        </row>
        <row r="261">
          <cell r="C261">
            <v>363297.74918346939</v>
          </cell>
        </row>
        <row r="263">
          <cell r="C263">
            <v>1332091.7470060545</v>
          </cell>
        </row>
        <row r="265">
          <cell r="C265">
            <v>242198.49945564626</v>
          </cell>
        </row>
        <row r="267">
          <cell r="C267">
            <v>6036603.840132419</v>
          </cell>
          <cell r="D267">
            <v>121099.24972782313</v>
          </cell>
        </row>
        <row r="276">
          <cell r="C276">
            <v>2735457.8474595887</v>
          </cell>
        </row>
        <row r="281">
          <cell r="C281">
            <v>437682.97215551604</v>
          </cell>
        </row>
        <row r="282">
          <cell r="C282">
            <v>3227911.9196469309</v>
          </cell>
        </row>
        <row r="283">
          <cell r="C283">
            <v>1060068.1585606597</v>
          </cell>
        </row>
        <row r="284">
          <cell r="C284">
            <v>1482681.5965641183</v>
          </cell>
        </row>
        <row r="287">
          <cell r="C287">
            <v>770322.03099370818</v>
          </cell>
        </row>
        <row r="288">
          <cell r="C288">
            <v>2170056.2485105172</v>
          </cell>
        </row>
        <row r="289">
          <cell r="C289">
            <v>1266216.8384459079</v>
          </cell>
        </row>
        <row r="290">
          <cell r="C290">
            <v>109420.74303887901</v>
          </cell>
        </row>
        <row r="291">
          <cell r="C291">
            <v>218841.48607775802</v>
          </cell>
        </row>
        <row r="293">
          <cell r="C293">
            <v>875365.94431103207</v>
          </cell>
        </row>
        <row r="294">
          <cell r="C294">
            <v>5690319.3738325946</v>
          </cell>
          <cell r="G294">
            <v>410327.78639579628</v>
          </cell>
        </row>
        <row r="295">
          <cell r="C295">
            <v>109420.74303887901</v>
          </cell>
        </row>
        <row r="296">
          <cell r="C296">
            <v>3282622.2911663703</v>
          </cell>
        </row>
        <row r="297">
          <cell r="C297">
            <v>3282622.2911663703</v>
          </cell>
        </row>
        <row r="299">
          <cell r="C299">
            <v>1641311.1455831851</v>
          </cell>
        </row>
        <row r="300">
          <cell r="C300">
            <v>656524.45823327405</v>
          </cell>
        </row>
        <row r="301">
          <cell r="C301">
            <v>7330080.2572704786</v>
          </cell>
        </row>
        <row r="310">
          <cell r="C310">
            <v>245514.86807324583</v>
          </cell>
        </row>
        <row r="312">
          <cell r="C312">
            <v>197659.04893523463</v>
          </cell>
        </row>
        <row r="314">
          <cell r="C314">
            <v>257368.55330108677</v>
          </cell>
        </row>
        <row r="315">
          <cell r="C315">
            <v>257368.55330108677</v>
          </cell>
        </row>
        <row r="316">
          <cell r="C316">
            <v>257368.55330108677</v>
          </cell>
        </row>
        <row r="317">
          <cell r="C317">
            <v>257368.55330108677</v>
          </cell>
        </row>
        <row r="318">
          <cell r="C318">
            <v>205894.84264086941</v>
          </cell>
        </row>
        <row r="319">
          <cell r="C319">
            <v>350021.23248947802</v>
          </cell>
        </row>
        <row r="321">
          <cell r="C321">
            <v>205894.84264086941</v>
          </cell>
        </row>
        <row r="322">
          <cell r="C322">
            <v>243543.94998680823</v>
          </cell>
        </row>
        <row r="323">
          <cell r="C323">
            <v>360315.97462152148</v>
          </cell>
        </row>
        <row r="324">
          <cell r="C324">
            <v>257368.55330108677</v>
          </cell>
        </row>
        <row r="325">
          <cell r="C325">
            <v>205894.84264086941</v>
          </cell>
        </row>
        <row r="326">
          <cell r="C326">
            <v>247073.8111690433</v>
          </cell>
        </row>
        <row r="327">
          <cell r="C327">
            <v>123536.90558452165</v>
          </cell>
        </row>
        <row r="328">
          <cell r="C328">
            <v>380905.45888560842</v>
          </cell>
        </row>
        <row r="330">
          <cell r="C330">
            <v>450909.70538350404</v>
          </cell>
        </row>
        <row r="331">
          <cell r="C331">
            <v>359533.57421948615</v>
          </cell>
        </row>
        <row r="335">
          <cell r="C335">
            <v>247073.8111690433</v>
          </cell>
        </row>
      </sheetData>
      <sheetData sheetId="14"/>
      <sheetData sheetId="15">
        <row r="311"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</row>
        <row r="312">
          <cell r="B312">
            <v>0</v>
          </cell>
          <cell r="C312">
            <v>245514.86807324583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245514.86807324583</v>
          </cell>
        </row>
        <row r="313"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</row>
        <row r="314">
          <cell r="B314">
            <v>0</v>
          </cell>
          <cell r="C314">
            <v>197659.04893523463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197659.04893523463</v>
          </cell>
        </row>
        <row r="315"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</row>
        <row r="316">
          <cell r="B316">
            <v>0</v>
          </cell>
          <cell r="C316">
            <v>257368.55330108677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257368.55330108677</v>
          </cell>
        </row>
        <row r="317">
          <cell r="B317">
            <v>0</v>
          </cell>
          <cell r="C317">
            <v>257368.55330108677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257368.55330108677</v>
          </cell>
        </row>
        <row r="318">
          <cell r="B318">
            <v>0</v>
          </cell>
          <cell r="C318">
            <v>257368.55330108677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257368.55330108677</v>
          </cell>
        </row>
        <row r="319">
          <cell r="B319">
            <v>0</v>
          </cell>
          <cell r="C319">
            <v>257368.55330108677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257368.55330108677</v>
          </cell>
        </row>
        <row r="320">
          <cell r="B320">
            <v>0</v>
          </cell>
          <cell r="C320">
            <v>205894.84264086941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205894.84264086941</v>
          </cell>
        </row>
        <row r="321">
          <cell r="B321">
            <v>0</v>
          </cell>
          <cell r="C321">
            <v>350021.23248947802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350021.23248947802</v>
          </cell>
        </row>
        <row r="322"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</row>
        <row r="323">
          <cell r="B323">
            <v>0</v>
          </cell>
          <cell r="C323">
            <v>205894.84264086941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205894.84264086941</v>
          </cell>
        </row>
        <row r="324">
          <cell r="B324">
            <v>0</v>
          </cell>
          <cell r="C324">
            <v>243543.94998680823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243543.94998680823</v>
          </cell>
        </row>
        <row r="325">
          <cell r="B325">
            <v>0</v>
          </cell>
          <cell r="C325">
            <v>360315.97462152148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360315.97462152148</v>
          </cell>
        </row>
        <row r="326">
          <cell r="B326">
            <v>0</v>
          </cell>
          <cell r="C326">
            <v>257368.55330108677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257368.55330108677</v>
          </cell>
        </row>
        <row r="327">
          <cell r="B327">
            <v>0</v>
          </cell>
          <cell r="C327">
            <v>205894.84264086941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205894.84264086941</v>
          </cell>
        </row>
        <row r="328">
          <cell r="B328">
            <v>0</v>
          </cell>
          <cell r="C328">
            <v>247073.8111690433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247073.8111690433</v>
          </cell>
        </row>
        <row r="329">
          <cell r="B329">
            <v>0</v>
          </cell>
          <cell r="C329">
            <v>123536.90558452165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123536.90558452165</v>
          </cell>
        </row>
        <row r="330">
          <cell r="B330">
            <v>0</v>
          </cell>
          <cell r="C330">
            <v>380905.45888560842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380905.45888560842</v>
          </cell>
        </row>
        <row r="331"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</row>
        <row r="332">
          <cell r="B332">
            <v>0</v>
          </cell>
          <cell r="C332">
            <v>450909.70538350404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450909.70538350404</v>
          </cell>
        </row>
        <row r="333">
          <cell r="B333">
            <v>0</v>
          </cell>
          <cell r="C333">
            <v>359533.57421948615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359533.57421948615</v>
          </cell>
        </row>
        <row r="334"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</row>
        <row r="335"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</row>
        <row r="336"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</row>
        <row r="337">
          <cell r="B337">
            <v>0</v>
          </cell>
          <cell r="C337">
            <v>247073.8111690433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247073.8111690433</v>
          </cell>
        </row>
        <row r="338">
          <cell r="B338">
            <v>0</v>
          </cell>
          <cell r="C338">
            <v>5110615.634945536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5110615.634945536</v>
          </cell>
        </row>
        <row r="345">
          <cell r="Y345">
            <v>0</v>
          </cell>
        </row>
        <row r="346">
          <cell r="Y346">
            <v>0</v>
          </cell>
        </row>
        <row r="347">
          <cell r="Y347">
            <v>0</v>
          </cell>
        </row>
        <row r="348">
          <cell r="Y348">
            <v>0</v>
          </cell>
        </row>
        <row r="349">
          <cell r="Y349">
            <v>0</v>
          </cell>
        </row>
        <row r="350">
          <cell r="Y350">
            <v>0</v>
          </cell>
        </row>
        <row r="351">
          <cell r="Y351">
            <v>0</v>
          </cell>
        </row>
        <row r="352">
          <cell r="Y352">
            <v>1.0409839015909866E-2</v>
          </cell>
        </row>
        <row r="353">
          <cell r="Y353">
            <v>0</v>
          </cell>
        </row>
        <row r="354">
          <cell r="Y354">
            <v>2.560820397913827E-2</v>
          </cell>
        </row>
        <row r="355">
          <cell r="Y355">
            <v>0</v>
          </cell>
        </row>
        <row r="356">
          <cell r="Y356">
            <v>0</v>
          </cell>
        </row>
        <row r="357">
          <cell r="Y357">
            <v>0.21152792880328847</v>
          </cell>
        </row>
        <row r="358">
          <cell r="Y358">
            <v>0</v>
          </cell>
        </row>
        <row r="359">
          <cell r="Y359">
            <v>1.7028831055785995E-2</v>
          </cell>
        </row>
        <row r="360">
          <cell r="Y360">
            <v>1.0409839015909866E-2</v>
          </cell>
        </row>
        <row r="361">
          <cell r="Y361">
            <v>2.0368722764666614E-2</v>
          </cell>
        </row>
        <row r="362">
          <cell r="Y362">
            <v>0</v>
          </cell>
        </row>
        <row r="363">
          <cell r="Y363">
            <v>0.47497825251904124</v>
          </cell>
        </row>
        <row r="364">
          <cell r="Y364">
            <v>3.2406869840429002E-2</v>
          </cell>
        </row>
        <row r="365">
          <cell r="Y365">
            <v>0</v>
          </cell>
        </row>
        <row r="366">
          <cell r="Y366">
            <v>0</v>
          </cell>
        </row>
        <row r="367">
          <cell r="Y367">
            <v>2.1215251914424308E-2</v>
          </cell>
        </row>
        <row r="368">
          <cell r="Y368">
            <v>5.3090178981140317E-2</v>
          </cell>
        </row>
        <row r="369">
          <cell r="Y369">
            <v>0</v>
          </cell>
        </row>
        <row r="370">
          <cell r="Y370">
            <v>0</v>
          </cell>
        </row>
        <row r="371">
          <cell r="Y371">
            <v>0.122956082110266</v>
          </cell>
        </row>
        <row r="372">
          <cell r="O372">
            <v>0</v>
          </cell>
          <cell r="P372">
            <v>0.6029908181607665</v>
          </cell>
          <cell r="Q372">
            <v>1.5614758523864798E-2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0.31357036638788982</v>
          </cell>
          <cell r="W372">
            <v>6.7824056927478824E-2</v>
          </cell>
          <cell r="X372">
            <v>0</v>
          </cell>
        </row>
      </sheetData>
      <sheetData sheetId="16">
        <row r="31">
          <cell r="M31">
            <v>432348601.04767138</v>
          </cell>
          <cell r="N31">
            <v>402274300.60755867</v>
          </cell>
          <cell r="O31">
            <v>184017474.77575231</v>
          </cell>
          <cell r="P31">
            <v>367514036.2060132</v>
          </cell>
          <cell r="Q31">
            <v>38985909.515022755</v>
          </cell>
          <cell r="R31">
            <v>35014680.845523238</v>
          </cell>
          <cell r="S31">
            <v>90009202.413860619</v>
          </cell>
          <cell r="T31">
            <v>21293753.054790802</v>
          </cell>
          <cell r="U31">
            <v>36757254.132451564</v>
          </cell>
        </row>
      </sheetData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NECCULT%20-%202017%20-%20Eixo%2003%20-%20V1%20-%20Finan%20p&#250;blico%20total%20%20(22%20JAN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Lohmann Cauzzi" refreshedDate="43089.452758564817" createdVersion="5" refreshedVersion="5" minRefreshableVersion="3" recordCount="6535" xr:uid="{00000000-000A-0000-FFFF-FFFF00000000}">
  <cacheSource type="worksheet">
    <worksheetSource ref="A1:N6536" sheet="National Fund" r:id="rId2"/>
  </cacheSource>
  <cacheFields count="14">
    <cacheField name="Platform" numFmtId="0">
      <sharedItems/>
    </cacheField>
    <cacheField name="Code" numFmtId="0">
      <sharedItems containsSemiMixedTypes="0" containsString="0" containsNumber="1" containsInteger="1" minValue="5" maxValue="1510783"/>
    </cacheField>
    <cacheField name="Project" numFmtId="0">
      <sharedItems/>
    </cacheField>
    <cacheField name="Cultural Area" numFmtId="0">
      <sharedItems/>
    </cacheField>
    <cacheField name="Cultural Segment" numFmtId="0">
      <sharedItems/>
    </cacheField>
    <cacheField name="SCC" numFmtId="0">
      <sharedItems count="7">
        <s v="Patrimônio"/>
        <s v="Educação e Criação em Artes"/>
        <s v="Audiovisual"/>
        <s v="Artes Cênicas e Espetáculo"/>
        <s v="Música"/>
        <s v="Arquitetura e Design"/>
        <s v="Editorial"/>
      </sharedItems>
    </cacheField>
    <cacheField name="Year of Proposition" numFmtId="1">
      <sharedItems containsSemiMixedTypes="0" containsString="0" containsNumber="1" containsInteger="1" minValue="1995" maxValue="2016" count="22"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Proponent" numFmtId="3">
      <sharedItems containsSemiMixedTypes="0" containsString="0" containsNumber="1" containsInteger="1" minValue="0" maxValue="0"/>
    </cacheField>
    <cacheField name="State" numFmtId="3">
      <sharedItems count="27">
        <s v="43 - Rio Grande do Sul"/>
        <s v="53 - Distrito Federal"/>
        <s v="17 - Tocantins"/>
        <s v="31 - Minas Gerais"/>
        <s v="26 - Pernambuco"/>
        <s v="33 - Rio de Janeiro"/>
        <s v="23 - Ceará"/>
        <s v="28 - Sergipe"/>
        <s v="25 - Paraíba"/>
        <s v="41 - Paraná"/>
        <s v="22 - Piauí"/>
        <s v="15 - Pará"/>
        <s v="35 - São Paulo"/>
        <s v="16 - Amapá"/>
        <s v="52 - Goiás"/>
        <s v="13 - Amazonas"/>
        <s v="32 - Espírito Santo"/>
        <s v="21 - Maranhão"/>
        <s v="51 - Mato Grosso"/>
        <s v="24 - Rio Grande do Norte"/>
        <s v="27 - Alagoas"/>
        <s v="29 - Bahia"/>
        <s v="42 - Santa Catarina"/>
        <s v="11 - Rondônia"/>
        <s v="14 - Roraima"/>
        <s v="12 - Acre"/>
        <s v="50 - Mato Grosso do Sul"/>
      </sharedItems>
    </cacheField>
    <cacheField name="StateXXX" numFmtId="0">
      <sharedItems/>
    </cacheField>
    <cacheField name="City" numFmtId="0">
      <sharedItems containsSemiMixedTypes="0" containsString="0" containsNumber="1" containsInteger="1" minValue="0" maxValue="0"/>
    </cacheField>
    <cacheField name="Raised Value" numFmtId="1">
      <sharedItems containsSemiMixedTypes="0" containsString="0" containsNumber="1" minValue="0" maxValue="115904585.8"/>
    </cacheField>
    <cacheField name="IPCA" numFmtId="0">
      <sharedItems containsMixedTypes="1" containsNumber="1" minValue="1" maxValue="1.7483032046917215"/>
    </cacheField>
    <cacheField name="RAISED VALUE REAL" numFmtId="0">
      <sharedItems containsMixedTypes="1" containsNumber="1" minValue="15826.205680692205" maxValue="191341969.678816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535">
  <r>
    <s v="National Fund for Culture"/>
    <n v="950020"/>
    <s v="A ARTE NO SÉCULO XXI - A HUMANIZAÇÃO DAS TECNOLOGIAS"/>
    <s v="Visual Arts"/>
    <s v="Exposição Itinerante"/>
    <x v="0"/>
    <x v="0"/>
    <n v="0"/>
    <x v="0"/>
    <s v="RioGrandedoSul"/>
    <n v="0"/>
    <n v="100000"/>
    <e v="#N/A"/>
    <e v="#N/A"/>
  </r>
  <r>
    <s v="National Fund for Culture"/>
    <n v="950009"/>
    <s v="APOIO E ACOMPANHAMENTO AO TRIBUTO A ZUMBI DOS PALMARES"/>
    <s v="Cultural Heritage"/>
    <s v="Artesanato/Folclore"/>
    <x v="1"/>
    <x v="0"/>
    <n v="0"/>
    <x v="1"/>
    <s v="DistritoFederal"/>
    <n v="0"/>
    <n v="124800"/>
    <e v="#N/A"/>
    <e v="#N/A"/>
  </r>
  <r>
    <s v="National Fund for Culture"/>
    <n v="951280"/>
    <s v="Bernardo Sayão e a Rodovia Norte Sul"/>
    <s v="Audiovisual"/>
    <s v="Produção Cinematográfica"/>
    <x v="2"/>
    <x v="0"/>
    <n v="0"/>
    <x v="2"/>
    <s v="Tocantins"/>
    <n v="0"/>
    <n v="54602.400000000001"/>
    <e v="#N/A"/>
    <e v="#N/A"/>
  </r>
  <r>
    <s v="National Fund for Culture"/>
    <n v="35854"/>
    <s v="Centro de Artes e Convenções de Ouro Preto"/>
    <s v="Cultural Heritage"/>
    <s v="Arquitetônico"/>
    <x v="0"/>
    <x v="0"/>
    <n v="0"/>
    <x v="3"/>
    <s v="MinasGerais"/>
    <n v="0"/>
    <n v="1650000"/>
    <e v="#N/A"/>
    <e v="#N/A"/>
  </r>
  <r>
    <s v="National Fund for Culture"/>
    <n v="956056"/>
    <s v="CINE TEATRO FERNANDO SANTA CRUZ E SEU ENTORNO"/>
    <s v="Cultural Heritage"/>
    <s v="Arquitetônico"/>
    <x v="0"/>
    <x v="0"/>
    <n v="0"/>
    <x v="4"/>
    <s v="Pernambuco"/>
    <n v="0"/>
    <n v="247500"/>
    <e v="#N/A"/>
    <e v="#N/A"/>
  </r>
  <r>
    <s v="National Fund for Culture"/>
    <n v="950014"/>
    <s v="CIRCO-TEATRO ARRAIAL"/>
    <s v="Cultural Heritage"/>
    <s v="Arquitetônico"/>
    <x v="0"/>
    <x v="0"/>
    <n v="0"/>
    <x v="4"/>
    <s v="Pernambuco"/>
    <n v="0"/>
    <n v="105000"/>
    <e v="#N/A"/>
    <e v="#N/A"/>
  </r>
  <r>
    <s v="National Fund for Culture"/>
    <n v="956066"/>
    <s v="CONSERVAÇÃO DO PREDIO DO MAM - RJ"/>
    <s v="Cultural Heritage"/>
    <s v="Museu"/>
    <x v="2"/>
    <x v="0"/>
    <n v="0"/>
    <x v="5"/>
    <s v="RiodeJaneiro"/>
    <n v="0"/>
    <n v="1520000"/>
    <e v="#N/A"/>
    <e v="#N/A"/>
  </r>
  <r>
    <s v="National Fund for Culture"/>
    <n v="956059"/>
    <s v="CRIAÇAO DO PREMIO &quot;LEANDRO GOMES DE BARROS&quot;"/>
    <s v="Cultural Heritage"/>
    <s v="Acervo"/>
    <x v="0"/>
    <x v="0"/>
    <n v="0"/>
    <x v="4"/>
    <s v="Pernambuco"/>
    <n v="0"/>
    <n v="200000"/>
    <e v="#N/A"/>
    <e v="#N/A"/>
  </r>
  <r>
    <s v="National Fund for Culture"/>
    <n v="950029"/>
    <s v="CULTURA EM ÁREAS DE REFORMA AGRÁRIA"/>
    <s v="Integrated Arts"/>
    <s v="Artes Integradas"/>
    <x v="1"/>
    <x v="0"/>
    <n v="0"/>
    <x v="6"/>
    <s v="Ceará"/>
    <n v="0"/>
    <n v="20000"/>
    <e v="#N/A"/>
    <e v="#N/A"/>
  </r>
  <r>
    <s v="National Fund for Culture"/>
    <n v="950025"/>
    <s v="DIFUSÃO FESTAS POPULARES BRASILEIRAS"/>
    <s v="Cultural Heritage"/>
    <s v="Artesanato/Folclore"/>
    <x v="1"/>
    <x v="0"/>
    <n v="0"/>
    <x v="5"/>
    <s v="RiodeJaneiro"/>
    <n v="0"/>
    <n v="350000"/>
    <e v="#N/A"/>
    <e v="#N/A"/>
  </r>
  <r>
    <s v="National Fund for Culture"/>
    <n v="956026"/>
    <s v="DISTRIBUIÇÃO DA CARTILHA DA VIDA DE ZUMBI"/>
    <s v="Cultural Heritage"/>
    <s v="História"/>
    <x v="1"/>
    <x v="0"/>
    <n v="0"/>
    <x v="1"/>
    <s v="DistritoFederal"/>
    <n v="0"/>
    <n v="300000"/>
    <e v="#N/A"/>
    <e v="#N/A"/>
  </r>
  <r>
    <s v="National Fund for Culture"/>
    <n v="950028"/>
    <s v="ESTÍMULO ÀS ORGANIZAÇÕES AFRO-BRASILEIRAS"/>
    <s v="Cultural Heritage"/>
    <s v="Artesanato/Folclore"/>
    <x v="1"/>
    <x v="0"/>
    <n v="0"/>
    <x v="1"/>
    <s v="DistritoFederal"/>
    <n v="0"/>
    <n v="30000"/>
    <e v="#N/A"/>
    <e v="#N/A"/>
  </r>
  <r>
    <s v="National Fund for Culture"/>
    <n v="956072"/>
    <s v="GLOBALIZAÇÃO DA CULT., FOLCLORE E IDENT. REGIONAL"/>
    <s v="Cultural Heritage"/>
    <s v="Artesanato/Folclore"/>
    <x v="1"/>
    <x v="0"/>
    <n v="0"/>
    <x v="7"/>
    <s v="Sergipe"/>
    <n v="0"/>
    <n v="40000"/>
    <e v="#N/A"/>
    <e v="#N/A"/>
  </r>
  <r>
    <s v="National Fund for Culture"/>
    <n v="35855"/>
    <s v="Implantação de Espaço Cultural para Atividades Culturais na área de Música da Igreja de São Bento"/>
    <s v="Cultural Heritage"/>
    <s v="Arquitetônico"/>
    <x v="0"/>
    <x v="0"/>
    <n v="0"/>
    <x v="8"/>
    <s v="Paraíba"/>
    <n v="0"/>
    <n v="16108"/>
    <e v="#N/A"/>
    <e v="#N/A"/>
  </r>
  <r>
    <s v="National Fund for Culture"/>
    <n v="950019"/>
    <s v="IV SEMANA DE ARTE DA UEL"/>
    <s v="Cultural Heritage"/>
    <s v="Artesanato/Folclore"/>
    <x v="1"/>
    <x v="0"/>
    <n v="0"/>
    <x v="9"/>
    <s v="Paraná"/>
    <n v="0"/>
    <n v="39182"/>
    <e v="#N/A"/>
    <e v="#N/A"/>
  </r>
  <r>
    <s v="National Fund for Culture"/>
    <n v="950027"/>
    <s v="MEDALHA DOS ZUMBI DOS PALMARES"/>
    <s v="Cultural Heritage"/>
    <s v="Artesanato/Folclore"/>
    <x v="1"/>
    <x v="0"/>
    <n v="0"/>
    <x v="1"/>
    <s v="DistritoFederal"/>
    <n v="0"/>
    <n v="8000"/>
    <e v="#N/A"/>
    <e v="#N/A"/>
  </r>
  <r>
    <s v="National Fund for Culture"/>
    <n v="950015"/>
    <s v="PREPARAÇÃO E IMPLANTAÇÃO PARCIAL DA EXPOSIÇÃO PERMANENTE DO MUSEU DO HOMEM AMERICANO."/>
    <s v="Cultural Heritage"/>
    <s v="Arquitetônico"/>
    <x v="0"/>
    <x v="0"/>
    <n v="0"/>
    <x v="10"/>
    <s v="Piauí"/>
    <n v="0"/>
    <n v="515000"/>
    <e v="#N/A"/>
    <e v="#N/A"/>
  </r>
  <r>
    <s v="National Fund for Culture"/>
    <n v="956091"/>
    <s v="PRESERVAÇÃO E ACESSO À DOCUMENTAÇÃO POVOS INDIGENAS"/>
    <s v="Cultural Heritage"/>
    <s v="Cultura Indígena"/>
    <x v="3"/>
    <x v="0"/>
    <n v="0"/>
    <x v="1"/>
    <s v="DistritoFederal"/>
    <n v="0"/>
    <n v="82600"/>
    <e v="#N/A"/>
    <e v="#N/A"/>
  </r>
  <r>
    <s v="National Fund for Culture"/>
    <n v="950010"/>
    <s v="PROGRAMAÇÃO FUNDAÇÃO BIBLIOTECA NACIONAL / 1995"/>
    <s v="Humanities"/>
    <s v="Acervo Bibliográfico"/>
    <x v="0"/>
    <x v="0"/>
    <n v="0"/>
    <x v="5"/>
    <s v="RiodeJaneiro"/>
    <n v="0"/>
    <n v="500000"/>
    <e v="#N/A"/>
    <e v="#N/A"/>
  </r>
  <r>
    <s v="National Fund for Culture"/>
    <n v="956045"/>
    <s v="PROJ. CINEMATOGRAFICO &quot;O SERTAO DAS MEMORIAS&quot;"/>
    <s v="Cultural Heritage"/>
    <s v="Acervo"/>
    <x v="0"/>
    <x v="0"/>
    <n v="0"/>
    <x v="6"/>
    <s v="Ceará"/>
    <n v="0"/>
    <n v="52500"/>
    <e v="#N/A"/>
    <e v="#N/A"/>
  </r>
  <r>
    <s v="National Fund for Culture"/>
    <n v="950007"/>
    <s v="PROJETO AÇÃO SOCIAL PELA MÚSICA"/>
    <s v="Integrated Arts"/>
    <s v="Artes Integradas"/>
    <x v="1"/>
    <x v="0"/>
    <n v="0"/>
    <x v="5"/>
    <s v="RiodeJaneiro"/>
    <n v="0"/>
    <n v="300000"/>
    <e v="#N/A"/>
    <e v="#N/A"/>
  </r>
  <r>
    <s v="National Fund for Culture"/>
    <n v="950002"/>
    <s v="PROJETO DE OTIMIZAÇÃO CULTURAL DA CASA FRANÇA- BRASIL"/>
    <s v="Cultural Heritage"/>
    <s v="Arquitetônico"/>
    <x v="0"/>
    <x v="0"/>
    <n v="0"/>
    <x v="5"/>
    <s v="RiodeJaneiro"/>
    <n v="0"/>
    <n v="121818"/>
    <e v="#N/A"/>
    <e v="#N/A"/>
  </r>
  <r>
    <s v="National Fund for Culture"/>
    <n v="950008"/>
    <s v="PROJETO DESIGN 95"/>
    <s v="Integrated Arts"/>
    <s v="Artes Integradas"/>
    <x v="1"/>
    <x v="0"/>
    <n v="0"/>
    <x v="6"/>
    <s v="Ceará"/>
    <n v="0"/>
    <n v="23304"/>
    <e v="#N/A"/>
    <e v="#N/A"/>
  </r>
  <r>
    <s v="National Fund for Culture"/>
    <n v="950003"/>
    <s v="PROJETO LEMBRANÇAS"/>
    <s v="Cultural Heritage"/>
    <s v="Arquitetônico"/>
    <x v="0"/>
    <x v="0"/>
    <n v="0"/>
    <x v="11"/>
    <s v="Pará"/>
    <n v="0"/>
    <n v="207000"/>
    <e v="#N/A"/>
    <e v="#N/A"/>
  </r>
  <r>
    <s v="National Fund for Culture"/>
    <n v="956042"/>
    <s v="REALIZ. DE 02 ESPETACULOS NATALINOS COM A EDISCA"/>
    <s v="Cultural Heritage"/>
    <s v="Artesanato/Folclore"/>
    <x v="1"/>
    <x v="0"/>
    <n v="0"/>
    <x v="6"/>
    <s v="Ceará"/>
    <n v="0"/>
    <n v="40000"/>
    <e v="#N/A"/>
    <e v="#N/A"/>
  </r>
  <r>
    <s v="National Fund for Culture"/>
    <n v="956087"/>
    <s v="REALIZAÇÃO DO ESPETACULO &quot;ORFEU DA CONCEIÇÃO&quot;"/>
    <s v="Cultural Heritage"/>
    <s v="Artesanato/Folclore"/>
    <x v="1"/>
    <x v="0"/>
    <n v="0"/>
    <x v="1"/>
    <s v="DistritoFederal"/>
    <n v="0"/>
    <n v="100000"/>
    <e v="#N/A"/>
    <e v="#N/A"/>
  </r>
  <r>
    <s v="National Fund for Culture"/>
    <n v="950018"/>
    <s v="RECUPERAÇÃO E ADEQUAÇÃO DO TEATRO GLAUCE ROCHA"/>
    <s v="Cultural Heritage"/>
    <s v="Arquitetônico"/>
    <x v="0"/>
    <x v="0"/>
    <n v="0"/>
    <x v="5"/>
    <s v="RiodeJaneiro"/>
    <n v="0"/>
    <n v="340000"/>
    <e v="#N/A"/>
    <e v="#N/A"/>
  </r>
  <r>
    <s v="National Fund for Culture"/>
    <n v="969011"/>
    <s v="Restauração da Igreja Nossa Senhora do Rosário dos Homens de Pretos de Olinda"/>
    <s v="Cultural Heritage"/>
    <s v="Arquitetônico"/>
    <x v="0"/>
    <x v="0"/>
    <n v="0"/>
    <x v="4"/>
    <s v="Pernambuco"/>
    <n v="0"/>
    <n v="172873"/>
    <e v="#N/A"/>
    <e v="#N/A"/>
  </r>
  <r>
    <s v="National Fund for Culture"/>
    <n v="35936"/>
    <s v="Restauro da Sede do Arquivo público Antônio Guimarães e aquisição de equipamentos e mobiliários"/>
    <s v="Cultural Heritage"/>
    <s v="Arquitetônico"/>
    <x v="0"/>
    <x v="0"/>
    <n v="0"/>
    <x v="4"/>
    <s v="Pernambuco"/>
    <n v="0"/>
    <n v="122197"/>
    <e v="#N/A"/>
    <e v="#N/A"/>
  </r>
  <r>
    <s v="National Fund for Culture"/>
    <n v="950013"/>
    <s v="REVITALIZAÇÃO DA ORQUESTRA SINFÔNICA DE MINAS GERAIS"/>
    <s v="Cultural Heritage"/>
    <s v="Arquitetônico"/>
    <x v="0"/>
    <x v="0"/>
    <n v="0"/>
    <x v="3"/>
    <s v="MinasGerais"/>
    <n v="0"/>
    <n v="500000"/>
    <e v="#N/A"/>
    <e v="#N/A"/>
  </r>
  <r>
    <s v="National Fund for Culture"/>
    <n v="996099"/>
    <s v="Revitalização de Patrimônio"/>
    <s v="Cultural Heritage"/>
    <s v="Arquitetônico"/>
    <x v="0"/>
    <x v="0"/>
    <n v="0"/>
    <x v="4"/>
    <s v="Pernambuco"/>
    <n v="0"/>
    <n v="250000"/>
    <e v="#N/A"/>
    <e v="#N/A"/>
  </r>
  <r>
    <s v="National Fund for Culture"/>
    <n v="950017"/>
    <s v="TRIBUTO A ZUMBI DOS PALMARES"/>
    <s v="Cultural Heritage"/>
    <s v="Artesanato/Folclore"/>
    <x v="1"/>
    <x v="0"/>
    <n v="0"/>
    <x v="1"/>
    <s v="DistritoFederal"/>
    <n v="0"/>
    <n v="513000"/>
    <e v="#N/A"/>
    <e v="#N/A"/>
  </r>
  <r>
    <s v="National Fund for Culture"/>
    <n v="960554"/>
    <s v="20 ANOS DA ORQUESTRA SINFÔNICA MUNICIPAL DE CAMPINAS &quot;RECUPERAÇÃO DE INFRAESTRUTURA&quot;"/>
    <s v="Cultural Heritage"/>
    <s v="Acervo"/>
    <x v="0"/>
    <x v="1"/>
    <n v="0"/>
    <x v="12"/>
    <s v="SãoPaulo"/>
    <n v="0"/>
    <n v="870000"/>
    <e v="#N/A"/>
    <e v="#N/A"/>
  </r>
  <r>
    <s v="National Fund for Culture"/>
    <n v="975004"/>
    <s v="Acervo Para Biblioteca Municipal"/>
    <s v="Cultural Heritage"/>
    <s v="Acervo"/>
    <x v="0"/>
    <x v="1"/>
    <n v="0"/>
    <x v="12"/>
    <s v="SãoPaulo"/>
    <n v="0"/>
    <n v="37500"/>
    <e v="#N/A"/>
    <e v="#N/A"/>
  </r>
  <r>
    <s v="National Fund for Culture"/>
    <n v="968541"/>
    <s v="Acervo Para Biblioteca Pública de Dianopólis"/>
    <s v="Cultural Heritage"/>
    <s v="Acervos Museológicos"/>
    <x v="0"/>
    <x v="1"/>
    <n v="0"/>
    <x v="2"/>
    <s v="Tocantins"/>
    <n v="0"/>
    <n v="33333"/>
    <e v="#N/A"/>
    <e v="#N/A"/>
  </r>
  <r>
    <s v="National Fund for Culture"/>
    <n v="968608"/>
    <s v="Adaptação e Aparelhamento da Biblioteca Pública"/>
    <s v="Cultural Heritage"/>
    <s v="Acervo"/>
    <x v="0"/>
    <x v="1"/>
    <n v="0"/>
    <x v="13"/>
    <s v="Amapá"/>
    <n v="0"/>
    <n v="38055"/>
    <e v="#N/A"/>
    <e v="#N/A"/>
  </r>
  <r>
    <s v="National Fund for Culture"/>
    <n v="969060"/>
    <s v="AMPLI. E RESTAURAÇÃO DO MUSEU SACRO"/>
    <s v="Cultural Heritage"/>
    <s v="Museu"/>
    <x v="2"/>
    <x v="1"/>
    <n v="0"/>
    <x v="6"/>
    <s v="Ceará"/>
    <n v="0"/>
    <n v="46499"/>
    <e v="#N/A"/>
    <e v="#N/A"/>
  </r>
  <r>
    <s v="National Fund for Culture"/>
    <n v="975003"/>
    <s v="Ampliação do Acervo Bibliográfico"/>
    <s v="Cultural Heritage"/>
    <s v="Arquitetônico"/>
    <x v="0"/>
    <x v="1"/>
    <n v="0"/>
    <x v="0"/>
    <s v="RioGrandedoSul"/>
    <n v="0"/>
    <n v="40000"/>
    <e v="#N/A"/>
    <e v="#N/A"/>
  </r>
  <r>
    <s v="National Fund for Culture"/>
    <n v="968560"/>
    <s v="Ampliação e Recuperação do MADP"/>
    <s v="Cultural Heritage"/>
    <s v="Arquitetônico"/>
    <x v="0"/>
    <x v="1"/>
    <n v="0"/>
    <x v="0"/>
    <s v="RioGrandedoSul"/>
    <n v="0"/>
    <n v="37500"/>
    <e v="#N/A"/>
    <e v="#N/A"/>
  </r>
  <r>
    <s v="National Fund for Culture"/>
    <n v="977094"/>
    <s v="AMPLIAÇÃO E REFORMA DO CENTRO CULTURAL"/>
    <s v="Cultural Heritage"/>
    <s v="Arquitetônico"/>
    <x v="0"/>
    <x v="1"/>
    <n v="0"/>
    <x v="12"/>
    <s v="SãoPaulo"/>
    <n v="0"/>
    <n v="50000"/>
    <e v="#N/A"/>
    <e v="#N/A"/>
  </r>
  <r>
    <s v="National Fund for Culture"/>
    <n v="962469"/>
    <s v="Anuário dos Técnicos de Cinema e Vídeo"/>
    <s v="Audiovisual"/>
    <s v="Formação/Pesquisa e informação"/>
    <x v="1"/>
    <x v="1"/>
    <n v="0"/>
    <x v="5"/>
    <s v="RiodeJaneiro"/>
    <n v="0"/>
    <n v="3000"/>
    <e v="#N/A"/>
    <e v="#N/A"/>
  </r>
  <r>
    <s v="National Fund for Culture"/>
    <n v="968637"/>
    <s v="Apoio a Conclusão do Centro Cultural de São Domingos"/>
    <s v="Cultural Heritage"/>
    <s v="Arquitetônico"/>
    <x v="0"/>
    <x v="1"/>
    <n v="0"/>
    <x v="14"/>
    <s v="Goiás"/>
    <n v="0"/>
    <n v="56003.39"/>
    <e v="#N/A"/>
    <e v="#N/A"/>
  </r>
  <r>
    <s v="National Fund for Culture"/>
    <n v="962467"/>
    <s v="Apoio a Finalização de Títulos"/>
    <s v="Audiovisual"/>
    <s v="Preservação/Restauração da Memória Cinematográfica"/>
    <x v="0"/>
    <x v="1"/>
    <n v="0"/>
    <x v="5"/>
    <s v="RiodeJaneiro"/>
    <n v="0"/>
    <n v="200000"/>
    <e v="#N/A"/>
    <e v="#N/A"/>
  </r>
  <r>
    <s v="National Fund for Culture"/>
    <n v="989999"/>
    <s v="Apoio Técnico na preparação de documentos a serem apresentados ao BID"/>
    <s v="Cultural Heritage"/>
    <s v="História"/>
    <x v="1"/>
    <x v="1"/>
    <n v="0"/>
    <x v="1"/>
    <s v="DistritoFederal"/>
    <n v="0"/>
    <n v="118192.16"/>
    <e v="#N/A"/>
    <e v="#N/A"/>
  </r>
  <r>
    <s v="National Fund for Culture"/>
    <n v="969051"/>
    <s v="APRESENTAÇÃO FOLCLORICA BOI BUMBA CAPRICHOSO"/>
    <s v="Cultural Heritage"/>
    <s v="Artesanato/Folclore"/>
    <x v="1"/>
    <x v="1"/>
    <n v="0"/>
    <x v="15"/>
    <s v="Amazonas"/>
    <n v="0"/>
    <n v="125000"/>
    <e v="#N/A"/>
    <e v="#N/A"/>
  </r>
  <r>
    <s v="National Fund for Culture"/>
    <n v="969052"/>
    <s v="APRESENTAÇÃO FOLCLORICA BOI BUMBA GARANTIDO"/>
    <s v="Cultural Heritage"/>
    <s v="Artesanato/Folclore"/>
    <x v="1"/>
    <x v="1"/>
    <n v="0"/>
    <x v="15"/>
    <s v="Amazonas"/>
    <n v="0"/>
    <n v="125000"/>
    <e v="#N/A"/>
    <e v="#N/A"/>
  </r>
  <r>
    <s v="National Fund for Culture"/>
    <n v="960245"/>
    <s v="AQUISIÇÃO DE ACERVO HISTÓRICO PARA O MUSEU DAS ETNIAS"/>
    <s v="Cultural Heritage"/>
    <s v="Acervo"/>
    <x v="0"/>
    <x v="1"/>
    <n v="0"/>
    <x v="16"/>
    <s v="EspíritoSanto"/>
    <n v="0"/>
    <n v="54355"/>
    <e v="#N/A"/>
    <e v="#N/A"/>
  </r>
  <r>
    <s v="National Fund for Culture"/>
    <n v="969069"/>
    <s v="AQUISIÇÃO DE MATERIAL PARA TEATRO"/>
    <s v="Cultural Heritage"/>
    <s v="Acervo"/>
    <x v="0"/>
    <x v="1"/>
    <n v="0"/>
    <x v="9"/>
    <s v="Paraná"/>
    <n v="0"/>
    <n v="120000"/>
    <e v="#N/A"/>
    <e v="#N/A"/>
  </r>
  <r>
    <s v="National Fund for Culture"/>
    <n v="969070"/>
    <s v="ARACY DE ALMEIDA - ARQUIDUQUESA DO ENCANTADO"/>
    <s v="Cultural Heritage"/>
    <s v="Acervo"/>
    <x v="0"/>
    <x v="1"/>
    <n v="0"/>
    <x v="5"/>
    <s v="RiodeJaneiro"/>
    <n v="0"/>
    <n v="55750"/>
    <e v="#N/A"/>
    <e v="#N/A"/>
  </r>
  <r>
    <s v="National Fund for Culture"/>
    <n v="969055"/>
    <s v="ARTE VERÃO MACAPÁ"/>
    <s v="Cultural Heritage"/>
    <s v="Artesanato/Folclore"/>
    <x v="1"/>
    <x v="1"/>
    <n v="0"/>
    <x v="13"/>
    <s v="Amapá"/>
    <n v="0"/>
    <n v="40000"/>
    <e v="#N/A"/>
    <e v="#N/A"/>
  </r>
  <r>
    <s v="National Fund for Culture"/>
    <n v="967171"/>
    <s v="Biblioteca - Centro Cultural da Comunidade"/>
    <s v="Humanities"/>
    <s v="Edição de Livros"/>
    <x v="4"/>
    <x v="1"/>
    <n v="0"/>
    <x v="2"/>
    <s v="Tocantins"/>
    <n v="0"/>
    <n v="53081.599999999999"/>
    <e v="#N/A"/>
    <e v="#N/A"/>
  </r>
  <r>
    <s v="National Fund for Culture"/>
    <n v="968735"/>
    <s v="Biblioteca de Igarassu"/>
    <s v="Cultural Heritage"/>
    <s v="Acervo"/>
    <x v="0"/>
    <x v="1"/>
    <n v="0"/>
    <x v="4"/>
    <s v="Pernambuco"/>
    <n v="0"/>
    <n v="33330"/>
    <e v="#N/A"/>
    <e v="#N/A"/>
  </r>
  <r>
    <s v="National Fund for Culture"/>
    <n v="967357"/>
    <s v="Cadastro de Informações Culturais"/>
    <s v="Humanities"/>
    <s v="Edição de Livros"/>
    <x v="4"/>
    <x v="1"/>
    <n v="0"/>
    <x v="17"/>
    <s v="Maranhão"/>
    <n v="0"/>
    <n v="67836.58"/>
    <e v="#N/A"/>
    <e v="#N/A"/>
  </r>
  <r>
    <s v="National Fund for Culture"/>
    <n v="975305"/>
    <s v="Carlos Gomes: O Homem e a Música"/>
    <s v="Integrated Arts"/>
    <s v="Artes Integradas"/>
    <x v="1"/>
    <x v="1"/>
    <n v="0"/>
    <x v="5"/>
    <s v="RiodeJaneiro"/>
    <n v="0"/>
    <n v="43750"/>
    <e v="#N/A"/>
    <e v="#N/A"/>
  </r>
  <r>
    <s v="National Fund for Culture"/>
    <n v="35923"/>
    <s v="Casa da Cultura - Arquivo público"/>
    <s v="Cultural Heritage"/>
    <s v="Arquitetônico"/>
    <x v="0"/>
    <x v="1"/>
    <n v="0"/>
    <x v="3"/>
    <s v="MinasGerais"/>
    <n v="0"/>
    <n v="37500"/>
    <e v="#N/A"/>
    <e v="#N/A"/>
  </r>
  <r>
    <s v="National Fund for Culture"/>
    <n v="969067"/>
    <s v="CASA DO VIOLEIRO"/>
    <s v="Cultural Heritage"/>
    <s v="Arquitetônico"/>
    <x v="0"/>
    <x v="1"/>
    <n v="0"/>
    <x v="4"/>
    <s v="Pernambuco"/>
    <n v="0"/>
    <n v="175371.98"/>
    <e v="#N/A"/>
    <e v="#N/A"/>
  </r>
  <r>
    <s v="National Fund for Culture"/>
    <n v="968031"/>
    <s v="Centro Cultural de Igarassú"/>
    <s v="Cultural Heritage"/>
    <s v="Arquitetônico"/>
    <x v="0"/>
    <x v="1"/>
    <n v="0"/>
    <x v="4"/>
    <s v="Pernambuco"/>
    <n v="0"/>
    <n v="33333.300000000003"/>
    <e v="#N/A"/>
    <e v="#N/A"/>
  </r>
  <r>
    <s v="National Fund for Culture"/>
    <n v="968737"/>
    <s v="Centro Cultural de Redenção"/>
    <s v="Cultural Heritage"/>
    <s v="Arquitetônico"/>
    <x v="0"/>
    <x v="1"/>
    <n v="0"/>
    <x v="11"/>
    <s v="Pará"/>
    <n v="0"/>
    <n v="33334"/>
    <e v="#N/A"/>
    <e v="#N/A"/>
  </r>
  <r>
    <s v="National Fund for Culture"/>
    <n v="962459"/>
    <s v="Cinema de Curitiba: Revitalização"/>
    <s v="Audiovisual"/>
    <s v="Infra-estrutura Técnica Audiovisual"/>
    <x v="0"/>
    <x v="1"/>
    <n v="0"/>
    <x v="9"/>
    <s v="Paraná"/>
    <n v="0"/>
    <n v="228100"/>
    <e v="#N/A"/>
    <e v="#N/A"/>
  </r>
  <r>
    <s v="National Fund for Culture"/>
    <n v="975154"/>
    <s v="Circuito regional de Teatro"/>
    <s v="Performing Arts"/>
    <s v="Teatro"/>
    <x v="0"/>
    <x v="1"/>
    <n v="0"/>
    <x v="7"/>
    <s v="Sergipe"/>
    <n v="0"/>
    <n v="100000"/>
    <e v="#N/A"/>
    <e v="#N/A"/>
  </r>
  <r>
    <s v="National Fund for Culture"/>
    <n v="969074"/>
    <s v="CLIMATIZAÇÃO DO MUSEU NACIONAL DE BELAS ARTES"/>
    <s v="Cultural Heritage"/>
    <s v="Acervos Museológicos"/>
    <x v="0"/>
    <x v="1"/>
    <n v="0"/>
    <x v="5"/>
    <s v="RiodeJaneiro"/>
    <n v="0"/>
    <n v="400000"/>
    <e v="#N/A"/>
    <e v="#N/A"/>
  </r>
  <r>
    <s v="National Fund for Culture"/>
    <n v="967506"/>
    <s v="Cobertura do Teatro de Arena"/>
    <s v="Cultural Heritage"/>
    <s v="Arquitetônico"/>
    <x v="0"/>
    <x v="1"/>
    <n v="0"/>
    <x v="18"/>
    <s v="MatoGrosso"/>
    <n v="0"/>
    <n v="61190.27"/>
    <e v="#N/A"/>
    <e v="#N/A"/>
  </r>
  <r>
    <s v="National Fund for Culture"/>
    <n v="962466"/>
    <s v="Comercialização de Filmes"/>
    <s v="Audiovisual"/>
    <s v="Exibição Cinematográfica"/>
    <x v="1"/>
    <x v="1"/>
    <n v="0"/>
    <x v="5"/>
    <s v="RiodeJaneiro"/>
    <n v="0"/>
    <n v="260000"/>
    <e v="#N/A"/>
    <e v="#N/A"/>
  </r>
  <r>
    <s v="National Fund for Culture"/>
    <n v="967401"/>
    <s v="Concertos da Orquestra Sinfônica do Rio Grande do Norte"/>
    <s v="Music"/>
    <s v="Música Popular"/>
    <x v="4"/>
    <x v="1"/>
    <n v="0"/>
    <x v="19"/>
    <s v="RioGrandedoNorte"/>
    <n v="0"/>
    <n v="116104.14"/>
    <e v="#N/A"/>
    <e v="#N/A"/>
  </r>
  <r>
    <s v="National Fund for Culture"/>
    <n v="962476"/>
    <s v="CONCLUSÃO DA CASA DA CULTURA"/>
    <s v="Cultural Heritage"/>
    <s v="Arquitetônico"/>
    <x v="0"/>
    <x v="1"/>
    <n v="0"/>
    <x v="14"/>
    <s v="Goiás"/>
    <n v="0"/>
    <n v="50000"/>
    <e v="#N/A"/>
    <e v="#N/A"/>
  </r>
  <r>
    <s v="National Fund for Culture"/>
    <n v="967493"/>
    <s v="Congressos Literários/96"/>
    <s v="Integrated Arts"/>
    <s v="Artes Integradas"/>
    <x v="1"/>
    <x v="1"/>
    <n v="0"/>
    <x v="8"/>
    <s v="Paraíba"/>
    <n v="0"/>
    <n v="6250"/>
    <e v="#N/A"/>
    <e v="#N/A"/>
  </r>
  <r>
    <s v="National Fund for Culture"/>
    <n v="975404"/>
    <s v="Consciência Negra 1996 - Zumbi - 301"/>
    <s v="Integrated Arts"/>
    <s v="Artes Integradas"/>
    <x v="1"/>
    <x v="1"/>
    <n v="0"/>
    <x v="1"/>
    <s v="DistritoFederal"/>
    <n v="0"/>
    <n v="82500"/>
    <e v="#N/A"/>
    <e v="#N/A"/>
  </r>
  <r>
    <s v="National Fund for Culture"/>
    <n v="960244"/>
    <s v="CONSERVAÇÃO DA COBERTA DO CONVENTO DE NOSSA SENHORA DOS ANJOS"/>
    <s v="Cultural Heritage"/>
    <s v="Acervo"/>
    <x v="0"/>
    <x v="1"/>
    <n v="0"/>
    <x v="20"/>
    <s v="Alagoas"/>
    <n v="0"/>
    <n v="57208"/>
    <e v="#N/A"/>
    <e v="#N/A"/>
  </r>
  <r>
    <s v="National Fund for Culture"/>
    <n v="968993"/>
    <s v="Const. Bibl. Itaitinga/CE."/>
    <s v="Humanities"/>
    <s v="Biblioteca"/>
    <x v="3"/>
    <x v="1"/>
    <n v="0"/>
    <x v="6"/>
    <s v="Ceará"/>
    <n v="0"/>
    <n v="37500"/>
    <e v="#N/A"/>
    <e v="#N/A"/>
  </r>
  <r>
    <s v="National Fund for Culture"/>
    <n v="968991"/>
    <s v="Construção da 1ª etapa da Biblioteca Pública de Acaraú/CE."/>
    <s v="Humanities"/>
    <s v="Biblioteca"/>
    <x v="3"/>
    <x v="1"/>
    <n v="0"/>
    <x v="6"/>
    <s v="Ceará"/>
    <n v="0"/>
    <n v="37500"/>
    <e v="#N/A"/>
    <e v="#N/A"/>
  </r>
  <r>
    <s v="National Fund for Culture"/>
    <n v="968722"/>
    <s v="Construção da Biblioteca Pública Municipal"/>
    <s v="Cultural Heritage"/>
    <s v="Arquitetônico"/>
    <x v="0"/>
    <x v="1"/>
    <n v="0"/>
    <x v="18"/>
    <s v="MatoGrosso"/>
    <n v="0"/>
    <n v="33333.33"/>
    <e v="#N/A"/>
    <e v="#N/A"/>
  </r>
  <r>
    <s v="National Fund for Culture"/>
    <n v="968593"/>
    <s v="Construção da Casa da Cultura"/>
    <s v="Cultural Heritage"/>
    <s v="Arquitetônico"/>
    <x v="0"/>
    <x v="1"/>
    <n v="0"/>
    <x v="6"/>
    <s v="Ceará"/>
    <n v="0"/>
    <n v="55611"/>
    <e v="#N/A"/>
    <e v="#N/A"/>
  </r>
  <r>
    <s v="National Fund for Culture"/>
    <n v="977099"/>
    <s v="CONSTRUÇÃO DA CASA DA CULTURA"/>
    <s v="Cultural Heritage"/>
    <s v="Arquitetônico"/>
    <x v="0"/>
    <x v="1"/>
    <n v="0"/>
    <x v="9"/>
    <s v="Paraná"/>
    <n v="0"/>
    <n v="50000"/>
    <e v="#N/A"/>
    <e v="#N/A"/>
  </r>
  <r>
    <s v="National Fund for Culture"/>
    <n v="968603"/>
    <s v="Construção da Segunda Etapa da Biblioteca Pública de Acaraú"/>
    <s v="Cultural Heritage"/>
    <s v="Arquitetônico"/>
    <x v="0"/>
    <x v="1"/>
    <n v="0"/>
    <x v="6"/>
    <s v="Ceará"/>
    <n v="0"/>
    <n v="33891.199999999997"/>
    <e v="#N/A"/>
    <e v="#N/A"/>
  </r>
  <r>
    <s v="National Fund for Culture"/>
    <n v="968994"/>
    <s v="Construção de Biblioteca Pública."/>
    <s v="Humanities"/>
    <s v="Biblioteca"/>
    <x v="3"/>
    <x v="1"/>
    <n v="0"/>
    <x v="6"/>
    <s v="Ceará"/>
    <n v="0"/>
    <n v="37500"/>
    <e v="#N/A"/>
    <e v="#N/A"/>
  </r>
  <r>
    <s v="National Fund for Culture"/>
    <n v="968999"/>
    <s v="Construção de biblioteca pública."/>
    <s v="Humanities"/>
    <s v="Biblioteca"/>
    <x v="3"/>
    <x v="1"/>
    <n v="0"/>
    <x v="21"/>
    <s v="Bahia"/>
    <n v="0"/>
    <n v="37500"/>
    <e v="#N/A"/>
    <e v="#N/A"/>
  </r>
  <r>
    <s v="National Fund for Culture"/>
    <n v="969001"/>
    <s v="Construção de biblioteca pública."/>
    <s v="Humanities"/>
    <s v="Biblioteca"/>
    <x v="3"/>
    <x v="1"/>
    <n v="0"/>
    <x v="6"/>
    <s v="Ceará"/>
    <n v="0"/>
    <n v="37500"/>
    <e v="#N/A"/>
    <e v="#N/A"/>
  </r>
  <r>
    <s v="National Fund for Culture"/>
    <n v="969080"/>
    <s v="CONSTRUÇÃO DE CENTRO CULTURAL"/>
    <s v="Cultural Heritage"/>
    <s v="Arquitetônico"/>
    <x v="0"/>
    <x v="1"/>
    <n v="0"/>
    <x v="22"/>
    <s v="SantaCatarina"/>
    <n v="0"/>
    <n v="410000"/>
    <e v="#N/A"/>
    <e v="#N/A"/>
  </r>
  <r>
    <s v="National Fund for Culture"/>
    <n v="975105"/>
    <s v="Construção de um Centro Cultural"/>
    <s v="Cultural Heritage"/>
    <s v="Arquitetônico"/>
    <x v="0"/>
    <x v="1"/>
    <n v="0"/>
    <x v="11"/>
    <s v="Pará"/>
    <n v="0"/>
    <n v="37500"/>
    <e v="#N/A"/>
    <e v="#N/A"/>
  </r>
  <r>
    <s v="National Fund for Culture"/>
    <n v="975448"/>
    <s v="Construção de um Teatro em Porto Velho"/>
    <s v="Cultural Heritage"/>
    <s v="Arquitetônico"/>
    <x v="0"/>
    <x v="1"/>
    <n v="0"/>
    <x v="23"/>
    <s v="Rondônia"/>
    <n v="0"/>
    <n v="37500"/>
    <e v="#N/A"/>
    <e v="#N/A"/>
  </r>
  <r>
    <s v="National Fund for Culture"/>
    <n v="975395"/>
    <s v="Construção de uma biblioteca Pública"/>
    <s v="Cultural Heritage"/>
    <s v="Arquitetônico"/>
    <x v="0"/>
    <x v="1"/>
    <n v="0"/>
    <x v="6"/>
    <s v="Ceará"/>
    <n v="0"/>
    <n v="37500"/>
    <e v="#N/A"/>
    <e v="#N/A"/>
  </r>
  <r>
    <s v="National Fund for Culture"/>
    <n v="968610"/>
    <s v="Construção e Equipamento de Centro Cultural em Alto Feliz"/>
    <s v="Cultural Heritage"/>
    <s v="Arquitetônico"/>
    <x v="0"/>
    <x v="1"/>
    <n v="0"/>
    <x v="0"/>
    <s v="RioGrandedoSul"/>
    <n v="0"/>
    <n v="125000"/>
    <e v="#N/A"/>
    <e v="#N/A"/>
  </r>
  <r>
    <s v="National Fund for Culture"/>
    <n v="975055"/>
    <s v="Construção e Equipamentos do Centro Cultural de Três Passos"/>
    <s v="Cultural Heritage"/>
    <s v="Arquitetônico"/>
    <x v="0"/>
    <x v="1"/>
    <n v="0"/>
    <x v="0"/>
    <s v="RioGrandedoSul"/>
    <n v="0"/>
    <n v="130000"/>
    <e v="#N/A"/>
    <e v="#N/A"/>
  </r>
  <r>
    <s v="National Fund for Culture"/>
    <n v="960464"/>
    <s v="CONTINUAÇÃO DA IMPLANTÇÃO DO PROJETO &quot;RAÍZES&quot; NO CENTRO HISTÓRICO DA CIDADE DE BOA VISTA/RR"/>
    <s v="Cultural Heritage"/>
    <s v="Arquitetônico"/>
    <x v="0"/>
    <x v="1"/>
    <n v="0"/>
    <x v="24"/>
    <s v="Roraima"/>
    <n v="0"/>
    <n v="294614.45"/>
    <e v="#N/A"/>
    <e v="#N/A"/>
  </r>
  <r>
    <s v="National Fund for Culture"/>
    <n v="975206"/>
    <s v="Cultura na Terra"/>
    <s v="Integrated Arts"/>
    <s v="Artes Integradas"/>
    <x v="1"/>
    <x v="1"/>
    <n v="0"/>
    <x v="12"/>
    <s v="SãoPaulo"/>
    <n v="0"/>
    <n v="58063"/>
    <e v="#N/A"/>
    <e v="#N/A"/>
  </r>
  <r>
    <s v="National Fund for Culture"/>
    <n v="969085"/>
    <s v="DIFUSÃO DA ARTE BRASILEIRA"/>
    <s v="Cultural Heritage"/>
    <s v="Artesanato/Folclore"/>
    <x v="1"/>
    <x v="1"/>
    <n v="0"/>
    <x v="5"/>
    <s v="RiodeJaneiro"/>
    <n v="0"/>
    <n v="200000"/>
    <e v="#N/A"/>
    <e v="#N/A"/>
  </r>
  <r>
    <s v="National Fund for Culture"/>
    <n v="969075"/>
    <s v="DIFUSÃO E INFORMATIZAÇÃO DA CASA DO PONTAL"/>
    <s v="Cultural Heritage"/>
    <s v="Acervos Museológicos"/>
    <x v="0"/>
    <x v="1"/>
    <n v="0"/>
    <x v="5"/>
    <s v="RiodeJaneiro"/>
    <n v="0"/>
    <n v="300000"/>
    <e v="#N/A"/>
    <e v="#N/A"/>
  </r>
  <r>
    <s v="National Fund for Culture"/>
    <n v="967383"/>
    <s v="Dinamização da Biblioteca Pública Municipal José Sarney"/>
    <s v="Cultural Heritage"/>
    <s v="Acervo"/>
    <x v="0"/>
    <x v="1"/>
    <n v="0"/>
    <x v="17"/>
    <s v="Maranhão"/>
    <n v="0"/>
    <n v="119124.2"/>
    <e v="#N/A"/>
    <e v="#N/A"/>
  </r>
  <r>
    <s v="National Fund for Culture"/>
    <n v="962421"/>
    <s v="Divusão 11º Festival  Internacional VideoBrasil"/>
    <s v="Audiovisual"/>
    <s v="Difusão"/>
    <x v="5"/>
    <x v="1"/>
    <n v="0"/>
    <x v="5"/>
    <s v="RiodeJaneiro"/>
    <n v="0"/>
    <n v="50000"/>
    <e v="#N/A"/>
    <e v="#N/A"/>
  </r>
  <r>
    <s v="National Fund for Culture"/>
    <n v="968408"/>
    <s v="Documentos Inéditos dos Artistas da Corte de Nassau-Século XVII"/>
    <s v="Humanities"/>
    <s v="Obras de Referência"/>
    <x v="4"/>
    <x v="1"/>
    <n v="0"/>
    <x v="1"/>
    <s v="DistritoFederal"/>
    <n v="0"/>
    <n v="125000"/>
    <e v="#N/A"/>
    <e v="#N/A"/>
  </r>
  <r>
    <s v="National Fund for Culture"/>
    <n v="968549"/>
    <s v="Equipamento e Material Permanente para Biblioteca Pública Municipal"/>
    <s v="Cultural Heritage"/>
    <s v="Arquitetônico"/>
    <x v="0"/>
    <x v="1"/>
    <n v="0"/>
    <x v="18"/>
    <s v="MatoGrosso"/>
    <n v="0"/>
    <n v="33334"/>
    <e v="#N/A"/>
    <e v="#N/A"/>
  </r>
  <r>
    <s v="National Fund for Culture"/>
    <n v="975359"/>
    <s v="Equipamentos para Casa da Cultura Ivan Marrocos - DESTAQUE"/>
    <s v="Integrated Arts"/>
    <s v="Artes Integradas"/>
    <x v="1"/>
    <x v="1"/>
    <n v="0"/>
    <x v="23"/>
    <s v="Rondônia"/>
    <n v="0"/>
    <n v="224484"/>
    <e v="#N/A"/>
    <e v="#N/A"/>
  </r>
  <r>
    <s v="National Fund for Culture"/>
    <n v="962463"/>
    <s v="Fest Vídeo de Porto Alegre"/>
    <s v="Audiovisual"/>
    <s v="Difusão"/>
    <x v="5"/>
    <x v="1"/>
    <n v="0"/>
    <x v="0"/>
    <s v="RioGrandedoSul"/>
    <n v="0"/>
    <n v="50000"/>
    <e v="#N/A"/>
    <e v="#N/A"/>
  </r>
  <r>
    <s v="National Fund for Culture"/>
    <n v="962464"/>
    <s v="Festival de Brasília do Cinema Brasileiro (29o.)"/>
    <s v="Audiovisual"/>
    <s v="Difusão"/>
    <x v="5"/>
    <x v="1"/>
    <n v="0"/>
    <x v="1"/>
    <s v="DistritoFederal"/>
    <n v="0"/>
    <n v="30000"/>
    <e v="#N/A"/>
    <e v="#N/A"/>
  </r>
  <r>
    <s v="National Fund for Culture"/>
    <n v="962461"/>
    <s v="Festival de Brasília do Cinema Brasileiro 29º"/>
    <s v="Audiovisual"/>
    <s v="Difusão"/>
    <x v="5"/>
    <x v="1"/>
    <n v="0"/>
    <x v="1"/>
    <s v="DistritoFederal"/>
    <n v="0"/>
    <n v="180000"/>
    <e v="#N/A"/>
    <e v="#N/A"/>
  </r>
  <r>
    <s v="National Fund for Culture"/>
    <n v="962457"/>
    <s v="Festival de Gramado - Cinema Latino e Brasileiro (24o.)"/>
    <s v="Audiovisual"/>
    <s v="Difusão"/>
    <x v="5"/>
    <x v="1"/>
    <n v="0"/>
    <x v="0"/>
    <s v="RioGrandedoSul"/>
    <n v="0"/>
    <n v="150000"/>
    <e v="#N/A"/>
    <e v="#N/A"/>
  </r>
  <r>
    <s v="National Fund for Culture"/>
    <n v="962455"/>
    <s v="Festival Internacional de Curtas Metragens de São Paulo"/>
    <s v="Audiovisual"/>
    <s v="Difusão"/>
    <x v="5"/>
    <x v="1"/>
    <n v="0"/>
    <x v="12"/>
    <s v="SãoPaulo"/>
    <n v="0"/>
    <n v="50000"/>
    <e v="#N/A"/>
    <e v="#N/A"/>
  </r>
  <r>
    <s v="National Fund for Culture"/>
    <n v="968714"/>
    <s v="Festival Regional de Porto Nacional"/>
    <s v="Music"/>
    <s v="Música Popular"/>
    <x v="4"/>
    <x v="1"/>
    <n v="0"/>
    <x v="2"/>
    <s v="Tocantins"/>
    <n v="0"/>
    <n v="33334"/>
    <e v="#N/A"/>
    <e v="#N/A"/>
  </r>
  <r>
    <s v="National Fund for Culture"/>
    <n v="975185"/>
    <s v="Fórum Nacional de Secretários de Estado da Cultura"/>
    <s v="Integrated Arts"/>
    <s v="Artes Integradas"/>
    <x v="1"/>
    <x v="1"/>
    <n v="0"/>
    <x v="21"/>
    <s v="Bahia"/>
    <n v="0"/>
    <n v="6250"/>
    <e v="#N/A"/>
    <e v="#N/A"/>
  </r>
  <r>
    <s v="National Fund for Culture"/>
    <n v="967385"/>
    <s v="Geografia na Obra de José Américo de Almeida (A)"/>
    <s v="Humanities"/>
    <s v="Edição de Livros"/>
    <x v="4"/>
    <x v="1"/>
    <n v="0"/>
    <x v="8"/>
    <s v="Paraíba"/>
    <n v="0"/>
    <n v="44235"/>
    <e v="#N/A"/>
    <e v="#N/A"/>
  </r>
  <r>
    <s v="National Fund for Culture"/>
    <n v="962454"/>
    <s v="Guarnicê de Cine Vídeo (19o.)"/>
    <s v="Audiovisual"/>
    <s v="Difusão"/>
    <x v="5"/>
    <x v="1"/>
    <n v="0"/>
    <x v="17"/>
    <s v="Maranhão"/>
    <n v="0"/>
    <n v="50000"/>
    <e v="#N/A"/>
    <e v="#N/A"/>
  </r>
  <r>
    <s v="National Fund for Culture"/>
    <n v="35943"/>
    <s v="História e Tradição das folias de reis em Uberaba - Prestação de Contas"/>
    <s v="Cultural Heritage"/>
    <s v="História"/>
    <x v="1"/>
    <x v="1"/>
    <n v="0"/>
    <x v="3"/>
    <s v="MinasGerais"/>
    <n v="0"/>
    <n v="62500"/>
    <e v="#N/A"/>
    <e v="#N/A"/>
  </r>
  <r>
    <s v="National Fund for Culture"/>
    <n v="968606"/>
    <s v="Igreja Matriz"/>
    <s v="Cultural Heritage"/>
    <s v="Arquitetônico"/>
    <x v="0"/>
    <x v="1"/>
    <n v="0"/>
    <x v="5"/>
    <s v="RiodeJaneiro"/>
    <n v="0"/>
    <n v="42857"/>
    <e v="#N/A"/>
    <e v="#N/A"/>
  </r>
  <r>
    <s v="National Fund for Culture"/>
    <n v="962456"/>
    <s v="Imagem Brasil"/>
    <s v="Audiovisual"/>
    <s v="Multimídia"/>
    <x v="5"/>
    <x v="1"/>
    <n v="0"/>
    <x v="5"/>
    <s v="RiodeJaneiro"/>
    <n v="0"/>
    <n v="15000"/>
    <e v="#N/A"/>
    <e v="#N/A"/>
  </r>
  <r>
    <s v="National Fund for Culture"/>
    <n v="968000"/>
    <s v="Imagens Trágicas - Imagens de Esperança- Exposição de Sebastião Salgado"/>
    <s v="Visual Arts"/>
    <s v="Fotografia"/>
    <x v="2"/>
    <x v="1"/>
    <n v="0"/>
    <x v="1"/>
    <s v="DistritoFederal"/>
    <n v="0"/>
    <n v="29500"/>
    <e v="#N/A"/>
    <e v="#N/A"/>
  </r>
  <r>
    <s v="National Fund for Culture"/>
    <n v="968992"/>
    <s v="Impantação de biblioteca pública com aquisição de acervo bibliográfico, equipamento e mobiliário."/>
    <s v="Humanities"/>
    <s v="Biblioteca"/>
    <x v="3"/>
    <x v="1"/>
    <n v="0"/>
    <x v="6"/>
    <s v="Ceará"/>
    <n v="0"/>
    <n v="40000"/>
    <e v="#N/A"/>
    <e v="#N/A"/>
  </r>
  <r>
    <s v="National Fund for Culture"/>
    <n v="975401"/>
    <s v="Impérios do Prazer"/>
    <s v="Integrated Arts"/>
    <s v="Artes Integradas"/>
    <x v="1"/>
    <x v="1"/>
    <n v="0"/>
    <x v="5"/>
    <s v="RiodeJaneiro"/>
    <n v="0"/>
    <n v="60700"/>
    <e v="#N/A"/>
    <e v="#N/A"/>
  </r>
  <r>
    <s v="National Fund for Culture"/>
    <n v="962472"/>
    <s v="Impl. Bibl. PM Governo do Estado do Maranhão."/>
    <s v="Humanities"/>
    <s v="Biblioteca"/>
    <x v="3"/>
    <x v="1"/>
    <n v="0"/>
    <x v="17"/>
    <s v="Maranhão"/>
    <n v="0"/>
    <n v="400000"/>
    <e v="#N/A"/>
    <e v="#N/A"/>
  </r>
  <r>
    <s v="National Fund for Culture"/>
    <n v="969006"/>
    <s v="Implantaçào de Biblioteca Pública"/>
    <s v="Humanities"/>
    <s v="Biblioteca"/>
    <x v="3"/>
    <x v="1"/>
    <n v="0"/>
    <x v="3"/>
    <s v="MinasGerais"/>
    <n v="0"/>
    <n v="40000"/>
    <e v="#N/A"/>
    <e v="#N/A"/>
  </r>
  <r>
    <s v="National Fund for Culture"/>
    <n v="969007"/>
    <s v="Implantaçào de Biblioteca Pública"/>
    <s v="Humanities"/>
    <s v="Biblioteca"/>
    <x v="3"/>
    <x v="1"/>
    <n v="0"/>
    <x v="3"/>
    <s v="MinasGerais"/>
    <n v="0"/>
    <n v="40000"/>
    <e v="#N/A"/>
    <e v="#N/A"/>
  </r>
  <r>
    <s v="National Fund for Culture"/>
    <n v="969009"/>
    <s v="Implantaçào de Biblioteca Pública"/>
    <s v="Cultural Heritage"/>
    <s v="Acervo"/>
    <x v="0"/>
    <x v="1"/>
    <n v="0"/>
    <x v="18"/>
    <s v="MatoGrosso"/>
    <n v="0"/>
    <n v="40000"/>
    <e v="#N/A"/>
    <e v="#N/A"/>
  </r>
  <r>
    <s v="National Fund for Culture"/>
    <n v="962473"/>
    <s v="Implantação de biblioteca pública"/>
    <s v="Humanities"/>
    <s v="Biblioteca"/>
    <x v="3"/>
    <x v="1"/>
    <n v="0"/>
    <x v="4"/>
    <s v="Pernambuco"/>
    <n v="0"/>
    <n v="80000"/>
    <e v="#N/A"/>
    <e v="#N/A"/>
  </r>
  <r>
    <s v="National Fund for Culture"/>
    <n v="962474"/>
    <s v="Implantação de Biblioteca Pública"/>
    <s v="Humanities"/>
    <s v="Biblioteca"/>
    <x v="3"/>
    <x v="1"/>
    <n v="0"/>
    <x v="23"/>
    <s v="Rondônia"/>
    <n v="0"/>
    <n v="360000"/>
    <e v="#N/A"/>
    <e v="#N/A"/>
  </r>
  <r>
    <s v="National Fund for Culture"/>
    <n v="968995"/>
    <s v="Implantação de biblioteca pública"/>
    <s v="Humanities"/>
    <s v="Biblioteca"/>
    <x v="3"/>
    <x v="1"/>
    <n v="0"/>
    <x v="0"/>
    <s v="RioGrandedoSul"/>
    <n v="0"/>
    <n v="63000"/>
    <e v="#N/A"/>
    <e v="#N/A"/>
  </r>
  <r>
    <s v="National Fund for Culture"/>
    <n v="968996"/>
    <s v="Implantação de biblioteca pública"/>
    <s v="Humanities"/>
    <s v="Biblioteca"/>
    <x v="3"/>
    <x v="1"/>
    <n v="0"/>
    <x v="6"/>
    <s v="Ceará"/>
    <n v="0"/>
    <n v="37500"/>
    <e v="#N/A"/>
    <e v="#N/A"/>
  </r>
  <r>
    <s v="National Fund for Culture"/>
    <n v="968997"/>
    <s v="Implantação de biblioteca pública"/>
    <s v="Humanities"/>
    <s v="Biblioteca"/>
    <x v="3"/>
    <x v="1"/>
    <n v="0"/>
    <x v="14"/>
    <s v="Goiás"/>
    <n v="0"/>
    <n v="37500"/>
    <e v="#N/A"/>
    <e v="#N/A"/>
  </r>
  <r>
    <s v="National Fund for Culture"/>
    <n v="969002"/>
    <s v="Implantação de Biblioteca Pública"/>
    <s v="Humanities"/>
    <s v="Biblioteca"/>
    <x v="3"/>
    <x v="1"/>
    <n v="0"/>
    <x v="3"/>
    <s v="MinasGerais"/>
    <n v="0"/>
    <n v="40000"/>
    <e v="#N/A"/>
    <e v="#N/A"/>
  </r>
  <r>
    <s v="National Fund for Culture"/>
    <n v="969094"/>
    <s v="Implantação de biblioteca pública"/>
    <s v="Humanities"/>
    <s v="Biblioteca"/>
    <x v="3"/>
    <x v="1"/>
    <n v="0"/>
    <x v="14"/>
    <s v="Goiás"/>
    <n v="0"/>
    <n v="22500"/>
    <e v="#N/A"/>
    <e v="#N/A"/>
  </r>
  <r>
    <s v="National Fund for Culture"/>
    <n v="969095"/>
    <s v="Implantação de biblioteca pública"/>
    <s v="Humanities"/>
    <s v="Biblioteca"/>
    <x v="3"/>
    <x v="1"/>
    <n v="0"/>
    <x v="14"/>
    <s v="Goiás"/>
    <n v="0"/>
    <n v="22500"/>
    <e v="#N/A"/>
    <e v="#N/A"/>
  </r>
  <r>
    <s v="National Fund for Culture"/>
    <n v="969096"/>
    <s v="Implantação de biblioteca pública"/>
    <s v="Humanities"/>
    <s v="Biblioteca"/>
    <x v="3"/>
    <x v="1"/>
    <n v="0"/>
    <x v="6"/>
    <s v="Ceará"/>
    <n v="0"/>
    <n v="37500"/>
    <e v="#N/A"/>
    <e v="#N/A"/>
  </r>
  <r>
    <s v="National Fund for Culture"/>
    <n v="969097"/>
    <s v="Implantação de biblioteca pública"/>
    <s v="Humanities"/>
    <s v="Biblioteca"/>
    <x v="3"/>
    <x v="1"/>
    <n v="0"/>
    <x v="9"/>
    <s v="Paraná"/>
    <n v="0"/>
    <n v="37500"/>
    <e v="#N/A"/>
    <e v="#N/A"/>
  </r>
  <r>
    <s v="National Fund for Culture"/>
    <n v="969098"/>
    <s v="Implantação de biblioteca pública"/>
    <s v="Humanities"/>
    <s v="Biblioteca"/>
    <x v="3"/>
    <x v="1"/>
    <n v="0"/>
    <x v="3"/>
    <s v="MinasGerais"/>
    <n v="0"/>
    <n v="100000"/>
    <e v="#N/A"/>
    <e v="#N/A"/>
  </r>
  <r>
    <s v="National Fund for Culture"/>
    <n v="969101"/>
    <s v="Implantação de biblioteca pública"/>
    <s v="Humanities"/>
    <s v="Biblioteca"/>
    <x v="3"/>
    <x v="1"/>
    <n v="0"/>
    <x v="4"/>
    <s v="Pernambuco"/>
    <n v="0"/>
    <n v="40000"/>
    <e v="#N/A"/>
    <e v="#N/A"/>
  </r>
  <r>
    <s v="National Fund for Culture"/>
    <n v="969103"/>
    <s v="Implantação de biblioteca pública"/>
    <s v="Humanities"/>
    <s v="Biblioteca"/>
    <x v="3"/>
    <x v="1"/>
    <n v="0"/>
    <x v="3"/>
    <s v="MinasGerais"/>
    <n v="0"/>
    <n v="40000"/>
    <e v="#N/A"/>
    <e v="#N/A"/>
  </r>
  <r>
    <s v="National Fund for Culture"/>
    <n v="969106"/>
    <s v="Implantação de biblioteca pública"/>
    <s v="Humanities"/>
    <s v="Biblioteca"/>
    <x v="3"/>
    <x v="1"/>
    <n v="0"/>
    <x v="14"/>
    <s v="Goiás"/>
    <n v="0"/>
    <n v="40000"/>
    <e v="#N/A"/>
    <e v="#N/A"/>
  </r>
  <r>
    <s v="National Fund for Culture"/>
    <n v="969000"/>
    <s v="Implantação de biblioteca pública."/>
    <s v="Humanities"/>
    <s v="Biblioteca"/>
    <x v="3"/>
    <x v="1"/>
    <n v="0"/>
    <x v="6"/>
    <s v="Ceará"/>
    <n v="0"/>
    <n v="37500"/>
    <e v="#N/A"/>
    <e v="#N/A"/>
  </r>
  <r>
    <s v="National Fund for Culture"/>
    <n v="969005"/>
    <s v="Implantação de biblioteca pública."/>
    <s v="Humanities"/>
    <s v="Biblioteca"/>
    <x v="3"/>
    <x v="1"/>
    <n v="0"/>
    <x v="23"/>
    <s v="Rondônia"/>
    <n v="0"/>
    <n v="10000"/>
    <e v="#N/A"/>
    <e v="#N/A"/>
  </r>
  <r>
    <s v="National Fund for Culture"/>
    <n v="968568"/>
    <s v="Implantação de uma Biblioteca Pública"/>
    <s v="Cultural Heritage"/>
    <s v="Acervo"/>
    <x v="0"/>
    <x v="1"/>
    <n v="0"/>
    <x v="9"/>
    <s v="Paraná"/>
    <n v="0"/>
    <n v="37500"/>
    <e v="#N/A"/>
    <e v="#N/A"/>
  </r>
  <r>
    <s v="National Fund for Culture"/>
    <n v="969059"/>
    <s v="IMPLANTAÇÃO DO CENTRO DE ANIMAÇÃO CULTURAL"/>
    <s v="Cultural Heritage"/>
    <s v="Arquitetônico"/>
    <x v="0"/>
    <x v="1"/>
    <n v="0"/>
    <x v="6"/>
    <s v="Ceará"/>
    <n v="0"/>
    <n v="53034"/>
    <e v="#N/A"/>
    <e v="#N/A"/>
  </r>
  <r>
    <s v="National Fund for Culture"/>
    <n v="967216"/>
    <s v="Indentificação e Localização de Unidades Funcionais Coloniais em Pernambuco"/>
    <s v="Humanities"/>
    <s v="Obras de Referência"/>
    <x v="4"/>
    <x v="1"/>
    <n v="0"/>
    <x v="4"/>
    <s v="Pernambuco"/>
    <n v="0"/>
    <n v="309908.15999999997"/>
    <e v="#N/A"/>
    <e v="#N/A"/>
  </r>
  <r>
    <s v="National Fund for Culture"/>
    <n v="35925"/>
    <s v="Inventário do Patrimônio Edificado de Santa Luzia"/>
    <s v="Cultural Heritage"/>
    <s v="Acervo"/>
    <x v="0"/>
    <x v="1"/>
    <n v="0"/>
    <x v="3"/>
    <s v="MinasGerais"/>
    <n v="0"/>
    <n v="14640"/>
    <e v="#N/A"/>
    <e v="#N/A"/>
  </r>
  <r>
    <s v="National Fund for Culture"/>
    <n v="969008"/>
    <s v="Iplantação de Biblioteca Pública"/>
    <s v="Humanities"/>
    <s v="Biblioteca"/>
    <x v="3"/>
    <x v="1"/>
    <n v="0"/>
    <x v="4"/>
    <s v="Pernambuco"/>
    <n v="0"/>
    <n v="40000"/>
    <e v="#N/A"/>
    <e v="#N/A"/>
  </r>
  <r>
    <s v="National Fund for Culture"/>
    <n v="975080"/>
    <s v="Itinerância Romançal"/>
    <s v="Music"/>
    <s v="Música Popular"/>
    <x v="4"/>
    <x v="1"/>
    <n v="0"/>
    <x v="4"/>
    <s v="Pernambuco"/>
    <n v="0"/>
    <n v="39100"/>
    <e v="#N/A"/>
    <e v="#N/A"/>
  </r>
  <r>
    <s v="National Fund for Culture"/>
    <n v="962460"/>
    <s v="Jornada Internacional de Cinema da Bahia XXIII"/>
    <s v="Audiovisual"/>
    <s v="Difusão"/>
    <x v="5"/>
    <x v="1"/>
    <n v="0"/>
    <x v="21"/>
    <s v="Bahia"/>
    <n v="0"/>
    <n v="50000"/>
    <e v="#N/A"/>
    <e v="#N/A"/>
  </r>
  <r>
    <s v="National Fund for Culture"/>
    <n v="35959"/>
    <s v="MANUTENÇÃO  DA BIBLIOTECA PROF.BERNARDO REIDORFER"/>
    <s v="Humanities"/>
    <s v="Biblioteca"/>
    <x v="3"/>
    <x v="1"/>
    <n v="0"/>
    <x v="9"/>
    <s v="Paraná"/>
    <n v="0"/>
    <n v="37500"/>
    <e v="#N/A"/>
    <e v="#N/A"/>
  </r>
  <r>
    <s v="National Fund for Culture"/>
    <n v="968050"/>
    <s v="Manutenção da Biblioteca Professor Bernardo Reidorfer"/>
    <s v="Cultural Heritage"/>
    <s v="Arquitetônico"/>
    <x v="0"/>
    <x v="1"/>
    <n v="0"/>
    <x v="9"/>
    <s v="Paraná"/>
    <n v="0"/>
    <n v="37500"/>
    <e v="#N/A"/>
    <e v="#N/A"/>
  </r>
  <r>
    <s v="National Fund for Culture"/>
    <n v="969010"/>
    <s v="Modernização da Caixa Cênica do Teatro Santa Isabel"/>
    <s v="Cultural Heritage"/>
    <s v="Arquitetônico"/>
    <x v="0"/>
    <x v="1"/>
    <n v="0"/>
    <x v="4"/>
    <s v="Pernambuco"/>
    <n v="0"/>
    <n v="964575.12"/>
    <e v="#N/A"/>
    <e v="#N/A"/>
  </r>
  <r>
    <s v="National Fund for Culture"/>
    <n v="960456"/>
    <s v="MODERNIZAÇÃO DO CENTRO DE CRIATIVIDADE &quot; ODYLO COSTA, FILHO&quot;"/>
    <s v="Cultural Heritage"/>
    <s v="Arquitetônico"/>
    <x v="0"/>
    <x v="1"/>
    <n v="0"/>
    <x v="17"/>
    <s v="Maranhão"/>
    <n v="0"/>
    <n v="537190.19999999995"/>
    <e v="#N/A"/>
    <e v="#N/A"/>
  </r>
  <r>
    <s v="National Fund for Culture"/>
    <n v="969086"/>
    <s v="MUSEU CASTRO MAIA"/>
    <s v="Cultural Heritage"/>
    <s v="Museu"/>
    <x v="2"/>
    <x v="1"/>
    <n v="0"/>
    <x v="1"/>
    <s v="DistritoFederal"/>
    <n v="0"/>
    <n v="50000"/>
    <e v="#N/A"/>
    <e v="#N/A"/>
  </r>
  <r>
    <s v="National Fund for Culture"/>
    <n v="969091"/>
    <s v="MUSEU DA INCONFIDENCIA"/>
    <s v="Cultural Heritage"/>
    <s v="Museu"/>
    <x v="2"/>
    <x v="1"/>
    <n v="0"/>
    <x v="1"/>
    <s v="DistritoFederal"/>
    <n v="0"/>
    <n v="100000"/>
    <e v="#N/A"/>
    <e v="#N/A"/>
  </r>
  <r>
    <s v="National Fund for Culture"/>
    <n v="35957"/>
    <s v="Museu de Artes do Espírito Santo - MAES"/>
    <s v="Cultural Heritage"/>
    <s v="Museu"/>
    <x v="2"/>
    <x v="1"/>
    <n v="0"/>
    <x v="16"/>
    <s v="EspíritoSanto"/>
    <n v="0"/>
    <n v="325015"/>
    <e v="#N/A"/>
    <e v="#N/A"/>
  </r>
  <r>
    <s v="National Fund for Culture"/>
    <n v="975196"/>
    <s v="Museu de Paleontologia"/>
    <s v="Cultural Heritage"/>
    <s v="Museu"/>
    <x v="2"/>
    <x v="1"/>
    <n v="0"/>
    <x v="6"/>
    <s v="Ceará"/>
    <n v="0"/>
    <n v="418750"/>
    <e v="#N/A"/>
    <e v="#N/A"/>
  </r>
  <r>
    <s v="National Fund for Culture"/>
    <n v="962475"/>
    <s v="MUSEU DO 1º REINADO - CASA MARQUESA DE SANTOS RECUP.ESTRUT E OBRAS EMERG."/>
    <s v="Cultural Heritage"/>
    <s v="Arquitetônico"/>
    <x v="0"/>
    <x v="1"/>
    <n v="0"/>
    <x v="5"/>
    <s v="RiodeJaneiro"/>
    <n v="0"/>
    <n v="493000"/>
    <e v="#N/A"/>
    <e v="#N/A"/>
  </r>
  <r>
    <s v="National Fund for Culture"/>
    <n v="967381"/>
    <s v="Museu do Brejo Paraibano"/>
    <s v="Cultural Heritage"/>
    <s v="Museu"/>
    <x v="2"/>
    <x v="1"/>
    <n v="0"/>
    <x v="8"/>
    <s v="Paraíba"/>
    <n v="0"/>
    <n v="146098"/>
    <e v="#N/A"/>
    <e v="#N/A"/>
  </r>
  <r>
    <s v="National Fund for Culture"/>
    <n v="969061"/>
    <s v="MUSEU DO CEARÁ"/>
    <s v="Cultural Heritage"/>
    <s v="Museu"/>
    <x v="2"/>
    <x v="1"/>
    <n v="0"/>
    <x v="6"/>
    <s v="Ceará"/>
    <n v="0"/>
    <n v="426800"/>
    <e v="#N/A"/>
    <e v="#N/A"/>
  </r>
  <r>
    <s v="National Fund for Culture"/>
    <n v="969087"/>
    <s v="MUSEU HISTÓRICO NACIONAL"/>
    <s v="Cultural Heritage"/>
    <s v="Museu"/>
    <x v="2"/>
    <x v="1"/>
    <n v="0"/>
    <x v="1"/>
    <s v="DistritoFederal"/>
    <n v="0"/>
    <n v="100000"/>
    <e v="#N/A"/>
    <e v="#N/A"/>
  </r>
  <r>
    <s v="National Fund for Culture"/>
    <n v="969083"/>
    <s v="MUSEU LASAR SEGAL"/>
    <s v="Cultural Heritage"/>
    <s v="Museu"/>
    <x v="2"/>
    <x v="1"/>
    <n v="0"/>
    <x v="12"/>
    <s v="SãoPaulo"/>
    <n v="0"/>
    <n v="100000"/>
    <e v="#N/A"/>
    <e v="#N/A"/>
  </r>
  <r>
    <s v="National Fund for Culture"/>
    <n v="969089"/>
    <s v="PAÇO IMPERIAL"/>
    <s v="Cultural Heritage"/>
    <s v="Museu"/>
    <x v="2"/>
    <x v="1"/>
    <n v="0"/>
    <x v="1"/>
    <s v="DistritoFederal"/>
    <n v="0"/>
    <n v="100000"/>
    <e v="#N/A"/>
    <e v="#N/A"/>
  </r>
  <r>
    <s v="National Fund for Culture"/>
    <n v="967197"/>
    <s v="Patrimônio Histórico Contextualizado - DESTAQUE"/>
    <s v="Cultural Heritage"/>
    <s v="História"/>
    <x v="1"/>
    <x v="1"/>
    <n v="0"/>
    <x v="11"/>
    <s v="Pará"/>
    <n v="0"/>
    <n v="56303.62"/>
    <e v="#N/A"/>
    <e v="#N/A"/>
  </r>
  <r>
    <s v="National Fund for Culture"/>
    <n v="975418"/>
    <s v="Premio Estimulo ao  Teatro e Dança do Nordeste e Reformas no Espaço Tiridá"/>
    <s v="Integrated Arts"/>
    <s v="Artes Integradas"/>
    <x v="1"/>
    <x v="1"/>
    <n v="0"/>
    <x v="5"/>
    <s v="RiodeJaneiro"/>
    <n v="0"/>
    <n v="412500"/>
    <e v="#N/A"/>
    <e v="#N/A"/>
  </r>
  <r>
    <s v="National Fund for Culture"/>
    <n v="962465"/>
    <s v="Prêmio Incentivo - Vídeo"/>
    <s v="Audiovisual"/>
    <s v="Difusão"/>
    <x v="5"/>
    <x v="1"/>
    <n v="0"/>
    <x v="23"/>
    <s v="Rondônia"/>
    <n v="0"/>
    <n v="96000"/>
    <e v="#N/A"/>
    <e v="#N/A"/>
  </r>
  <r>
    <s v="National Fund for Culture"/>
    <n v="975358"/>
    <s v="Prêmio Incentivo - Vídeo"/>
    <s v="Audiovisual"/>
    <s v="Difusão"/>
    <x v="5"/>
    <x v="1"/>
    <n v="0"/>
    <x v="23"/>
    <s v="Rondônia"/>
    <n v="0"/>
    <n v="120000"/>
    <e v="#N/A"/>
    <e v="#N/A"/>
  </r>
  <r>
    <s v="National Fund for Culture"/>
    <n v="975002"/>
    <s v="Preservação e Promoção da Arte e Cultura"/>
    <s v="Music"/>
    <s v="Música Instrumental"/>
    <x v="4"/>
    <x v="1"/>
    <n v="0"/>
    <x v="9"/>
    <s v="Paraná"/>
    <n v="0"/>
    <n v="37500"/>
    <e v="#N/A"/>
    <e v="#N/A"/>
  </r>
  <r>
    <s v="National Fund for Culture"/>
    <n v="988820"/>
    <s v="Preservação e Valorização do Sítio Arqueológico Missioneiro de São Miguel Arcanjo"/>
    <s v="Cultural Heritage"/>
    <s v="Arqueológico"/>
    <x v="4"/>
    <x v="1"/>
    <n v="0"/>
    <x v="0"/>
    <s v="RioGrandedoSul"/>
    <n v="0"/>
    <n v="150000"/>
    <e v="#N/A"/>
    <e v="#N/A"/>
  </r>
  <r>
    <s v="National Fund for Culture"/>
    <n v="968734"/>
    <s v="Prioridades Culturais do Município"/>
    <s v="Integrated Arts"/>
    <s v="Artes Integradas"/>
    <x v="1"/>
    <x v="1"/>
    <n v="0"/>
    <x v="6"/>
    <s v="Ceará"/>
    <n v="0"/>
    <n v="55555.55"/>
    <e v="#N/A"/>
    <e v="#N/A"/>
  </r>
  <r>
    <s v="National Fund for Culture"/>
    <n v="967449"/>
    <s v="Projeto Ibérico na Área de Interpretação Teatral"/>
    <s v="Performing Arts"/>
    <s v="Teatro"/>
    <x v="0"/>
    <x v="1"/>
    <n v="0"/>
    <x v="8"/>
    <s v="Paraíba"/>
    <n v="0"/>
    <n v="58481"/>
    <e v="#N/A"/>
    <e v="#N/A"/>
  </r>
  <r>
    <s v="National Fund for Culture"/>
    <n v="967371"/>
    <s v="Promoção da Leitura"/>
    <s v="Humanities"/>
    <s v="Edição de Livros"/>
    <x v="4"/>
    <x v="1"/>
    <n v="0"/>
    <x v="8"/>
    <s v="Paraíba"/>
    <n v="0"/>
    <n v="55292"/>
    <e v="#N/A"/>
    <e v="#N/A"/>
  </r>
  <r>
    <s v="National Fund for Culture"/>
    <n v="975445"/>
    <s v="Promoção e Divulgação da Produção Literária Brasileira"/>
    <s v="Cultural Heritage"/>
    <s v="Acervo"/>
    <x v="0"/>
    <x v="1"/>
    <n v="0"/>
    <x v="5"/>
    <s v="RiodeJaneiro"/>
    <n v="0"/>
    <n v="159910"/>
    <e v="#N/A"/>
    <e v="#N/A"/>
  </r>
  <r>
    <s v="National Fund for Culture"/>
    <n v="975399"/>
    <s v="Promoção e Incentivo às Artes Cênicas, Visuais e Música na Região Norte"/>
    <s v="Integrated Arts"/>
    <s v="Artes Integradas"/>
    <x v="1"/>
    <x v="1"/>
    <n v="0"/>
    <x v="5"/>
    <s v="RiodeJaneiro"/>
    <n v="0"/>
    <n v="1000000"/>
    <e v="#N/A"/>
    <e v="#N/A"/>
  </r>
  <r>
    <s v="National Fund for Culture"/>
    <n v="967177"/>
    <s v="Publicação do Projeto Memória de Velhos"/>
    <s v="Humanities"/>
    <s v="Obras de Referência"/>
    <x v="4"/>
    <x v="1"/>
    <n v="0"/>
    <x v="17"/>
    <s v="Maranhão"/>
    <n v="0"/>
    <n v="63905"/>
    <e v="#N/A"/>
    <e v="#N/A"/>
  </r>
  <r>
    <s v="National Fund for Culture"/>
    <n v="960360"/>
    <s v="READAPTAÇÃO E RESTAURO DO THEATRO TREZE DE MAIO (CONCLUSÃO)"/>
    <s v="Cultural Heritage"/>
    <s v="Arquitetônico"/>
    <x v="0"/>
    <x v="1"/>
    <n v="0"/>
    <x v="0"/>
    <s v="RioGrandedoSul"/>
    <n v="0"/>
    <n v="400000"/>
    <e v="#N/A"/>
    <e v="#N/A"/>
  </r>
  <r>
    <s v="National Fund for Culture"/>
    <n v="962468"/>
    <s v="Realização de Filmes"/>
    <s v="Audiovisual"/>
    <s v="Produção Cinematográfica"/>
    <x v="2"/>
    <x v="1"/>
    <n v="0"/>
    <x v="5"/>
    <s v="RiodeJaneiro"/>
    <n v="0"/>
    <n v="50000"/>
    <e v="#N/A"/>
    <e v="#N/A"/>
  </r>
  <r>
    <s v="National Fund for Culture"/>
    <n v="35956"/>
    <s v="Reaparelhamento da Orquestra Sinfônica"/>
    <s v="Music"/>
    <s v="Orquestra"/>
    <x v="4"/>
    <x v="1"/>
    <n v="0"/>
    <x v="0"/>
    <s v="RioGrandedoSul"/>
    <n v="0"/>
    <n v="847000"/>
    <e v="#N/A"/>
    <e v="#N/A"/>
  </r>
  <r>
    <s v="National Fund for Culture"/>
    <n v="965495"/>
    <s v="Recuperação da Casa da Cultura  de Baião"/>
    <s v="Cultural Heritage"/>
    <s v="Arquitetônico"/>
    <x v="0"/>
    <x v="1"/>
    <n v="0"/>
    <x v="11"/>
    <s v="Pará"/>
    <n v="0"/>
    <n v="55555"/>
    <e v="#N/A"/>
    <e v="#N/A"/>
  </r>
  <r>
    <s v="National Fund for Culture"/>
    <n v="960042"/>
    <s v="RECUPERAÇÃO DA IGREJA DA SÉ"/>
    <s v="Cultural Heritage"/>
    <s v="Arquitetônico"/>
    <x v="0"/>
    <x v="1"/>
    <n v="0"/>
    <x v="17"/>
    <s v="Maranhão"/>
    <n v="0"/>
    <n v="102020.55"/>
    <e v="#N/A"/>
    <e v="#N/A"/>
  </r>
  <r>
    <s v="National Fund for Culture"/>
    <n v="967552"/>
    <s v="Recuperação do Jardim e Pomar da Fundação Casa de José Américo"/>
    <s v="Cultural Heritage"/>
    <s v="Arquitetônico"/>
    <x v="0"/>
    <x v="1"/>
    <n v="0"/>
    <x v="8"/>
    <s v="Paraíba"/>
    <n v="0"/>
    <n v="42818.75"/>
    <e v="#N/A"/>
    <e v="#N/A"/>
  </r>
  <r>
    <s v="National Fund for Culture"/>
    <n v="960481"/>
    <s v="RECUPERAÇÃO DO PALACETE BARÃO DE JARAGUÁ E ATUALIZAÇÃO DA BIBLIOTECA E ARQUIVO PÚBLICO ESTADUAL"/>
    <s v="Cultural Heritage"/>
    <s v="Arquitetônico"/>
    <x v="0"/>
    <x v="1"/>
    <n v="0"/>
    <x v="20"/>
    <s v="Alagoas"/>
    <n v="0"/>
    <n v="460253.2"/>
    <e v="#N/A"/>
    <e v="#N/A"/>
  </r>
  <r>
    <s v="National Fund for Culture"/>
    <n v="974013"/>
    <s v="Recuperação dos Calçadoes do Centro Histórico."/>
    <s v="Cultural Heritage"/>
    <s v="Arquitetônico"/>
    <x v="0"/>
    <x v="1"/>
    <n v="0"/>
    <x v="18"/>
    <s v="MatoGrosso"/>
    <n v="0"/>
    <n v="59246.53"/>
    <e v="#N/A"/>
    <e v="#N/A"/>
  </r>
  <r>
    <s v="National Fund for Culture"/>
    <n v="977095"/>
    <s v="REESTRUTURAÇÃO DA PRAÇA CÂNDIDO PORTINARI "/>
    <s v="Cultural Heritage"/>
    <s v="Arquitetônico"/>
    <x v="0"/>
    <x v="1"/>
    <n v="0"/>
    <x v="12"/>
    <s v="SãoPaulo"/>
    <n v="0"/>
    <n v="50000"/>
    <e v="#N/A"/>
    <e v="#N/A"/>
  </r>
  <r>
    <s v="National Fund for Culture"/>
    <n v="968609"/>
    <s v="Reforma do Theatro Municipal"/>
    <s v="Cultural Heritage"/>
    <s v="Arquitetônico"/>
    <x v="0"/>
    <x v="1"/>
    <n v="0"/>
    <x v="12"/>
    <s v="SãoPaulo"/>
    <n v="0"/>
    <n v="37500"/>
    <e v="#N/A"/>
    <e v="#N/A"/>
  </r>
  <r>
    <s v="National Fund for Culture"/>
    <n v="35947"/>
    <s v="Reforma e Adaptação da Biblioteca Pública"/>
    <s v="Humanities"/>
    <s v="Biblioteca"/>
    <x v="3"/>
    <x v="1"/>
    <n v="0"/>
    <x v="6"/>
    <s v="Ceará"/>
    <n v="0"/>
    <n v="43450"/>
    <e v="#N/A"/>
    <e v="#N/A"/>
  </r>
  <r>
    <s v="National Fund for Culture"/>
    <n v="969004"/>
    <s v="Reforma Museu de Arte Mordena"/>
    <s v="Cultural Heritage"/>
    <s v="Museu"/>
    <x v="2"/>
    <x v="1"/>
    <n v="0"/>
    <x v="12"/>
    <s v="SãoPaulo"/>
    <n v="0"/>
    <n v="389873.02"/>
    <e v="#N/A"/>
    <e v="#N/A"/>
  </r>
  <r>
    <s v="National Fund for Culture"/>
    <n v="960241"/>
    <s v="RESTAURAÇÃO CENTRO HISTÓRICO DA LAPS"/>
    <s v="Cultural Heritage"/>
    <s v="Arquitetônico"/>
    <x v="0"/>
    <x v="1"/>
    <n v="0"/>
    <x v="10"/>
    <s v="Piauí"/>
    <n v="0"/>
    <n v="37500"/>
    <e v="#N/A"/>
    <e v="#N/A"/>
  </r>
  <r>
    <s v="National Fund for Culture"/>
    <n v="968591"/>
    <s v="Restauração da Casa de Cultura Carlos Chagas"/>
    <s v="Cultural Heritage"/>
    <s v="Arquitetônico"/>
    <x v="0"/>
    <x v="1"/>
    <n v="0"/>
    <x v="3"/>
    <s v="MinasGerais"/>
    <n v="0"/>
    <n v="125000"/>
    <e v="#N/A"/>
    <e v="#N/A"/>
  </r>
  <r>
    <s v="National Fund for Culture"/>
    <n v="967932"/>
    <s v="Restauração da Casa de Cultura de Atalaia"/>
    <s v="Cultural Heritage"/>
    <s v="Arquitetônico"/>
    <x v="0"/>
    <x v="1"/>
    <n v="0"/>
    <x v="20"/>
    <s v="Alagoas"/>
    <n v="0"/>
    <n v="37500"/>
    <e v="#N/A"/>
    <e v="#N/A"/>
  </r>
  <r>
    <s v="National Fund for Culture"/>
    <n v="967422"/>
    <s v="Restauração da Igreja Matriz de Nossa Senhora da Conceição"/>
    <s v="Cultural Heritage"/>
    <s v="Arquitetônico"/>
    <x v="0"/>
    <x v="1"/>
    <n v="0"/>
    <x v="3"/>
    <s v="MinasGerais"/>
    <n v="0"/>
    <n v="80000"/>
    <e v="#N/A"/>
    <e v="#N/A"/>
  </r>
  <r>
    <s v="National Fund for Culture"/>
    <n v="975140"/>
    <s v="Restauração da Igreja Matriz de Santiago do Iguape"/>
    <s v="Cultural Heritage"/>
    <s v="Arquitetônico"/>
    <x v="0"/>
    <x v="1"/>
    <n v="0"/>
    <x v="21"/>
    <s v="Bahia"/>
    <n v="0"/>
    <n v="49675.5"/>
    <e v="#N/A"/>
    <e v="#N/A"/>
  </r>
  <r>
    <s v="National Fund for Culture"/>
    <n v="35972"/>
    <s v="Restauração da Igreja Santo Alexandre"/>
    <s v="Cultural Heritage"/>
    <s v="Arquitetônico"/>
    <x v="0"/>
    <x v="1"/>
    <n v="0"/>
    <x v="11"/>
    <s v="Pará"/>
    <n v="0"/>
    <n v="588343"/>
    <e v="#N/A"/>
    <e v="#N/A"/>
  </r>
  <r>
    <s v="National Fund for Culture"/>
    <n v="975141"/>
    <s v="Restauração da Pavimentação e Passeios dos Sítios Históricos de Olinda"/>
    <s v="Cultural Heritage"/>
    <s v="Arquitetônico"/>
    <x v="0"/>
    <x v="1"/>
    <n v="0"/>
    <x v="4"/>
    <s v="Pernambuco"/>
    <n v="0"/>
    <n v="119252"/>
    <e v="#N/A"/>
    <e v="#N/A"/>
  </r>
  <r>
    <s v="National Fund for Culture"/>
    <n v="968781"/>
    <s v="Restauração de Cinco Pinturas de Cavaletes"/>
    <s v="Visual Arts"/>
    <s v="Plásticas"/>
    <x v="2"/>
    <x v="1"/>
    <n v="0"/>
    <x v="11"/>
    <s v="Pará"/>
    <n v="0"/>
    <n v="314125"/>
    <e v="#N/A"/>
    <e v="#N/A"/>
  </r>
  <r>
    <s v="National Fund for Culture"/>
    <n v="969077"/>
    <s v="RESTAURAÇÃO DE PRÉDIOS HISTÓRICOS"/>
    <s v="Cultural Heritage"/>
    <s v="História"/>
    <x v="1"/>
    <x v="1"/>
    <n v="0"/>
    <x v="0"/>
    <s v="RioGrandedoSul"/>
    <n v="0"/>
    <n v="50000"/>
    <e v="#N/A"/>
    <e v="#N/A"/>
  </r>
  <r>
    <s v="National Fund for Culture"/>
    <n v="35977"/>
    <s v="Restauração do Porto de São Mateus"/>
    <s v="Cultural Heritage"/>
    <s v="Arquitetônico"/>
    <x v="0"/>
    <x v="1"/>
    <n v="0"/>
    <x v="16"/>
    <s v="EspíritoSanto"/>
    <n v="0"/>
    <n v="735892.51"/>
    <e v="#N/A"/>
    <e v="#N/A"/>
  </r>
  <r>
    <s v="National Fund for Culture"/>
    <n v="967959"/>
    <s v="Restauração e Adequação do Prédio da Estação Ferroviária de Pará de Minas"/>
    <s v="Cultural Heritage"/>
    <s v="Arquitetônico"/>
    <x v="0"/>
    <x v="1"/>
    <n v="0"/>
    <x v="3"/>
    <s v="MinasGerais"/>
    <n v="0"/>
    <n v="125000"/>
    <e v="#N/A"/>
    <e v="#N/A"/>
  </r>
  <r>
    <s v="National Fund for Culture"/>
    <n v="960508"/>
    <s v="RESTAURAÇÃO E REFORMA DA GALERIA METROPOLITANA DE ARTES ALOÍSIO MAGALHÃES"/>
    <s v="Cultural Heritage"/>
    <s v="Arquitetônico"/>
    <x v="0"/>
    <x v="1"/>
    <n v="0"/>
    <x v="4"/>
    <s v="Pernambuco"/>
    <n v="0"/>
    <n v="500000"/>
    <e v="#N/A"/>
    <e v="#N/A"/>
  </r>
  <r>
    <s v="National Fund for Culture"/>
    <n v="969003"/>
    <s v="Restauração e reforma da pinacoteca do Estado de São Paulo."/>
    <s v="Cultural Heritage"/>
    <s v="Arquitetônico"/>
    <x v="0"/>
    <x v="1"/>
    <n v="0"/>
    <x v="22"/>
    <s v="SantaCatarina"/>
    <n v="0"/>
    <n v="2821249"/>
    <e v="#N/A"/>
    <e v="#N/A"/>
  </r>
  <r>
    <s v="National Fund for Culture"/>
    <n v="975398"/>
    <s v="Restauração e Revitalização  do Antigo Mercardo Municipal de Diamantina"/>
    <s v="Cultural Heritage"/>
    <s v="Arquitetônico"/>
    <x v="0"/>
    <x v="1"/>
    <n v="0"/>
    <x v="3"/>
    <s v="MinasGerais"/>
    <n v="0"/>
    <n v="112500"/>
    <e v="#N/A"/>
    <e v="#N/A"/>
  </r>
  <r>
    <s v="National Fund for Culture"/>
    <n v="962470"/>
    <s v="Restauro de 7 Filmes Brasileiros"/>
    <s v="Audiovisual"/>
    <s v="Preservação/Restauração da Memória Cinematográfica"/>
    <x v="0"/>
    <x v="1"/>
    <n v="0"/>
    <x v="12"/>
    <s v="SãoPaulo"/>
    <n v="0"/>
    <n v="135000"/>
    <e v="#N/A"/>
    <e v="#N/A"/>
  </r>
  <r>
    <s v="National Fund for Culture"/>
    <n v="975438"/>
    <s v="Restauro de Emergência  em Nove Segmentos do Patrimônio Cultural"/>
    <s v="Cultural Heritage"/>
    <s v="Arquitetônico"/>
    <x v="0"/>
    <x v="1"/>
    <n v="0"/>
    <x v="5"/>
    <s v="RiodeJaneiro"/>
    <n v="0"/>
    <n v="714416"/>
    <e v="#N/A"/>
    <e v="#N/A"/>
  </r>
  <r>
    <s v="National Fund for Culture"/>
    <n v="962458"/>
    <s v="Revista do Cinema Brasileiro"/>
    <s v="Audiovisual"/>
    <s v="Produção Televisiva"/>
    <x v="2"/>
    <x v="1"/>
    <n v="0"/>
    <x v="5"/>
    <s v="RiodeJaneiro"/>
    <n v="0"/>
    <n v="120000"/>
    <e v="#N/A"/>
    <e v="#N/A"/>
  </r>
  <r>
    <s v="National Fund for Culture"/>
    <n v="962462"/>
    <s v="Rio Cine Festival (XII)"/>
    <s v="Audiovisual"/>
    <s v="Difusão"/>
    <x v="5"/>
    <x v="1"/>
    <n v="0"/>
    <x v="5"/>
    <s v="RiodeJaneiro"/>
    <n v="0"/>
    <n v="100000"/>
    <e v="#N/A"/>
    <e v="#N/A"/>
  </r>
  <r>
    <s v="National Fund for Culture"/>
    <n v="975430"/>
    <s v="Rui Barbosa em Ação"/>
    <s v="Integrated Arts"/>
    <s v="Artes Integradas"/>
    <x v="1"/>
    <x v="1"/>
    <n v="0"/>
    <x v="5"/>
    <s v="RiodeJaneiro"/>
    <n v="0"/>
    <n v="163500"/>
    <e v="#N/A"/>
    <e v="#N/A"/>
  </r>
  <r>
    <s v="National Fund for Culture"/>
    <n v="35930"/>
    <s v="Salão de Artes Plásticas de Rondônia"/>
    <s v="Visual Arts"/>
    <s v="Plásticas"/>
    <x v="2"/>
    <x v="1"/>
    <n v="0"/>
    <x v="23"/>
    <s v="Rondônia"/>
    <n v="0"/>
    <n v="93000"/>
    <e v="#N/A"/>
    <e v="#N/A"/>
  </r>
  <r>
    <s v="National Fund for Culture"/>
    <n v="975360"/>
    <s v="Salão de Artes Plásticas de Rondônia"/>
    <s v="Visual Arts"/>
    <s v="Plásticas"/>
    <x v="2"/>
    <x v="1"/>
    <n v="0"/>
    <x v="23"/>
    <s v="Rondônia"/>
    <n v="0"/>
    <n v="93000"/>
    <e v="#N/A"/>
    <e v="#N/A"/>
  </r>
  <r>
    <s v="National Fund for Culture"/>
    <n v="968314"/>
    <s v="Semana Euclidiana 96"/>
    <s v="Integrated Arts"/>
    <s v="Artes Integradas"/>
    <x v="1"/>
    <x v="1"/>
    <n v="0"/>
    <x v="12"/>
    <s v="SãoPaulo"/>
    <n v="0"/>
    <n v="62500"/>
    <e v="#N/A"/>
    <e v="#N/A"/>
  </r>
  <r>
    <s v="National Fund for Culture"/>
    <n v="962471"/>
    <s v="Seminário o Cinema no Final do Século XX"/>
    <s v="Audiovisual"/>
    <s v="Difusão"/>
    <x v="5"/>
    <x v="1"/>
    <n v="0"/>
    <x v="6"/>
    <s v="Ceará"/>
    <n v="0"/>
    <n v="50000"/>
    <e v="#N/A"/>
    <e v="#N/A"/>
  </r>
  <r>
    <s v="National Fund for Culture"/>
    <n v="968998"/>
    <s v="Serviços de Conservação no Círculo Operário De Penedo"/>
    <s v="Cultural Heritage"/>
    <s v="Arquitetônico"/>
    <x v="0"/>
    <x v="1"/>
    <n v="0"/>
    <x v="20"/>
    <s v="Alagoas"/>
    <n v="0"/>
    <n v="37721.5"/>
    <e v="#N/A"/>
    <e v="#N/A"/>
  </r>
  <r>
    <s v="National Fund for Culture"/>
    <n v="969090"/>
    <s v="SÍTIO BURLE MARX"/>
    <s v="Cultural Heritage"/>
    <s v="Museu"/>
    <x v="2"/>
    <x v="1"/>
    <n v="0"/>
    <x v="1"/>
    <s v="DistritoFederal"/>
    <n v="0"/>
    <n v="50000"/>
    <e v="#N/A"/>
    <e v="#N/A"/>
  </r>
  <r>
    <s v="National Fund for Culture"/>
    <n v="960261"/>
    <s v="TEATRO GREGÓRIO DE MATTOS"/>
    <s v="Cultural Heritage"/>
    <s v="Arquitetônico"/>
    <x v="0"/>
    <x v="1"/>
    <n v="0"/>
    <x v="21"/>
    <s v="Bahia"/>
    <n v="0"/>
    <n v="50000"/>
    <e v="#N/A"/>
    <e v="#N/A"/>
  </r>
  <r>
    <s v="National Fund for Culture"/>
    <n v="969073"/>
    <s v="TERRAS DE PRETO"/>
    <s v="Cultural Heritage"/>
    <s v="Cultura Afro Brasileira"/>
    <x v="3"/>
    <x v="1"/>
    <n v="0"/>
    <x v="5"/>
    <s v="RiodeJaneiro"/>
    <n v="0"/>
    <n v="100000"/>
    <e v="#N/A"/>
    <e v="#N/A"/>
  </r>
  <r>
    <s v="National Fund for Culture"/>
    <n v="977760"/>
    <s v="16º SALÃO NACIONAL DE ARTES PLÁSTICAS"/>
    <s v="Cultural Heritage"/>
    <s v="Arquitetônico"/>
    <x v="0"/>
    <x v="2"/>
    <n v="0"/>
    <x v="5"/>
    <s v="RiodeJaneiro"/>
    <n v="0"/>
    <n v="250000"/>
    <e v="#N/A"/>
    <e v="#N/A"/>
  </r>
  <r>
    <s v="National Fund for Culture"/>
    <n v="977746"/>
    <s v="24ª BIENAL INTERNACIONAL DE SÃO PAULO"/>
    <s v="Cultural Heritage"/>
    <s v="Arquitetônico"/>
    <x v="0"/>
    <x v="2"/>
    <n v="0"/>
    <x v="12"/>
    <s v="SãoPaulo"/>
    <n v="0"/>
    <n v="2000000"/>
    <e v="#N/A"/>
    <e v="#N/A"/>
  </r>
  <r>
    <s v="National Fund for Culture"/>
    <n v="977745"/>
    <s v="3ª BIENAL INTERNACIONAL DE ARQUITETURA DE SÃO PAULO"/>
    <s v="Cultural Heritage"/>
    <s v="Arquitetônico"/>
    <x v="0"/>
    <x v="2"/>
    <n v="0"/>
    <x v="12"/>
    <s v="SãoPaulo"/>
    <n v="0"/>
    <n v="47679.92"/>
    <e v="#N/A"/>
    <e v="#N/A"/>
  </r>
  <r>
    <s v="National Fund for Culture"/>
    <n v="977726"/>
    <s v="A CRITICAL STUDY OF HISTORY"/>
    <s v="Cultural Heritage"/>
    <s v="Arquitetônico"/>
    <x v="0"/>
    <x v="2"/>
    <n v="0"/>
    <x v="5"/>
    <s v="RiodeJaneiro"/>
    <n v="0"/>
    <n v="40000"/>
    <e v="#N/A"/>
    <e v="#N/A"/>
  </r>
  <r>
    <s v="National Fund for Culture"/>
    <n v="977566"/>
    <s v="A Juventude eo Velho Chico."/>
    <s v="Humanities"/>
    <s v="Biblioteca"/>
    <x v="3"/>
    <x v="2"/>
    <n v="0"/>
    <x v="1"/>
    <s v="DistritoFederal"/>
    <n v="0"/>
    <n v="15000"/>
    <e v="#N/A"/>
    <e v="#N/A"/>
  </r>
  <r>
    <s v="National Fund for Culture"/>
    <n v="977098"/>
    <s v="ADAPTAÇÃO DE ESPAÇO PARA  CRIAÇÃO DA CASA DA CULTURA"/>
    <s v="Cultural Heritage"/>
    <s v="Arquitetônico"/>
    <x v="0"/>
    <x v="2"/>
    <n v="0"/>
    <x v="9"/>
    <s v="Paraná"/>
    <n v="0"/>
    <n v="159844"/>
    <e v="#N/A"/>
    <e v="#N/A"/>
  </r>
  <r>
    <s v="National Fund for Culture"/>
    <n v="977703"/>
    <s v="AGENCIAMENTO CULTURAL DO BAIRRO DO RECIFE (P)"/>
    <s v="Cultural Heritage"/>
    <s v="Arquitetônico"/>
    <x v="0"/>
    <x v="2"/>
    <n v="0"/>
    <x v="4"/>
    <s v="Pernambuco"/>
    <n v="0"/>
    <n v="320000"/>
    <e v="#N/A"/>
    <e v="#N/A"/>
  </r>
  <r>
    <s v="National Fund for Culture"/>
    <n v="985818"/>
    <s v="Alameda dos Presépios"/>
    <s v="Integrated Arts"/>
    <s v="Artes Integradas"/>
    <x v="1"/>
    <x v="2"/>
    <n v="0"/>
    <x v="0"/>
    <s v="RioGrandedoSul"/>
    <n v="0"/>
    <n v="0"/>
    <e v="#N/A"/>
    <e v="#N/A"/>
  </r>
  <r>
    <s v="National Fund for Culture"/>
    <n v="977540"/>
    <s v="Ampliação da biblioteca pública"/>
    <s v="Humanities"/>
    <s v="Biblioteca"/>
    <x v="3"/>
    <x v="2"/>
    <n v="0"/>
    <x v="9"/>
    <s v="Paraná"/>
    <n v="0"/>
    <n v="42195"/>
    <e v="#N/A"/>
    <e v="#N/A"/>
  </r>
  <r>
    <s v="National Fund for Culture"/>
    <n v="977683"/>
    <s v="AMPLIAÇÃO E MELHORIA DA BIBLIOTECA PÚBLICA"/>
    <s v="Cultural Heritage"/>
    <s v="Arquitetônico"/>
    <x v="0"/>
    <x v="2"/>
    <n v="0"/>
    <x v="3"/>
    <s v="MinasGerais"/>
    <n v="0"/>
    <n v="71112.399999999994"/>
    <e v="#N/A"/>
    <e v="#N/A"/>
  </r>
  <r>
    <s v="National Fund for Culture"/>
    <n v="967184"/>
    <s v="Ampliação e Reforma da Casa da Cultura."/>
    <s v="Cultural Heritage"/>
    <s v="Arquitetônico"/>
    <x v="0"/>
    <x v="2"/>
    <n v="0"/>
    <x v="11"/>
    <s v="Pará"/>
    <n v="0"/>
    <n v="179480"/>
    <e v="#N/A"/>
    <e v="#N/A"/>
  </r>
  <r>
    <s v="National Fund for Culture"/>
    <n v="976819"/>
    <s v="Ampliação e reformas nas dependências do Centro Educativo Social (Emenda 97)"/>
    <s v="Cultural Heritage"/>
    <s v="Arquitetônico"/>
    <x v="0"/>
    <x v="2"/>
    <n v="0"/>
    <x v="8"/>
    <s v="Paraíba"/>
    <n v="0"/>
    <n v="102735.83"/>
    <e v="#N/A"/>
    <e v="#N/A"/>
  </r>
  <r>
    <s v="National Fund for Culture"/>
    <n v="967409"/>
    <s v="Aparelhamento Geral do Ape- Es - DESTAQUE"/>
    <s v="Cultural Heritage"/>
    <s v="Acervo"/>
    <x v="0"/>
    <x v="2"/>
    <n v="0"/>
    <x v="16"/>
    <s v="EspíritoSanto"/>
    <n v="0"/>
    <n v="50000"/>
    <e v="#N/A"/>
    <e v="#N/A"/>
  </r>
  <r>
    <s v="National Fund for Culture"/>
    <n v="977732"/>
    <s v="APOIO A PROD. CULT. FESTIVAL GAUCHO DE ARTE E TRADIÇÃO"/>
    <s v="Cultural Heritage"/>
    <s v="Artesanato/Folclore"/>
    <x v="1"/>
    <x v="2"/>
    <n v="0"/>
    <x v="0"/>
    <s v="RioGrandedoSul"/>
    <n v="0"/>
    <n v="133664"/>
    <e v="#N/A"/>
    <e v="#N/A"/>
  </r>
  <r>
    <s v="National Fund for Culture"/>
    <n v="977654"/>
    <s v="APOIO A PRODUÇÃO CULTURAL E ARTÍSTICA EM SALVADOR"/>
    <s v="Cultural Heritage"/>
    <s v="Artesanato/Folclore"/>
    <x v="1"/>
    <x v="2"/>
    <n v="0"/>
    <x v="21"/>
    <s v="Bahia"/>
    <n v="0"/>
    <n v="178219"/>
    <e v="#N/A"/>
    <e v="#N/A"/>
  </r>
  <r>
    <s v="National Fund for Culture"/>
    <n v="975243"/>
    <s v="Apoio e Incentivo aos Festejos Juninos Maranhenses (Evento Selecionado)"/>
    <s v="Cultural Heritage"/>
    <s v="Artesanato/Folclore"/>
    <x v="1"/>
    <x v="2"/>
    <n v="0"/>
    <x v="17"/>
    <s v="Maranhão"/>
    <n v="0"/>
    <n v="137500"/>
    <e v="#N/A"/>
    <e v="#N/A"/>
  </r>
  <r>
    <s v="National Fund for Culture"/>
    <n v="977724"/>
    <s v="APRESENTAÇÃO DA ORQUESTRA NO &quot;GOLD ROOM&quot;"/>
    <s v="Cultural Heritage"/>
    <s v="Artesanato/Folclore"/>
    <x v="1"/>
    <x v="2"/>
    <n v="0"/>
    <x v="5"/>
    <s v="RiodeJaneiro"/>
    <n v="0"/>
    <n v="40000"/>
    <e v="#N/A"/>
    <e v="#N/A"/>
  </r>
  <r>
    <s v="National Fund for Culture"/>
    <n v="977714"/>
    <s v="APRESENTAÇÃO DE 10 ESPETÁLOS DO CIRCO ZANQUETTINI"/>
    <s v="Cultural Heritage"/>
    <s v="Artesanato/Folclore"/>
    <x v="1"/>
    <x v="2"/>
    <n v="0"/>
    <x v="9"/>
    <s v="Paraná"/>
    <n v="0"/>
    <n v="40000"/>
    <e v="#N/A"/>
    <e v="#N/A"/>
  </r>
  <r>
    <s v="National Fund for Culture"/>
    <n v="977524"/>
    <s v="Aquisição de acervo bibliográfico, equipamento e mobiliário para impl. de uma biblioteca púbica."/>
    <s v="Humanities"/>
    <s v="Biblioteca"/>
    <x v="3"/>
    <x v="2"/>
    <n v="0"/>
    <x v="21"/>
    <s v="Bahia"/>
    <n v="0"/>
    <n v="19757"/>
    <e v="#N/A"/>
    <e v="#N/A"/>
  </r>
  <r>
    <s v="National Fund for Culture"/>
    <n v="977696"/>
    <s v="AQUISIÇÃO DE EQUIPAMENTO  P/ MUSEU DA IMAGEM E DO SOM"/>
    <s v="Cultural Heritage"/>
    <s v="Acervo"/>
    <x v="0"/>
    <x v="2"/>
    <n v="0"/>
    <x v="11"/>
    <s v="Pará"/>
    <n v="0"/>
    <n v="179065.08"/>
    <e v="#N/A"/>
    <e v="#N/A"/>
  </r>
  <r>
    <s v="National Fund for Culture"/>
    <n v="967192"/>
    <s v="Aquisição de Equipamentos e Acervo Bilbliográfico de Castanheiras"/>
    <s v="Humanities"/>
    <s v="Edição de Livros"/>
    <x v="4"/>
    <x v="2"/>
    <n v="0"/>
    <x v="23"/>
    <s v="Rondônia"/>
    <n v="0"/>
    <n v="20320"/>
    <e v="#N/A"/>
    <e v="#N/A"/>
  </r>
  <r>
    <s v="National Fund for Culture"/>
    <n v="977704"/>
    <s v="AQUISIÇÃO DE UNIDADE MÓVEL CULTURAL"/>
    <s v="Cultural Heritage"/>
    <s v="Acervo"/>
    <x v="0"/>
    <x v="2"/>
    <n v="0"/>
    <x v="4"/>
    <s v="Pernambuco"/>
    <n v="0"/>
    <n v="133017.92000000001"/>
    <e v="#N/A"/>
    <e v="#N/A"/>
  </r>
  <r>
    <s v="National Fund for Culture"/>
    <n v="968973"/>
    <s v="Arqueologia"/>
    <s v="Cultural Heritage"/>
    <s v="Arqueológico"/>
    <x v="4"/>
    <x v="2"/>
    <n v="0"/>
    <x v="11"/>
    <s v="Pará"/>
    <n v="0"/>
    <n v="37969"/>
    <e v="#N/A"/>
    <e v="#N/A"/>
  </r>
  <r>
    <s v="National Fund for Culture"/>
    <n v="967872"/>
    <s v="Arquitetura da Imigração Italiana no Espirito Santo"/>
    <s v="Humanities"/>
    <s v="Edição de Livros"/>
    <x v="4"/>
    <x v="2"/>
    <n v="0"/>
    <x v="16"/>
    <s v="EspíritoSanto"/>
    <n v="0"/>
    <n v="54345"/>
    <e v="#N/A"/>
    <e v="#N/A"/>
  </r>
  <r>
    <s v="National Fund for Culture"/>
    <n v="967655"/>
    <s v="Arquivo da Cultura e da Educação do Paraná - Programa de Gestão Documental"/>
    <s v="Cultural Heritage"/>
    <s v="Acervos Museológicos"/>
    <x v="0"/>
    <x v="2"/>
    <n v="0"/>
    <x v="9"/>
    <s v="Paraná"/>
    <n v="0"/>
    <n v="40549"/>
    <e v="#N/A"/>
    <e v="#N/A"/>
  </r>
  <r>
    <s v="National Fund for Culture"/>
    <n v="967901"/>
    <s v="Arquivo Histórico de João Pessoa"/>
    <s v="Cultural Heritage"/>
    <s v="Acervos Museológicos"/>
    <x v="0"/>
    <x v="2"/>
    <n v="0"/>
    <x v="8"/>
    <s v="Paraíba"/>
    <n v="0"/>
    <n v="64420"/>
    <e v="#N/A"/>
    <e v="#N/A"/>
  </r>
  <r>
    <s v="National Fund for Culture"/>
    <n v="977575"/>
    <s v="Arrastão Cultural"/>
    <s v="Audiovisual"/>
    <s v="Difusão"/>
    <x v="5"/>
    <x v="2"/>
    <n v="0"/>
    <x v="11"/>
    <s v="Pará"/>
    <n v="0"/>
    <n v="98109"/>
    <e v="#N/A"/>
    <e v="#N/A"/>
  </r>
  <r>
    <s v="National Fund for Culture"/>
    <n v="967873"/>
    <s v="Arte Maior nos Dedos de Nelson Freire(A)"/>
    <s v="Music"/>
    <s v="Música Popular"/>
    <x v="4"/>
    <x v="2"/>
    <n v="0"/>
    <x v="16"/>
    <s v="EspíritoSanto"/>
    <n v="0"/>
    <n v="37500"/>
    <e v="#N/A"/>
    <e v="#N/A"/>
  </r>
  <r>
    <s v="National Fund for Culture"/>
    <n v="975431"/>
    <s v="Artes  Plásticas"/>
    <s v="Integrated Arts"/>
    <s v="Artes Integradas"/>
    <x v="1"/>
    <x v="2"/>
    <n v="0"/>
    <x v="23"/>
    <s v="Rondônia"/>
    <n v="0"/>
    <n v="16900"/>
    <e v="#N/A"/>
    <e v="#N/A"/>
  </r>
  <r>
    <s v="National Fund for Culture"/>
    <n v="975432"/>
    <s v="Artes Cênicas"/>
    <s v="Performing Arts"/>
    <s v="Teatro"/>
    <x v="0"/>
    <x v="2"/>
    <n v="0"/>
    <x v="23"/>
    <s v="Rondônia"/>
    <n v="0"/>
    <n v="15000"/>
    <e v="#N/A"/>
    <e v="#N/A"/>
  </r>
  <r>
    <s v="National Fund for Culture"/>
    <n v="974018"/>
    <s v="Atlântico Negro - O Mar de Zumbi - Na Rota dos Orixás"/>
    <s v="Audiovisual"/>
    <s v="Produção Cinematográfica"/>
    <x v="2"/>
    <x v="2"/>
    <n v="0"/>
    <x v="5"/>
    <s v="RiodeJaneiro"/>
    <n v="0"/>
    <n v="99609"/>
    <e v="#N/A"/>
    <e v="#N/A"/>
  </r>
  <r>
    <s v="National Fund for Culture"/>
    <n v="985365"/>
    <s v="Bahia em Áudio e Vídeo (Ex Fortalecimento da Associação dos Grêmios) - Emenda 97"/>
    <s v="Audiovisual"/>
    <s v="Produção Cinematográfica"/>
    <x v="2"/>
    <x v="2"/>
    <n v="0"/>
    <x v="21"/>
    <s v="Bahia"/>
    <n v="0"/>
    <n v="378750"/>
    <e v="#N/A"/>
    <e v="#N/A"/>
  </r>
  <r>
    <s v="National Fund for Culture"/>
    <n v="975703"/>
    <s v="Bahia Memória Viva"/>
    <s v="Audiovisual"/>
    <s v="Videofonográfica"/>
    <x v="0"/>
    <x v="2"/>
    <n v="0"/>
    <x v="21"/>
    <s v="Bahia"/>
    <n v="0"/>
    <n v="156505"/>
    <e v="#N/A"/>
    <e v="#N/A"/>
  </r>
  <r>
    <s v="National Fund for Culture"/>
    <n v="974000"/>
    <s v="Bahia Memória Viva - 1a. Etapa"/>
    <s v="Audiovisual"/>
    <s v="Produção Cinematográfica"/>
    <x v="2"/>
    <x v="2"/>
    <n v="0"/>
    <x v="21"/>
    <s v="Bahia"/>
    <n v="0"/>
    <n v="125204"/>
    <e v="#N/A"/>
    <e v="#N/A"/>
  </r>
  <r>
    <s v="National Fund for Culture"/>
    <n v="977728"/>
    <s v="BRASIL 500 ANOS - EXPERIÊNCIA E    DESTINO"/>
    <s v="Cultural Heritage"/>
    <s v="Arquitetônico"/>
    <x v="0"/>
    <x v="2"/>
    <n v="0"/>
    <x v="5"/>
    <s v="RiodeJaneiro"/>
    <n v="0"/>
    <n v="150000"/>
    <e v="#N/A"/>
    <e v="#N/A"/>
  </r>
  <r>
    <s v="National Fund for Culture"/>
    <n v="967452"/>
    <s v="Caixa Estante"/>
    <s v="Cultural Heritage"/>
    <s v="Acervo"/>
    <x v="0"/>
    <x v="2"/>
    <n v="0"/>
    <x v="17"/>
    <s v="Maranhão"/>
    <n v="0"/>
    <n v="53318"/>
    <e v="#N/A"/>
    <e v="#N/A"/>
  </r>
  <r>
    <s v="National Fund for Culture"/>
    <n v="975349"/>
    <s v="Cantocantins - Festival de Música do Estado do Tocantins (evento Selecionado)"/>
    <s v="Integrated Arts"/>
    <s v="Artes Integradas"/>
    <x v="1"/>
    <x v="2"/>
    <n v="0"/>
    <x v="2"/>
    <s v="Tocantins"/>
    <n v="0"/>
    <n v="50000"/>
    <e v="#N/A"/>
    <e v="#N/A"/>
  </r>
  <r>
    <s v="National Fund for Culture"/>
    <n v="986564"/>
    <s v="CD's Concerto de Cantoras Negras Brasileiras"/>
    <s v="Music"/>
    <s v="Música Popular"/>
    <x v="4"/>
    <x v="2"/>
    <n v="0"/>
    <x v="1"/>
    <s v="DistritoFederal"/>
    <n v="0"/>
    <n v="93750"/>
    <e v="#N/A"/>
    <e v="#N/A"/>
  </r>
  <r>
    <s v="National Fund for Culture"/>
    <n v="973997"/>
    <s v="Cem Anos de Cinema"/>
    <s v="Audiovisual"/>
    <s v="Difusão"/>
    <x v="5"/>
    <x v="2"/>
    <n v="0"/>
    <x v="3"/>
    <s v="MinasGerais"/>
    <n v="0"/>
    <n v="109520"/>
    <e v="#N/A"/>
    <e v="#N/A"/>
  </r>
  <r>
    <s v="National Fund for Culture"/>
    <n v="968044"/>
    <s v="Centenário do Cineasta Humberto Mauro - DESTAQUE"/>
    <s v="Audiovisual"/>
    <s v="Preservação/Restauração da Memória Cinematográfica"/>
    <x v="0"/>
    <x v="2"/>
    <n v="0"/>
    <x v="3"/>
    <s v="MinasGerais"/>
    <n v="0"/>
    <n v="47635"/>
    <e v="#N/A"/>
    <e v="#N/A"/>
  </r>
  <r>
    <s v="National Fund for Culture"/>
    <n v="976619"/>
    <s v="Centro Cultural Arroio Grande-Emenda"/>
    <s v="Cultural Heritage"/>
    <s v="Arquitetônico"/>
    <x v="0"/>
    <x v="2"/>
    <n v="0"/>
    <x v="0"/>
    <s v="RioGrandedoSul"/>
    <n v="0"/>
    <n v="125000"/>
    <e v="#N/A"/>
    <e v="#N/A"/>
  </r>
  <r>
    <s v="National Fund for Culture"/>
    <n v="975959"/>
    <s v="Centro de Eventos de Passo Fundo-Emenda 97"/>
    <s v="Cultural Heritage"/>
    <s v="Arquitetônico"/>
    <x v="0"/>
    <x v="2"/>
    <n v="0"/>
    <x v="0"/>
    <s v="RioGrandedoSul"/>
    <n v="0"/>
    <n v="355689"/>
    <e v="#N/A"/>
    <e v="#N/A"/>
  </r>
  <r>
    <s v="National Fund for Culture"/>
    <n v="974005"/>
    <s v="Cine Ceará  - Festival Nacional de Cinema e Vídeo"/>
    <s v="Audiovisual"/>
    <s v="Difusão"/>
    <x v="5"/>
    <x v="2"/>
    <n v="0"/>
    <x v="6"/>
    <s v="Ceará"/>
    <n v="0"/>
    <n v="60000"/>
    <e v="#N/A"/>
    <e v="#N/A"/>
  </r>
  <r>
    <s v="National Fund for Culture"/>
    <n v="975076"/>
    <s v="Circo Nerino - DESTAQUE"/>
    <s v="Performing Arts"/>
    <s v="Circo"/>
    <x v="3"/>
    <x v="2"/>
    <n v="0"/>
    <x v="12"/>
    <s v="SãoPaulo"/>
    <n v="0"/>
    <n v="37500"/>
    <e v="#N/A"/>
    <e v="#N/A"/>
  </r>
  <r>
    <s v="National Fund for Culture"/>
    <n v="977756"/>
    <s v="CLIMAT MUSEU FOLC. EDISON CARNEIRO"/>
    <s v="Cultural Heritage"/>
    <s v="Acervo"/>
    <x v="0"/>
    <x v="2"/>
    <n v="0"/>
    <x v="5"/>
    <s v="RiodeJaneiro"/>
    <n v="0"/>
    <n v="40000"/>
    <e v="#N/A"/>
    <e v="#N/A"/>
  </r>
  <r>
    <s v="National Fund for Culture"/>
    <n v="986275"/>
    <s v="Co-Edição de Títulos de Autores da Região Norte"/>
    <s v="Humanities"/>
    <s v="Obras de Referência"/>
    <x v="4"/>
    <x v="2"/>
    <n v="0"/>
    <x v="5"/>
    <s v="RiodeJaneiro"/>
    <n v="0"/>
    <n v="250000"/>
    <e v="#N/A"/>
    <e v="#N/A"/>
  </r>
  <r>
    <s v="National Fund for Culture"/>
    <n v="967358"/>
    <s v="Coleção de Gravuras da Coleção Arthur Azevedo"/>
    <s v="Visual Arts"/>
    <s v="Gravura"/>
    <x v="1"/>
    <x v="2"/>
    <n v="0"/>
    <x v="17"/>
    <s v="Maranhão"/>
    <n v="0"/>
    <n v="29903"/>
    <e v="#N/A"/>
    <e v="#N/A"/>
  </r>
  <r>
    <s v="National Fund for Culture"/>
    <n v="975661"/>
    <s v="Comemoração do Centenário de Lorenzo Fernandez  (Evento Selecionado.)"/>
    <s v="Music"/>
    <s v="Música Popular"/>
    <x v="4"/>
    <x v="2"/>
    <n v="0"/>
    <x v="5"/>
    <s v="RiodeJaneiro"/>
    <n v="0"/>
    <n v="53250"/>
    <e v="#N/A"/>
    <e v="#N/A"/>
  </r>
  <r>
    <s v="National Fund for Culture"/>
    <n v="977669"/>
    <s v="COMPLEM. DA RESTAURAÇÃO DA CATEDRAL DE SANT'ANNA"/>
    <s v="Cultural Heritage"/>
    <s v="Arquitetônico"/>
    <x v="0"/>
    <x v="2"/>
    <n v="0"/>
    <x v="14"/>
    <s v="Goiás"/>
    <n v="0"/>
    <n v="99973"/>
    <e v="#N/A"/>
    <e v="#N/A"/>
  </r>
  <r>
    <s v="National Fund for Culture"/>
    <n v="977096"/>
    <s v="COMPLEMENTAÇÃO DA REVITALIZAÇÃO DA CASA DOM AQUINO"/>
    <s v="Cultural Heritage"/>
    <s v="Arquitetônico"/>
    <x v="0"/>
    <x v="2"/>
    <n v="0"/>
    <x v="18"/>
    <s v="MatoGrosso"/>
    <n v="0"/>
    <n v="95999"/>
    <e v="#N/A"/>
    <e v="#N/A"/>
  </r>
  <r>
    <s v="National Fund for Culture"/>
    <n v="977685"/>
    <s v="COMPLEMENTAÇÃO DAS OBRAS DO ARQUIVO PÚBLICO"/>
    <s v="Cultural Heritage"/>
    <s v="História"/>
    <x v="1"/>
    <x v="2"/>
    <n v="0"/>
    <x v="3"/>
    <s v="MinasGerais"/>
    <n v="0"/>
    <n v="399372.88"/>
    <e v="#N/A"/>
    <e v="#N/A"/>
  </r>
  <r>
    <s v="National Fund for Culture"/>
    <n v="977723"/>
    <s v="CONCERTOS DE SINOS"/>
    <s v="Cultural Heritage"/>
    <s v="Artesanato/Folclore"/>
    <x v="1"/>
    <x v="2"/>
    <n v="0"/>
    <x v="5"/>
    <s v="RiodeJaneiro"/>
    <n v="0"/>
    <n v="9040.5"/>
    <e v="#N/A"/>
    <e v="#N/A"/>
  </r>
  <r>
    <s v="National Fund for Culture"/>
    <n v="976953"/>
    <s v="Concertos Populares - OSPA/97- Programa Orquestras"/>
    <s v="Music"/>
    <s v="Música Popular"/>
    <x v="4"/>
    <x v="2"/>
    <n v="0"/>
    <x v="0"/>
    <s v="RioGrandedoSul"/>
    <n v="0"/>
    <n v="125000"/>
    <e v="#N/A"/>
    <e v="#N/A"/>
  </r>
  <r>
    <s v="National Fund for Culture"/>
    <n v="975930"/>
    <s v="Conclusão das Obras da Casa de Cultura em Lagoa Vermelha-Emenda 97"/>
    <s v="Cultural Heritage"/>
    <s v="Arquitetônico"/>
    <x v="0"/>
    <x v="2"/>
    <n v="0"/>
    <x v="0"/>
    <s v="RioGrandedoSul"/>
    <n v="0"/>
    <n v="202168.9"/>
    <e v="#N/A"/>
    <e v="#N/A"/>
  </r>
  <r>
    <s v="National Fund for Culture"/>
    <n v="977729"/>
    <s v="CONCLUSÃO DO CENTRO CULTURAL"/>
    <s v="Cultural Heritage"/>
    <s v="Arquitetônico"/>
    <x v="0"/>
    <x v="2"/>
    <n v="0"/>
    <x v="5"/>
    <s v="RiodeJaneiro"/>
    <n v="0"/>
    <n v="66832"/>
    <e v="#N/A"/>
    <e v="#N/A"/>
  </r>
  <r>
    <s v="National Fund for Culture"/>
    <n v="985607"/>
    <s v="Conferência Anual da CECA/ICOM - 1997."/>
    <s v="Integrated Arts"/>
    <s v="Artes Integradas"/>
    <x v="1"/>
    <x v="2"/>
    <n v="0"/>
    <x v="5"/>
    <s v="RiodeJaneiro"/>
    <n v="0"/>
    <n v="96200"/>
    <e v="#N/A"/>
    <e v="#N/A"/>
  </r>
  <r>
    <s v="National Fund for Culture"/>
    <n v="976361"/>
    <s v="Conhecendo e Preservando as Culturas Indígenas"/>
    <s v="Cultural Heritage"/>
    <s v="Cultura Indígena"/>
    <x v="3"/>
    <x v="2"/>
    <n v="0"/>
    <x v="2"/>
    <s v="Tocantins"/>
    <n v="0"/>
    <n v="159830"/>
    <e v="#N/A"/>
    <e v="#N/A"/>
  </r>
  <r>
    <s v="National Fund for Culture"/>
    <n v="967921"/>
    <s v="Conhecer para preservar-2ª etapa"/>
    <s v="Cultural Heritage"/>
    <s v="História"/>
    <x v="1"/>
    <x v="2"/>
    <n v="0"/>
    <x v="2"/>
    <s v="Tocantins"/>
    <n v="0"/>
    <n v="163505"/>
    <e v="#N/A"/>
    <e v="#N/A"/>
  </r>
  <r>
    <s v="National Fund for Culture"/>
    <n v="977526"/>
    <s v="Cons. Bibl. PM Tangará/RN"/>
    <s v="Humanities"/>
    <s v="Biblioteca"/>
    <x v="3"/>
    <x v="2"/>
    <n v="0"/>
    <x v="19"/>
    <s v="RioGrandedoNorte"/>
    <n v="0"/>
    <n v="42195"/>
    <e v="#N/A"/>
    <e v="#N/A"/>
  </r>
  <r>
    <s v="National Fund for Culture"/>
    <n v="977672"/>
    <s v="CONSERVAÇÃO DA COLEÇÃO DE GRAVURAS ARTHUR AZEVEDO"/>
    <s v="Cultural Heritage"/>
    <s v="Acervo"/>
    <x v="0"/>
    <x v="2"/>
    <n v="0"/>
    <x v="17"/>
    <s v="Maranhão"/>
    <n v="0"/>
    <n v="144000"/>
    <e v="#N/A"/>
    <e v="#N/A"/>
  </r>
  <r>
    <s v="National Fund for Culture"/>
    <n v="977538"/>
    <s v="Construção da biblioteca pública"/>
    <s v="Humanities"/>
    <s v="Biblioteca"/>
    <x v="3"/>
    <x v="2"/>
    <n v="0"/>
    <x v="13"/>
    <s v="Amapá"/>
    <n v="0"/>
    <n v="210977"/>
    <e v="#N/A"/>
    <e v="#N/A"/>
  </r>
  <r>
    <s v="National Fund for Culture"/>
    <n v="976384"/>
    <s v="Construção de Centro Cultural em Astolfo Dutra"/>
    <s v="Cultural Heritage"/>
    <s v="Arquitetônico"/>
    <x v="0"/>
    <x v="2"/>
    <n v="0"/>
    <x v="3"/>
    <s v="MinasGerais"/>
    <n v="0"/>
    <n v="160058"/>
    <e v="#N/A"/>
    <e v="#N/A"/>
  </r>
  <r>
    <s v="National Fund for Culture"/>
    <n v="976168"/>
    <s v="Construção de Centro Cultural em Horizontina-Emenda 97"/>
    <s v="Cultural Heritage"/>
    <s v="Arquitetônico"/>
    <x v="0"/>
    <x v="2"/>
    <n v="0"/>
    <x v="0"/>
    <s v="RioGrandedoSul"/>
    <n v="0"/>
    <n v="169066.05"/>
    <e v="#N/A"/>
    <e v="#N/A"/>
  </r>
  <r>
    <s v="National Fund for Culture"/>
    <n v="975859"/>
    <s v="Construção de Centro Cultural em Jaramataia"/>
    <s v="Cultural Heritage"/>
    <s v="Arquitetônico"/>
    <x v="0"/>
    <x v="2"/>
    <n v="0"/>
    <x v="20"/>
    <s v="Alagoas"/>
    <n v="0"/>
    <n v="125000"/>
    <e v="#N/A"/>
    <e v="#N/A"/>
  </r>
  <r>
    <s v="National Fund for Culture"/>
    <n v="975929"/>
    <s v="Construção de Centro Cultural em São Jorge-Emenda 97"/>
    <s v="Cultural Heritage"/>
    <s v="Arquitetônico"/>
    <x v="0"/>
    <x v="2"/>
    <n v="0"/>
    <x v="0"/>
    <s v="RioGrandedoSul"/>
    <n v="0"/>
    <n v="259804.42"/>
    <e v="#N/A"/>
    <e v="#N/A"/>
  </r>
  <r>
    <s v="National Fund for Culture"/>
    <n v="968594"/>
    <s v="Construção do Centro Cultural de  Ji-Paraná - Complementação do Teatro"/>
    <s v="Cultural Heritage"/>
    <s v="Arquitetônico"/>
    <x v="0"/>
    <x v="2"/>
    <n v="0"/>
    <x v="23"/>
    <s v="Rondônia"/>
    <n v="0"/>
    <n v="147330.81"/>
    <e v="#N/A"/>
    <e v="#N/A"/>
  </r>
  <r>
    <s v="National Fund for Culture"/>
    <n v="967019"/>
    <s v="Construção do Centro Cultural de Caçu"/>
    <s v="Cultural Heritage"/>
    <s v="Arquitetônico"/>
    <x v="0"/>
    <x v="2"/>
    <n v="0"/>
    <x v="14"/>
    <s v="Goiás"/>
    <n v="0"/>
    <n v="169478"/>
    <e v="#N/A"/>
    <e v="#N/A"/>
  </r>
  <r>
    <s v="National Fund for Culture"/>
    <n v="976956"/>
    <s v="Construção do Centro Cultural de Canudos - Emenda/97"/>
    <s v="Cultural Heritage"/>
    <s v="Arquitetônico"/>
    <x v="0"/>
    <x v="2"/>
    <n v="0"/>
    <x v="21"/>
    <s v="Bahia"/>
    <n v="0"/>
    <n v="105498.06"/>
    <e v="#N/A"/>
    <e v="#N/A"/>
  </r>
  <r>
    <s v="National Fund for Culture"/>
    <n v="975923"/>
    <s v="Construção do Centro Cultural de Catanduvas-Emenda 97"/>
    <s v="Cultural Heritage"/>
    <s v="Arquitetônico"/>
    <x v="0"/>
    <x v="2"/>
    <n v="0"/>
    <x v="9"/>
    <s v="Paraná"/>
    <n v="0"/>
    <n v="126363.95"/>
    <e v="#N/A"/>
    <e v="#N/A"/>
  </r>
  <r>
    <s v="National Fund for Culture"/>
    <n v="976920"/>
    <s v="Construção do Centro Cultural de Costa Marques"/>
    <s v="Cultural Heritage"/>
    <s v="Arquitetônico"/>
    <x v="0"/>
    <x v="2"/>
    <n v="0"/>
    <x v="23"/>
    <s v="Rondônia"/>
    <n v="0"/>
    <n v="35568.75"/>
    <e v="#N/A"/>
    <e v="#N/A"/>
  </r>
  <r>
    <s v="National Fund for Culture"/>
    <n v="975836"/>
    <s v="Construção do Centro Cultural de Manacapuru-Emenda 97"/>
    <s v="Cultural Heritage"/>
    <s v="Arquitetônico"/>
    <x v="0"/>
    <x v="2"/>
    <n v="0"/>
    <x v="15"/>
    <s v="Amazonas"/>
    <n v="0"/>
    <n v="580384"/>
    <e v="#N/A"/>
    <e v="#N/A"/>
  </r>
  <r>
    <s v="National Fund for Culture"/>
    <n v="975551"/>
    <s v="Construção do Centro Cultural de Toledo-Emenda 97"/>
    <s v="Cultural Heritage"/>
    <s v="Arquitetônico"/>
    <x v="0"/>
    <x v="2"/>
    <n v="0"/>
    <x v="9"/>
    <s v="Paraná"/>
    <n v="0"/>
    <n v="672535.07"/>
    <e v="#N/A"/>
    <e v="#N/A"/>
  </r>
  <r>
    <s v="National Fund for Culture"/>
    <n v="975743"/>
    <s v="Construção do Centro Cultural em Guajará-Emenda 97"/>
    <s v="Cultural Heritage"/>
    <s v="Arquitetônico"/>
    <x v="0"/>
    <x v="2"/>
    <n v="0"/>
    <x v="15"/>
    <s v="Amazonas"/>
    <n v="0"/>
    <n v="187500"/>
    <e v="#N/A"/>
    <e v="#N/A"/>
  </r>
  <r>
    <s v="National Fund for Culture"/>
    <n v="977662"/>
    <s v="CONSTRUÇÃO DO TEATRO MUNICIPAL"/>
    <s v="Cultural Heritage"/>
    <s v="Arquitetônico"/>
    <x v="0"/>
    <x v="2"/>
    <n v="0"/>
    <x v="6"/>
    <s v="Ceará"/>
    <n v="0"/>
    <n v="108000"/>
    <e v="#N/A"/>
    <e v="#N/A"/>
  </r>
  <r>
    <s v="National Fund for Culture"/>
    <n v="976023"/>
    <s v="Construção e Equipamento de  Centro Cultural em Rio Branco-Emenda 97"/>
    <s v="Cultural Heritage"/>
    <s v="Arquitetônico"/>
    <x v="0"/>
    <x v="2"/>
    <n v="0"/>
    <x v="25"/>
    <s v="Acre"/>
    <n v="0"/>
    <n v="177844"/>
    <e v="#N/A"/>
    <e v="#N/A"/>
  </r>
  <r>
    <s v="National Fund for Culture"/>
    <n v="977692"/>
    <s v="CONSTRUÇÃO E EQUIPAMENTO DE CENTRO CULTURAL"/>
    <s v="Cultural Heritage"/>
    <s v="Arquitetônico"/>
    <x v="0"/>
    <x v="2"/>
    <n v="0"/>
    <x v="26"/>
    <s v="MatoGrossodoSul"/>
    <n v="0"/>
    <n v="89109"/>
    <e v="#N/A"/>
    <e v="#N/A"/>
  </r>
  <r>
    <s v="National Fund for Culture"/>
    <n v="985680"/>
    <s v="Construção e Equipamento de Centro Cultural em Cruzeiro do Sul"/>
    <s v="Cultural Heritage"/>
    <s v="Arquitetônico"/>
    <x v="0"/>
    <x v="2"/>
    <n v="0"/>
    <x v="25"/>
    <s v="Acre"/>
    <n v="0"/>
    <n v="92044.01"/>
    <e v="#N/A"/>
    <e v="#N/A"/>
  </r>
  <r>
    <s v="National Fund for Culture"/>
    <n v="976273"/>
    <s v="Construção e Equipamento de Centro Cultural em Juranda-Emenda 97"/>
    <s v="Cultural Heritage"/>
    <s v="Arquitetônico"/>
    <x v="0"/>
    <x v="2"/>
    <n v="0"/>
    <x v="9"/>
    <s v="Paraná"/>
    <n v="0"/>
    <n v="241339.1"/>
    <e v="#N/A"/>
    <e v="#N/A"/>
  </r>
  <r>
    <s v="National Fund for Culture"/>
    <n v="976031"/>
    <s v="Construção e Equipamento de Centro Cultural em Paranavaí-Emenda 97"/>
    <s v="Cultural Heritage"/>
    <s v="Arquitetônico"/>
    <x v="0"/>
    <x v="2"/>
    <n v="0"/>
    <x v="9"/>
    <s v="Paraná"/>
    <n v="0"/>
    <n v="118562"/>
    <e v="#N/A"/>
    <e v="#N/A"/>
  </r>
  <r>
    <s v="National Fund for Culture"/>
    <n v="976778"/>
    <s v="Construção e Equipamento de Centro Cultural em Pitanga"/>
    <s v="Cultural Heritage"/>
    <s v="Arquitetônico"/>
    <x v="0"/>
    <x v="2"/>
    <n v="0"/>
    <x v="9"/>
    <s v="Paraná"/>
    <n v="0"/>
    <n v="112607.67"/>
    <e v="#N/A"/>
    <e v="#N/A"/>
  </r>
  <r>
    <s v="National Fund for Culture"/>
    <n v="976519"/>
    <s v="Construção e Equipamento do Centro Cultural de Ichu"/>
    <s v="Cultural Heritage"/>
    <s v="Arquitetônico"/>
    <x v="0"/>
    <x v="2"/>
    <n v="0"/>
    <x v="21"/>
    <s v="Bahia"/>
    <n v="0"/>
    <n v="59279.23"/>
    <e v="#N/A"/>
    <e v="#N/A"/>
  </r>
  <r>
    <s v="National Fund for Culture"/>
    <n v="975837"/>
    <s v="Construção e Equipamento do Centro Cultural de Maximiliano de Almeida-Emenda 97"/>
    <s v="Cultural Heritage"/>
    <s v="Arquitetônico"/>
    <x v="0"/>
    <x v="2"/>
    <n v="0"/>
    <x v="0"/>
    <s v="RioGrandedoSul"/>
    <n v="0"/>
    <n v="118562"/>
    <e v="#N/A"/>
    <e v="#N/A"/>
  </r>
  <r>
    <s v="National Fund for Culture"/>
    <n v="976530"/>
    <s v="Construção e Equipamento do Centro Cultural de Porangatú"/>
    <s v="Cultural Heritage"/>
    <s v="Arquitetônico"/>
    <x v="0"/>
    <x v="2"/>
    <n v="0"/>
    <x v="14"/>
    <s v="Goiás"/>
    <n v="0"/>
    <n v="160060"/>
    <e v="#N/A"/>
    <e v="#N/A"/>
  </r>
  <r>
    <s v="National Fund for Culture"/>
    <n v="975835"/>
    <s v="Construção e Equipamento do Centro Cultural em Espumoso-Emenda 97"/>
    <s v="Cultural Heritage"/>
    <s v="Arquitetônico"/>
    <x v="0"/>
    <x v="2"/>
    <n v="0"/>
    <x v="0"/>
    <s v="RioGrandedoSul"/>
    <n v="0"/>
    <n v="118562.5"/>
    <e v="#N/A"/>
    <e v="#N/A"/>
  </r>
  <r>
    <s v="National Fund for Culture"/>
    <n v="977717"/>
    <s v="CONT. CLIMATIZAÇÃO TEATRO ODILO COSTA"/>
    <s v="Cultural Heritage"/>
    <s v="Acervo"/>
    <x v="0"/>
    <x v="2"/>
    <n v="0"/>
    <x v="5"/>
    <s v="RiodeJaneiro"/>
    <n v="0"/>
    <n v="100000"/>
    <e v="#N/A"/>
    <e v="#N/A"/>
  </r>
  <r>
    <s v="National Fund for Culture"/>
    <n v="977739"/>
    <s v="CONTINUIDADE DA CONSTRUÇÃO DO CENTRO CULTURAL"/>
    <s v="Cultural Heritage"/>
    <s v="Arquitetônico"/>
    <x v="0"/>
    <x v="2"/>
    <n v="0"/>
    <x v="22"/>
    <s v="SantaCatarina"/>
    <n v="0"/>
    <n v="265000"/>
    <e v="#N/A"/>
    <e v="#N/A"/>
  </r>
  <r>
    <s v="National Fund for Culture"/>
    <n v="985547"/>
    <s v="Contratação de Pareceristas"/>
    <s v="Integrated Arts"/>
    <s v="Artes Integradas"/>
    <x v="1"/>
    <x v="2"/>
    <n v="0"/>
    <x v="5"/>
    <s v="RiodeJaneiro"/>
    <n v="0"/>
    <n v="39375"/>
    <e v="#N/A"/>
    <e v="#N/A"/>
  </r>
  <r>
    <s v="National Fund for Culture"/>
    <n v="975723"/>
    <s v="Contratação de Pessoal para Suporte em análise de Projetos Culturais/FBN"/>
    <s v="Cultural Heritage"/>
    <s v="Acervo"/>
    <x v="0"/>
    <x v="2"/>
    <n v="0"/>
    <x v="5"/>
    <s v="RiodeJaneiro"/>
    <n v="0"/>
    <n v="12938"/>
    <e v="#N/A"/>
    <e v="#N/A"/>
  </r>
  <r>
    <s v="National Fund for Culture"/>
    <n v="986165"/>
    <s v="Contratação de Serviços Técnicos Profissionais Especializados"/>
    <s v="Integrated Arts"/>
    <s v="Artes Integradas"/>
    <x v="1"/>
    <x v="2"/>
    <n v="0"/>
    <x v="1"/>
    <s v="DistritoFederal"/>
    <n v="0"/>
    <n v="30625"/>
    <e v="#N/A"/>
    <e v="#N/A"/>
  </r>
  <r>
    <s v="National Fund for Culture"/>
    <n v="976850"/>
    <s v="Contrução e Equipamento de Centro Cultural em Pereiro"/>
    <s v="Cultural Heritage"/>
    <s v="Arquitetônico"/>
    <x v="0"/>
    <x v="2"/>
    <n v="0"/>
    <x v="6"/>
    <s v="Ceará"/>
    <n v="0"/>
    <n v="237125"/>
    <e v="#N/A"/>
    <e v="#N/A"/>
  </r>
  <r>
    <s v="National Fund for Culture"/>
    <n v="970593"/>
    <s v="Convenio   IPHAN/MINC para construção e implantação da Reserva Técnica no MUSEU DA REPÚBLICA."/>
    <s v="Integrated Arts"/>
    <s v="Artes Integradas"/>
    <x v="1"/>
    <x v="2"/>
    <n v="0"/>
    <x v="1"/>
    <s v="DistritoFederal"/>
    <n v="0"/>
    <n v="550000"/>
    <e v="#N/A"/>
    <e v="#N/A"/>
  </r>
  <r>
    <s v="National Fund for Culture"/>
    <n v="970838"/>
    <s v="Convenio   IPHAN/MINC para construção e implantação da Reserva Técnica no MUSEU DA REPÚBLICA."/>
    <s v="Integrated Arts"/>
    <s v="Artes Integradas"/>
    <x v="1"/>
    <x v="2"/>
    <n v="0"/>
    <x v="1"/>
    <s v="DistritoFederal"/>
    <n v="0"/>
    <n v="20000"/>
    <e v="#N/A"/>
    <e v="#N/A"/>
  </r>
  <r>
    <s v="National Fund for Culture"/>
    <n v="970336"/>
    <s v="Convênio 022/97-CGC/SAA/MINC, e IPHAN-SP-/cinemateca  Brasileira-Deposíto Climatizado."/>
    <s v="Cultural Heritage"/>
    <s v="História"/>
    <x v="1"/>
    <x v="2"/>
    <n v="0"/>
    <x v="1"/>
    <s v="DistritoFederal"/>
    <n v="0"/>
    <n v="266000"/>
    <e v="#N/A"/>
    <e v="#N/A"/>
  </r>
  <r>
    <s v="National Fund for Culture"/>
    <n v="970445"/>
    <s v="Convênio MinC e Fundação Cultural Palmares."/>
    <s v="Integrated Arts"/>
    <s v="Artes Integradas"/>
    <x v="1"/>
    <x v="2"/>
    <n v="0"/>
    <x v="1"/>
    <s v="DistritoFederal"/>
    <n v="0"/>
    <n v="77466"/>
    <e v="#N/A"/>
    <e v="#N/A"/>
  </r>
  <r>
    <s v="National Fund for Culture"/>
    <n v="968339"/>
    <s v="Coral dos Vaqueiros"/>
    <s v="Integrated Arts"/>
    <s v="Artes Integradas"/>
    <x v="1"/>
    <x v="2"/>
    <n v="0"/>
    <x v="10"/>
    <s v="Piauí"/>
    <n v="0"/>
    <n v="49395"/>
    <e v="#N/A"/>
    <e v="#N/A"/>
  </r>
  <r>
    <s v="National Fund for Culture"/>
    <n v="975702"/>
    <s v="Cultura e Reforma Agrária - Emenda/97"/>
    <s v="Music"/>
    <s v="Música Popular"/>
    <x v="4"/>
    <x v="2"/>
    <n v="0"/>
    <x v="1"/>
    <s v="DistritoFederal"/>
    <n v="0"/>
    <n v="130635"/>
    <e v="#N/A"/>
    <e v="#N/A"/>
  </r>
  <r>
    <s v="National Fund for Culture"/>
    <n v="967344"/>
    <s v="Cultura Popular, um Caminho"/>
    <s v="Integrated Arts"/>
    <s v="Artes Integradas"/>
    <x v="1"/>
    <x v="2"/>
    <n v="0"/>
    <x v="8"/>
    <s v="Paraíba"/>
    <n v="0"/>
    <n v="29031"/>
    <e v="#N/A"/>
    <e v="#N/A"/>
  </r>
  <r>
    <s v="National Fund for Culture"/>
    <n v="967410"/>
    <s v="Curso de Realização Cinematográfica - DESTAQUE"/>
    <s v="Audiovisual"/>
    <s v="Produção Cinematográfica"/>
    <x v="2"/>
    <x v="2"/>
    <n v="0"/>
    <x v="16"/>
    <s v="EspíritoSanto"/>
    <n v="0"/>
    <n v="52298"/>
    <e v="#N/A"/>
    <e v="#N/A"/>
  </r>
  <r>
    <s v="National Fund for Culture"/>
    <n v="974021"/>
    <s v="Curso de Realização Cinematográfica II"/>
    <s v="Audiovisual"/>
    <s v="Produção Cinematográfica"/>
    <x v="2"/>
    <x v="2"/>
    <n v="0"/>
    <x v="16"/>
    <s v="EspíritoSanto"/>
    <n v="0"/>
    <n v="41838"/>
    <e v="#N/A"/>
    <e v="#N/A"/>
  </r>
  <r>
    <s v="National Fund for Culture"/>
    <n v="977686"/>
    <s v="DA HISTÓRIA AO MITO--"/>
    <s v="Cultural Heritage"/>
    <s v="Arquitetônico"/>
    <x v="0"/>
    <x v="2"/>
    <n v="0"/>
    <x v="3"/>
    <s v="MinasGerais"/>
    <n v="0"/>
    <n v="25852.799999999999"/>
    <e v="#N/A"/>
    <e v="#N/A"/>
  </r>
  <r>
    <s v="National Fund for Culture"/>
    <n v="977547"/>
    <s v="Delmiro Gouveia- 10 de outubro, 80 anos....."/>
    <s v="Performing Arts"/>
    <s v="Teatro"/>
    <x v="0"/>
    <x v="2"/>
    <n v="0"/>
    <x v="20"/>
    <s v="Alagoas"/>
    <n v="0"/>
    <n v="22250"/>
    <e v="#N/A"/>
    <e v="#N/A"/>
  </r>
  <r>
    <s v="National Fund for Culture"/>
    <n v="967317"/>
    <s v="Desenvolvimento de Política Cultural"/>
    <s v="Integrated Arts"/>
    <s v="Artes Integradas"/>
    <x v="1"/>
    <x v="2"/>
    <n v="0"/>
    <x v="4"/>
    <s v="Pernambuco"/>
    <n v="0"/>
    <n v="30460"/>
    <e v="#N/A"/>
    <e v="#N/A"/>
  </r>
  <r>
    <s v="National Fund for Culture"/>
    <n v="967356"/>
    <s v="Dica Frazão"/>
    <s v="Visual Arts"/>
    <s v="Plásticas"/>
    <x v="2"/>
    <x v="2"/>
    <n v="0"/>
    <x v="11"/>
    <s v="Pará"/>
    <n v="0"/>
    <n v="33184"/>
    <e v="#N/A"/>
    <e v="#N/A"/>
  </r>
  <r>
    <s v="National Fund for Culture"/>
    <n v="974020"/>
    <s v="Difusão do Cinema Brasileiro"/>
    <s v="Audiovisual"/>
    <s v="Exibição Cinematográfica"/>
    <x v="1"/>
    <x v="2"/>
    <n v="0"/>
    <x v="5"/>
    <s v="RiodeJaneiro"/>
    <n v="0"/>
    <n v="431000"/>
    <e v="#N/A"/>
    <e v="#N/A"/>
  </r>
  <r>
    <s v="National Fund for Culture"/>
    <n v="35836"/>
    <s v="Dinamização das Atividades da Biblioteca Pública Estadual"/>
    <s v="Humanities"/>
    <s v="Biblioteca"/>
    <x v="3"/>
    <x v="2"/>
    <n v="0"/>
    <x v="25"/>
    <s v="Acre"/>
    <n v="0"/>
    <n v="80501"/>
    <e v="#N/A"/>
    <e v="#N/A"/>
  </r>
  <r>
    <s v="National Fund for Culture"/>
    <n v="967584"/>
    <s v="Dinamização de Espaços Literários Afro-Brasileiros"/>
    <s v="Cultural Heritage"/>
    <s v="Cultura Afro Brasileira"/>
    <x v="3"/>
    <x v="2"/>
    <n v="0"/>
    <x v="12"/>
    <s v="SãoPaulo"/>
    <n v="0"/>
    <n v="27864"/>
    <e v="#N/A"/>
    <e v="#N/A"/>
  </r>
  <r>
    <s v="National Fund for Culture"/>
    <n v="968779"/>
    <s v="Divulgação do Patrimônio Cultural"/>
    <s v="Cultural Heritage"/>
    <s v="História"/>
    <x v="1"/>
    <x v="2"/>
    <n v="0"/>
    <x v="11"/>
    <s v="Pará"/>
    <n v="0"/>
    <n v="21363"/>
    <e v="#N/A"/>
    <e v="#N/A"/>
  </r>
  <r>
    <s v="National Fund for Culture"/>
    <n v="977673"/>
    <s v="DOCUMENTA MARANHÃO/97"/>
    <s v="Cultural Heritage"/>
    <s v="História"/>
    <x v="1"/>
    <x v="2"/>
    <n v="0"/>
    <x v="17"/>
    <s v="Maranhão"/>
    <n v="0"/>
    <n v="612000"/>
    <e v="#N/A"/>
    <e v="#N/A"/>
  </r>
  <r>
    <s v="National Fund for Culture"/>
    <n v="974023"/>
    <s v="Documentação Audio-Visual"/>
    <s v="Audiovisual"/>
    <s v="Infra-estrutura Técnica Audiovisual"/>
    <x v="0"/>
    <x v="2"/>
    <n v="0"/>
    <x v="18"/>
    <s v="MatoGrosso"/>
    <n v="0"/>
    <n v="46470"/>
    <e v="#N/A"/>
    <e v="#N/A"/>
  </r>
  <r>
    <s v="National Fund for Culture"/>
    <n v="985684"/>
    <s v="Domingo é dia de cantoria - Campeonato Paulista de Poetas Repentistas-Emenda 97"/>
    <s v="Integrated Arts"/>
    <s v="Artes Integradas"/>
    <x v="1"/>
    <x v="2"/>
    <n v="0"/>
    <x v="12"/>
    <s v="SãoPaulo"/>
    <n v="0"/>
    <n v="224187.7"/>
    <e v="#N/A"/>
    <e v="#N/A"/>
  </r>
  <r>
    <s v="National Fund for Culture"/>
    <n v="976289"/>
    <s v="Edição de Álbum das Festas Populares Religiosas"/>
    <s v="Integrated Arts"/>
    <s v="Artes Integradas"/>
    <x v="1"/>
    <x v="2"/>
    <n v="0"/>
    <x v="11"/>
    <s v="Pará"/>
    <n v="0"/>
    <n v="28595"/>
    <e v="#N/A"/>
    <e v="#N/A"/>
  </r>
  <r>
    <s v="National Fund for Culture"/>
    <n v="976301"/>
    <s v="Edição de CD's"/>
    <s v="Music"/>
    <s v="Música Popular"/>
    <x v="4"/>
    <x v="2"/>
    <n v="0"/>
    <x v="11"/>
    <s v="Pará"/>
    <n v="0"/>
    <n v="75000"/>
    <e v="#N/A"/>
    <e v="#N/A"/>
  </r>
  <r>
    <s v="National Fund for Culture"/>
    <n v="977658"/>
    <s v="EDIÇÃO DO &quot;LIVRO DE ARTE&quot; DO MUSEU COSTA PINTO"/>
    <s v="Cultural Heritage"/>
    <s v="Acervos Museológicos"/>
    <x v="0"/>
    <x v="2"/>
    <n v="0"/>
    <x v="21"/>
    <s v="Bahia"/>
    <n v="0"/>
    <n v="77430"/>
    <e v="#N/A"/>
    <e v="#N/A"/>
  </r>
  <r>
    <s v="National Fund for Culture"/>
    <n v="977716"/>
    <s v="ENCONTRO DA CULTURA BRASILEIRA"/>
    <s v="Cultural Heritage"/>
    <s v="Cultura Afro Brasileira"/>
    <x v="3"/>
    <x v="2"/>
    <n v="0"/>
    <x v="5"/>
    <s v="RiodeJaneiro"/>
    <n v="0"/>
    <n v="47679.92"/>
    <e v="#N/A"/>
    <e v="#N/A"/>
  </r>
  <r>
    <s v="National Fund for Culture"/>
    <n v="976558"/>
    <s v="Encontro de Diretores Municipais de Cultura (I)"/>
    <s v="Integrated Arts"/>
    <s v="Artes Integradas"/>
    <x v="1"/>
    <x v="2"/>
    <n v="0"/>
    <x v="2"/>
    <s v="Tocantins"/>
    <n v="0"/>
    <n v="25000"/>
    <e v="#N/A"/>
    <e v="#N/A"/>
  </r>
  <r>
    <s v="National Fund for Culture"/>
    <n v="35832"/>
    <s v="Engenho e Arquitetura"/>
    <s v="Humanities"/>
    <s v="Edição de Livros"/>
    <x v="4"/>
    <x v="2"/>
    <n v="0"/>
    <x v="4"/>
    <s v="Pernambuco"/>
    <n v="0"/>
    <n v="55629"/>
    <e v="#N/A"/>
    <e v="#N/A"/>
  </r>
  <r>
    <s v="National Fund for Culture"/>
    <n v="976216"/>
    <s v="Equipar e instrumentalizar o Centro de Criatividade, o Teatro e a Biblioteca do Espaço Cultural -_x000d__x000a_"/>
    <s v="Integrated Arts"/>
    <s v="Artes Integradas"/>
    <x v="1"/>
    <x v="2"/>
    <n v="0"/>
    <x v="2"/>
    <s v="Tocantins"/>
    <n v="0"/>
    <n v="244523.94"/>
    <e v="#N/A"/>
    <e v="#N/A"/>
  </r>
  <r>
    <s v="National Fund for Culture"/>
    <n v="977553"/>
    <s v="Escola Oficina de Salvador."/>
    <s v="Cultural Heritage"/>
    <s v="História"/>
    <x v="1"/>
    <x v="2"/>
    <n v="0"/>
    <x v="21"/>
    <s v="Bahia"/>
    <n v="0"/>
    <n v="56964.9"/>
    <e v="#N/A"/>
    <e v="#N/A"/>
  </r>
  <r>
    <s v="National Fund for Culture"/>
    <n v="970343"/>
    <s v="esenvolvimento de diretrizes de pesquisa para o Programa &quot;BID-Cultura&quot;."/>
    <s v="Integrated Arts"/>
    <s v="Artes Integradas"/>
    <x v="1"/>
    <x v="2"/>
    <n v="0"/>
    <x v="12"/>
    <s v="SãoPaulo"/>
    <n v="0"/>
    <n v="124800"/>
    <e v="#N/A"/>
    <e v="#N/A"/>
  </r>
  <r>
    <s v="National Fund for Culture"/>
    <n v="977709"/>
    <s v="ESPAÇO CULTURAL GILBERTO FREIRE"/>
    <s v="Cultural Heritage"/>
    <s v="Arquitetônico"/>
    <x v="0"/>
    <x v="2"/>
    <n v="0"/>
    <x v="4"/>
    <s v="Pernambuco"/>
    <n v="0"/>
    <n v="50000"/>
    <e v="#N/A"/>
    <e v="#N/A"/>
  </r>
  <r>
    <s v="National Fund for Culture"/>
    <n v="976959"/>
    <s v="Estância da Canção Gaúcha - Emenda 97"/>
    <s v="Music"/>
    <s v="Música Popular"/>
    <x v="4"/>
    <x v="2"/>
    <n v="0"/>
    <x v="0"/>
    <s v="RioGrandedoSul"/>
    <n v="0"/>
    <n v="12500"/>
    <e v="#N/A"/>
    <e v="#N/A"/>
  </r>
  <r>
    <s v="National Fund for Culture"/>
    <n v="977752"/>
    <s v="EXPOSIÇÃO &quot; JESUS RAPHAEL SOTO&quot;"/>
    <s v="Cultural Heritage"/>
    <s v="Arquitetônico"/>
    <x v="0"/>
    <x v="2"/>
    <n v="0"/>
    <x v="12"/>
    <s v="SãoPaulo"/>
    <n v="0"/>
    <n v="25000"/>
    <e v="#N/A"/>
    <e v="#N/A"/>
  </r>
  <r>
    <s v="National Fund for Culture"/>
    <n v="977748"/>
    <s v="EXPOSIÇÃO DE ESCULTURAS"/>
    <s v="Cultural Heritage"/>
    <s v="Arquitetônico"/>
    <x v="0"/>
    <x v="2"/>
    <n v="0"/>
    <x v="12"/>
    <s v="SãoPaulo"/>
    <n v="0"/>
    <n v="110000"/>
    <e v="#N/A"/>
    <e v="#N/A"/>
  </r>
  <r>
    <s v="National Fund for Culture"/>
    <n v="986142"/>
    <s v="Exposição Inaugural do Museu de Arte Moderna Aloísio Magalhães em Recife - Programa Museus"/>
    <s v="Cultural Heritage"/>
    <s v="Acervos Museológicos"/>
    <x v="0"/>
    <x v="2"/>
    <n v="0"/>
    <x v="4"/>
    <s v="Pernambuco"/>
    <n v="0"/>
    <n v="105406"/>
    <e v="#N/A"/>
    <e v="#N/A"/>
  </r>
  <r>
    <s v="National Fund for Culture"/>
    <n v="975526"/>
    <s v="Exposição Memória da Amazônia &quot;Alexandre R. Ferreira&quot;"/>
    <s v="Cultural Heritage"/>
    <s v="História"/>
    <x v="1"/>
    <x v="2"/>
    <n v="0"/>
    <x v="15"/>
    <s v="Amazonas"/>
    <n v="0"/>
    <n v="187500"/>
    <e v="#N/A"/>
    <e v="#N/A"/>
  </r>
  <r>
    <s v="National Fund for Culture"/>
    <n v="985421"/>
    <s v="Exposições de Pinturas de João Câmara em New York"/>
    <s v="Humanities"/>
    <s v="Obras de Referência"/>
    <x v="4"/>
    <x v="2"/>
    <n v="0"/>
    <x v="4"/>
    <s v="Pernambuco"/>
    <n v="0"/>
    <n v="50300"/>
    <e v="#N/A"/>
    <e v="#N/A"/>
  </r>
  <r>
    <s v="National Fund for Culture"/>
    <n v="976305"/>
    <s v="Extensão do Acervo Cinematográfcio do MIS/PA"/>
    <s v="Audiovisual"/>
    <s v="Preservação/Restauração da Memória Cinematográfica"/>
    <x v="0"/>
    <x v="2"/>
    <n v="0"/>
    <x v="11"/>
    <s v="Pará"/>
    <n v="0"/>
    <n v="75728"/>
    <e v="#N/A"/>
    <e v="#N/A"/>
  </r>
  <r>
    <s v="National Fund for Culture"/>
    <n v="974022"/>
    <s v="Extensão do Acervo Cinematográfico do MIS/PA"/>
    <s v="Audiovisual"/>
    <s v="Preservação/Restauração da Memória Cinematográfica"/>
    <x v="0"/>
    <x v="2"/>
    <n v="0"/>
    <x v="11"/>
    <s v="Pará"/>
    <n v="0"/>
    <n v="60582"/>
    <e v="#N/A"/>
    <e v="#N/A"/>
  </r>
  <r>
    <s v="National Fund for Culture"/>
    <n v="975475"/>
    <s v="Fercapo - Festival Nacional da Canção Popular (Evento Selecionado)"/>
    <s v="Music"/>
    <s v="Música Popular"/>
    <x v="4"/>
    <x v="2"/>
    <n v="0"/>
    <x v="9"/>
    <s v="Paraná"/>
    <n v="0"/>
    <n v="125000"/>
    <e v="#N/A"/>
    <e v="#N/A"/>
  </r>
  <r>
    <s v="National Fund for Culture"/>
    <n v="977734"/>
    <s v="FESTIVAL &quot;KERB DE SÃO MIGUEL&quot;"/>
    <s v="Cultural Heritage"/>
    <s v="Artesanato/Folclore"/>
    <x v="1"/>
    <x v="2"/>
    <n v="0"/>
    <x v="0"/>
    <s v="RioGrandedoSul"/>
    <n v="0"/>
    <n v="20000"/>
    <e v="#N/A"/>
    <e v="#N/A"/>
  </r>
  <r>
    <s v="National Fund for Culture"/>
    <n v="974002"/>
    <s v="Festival Cinema e Vídeo de Curitiba"/>
    <s v="Audiovisual"/>
    <s v="Difusão"/>
    <x v="5"/>
    <x v="2"/>
    <n v="0"/>
    <x v="9"/>
    <s v="Paraná"/>
    <n v="0"/>
    <n v="100000"/>
    <e v="#N/A"/>
    <e v="#N/A"/>
  </r>
  <r>
    <s v="National Fund for Culture"/>
    <n v="985548"/>
    <s v="Festival de Arte e Cultura (I)-Emenda 97"/>
    <s v="Integrated Arts"/>
    <s v="Artes Integradas"/>
    <x v="1"/>
    <x v="2"/>
    <n v="0"/>
    <x v="12"/>
    <s v="SãoPaulo"/>
    <n v="0"/>
    <n v="309637"/>
    <e v="#N/A"/>
    <e v="#N/A"/>
  </r>
  <r>
    <s v="National Fund for Culture"/>
    <n v="973996"/>
    <s v="Festival de Brasília  do Cinema Brasileiro (XXX)"/>
    <s v="Audiovisual"/>
    <s v="Difusão"/>
    <x v="5"/>
    <x v="2"/>
    <n v="0"/>
    <x v="1"/>
    <s v="DistritoFederal"/>
    <n v="0"/>
    <n v="150000"/>
    <e v="#N/A"/>
    <e v="#N/A"/>
  </r>
  <r>
    <s v="National Fund for Culture"/>
    <n v="974004"/>
    <s v="Festival de Gramado - Cinema Latino e Brasileiro (XXV)"/>
    <s v="Audiovisual"/>
    <s v="Difusão"/>
    <x v="5"/>
    <x v="2"/>
    <n v="0"/>
    <x v="0"/>
    <s v="RioGrandedoSul"/>
    <n v="0"/>
    <n v="150000"/>
    <e v="#N/A"/>
    <e v="#N/A"/>
  </r>
  <r>
    <s v="National Fund for Culture"/>
    <n v="975608"/>
    <s v="Festival de Inverno da UFMG (29º)"/>
    <s v="Music"/>
    <s v="Música Popular"/>
    <x v="4"/>
    <x v="2"/>
    <n v="0"/>
    <x v="3"/>
    <s v="MinasGerais"/>
    <n v="0"/>
    <n v="74994"/>
    <e v="#N/A"/>
    <e v="#N/A"/>
  </r>
  <r>
    <s v="National Fund for Culture"/>
    <n v="975766"/>
    <s v="Festival de Inverno de Campina Grande (XXII)"/>
    <s v="Integrated Arts"/>
    <s v="Artes Integradas"/>
    <x v="1"/>
    <x v="2"/>
    <n v="0"/>
    <x v="8"/>
    <s v="Paraíba"/>
    <n v="0"/>
    <n v="83750"/>
    <e v="#N/A"/>
    <e v="#N/A"/>
  </r>
  <r>
    <s v="National Fund for Culture"/>
    <n v="974017"/>
    <s v="Festival de Vídeo de Teresina"/>
    <s v="Audiovisual"/>
    <s v="Difusão"/>
    <x v="5"/>
    <x v="2"/>
    <n v="0"/>
    <x v="10"/>
    <s v="Piauí"/>
    <n v="0"/>
    <n v="15001"/>
    <e v="#N/A"/>
    <e v="#N/A"/>
  </r>
  <r>
    <s v="National Fund for Culture"/>
    <n v="975845"/>
    <s v="Festival Folclórico de Parintins (XXXII) - Evento Selecionado"/>
    <s v="Integrated Arts"/>
    <s v="Artes Integradas"/>
    <x v="1"/>
    <x v="2"/>
    <n v="0"/>
    <x v="15"/>
    <s v="Amazonas"/>
    <n v="0"/>
    <n v="156250"/>
    <e v="#N/A"/>
    <e v="#N/A"/>
  </r>
  <r>
    <s v="National Fund for Culture"/>
    <n v="975872"/>
    <s v="Festival Folclórico de Parintins(XXXII) - Boi Caprichoso - Evento Selecionado"/>
    <s v="Integrated Arts"/>
    <s v="Artes Integradas"/>
    <x v="1"/>
    <x v="2"/>
    <n v="0"/>
    <x v="15"/>
    <s v="Amazonas"/>
    <n v="0"/>
    <n v="156250"/>
    <e v="#N/A"/>
    <e v="#N/A"/>
  </r>
  <r>
    <s v="National Fund for Culture"/>
    <n v="973995"/>
    <s v="Festival Internacional de Curtas Metragens de São Paulo (VIII)"/>
    <s v="Audiovisual"/>
    <s v="Difusão"/>
    <x v="5"/>
    <x v="2"/>
    <n v="0"/>
    <x v="12"/>
    <s v="SãoPaulo"/>
    <n v="0"/>
    <n v="100000"/>
    <e v="#N/A"/>
    <e v="#N/A"/>
  </r>
  <r>
    <s v="National Fund for Culture"/>
    <n v="975500"/>
    <s v="Festival Internacional de Música de Câmara do Pará (X)(Evento Selecionado)"/>
    <s v="Music"/>
    <s v="Música Popular"/>
    <x v="4"/>
    <x v="2"/>
    <n v="0"/>
    <x v="11"/>
    <s v="Pará"/>
    <n v="0"/>
    <n v="93750"/>
    <e v="#N/A"/>
    <e v="#N/A"/>
  </r>
  <r>
    <s v="National Fund for Culture"/>
    <n v="975277"/>
    <s v="Festival Internacional de Teatro de Bonecos de Canela (10) (Evento Selecionado)"/>
    <s v="Performing Arts"/>
    <s v="Teatro"/>
    <x v="0"/>
    <x v="2"/>
    <n v="0"/>
    <x v="0"/>
    <s v="RioGrandedoSul"/>
    <n v="0"/>
    <n v="125000"/>
    <e v="#N/A"/>
    <e v="#N/A"/>
  </r>
  <r>
    <s v="National Fund for Culture"/>
    <n v="967363"/>
    <s v="Festival Maranhense de Coros,21º (Evento Selecionado)"/>
    <s v="Music"/>
    <s v="Música Popular"/>
    <x v="4"/>
    <x v="2"/>
    <n v="0"/>
    <x v="17"/>
    <s v="Maranhão"/>
    <n v="0"/>
    <n v="75000"/>
    <e v="#N/A"/>
    <e v="#N/A"/>
  </r>
  <r>
    <s v="National Fund for Culture"/>
    <n v="976720"/>
    <s v="Festival Nacional de Artes da Paraíba/98 (IV)"/>
    <s v="Integrated Arts"/>
    <s v="Artes Integradas"/>
    <x v="1"/>
    <x v="2"/>
    <n v="0"/>
    <x v="8"/>
    <s v="Paraíba"/>
    <n v="0"/>
    <n v="80000"/>
    <e v="#N/A"/>
    <e v="#N/A"/>
  </r>
  <r>
    <s v="National Fund for Culture"/>
    <n v="975560"/>
    <s v="Festival Nacional de Cantadores Repentistas e Poetas Cordelistas (XXXII) (Evento Selecionado)"/>
    <s v="Music"/>
    <s v="Música Popular"/>
    <x v="4"/>
    <x v="2"/>
    <n v="0"/>
    <x v="1"/>
    <s v="DistritoFederal"/>
    <n v="0"/>
    <n v="18750"/>
    <e v="#N/A"/>
    <e v="#N/A"/>
  </r>
  <r>
    <s v="National Fund for Culture"/>
    <n v="986573"/>
    <s v="Festival Nacional de Cantadores Repentistas e Poetas Cordelistas- XXXIII"/>
    <s v="Integrated Arts"/>
    <s v="Artes Integradas"/>
    <x v="1"/>
    <x v="2"/>
    <n v="0"/>
    <x v="1"/>
    <s v="DistritoFederal"/>
    <n v="0"/>
    <n v="43750"/>
    <e v="#N/A"/>
    <e v="#N/A"/>
  </r>
  <r>
    <s v="National Fund for Culture"/>
    <n v="975324"/>
    <s v="Festival Nacional de Música de Câmara, II(Evento Selecionado)"/>
    <s v="Music"/>
    <s v="Música Popular"/>
    <x v="4"/>
    <x v="2"/>
    <n v="0"/>
    <x v="8"/>
    <s v="Paraíba"/>
    <n v="0"/>
    <n v="61353"/>
    <e v="#N/A"/>
    <e v="#N/A"/>
  </r>
  <r>
    <s v="National Fund for Culture"/>
    <n v="975163"/>
    <s v="Festival Universitário de Teatro de Blumenau (11º)(Evneto Selecionado)"/>
    <s v="Performing Arts"/>
    <s v="Teatro"/>
    <x v="0"/>
    <x v="2"/>
    <n v="0"/>
    <x v="22"/>
    <s v="SantaCatarina"/>
    <n v="0"/>
    <n v="125000"/>
    <e v="#N/A"/>
    <e v="#N/A"/>
  </r>
  <r>
    <s v="National Fund for Culture"/>
    <n v="975226"/>
    <s v="FILO-Festival Internacional de Londrina (Evento Selecionado)"/>
    <s v="Performing Arts"/>
    <s v="Teatro"/>
    <x v="0"/>
    <x v="2"/>
    <n v="0"/>
    <x v="9"/>
    <s v="Paraná"/>
    <n v="0"/>
    <n v="187500"/>
    <e v="#N/A"/>
    <e v="#N/A"/>
  </r>
  <r>
    <s v="National Fund for Culture"/>
    <n v="977650"/>
    <s v="FORTALECIMENTO DAS INSTIUTIÇÕES CULTURAIS"/>
    <s v="Cultural Heritage"/>
    <s v="História"/>
    <x v="1"/>
    <x v="2"/>
    <n v="0"/>
    <x v="13"/>
    <s v="Amapá"/>
    <n v="0"/>
    <n v="112104"/>
    <e v="#N/A"/>
    <e v="#N/A"/>
  </r>
  <r>
    <s v="National Fund for Culture"/>
    <n v="967334"/>
    <s v="Funcação Athos Bulcão - Guia de arquitetura e arte de Brsília."/>
    <s v="Humanities"/>
    <s v="Obras de Referência"/>
    <x v="4"/>
    <x v="2"/>
    <n v="0"/>
    <x v="1"/>
    <s v="DistritoFederal"/>
    <n v="0"/>
    <n v="126250"/>
    <e v="#N/A"/>
    <e v="#N/A"/>
  </r>
  <r>
    <s v="National Fund for Culture"/>
    <n v="968598"/>
    <s v="Fundação Mineiriana - Codice Costa Matoso"/>
    <s v="Humanities"/>
    <s v="Obras de Referência"/>
    <x v="4"/>
    <x v="2"/>
    <n v="0"/>
    <x v="3"/>
    <s v="MinasGerais"/>
    <n v="0"/>
    <n v="62834"/>
    <e v="#N/A"/>
    <e v="#N/A"/>
  </r>
  <r>
    <s v="National Fund for Culture"/>
    <n v="974015"/>
    <s v="Glauber Rocha e o Século do Cinema"/>
    <s v="Audiovisual"/>
    <s v="Exibição Cinematográfica"/>
    <x v="1"/>
    <x v="2"/>
    <n v="0"/>
    <x v="21"/>
    <s v="Bahia"/>
    <n v="0"/>
    <n v="23006"/>
    <e v="#N/A"/>
    <e v="#N/A"/>
  </r>
  <r>
    <s v="National Fund for Culture"/>
    <n v="985608"/>
    <s v="Globalização e Cultura: Os Desafios do Desenvolvimento Latino Americano no Mundo Global"/>
    <s v="Integrated Arts"/>
    <s v="Artes Integradas"/>
    <x v="1"/>
    <x v="2"/>
    <n v="0"/>
    <x v="1"/>
    <s v="DistritoFederal"/>
    <n v="0"/>
    <n v="0"/>
    <e v="#N/A"/>
    <e v="#N/A"/>
  </r>
  <r>
    <s v="National Fund for Culture"/>
    <n v="976086"/>
    <s v="Grupo Municipal de Danças Folclóricas de Chapada dos Guimarães"/>
    <s v="Cultural Heritage"/>
    <s v="Artesanato/Folclore"/>
    <x v="1"/>
    <x v="2"/>
    <n v="0"/>
    <x v="18"/>
    <s v="MatoGrosso"/>
    <n v="0"/>
    <n v="25000"/>
    <e v="#N/A"/>
    <e v="#N/A"/>
  </r>
  <r>
    <s v="National Fund for Culture"/>
    <n v="967364"/>
    <s v="Guarnicê de Cine-Vídeo (XX)"/>
    <s v="Audiovisual"/>
    <s v="Difusão"/>
    <x v="5"/>
    <x v="2"/>
    <n v="0"/>
    <x v="17"/>
    <s v="Maranhão"/>
    <n v="0"/>
    <n v="87500"/>
    <e v="#N/A"/>
    <e v="#N/A"/>
  </r>
  <r>
    <s v="National Fund for Culture"/>
    <n v="975449"/>
    <s v="I Bienal de Artes Visuais do Mercosul (Evento Selecionado)"/>
    <s v="Integrated Arts"/>
    <s v="Artes Integradas"/>
    <x v="1"/>
    <x v="2"/>
    <n v="0"/>
    <x v="0"/>
    <s v="RioGrandedoSul"/>
    <n v="0"/>
    <n v="187500"/>
    <e v="#N/A"/>
    <e v="#N/A"/>
  </r>
  <r>
    <s v="National Fund for Culture"/>
    <n v="977675"/>
    <s v="IGREJA DA SÉ- CONCLUSÃO DAS REFORMAS"/>
    <s v="Cultural Heritage"/>
    <s v="História"/>
    <x v="1"/>
    <x v="2"/>
    <n v="0"/>
    <x v="17"/>
    <s v="Maranhão"/>
    <n v="0"/>
    <n v="1332720.8"/>
    <e v="#N/A"/>
    <e v="#N/A"/>
  </r>
  <r>
    <s v="National Fund for Culture"/>
    <n v="985237"/>
    <s v="Imagens do Círio de Nazaré"/>
    <s v="Integrated Arts"/>
    <s v="Artes Integradas"/>
    <x v="1"/>
    <x v="2"/>
    <n v="0"/>
    <x v="11"/>
    <s v="Pará"/>
    <n v="0"/>
    <n v="27310"/>
    <e v="#N/A"/>
    <e v="#N/A"/>
  </r>
  <r>
    <s v="National Fund for Culture"/>
    <n v="977767"/>
    <s v="Impl. Bibl. PM Água Doce do Norte/ES."/>
    <s v="Humanities"/>
    <s v="Biblioteca"/>
    <x v="3"/>
    <x v="2"/>
    <n v="0"/>
    <x v="16"/>
    <s v="EspíritoSanto"/>
    <n v="0"/>
    <n v="34475.839999999997"/>
    <e v="#N/A"/>
    <e v="#N/A"/>
  </r>
  <r>
    <s v="National Fund for Culture"/>
    <n v="977544"/>
    <s v="Impl. Bibl. PM Arinos/MG."/>
    <s v="Humanities"/>
    <s v="Biblioteca"/>
    <x v="3"/>
    <x v="2"/>
    <n v="0"/>
    <x v="3"/>
    <s v="MinasGerais"/>
    <n v="0"/>
    <n v="40000"/>
    <e v="#N/A"/>
    <e v="#N/A"/>
  </r>
  <r>
    <s v="National Fund for Culture"/>
    <n v="977536"/>
    <s v="Impl. bibl. PM Cáceres/PM"/>
    <s v="Humanities"/>
    <s v="Biblioteca"/>
    <x v="3"/>
    <x v="2"/>
    <n v="0"/>
    <x v="18"/>
    <s v="MatoGrosso"/>
    <n v="0"/>
    <n v="40000"/>
    <e v="#N/A"/>
    <e v="#N/A"/>
  </r>
  <r>
    <s v="National Fund for Culture"/>
    <n v="977776"/>
    <s v="Impl. Bibl. PM Palmácia/CE"/>
    <s v="Humanities"/>
    <s v="Biblioteca"/>
    <x v="3"/>
    <x v="2"/>
    <n v="0"/>
    <x v="6"/>
    <s v="Ceará"/>
    <n v="0"/>
    <n v="37886.400000000001"/>
    <e v="#N/A"/>
    <e v="#N/A"/>
  </r>
  <r>
    <s v="National Fund for Culture"/>
    <n v="977527"/>
    <s v="Impl. Bibl. PM Passa e Fica/RN"/>
    <s v="Humanities"/>
    <s v="Biblioteca"/>
    <x v="3"/>
    <x v="2"/>
    <n v="0"/>
    <x v="19"/>
    <s v="RioGrandedoNorte"/>
    <n v="0"/>
    <n v="38808"/>
    <e v="#N/A"/>
    <e v="#N/A"/>
  </r>
  <r>
    <s v="National Fund for Culture"/>
    <n v="977532"/>
    <s v="Impl. Bibl. PM Pendências/RN"/>
    <s v="Humanities"/>
    <s v="Biblioteca"/>
    <x v="3"/>
    <x v="2"/>
    <n v="0"/>
    <x v="19"/>
    <s v="RioGrandedoNorte"/>
    <n v="0"/>
    <n v="40000"/>
    <e v="#N/A"/>
    <e v="#N/A"/>
  </r>
  <r>
    <s v="National Fund for Culture"/>
    <n v="977766"/>
    <s v="Impl. Bibl. PM Sabino/SP"/>
    <s v="Humanities"/>
    <s v="Biblioteca"/>
    <x v="3"/>
    <x v="2"/>
    <n v="0"/>
    <x v="12"/>
    <s v="SãoPaulo"/>
    <n v="0"/>
    <n v="40000"/>
    <e v="#N/A"/>
    <e v="#N/A"/>
  </r>
  <r>
    <s v="National Fund for Culture"/>
    <n v="977775"/>
    <s v="Impl. Bibl. PM Santa Isabel do Ivaí/PR."/>
    <s v="Humanities"/>
    <s v="Biblioteca"/>
    <x v="3"/>
    <x v="2"/>
    <n v="0"/>
    <x v="9"/>
    <s v="Paraná"/>
    <n v="0"/>
    <n v="40000"/>
    <e v="#N/A"/>
    <e v="#N/A"/>
  </r>
  <r>
    <s v="National Fund for Culture"/>
    <n v="977550"/>
    <s v="Implantação de Bibioteca Pública"/>
    <s v="Humanities"/>
    <s v="Biblioteca"/>
    <x v="3"/>
    <x v="2"/>
    <n v="0"/>
    <x v="21"/>
    <s v="Bahia"/>
    <n v="0"/>
    <n v="40000"/>
    <e v="#N/A"/>
    <e v="#N/A"/>
  </r>
  <r>
    <s v="National Fund for Culture"/>
    <n v="977555"/>
    <s v="Implantação de biblbioteca púbçlica."/>
    <s v="Humanities"/>
    <s v="Biblioteca"/>
    <x v="3"/>
    <x v="2"/>
    <n v="0"/>
    <x v="21"/>
    <s v="Bahia"/>
    <n v="0"/>
    <n v="39690"/>
    <e v="#N/A"/>
    <e v="#N/A"/>
  </r>
  <r>
    <s v="National Fund for Culture"/>
    <n v="977573"/>
    <s v="Implantaçào de biblioteca pública"/>
    <s v="Humanities"/>
    <s v="Biblioteca"/>
    <x v="3"/>
    <x v="2"/>
    <n v="0"/>
    <x v="14"/>
    <s v="Goiás"/>
    <n v="0"/>
    <n v="38000"/>
    <e v="#N/A"/>
    <e v="#N/A"/>
  </r>
  <r>
    <s v="National Fund for Culture"/>
    <n v="977579"/>
    <s v="Implantaçào de Biblioteca Pública"/>
    <s v="Humanities"/>
    <s v="Biblioteca"/>
    <x v="3"/>
    <x v="2"/>
    <n v="0"/>
    <x v="12"/>
    <s v="SãoPaulo"/>
    <n v="0"/>
    <n v="38400"/>
    <e v="#N/A"/>
    <e v="#N/A"/>
  </r>
  <r>
    <s v="National Fund for Culture"/>
    <n v="977581"/>
    <s v="Implantaçào de Biblioteca Pública"/>
    <s v="Humanities"/>
    <s v="Biblioteca"/>
    <x v="3"/>
    <x v="2"/>
    <n v="0"/>
    <x v="6"/>
    <s v="Ceará"/>
    <n v="0"/>
    <n v="40000"/>
    <e v="#N/A"/>
    <e v="#N/A"/>
  </r>
  <r>
    <s v="National Fund for Culture"/>
    <n v="977589"/>
    <s v="Implantaçào de Biblioteca Pública"/>
    <s v="Humanities"/>
    <s v="Biblioteca"/>
    <x v="3"/>
    <x v="2"/>
    <n v="0"/>
    <x v="3"/>
    <s v="MinasGerais"/>
    <n v="0"/>
    <n v="40000"/>
    <e v="#N/A"/>
    <e v="#N/A"/>
  </r>
  <r>
    <s v="National Fund for Culture"/>
    <n v="977590"/>
    <s v="Implantaçào de Biblioteca Pública"/>
    <s v="Humanities"/>
    <s v="Biblioteca"/>
    <x v="3"/>
    <x v="2"/>
    <n v="0"/>
    <x v="9"/>
    <s v="Paraná"/>
    <n v="0"/>
    <n v="40000"/>
    <e v="#N/A"/>
    <e v="#N/A"/>
  </r>
  <r>
    <s v="National Fund for Culture"/>
    <n v="977591"/>
    <s v="Implantaçào de Biblioteca Pública"/>
    <s v="Humanities"/>
    <s v="Biblioteca"/>
    <x v="3"/>
    <x v="2"/>
    <n v="0"/>
    <x v="9"/>
    <s v="Paraná"/>
    <n v="0"/>
    <n v="40000"/>
    <e v="#N/A"/>
    <e v="#N/A"/>
  </r>
  <r>
    <s v="National Fund for Culture"/>
    <n v="977593"/>
    <s v="Implantaçào de Biblioteca Pública"/>
    <s v="Humanities"/>
    <s v="Biblioteca"/>
    <x v="3"/>
    <x v="2"/>
    <n v="0"/>
    <x v="3"/>
    <s v="MinasGerais"/>
    <n v="0"/>
    <n v="40000"/>
    <e v="#N/A"/>
    <e v="#N/A"/>
  </r>
  <r>
    <s v="National Fund for Culture"/>
    <n v="977594"/>
    <s v="Implantaçào de Biblioteca Pública"/>
    <s v="Humanities"/>
    <s v="Biblioteca"/>
    <x v="3"/>
    <x v="2"/>
    <n v="0"/>
    <x v="5"/>
    <s v="RiodeJaneiro"/>
    <n v="0"/>
    <n v="40000"/>
    <e v="#N/A"/>
    <e v="#N/A"/>
  </r>
  <r>
    <s v="National Fund for Culture"/>
    <n v="977595"/>
    <s v="Implantaçào de Biblioteca Pública"/>
    <s v="Humanities"/>
    <s v="Biblioteca"/>
    <x v="3"/>
    <x v="2"/>
    <n v="0"/>
    <x v="23"/>
    <s v="Rondônia"/>
    <n v="0"/>
    <n v="25317"/>
    <e v="#N/A"/>
    <e v="#N/A"/>
  </r>
  <r>
    <s v="National Fund for Culture"/>
    <n v="977596"/>
    <s v="Implantaçào de Biblioteca Pública"/>
    <s v="Humanities"/>
    <s v="Biblioteca"/>
    <x v="3"/>
    <x v="2"/>
    <n v="0"/>
    <x v="23"/>
    <s v="Rondônia"/>
    <n v="0"/>
    <n v="38000"/>
    <e v="#N/A"/>
    <e v="#N/A"/>
  </r>
  <r>
    <s v="National Fund for Culture"/>
    <n v="977597"/>
    <s v="Implantaçào de Biblioteca Pública"/>
    <s v="Humanities"/>
    <s v="Biblioteca"/>
    <x v="3"/>
    <x v="2"/>
    <n v="0"/>
    <x v="4"/>
    <s v="Pernambuco"/>
    <n v="0"/>
    <n v="30000"/>
    <e v="#N/A"/>
    <e v="#N/A"/>
  </r>
  <r>
    <s v="National Fund for Culture"/>
    <n v="977598"/>
    <s v="Implantaçào de Biblioteca Pública"/>
    <s v="Humanities"/>
    <s v="Biblioteca"/>
    <x v="3"/>
    <x v="2"/>
    <n v="0"/>
    <x v="19"/>
    <s v="RioGrandedoNorte"/>
    <n v="0"/>
    <n v="40000"/>
    <e v="#N/A"/>
    <e v="#N/A"/>
  </r>
  <r>
    <s v="National Fund for Culture"/>
    <n v="977599"/>
    <s v="Implantaçào de Biblioteca Pública"/>
    <s v="Humanities"/>
    <s v="Biblioteca"/>
    <x v="3"/>
    <x v="2"/>
    <n v="0"/>
    <x v="9"/>
    <s v="Paraná"/>
    <n v="0"/>
    <n v="40000"/>
    <e v="#N/A"/>
    <e v="#N/A"/>
  </r>
  <r>
    <s v="National Fund for Culture"/>
    <n v="977600"/>
    <s v="Implantaçào de Biblioteca Pública"/>
    <s v="Cultural Heritage"/>
    <s v="Acervo"/>
    <x v="0"/>
    <x v="2"/>
    <n v="0"/>
    <x v="23"/>
    <s v="Rondônia"/>
    <n v="0"/>
    <n v="42195"/>
    <e v="#N/A"/>
    <e v="#N/A"/>
  </r>
  <r>
    <s v="National Fund for Culture"/>
    <n v="977601"/>
    <s v="Implantaçào de Biblioteca Pública"/>
    <s v="Cultural Heritage"/>
    <s v="Acervo"/>
    <x v="0"/>
    <x v="2"/>
    <n v="0"/>
    <x v="23"/>
    <s v="Rondônia"/>
    <n v="0"/>
    <n v="40000"/>
    <e v="#N/A"/>
    <e v="#N/A"/>
  </r>
  <r>
    <s v="National Fund for Culture"/>
    <n v="977602"/>
    <s v="Implantaçào de Biblioteca Pública"/>
    <s v="Cultural Heritage"/>
    <s v="Acervo"/>
    <x v="0"/>
    <x v="2"/>
    <n v="0"/>
    <x v="9"/>
    <s v="Paraná"/>
    <n v="0"/>
    <n v="40000"/>
    <e v="#N/A"/>
    <e v="#N/A"/>
  </r>
  <r>
    <s v="National Fund for Culture"/>
    <n v="977603"/>
    <s v="Implantaçào de Biblioteca Pública"/>
    <s v="Cultural Heritage"/>
    <s v="Acervo"/>
    <x v="0"/>
    <x v="2"/>
    <n v="0"/>
    <x v="9"/>
    <s v="Paraná"/>
    <n v="0"/>
    <n v="40000"/>
    <e v="#N/A"/>
    <e v="#N/A"/>
  </r>
  <r>
    <s v="National Fund for Culture"/>
    <n v="977604"/>
    <s v="Implantaçào de Biblioteca Pública"/>
    <s v="Cultural Heritage"/>
    <s v="Acervo"/>
    <x v="0"/>
    <x v="2"/>
    <n v="0"/>
    <x v="5"/>
    <s v="RiodeJaneiro"/>
    <n v="0"/>
    <n v="40000"/>
    <e v="#N/A"/>
    <e v="#N/A"/>
  </r>
  <r>
    <s v="National Fund for Culture"/>
    <n v="977605"/>
    <s v="Implantaçào de Biblioteca Pública"/>
    <s v="Cultural Heritage"/>
    <s v="Acervo"/>
    <x v="0"/>
    <x v="2"/>
    <n v="0"/>
    <x v="19"/>
    <s v="RioGrandedoNorte"/>
    <n v="0"/>
    <n v="40000"/>
    <e v="#N/A"/>
    <e v="#N/A"/>
  </r>
  <r>
    <s v="National Fund for Culture"/>
    <n v="977606"/>
    <s v="Implantaçào de Biblioteca Pública"/>
    <s v="Cultural Heritage"/>
    <s v="Acervo"/>
    <x v="0"/>
    <x v="2"/>
    <n v="0"/>
    <x v="7"/>
    <s v="Sergipe"/>
    <n v="0"/>
    <n v="40000"/>
    <e v="#N/A"/>
    <e v="#N/A"/>
  </r>
  <r>
    <s v="National Fund for Culture"/>
    <n v="974006"/>
    <s v="Implantação de Biblioteca Pública"/>
    <s v="Audiovisual"/>
    <s v="Difusão"/>
    <x v="5"/>
    <x v="2"/>
    <n v="0"/>
    <x v="4"/>
    <s v="Pernambuco"/>
    <n v="0"/>
    <n v="50000"/>
    <e v="#N/A"/>
    <e v="#N/A"/>
  </r>
  <r>
    <s v="National Fund for Culture"/>
    <n v="977525"/>
    <s v="Implantação de biblioteca pública"/>
    <s v="Humanities"/>
    <s v="Biblioteca"/>
    <x v="3"/>
    <x v="2"/>
    <n v="0"/>
    <x v="0"/>
    <s v="RioGrandedoSul"/>
    <n v="0"/>
    <n v="39816"/>
    <e v="#N/A"/>
    <e v="#N/A"/>
  </r>
  <r>
    <s v="National Fund for Culture"/>
    <n v="977528"/>
    <s v="Implantação de biblioteca Pública"/>
    <s v="Humanities"/>
    <s v="Biblioteca"/>
    <x v="3"/>
    <x v="2"/>
    <n v="0"/>
    <x v="0"/>
    <s v="RioGrandedoSul"/>
    <n v="0"/>
    <n v="42195"/>
    <e v="#N/A"/>
    <e v="#N/A"/>
  </r>
  <r>
    <s v="National Fund for Culture"/>
    <n v="977529"/>
    <s v="Implantação de biblioteca pública"/>
    <s v="Humanities"/>
    <s v="Biblioteca"/>
    <x v="3"/>
    <x v="2"/>
    <n v="0"/>
    <x v="17"/>
    <s v="Maranhão"/>
    <n v="0"/>
    <n v="36363.64"/>
    <e v="#N/A"/>
    <e v="#N/A"/>
  </r>
  <r>
    <s v="National Fund for Culture"/>
    <n v="977530"/>
    <s v="Implantação de biblioteca pública"/>
    <s v="Humanities"/>
    <s v="Biblioteca"/>
    <x v="3"/>
    <x v="2"/>
    <n v="0"/>
    <x v="19"/>
    <s v="RioGrandedoNorte"/>
    <n v="0"/>
    <n v="38808"/>
    <e v="#N/A"/>
    <e v="#N/A"/>
  </r>
  <r>
    <s v="National Fund for Culture"/>
    <n v="977531"/>
    <s v="Implantação de biblioteca pública"/>
    <s v="Humanities"/>
    <s v="Biblioteca"/>
    <x v="3"/>
    <x v="2"/>
    <n v="0"/>
    <x v="19"/>
    <s v="RioGrandedoNorte"/>
    <n v="0"/>
    <n v="40000"/>
    <e v="#N/A"/>
    <e v="#N/A"/>
  </r>
  <r>
    <s v="National Fund for Culture"/>
    <n v="977534"/>
    <s v="Implantação de biblioteca pública"/>
    <s v="Humanities"/>
    <s v="Biblioteca"/>
    <x v="3"/>
    <x v="2"/>
    <n v="0"/>
    <x v="12"/>
    <s v="SãoPaulo"/>
    <n v="0"/>
    <n v="40000"/>
    <e v="#N/A"/>
    <e v="#N/A"/>
  </r>
  <r>
    <s v="National Fund for Culture"/>
    <n v="977545"/>
    <s v="Implantação de Biblioteca Pública"/>
    <s v="Humanities"/>
    <s v="Biblioteca"/>
    <x v="3"/>
    <x v="2"/>
    <n v="0"/>
    <x v="9"/>
    <s v="Paraná"/>
    <n v="0"/>
    <n v="40000"/>
    <e v="#N/A"/>
    <e v="#N/A"/>
  </r>
  <r>
    <s v="National Fund for Culture"/>
    <n v="977546"/>
    <s v="Implantação de Biblioteca Pública"/>
    <s v="Humanities"/>
    <s v="Biblioteca"/>
    <x v="3"/>
    <x v="2"/>
    <n v="0"/>
    <x v="20"/>
    <s v="Alagoas"/>
    <n v="0"/>
    <n v="40000"/>
    <e v="#N/A"/>
    <e v="#N/A"/>
  </r>
  <r>
    <s v="National Fund for Culture"/>
    <n v="977549"/>
    <s v="Implantação de biblioteca pública"/>
    <s v="Humanities"/>
    <s v="Biblioteca"/>
    <x v="3"/>
    <x v="2"/>
    <n v="0"/>
    <x v="21"/>
    <s v="Bahia"/>
    <n v="0"/>
    <n v="39652.400000000001"/>
    <e v="#N/A"/>
    <e v="#N/A"/>
  </r>
  <r>
    <s v="National Fund for Culture"/>
    <n v="977558"/>
    <s v="Implantação de biblioteca pública"/>
    <s v="Humanities"/>
    <s v="Biblioteca"/>
    <x v="3"/>
    <x v="2"/>
    <n v="0"/>
    <x v="21"/>
    <s v="Bahia"/>
    <n v="0"/>
    <n v="40000"/>
    <e v="#N/A"/>
    <e v="#N/A"/>
  </r>
  <r>
    <s v="National Fund for Culture"/>
    <n v="977560"/>
    <s v="Implantação de biblioteca pública"/>
    <s v="Humanities"/>
    <s v="Biblioteca"/>
    <x v="3"/>
    <x v="2"/>
    <n v="0"/>
    <x v="6"/>
    <s v="Ceará"/>
    <n v="0"/>
    <n v="40000"/>
    <e v="#N/A"/>
    <e v="#N/A"/>
  </r>
  <r>
    <s v="National Fund for Culture"/>
    <n v="977569"/>
    <s v="Implantação de Biblioteca pública"/>
    <s v="Humanities"/>
    <s v="Biblioteca"/>
    <x v="3"/>
    <x v="2"/>
    <n v="0"/>
    <x v="14"/>
    <s v="Goiás"/>
    <n v="0"/>
    <n v="67513"/>
    <e v="#N/A"/>
    <e v="#N/A"/>
  </r>
  <r>
    <s v="National Fund for Culture"/>
    <n v="977572"/>
    <s v="Implantação de biblioteca pública"/>
    <s v="Humanities"/>
    <s v="Biblioteca"/>
    <x v="3"/>
    <x v="2"/>
    <n v="0"/>
    <x v="14"/>
    <s v="Goiás"/>
    <n v="0"/>
    <n v="38328"/>
    <e v="#N/A"/>
    <e v="#N/A"/>
  </r>
  <r>
    <s v="National Fund for Culture"/>
    <n v="977582"/>
    <s v="Implantação de Biblioteca Pública"/>
    <s v="Humanities"/>
    <s v="Biblioteca"/>
    <x v="3"/>
    <x v="2"/>
    <n v="0"/>
    <x v="3"/>
    <s v="MinasGerais"/>
    <n v="0"/>
    <n v="40000"/>
    <e v="#N/A"/>
    <e v="#N/A"/>
  </r>
  <r>
    <s v="National Fund for Culture"/>
    <n v="977758"/>
    <s v="Implantação de biblioteca pública"/>
    <s v="Humanities"/>
    <s v="Biblioteca"/>
    <x v="3"/>
    <x v="2"/>
    <n v="0"/>
    <x v="21"/>
    <s v="Bahia"/>
    <n v="0"/>
    <n v="40000"/>
    <e v="#N/A"/>
    <e v="#N/A"/>
  </r>
  <r>
    <s v="National Fund for Culture"/>
    <n v="977762"/>
    <s v="Implantação de biblioteca Pública"/>
    <s v="Humanities"/>
    <s v="Biblioteca"/>
    <x v="3"/>
    <x v="2"/>
    <n v="0"/>
    <x v="19"/>
    <s v="RioGrandedoNorte"/>
    <n v="0"/>
    <n v="40000"/>
    <e v="#N/A"/>
    <e v="#N/A"/>
  </r>
  <r>
    <s v="National Fund for Culture"/>
    <n v="977763"/>
    <s v="Implantação de biblioteca pública"/>
    <s v="Humanities"/>
    <s v="Biblioteca"/>
    <x v="3"/>
    <x v="2"/>
    <n v="0"/>
    <x v="16"/>
    <s v="EspíritoSanto"/>
    <n v="0"/>
    <n v="36000"/>
    <e v="#N/A"/>
    <e v="#N/A"/>
  </r>
  <r>
    <s v="National Fund for Culture"/>
    <n v="977768"/>
    <s v="Implantação de biblioteca pública"/>
    <s v="Humanities"/>
    <s v="Biblioteca"/>
    <x v="3"/>
    <x v="2"/>
    <n v="0"/>
    <x v="12"/>
    <s v="SãoPaulo"/>
    <n v="0"/>
    <n v="38400"/>
    <e v="#N/A"/>
    <e v="#N/A"/>
  </r>
  <r>
    <s v="National Fund for Culture"/>
    <n v="977769"/>
    <s v="Implantação de biblioteca pública"/>
    <s v="Humanities"/>
    <s v="Biblioteca"/>
    <x v="3"/>
    <x v="2"/>
    <n v="0"/>
    <x v="3"/>
    <s v="MinasGerais"/>
    <n v="0"/>
    <n v="40000"/>
    <e v="#N/A"/>
    <e v="#N/A"/>
  </r>
  <r>
    <s v="National Fund for Culture"/>
    <n v="977772"/>
    <s v="Implantação de biblioteca pública"/>
    <s v="Humanities"/>
    <s v="Biblioteca"/>
    <x v="3"/>
    <x v="2"/>
    <n v="0"/>
    <x v="2"/>
    <s v="Tocantins"/>
    <n v="0"/>
    <n v="40000"/>
    <e v="#N/A"/>
    <e v="#N/A"/>
  </r>
  <r>
    <s v="National Fund for Culture"/>
    <n v="977780"/>
    <s v="Implantação de biblioteca pública"/>
    <s v="Humanities"/>
    <s v="Biblioteca"/>
    <x v="3"/>
    <x v="2"/>
    <n v="0"/>
    <x v="21"/>
    <s v="Bahia"/>
    <n v="0"/>
    <n v="40000"/>
    <e v="#N/A"/>
    <e v="#N/A"/>
  </r>
  <r>
    <s v="National Fund for Culture"/>
    <n v="977551"/>
    <s v="Implantação de biblioteca pública."/>
    <s v="Humanities"/>
    <s v="Biblioteca"/>
    <x v="3"/>
    <x v="2"/>
    <n v="0"/>
    <x v="21"/>
    <s v="Bahia"/>
    <n v="0"/>
    <n v="38000"/>
    <e v="#N/A"/>
    <e v="#N/A"/>
  </r>
  <r>
    <s v="National Fund for Culture"/>
    <n v="977554"/>
    <s v="Implantação de biblioteca pública."/>
    <s v="Humanities"/>
    <s v="Biblioteca"/>
    <x v="3"/>
    <x v="2"/>
    <n v="0"/>
    <x v="21"/>
    <s v="Bahia"/>
    <n v="0"/>
    <n v="38000"/>
    <e v="#N/A"/>
    <e v="#N/A"/>
  </r>
  <r>
    <s v="National Fund for Culture"/>
    <n v="977556"/>
    <s v="Implantação de biblioteca pública."/>
    <s v="Humanities"/>
    <s v="Biblioteca"/>
    <x v="3"/>
    <x v="2"/>
    <n v="0"/>
    <x v="21"/>
    <s v="Bahia"/>
    <n v="0"/>
    <n v="35555.56"/>
    <e v="#N/A"/>
    <e v="#N/A"/>
  </r>
  <r>
    <s v="National Fund for Culture"/>
    <n v="977557"/>
    <s v="Implantação de biblioteca pública."/>
    <s v="Humanities"/>
    <s v="Biblioteca"/>
    <x v="3"/>
    <x v="2"/>
    <n v="0"/>
    <x v="21"/>
    <s v="Bahia"/>
    <n v="0"/>
    <n v="38000"/>
    <e v="#N/A"/>
    <e v="#N/A"/>
  </r>
  <r>
    <s v="National Fund for Culture"/>
    <n v="977559"/>
    <s v="Implantação de biblioteca pública."/>
    <s v="Humanities"/>
    <s v="Biblioteca"/>
    <x v="3"/>
    <x v="2"/>
    <n v="0"/>
    <x v="21"/>
    <s v="Bahia"/>
    <n v="0"/>
    <n v="42408"/>
    <e v="#N/A"/>
    <e v="#N/A"/>
  </r>
  <r>
    <s v="National Fund for Culture"/>
    <n v="977568"/>
    <s v="Implantação de biblioteca pública."/>
    <s v="Humanities"/>
    <s v="Biblioteca"/>
    <x v="3"/>
    <x v="2"/>
    <n v="0"/>
    <x v="16"/>
    <s v="EspíritoSanto"/>
    <n v="0"/>
    <n v="36000"/>
    <e v="#N/A"/>
    <e v="#N/A"/>
  </r>
  <r>
    <s v="National Fund for Culture"/>
    <n v="977570"/>
    <s v="Implantação de biblioteca pública."/>
    <s v="Humanities"/>
    <s v="Biblioteca"/>
    <x v="3"/>
    <x v="2"/>
    <n v="0"/>
    <x v="14"/>
    <s v="Goiás"/>
    <n v="0"/>
    <n v="19757"/>
    <e v="#N/A"/>
    <e v="#N/A"/>
  </r>
  <r>
    <s v="National Fund for Culture"/>
    <n v="977571"/>
    <s v="Implantação de biblioteca pública."/>
    <s v="Humanities"/>
    <s v="Biblioteca"/>
    <x v="3"/>
    <x v="2"/>
    <n v="0"/>
    <x v="14"/>
    <s v="Goiás"/>
    <n v="0"/>
    <n v="19757"/>
    <e v="#N/A"/>
    <e v="#N/A"/>
  </r>
  <r>
    <s v="National Fund for Culture"/>
    <n v="977576"/>
    <s v="Implantação de Biblioteca Pública."/>
    <s v="Humanities"/>
    <s v="Biblioteca"/>
    <x v="3"/>
    <x v="2"/>
    <n v="0"/>
    <x v="14"/>
    <s v="Goiás"/>
    <n v="0"/>
    <n v="40000"/>
    <e v="#N/A"/>
    <e v="#N/A"/>
  </r>
  <r>
    <s v="National Fund for Culture"/>
    <n v="977577"/>
    <s v="Implantação de biblioteca pública."/>
    <s v="Humanities"/>
    <s v="Biblioteca"/>
    <x v="3"/>
    <x v="2"/>
    <n v="0"/>
    <x v="14"/>
    <s v="Goiás"/>
    <n v="0"/>
    <n v="38000"/>
    <e v="#N/A"/>
    <e v="#N/A"/>
  </r>
  <r>
    <s v="National Fund for Culture"/>
    <n v="35"/>
    <s v="IMPLANTAÇÃO DE CENTRO CULTURAL"/>
    <s v="Cultural Heritage"/>
    <s v="Arquitetônico"/>
    <x v="0"/>
    <x v="2"/>
    <n v="0"/>
    <x v="21"/>
    <s v="Bahia"/>
    <n v="0"/>
    <n v="156417.5"/>
    <e v="#N/A"/>
    <e v="#N/A"/>
  </r>
  <r>
    <s v="National Fund for Culture"/>
    <n v="977718"/>
    <s v="IMPLANTAÇÃO DE SISTEMAS DE SEGURANÇA"/>
    <s v="Cultural Heritage"/>
    <s v="Acervo"/>
    <x v="0"/>
    <x v="2"/>
    <n v="0"/>
    <x v="5"/>
    <s v="RiodeJaneiro"/>
    <n v="0"/>
    <n v="324855"/>
    <e v="#N/A"/>
    <e v="#N/A"/>
  </r>
  <r>
    <s v="National Fund for Culture"/>
    <n v="967555"/>
    <s v="Implantação do Sistema de Informação da Casa de Cultura Josué Montello"/>
    <s v="Cultural Heritage"/>
    <s v="Acervo"/>
    <x v="0"/>
    <x v="2"/>
    <n v="0"/>
    <x v="17"/>
    <s v="Maranhão"/>
    <n v="0"/>
    <n v="45733"/>
    <e v="#N/A"/>
    <e v="#N/A"/>
  </r>
  <r>
    <s v="National Fund for Culture"/>
    <n v="977537"/>
    <s v="Implantação e Conclusão da Biblioteca Pública de Acaraú/CE."/>
    <s v="Humanities"/>
    <s v="Biblioteca"/>
    <x v="3"/>
    <x v="2"/>
    <n v="0"/>
    <x v="6"/>
    <s v="Ceará"/>
    <n v="0"/>
    <n v="50634"/>
    <e v="#N/A"/>
    <e v="#N/A"/>
  </r>
  <r>
    <s v="National Fund for Culture"/>
    <n v="977592"/>
    <s v="Implntaçào de Biblioteca Pública"/>
    <s v="Humanities"/>
    <s v="Biblioteca"/>
    <x v="3"/>
    <x v="2"/>
    <n v="0"/>
    <x v="8"/>
    <s v="Paraíba"/>
    <n v="0"/>
    <n v="20000"/>
    <e v="#N/A"/>
    <e v="#N/A"/>
  </r>
  <r>
    <s v="National Fund for Culture"/>
    <n v="977657"/>
    <s v="INSTAL. DO PLANO DIRETOR E DA INPLANT. DO MADE"/>
    <s v="Cultural Heritage"/>
    <s v="Museu"/>
    <x v="2"/>
    <x v="2"/>
    <n v="0"/>
    <x v="21"/>
    <s v="Bahia"/>
    <n v="0"/>
    <n v="70134"/>
    <e v="#N/A"/>
    <e v="#N/A"/>
  </r>
  <r>
    <s v="National Fund for Culture"/>
    <n v="977563"/>
    <s v="Instalação de bilbioteca pública."/>
    <s v="Humanities"/>
    <s v="Biblioteca"/>
    <x v="3"/>
    <x v="2"/>
    <n v="0"/>
    <x v="6"/>
    <s v="Ceará"/>
    <n v="0"/>
    <n v="40000"/>
    <e v="#N/A"/>
    <e v="#N/A"/>
  </r>
  <r>
    <s v="National Fund for Culture"/>
    <n v="967531"/>
    <s v="Interiorizando a Informação Cultural"/>
    <s v="Cultural Heritage"/>
    <s v="Arqueológico"/>
    <x v="4"/>
    <x v="2"/>
    <n v="0"/>
    <x v="18"/>
    <s v="MatoGrosso"/>
    <n v="0"/>
    <n v="21820"/>
    <e v="#N/A"/>
    <e v="#N/A"/>
  </r>
  <r>
    <s v="National Fund for Culture"/>
    <n v="967223"/>
    <s v="Inventário e Estudo para Proteção de Conjuntos de Valor Cultural no Piauí"/>
    <s v="Cultural Heritage"/>
    <s v="Acervos Museológicos"/>
    <x v="0"/>
    <x v="2"/>
    <n v="0"/>
    <x v="10"/>
    <s v="Piauí"/>
    <n v="0"/>
    <n v="68039"/>
    <e v="#N/A"/>
    <e v="#N/A"/>
  </r>
  <r>
    <s v="National Fund for Culture"/>
    <n v="975394"/>
    <s v="Inverno Cultural, X"/>
    <s v="Integrated Arts"/>
    <s v="Artes Integradas"/>
    <x v="1"/>
    <x v="2"/>
    <n v="0"/>
    <x v="3"/>
    <s v="MinasGerais"/>
    <n v="0"/>
    <n v="93750"/>
    <e v="#N/A"/>
    <e v="#N/A"/>
  </r>
  <r>
    <s v="National Fund for Culture"/>
    <n v="967782"/>
    <s v="Jornal da Cidadania Especial"/>
    <s v="Humanities"/>
    <s v="Edição de Livros"/>
    <x v="4"/>
    <x v="2"/>
    <n v="0"/>
    <x v="5"/>
    <s v="RiodeJaneiro"/>
    <n v="0"/>
    <n v="93289"/>
    <e v="#N/A"/>
    <e v="#N/A"/>
  </r>
  <r>
    <s v="National Fund for Culture"/>
    <n v="985695"/>
    <s v="Lançamento do CD Villa-Lobos e o Folclore Brasileiro - Sinfônica de Campinas - Programa Orquestras"/>
    <s v="Music"/>
    <s v="Música Popular"/>
    <x v="4"/>
    <x v="2"/>
    <n v="0"/>
    <x v="12"/>
    <s v="SãoPaulo"/>
    <n v="0"/>
    <n v="125000"/>
    <e v="#N/A"/>
    <e v="#N/A"/>
  </r>
  <r>
    <s v="National Fund for Culture"/>
    <n v="975531"/>
    <s v="Ler e Conhecer"/>
    <s v="Cultural Heritage"/>
    <s v="Acervo"/>
    <x v="0"/>
    <x v="2"/>
    <n v="0"/>
    <x v="23"/>
    <s v="Rondônia"/>
    <n v="0"/>
    <n v="119755"/>
    <e v="#N/A"/>
    <e v="#N/A"/>
  </r>
  <r>
    <s v="National Fund for Culture"/>
    <n v="977719"/>
    <s v="LIVRO &quot;CANUDOS 100 ANOS&quot;"/>
    <s v="Cultural Heritage"/>
    <s v="Acervo"/>
    <x v="0"/>
    <x v="2"/>
    <n v="0"/>
    <x v="5"/>
    <s v="RiodeJaneiro"/>
    <n v="0"/>
    <n v="110958"/>
    <e v="#N/A"/>
    <e v="#N/A"/>
  </r>
  <r>
    <s v="National Fund for Culture"/>
    <n v="975611"/>
    <s v="Luminotecnico do Museu de Arte da Bahia - Programa Museus"/>
    <s v="Cultural Heritage"/>
    <s v="Acervos Museológicos"/>
    <x v="0"/>
    <x v="2"/>
    <n v="0"/>
    <x v="21"/>
    <s v="Bahia"/>
    <n v="0"/>
    <n v="99160"/>
    <e v="#N/A"/>
    <e v="#N/A"/>
  </r>
  <r>
    <s v="National Fund for Culture"/>
    <n v="985820"/>
    <s v="Manutenção da Orquestra de Câmara de Teresina - Programa Orquestra"/>
    <s v="Music"/>
    <s v="Música Popular"/>
    <x v="4"/>
    <x v="2"/>
    <n v="0"/>
    <x v="10"/>
    <s v="Piauí"/>
    <n v="0"/>
    <n v="107210"/>
    <e v="#N/A"/>
    <e v="#N/A"/>
  </r>
  <r>
    <s v="National Fund for Culture"/>
    <n v="977676"/>
    <s v="MANUTENÇÃO DO TEATRO ARTHUR AZEVEDO"/>
    <s v="Cultural Heritage"/>
    <s v="História"/>
    <x v="1"/>
    <x v="2"/>
    <n v="0"/>
    <x v="17"/>
    <s v="Maranhão"/>
    <n v="0"/>
    <n v="198000"/>
    <e v="#N/A"/>
    <e v="#N/A"/>
  </r>
  <r>
    <s v="National Fund for Culture"/>
    <n v="975544"/>
    <s v="Manutenção e Ampliação do Programa Cultural"/>
    <s v="Integrated Arts"/>
    <s v="Artes Integradas"/>
    <x v="1"/>
    <x v="2"/>
    <n v="0"/>
    <x v="12"/>
    <s v="SãoPaulo"/>
    <n v="0"/>
    <n v="85000"/>
    <e v="#N/A"/>
    <e v="#N/A"/>
  </r>
  <r>
    <s v="National Fund for Culture"/>
    <n v="976888"/>
    <s v="Manutenção Orquestra Sinfônica Brasileira"/>
    <s v="Music"/>
    <s v="Música Popular"/>
    <x v="4"/>
    <x v="2"/>
    <n v="0"/>
    <x v="5"/>
    <s v="RiodeJaneiro"/>
    <n v="0"/>
    <n v="711376"/>
    <e v="#N/A"/>
    <e v="#N/A"/>
  </r>
  <r>
    <s v="National Fund for Culture"/>
    <n v="974025"/>
    <s v="Mário de Andrade"/>
    <s v="Audiovisual"/>
    <s v="Produção Cinematográfica"/>
    <x v="2"/>
    <x v="2"/>
    <n v="0"/>
    <x v="12"/>
    <s v="SãoPaulo"/>
    <n v="0"/>
    <n v="100000"/>
    <e v="#N/A"/>
    <e v="#N/A"/>
  </r>
  <r>
    <s v="National Fund for Culture"/>
    <n v="985938"/>
    <s v="Mário de Andrade"/>
    <s v="Audiovisual"/>
    <s v="Videofonográfica"/>
    <x v="0"/>
    <x v="2"/>
    <n v="0"/>
    <x v="12"/>
    <s v="SãoPaulo"/>
    <n v="0"/>
    <n v="125000"/>
    <e v="#N/A"/>
    <e v="#N/A"/>
  </r>
  <r>
    <s v="National Fund for Culture"/>
    <n v="974014"/>
    <s v="Média Metragem &quot;Geraldo Filme&quot;"/>
    <s v="Audiovisual"/>
    <s v="Produção Cinematográfica"/>
    <x v="2"/>
    <x v="2"/>
    <n v="0"/>
    <x v="12"/>
    <s v="SãoPaulo"/>
    <n v="0"/>
    <n v="145368.79999999999"/>
    <e v="#N/A"/>
    <e v="#N/A"/>
  </r>
  <r>
    <s v="National Fund for Culture"/>
    <n v="985683"/>
    <s v="Média Metragem Geraldo Filme-Emenda 97"/>
    <s v="Audiovisual"/>
    <s v="Produção Cinematográfica"/>
    <x v="2"/>
    <x v="2"/>
    <n v="0"/>
    <x v="12"/>
    <s v="SãoPaulo"/>
    <n v="0"/>
    <n v="181719"/>
    <e v="#N/A"/>
    <e v="#N/A"/>
  </r>
  <r>
    <s v="National Fund for Culture"/>
    <n v="968176"/>
    <s v="Memória da Arquitetura de Santos no Papel I: 1888-1900"/>
    <s v="Cultural Heritage"/>
    <s v="Arquitetônico"/>
    <x v="0"/>
    <x v="2"/>
    <n v="0"/>
    <x v="12"/>
    <s v="SãoPaulo"/>
    <n v="0"/>
    <n v="48205"/>
    <e v="#N/A"/>
    <e v="#N/A"/>
  </r>
  <r>
    <s v="National Fund for Culture"/>
    <n v="977588"/>
    <s v="Memória e Futuro - Continuidades Barrocas"/>
    <s v="Cultural Heritage"/>
    <s v="Arquitetônico"/>
    <x v="0"/>
    <x v="2"/>
    <n v="0"/>
    <x v="4"/>
    <s v="Pernambuco"/>
    <n v="0"/>
    <n v="97629.52"/>
    <e v="#N/A"/>
    <e v="#N/A"/>
  </r>
  <r>
    <s v="National Fund for Culture"/>
    <n v="968213"/>
    <s v="Memória Sindical de Santos: 1930-1964"/>
    <s v="Humanities"/>
    <s v="Obras de Referência"/>
    <x v="4"/>
    <x v="2"/>
    <n v="0"/>
    <x v="12"/>
    <s v="SãoPaulo"/>
    <n v="0"/>
    <n v="29304"/>
    <e v="#N/A"/>
    <e v="#N/A"/>
  </r>
  <r>
    <s v="National Fund for Culture"/>
    <n v="967508"/>
    <s v="Memorial do Museu Afro-Brasileiro Exposição Permanente - DESTAQUE"/>
    <s v="Cultural Heritage"/>
    <s v="Museu"/>
    <x v="2"/>
    <x v="2"/>
    <n v="0"/>
    <x v="21"/>
    <s v="Bahia"/>
    <n v="0"/>
    <n v="50000"/>
    <e v="#N/A"/>
    <e v="#N/A"/>
  </r>
  <r>
    <s v="National Fund for Culture"/>
    <n v="975476"/>
    <s v="Mestre Didi 80 anos - Seminário (evento Selecionado)"/>
    <s v="Integrated Arts"/>
    <s v="Artes Integradas"/>
    <x v="1"/>
    <x v="2"/>
    <n v="0"/>
    <x v="21"/>
    <s v="Bahia"/>
    <n v="0"/>
    <n v="62500"/>
    <e v="#N/A"/>
    <e v="#N/A"/>
  </r>
  <r>
    <s v="National Fund for Culture"/>
    <n v="975548"/>
    <s v="Modernidade e Viola(Evento Selecionado)"/>
    <s v="Music"/>
    <s v="Música Popular"/>
    <x v="4"/>
    <x v="2"/>
    <n v="0"/>
    <x v="6"/>
    <s v="Ceará"/>
    <n v="0"/>
    <n v="46206"/>
    <e v="#N/A"/>
    <e v="#N/A"/>
  </r>
  <r>
    <s v="National Fund for Culture"/>
    <n v="974016"/>
    <s v="Monologo de Uma Sombra (Produção Audiovisual)"/>
    <s v="Audiovisual"/>
    <s v="Produção Cinematográfica"/>
    <x v="2"/>
    <x v="2"/>
    <n v="0"/>
    <x v="23"/>
    <s v="Rondônia"/>
    <n v="0"/>
    <n v="13120"/>
    <e v="#N/A"/>
    <e v="#N/A"/>
  </r>
  <r>
    <s v="National Fund for Culture"/>
    <n v="977677"/>
    <s v="MOSTRA CULTURAL &quot;VIVENDO MARANHÃO&quot;."/>
    <s v="Cultural Heritage"/>
    <s v="Artesanato/Folclore"/>
    <x v="1"/>
    <x v="2"/>
    <n v="0"/>
    <x v="17"/>
    <s v="Maranhão"/>
    <n v="0"/>
    <n v="25000"/>
    <e v="#N/A"/>
    <e v="#N/A"/>
  </r>
  <r>
    <s v="National Fund for Culture"/>
    <n v="973999"/>
    <s v="Mostra Internacional do Filme Etnográfico (IV)"/>
    <s v="Audiovisual"/>
    <s v="Difusão"/>
    <x v="5"/>
    <x v="2"/>
    <n v="0"/>
    <x v="5"/>
    <s v="RiodeJaneiro"/>
    <n v="0"/>
    <n v="40000"/>
    <e v="#N/A"/>
    <e v="#N/A"/>
  </r>
  <r>
    <s v="National Fund for Culture"/>
    <n v="968020"/>
    <s v="Mostra Internacional do Filme Etnográfico,3ª (Evento Selecionado)"/>
    <s v="Integrated Arts"/>
    <s v="Artes Integradas"/>
    <x v="1"/>
    <x v="2"/>
    <n v="0"/>
    <x v="5"/>
    <s v="RiodeJaneiro"/>
    <n v="0"/>
    <n v="50000"/>
    <e v="#N/A"/>
    <e v="#N/A"/>
  </r>
  <r>
    <s v="National Fund for Culture"/>
    <n v="973994"/>
    <s v="Mulher a Cultura e o Cinema da América Latina (A)"/>
    <s v="Audiovisual"/>
    <s v="Difusão"/>
    <x v="5"/>
    <x v="2"/>
    <n v="0"/>
    <x v="12"/>
    <s v="SãoPaulo"/>
    <n v="0"/>
    <n v="50000"/>
    <e v="#N/A"/>
    <e v="#N/A"/>
  </r>
  <r>
    <s v="National Fund for Culture"/>
    <n v="977755"/>
    <s v="MUSEU CASTRO MAIA"/>
    <s v="Cultural Heritage"/>
    <s v="Arquitetônico"/>
    <x v="0"/>
    <x v="2"/>
    <n v="0"/>
    <x v="5"/>
    <s v="RiodeJaneiro"/>
    <n v="0"/>
    <n v="140344"/>
    <e v="#N/A"/>
    <e v="#N/A"/>
  </r>
  <r>
    <s v="National Fund for Culture"/>
    <n v="977689"/>
    <s v="MUSEU DO TREM"/>
    <s v="Cultural Heritage"/>
    <s v="Arquitetônico"/>
    <x v="0"/>
    <x v="2"/>
    <n v="0"/>
    <x v="3"/>
    <s v="MinasGerais"/>
    <n v="0"/>
    <n v="28000"/>
    <e v="#N/A"/>
    <e v="#N/A"/>
  </r>
  <r>
    <s v="National Fund for Culture"/>
    <n v="986317"/>
    <s v="Museu Novo"/>
    <s v="Cultural Heritage"/>
    <s v="Museu"/>
    <x v="2"/>
    <x v="2"/>
    <n v="0"/>
    <x v="0"/>
    <s v="RioGrandedoSul"/>
    <n v="0"/>
    <n v="103750"/>
    <e v="#N/A"/>
    <e v="#N/A"/>
  </r>
  <r>
    <s v="National Fund for Culture"/>
    <n v="967530"/>
    <s v="Museu Vivo - Aprender Brincando"/>
    <s v="Cultural Heritage"/>
    <s v="Museu"/>
    <x v="2"/>
    <x v="2"/>
    <n v="0"/>
    <x v="18"/>
    <s v="MatoGrosso"/>
    <n v="0"/>
    <n v="50869"/>
    <e v="#N/A"/>
    <e v="#N/A"/>
  </r>
  <r>
    <s v="National Fund for Culture"/>
    <n v="986682"/>
    <s v="Natal Cultural"/>
    <s v="Integrated Arts"/>
    <s v="Artes Integradas"/>
    <x v="1"/>
    <x v="2"/>
    <n v="0"/>
    <x v="5"/>
    <s v="RiodeJaneiro"/>
    <n v="0"/>
    <n v="95000"/>
    <e v="#N/A"/>
    <e v="#N/A"/>
  </r>
  <r>
    <s v="National Fund for Culture"/>
    <n v="974024"/>
    <s v="Nordeste"/>
    <s v="Audiovisual"/>
    <s v="Produção Cinematográfica"/>
    <x v="2"/>
    <x v="2"/>
    <n v="0"/>
    <x v="4"/>
    <s v="Pernambuco"/>
    <n v="0"/>
    <n v="23869"/>
    <e v="#N/A"/>
    <e v="#N/A"/>
  </r>
  <r>
    <s v="National Fund for Culture"/>
    <n v="975779"/>
    <s v="O Olhar da Mulher Negra: A Sociedade e a Cultura Brasileira Contemporânea - Evento Selecionado"/>
    <s v="Cultural Heritage"/>
    <s v="Artesanato/Folclore"/>
    <x v="1"/>
    <x v="2"/>
    <n v="0"/>
    <x v="1"/>
    <s v="DistritoFederal"/>
    <n v="0"/>
    <n v="62500"/>
    <e v="#N/A"/>
    <e v="#N/A"/>
  </r>
  <r>
    <s v="National Fund for Culture"/>
    <n v="976306"/>
    <s v="O Teatro que o Povo Cria - Cordão de Pássaros, Cordão de Bichos, Pássaros Juninos do Pará"/>
    <s v="Performing Arts"/>
    <s v="Teatro"/>
    <x v="0"/>
    <x v="2"/>
    <n v="0"/>
    <x v="11"/>
    <s v="Pará"/>
    <n v="0"/>
    <n v="85000"/>
    <e v="#N/A"/>
    <e v="#N/A"/>
  </r>
  <r>
    <s v="National Fund for Culture"/>
    <n v="967797"/>
    <s v="Oficina de Arte"/>
    <s v="Cultural Heritage"/>
    <s v="Artesanato/Folclore"/>
    <x v="1"/>
    <x v="2"/>
    <n v="0"/>
    <x v="11"/>
    <s v="Pará"/>
    <n v="0"/>
    <n v="44185"/>
    <e v="#N/A"/>
    <e v="#N/A"/>
  </r>
  <r>
    <s v="National Fund for Culture"/>
    <n v="976428"/>
    <s v="Oficina de Arte"/>
    <s v="Integrated Arts"/>
    <s v="Artes Integradas"/>
    <x v="1"/>
    <x v="2"/>
    <n v="0"/>
    <x v="3"/>
    <s v="MinasGerais"/>
    <n v="0"/>
    <n v="87500"/>
    <e v="#N/A"/>
    <e v="#N/A"/>
  </r>
  <r>
    <s v="National Fund for Culture"/>
    <n v="975863"/>
    <s v="Oficina de teatro e Dança"/>
    <s v="Integrated Arts"/>
    <s v="Artes Integradas"/>
    <x v="1"/>
    <x v="2"/>
    <n v="0"/>
    <x v="18"/>
    <s v="MatoGrosso"/>
    <n v="0"/>
    <n v="4847"/>
    <e v="#N/A"/>
    <e v="#N/A"/>
  </r>
  <r>
    <s v="National Fund for Culture"/>
    <n v="976292"/>
    <s v="Oficina para a montagem da peça teatral &quot;Galvez - O Imperador do Acre&quot;"/>
    <s v="Performing Arts"/>
    <s v="Teatro"/>
    <x v="0"/>
    <x v="2"/>
    <n v="0"/>
    <x v="11"/>
    <s v="Pará"/>
    <n v="0"/>
    <n v="130000"/>
    <e v="#N/A"/>
    <e v="#N/A"/>
  </r>
  <r>
    <s v="National Fund for Culture"/>
    <n v="967459"/>
    <s v="Oficinas de Arte"/>
    <s v="Integrated Arts"/>
    <s v="Artes Integradas"/>
    <x v="1"/>
    <x v="2"/>
    <n v="0"/>
    <x v="17"/>
    <s v="Maranhão"/>
    <n v="0"/>
    <n v="58480"/>
    <e v="#N/A"/>
    <e v="#N/A"/>
  </r>
  <r>
    <s v="National Fund for Culture"/>
    <n v="976972"/>
    <s v="Orquestra Sinfônica do Estado de São Paulo - Temporada de Concertos 1997-Programa Orquestras"/>
    <s v="Music"/>
    <s v="Música Popular"/>
    <x v="4"/>
    <x v="2"/>
    <n v="0"/>
    <x v="12"/>
    <s v="SãoPaulo"/>
    <n v="0"/>
    <n v="35000"/>
    <e v="#N/A"/>
    <e v="#N/A"/>
  </r>
  <r>
    <s v="National Fund for Culture"/>
    <n v="976971"/>
    <s v="Orquestra Sinfônica do Recife - Concertos de Verão-Programa Orquestra"/>
    <s v="Music"/>
    <s v="Música Popular"/>
    <x v="4"/>
    <x v="2"/>
    <n v="0"/>
    <x v="4"/>
    <s v="Pernambuco"/>
    <n v="0"/>
    <n v="130400"/>
    <e v="#N/A"/>
    <e v="#N/A"/>
  </r>
  <r>
    <s v="National Fund for Culture"/>
    <n v="985037"/>
    <s v="Orquestra Sinfônica do Teatro Nacional de Brasília"/>
    <s v="Music"/>
    <s v="Música Popular"/>
    <x v="4"/>
    <x v="2"/>
    <n v="0"/>
    <x v="1"/>
    <s v="DistritoFederal"/>
    <n v="0"/>
    <n v="112221.6"/>
    <e v="#N/A"/>
    <e v="#N/A"/>
  </r>
  <r>
    <s v="National Fund for Culture"/>
    <n v="975617"/>
    <s v="Paisagem de Ilhabela"/>
    <s v="Music"/>
    <s v="Música Popular"/>
    <x v="4"/>
    <x v="2"/>
    <n v="0"/>
    <x v="12"/>
    <s v="SãoPaulo"/>
    <n v="0"/>
    <n v="29375"/>
    <e v="#N/A"/>
    <e v="#N/A"/>
  </r>
  <r>
    <s v="National Fund for Culture"/>
    <n v="976297"/>
    <s v="Paixão de Cristo em Nova Jerusalém"/>
    <s v="Performing Arts"/>
    <s v="Teatro"/>
    <x v="0"/>
    <x v="2"/>
    <n v="0"/>
    <x v="4"/>
    <s v="Pernambuco"/>
    <n v="0"/>
    <n v="0"/>
    <e v="#N/A"/>
    <e v="#N/A"/>
  </r>
  <r>
    <s v="National Fund for Culture"/>
    <n v="975159"/>
    <s v="Plano Anual de Atividades 1997- Centro Popular de Cultura - Emenda 97"/>
    <s v="Integrated Arts"/>
    <s v="Artes Integradas"/>
    <x v="1"/>
    <x v="2"/>
    <n v="0"/>
    <x v="12"/>
    <s v="SãoPaulo"/>
    <n v="0"/>
    <n v="992807.4"/>
    <e v="#N/A"/>
    <e v="#N/A"/>
  </r>
  <r>
    <s v="National Fund for Culture"/>
    <n v="976954"/>
    <s v="Plano Anual de Atividades do Museu de Arte Contemporânea da USP/97-Programa Museus"/>
    <s v="Integrated Arts"/>
    <s v="Artes Integradas"/>
    <x v="1"/>
    <x v="2"/>
    <n v="0"/>
    <x v="12"/>
    <s v="SãoPaulo"/>
    <n v="0"/>
    <n v="106250"/>
    <e v="#N/A"/>
    <e v="#N/A"/>
  </r>
  <r>
    <s v="National Fund for Culture"/>
    <n v="977759"/>
    <s v="PRÊMIO ESTÍMULO TEATRO  E DANÇA"/>
    <s v="Cultural Heritage"/>
    <s v="Arquitetônico"/>
    <x v="0"/>
    <x v="2"/>
    <n v="0"/>
    <x v="5"/>
    <s v="RiodeJaneiro"/>
    <n v="0"/>
    <n v="100000"/>
    <e v="#N/A"/>
    <e v="#N/A"/>
  </r>
  <r>
    <s v="National Fund for Culture"/>
    <n v="977097"/>
    <s v="PRESERVAÇÃO DO CENTRO HISTÓRICO DE SÃO LUÍS REDE ELÉTRICA SUBTERRÂNEA"/>
    <s v="Cultural Heritage"/>
    <s v="Arquitetônico"/>
    <x v="0"/>
    <x v="2"/>
    <n v="0"/>
    <x v="17"/>
    <s v="Maranhão"/>
    <n v="0"/>
    <n v="1418450"/>
    <e v="#N/A"/>
    <e v="#N/A"/>
  </r>
  <r>
    <s v="National Fund for Culture"/>
    <n v="967776"/>
    <s v="Preservação do Trabalho Artesanal"/>
    <s v="Cultural Heritage"/>
    <s v="Artesanato/Folclore"/>
    <x v="1"/>
    <x v="2"/>
    <n v="0"/>
    <x v="6"/>
    <s v="Ceará"/>
    <n v="0"/>
    <n v="28613"/>
    <e v="#N/A"/>
    <e v="#N/A"/>
  </r>
  <r>
    <s v="National Fund for Culture"/>
    <n v="976022"/>
    <s v="Preservação e Promoção da Arte e da Cultura em Rio Branco"/>
    <s v="Integrated Arts"/>
    <s v="Artes Integradas"/>
    <x v="1"/>
    <x v="2"/>
    <n v="0"/>
    <x v="25"/>
    <s v="Acre"/>
    <n v="0"/>
    <n v="59285"/>
    <e v="#N/A"/>
    <e v="#N/A"/>
  </r>
  <r>
    <s v="National Fund for Culture"/>
    <n v="35840"/>
    <s v="Preservar a Cultura é Cultuar o Tempo"/>
    <s v="Cultural Heritage"/>
    <s v="Arquitetônico"/>
    <x v="0"/>
    <x v="2"/>
    <n v="0"/>
    <x v="9"/>
    <s v="Paraná"/>
    <n v="0"/>
    <n v="15323"/>
    <e v="#N/A"/>
    <e v="#N/A"/>
  </r>
  <r>
    <s v="National Fund for Culture"/>
    <n v="986554"/>
    <s v="Primeiro Encontro Regional de Tradição e Folclore da Fronteira Oeste do Rio Grande do Sul"/>
    <s v="Integrated Arts"/>
    <s v="Artes Integradas"/>
    <x v="1"/>
    <x v="2"/>
    <n v="0"/>
    <x v="0"/>
    <s v="RioGrandedoSul"/>
    <n v="0"/>
    <n v="12500"/>
    <e v="#N/A"/>
    <e v="#N/A"/>
  </r>
  <r>
    <s v="National Fund for Culture"/>
    <n v="975426"/>
    <s v="Produção Audiovisual"/>
    <s v="Audiovisual"/>
    <s v="Produção Cinematográfica"/>
    <x v="2"/>
    <x v="2"/>
    <n v="0"/>
    <x v="23"/>
    <s v="Rondônia"/>
    <n v="0"/>
    <n v="16400"/>
    <e v="#N/A"/>
    <e v="#N/A"/>
  </r>
  <r>
    <s v="National Fund for Culture"/>
    <n v="975433"/>
    <s v="Produção Audiovisual  - Oficinas"/>
    <s v="Audiovisual"/>
    <s v="Difusão"/>
    <x v="5"/>
    <x v="2"/>
    <n v="0"/>
    <x v="23"/>
    <s v="Rondônia"/>
    <n v="0"/>
    <n v="30140"/>
    <e v="#N/A"/>
    <e v="#N/A"/>
  </r>
  <r>
    <s v="National Fund for Culture"/>
    <n v="973993"/>
    <s v="Programa de Integração Cinema-TV"/>
    <s v="Audiovisual"/>
    <s v="Difusão"/>
    <x v="5"/>
    <x v="2"/>
    <n v="0"/>
    <x v="12"/>
    <s v="SãoPaulo"/>
    <n v="0"/>
    <n v="500000"/>
    <e v="#N/A"/>
    <e v="#N/A"/>
  </r>
  <r>
    <s v="National Fund for Culture"/>
    <n v="985216"/>
    <s v="Programa Nacional de Artes Cênicas"/>
    <s v="Performing Arts"/>
    <s v="Teatro"/>
    <x v="0"/>
    <x v="2"/>
    <n v="0"/>
    <x v="5"/>
    <s v="RiodeJaneiro"/>
    <n v="0"/>
    <n v="189405"/>
    <e v="#N/A"/>
    <e v="#N/A"/>
  </r>
  <r>
    <s v="National Fund for Culture"/>
    <n v="977693"/>
    <s v="PROJETO &quot;TEATRO ANIMADO NA ESCOLA&quot;"/>
    <s v="Cultural Heritage"/>
    <s v="Artesanato/Folclore"/>
    <x v="1"/>
    <x v="2"/>
    <n v="0"/>
    <x v="26"/>
    <s v="MatoGrossodoSul"/>
    <n v="0"/>
    <n v="15000"/>
    <e v="#N/A"/>
    <e v="#N/A"/>
  </r>
  <r>
    <s v="National Fund for Culture"/>
    <n v="977587"/>
    <s v="Projeto Ampliação do Teatro Cora Coralina."/>
    <s v="Cultural Heritage"/>
    <s v="Arquitetônico"/>
    <x v="0"/>
    <x v="2"/>
    <n v="0"/>
    <x v="2"/>
    <s v="Tocantins"/>
    <n v="0"/>
    <n v="81000"/>
    <e v="#N/A"/>
    <e v="#N/A"/>
  </r>
  <r>
    <s v="National Fund for Culture"/>
    <n v="977584"/>
    <s v="Projeto Conclusão de Obra do Espaço Cultural/ DF"/>
    <s v="Cultural Heritage"/>
    <s v="Arquitetônico"/>
    <x v="0"/>
    <x v="2"/>
    <n v="0"/>
    <x v="1"/>
    <s v="DistritoFederal"/>
    <n v="0"/>
    <n v="80800"/>
    <e v="#N/A"/>
    <e v="#N/A"/>
  </r>
  <r>
    <s v="National Fund for Culture"/>
    <n v="985816"/>
    <s v="Projeto Cultural Asa Branca"/>
    <s v="Integrated Arts"/>
    <s v="Artes Integradas"/>
    <x v="1"/>
    <x v="2"/>
    <n v="0"/>
    <x v="1"/>
    <s v="DistritoFederal"/>
    <n v="0"/>
    <n v="57750"/>
    <e v="#N/A"/>
    <e v="#N/A"/>
  </r>
  <r>
    <s v="National Fund for Culture"/>
    <n v="956025"/>
    <s v="Projeto Cultural Kaiapó"/>
    <s v="Cultural Heritage"/>
    <s v="Cultura Indígena"/>
    <x v="3"/>
    <x v="2"/>
    <n v="0"/>
    <x v="1"/>
    <s v="DistritoFederal"/>
    <n v="0"/>
    <n v="22000"/>
    <e v="#N/A"/>
    <e v="#N/A"/>
  </r>
  <r>
    <s v="National Fund for Culture"/>
    <n v="977552"/>
    <s v="Projeto Museu de artes em cera."/>
    <s v="Cultural Heritage"/>
    <s v="Acervos Museológicos"/>
    <x v="0"/>
    <x v="2"/>
    <n v="0"/>
    <x v="21"/>
    <s v="Bahia"/>
    <n v="0"/>
    <n v="25000"/>
    <e v="#N/A"/>
    <e v="#N/A"/>
  </r>
  <r>
    <s v="National Fund for Culture"/>
    <n v="977586"/>
    <s v="Projeto Reforma de Espaço Cultural de Maranguapece."/>
    <s v="Cultural Heritage"/>
    <s v="Arquitetônico"/>
    <x v="0"/>
    <x v="2"/>
    <n v="0"/>
    <x v="6"/>
    <s v="Ceará"/>
    <n v="0"/>
    <n v="90415.57"/>
    <e v="#N/A"/>
    <e v="#N/A"/>
  </r>
  <r>
    <s v="National Fund for Culture"/>
    <n v="975498"/>
    <s v="Promoções da Sociedade Filarmônica de Juiz de Fora/97 (Evento Selecionado)"/>
    <s v="Music"/>
    <s v="Música Popular"/>
    <x v="4"/>
    <x v="2"/>
    <n v="0"/>
    <x v="3"/>
    <s v="MinasGerais"/>
    <n v="0"/>
    <n v="2500"/>
    <e v="#N/A"/>
    <e v="#N/A"/>
  </r>
  <r>
    <s v="National Fund for Culture"/>
    <n v="970083"/>
    <s v="PROTEÇÃO E SEGURANÇA DO ACERVO DO MUSEU IMPERIAL"/>
    <s v="Cultural Heritage"/>
    <s v="Acervo"/>
    <x v="0"/>
    <x v="2"/>
    <n v="0"/>
    <x v="5"/>
    <s v="RiodeJaneiro"/>
    <n v="0"/>
    <n v="300000"/>
    <e v="#N/A"/>
    <e v="#N/A"/>
  </r>
  <r>
    <s v="National Fund for Culture"/>
    <n v="967330"/>
    <s v="Recitais Miguel Proença"/>
    <s v="Music"/>
    <s v="Música Popular"/>
    <x v="4"/>
    <x v="2"/>
    <n v="0"/>
    <x v="0"/>
    <s v="RioGrandedoSul"/>
    <n v="0"/>
    <n v="125000"/>
    <e v="#N/A"/>
    <e v="#N/A"/>
  </r>
  <r>
    <s v="National Fund for Culture"/>
    <n v="967164"/>
    <s v="Reconstituindo a Memória do Município de Senador Guiomard"/>
    <s v="Cultural Heritage"/>
    <s v="Acervos Museológicos"/>
    <x v="0"/>
    <x v="2"/>
    <n v="0"/>
    <x v="25"/>
    <s v="Acre"/>
    <n v="0"/>
    <n v="37500"/>
    <e v="#N/A"/>
    <e v="#N/A"/>
  </r>
  <r>
    <s v="National Fund for Culture"/>
    <n v="977702"/>
    <s v="RECUP. DO TEATRO DUARTE COELHO  (P)"/>
    <s v="Cultural Heritage"/>
    <s v="Arquitetônico"/>
    <x v="0"/>
    <x v="2"/>
    <n v="0"/>
    <x v="4"/>
    <s v="Pernambuco"/>
    <n v="0"/>
    <n v="47679.92"/>
    <e v="#N/A"/>
    <e v="#N/A"/>
  </r>
  <r>
    <s v="National Fund for Culture"/>
    <n v="977574"/>
    <s v="Recuperaçào do Centro Histórico de Salvador/BA"/>
    <s v="Cultural Heritage"/>
    <s v="Arquitetônico"/>
    <x v="0"/>
    <x v="2"/>
    <n v="0"/>
    <x v="21"/>
    <s v="Bahia"/>
    <n v="0"/>
    <n v="864057.74"/>
    <e v="#N/A"/>
    <e v="#N/A"/>
  </r>
  <r>
    <s v="National Fund for Culture"/>
    <n v="977708"/>
    <s v="RECUPERAÇÃO DO TEATRO DA UFPE"/>
    <s v="Cultural Heritage"/>
    <s v="Arquitetônico"/>
    <x v="0"/>
    <x v="2"/>
    <n v="0"/>
    <x v="4"/>
    <s v="Pernambuco"/>
    <n v="0"/>
    <n v="500000"/>
    <e v="#N/A"/>
    <e v="#N/A"/>
  </r>
  <r>
    <s v="National Fund for Culture"/>
    <n v="977699"/>
    <s v="RECUPERAÇÃO DO TEATRO MUNICIPAL SEVERINO CABRAL"/>
    <s v="Cultural Heritage"/>
    <s v="Arquitetônico"/>
    <x v="0"/>
    <x v="2"/>
    <n v="0"/>
    <x v="8"/>
    <s v="Paraíba"/>
    <n v="0"/>
    <n v="44550"/>
    <e v="#N/A"/>
    <e v="#N/A"/>
  </r>
  <r>
    <s v="National Fund for Culture"/>
    <n v="977681"/>
    <s v="RECUPERAÇÃO E PRESERVAÇÃO DA IGREJA N. S. DE LOURDES"/>
    <s v="Cultural Heritage"/>
    <s v="Arquitetônico"/>
    <x v="0"/>
    <x v="2"/>
    <n v="0"/>
    <x v="3"/>
    <s v="MinasGerais"/>
    <n v="0"/>
    <n v="69962"/>
    <e v="#N/A"/>
    <e v="#N/A"/>
  </r>
  <r>
    <s v="National Fund for Culture"/>
    <n v="975966"/>
    <s v="Rede Brasil - Circulando"/>
    <s v="Performing Arts"/>
    <s v="Teatro"/>
    <x v="0"/>
    <x v="2"/>
    <n v="0"/>
    <x v="21"/>
    <s v="Bahia"/>
    <n v="0"/>
    <n v="125000"/>
    <e v="#N/A"/>
    <e v="#N/A"/>
  </r>
  <r>
    <s v="National Fund for Culture"/>
    <n v="976081"/>
    <s v="Rede Brasil - Congresso Anual"/>
    <s v="Integrated Arts"/>
    <s v="Artes Integradas"/>
    <x v="1"/>
    <x v="2"/>
    <n v="0"/>
    <x v="21"/>
    <s v="Bahia"/>
    <n v="0"/>
    <n v="38750"/>
    <e v="#N/A"/>
    <e v="#N/A"/>
  </r>
  <r>
    <s v="National Fund for Culture"/>
    <n v="977678"/>
    <s v="REDE DE INFORMAÇÕES DO PATRIMÔNIO HISTÓRICO"/>
    <s v="Cultural Heritage"/>
    <s v="História"/>
    <x v="1"/>
    <x v="2"/>
    <n v="0"/>
    <x v="17"/>
    <s v="Maranhão"/>
    <n v="0"/>
    <n v="401400"/>
    <e v="#N/A"/>
    <e v="#N/A"/>
  </r>
  <r>
    <s v="National Fund for Culture"/>
    <n v="968190"/>
    <s v="Rede estadual de Cultura"/>
    <s v="Integrated Arts"/>
    <s v="Artes Integradas"/>
    <x v="1"/>
    <x v="2"/>
    <n v="0"/>
    <x v="8"/>
    <s v="Paraíba"/>
    <n v="0"/>
    <n v="38000"/>
    <e v="#N/A"/>
    <e v="#N/A"/>
  </r>
  <r>
    <s v="National Fund for Culture"/>
    <n v="977740"/>
    <s v="REEDIÇÃO DE OBRAS HISTÓRICAS E LITERÁRIAS"/>
    <s v="Cultural Heritage"/>
    <s v="Acervo"/>
    <x v="0"/>
    <x v="2"/>
    <n v="0"/>
    <x v="22"/>
    <s v="SantaCatarina"/>
    <n v="0"/>
    <n v="60304"/>
    <e v="#N/A"/>
    <e v="#N/A"/>
  </r>
  <r>
    <s v="National Fund for Culture"/>
    <n v="977754"/>
    <s v="REFORMA DA BIBLIOTECA DEMOSTRATIVA (P)"/>
    <s v="Cultural Heritage"/>
    <s v="Arquitetônico"/>
    <x v="0"/>
    <x v="2"/>
    <n v="0"/>
    <x v="5"/>
    <s v="RiodeJaneiro"/>
    <n v="0"/>
    <n v="263000"/>
    <e v="#N/A"/>
    <e v="#N/A"/>
  </r>
  <r>
    <s v="National Fund for Culture"/>
    <n v="977743"/>
    <s v="REFORMA DA IGREJA MATRIZ"/>
    <s v="Cultural Heritage"/>
    <s v="Arquitetônico"/>
    <x v="0"/>
    <x v="2"/>
    <n v="0"/>
    <x v="7"/>
    <s v="Sergipe"/>
    <n v="0"/>
    <n v="102979.18"/>
    <e v="#N/A"/>
    <e v="#N/A"/>
  </r>
  <r>
    <s v="National Fund for Culture"/>
    <n v="975298"/>
    <s v="Reforma da Sede do Museu Arqueológico de Sambaqui de Joinville-Emenda 97"/>
    <s v="Cultural Heritage"/>
    <s v="Museu"/>
    <x v="2"/>
    <x v="2"/>
    <n v="0"/>
    <x v="22"/>
    <s v="SantaCatarina"/>
    <n v="0"/>
    <n v="88922.5"/>
    <e v="#N/A"/>
    <e v="#N/A"/>
  </r>
  <r>
    <s v="National Fund for Culture"/>
    <n v="977663"/>
    <s v="REFORMA DE CENTRO CULTURAL"/>
    <s v="Cultural Heritage"/>
    <s v="Arquitetônico"/>
    <x v="0"/>
    <x v="2"/>
    <n v="0"/>
    <x v="6"/>
    <s v="Ceará"/>
    <n v="0"/>
    <n v="80000"/>
    <e v="#N/A"/>
    <e v="#N/A"/>
  </r>
  <r>
    <s v="National Fund for Culture"/>
    <n v="985373"/>
    <s v="Reforma de Prédio Público para abrigar a Casa da Cultura de Colatina - Emenda/97"/>
    <s v="Cultural Heritage"/>
    <s v="Arquitetônico"/>
    <x v="0"/>
    <x v="2"/>
    <n v="0"/>
    <x v="16"/>
    <s v="EspíritoSanto"/>
    <n v="0"/>
    <n v="75000"/>
    <e v="#N/A"/>
    <e v="#N/A"/>
  </r>
  <r>
    <s v="National Fund for Culture"/>
    <n v="967595"/>
    <s v="Reforma do Centro Comunitário das Artes e Cultura"/>
    <s v="Cultural Heritage"/>
    <s v="Arquitetônico"/>
    <x v="0"/>
    <x v="2"/>
    <n v="0"/>
    <x v="12"/>
    <s v="SãoPaulo"/>
    <n v="0"/>
    <n v="91871.25"/>
    <e v="#N/A"/>
    <e v="#N/A"/>
  </r>
  <r>
    <s v="National Fund for Culture"/>
    <n v="975810"/>
    <s v="Reforma do Prédio da Usina de Luz e Força de Piracuruca"/>
    <s v="Cultural Heritage"/>
    <s v="Arquitetônico"/>
    <x v="0"/>
    <x v="2"/>
    <n v="0"/>
    <x v="10"/>
    <s v="Piauí"/>
    <n v="0"/>
    <n v="0"/>
    <e v="#N/A"/>
    <e v="#N/A"/>
  </r>
  <r>
    <s v="National Fund for Culture"/>
    <n v="967706"/>
    <s v="Reforma e Ampliação da Biblioteca Pública Municipal"/>
    <s v="Cultural Heritage"/>
    <s v="Arquitetônico"/>
    <x v="0"/>
    <x v="2"/>
    <n v="0"/>
    <x v="18"/>
    <s v="MatoGrosso"/>
    <n v="0"/>
    <n v="43468"/>
    <e v="#N/A"/>
    <e v="#N/A"/>
  </r>
  <r>
    <s v="National Fund for Culture"/>
    <n v="970527"/>
    <s v="Reforma e ampliação do Centro Cultural Teresa Raquel de Jesus, em Groaíras/CE"/>
    <s v="Integrated Arts"/>
    <s v="Artes Integradas"/>
    <x v="1"/>
    <x v="2"/>
    <n v="0"/>
    <x v="6"/>
    <s v="Ceará"/>
    <n v="0"/>
    <n v="50000"/>
    <e v="#N/A"/>
    <e v="#N/A"/>
  </r>
  <r>
    <s v="National Fund for Culture"/>
    <n v="975619"/>
    <s v="Reforma e Conclusão da Casa da Cultura"/>
    <s v="Cultural Heritage"/>
    <s v="Arquitetônico"/>
    <x v="0"/>
    <x v="2"/>
    <n v="0"/>
    <x v="11"/>
    <s v="Pará"/>
    <n v="0"/>
    <n v="133674"/>
    <e v="#N/A"/>
    <e v="#N/A"/>
  </r>
  <r>
    <s v="National Fund for Culture"/>
    <n v="977751"/>
    <s v="REFORMA E EQUIPAMENTOS DO TEATRO MUNICIPAL"/>
    <s v="Cultural Heritage"/>
    <s v="Arquitetônico"/>
    <x v="0"/>
    <x v="2"/>
    <n v="0"/>
    <x v="12"/>
    <s v="SãoPaulo"/>
    <n v="0"/>
    <n v="143372.79"/>
    <e v="#N/A"/>
    <e v="#N/A"/>
  </r>
  <r>
    <s v="National Fund for Culture"/>
    <n v="977721"/>
    <s v="REFORMA E MELHORIA DOS ESPAÇOS"/>
    <s v="Cultural Heritage"/>
    <s v="Arquitetônico"/>
    <x v="0"/>
    <x v="2"/>
    <n v="0"/>
    <x v="5"/>
    <s v="RiodeJaneiro"/>
    <n v="0"/>
    <n v="131990.26999999999"/>
    <e v="#N/A"/>
    <e v="#N/A"/>
  </r>
  <r>
    <s v="National Fund for Culture"/>
    <n v="977655"/>
    <s v="REFORMA ESTRUTURAL P/ INSTAL. TEATRO ALIANÇA FRANCESA"/>
    <s v="Cultural Heritage"/>
    <s v="Arquitetônico"/>
    <x v="0"/>
    <x v="2"/>
    <n v="0"/>
    <x v="21"/>
    <s v="Bahia"/>
    <n v="0"/>
    <n v="240536"/>
    <e v="#N/A"/>
    <e v="#N/A"/>
  </r>
  <r>
    <s v="National Fund for Culture"/>
    <n v="955062"/>
    <s v="Reforma Memorial Dino Gorini"/>
    <s v="Cultural Heritage"/>
    <s v="Arquitetônico"/>
    <x v="0"/>
    <x v="2"/>
    <n v="0"/>
    <x v="22"/>
    <s v="SantaCatarina"/>
    <n v="0"/>
    <n v="144090"/>
    <e v="#N/A"/>
    <e v="#N/A"/>
  </r>
  <r>
    <s v="National Fund for Culture"/>
    <n v="977682"/>
    <s v="REFORMA, AMPL. E EQUIP.  CENTRO CULT.ALTO VERA CRUZ"/>
    <s v="Cultural Heritage"/>
    <s v="Arquitetônico"/>
    <x v="0"/>
    <x v="2"/>
    <n v="0"/>
    <x v="3"/>
    <s v="MinasGerais"/>
    <n v="0"/>
    <n v="77525"/>
    <e v="#N/A"/>
    <e v="#N/A"/>
  </r>
  <r>
    <s v="National Fund for Culture"/>
    <n v="985058"/>
    <s v="Reformulação Museográfica do Museu José Lins do Rego - Programa Museus"/>
    <s v="Cultural Heritage"/>
    <s v="Acervo"/>
    <x v="0"/>
    <x v="2"/>
    <n v="0"/>
    <x v="8"/>
    <s v="Paraíba"/>
    <n v="0"/>
    <n v="0"/>
    <e v="#N/A"/>
    <e v="#N/A"/>
  </r>
  <r>
    <s v="National Fund for Culture"/>
    <n v="975761"/>
    <s v="Registro em CD do Festival de Inverno do MERCOSUL/95 e 97"/>
    <s v="Music"/>
    <s v="Música Popular"/>
    <x v="4"/>
    <x v="2"/>
    <n v="0"/>
    <x v="26"/>
    <s v="MatoGrossodoSul"/>
    <n v="0"/>
    <n v="37405"/>
    <e v="#N/A"/>
    <e v="#N/A"/>
  </r>
  <r>
    <s v="National Fund for Culture"/>
    <n v="967163"/>
    <s v="Registro Musical"/>
    <s v="Music"/>
    <s v="Música Popular"/>
    <x v="4"/>
    <x v="2"/>
    <n v="0"/>
    <x v="25"/>
    <s v="Acre"/>
    <n v="0"/>
    <n v="58481"/>
    <e v="#N/A"/>
    <e v="#N/A"/>
  </r>
  <r>
    <s v="National Fund for Culture"/>
    <n v="977649"/>
    <s v="REMEMORAÇÃO DO CENTENÁRIO DA CAMPANHA DE CANUDOS"/>
    <s v="Cultural Heritage"/>
    <s v="História"/>
    <x v="1"/>
    <x v="2"/>
    <n v="0"/>
    <x v="15"/>
    <s v="Amazonas"/>
    <n v="0"/>
    <n v="20000"/>
    <e v="#N/A"/>
    <e v="#N/A"/>
  </r>
  <r>
    <s v="National Fund for Culture"/>
    <n v="977750"/>
    <s v="REPRES BRAS.EXPOSIÇÕES INTER. DE  ARTES PLÁSTICAS"/>
    <s v="Cultural Heritage"/>
    <s v="Arquitetônico"/>
    <x v="0"/>
    <x v="2"/>
    <n v="0"/>
    <x v="12"/>
    <s v="SãoPaulo"/>
    <n v="0"/>
    <n v="160000"/>
    <e v="#N/A"/>
    <e v="#N/A"/>
  </r>
  <r>
    <s v="National Fund for Culture"/>
    <n v="977731"/>
    <s v="RESERVA TÉCNICA E INFORMATIZAÇÃO DO MUSEU"/>
    <s v="Cultural Heritage"/>
    <s v="Acervo"/>
    <x v="0"/>
    <x v="2"/>
    <n v="0"/>
    <x v="5"/>
    <s v="RiodeJaneiro"/>
    <n v="0"/>
    <n v="57354"/>
    <e v="#N/A"/>
    <e v="#N/A"/>
  </r>
  <r>
    <s v="National Fund for Culture"/>
    <n v="976898"/>
    <s v="Resgate Arte - Emenda 97"/>
    <s v="Cultural Heritage"/>
    <s v="História"/>
    <x v="1"/>
    <x v="2"/>
    <n v="0"/>
    <x v="0"/>
    <s v="RioGrandedoSul"/>
    <n v="0"/>
    <n v="15000"/>
    <e v="#N/A"/>
    <e v="#N/A"/>
  </r>
  <r>
    <s v="National Fund for Culture"/>
    <n v="968617"/>
    <s v="Resgate do Patrimônio Histórico-Cultural das Populações Indígenas do Paraná"/>
    <s v="Cultural Heritage"/>
    <s v="História"/>
    <x v="1"/>
    <x v="2"/>
    <n v="0"/>
    <x v="9"/>
    <s v="Paraná"/>
    <n v="0"/>
    <n v="50981"/>
    <e v="#N/A"/>
    <e v="#N/A"/>
  </r>
  <r>
    <s v="National Fund for Culture"/>
    <n v="977679"/>
    <s v="RESGATE DOC. AVULSOS DA CAPITANIA DO MARANHÃO"/>
    <s v="Cultural Heritage"/>
    <s v="Acervo"/>
    <x v="0"/>
    <x v="2"/>
    <n v="0"/>
    <x v="17"/>
    <s v="Maranhão"/>
    <n v="0"/>
    <n v="175500"/>
    <e v="#N/A"/>
    <e v="#N/A"/>
  </r>
  <r>
    <s v="National Fund for Culture"/>
    <n v="977680"/>
    <s v="REST. DO MUSEU HISTÓRICO E ARTÍSTICO DO MARANHÃO"/>
    <s v="Cultural Heritage"/>
    <s v="Museu"/>
    <x v="2"/>
    <x v="2"/>
    <n v="0"/>
    <x v="17"/>
    <s v="Maranhão"/>
    <n v="0"/>
    <n v="722388.98"/>
    <e v="#N/A"/>
    <e v="#N/A"/>
  </r>
  <r>
    <s v="National Fund for Culture"/>
    <n v="968657"/>
    <s v="Restauração da Capela da Adoração da Igreja N. Sra.  das Mercês"/>
    <s v="Cultural Heritage"/>
    <s v="Arquitetônico"/>
    <x v="0"/>
    <x v="2"/>
    <n v="0"/>
    <x v="11"/>
    <s v="Pará"/>
    <n v="0"/>
    <n v="44929"/>
    <e v="#N/A"/>
    <e v="#N/A"/>
  </r>
  <r>
    <s v="National Fund for Culture"/>
    <n v="968793"/>
    <s v="Restauração da Igreja de São João Batista -Cametá"/>
    <s v="Cultural Heritage"/>
    <s v="Arquitetônico"/>
    <x v="0"/>
    <x v="2"/>
    <n v="0"/>
    <x v="11"/>
    <s v="Pará"/>
    <n v="0"/>
    <n v="55709"/>
    <e v="#N/A"/>
    <e v="#N/A"/>
  </r>
  <r>
    <s v="National Fund for Culture"/>
    <n v="977562"/>
    <s v="Restauração da Igreja Nossa Senhora da Soledade"/>
    <s v="Cultural Heritage"/>
    <s v="Arquitetônico"/>
    <x v="0"/>
    <x v="2"/>
    <n v="0"/>
    <x v="1"/>
    <s v="DistritoFederal"/>
    <n v="0"/>
    <n v="100000"/>
    <e v="#N/A"/>
    <e v="#N/A"/>
  </r>
  <r>
    <s v="National Fund for Culture"/>
    <n v="967528"/>
    <s v="Restauração do Acervo do Museu de Arte Sacra - DESTAQUE"/>
    <s v="Cultural Heritage"/>
    <s v="Museu"/>
    <x v="2"/>
    <x v="2"/>
    <n v="0"/>
    <x v="18"/>
    <s v="MatoGrosso"/>
    <n v="0"/>
    <n v="49271"/>
    <e v="#N/A"/>
    <e v="#N/A"/>
  </r>
  <r>
    <s v="National Fund for Culture"/>
    <n v="35830"/>
    <s v="Restauração e adaptação do Solar Santa Terezinha"/>
    <s v="Cultural Heritage"/>
    <s v="Arquitetônico"/>
    <x v="0"/>
    <x v="2"/>
    <n v="0"/>
    <x v="17"/>
    <s v="Maranhão"/>
    <n v="0"/>
    <n v="52633"/>
    <e v="#N/A"/>
    <e v="#N/A"/>
  </r>
  <r>
    <s v="National Fund for Culture"/>
    <n v="977548"/>
    <s v="Restauração e conservação no Solar casa da Providência."/>
    <s v="Cultural Heritage"/>
    <s v="Arquitetônico"/>
    <x v="0"/>
    <x v="2"/>
    <n v="0"/>
    <x v="21"/>
    <s v="Bahia"/>
    <n v="0"/>
    <n v="53420"/>
    <e v="#N/A"/>
    <e v="#N/A"/>
  </r>
  <r>
    <s v="National Fund for Culture"/>
    <n v="968640"/>
    <s v="Restauração e Reconversão do Palacete Pinho"/>
    <s v="Cultural Heritage"/>
    <s v="Arquitetônico"/>
    <x v="0"/>
    <x v="2"/>
    <n v="0"/>
    <x v="11"/>
    <s v="Pará"/>
    <n v="0"/>
    <n v="125000"/>
    <e v="#N/A"/>
    <e v="#N/A"/>
  </r>
  <r>
    <s v="National Fund for Culture"/>
    <n v="977722"/>
    <s v="RESTAURAÇÃO PALÁCIO DE CRISTAL"/>
    <s v="Cultural Heritage"/>
    <s v="Arquitetônico"/>
    <x v="0"/>
    <x v="2"/>
    <n v="0"/>
    <x v="5"/>
    <s v="RiodeJaneiro"/>
    <n v="0"/>
    <n v="160000"/>
    <e v="#N/A"/>
    <e v="#N/A"/>
  </r>
  <r>
    <s v="National Fund for Culture"/>
    <n v="977585"/>
    <s v="Restauração Parcial da Fortaleza de São José do Macapá_x000d__x000a_"/>
    <s v="Cultural Heritage"/>
    <s v="Arquitetônico"/>
    <x v="0"/>
    <x v="2"/>
    <n v="0"/>
    <x v="13"/>
    <s v="Amapá"/>
    <n v="0"/>
    <n v="96715"/>
    <e v="#N/A"/>
    <e v="#N/A"/>
  </r>
  <r>
    <s v="National Fund for Culture"/>
    <n v="974019"/>
    <s v="Revista do Cinema Brasileiro"/>
    <s v="Audiovisual"/>
    <s v="Produção Cinematográfica"/>
    <x v="2"/>
    <x v="2"/>
    <n v="0"/>
    <x v="5"/>
    <s v="RiodeJaneiro"/>
    <n v="0"/>
    <n v="540000"/>
    <e v="#N/A"/>
    <e v="#N/A"/>
  </r>
  <r>
    <s v="National Fund for Culture"/>
    <n v="975818"/>
    <s v="Revista do Patrimônio Histórico e Artístico Nacional nº 26 - 60 Anos do IPHAN - A Revista"/>
    <s v="Humanities"/>
    <s v="Obras de Referência"/>
    <x v="4"/>
    <x v="2"/>
    <n v="0"/>
    <x v="5"/>
    <s v="RiodeJaneiro"/>
    <n v="0"/>
    <n v="69900"/>
    <e v="#N/A"/>
    <e v="#N/A"/>
  </r>
  <r>
    <s v="National Fund for Culture"/>
    <n v="977652"/>
    <s v="REVITALIZAÇÃO DO PATRIMONIO CULTURAL EM SALVADOR"/>
    <s v="Cultural Heritage"/>
    <s v="História"/>
    <x v="1"/>
    <x v="2"/>
    <n v="0"/>
    <x v="21"/>
    <s v="Bahia"/>
    <n v="0"/>
    <n v="178218"/>
    <e v="#N/A"/>
    <e v="#N/A"/>
  </r>
  <r>
    <s v="National Fund for Culture"/>
    <n v="974003"/>
    <s v="Rio Cine Festival (XIII)"/>
    <s v="Audiovisual"/>
    <s v="Difusão"/>
    <x v="5"/>
    <x v="2"/>
    <n v="0"/>
    <x v="21"/>
    <s v="Bahia"/>
    <n v="0"/>
    <n v="70000"/>
    <e v="#N/A"/>
    <e v="#N/A"/>
  </r>
  <r>
    <s v="National Fund for Culture"/>
    <n v="975513"/>
    <s v="Rouxinóis, 30 Anos de Canto"/>
    <s v="Music"/>
    <s v="Música Popular"/>
    <x v="4"/>
    <x v="2"/>
    <n v="0"/>
    <x v="3"/>
    <s v="MinasGerais"/>
    <n v="0"/>
    <n v="28161"/>
    <e v="#N/A"/>
    <e v="#N/A"/>
  </r>
  <r>
    <s v="National Fund for Culture"/>
    <n v="986560"/>
    <s v="Rui Barbosa em Ação 97"/>
    <s v="Cultural Heritage"/>
    <s v="Museu"/>
    <x v="2"/>
    <x v="2"/>
    <n v="0"/>
    <x v="5"/>
    <s v="RiodeJaneiro"/>
    <n v="0"/>
    <n v="154175"/>
    <e v="#N/A"/>
    <e v="#N/A"/>
  </r>
  <r>
    <s v="National Fund for Culture"/>
    <n v="968303"/>
    <s v="Sala de leitura da Casa  da Paz"/>
    <s v="Integrated Arts"/>
    <s v="Artes Integradas"/>
    <x v="1"/>
    <x v="2"/>
    <n v="0"/>
    <x v="5"/>
    <s v="RiodeJaneiro"/>
    <n v="0"/>
    <n v="48259"/>
    <e v="#N/A"/>
    <e v="#N/A"/>
  </r>
  <r>
    <s v="National Fund for Culture"/>
    <n v="976715"/>
    <s v="Salão de Inverno Internacional de Artes Plásticas - Emenda / 97"/>
    <s v="Integrated Arts"/>
    <s v="Artes Integradas"/>
    <x v="1"/>
    <x v="2"/>
    <n v="0"/>
    <x v="0"/>
    <s v="RioGrandedoSul"/>
    <n v="0"/>
    <n v="10000"/>
    <e v="#N/A"/>
    <e v="#N/A"/>
  </r>
  <r>
    <s v="National Fund for Culture"/>
    <n v="977715"/>
    <s v="SALÃO DO LIVRO (P)"/>
    <s v="Cultural Heritage"/>
    <s v="Arquitetônico"/>
    <x v="0"/>
    <x v="2"/>
    <n v="0"/>
    <x v="5"/>
    <s v="RiodeJaneiro"/>
    <n v="0"/>
    <n v="299866"/>
    <e v="#N/A"/>
    <e v="#N/A"/>
  </r>
  <r>
    <s v="National Fund for Culture"/>
    <n v="976080"/>
    <s v="Semana Euclidiana 97-Evento Selecionado"/>
    <s v="Integrated Arts"/>
    <s v="Artes Integradas"/>
    <x v="1"/>
    <x v="2"/>
    <n v="0"/>
    <x v="12"/>
    <s v="SãoPaulo"/>
    <n v="0"/>
    <n v="50000"/>
    <e v="#N/A"/>
    <e v="#N/A"/>
  </r>
  <r>
    <s v="National Fund for Culture"/>
    <n v="976965"/>
    <s v="Semana Gonçalves Dias"/>
    <s v="Integrated Arts"/>
    <s v="Artes Integradas"/>
    <x v="1"/>
    <x v="2"/>
    <n v="0"/>
    <x v="17"/>
    <s v="Maranhão"/>
    <n v="0"/>
    <n v="59857"/>
    <e v="#N/A"/>
    <e v="#N/A"/>
  </r>
  <r>
    <s v="National Fund for Culture"/>
    <n v="974001"/>
    <s v="Seminário de Cinema  e Televisão do Mercosul (I)"/>
    <s v="Audiovisual"/>
    <s v="Difusão"/>
    <x v="5"/>
    <x v="2"/>
    <n v="0"/>
    <x v="22"/>
    <s v="SantaCatarina"/>
    <n v="0"/>
    <n v="15000"/>
    <e v="#N/A"/>
    <e v="#N/A"/>
  </r>
  <r>
    <s v="National Fund for Culture"/>
    <n v="976304"/>
    <s v="Série Restauro: Teatro Experimental do Pará Waldemar Henrique"/>
    <s v="Cultural Heritage"/>
    <s v="Arquitetônico"/>
    <x v="0"/>
    <x v="2"/>
    <n v="0"/>
    <x v="11"/>
    <s v="Pará"/>
    <n v="0"/>
    <n v="126000"/>
    <e v="#N/A"/>
    <e v="#N/A"/>
  </r>
  <r>
    <s v="National Fund for Culture"/>
    <n v="985550"/>
    <s v="Show da Independência"/>
    <s v="Integrated Arts"/>
    <s v="Artes Integradas"/>
    <x v="1"/>
    <x v="2"/>
    <n v="0"/>
    <x v="1"/>
    <s v="DistritoFederal"/>
    <n v="0"/>
    <n v="202500"/>
    <e v="#N/A"/>
    <e v="#N/A"/>
  </r>
  <r>
    <s v="National Fund for Culture"/>
    <n v="977711"/>
    <s v="SIMPÓSIO / FUMDHAN"/>
    <s v="Cultural Heritage"/>
    <s v="Arquitetônico"/>
    <x v="0"/>
    <x v="2"/>
    <n v="0"/>
    <x v="10"/>
    <s v="Piauí"/>
    <n v="0"/>
    <n v="20000"/>
    <e v="#N/A"/>
    <e v="#N/A"/>
  </r>
  <r>
    <s v="National Fund for Culture"/>
    <n v="968947"/>
    <s v="Sinalização e Pesquisa no Museu Casa do Pontal"/>
    <s v="Cultural Heritage"/>
    <s v="Museu"/>
    <x v="2"/>
    <x v="2"/>
    <n v="0"/>
    <x v="5"/>
    <s v="RiodeJaneiro"/>
    <n v="0"/>
    <n v="0"/>
    <e v="#N/A"/>
    <e v="#N/A"/>
  </r>
  <r>
    <s v="National Fund for Culture"/>
    <n v="977583"/>
    <s v="Sociedade Musical Uniào dos Artistas/Reforma do Prédio Sede"/>
    <s v="Music"/>
    <s v="Música Popular"/>
    <x v="4"/>
    <x v="2"/>
    <n v="0"/>
    <x v="22"/>
    <s v="SantaCatarina"/>
    <n v="0"/>
    <n v="10000"/>
    <e v="#N/A"/>
    <e v="#N/A"/>
  </r>
  <r>
    <s v="National Fund for Culture"/>
    <n v="977691"/>
    <s v="SOS - PALÁCIO DAS ARTES"/>
    <s v="Cultural Heritage"/>
    <s v="Arquitetônico"/>
    <x v="0"/>
    <x v="2"/>
    <n v="0"/>
    <x v="3"/>
    <s v="MinasGerais"/>
    <n v="0"/>
    <n v="1000000"/>
    <e v="#N/A"/>
    <e v="#N/A"/>
  </r>
  <r>
    <s v="National Fund for Culture"/>
    <n v="976617"/>
    <s v="Tempo Passado/Tempo Presente: conservação, documentação, divulgação acervo do MABE - Programa Museus"/>
    <s v="Cultural Heritage"/>
    <s v="Acervos Museológicos"/>
    <x v="0"/>
    <x v="2"/>
    <n v="0"/>
    <x v="11"/>
    <s v="Pará"/>
    <n v="0"/>
    <n v="105990"/>
    <e v="#N/A"/>
    <e v="#N/A"/>
  </r>
  <r>
    <s v="National Fund for Culture"/>
    <n v="975205"/>
    <s v="Terceiro Festival de Artes da Paraíba"/>
    <s v="Integrated Arts"/>
    <s v="Artes Integradas"/>
    <x v="1"/>
    <x v="2"/>
    <n v="0"/>
    <x v="8"/>
    <s v="Paraíba"/>
    <n v="0"/>
    <n v="62500"/>
    <e v="#N/A"/>
    <e v="#N/A"/>
  </r>
  <r>
    <s v="National Fund for Culture"/>
    <n v="35987"/>
    <s v="Tratamento Técnico do acervo permanente da DAESP"/>
    <s v="Cultural Heritage"/>
    <s v="Acervo"/>
    <x v="0"/>
    <x v="2"/>
    <n v="0"/>
    <x v="12"/>
    <s v="SãoPaulo"/>
    <n v="0"/>
    <n v="219500"/>
    <e v="#N/A"/>
    <e v="#N/A"/>
  </r>
  <r>
    <s v="National Fund for Culture"/>
    <n v="975227"/>
    <s v="Trinta Anos da Academia Nacional de Música (Evento Selecionado)"/>
    <s v="Music"/>
    <s v="Música Popular"/>
    <x v="4"/>
    <x v="2"/>
    <n v="0"/>
    <x v="5"/>
    <s v="RiodeJaneiro"/>
    <n v="0"/>
    <n v="37500"/>
    <e v="#N/A"/>
    <e v="#N/A"/>
  </r>
  <r>
    <s v="National Fund for Culture"/>
    <n v="967821"/>
    <s v="Uma Educação Musical Para o Século XXI"/>
    <s v="Music"/>
    <s v="Música Popular"/>
    <x v="4"/>
    <x v="2"/>
    <n v="0"/>
    <x v="5"/>
    <s v="RiodeJaneiro"/>
    <n v="0"/>
    <n v="33635"/>
    <e v="#N/A"/>
    <e v="#N/A"/>
  </r>
  <r>
    <s v="National Fund for Culture"/>
    <n v="967196"/>
    <s v="Valorização da Cultura Cabloca - Projeto Saúde e Alegria"/>
    <s v="Cultural Heritage"/>
    <s v="Artesanato/Folclore"/>
    <x v="1"/>
    <x v="2"/>
    <n v="0"/>
    <x v="11"/>
    <s v="Pará"/>
    <n v="0"/>
    <n v="29191"/>
    <e v="#N/A"/>
    <e v="#N/A"/>
  </r>
  <r>
    <s v="National Fund for Culture"/>
    <n v="967162"/>
    <s v="Vem Dançar no Piauí"/>
    <s v="Performing Arts"/>
    <s v="Dança"/>
    <x v="3"/>
    <x v="2"/>
    <n v="0"/>
    <x v="10"/>
    <s v="Piauí"/>
    <n v="0"/>
    <n v="73013.45"/>
    <e v="#N/A"/>
    <e v="#N/A"/>
  </r>
  <r>
    <s v="National Fund for Culture"/>
    <n v="975609"/>
    <s v="Via Sacra de Planaltina (Evento Selecionado)"/>
    <s v="Integrated Arts"/>
    <s v="Artes Integradas"/>
    <x v="1"/>
    <x v="2"/>
    <n v="0"/>
    <x v="1"/>
    <s v="DistritoFederal"/>
    <n v="0"/>
    <n v="18750"/>
    <e v="#N/A"/>
    <e v="#N/A"/>
  </r>
  <r>
    <s v="National Fund for Culture"/>
    <n v="973998"/>
    <s v="Vídeo Registro"/>
    <s v="Audiovisual"/>
    <s v="Produção Cinematográfica"/>
    <x v="2"/>
    <x v="2"/>
    <n v="0"/>
    <x v="3"/>
    <s v="MinasGerais"/>
    <n v="0"/>
    <n v="29942"/>
    <e v="#N/A"/>
    <e v="#N/A"/>
  </r>
  <r>
    <s v="National Fund for Culture"/>
    <n v="967781"/>
    <s v="Videoteca e Visita Autoguida para o Museu de FCJA"/>
    <s v="Audiovisual"/>
    <s v="Videofonográfica"/>
    <x v="0"/>
    <x v="2"/>
    <n v="0"/>
    <x v="8"/>
    <s v="Paraíba"/>
    <n v="0"/>
    <n v="0"/>
    <e v="#N/A"/>
    <e v="#N/A"/>
  </r>
  <r>
    <s v="National Fund for Culture"/>
    <n v="976717"/>
    <s v="VII Seminário Internacional de Dança de Brasília"/>
    <s v="Performing Arts"/>
    <s v="Dança"/>
    <x v="3"/>
    <x v="2"/>
    <n v="0"/>
    <x v="1"/>
    <s v="DistritoFederal"/>
    <n v="0"/>
    <n v="113750"/>
    <e v="#N/A"/>
    <e v="#N/A"/>
  </r>
  <r>
    <s v="National Fund for Culture"/>
    <n v="985406"/>
    <s v="Visitas e Atividades no MAM - Programa Museus"/>
    <s v="Integrated Arts"/>
    <s v="Artes Integradas"/>
    <x v="1"/>
    <x v="2"/>
    <n v="0"/>
    <x v="12"/>
    <s v="SãoPaulo"/>
    <n v="0"/>
    <n v="23789.94"/>
    <e v="#N/A"/>
    <e v="#N/A"/>
  </r>
  <r>
    <s v="National Fund for Culture"/>
    <n v="974026"/>
    <s v="Vitória Cine Vídeo (IV)"/>
    <s v="Audiovisual"/>
    <s v="Difusão"/>
    <x v="5"/>
    <x v="2"/>
    <n v="0"/>
    <x v="16"/>
    <s v="EspíritoSanto"/>
    <n v="0"/>
    <n v="20000"/>
    <e v="#N/A"/>
    <e v="#N/A"/>
  </r>
  <r>
    <s v="National Fund for Culture"/>
    <n v="976398"/>
    <s v="Vozes do Tocantins - Festival de Intérprete do Tocantins"/>
    <s v="Music"/>
    <s v="Música Popular"/>
    <x v="4"/>
    <x v="2"/>
    <n v="0"/>
    <x v="2"/>
    <s v="Tocantins"/>
    <n v="0"/>
    <n v="135195"/>
    <e v="#N/A"/>
    <e v="#N/A"/>
  </r>
  <r>
    <s v="National Fund for Culture"/>
    <n v="977761"/>
    <s v="XII BIENAL DE MÚSICA BRASILEIRA CONTEMPORÂNEA"/>
    <s v="Cultural Heritage"/>
    <s v="Artesanato/Folclore"/>
    <x v="1"/>
    <x v="2"/>
    <n v="0"/>
    <x v="5"/>
    <s v="RiodeJaneiro"/>
    <n v="0"/>
    <n v="250000"/>
    <e v="#N/A"/>
    <e v="#N/A"/>
  </r>
  <r>
    <s v="National Fund for Culture"/>
    <n v="995090"/>
    <s v="_x000d__x000a_2 Etapa da Organização do Acervo Teotonio Vilela"/>
    <s v="Cultural Heritage"/>
    <s v="Acervo"/>
    <x v="0"/>
    <x v="3"/>
    <n v="0"/>
    <x v="20"/>
    <s v="Alagoas"/>
    <n v="0"/>
    <n v="31376"/>
    <e v="#N/A"/>
    <e v="#N/A"/>
  </r>
  <r>
    <s v="National Fund for Culture"/>
    <n v="986048"/>
    <s v="100 Anos de Cascudo"/>
    <s v="Integrated Arts"/>
    <s v="Artes Integradas"/>
    <x v="1"/>
    <x v="3"/>
    <n v="0"/>
    <x v="19"/>
    <s v="RioGrandedoNorte"/>
    <n v="0"/>
    <n v="62500"/>
    <e v="#N/A"/>
    <e v="#N/A"/>
  </r>
  <r>
    <s v="National Fund for Culture"/>
    <n v="983407"/>
    <s v="11º SEMINÁRIO DA MÚSICA DE MONTENEGRO"/>
    <s v="Cultural Heritage"/>
    <s v="Artesanato/Folclore"/>
    <x v="1"/>
    <x v="3"/>
    <n v="0"/>
    <x v="0"/>
    <s v="RioGrandedoSul"/>
    <n v="0"/>
    <n v="38000"/>
    <e v="#N/A"/>
    <e v="#N/A"/>
  </r>
  <r>
    <s v="National Fund for Culture"/>
    <n v="981237"/>
    <s v="1ª ETAPA DAS OBRAS DE REURBANIZAÇÃO"/>
    <s v="Cultural Heritage"/>
    <s v="Arquitetônico"/>
    <x v="0"/>
    <x v="3"/>
    <n v="0"/>
    <x v="26"/>
    <s v="MatoGrossodoSul"/>
    <n v="0"/>
    <n v="200000"/>
    <e v="#N/A"/>
    <e v="#N/A"/>
  </r>
  <r>
    <s v="National Fund for Culture"/>
    <n v="981293"/>
    <s v="1ª ETAPA PROJETO CULTURAL:&quot;CASA DA PRINCESA ISABEL&quot;"/>
    <s v="Cultural Heritage"/>
    <s v="História"/>
    <x v="1"/>
    <x v="3"/>
    <n v="0"/>
    <x v="5"/>
    <s v="RiodeJaneiro"/>
    <n v="0"/>
    <n v="192197.7"/>
    <e v="#N/A"/>
    <e v="#N/A"/>
  </r>
  <r>
    <s v="National Fund for Culture"/>
    <n v="981228"/>
    <s v="25º SALÃO DE ARTE"/>
    <s v="Cultural Heritage"/>
    <s v="Arquitetônico"/>
    <x v="0"/>
    <x v="3"/>
    <n v="0"/>
    <x v="3"/>
    <s v="MinasGerais"/>
    <n v="0"/>
    <n v="76000"/>
    <e v="#N/A"/>
    <e v="#N/A"/>
  </r>
  <r>
    <s v="National Fund for Culture"/>
    <n v="981288"/>
    <s v="2º CICLO-500 ANOS - EXPERIÊNCIA E DESTINO"/>
    <s v="Cultural Heritage"/>
    <s v="História"/>
    <x v="1"/>
    <x v="3"/>
    <n v="0"/>
    <x v="5"/>
    <s v="RiodeJaneiro"/>
    <n v="0"/>
    <n v="177280"/>
    <e v="#N/A"/>
    <e v="#N/A"/>
  </r>
  <r>
    <s v="National Fund for Culture"/>
    <n v="983419"/>
    <s v="7º FESTIVAL INTERNACIONAL DE ARTES CÊNICAS"/>
    <s v="Cultural Heritage"/>
    <s v="Arquitetônico"/>
    <x v="0"/>
    <x v="3"/>
    <n v="0"/>
    <x v="12"/>
    <s v="SãoPaulo"/>
    <n v="0"/>
    <n v="223255.74"/>
    <e v="#N/A"/>
    <e v="#N/A"/>
  </r>
  <r>
    <s v="National Fund for Culture"/>
    <n v="988467"/>
    <s v="A Dama do Encantado"/>
    <s v="Music"/>
    <s v="Música Popular"/>
    <x v="4"/>
    <x v="3"/>
    <n v="0"/>
    <x v="12"/>
    <s v="SãoPaulo"/>
    <n v="0"/>
    <n v="47200"/>
    <e v="#N/A"/>
    <e v="#N/A"/>
  </r>
  <r>
    <s v="National Fund for Culture"/>
    <n v="987276"/>
    <s v="A Orquestra Infantil da Paraíba nos Estados Unidos"/>
    <s v="Music"/>
    <s v="Música Instrumental"/>
    <x v="4"/>
    <x v="3"/>
    <n v="0"/>
    <x v="8"/>
    <s v="Paraíba"/>
    <n v="0"/>
    <n v="66000"/>
    <e v="#N/A"/>
    <e v="#N/A"/>
  </r>
  <r>
    <s v="National Fund for Culture"/>
    <n v="35902"/>
    <s v="A Presença da Cultura Brasileira na EXPO '98"/>
    <s v="Humanities"/>
    <s v="Obras de Referência"/>
    <x v="4"/>
    <x v="3"/>
    <n v="0"/>
    <x v="12"/>
    <s v="SãoPaulo"/>
    <n v="0"/>
    <n v="134077.5"/>
    <e v="#N/A"/>
    <e v="#N/A"/>
  </r>
  <r>
    <s v="National Fund for Culture"/>
    <n v="987453"/>
    <s v="Ação Cultural em Rio Branco"/>
    <s v="Integrated Arts"/>
    <s v="Artes Integradas"/>
    <x v="1"/>
    <x v="3"/>
    <n v="0"/>
    <x v="25"/>
    <s v="Acre"/>
    <n v="0"/>
    <n v="60000"/>
    <e v="#N/A"/>
    <e v="#N/A"/>
  </r>
  <r>
    <s v="National Fund for Culture"/>
    <n v="981260"/>
    <s v="ACERVO FUND. TEOTONIO VILLELA"/>
    <s v="Cultural Heritage"/>
    <s v="Acervo"/>
    <x v="0"/>
    <x v="3"/>
    <n v="0"/>
    <x v="20"/>
    <s v="Alagoas"/>
    <n v="0"/>
    <n v="30000"/>
    <e v="#N/A"/>
    <e v="#N/A"/>
  </r>
  <r>
    <s v="National Fund for Culture"/>
    <n v="968762"/>
    <s v="Acondicionamento e  acesso ao seu acervo documental"/>
    <s v="Cultural Heritage"/>
    <s v="Acervos Museológicos"/>
    <x v="0"/>
    <x v="3"/>
    <n v="0"/>
    <x v="12"/>
    <s v="SãoPaulo"/>
    <n v="0"/>
    <n v="175000"/>
    <e v="#N/A"/>
    <e v="#N/A"/>
  </r>
  <r>
    <s v="National Fund for Culture"/>
    <n v="980243"/>
    <s v="ADEQUAÇÃO TEATRO MUNICIPAL DE CASCAVEL"/>
    <s v="Cultural Heritage"/>
    <s v="Arquitetônico"/>
    <x v="0"/>
    <x v="3"/>
    <n v="0"/>
    <x v="9"/>
    <s v="Paraná"/>
    <n v="0"/>
    <n v="61750"/>
    <e v="#N/A"/>
    <e v="#N/A"/>
  </r>
  <r>
    <s v="National Fund for Culture"/>
    <n v="981281"/>
    <s v="AMIGOS DA GRAVURA"/>
    <s v="Cultural Heritage"/>
    <s v="Acervo"/>
    <x v="0"/>
    <x v="3"/>
    <n v="0"/>
    <x v="5"/>
    <s v="RiodeJaneiro"/>
    <n v="0"/>
    <n v="9080"/>
    <e v="#N/A"/>
    <e v="#N/A"/>
  </r>
  <r>
    <s v="National Fund for Culture"/>
    <n v="983404"/>
    <s v="AMPLIAÇÃO DA  SUBEST. DA USINA DO GASOMETRO"/>
    <s v="Cultural Heritage"/>
    <s v="Arquitetônico"/>
    <x v="0"/>
    <x v="3"/>
    <n v="0"/>
    <x v="0"/>
    <s v="RioGrandedoSul"/>
    <n v="0"/>
    <n v="125000"/>
    <e v="#N/A"/>
    <e v="#N/A"/>
  </r>
  <r>
    <s v="National Fund for Culture"/>
    <n v="976585"/>
    <s v="Ampliação e Modernização da Biblioteca Pública Jovino Machado da Nóbrega"/>
    <s v="Humanities"/>
    <s v="Acervo Bibliográfico"/>
    <x v="0"/>
    <x v="3"/>
    <n v="0"/>
    <x v="8"/>
    <s v="Paraíba"/>
    <n v="0"/>
    <n v="27980"/>
    <e v="#N/A"/>
    <e v="#N/A"/>
  </r>
  <r>
    <s v="National Fund for Culture"/>
    <n v="976588"/>
    <s v="Ampliação e Modernização da Biblioteca Pública Municipal &quot;Augusto dos Anjos&quot;"/>
    <s v="Humanities"/>
    <s v="Acervo Bibliográfico"/>
    <x v="0"/>
    <x v="3"/>
    <n v="0"/>
    <x v="8"/>
    <s v="Paraíba"/>
    <n v="0"/>
    <n v="53587.5"/>
    <e v="#N/A"/>
    <e v="#N/A"/>
  </r>
  <r>
    <s v="National Fund for Culture"/>
    <n v="985834"/>
    <s v="Ampliação e Reforma de Biblioteca"/>
    <s v="Cultural Heritage"/>
    <s v="Arquitetônico"/>
    <x v="0"/>
    <x v="3"/>
    <n v="0"/>
    <x v="0"/>
    <s v="RioGrandedoSul"/>
    <n v="0"/>
    <n v="57500"/>
    <e v="#N/A"/>
    <e v="#N/A"/>
  </r>
  <r>
    <s v="National Fund for Culture"/>
    <n v="987324"/>
    <s v="Ampliaçaõ e Reforma de Centro Cultural"/>
    <s v="Cultural Heritage"/>
    <s v="Arquitetônico"/>
    <x v="0"/>
    <x v="3"/>
    <n v="0"/>
    <x v="21"/>
    <s v="Bahia"/>
    <n v="0"/>
    <n v="50000"/>
    <e v="#N/A"/>
    <e v="#N/A"/>
  </r>
  <r>
    <s v="National Fund for Culture"/>
    <n v="988524"/>
    <s v="Aparelhamento do Museu do Homem Sergipano da UFS"/>
    <s v="Cultural Heritage"/>
    <s v="Arquitetônico"/>
    <x v="0"/>
    <x v="3"/>
    <n v="0"/>
    <x v="7"/>
    <s v="Sergipe"/>
    <n v="0"/>
    <n v="16209"/>
    <e v="#N/A"/>
    <e v="#N/A"/>
  </r>
  <r>
    <s v="National Fund for Culture"/>
    <n v="985294"/>
    <s v="Aparelhamento do Teatro do Centro Educacional Fernandópolis-SP"/>
    <s v="Cultural Heritage"/>
    <s v="Arquitetônico"/>
    <x v="0"/>
    <x v="3"/>
    <n v="0"/>
    <x v="12"/>
    <s v="SãoPaulo"/>
    <n v="0"/>
    <n v="73000"/>
    <e v="#N/A"/>
    <e v="#N/A"/>
  </r>
  <r>
    <s v="National Fund for Culture"/>
    <n v="983381"/>
    <s v="APOIO A PROJETO DE INTEGRAÇÃO SOCIO-CULTURAL EM BH"/>
    <s v="Cultural Heritage"/>
    <s v="Arquitetônico"/>
    <x v="0"/>
    <x v="3"/>
    <n v="0"/>
    <x v="3"/>
    <s v="MinasGerais"/>
    <n v="0"/>
    <n v="24000"/>
    <e v="#N/A"/>
    <e v="#N/A"/>
  </r>
  <r>
    <s v="National Fund for Culture"/>
    <n v="987683"/>
    <s v="Apoio ao Desenvolvimento Cultural"/>
    <s v="Integrated Arts"/>
    <s v="Artes Integradas"/>
    <x v="1"/>
    <x v="3"/>
    <n v="0"/>
    <x v="9"/>
    <s v="Paraná"/>
    <n v="0"/>
    <n v="18700"/>
    <e v="#N/A"/>
    <e v="#N/A"/>
  </r>
  <r>
    <s v="National Fund for Culture"/>
    <n v="982133"/>
    <s v="APRESENT.DE 2 RÉCITAS DO ESPETÁCULO &quot;CENAS BRASILEIRAS&quot;"/>
    <s v="Cultural Heritage"/>
    <s v="Arquitetônico"/>
    <x v="0"/>
    <x v="3"/>
    <n v="0"/>
    <x v="21"/>
    <s v="Bahia"/>
    <n v="0"/>
    <n v="60300"/>
    <e v="#N/A"/>
    <e v="#N/A"/>
  </r>
  <r>
    <s v="National Fund for Culture"/>
    <n v="983384"/>
    <s v="AQUIS.DE EQUIP.PARA SÍTIO PALEONTOLÓGICO DE  PEIRÓPOLIS"/>
    <s v="Cultural Heritage"/>
    <s v="Arqueológico"/>
    <x v="4"/>
    <x v="3"/>
    <n v="0"/>
    <x v="3"/>
    <s v="MinasGerais"/>
    <n v="0"/>
    <n v="37500"/>
    <e v="#N/A"/>
    <e v="#N/A"/>
  </r>
  <r>
    <s v="National Fund for Culture"/>
    <n v="989660"/>
    <s v="Aquisição de acervo bibliográfico, equipamento e mobiliário para impl. de uma biblioteca pública. "/>
    <s v="Humanities"/>
    <s v="Biblioteca"/>
    <x v="3"/>
    <x v="3"/>
    <n v="0"/>
    <x v="26"/>
    <s v="MatoGrossodoSul"/>
    <n v="0"/>
    <n v="40000"/>
    <e v="#N/A"/>
    <e v="#N/A"/>
  </r>
  <r>
    <s v="National Fund for Culture"/>
    <n v="981291"/>
    <s v="AQUISIÇÃO DE EQUIPAMENTOS"/>
    <s v="Cultural Heritage"/>
    <s v="Acervo"/>
    <x v="0"/>
    <x v="3"/>
    <n v="0"/>
    <x v="5"/>
    <s v="RiodeJaneiro"/>
    <n v="0"/>
    <n v="17606"/>
    <e v="#N/A"/>
    <e v="#N/A"/>
  </r>
  <r>
    <s v="National Fund for Culture"/>
    <n v="981252"/>
    <s v="AQUISIÇÃO DE EQUIPAMENTOS DE PERCURSÃO"/>
    <s v="Cultural Heritage"/>
    <s v="Acervo"/>
    <x v="0"/>
    <x v="3"/>
    <n v="0"/>
    <x v="25"/>
    <s v="Acre"/>
    <n v="0"/>
    <n v="46716"/>
    <e v="#N/A"/>
    <e v="#N/A"/>
  </r>
  <r>
    <s v="National Fund for Culture"/>
    <n v="976496"/>
    <s v="Aquisição de Equipamentos para a Casa de Cultura Angatuba"/>
    <s v="Cultural Heritage"/>
    <s v="Arquitetônico"/>
    <x v="0"/>
    <x v="3"/>
    <n v="0"/>
    <x v="12"/>
    <s v="SãoPaulo"/>
    <n v="0"/>
    <n v="12821.6"/>
    <e v="#N/A"/>
    <e v="#N/A"/>
  </r>
  <r>
    <s v="National Fund for Culture"/>
    <n v="983388"/>
    <s v="AQUISIÇÃO DE INSTRUMENTOS MUSICAIS"/>
    <s v="Cultural Heritage"/>
    <s v="Acervo"/>
    <x v="0"/>
    <x v="3"/>
    <n v="0"/>
    <x v="3"/>
    <s v="MinasGerais"/>
    <n v="0"/>
    <n v="28672"/>
    <e v="#N/A"/>
    <e v="#N/A"/>
  </r>
  <r>
    <s v="National Fund for Culture"/>
    <n v="981258"/>
    <s v="AQUISIÇÃO E EQUIPAMENTO PARA TEATRO NAURA RIGON"/>
    <s v="Cultural Heritage"/>
    <s v="Acervo"/>
    <x v="0"/>
    <x v="3"/>
    <n v="0"/>
    <x v="9"/>
    <s v="Paraná"/>
    <n v="0"/>
    <n v="100000"/>
    <e v="#N/A"/>
    <e v="#N/A"/>
  </r>
  <r>
    <s v="National Fund for Culture"/>
    <n v="983402"/>
    <s v="AQUISIÇÃO EQUIP. P/ CASA DA CULTURA (ENCOSTA)"/>
    <s v="Cultural Heritage"/>
    <s v="Arquitetônico"/>
    <x v="0"/>
    <x v="3"/>
    <n v="0"/>
    <x v="0"/>
    <s v="RioGrandedoSul"/>
    <n v="0"/>
    <n v="15000"/>
    <e v="#N/A"/>
    <e v="#N/A"/>
  </r>
  <r>
    <s v="National Fund for Culture"/>
    <n v="987911"/>
    <s v="Arte e Cultura - Esperantina"/>
    <s v="Cultural Heritage"/>
    <s v="Arquitetônico"/>
    <x v="0"/>
    <x v="3"/>
    <n v="0"/>
    <x v="10"/>
    <s v="Piauí"/>
    <n v="0"/>
    <n v="54974"/>
    <e v="#N/A"/>
    <e v="#N/A"/>
  </r>
  <r>
    <s v="National Fund for Culture"/>
    <n v="987294"/>
    <s v="Banda de Música"/>
    <s v="Music"/>
    <s v="Música Popular"/>
    <x v="4"/>
    <x v="3"/>
    <n v="0"/>
    <x v="3"/>
    <s v="MinasGerais"/>
    <n v="0"/>
    <n v="25000"/>
    <e v="#N/A"/>
    <e v="#N/A"/>
  </r>
  <r>
    <s v="National Fund for Culture"/>
    <n v="987612"/>
    <s v="Banda de Música de Itapagipe"/>
    <s v="Music"/>
    <s v="Música Popular"/>
    <x v="4"/>
    <x v="3"/>
    <n v="0"/>
    <x v="3"/>
    <s v="MinasGerais"/>
    <n v="0"/>
    <n v="25000"/>
    <e v="#N/A"/>
    <e v="#N/A"/>
  </r>
  <r>
    <s v="National Fund for Culture"/>
    <n v="989948"/>
    <s v="Bases de dados s/ o Patrimônio Cultural Brasileiro."/>
    <s v="Cultural Heritage"/>
    <s v="História"/>
    <x v="1"/>
    <x v="3"/>
    <n v="0"/>
    <x v="1"/>
    <s v="DistritoFederal"/>
    <n v="0"/>
    <n v="40000"/>
    <e v="#N/A"/>
    <e v="#N/A"/>
  </r>
  <r>
    <s v="National Fund for Culture"/>
    <n v="988482"/>
    <s v="Bens Imóveis Tombados ou em Processo de Tombamento da USP"/>
    <s v="Integrated Arts"/>
    <s v="Artes Integradas"/>
    <x v="1"/>
    <x v="3"/>
    <n v="0"/>
    <x v="12"/>
    <s v="SãoPaulo"/>
    <n v="0"/>
    <n v="37500"/>
    <e v="#N/A"/>
    <e v="#N/A"/>
  </r>
  <r>
    <s v="National Fund for Culture"/>
    <n v="987796"/>
    <s v="Biblioteca Pública Municipal"/>
    <s v="Cultural Heritage"/>
    <s v="Arquitetônico"/>
    <x v="0"/>
    <x v="3"/>
    <n v="0"/>
    <x v="3"/>
    <s v="MinasGerais"/>
    <n v="0"/>
    <n v="23325"/>
    <e v="#N/A"/>
    <e v="#N/A"/>
  </r>
  <r>
    <s v="National Fund for Culture"/>
    <n v="987801"/>
    <s v="Biblioteca Pública Municipal Prof. Harry Mauritz Lewin"/>
    <s v="Cultural Heritage"/>
    <s v="Arquitetônico"/>
    <x v="0"/>
    <x v="3"/>
    <n v="0"/>
    <x v="12"/>
    <s v="SãoPaulo"/>
    <n v="0"/>
    <n v="35000"/>
    <e v="#N/A"/>
    <e v="#N/A"/>
  </r>
  <r>
    <s v="National Fund for Culture"/>
    <n v="986420"/>
    <s v="Biblioteca Volante"/>
    <s v="Humanities"/>
    <s v="Acervo Bibliográfico"/>
    <x v="0"/>
    <x v="3"/>
    <n v="0"/>
    <x v="12"/>
    <s v="SãoPaulo"/>
    <n v="0"/>
    <n v="38053.5"/>
    <e v="#N/A"/>
    <e v="#N/A"/>
  </r>
  <r>
    <s v="National Fund for Culture"/>
    <n v="980167"/>
    <s v="BIENAL DO RECONCAVO - CGCON - CGCON 190/98"/>
    <s v="Cultural Heritage"/>
    <s v="Arquitetônico"/>
    <x v="0"/>
    <x v="3"/>
    <n v="0"/>
    <x v="21"/>
    <s v="Bahia"/>
    <n v="0"/>
    <n v="37500"/>
    <e v="#N/A"/>
    <e v="#N/A"/>
  </r>
  <r>
    <s v="National Fund for Culture"/>
    <n v="987031"/>
    <s v="Bolsa Virtuose - Teatro Contepomrâneo (Artes)"/>
    <s v="Audiovisual"/>
    <s v="Formação/Pesquisa e informação"/>
    <x v="1"/>
    <x v="3"/>
    <n v="0"/>
    <x v="3"/>
    <s v="MinasGerais"/>
    <n v="0"/>
    <n v="170000"/>
    <e v="#N/A"/>
    <e v="#N/A"/>
  </r>
  <r>
    <s v="National Fund for Culture"/>
    <n v="987599"/>
    <s v="Bolsa Virtuose - Valores Humanos"/>
    <s v="Performing Arts"/>
    <s v="Teatro"/>
    <x v="0"/>
    <x v="3"/>
    <n v="0"/>
    <x v="14"/>
    <s v="Goiás"/>
    <n v="0"/>
    <n v="62500"/>
    <e v="#N/A"/>
    <e v="#N/A"/>
  </r>
  <r>
    <s v="National Fund for Culture"/>
    <n v="989947"/>
    <s v="Brasília, Monumentos, Marcos e Esculturas. "/>
    <s v="Humanities"/>
    <s v="Edição de Livros"/>
    <x v="4"/>
    <x v="3"/>
    <n v="0"/>
    <x v="1"/>
    <s v="DistritoFederal"/>
    <n v="0"/>
    <n v="49635"/>
    <e v="#N/A"/>
    <e v="#N/A"/>
  </r>
  <r>
    <s v="National Fund for Culture"/>
    <n v="977565"/>
    <s v="Cadastramento dos bens culturais de Diamantina e instrumento de preservação. "/>
    <s v="Cultural Heritage"/>
    <s v="Arqueológico"/>
    <x v="4"/>
    <x v="3"/>
    <n v="0"/>
    <x v="1"/>
    <s v="DistritoFederal"/>
    <n v="0"/>
    <n v="80000"/>
    <e v="#N/A"/>
    <e v="#N/A"/>
  </r>
  <r>
    <s v="National Fund for Culture"/>
    <n v="987551"/>
    <s v="Casa da Cultura"/>
    <s v="Cultural Heritage"/>
    <s v="Arquitetônico"/>
    <x v="0"/>
    <x v="3"/>
    <n v="0"/>
    <x v="2"/>
    <s v="Tocantins"/>
    <n v="0"/>
    <n v="100000"/>
    <e v="#N/A"/>
    <e v="#N/A"/>
  </r>
  <r>
    <s v="National Fund for Culture"/>
    <n v="988866"/>
    <s v="Casarão do Chá - Fase II"/>
    <s v="Cultural Heritage"/>
    <s v="Arquitetônico"/>
    <x v="0"/>
    <x v="3"/>
    <n v="0"/>
    <x v="12"/>
    <s v="SãoPaulo"/>
    <n v="0"/>
    <n v="17500"/>
    <e v="#N/A"/>
    <e v="#N/A"/>
  </r>
  <r>
    <s v="National Fund for Culture"/>
    <n v="987292"/>
    <s v="Centro Cultural de Anamã / AM"/>
    <s v="Cultural Heritage"/>
    <s v="Arquitetônico"/>
    <x v="0"/>
    <x v="3"/>
    <n v="0"/>
    <x v="15"/>
    <s v="Amazonas"/>
    <n v="0"/>
    <n v="50000"/>
    <e v="#N/A"/>
    <e v="#N/A"/>
  </r>
  <r>
    <s v="National Fund for Culture"/>
    <n v="987460"/>
    <s v="Centro Cultural de Minaçu"/>
    <s v="Cultural Heritage"/>
    <s v="Arquitetônico"/>
    <x v="0"/>
    <x v="3"/>
    <n v="0"/>
    <x v="14"/>
    <s v="Goiás"/>
    <n v="0"/>
    <n v="143333.48000000001"/>
    <e v="#N/A"/>
    <e v="#N/A"/>
  </r>
  <r>
    <s v="National Fund for Culture"/>
    <n v="986920"/>
    <s v="Centro Cultural de Novo Aripuanã / AM"/>
    <s v="Cultural Heritage"/>
    <s v="Arquitetônico"/>
    <x v="0"/>
    <x v="3"/>
    <n v="0"/>
    <x v="15"/>
    <s v="Amazonas"/>
    <n v="0"/>
    <n v="62500"/>
    <e v="#N/A"/>
    <e v="#N/A"/>
  </r>
  <r>
    <s v="National Fund for Culture"/>
    <n v="988790"/>
    <s v="Centro das Culturas Tradicionais de Ji-Paraná"/>
    <s v="Cultural Heritage"/>
    <s v="Artesanato/Folclore"/>
    <x v="1"/>
    <x v="3"/>
    <n v="0"/>
    <x v="12"/>
    <s v="SãoPaulo"/>
    <n v="0"/>
    <n v="142116"/>
    <e v="#N/A"/>
    <e v="#N/A"/>
  </r>
  <r>
    <s v="National Fund for Culture"/>
    <n v="981216"/>
    <s v="Cine Ceará - Festival Nacional de Cinema e Vídeo (VII)"/>
    <s v="Audiovisual"/>
    <s v="Difusão"/>
    <x v="5"/>
    <x v="3"/>
    <n v="0"/>
    <x v="6"/>
    <s v="Ceará"/>
    <n v="0"/>
    <n v="60000"/>
    <e v="#N/A"/>
    <e v="#N/A"/>
  </r>
  <r>
    <s v="National Fund for Culture"/>
    <n v="967671"/>
    <s v="Cine Teatro Municipal"/>
    <s v="Cultural Heritage"/>
    <s v="Arquitetônico"/>
    <x v="0"/>
    <x v="3"/>
    <n v="0"/>
    <x v="9"/>
    <s v="Paraná"/>
    <n v="0"/>
    <n v="350000"/>
    <e v="#N/A"/>
    <e v="#N/A"/>
  </r>
  <r>
    <s v="National Fund for Culture"/>
    <n v="987636"/>
    <s v="Cine Teatro Municipal de Marialva"/>
    <s v="Cultural Heritage"/>
    <s v="Arquitetônico"/>
    <x v="0"/>
    <x v="3"/>
    <n v="0"/>
    <x v="9"/>
    <s v="Paraná"/>
    <n v="0"/>
    <n v="312500"/>
    <e v="#N/A"/>
    <e v="#N/A"/>
  </r>
  <r>
    <s v="National Fund for Culture"/>
    <n v="975126"/>
    <s v="Cine-Teatro Juca Barreto"/>
    <s v="Cultural Heritage"/>
    <s v="Arquitetônico"/>
    <x v="0"/>
    <x v="3"/>
    <n v="0"/>
    <x v="7"/>
    <s v="Sergipe"/>
    <n v="0"/>
    <n v="122395"/>
    <e v="#N/A"/>
    <e v="#N/A"/>
  </r>
  <r>
    <s v="National Fund for Culture"/>
    <n v="968351"/>
    <s v="Circo de Todo  Mundo (O)"/>
    <s v="Performing Arts"/>
    <s v="Circo"/>
    <x v="3"/>
    <x v="3"/>
    <n v="0"/>
    <x v="3"/>
    <s v="MinasGerais"/>
    <n v="0"/>
    <n v="60000"/>
    <e v="#N/A"/>
    <e v="#N/A"/>
  </r>
  <r>
    <s v="National Fund for Culture"/>
    <n v="986200"/>
    <s v="Circulando Arte nas Escolas"/>
    <s v="Integrated Arts"/>
    <s v="Artes Integradas"/>
    <x v="1"/>
    <x v="3"/>
    <n v="0"/>
    <x v="26"/>
    <s v="MatoGrossodoSul"/>
    <n v="0"/>
    <n v="27000"/>
    <e v="#N/A"/>
    <e v="#N/A"/>
  </r>
  <r>
    <s v="National Fund for Culture"/>
    <n v="981210"/>
    <s v="Colégio de Realização em Cinema e Teklevisão"/>
    <s v="Audiovisual"/>
    <s v="Difusão"/>
    <x v="5"/>
    <x v="3"/>
    <n v="0"/>
    <x v="6"/>
    <s v="Ceará"/>
    <n v="0"/>
    <n v="30000"/>
    <e v="#N/A"/>
    <e v="#N/A"/>
  </r>
  <r>
    <s v="National Fund for Culture"/>
    <n v="981290"/>
    <s v="COMEMORAÇÕES DO  BICENTENÁRIO DE DOM PEDRO I (M)"/>
    <s v="Cultural Heritage"/>
    <s v="História"/>
    <x v="1"/>
    <x v="3"/>
    <n v="0"/>
    <x v="5"/>
    <s v="RiodeJaneiro"/>
    <n v="0"/>
    <n v="47600"/>
    <e v="#N/A"/>
    <e v="#N/A"/>
  </r>
  <r>
    <s v="National Fund for Culture"/>
    <n v="983386"/>
    <s v="COMPLEMENT. RECONSTRUÇÃO PALÁCIO DAS ARTES"/>
    <s v="Cultural Heritage"/>
    <s v="Arquitetônico"/>
    <x v="0"/>
    <x v="3"/>
    <n v="0"/>
    <x v="3"/>
    <s v="MinasGerais"/>
    <n v="0"/>
    <n v="1000000"/>
    <e v="#N/A"/>
    <e v="#N/A"/>
  </r>
  <r>
    <s v="National Fund for Culture"/>
    <n v="983255"/>
    <s v="COMPLEMENTAÇÃO DAS DAS OBRAS DA CATEDRAL DE SANT'ANNA"/>
    <s v="Cultural Heritage"/>
    <s v="Acervo"/>
    <x v="0"/>
    <x v="3"/>
    <n v="0"/>
    <x v="14"/>
    <s v="Goiás"/>
    <n v="0"/>
    <n v="100000"/>
    <e v="#N/A"/>
    <e v="#N/A"/>
  </r>
  <r>
    <s v="National Fund for Culture"/>
    <n v="986754"/>
    <s v="Concerto de Aniversário da Cidade - Série Concertos em Igreja"/>
    <s v="Music"/>
    <s v="Música Erudita"/>
    <x v="0"/>
    <x v="3"/>
    <n v="0"/>
    <x v="4"/>
    <s v="Pernambuco"/>
    <n v="0"/>
    <n v="62500"/>
    <e v="#N/A"/>
    <e v="#N/A"/>
  </r>
  <r>
    <s v="National Fund for Culture"/>
    <n v="983430"/>
    <s v="CONCLUSÃO DA RESTAURAÇÃO DO GRADIL DO PARQUE (M)"/>
    <s v="Cultural Heritage"/>
    <s v="Arquitetônico"/>
    <x v="0"/>
    <x v="3"/>
    <n v="0"/>
    <x v="5"/>
    <s v="RiodeJaneiro"/>
    <n v="0"/>
    <n v="75000"/>
    <e v="#N/A"/>
    <e v="#N/A"/>
  </r>
  <r>
    <s v="National Fund for Culture"/>
    <n v="987724"/>
    <s v="Conclusão do Centro Cultural das Missões"/>
    <s v="Cultural Heritage"/>
    <s v="Arquitetônico"/>
    <x v="0"/>
    <x v="3"/>
    <n v="0"/>
    <x v="21"/>
    <s v="Bahia"/>
    <n v="0"/>
    <n v="75000"/>
    <e v="#N/A"/>
    <e v="#N/A"/>
  </r>
  <r>
    <s v="National Fund for Culture"/>
    <n v="981175"/>
    <s v="Const. Bibl. PM Monte Negro/RO"/>
    <s v="Humanities"/>
    <s v="Biblioteca"/>
    <x v="3"/>
    <x v="3"/>
    <n v="0"/>
    <x v="23"/>
    <s v="Rondônia"/>
    <n v="0"/>
    <n v="60000"/>
    <e v="#N/A"/>
    <e v="#N/A"/>
  </r>
  <r>
    <s v="National Fund for Culture"/>
    <n v="983416"/>
    <s v="CONST. E EQUIP. DE CENTRO CULTURAL ALVARES FLORENCE"/>
    <s v="Cultural Heritage"/>
    <s v="Arquitetônico"/>
    <x v="0"/>
    <x v="3"/>
    <n v="0"/>
    <x v="12"/>
    <s v="SãoPaulo"/>
    <n v="0"/>
    <n v="40000"/>
    <e v="#N/A"/>
    <e v="#N/A"/>
  </r>
  <r>
    <s v="National Fund for Culture"/>
    <n v="983415"/>
    <s v="CONST. E EQUIP. DE CENTRO CULTURAL EM AMÉRICO DE CAMPOS"/>
    <s v="Cultural Heritage"/>
    <s v="Arquitetônico"/>
    <x v="0"/>
    <x v="3"/>
    <n v="0"/>
    <x v="12"/>
    <s v="SãoPaulo"/>
    <n v="0"/>
    <n v="45000"/>
    <e v="#N/A"/>
    <e v="#N/A"/>
  </r>
  <r>
    <s v="National Fund for Culture"/>
    <n v="981275"/>
    <s v="CONST. E EQUIP.DE CENTRO CULTURAL"/>
    <s v="Cultural Heritage"/>
    <s v="Arquitetônico"/>
    <x v="0"/>
    <x v="3"/>
    <n v="0"/>
    <x v="9"/>
    <s v="Paraná"/>
    <n v="0"/>
    <n v="75000"/>
    <e v="#N/A"/>
    <e v="#N/A"/>
  </r>
  <r>
    <s v="National Fund for Culture"/>
    <n v="981647"/>
    <s v="CONST. EQUIP. CENTRO CULTURAL"/>
    <s v="Cultural Heritage"/>
    <s v="Arquitetônico"/>
    <x v="0"/>
    <x v="3"/>
    <n v="0"/>
    <x v="21"/>
    <s v="Bahia"/>
    <n v="0"/>
    <n v="30000"/>
    <e v="#N/A"/>
    <e v="#N/A"/>
  </r>
  <r>
    <s v="National Fund for Culture"/>
    <n v="981276"/>
    <s v="CONST. EQUIP. DE CENTRO CULTURAL"/>
    <s v="Cultural Heritage"/>
    <s v="Arquitetônico"/>
    <x v="0"/>
    <x v="3"/>
    <n v="0"/>
    <x v="9"/>
    <s v="Paraná"/>
    <n v="0"/>
    <n v="150000"/>
    <e v="#N/A"/>
    <e v="#N/A"/>
  </r>
  <r>
    <s v="National Fund for Culture"/>
    <n v="983427"/>
    <s v="CONST.E EQUIP.DE CENTRO CULTURAL"/>
    <s v="Cultural Heritage"/>
    <s v="Arquitetônico"/>
    <x v="0"/>
    <x v="3"/>
    <n v="0"/>
    <x v="2"/>
    <s v="Tocantins"/>
    <n v="0"/>
    <n v="150000"/>
    <e v="#N/A"/>
    <e v="#N/A"/>
  </r>
  <r>
    <s v="National Fund for Culture"/>
    <n v="981251"/>
    <s v="CONSTR e EQUIP. DE ESPAÇO CULT"/>
    <s v="Cultural Heritage"/>
    <s v="Arquitetônico"/>
    <x v="0"/>
    <x v="3"/>
    <n v="0"/>
    <x v="4"/>
    <s v="Pernambuco"/>
    <n v="0"/>
    <n v="166700"/>
    <e v="#N/A"/>
    <e v="#N/A"/>
  </r>
  <r>
    <s v="National Fund for Culture"/>
    <n v="981259"/>
    <s v="CONSTR. E EQUIP.de CENTRO CULT."/>
    <s v="Cultural Heritage"/>
    <s v="Arquitetônico"/>
    <x v="0"/>
    <x v="3"/>
    <n v="0"/>
    <x v="9"/>
    <s v="Paraná"/>
    <n v="0"/>
    <n v="480000"/>
    <e v="#N/A"/>
    <e v="#N/A"/>
  </r>
  <r>
    <s v="National Fund for Culture"/>
    <n v="983428"/>
    <s v="CONSTRU.E EQUIP.DE CENTRO CULTURAL"/>
    <s v="Cultural Heritage"/>
    <s v="Arquitetônico"/>
    <x v="0"/>
    <x v="3"/>
    <n v="0"/>
    <x v="2"/>
    <s v="Tocantins"/>
    <n v="0"/>
    <n v="90000"/>
    <e v="#N/A"/>
    <e v="#N/A"/>
  </r>
  <r>
    <s v="National Fund for Culture"/>
    <n v="983382"/>
    <s v="CONSTRU.EQUIP.DE CENTRO CULTURAL"/>
    <s v="Cultural Heritage"/>
    <s v="Arquitetônico"/>
    <x v="0"/>
    <x v="3"/>
    <n v="0"/>
    <x v="3"/>
    <s v="MinasGerais"/>
    <n v="0"/>
    <n v="56250"/>
    <e v="#N/A"/>
    <e v="#N/A"/>
  </r>
  <r>
    <s v="National Fund for Culture"/>
    <n v="981274"/>
    <s v="CONSTRUÇÃO  ANFITEATRO  EQUIP."/>
    <s v="Cultural Heritage"/>
    <s v="Arquitetônico"/>
    <x v="0"/>
    <x v="3"/>
    <n v="0"/>
    <x v="9"/>
    <s v="Paraná"/>
    <n v="0"/>
    <n v="75000"/>
    <e v="#N/A"/>
    <e v="#N/A"/>
  </r>
  <r>
    <s v="National Fund for Culture"/>
    <n v="987238"/>
    <s v="Construção Casa do Artezanato"/>
    <s v="Cultural Heritage"/>
    <s v="Arquitetônico"/>
    <x v="0"/>
    <x v="3"/>
    <n v="0"/>
    <x v="25"/>
    <s v="Acre"/>
    <n v="0"/>
    <n v="37500"/>
    <e v="#N/A"/>
    <e v="#N/A"/>
  </r>
  <r>
    <s v="National Fund for Culture"/>
    <n v="981197"/>
    <s v="Construção da biblioteca pública"/>
    <s v="Humanities"/>
    <s v="Biblioteca"/>
    <x v="3"/>
    <x v="3"/>
    <n v="0"/>
    <x v="15"/>
    <s v="Amazonas"/>
    <n v="0"/>
    <n v="180000"/>
    <e v="#N/A"/>
    <e v="#N/A"/>
  </r>
  <r>
    <s v="National Fund for Culture"/>
    <n v="989772"/>
    <s v="Construção da biblioteca pública"/>
    <s v="Humanities"/>
    <s v="Biblioteca"/>
    <x v="3"/>
    <x v="3"/>
    <n v="0"/>
    <x v="23"/>
    <s v="Rondônia"/>
    <n v="0"/>
    <n v="27000"/>
    <e v="#N/A"/>
    <e v="#N/A"/>
  </r>
  <r>
    <s v="National Fund for Culture"/>
    <n v="981226"/>
    <s v="construção da biblioteca pública municipal"/>
    <s v="Humanities"/>
    <s v="Biblioteca"/>
    <x v="3"/>
    <x v="3"/>
    <n v="0"/>
    <x v="23"/>
    <s v="Rondônia"/>
    <n v="0"/>
    <n v="30000"/>
    <e v="#N/A"/>
    <e v="#N/A"/>
  </r>
  <r>
    <s v="National Fund for Culture"/>
    <n v="983440"/>
    <s v="CONSTRUÇÃO DA CASA CULTURAL"/>
    <s v="Cultural Heritage"/>
    <s v="Arquitetônico"/>
    <x v="0"/>
    <x v="3"/>
    <n v="0"/>
    <x v="9"/>
    <s v="Paraná"/>
    <n v="0"/>
    <n v="150000"/>
    <e v="#N/A"/>
    <e v="#N/A"/>
  </r>
  <r>
    <s v="National Fund for Culture"/>
    <n v="987644"/>
    <s v="Construção da Casa da Cultura"/>
    <s v="Cultural Heritage"/>
    <s v="Arquitetônico"/>
    <x v="0"/>
    <x v="3"/>
    <n v="0"/>
    <x v="7"/>
    <s v="Sergipe"/>
    <n v="0"/>
    <n v="210777.78"/>
    <e v="#N/A"/>
    <e v="#N/A"/>
  </r>
  <r>
    <s v="National Fund for Culture"/>
    <n v="985951"/>
    <s v="Construção de Anfiteatro Municipal - Emenda 97"/>
    <s v="Cultural Heritage"/>
    <s v="Arquitetônico"/>
    <x v="0"/>
    <x v="3"/>
    <n v="0"/>
    <x v="18"/>
    <s v="MatoGrosso"/>
    <n v="0"/>
    <n v="177843.75"/>
    <e v="#N/A"/>
    <e v="#N/A"/>
  </r>
  <r>
    <s v="National Fund for Culture"/>
    <n v="981223"/>
    <s v="Construção de biblioteca pública"/>
    <s v="Humanities"/>
    <s v="Biblioteca"/>
    <x v="3"/>
    <x v="3"/>
    <n v="0"/>
    <x v="0"/>
    <s v="RioGrandedoSul"/>
    <n v="0"/>
    <n v="30000"/>
    <e v="#N/A"/>
    <e v="#N/A"/>
  </r>
  <r>
    <s v="National Fund for Culture"/>
    <n v="981224"/>
    <s v="Construção de biblioteca pública"/>
    <s v="Humanities"/>
    <s v="Biblioteca"/>
    <x v="3"/>
    <x v="3"/>
    <n v="0"/>
    <x v="24"/>
    <s v="Roraima"/>
    <n v="0"/>
    <n v="60000"/>
    <e v="#N/A"/>
    <e v="#N/A"/>
  </r>
  <r>
    <s v="National Fund for Culture"/>
    <n v="983432"/>
    <s v="CONSTRUÇÃO DE CASA DE CULTURA"/>
    <s v="Cultural Heritage"/>
    <s v="Arquitetônico"/>
    <x v="0"/>
    <x v="3"/>
    <n v="0"/>
    <x v="9"/>
    <s v="Paraná"/>
    <n v="0"/>
    <n v="60000"/>
    <e v="#N/A"/>
    <e v="#N/A"/>
  </r>
  <r>
    <s v="National Fund for Culture"/>
    <n v="981261"/>
    <s v="CONSTRUÇÃO DE CENTRO CULTURAL"/>
    <s v="Cultural Heritage"/>
    <s v="Arquitetônico"/>
    <x v="0"/>
    <x v="3"/>
    <n v="0"/>
    <x v="9"/>
    <s v="Paraná"/>
    <n v="0"/>
    <n v="30000"/>
    <e v="#N/A"/>
    <e v="#N/A"/>
  </r>
  <r>
    <s v="National Fund for Culture"/>
    <n v="981262"/>
    <s v="CONSTRUÇÃO DE CENTRO CULTURAl"/>
    <s v="Cultural Heritage"/>
    <s v="Arquitetônico"/>
    <x v="0"/>
    <x v="3"/>
    <n v="0"/>
    <x v="9"/>
    <s v="Paraná"/>
    <n v="0"/>
    <n v="56250"/>
    <e v="#N/A"/>
    <e v="#N/A"/>
  </r>
  <r>
    <s v="National Fund for Culture"/>
    <n v="981264"/>
    <s v="CONSTRUÇÃO DE CENTRO CULTURAL"/>
    <s v="Cultural Heritage"/>
    <s v="Arquitetônico"/>
    <x v="0"/>
    <x v="3"/>
    <n v="0"/>
    <x v="9"/>
    <s v="Paraná"/>
    <n v="0"/>
    <n v="56250"/>
    <e v="#N/A"/>
    <e v="#N/A"/>
  </r>
  <r>
    <s v="National Fund for Culture"/>
    <n v="981269"/>
    <s v="CONSTRUÇÃO DE CENTRO CULTURAL"/>
    <s v="Cultural Heritage"/>
    <s v="Arquitetônico"/>
    <x v="0"/>
    <x v="3"/>
    <n v="0"/>
    <x v="9"/>
    <s v="Paraná"/>
    <n v="0"/>
    <n v="45000"/>
    <e v="#N/A"/>
    <e v="#N/A"/>
  </r>
  <r>
    <s v="National Fund for Culture"/>
    <n v="981270"/>
    <s v="CONSTRUÇÃO DE CENTRO CULTURAL"/>
    <s v="Cultural Heritage"/>
    <s v="Arquitetônico"/>
    <x v="0"/>
    <x v="3"/>
    <n v="0"/>
    <x v="9"/>
    <s v="Paraná"/>
    <n v="0"/>
    <n v="45000"/>
    <e v="#N/A"/>
    <e v="#N/A"/>
  </r>
  <r>
    <s v="National Fund for Culture"/>
    <n v="983380"/>
    <s v="CONSTRUÇÃO DE CENTRO CULTURAL"/>
    <s v="Cultural Heritage"/>
    <s v="Arquitetônico"/>
    <x v="0"/>
    <x v="3"/>
    <n v="0"/>
    <x v="3"/>
    <s v="MinasGerais"/>
    <n v="0"/>
    <n v="37500"/>
    <e v="#N/A"/>
    <e v="#N/A"/>
  </r>
  <r>
    <s v="National Fund for Culture"/>
    <n v="983399"/>
    <s v="CONSTRUÇÃO DE CENTRO CULTURAL"/>
    <s v="Cultural Heritage"/>
    <s v="Arquitetônico"/>
    <x v="0"/>
    <x v="3"/>
    <n v="0"/>
    <x v="0"/>
    <s v="RioGrandedoSul"/>
    <n v="0"/>
    <n v="66000"/>
    <e v="#N/A"/>
    <e v="#N/A"/>
  </r>
  <r>
    <s v="National Fund for Culture"/>
    <n v="983400"/>
    <s v="CONSTRUÇÃO DE CENTRO CULTURAL"/>
    <s v="Cultural Heritage"/>
    <s v="Arquitetônico"/>
    <x v="0"/>
    <x v="3"/>
    <n v="0"/>
    <x v="0"/>
    <s v="RioGrandedoSul"/>
    <n v="0"/>
    <n v="66000"/>
    <e v="#N/A"/>
    <e v="#N/A"/>
  </r>
  <r>
    <s v="National Fund for Culture"/>
    <n v="987513"/>
    <s v="Construção de Centro Cultural"/>
    <s v="Cultural Heritage"/>
    <s v="Arquitetônico"/>
    <x v="0"/>
    <x v="3"/>
    <n v="0"/>
    <x v="12"/>
    <s v="SãoPaulo"/>
    <n v="0"/>
    <n v="60000"/>
    <e v="#N/A"/>
    <e v="#N/A"/>
  </r>
  <r>
    <s v="National Fund for Culture"/>
    <n v="987540"/>
    <s v="Construção de Centro Cultural"/>
    <s v="Cultural Heritage"/>
    <s v="Arquitetônico"/>
    <x v="0"/>
    <x v="3"/>
    <n v="0"/>
    <x v="13"/>
    <s v="Amapá"/>
    <n v="0"/>
    <n v="50000"/>
    <e v="#N/A"/>
    <e v="#N/A"/>
  </r>
  <r>
    <s v="National Fund for Culture"/>
    <n v="987642"/>
    <s v="Construção de Centro Cultural"/>
    <s v="Cultural Heritage"/>
    <s v="Arquitetônico"/>
    <x v="0"/>
    <x v="3"/>
    <n v="0"/>
    <x v="5"/>
    <s v="RiodeJaneiro"/>
    <n v="0"/>
    <n v="112500"/>
    <e v="#N/A"/>
    <e v="#N/A"/>
  </r>
  <r>
    <s v="National Fund for Culture"/>
    <n v="987826"/>
    <s v="Construção de Centro Cultural"/>
    <s v="Cultural Heritage"/>
    <s v="Arquitetônico"/>
    <x v="0"/>
    <x v="3"/>
    <n v="0"/>
    <x v="5"/>
    <s v="RiodeJaneiro"/>
    <n v="0"/>
    <n v="50000"/>
    <e v="#N/A"/>
    <e v="#N/A"/>
  </r>
  <r>
    <s v="National Fund for Culture"/>
    <n v="981199"/>
    <s v="CONSTRUÇÃO DE CENTRO CULTURAL ADM. DIRERTA (1ª ETAPA)"/>
    <s v="Cultural Heritage"/>
    <s v="Arquitetônico"/>
    <x v="0"/>
    <x v="3"/>
    <n v="0"/>
    <x v="21"/>
    <s v="Bahia"/>
    <n v="0"/>
    <n v="60000"/>
    <e v="#N/A"/>
    <e v="#N/A"/>
  </r>
  <r>
    <s v="National Fund for Culture"/>
    <n v="983395"/>
    <s v="CONSTRUÇÃO DE TEATRO"/>
    <s v="Cultural Heritage"/>
    <s v="Arquitetônico"/>
    <x v="0"/>
    <x v="3"/>
    <n v="0"/>
    <x v="23"/>
    <s v="Rondônia"/>
    <n v="0"/>
    <n v="300000"/>
    <e v="#N/A"/>
    <e v="#N/A"/>
  </r>
  <r>
    <s v="National Fund for Culture"/>
    <n v="983431"/>
    <s v="CONSTRUÇÃO DE TEATRO MUNICIPAL"/>
    <s v="Cultural Heritage"/>
    <s v="Arquitetônico"/>
    <x v="0"/>
    <x v="3"/>
    <n v="0"/>
    <x v="9"/>
    <s v="Paraná"/>
    <n v="0"/>
    <n v="50000"/>
    <e v="#N/A"/>
    <e v="#N/A"/>
  </r>
  <r>
    <s v="National Fund for Culture"/>
    <n v="983445"/>
    <s v="CONSTRUÇÃO DO CENTRO CULTURAL"/>
    <s v="Cultural Heritage"/>
    <s v="Arquitetônico"/>
    <x v="0"/>
    <x v="3"/>
    <n v="0"/>
    <x v="12"/>
    <s v="SãoPaulo"/>
    <n v="0"/>
    <n v="45000"/>
    <e v="#N/A"/>
    <e v="#N/A"/>
  </r>
  <r>
    <s v="National Fund for Culture"/>
    <n v="983446"/>
    <s v="CONSTRUÇÃO DO CENTRO CULTURAL"/>
    <s v="Cultural Heritage"/>
    <s v="Arquitetônico"/>
    <x v="0"/>
    <x v="3"/>
    <n v="0"/>
    <x v="9"/>
    <s v="Paraná"/>
    <n v="0"/>
    <n v="80000"/>
    <e v="#N/A"/>
    <e v="#N/A"/>
  </r>
  <r>
    <s v="National Fund for Culture"/>
    <n v="983444"/>
    <s v="CONSTRUÇÃO DO CENTRO CULTURAL, EM JANDAIA DO SUL/PR"/>
    <s v="Cultural Heritage"/>
    <s v="Arquitetônico"/>
    <x v="0"/>
    <x v="3"/>
    <n v="0"/>
    <x v="9"/>
    <s v="Paraná"/>
    <n v="0"/>
    <n v="40000"/>
    <e v="#N/A"/>
    <e v="#N/A"/>
  </r>
  <r>
    <s v="National Fund for Culture"/>
    <n v="987770"/>
    <s v="Construção do Centro de Cultura em Pedra Branca do Amapari"/>
    <s v="Cultural Heritage"/>
    <s v="Arquitetônico"/>
    <x v="0"/>
    <x v="3"/>
    <n v="0"/>
    <x v="13"/>
    <s v="Amapá"/>
    <n v="0"/>
    <n v="41092"/>
    <e v="#N/A"/>
    <e v="#N/A"/>
  </r>
  <r>
    <s v="National Fund for Culture"/>
    <n v="983391"/>
    <s v="CONSTRUÇÃO E EQUIP. DE CENTRO CULTURAL"/>
    <s v="Cultural Heritage"/>
    <s v="Arquitetônico"/>
    <x v="0"/>
    <x v="3"/>
    <n v="0"/>
    <x v="23"/>
    <s v="Rondônia"/>
    <n v="0"/>
    <n v="40000"/>
    <e v="#N/A"/>
    <e v="#N/A"/>
  </r>
  <r>
    <s v="National Fund for Culture"/>
    <n v="983392"/>
    <s v="CONSTRUÇÃO E EQUIP. DE CENTRO CULTURAL"/>
    <s v="Cultural Heritage"/>
    <s v="Arquitetônico"/>
    <x v="0"/>
    <x v="3"/>
    <n v="0"/>
    <x v="23"/>
    <s v="Rondônia"/>
    <n v="0"/>
    <n v="44500"/>
    <e v="#N/A"/>
    <e v="#N/A"/>
  </r>
  <r>
    <s v="National Fund for Culture"/>
    <n v="983394"/>
    <s v="CONSTRUÇÃO E EQUIP. DE CENTRO CULTURAL"/>
    <s v="Cultural Heritage"/>
    <s v="Arquitetônico"/>
    <x v="0"/>
    <x v="3"/>
    <n v="0"/>
    <x v="23"/>
    <s v="Rondônia"/>
    <n v="0"/>
    <n v="53400"/>
    <e v="#N/A"/>
    <e v="#N/A"/>
  </r>
  <r>
    <s v="National Fund for Culture"/>
    <n v="981733"/>
    <s v="CONSTRUÇÃO E EQUIP. DE CENTRO CULTURAL EM CRISTOPOLIS"/>
    <s v="Cultural Heritage"/>
    <s v="Arquitetônico"/>
    <x v="0"/>
    <x v="3"/>
    <n v="0"/>
    <x v="21"/>
    <s v="Bahia"/>
    <n v="0"/>
    <n v="60000"/>
    <e v="#N/A"/>
    <e v="#N/A"/>
  </r>
  <r>
    <s v="National Fund for Culture"/>
    <n v="983417"/>
    <s v="CONSTRUÇÃO E EQUIP.DE CENTRO CULTURAL"/>
    <s v="Cultural Heritage"/>
    <s v="Arquitetônico"/>
    <x v="0"/>
    <x v="3"/>
    <n v="0"/>
    <x v="12"/>
    <s v="SãoPaulo"/>
    <n v="0"/>
    <n v="35000"/>
    <e v="#N/A"/>
    <e v="#N/A"/>
  </r>
  <r>
    <s v="National Fund for Culture"/>
    <n v="987657"/>
    <s v="Construção e Equipamento de Centro Cultural de Cássia"/>
    <s v="Cultural Heritage"/>
    <s v="Arquitetônico"/>
    <x v="0"/>
    <x v="3"/>
    <n v="0"/>
    <x v="3"/>
    <s v="MinasGerais"/>
    <n v="0"/>
    <n v="50056"/>
    <e v="#N/A"/>
    <e v="#N/A"/>
  </r>
  <r>
    <s v="National Fund for Culture"/>
    <n v="987066"/>
    <s v="Construção e Equipamento de Centro Cultural em Ji-Paraná - RO"/>
    <s v="Cultural Heritage"/>
    <s v="Arquitetônico"/>
    <x v="0"/>
    <x v="3"/>
    <n v="0"/>
    <x v="23"/>
    <s v="Rondônia"/>
    <n v="0"/>
    <n v="62500"/>
    <e v="#N/A"/>
    <e v="#N/A"/>
  </r>
  <r>
    <s v="National Fund for Culture"/>
    <n v="983397"/>
    <s v="CONSTRUÇÃO E EQUIPAMENTO DE CENTRO CULTURAL EM SEBERI"/>
    <s v="Cultural Heritage"/>
    <s v="Arquitetônico"/>
    <x v="0"/>
    <x v="3"/>
    <n v="0"/>
    <x v="0"/>
    <s v="RioGrandedoSul"/>
    <n v="0"/>
    <n v="60000"/>
    <e v="#N/A"/>
    <e v="#N/A"/>
  </r>
  <r>
    <s v="National Fund for Culture"/>
    <n v="987650"/>
    <s v="Construção e Equipamentos do Centro de Cultura Comunitário"/>
    <s v="Cultural Heritage"/>
    <s v="Arquitetônico"/>
    <x v="0"/>
    <x v="3"/>
    <n v="0"/>
    <x v="0"/>
    <s v="RioGrandedoSul"/>
    <n v="0"/>
    <n v="75000"/>
    <e v="#N/A"/>
    <e v="#N/A"/>
  </r>
  <r>
    <s v="National Fund for Culture"/>
    <n v="983401"/>
    <s v="CONSTRUÇÃO UNIDADE CULTURAL (ENCOSTA)+"/>
    <s v="Cultural Heritage"/>
    <s v="Arquitetônico"/>
    <x v="0"/>
    <x v="3"/>
    <n v="0"/>
    <x v="0"/>
    <s v="RioGrandedoSul"/>
    <n v="0"/>
    <n v="18750"/>
    <e v="#N/A"/>
    <e v="#N/A"/>
  </r>
  <r>
    <s v="National Fund for Culture"/>
    <n v="982066"/>
    <s v="CONTINUAÇÃO ATIVIDADES MANUTENÇÃO DA OFICINA ESCOLA"/>
    <s v="Cultural Heritage"/>
    <s v="Arquitetônico"/>
    <x v="0"/>
    <x v="3"/>
    <n v="0"/>
    <x v="21"/>
    <s v="Bahia"/>
    <n v="0"/>
    <n v="144462.1"/>
    <e v="#N/A"/>
    <e v="#N/A"/>
  </r>
  <r>
    <s v="National Fund for Culture"/>
    <n v="987160"/>
    <s v="Contratação de Profissionais Técnicos Especializados"/>
    <s v="Integrated Arts"/>
    <s v="Artes Integradas"/>
    <x v="1"/>
    <x v="3"/>
    <n v="0"/>
    <x v="5"/>
    <s v="RiodeJaneiro"/>
    <n v="0"/>
    <n v="291093.75"/>
    <e v="#N/A"/>
    <e v="#N/A"/>
  </r>
  <r>
    <s v="National Fund for Culture"/>
    <n v="987161"/>
    <s v="Contratação de Profissionais Técnicos Especializados"/>
    <s v="Integrated Arts"/>
    <s v="Artes Integradas"/>
    <x v="1"/>
    <x v="3"/>
    <n v="0"/>
    <x v="1"/>
    <s v="DistritoFederal"/>
    <n v="0"/>
    <n v="103500"/>
    <e v="#N/A"/>
    <e v="#N/A"/>
  </r>
  <r>
    <s v="National Fund for Culture"/>
    <n v="981236"/>
    <s v="CONTRUÇÃO CASA PRÓ- MEMÓRIA (FNC)"/>
    <s v="Cultural Heritage"/>
    <s v="Arquitetônico"/>
    <x v="0"/>
    <x v="3"/>
    <n v="0"/>
    <x v="26"/>
    <s v="MatoGrossodoSul"/>
    <n v="0"/>
    <n v="41400"/>
    <e v="#N/A"/>
    <e v="#N/A"/>
  </r>
  <r>
    <s v="National Fund for Culture"/>
    <n v="981239"/>
    <s v="CONTRUÇÃO DE CENTRO CULTURAL"/>
    <s v="Cultural Heritage"/>
    <s v="Arquitetônico"/>
    <x v="0"/>
    <x v="3"/>
    <n v="0"/>
    <x v="11"/>
    <s v="Pará"/>
    <n v="0"/>
    <n v="33400"/>
    <e v="#N/A"/>
    <e v="#N/A"/>
  </r>
  <r>
    <s v="National Fund for Culture"/>
    <n v="986559"/>
    <s v="Corpo e Movimento"/>
    <s v="Performing Arts"/>
    <s v="Dança"/>
    <x v="3"/>
    <x v="3"/>
    <n v="0"/>
    <x v="26"/>
    <s v="MatoGrossodoSul"/>
    <n v="0"/>
    <n v="15200"/>
    <e v="#N/A"/>
    <e v="#N/A"/>
  </r>
  <r>
    <s v="National Fund for Culture"/>
    <n v="988882"/>
    <s v="Cultura e Esportes - O Desafio dsa Escolas - 2ª Edição"/>
    <s v="Performing Arts"/>
    <s v="Teatro"/>
    <x v="0"/>
    <x v="3"/>
    <n v="0"/>
    <x v="12"/>
    <s v="SãoPaulo"/>
    <n v="0"/>
    <n v="70430.240000000005"/>
    <e v="#N/A"/>
    <e v="#N/A"/>
  </r>
  <r>
    <s v="National Fund for Culture"/>
    <n v="987623"/>
    <s v="Curso - Sedição Baiana de 1798"/>
    <s v="Humanities"/>
    <s v="História"/>
    <x v="1"/>
    <x v="3"/>
    <n v="0"/>
    <x v="21"/>
    <s v="Bahia"/>
    <n v="0"/>
    <n v="10000"/>
    <e v="#N/A"/>
    <e v="#N/A"/>
  </r>
  <r>
    <s v="National Fund for Culture"/>
    <n v="988469"/>
    <s v="Curso e Oficinas SATED/BA"/>
    <s v="Performing Arts"/>
    <s v="Teatro"/>
    <x v="0"/>
    <x v="3"/>
    <n v="0"/>
    <x v="21"/>
    <s v="Bahia"/>
    <n v="0"/>
    <n v="35120"/>
    <e v="#N/A"/>
    <e v="#N/A"/>
  </r>
  <r>
    <s v="National Fund for Culture"/>
    <n v="987619"/>
    <s v="Curso Pedro Calmon"/>
    <s v="Humanities"/>
    <s v="História"/>
    <x v="1"/>
    <x v="3"/>
    <n v="0"/>
    <x v="21"/>
    <s v="Bahia"/>
    <n v="0"/>
    <n v="12000"/>
    <e v="#N/A"/>
    <e v="#N/A"/>
  </r>
  <r>
    <s v="National Fund for Culture"/>
    <n v="988948"/>
    <s v="Dança a Serviço da Educação"/>
    <s v="Integrated Arts"/>
    <s v="Artes Integradas"/>
    <x v="1"/>
    <x v="3"/>
    <n v="0"/>
    <x v="12"/>
    <s v="SãoPaulo"/>
    <n v="0"/>
    <n v="60000"/>
    <e v="#N/A"/>
    <e v="#N/A"/>
  </r>
  <r>
    <s v="National Fund for Culture"/>
    <n v="983435"/>
    <s v="DESENV.PROJETO BÁSICO ESTRUTURAL do CNIRCN"/>
    <s v="Cultural Heritage"/>
    <s v="Arquitetônico"/>
    <x v="0"/>
    <x v="3"/>
    <n v="0"/>
    <x v="1"/>
    <s v="DistritoFederal"/>
    <n v="0"/>
    <n v="50000"/>
    <e v="#N/A"/>
    <e v="#N/A"/>
  </r>
  <r>
    <s v="National Fund for Culture"/>
    <n v="983374"/>
    <s v="DIRETRIZES  P/  PROGRAMAÇÃO DE OFICINAS ESCOLA"/>
    <s v="Cultural Heritage"/>
    <s v="Arquitetônico"/>
    <x v="0"/>
    <x v="3"/>
    <n v="0"/>
    <x v="17"/>
    <s v="Maranhão"/>
    <n v="0"/>
    <n v="167000"/>
    <e v="#N/A"/>
    <e v="#N/A"/>
  </r>
  <r>
    <s v="National Fund for Culture"/>
    <n v="981235"/>
    <s v="DIVULGAÇÃO DA CLT. PANTANEIRA ATRAVÉS DA DANÇA (FNC)"/>
    <s v="Cultural Heritage"/>
    <s v="Artesanato/Folclore"/>
    <x v="1"/>
    <x v="3"/>
    <n v="0"/>
    <x v="26"/>
    <s v="MatoGrossodoSul"/>
    <n v="0"/>
    <n v="31500"/>
    <e v="#N/A"/>
    <e v="#N/A"/>
  </r>
  <r>
    <s v="National Fund for Culture"/>
    <n v="981202"/>
    <s v="Documentário sobre a Cidade de Divinópolis - Divina"/>
    <s v="Audiovisual"/>
    <s v="Produção Cinematográfica"/>
    <x v="2"/>
    <x v="3"/>
    <n v="0"/>
    <x v="3"/>
    <s v="MinasGerais"/>
    <n v="0"/>
    <n v="24000"/>
    <e v="#N/A"/>
    <e v="#N/A"/>
  </r>
  <r>
    <s v="National Fund for Culture"/>
    <n v="981205"/>
    <s v="É Tudo Verdade - (III) Festival Internacional de Documentários"/>
    <s v="Audiovisual"/>
    <s v="Difusão"/>
    <x v="5"/>
    <x v="3"/>
    <n v="0"/>
    <x v="12"/>
    <s v="SãoPaulo"/>
    <n v="0"/>
    <n v="50000"/>
    <e v="#N/A"/>
    <e v="#N/A"/>
  </r>
  <r>
    <s v="National Fund for Culture"/>
    <n v="983434"/>
    <s v="EDIÇÃO DO &quot;LIVRO DE LAMPIÃO&quot;"/>
    <s v="Cultural Heritage"/>
    <s v="Acervo"/>
    <x v="0"/>
    <x v="3"/>
    <n v="0"/>
    <x v="7"/>
    <s v="Sergipe"/>
    <n v="0"/>
    <n v="31000"/>
    <e v="#N/A"/>
    <e v="#N/A"/>
  </r>
  <r>
    <s v="National Fund for Culture"/>
    <n v="981280"/>
    <s v="EDIÇÃO DO LIVRO &quot;FESTIVAL DA DANÇA DE JOINVILLE&quot;"/>
    <s v="Cultural Heritage"/>
    <s v="Acervo"/>
    <x v="0"/>
    <x v="3"/>
    <n v="0"/>
    <x v="9"/>
    <s v="Paraná"/>
    <n v="0"/>
    <n v="60000"/>
    <e v="#N/A"/>
    <e v="#N/A"/>
  </r>
  <r>
    <s v="National Fund for Culture"/>
    <n v="981289"/>
    <s v="EDIÇÃO LIVRO &quot;UM OLHAR SOBRE A CULTURA BRASILEIRA&quot;"/>
    <s v="Cultural Heritage"/>
    <s v="Acervo"/>
    <x v="0"/>
    <x v="3"/>
    <n v="0"/>
    <x v="5"/>
    <s v="RiodeJaneiro"/>
    <n v="0"/>
    <n v="538685"/>
    <e v="#N/A"/>
    <e v="#N/A"/>
  </r>
  <r>
    <s v="National Fund for Culture"/>
    <n v="987777"/>
    <s v="Encontro de Arte e Ecologia - ECODRAMAS 98"/>
    <s v="Integrated Arts"/>
    <s v="Artes Integradas"/>
    <x v="1"/>
    <x v="3"/>
    <n v="0"/>
    <x v="21"/>
    <s v="Bahia"/>
    <n v="0"/>
    <n v="62500"/>
    <e v="#N/A"/>
    <e v="#N/A"/>
  </r>
  <r>
    <s v="National Fund for Culture"/>
    <n v="987854"/>
    <s v="Encontro Internacional de Dramaturgos"/>
    <s v="Performing Arts"/>
    <s v="Dança"/>
    <x v="3"/>
    <x v="3"/>
    <n v="0"/>
    <x v="5"/>
    <s v="RiodeJaneiro"/>
    <n v="0"/>
    <n v="50000"/>
    <e v="#N/A"/>
    <e v="#N/A"/>
  </r>
  <r>
    <s v="National Fund for Culture"/>
    <n v="988492"/>
    <s v="Escolinha de Arte do Brasil - 50 Anos de Arte e Cultura"/>
    <s v="Integrated Arts"/>
    <s v="Artes Integradas"/>
    <x v="1"/>
    <x v="3"/>
    <n v="0"/>
    <x v="5"/>
    <s v="RiodeJaneiro"/>
    <n v="0"/>
    <n v="84500"/>
    <e v="#N/A"/>
    <e v="#N/A"/>
  </r>
  <r>
    <s v="National Fund for Culture"/>
    <n v="986385"/>
    <s v="Espaço Cultural Beira Rio"/>
    <s v="Cultural Heritage"/>
    <s v="Arquitetônico"/>
    <x v="0"/>
    <x v="3"/>
    <n v="0"/>
    <x v="18"/>
    <s v="MatoGrosso"/>
    <n v="0"/>
    <n v="88922.5"/>
    <e v="#N/A"/>
    <e v="#N/A"/>
  </r>
  <r>
    <s v="National Fund for Culture"/>
    <n v="986744"/>
    <s v="Eventos Paralelos - VII Festival de Teatro de Curitiba"/>
    <s v="Performing Arts"/>
    <s v="Teatro"/>
    <x v="0"/>
    <x v="3"/>
    <n v="0"/>
    <x v="9"/>
    <s v="Paraná"/>
    <n v="0"/>
    <n v="100000"/>
    <e v="#N/A"/>
    <e v="#N/A"/>
  </r>
  <r>
    <s v="National Fund for Culture"/>
    <n v="987614"/>
    <s v="Exposição - O Gosto Doce da Bahia"/>
    <s v="Humanities"/>
    <s v="História"/>
    <x v="1"/>
    <x v="3"/>
    <n v="0"/>
    <x v="21"/>
    <s v="Bahia"/>
    <n v="0"/>
    <n v="65000"/>
    <e v="#N/A"/>
    <e v="#N/A"/>
  </r>
  <r>
    <s v="National Fund for Culture"/>
    <n v="987615"/>
    <s v="Exposição Comemorativa dos 30 Anos do Museu Carlos Costa Pinto"/>
    <s v="Visual Arts"/>
    <s v="Exposição Itinerante"/>
    <x v="0"/>
    <x v="3"/>
    <n v="0"/>
    <x v="21"/>
    <s v="Bahia"/>
    <n v="0"/>
    <n v="45000"/>
    <e v="#N/A"/>
    <e v="#N/A"/>
  </r>
  <r>
    <s v="National Fund for Culture"/>
    <n v="983438"/>
    <s v="EXPOSIÇÃO MUSEU  ESPANHÓIS - A RENOVAÇÃO ARQUITETÔNICA"/>
    <s v="Cultural Heritage"/>
    <s v="Acervo"/>
    <x v="0"/>
    <x v="3"/>
    <n v="0"/>
    <x v="1"/>
    <s v="DistritoFederal"/>
    <n v="0"/>
    <n v="9000"/>
    <e v="#N/A"/>
    <e v="#N/A"/>
  </r>
  <r>
    <s v="National Fund for Culture"/>
    <n v="987613"/>
    <s v="Exposição: Revisitando a Bahia com Debret"/>
    <s v="Visual Arts"/>
    <s v="Plásticas"/>
    <x v="2"/>
    <x v="3"/>
    <n v="0"/>
    <x v="21"/>
    <s v="Bahia"/>
    <n v="0"/>
    <n v="20000"/>
    <e v="#N/A"/>
    <e v="#N/A"/>
  </r>
  <r>
    <s v="National Fund for Culture"/>
    <n v="987370"/>
    <s v="Fazendo Música"/>
    <s v="Music"/>
    <s v="Música Popular"/>
    <x v="4"/>
    <x v="3"/>
    <n v="0"/>
    <x v="3"/>
    <s v="MinasGerais"/>
    <n v="0"/>
    <n v="39992.160000000003"/>
    <e v="#N/A"/>
    <e v="#N/A"/>
  </r>
  <r>
    <s v="National Fund for Culture"/>
    <n v="985489"/>
    <s v="Feira Cultural (IV) e Encenação da Morte de Cristo (XVI)"/>
    <s v="Integrated Arts"/>
    <s v="Artes Integradas"/>
    <x v="1"/>
    <x v="3"/>
    <n v="0"/>
    <x v="16"/>
    <s v="EspíritoSanto"/>
    <n v="0"/>
    <n v="31250"/>
    <e v="#N/A"/>
    <e v="#N/A"/>
  </r>
  <r>
    <s v="National Fund for Culture"/>
    <n v="981253"/>
    <s v="FESTA:CARUARU ALEGRIA VERDADEIRA"/>
    <s v="Cultural Heritage"/>
    <s v="Artesanato/Folclore"/>
    <x v="1"/>
    <x v="3"/>
    <n v="0"/>
    <x v="4"/>
    <s v="Pernambuco"/>
    <n v="0"/>
    <n v="200000"/>
    <e v="#N/A"/>
    <e v="#N/A"/>
  </r>
  <r>
    <s v="National Fund for Culture"/>
    <n v="987588"/>
    <s v="Festival de Arte de São Cristóvão"/>
    <s v="Integrated Arts"/>
    <s v="Artes Integradas"/>
    <x v="1"/>
    <x v="3"/>
    <n v="0"/>
    <x v="7"/>
    <s v="Sergipe"/>
    <n v="0"/>
    <n v="31000"/>
    <e v="#N/A"/>
    <e v="#N/A"/>
  </r>
  <r>
    <s v="National Fund for Culture"/>
    <n v="981222"/>
    <s v="Festival de Brasília do Cinema Brasileiro"/>
    <s v="Audiovisual"/>
    <s v="Difusão"/>
    <x v="5"/>
    <x v="3"/>
    <n v="0"/>
    <x v="1"/>
    <s v="DistritoFederal"/>
    <n v="0"/>
    <n v="150000"/>
    <e v="#N/A"/>
    <e v="#N/A"/>
  </r>
  <r>
    <s v="National Fund for Culture"/>
    <n v="981203"/>
    <s v="Festival de Cinema de Natal - Festnatal (IX)"/>
    <s v="Audiovisual"/>
    <s v="Difusão"/>
    <x v="5"/>
    <x v="3"/>
    <n v="0"/>
    <x v="19"/>
    <s v="RioGrandedoNorte"/>
    <n v="0"/>
    <n v="40000"/>
    <e v="#N/A"/>
    <e v="#N/A"/>
  </r>
  <r>
    <s v="National Fund for Culture"/>
    <n v="981204"/>
    <s v="Festival de Cinema e Vídeo de Curitiba (II)"/>
    <s v="Audiovisual"/>
    <s v="Difusão"/>
    <x v="5"/>
    <x v="3"/>
    <n v="0"/>
    <x v="9"/>
    <s v="Paraná"/>
    <n v="0"/>
    <n v="50000"/>
    <e v="#N/A"/>
    <e v="#N/A"/>
  </r>
  <r>
    <s v="National Fund for Culture"/>
    <n v="981206"/>
    <s v="Festival de Cinema Nacional do Recife"/>
    <s v="Audiovisual"/>
    <s v="Difusão"/>
    <x v="5"/>
    <x v="3"/>
    <n v="0"/>
    <x v="4"/>
    <s v="Pernambuco"/>
    <n v="0"/>
    <n v="65000"/>
    <e v="#N/A"/>
    <e v="#N/A"/>
  </r>
  <r>
    <s v="National Fund for Culture"/>
    <n v="981215"/>
    <s v="Festival de Gramado - Cinema Latino e Brasileiro (XXVI)"/>
    <s v="Audiovisual"/>
    <s v="Difusão"/>
    <x v="5"/>
    <x v="3"/>
    <n v="0"/>
    <x v="0"/>
    <s v="RioGrandedoSul"/>
    <n v="0"/>
    <n v="150000"/>
    <e v="#N/A"/>
    <e v="#N/A"/>
  </r>
  <r>
    <s v="National Fund for Culture"/>
    <n v="987371"/>
    <s v="Festival de Inverno de Domingos Martins (V)"/>
    <s v="Music"/>
    <s v="Música Popular"/>
    <x v="4"/>
    <x v="3"/>
    <n v="0"/>
    <x v="16"/>
    <s v="EspíritoSanto"/>
    <n v="0"/>
    <n v="62500"/>
    <e v="#N/A"/>
    <e v="#N/A"/>
  </r>
  <r>
    <s v="National Fund for Culture"/>
    <n v="987595"/>
    <s v="Festival de Música do Mercosul (III)"/>
    <s v="Music"/>
    <s v="Música Popular"/>
    <x v="4"/>
    <x v="3"/>
    <n v="0"/>
    <x v="26"/>
    <s v="MatoGrossodoSul"/>
    <n v="0"/>
    <n v="23300"/>
    <e v="#N/A"/>
    <e v="#N/A"/>
  </r>
  <r>
    <s v="National Fund for Culture"/>
    <n v="981208"/>
    <s v="Festival de Vídeo de Teresina"/>
    <s v="Audiovisual"/>
    <s v="Difusão"/>
    <x v="5"/>
    <x v="3"/>
    <n v="0"/>
    <x v="10"/>
    <s v="Piauí"/>
    <n v="0"/>
    <n v="10000"/>
    <e v="#N/A"/>
    <e v="#N/A"/>
  </r>
  <r>
    <s v="National Fund for Culture"/>
    <n v="987053"/>
    <s v="Festival do Folclore de Olímpia"/>
    <s v="Cultural Heritage"/>
    <s v="Artesanato/Folclore"/>
    <x v="1"/>
    <x v="3"/>
    <n v="0"/>
    <x v="12"/>
    <s v="SãoPaulo"/>
    <n v="0"/>
    <n v="125000"/>
    <e v="#N/A"/>
    <e v="#N/A"/>
  </r>
  <r>
    <s v="National Fund for Culture"/>
    <n v="987768"/>
    <s v="Festival Folclórico de Parintins (XXXIII)"/>
    <s v="Cultural Heritage"/>
    <s v="Artesanato/Folclore"/>
    <x v="1"/>
    <x v="3"/>
    <n v="0"/>
    <x v="15"/>
    <s v="Amazonas"/>
    <n v="0"/>
    <n v="150000"/>
    <e v="#N/A"/>
    <e v="#N/A"/>
  </r>
  <r>
    <s v="National Fund for Culture"/>
    <n v="987868"/>
    <s v="Festival Folclórico de Parintins (XXXIII)"/>
    <s v="Cultural Heritage"/>
    <s v="Artesanato/Folclore"/>
    <x v="1"/>
    <x v="3"/>
    <n v="0"/>
    <x v="15"/>
    <s v="Amazonas"/>
    <n v="0"/>
    <n v="150000"/>
    <e v="#N/A"/>
    <e v="#N/A"/>
  </r>
  <r>
    <s v="National Fund for Culture"/>
    <n v="981200"/>
    <s v="Festival Guarnicê de Cine-Vídeo (XXI)"/>
    <s v="Audiovisual"/>
    <s v="Difusão"/>
    <x v="5"/>
    <x v="3"/>
    <n v="0"/>
    <x v="17"/>
    <s v="Maranhão"/>
    <n v="0"/>
    <n v="40000"/>
    <e v="#N/A"/>
    <e v="#N/A"/>
  </r>
  <r>
    <s v="National Fund for Culture"/>
    <n v="981221"/>
    <s v="Festival Internacional de Curtas Metragens de São Paulo"/>
    <s v="Audiovisual"/>
    <s v="Difusão"/>
    <x v="5"/>
    <x v="3"/>
    <n v="0"/>
    <x v="12"/>
    <s v="SãoPaulo"/>
    <n v="0"/>
    <n v="50000"/>
    <e v="#N/A"/>
    <e v="#N/A"/>
  </r>
  <r>
    <s v="National Fund for Culture"/>
    <n v="987758"/>
    <s v="Festival Internacional de Folclore"/>
    <s v="Cultural Heritage"/>
    <s v="Artesanato/Folclore"/>
    <x v="1"/>
    <x v="3"/>
    <n v="0"/>
    <x v="0"/>
    <s v="RioGrandedoSul"/>
    <n v="0"/>
    <n v="30000"/>
    <e v="#N/A"/>
    <e v="#N/A"/>
  </r>
  <r>
    <s v="National Fund for Culture"/>
    <n v="985955"/>
    <s v="Festival Internacional de Teatro de Bonecos de Canela"/>
    <s v="Integrated Arts"/>
    <s v="Artes Integradas"/>
    <x v="1"/>
    <x v="3"/>
    <n v="0"/>
    <x v="0"/>
    <s v="RioGrandedoSul"/>
    <n v="0"/>
    <n v="62500"/>
    <e v="#N/A"/>
    <e v="#N/A"/>
  </r>
  <r>
    <s v="National Fund for Culture"/>
    <n v="983429"/>
    <s v="FINAL.SIST. DE REFRI.DAS GALERIAS MUS.EDSON CARNEIRO(M)"/>
    <s v="Cultural Heritage"/>
    <s v="Arquitetônico"/>
    <x v="0"/>
    <x v="3"/>
    <n v="0"/>
    <x v="5"/>
    <s v="RiodeJaneiro"/>
    <n v="0"/>
    <n v="190400"/>
    <e v="#N/A"/>
    <e v="#N/A"/>
  </r>
  <r>
    <s v="National Fund for Culture"/>
    <n v="981214"/>
    <s v="Finalização do Filme &quot;Lendas Amazônicas&quot;"/>
    <s v="Audiovisual"/>
    <s v="Produção Cinematográfica"/>
    <x v="2"/>
    <x v="3"/>
    <n v="0"/>
    <x v="11"/>
    <s v="Pará"/>
    <n v="0"/>
    <n v="35000"/>
    <e v="#N/A"/>
    <e v="#N/A"/>
  </r>
  <r>
    <s v="National Fund for Culture"/>
    <n v="988516"/>
    <s v="Forró Quadrilha_x000d__x000a_"/>
    <s v="Cultural Heritage"/>
    <s v="Artesanato/Folclore"/>
    <x v="1"/>
    <x v="3"/>
    <n v="0"/>
    <x v="6"/>
    <s v="Ceará"/>
    <n v="0"/>
    <n v="50000"/>
    <e v="#N/A"/>
    <e v="#N/A"/>
  </r>
  <r>
    <s v="National Fund for Culture"/>
    <n v="985696"/>
    <s v="II FESTIVAL RECIFE DO TEATRO NACIONAL"/>
    <s v="Integrated Arts"/>
    <s v="Artes Integradas"/>
    <x v="1"/>
    <x v="3"/>
    <n v="0"/>
    <x v="4"/>
    <s v="Pernambuco"/>
    <n v="0"/>
    <n v="238000"/>
    <e v="#N/A"/>
    <e v="#N/A"/>
  </r>
  <r>
    <s v="National Fund for Culture"/>
    <n v="980157"/>
    <s v="II FOTONORTE"/>
    <s v="Cultural Heritage"/>
    <s v="Arquitetônico"/>
    <x v="0"/>
    <x v="3"/>
    <n v="0"/>
    <x v="11"/>
    <s v="Pará"/>
    <n v="0"/>
    <n v="53879.5"/>
    <e v="#N/A"/>
    <e v="#N/A"/>
  </r>
  <r>
    <s v="National Fund for Culture"/>
    <n v="987162"/>
    <s v="Imagem Brasil - Salão do Livro de Paris 1998"/>
    <s v="Integrated Arts"/>
    <s v="Artes Integradas"/>
    <x v="1"/>
    <x v="3"/>
    <n v="0"/>
    <x v="5"/>
    <s v="RiodeJaneiro"/>
    <n v="0"/>
    <n v="312500"/>
    <e v="#N/A"/>
    <e v="#N/A"/>
  </r>
  <r>
    <s v="National Fund for Culture"/>
    <n v="983422"/>
    <s v="IMAGENS DAS VILAS E CIDADES DO BRASIL COLONIAL(FNC)"/>
    <s v="Cultural Heritage"/>
    <s v="Arquitetônico"/>
    <x v="0"/>
    <x v="3"/>
    <n v="0"/>
    <x v="12"/>
    <s v="SãoPaulo"/>
    <n v="0"/>
    <n v="100000"/>
    <e v="#N/A"/>
    <e v="#N/A"/>
  </r>
  <r>
    <s v="National Fund for Culture"/>
    <n v="989694"/>
    <s v="Impl bibl. PM Sul Brasil/SC"/>
    <s v="Humanities"/>
    <s v="Biblioteca"/>
    <x v="3"/>
    <x v="3"/>
    <n v="0"/>
    <x v="22"/>
    <s v="SantaCatarina"/>
    <n v="0"/>
    <n v="40000"/>
    <e v="#N/A"/>
    <e v="#N/A"/>
  </r>
  <r>
    <s v="National Fund for Culture"/>
    <n v="989711"/>
    <s v="Impl de bibl. Pm de Godofredo Viana/MA"/>
    <s v="Humanities"/>
    <s v="Biblioteca"/>
    <x v="3"/>
    <x v="3"/>
    <n v="0"/>
    <x v="17"/>
    <s v="Maranhão"/>
    <n v="0"/>
    <n v="40000"/>
    <e v="#N/A"/>
    <e v="#N/A"/>
  </r>
  <r>
    <s v="National Fund for Culture"/>
    <n v="989746"/>
    <s v="Impl. Bibil.PM Rondon do Pará/PA"/>
    <s v="Humanities"/>
    <s v="Biblioteca"/>
    <x v="3"/>
    <x v="3"/>
    <n v="0"/>
    <x v="11"/>
    <s v="Pará"/>
    <n v="0"/>
    <n v="39600"/>
    <e v="#N/A"/>
    <e v="#N/A"/>
  </r>
  <r>
    <s v="National Fund for Culture"/>
    <n v="989699"/>
    <s v="Impl. Bibl. Campo do Brito/SE."/>
    <s v="Humanities"/>
    <s v="Biblioteca"/>
    <x v="3"/>
    <x v="3"/>
    <n v="0"/>
    <x v="7"/>
    <s v="Sergipe"/>
    <n v="0"/>
    <n v="40000"/>
    <e v="#N/A"/>
    <e v="#N/A"/>
  </r>
  <r>
    <s v="National Fund for Culture"/>
    <n v="989704"/>
    <s v="Impl. Bibl. Carmópolis de Minas/MG"/>
    <s v="Humanities"/>
    <s v="Biblioteca"/>
    <x v="3"/>
    <x v="3"/>
    <n v="0"/>
    <x v="3"/>
    <s v="MinasGerais"/>
    <n v="0"/>
    <n v="40000"/>
    <e v="#N/A"/>
    <e v="#N/A"/>
  </r>
  <r>
    <s v="National Fund for Culture"/>
    <n v="981194"/>
    <s v="Impl. bibl. Coromandel/MG"/>
    <s v="Humanities"/>
    <s v="Biblioteca"/>
    <x v="3"/>
    <x v="3"/>
    <n v="0"/>
    <x v="3"/>
    <s v="MinasGerais"/>
    <n v="0"/>
    <n v="40000"/>
    <e v="#N/A"/>
    <e v="#N/A"/>
  </r>
  <r>
    <s v="National Fund for Culture"/>
    <n v="989722"/>
    <s v="Impl. bibl. PM Abadiânia/GO"/>
    <s v="Humanities"/>
    <s v="Biblioteca"/>
    <x v="3"/>
    <x v="3"/>
    <n v="0"/>
    <x v="14"/>
    <s v="Goiás"/>
    <n v="0"/>
    <n v="40000"/>
    <e v="#N/A"/>
    <e v="#N/A"/>
  </r>
  <r>
    <s v="National Fund for Culture"/>
    <n v="989706"/>
    <s v="Impl. Bibl. PM Açailândia/MA."/>
    <s v="Humanities"/>
    <s v="Biblioteca"/>
    <x v="3"/>
    <x v="3"/>
    <n v="0"/>
    <x v="17"/>
    <s v="Maranhão"/>
    <n v="0"/>
    <n v="39600"/>
    <e v="#N/A"/>
    <e v="#N/A"/>
  </r>
  <r>
    <s v="National Fund for Culture"/>
    <n v="989758"/>
    <s v="Impl. bibl. PM Alpestre/RS"/>
    <s v="Humanities"/>
    <s v="Biblioteca"/>
    <x v="3"/>
    <x v="3"/>
    <n v="0"/>
    <x v="0"/>
    <s v="RioGrandedoSul"/>
    <n v="0"/>
    <n v="27664"/>
    <e v="#N/A"/>
    <e v="#N/A"/>
  </r>
  <r>
    <s v="National Fund for Culture"/>
    <n v="989719"/>
    <s v="Impl. bibl. PM Angelim/PE"/>
    <s v="Humanities"/>
    <s v="Biblioteca"/>
    <x v="3"/>
    <x v="3"/>
    <n v="0"/>
    <x v="4"/>
    <s v="Pernambuco"/>
    <n v="0"/>
    <n v="40000"/>
    <e v="#N/A"/>
    <e v="#N/A"/>
  </r>
  <r>
    <s v="National Fund for Culture"/>
    <n v="989751"/>
    <s v="Impl. bibl. PM Areia Branca/SE"/>
    <s v="Humanities"/>
    <s v="Biblioteca"/>
    <x v="3"/>
    <x v="3"/>
    <n v="0"/>
    <x v="7"/>
    <s v="Sergipe"/>
    <n v="0"/>
    <n v="40000"/>
    <e v="#N/A"/>
    <e v="#N/A"/>
  </r>
  <r>
    <s v="National Fund for Culture"/>
    <n v="989763"/>
    <s v="Impl. Bibl. PM Augusto Corrêa/PA."/>
    <s v="Humanities"/>
    <s v="Biblioteca"/>
    <x v="3"/>
    <x v="3"/>
    <n v="0"/>
    <x v="11"/>
    <s v="Pará"/>
    <n v="0"/>
    <n v="40000"/>
    <e v="#N/A"/>
    <e v="#N/A"/>
  </r>
  <r>
    <s v="National Fund for Culture"/>
    <n v="989782"/>
    <s v="Impl. bibl. PM Bagé/RS"/>
    <s v="Humanities"/>
    <s v="Biblioteca"/>
    <x v="3"/>
    <x v="3"/>
    <n v="0"/>
    <x v="0"/>
    <s v="RioGrandedoSul"/>
    <n v="0"/>
    <n v="40000"/>
    <e v="#N/A"/>
    <e v="#N/A"/>
  </r>
  <r>
    <s v="National Fund for Culture"/>
    <n v="989771"/>
    <s v="Impl. Bibl. PM Barracão/PR."/>
    <s v="Humanities"/>
    <s v="Biblioteca"/>
    <x v="3"/>
    <x v="3"/>
    <n v="0"/>
    <x v="9"/>
    <s v="Paraná"/>
    <n v="0"/>
    <n v="40000"/>
    <e v="#N/A"/>
    <e v="#N/A"/>
  </r>
  <r>
    <s v="National Fund for Culture"/>
    <n v="989656"/>
    <s v="Impl. Bibl. PM Barro/CE."/>
    <s v="Humanities"/>
    <s v="Biblioteca"/>
    <x v="3"/>
    <x v="3"/>
    <n v="0"/>
    <x v="6"/>
    <s v="Ceará"/>
    <n v="0"/>
    <n v="40000"/>
    <e v="#N/A"/>
    <e v="#N/A"/>
  </r>
  <r>
    <s v="National Fund for Culture"/>
    <n v="989688"/>
    <s v="Impl. bibl. PM Belém de Maria/PE"/>
    <s v="Humanities"/>
    <s v="Biblioteca"/>
    <x v="3"/>
    <x v="3"/>
    <n v="0"/>
    <x v="4"/>
    <s v="Pernambuco"/>
    <n v="0"/>
    <n v="40000"/>
    <e v="#N/A"/>
    <e v="#N/A"/>
  </r>
  <r>
    <s v="National Fund for Culture"/>
    <n v="989755"/>
    <s v="Impl. Bibl. PM Boa Viagem/CE."/>
    <s v="Humanities"/>
    <s v="Biblioteca"/>
    <x v="3"/>
    <x v="3"/>
    <n v="0"/>
    <x v="6"/>
    <s v="Ceará"/>
    <n v="0"/>
    <n v="40000"/>
    <e v="#N/A"/>
    <e v="#N/A"/>
  </r>
  <r>
    <s v="National Fund for Culture"/>
    <n v="989741"/>
    <s v="Impl. bibl. PM Bom Jesus/PB"/>
    <s v="Humanities"/>
    <s v="Biblioteca"/>
    <x v="3"/>
    <x v="3"/>
    <n v="0"/>
    <x v="8"/>
    <s v="Paraíba"/>
    <n v="0"/>
    <n v="40000"/>
    <e v="#N/A"/>
    <e v="#N/A"/>
  </r>
  <r>
    <s v="National Fund for Culture"/>
    <n v="981233"/>
    <s v="Impl. Bibl. PM Boquim/SE"/>
    <s v="Humanities"/>
    <s v="Biblioteca"/>
    <x v="3"/>
    <x v="3"/>
    <n v="0"/>
    <x v="7"/>
    <s v="Sergipe"/>
    <n v="0"/>
    <n v="40000"/>
    <e v="#N/A"/>
    <e v="#N/A"/>
  </r>
  <r>
    <s v="National Fund for Culture"/>
    <n v="989695"/>
    <s v="Impl. bibl. PM Cafelândia/PR"/>
    <s v="Humanities"/>
    <s v="Biblioteca"/>
    <x v="3"/>
    <x v="3"/>
    <n v="0"/>
    <x v="9"/>
    <s v="Paraná"/>
    <n v="0"/>
    <n v="45000"/>
    <e v="#N/A"/>
    <e v="#N/A"/>
  </r>
  <r>
    <s v="National Fund for Culture"/>
    <n v="989724"/>
    <s v="Impl. bibl. PM Canápolis/MG"/>
    <s v="Humanities"/>
    <s v="Biblioteca"/>
    <x v="3"/>
    <x v="3"/>
    <n v="0"/>
    <x v="3"/>
    <s v="MinasGerais"/>
    <n v="0"/>
    <n v="40000"/>
    <e v="#N/A"/>
    <e v="#N/A"/>
  </r>
  <r>
    <s v="National Fund for Culture"/>
    <n v="989721"/>
    <s v="Impl. Bibl. PM Cariré/CE"/>
    <s v="Humanities"/>
    <s v="Biblioteca"/>
    <x v="3"/>
    <x v="3"/>
    <n v="0"/>
    <x v="6"/>
    <s v="Ceará"/>
    <n v="0"/>
    <n v="40000"/>
    <e v="#N/A"/>
    <e v="#N/A"/>
  </r>
  <r>
    <s v="National Fund for Culture"/>
    <n v="989664"/>
    <s v="Impl. bibl. PM Carmolândia/TO"/>
    <s v="Humanities"/>
    <s v="Biblioteca"/>
    <x v="3"/>
    <x v="3"/>
    <n v="0"/>
    <x v="2"/>
    <s v="Tocantins"/>
    <n v="0"/>
    <n v="40000"/>
    <e v="#N/A"/>
    <e v="#N/A"/>
  </r>
  <r>
    <s v="National Fund for Culture"/>
    <n v="989762"/>
    <s v="Impl. Bibl. PM Cássias dos Coqueiros/SP"/>
    <s v="Humanities"/>
    <s v="Biblioteca"/>
    <x v="3"/>
    <x v="3"/>
    <n v="0"/>
    <x v="12"/>
    <s v="SãoPaulo"/>
    <n v="0"/>
    <n v="40000"/>
    <e v="#N/A"/>
    <e v="#N/A"/>
  </r>
  <r>
    <s v="National Fund for Culture"/>
    <n v="989747"/>
    <s v="Impl. Bibl. PM Cláudia/MT."/>
    <s v="Humanities"/>
    <s v="Biblioteca"/>
    <x v="3"/>
    <x v="3"/>
    <n v="0"/>
    <x v="18"/>
    <s v="MatoGrosso"/>
    <n v="0"/>
    <n v="40000"/>
    <e v="#N/A"/>
    <e v="#N/A"/>
  </r>
  <r>
    <s v="National Fund for Culture"/>
    <n v="989671"/>
    <s v="Impl. bibl. PM Colméia/TO"/>
    <s v="Humanities"/>
    <s v="Biblioteca"/>
    <x v="3"/>
    <x v="3"/>
    <n v="0"/>
    <x v="2"/>
    <s v="Tocantins"/>
    <n v="0"/>
    <n v="40000"/>
    <e v="#N/A"/>
    <e v="#N/A"/>
  </r>
  <r>
    <s v="National Fund for Culture"/>
    <n v="989650"/>
    <s v="Impl. bibl. PM de Carmésia/MG"/>
    <s v="Humanities"/>
    <s v="Biblioteca"/>
    <x v="3"/>
    <x v="3"/>
    <n v="0"/>
    <x v="3"/>
    <s v="MinasGerais"/>
    <n v="0"/>
    <n v="40000"/>
    <e v="#N/A"/>
    <e v="#N/A"/>
  </r>
  <r>
    <s v="National Fund for Culture"/>
    <n v="989774"/>
    <s v="Impl. Bibl. PM Eldorado/RS"/>
    <s v="Humanities"/>
    <s v="Biblioteca"/>
    <x v="3"/>
    <x v="3"/>
    <n v="0"/>
    <x v="26"/>
    <s v="MatoGrossodoSul"/>
    <n v="0"/>
    <n v="40000"/>
    <e v="#N/A"/>
    <e v="#N/A"/>
  </r>
  <r>
    <s v="National Fund for Culture"/>
    <n v="989701"/>
    <s v="Impl. Bibl. PM Espírito Santo/RN."/>
    <s v="Humanities"/>
    <s v="Biblioteca"/>
    <x v="3"/>
    <x v="3"/>
    <n v="0"/>
    <x v="19"/>
    <s v="RioGrandedoNorte"/>
    <n v="0"/>
    <n v="40000"/>
    <e v="#N/A"/>
    <e v="#N/A"/>
  </r>
  <r>
    <s v="National Fund for Culture"/>
    <n v="989684"/>
    <s v="Impl. Bibl. PM Estrela Velha/RS"/>
    <s v="Humanities"/>
    <s v="Biblioteca"/>
    <x v="3"/>
    <x v="3"/>
    <n v="0"/>
    <x v="0"/>
    <s v="RioGrandedoSul"/>
    <n v="0"/>
    <n v="40000"/>
    <e v="#N/A"/>
    <e v="#N/A"/>
  </r>
  <r>
    <s v="National Fund for Culture"/>
    <n v="981178"/>
    <s v="Impl. Bibl. PM Goianéria do Pará/PA."/>
    <s v="Humanities"/>
    <s v="Biblioteca"/>
    <x v="3"/>
    <x v="3"/>
    <n v="0"/>
    <x v="11"/>
    <s v="Pará"/>
    <n v="0"/>
    <n v="40000"/>
    <e v="#N/A"/>
    <e v="#N/A"/>
  </r>
  <r>
    <s v="National Fund for Culture"/>
    <n v="989720"/>
    <s v="Impl. Bibl. PM Goioerê/PR"/>
    <s v="Humanities"/>
    <s v="Biblioteca"/>
    <x v="3"/>
    <x v="3"/>
    <n v="0"/>
    <x v="9"/>
    <s v="Paraná"/>
    <n v="0"/>
    <n v="40000"/>
    <e v="#N/A"/>
    <e v="#N/A"/>
  </r>
  <r>
    <s v="National Fund for Culture"/>
    <n v="981192"/>
    <s v="Impl. bibl. PM Ibiapina/CE"/>
    <s v="Humanities"/>
    <s v="Biblioteca"/>
    <x v="3"/>
    <x v="3"/>
    <n v="0"/>
    <x v="6"/>
    <s v="Ceará"/>
    <n v="0"/>
    <n v="40000"/>
    <e v="#N/A"/>
    <e v="#N/A"/>
  </r>
  <r>
    <s v="National Fund for Culture"/>
    <n v="981183"/>
    <s v="Impl. Bibl. PM Ipu/CE."/>
    <s v="Humanities"/>
    <s v="Biblioteca"/>
    <x v="3"/>
    <x v="3"/>
    <n v="0"/>
    <x v="6"/>
    <s v="Ceará"/>
    <n v="0"/>
    <n v="40000"/>
    <e v="#N/A"/>
    <e v="#N/A"/>
  </r>
  <r>
    <s v="National Fund for Culture"/>
    <n v="989687"/>
    <s v="Impl. bibl. PM Iturama/MG"/>
    <s v="Humanities"/>
    <s v="Biblioteca"/>
    <x v="3"/>
    <x v="3"/>
    <n v="0"/>
    <x v="3"/>
    <s v="MinasGerais"/>
    <n v="0"/>
    <n v="40000"/>
    <e v="#N/A"/>
    <e v="#N/A"/>
  </r>
  <r>
    <s v="National Fund for Culture"/>
    <n v="989683"/>
    <s v="Impl. Bibl. PM Japeri/RJ"/>
    <s v="Humanities"/>
    <s v="Biblioteca"/>
    <x v="3"/>
    <x v="3"/>
    <n v="0"/>
    <x v="5"/>
    <s v="RiodeJaneiro"/>
    <n v="0"/>
    <n v="40000"/>
    <e v="#N/A"/>
    <e v="#N/A"/>
  </r>
  <r>
    <s v="National Fund for Culture"/>
    <n v="989733"/>
    <s v="Impl. bibl. PM Jarú/RO"/>
    <s v="Humanities"/>
    <s v="Biblioteca"/>
    <x v="3"/>
    <x v="3"/>
    <n v="0"/>
    <x v="23"/>
    <s v="Rondônia"/>
    <n v="0"/>
    <n v="40000"/>
    <e v="#N/A"/>
    <e v="#N/A"/>
  </r>
  <r>
    <s v="National Fund for Culture"/>
    <n v="981234"/>
    <s v="Impl. bibl. PM José da Penha/RN"/>
    <s v="Humanities"/>
    <s v="Biblioteca"/>
    <x v="3"/>
    <x v="3"/>
    <n v="0"/>
    <x v="19"/>
    <s v="RioGrandedoNorte"/>
    <n v="0"/>
    <n v="40000"/>
    <e v="#N/A"/>
    <e v="#N/A"/>
  </r>
  <r>
    <s v="National Fund for Culture"/>
    <n v="989765"/>
    <s v="Impl. bibl. PM Lagarto/SE"/>
    <s v="Humanities"/>
    <s v="Biblioteca"/>
    <x v="3"/>
    <x v="3"/>
    <n v="0"/>
    <x v="7"/>
    <s v="Sergipe"/>
    <n v="0"/>
    <n v="40000"/>
    <e v="#N/A"/>
    <e v="#N/A"/>
  </r>
  <r>
    <s v="National Fund for Culture"/>
    <n v="989654"/>
    <s v="Impl. Bibl. PM Lagoa Formosa/MG"/>
    <s v="Humanities"/>
    <s v="Biblioteca"/>
    <x v="3"/>
    <x v="3"/>
    <n v="0"/>
    <x v="3"/>
    <s v="MinasGerais"/>
    <n v="0"/>
    <n v="40000"/>
    <e v="#N/A"/>
    <e v="#N/A"/>
  </r>
  <r>
    <s v="National Fund for Culture"/>
    <n v="981230"/>
    <s v="Impl. bibl. PM Laranjeiras/SE"/>
    <s v="Humanities"/>
    <s v="Biblioteca"/>
    <x v="3"/>
    <x v="3"/>
    <n v="0"/>
    <x v="7"/>
    <s v="Sergipe"/>
    <n v="0"/>
    <n v="40000"/>
    <e v="#N/A"/>
    <e v="#N/A"/>
  </r>
  <r>
    <s v="National Fund for Culture"/>
    <n v="981184"/>
    <s v="Impl. bibl. PM Mandaguaçu/PR"/>
    <s v="Humanities"/>
    <s v="Biblioteca"/>
    <x v="3"/>
    <x v="3"/>
    <n v="0"/>
    <x v="9"/>
    <s v="Paraná"/>
    <n v="0"/>
    <n v="40000"/>
    <e v="#N/A"/>
    <e v="#N/A"/>
  </r>
  <r>
    <s v="National Fund for Culture"/>
    <n v="989780"/>
    <s v="Impl. bibl. PM Mariano Mouro/RS"/>
    <s v="Humanities"/>
    <s v="Biblioteca"/>
    <x v="3"/>
    <x v="3"/>
    <n v="0"/>
    <x v="0"/>
    <s v="RioGrandedoSul"/>
    <n v="0"/>
    <n v="19000"/>
    <e v="#N/A"/>
    <e v="#N/A"/>
  </r>
  <r>
    <s v="National Fund for Culture"/>
    <n v="989727"/>
    <s v="Impl. Bibl. PM Medicilândia/PA"/>
    <s v="Humanities"/>
    <s v="Biblioteca"/>
    <x v="3"/>
    <x v="3"/>
    <n v="0"/>
    <x v="11"/>
    <s v="Pará"/>
    <n v="0"/>
    <n v="40000"/>
    <e v="#N/A"/>
    <e v="#N/A"/>
  </r>
  <r>
    <s v="National Fund for Culture"/>
    <n v="981182"/>
    <s v="Impl. Bibl. PM Morada Nova/CE"/>
    <s v="Humanities"/>
    <s v="Biblioteca"/>
    <x v="3"/>
    <x v="3"/>
    <n v="0"/>
    <x v="6"/>
    <s v="Ceará"/>
    <n v="0"/>
    <n v="40000"/>
    <e v="#N/A"/>
    <e v="#N/A"/>
  </r>
  <r>
    <s v="National Fund for Culture"/>
    <n v="989662"/>
    <s v="Impl. Bibl. PM Morrinhos/CE."/>
    <s v="Humanities"/>
    <s v="Biblioteca"/>
    <x v="3"/>
    <x v="3"/>
    <n v="0"/>
    <x v="6"/>
    <s v="Ceará"/>
    <n v="0"/>
    <n v="40000"/>
    <e v="#N/A"/>
    <e v="#N/A"/>
  </r>
  <r>
    <s v="National Fund for Culture"/>
    <n v="989750"/>
    <s v="Impl. Bibl. PM Nova Alvorada do Sul/MS"/>
    <s v="Humanities"/>
    <s v="Biblioteca"/>
    <x v="3"/>
    <x v="3"/>
    <n v="0"/>
    <x v="26"/>
    <s v="MatoGrossodoSul"/>
    <n v="0"/>
    <n v="40000"/>
    <e v="#N/A"/>
    <e v="#N/A"/>
  </r>
  <r>
    <s v="National Fund for Culture"/>
    <n v="989670"/>
    <s v="Impl. bibl. PM Nova Iguaçu /PR"/>
    <s v="Humanities"/>
    <s v="Biblioteca"/>
    <x v="3"/>
    <x v="3"/>
    <n v="0"/>
    <x v="9"/>
    <s v="Paraná"/>
    <n v="0"/>
    <n v="40000"/>
    <e v="#N/A"/>
    <e v="#N/A"/>
  </r>
  <r>
    <s v="National Fund for Culture"/>
    <n v="989659"/>
    <s v="Impl. Bibl. PM Nova Marilândia/MT"/>
    <s v="Humanities"/>
    <s v="Biblioteca"/>
    <x v="3"/>
    <x v="3"/>
    <n v="0"/>
    <x v="18"/>
    <s v="MatoGrosso"/>
    <n v="0"/>
    <n v="40000"/>
    <e v="#N/A"/>
    <e v="#N/A"/>
  </r>
  <r>
    <s v="National Fund for Culture"/>
    <n v="989768"/>
    <s v="Impl. Bibl. PM Nova Olinda/CE"/>
    <s v="Humanities"/>
    <s v="Biblioteca"/>
    <x v="3"/>
    <x v="3"/>
    <n v="0"/>
    <x v="6"/>
    <s v="Ceará"/>
    <n v="0"/>
    <n v="40000"/>
    <e v="#N/A"/>
    <e v="#N/A"/>
  </r>
  <r>
    <s v="National Fund for Culture"/>
    <n v="989652"/>
    <s v="Impl. bibl. PM Ocara/CE "/>
    <s v="Humanities"/>
    <s v="Biblioteca"/>
    <x v="3"/>
    <x v="3"/>
    <n v="0"/>
    <x v="6"/>
    <s v="Ceará"/>
    <n v="0"/>
    <n v="40000"/>
    <e v="#N/A"/>
    <e v="#N/A"/>
  </r>
  <r>
    <s v="National Fund for Culture"/>
    <n v="989648"/>
    <s v="Impl. Bibl. PM Palhano/CE."/>
    <s v="Humanities"/>
    <s v="Biblioteca"/>
    <x v="3"/>
    <x v="3"/>
    <n v="0"/>
    <x v="6"/>
    <s v="Ceará"/>
    <n v="0"/>
    <n v="40000"/>
    <e v="#N/A"/>
    <e v="#N/A"/>
  </r>
  <r>
    <s v="National Fund for Culture"/>
    <n v="989702"/>
    <s v="Impl. bibl. PM Pirambú/SE"/>
    <s v="Humanities"/>
    <s v="Biblioteca"/>
    <x v="3"/>
    <x v="3"/>
    <n v="0"/>
    <x v="7"/>
    <s v="Sergipe"/>
    <n v="0"/>
    <n v="40000"/>
    <e v="#N/A"/>
    <e v="#N/A"/>
  </r>
  <r>
    <s v="National Fund for Culture"/>
    <n v="981187"/>
    <s v="Impl. Bibl. PM Riachão/MA"/>
    <s v="Humanities"/>
    <s v="Biblioteca"/>
    <x v="3"/>
    <x v="3"/>
    <n v="0"/>
    <x v="17"/>
    <s v="Maranhão"/>
    <n v="0"/>
    <n v="40000"/>
    <e v="#N/A"/>
    <e v="#N/A"/>
  </r>
  <r>
    <s v="National Fund for Culture"/>
    <n v="981231"/>
    <s v="Impl. bibl. PM Santa Izabel do Pará/PA"/>
    <s v="Humanities"/>
    <s v="Biblioteca"/>
    <x v="3"/>
    <x v="3"/>
    <n v="0"/>
    <x v="11"/>
    <s v="Pará"/>
    <n v="0"/>
    <n v="40000"/>
    <e v="#N/A"/>
    <e v="#N/A"/>
  </r>
  <r>
    <s v="National Fund for Culture"/>
    <n v="981190"/>
    <s v="Impl. bibl. PM Santa Maria da Boa Vista/PE"/>
    <s v="Humanities"/>
    <s v="Biblioteca"/>
    <x v="3"/>
    <x v="3"/>
    <n v="0"/>
    <x v="4"/>
    <s v="Pernambuco"/>
    <n v="0"/>
    <n v="40000"/>
    <e v="#N/A"/>
    <e v="#N/A"/>
  </r>
  <r>
    <s v="National Fund for Culture"/>
    <n v="981196"/>
    <s v="Impl. Bibl. PM Santa Tereza do Oeste/PR."/>
    <s v="Humanities"/>
    <s v="Biblioteca"/>
    <x v="3"/>
    <x v="3"/>
    <n v="0"/>
    <x v="9"/>
    <s v="Paraná"/>
    <n v="0"/>
    <n v="40000"/>
    <e v="#N/A"/>
    <e v="#N/A"/>
  </r>
  <r>
    <s v="National Fund for Culture"/>
    <n v="989677"/>
    <s v="Impl. bibl. PM Santa Terezinha do Itaipú/PR"/>
    <s v="Humanities"/>
    <s v="Biblioteca"/>
    <x v="3"/>
    <x v="3"/>
    <n v="0"/>
    <x v="9"/>
    <s v="Paraná"/>
    <n v="0"/>
    <n v="40000"/>
    <e v="#N/A"/>
    <e v="#N/A"/>
  </r>
  <r>
    <s v="National Fund for Culture"/>
    <n v="989649"/>
    <s v="Impl. bibl. PM Santa Vitória/MG"/>
    <s v="Humanities"/>
    <s v="Biblioteca"/>
    <x v="3"/>
    <x v="3"/>
    <n v="0"/>
    <x v="3"/>
    <s v="MinasGerais"/>
    <n v="0"/>
    <n v="40000"/>
    <e v="#N/A"/>
    <e v="#N/A"/>
  </r>
  <r>
    <s v="National Fund for Culture"/>
    <n v="981174"/>
    <s v="Impl. Bibl. PM Santana/BA."/>
    <s v="Humanities"/>
    <s v="Biblioteca"/>
    <x v="3"/>
    <x v="3"/>
    <n v="0"/>
    <x v="21"/>
    <s v="Bahia"/>
    <n v="0"/>
    <n v="40000"/>
    <e v="#N/A"/>
    <e v="#N/A"/>
  </r>
  <r>
    <s v="National Fund for Culture"/>
    <n v="989705"/>
    <s v="Impl. Bibl. PM Santo Antônio da Alegria/SP."/>
    <s v="Humanities"/>
    <s v="Biblioteca"/>
    <x v="3"/>
    <x v="3"/>
    <n v="0"/>
    <x v="12"/>
    <s v="SãoPaulo"/>
    <n v="0"/>
    <n v="40000"/>
    <e v="#N/A"/>
    <e v="#N/A"/>
  </r>
  <r>
    <s v="National Fund for Culture"/>
    <n v="989655"/>
    <s v="Impl. Bibl. PM São Benedito/CE"/>
    <s v="Humanities"/>
    <s v="Biblioteca"/>
    <x v="3"/>
    <x v="3"/>
    <n v="0"/>
    <x v="6"/>
    <s v="Ceará"/>
    <n v="0"/>
    <n v="40000"/>
    <e v="#N/A"/>
    <e v="#N/A"/>
  </r>
  <r>
    <s v="National Fund for Culture"/>
    <n v="989742"/>
    <s v="Impl. bibl. PM São Mamede/PB"/>
    <s v="Humanities"/>
    <s v="Biblioteca"/>
    <x v="3"/>
    <x v="3"/>
    <n v="0"/>
    <x v="8"/>
    <s v="Paraíba"/>
    <n v="0"/>
    <n v="40000"/>
    <e v="#N/A"/>
    <e v="#N/A"/>
  </r>
  <r>
    <s v="National Fund for Culture"/>
    <n v="989689"/>
    <s v="Impl. Bibl. PM São Miguel/RN"/>
    <s v="Humanities"/>
    <s v="Biblioteca"/>
    <x v="3"/>
    <x v="3"/>
    <n v="0"/>
    <x v="19"/>
    <s v="RioGrandedoNorte"/>
    <n v="0"/>
    <n v="40000"/>
    <e v="#N/A"/>
    <e v="#N/A"/>
  </r>
  <r>
    <s v="National Fund for Culture"/>
    <n v="989693"/>
    <s v="Impl. bibl. PM São Pedro da Água Branca/MA"/>
    <s v="Humanities"/>
    <s v="Biblioteca"/>
    <x v="3"/>
    <x v="3"/>
    <n v="0"/>
    <x v="17"/>
    <s v="Maranhão"/>
    <n v="0"/>
    <n v="40000"/>
    <e v="#N/A"/>
    <e v="#N/A"/>
  </r>
  <r>
    <s v="National Fund for Culture"/>
    <n v="989673"/>
    <s v="Impl. Bibl. PM Serra de São Bento/RN."/>
    <s v="Humanities"/>
    <s v="Biblioteca"/>
    <x v="3"/>
    <x v="3"/>
    <n v="0"/>
    <x v="19"/>
    <s v="RioGrandedoNorte"/>
    <n v="0"/>
    <n v="40000"/>
    <e v="#N/A"/>
    <e v="#N/A"/>
  </r>
  <r>
    <s v="National Fund for Culture"/>
    <n v="989754"/>
    <s v="Impl. bibl. PM Silveira Martins/RS"/>
    <s v="Humanities"/>
    <s v="Biblioteca"/>
    <x v="3"/>
    <x v="3"/>
    <n v="0"/>
    <x v="0"/>
    <s v="RioGrandedoSul"/>
    <n v="0"/>
    <n v="20000"/>
    <e v="#N/A"/>
    <e v="#N/A"/>
  </r>
  <r>
    <s v="National Fund for Culture"/>
    <n v="989674"/>
    <s v="Impl. Bibl. PM Taipas do Tocantins/TO."/>
    <s v="Humanities"/>
    <s v="Biblioteca"/>
    <x v="3"/>
    <x v="3"/>
    <n v="0"/>
    <x v="2"/>
    <s v="Tocantins"/>
    <n v="0"/>
    <n v="40000"/>
    <e v="#N/A"/>
    <e v="#N/A"/>
  </r>
  <r>
    <s v="National Fund for Culture"/>
    <n v="981198"/>
    <s v="Impl. Bibl. PM Tapejara/RS."/>
    <s v="Humanities"/>
    <s v="Biblioteca"/>
    <x v="3"/>
    <x v="3"/>
    <n v="0"/>
    <x v="0"/>
    <s v="RioGrandedoSul"/>
    <n v="0"/>
    <n v="30000"/>
    <e v="#N/A"/>
    <e v="#N/A"/>
  </r>
  <r>
    <s v="National Fund for Culture"/>
    <n v="981191"/>
    <s v="Impl. bibl. PM Tapurah/MT"/>
    <s v="Humanities"/>
    <s v="Biblioteca"/>
    <x v="3"/>
    <x v="3"/>
    <n v="0"/>
    <x v="18"/>
    <s v="MatoGrosso"/>
    <n v="0"/>
    <n v="40000"/>
    <e v="#N/A"/>
    <e v="#N/A"/>
  </r>
  <r>
    <s v="National Fund for Culture"/>
    <n v="981186"/>
    <s v="Impl. bibl. PM Tuparetama/PE"/>
    <s v="Humanities"/>
    <s v="Biblioteca"/>
    <x v="3"/>
    <x v="3"/>
    <n v="0"/>
    <x v="4"/>
    <s v="Pernambuco"/>
    <n v="0"/>
    <n v="40000"/>
    <e v="#N/A"/>
    <e v="#N/A"/>
  </r>
  <r>
    <s v="National Fund for Culture"/>
    <n v="989707"/>
    <s v="Impl. bibl. PM Ulianópolis/PA"/>
    <s v="Humanities"/>
    <s v="Biblioteca"/>
    <x v="3"/>
    <x v="3"/>
    <n v="0"/>
    <x v="11"/>
    <s v="Pará"/>
    <n v="0"/>
    <n v="40000"/>
    <e v="#N/A"/>
    <e v="#N/A"/>
  </r>
  <r>
    <s v="National Fund for Culture"/>
    <n v="989667"/>
    <s v="Impl. Bibl. PM Varjota/CE."/>
    <s v="Humanities"/>
    <s v="Biblioteca"/>
    <x v="3"/>
    <x v="3"/>
    <n v="0"/>
    <x v="6"/>
    <s v="Ceará"/>
    <n v="0"/>
    <n v="40000"/>
    <e v="#N/A"/>
    <e v="#N/A"/>
  </r>
  <r>
    <s v="National Fund for Culture"/>
    <n v="989760"/>
    <s v="Impl. bibl. PM Viçosa/MG"/>
    <s v="Humanities"/>
    <s v="Biblioteca"/>
    <x v="3"/>
    <x v="3"/>
    <n v="0"/>
    <x v="3"/>
    <s v="MinasGerais"/>
    <n v="0"/>
    <n v="40000"/>
    <e v="#N/A"/>
    <e v="#N/A"/>
  </r>
  <r>
    <s v="National Fund for Culture"/>
    <n v="989703"/>
    <s v="Impl. bibl. PM Vila Nova dos Martírios/MA"/>
    <s v="Humanities"/>
    <s v="Biblioteca"/>
    <x v="3"/>
    <x v="3"/>
    <n v="0"/>
    <x v="17"/>
    <s v="Maranhão"/>
    <n v="0"/>
    <n v="40000"/>
    <e v="#N/A"/>
    <e v="#N/A"/>
  </r>
  <r>
    <s v="National Fund for Culture"/>
    <n v="988957"/>
    <s v="Impl. Bibl. PM Vitória da Conquista/BA."/>
    <s v="Humanities"/>
    <s v="Biblioteca"/>
    <x v="3"/>
    <x v="3"/>
    <n v="0"/>
    <x v="21"/>
    <s v="Bahia"/>
    <n v="0"/>
    <n v="30000"/>
    <e v="#N/A"/>
    <e v="#N/A"/>
  </r>
  <r>
    <s v="National Fund for Culture"/>
    <n v="981179"/>
    <s v="Impl. Bibl. PM. de Breu Branco/PA"/>
    <s v="Humanities"/>
    <s v="Biblioteca"/>
    <x v="3"/>
    <x v="3"/>
    <n v="0"/>
    <x v="11"/>
    <s v="Pará"/>
    <n v="0"/>
    <n v="40000"/>
    <e v="#N/A"/>
    <e v="#N/A"/>
  </r>
  <r>
    <s v="National Fund for Culture"/>
    <n v="989651"/>
    <s v="Impl. Bibl.Gurinhatã/MG "/>
    <s v="Humanities"/>
    <s v="Biblioteca"/>
    <x v="3"/>
    <x v="3"/>
    <n v="0"/>
    <x v="3"/>
    <s v="MinasGerais"/>
    <n v="0"/>
    <n v="40000"/>
    <e v="#N/A"/>
    <e v="#N/A"/>
  </r>
  <r>
    <s v="National Fund for Culture"/>
    <n v="989740"/>
    <s v="Impl. bibl.PM de Cacimbas/PB"/>
    <s v="Humanities"/>
    <s v="Biblioteca"/>
    <x v="3"/>
    <x v="3"/>
    <n v="0"/>
    <x v="8"/>
    <s v="Paraíba"/>
    <n v="0"/>
    <n v="40000"/>
    <e v="#N/A"/>
    <e v="#N/A"/>
  </r>
  <r>
    <s v="National Fund for Culture"/>
    <n v="989766"/>
    <s v="Impl. bibl.PM Nova Esperança/PR"/>
    <s v="Humanities"/>
    <s v="Biblioteca"/>
    <x v="3"/>
    <x v="3"/>
    <n v="0"/>
    <x v="9"/>
    <s v="Paraná"/>
    <n v="0"/>
    <n v="40000"/>
    <e v="#N/A"/>
    <e v="#N/A"/>
  </r>
  <r>
    <s v="National Fund for Culture"/>
    <n v="981195"/>
    <s v="Impl. Bibli. Marilena/PR"/>
    <s v="Humanities"/>
    <s v="Biblioteca"/>
    <x v="3"/>
    <x v="3"/>
    <n v="0"/>
    <x v="9"/>
    <s v="Paraná"/>
    <n v="0"/>
    <n v="40000"/>
    <e v="#N/A"/>
    <e v="#N/A"/>
  </r>
  <r>
    <s v="National Fund for Culture"/>
    <n v="981180"/>
    <s v="Impl. Blibl. PM Beberibe/CE"/>
    <s v="Humanities"/>
    <s v="Biblioteca"/>
    <x v="3"/>
    <x v="3"/>
    <n v="0"/>
    <x v="6"/>
    <s v="Ceará"/>
    <n v="0"/>
    <n v="40000"/>
    <e v="#N/A"/>
    <e v="#N/A"/>
  </r>
  <r>
    <s v="National Fund for Culture"/>
    <n v="989745"/>
    <s v="Impl. blibl. PM Jaciara/MT"/>
    <s v="Humanities"/>
    <s v="Biblioteca"/>
    <x v="3"/>
    <x v="3"/>
    <n v="0"/>
    <x v="18"/>
    <s v="MatoGrosso"/>
    <n v="0"/>
    <n v="40000"/>
    <e v="#N/A"/>
    <e v="#N/A"/>
  </r>
  <r>
    <s v="National Fund for Culture"/>
    <n v="989657"/>
    <s v="Impl. bubl. PM Alto Garças/MT"/>
    <s v="Humanities"/>
    <s v="Biblioteca"/>
    <x v="3"/>
    <x v="3"/>
    <n v="0"/>
    <x v="18"/>
    <s v="MatoGrosso"/>
    <n v="0"/>
    <n v="40000"/>
    <e v="#N/A"/>
    <e v="#N/A"/>
  </r>
  <r>
    <s v="National Fund for Culture"/>
    <n v="980192"/>
    <s v="IMPL. MUSEU DA IMAGEM E DO SOM (FNC)"/>
    <s v="Cultural Heritage"/>
    <s v="Arquitetônico"/>
    <x v="0"/>
    <x v="3"/>
    <n v="0"/>
    <x v="26"/>
    <s v="MatoGrossodoSul"/>
    <n v="0"/>
    <n v="225983.1"/>
    <e v="#N/A"/>
    <e v="#N/A"/>
  </r>
  <r>
    <s v="National Fund for Culture"/>
    <n v="989697"/>
    <s v="Impl.Bibl.Atílio Vivácqua/ES"/>
    <s v="Humanities"/>
    <s v="Biblioteca"/>
    <x v="3"/>
    <x v="3"/>
    <n v="0"/>
    <x v="16"/>
    <s v="EspíritoSanto"/>
    <n v="0"/>
    <n v="39779.199999999997"/>
    <e v="#N/A"/>
    <e v="#N/A"/>
  </r>
  <r>
    <s v="National Fund for Culture"/>
    <n v="989698"/>
    <s v="Impl.Bibl.Bom Jesus do Norte/ES"/>
    <s v="Humanities"/>
    <s v="Biblioteca"/>
    <x v="3"/>
    <x v="3"/>
    <n v="0"/>
    <x v="16"/>
    <s v="EspíritoSanto"/>
    <n v="0"/>
    <n v="40000"/>
    <e v="#N/A"/>
    <e v="#N/A"/>
  </r>
  <r>
    <s v="National Fund for Culture"/>
    <n v="989718"/>
    <s v="Impl.Bibl.Palmitinho/RS."/>
    <s v="Humanities"/>
    <s v="Biblioteca"/>
    <x v="3"/>
    <x v="3"/>
    <n v="0"/>
    <x v="0"/>
    <s v="RioGrandedoSul"/>
    <n v="0"/>
    <n v="20000"/>
    <e v="#N/A"/>
    <e v="#N/A"/>
  </r>
  <r>
    <s v="National Fund for Culture"/>
    <n v="989680"/>
    <s v="Impl.Bibli.PM de Nova Alvorada/RS."/>
    <s v="Humanities"/>
    <s v="Biblioteca"/>
    <x v="3"/>
    <x v="3"/>
    <n v="0"/>
    <x v="0"/>
    <s v="RioGrandedoSul"/>
    <n v="0"/>
    <n v="30000"/>
    <e v="#N/A"/>
    <e v="#N/A"/>
  </r>
  <r>
    <s v="National Fund for Culture"/>
    <n v="989736"/>
    <s v="Impl.de Bibl.Mariluz/PR"/>
    <s v="Humanities"/>
    <s v="Biblioteca"/>
    <x v="3"/>
    <x v="3"/>
    <n v="0"/>
    <x v="9"/>
    <s v="Paraná"/>
    <n v="0"/>
    <n v="40000"/>
    <e v="#N/A"/>
    <e v="#N/A"/>
  </r>
  <r>
    <s v="National Fund for Culture"/>
    <n v="983403"/>
    <s v="IMPLANTAÇÃO DA BIBLIOTECA MUNICIPAL (ENCOSTA)"/>
    <s v="Cultural Heritage"/>
    <s v="Arquitetônico"/>
    <x v="0"/>
    <x v="3"/>
    <n v="0"/>
    <x v="0"/>
    <s v="RioGrandedoSul"/>
    <n v="0"/>
    <n v="9129.0400000000009"/>
    <e v="#N/A"/>
    <e v="#N/A"/>
  </r>
  <r>
    <s v="National Fund for Culture"/>
    <n v="976575"/>
    <s v="Implantação da Casa de Cultura Municpal de Restinga"/>
    <s v="Cultural Heritage"/>
    <s v="Arquitetônico"/>
    <x v="0"/>
    <x v="3"/>
    <n v="0"/>
    <x v="12"/>
    <s v="SãoPaulo"/>
    <n v="0"/>
    <n v="50000"/>
    <e v="#N/A"/>
    <e v="#N/A"/>
  </r>
  <r>
    <s v="National Fund for Culture"/>
    <n v="986938"/>
    <s v="Implantação de Banda de Música"/>
    <s v="Music"/>
    <s v="Música Popular"/>
    <x v="4"/>
    <x v="3"/>
    <n v="0"/>
    <x v="3"/>
    <s v="MinasGerais"/>
    <n v="0"/>
    <n v="20000"/>
    <e v="#N/A"/>
    <e v="#N/A"/>
  </r>
  <r>
    <s v="National Fund for Culture"/>
    <n v="977580"/>
    <s v="Implantaçào de Biblioteca Pública"/>
    <s v="Humanities"/>
    <s v="Biblioteca"/>
    <x v="3"/>
    <x v="3"/>
    <n v="0"/>
    <x v="14"/>
    <s v="Goiás"/>
    <n v="0"/>
    <n v="40000"/>
    <e v="#N/A"/>
    <e v="#N/A"/>
  </r>
  <r>
    <s v="National Fund for Culture"/>
    <n v="989969"/>
    <s v="implantaçào de biblioteca pública"/>
    <s v="Humanities"/>
    <s v="Biblioteca"/>
    <x v="3"/>
    <x v="3"/>
    <n v="0"/>
    <x v="14"/>
    <s v="Goiás"/>
    <n v="0"/>
    <n v="40000"/>
    <e v="#N/A"/>
    <e v="#N/A"/>
  </r>
  <r>
    <s v="National Fund for Culture"/>
    <n v="989977"/>
    <s v="Implantaçào de Biblioteca Pública"/>
    <s v="Humanities"/>
    <s v="Biblioteca"/>
    <x v="3"/>
    <x v="3"/>
    <n v="0"/>
    <x v="11"/>
    <s v="Pará"/>
    <n v="0"/>
    <n v="39600"/>
    <e v="#N/A"/>
    <e v="#N/A"/>
  </r>
  <r>
    <s v="National Fund for Culture"/>
    <n v="989978"/>
    <s v="Implantaçào de Biblioteca Pública"/>
    <s v="Cultural Heritage"/>
    <s v="Acervo"/>
    <x v="0"/>
    <x v="3"/>
    <n v="0"/>
    <x v="0"/>
    <s v="RioGrandedoSul"/>
    <n v="0"/>
    <n v="30000"/>
    <e v="#N/A"/>
    <e v="#N/A"/>
  </r>
  <r>
    <s v="National Fund for Culture"/>
    <n v="989981"/>
    <s v="Implantaçào de Biblioteca Pública"/>
    <s v="Humanities"/>
    <s v="Biblioteca"/>
    <x v="3"/>
    <x v="3"/>
    <n v="0"/>
    <x v="8"/>
    <s v="Paraíba"/>
    <n v="0"/>
    <n v="40000"/>
    <e v="#N/A"/>
    <e v="#N/A"/>
  </r>
  <r>
    <s v="National Fund for Culture"/>
    <n v="989982"/>
    <s v="Implantaçào de Biblioteca Pública"/>
    <s v="Humanities"/>
    <s v="Biblioteca"/>
    <x v="3"/>
    <x v="3"/>
    <n v="0"/>
    <x v="2"/>
    <s v="Tocantins"/>
    <n v="0"/>
    <n v="40000"/>
    <e v="#N/A"/>
    <e v="#N/A"/>
  </r>
  <r>
    <s v="National Fund for Culture"/>
    <n v="989983"/>
    <s v="Implantaçào de Biblioteca Pública"/>
    <s v="Humanities"/>
    <s v="Biblioteca"/>
    <x v="3"/>
    <x v="3"/>
    <n v="0"/>
    <x v="2"/>
    <s v="Tocantins"/>
    <n v="0"/>
    <n v="40000"/>
    <e v="#N/A"/>
    <e v="#N/A"/>
  </r>
  <r>
    <s v="National Fund for Culture"/>
    <n v="989984"/>
    <s v="Implantaçào de Biblioteca Pública"/>
    <s v="Humanities"/>
    <s v="Biblioteca"/>
    <x v="3"/>
    <x v="3"/>
    <n v="0"/>
    <x v="3"/>
    <s v="MinasGerais"/>
    <n v="0"/>
    <n v="40000"/>
    <e v="#N/A"/>
    <e v="#N/A"/>
  </r>
  <r>
    <s v="National Fund for Culture"/>
    <n v="989985"/>
    <s v="Implantaçào de Biblioteca Pública"/>
    <s v="Humanities"/>
    <s v="Biblioteca"/>
    <x v="3"/>
    <x v="3"/>
    <n v="0"/>
    <x v="4"/>
    <s v="Pernambuco"/>
    <n v="0"/>
    <n v="40000"/>
    <e v="#N/A"/>
    <e v="#N/A"/>
  </r>
  <r>
    <s v="National Fund for Culture"/>
    <n v="989986"/>
    <s v="Implantaçào de Biblioteca Pública"/>
    <s v="Humanities"/>
    <s v="Biblioteca"/>
    <x v="3"/>
    <x v="3"/>
    <n v="0"/>
    <x v="23"/>
    <s v="Rondônia"/>
    <n v="0"/>
    <n v="27000"/>
    <e v="#N/A"/>
    <e v="#N/A"/>
  </r>
  <r>
    <s v="National Fund for Culture"/>
    <n v="989987"/>
    <s v="Implantaçào de Biblioteca Pública"/>
    <s v="Humanities"/>
    <s v="Biblioteca"/>
    <x v="3"/>
    <x v="3"/>
    <n v="0"/>
    <x v="3"/>
    <s v="MinasGerais"/>
    <n v="0"/>
    <n v="40000"/>
    <e v="#N/A"/>
    <e v="#N/A"/>
  </r>
  <r>
    <s v="National Fund for Culture"/>
    <n v="989988"/>
    <s v="Implantaçào de Biblioteca Pública"/>
    <s v="Humanities"/>
    <s v="Biblioteca"/>
    <x v="3"/>
    <x v="3"/>
    <n v="0"/>
    <x v="7"/>
    <s v="Sergipe"/>
    <n v="0"/>
    <n v="40000"/>
    <e v="#N/A"/>
    <e v="#N/A"/>
  </r>
  <r>
    <s v="National Fund for Culture"/>
    <n v="989989"/>
    <s v="Implantaçào de Biblioteca Pública"/>
    <s v="Humanities"/>
    <s v="Biblioteca"/>
    <x v="3"/>
    <x v="3"/>
    <n v="0"/>
    <x v="3"/>
    <s v="MinasGerais"/>
    <n v="0"/>
    <n v="40000"/>
    <e v="#N/A"/>
    <e v="#N/A"/>
  </r>
  <r>
    <s v="National Fund for Culture"/>
    <n v="989990"/>
    <s v="Implantaçà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991"/>
    <s v="Implantaçà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992"/>
    <s v="Implantaçà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993"/>
    <s v="Implantaçào de Biblioteca Pública"/>
    <s v="Humanities"/>
    <s v="Biblioteca"/>
    <x v="3"/>
    <x v="3"/>
    <n v="0"/>
    <x v="3"/>
    <s v="MinasGerais"/>
    <n v="0"/>
    <n v="40000"/>
    <e v="#N/A"/>
    <e v="#N/A"/>
  </r>
  <r>
    <s v="National Fund for Culture"/>
    <n v="989994"/>
    <s v="Implantaçào de Biblioteca Pública"/>
    <s v="Humanities"/>
    <s v="Biblioteca"/>
    <x v="3"/>
    <x v="3"/>
    <n v="0"/>
    <x v="2"/>
    <s v="Tocantins"/>
    <n v="0"/>
    <n v="40000"/>
    <e v="#N/A"/>
    <e v="#N/A"/>
  </r>
  <r>
    <s v="National Fund for Culture"/>
    <n v="989995"/>
    <s v="Implantaçào de Biblioteca Pública"/>
    <s v="Humanities"/>
    <s v="Biblioteca"/>
    <x v="3"/>
    <x v="3"/>
    <n v="0"/>
    <x v="12"/>
    <s v="SãoPaulo"/>
    <n v="0"/>
    <n v="40000"/>
    <e v="#N/A"/>
    <e v="#N/A"/>
  </r>
  <r>
    <s v="National Fund for Culture"/>
    <n v="989996"/>
    <s v="Implantaçào de Biblioteca Pública"/>
    <s v="Humanities"/>
    <s v="Biblioteca"/>
    <x v="3"/>
    <x v="3"/>
    <n v="0"/>
    <x v="12"/>
    <s v="SãoPaulo"/>
    <n v="0"/>
    <n v="20000"/>
    <e v="#N/A"/>
    <e v="#N/A"/>
  </r>
  <r>
    <s v="National Fund for Culture"/>
    <n v="981176"/>
    <s v="Implantação de biblioteca Pública"/>
    <s v="Humanities"/>
    <s v="Biblioteca"/>
    <x v="3"/>
    <x v="3"/>
    <n v="0"/>
    <x v="0"/>
    <s v="RioGrandedoSul"/>
    <n v="0"/>
    <n v="30000"/>
    <e v="#N/A"/>
    <e v="#N/A"/>
  </r>
  <r>
    <s v="National Fund for Culture"/>
    <n v="981177"/>
    <s v="Implantação de biblioteca pública"/>
    <s v="Humanities"/>
    <s v="Biblioteca"/>
    <x v="3"/>
    <x v="3"/>
    <n v="0"/>
    <x v="18"/>
    <s v="MatoGrosso"/>
    <n v="0"/>
    <n v="38000"/>
    <e v="#N/A"/>
    <e v="#N/A"/>
  </r>
  <r>
    <s v="National Fund for Culture"/>
    <n v="981181"/>
    <s v="Implantação de Biblioteca Pública"/>
    <s v="Humanities"/>
    <s v="Biblioteca"/>
    <x v="3"/>
    <x v="3"/>
    <n v="0"/>
    <x v="6"/>
    <s v="Ceará"/>
    <n v="0"/>
    <n v="40000"/>
    <e v="#N/A"/>
    <e v="#N/A"/>
  </r>
  <r>
    <s v="National Fund for Culture"/>
    <n v="981185"/>
    <s v="Implantação de biblioteca pública"/>
    <s v="Humanities"/>
    <s v="Biblioteca"/>
    <x v="3"/>
    <x v="3"/>
    <n v="0"/>
    <x v="9"/>
    <s v="Paraná"/>
    <n v="0"/>
    <n v="40000"/>
    <e v="#N/A"/>
    <e v="#N/A"/>
  </r>
  <r>
    <s v="National Fund for Culture"/>
    <n v="981188"/>
    <s v="Implantação de biblioteca pública"/>
    <s v="Humanities"/>
    <s v="Biblioteca"/>
    <x v="3"/>
    <x v="3"/>
    <n v="0"/>
    <x v="3"/>
    <s v="MinasGerais"/>
    <n v="0"/>
    <n v="40000"/>
    <e v="#N/A"/>
    <e v="#N/A"/>
  </r>
  <r>
    <s v="National Fund for Culture"/>
    <n v="981225"/>
    <s v="Implantação de biblioteca pública"/>
    <s v="Humanities"/>
    <s v="Biblioteca"/>
    <x v="3"/>
    <x v="3"/>
    <n v="0"/>
    <x v="14"/>
    <s v="Goiás"/>
    <n v="0"/>
    <n v="20000"/>
    <e v="#N/A"/>
    <e v="#N/A"/>
  </r>
  <r>
    <s v="National Fund for Culture"/>
    <n v="981227"/>
    <s v="Implantação de biblioteca pública"/>
    <s v="Humanities"/>
    <s v="Biblioteca"/>
    <x v="3"/>
    <x v="3"/>
    <n v="0"/>
    <x v="6"/>
    <s v="Ceará"/>
    <n v="0"/>
    <n v="40000"/>
    <e v="#N/A"/>
    <e v="#N/A"/>
  </r>
  <r>
    <s v="National Fund for Culture"/>
    <n v="981229"/>
    <s v="Implantação de biblioteca pública"/>
    <s v="Humanities"/>
    <s v="Biblioteca"/>
    <x v="3"/>
    <x v="3"/>
    <n v="0"/>
    <x v="3"/>
    <s v="MinasGerais"/>
    <n v="0"/>
    <n v="40000"/>
    <e v="#N/A"/>
    <e v="#N/A"/>
  </r>
  <r>
    <s v="National Fund for Culture"/>
    <n v="981232"/>
    <s v="Implantaçã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1295"/>
    <s v="Implantação de biblioteca pública"/>
    <s v="Humanities"/>
    <s v="Biblioteca"/>
    <x v="3"/>
    <x v="3"/>
    <n v="0"/>
    <x v="25"/>
    <s v="Acre"/>
    <n v="0"/>
    <n v="200000"/>
    <e v="#N/A"/>
    <e v="#N/A"/>
  </r>
  <r>
    <s v="National Fund for Culture"/>
    <n v="981296"/>
    <s v="Implantação de Biblioteca pública"/>
    <s v="Humanities"/>
    <s v="Biblioteca"/>
    <x v="3"/>
    <x v="3"/>
    <n v="0"/>
    <x v="23"/>
    <s v="Rondônia"/>
    <n v="0"/>
    <n v="50000"/>
    <e v="#N/A"/>
    <e v="#N/A"/>
  </r>
  <r>
    <s v="National Fund for Culture"/>
    <n v="989661"/>
    <s v="Implantação de biblioteca pública"/>
    <s v="Humanities"/>
    <s v="Biblioteca"/>
    <x v="3"/>
    <x v="3"/>
    <n v="0"/>
    <x v="14"/>
    <s v="Goiás"/>
    <n v="0"/>
    <n v="40000"/>
    <e v="#N/A"/>
    <e v="#N/A"/>
  </r>
  <r>
    <s v="National Fund for Culture"/>
    <n v="989665"/>
    <s v="Implantaçã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668"/>
    <s v="Implantaçã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669"/>
    <s v="Implantação de biblioteca pública"/>
    <s v="Humanities"/>
    <s v="Biblioteca"/>
    <x v="3"/>
    <x v="3"/>
    <n v="0"/>
    <x v="9"/>
    <s v="Paraná"/>
    <n v="0"/>
    <n v="40000"/>
    <e v="#N/A"/>
    <e v="#N/A"/>
  </r>
  <r>
    <s v="National Fund for Culture"/>
    <n v="989676"/>
    <s v="Implantação de biblioteca pública"/>
    <s v="Humanities"/>
    <s v="Biblioteca"/>
    <x v="3"/>
    <x v="3"/>
    <n v="0"/>
    <x v="2"/>
    <s v="Tocantins"/>
    <n v="0"/>
    <n v="40000"/>
    <e v="#N/A"/>
    <e v="#N/A"/>
  </r>
  <r>
    <s v="National Fund for Culture"/>
    <n v="989678"/>
    <s v="Implantaçã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679"/>
    <s v="Implantação de biblioteca pública"/>
    <s v="Humanities"/>
    <s v="Biblioteca"/>
    <x v="3"/>
    <x v="3"/>
    <n v="0"/>
    <x v="14"/>
    <s v="Goiás"/>
    <n v="0"/>
    <n v="40000"/>
    <e v="#N/A"/>
    <e v="#N/A"/>
  </r>
  <r>
    <s v="National Fund for Culture"/>
    <n v="989681"/>
    <s v="Implantaçã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682"/>
    <s v="Implantação de biblioteca pública"/>
    <s v="Humanities"/>
    <s v="Biblioteca"/>
    <x v="3"/>
    <x v="3"/>
    <n v="0"/>
    <x v="5"/>
    <s v="RiodeJaneiro"/>
    <n v="0"/>
    <n v="40000"/>
    <e v="#N/A"/>
    <e v="#N/A"/>
  </r>
  <r>
    <s v="National Fund for Culture"/>
    <n v="989690"/>
    <s v="Implantaçã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691"/>
    <s v="Implantação de biblioteca pública"/>
    <s v="Humanities"/>
    <s v="Biblioteca"/>
    <x v="3"/>
    <x v="3"/>
    <n v="0"/>
    <x v="5"/>
    <s v="RiodeJaneiro"/>
    <n v="0"/>
    <n v="40000"/>
    <e v="#N/A"/>
    <e v="#N/A"/>
  </r>
  <r>
    <s v="National Fund for Culture"/>
    <n v="989696"/>
    <s v="Implantação de biblioteca pública"/>
    <s v="Humanities"/>
    <s v="Biblioteca"/>
    <x v="3"/>
    <x v="3"/>
    <n v="0"/>
    <x v="0"/>
    <s v="RioGrandedoSul"/>
    <n v="0"/>
    <n v="40000"/>
    <e v="#N/A"/>
    <e v="#N/A"/>
  </r>
  <r>
    <s v="National Fund for Culture"/>
    <n v="989700"/>
    <s v="Implantaçã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708"/>
    <s v="Implantação de Biblioteca Pública"/>
    <s v="Humanities"/>
    <s v="Biblioteca"/>
    <x v="3"/>
    <x v="3"/>
    <n v="0"/>
    <x v="11"/>
    <s v="Pará"/>
    <n v="0"/>
    <n v="40000"/>
    <e v="#N/A"/>
    <e v="#N/A"/>
  </r>
  <r>
    <s v="National Fund for Culture"/>
    <n v="989709"/>
    <s v="Implantação de Biblioteca Pública"/>
    <s v="Humanities"/>
    <s v="Biblioteca"/>
    <x v="3"/>
    <x v="3"/>
    <n v="0"/>
    <x v="11"/>
    <s v="Pará"/>
    <n v="0"/>
    <n v="39600"/>
    <e v="#N/A"/>
    <e v="#N/A"/>
  </r>
  <r>
    <s v="National Fund for Culture"/>
    <n v="989710"/>
    <s v="Implantação de biblioteca pública"/>
    <s v="Humanities"/>
    <s v="Biblioteca"/>
    <x v="3"/>
    <x v="3"/>
    <n v="0"/>
    <x v="17"/>
    <s v="Maranhão"/>
    <n v="0"/>
    <n v="39600"/>
    <e v="#N/A"/>
    <e v="#N/A"/>
  </r>
  <r>
    <s v="National Fund for Culture"/>
    <n v="989712"/>
    <s v="Implantação de Biblioteca Pública"/>
    <s v="Humanities"/>
    <s v="Biblioteca"/>
    <x v="3"/>
    <x v="3"/>
    <n v="0"/>
    <x v="11"/>
    <s v="Pará"/>
    <n v="0"/>
    <n v="39600"/>
    <e v="#N/A"/>
    <e v="#N/A"/>
  </r>
  <r>
    <s v="National Fund for Culture"/>
    <n v="989713"/>
    <s v="Implantação de biblioteca pública"/>
    <s v="Humanities"/>
    <s v="Biblioteca"/>
    <x v="3"/>
    <x v="3"/>
    <n v="0"/>
    <x v="2"/>
    <s v="Tocantins"/>
    <n v="0"/>
    <n v="40000"/>
    <e v="#N/A"/>
    <e v="#N/A"/>
  </r>
  <r>
    <s v="National Fund for Culture"/>
    <n v="989714"/>
    <s v="Implantação de Biblioteca Pública"/>
    <s v="Humanities"/>
    <s v="Biblioteca"/>
    <x v="3"/>
    <x v="3"/>
    <n v="0"/>
    <x v="11"/>
    <s v="Pará"/>
    <n v="0"/>
    <n v="40000"/>
    <e v="#N/A"/>
    <e v="#N/A"/>
  </r>
  <r>
    <s v="National Fund for Culture"/>
    <n v="989715"/>
    <s v="Implantação de Biblioteca Pública"/>
    <s v="Humanities"/>
    <s v="Biblioteca"/>
    <x v="3"/>
    <x v="3"/>
    <n v="0"/>
    <x v="0"/>
    <s v="RioGrandedoSul"/>
    <n v="0"/>
    <n v="40000"/>
    <e v="#N/A"/>
    <e v="#N/A"/>
  </r>
  <r>
    <s v="National Fund for Culture"/>
    <n v="989723"/>
    <s v="Implantação de biblioteca pública"/>
    <s v="Humanities"/>
    <s v="Biblioteca"/>
    <x v="3"/>
    <x v="3"/>
    <n v="0"/>
    <x v="10"/>
    <s v="Piauí"/>
    <n v="0"/>
    <n v="40000"/>
    <e v="#N/A"/>
    <e v="#N/A"/>
  </r>
  <r>
    <s v="National Fund for Culture"/>
    <n v="989725"/>
    <s v="Implantação de biblioteca pública"/>
    <s v="Humanities"/>
    <s v="Biblioteca"/>
    <x v="3"/>
    <x v="3"/>
    <n v="0"/>
    <x v="11"/>
    <s v="Pará"/>
    <n v="0"/>
    <n v="40000"/>
    <e v="#N/A"/>
    <e v="#N/A"/>
  </r>
  <r>
    <s v="National Fund for Culture"/>
    <n v="989726"/>
    <s v="Implantação de biblioteca pública"/>
    <s v="Humanities"/>
    <s v="Biblioteca"/>
    <x v="3"/>
    <x v="3"/>
    <n v="0"/>
    <x v="11"/>
    <s v="Pará"/>
    <n v="0"/>
    <n v="40000"/>
    <e v="#N/A"/>
    <e v="#N/A"/>
  </r>
  <r>
    <s v="National Fund for Culture"/>
    <n v="989729"/>
    <s v="Implantação de biblioteca pública"/>
    <s v="Humanities"/>
    <s v="Biblioteca"/>
    <x v="3"/>
    <x v="3"/>
    <n v="0"/>
    <x v="21"/>
    <s v="Bahia"/>
    <n v="0"/>
    <n v="39600"/>
    <e v="#N/A"/>
    <e v="#N/A"/>
  </r>
  <r>
    <s v="National Fund for Culture"/>
    <n v="989730"/>
    <s v="Implantação de Biblioteca Pública"/>
    <s v="Humanities"/>
    <s v="Biblioteca"/>
    <x v="3"/>
    <x v="3"/>
    <n v="0"/>
    <x v="22"/>
    <s v="SantaCatarina"/>
    <n v="0"/>
    <n v="40000"/>
    <e v="#N/A"/>
    <e v="#N/A"/>
  </r>
  <r>
    <s v="National Fund for Culture"/>
    <n v="989732"/>
    <s v="Implantação de biblioteca pública"/>
    <s v="Humanities"/>
    <s v="Biblioteca"/>
    <x v="3"/>
    <x v="3"/>
    <n v="0"/>
    <x v="2"/>
    <s v="Tocantins"/>
    <n v="0"/>
    <n v="20000"/>
    <e v="#N/A"/>
    <e v="#N/A"/>
  </r>
  <r>
    <s v="National Fund for Culture"/>
    <n v="989735"/>
    <s v="Implantação de Biblioteca Pública"/>
    <s v="Humanities"/>
    <s v="Biblioteca"/>
    <x v="3"/>
    <x v="3"/>
    <n v="0"/>
    <x v="23"/>
    <s v="Rondônia"/>
    <n v="0"/>
    <n v="40000"/>
    <e v="#N/A"/>
    <e v="#N/A"/>
  </r>
  <r>
    <s v="National Fund for Culture"/>
    <n v="989737"/>
    <s v="Implantação de Biblioteca Pública"/>
    <s v="Humanities"/>
    <s v="Biblioteca"/>
    <x v="3"/>
    <x v="3"/>
    <n v="0"/>
    <x v="21"/>
    <s v="Bahia"/>
    <n v="0"/>
    <n v="40000"/>
    <e v="#N/A"/>
    <e v="#N/A"/>
  </r>
  <r>
    <s v="National Fund for Culture"/>
    <n v="989739"/>
    <s v="Implantação de Biblioteca Pública"/>
    <s v="Humanities"/>
    <s v="Biblioteca"/>
    <x v="3"/>
    <x v="3"/>
    <n v="0"/>
    <x v="6"/>
    <s v="Ceará"/>
    <n v="0"/>
    <n v="40000"/>
    <e v="#N/A"/>
    <e v="#N/A"/>
  </r>
  <r>
    <s v="National Fund for Culture"/>
    <n v="989743"/>
    <s v="Implantação de Biblioteca Pública"/>
    <s v="Humanities"/>
    <s v="Biblioteca"/>
    <x v="3"/>
    <x v="3"/>
    <n v="0"/>
    <x v="12"/>
    <s v="SãoPaulo"/>
    <n v="0"/>
    <n v="20000"/>
    <e v="#N/A"/>
    <e v="#N/A"/>
  </r>
  <r>
    <s v="National Fund for Culture"/>
    <n v="989748"/>
    <s v="Implantação de biblioteca pública"/>
    <s v="Humanities"/>
    <s v="Biblioteca"/>
    <x v="3"/>
    <x v="3"/>
    <n v="0"/>
    <x v="10"/>
    <s v="Piauí"/>
    <n v="0"/>
    <n v="40000"/>
    <e v="#N/A"/>
    <e v="#N/A"/>
  </r>
  <r>
    <s v="National Fund for Culture"/>
    <n v="989749"/>
    <s v="Implantação de Biblioteca Pública"/>
    <s v="Humanities"/>
    <s v="Biblioteca"/>
    <x v="3"/>
    <x v="3"/>
    <n v="0"/>
    <x v="18"/>
    <s v="MatoGrosso"/>
    <n v="0"/>
    <n v="40000"/>
    <e v="#N/A"/>
    <e v="#N/A"/>
  </r>
  <r>
    <s v="National Fund for Culture"/>
    <n v="989752"/>
    <s v="Implantação de Biblioteca Pública"/>
    <s v="Humanities"/>
    <s v="Biblioteca"/>
    <x v="3"/>
    <x v="3"/>
    <n v="0"/>
    <x v="12"/>
    <s v="SãoPaulo"/>
    <n v="0"/>
    <n v="40000"/>
    <e v="#N/A"/>
    <e v="#N/A"/>
  </r>
  <r>
    <s v="National Fund for Culture"/>
    <n v="989756"/>
    <s v="Implantação de biblioteca pública"/>
    <s v="Humanities"/>
    <s v="Biblioteca"/>
    <x v="3"/>
    <x v="3"/>
    <n v="0"/>
    <x v="7"/>
    <s v="Sergipe"/>
    <n v="0"/>
    <n v="40000"/>
    <e v="#N/A"/>
    <e v="#N/A"/>
  </r>
  <r>
    <s v="National Fund for Culture"/>
    <n v="989759"/>
    <s v="Implantaçã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764"/>
    <s v="Implantação de biblioteca pública"/>
    <s v="Humanities"/>
    <s v="Biblioteca"/>
    <x v="3"/>
    <x v="3"/>
    <n v="0"/>
    <x v="0"/>
    <s v="RioGrandedoSul"/>
    <n v="0"/>
    <n v="35200"/>
    <e v="#N/A"/>
    <e v="#N/A"/>
  </r>
  <r>
    <s v="National Fund for Culture"/>
    <n v="989767"/>
    <s v="Implantação de Biblioteca Pública"/>
    <s v="Humanities"/>
    <s v="Biblioteca"/>
    <x v="3"/>
    <x v="3"/>
    <n v="0"/>
    <x v="10"/>
    <s v="Piauí"/>
    <n v="0"/>
    <n v="40000"/>
    <e v="#N/A"/>
    <e v="#N/A"/>
  </r>
  <r>
    <s v="National Fund for Culture"/>
    <n v="989769"/>
    <s v="Implantação de biblioteca pública"/>
    <s v="Humanities"/>
    <s v="Biblioteca"/>
    <x v="3"/>
    <x v="3"/>
    <n v="0"/>
    <x v="6"/>
    <s v="Ceará"/>
    <n v="0"/>
    <n v="40000"/>
    <e v="#N/A"/>
    <e v="#N/A"/>
  </r>
  <r>
    <s v="National Fund for Culture"/>
    <n v="989770"/>
    <s v="Implantação de Biblioteca Pública"/>
    <s v="Humanities"/>
    <s v="Biblioteca"/>
    <x v="3"/>
    <x v="3"/>
    <n v="0"/>
    <x v="12"/>
    <s v="SãoPaulo"/>
    <n v="0"/>
    <n v="20000"/>
    <e v="#N/A"/>
    <e v="#N/A"/>
  </r>
  <r>
    <s v="National Fund for Culture"/>
    <n v="989773"/>
    <s v="Implantação de Biblioteca Pública"/>
    <s v="Humanities"/>
    <s v="Biblioteca"/>
    <x v="3"/>
    <x v="3"/>
    <n v="0"/>
    <x v="10"/>
    <s v="Piauí"/>
    <n v="0"/>
    <n v="40000"/>
    <e v="#N/A"/>
    <e v="#N/A"/>
  </r>
  <r>
    <s v="National Fund for Culture"/>
    <n v="989775"/>
    <s v="Implantação de biblioteca pública"/>
    <s v="Humanities"/>
    <s v="Biblioteca"/>
    <x v="3"/>
    <x v="3"/>
    <n v="0"/>
    <x v="9"/>
    <s v="Paraná"/>
    <n v="0"/>
    <n v="70000"/>
    <e v="#N/A"/>
    <e v="#N/A"/>
  </r>
  <r>
    <s v="National Fund for Culture"/>
    <n v="989777"/>
    <s v="Implantação de biblioteca pública"/>
    <s v="Humanities"/>
    <s v="Biblioteca"/>
    <x v="3"/>
    <x v="3"/>
    <n v="0"/>
    <x v="22"/>
    <s v="SantaCatarina"/>
    <n v="0"/>
    <n v="40000"/>
    <e v="#N/A"/>
    <e v="#N/A"/>
  </r>
  <r>
    <s v="National Fund for Culture"/>
    <n v="989779"/>
    <s v="Implantaçã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781"/>
    <s v="Implantação de biblioteca pública"/>
    <s v="Humanities"/>
    <s v="Biblioteca"/>
    <x v="3"/>
    <x v="3"/>
    <n v="0"/>
    <x v="18"/>
    <s v="MatoGrosso"/>
    <n v="0"/>
    <n v="20000"/>
    <e v="#N/A"/>
    <e v="#N/A"/>
  </r>
  <r>
    <s v="National Fund for Culture"/>
    <n v="989935"/>
    <s v="Implantação de biblioteca pública"/>
    <s v="Humanities"/>
    <s v="Biblioteca"/>
    <x v="3"/>
    <x v="3"/>
    <n v="0"/>
    <x v="13"/>
    <s v="Amapá"/>
    <n v="0"/>
    <n v="34035"/>
    <e v="#N/A"/>
    <e v="#N/A"/>
  </r>
  <r>
    <s v="National Fund for Culture"/>
    <n v="989936"/>
    <s v="Implantação de biblioteca pública"/>
    <s v="Humanities"/>
    <s v="Biblioteca"/>
    <x v="3"/>
    <x v="3"/>
    <n v="0"/>
    <x v="21"/>
    <s v="Bahia"/>
    <n v="0"/>
    <n v="40000"/>
    <e v="#N/A"/>
    <e v="#N/A"/>
  </r>
  <r>
    <s v="National Fund for Culture"/>
    <n v="989937"/>
    <s v="Implantação de biblioteca pública"/>
    <s v="Humanities"/>
    <s v="Biblioteca"/>
    <x v="3"/>
    <x v="3"/>
    <n v="0"/>
    <x v="21"/>
    <s v="Bahia"/>
    <n v="0"/>
    <n v="39690"/>
    <e v="#N/A"/>
    <e v="#N/A"/>
  </r>
  <r>
    <s v="National Fund for Culture"/>
    <n v="989942"/>
    <s v="Implantação de biblioteca pública"/>
    <s v="Humanities"/>
    <s v="Biblioteca"/>
    <x v="3"/>
    <x v="3"/>
    <n v="0"/>
    <x v="6"/>
    <s v="Ceará"/>
    <n v="0"/>
    <n v="40000"/>
    <e v="#N/A"/>
    <e v="#N/A"/>
  </r>
  <r>
    <s v="National Fund for Culture"/>
    <n v="989943"/>
    <s v="Implantação de biblioteca pública"/>
    <s v="Humanities"/>
    <s v="Biblioteca"/>
    <x v="3"/>
    <x v="3"/>
    <n v="0"/>
    <x v="6"/>
    <s v="Ceará"/>
    <n v="0"/>
    <n v="40000"/>
    <e v="#N/A"/>
    <e v="#N/A"/>
  </r>
  <r>
    <s v="National Fund for Culture"/>
    <n v="989944"/>
    <s v="Implantação de biblioteca pública"/>
    <s v="Humanities"/>
    <s v="Biblioteca"/>
    <x v="3"/>
    <x v="3"/>
    <n v="0"/>
    <x v="6"/>
    <s v="Ceará"/>
    <n v="0"/>
    <n v="40000"/>
    <e v="#N/A"/>
    <e v="#N/A"/>
  </r>
  <r>
    <s v="National Fund for Culture"/>
    <n v="989951"/>
    <s v="Implantação de biblioteca pública"/>
    <s v="Humanities"/>
    <s v="Biblioteca"/>
    <x v="3"/>
    <x v="3"/>
    <n v="0"/>
    <x v="14"/>
    <s v="Goiás"/>
    <n v="0"/>
    <n v="40000"/>
    <e v="#N/A"/>
    <e v="#N/A"/>
  </r>
  <r>
    <s v="National Fund for Culture"/>
    <n v="989955"/>
    <s v="Implantação de biblioteca pública"/>
    <s v="Humanities"/>
    <s v="Biblioteca"/>
    <x v="3"/>
    <x v="3"/>
    <n v="0"/>
    <x v="14"/>
    <s v="Goiás"/>
    <n v="0"/>
    <n v="40000"/>
    <e v="#N/A"/>
    <e v="#N/A"/>
  </r>
  <r>
    <s v="National Fund for Culture"/>
    <n v="989956"/>
    <s v="Implantação de biblioteca pública"/>
    <s v="Humanities"/>
    <s v="Biblioteca"/>
    <x v="3"/>
    <x v="3"/>
    <n v="0"/>
    <x v="14"/>
    <s v="Goiás"/>
    <n v="0"/>
    <n v="40000"/>
    <e v="#N/A"/>
    <e v="#N/A"/>
  </r>
  <r>
    <s v="National Fund for Culture"/>
    <n v="989963"/>
    <s v="Implantação de biblioteca pública"/>
    <s v="Humanities"/>
    <s v="Biblioteca"/>
    <x v="3"/>
    <x v="3"/>
    <n v="0"/>
    <x v="14"/>
    <s v="Goiás"/>
    <n v="0"/>
    <n v="40000"/>
    <e v="#N/A"/>
    <e v="#N/A"/>
  </r>
  <r>
    <s v="National Fund for Culture"/>
    <n v="989965"/>
    <s v="Implantação de biblioteca pública"/>
    <s v="Humanities"/>
    <s v="Biblioteca"/>
    <x v="3"/>
    <x v="3"/>
    <n v="0"/>
    <x v="14"/>
    <s v="Goiás"/>
    <n v="0"/>
    <n v="22500"/>
    <e v="#N/A"/>
    <e v="#N/A"/>
  </r>
  <r>
    <s v="National Fund for Culture"/>
    <n v="989980"/>
    <s v="Implantação de Biblioteca Pública"/>
    <s v="Humanities"/>
    <s v="Biblioteca"/>
    <x v="3"/>
    <x v="3"/>
    <n v="0"/>
    <x v="3"/>
    <s v="MinasGerais"/>
    <n v="0"/>
    <n v="40000"/>
    <e v="#N/A"/>
    <e v="#N/A"/>
  </r>
  <r>
    <s v="National Fund for Culture"/>
    <n v="989997"/>
    <s v="Implantação de Biblioteca Pública"/>
    <s v="Humanities"/>
    <s v="Biblioteca"/>
    <x v="3"/>
    <x v="3"/>
    <n v="0"/>
    <x v="26"/>
    <s v="MatoGrossodoSul"/>
    <n v="0"/>
    <n v="40000"/>
    <e v="#N/A"/>
    <e v="#N/A"/>
  </r>
  <r>
    <s v="National Fund for Culture"/>
    <n v="989728"/>
    <s v="Implantação de biblioteca pública municipal"/>
    <s v="Humanities"/>
    <s v="Biblioteca"/>
    <x v="3"/>
    <x v="3"/>
    <n v="0"/>
    <x v="11"/>
    <s v="Pará"/>
    <n v="0"/>
    <n v="40000"/>
    <e v="#N/A"/>
    <e v="#N/A"/>
  </r>
  <r>
    <s v="National Fund for Culture"/>
    <n v="989778"/>
    <s v="Implantação de biblioteca pública municipal"/>
    <s v="Humanities"/>
    <s v="Biblioteca"/>
    <x v="3"/>
    <x v="3"/>
    <n v="0"/>
    <x v="4"/>
    <s v="Pernambuco"/>
    <n v="0"/>
    <n v="40000"/>
    <e v="#N/A"/>
    <e v="#N/A"/>
  </r>
  <r>
    <s v="National Fund for Culture"/>
    <n v="989653"/>
    <s v="Implantação de biblioteca pública municipal."/>
    <s v="Humanities"/>
    <s v="Biblioteca"/>
    <x v="3"/>
    <x v="3"/>
    <n v="0"/>
    <x v="1"/>
    <s v="DistritoFederal"/>
    <n v="0"/>
    <n v="40000"/>
    <e v="#N/A"/>
    <e v="#N/A"/>
  </r>
  <r>
    <s v="National Fund for Culture"/>
    <n v="989953"/>
    <s v="Implantação de biblioteca pública municipal."/>
    <s v="Humanities"/>
    <s v="Biblioteca"/>
    <x v="3"/>
    <x v="3"/>
    <n v="0"/>
    <x v="14"/>
    <s v="Goiás"/>
    <n v="0"/>
    <n v="30000"/>
    <e v="#N/A"/>
    <e v="#N/A"/>
  </r>
  <r>
    <s v="National Fund for Culture"/>
    <n v="989959"/>
    <s v="Implantação de biblioteca pública municipal."/>
    <s v="Humanities"/>
    <s v="Biblioteca"/>
    <x v="3"/>
    <x v="3"/>
    <n v="0"/>
    <x v="14"/>
    <s v="Goiás"/>
    <n v="0"/>
    <n v="40000"/>
    <e v="#N/A"/>
    <e v="#N/A"/>
  </r>
  <r>
    <s v="National Fund for Culture"/>
    <n v="989731"/>
    <s v="Implantação de biblioteca pública no Município de Tianguá/CE."/>
    <s v="Humanities"/>
    <s v="Biblioteca"/>
    <x v="3"/>
    <x v="3"/>
    <n v="0"/>
    <x v="6"/>
    <s v="Ceará"/>
    <n v="0"/>
    <n v="40000"/>
    <e v="#N/A"/>
    <e v="#N/A"/>
  </r>
  <r>
    <s v="National Fund for Culture"/>
    <n v="989658"/>
    <s v="Implantação de Biblioteca Pública."/>
    <s v="Humanities"/>
    <s v="Biblioteca"/>
    <x v="3"/>
    <x v="3"/>
    <n v="0"/>
    <x v="18"/>
    <s v="MatoGrosso"/>
    <n v="0"/>
    <n v="40000"/>
    <e v="#N/A"/>
    <e v="#N/A"/>
  </r>
  <r>
    <s v="National Fund for Culture"/>
    <n v="989938"/>
    <s v="Implantação de biblioteca pública."/>
    <s v="Humanities"/>
    <s v="Biblioteca"/>
    <x v="3"/>
    <x v="3"/>
    <n v="0"/>
    <x v="21"/>
    <s v="Bahia"/>
    <n v="0"/>
    <n v="40000"/>
    <e v="#N/A"/>
    <e v="#N/A"/>
  </r>
  <r>
    <s v="National Fund for Culture"/>
    <n v="989940"/>
    <s v="Implantação de Biblioteca pública."/>
    <s v="Humanities"/>
    <s v="Biblioteca"/>
    <x v="3"/>
    <x v="3"/>
    <n v="0"/>
    <x v="21"/>
    <s v="Bahia"/>
    <n v="0"/>
    <n v="40000"/>
    <e v="#N/A"/>
    <e v="#N/A"/>
  </r>
  <r>
    <s v="National Fund for Culture"/>
    <n v="989941"/>
    <s v="Implantação de biblioteca pública."/>
    <s v="Humanities"/>
    <s v="Biblioteca"/>
    <x v="3"/>
    <x v="3"/>
    <n v="0"/>
    <x v="21"/>
    <s v="Bahia"/>
    <n v="0"/>
    <n v="40000"/>
    <e v="#N/A"/>
    <e v="#N/A"/>
  </r>
  <r>
    <s v="National Fund for Culture"/>
    <n v="989949"/>
    <s v="Implantação de biblioteca pública."/>
    <s v="Humanities"/>
    <s v="Biblioteca"/>
    <x v="3"/>
    <x v="3"/>
    <n v="0"/>
    <x v="16"/>
    <s v="EspíritoSanto"/>
    <n v="0"/>
    <n v="40000"/>
    <e v="#N/A"/>
    <e v="#N/A"/>
  </r>
  <r>
    <s v="National Fund for Culture"/>
    <n v="989950"/>
    <s v="Implantação de biblioteca pública."/>
    <s v="Humanities"/>
    <s v="Biblioteca"/>
    <x v="3"/>
    <x v="3"/>
    <n v="0"/>
    <x v="16"/>
    <s v="EspíritoSanto"/>
    <n v="0"/>
    <n v="40000"/>
    <e v="#N/A"/>
    <e v="#N/A"/>
  </r>
  <r>
    <s v="National Fund for Culture"/>
    <n v="989952"/>
    <s v="Implantação de biblioteca pública."/>
    <s v="Humanities"/>
    <s v="Biblioteca"/>
    <x v="3"/>
    <x v="3"/>
    <n v="0"/>
    <x v="19"/>
    <s v="RioGrandedoNorte"/>
    <n v="0"/>
    <n v="40000"/>
    <e v="#N/A"/>
    <e v="#N/A"/>
  </r>
  <r>
    <s v="National Fund for Culture"/>
    <n v="989957"/>
    <s v="Implantação de biblioteca pública."/>
    <s v="Humanities"/>
    <s v="Biblioteca"/>
    <x v="3"/>
    <x v="3"/>
    <n v="0"/>
    <x v="14"/>
    <s v="Goiás"/>
    <n v="0"/>
    <n v="40000"/>
    <e v="#N/A"/>
    <e v="#N/A"/>
  </r>
  <r>
    <s v="National Fund for Culture"/>
    <n v="989958"/>
    <s v="Implantação de biblioteca pública."/>
    <s v="Humanities"/>
    <s v="Biblioteca"/>
    <x v="3"/>
    <x v="3"/>
    <n v="0"/>
    <x v="6"/>
    <s v="Ceará"/>
    <n v="0"/>
    <n v="40000"/>
    <e v="#N/A"/>
    <e v="#N/A"/>
  </r>
  <r>
    <s v="National Fund for Culture"/>
    <n v="989960"/>
    <s v="Implantação de biblioteca pública."/>
    <s v="Humanities"/>
    <s v="Biblioteca"/>
    <x v="3"/>
    <x v="3"/>
    <n v="0"/>
    <x v="14"/>
    <s v="Goiás"/>
    <n v="0"/>
    <n v="39600"/>
    <e v="#N/A"/>
    <e v="#N/A"/>
  </r>
  <r>
    <s v="National Fund for Culture"/>
    <n v="989961"/>
    <s v="Implantação de biblioteca pública."/>
    <s v="Humanities"/>
    <s v="Biblioteca"/>
    <x v="3"/>
    <x v="3"/>
    <n v="0"/>
    <x v="14"/>
    <s v="Goiás"/>
    <n v="0"/>
    <n v="40000"/>
    <e v="#N/A"/>
    <e v="#N/A"/>
  </r>
  <r>
    <s v="National Fund for Culture"/>
    <n v="989962"/>
    <s v="Implantação de biblioteca pública."/>
    <s v="Humanities"/>
    <s v="Biblioteca"/>
    <x v="3"/>
    <x v="3"/>
    <n v="0"/>
    <x v="14"/>
    <s v="Goiás"/>
    <n v="0"/>
    <n v="60000"/>
    <e v="#N/A"/>
    <e v="#N/A"/>
  </r>
  <r>
    <s v="National Fund for Culture"/>
    <n v="989967"/>
    <s v="implantação de biblioteca pública."/>
    <s v="Humanities"/>
    <s v="Biblioteca"/>
    <x v="3"/>
    <x v="3"/>
    <n v="0"/>
    <x v="14"/>
    <s v="Goiás"/>
    <n v="0"/>
    <n v="40000"/>
    <e v="#N/A"/>
    <e v="#N/A"/>
  </r>
  <r>
    <s v="National Fund for Culture"/>
    <n v="989970"/>
    <s v="Implantação de biblioteca pública."/>
    <s v="Humanities"/>
    <s v="Biblioteca"/>
    <x v="3"/>
    <x v="3"/>
    <n v="0"/>
    <x v="14"/>
    <s v="Goiás"/>
    <n v="0"/>
    <n v="40000"/>
    <e v="#N/A"/>
    <e v="#N/A"/>
  </r>
  <r>
    <s v="National Fund for Culture"/>
    <n v="989972"/>
    <s v="Implantação de biblioteca pública."/>
    <s v="Humanities"/>
    <s v="Biblioteca"/>
    <x v="3"/>
    <x v="3"/>
    <n v="0"/>
    <x v="10"/>
    <s v="Piauí"/>
    <n v="0"/>
    <n v="40000"/>
    <e v="#N/A"/>
    <e v="#N/A"/>
  </r>
  <r>
    <s v="National Fund for Culture"/>
    <n v="989979"/>
    <s v="Implantação de Biblioteca Púplica"/>
    <s v="Humanities"/>
    <s v="Biblioteca"/>
    <x v="3"/>
    <x v="3"/>
    <n v="0"/>
    <x v="14"/>
    <s v="Goiás"/>
    <n v="0"/>
    <n v="20000"/>
    <e v="#N/A"/>
    <e v="#N/A"/>
  </r>
  <r>
    <s v="National Fund for Culture"/>
    <n v="988480"/>
    <s v="Implantação de Bibliotecas dos Centros Vocacionais do Estado do Ceará"/>
    <s v="Cultural Heritage"/>
    <s v="Arquitetônico"/>
    <x v="0"/>
    <x v="3"/>
    <n v="0"/>
    <x v="6"/>
    <s v="Ceará"/>
    <n v="0"/>
    <n v="213977"/>
    <e v="#N/A"/>
    <e v="#N/A"/>
  </r>
  <r>
    <s v="National Fund for Culture"/>
    <n v="977567"/>
    <s v="Implantação de bibloteca pública._x000d__x000a_"/>
    <s v="Humanities"/>
    <s v="Biblioteca"/>
    <x v="3"/>
    <x v="3"/>
    <n v="0"/>
    <x v="16"/>
    <s v="EspíritoSanto"/>
    <n v="0"/>
    <n v="40000"/>
    <e v="#N/A"/>
    <e v="#N/A"/>
  </r>
  <r>
    <s v="National Fund for Culture"/>
    <n v="989954"/>
    <s v="Implantação de bilioteca pública"/>
    <s v="Humanities"/>
    <s v="Biblioteca"/>
    <x v="3"/>
    <x v="3"/>
    <n v="0"/>
    <x v="14"/>
    <s v="Goiás"/>
    <n v="0"/>
    <n v="40000"/>
    <e v="#N/A"/>
    <e v="#N/A"/>
  </r>
  <r>
    <s v="National Fund for Culture"/>
    <n v="989946"/>
    <s v="Implantação de bilioteca pública."/>
    <s v="Humanities"/>
    <s v="Biblioteca"/>
    <x v="3"/>
    <x v="3"/>
    <n v="0"/>
    <x v="6"/>
    <s v="Ceará"/>
    <n v="0"/>
    <n v="40000"/>
    <e v="#N/A"/>
    <e v="#N/A"/>
  </r>
  <r>
    <s v="National Fund for Culture"/>
    <n v="989966"/>
    <s v="Implantação de bilioteca pública."/>
    <s v="Humanities"/>
    <s v="Biblioteca"/>
    <x v="3"/>
    <x v="3"/>
    <n v="0"/>
    <x v="14"/>
    <s v="Goiás"/>
    <n v="0"/>
    <n v="40000"/>
    <e v="#N/A"/>
    <e v="#N/A"/>
  </r>
  <r>
    <s v="National Fund for Culture"/>
    <n v="988954"/>
    <s v="Implantação de Uma Biblioteca Pública em Canudos"/>
    <s v="Humanities"/>
    <s v="Biblioteca"/>
    <x v="3"/>
    <x v="3"/>
    <n v="0"/>
    <x v="21"/>
    <s v="Bahia"/>
    <n v="0"/>
    <n v="39690"/>
    <e v="#N/A"/>
    <e v="#N/A"/>
  </r>
  <r>
    <s v="National Fund for Culture"/>
    <n v="980001"/>
    <s v="Implantação de Uma Biblioteca Pública em Sapezal"/>
    <s v="Humanities"/>
    <s v="Biblioteca"/>
    <x v="3"/>
    <x v="3"/>
    <n v="0"/>
    <x v="1"/>
    <s v="DistritoFederal"/>
    <n v="0"/>
    <n v="40000"/>
    <e v="#N/A"/>
    <e v="#N/A"/>
  </r>
  <r>
    <s v="National Fund for Culture"/>
    <n v="986726"/>
    <s v="Implantação do Centro de Documentação Hélder Câmara"/>
    <s v="Integrated Arts"/>
    <s v="Artes Integradas"/>
    <x v="1"/>
    <x v="3"/>
    <n v="0"/>
    <x v="4"/>
    <s v="Pernambuco"/>
    <n v="0"/>
    <n v="60705"/>
    <e v="#N/A"/>
    <e v="#N/A"/>
  </r>
  <r>
    <s v="National Fund for Culture"/>
    <n v="989998"/>
    <s v="Implatação de Biblioteca Pública"/>
    <s v="Humanities"/>
    <s v="Biblioteca"/>
    <x v="3"/>
    <x v="3"/>
    <n v="0"/>
    <x v="0"/>
    <s v="RioGrandedoSul"/>
    <n v="0"/>
    <n v="40000"/>
    <e v="#N/A"/>
    <e v="#N/A"/>
  </r>
  <r>
    <s v="National Fund for Culture"/>
    <n v="988923"/>
    <s v="Implementação e Desenvolvimento da Casa da Cultura"/>
    <s v="Integrated Arts"/>
    <s v="Artes Integradas"/>
    <x v="1"/>
    <x v="3"/>
    <n v="0"/>
    <x v="21"/>
    <s v="Bahia"/>
    <n v="0"/>
    <n v="35230"/>
    <e v="#N/A"/>
    <e v="#N/A"/>
  </r>
  <r>
    <s v="National Fund for Culture"/>
    <n v="988893"/>
    <s v="Incentivo à Produção para Teatro e Dança - Região Nordeste"/>
    <s v="Integrated Arts"/>
    <s v="Artes Integradas"/>
    <x v="1"/>
    <x v="3"/>
    <n v="0"/>
    <x v="5"/>
    <s v="RiodeJaneiro"/>
    <n v="0"/>
    <n v="400000"/>
    <e v="#N/A"/>
    <e v="#N/A"/>
  </r>
  <r>
    <s v="National Fund for Culture"/>
    <n v="988894"/>
    <s v="Incentivo à Produção para Teatro e Dança - Região Norte"/>
    <s v="Integrated Arts"/>
    <s v="Artes Integradas"/>
    <x v="1"/>
    <x v="3"/>
    <n v="0"/>
    <x v="5"/>
    <s v="RiodeJaneiro"/>
    <n v="0"/>
    <n v="267495.19"/>
    <e v="#N/A"/>
    <e v="#N/A"/>
  </r>
  <r>
    <s v="National Fund for Culture"/>
    <n v="987165"/>
    <s v="Iniciação Musical - Fanfarras"/>
    <s v="Music"/>
    <s v="Música Popular"/>
    <x v="4"/>
    <x v="3"/>
    <n v="0"/>
    <x v="15"/>
    <s v="Amazonas"/>
    <n v="0"/>
    <n v="58000"/>
    <e v="#N/A"/>
    <e v="#N/A"/>
  </r>
  <r>
    <s v="National Fund for Culture"/>
    <n v="989971"/>
    <s v="inplantaçao de biblioteca pública_x000d__x000a_"/>
    <s v="Humanities"/>
    <s v="Biblioteca"/>
    <x v="3"/>
    <x v="3"/>
    <n v="0"/>
    <x v="14"/>
    <s v="Goiás"/>
    <n v="0"/>
    <n v="40000"/>
    <e v="#N/A"/>
    <e v="#N/A"/>
  </r>
  <r>
    <s v="National Fund for Culture"/>
    <n v="989964"/>
    <s v="Inplantaçào de Biblioteca pulblica"/>
    <s v="Humanities"/>
    <s v="Biblioteca"/>
    <x v="3"/>
    <x v="3"/>
    <n v="0"/>
    <x v="14"/>
    <s v="Goiás"/>
    <n v="0"/>
    <n v="40000"/>
    <e v="#N/A"/>
    <e v="#N/A"/>
  </r>
  <r>
    <s v="National Fund for Culture"/>
    <n v="983284"/>
    <s v="IV Forum Goiano sobre a Cultura (FNC)"/>
    <s v="Cultural Heritage"/>
    <s v="História"/>
    <x v="1"/>
    <x v="3"/>
    <n v="0"/>
    <x v="14"/>
    <s v="Goiás"/>
    <n v="0"/>
    <n v="33500"/>
    <e v="#N/A"/>
    <e v="#N/A"/>
  </r>
  <r>
    <s v="National Fund for Culture"/>
    <n v="981220"/>
    <s v="Jornada Internacional de Cinema da Bahia"/>
    <s v="Audiovisual"/>
    <s v="Difusão"/>
    <x v="5"/>
    <x v="3"/>
    <n v="0"/>
    <x v="21"/>
    <s v="Bahia"/>
    <n v="0"/>
    <n v="40000"/>
    <e v="#N/A"/>
    <e v="#N/A"/>
  </r>
  <r>
    <s v="National Fund for Culture"/>
    <n v="976284"/>
    <s v="Lendo o Pará nº20"/>
    <s v="Humanities"/>
    <s v="Edição de Livros"/>
    <x v="4"/>
    <x v="3"/>
    <n v="0"/>
    <x v="11"/>
    <s v="Pará"/>
    <n v="0"/>
    <n v="87500"/>
    <e v="#N/A"/>
    <e v="#N/A"/>
  </r>
  <r>
    <s v="National Fund for Culture"/>
    <n v="967051"/>
    <s v="Levanta a Cultura em Gramado - DESTAQUE"/>
    <s v="Performing Arts"/>
    <s v="Teatro"/>
    <x v="0"/>
    <x v="3"/>
    <n v="0"/>
    <x v="0"/>
    <s v="RioGrandedoSul"/>
    <n v="0"/>
    <n v="128592"/>
    <e v="#N/A"/>
    <e v="#N/A"/>
  </r>
  <r>
    <s v="National Fund for Culture"/>
    <n v="976236"/>
    <s v="Levantamento Cultural dos Bairros de Cuiabá"/>
    <s v="Integrated Arts"/>
    <s v="Artes Integradas"/>
    <x v="1"/>
    <x v="3"/>
    <n v="0"/>
    <x v="18"/>
    <s v="MatoGrosso"/>
    <n v="0"/>
    <n v="50400"/>
    <e v="#N/A"/>
    <e v="#N/A"/>
  </r>
  <r>
    <s v="National Fund for Culture"/>
    <n v="983441"/>
    <s v="MANUTENÇÃO DA CASA DA CULTURA"/>
    <s v="Cultural Heritage"/>
    <s v="Arquitetônico"/>
    <x v="0"/>
    <x v="3"/>
    <n v="0"/>
    <x v="26"/>
    <s v="MatoGrossodoSul"/>
    <n v="0"/>
    <n v="44000"/>
    <e v="#N/A"/>
    <e v="#N/A"/>
  </r>
  <r>
    <s v="National Fund for Culture"/>
    <n v="983442"/>
    <s v="MANUTENÇÃO DA CASA DA CULTURA"/>
    <s v="Cultural Heritage"/>
    <s v="Arquitetônico"/>
    <x v="0"/>
    <x v="3"/>
    <n v="0"/>
    <x v="18"/>
    <s v="MatoGrosso"/>
    <n v="0"/>
    <n v="140000"/>
    <e v="#N/A"/>
    <e v="#N/A"/>
  </r>
  <r>
    <s v="National Fund for Culture"/>
    <n v="987829"/>
    <s v="Manutenção do Forte Orange"/>
    <s v="Integrated Arts"/>
    <s v="Artes Integradas"/>
    <x v="1"/>
    <x v="3"/>
    <n v="0"/>
    <x v="4"/>
    <s v="Pernambuco"/>
    <n v="0"/>
    <n v="80000"/>
    <e v="#N/A"/>
    <e v="#N/A"/>
  </r>
  <r>
    <s v="National Fund for Culture"/>
    <n v="981242"/>
    <s v="MAPEAMENTO CULTURAL (FNC)"/>
    <s v="Cultural Heritage"/>
    <s v="História"/>
    <x v="1"/>
    <x v="3"/>
    <n v="0"/>
    <x v="8"/>
    <s v="Paraíba"/>
    <n v="0"/>
    <n v="56000"/>
    <e v="#N/A"/>
    <e v="#N/A"/>
  </r>
  <r>
    <s v="National Fund for Culture"/>
    <n v="986572"/>
    <s v="Maracatu"/>
    <s v="Integrated Arts"/>
    <s v="Artes Integradas"/>
    <x v="1"/>
    <x v="3"/>
    <n v="0"/>
    <x v="4"/>
    <s v="Pernambuco"/>
    <n v="0"/>
    <n v="40000"/>
    <e v="#N/A"/>
    <e v="#N/A"/>
  </r>
  <r>
    <s v="National Fund for Culture"/>
    <n v="992028"/>
    <s v="MEMORIAL JK"/>
    <s v="Cultural Heritage"/>
    <s v="Arquitetônico"/>
    <x v="0"/>
    <x v="3"/>
    <n v="0"/>
    <x v="1"/>
    <s v="DistritoFederal"/>
    <n v="0"/>
    <n v="150277"/>
    <e v="#N/A"/>
    <e v="#N/A"/>
  </r>
  <r>
    <s v="National Fund for Culture"/>
    <n v="976785"/>
    <s v="Mobiliário da Casa da Culura de Engenheiro Beltrão"/>
    <s v="Cultural Heritage"/>
    <s v="Arquitetônico"/>
    <x v="0"/>
    <x v="3"/>
    <n v="0"/>
    <x v="9"/>
    <s v="Paraná"/>
    <n v="0"/>
    <n v="59950"/>
    <e v="#N/A"/>
    <e v="#N/A"/>
  </r>
  <r>
    <s v="National Fund for Culture"/>
    <n v="985653"/>
    <s v="Mobiliário para Reserva Técnica"/>
    <s v="Cultural Heritage"/>
    <s v="Museu"/>
    <x v="2"/>
    <x v="3"/>
    <n v="0"/>
    <x v="0"/>
    <s v="RioGrandedoSul"/>
    <n v="0"/>
    <n v="19710"/>
    <e v="#N/A"/>
    <e v="#N/A"/>
  </r>
  <r>
    <s v="National Fund for Culture"/>
    <n v="989974"/>
    <s v="Módulo Social Cultural"/>
    <s v="Cultural Heritage"/>
    <s v="Arquitetônico"/>
    <x v="0"/>
    <x v="3"/>
    <n v="0"/>
    <x v="0"/>
    <s v="RioGrandedoSul"/>
    <n v="0"/>
    <n v="35000"/>
    <e v="#N/A"/>
    <e v="#N/A"/>
  </r>
  <r>
    <s v="National Fund for Culture"/>
    <n v="981209"/>
    <s v="Mostra  Internacional de Cinema de Belo Horizonte (1a.) - Panorama do Cinema Mundial Independente."/>
    <s v="Audiovisual"/>
    <s v="Difusão"/>
    <x v="5"/>
    <x v="3"/>
    <n v="0"/>
    <x v="3"/>
    <s v="MinasGerais"/>
    <n v="0"/>
    <n v="50000"/>
    <e v="#N/A"/>
    <e v="#N/A"/>
  </r>
  <r>
    <s v="National Fund for Culture"/>
    <n v="981211"/>
    <s v="Mostra de Filmes Brasileiros no Museu de Arte Moderna de Nova York e Universidades Americanas."/>
    <s v="Audiovisual"/>
    <s v="Difusão"/>
    <x v="5"/>
    <x v="3"/>
    <n v="0"/>
    <x v="12"/>
    <s v="SãoPaulo"/>
    <n v="0"/>
    <n v="50000"/>
    <e v="#N/A"/>
    <e v="#N/A"/>
  </r>
  <r>
    <s v="National Fund for Culture"/>
    <n v="981201"/>
    <s v="Mulher e o Cinema Latino-Americano 1998 (A)Festival de Vídeos Sobre Educação Ambiental"/>
    <s v="Audiovisual"/>
    <s v="Difusão"/>
    <x v="5"/>
    <x v="3"/>
    <n v="0"/>
    <x v="1"/>
    <s v="DistritoFederal"/>
    <n v="0"/>
    <n v="60000"/>
    <e v="#N/A"/>
    <e v="#N/A"/>
  </r>
  <r>
    <s v="National Fund for Culture"/>
    <n v="987203"/>
    <s v="Museu Coripós"/>
    <s v="Cultural Heritage"/>
    <s v="Arquitetônico"/>
    <x v="0"/>
    <x v="3"/>
    <n v="0"/>
    <x v="4"/>
    <s v="Pernambuco"/>
    <n v="0"/>
    <n v="57660"/>
    <e v="#N/A"/>
    <e v="#N/A"/>
  </r>
  <r>
    <s v="National Fund for Culture"/>
    <n v="983426"/>
    <s v="NAVEGAR É PRECISO"/>
    <s v="Cultural Heritage"/>
    <s v="Arquitetônico"/>
    <x v="0"/>
    <x v="3"/>
    <n v="0"/>
    <x v="12"/>
    <s v="SãoPaulo"/>
    <n v="0"/>
    <n v="24119.35"/>
    <e v="#N/A"/>
    <e v="#N/A"/>
  </r>
  <r>
    <s v="National Fund for Culture"/>
    <n v="987966"/>
    <s v="Núcleo de Cultura de Venâncio Aires / RS"/>
    <s v="Cultural Heritage"/>
    <s v="Arquitetônico"/>
    <x v="0"/>
    <x v="3"/>
    <n v="0"/>
    <x v="0"/>
    <s v="RioGrandedoSul"/>
    <n v="0"/>
    <n v="62500"/>
    <e v="#N/A"/>
    <e v="#N/A"/>
  </r>
  <r>
    <s v="National Fund for Culture"/>
    <n v="987892"/>
    <s v="O Maior São João do Mundo"/>
    <s v="Cultural Heritage"/>
    <s v="Artesanato/Folclore"/>
    <x v="1"/>
    <x v="3"/>
    <n v="0"/>
    <x v="8"/>
    <s v="Paraíba"/>
    <n v="0"/>
    <n v="87500"/>
    <e v="#N/A"/>
    <e v="#N/A"/>
  </r>
  <r>
    <s v="National Fund for Culture"/>
    <n v="989976"/>
    <s v="Oficina de Artes"/>
    <s v="Integrated Arts"/>
    <s v="Artes Integradas"/>
    <x v="1"/>
    <x v="3"/>
    <n v="0"/>
    <x v="3"/>
    <s v="MinasGerais"/>
    <n v="0"/>
    <n v="67749"/>
    <e v="#N/A"/>
    <e v="#N/A"/>
  </r>
  <r>
    <s v="National Fund for Culture"/>
    <n v="968130"/>
    <s v="Oficinas de Arte"/>
    <s v="Integrated Arts"/>
    <s v="Artes Integradas"/>
    <x v="1"/>
    <x v="3"/>
    <n v="0"/>
    <x v="3"/>
    <s v="MinasGerais"/>
    <n v="0"/>
    <n v="68850"/>
    <e v="#N/A"/>
    <e v="#N/A"/>
  </r>
  <r>
    <s v="National Fund for Culture"/>
    <n v="987616"/>
    <s v="Organização do Acervo Audiovisual da Fundação Casa de Jorge Amado"/>
    <s v="Cultural Heritage"/>
    <s v="Arquitetônico"/>
    <x v="0"/>
    <x v="3"/>
    <n v="0"/>
    <x v="21"/>
    <s v="Bahia"/>
    <n v="0"/>
    <n v="100000"/>
    <e v="#N/A"/>
    <e v="#N/A"/>
  </r>
  <r>
    <s v="National Fund for Culture"/>
    <n v="986166"/>
    <s v="Orquestra Sinfônica das Crianças de Rua do Piauí"/>
    <s v="Music"/>
    <s v="Música Popular"/>
    <x v="4"/>
    <x v="3"/>
    <n v="0"/>
    <x v="10"/>
    <s v="Piauí"/>
    <n v="0"/>
    <n v="33791"/>
    <e v="#N/A"/>
    <e v="#N/A"/>
  </r>
  <r>
    <s v="National Fund for Culture"/>
    <n v="975523"/>
    <s v="Orquestra Sinfônica de Piracicaba"/>
    <s v="Music"/>
    <s v="Música Popular"/>
    <x v="4"/>
    <x v="3"/>
    <n v="0"/>
    <x v="12"/>
    <s v="SãoPaulo"/>
    <n v="0"/>
    <n v="50000"/>
    <e v="#N/A"/>
    <e v="#N/A"/>
  </r>
  <r>
    <s v="National Fund for Culture"/>
    <n v="968782"/>
    <s v="Orquestra Sinfônica de Ponta Grossa"/>
    <s v="Music"/>
    <s v="Música Popular"/>
    <x v="4"/>
    <x v="3"/>
    <n v="0"/>
    <x v="9"/>
    <s v="Paraná"/>
    <n v="0"/>
    <n v="37500"/>
    <e v="#N/A"/>
    <e v="#N/A"/>
  </r>
  <r>
    <s v="National Fund for Culture"/>
    <n v="986875"/>
    <s v="Paixão de Cristo"/>
    <s v="Performing Arts"/>
    <s v="Teatro"/>
    <x v="0"/>
    <x v="3"/>
    <n v="0"/>
    <x v="26"/>
    <s v="MatoGrossodoSul"/>
    <n v="0"/>
    <n v="37500"/>
    <e v="#N/A"/>
    <e v="#N/A"/>
  </r>
  <r>
    <s v="National Fund for Culture"/>
    <n v="981284"/>
    <s v="PESQUISA P/FUTURA EDIÇÃO DE DICION. LINGUA PORT."/>
    <s v="Cultural Heritage"/>
    <s v="Acervo"/>
    <x v="0"/>
    <x v="3"/>
    <n v="0"/>
    <x v="5"/>
    <s v="RiodeJaneiro"/>
    <n v="0"/>
    <n v="439125"/>
    <e v="#N/A"/>
    <e v="#N/A"/>
  </r>
  <r>
    <s v="National Fund for Culture"/>
    <n v="976296"/>
    <s v="Piano Brasil- Miguel Proença"/>
    <s v="Music"/>
    <s v="Música Popular"/>
    <x v="4"/>
    <x v="3"/>
    <n v="0"/>
    <x v="1"/>
    <s v="DistritoFederal"/>
    <n v="0"/>
    <n v="60000"/>
    <e v="#N/A"/>
    <e v="#N/A"/>
  </r>
  <r>
    <s v="National Fund for Culture"/>
    <n v="983373"/>
    <s v="PIRENÓPOLIS-ARTE DE PORTA ABERTA"/>
    <s v="Cultural Heritage"/>
    <s v="Artesanato/Folclore"/>
    <x v="1"/>
    <x v="3"/>
    <n v="0"/>
    <x v="14"/>
    <s v="Goiás"/>
    <n v="0"/>
    <n v="6500"/>
    <e v="#N/A"/>
    <e v="#N/A"/>
  </r>
  <r>
    <s v="National Fund for Culture"/>
    <n v="989973"/>
    <s v="Polo da Pernambucanidade"/>
    <s v="Integrated Arts"/>
    <s v="Carnaval"/>
    <x v="0"/>
    <x v="3"/>
    <n v="0"/>
    <x v="4"/>
    <s v="Pernambuco"/>
    <n v="0"/>
    <n v="60000"/>
    <e v="#N/A"/>
    <e v="#N/A"/>
  </r>
  <r>
    <s v="National Fund for Culture"/>
    <n v="981249"/>
    <s v="POPULARIZ.A DANÇA E A MÚSICA(MONT. DE GRUPOS DE DANÇAS)"/>
    <s v="Cultural Heritage"/>
    <s v="Artesanato/Folclore"/>
    <x v="1"/>
    <x v="3"/>
    <n v="0"/>
    <x v="4"/>
    <s v="Pernambuco"/>
    <n v="0"/>
    <n v="50851"/>
    <e v="#N/A"/>
    <e v="#N/A"/>
  </r>
  <r>
    <s v="National Fund for Culture"/>
    <n v="976969"/>
    <s v="Por Caminhadas Ainda Mais Distantes - As Emigrações Artísticas de Lasar Segall"/>
    <s v="Visual Arts"/>
    <s v="Plásticas"/>
    <x v="2"/>
    <x v="3"/>
    <n v="0"/>
    <x v="12"/>
    <s v="SãoPaulo"/>
    <n v="0"/>
    <n v="31250"/>
    <e v="#N/A"/>
    <e v="#N/A"/>
  </r>
  <r>
    <s v="National Fund for Culture"/>
    <n v="35897"/>
    <s v="Por caminhadas ainda mais distantes - As emigrações artísticas de Lazar Segall"/>
    <s v="Visual Arts"/>
    <s v="Exposição Itinerante"/>
    <x v="0"/>
    <x v="3"/>
    <n v="0"/>
    <x v="12"/>
    <s v="SãoPaulo"/>
    <n v="0"/>
    <n v="31250"/>
    <e v="#N/A"/>
    <e v="#N/A"/>
  </r>
  <r>
    <s v="National Fund for Culture"/>
    <n v="987646"/>
    <s v="Preparação da 24ª Bienal de São Paulo"/>
    <s v="Integrated Arts"/>
    <s v="Artes Integradas"/>
    <x v="1"/>
    <x v="3"/>
    <n v="0"/>
    <x v="12"/>
    <s v="SãoPaulo"/>
    <n v="0"/>
    <n v="1250000"/>
    <e v="#N/A"/>
    <e v="#N/A"/>
  </r>
  <r>
    <s v="National Fund for Culture"/>
    <n v="983423"/>
    <s v="PREPARAÇÃO DA XIV BIENAL"/>
    <s v="Cultural Heritage"/>
    <s v="Arquitetônico"/>
    <x v="0"/>
    <x v="3"/>
    <n v="0"/>
    <x v="12"/>
    <s v="SãoPaulo"/>
    <n v="0"/>
    <n v="1000000"/>
    <e v="#N/A"/>
    <e v="#N/A"/>
  </r>
  <r>
    <s v="National Fund for Culture"/>
    <n v="983154"/>
    <s v="PRÉ-PRODUÇÃO DO LIVROS ATHOS BULÇÃO"/>
    <s v="Cultural Heritage"/>
    <s v="Acervo"/>
    <x v="0"/>
    <x v="3"/>
    <n v="0"/>
    <x v="1"/>
    <s v="DistritoFederal"/>
    <n v="0"/>
    <n v="44500"/>
    <e v="#N/A"/>
    <e v="#N/A"/>
  </r>
  <r>
    <s v="National Fund for Culture"/>
    <n v="982466"/>
    <s v="PRESERVAÇÃO DO ACERVO BIBLIOTECA OLIVEIRA LIMA"/>
    <s v="Cultural Heritage"/>
    <s v="Acervo"/>
    <x v="0"/>
    <x v="3"/>
    <n v="0"/>
    <x v="1"/>
    <s v="DistritoFederal"/>
    <n v="0"/>
    <n v="44570"/>
    <e v="#N/A"/>
    <e v="#N/A"/>
  </r>
  <r>
    <s v="National Fund for Culture"/>
    <n v="986771"/>
    <s v="Programa de Exposição do Museu de Arte Moderna de Recufe/PE"/>
    <s v="Visual Arts"/>
    <s v="Gravura"/>
    <x v="1"/>
    <x v="3"/>
    <n v="0"/>
    <x v="4"/>
    <s v="Pernambuco"/>
    <n v="0"/>
    <n v="62500"/>
    <e v="#N/A"/>
    <e v="#N/A"/>
  </r>
  <r>
    <s v="National Fund for Culture"/>
    <n v="995059"/>
    <s v="Programa de Salvaguarda de Bens Culturais das Regiões Norte e Nordeste"/>
    <s v="Integrated Arts"/>
    <s v="Artes Integradas"/>
    <x v="1"/>
    <x v="3"/>
    <n v="0"/>
    <x v="1"/>
    <s v="DistritoFederal"/>
    <n v="0"/>
    <n v="270000"/>
    <e v="#N/A"/>
    <e v="#N/A"/>
  </r>
  <r>
    <s v="National Fund for Culture"/>
    <n v="983420"/>
    <s v="PROGRAMA PROMOÇÃO TURÍSTICAS"/>
    <s v="Cultural Heritage"/>
    <s v="Arquitetônico"/>
    <x v="0"/>
    <x v="3"/>
    <n v="0"/>
    <x v="12"/>
    <s v="SãoPaulo"/>
    <n v="0"/>
    <n v="32000"/>
    <e v="#N/A"/>
    <e v="#N/A"/>
  </r>
  <r>
    <s v="National Fund for Culture"/>
    <n v="982688"/>
    <s v="PROJETO ATHAIDE"/>
    <s v="Cultural Heritage"/>
    <s v="Arquitetônico"/>
    <x v="0"/>
    <x v="3"/>
    <n v="0"/>
    <x v="1"/>
    <s v="DistritoFederal"/>
    <n v="0"/>
    <n v="123130"/>
    <e v="#N/A"/>
    <e v="#N/A"/>
  </r>
  <r>
    <s v="National Fund for Culture"/>
    <n v="981292"/>
    <s v="PROJETO TEATRAL TUTI"/>
    <s v="Cultural Heritage"/>
    <s v="Artesanato/Folclore"/>
    <x v="1"/>
    <x v="3"/>
    <n v="0"/>
    <x v="5"/>
    <s v="RiodeJaneiro"/>
    <n v="0"/>
    <n v="14540"/>
    <e v="#N/A"/>
    <e v="#N/A"/>
  </r>
  <r>
    <s v="National Fund for Culture"/>
    <n v="989900"/>
    <s v="Projeto Viva Dourados"/>
    <s v="Performing Arts"/>
    <s v="Dança"/>
    <x v="3"/>
    <x v="3"/>
    <n v="0"/>
    <x v="26"/>
    <s v="MatoGrossodoSul"/>
    <n v="0"/>
    <n v="34352"/>
    <e v="#N/A"/>
    <e v="#N/A"/>
  </r>
  <r>
    <s v="National Fund for Culture"/>
    <n v="983113"/>
    <s v="PROJETO: CURADORES DA TERRA"/>
    <s v="Cultural Heritage"/>
    <s v="Arquitetônico"/>
    <x v="0"/>
    <x v="3"/>
    <n v="0"/>
    <x v="1"/>
    <s v="DistritoFederal"/>
    <n v="0"/>
    <n v="59704"/>
    <e v="#N/A"/>
    <e v="#N/A"/>
  </r>
  <r>
    <s v="National Fund for Culture"/>
    <n v="981247"/>
    <s v="PROJETO:ARTE NOSSA ( AQUIS.DE EQUIP. ESCOLA DE MÚSICOS)"/>
    <s v="Cultural Heritage"/>
    <s v="Acervo"/>
    <x v="0"/>
    <x v="3"/>
    <n v="0"/>
    <x v="4"/>
    <s v="Pernambuco"/>
    <n v="0"/>
    <n v="30000"/>
    <e v="#N/A"/>
    <e v="#N/A"/>
  </r>
  <r>
    <s v="National Fund for Culture"/>
    <n v="981248"/>
    <s v="PROJETO:ARTESANATO REGIONAL( REF.OFICINA DE ARTESÕES)"/>
    <s v="Cultural Heritage"/>
    <s v="Arquitetônico"/>
    <x v="0"/>
    <x v="3"/>
    <n v="0"/>
    <x v="4"/>
    <s v="Pernambuco"/>
    <n v="0"/>
    <n v="30000"/>
    <e v="#N/A"/>
    <e v="#N/A"/>
  </r>
  <r>
    <s v="National Fund for Culture"/>
    <n v="988945"/>
    <s v="PUER - Um Canto de Natal"/>
    <s v="Music"/>
    <s v="Música Popular"/>
    <x v="4"/>
    <x v="3"/>
    <n v="0"/>
    <x v="4"/>
    <s v="Pernambuco"/>
    <n v="0"/>
    <n v="20000"/>
    <e v="#N/A"/>
    <e v="#N/A"/>
  </r>
  <r>
    <s v="National Fund for Culture"/>
    <n v="985413"/>
    <s v="Pulsarte"/>
    <s v="Integrated Arts"/>
    <s v="Artes Integradas"/>
    <x v="1"/>
    <x v="3"/>
    <n v="0"/>
    <x v="20"/>
    <s v="Alagoas"/>
    <n v="0"/>
    <n v="15392"/>
    <e v="#N/A"/>
    <e v="#N/A"/>
  </r>
  <r>
    <s v="National Fund for Culture"/>
    <n v="987476"/>
    <s v="Qualificação da Orquestra Municipal de Ivoti"/>
    <s v="Music"/>
    <s v="Música Popular"/>
    <x v="4"/>
    <x v="3"/>
    <n v="0"/>
    <x v="0"/>
    <s v="RioGrandedoSul"/>
    <n v="0"/>
    <n v="8145.5"/>
    <e v="#N/A"/>
    <e v="#N/A"/>
  </r>
  <r>
    <s v="National Fund for Culture"/>
    <n v="983424"/>
    <s v="REAL. FILME MÉDIA METRAGEM &quot;SEU NENÊ&quot;"/>
    <s v="Cultural Heritage"/>
    <s v="Arquitetônico"/>
    <x v="0"/>
    <x v="3"/>
    <n v="0"/>
    <x v="12"/>
    <s v="SãoPaulo"/>
    <n v="0"/>
    <n v="181489.6"/>
    <e v="#N/A"/>
    <e v="#N/A"/>
  </r>
  <r>
    <s v="National Fund for Culture"/>
    <n v="981285"/>
    <s v="REALIZAÇÃO  EVENTO DE ENTREGA DO PRÊMIO DA CULTURA/1998"/>
    <s v="Cultural Heritage"/>
    <s v="Arquitetônico"/>
    <x v="0"/>
    <x v="3"/>
    <n v="0"/>
    <x v="5"/>
    <s v="RiodeJaneiro"/>
    <n v="0"/>
    <n v="81233.679999999993"/>
    <e v="#N/A"/>
    <e v="#N/A"/>
  </r>
  <r>
    <s v="National Fund for Culture"/>
    <n v="989975"/>
    <s v="Realizaçào do Festival de Música Nativista"/>
    <s v="Music"/>
    <s v="Música Popular"/>
    <x v="4"/>
    <x v="3"/>
    <n v="0"/>
    <x v="0"/>
    <s v="RioGrandedoSul"/>
    <n v="0"/>
    <n v="8000"/>
    <e v="#N/A"/>
    <e v="#N/A"/>
  </r>
  <r>
    <s v="National Fund for Culture"/>
    <n v="983408"/>
    <s v="REALIZAÇÃO DO FESTIVAL: &quot;MOENDA DA CANÇÃO&quot; ( FNC)"/>
    <s v="Cultural Heritage"/>
    <s v="Artesanato/Folclore"/>
    <x v="1"/>
    <x v="3"/>
    <n v="0"/>
    <x v="0"/>
    <s v="RioGrandedoSul"/>
    <n v="0"/>
    <n v="50000"/>
    <e v="#N/A"/>
    <e v="#N/A"/>
  </r>
  <r>
    <s v="National Fund for Culture"/>
    <n v="981241"/>
    <s v="REALIZAÇÃO DO IV FENARTE"/>
    <s v="Cultural Heritage"/>
    <s v="Artesanato/Folclore"/>
    <x v="1"/>
    <x v="3"/>
    <n v="0"/>
    <x v="8"/>
    <s v="Paraíba"/>
    <n v="0"/>
    <n v="120000"/>
    <e v="#N/A"/>
    <e v="#N/A"/>
  </r>
  <r>
    <s v="National Fund for Culture"/>
    <n v="986784"/>
    <s v="Reconstituição da Fortaleza de Santa Catarina"/>
    <s v="Cultural Heritage"/>
    <s v="Arquitetônico"/>
    <x v="0"/>
    <x v="3"/>
    <n v="0"/>
    <x v="8"/>
    <s v="Paraíba"/>
    <n v="0"/>
    <n v="70000"/>
    <e v="#N/A"/>
    <e v="#N/A"/>
  </r>
  <r>
    <s v="National Fund for Culture"/>
    <n v="988649"/>
    <s v="Recuperação da Cobertura do Chalé Tavares Cardoso"/>
    <s v="Cultural Heritage"/>
    <s v="Arquitetônico"/>
    <x v="0"/>
    <x v="3"/>
    <n v="0"/>
    <x v="11"/>
    <s v="Pará"/>
    <n v="0"/>
    <n v="125000"/>
    <e v="#N/A"/>
    <e v="#N/A"/>
  </r>
  <r>
    <s v="National Fund for Culture"/>
    <n v="981612"/>
    <s v="RECUPERAÇÃO DA IGREJA MATRIZ"/>
    <s v="Cultural Heritage"/>
    <s v="Arquitetônico"/>
    <x v="0"/>
    <x v="3"/>
    <n v="0"/>
    <x v="21"/>
    <s v="Bahia"/>
    <n v="0"/>
    <n v="237888.75"/>
    <e v="#N/A"/>
    <e v="#N/A"/>
  </r>
  <r>
    <s v="National Fund for Culture"/>
    <n v="983410"/>
    <s v="RECUPERAÇÃO DA IGREJA NOSSA SENHORA DA CONCEIÇÃO"/>
    <s v="Cultural Heritage"/>
    <s v="Arquitetônico"/>
    <x v="0"/>
    <x v="3"/>
    <n v="0"/>
    <x v="7"/>
    <s v="Sergipe"/>
    <n v="0"/>
    <n v="47961.99"/>
    <e v="#N/A"/>
    <e v="#N/A"/>
  </r>
  <r>
    <s v="National Fund for Culture"/>
    <n v="968775"/>
    <s v="Recuperação da Paróquia de  São José da Lagoa Tapada"/>
    <s v="Cultural Heritage"/>
    <s v="Arquitetônico"/>
    <x v="0"/>
    <x v="3"/>
    <n v="0"/>
    <x v="8"/>
    <s v="Paraíba"/>
    <n v="0"/>
    <n v="46270"/>
    <e v="#N/A"/>
    <e v="#N/A"/>
  </r>
  <r>
    <s v="National Fund for Culture"/>
    <n v="976437"/>
    <s v="Recuperação do Cine Teatro São José"/>
    <s v="Cultural Heritage"/>
    <s v="Arquitetônico"/>
    <x v="0"/>
    <x v="3"/>
    <n v="0"/>
    <x v="16"/>
    <s v="EspíritoSanto"/>
    <n v="0"/>
    <n v="75000"/>
    <e v="#N/A"/>
    <e v="#N/A"/>
  </r>
  <r>
    <s v="National Fund for Culture"/>
    <n v="987620"/>
    <s v="Reedição dos 6 primeiros números da Revista do IGHBA"/>
    <s v="Humanities"/>
    <s v="História"/>
    <x v="1"/>
    <x v="3"/>
    <n v="0"/>
    <x v="21"/>
    <s v="Bahia"/>
    <n v="0"/>
    <n v="17180"/>
    <e v="#N/A"/>
    <e v="#N/A"/>
  </r>
  <r>
    <s v="National Fund for Culture"/>
    <n v="987617"/>
    <s v="Reestruturação do Centro de Documentação da ALB"/>
    <s v="Humanities"/>
    <s v="Arquivo"/>
    <x v="5"/>
    <x v="3"/>
    <n v="0"/>
    <x v="21"/>
    <s v="Bahia"/>
    <n v="0"/>
    <n v="150000"/>
    <e v="#N/A"/>
    <e v="#N/A"/>
  </r>
  <r>
    <s v="National Fund for Culture"/>
    <n v="983375"/>
    <s v="REF.AMPLI.E EQUIP.DE CENTRO CULTURAL"/>
    <s v="Cultural Heritage"/>
    <s v="Arquitetônico"/>
    <x v="0"/>
    <x v="3"/>
    <n v="0"/>
    <x v="17"/>
    <s v="Maranhão"/>
    <n v="0"/>
    <n v="40000"/>
    <e v="#N/A"/>
    <e v="#N/A"/>
  </r>
  <r>
    <s v="National Fund for Culture"/>
    <n v="981212"/>
    <s v="REF.E AMPL. DE CENTRO CULTURAL"/>
    <s v="Cultural Heritage"/>
    <s v="Arquitetônico"/>
    <x v="0"/>
    <x v="3"/>
    <n v="0"/>
    <x v="14"/>
    <s v="Goiás"/>
    <n v="0"/>
    <n v="100000"/>
    <e v="#N/A"/>
    <e v="#N/A"/>
  </r>
  <r>
    <s v="National Fund for Culture"/>
    <n v="981243"/>
    <s v="REF.E AMPL.EM CENTRO CULTURAL 60.000 (E) + 10.000 (ORÇ)"/>
    <s v="Cultural Heritage"/>
    <s v="Arquitetônico"/>
    <x v="0"/>
    <x v="3"/>
    <n v="0"/>
    <x v="8"/>
    <s v="Paraíba"/>
    <n v="0"/>
    <n v="70000"/>
    <e v="#N/A"/>
    <e v="#N/A"/>
  </r>
  <r>
    <s v="National Fund for Culture"/>
    <n v="988584"/>
    <s v="Reforma da Antiga Prefeitura Municipal e Adaptação para Museu"/>
    <s v="Cultural Heritage"/>
    <s v="Arquitetônico"/>
    <x v="0"/>
    <x v="3"/>
    <n v="0"/>
    <x v="14"/>
    <s v="Goiás"/>
    <n v="0"/>
    <n v="57626.69"/>
    <e v="#N/A"/>
    <e v="#N/A"/>
  </r>
  <r>
    <s v="National Fund for Culture"/>
    <n v="981213"/>
    <s v="REFORMA DA BIBLIOTECA"/>
    <s v="Cultural Heritage"/>
    <s v="Arquitetônico"/>
    <x v="0"/>
    <x v="3"/>
    <n v="0"/>
    <x v="14"/>
    <s v="Goiás"/>
    <n v="0"/>
    <n v="50000"/>
    <e v="#N/A"/>
    <e v="#N/A"/>
  </r>
  <r>
    <s v="National Fund for Culture"/>
    <n v="968133"/>
    <s v="Reforma da Casa Coelho Rodrigues para Instalação do Museu Ozildo Albano"/>
    <s v="Cultural Heritage"/>
    <s v="Arquitetônico"/>
    <x v="0"/>
    <x v="3"/>
    <n v="0"/>
    <x v="10"/>
    <s v="Piauí"/>
    <n v="0"/>
    <n v="158004"/>
    <e v="#N/A"/>
    <e v="#N/A"/>
  </r>
  <r>
    <s v="National Fund for Culture"/>
    <n v="981309"/>
    <s v="REFORMA DA CASA DE CULTURA (ENCOSTA)"/>
    <s v="Cultural Heritage"/>
    <s v="Arquitetônico"/>
    <x v="0"/>
    <x v="3"/>
    <n v="0"/>
    <x v="0"/>
    <s v="RioGrandedoSul"/>
    <n v="0"/>
    <n v="31250"/>
    <e v="#N/A"/>
    <e v="#N/A"/>
  </r>
  <r>
    <s v="National Fund for Culture"/>
    <n v="976814"/>
    <s v="Reforma da Casa de Cultura de Três Lagoas"/>
    <s v="Cultural Heritage"/>
    <s v="Arquitetônico"/>
    <x v="0"/>
    <x v="3"/>
    <n v="0"/>
    <x v="26"/>
    <s v="MatoGrossodoSul"/>
    <n v="0"/>
    <n v="40000"/>
    <e v="#N/A"/>
    <e v="#N/A"/>
  </r>
  <r>
    <s v="National Fund for Culture"/>
    <n v="983433"/>
    <s v="REFORMA DA IGREJA DE PICADA HOLANDA"/>
    <s v="Cultural Heritage"/>
    <s v="Arquitetônico"/>
    <x v="0"/>
    <x v="3"/>
    <n v="0"/>
    <x v="0"/>
    <s v="RioGrandedoSul"/>
    <n v="0"/>
    <n v="50387.26"/>
    <e v="#N/A"/>
    <e v="#N/A"/>
  </r>
  <r>
    <s v="National Fund for Culture"/>
    <n v="975698"/>
    <s v="Reforma do Museu e Arquivo Histórico Municipal"/>
    <s v="Cultural Heritage"/>
    <s v="Arquitetônico"/>
    <x v="0"/>
    <x v="3"/>
    <n v="0"/>
    <x v="0"/>
    <s v="RioGrandedoSul"/>
    <n v="0"/>
    <n v="42000"/>
    <e v="#N/A"/>
    <e v="#N/A"/>
  </r>
  <r>
    <s v="National Fund for Culture"/>
    <n v="986196"/>
    <s v="Reforma do Teatro Independência"/>
    <s v="Cultural Heritage"/>
    <s v="Arquitetônico"/>
    <x v="0"/>
    <x v="3"/>
    <n v="0"/>
    <x v="0"/>
    <s v="RioGrandedoSul"/>
    <n v="0"/>
    <n v="41249"/>
    <e v="#N/A"/>
    <e v="#N/A"/>
  </r>
  <r>
    <s v="National Fund for Culture"/>
    <n v="983412"/>
    <s v="REFORMA DO TEATRO MUNICIPAL"/>
    <s v="Cultural Heritage"/>
    <s v="Arquitetônico"/>
    <x v="0"/>
    <x v="3"/>
    <n v="0"/>
    <x v="12"/>
    <s v="SãoPaulo"/>
    <n v="0"/>
    <n v="125000"/>
    <e v="#N/A"/>
    <e v="#N/A"/>
  </r>
  <r>
    <s v="National Fund for Culture"/>
    <n v="987656"/>
    <s v="Reforma do Teatro Municipal Álvaro Augusto da Cunha Rocha"/>
    <s v="Cultural Heritage"/>
    <s v="Arquitetônico"/>
    <x v="0"/>
    <x v="3"/>
    <n v="0"/>
    <x v="9"/>
    <s v="Paraná"/>
    <n v="0"/>
    <n v="75000"/>
    <e v="#N/A"/>
    <e v="#N/A"/>
  </r>
  <r>
    <s v="National Fund for Culture"/>
    <n v="988944"/>
    <s v="Reforma e Adequação de Patrimônio Tombado - Centro Cultural Bernardo Mascarenhas"/>
    <s v="Integrated Arts"/>
    <s v="Artes Integradas"/>
    <x v="1"/>
    <x v="3"/>
    <n v="0"/>
    <x v="3"/>
    <s v="MinasGerais"/>
    <n v="0"/>
    <n v="50000"/>
    <e v="#N/A"/>
    <e v="#N/A"/>
  </r>
  <r>
    <s v="National Fund for Culture"/>
    <n v="981283"/>
    <s v="REFORMA E AMPL. DE CENTRO CULTURAL"/>
    <s v="Cultural Heritage"/>
    <s v="Arquitetônico"/>
    <x v="0"/>
    <x v="3"/>
    <n v="0"/>
    <x v="5"/>
    <s v="RiodeJaneiro"/>
    <n v="0"/>
    <n v="30000"/>
    <e v="#N/A"/>
    <e v="#N/A"/>
  </r>
  <r>
    <s v="National Fund for Culture"/>
    <n v="983396"/>
    <s v="REFORMA E AMPLIAÇÃO DE CENTRO CULTURAL"/>
    <s v="Cultural Heritage"/>
    <s v="Arquitetônico"/>
    <x v="0"/>
    <x v="3"/>
    <n v="0"/>
    <x v="0"/>
    <s v="RioGrandedoSul"/>
    <n v="0"/>
    <n v="48000"/>
    <e v="#N/A"/>
    <e v="#N/A"/>
  </r>
  <r>
    <s v="National Fund for Culture"/>
    <n v="983418"/>
    <s v="REFORMA E AMPLIAÇÃO DE CENTRO CULTURAL"/>
    <s v="Cultural Heritage"/>
    <s v="Arquitetônico"/>
    <x v="0"/>
    <x v="3"/>
    <n v="0"/>
    <x v="12"/>
    <s v="SãoPaulo"/>
    <n v="0"/>
    <n v="54205.48"/>
    <e v="#N/A"/>
    <e v="#N/A"/>
  </r>
  <r>
    <s v="National Fund for Culture"/>
    <n v="989945"/>
    <s v="Reforma e ampliação de Centro Cultural em Tabuleiro do Norte/ CE."/>
    <s v="Cultural Heritage"/>
    <s v="Arquitetônico"/>
    <x v="0"/>
    <x v="3"/>
    <n v="0"/>
    <x v="6"/>
    <s v="Ceará"/>
    <n v="0"/>
    <n v="45000"/>
    <e v="#N/A"/>
    <e v="#N/A"/>
  </r>
  <r>
    <s v="National Fund for Culture"/>
    <n v="988953"/>
    <s v="Reformulação do Circuito de Visitação do Museu Solar Monjardim"/>
    <s v="Cultural Heritage"/>
    <s v="Museu"/>
    <x v="2"/>
    <x v="3"/>
    <n v="0"/>
    <x v="16"/>
    <s v="EspíritoSanto"/>
    <n v="0"/>
    <n v="60891.87"/>
    <e v="#N/A"/>
    <e v="#N/A"/>
  </r>
  <r>
    <s v="National Fund for Culture"/>
    <n v="975230"/>
    <s v="Registro e Memória ADSABA  Dez Anos"/>
    <s v="Integrated Arts"/>
    <s v="Artes Integradas"/>
    <x v="1"/>
    <x v="3"/>
    <n v="0"/>
    <x v="25"/>
    <s v="Acre"/>
    <n v="0"/>
    <n v="37500"/>
    <e v="#N/A"/>
    <e v="#N/A"/>
  </r>
  <r>
    <s v="National Fund for Culture"/>
    <n v="975637"/>
    <s v="Repertório Rádio MEC"/>
    <s v="Music"/>
    <s v="Música Popular"/>
    <x v="4"/>
    <x v="3"/>
    <n v="0"/>
    <x v="5"/>
    <s v="RiodeJaneiro"/>
    <n v="0"/>
    <n v="60000"/>
    <e v="#N/A"/>
    <e v="#N/A"/>
  </r>
  <r>
    <s v="National Fund for Culture"/>
    <n v="981044"/>
    <s v="REST. DA RESIDÊNCIA MARQUES DE PARANAGUA - CGCON - 177/98"/>
    <s v="Cultural Heritage"/>
    <s v="História"/>
    <x v="1"/>
    <x v="3"/>
    <n v="0"/>
    <x v="12"/>
    <s v="SãoPaulo"/>
    <n v="0"/>
    <n v="87500"/>
    <e v="#N/A"/>
    <e v="#N/A"/>
  </r>
  <r>
    <s v="National Fund for Culture"/>
    <n v="980176"/>
    <s v="REST. IGREJA SÃO PEDRO GONÇALVES - CENT. HIST."/>
    <s v="Cultural Heritage"/>
    <s v="História"/>
    <x v="1"/>
    <x v="3"/>
    <n v="0"/>
    <x v="8"/>
    <s v="Paraíba"/>
    <n v="0"/>
    <n v="170000"/>
    <e v="#N/A"/>
    <e v="#N/A"/>
  </r>
  <r>
    <s v="National Fund for Culture"/>
    <n v="983377"/>
    <s v="REST. PRÉDIO DA IG. Nª SRª CONCEIÇÃO"/>
    <s v="Cultural Heritage"/>
    <s v="Arquitetônico"/>
    <x v="0"/>
    <x v="3"/>
    <n v="0"/>
    <x v="3"/>
    <s v="MinasGerais"/>
    <n v="0"/>
    <n v="37500"/>
    <e v="#N/A"/>
    <e v="#N/A"/>
  </r>
  <r>
    <s v="National Fund for Culture"/>
    <n v="976456"/>
    <s v="Restauração da Antiga Igreja Matriz de Nossa Senhora da Piedade"/>
    <s v="Cultural Heritage"/>
    <s v="Arquitetônico"/>
    <x v="0"/>
    <x v="3"/>
    <n v="0"/>
    <x v="14"/>
    <s v="Goiás"/>
    <n v="0"/>
    <n v="50000"/>
    <e v="#N/A"/>
    <e v="#N/A"/>
  </r>
  <r>
    <s v="National Fund for Culture"/>
    <n v="980156"/>
    <s v="RESTAURAÇÃO DA FORTALEZA SÃO JOSÉ DE MACAPÁ"/>
    <s v="Cultural Heritage"/>
    <s v="História"/>
    <x v="1"/>
    <x v="3"/>
    <n v="0"/>
    <x v="13"/>
    <s v="Amapá"/>
    <n v="0"/>
    <n v="163052"/>
    <e v="#N/A"/>
    <e v="#N/A"/>
  </r>
  <r>
    <s v="National Fund for Culture"/>
    <n v="983267"/>
    <s v="RESTAURAÇÃO DA IGREJA N S DO CARMO"/>
    <s v="Cultural Heritage"/>
    <s v="Arquitetônico"/>
    <x v="0"/>
    <x v="3"/>
    <n v="0"/>
    <x v="14"/>
    <s v="Goiás"/>
    <n v="0"/>
    <n v="60000"/>
    <e v="#N/A"/>
    <e v="#N/A"/>
  </r>
  <r>
    <s v="National Fund for Culture"/>
    <n v="987478"/>
    <s v="Restauração das Casas do Núcleo de Colonização Alemã do Vale Feitoria"/>
    <s v="Cultural Heritage"/>
    <s v="Arquitetônico"/>
    <x v="0"/>
    <x v="3"/>
    <n v="0"/>
    <x v="0"/>
    <s v="RioGrandedoSul"/>
    <n v="0"/>
    <n v="50000"/>
    <e v="#N/A"/>
    <e v="#N/A"/>
  </r>
  <r>
    <s v="National Fund for Culture"/>
    <n v="981250"/>
    <s v="RESTAURAÇÃO DE CINE TEATRO DIAMANTE"/>
    <s v="Cultural Heritage"/>
    <s v="Arquitetônico"/>
    <x v="0"/>
    <x v="3"/>
    <n v="0"/>
    <x v="4"/>
    <s v="Pernambuco"/>
    <n v="0"/>
    <n v="42000"/>
    <e v="#N/A"/>
    <e v="#N/A"/>
  </r>
  <r>
    <s v="National Fund for Culture"/>
    <n v="975658"/>
    <s v="Restauração do Altar da Igreja Matriz de Sant'Anna"/>
    <s v="Cultural Heritage"/>
    <s v="Arquitetônico"/>
    <x v="0"/>
    <x v="3"/>
    <n v="0"/>
    <x v="12"/>
    <s v="SãoPaulo"/>
    <n v="0"/>
    <n v="160000"/>
    <e v="#N/A"/>
    <e v="#N/A"/>
  </r>
  <r>
    <s v="National Fund for Culture"/>
    <n v="987884"/>
    <s v="Restauração do Antigo Seminário Seráfico São Luiz de Tolosa"/>
    <s v="Cultural Heritage"/>
    <s v="Arquitetônico"/>
    <x v="0"/>
    <x v="3"/>
    <n v="0"/>
    <x v="9"/>
    <s v="Paraná"/>
    <n v="0"/>
    <n v="100000"/>
    <e v="#N/A"/>
    <e v="#N/A"/>
  </r>
  <r>
    <s v="National Fund for Culture"/>
    <n v="985027"/>
    <s v="Restauração do Prédio da Casa de Cultura"/>
    <s v="Cultural Heritage"/>
    <s v="Arquitetônico"/>
    <x v="0"/>
    <x v="3"/>
    <n v="0"/>
    <x v="0"/>
    <s v="RioGrandedoSul"/>
    <n v="0"/>
    <n v="40478"/>
    <e v="#N/A"/>
    <e v="#N/A"/>
  </r>
  <r>
    <s v="National Fund for Culture"/>
    <n v="975332"/>
    <s v="Restauração do prédio da Sociedade Pradense de Mútuo Socorro"/>
    <s v="Cultural Heritage"/>
    <s v="Arquitetônico"/>
    <x v="0"/>
    <x v="3"/>
    <n v="0"/>
    <x v="0"/>
    <s v="RioGrandedoSul"/>
    <n v="0"/>
    <n v="75000"/>
    <e v="#N/A"/>
    <e v="#N/A"/>
  </r>
  <r>
    <s v="National Fund for Culture"/>
    <n v="983398"/>
    <s v="RESTAURAÇÃO DO PRÉDIO HISTÓRICO"/>
    <s v="Cultural Heritage"/>
    <s v="Arquitetônico"/>
    <x v="0"/>
    <x v="3"/>
    <n v="0"/>
    <x v="0"/>
    <s v="RioGrandedoSul"/>
    <n v="0"/>
    <n v="60000"/>
    <e v="#N/A"/>
    <e v="#N/A"/>
  </r>
  <r>
    <s v="National Fund for Culture"/>
    <n v="987893"/>
    <s v="Restauração do Prédio Público Municipal"/>
    <s v="Cultural Heritage"/>
    <s v="Acervos Museológicos"/>
    <x v="0"/>
    <x v="3"/>
    <n v="0"/>
    <x v="20"/>
    <s v="Alagoas"/>
    <n v="0"/>
    <n v="151753.64000000001"/>
    <e v="#N/A"/>
    <e v="#N/A"/>
  </r>
  <r>
    <s v="National Fund for Culture"/>
    <n v="981207"/>
    <s v="Retrato Falado do Poeta  Castro Alves - Finalização"/>
    <s v="Audiovisual"/>
    <s v="Produção Cinematográfica"/>
    <x v="2"/>
    <x v="3"/>
    <n v="0"/>
    <x v="1"/>
    <s v="DistritoFederal"/>
    <n v="0"/>
    <n v="10000"/>
    <e v="#N/A"/>
    <e v="#N/A"/>
  </r>
  <r>
    <s v="National Fund for Culture"/>
    <n v="983437"/>
    <s v="Reuniões focais da Pesquisa de Avaliação Contigente do Programa BID - Cultura"/>
    <s v="Cultural Heritage"/>
    <s v="Acervo"/>
    <x v="0"/>
    <x v="3"/>
    <n v="0"/>
    <x v="12"/>
    <s v="SãoPaulo"/>
    <n v="0"/>
    <n v="32000"/>
    <e v="#N/A"/>
    <e v="#N/A"/>
  </r>
  <r>
    <s v="National Fund for Culture"/>
    <n v="981246"/>
    <s v="REVIT. TORRE DE MALAKOFF (CANCELADO R$ 40.415,40 )"/>
    <s v="Cultural Heritage"/>
    <s v="Arquitetônico"/>
    <x v="0"/>
    <x v="3"/>
    <n v="0"/>
    <x v="4"/>
    <s v="Pernambuco"/>
    <n v="0"/>
    <n v="119445.6"/>
    <e v="#N/A"/>
    <e v="#N/A"/>
  </r>
  <r>
    <s v="National Fund for Culture"/>
    <n v="983378"/>
    <s v="REVITALIZ. BIBLIOTECA LUIS DE BESSA"/>
    <s v="Cultural Heritage"/>
    <s v="Arquitetônico"/>
    <x v="0"/>
    <x v="3"/>
    <n v="0"/>
    <x v="3"/>
    <s v="MinasGerais"/>
    <n v="0"/>
    <n v="187500"/>
    <e v="#N/A"/>
    <e v="#N/A"/>
  </r>
  <r>
    <s v="National Fund for Culture"/>
    <n v="987458"/>
    <s v="Revitalização do Teatro de Saquarema"/>
    <s v="Cultural Heritage"/>
    <s v="Arquitetônico"/>
    <x v="0"/>
    <x v="3"/>
    <n v="0"/>
    <x v="5"/>
    <s v="RiodeJaneiro"/>
    <n v="0"/>
    <n v="37500"/>
    <e v="#N/A"/>
    <e v="#N/A"/>
  </r>
  <r>
    <s v="National Fund for Culture"/>
    <n v="981218"/>
    <s v="Rio Cine Festival (XIV)"/>
    <s v="Audiovisual"/>
    <s v="Difusão"/>
    <x v="5"/>
    <x v="3"/>
    <n v="0"/>
    <x v="5"/>
    <s v="RiodeJaneiro"/>
    <n v="0"/>
    <n v="50000"/>
    <e v="#N/A"/>
    <e v="#N/A"/>
  </r>
  <r>
    <s v="National Fund for Culture"/>
    <n v="987285"/>
    <s v="Salão Internacional de Humor de Piracicaba (25º)"/>
    <s v="Visual Arts"/>
    <s v="Gráficas"/>
    <x v="1"/>
    <x v="3"/>
    <n v="0"/>
    <x v="12"/>
    <s v="SãoPaulo"/>
    <n v="0"/>
    <n v="50000"/>
    <e v="#N/A"/>
    <e v="#N/A"/>
  </r>
  <r>
    <s v="National Fund for Culture"/>
    <n v="980174"/>
    <s v="SALVADOR ERA ASSIM"/>
    <s v="Cultural Heritage"/>
    <s v="Artesanato/Folclore"/>
    <x v="1"/>
    <x v="3"/>
    <n v="0"/>
    <x v="21"/>
    <s v="Bahia"/>
    <n v="0"/>
    <n v="25000"/>
    <e v="#N/A"/>
    <e v="#N/A"/>
  </r>
  <r>
    <s v="National Fund for Culture"/>
    <n v="981254"/>
    <s v="SÃO JOÃO: SETENTA ANOS DE FORRÓ"/>
    <s v="Cultural Heritage"/>
    <s v="Artesanato/Folclore"/>
    <x v="1"/>
    <x v="3"/>
    <n v="0"/>
    <x v="4"/>
    <s v="Pernambuco"/>
    <n v="0"/>
    <n v="35000"/>
    <e v="#N/A"/>
    <e v="#N/A"/>
  </r>
  <r>
    <s v="National Fund for Culture"/>
    <n v="987923"/>
    <s v="Semana Euclidiana 98 - Cem Anos de Euclides em São José"/>
    <s v="Integrated Arts"/>
    <s v="Artes Integradas"/>
    <x v="1"/>
    <x v="3"/>
    <n v="0"/>
    <x v="12"/>
    <s v="SãoPaulo"/>
    <n v="0"/>
    <n v="62500"/>
    <e v="#N/A"/>
    <e v="#N/A"/>
  </r>
  <r>
    <s v="National Fund for Culture"/>
    <n v="987035"/>
    <s v="Semana Santa/98 - em Planaltina - DF"/>
    <s v="Performing Arts"/>
    <s v="Teatro"/>
    <x v="0"/>
    <x v="3"/>
    <n v="0"/>
    <x v="1"/>
    <s v="DistritoFederal"/>
    <n v="0"/>
    <n v="50000"/>
    <e v="#N/A"/>
    <e v="#N/A"/>
  </r>
  <r>
    <s v="National Fund for Culture"/>
    <n v="981219"/>
    <s v="Seminário de Cinema e Televisão do Mercosul (II)"/>
    <s v="Audiovisual"/>
    <s v="Difusão"/>
    <x v="5"/>
    <x v="3"/>
    <n v="0"/>
    <x v="22"/>
    <s v="SantaCatarina"/>
    <n v="0"/>
    <n v="15000"/>
    <e v="#N/A"/>
    <e v="#N/A"/>
  </r>
  <r>
    <s v="National Fund for Culture"/>
    <n v="986134"/>
    <s v="Seminário internacional de Dança de Brasília  (VII)"/>
    <s v="Performing Arts"/>
    <s v="Dança"/>
    <x v="3"/>
    <x v="3"/>
    <n v="0"/>
    <x v="1"/>
    <s v="DistritoFederal"/>
    <n v="0"/>
    <n v="50000"/>
    <e v="#N/A"/>
    <e v="#N/A"/>
  </r>
  <r>
    <s v="National Fund for Culture"/>
    <n v="980793"/>
    <s v="SEMINÁRIO, ARTE, JUVENTUDE CGCON- 186/98"/>
    <s v="Cultural Heritage"/>
    <s v="Arquitetônico"/>
    <x v="0"/>
    <x v="3"/>
    <n v="0"/>
    <x v="5"/>
    <s v="RiodeJaneiro"/>
    <n v="0"/>
    <n v="60000"/>
    <e v="#N/A"/>
    <e v="#N/A"/>
  </r>
  <r>
    <s v="National Fund for Culture"/>
    <n v="987624"/>
    <s v="Seminário: O Caminho Brasileiro para a sua Independência"/>
    <s v="Humanities"/>
    <s v="História"/>
    <x v="1"/>
    <x v="3"/>
    <n v="0"/>
    <x v="21"/>
    <s v="Bahia"/>
    <n v="0"/>
    <n v="20000"/>
    <e v="#N/A"/>
    <e v="#N/A"/>
  </r>
  <r>
    <s v="National Fund for Culture"/>
    <n v="987609"/>
    <s v="Término da Casa da Cultura"/>
    <s v="Cultural Heritage"/>
    <s v="Arquitetônico"/>
    <x v="0"/>
    <x v="3"/>
    <n v="0"/>
    <x v="9"/>
    <s v="Paraná"/>
    <n v="0"/>
    <n v="50000"/>
    <e v="#N/A"/>
    <e v="#N/A"/>
  </r>
  <r>
    <s v="National Fund for Culture"/>
    <n v="980161"/>
    <s v="VIDA E OBRA DE RUY BARBOSA/TEIXEIRA DE FREITAS"/>
    <s v="Cultural Heritage"/>
    <s v="Arquitetônico"/>
    <x v="0"/>
    <x v="3"/>
    <n v="0"/>
    <x v="21"/>
    <s v="Bahia"/>
    <n v="0"/>
    <n v="45000"/>
    <e v="#N/A"/>
    <e v="#N/A"/>
  </r>
  <r>
    <s v="National Fund for Culture"/>
    <n v="981217"/>
    <s v="Vitória Cine Vídeo (V)"/>
    <s v="Audiovisual"/>
    <s v="Difusão"/>
    <x v="5"/>
    <x v="3"/>
    <n v="0"/>
    <x v="16"/>
    <s v="EspíritoSanto"/>
    <n v="0"/>
    <n v="20000"/>
    <e v="#N/A"/>
    <e v="#N/A"/>
  </r>
  <r>
    <s v="National Fund for Culture"/>
    <n v="988888"/>
    <s v="Xavante 50 Anos de Contato"/>
    <s v="Cultural Heritage"/>
    <s v="Cultura Indígena"/>
    <x v="3"/>
    <x v="3"/>
    <n v="0"/>
    <x v="18"/>
    <s v="MatoGrosso"/>
    <n v="0"/>
    <n v="37520"/>
    <e v="#N/A"/>
    <e v="#N/A"/>
  </r>
  <r>
    <s v="National Fund for Culture"/>
    <n v="986976"/>
    <s v="XXXIV Festival Nacional de Cantadores Repentistas e Poetas Cordelistas"/>
    <s v="Music"/>
    <s v="Música Popular"/>
    <x v="4"/>
    <x v="3"/>
    <n v="0"/>
    <x v="1"/>
    <s v="DistritoFederal"/>
    <n v="0"/>
    <n v="32500"/>
    <e v="#N/A"/>
    <e v="#N/A"/>
  </r>
  <r>
    <s v="National Fund for Culture"/>
    <n v="995269"/>
    <s v=" VIII Festival de Teatro de Curitiba"/>
    <s v="Performing Arts"/>
    <s v="Teatro"/>
    <x v="0"/>
    <x v="4"/>
    <n v="0"/>
    <x v="9"/>
    <s v="Paraná"/>
    <n v="0"/>
    <n v="70000"/>
    <e v="#N/A"/>
    <e v="#N/A"/>
  </r>
  <r>
    <s v="National Fund for Culture"/>
    <n v="995138"/>
    <s v="12º - Festival Internacional de Teatro de Bonecos de Canela"/>
    <s v="Performing Arts"/>
    <s v="Teatro"/>
    <x v="0"/>
    <x v="4"/>
    <n v="0"/>
    <x v="0"/>
    <s v="RioGrandedoSul"/>
    <n v="0"/>
    <n v="40768.800000000003"/>
    <e v="#N/A"/>
    <e v="#N/A"/>
  </r>
  <r>
    <s v="National Fund for Culture"/>
    <n v="995212"/>
    <s v="26° Salão Internacional de Humor de Piracicaba"/>
    <s v="Visual Arts"/>
    <s v="Gráficas"/>
    <x v="1"/>
    <x v="4"/>
    <n v="0"/>
    <x v="12"/>
    <s v="SãoPaulo"/>
    <n v="0"/>
    <n v="133000"/>
    <e v="#N/A"/>
    <e v="#N/A"/>
  </r>
  <r>
    <s v="National Fund for Culture"/>
    <n v="996853"/>
    <s v="2ª CONFERÊNCIA NACIONAL DE CULTURA - CULT - 99"/>
    <s v="Humanities"/>
    <s v="Evento Literário"/>
    <x v="3"/>
    <x v="4"/>
    <n v="0"/>
    <x v="1"/>
    <s v="DistritoFederal"/>
    <n v="0"/>
    <n v="43750"/>
    <e v="#N/A"/>
    <e v="#N/A"/>
  </r>
  <r>
    <s v="National Fund for Culture"/>
    <n v="996117"/>
    <s v="3ª Etapa da Construção de um teatro acoplado ao Centro Comercial e Cultural em Guaramiranga"/>
    <s v="Cultural Heritage"/>
    <s v="Arquitetônico"/>
    <x v="0"/>
    <x v="4"/>
    <n v="0"/>
    <x v="6"/>
    <s v="Ceará"/>
    <n v="0"/>
    <n v="120000"/>
    <e v="#N/A"/>
    <e v="#N/A"/>
  </r>
  <r>
    <s v="National Fund for Culture"/>
    <n v="997877"/>
    <s v="500 ANOS DE RUY BARBOSA"/>
    <s v="Cultural Heritage"/>
    <s v="Arquitetônico"/>
    <x v="0"/>
    <x v="4"/>
    <n v="0"/>
    <x v="21"/>
    <s v="Bahia"/>
    <n v="0"/>
    <n v="40000"/>
    <e v="#N/A"/>
    <e v="#N/A"/>
  </r>
  <r>
    <s v="National Fund for Culture"/>
    <n v="997880"/>
    <s v="500 ANOS DEPOIS"/>
    <s v="Cultural Heritage"/>
    <s v="História"/>
    <x v="1"/>
    <x v="4"/>
    <n v="0"/>
    <x v="21"/>
    <s v="Bahia"/>
    <n v="0"/>
    <n v="8000"/>
    <e v="#N/A"/>
    <e v="#N/A"/>
  </r>
  <r>
    <s v="National Fund for Culture"/>
    <n v="995211"/>
    <s v="5ª Santa Maria em Dança - 2ª Dança Estudantes"/>
    <s v="Performing Arts"/>
    <s v="Dança"/>
    <x v="3"/>
    <x v="4"/>
    <n v="0"/>
    <x v="0"/>
    <s v="RioGrandedoSul"/>
    <n v="0"/>
    <n v="31875"/>
    <e v="#N/A"/>
    <e v="#N/A"/>
  </r>
  <r>
    <s v="National Fund for Culture"/>
    <n v="996816"/>
    <s v="8ª JORNADA NACIONAL DE LITERATURA"/>
    <s v="Humanities"/>
    <s v="Evento Literário"/>
    <x v="3"/>
    <x v="4"/>
    <n v="0"/>
    <x v="0"/>
    <s v="RioGrandedoSul"/>
    <n v="0"/>
    <n v="100000"/>
    <e v="#N/A"/>
    <e v="#N/A"/>
  </r>
  <r>
    <s v="National Fund for Culture"/>
    <n v="996359"/>
    <s v="A Arte vai a rua"/>
    <s v="Visual Arts"/>
    <s v="Plásticas"/>
    <x v="2"/>
    <x v="4"/>
    <n v="0"/>
    <x v="22"/>
    <s v="SantaCatarina"/>
    <n v="0"/>
    <n v="20000"/>
    <e v="#N/A"/>
    <e v="#N/A"/>
  </r>
  <r>
    <s v="National Fund for Culture"/>
    <n v="991052"/>
    <s v="A BIBLIOTECA INDISCIPLINADA DE GUITA E JOSÉ MINDLIN"/>
    <s v="Cultural Heritage"/>
    <s v="Arquitetônico"/>
    <x v="0"/>
    <x v="4"/>
    <n v="0"/>
    <x v="12"/>
    <s v="SãoPaulo"/>
    <n v="0"/>
    <n v="50000"/>
    <e v="#N/A"/>
    <e v="#N/A"/>
  </r>
  <r>
    <s v="National Fund for Culture"/>
    <n v="996916"/>
    <s v="A CRITICAL STUDY OF HISTORY"/>
    <s v="Humanities"/>
    <s v="Evento Literário"/>
    <x v="3"/>
    <x v="4"/>
    <n v="0"/>
    <x v="5"/>
    <s v="RiodeJaneiro"/>
    <n v="0"/>
    <n v="107460"/>
    <e v="#N/A"/>
    <e v="#N/A"/>
  </r>
  <r>
    <s v="National Fund for Culture"/>
    <n v="995580"/>
    <s v="A Cruzada dos Meninos de Rua - Fase II - Encontro de Autores"/>
    <s v="Performing Arts"/>
    <s v="Teatro"/>
    <x v="0"/>
    <x v="4"/>
    <n v="0"/>
    <x v="5"/>
    <s v="RiodeJaneiro"/>
    <n v="0"/>
    <n v="39875"/>
    <e v="#N/A"/>
    <e v="#N/A"/>
  </r>
  <r>
    <s v="National Fund for Culture"/>
    <n v="997848"/>
    <s v="A LENDA DA CARNAUBEIRA"/>
    <s v="Cultural Heritage"/>
    <s v="Artesanato/Folclore"/>
    <x v="1"/>
    <x v="4"/>
    <n v="0"/>
    <x v="6"/>
    <s v="Ceará"/>
    <n v="0"/>
    <n v="35000"/>
    <e v="#N/A"/>
    <e v="#N/A"/>
  </r>
  <r>
    <s v="National Fund for Culture"/>
    <n v="996791"/>
    <s v="ALAGADIÇO NOVO- REVITALIZAÇÃO DA CASA DE JOSÉ DE ALENCAR E DO ENGENHO"/>
    <s v="Cultural Heritage"/>
    <s v="Arquitetônico"/>
    <x v="0"/>
    <x v="4"/>
    <n v="0"/>
    <x v="6"/>
    <s v="Ceará"/>
    <n v="0"/>
    <n v="115660"/>
    <e v="#N/A"/>
    <e v="#N/A"/>
  </r>
  <r>
    <s v="National Fund for Culture"/>
    <n v="993738"/>
    <s v="Amor do Outro Lado da Terra (O)"/>
    <s v="Audiovisual"/>
    <s v="Produção Televisiva"/>
    <x v="2"/>
    <x v="4"/>
    <n v="0"/>
    <x v="3"/>
    <s v="MinasGerais"/>
    <n v="0"/>
    <n v="57750"/>
    <e v="#N/A"/>
    <e v="#N/A"/>
  </r>
  <r>
    <s v="National Fund for Culture"/>
    <n v="996665"/>
    <s v="AMPLIAÇÃO DA CASA DA CULTURA"/>
    <s v="Cultural Heritage"/>
    <s v="Arquitetônico"/>
    <x v="0"/>
    <x v="4"/>
    <n v="0"/>
    <x v="21"/>
    <s v="Bahia"/>
    <n v="0"/>
    <n v="48000"/>
    <e v="#N/A"/>
    <e v="#N/A"/>
  </r>
  <r>
    <s v="National Fund for Culture"/>
    <n v="996501"/>
    <s v="Ampliação do Centro Cultural"/>
    <s v="Cultural Heritage"/>
    <s v="Arquitetônico"/>
    <x v="0"/>
    <x v="4"/>
    <n v="0"/>
    <x v="5"/>
    <s v="RiodeJaneiro"/>
    <n v="0"/>
    <n v="29090.400000000001"/>
    <e v="#N/A"/>
    <e v="#N/A"/>
  </r>
  <r>
    <s v="National Fund for Culture"/>
    <n v="997733"/>
    <s v="AMPLIAÇÃO DO CENTRO CULTURAL"/>
    <s v="Cultural Heritage"/>
    <s v="Arquitetônico"/>
    <x v="0"/>
    <x v="4"/>
    <n v="0"/>
    <x v="14"/>
    <s v="Goiás"/>
    <n v="0"/>
    <n v="120000"/>
    <e v="#N/A"/>
    <e v="#N/A"/>
  </r>
  <r>
    <s v="National Fund for Culture"/>
    <n v="996090"/>
    <s v="Ampliação do Centro Cultural de Porangatu"/>
    <s v="Cultural Heritage"/>
    <s v="História"/>
    <x v="1"/>
    <x v="4"/>
    <n v="0"/>
    <x v="14"/>
    <s v="Goiás"/>
    <n v="0"/>
    <n v="120000"/>
    <e v="#N/A"/>
    <e v="#N/A"/>
  </r>
  <r>
    <s v="National Fund for Culture"/>
    <n v="996205"/>
    <s v="Ampliação do Centro Cultural Instituto Canto e Música de São Domingos Sávio"/>
    <s v="Cultural Heritage"/>
    <s v="Arquitetônico"/>
    <x v="0"/>
    <x v="4"/>
    <n v="0"/>
    <x v="9"/>
    <s v="Paraná"/>
    <n v="0"/>
    <n v="72000"/>
    <e v="#N/A"/>
    <e v="#N/A"/>
  </r>
  <r>
    <s v="National Fund for Culture"/>
    <n v="996766"/>
    <s v="AMPLIAÇÃO E  REFORMA DO TEATRO MUNICIPAL"/>
    <s v="Cultural Heritage"/>
    <s v="Arquitetônico"/>
    <x v="0"/>
    <x v="4"/>
    <n v="0"/>
    <x v="9"/>
    <s v="Paraná"/>
    <n v="0"/>
    <n v="80000"/>
    <e v="#N/A"/>
    <e v="#N/A"/>
  </r>
  <r>
    <s v="National Fund for Culture"/>
    <n v="996458"/>
    <s v="Ampliação e Adaptação do Cine Teatro"/>
    <s v="Cultural Heritage"/>
    <s v="Arquitetônico"/>
    <x v="0"/>
    <x v="4"/>
    <n v="0"/>
    <x v="9"/>
    <s v="Paraná"/>
    <n v="0"/>
    <n v="29091.200000000001"/>
    <e v="#N/A"/>
    <e v="#N/A"/>
  </r>
  <r>
    <s v="National Fund for Culture"/>
    <n v="999594"/>
    <s v="Análise de Projetos Culturais nas Áreas do Livro e da Biblioteca"/>
    <s v="Humanities"/>
    <s v="Biblioteca"/>
    <x v="3"/>
    <x v="4"/>
    <n v="0"/>
    <x v="5"/>
    <s v="RiodeJaneiro"/>
    <n v="0"/>
    <n v="45281"/>
    <e v="#N/A"/>
    <e v="#N/A"/>
  </r>
  <r>
    <s v="National Fund for Culture"/>
    <n v="154"/>
    <s v="Análise Técnica"/>
    <s v="Audiovisual"/>
    <s v="Formação/Pesquisa e informação"/>
    <x v="1"/>
    <x v="4"/>
    <n v="0"/>
    <x v="5"/>
    <s v="RiodeJaneiro"/>
    <n v="0"/>
    <n v="16711.05"/>
    <e v="#N/A"/>
    <e v="#N/A"/>
  </r>
  <r>
    <s v="National Fund for Culture"/>
    <n v="996419"/>
    <s v="Anfiteatro/Casa da Cultura de Iguaraçu - continuação"/>
    <s v="Cultural Heritage"/>
    <s v="História"/>
    <x v="1"/>
    <x v="4"/>
    <n v="0"/>
    <x v="9"/>
    <s v="Paraná"/>
    <n v="0"/>
    <n v="32000"/>
    <e v="#N/A"/>
    <e v="#N/A"/>
  </r>
  <r>
    <s v="National Fund for Culture"/>
    <n v="990389"/>
    <s v="APERFEIÇOAMENTO DE ARTESÕES E MONITORES DO SALÃO DO ENCONTRO, EM BETIM"/>
    <s v="Cultural Heritage"/>
    <s v="Artesanato/Folclore"/>
    <x v="1"/>
    <x v="4"/>
    <n v="0"/>
    <x v="3"/>
    <s v="MinasGerais"/>
    <n v="0"/>
    <n v="30710"/>
    <e v="#N/A"/>
    <e v="#N/A"/>
  </r>
  <r>
    <s v="National Fund for Culture"/>
    <n v="997788"/>
    <s v="APOIO A CENTRO CULTURAL EM CONSTRUÇÃO"/>
    <s v="Cultural Heritage"/>
    <s v="Arquitetônico"/>
    <x v="0"/>
    <x v="4"/>
    <n v="0"/>
    <x v="4"/>
    <s v="Pernambuco"/>
    <n v="0"/>
    <n v="80000"/>
    <e v="#N/A"/>
    <e v="#N/A"/>
  </r>
  <r>
    <s v="National Fund for Culture"/>
    <n v="991959"/>
    <s v="APOIO Á CONFECÇÃO DO &quot;CALEDÁRIO ILUSTRADO 2.000&quot;"/>
    <s v="Cultural Heritage"/>
    <s v="Arquitetônico"/>
    <x v="0"/>
    <x v="4"/>
    <n v="0"/>
    <x v="1"/>
    <s v="DistritoFederal"/>
    <n v="0"/>
    <n v="17088"/>
    <e v="#N/A"/>
    <e v="#N/A"/>
  </r>
  <r>
    <s v="National Fund for Culture"/>
    <n v="992002"/>
    <s v="APOIO A EXPOSIÇÃO D. JOÃO VI"/>
    <s v="Cultural Heritage"/>
    <s v="Arquitetônico"/>
    <x v="0"/>
    <x v="4"/>
    <n v="0"/>
    <x v="5"/>
    <s v="RiodeJaneiro"/>
    <n v="0"/>
    <n v="147264"/>
    <e v="#N/A"/>
    <e v="#N/A"/>
  </r>
  <r>
    <s v="National Fund for Culture"/>
    <n v="990918"/>
    <s v="APOIO À REALIZAÇÃO DA II BEINAL DE ARTES VISUAIS DO MERCOSUL"/>
    <s v="Cultural Heritage"/>
    <s v="Artesanato/Folclore"/>
    <x v="1"/>
    <x v="4"/>
    <n v="0"/>
    <x v="0"/>
    <s v="RioGrandedoSul"/>
    <n v="0"/>
    <n v="300000"/>
    <e v="#N/A"/>
    <e v="#N/A"/>
  </r>
  <r>
    <s v="National Fund for Culture"/>
    <n v="990689"/>
    <s v="APOIO Á REALIZAÇÃO DO 13º SEMINÁRIO DE ARTE- EDUCAÇÃO"/>
    <s v="Cultural Heritage"/>
    <s v="Arquitetônico"/>
    <x v="0"/>
    <x v="4"/>
    <n v="0"/>
    <x v="0"/>
    <s v="RioGrandedoSul"/>
    <n v="0"/>
    <n v="4525"/>
    <e v="#N/A"/>
    <e v="#N/A"/>
  </r>
  <r>
    <s v="National Fund for Culture"/>
    <n v="996169"/>
    <s v="Apoio ao 10º Festival de Artes e Tradições"/>
    <s v="Cultural Heritage"/>
    <s v="Artesanato/Folclore"/>
    <x v="1"/>
    <x v="4"/>
    <n v="0"/>
    <x v="9"/>
    <s v="Paraná"/>
    <n v="0"/>
    <n v="37500"/>
    <e v="#N/A"/>
    <e v="#N/A"/>
  </r>
  <r>
    <s v="National Fund for Culture"/>
    <n v="998708"/>
    <s v="Apoio ao Coral Municipal - Francisco Beltrão/PR"/>
    <s v="Music"/>
    <s v="Música Popular"/>
    <x v="4"/>
    <x v="4"/>
    <n v="0"/>
    <x v="9"/>
    <s v="Paraná"/>
    <n v="0"/>
    <n v="7500"/>
    <e v="#N/A"/>
    <e v="#N/A"/>
  </r>
  <r>
    <s v="National Fund for Culture"/>
    <n v="997559"/>
    <s v="APRESENTAR DIRETRIZES METODOLÓGICAS P/ ORIENTAÇÃO DAS EQUIPES DO PROGRAMA MONUMENTO / BID."/>
    <s v="Cultural Heritage"/>
    <s v="Arquitetônico"/>
    <x v="0"/>
    <x v="4"/>
    <n v="0"/>
    <x v="12"/>
    <s v="SãoPaulo"/>
    <n v="0"/>
    <n v="34000"/>
    <e v="#N/A"/>
    <e v="#N/A"/>
  </r>
  <r>
    <s v="National Fund for Culture"/>
    <n v="998794"/>
    <s v="Aprimoramento da Orquestra Sinfônica de Santa Maria"/>
    <s v="Music"/>
    <s v="Música Erudita"/>
    <x v="0"/>
    <x v="4"/>
    <n v="0"/>
    <x v="0"/>
    <s v="RioGrandedoSul"/>
    <n v="0"/>
    <n v="39075"/>
    <e v="#N/A"/>
    <e v="#N/A"/>
  </r>
  <r>
    <s v="National Fund for Culture"/>
    <n v="991999"/>
    <s v="AQUISIÇÃO  DE MOBILIÁRIO  P/ GUARDA DE ACERVO FOTOG. E TEXTUAL DA HISTÓRIA DE LONDRINA"/>
    <s v="Cultural Heritage"/>
    <s v="Acervo"/>
    <x v="0"/>
    <x v="4"/>
    <n v="0"/>
    <x v="9"/>
    <s v="Paraná"/>
    <n v="0"/>
    <n v="17000"/>
    <e v="#N/A"/>
    <e v="#N/A"/>
  </r>
  <r>
    <s v="National Fund for Culture"/>
    <n v="999607"/>
    <s v="Aquisição de acervo bibliográfico, equipamento e mobiliário para implant. de uma biblioteca pública."/>
    <s v="Humanities"/>
    <s v="Biblioteca"/>
    <x v="3"/>
    <x v="4"/>
    <n v="0"/>
    <x v="0"/>
    <s v="RioGrandedoSul"/>
    <n v="0"/>
    <n v="30000"/>
    <e v="#N/A"/>
    <e v="#N/A"/>
  </r>
  <r>
    <s v="National Fund for Culture"/>
    <n v="992008"/>
    <s v="AQUISIÇÃO DE CENTRAL  TELEFÔNICA"/>
    <s v="Cultural Heritage"/>
    <s v="Acervo"/>
    <x v="0"/>
    <x v="4"/>
    <n v="0"/>
    <x v="5"/>
    <s v="RiodeJaneiro"/>
    <n v="0"/>
    <n v="10000"/>
    <e v="#N/A"/>
    <e v="#N/A"/>
  </r>
  <r>
    <s v="National Fund for Culture"/>
    <n v="991998"/>
    <s v="AQUISIÇÃO DE EQUIPAMENTO PARA PRO MUSEU DO HOMEM AMERICANO"/>
    <s v="Cultural Heritage"/>
    <s v="Acervo"/>
    <x v="0"/>
    <x v="4"/>
    <n v="0"/>
    <x v="10"/>
    <s v="Piauí"/>
    <n v="0"/>
    <n v="68800"/>
    <e v="#N/A"/>
    <e v="#N/A"/>
  </r>
  <r>
    <s v="National Fund for Culture"/>
    <n v="992005"/>
    <s v="AQUISIÇÃO DE EQUIPAMENTOS DE INFORMÁTICA"/>
    <s v="Cultural Heritage"/>
    <s v="Acervo"/>
    <x v="0"/>
    <x v="4"/>
    <n v="0"/>
    <x v="5"/>
    <s v="RiodeJaneiro"/>
    <n v="0"/>
    <n v="6000"/>
    <e v="#N/A"/>
    <e v="#N/A"/>
  </r>
  <r>
    <s v="National Fund for Culture"/>
    <n v="996091"/>
    <s v="Aquisição de Equipamentos do Centro Cultural de Porangatu"/>
    <s v="Cultural Heritage"/>
    <s v="Arquitetônico"/>
    <x v="0"/>
    <x v="4"/>
    <n v="0"/>
    <x v="14"/>
    <s v="Goiás"/>
    <n v="0"/>
    <n v="120000"/>
    <e v="#N/A"/>
    <e v="#N/A"/>
  </r>
  <r>
    <s v="National Fund for Culture"/>
    <n v="996149"/>
    <s v="AQUISIÇÃO DE EQUIPAMENTOS PARA CASA DA CULTURA"/>
    <s v="Cultural Heritage"/>
    <s v="Arquitetônico"/>
    <x v="0"/>
    <x v="4"/>
    <n v="0"/>
    <x v="9"/>
    <s v="Paraná"/>
    <n v="0"/>
    <n v="20000"/>
    <e v="#N/A"/>
    <e v="#N/A"/>
  </r>
  <r>
    <s v="National Fund for Culture"/>
    <n v="996650"/>
    <s v="AQUISIÇÃO DE EQUIPAMENTOS PARA CENTROS CULTURAIS"/>
    <s v="Cultural Heritage"/>
    <s v="Arquitetônico"/>
    <x v="0"/>
    <x v="4"/>
    <n v="0"/>
    <x v="0"/>
    <s v="RioGrandedoSul"/>
    <n v="0"/>
    <n v="58151.6"/>
    <e v="#N/A"/>
    <e v="#N/A"/>
  </r>
  <r>
    <s v="National Fund for Culture"/>
    <n v="998523"/>
    <s v="AQUISIÇÃO DE EQUIPAMENTOS PARA CENTROS CULTURAIS"/>
    <s v="Cultural Heritage"/>
    <s v="Arquitetônico"/>
    <x v="0"/>
    <x v="4"/>
    <n v="0"/>
    <x v="9"/>
    <s v="Paraná"/>
    <n v="0"/>
    <n v="32000"/>
    <e v="#N/A"/>
    <e v="#N/A"/>
  </r>
  <r>
    <s v="National Fund for Culture"/>
    <n v="996085"/>
    <s v="Aquisição de Equipamentos para Criação da Casa da Cultura Municipal"/>
    <s v="Cultural Heritage"/>
    <s v="Arquitetônico"/>
    <x v="0"/>
    <x v="4"/>
    <n v="0"/>
    <x v="16"/>
    <s v="EspíritoSanto"/>
    <n v="0"/>
    <n v="54968"/>
    <e v="#N/A"/>
    <e v="#N/A"/>
  </r>
  <r>
    <s v="National Fund for Culture"/>
    <n v="995282"/>
    <s v="Aquisição de Equipamentos para o Centro Cultural"/>
    <s v="Cultural Heritage"/>
    <s v="Arquitetônico"/>
    <x v="0"/>
    <x v="4"/>
    <n v="0"/>
    <x v="5"/>
    <s v="RiodeJaneiro"/>
    <n v="0"/>
    <n v="47767"/>
    <e v="#N/A"/>
    <e v="#N/A"/>
  </r>
  <r>
    <s v="National Fund for Culture"/>
    <n v="996293"/>
    <s v="Aquisição de Equipamentos para o Centro Cultural"/>
    <s v="Cultural Heritage"/>
    <s v="Arquitetônico"/>
    <x v="0"/>
    <x v="4"/>
    <n v="0"/>
    <x v="23"/>
    <s v="Rondônia"/>
    <n v="0"/>
    <n v="44492.6"/>
    <e v="#N/A"/>
    <e v="#N/A"/>
  </r>
  <r>
    <s v="National Fund for Culture"/>
    <n v="992012"/>
    <s v="AQUISIÇÃO DE EQUIPAMENTOS PARA OS MUSEUS"/>
    <s v="Cultural Heritage"/>
    <s v="Museu"/>
    <x v="2"/>
    <x v="4"/>
    <n v="0"/>
    <x v="5"/>
    <s v="RiodeJaneiro"/>
    <n v="0"/>
    <n v="250000"/>
    <e v="#N/A"/>
    <e v="#N/A"/>
  </r>
  <r>
    <s v="National Fund for Culture"/>
    <n v="998768"/>
    <s v="Aquisição de Instrumentos Musicais"/>
    <s v="Music"/>
    <s v="Música Popular"/>
    <x v="4"/>
    <x v="4"/>
    <n v="0"/>
    <x v="5"/>
    <s v="RiodeJaneiro"/>
    <n v="0"/>
    <n v="89360"/>
    <e v="#N/A"/>
    <e v="#N/A"/>
  </r>
  <r>
    <s v="National Fund for Culture"/>
    <n v="999020"/>
    <s v="Aquisição de Instrumentos Musicais - Orquestra Sinfônica da Universidade Estadual de Londrina"/>
    <s v="Music"/>
    <s v="Música Instrumental"/>
    <x v="4"/>
    <x v="4"/>
    <n v="0"/>
    <x v="9"/>
    <s v="Paraná"/>
    <n v="0"/>
    <n v="25000"/>
    <e v="#N/A"/>
    <e v="#N/A"/>
  </r>
  <r>
    <s v="National Fund for Culture"/>
    <n v="992016"/>
    <s v="ASSINATURA DE PERÍODICOS"/>
    <s v="Cultural Heritage"/>
    <s v="Museu"/>
    <x v="2"/>
    <x v="4"/>
    <n v="0"/>
    <x v="12"/>
    <s v="SãoPaulo"/>
    <n v="0"/>
    <n v="30000"/>
    <e v="#N/A"/>
    <e v="#N/A"/>
  </r>
  <r>
    <s v="National Fund for Culture"/>
    <n v="998562"/>
    <s v="BIBLIOTECA MUNICIPAL DE CÁCERES"/>
    <s v="Cultural Heritage"/>
    <s v="Arquitetônico"/>
    <x v="0"/>
    <x v="4"/>
    <n v="0"/>
    <x v="18"/>
    <s v="MatoGrosso"/>
    <n v="0"/>
    <n v="110000"/>
    <e v="#N/A"/>
    <e v="#N/A"/>
  </r>
  <r>
    <s v="National Fund for Culture"/>
    <n v="997413"/>
    <s v="BIBLIOTECA PÚBLICA MUNICIPAL - NOVA VIDA NA COMUNIDADE ( PESQUISA)"/>
    <s v="Humanities"/>
    <s v="Acervo Bibliográfico"/>
    <x v="0"/>
    <x v="4"/>
    <n v="0"/>
    <x v="1"/>
    <s v="DistritoFederal"/>
    <n v="0"/>
    <n v="87500"/>
    <e v="#N/A"/>
    <e v="#N/A"/>
  </r>
  <r>
    <s v="National Fund for Culture"/>
    <n v="995969"/>
    <s v="Bienal de Música Brasileira Contemporânea - XIII"/>
    <s v="Music"/>
    <s v="Música Popular"/>
    <x v="4"/>
    <x v="4"/>
    <n v="0"/>
    <x v="5"/>
    <s v="RiodeJaneiro"/>
    <n v="0"/>
    <n v="187500"/>
    <e v="#N/A"/>
    <e v="#N/A"/>
  </r>
  <r>
    <s v="National Fund for Culture"/>
    <n v="997331"/>
    <s v="Brasil - Anos do Silêncio - 20 Anos de Anistia"/>
    <s v="Performing Arts"/>
    <s v="Teatro"/>
    <x v="0"/>
    <x v="4"/>
    <n v="0"/>
    <x v="1"/>
    <s v="DistritoFederal"/>
    <n v="0"/>
    <n v="29858"/>
    <e v="#N/A"/>
    <e v="#N/A"/>
  </r>
  <r>
    <s v="National Fund for Culture"/>
    <n v="997330"/>
    <s v="Brasil - Suíte Brasil - 20 anos de anistia"/>
    <s v="Music"/>
    <s v="Música Instrumental"/>
    <x v="4"/>
    <x v="4"/>
    <n v="0"/>
    <x v="1"/>
    <s v="DistritoFederal"/>
    <n v="0"/>
    <n v="24420"/>
    <e v="#N/A"/>
    <e v="#N/A"/>
  </r>
  <r>
    <s v="National Fund for Culture"/>
    <n v="996604"/>
    <s v="BRASIL- ANISTIA COM CHARGE- 20 ANOS DE ANISTIA"/>
    <s v="Visual Arts"/>
    <s v="Gravura"/>
    <x v="1"/>
    <x v="4"/>
    <n v="0"/>
    <x v="1"/>
    <s v="DistritoFederal"/>
    <n v="0"/>
    <n v="53573.919999999998"/>
    <e v="#N/A"/>
    <e v="#N/A"/>
  </r>
  <r>
    <s v="National Fund for Culture"/>
    <n v="998255"/>
    <s v="Brasil Piano Solo"/>
    <s v="Music"/>
    <s v="Música Popular"/>
    <x v="4"/>
    <x v="4"/>
    <n v="0"/>
    <x v="12"/>
    <s v="SãoPaulo"/>
    <n v="0"/>
    <n v="87500"/>
    <e v="#N/A"/>
    <e v="#N/A"/>
  </r>
  <r>
    <s v="National Fund for Culture"/>
    <n v="996292"/>
    <s v="Brasil, 500 anos da Língua Portuguesa"/>
    <s v="Humanities"/>
    <s v="Evento Literário"/>
    <x v="3"/>
    <x v="4"/>
    <n v="0"/>
    <x v="5"/>
    <s v="RiodeJaneiro"/>
    <n v="0"/>
    <n v="625000"/>
    <e v="#N/A"/>
    <e v="#N/A"/>
  </r>
  <r>
    <s v="National Fund for Culture"/>
    <n v="998228"/>
    <s v="Brasil, Em Versos 500 Anos de Repente"/>
    <s v="Music"/>
    <s v="Música Popular"/>
    <x v="4"/>
    <x v="4"/>
    <n v="0"/>
    <x v="8"/>
    <s v="Paraíba"/>
    <n v="0"/>
    <n v="68860"/>
    <e v="#N/A"/>
    <e v="#N/A"/>
  </r>
  <r>
    <s v="National Fund for Culture"/>
    <n v="999587"/>
    <s v="Cadernos do Nosso Tempo (Nova Série)"/>
    <s v="Humanities"/>
    <s v="Edição de Livros"/>
    <x v="4"/>
    <x v="4"/>
    <n v="0"/>
    <x v="5"/>
    <s v="RiodeJaneiro"/>
    <n v="0"/>
    <n v="25000"/>
    <e v="#N/A"/>
    <e v="#N/A"/>
  </r>
  <r>
    <s v="National Fund for Culture"/>
    <n v="999033"/>
    <s v="Candide Ópera em Concerto - Leonardo Bernstein"/>
    <s v="Performing Arts"/>
    <s v="Ópera"/>
    <x v="6"/>
    <x v="4"/>
    <n v="0"/>
    <x v="5"/>
    <s v="RiodeJaneiro"/>
    <n v="0"/>
    <n v="62460"/>
    <e v="#N/A"/>
    <e v="#N/A"/>
  </r>
  <r>
    <s v="National Fund for Culture"/>
    <n v="997044"/>
    <s v="Canto para Martin Fierro (Um)"/>
    <s v="Music"/>
    <s v="Música Popular"/>
    <x v="4"/>
    <x v="4"/>
    <n v="0"/>
    <x v="0"/>
    <s v="RioGrandedoSul"/>
    <n v="0"/>
    <n v="100000"/>
    <e v="#N/A"/>
    <e v="#N/A"/>
  </r>
  <r>
    <s v="National Fund for Culture"/>
    <n v="996823"/>
    <s v="Carro-Biblioteca"/>
    <s v="Humanities"/>
    <s v="Biblioteca"/>
    <x v="3"/>
    <x v="4"/>
    <n v="0"/>
    <x v="11"/>
    <s v="Pará"/>
    <n v="0"/>
    <n v="87500"/>
    <e v="#N/A"/>
    <e v="#N/A"/>
  </r>
  <r>
    <s v="National Fund for Culture"/>
    <n v="995317"/>
    <s v="Caruaru - Alegria Verdadeira"/>
    <s v="Music"/>
    <s v="Música Popular"/>
    <x v="4"/>
    <x v="4"/>
    <n v="0"/>
    <x v="4"/>
    <s v="Pernambuco"/>
    <n v="0"/>
    <n v="200000"/>
    <e v="#N/A"/>
    <e v="#N/A"/>
  </r>
  <r>
    <s v="National Fund for Culture"/>
    <n v="996041"/>
    <s v="Casa da Cultura"/>
    <s v="Cultural Heritage"/>
    <s v="Arquitetônico"/>
    <x v="0"/>
    <x v="4"/>
    <n v="0"/>
    <x v="0"/>
    <s v="RioGrandedoSul"/>
    <n v="0"/>
    <n v="42769.7"/>
    <e v="#N/A"/>
    <e v="#N/A"/>
  </r>
  <r>
    <s v="National Fund for Culture"/>
    <n v="996729"/>
    <s v="CASA DA CULTURA"/>
    <s v="Cultural Heritage"/>
    <s v="Arquitetônico"/>
    <x v="0"/>
    <x v="4"/>
    <n v="0"/>
    <x v="9"/>
    <s v="Paraná"/>
    <n v="0"/>
    <n v="72727"/>
    <e v="#N/A"/>
    <e v="#N/A"/>
  </r>
  <r>
    <s v="National Fund for Culture"/>
    <n v="998557"/>
    <s v="CASA DA CULTURA"/>
    <s v="Cultural Heritage"/>
    <s v="Arquitetônico"/>
    <x v="0"/>
    <x v="4"/>
    <n v="0"/>
    <x v="9"/>
    <s v="Paraná"/>
    <n v="0"/>
    <n v="58181"/>
    <e v="#N/A"/>
    <e v="#N/A"/>
  </r>
  <r>
    <s v="National Fund for Culture"/>
    <n v="997411"/>
    <s v="CASA DA CULTURA - NOVOS TEMPOS"/>
    <s v="Humanities"/>
    <s v="Acervo Bibliográfico"/>
    <x v="0"/>
    <x v="4"/>
    <n v="0"/>
    <x v="21"/>
    <s v="Bahia"/>
    <n v="0"/>
    <n v="25000"/>
    <e v="#N/A"/>
    <e v="#N/A"/>
  </r>
  <r>
    <s v="National Fund for Culture"/>
    <n v="997721"/>
    <s v="CASA DA CULTURA DE CATANDUVAS"/>
    <s v="Cultural Heritage"/>
    <s v="Arquitetônico"/>
    <x v="0"/>
    <x v="4"/>
    <n v="0"/>
    <x v="22"/>
    <s v="SantaCatarina"/>
    <n v="0"/>
    <n v="48000"/>
    <e v="#N/A"/>
    <e v="#N/A"/>
  </r>
  <r>
    <s v="National Fund for Culture"/>
    <n v="996109"/>
    <s v="Casa de Petrópolis, Instituto Cultural"/>
    <s v="Cultural Heritage"/>
    <s v="Arquitetônico"/>
    <x v="0"/>
    <x v="4"/>
    <n v="0"/>
    <x v="5"/>
    <s v="RiodeJaneiro"/>
    <n v="0"/>
    <n v="100972"/>
    <e v="#N/A"/>
    <e v="#N/A"/>
  </r>
  <r>
    <s v="National Fund for Culture"/>
    <n v="996527"/>
    <s v="Casa Municipal da Cultura"/>
    <s v="Cultural Heritage"/>
    <s v="Arquitetônico"/>
    <x v="0"/>
    <x v="4"/>
    <n v="0"/>
    <x v="22"/>
    <s v="SantaCatarina"/>
    <n v="0"/>
    <n v="60000"/>
    <e v="#N/A"/>
    <e v="#N/A"/>
  </r>
  <r>
    <s v="National Fund for Culture"/>
    <n v="996726"/>
    <s v="CASA MUNICIPAL DE CULTURA"/>
    <s v="Cultural Heritage"/>
    <s v="Arquitetônico"/>
    <x v="0"/>
    <x v="4"/>
    <n v="0"/>
    <x v="0"/>
    <s v="RioGrandedoSul"/>
    <n v="0"/>
    <n v="40000"/>
    <e v="#N/A"/>
    <e v="#N/A"/>
  </r>
  <r>
    <s v="National Fund for Culture"/>
    <n v="999588"/>
    <s v="Catálogo de Verbetes"/>
    <s v="Humanities"/>
    <s v="Edição de Livros"/>
    <x v="4"/>
    <x v="4"/>
    <n v="0"/>
    <x v="26"/>
    <s v="MatoGrossodoSul"/>
    <n v="0"/>
    <n v="16666.66"/>
    <e v="#N/A"/>
    <e v="#N/A"/>
  </r>
  <r>
    <s v="National Fund for Culture"/>
    <n v="998448"/>
    <s v="CD Etnias"/>
    <s v="Music"/>
    <s v="Música Popular"/>
    <x v="4"/>
    <x v="4"/>
    <n v="0"/>
    <x v="1"/>
    <s v="DistritoFederal"/>
    <n v="0"/>
    <n v="6875"/>
    <e v="#N/A"/>
    <e v="#N/A"/>
  </r>
  <r>
    <s v="National Fund for Culture"/>
    <n v="996285"/>
    <s v="CENCIARTE - Centro de Ciência, Arte e Tecnologia"/>
    <s v="Cultural Heritage"/>
    <s v="Arquitetônico"/>
    <x v="0"/>
    <x v="4"/>
    <n v="0"/>
    <x v="16"/>
    <s v="EspíritoSanto"/>
    <n v="0"/>
    <n v="70000"/>
    <e v="#N/A"/>
    <e v="#N/A"/>
  </r>
  <r>
    <s v="National Fund for Culture"/>
    <n v="996309"/>
    <s v="Centro cultural"/>
    <s v="Cultural Heritage"/>
    <s v="Arquitetônico"/>
    <x v="0"/>
    <x v="4"/>
    <n v="0"/>
    <x v="9"/>
    <s v="Paraná"/>
    <n v="0"/>
    <n v="58180"/>
    <e v="#N/A"/>
    <e v="#N/A"/>
  </r>
  <r>
    <s v="National Fund for Culture"/>
    <n v="997813"/>
    <s v="CENTRO CULTURAL"/>
    <s v="Cultural Heritage"/>
    <s v="Arquitetônico"/>
    <x v="0"/>
    <x v="4"/>
    <n v="0"/>
    <x v="9"/>
    <s v="Paraná"/>
    <n v="0"/>
    <n v="40000"/>
    <e v="#N/A"/>
    <e v="#N/A"/>
  </r>
  <r>
    <s v="National Fund for Culture"/>
    <n v="997873"/>
    <s v="CENTRO CULTURAL"/>
    <s v="Cultural Heritage"/>
    <s v="Arquitetônico"/>
    <x v="0"/>
    <x v="4"/>
    <n v="0"/>
    <x v="7"/>
    <s v="Sergipe"/>
    <n v="0"/>
    <n v="69999.199999999997"/>
    <e v="#N/A"/>
    <e v="#N/A"/>
  </r>
  <r>
    <s v="National Fund for Culture"/>
    <n v="996430"/>
    <s v="CENTRO CULTURAL - 2ª FASE"/>
    <s v="Cultural Heritage"/>
    <s v="Arquitetônico"/>
    <x v="0"/>
    <x v="4"/>
    <n v="0"/>
    <x v="9"/>
    <s v="Paraná"/>
    <n v="0"/>
    <n v="106181.6"/>
    <e v="#N/A"/>
    <e v="#N/A"/>
  </r>
  <r>
    <s v="National Fund for Culture"/>
    <n v="996374"/>
    <s v="Centro Cultural de Cacoal"/>
    <s v="Cultural Heritage"/>
    <s v="Arquitetônico"/>
    <x v="0"/>
    <x v="4"/>
    <n v="0"/>
    <x v="23"/>
    <s v="Rondônia"/>
    <n v="0"/>
    <n v="40000"/>
    <e v="#N/A"/>
    <e v="#N/A"/>
  </r>
  <r>
    <s v="National Fund for Culture"/>
    <n v="996654"/>
    <s v="CENTRO CULTURAL DE CAMBÉ"/>
    <s v="Cultural Heritage"/>
    <s v="Arquitetônico"/>
    <x v="0"/>
    <x v="4"/>
    <n v="0"/>
    <x v="9"/>
    <s v="Paraná"/>
    <n v="0"/>
    <n v="58180"/>
    <e v="#N/A"/>
    <e v="#N/A"/>
  </r>
  <r>
    <s v="National Fund for Culture"/>
    <n v="6066"/>
    <s v="Centro Cultural de Jaciara"/>
    <s v="Cultural Heritage"/>
    <s v="Arquitetônico"/>
    <x v="0"/>
    <x v="4"/>
    <n v="0"/>
    <x v="18"/>
    <s v="MatoGrosso"/>
    <n v="0"/>
    <n v="80000"/>
    <e v="#N/A"/>
    <e v="#N/A"/>
  </r>
  <r>
    <s v="National Fund for Culture"/>
    <n v="996350"/>
    <s v="Centro Cultural de Sabáudia"/>
    <s v="Cultural Heritage"/>
    <s v="Arquitetônico"/>
    <x v="0"/>
    <x v="4"/>
    <n v="0"/>
    <x v="9"/>
    <s v="Paraná"/>
    <n v="0"/>
    <n v="100000"/>
    <e v="#N/A"/>
    <e v="#N/A"/>
  </r>
  <r>
    <s v="National Fund for Culture"/>
    <n v="996554"/>
    <s v="CENTRO CULTURAL DINAMIZADO"/>
    <s v="Cultural Heritage"/>
    <s v="Arquitetônico"/>
    <x v="0"/>
    <x v="4"/>
    <n v="0"/>
    <x v="12"/>
    <s v="SãoPaulo"/>
    <n v="0"/>
    <n v="300000"/>
    <e v="#N/A"/>
    <e v="#N/A"/>
  </r>
  <r>
    <s v="National Fund for Culture"/>
    <n v="996646"/>
    <s v="CENTRO CULTURAL QUATRO BARRAS"/>
    <s v="Cultural Heritage"/>
    <s v="Arquitetônico"/>
    <x v="0"/>
    <x v="4"/>
    <n v="0"/>
    <x v="9"/>
    <s v="Paraná"/>
    <n v="0"/>
    <n v="91428"/>
    <e v="#N/A"/>
    <e v="#N/A"/>
  </r>
  <r>
    <s v="National Fund for Culture"/>
    <n v="999923"/>
    <s v="Centro Cultural Sérgio Motta."/>
    <s v="Cultural Heritage"/>
    <s v="Museu"/>
    <x v="2"/>
    <x v="4"/>
    <n v="0"/>
    <x v="10"/>
    <s v="Piauí"/>
    <n v="0"/>
    <n v="98712"/>
    <e v="#N/A"/>
    <e v="#N/A"/>
  </r>
  <r>
    <s v="National Fund for Culture"/>
    <n v="996994"/>
    <s v="Centro de Arte e Cultura do Joaboatão dos Guararapes"/>
    <s v="Cultural Heritage"/>
    <s v="Arquitetônico"/>
    <x v="0"/>
    <x v="4"/>
    <n v="0"/>
    <x v="4"/>
    <s v="Pernambuco"/>
    <n v="0"/>
    <n v="54959.839999999997"/>
    <e v="#N/A"/>
    <e v="#N/A"/>
  </r>
  <r>
    <s v="National Fund for Culture"/>
    <n v="996643"/>
    <s v="CENTRO DE EDUCAÇÃO COMPLEMENTAR E CULTURAL"/>
    <s v="Cultural Heritage"/>
    <s v="Arquitetônico"/>
    <x v="0"/>
    <x v="4"/>
    <n v="0"/>
    <x v="0"/>
    <s v="RioGrandedoSul"/>
    <n v="0"/>
    <n v="80000"/>
    <e v="#N/A"/>
    <e v="#N/A"/>
  </r>
  <r>
    <s v="National Fund for Culture"/>
    <n v="996521"/>
    <s v="Centro de Educação e Cultura"/>
    <s v="Cultural Heritage"/>
    <s v="Arquitetônico"/>
    <x v="0"/>
    <x v="4"/>
    <n v="0"/>
    <x v="12"/>
    <s v="SãoPaulo"/>
    <n v="0"/>
    <n v="48000"/>
    <e v="#N/A"/>
    <e v="#N/A"/>
  </r>
  <r>
    <s v="National Fund for Culture"/>
    <n v="996414"/>
    <s v="Centro de Formação Artística"/>
    <s v="Cultural Heritage"/>
    <s v="Arquitetônico"/>
    <x v="0"/>
    <x v="4"/>
    <n v="0"/>
    <x v="12"/>
    <s v="SãoPaulo"/>
    <n v="0"/>
    <n v="272000"/>
    <e v="#N/A"/>
    <e v="#N/A"/>
  </r>
  <r>
    <s v="National Fund for Culture"/>
    <n v="996050"/>
    <s v="Centro Nacional  de Informação e Referência da Cultura Negra"/>
    <s v="Cultural Heritage"/>
    <s v="Cultura Afro Brasileira"/>
    <x v="3"/>
    <x v="4"/>
    <n v="0"/>
    <x v="1"/>
    <s v="DistritoFederal"/>
    <n v="0"/>
    <n v="300000"/>
    <e v="#N/A"/>
    <e v="#N/A"/>
  </r>
  <r>
    <s v="National Fund for Culture"/>
    <n v="996716"/>
    <s v="CENTRO SOCIAL DE COLÔNIA IGUAÇU"/>
    <s v="Cultural Heritage"/>
    <s v="Arquitetônico"/>
    <x v="0"/>
    <x v="4"/>
    <n v="0"/>
    <x v="5"/>
    <s v="RiodeJaneiro"/>
    <n v="0"/>
    <n v="58181.599999999999"/>
    <e v="#N/A"/>
    <e v="#N/A"/>
  </r>
  <r>
    <s v="National Fund for Culture"/>
    <n v="993718"/>
    <s v="Cia Mate Laranjeira"/>
    <s v="Audiovisual"/>
    <s v="Produção Televisiva"/>
    <x v="2"/>
    <x v="4"/>
    <n v="0"/>
    <x v="1"/>
    <s v="DistritoFederal"/>
    <n v="0"/>
    <n v="15070"/>
    <e v="#N/A"/>
    <e v="#N/A"/>
  </r>
  <r>
    <s v="National Fund for Culture"/>
    <n v="997051"/>
    <s v="Ciclo de Leituras"/>
    <s v="Performing Arts"/>
    <s v="Teatro"/>
    <x v="0"/>
    <x v="4"/>
    <n v="0"/>
    <x v="5"/>
    <s v="RiodeJaneiro"/>
    <n v="0"/>
    <n v="87375"/>
    <e v="#N/A"/>
    <e v="#N/A"/>
  </r>
  <r>
    <s v="National Fund for Culture"/>
    <n v="993457"/>
    <s v="Cine Ceará Festival Nacional de Cinema e Vídeo IX"/>
    <s v="Audiovisual"/>
    <s v="Difusão"/>
    <x v="5"/>
    <x v="4"/>
    <n v="0"/>
    <x v="6"/>
    <s v="Ceará"/>
    <n v="0"/>
    <n v="30000"/>
    <e v="#N/A"/>
    <e v="#N/A"/>
  </r>
  <r>
    <s v="National Fund for Culture"/>
    <n v="996076"/>
    <s v="Cine Teatro Diamante"/>
    <s v="Cultural Heritage"/>
    <s v="História"/>
    <x v="1"/>
    <x v="4"/>
    <n v="0"/>
    <x v="4"/>
    <s v="Pernambuco"/>
    <n v="0"/>
    <n v="48000"/>
    <e v="#N/A"/>
    <e v="#N/A"/>
  </r>
  <r>
    <s v="National Fund for Culture"/>
    <n v="999057"/>
    <s v="Circuito Integrado de Música"/>
    <s v="Music"/>
    <s v="Música Popular"/>
    <x v="4"/>
    <x v="4"/>
    <n v="0"/>
    <x v="0"/>
    <s v="RioGrandedoSul"/>
    <n v="0"/>
    <n v="60000"/>
    <e v="#N/A"/>
    <e v="#N/A"/>
  </r>
  <r>
    <s v="National Fund for Culture"/>
    <n v="996200"/>
    <s v="Coclusão e readaptação das obras do Centro Municipal de Cultura do Lago Tarumã"/>
    <s v="Cultural Heritage"/>
    <s v="Arquitetônico"/>
    <x v="0"/>
    <x v="4"/>
    <n v="0"/>
    <x v="0"/>
    <s v="RioGrandedoSul"/>
    <n v="0"/>
    <n v="202848"/>
    <e v="#N/A"/>
    <e v="#N/A"/>
  </r>
  <r>
    <s v="National Fund for Culture"/>
    <n v="997876"/>
    <s v="COLEÇÃO ARQUIVO IGHBA"/>
    <s v="Humanities"/>
    <s v="Edição de Livros"/>
    <x v="4"/>
    <x v="4"/>
    <n v="0"/>
    <x v="21"/>
    <s v="Bahia"/>
    <n v="0"/>
    <n v="33600"/>
    <e v="#N/A"/>
    <e v="#N/A"/>
  </r>
  <r>
    <s v="National Fund for Culture"/>
    <n v="993792"/>
    <s v="Comercialização de filmes Brasileiros"/>
    <s v="Audiovisual"/>
    <s v="Exibição Cinematográfica"/>
    <x v="1"/>
    <x v="4"/>
    <n v="0"/>
    <x v="5"/>
    <s v="RiodeJaneiro"/>
    <n v="0"/>
    <n v="1207500"/>
    <e v="#N/A"/>
    <e v="#N/A"/>
  </r>
  <r>
    <s v="National Fund for Culture"/>
    <n v="996043"/>
    <s v="Complementação do Centro Cultural de Cristopolis"/>
    <s v="Cultural Heritage"/>
    <s v="Arquitetônico"/>
    <x v="0"/>
    <x v="4"/>
    <n v="0"/>
    <x v="21"/>
    <s v="Bahia"/>
    <n v="0"/>
    <n v="100000"/>
    <e v="#N/A"/>
    <e v="#N/A"/>
  </r>
  <r>
    <s v="National Fund for Culture"/>
    <n v="996993"/>
    <s v="Complementação do Teatro Municipal de Luziânia"/>
    <s v="Cultural Heritage"/>
    <s v="Arquitetônico"/>
    <x v="0"/>
    <x v="4"/>
    <n v="0"/>
    <x v="14"/>
    <s v="Goiás"/>
    <n v="0"/>
    <n v="30000"/>
    <e v="#N/A"/>
    <e v="#N/A"/>
  </r>
  <r>
    <s v="National Fund for Culture"/>
    <n v="997934"/>
    <s v="CONCERTOS NO TEATRO DA PAZ"/>
    <s v="Cultural Heritage"/>
    <s v="Arquitetônico"/>
    <x v="0"/>
    <x v="4"/>
    <n v="0"/>
    <x v="11"/>
    <s v="Pará"/>
    <n v="0"/>
    <n v="219000"/>
    <e v="#N/A"/>
    <e v="#N/A"/>
  </r>
  <r>
    <s v="National Fund for Culture"/>
    <n v="996126"/>
    <s v="Conclusão da 1ª Etapa da Casa da Cultura"/>
    <s v="Cultural Heritage"/>
    <s v="História"/>
    <x v="1"/>
    <x v="4"/>
    <n v="0"/>
    <x v="9"/>
    <s v="Paraná"/>
    <n v="0"/>
    <n v="100000"/>
    <e v="#N/A"/>
    <e v="#N/A"/>
  </r>
  <r>
    <s v="National Fund for Culture"/>
    <n v="991580"/>
    <s v="CONCLUSÃO DAS OBRAS DE RECUPERAÇÃO DA IGREJA MATRIZ"/>
    <s v="Cultural Heritage"/>
    <s v="Arquitetônico"/>
    <x v="0"/>
    <x v="4"/>
    <n v="0"/>
    <x v="21"/>
    <s v="Bahia"/>
    <n v="0"/>
    <n v="300000"/>
    <e v="#N/A"/>
    <e v="#N/A"/>
  </r>
  <r>
    <s v="National Fund for Culture"/>
    <n v="996128"/>
    <s v="Conclusão de Centro Cultural"/>
    <s v="Cultural Heritage"/>
    <s v="Arquitetônico"/>
    <x v="0"/>
    <x v="4"/>
    <n v="0"/>
    <x v="21"/>
    <s v="Bahia"/>
    <n v="0"/>
    <n v="80000"/>
    <e v="#N/A"/>
    <e v="#N/A"/>
  </r>
  <r>
    <s v="National Fund for Culture"/>
    <n v="996158"/>
    <s v="Conclusão de mais uma etapa da Casa da Cultura"/>
    <s v="Cultural Heritage"/>
    <s v="Arquitetônico"/>
    <x v="0"/>
    <x v="4"/>
    <n v="0"/>
    <x v="0"/>
    <s v="RioGrandedoSul"/>
    <n v="0"/>
    <n v="80000"/>
    <e v="#N/A"/>
    <e v="#N/A"/>
  </r>
  <r>
    <s v="National Fund for Culture"/>
    <n v="996305"/>
    <s v="Conclusão do Centro Cultural"/>
    <s v="Cultural Heritage"/>
    <s v="Arquitetônico"/>
    <x v="0"/>
    <x v="4"/>
    <n v="0"/>
    <x v="9"/>
    <s v="Paraná"/>
    <n v="0"/>
    <n v="100000"/>
    <e v="#N/A"/>
    <e v="#N/A"/>
  </r>
  <r>
    <s v="National Fund for Culture"/>
    <n v="996673"/>
    <s v="CONCLUSÃO DO CENTRO CULTURAL"/>
    <s v="Cultural Heritage"/>
    <s v="Arquitetônico"/>
    <x v="0"/>
    <x v="4"/>
    <n v="0"/>
    <x v="15"/>
    <s v="Amazonas"/>
    <n v="0"/>
    <n v="120000"/>
    <e v="#N/A"/>
    <e v="#N/A"/>
  </r>
  <r>
    <s v="National Fund for Culture"/>
    <n v="996150"/>
    <s v="Conclusão do Centro Cultural em Macapá"/>
    <s v="Cultural Heritage"/>
    <s v="Arquitetônico"/>
    <x v="0"/>
    <x v="4"/>
    <n v="0"/>
    <x v="13"/>
    <s v="Amapá"/>
    <n v="0"/>
    <n v="80000"/>
    <e v="#N/A"/>
    <e v="#N/A"/>
  </r>
  <r>
    <s v="National Fund for Culture"/>
    <n v="996057"/>
    <s v="Conclusão do Centro de Eventos Culturais de Frutal"/>
    <s v="Cultural Heritage"/>
    <s v="Arquitetônico"/>
    <x v="0"/>
    <x v="4"/>
    <n v="0"/>
    <x v="3"/>
    <s v="MinasGerais"/>
    <n v="0"/>
    <n v="250000"/>
    <e v="#N/A"/>
    <e v="#N/A"/>
  </r>
  <r>
    <s v="National Fund for Culture"/>
    <n v="996622"/>
    <s v="Conclusão do Memorial a Antonio Conselheiro"/>
    <s v="Cultural Heritage"/>
    <s v="Arquitetônico"/>
    <x v="0"/>
    <x v="4"/>
    <n v="0"/>
    <x v="21"/>
    <s v="Bahia"/>
    <n v="0"/>
    <n v="240000"/>
    <e v="#N/A"/>
    <e v="#N/A"/>
  </r>
  <r>
    <s v="National Fund for Culture"/>
    <n v="990961"/>
    <s v="CONCLUSÃO MODERN. DO LABORATORIO DE RESTAURO PARA A EXPANSÃO DE SEMINARIOS, CURSOS E WORSHOPS"/>
    <s v="Cultural Heritage"/>
    <s v="Arquitetônico"/>
    <x v="0"/>
    <x v="4"/>
    <n v="0"/>
    <x v="12"/>
    <s v="SãoPaulo"/>
    <n v="0"/>
    <n v="27364"/>
    <e v="#N/A"/>
    <e v="#N/A"/>
  </r>
  <r>
    <s v="National Fund for Culture"/>
    <n v="991958"/>
    <s v="CONFECÇÃO DE CATALOGO SOBRE A EXPOSIÇÃO &quot;PROJETO MILLENIUM&quot;"/>
    <s v="Cultural Heritage"/>
    <s v="Acervo"/>
    <x v="0"/>
    <x v="4"/>
    <n v="0"/>
    <x v="1"/>
    <s v="DistritoFederal"/>
    <n v="0"/>
    <n v="3832"/>
    <e v="#N/A"/>
    <e v="#N/A"/>
  </r>
  <r>
    <s v="National Fund for Culture"/>
    <n v="991558"/>
    <s v="CONFECÇÃO DE INDUMENTÁRIOS PARA OS PARTICIPANTES DO XXXIV FESTIVAL FOLCLÓRICO DE PARINTINS"/>
    <s v="Cultural Heritage"/>
    <s v="Artesanato/Folclore"/>
    <x v="1"/>
    <x v="4"/>
    <n v="0"/>
    <x v="15"/>
    <s v="Amazonas"/>
    <n v="0"/>
    <n v="32000"/>
    <e v="#N/A"/>
    <e v="#N/A"/>
  </r>
  <r>
    <s v="National Fund for Culture"/>
    <n v="997686"/>
    <s v="CONFERÊNCIA DAS MULHERES DA CPLP"/>
    <s v="Cultural Heritage"/>
    <s v="Arquitetônico"/>
    <x v="0"/>
    <x v="4"/>
    <n v="0"/>
    <x v="1"/>
    <s v="DistritoFederal"/>
    <n v="0"/>
    <n v="140000"/>
    <e v="#N/A"/>
    <e v="#N/A"/>
  </r>
  <r>
    <s v="National Fund for Culture"/>
    <n v="996560"/>
    <s v="CONSTRUÃO E EQUIPAMENTOS DO CENTRO CULTURAL"/>
    <s v="Cultural Heritage"/>
    <s v="Arquitetônico"/>
    <x v="0"/>
    <x v="4"/>
    <n v="0"/>
    <x v="9"/>
    <s v="Paraná"/>
    <n v="0"/>
    <n v="63360"/>
    <e v="#N/A"/>
    <e v="#N/A"/>
  </r>
  <r>
    <s v="National Fund for Culture"/>
    <n v="996178"/>
    <s v="Construção da Casa da Cultura"/>
    <s v="Cultural Heritage"/>
    <s v="Arquitetônico"/>
    <x v="0"/>
    <x v="4"/>
    <n v="0"/>
    <x v="0"/>
    <s v="RioGrandedoSul"/>
    <n v="0"/>
    <n v="57600"/>
    <e v="#N/A"/>
    <e v="#N/A"/>
  </r>
  <r>
    <s v="National Fund for Culture"/>
    <n v="996385"/>
    <s v="Construção da Casa da Cultura"/>
    <s v="Cultural Heritage"/>
    <s v="Arquitetônico"/>
    <x v="0"/>
    <x v="4"/>
    <n v="0"/>
    <x v="9"/>
    <s v="Paraná"/>
    <n v="0"/>
    <n v="108000"/>
    <e v="#N/A"/>
    <e v="#N/A"/>
  </r>
  <r>
    <s v="National Fund for Culture"/>
    <n v="996311"/>
    <s v="Construção da Casa da Cultura da Cidade de Santa Cruz de Monte Castelo/PR"/>
    <s v="Cultural Heritage"/>
    <s v="Arquitetônico"/>
    <x v="0"/>
    <x v="4"/>
    <n v="0"/>
    <x v="9"/>
    <s v="Paraná"/>
    <n v="0"/>
    <n v="104000"/>
    <e v="#N/A"/>
    <e v="#N/A"/>
  </r>
  <r>
    <s v="National Fund for Culture"/>
    <n v="991989"/>
    <s v="Construção de Anfiteatro"/>
    <s v="Cultural Heritage"/>
    <s v="Arquitetônico"/>
    <x v="0"/>
    <x v="4"/>
    <n v="0"/>
    <x v="3"/>
    <s v="MinasGerais"/>
    <n v="0"/>
    <n v="75777.850000000006"/>
    <e v="#N/A"/>
    <e v="#N/A"/>
  </r>
  <r>
    <s v="National Fund for Culture"/>
    <n v="997847"/>
    <s v="CONSTRUÇÃO DE ARQUIBANCADAS DO CENTRO CULTURA"/>
    <s v="Cultural Heritage"/>
    <s v="Arquitetônico"/>
    <x v="0"/>
    <x v="4"/>
    <n v="0"/>
    <x v="15"/>
    <s v="Amazonas"/>
    <n v="0"/>
    <n v="40000"/>
    <e v="#N/A"/>
    <e v="#N/A"/>
  </r>
  <r>
    <s v="National Fund for Culture"/>
    <n v="996259"/>
    <s v="Construção de Centro Cultural"/>
    <s v="Cultural Heritage"/>
    <s v="Arquitetônico"/>
    <x v="0"/>
    <x v="4"/>
    <n v="0"/>
    <x v="6"/>
    <s v="Ceará"/>
    <n v="0"/>
    <n v="50000"/>
    <e v="#N/A"/>
    <e v="#N/A"/>
  </r>
  <r>
    <s v="National Fund for Culture"/>
    <n v="996624"/>
    <s v="CONSTRUÇÃO DE CENTRO CULTURAL"/>
    <s v="Cultural Heritage"/>
    <s v="Arquitetônico"/>
    <x v="0"/>
    <x v="4"/>
    <n v="0"/>
    <x v="9"/>
    <s v="Paraná"/>
    <n v="0"/>
    <n v="58180"/>
    <e v="#N/A"/>
    <e v="#N/A"/>
  </r>
  <r>
    <s v="National Fund for Culture"/>
    <n v="996666"/>
    <s v="CONSTRUÇÃO DE CENTRO CULTURAL"/>
    <s v="Cultural Heritage"/>
    <s v="Arquitetônico"/>
    <x v="0"/>
    <x v="4"/>
    <n v="0"/>
    <x v="9"/>
    <s v="Paraná"/>
    <n v="0"/>
    <n v="72636.36"/>
    <e v="#N/A"/>
    <e v="#N/A"/>
  </r>
  <r>
    <s v="National Fund for Culture"/>
    <n v="996059"/>
    <s v="Construção de Centro Cultural em Lauro de Freitas - Conclusão"/>
    <s v="Cultural Heritage"/>
    <s v="Arquitetônico"/>
    <x v="0"/>
    <x v="4"/>
    <n v="0"/>
    <x v="21"/>
    <s v="Bahia"/>
    <n v="0"/>
    <n v="304644.45"/>
    <e v="#N/A"/>
    <e v="#N/A"/>
  </r>
  <r>
    <s v="National Fund for Culture"/>
    <n v="996375"/>
    <s v="Construção de Centro Cultural em Paranavaí"/>
    <s v="Cultural Heritage"/>
    <s v="Arquitetônico"/>
    <x v="0"/>
    <x v="4"/>
    <n v="0"/>
    <x v="9"/>
    <s v="Paraná"/>
    <n v="0"/>
    <n v="160000"/>
    <e v="#N/A"/>
    <e v="#N/A"/>
  </r>
  <r>
    <s v="National Fund for Culture"/>
    <n v="996581"/>
    <s v="CONSTRUÇÃO DE UM ANFITEATRO"/>
    <s v="Cultural Heritage"/>
    <s v="Arquitetônico"/>
    <x v="0"/>
    <x v="4"/>
    <n v="0"/>
    <x v="9"/>
    <s v="Paraná"/>
    <n v="0"/>
    <n v="88000"/>
    <e v="#N/A"/>
    <e v="#N/A"/>
  </r>
  <r>
    <s v="National Fund for Culture"/>
    <n v="996715"/>
    <s v="CONSTRUÇÃO DE UM CENTRO CULTURAL"/>
    <s v="Cultural Heritage"/>
    <s v="Arquitetônico"/>
    <x v="0"/>
    <x v="4"/>
    <n v="0"/>
    <x v="9"/>
    <s v="Paraná"/>
    <n v="0"/>
    <n v="80000"/>
    <e v="#N/A"/>
    <e v="#N/A"/>
  </r>
  <r>
    <s v="National Fund for Culture"/>
    <n v="996465"/>
    <s v="Construção de um Centro Cultural em Nova Olinda do Norte"/>
    <s v="Cultural Heritage"/>
    <s v="Arquitetônico"/>
    <x v="0"/>
    <x v="4"/>
    <n v="0"/>
    <x v="15"/>
    <s v="Amazonas"/>
    <n v="0"/>
    <n v="120000"/>
    <e v="#N/A"/>
    <e v="#N/A"/>
  </r>
  <r>
    <s v="National Fund for Culture"/>
    <n v="996138"/>
    <s v="Construção de um Centro Cultural, com equipamentos mínimos"/>
    <s v="Cultural Heritage"/>
    <s v="Arquitetônico"/>
    <x v="0"/>
    <x v="4"/>
    <n v="0"/>
    <x v="14"/>
    <s v="Goiás"/>
    <n v="0"/>
    <n v="96000"/>
    <e v="#N/A"/>
    <e v="#N/A"/>
  </r>
  <r>
    <s v="National Fund for Culture"/>
    <n v="996174"/>
    <s v="Construção de um Centro de Cultura"/>
    <s v="Cultural Heritage"/>
    <s v="Arquitetônico"/>
    <x v="0"/>
    <x v="4"/>
    <n v="0"/>
    <x v="21"/>
    <s v="Bahia"/>
    <n v="0"/>
    <n v="80000"/>
    <e v="#N/A"/>
    <e v="#N/A"/>
  </r>
  <r>
    <s v="National Fund for Culture"/>
    <n v="3198"/>
    <s v="CONSTRUÇÃO DO CENTRO CULTURAL DE PRIMAVERA DO LESTE"/>
    <s v="Cultural Heritage"/>
    <s v="Arquitetônico"/>
    <x v="0"/>
    <x v="4"/>
    <n v="0"/>
    <x v="3"/>
    <s v="MinasGerais"/>
    <n v="0"/>
    <n v="80000"/>
    <e v="#N/A"/>
    <e v="#N/A"/>
  </r>
  <r>
    <s v="National Fund for Culture"/>
    <n v="996720"/>
    <s v="Construção do Centro Cultural de Santo Antonio do Caiuá"/>
    <s v="Cultural Heritage"/>
    <s v="Arquitetônico"/>
    <x v="0"/>
    <x v="4"/>
    <n v="0"/>
    <x v="9"/>
    <s v="Paraná"/>
    <n v="0"/>
    <n v="88000"/>
    <e v="#N/A"/>
    <e v="#N/A"/>
  </r>
  <r>
    <s v="National Fund for Culture"/>
    <n v="997806"/>
    <s v="Construção do Centro Cultural de Tuntum"/>
    <s v="Cultural Heritage"/>
    <s v="Arquitetônico"/>
    <x v="0"/>
    <x v="4"/>
    <n v="0"/>
    <x v="17"/>
    <s v="Maranhão"/>
    <n v="0"/>
    <n v="122471"/>
    <e v="#N/A"/>
    <e v="#N/A"/>
  </r>
  <r>
    <s v="National Fund for Culture"/>
    <n v="996096"/>
    <s v="Construção do Centro de Manifestações Culturais e Folclóricas da Vila de Ater do Chão"/>
    <s v="Cultural Heritage"/>
    <s v="Arquitetônico"/>
    <x v="0"/>
    <x v="4"/>
    <n v="0"/>
    <x v="11"/>
    <s v="Pará"/>
    <n v="0"/>
    <n v="160000"/>
    <e v="#N/A"/>
    <e v="#N/A"/>
  </r>
  <r>
    <s v="National Fund for Culture"/>
    <n v="996202"/>
    <s v="Construção do Cine Teatro Municipal"/>
    <s v="Cultural Heritage"/>
    <s v="Arquitetônico"/>
    <x v="0"/>
    <x v="4"/>
    <n v="0"/>
    <x v="9"/>
    <s v="Paraná"/>
    <n v="0"/>
    <n v="72731.600000000006"/>
    <e v="#N/A"/>
    <e v="#N/A"/>
  </r>
  <r>
    <s v="National Fund for Culture"/>
    <n v="998531"/>
    <s v="CONSTRUÇÃO DO ESPAÇO CULTURAL BEIRA MAR"/>
    <s v="Cultural Heritage"/>
    <s v="Arquitetônico"/>
    <x v="0"/>
    <x v="4"/>
    <n v="0"/>
    <x v="12"/>
    <s v="SãoPaulo"/>
    <n v="0"/>
    <n v="40000"/>
    <e v="#N/A"/>
    <e v="#N/A"/>
  </r>
  <r>
    <s v="National Fund for Culture"/>
    <n v="996595"/>
    <s v="CONSTRUÇÃO E EQUIPAMENTO DE CENTRO CULTURAL"/>
    <s v="Cultural Heritage"/>
    <s v="Arquitetônico"/>
    <x v="0"/>
    <x v="4"/>
    <n v="0"/>
    <x v="9"/>
    <s v="Paraná"/>
    <n v="0"/>
    <n v="58180"/>
    <e v="#N/A"/>
    <e v="#N/A"/>
  </r>
  <r>
    <s v="National Fund for Culture"/>
    <n v="996594"/>
    <s v="CONSTRUÇÃO E EQUIPAMENTO DO CENTRO CULTURAL"/>
    <s v="Cultural Heritage"/>
    <s v="Arquitetônico"/>
    <x v="0"/>
    <x v="4"/>
    <n v="0"/>
    <x v="9"/>
    <s v="Paraná"/>
    <n v="0"/>
    <n v="58180"/>
    <e v="#N/A"/>
    <e v="#N/A"/>
  </r>
  <r>
    <s v="National Fund for Culture"/>
    <n v="996593"/>
    <s v="CONSTRUÇÃO E EQUIPAMENTO DO CENTRO CULTURAL DE BOM SUCESSO"/>
    <s v="Cultural Heritage"/>
    <s v="Arquitetônico"/>
    <x v="0"/>
    <x v="4"/>
    <n v="0"/>
    <x v="9"/>
    <s v="Paraná"/>
    <n v="0"/>
    <n v="58180"/>
    <e v="#N/A"/>
    <e v="#N/A"/>
  </r>
  <r>
    <s v="National Fund for Culture"/>
    <n v="996657"/>
    <s v="CONSTRUÇÃO PARCIAL DO CENTRO DE EVENTOS CULTURAIS"/>
    <s v="Cultural Heritage"/>
    <s v="Arquitetônico"/>
    <x v="0"/>
    <x v="4"/>
    <n v="0"/>
    <x v="0"/>
    <s v="RioGrandedoSul"/>
    <n v="0"/>
    <n v="144000"/>
    <e v="#N/A"/>
    <e v="#N/A"/>
  </r>
  <r>
    <s v="National Fund for Culture"/>
    <n v="992004"/>
    <s v="CONTRA INCÊNDIO"/>
    <s v="Cultural Heritage"/>
    <s v="Acervo"/>
    <x v="0"/>
    <x v="4"/>
    <n v="0"/>
    <x v="5"/>
    <s v="RiodeJaneiro"/>
    <n v="0"/>
    <n v="19850"/>
    <e v="#N/A"/>
    <e v="#N/A"/>
  </r>
  <r>
    <s v="National Fund for Culture"/>
    <n v="995216"/>
    <s v="Contratação de Pareceristas - Provimento da Coordenadoria PRONAC/FUNARTE"/>
    <s v="Integrated Arts"/>
    <s v="Artes Integradas"/>
    <x v="1"/>
    <x v="4"/>
    <n v="0"/>
    <x v="5"/>
    <s v="RiodeJaneiro"/>
    <n v="0"/>
    <n v="181125"/>
    <e v="#N/A"/>
    <e v="#N/A"/>
  </r>
  <r>
    <s v="National Fund for Culture"/>
    <n v="992003"/>
    <s v="CONTRATAÇÃO DE SERVIÇOS DE FITOPATÓLOGIA"/>
    <s v="Cultural Heritage"/>
    <s v="Arquitetônico"/>
    <x v="0"/>
    <x v="4"/>
    <n v="0"/>
    <x v="5"/>
    <s v="RiodeJaneiro"/>
    <n v="0"/>
    <n v="27600"/>
    <e v="#N/A"/>
    <e v="#N/A"/>
  </r>
  <r>
    <s v="National Fund for Culture"/>
    <n v="996403"/>
    <s v="Costrução do Anfiteatro - 2ª etapa"/>
    <s v="Cultural Heritage"/>
    <s v="Arquitetônico"/>
    <x v="0"/>
    <x v="4"/>
    <n v="0"/>
    <x v="23"/>
    <s v="Rondônia"/>
    <n v="0"/>
    <n v="80000"/>
    <e v="#N/A"/>
    <e v="#N/A"/>
  </r>
  <r>
    <s v="National Fund for Culture"/>
    <n v="996718"/>
    <s v="CRIAÇÃO E AMPLIAÇÃO DA CASA DA CULTURA DE ARAPOTI &quot;ESTAÇÃO DA MEMÓRIA DE CAPÃO BONITO&quot;."/>
    <s v="Cultural Heritage"/>
    <s v="Arquitetônico"/>
    <x v="0"/>
    <x v="4"/>
    <n v="0"/>
    <x v="9"/>
    <s v="Paraná"/>
    <n v="0"/>
    <n v="58181.599999999999"/>
    <e v="#N/A"/>
    <e v="#N/A"/>
  </r>
  <r>
    <s v="National Fund for Culture"/>
    <n v="996217"/>
    <s v="Desenvolvimento de projeto de restauro da cúpula de cobre do Theatro Municipal do Rio de Janeiro"/>
    <s v="Cultural Heritage"/>
    <s v="História"/>
    <x v="1"/>
    <x v="4"/>
    <n v="0"/>
    <x v="5"/>
    <s v="RiodeJaneiro"/>
    <n v="0"/>
    <n v="58240"/>
    <e v="#N/A"/>
    <e v="#N/A"/>
  </r>
  <r>
    <s v="National Fund for Culture"/>
    <n v="999032"/>
    <s v="Diamantina Patrimônio da Humanidade"/>
    <s v="Music"/>
    <s v="Música Popular"/>
    <x v="4"/>
    <x v="4"/>
    <n v="0"/>
    <x v="3"/>
    <s v="MinasGerais"/>
    <n v="0"/>
    <n v="50000"/>
    <e v="#N/A"/>
    <e v="#N/A"/>
  </r>
  <r>
    <s v="National Fund for Culture"/>
    <n v="997308"/>
    <s v="Dicionário Cravo Albin da Música Popular Brasileira"/>
    <s v="Music"/>
    <s v="Música Popular"/>
    <x v="4"/>
    <x v="4"/>
    <n v="0"/>
    <x v="5"/>
    <s v="RiodeJaneiro"/>
    <n v="0"/>
    <n v="87500"/>
    <e v="#N/A"/>
    <e v="#N/A"/>
  </r>
  <r>
    <s v="National Fund for Culture"/>
    <n v="996314"/>
    <s v="Difusão e Apoio ao Artesanato Acreano em Rio Branco"/>
    <s v="Cultural Heritage"/>
    <s v="Artesanato/Folclore"/>
    <x v="1"/>
    <x v="4"/>
    <n v="0"/>
    <x v="25"/>
    <s v="Acre"/>
    <n v="0"/>
    <n v="80000"/>
    <e v="#N/A"/>
    <e v="#N/A"/>
  </r>
  <r>
    <s v="National Fund for Culture"/>
    <n v="996084"/>
    <s v="Divulgação e Promoção dos Festejos Juninos de Sergipe"/>
    <s v="Cultural Heritage"/>
    <s v="Artesanato/Folclore"/>
    <x v="1"/>
    <x v="4"/>
    <n v="0"/>
    <x v="7"/>
    <s v="Sergipe"/>
    <n v="0"/>
    <n v="150000"/>
    <e v="#N/A"/>
    <e v="#N/A"/>
  </r>
  <r>
    <s v="National Fund for Culture"/>
    <n v="995195"/>
    <s v="Dona Rosita a Solteira"/>
    <s v="Integrated Arts"/>
    <s v="Artes Integradas"/>
    <x v="1"/>
    <x v="4"/>
    <n v="0"/>
    <x v="5"/>
    <s v="RiodeJaneiro"/>
    <n v="0"/>
    <n v="11515"/>
    <e v="#N/A"/>
    <e v="#N/A"/>
  </r>
  <r>
    <s v="National Fund for Culture"/>
    <n v="155"/>
    <s v="É Tudo Verdade - 4º Festival Internacional de Documentários."/>
    <s v="Audiovisual"/>
    <s v="Difusão"/>
    <x v="5"/>
    <x v="4"/>
    <n v="0"/>
    <x v="5"/>
    <s v="RiodeJaneiro"/>
    <n v="0"/>
    <n v="37500"/>
    <e v="#N/A"/>
    <e v="#N/A"/>
  </r>
  <r>
    <s v="National Fund for Culture"/>
    <n v="996962"/>
    <s v="ECUM - Encontro Mundial das Artes Cênicas"/>
    <s v="Performing Arts"/>
    <s v="Teatro"/>
    <x v="0"/>
    <x v="4"/>
    <n v="0"/>
    <x v="3"/>
    <s v="MinasGerais"/>
    <n v="0"/>
    <n v="50000"/>
    <e v="#N/A"/>
    <e v="#N/A"/>
  </r>
  <r>
    <s v="National Fund for Culture"/>
    <n v="995493"/>
    <s v="Edição de CD's"/>
    <s v="Music"/>
    <s v="Música Popular"/>
    <x v="4"/>
    <x v="4"/>
    <n v="0"/>
    <x v="11"/>
    <s v="Pará"/>
    <n v="0"/>
    <n v="62500"/>
    <e v="#N/A"/>
    <e v="#N/A"/>
  </r>
  <r>
    <s v="National Fund for Culture"/>
    <n v="991519"/>
    <s v="EDIÇÃO DO LIVRO &quot;ARTE POPULAR DE ALAGOAS&quot;"/>
    <s v="Cultural Heritage"/>
    <s v="Acervo"/>
    <x v="0"/>
    <x v="4"/>
    <n v="0"/>
    <x v="20"/>
    <s v="Alagoas"/>
    <n v="0"/>
    <n v="28528"/>
    <e v="#N/A"/>
    <e v="#N/A"/>
  </r>
  <r>
    <s v="National Fund for Culture"/>
    <n v="992023"/>
    <s v="ELABORAÇÃO DE &quot;DOSSIE&quot;DA CIDADE DE GOIÁS VELHO PARA A UNESCO."/>
    <s v="Cultural Heritage"/>
    <s v="Acervo"/>
    <x v="0"/>
    <x v="4"/>
    <n v="0"/>
    <x v="14"/>
    <s v="Goiás"/>
    <n v="0"/>
    <n v="140000"/>
    <e v="#N/A"/>
    <e v="#N/A"/>
  </r>
  <r>
    <s v="National Fund for Culture"/>
    <n v="996975"/>
    <s v="ELEMENTOS ARTÍSTICOS EM ESTUQUE DO PALACETE BOLONHA"/>
    <s v="Cultural Heritage"/>
    <s v="Arquitetônico"/>
    <x v="0"/>
    <x v="4"/>
    <n v="0"/>
    <x v="11"/>
    <s v="Pará"/>
    <n v="0"/>
    <n v="88000"/>
    <e v="#N/A"/>
    <e v="#N/A"/>
  </r>
  <r>
    <s v="National Fund for Culture"/>
    <n v="997344"/>
    <s v="EMENDA - Tertúlia Musical Nativista de Santa Maria (XVII)"/>
    <s v="Music"/>
    <s v="Música Popular"/>
    <x v="4"/>
    <x v="4"/>
    <n v="0"/>
    <x v="0"/>
    <s v="RioGrandedoSul"/>
    <n v="0"/>
    <n v="155000"/>
    <e v="#N/A"/>
    <e v="#N/A"/>
  </r>
  <r>
    <s v="National Fund for Culture"/>
    <n v="998709"/>
    <s v="Encontro de Ministros Latino Caribenhos"/>
    <s v="Music"/>
    <s v="Música Popular"/>
    <x v="4"/>
    <x v="4"/>
    <n v="0"/>
    <x v="21"/>
    <s v="Bahia"/>
    <n v="0"/>
    <n v="200275"/>
    <e v="#N/A"/>
    <e v="#N/A"/>
  </r>
  <r>
    <s v="National Fund for Culture"/>
    <n v="998386"/>
    <s v="Encontro de Programadores de Rádio de Minas Gerais-MG"/>
    <s v="Music"/>
    <s v="Música Popular"/>
    <x v="4"/>
    <x v="4"/>
    <n v="0"/>
    <x v="3"/>
    <s v="MinasGerais"/>
    <n v="0"/>
    <n v="37500"/>
    <e v="#N/A"/>
    <e v="#N/A"/>
  </r>
  <r>
    <s v="National Fund for Culture"/>
    <n v="997918"/>
    <s v="Equipamento de Centro Cultural"/>
    <s v="Cultural Heritage"/>
    <s v="Arquitetônico"/>
    <x v="0"/>
    <x v="4"/>
    <n v="0"/>
    <x v="6"/>
    <s v="Ceará"/>
    <n v="0"/>
    <n v="60000"/>
    <e v="#N/A"/>
    <e v="#N/A"/>
  </r>
  <r>
    <s v="National Fund for Culture"/>
    <n v="997956"/>
    <s v="Equipamento de Centro Cultural"/>
    <s v="Cultural Heritage"/>
    <s v="Arquitetônico"/>
    <x v="0"/>
    <x v="4"/>
    <n v="0"/>
    <x v="6"/>
    <s v="Ceará"/>
    <n v="0"/>
    <n v="23000"/>
    <e v="#N/A"/>
    <e v="#N/A"/>
  </r>
  <r>
    <s v="National Fund for Culture"/>
    <n v="997734"/>
    <s v="EQUIPAMENTO PARA CENTRO CULTURAL"/>
    <s v="Cultural Heritage"/>
    <s v="Arquitetônico"/>
    <x v="0"/>
    <x v="4"/>
    <n v="0"/>
    <x v="9"/>
    <s v="Paraná"/>
    <n v="0"/>
    <n v="70000"/>
    <e v="#N/A"/>
    <e v="#N/A"/>
  </r>
  <r>
    <s v="National Fund for Culture"/>
    <n v="996493"/>
    <s v="Equipamentos para reforma do Teatro Municipal de São José do Rio Preto"/>
    <s v="Cultural Heritage"/>
    <s v="Acervo"/>
    <x v="0"/>
    <x v="4"/>
    <n v="0"/>
    <x v="12"/>
    <s v="SãoPaulo"/>
    <n v="0"/>
    <n v="100000"/>
    <e v="#N/A"/>
    <e v="#N/A"/>
  </r>
  <r>
    <s v="National Fund for Culture"/>
    <n v="996119"/>
    <s v="Equipar Centro Cultural"/>
    <s v="Cultural Heritage"/>
    <s v="Arquitetônico"/>
    <x v="0"/>
    <x v="4"/>
    <n v="0"/>
    <x v="0"/>
    <s v="RioGrandedoSul"/>
    <n v="0"/>
    <n v="47840"/>
    <e v="#N/A"/>
    <e v="#N/A"/>
  </r>
  <r>
    <s v="National Fund for Culture"/>
    <n v="996294"/>
    <s v="Escola Oficina de Salvador - 2ª Fase"/>
    <s v="Cultural Heritage"/>
    <s v="Arquitetônico"/>
    <x v="0"/>
    <x v="4"/>
    <n v="0"/>
    <x v="21"/>
    <s v="Bahia"/>
    <n v="0"/>
    <n v="230003.6"/>
    <e v="#N/A"/>
    <e v="#N/A"/>
  </r>
  <r>
    <s v="National Fund for Culture"/>
    <n v="996557"/>
    <s v="Espaço Cultural de Araguarina 2º Etapa"/>
    <s v="Cultural Heritage"/>
    <s v="Arqueológico"/>
    <x v="4"/>
    <x v="4"/>
    <n v="0"/>
    <x v="2"/>
    <s v="Tocantins"/>
    <n v="0"/>
    <n v="360000"/>
    <e v="#N/A"/>
    <e v="#N/A"/>
  </r>
  <r>
    <s v="National Fund for Culture"/>
    <n v="997892"/>
    <s v="EXCOLA EXPERIMENTAL DE ARTES- OFICINAS DE CULTURA E MANIFESTAÇÕES FOLCLÓRICAS"/>
    <s v="Cultural Heritage"/>
    <s v="Arquitetônico"/>
    <x v="0"/>
    <x v="4"/>
    <n v="0"/>
    <x v="3"/>
    <s v="MinasGerais"/>
    <n v="0"/>
    <n v="112000"/>
    <e v="#N/A"/>
    <e v="#N/A"/>
  </r>
  <r>
    <s v="National Fund for Culture"/>
    <n v="999591"/>
    <s v="Exílio da Babilônia"/>
    <s v="Humanities"/>
    <s v="Edição de Livros"/>
    <x v="4"/>
    <x v="4"/>
    <n v="0"/>
    <x v="5"/>
    <s v="RiodeJaneiro"/>
    <n v="0"/>
    <n v="25000"/>
    <e v="#N/A"/>
    <e v="#N/A"/>
  </r>
  <r>
    <s v="National Fund for Culture"/>
    <n v="998505"/>
    <s v="Expedição Animada à Terra Papagalli - O Teatro de Títeres Brasileiro"/>
    <s v="Performing Arts"/>
    <s v="Teatro"/>
    <x v="0"/>
    <x v="4"/>
    <n v="0"/>
    <x v="5"/>
    <s v="RiodeJaneiro"/>
    <n v="0"/>
    <n v="96000"/>
    <e v="#N/A"/>
    <e v="#N/A"/>
  </r>
  <r>
    <s v="National Fund for Culture"/>
    <n v="996380"/>
    <s v="Exposição &quot;A tapeçaria Européia nos Museus Franceses - Séculos XVI a XVIII&quot;"/>
    <s v="Visual Arts"/>
    <s v="Plásticas"/>
    <x v="2"/>
    <x v="4"/>
    <n v="0"/>
    <x v="5"/>
    <s v="RiodeJaneiro"/>
    <n v="0"/>
    <n v="30000"/>
    <e v="#N/A"/>
    <e v="#N/A"/>
  </r>
  <r>
    <s v="National Fund for Culture"/>
    <n v="996664"/>
    <s v="EXPOSIÇÃO DE PINTURAS FERNANDO COSTA FILHO"/>
    <s v="Visual Arts"/>
    <s v="Plásticas"/>
    <x v="2"/>
    <x v="4"/>
    <n v="0"/>
    <x v="1"/>
    <s v="DistritoFederal"/>
    <n v="0"/>
    <n v="20400"/>
    <e v="#N/A"/>
    <e v="#N/A"/>
  </r>
  <r>
    <s v="National Fund for Culture"/>
    <n v="996206"/>
    <s v="FEFOL"/>
    <s v="Cultural Heritage"/>
    <s v="Artesanato/Folclore"/>
    <x v="1"/>
    <x v="4"/>
    <n v="0"/>
    <x v="12"/>
    <s v="SãoPaulo"/>
    <n v="0"/>
    <n v="80000"/>
    <e v="#N/A"/>
    <e v="#N/A"/>
  </r>
  <r>
    <s v="National Fund for Culture"/>
    <n v="988798"/>
    <s v="Feira Cultural (V) e Encenação da Morte de Cristo (XVII)"/>
    <s v="Performing Arts"/>
    <s v="Teatro"/>
    <x v="0"/>
    <x v="4"/>
    <n v="0"/>
    <x v="16"/>
    <s v="EspíritoSanto"/>
    <n v="0"/>
    <n v="6250"/>
    <e v="#N/A"/>
    <e v="#N/A"/>
  </r>
  <r>
    <s v="National Fund for Culture"/>
    <n v="999918"/>
    <s v="Festa de Nossa Senhora de Santana"/>
    <s v="Integrated Arts"/>
    <s v="Artes Integradas"/>
    <x v="1"/>
    <x v="4"/>
    <n v="0"/>
    <x v="6"/>
    <s v="Ceará"/>
    <n v="0"/>
    <n v="20000"/>
    <e v="#N/A"/>
    <e v="#N/A"/>
  </r>
  <r>
    <s v="National Fund for Culture"/>
    <n v="996140"/>
    <s v="Festa de São João"/>
    <s v="Cultural Heritage"/>
    <s v="Artesanato/Folclore"/>
    <x v="1"/>
    <x v="4"/>
    <n v="0"/>
    <x v="17"/>
    <s v="Maranhão"/>
    <n v="0"/>
    <n v="29066"/>
    <e v="#N/A"/>
    <e v="#N/A"/>
  </r>
  <r>
    <s v="National Fund for Culture"/>
    <n v="996168"/>
    <s v="Festa de São João"/>
    <s v="Cultural Heritage"/>
    <s v="Artesanato/Folclore"/>
    <x v="1"/>
    <x v="4"/>
    <n v="0"/>
    <x v="10"/>
    <s v="Piauí"/>
    <n v="0"/>
    <n v="29066"/>
    <e v="#N/A"/>
    <e v="#N/A"/>
  </r>
  <r>
    <s v="National Fund for Culture"/>
    <n v="998835"/>
    <s v="Festa do Guaraná - 20ª Edição"/>
    <s v="Integrated Arts"/>
    <s v="Artes Integradas"/>
    <x v="1"/>
    <x v="4"/>
    <n v="0"/>
    <x v="15"/>
    <s v="Amazonas"/>
    <n v="0"/>
    <n v="44444.44"/>
    <e v="#N/A"/>
    <e v="#N/A"/>
  </r>
  <r>
    <s v="National Fund for Culture"/>
    <n v="996179"/>
    <s v="Festa Folclórica e Popular de São Pedro"/>
    <s v="Cultural Heritage"/>
    <s v="Artesanato/Folclore"/>
    <x v="1"/>
    <x v="4"/>
    <n v="0"/>
    <x v="21"/>
    <s v="Bahia"/>
    <n v="0"/>
    <n v="57600"/>
    <e v="#N/A"/>
    <e v="#N/A"/>
  </r>
  <r>
    <s v="National Fund for Culture"/>
    <n v="996046"/>
    <s v="Festas Juninas de Fortaleza - 07 a 30/06/99"/>
    <s v="Cultural Heritage"/>
    <s v="Artesanato/Folclore"/>
    <x v="1"/>
    <x v="4"/>
    <n v="0"/>
    <x v="6"/>
    <s v="Ceará"/>
    <n v="0"/>
    <n v="49500"/>
    <e v="#N/A"/>
    <e v="#N/A"/>
  </r>
  <r>
    <s v="National Fund for Culture"/>
    <n v="995309"/>
    <s v="Festejo - Festival Sertanejo de Teatro (V)"/>
    <s v="Performing Arts"/>
    <s v="Teatro"/>
    <x v="0"/>
    <x v="4"/>
    <n v="0"/>
    <x v="8"/>
    <s v="Paraíba"/>
    <n v="0"/>
    <n v="30355"/>
    <e v="#N/A"/>
    <e v="#N/A"/>
  </r>
  <r>
    <s v="National Fund for Culture"/>
    <n v="997352"/>
    <s v="Festival  Villa-Lobos (37º)"/>
    <s v="Music"/>
    <s v="Música Popular"/>
    <x v="4"/>
    <x v="4"/>
    <n v="0"/>
    <x v="5"/>
    <s v="RiodeJaneiro"/>
    <n v="0"/>
    <n v="25000"/>
    <e v="#N/A"/>
    <e v="#N/A"/>
  </r>
  <r>
    <s v="National Fund for Culture"/>
    <n v="993546"/>
    <s v="Festival de Brasília do Cinema Brasileiro (XXXII)"/>
    <s v="Audiovisual"/>
    <s v="Difusão"/>
    <x v="5"/>
    <x v="4"/>
    <n v="0"/>
    <x v="1"/>
    <s v="DistritoFederal"/>
    <n v="0"/>
    <n v="127500"/>
    <e v="#N/A"/>
    <e v="#N/A"/>
  </r>
  <r>
    <s v="National Fund for Culture"/>
    <n v="151"/>
    <s v="Festival de Cinema Nacional do Recife (III)"/>
    <s v="Audiovisual"/>
    <s v="Difusão"/>
    <x v="5"/>
    <x v="4"/>
    <n v="0"/>
    <x v="1"/>
    <s v="DistritoFederal"/>
    <n v="0"/>
    <n v="52000"/>
    <e v="#N/A"/>
    <e v="#N/A"/>
  </r>
  <r>
    <s v="National Fund for Culture"/>
    <n v="993708"/>
    <s v="Festival de Cinema Televisão e Vídeo de Natal (X)"/>
    <s v="Audiovisual"/>
    <s v="Difusão"/>
    <x v="5"/>
    <x v="4"/>
    <n v="0"/>
    <x v="19"/>
    <s v="RioGrandedoNorte"/>
    <n v="0"/>
    <n v="17777"/>
    <e v="#N/A"/>
    <e v="#N/A"/>
  </r>
  <r>
    <s v="National Fund for Culture"/>
    <n v="995595"/>
    <s v="Festival de Dança do Mercosul - Bento em Dança"/>
    <s v="Performing Arts"/>
    <s v="Dança"/>
    <x v="3"/>
    <x v="4"/>
    <n v="0"/>
    <x v="0"/>
    <s v="RioGrandedoSul"/>
    <n v="0"/>
    <n v="31250"/>
    <e v="#N/A"/>
    <e v="#N/A"/>
  </r>
  <r>
    <s v="National Fund for Culture"/>
    <n v="997049"/>
    <s v="Festival de Dança do Recife (IV)_x000d__x000a_"/>
    <s v="Performing Arts"/>
    <s v="Dança"/>
    <x v="3"/>
    <x v="4"/>
    <n v="0"/>
    <x v="4"/>
    <s v="Pernambuco"/>
    <n v="0"/>
    <n v="26870"/>
    <e v="#N/A"/>
    <e v="#N/A"/>
  </r>
  <r>
    <s v="National Fund for Culture"/>
    <n v="995370"/>
    <s v="Festival de Dança do Triângulo (XII)"/>
    <s v="Performing Arts"/>
    <s v="Dança"/>
    <x v="3"/>
    <x v="4"/>
    <n v="0"/>
    <x v="3"/>
    <s v="MinasGerais"/>
    <n v="0"/>
    <n v="50000"/>
    <e v="#N/A"/>
    <e v="#N/A"/>
  </r>
  <r>
    <s v="National Fund for Culture"/>
    <n v="993420"/>
    <s v="Festival de Gramado   Cinema Latino e Brasileiro (27º)"/>
    <s v="Audiovisual"/>
    <s v="Difusão"/>
    <x v="5"/>
    <x v="4"/>
    <n v="0"/>
    <x v="0"/>
    <s v="RioGrandedoSul"/>
    <n v="0"/>
    <n v="60000"/>
    <e v="#N/A"/>
    <e v="#N/A"/>
  </r>
  <r>
    <s v="National Fund for Culture"/>
    <n v="995491"/>
    <s v="Festival de Inverno da Universidade Federal de Santa Maria (XIV)"/>
    <s v="Music"/>
    <s v="Música Erudita"/>
    <x v="0"/>
    <x v="4"/>
    <n v="0"/>
    <x v="0"/>
    <s v="RioGrandedoSul"/>
    <n v="0"/>
    <n v="62500"/>
    <e v="#N/A"/>
    <e v="#N/A"/>
  </r>
  <r>
    <s v="National Fund for Culture"/>
    <n v="995660"/>
    <s v="Festival de Inverno de Garanhuns (9º)"/>
    <s v="Music"/>
    <s v="Música Popular"/>
    <x v="4"/>
    <x v="4"/>
    <n v="0"/>
    <x v="4"/>
    <s v="Pernambuco"/>
    <n v="0"/>
    <n v="50000"/>
    <e v="#N/A"/>
    <e v="#N/A"/>
  </r>
  <r>
    <s v="National Fund for Culture"/>
    <n v="995913"/>
    <s v="Festival de Música de Novo Aripuanã - VIII'"/>
    <s v="Music"/>
    <s v="Música Popular"/>
    <x v="4"/>
    <x v="4"/>
    <n v="0"/>
    <x v="15"/>
    <s v="Amazonas"/>
    <n v="0"/>
    <n v="50000"/>
    <e v="#N/A"/>
    <e v="#N/A"/>
  </r>
  <r>
    <s v="National Fund for Culture"/>
    <n v="993629"/>
    <s v="Festival do Rio 1999"/>
    <s v="Audiovisual"/>
    <s v="Difusão"/>
    <x v="5"/>
    <x v="4"/>
    <n v="0"/>
    <x v="5"/>
    <s v="RiodeJaneiro"/>
    <n v="0"/>
    <n v="75000"/>
    <e v="#N/A"/>
    <e v="#N/A"/>
  </r>
  <r>
    <s v="National Fund for Culture"/>
    <n v="993367"/>
    <s v="Festival Guarnicê de Cine-Vídeo ( XXII)"/>
    <s v="Audiovisual"/>
    <s v="Difusão"/>
    <x v="5"/>
    <x v="4"/>
    <n v="0"/>
    <x v="17"/>
    <s v="Maranhão"/>
    <n v="0"/>
    <n v="44445"/>
    <e v="#N/A"/>
    <e v="#N/A"/>
  </r>
  <r>
    <s v="National Fund for Culture"/>
    <n v="995758"/>
    <s v="Festival Internacional de Artes Cênicas de São Paulo (8º)"/>
    <s v="Performing Arts"/>
    <s v="Teatro"/>
    <x v="0"/>
    <x v="4"/>
    <n v="0"/>
    <x v="12"/>
    <s v="SãoPaulo"/>
    <n v="0"/>
    <n v="125000"/>
    <e v="#N/A"/>
    <e v="#N/A"/>
  </r>
  <r>
    <s v="National Fund for Culture"/>
    <n v="157"/>
    <s v="Festival Internacional de Curtas-metragens de São Paulo (10º)"/>
    <s v="Audiovisual"/>
    <s v="Difusão"/>
    <x v="5"/>
    <x v="4"/>
    <n v="0"/>
    <x v="5"/>
    <s v="RiodeJaneiro"/>
    <n v="0"/>
    <n v="31070"/>
    <e v="#N/A"/>
    <e v="#N/A"/>
  </r>
  <r>
    <s v="National Fund for Culture"/>
    <n v="998510"/>
    <s v="Festival Nacional de Teatro Infantil de Blumenau - Criação de Revista"/>
    <s v="Performing Arts"/>
    <s v="Teatro"/>
    <x v="0"/>
    <x v="4"/>
    <n v="0"/>
    <x v="22"/>
    <s v="SantaCatarina"/>
    <n v="0"/>
    <n v="23000"/>
    <e v="#N/A"/>
    <e v="#N/A"/>
  </r>
  <r>
    <s v="National Fund for Culture"/>
    <n v="995832"/>
    <s v="Festival Nordestino de Teatro de Guaramiranga (VI)"/>
    <s v="Performing Arts"/>
    <s v="Teatro"/>
    <x v="0"/>
    <x v="4"/>
    <n v="0"/>
    <x v="6"/>
    <s v="Ceará"/>
    <n v="0"/>
    <n v="30000"/>
    <e v="#N/A"/>
    <e v="#N/A"/>
  </r>
  <r>
    <s v="National Fund for Culture"/>
    <n v="995327"/>
    <s v="Festival Sul-Mato-Grossense de Teatro (XX)"/>
    <s v="Performing Arts"/>
    <s v="Teatro"/>
    <x v="0"/>
    <x v="4"/>
    <n v="0"/>
    <x v="26"/>
    <s v="MatoGrossodoSul"/>
    <n v="0"/>
    <n v="31250"/>
    <e v="#N/A"/>
    <e v="#N/A"/>
  </r>
  <r>
    <s v="National Fund for Culture"/>
    <n v="991962"/>
    <s v="FINAL. DAS OBRAS DOS PRÉDIOS DA ADM. AUTORIO DE CONV./DEPÓSITOS E DE SERV. DO CENTRO DE ARTES E CONV"/>
    <s v="Cultural Heritage"/>
    <s v="Arquitetônico"/>
    <x v="0"/>
    <x v="4"/>
    <n v="0"/>
    <x v="3"/>
    <s v="MinasGerais"/>
    <n v="0"/>
    <n v="152550.98000000001"/>
    <e v="#N/A"/>
    <e v="#N/A"/>
  </r>
  <r>
    <s v="National Fund for Culture"/>
    <n v="996420"/>
    <s v="Finalização do restauro do pano de boca de Visconti - Thearo Municipal do Rio de Janeiro"/>
    <s v="Cultural Heritage"/>
    <s v="História"/>
    <x v="1"/>
    <x v="4"/>
    <n v="0"/>
    <x v="5"/>
    <s v="RiodeJaneiro"/>
    <n v="0"/>
    <n v="23600"/>
    <e v="#N/A"/>
    <e v="#N/A"/>
  </r>
  <r>
    <s v="National Fund for Culture"/>
    <n v="993380"/>
    <s v="Florianópolis Audiovisual Mercosul(III)"/>
    <s v="Audiovisual"/>
    <s v="Difusão"/>
    <x v="5"/>
    <x v="4"/>
    <n v="0"/>
    <x v="22"/>
    <s v="SantaCatarina"/>
    <n v="0"/>
    <n v="22500"/>
    <e v="#N/A"/>
    <e v="#N/A"/>
  </r>
  <r>
    <s v="National Fund for Culture"/>
    <n v="998615"/>
    <s v="Forromares (VII)"/>
    <s v="Music"/>
    <s v="Música Popular"/>
    <x v="4"/>
    <x v="4"/>
    <n v="0"/>
    <x v="4"/>
    <s v="Pernambuco"/>
    <n v="0"/>
    <n v="38000"/>
    <e v="#N/A"/>
    <e v="#N/A"/>
  </r>
  <r>
    <s v="National Fund for Culture"/>
    <n v="996078"/>
    <s v="Fortaleza de Santa Catarina - Revitalização e Resgate - A Paraíba nos 500 anos dos descobrimentos"/>
    <s v="Cultural Heritage"/>
    <s v="História"/>
    <x v="1"/>
    <x v="4"/>
    <n v="0"/>
    <x v="8"/>
    <s v="Paraíba"/>
    <n v="0"/>
    <n v="80280"/>
    <e v="#N/A"/>
    <e v="#N/A"/>
  </r>
  <r>
    <s v="National Fund for Culture"/>
    <n v="995917"/>
    <s v="Grandes Nomes em Concerto"/>
    <s v="Music"/>
    <s v="Música Instrumental"/>
    <x v="4"/>
    <x v="4"/>
    <n v="0"/>
    <x v="6"/>
    <s v="Ceará"/>
    <n v="0"/>
    <n v="58320"/>
    <e v="#N/A"/>
    <e v="#N/A"/>
  </r>
  <r>
    <s v="National Fund for Culture"/>
    <n v="995546"/>
    <s v="Grupo Xaxado Cabras de Lampião"/>
    <s v="Integrated Arts"/>
    <s v="Artes Integradas"/>
    <x v="1"/>
    <x v="4"/>
    <n v="0"/>
    <x v="4"/>
    <s v="Pernambuco"/>
    <n v="0"/>
    <n v="9400"/>
    <e v="#N/A"/>
    <e v="#N/A"/>
  </r>
  <r>
    <s v="National Fund for Culture"/>
    <n v="996209"/>
    <s v="Guarda Arquivo Nirez"/>
    <s v="Cultural Heritage"/>
    <s v="Acervos Museológicos"/>
    <x v="0"/>
    <x v="4"/>
    <n v="0"/>
    <x v="6"/>
    <s v="Ceará"/>
    <n v="0"/>
    <n v="20295"/>
    <e v="#N/A"/>
    <e v="#N/A"/>
  </r>
  <r>
    <s v="National Fund for Culture"/>
    <n v="993651"/>
    <s v="Histórico do Mercado Cinematográfico Brasileiro de 1971 a 1999"/>
    <s v="Audiovisual"/>
    <s v="Formação/Pesquisa e informação"/>
    <x v="1"/>
    <x v="4"/>
    <n v="0"/>
    <x v="5"/>
    <s v="RiodeJaneiro"/>
    <n v="0"/>
    <n v="15045.6"/>
    <e v="#N/A"/>
    <e v="#N/A"/>
  </r>
  <r>
    <s v="National Fund for Culture"/>
    <n v="995015"/>
    <s v="I Encontro Internacional de Teatro de Bonecos"/>
    <s v="Performing Arts"/>
    <s v="Teatro"/>
    <x v="0"/>
    <x v="4"/>
    <n v="0"/>
    <x v="4"/>
    <s v="Pernambuco"/>
    <n v="0"/>
    <n v="72500"/>
    <e v="#N/A"/>
    <e v="#N/A"/>
  </r>
  <r>
    <s v="National Fund for Culture"/>
    <n v="6803"/>
    <s v="IDENTIFICAÇÃO E INVENTÁRIO DE ACERVO CINEMATOGRÁFICO"/>
    <s v="Cultural Heritage"/>
    <s v="Arquitetônico"/>
    <x v="0"/>
    <x v="4"/>
    <n v="0"/>
    <x v="18"/>
    <s v="MatoGrosso"/>
    <n v="0"/>
    <n v="20000"/>
    <e v="#N/A"/>
    <e v="#N/A"/>
  </r>
  <r>
    <s v="National Fund for Culture"/>
    <n v="999078"/>
    <s v="Identificação e Registro da Musicalidade Acreana"/>
    <s v="Music"/>
    <s v="Música Popular"/>
    <x v="4"/>
    <x v="4"/>
    <n v="0"/>
    <x v="25"/>
    <s v="Acre"/>
    <n v="0"/>
    <n v="187500"/>
    <e v="#N/A"/>
    <e v="#N/A"/>
  </r>
  <r>
    <s v="National Fund for Culture"/>
    <n v="997933"/>
    <s v="IGREJA MATRIZ E CASA PAROQUIAL"/>
    <s v="Cultural Heritage"/>
    <s v="Arquitetônico"/>
    <x v="0"/>
    <x v="4"/>
    <n v="0"/>
    <x v="21"/>
    <s v="Bahia"/>
    <n v="0"/>
    <n v="40000"/>
    <e v="#N/A"/>
    <e v="#N/A"/>
  </r>
  <r>
    <s v="National Fund for Culture"/>
    <n v="997789"/>
    <s v="IHGB"/>
    <s v="Cultural Heritage"/>
    <s v="História"/>
    <x v="1"/>
    <x v="4"/>
    <n v="0"/>
    <x v="5"/>
    <s v="RiodeJaneiro"/>
    <n v="0"/>
    <n v="25143.32"/>
    <e v="#N/A"/>
    <e v="#N/A"/>
  </r>
  <r>
    <s v="National Fund for Culture"/>
    <n v="990569"/>
    <s v="II ENCONTRO DE CIDADES DE LÍNGUA PORTUGUESA DO FÓRUM UNESCO"/>
    <s v="Cultural Heritage"/>
    <s v="Arquitetônico"/>
    <x v="0"/>
    <x v="4"/>
    <n v="0"/>
    <x v="3"/>
    <s v="MinasGerais"/>
    <n v="0"/>
    <n v="8000"/>
    <e v="#N/A"/>
    <e v="#N/A"/>
  </r>
  <r>
    <s v="National Fund for Culture"/>
    <n v="997731"/>
    <s v="Ilê Asé Opo Afanjá - Homenagem aos 60 anos de Iniciação de Lya Stella"/>
    <s v="Cultural Heritage"/>
    <s v="Cultura Afro Brasileira"/>
    <x v="3"/>
    <x v="4"/>
    <n v="0"/>
    <x v="1"/>
    <s v="DistritoFederal"/>
    <n v="0"/>
    <n v="99808"/>
    <e v="#N/A"/>
    <e v="#N/A"/>
  </r>
  <r>
    <s v="National Fund for Culture"/>
    <n v="998870"/>
    <s v="Iluminação Cênica para o Teatro Municipal de Niterói"/>
    <s v="Performing Arts"/>
    <s v="Teatro"/>
    <x v="0"/>
    <x v="4"/>
    <n v="0"/>
    <x v="5"/>
    <s v="RiodeJaneiro"/>
    <n v="0"/>
    <n v="48000"/>
    <e v="#N/A"/>
    <e v="#N/A"/>
  </r>
  <r>
    <s v="National Fund for Culture"/>
    <n v="999745"/>
    <s v="Impl bibl. PM Barra de São Miguel/AL"/>
    <s v="Humanities"/>
    <s v="Biblioteca"/>
    <x v="3"/>
    <x v="4"/>
    <n v="0"/>
    <x v="20"/>
    <s v="Alagoas"/>
    <n v="0"/>
    <n v="40000"/>
    <e v="#N/A"/>
    <e v="#N/A"/>
  </r>
  <r>
    <s v="National Fund for Culture"/>
    <n v="999653"/>
    <s v="Impl Bibl. PM Chapada da Natividade/TO"/>
    <s v="Humanities"/>
    <s v="Biblioteca"/>
    <x v="3"/>
    <x v="4"/>
    <n v="0"/>
    <x v="2"/>
    <s v="Tocantins"/>
    <n v="0"/>
    <n v="30000"/>
    <e v="#N/A"/>
    <e v="#N/A"/>
  </r>
  <r>
    <s v="National Fund for Culture"/>
    <n v="999872"/>
    <s v="Impl Bibl. PM Florestal/MG."/>
    <s v="Humanities"/>
    <s v="Biblioteca"/>
    <x v="3"/>
    <x v="4"/>
    <n v="0"/>
    <x v="3"/>
    <s v="MinasGerais"/>
    <n v="0"/>
    <n v="40000"/>
    <e v="#N/A"/>
    <e v="#N/A"/>
  </r>
  <r>
    <s v="National Fund for Culture"/>
    <n v="999804"/>
    <s v="Impl bibl. PM Fortaleza do Tabocão/TO"/>
    <s v="Humanities"/>
    <s v="Biblioteca"/>
    <x v="3"/>
    <x v="4"/>
    <n v="0"/>
    <x v="2"/>
    <s v="Tocantins"/>
    <n v="0"/>
    <n v="20000"/>
    <e v="#N/A"/>
    <e v="#N/A"/>
  </r>
  <r>
    <s v="National Fund for Culture"/>
    <n v="999875"/>
    <s v="Impl Bibl. PM Francisco Beltrão/PR."/>
    <s v="Humanities"/>
    <s v="Biblioteca"/>
    <x v="3"/>
    <x v="4"/>
    <n v="0"/>
    <x v="9"/>
    <s v="Paraná"/>
    <n v="0"/>
    <n v="40000"/>
    <e v="#N/A"/>
    <e v="#N/A"/>
  </r>
  <r>
    <s v="National Fund for Culture"/>
    <n v="999686"/>
    <s v="Impl Bibl. PM Igarapé Grande/MA."/>
    <s v="Humanities"/>
    <s v="Biblioteca"/>
    <x v="3"/>
    <x v="4"/>
    <n v="0"/>
    <x v="17"/>
    <s v="Maranhão"/>
    <n v="0"/>
    <n v="40000"/>
    <e v="#N/A"/>
    <e v="#N/A"/>
  </r>
  <r>
    <s v="National Fund for Culture"/>
    <n v="999867"/>
    <s v="Impl Bibl. PM Lagoa Grande/MG."/>
    <s v="Humanities"/>
    <s v="Biblioteca"/>
    <x v="3"/>
    <x v="4"/>
    <n v="0"/>
    <x v="3"/>
    <s v="MinasGerais"/>
    <n v="0"/>
    <n v="40000"/>
    <e v="#N/A"/>
    <e v="#N/A"/>
  </r>
  <r>
    <s v="National Fund for Culture"/>
    <n v="999652"/>
    <s v="Impl Bibl. PM Maracaí/SP"/>
    <s v="Humanities"/>
    <s v="Biblioteca"/>
    <x v="3"/>
    <x v="4"/>
    <n v="0"/>
    <x v="12"/>
    <s v="SãoPaulo"/>
    <n v="0"/>
    <n v="40000"/>
    <e v="#N/A"/>
    <e v="#N/A"/>
  </r>
  <r>
    <s v="National Fund for Culture"/>
    <n v="999688"/>
    <s v="Impl Bibl. PM Pontal do Araguaia/MT."/>
    <s v="Humanities"/>
    <s v="Biblioteca"/>
    <x v="3"/>
    <x v="4"/>
    <n v="0"/>
    <x v="18"/>
    <s v="MatoGrosso"/>
    <n v="0"/>
    <n v="40000"/>
    <e v="#N/A"/>
    <e v="#N/A"/>
  </r>
  <r>
    <s v="National Fund for Culture"/>
    <n v="999700"/>
    <s v="Impl bibl. PM Rafard/SP"/>
    <s v="Humanities"/>
    <s v="Biblioteca"/>
    <x v="3"/>
    <x v="4"/>
    <n v="0"/>
    <x v="12"/>
    <s v="SãoPaulo"/>
    <n v="0"/>
    <n v="39778.879999999997"/>
    <e v="#N/A"/>
    <e v="#N/A"/>
  </r>
  <r>
    <s v="National Fund for Culture"/>
    <n v="997452"/>
    <s v="Impl bibl. PM São Domingos do Norte/ES"/>
    <s v="Humanities"/>
    <s v="Acervo Bibliográfico"/>
    <x v="0"/>
    <x v="4"/>
    <n v="0"/>
    <x v="16"/>
    <s v="EspíritoSanto"/>
    <n v="0"/>
    <n v="40000"/>
    <e v="#N/A"/>
    <e v="#N/A"/>
  </r>
  <r>
    <s v="National Fund for Culture"/>
    <n v="999901"/>
    <s v="Impl Bibl. PM Sertânia/PE"/>
    <s v="Humanities"/>
    <s v="Biblioteca"/>
    <x v="3"/>
    <x v="4"/>
    <n v="0"/>
    <x v="4"/>
    <s v="Pernambuco"/>
    <n v="0"/>
    <n v="40000"/>
    <e v="#N/A"/>
    <e v="#N/A"/>
  </r>
  <r>
    <s v="National Fund for Culture"/>
    <n v="999870"/>
    <s v="Impl Bibl. PM Taquarituba/SP"/>
    <s v="Humanities"/>
    <s v="Biblioteca"/>
    <x v="3"/>
    <x v="4"/>
    <n v="0"/>
    <x v="12"/>
    <s v="SãoPaulo"/>
    <n v="0"/>
    <n v="40000"/>
    <e v="#N/A"/>
    <e v="#N/A"/>
  </r>
  <r>
    <s v="National Fund for Culture"/>
    <n v="999814"/>
    <s v="Impl. Bibl PM Diamante do Oeste/PR"/>
    <s v="Humanities"/>
    <s v="Biblioteca"/>
    <x v="3"/>
    <x v="4"/>
    <n v="0"/>
    <x v="9"/>
    <s v="Paraná"/>
    <n v="0"/>
    <n v="40000"/>
    <e v="#N/A"/>
    <e v="#N/A"/>
  </r>
  <r>
    <s v="National Fund for Culture"/>
    <n v="999732"/>
    <s v="Impl. bibl. Capela Nova/MG"/>
    <s v="Humanities"/>
    <s v="Biblioteca"/>
    <x v="3"/>
    <x v="4"/>
    <n v="0"/>
    <x v="3"/>
    <s v="MinasGerais"/>
    <n v="0"/>
    <n v="40000"/>
    <e v="#N/A"/>
    <e v="#N/A"/>
  </r>
  <r>
    <s v="National Fund for Culture"/>
    <n v="999796"/>
    <s v="Impl. bibl. Conquista/MG"/>
    <s v="Humanities"/>
    <s v="Biblioteca"/>
    <x v="3"/>
    <x v="4"/>
    <n v="0"/>
    <x v="3"/>
    <s v="MinasGerais"/>
    <n v="0"/>
    <n v="40000"/>
    <e v="#N/A"/>
    <e v="#N/A"/>
  </r>
  <r>
    <s v="National Fund for Culture"/>
    <n v="999783"/>
    <s v="Impl. Bibl. de PM Armação de Búzios/RJ"/>
    <s v="Humanities"/>
    <s v="Biblioteca"/>
    <x v="3"/>
    <x v="4"/>
    <n v="0"/>
    <x v="5"/>
    <s v="RiodeJaneiro"/>
    <n v="0"/>
    <n v="39949"/>
    <e v="#N/A"/>
    <e v="#N/A"/>
  </r>
  <r>
    <s v="National Fund for Culture"/>
    <n v="999818"/>
    <s v="Impl. Bibl. Espigão Alto do Iguaçu/PR"/>
    <s v="Humanities"/>
    <s v="Biblioteca"/>
    <x v="3"/>
    <x v="4"/>
    <n v="0"/>
    <x v="9"/>
    <s v="Paraná"/>
    <n v="0"/>
    <n v="40000"/>
    <e v="#N/A"/>
    <e v="#N/A"/>
  </r>
  <r>
    <s v="National Fund for Culture"/>
    <n v="999695"/>
    <s v="Impl. Bibl. PM Acreúna/GO."/>
    <s v="Humanities"/>
    <s v="Biblioteca"/>
    <x v="3"/>
    <x v="4"/>
    <n v="0"/>
    <x v="14"/>
    <s v="Goiás"/>
    <n v="0"/>
    <n v="40000"/>
    <e v="#N/A"/>
    <e v="#N/A"/>
  </r>
  <r>
    <s v="National Fund for Culture"/>
    <n v="996553"/>
    <s v="Impl. Bibl. PM Adamantina/SP."/>
    <s v="Humanities"/>
    <s v="Biblioteca"/>
    <x v="3"/>
    <x v="4"/>
    <n v="0"/>
    <x v="12"/>
    <s v="SãoPaulo"/>
    <n v="0"/>
    <n v="56000"/>
    <e v="#N/A"/>
    <e v="#N/A"/>
  </r>
  <r>
    <s v="National Fund for Culture"/>
    <n v="999889"/>
    <s v="Impl. Bibl. PM Adolfo/SP"/>
    <s v="Humanities"/>
    <s v="Biblioteca"/>
    <x v="3"/>
    <x v="4"/>
    <n v="0"/>
    <x v="12"/>
    <s v="SãoPaulo"/>
    <n v="0"/>
    <n v="40000"/>
    <e v="#N/A"/>
    <e v="#N/A"/>
  </r>
  <r>
    <s v="National Fund for Culture"/>
    <n v="999773"/>
    <s v="Impl. Bibl. PM Afrânio/PE."/>
    <s v="Humanities"/>
    <s v="Biblioteca"/>
    <x v="3"/>
    <x v="4"/>
    <n v="0"/>
    <x v="4"/>
    <s v="Pernambuco"/>
    <n v="0"/>
    <n v="40000"/>
    <e v="#N/A"/>
    <e v="#N/A"/>
  </r>
  <r>
    <s v="National Fund for Culture"/>
    <n v="999883"/>
    <s v="Impl. Bibl. PM Água Fria de Goiás/GO."/>
    <s v="Humanities"/>
    <s v="Biblioteca"/>
    <x v="3"/>
    <x v="4"/>
    <n v="0"/>
    <x v="14"/>
    <s v="Goiás"/>
    <n v="0"/>
    <n v="25000"/>
    <e v="#N/A"/>
    <e v="#N/A"/>
  </r>
  <r>
    <s v="National Fund for Culture"/>
    <n v="999734"/>
    <s v="Impl. Bibl. PM Águas Lindas de Goiás/GO."/>
    <s v="Humanities"/>
    <s v="Biblioteca"/>
    <x v="3"/>
    <x v="4"/>
    <n v="0"/>
    <x v="14"/>
    <s v="Goiás"/>
    <n v="0"/>
    <n v="40000"/>
    <e v="#N/A"/>
    <e v="#N/A"/>
  </r>
  <r>
    <s v="National Fund for Culture"/>
    <n v="999895"/>
    <s v="Impl. Bibl. PM Aiuaba/CE."/>
    <s v="Humanities"/>
    <s v="Biblioteca"/>
    <x v="3"/>
    <x v="4"/>
    <n v="0"/>
    <x v="6"/>
    <s v="Ceará"/>
    <n v="0"/>
    <n v="40000"/>
    <e v="#N/A"/>
    <e v="#N/A"/>
  </r>
  <r>
    <s v="National Fund for Culture"/>
    <n v="999692"/>
    <s v="Impl. Bibl. PM Alcinópolis/MS."/>
    <s v="Humanities"/>
    <s v="Biblioteca"/>
    <x v="3"/>
    <x v="4"/>
    <n v="0"/>
    <x v="26"/>
    <s v="MatoGrossodoSul"/>
    <n v="0"/>
    <n v="40000"/>
    <e v="#N/A"/>
    <e v="#N/A"/>
  </r>
  <r>
    <s v="National Fund for Culture"/>
    <n v="999779"/>
    <s v="Impl. Bibl. PM Alfredo Wagner/SC."/>
    <s v="Humanities"/>
    <s v="Biblioteca"/>
    <x v="3"/>
    <x v="4"/>
    <n v="0"/>
    <x v="22"/>
    <s v="SantaCatarina"/>
    <n v="0"/>
    <n v="30000"/>
    <e v="#N/A"/>
    <e v="#N/A"/>
  </r>
  <r>
    <s v="National Fund for Culture"/>
    <n v="999720"/>
    <s v="Impl. bibl. PM Aliança do Tocantins/TO"/>
    <s v="Humanities"/>
    <s v="Biblioteca"/>
    <x v="3"/>
    <x v="4"/>
    <n v="0"/>
    <x v="2"/>
    <s v="Tocantins"/>
    <n v="0"/>
    <n v="40000"/>
    <e v="#N/A"/>
    <e v="#N/A"/>
  </r>
  <r>
    <s v="National Fund for Culture"/>
    <n v="999737"/>
    <s v="Impl. Bibl. PM Alta Floresta do Oeste/RO."/>
    <s v="Humanities"/>
    <s v="Biblioteca"/>
    <x v="3"/>
    <x v="4"/>
    <n v="0"/>
    <x v="23"/>
    <s v="Rondônia"/>
    <n v="0"/>
    <n v="40000"/>
    <e v="#N/A"/>
    <e v="#N/A"/>
  </r>
  <r>
    <s v="National Fund for Culture"/>
    <n v="999885"/>
    <s v="Impl. Bibl. PM Alto Paraíso/RO."/>
    <s v="Humanities"/>
    <s v="Biblioteca"/>
    <x v="3"/>
    <x v="4"/>
    <n v="0"/>
    <x v="23"/>
    <s v="Rondônia"/>
    <n v="0"/>
    <n v="40000"/>
    <e v="#N/A"/>
    <e v="#N/A"/>
  </r>
  <r>
    <s v="National Fund for Culture"/>
    <n v="999861"/>
    <s v="Impl. Bibl. PM Alvorada do Norte/GO."/>
    <s v="Humanities"/>
    <s v="Biblioteca"/>
    <x v="3"/>
    <x v="4"/>
    <n v="0"/>
    <x v="14"/>
    <s v="Goiás"/>
    <n v="0"/>
    <n v="40000"/>
    <e v="#N/A"/>
    <e v="#N/A"/>
  </r>
  <r>
    <s v="National Fund for Culture"/>
    <n v="999831"/>
    <s v="Impl. bibl. PM Anchieta/ES"/>
    <s v="Humanities"/>
    <s v="Biblioteca"/>
    <x v="3"/>
    <x v="4"/>
    <n v="0"/>
    <x v="16"/>
    <s v="EspíritoSanto"/>
    <n v="0"/>
    <n v="40000"/>
    <e v="#N/A"/>
    <e v="#N/A"/>
  </r>
  <r>
    <s v="National Fund for Culture"/>
    <n v="999718"/>
    <s v="Impl. Bibl. PM Anitápolis/SC."/>
    <s v="Humanities"/>
    <s v="Biblioteca"/>
    <x v="3"/>
    <x v="4"/>
    <n v="0"/>
    <x v="22"/>
    <s v="SantaCatarina"/>
    <n v="0"/>
    <n v="33723.199999999997"/>
    <e v="#N/A"/>
    <e v="#N/A"/>
  </r>
  <r>
    <s v="National Fund for Culture"/>
    <n v="999863"/>
    <s v="Impl. Bibl. PM Apuiarés/CE."/>
    <s v="Humanities"/>
    <s v="Biblioteca"/>
    <x v="3"/>
    <x v="4"/>
    <n v="0"/>
    <x v="6"/>
    <s v="Ceará"/>
    <n v="0"/>
    <n v="40000"/>
    <e v="#N/A"/>
    <e v="#N/A"/>
  </r>
  <r>
    <s v="National Fund for Culture"/>
    <n v="999807"/>
    <s v="Impl. bibl. PM Aracruz/ES"/>
    <s v="Humanities"/>
    <s v="Biblioteca"/>
    <x v="3"/>
    <x v="4"/>
    <n v="0"/>
    <x v="16"/>
    <s v="EspíritoSanto"/>
    <n v="0"/>
    <n v="40000"/>
    <e v="#N/A"/>
    <e v="#N/A"/>
  </r>
  <r>
    <s v="National Fund for Culture"/>
    <n v="999751"/>
    <s v="Impl. bibl. PM Araquari/SC"/>
    <s v="Humanities"/>
    <s v="Biblioteca"/>
    <x v="3"/>
    <x v="4"/>
    <n v="0"/>
    <x v="22"/>
    <s v="SantaCatarina"/>
    <n v="0"/>
    <n v="40000"/>
    <e v="#N/A"/>
    <e v="#N/A"/>
  </r>
  <r>
    <s v="National Fund for Culture"/>
    <n v="999830"/>
    <s v="Impl. Bibl. PM Araxá/MG"/>
    <s v="Humanities"/>
    <s v="Biblioteca"/>
    <x v="3"/>
    <x v="4"/>
    <n v="0"/>
    <x v="3"/>
    <s v="MinasGerais"/>
    <n v="0"/>
    <n v="72000"/>
    <e v="#N/A"/>
    <e v="#N/A"/>
  </r>
  <r>
    <s v="National Fund for Culture"/>
    <n v="999864"/>
    <s v="Impl. Bibl. PM Arneiroz/CE."/>
    <s v="Humanities"/>
    <s v="Biblioteca"/>
    <x v="3"/>
    <x v="4"/>
    <n v="0"/>
    <x v="6"/>
    <s v="Ceará"/>
    <n v="0"/>
    <n v="40000"/>
    <e v="#N/A"/>
    <e v="#N/A"/>
  </r>
  <r>
    <s v="National Fund for Culture"/>
    <n v="991988"/>
    <s v="Impl. Bibl. PM Arroio do Tigre/RS."/>
    <s v="Humanities"/>
    <s v="Biblioteca"/>
    <x v="3"/>
    <x v="4"/>
    <n v="0"/>
    <x v="0"/>
    <s v="RioGrandedoSul"/>
    <n v="0"/>
    <n v="40000"/>
    <e v="#N/A"/>
    <e v="#N/A"/>
  </r>
  <r>
    <s v="National Fund for Culture"/>
    <n v="999666"/>
    <s v="Impl. bibl. PM Augustinópolis/TO"/>
    <s v="Humanities"/>
    <s v="Biblioteca"/>
    <x v="3"/>
    <x v="4"/>
    <n v="0"/>
    <x v="2"/>
    <s v="Tocantins"/>
    <n v="0"/>
    <n v="40000"/>
    <e v="#N/A"/>
    <e v="#N/A"/>
  </r>
  <r>
    <s v="National Fund for Culture"/>
    <n v="999643"/>
    <s v="Impl. bibl. PM Ávaro de Carvalho"/>
    <s v="Humanities"/>
    <s v="Biblioteca"/>
    <x v="3"/>
    <x v="4"/>
    <n v="0"/>
    <x v="12"/>
    <s v="SãoPaulo"/>
    <n v="0"/>
    <n v="35000"/>
    <e v="#N/A"/>
    <e v="#N/A"/>
  </r>
  <r>
    <s v="National Fund for Culture"/>
    <n v="999668"/>
    <s v="Impl. bibl. PM Bandeirantes/MS"/>
    <s v="Humanities"/>
    <s v="Biblioteca"/>
    <x v="3"/>
    <x v="4"/>
    <n v="0"/>
    <x v="26"/>
    <s v="MatoGrossodoSul"/>
    <n v="0"/>
    <n v="40000"/>
    <e v="#N/A"/>
    <e v="#N/A"/>
  </r>
  <r>
    <s v="National Fund for Culture"/>
    <n v="999801"/>
    <s v="Impl. Bibl. PM Barra D' Alcantâra/PI."/>
    <s v="Humanities"/>
    <s v="Biblioteca"/>
    <x v="3"/>
    <x v="4"/>
    <n v="0"/>
    <x v="10"/>
    <s v="Piauí"/>
    <n v="0"/>
    <n v="40000"/>
    <e v="#N/A"/>
    <e v="#N/A"/>
  </r>
  <r>
    <s v="National Fund for Culture"/>
    <n v="999632"/>
    <s v="Impl. Bibl. PM Bernardo Sayão/TO."/>
    <s v="Humanities"/>
    <s v="Biblioteca"/>
    <x v="3"/>
    <x v="4"/>
    <n v="0"/>
    <x v="2"/>
    <s v="Tocantins"/>
    <n v="0"/>
    <n v="40000"/>
    <e v="#N/A"/>
    <e v="#N/A"/>
  </r>
  <r>
    <s v="National Fund for Culture"/>
    <n v="999770"/>
    <s v="Impl. Bibl. PM Bilac/SP."/>
    <s v="Humanities"/>
    <s v="Biblioteca"/>
    <x v="3"/>
    <x v="4"/>
    <n v="0"/>
    <x v="12"/>
    <s v="SãoPaulo"/>
    <n v="0"/>
    <n v="35000"/>
    <e v="#N/A"/>
    <e v="#N/A"/>
  </r>
  <r>
    <s v="National Fund for Culture"/>
    <n v="999903"/>
    <s v="Impl. Bibl. PM Boa Vista do Buricá/RS."/>
    <s v="Humanities"/>
    <s v="Biblioteca"/>
    <x v="3"/>
    <x v="4"/>
    <n v="0"/>
    <x v="0"/>
    <s v="RioGrandedoSul"/>
    <n v="0"/>
    <n v="40000"/>
    <e v="#N/A"/>
    <e v="#N/A"/>
  </r>
  <r>
    <s v="National Fund for Culture"/>
    <n v="999775"/>
    <s v="Impl. Bibl. PM Bodoquena/MS."/>
    <s v="Humanities"/>
    <s v="Biblioteca"/>
    <x v="3"/>
    <x v="4"/>
    <n v="0"/>
    <x v="26"/>
    <s v="MatoGrossodoSul"/>
    <n v="0"/>
    <n v="40000"/>
    <e v="#N/A"/>
    <e v="#N/A"/>
  </r>
  <r>
    <s v="National Fund for Culture"/>
    <n v="999797"/>
    <s v="Impl. Bibl. PM Bom Jesus do Itabapoana/RJ."/>
    <s v="Humanities"/>
    <s v="Biblioteca"/>
    <x v="3"/>
    <x v="4"/>
    <n v="0"/>
    <x v="5"/>
    <s v="RiodeJaneiro"/>
    <n v="0"/>
    <n v="40000"/>
    <e v="#N/A"/>
    <e v="#N/A"/>
  </r>
  <r>
    <s v="National Fund for Culture"/>
    <n v="999781"/>
    <s v="Impl. Bibl. PM Bom Jesus do Oeste/SC."/>
    <s v="Humanities"/>
    <s v="Biblioteca"/>
    <x v="3"/>
    <x v="4"/>
    <n v="0"/>
    <x v="22"/>
    <s v="SantaCatarina"/>
    <n v="0"/>
    <n v="20000"/>
    <e v="#N/A"/>
    <e v="#N/A"/>
  </r>
  <r>
    <s v="National Fund for Culture"/>
    <n v="999747"/>
    <s v="Impl. Bibl. PM Bujarú/PA."/>
    <s v="Humanities"/>
    <s v="Biblioteca"/>
    <x v="3"/>
    <x v="4"/>
    <n v="0"/>
    <x v="11"/>
    <s v="Pará"/>
    <n v="0"/>
    <n v="40000"/>
    <e v="#N/A"/>
    <e v="#N/A"/>
  </r>
  <r>
    <s v="National Fund for Culture"/>
    <n v="999727"/>
    <s v="Impl. bibl. PM Cachoeira Alta/GO"/>
    <s v="Humanities"/>
    <s v="Biblioteca"/>
    <x v="3"/>
    <x v="4"/>
    <n v="0"/>
    <x v="14"/>
    <s v="Goiás"/>
    <n v="0"/>
    <n v="40000"/>
    <e v="#N/A"/>
    <e v="#N/A"/>
  </r>
  <r>
    <s v="National Fund for Culture"/>
    <n v="999741"/>
    <s v="Impl. Bibl. PM Caém/BA."/>
    <s v="Humanities"/>
    <s v="Biblioteca"/>
    <x v="3"/>
    <x v="4"/>
    <n v="0"/>
    <x v="21"/>
    <s v="Bahia"/>
    <n v="0"/>
    <n v="40000"/>
    <e v="#N/A"/>
    <e v="#N/A"/>
  </r>
  <r>
    <s v="National Fund for Culture"/>
    <n v="999837"/>
    <s v="Impl. Bibl. PM Camaçari/BA."/>
    <s v="Humanities"/>
    <s v="Biblioteca"/>
    <x v="3"/>
    <x v="4"/>
    <n v="0"/>
    <x v="21"/>
    <s v="Bahia"/>
    <n v="0"/>
    <n v="40000"/>
    <e v="#N/A"/>
    <e v="#N/A"/>
  </r>
  <r>
    <s v="National Fund for Culture"/>
    <n v="999825"/>
    <s v="Impl. Bibl. PM Camamú/BA."/>
    <s v="Humanities"/>
    <s v="Biblioteca"/>
    <x v="3"/>
    <x v="4"/>
    <n v="0"/>
    <x v="21"/>
    <s v="Bahia"/>
    <n v="0"/>
    <n v="40000"/>
    <e v="#N/A"/>
    <e v="#N/A"/>
  </r>
  <r>
    <s v="National Fund for Culture"/>
    <n v="999802"/>
    <s v="Impl. Bibl. PM Cambira/PR."/>
    <s v="Humanities"/>
    <s v="Biblioteca"/>
    <x v="3"/>
    <x v="4"/>
    <n v="0"/>
    <x v="9"/>
    <s v="Paraná"/>
    <n v="0"/>
    <n v="40000"/>
    <e v="#N/A"/>
    <e v="#N/A"/>
  </r>
  <r>
    <s v="National Fund for Culture"/>
    <n v="999722"/>
    <s v="Impl. Bibl. PM Camboriú/SC."/>
    <s v="Humanities"/>
    <s v="Biblioteca"/>
    <x v="3"/>
    <x v="4"/>
    <n v="0"/>
    <x v="22"/>
    <s v="SantaCatarina"/>
    <n v="0"/>
    <n v="40000"/>
    <e v="#N/A"/>
    <e v="#N/A"/>
  </r>
  <r>
    <s v="National Fund for Culture"/>
    <n v="999850"/>
    <s v="Impl. bibl. PM Campina das Missões/RS"/>
    <s v="Humanities"/>
    <s v="Biblioteca"/>
    <x v="3"/>
    <x v="4"/>
    <n v="0"/>
    <x v="0"/>
    <s v="RioGrandedoSul"/>
    <n v="0"/>
    <n v="24000"/>
    <e v="#N/A"/>
    <e v="#N/A"/>
  </r>
  <r>
    <s v="National Fund for Culture"/>
    <n v="999763"/>
    <s v="Impl. Bibl. PM Candeias do Jamri/RO."/>
    <s v="Humanities"/>
    <s v="Biblioteca"/>
    <x v="3"/>
    <x v="4"/>
    <n v="0"/>
    <x v="23"/>
    <s v="Rondônia"/>
    <n v="0"/>
    <n v="40000"/>
    <e v="#N/A"/>
    <e v="#N/A"/>
  </r>
  <r>
    <s v="National Fund for Culture"/>
    <n v="999914"/>
    <s v="Impl. Bibl. PM Cândido de Abreu/PR"/>
    <s v="Humanities"/>
    <s v="Biblioteca"/>
    <x v="3"/>
    <x v="4"/>
    <n v="0"/>
    <x v="9"/>
    <s v="Paraná"/>
    <n v="0"/>
    <n v="40000"/>
    <e v="#N/A"/>
    <e v="#N/A"/>
  </r>
  <r>
    <s v="National Fund for Culture"/>
    <n v="999849"/>
    <s v="Impl. Bibl. PM Canhotinho/PE"/>
    <s v="Humanities"/>
    <s v="Biblioteca"/>
    <x v="3"/>
    <x v="4"/>
    <n v="0"/>
    <x v="4"/>
    <s v="Pernambuco"/>
    <n v="0"/>
    <n v="40000"/>
    <e v="#N/A"/>
    <e v="#N/A"/>
  </r>
  <r>
    <s v="National Fund for Culture"/>
    <n v="999838"/>
    <s v="Impl. Bibl. PM Carneiros/AL."/>
    <s v="Humanities"/>
    <s v="Biblioteca"/>
    <x v="3"/>
    <x v="4"/>
    <n v="0"/>
    <x v="20"/>
    <s v="Alagoas"/>
    <n v="0"/>
    <n v="40000"/>
    <e v="#N/A"/>
    <e v="#N/A"/>
  </r>
  <r>
    <s v="National Fund for Culture"/>
    <n v="999782"/>
    <s v="Impl. Bibl. PM Casimiro de Abreu/RJ."/>
    <s v="Humanities"/>
    <s v="Biblioteca"/>
    <x v="3"/>
    <x v="4"/>
    <n v="0"/>
    <x v="5"/>
    <s v="RiodeJaneiro"/>
    <n v="0"/>
    <n v="39949"/>
    <e v="#N/A"/>
    <e v="#N/A"/>
  </r>
  <r>
    <s v="National Fund for Culture"/>
    <n v="999676"/>
    <s v="Impl. Bibl. PM Casinhas/PE."/>
    <s v="Humanities"/>
    <s v="Biblioteca"/>
    <x v="3"/>
    <x v="4"/>
    <n v="0"/>
    <x v="4"/>
    <s v="Pernambuco"/>
    <n v="0"/>
    <n v="40000"/>
    <e v="#N/A"/>
    <e v="#N/A"/>
  </r>
  <r>
    <s v="National Fund for Culture"/>
    <n v="999731"/>
    <s v="Impl. Bibl. PM Catende/PE"/>
    <s v="Humanities"/>
    <s v="Biblioteca"/>
    <x v="3"/>
    <x v="4"/>
    <n v="0"/>
    <x v="4"/>
    <s v="Pernambuco"/>
    <n v="0"/>
    <n v="40000"/>
    <e v="#N/A"/>
    <e v="#N/A"/>
  </r>
  <r>
    <s v="National Fund for Culture"/>
    <n v="999698"/>
    <s v="Impl. Bibl. PM Cerro Branco/RS."/>
    <s v="Humanities"/>
    <s v="Biblioteca"/>
    <x v="3"/>
    <x v="4"/>
    <n v="0"/>
    <x v="0"/>
    <s v="RioGrandedoSul"/>
    <n v="0"/>
    <n v="24000"/>
    <e v="#N/A"/>
    <e v="#N/A"/>
  </r>
  <r>
    <s v="National Fund for Culture"/>
    <n v="999725"/>
    <s v="Impl. Bibl. PM Chã  Grande/PE"/>
    <s v="Humanities"/>
    <s v="Biblioteca"/>
    <x v="3"/>
    <x v="4"/>
    <n v="0"/>
    <x v="4"/>
    <s v="Pernambuco"/>
    <n v="0"/>
    <n v="40000"/>
    <e v="#N/A"/>
    <e v="#N/A"/>
  </r>
  <r>
    <s v="National Fund for Culture"/>
    <n v="999664"/>
    <s v="Impl. Bibl. PM Chapadinha/MA."/>
    <s v="Humanities"/>
    <s v="Biblioteca"/>
    <x v="3"/>
    <x v="4"/>
    <n v="0"/>
    <x v="17"/>
    <s v="Maranhão"/>
    <n v="0"/>
    <n v="40000"/>
    <e v="#N/A"/>
    <e v="#N/A"/>
  </r>
  <r>
    <s v="National Fund for Culture"/>
    <n v="999892"/>
    <s v="Impl. bibl. PM Cochoeirinha/PE"/>
    <s v="Humanities"/>
    <s v="Biblioteca"/>
    <x v="3"/>
    <x v="4"/>
    <n v="0"/>
    <x v="4"/>
    <s v="Pernambuco"/>
    <n v="0"/>
    <n v="40000"/>
    <e v="#N/A"/>
    <e v="#N/A"/>
  </r>
  <r>
    <s v="National Fund for Culture"/>
    <n v="999743"/>
    <s v="Impl. bibl. PM Comendador Gomes/MG"/>
    <s v="Humanities"/>
    <s v="Biblioteca"/>
    <x v="3"/>
    <x v="4"/>
    <n v="0"/>
    <x v="3"/>
    <s v="MinasGerais"/>
    <n v="0"/>
    <n v="20000"/>
    <e v="#N/A"/>
    <e v="#N/A"/>
  </r>
  <r>
    <s v="National Fund for Culture"/>
    <n v="999792"/>
    <s v="Impl. Bibl. PM Conceição de Macabú/RJ."/>
    <s v="Humanities"/>
    <s v="Biblioteca"/>
    <x v="3"/>
    <x v="4"/>
    <n v="0"/>
    <x v="5"/>
    <s v="RiodeJaneiro"/>
    <n v="0"/>
    <n v="40000"/>
    <e v="#N/A"/>
    <e v="#N/A"/>
  </r>
  <r>
    <s v="National Fund for Culture"/>
    <n v="999852"/>
    <s v="Impl. Bibl. PM Contenda/PR."/>
    <s v="Humanities"/>
    <s v="Biblioteca"/>
    <x v="3"/>
    <x v="4"/>
    <n v="0"/>
    <x v="9"/>
    <s v="Paraná"/>
    <n v="0"/>
    <n v="40000"/>
    <e v="#N/A"/>
    <e v="#N/A"/>
  </r>
  <r>
    <s v="National Fund for Culture"/>
    <n v="999811"/>
    <s v="Impl. Bibl. PM Cornélio Procópio/PR"/>
    <s v="Humanities"/>
    <s v="Biblioteca"/>
    <x v="3"/>
    <x v="4"/>
    <n v="0"/>
    <x v="9"/>
    <s v="Paraná"/>
    <n v="0"/>
    <n v="40000"/>
    <e v="#N/A"/>
    <e v="#N/A"/>
  </r>
  <r>
    <s v="National Fund for Culture"/>
    <n v="999765"/>
    <s v="Impl. Bibl. PM Coroados/SP"/>
    <s v="Humanities"/>
    <s v="Biblioteca"/>
    <x v="3"/>
    <x v="4"/>
    <n v="0"/>
    <x v="12"/>
    <s v="SãoPaulo"/>
    <n v="0"/>
    <n v="30000"/>
    <e v="#N/A"/>
    <e v="#N/A"/>
  </r>
  <r>
    <s v="National Fund for Culture"/>
    <n v="999834"/>
    <s v="Impl. Bibl. PM Coronel Domingos Soares/PR."/>
    <s v="Humanities"/>
    <s v="Biblioteca"/>
    <x v="3"/>
    <x v="4"/>
    <n v="0"/>
    <x v="9"/>
    <s v="Paraná"/>
    <n v="0"/>
    <n v="40000"/>
    <e v="#N/A"/>
    <e v="#N/A"/>
  </r>
  <r>
    <s v="National Fund for Culture"/>
    <n v="999627"/>
    <s v="Impl. bibl. PM Coronel Sapucaia/MS"/>
    <s v="Humanities"/>
    <s v="Biblioteca"/>
    <x v="3"/>
    <x v="4"/>
    <n v="0"/>
    <x v="26"/>
    <s v="MatoGrossodoSul"/>
    <n v="0"/>
    <n v="40000"/>
    <e v="#N/A"/>
    <e v="#N/A"/>
  </r>
  <r>
    <s v="National Fund for Culture"/>
    <n v="999902"/>
    <s v="Impl. bibl. PM Crixas/GO"/>
    <s v="Humanities"/>
    <s v="Biblioteca"/>
    <x v="3"/>
    <x v="4"/>
    <n v="0"/>
    <x v="14"/>
    <s v="Goiás"/>
    <n v="0"/>
    <n v="40000"/>
    <e v="#N/A"/>
    <e v="#N/A"/>
  </r>
  <r>
    <s v="National Fund for Culture"/>
    <n v="999677"/>
    <s v="Impl. Bibl. PM Cujubim/RO."/>
    <s v="Humanities"/>
    <s v="Biblioteca"/>
    <x v="3"/>
    <x v="4"/>
    <n v="0"/>
    <x v="23"/>
    <s v="Rondônia"/>
    <n v="0"/>
    <n v="40000"/>
    <e v="#N/A"/>
    <e v="#N/A"/>
  </r>
  <r>
    <s v="National Fund for Culture"/>
    <n v="999906"/>
    <s v="Impl. bibl. PM Custódia/PE"/>
    <s v="Humanities"/>
    <s v="Biblioteca"/>
    <x v="3"/>
    <x v="4"/>
    <n v="0"/>
    <x v="4"/>
    <s v="Pernambuco"/>
    <n v="0"/>
    <n v="40000"/>
    <e v="#N/A"/>
    <e v="#N/A"/>
  </r>
  <r>
    <s v="National Fund for Culture"/>
    <n v="999730"/>
    <s v="Impl. bibl. PM de Padre Bernardo/GO"/>
    <s v="Humanities"/>
    <s v="Biblioteca"/>
    <x v="3"/>
    <x v="4"/>
    <n v="0"/>
    <x v="14"/>
    <s v="Goiás"/>
    <n v="0"/>
    <n v="40000"/>
    <e v="#N/A"/>
    <e v="#N/A"/>
  </r>
  <r>
    <s v="National Fund for Culture"/>
    <n v="999799"/>
    <s v="Impl. Bibl. PM Delfinópolis/MG"/>
    <s v="Humanities"/>
    <s v="Biblioteca"/>
    <x v="3"/>
    <x v="4"/>
    <n v="0"/>
    <x v="3"/>
    <s v="MinasGerais"/>
    <n v="0"/>
    <n v="40000"/>
    <e v="#N/A"/>
    <e v="#N/A"/>
  </r>
  <r>
    <s v="National Fund for Culture"/>
    <n v="999756"/>
    <s v="Impl. Bibl. PM Delmiro Gouveia/AL"/>
    <s v="Humanities"/>
    <s v="Biblioteca"/>
    <x v="3"/>
    <x v="4"/>
    <n v="0"/>
    <x v="20"/>
    <s v="Alagoas"/>
    <n v="0"/>
    <n v="40000"/>
    <e v="#N/A"/>
    <e v="#N/A"/>
  </r>
  <r>
    <s v="National Fund for Culture"/>
    <n v="999810"/>
    <s v="Impl. Bibl. PM Denise/MT."/>
    <s v="Humanities"/>
    <s v="Biblioteca"/>
    <x v="3"/>
    <x v="4"/>
    <n v="0"/>
    <x v="18"/>
    <s v="MatoGrosso"/>
    <n v="0"/>
    <n v="40000"/>
    <e v="#N/A"/>
    <e v="#N/A"/>
  </r>
  <r>
    <s v="National Fund for Culture"/>
    <n v="999637"/>
    <s v="Impl. Bibl. PM Deputado Irapuan Pinheiro/CE"/>
    <s v="Humanities"/>
    <s v="Biblioteca"/>
    <x v="3"/>
    <x v="4"/>
    <n v="0"/>
    <x v="6"/>
    <s v="Ceará"/>
    <n v="0"/>
    <n v="40000"/>
    <e v="#N/A"/>
    <e v="#N/A"/>
  </r>
  <r>
    <s v="National Fund for Culture"/>
    <n v="999845"/>
    <s v="Impl. Bibl. PM Dias D'Ávila/BA"/>
    <s v="Humanities"/>
    <s v="Biblioteca"/>
    <x v="3"/>
    <x v="4"/>
    <n v="0"/>
    <x v="21"/>
    <s v="Bahia"/>
    <n v="0"/>
    <n v="40000"/>
    <e v="#N/A"/>
    <e v="#N/A"/>
  </r>
  <r>
    <s v="National Fund for Culture"/>
    <n v="999776"/>
    <s v="Impl. bibl. PM Dormentes/PE"/>
    <s v="Humanities"/>
    <s v="Biblioteca"/>
    <x v="3"/>
    <x v="4"/>
    <n v="0"/>
    <x v="4"/>
    <s v="Pernambuco"/>
    <n v="0"/>
    <n v="40000"/>
    <e v="#N/A"/>
    <e v="#N/A"/>
  </r>
  <r>
    <s v="National Fund for Culture"/>
    <n v="999719"/>
    <s v="Impl. bibl. PM Engenho Velho/RS"/>
    <s v="Humanities"/>
    <s v="Biblioteca"/>
    <x v="3"/>
    <x v="4"/>
    <n v="0"/>
    <x v="0"/>
    <s v="RioGrandedoSul"/>
    <n v="0"/>
    <n v="32000"/>
    <e v="#N/A"/>
    <e v="#N/A"/>
  </r>
  <r>
    <s v="National Fund for Culture"/>
    <n v="999675"/>
    <s v="Impl. Bibl. PM Estância Turística de Presidente Epitácio/SP"/>
    <s v="Humanities"/>
    <s v="Biblioteca"/>
    <x v="3"/>
    <x v="4"/>
    <n v="0"/>
    <x v="12"/>
    <s v="SãoPaulo"/>
    <n v="0"/>
    <n v="40000"/>
    <e v="#N/A"/>
    <e v="#N/A"/>
  </r>
  <r>
    <s v="National Fund for Culture"/>
    <n v="999772"/>
    <s v="Impl. Bibl. PM Faxinal/PR."/>
    <s v="Humanities"/>
    <s v="Biblioteca"/>
    <x v="3"/>
    <x v="4"/>
    <n v="0"/>
    <x v="9"/>
    <s v="Paraná"/>
    <n v="0"/>
    <n v="40000"/>
    <e v="#N/A"/>
    <e v="#N/A"/>
  </r>
  <r>
    <s v="National Fund for Culture"/>
    <n v="999742"/>
    <s v="Impl. Bibl. PM Flexeiras/AL."/>
    <s v="Humanities"/>
    <s v="Biblioteca"/>
    <x v="3"/>
    <x v="4"/>
    <n v="0"/>
    <x v="20"/>
    <s v="Alagoas"/>
    <n v="0"/>
    <n v="40000"/>
    <e v="#N/A"/>
    <e v="#N/A"/>
  </r>
  <r>
    <s v="National Fund for Culture"/>
    <n v="999648"/>
    <s v="Impl. Bibl. PM Flor da Serra do Sul/PR"/>
    <s v="Humanities"/>
    <s v="Biblioteca"/>
    <x v="3"/>
    <x v="4"/>
    <n v="0"/>
    <x v="9"/>
    <s v="Paraná"/>
    <n v="0"/>
    <n v="40000"/>
    <e v="#N/A"/>
    <e v="#N/A"/>
  </r>
  <r>
    <s v="National Fund for Culture"/>
    <n v="999891"/>
    <s v="Impl. Bibl. PM Fortuna/MA."/>
    <s v="Humanities"/>
    <s v="Biblioteca"/>
    <x v="3"/>
    <x v="4"/>
    <n v="0"/>
    <x v="17"/>
    <s v="Maranhão"/>
    <n v="0"/>
    <n v="40000"/>
    <e v="#N/A"/>
    <e v="#N/A"/>
  </r>
  <r>
    <s v="National Fund for Culture"/>
    <n v="999887"/>
    <s v="Impl. bibl. PM Gararú/SE"/>
    <s v="Humanities"/>
    <s v="Biblioteca"/>
    <x v="3"/>
    <x v="4"/>
    <n v="0"/>
    <x v="7"/>
    <s v="Sergipe"/>
    <n v="0"/>
    <n v="40000"/>
    <e v="#N/A"/>
    <e v="#N/A"/>
  </r>
  <r>
    <s v="National Fund for Culture"/>
    <n v="999729"/>
    <s v="Impl. Bibl. PM Garopaba/SC."/>
    <s v="Humanities"/>
    <s v="Biblioteca"/>
    <x v="3"/>
    <x v="4"/>
    <n v="0"/>
    <x v="22"/>
    <s v="SantaCatarina"/>
    <n v="0"/>
    <n v="40000"/>
    <e v="#N/A"/>
    <e v="#N/A"/>
  </r>
  <r>
    <s v="National Fund for Culture"/>
    <n v="999662"/>
    <s v="Impl. Bibl. PM General Carneiro/MT."/>
    <s v="Humanities"/>
    <s v="Biblioteca"/>
    <x v="3"/>
    <x v="4"/>
    <n v="0"/>
    <x v="18"/>
    <s v="MatoGrosso"/>
    <n v="0"/>
    <n v="40000"/>
    <e v="#N/A"/>
    <e v="#N/A"/>
  </r>
  <r>
    <s v="National Fund for Culture"/>
    <n v="991986"/>
    <s v="Impl. bibl. PM Governador Édson Lobão/MA"/>
    <s v="Humanities"/>
    <s v="Biblioteca"/>
    <x v="3"/>
    <x v="4"/>
    <n v="0"/>
    <x v="17"/>
    <s v="Maranhão"/>
    <n v="0"/>
    <n v="40000"/>
    <e v="#N/A"/>
    <e v="#N/A"/>
  </r>
  <r>
    <s v="National Fund for Culture"/>
    <n v="999641"/>
    <s v="Impl. Bibl. PM Guaramiranga/CE."/>
    <s v="Humanities"/>
    <s v="Biblioteca"/>
    <x v="3"/>
    <x v="4"/>
    <n v="0"/>
    <x v="6"/>
    <s v="Ceará"/>
    <n v="0"/>
    <n v="40000"/>
    <e v="#N/A"/>
    <e v="#N/A"/>
  </r>
  <r>
    <s v="National Fund for Culture"/>
    <n v="991975"/>
    <s v="Impl. Bibl. PM Holambra/SP."/>
    <s v="Humanities"/>
    <s v="Biblioteca"/>
    <x v="3"/>
    <x v="4"/>
    <n v="0"/>
    <x v="12"/>
    <s v="SãoPaulo"/>
    <n v="0"/>
    <n v="40000"/>
    <e v="#N/A"/>
    <e v="#N/A"/>
  </r>
  <r>
    <s v="National Fund for Culture"/>
    <n v="999689"/>
    <s v="Impl. Bibl. PM Ibateguara/AL"/>
    <s v="Humanities"/>
    <s v="Biblioteca"/>
    <x v="3"/>
    <x v="4"/>
    <n v="0"/>
    <x v="20"/>
    <s v="Alagoas"/>
    <n v="0"/>
    <n v="40000"/>
    <e v="#N/A"/>
    <e v="#N/A"/>
  </r>
  <r>
    <s v="National Fund for Culture"/>
    <n v="999884"/>
    <s v="Impl. Bibl. PM Ibicuitinga/CE"/>
    <s v="Humanities"/>
    <s v="Biblioteca"/>
    <x v="3"/>
    <x v="4"/>
    <n v="0"/>
    <x v="6"/>
    <s v="Ceará"/>
    <n v="0"/>
    <n v="40000"/>
    <e v="#N/A"/>
    <e v="#N/A"/>
  </r>
  <r>
    <s v="National Fund for Culture"/>
    <n v="999806"/>
    <s v="Impl. bibl. PM Ibirubá/RS"/>
    <s v="Humanities"/>
    <s v="Biblioteca"/>
    <x v="3"/>
    <x v="4"/>
    <n v="0"/>
    <x v="0"/>
    <s v="RioGrandedoSul"/>
    <n v="0"/>
    <n v="40000"/>
    <e v="#N/A"/>
    <e v="#N/A"/>
  </r>
  <r>
    <s v="National Fund for Culture"/>
    <n v="999828"/>
    <s v="Impl. Bibl. PM Iguaba Grande/RJ."/>
    <s v="Humanities"/>
    <s v="Biblioteca"/>
    <x v="3"/>
    <x v="4"/>
    <n v="0"/>
    <x v="5"/>
    <s v="RiodeJaneiro"/>
    <n v="0"/>
    <n v="40000"/>
    <e v="#N/A"/>
    <e v="#N/A"/>
  </r>
  <r>
    <s v="National Fund for Culture"/>
    <n v="991991"/>
    <s v="Impl. Bibl. PM Independência/CE."/>
    <s v="Humanities"/>
    <s v="Biblioteca"/>
    <x v="3"/>
    <x v="4"/>
    <n v="0"/>
    <x v="6"/>
    <s v="Ceará"/>
    <n v="0"/>
    <n v="120000"/>
    <e v="#N/A"/>
    <e v="#N/A"/>
  </r>
  <r>
    <s v="National Fund for Culture"/>
    <n v="999805"/>
    <s v="Impl. bibl. PM Indiaroba/ES"/>
    <s v="Humanities"/>
    <s v="Biblioteca"/>
    <x v="3"/>
    <x v="4"/>
    <n v="0"/>
    <x v="7"/>
    <s v="Sergipe"/>
    <n v="0"/>
    <n v="35287.199999999997"/>
    <e v="#N/A"/>
    <e v="#N/A"/>
  </r>
  <r>
    <s v="National Fund for Culture"/>
    <n v="999663"/>
    <s v="Impl. bibl. PM Inocência/MS"/>
    <s v="Humanities"/>
    <s v="Biblioteca"/>
    <x v="3"/>
    <x v="4"/>
    <n v="0"/>
    <x v="26"/>
    <s v="MatoGrossodoSul"/>
    <n v="0"/>
    <n v="40000"/>
    <e v="#N/A"/>
    <e v="#N/A"/>
  </r>
  <r>
    <s v="National Fund for Culture"/>
    <n v="991985"/>
    <s v="Impl. Bibl. PM Ipaumirim/CE."/>
    <s v="Humanities"/>
    <s v="Biblioteca"/>
    <x v="3"/>
    <x v="4"/>
    <n v="0"/>
    <x v="6"/>
    <s v="Ceará"/>
    <n v="0"/>
    <n v="40000"/>
    <e v="#N/A"/>
    <e v="#N/A"/>
  </r>
  <r>
    <s v="National Fund for Culture"/>
    <n v="999915"/>
    <s v="Impl. Bibl. PM Ipiranga do Piauí/PI"/>
    <s v="Humanities"/>
    <s v="Biblioteca"/>
    <x v="3"/>
    <x v="4"/>
    <n v="0"/>
    <x v="10"/>
    <s v="Piauí"/>
    <n v="0"/>
    <n v="32018.49"/>
    <e v="#N/A"/>
    <e v="#N/A"/>
  </r>
  <r>
    <s v="National Fund for Culture"/>
    <n v="999876"/>
    <s v="Impl. Bibl. PM Itaguara/MG"/>
    <s v="Humanities"/>
    <s v="Biblioteca"/>
    <x v="3"/>
    <x v="4"/>
    <n v="0"/>
    <x v="3"/>
    <s v="MinasGerais"/>
    <n v="0"/>
    <n v="40000"/>
    <e v="#N/A"/>
    <e v="#N/A"/>
  </r>
  <r>
    <s v="National Fund for Culture"/>
    <n v="999877"/>
    <s v="Impl. Bibl. PM Itaguarú/GO."/>
    <s v="Humanities"/>
    <s v="Biblioteca"/>
    <x v="3"/>
    <x v="4"/>
    <n v="0"/>
    <x v="14"/>
    <s v="Goiás"/>
    <n v="0"/>
    <n v="40000"/>
    <e v="#N/A"/>
    <e v="#N/A"/>
  </r>
  <r>
    <s v="National Fund for Culture"/>
    <n v="999899"/>
    <s v="Impl. Bibl. PM Itapajé/CE."/>
    <s v="Humanities"/>
    <s v="Biblioteca"/>
    <x v="3"/>
    <x v="4"/>
    <n v="0"/>
    <x v="6"/>
    <s v="Ceará"/>
    <n v="0"/>
    <n v="40000"/>
    <e v="#N/A"/>
    <e v="#N/A"/>
  </r>
  <r>
    <s v="National Fund for Culture"/>
    <n v="999879"/>
    <s v="Impl. Bibl. PM Ituiutaba/MG"/>
    <s v="Humanities"/>
    <s v="Biblioteca"/>
    <x v="3"/>
    <x v="4"/>
    <n v="0"/>
    <x v="3"/>
    <s v="MinasGerais"/>
    <n v="0"/>
    <n v="40000"/>
    <e v="#N/A"/>
    <e v="#N/A"/>
  </r>
  <r>
    <s v="National Fund for Culture"/>
    <n v="999764"/>
    <s v="Impl. Bibl. PM Itupiranga/PA."/>
    <s v="Humanities"/>
    <s v="Biblioteca"/>
    <x v="3"/>
    <x v="4"/>
    <n v="0"/>
    <x v="11"/>
    <s v="Pará"/>
    <n v="0"/>
    <n v="40000"/>
    <e v="#N/A"/>
    <e v="#N/A"/>
  </r>
  <r>
    <s v="National Fund for Culture"/>
    <n v="999713"/>
    <s v="Impl. Bibl. PM Iúna/ES"/>
    <s v="Humanities"/>
    <s v="Biblioteca"/>
    <x v="3"/>
    <x v="4"/>
    <n v="0"/>
    <x v="16"/>
    <s v="EspíritoSanto"/>
    <n v="0"/>
    <n v="32000"/>
    <e v="#N/A"/>
    <e v="#N/A"/>
  </r>
  <r>
    <s v="National Fund for Culture"/>
    <n v="999766"/>
    <s v="Impl. Bibl. PM Jaborandi/SP."/>
    <s v="Humanities"/>
    <s v="Biblioteca"/>
    <x v="3"/>
    <x v="4"/>
    <n v="0"/>
    <x v="12"/>
    <s v="SãoPaulo"/>
    <n v="0"/>
    <n v="40000"/>
    <e v="#N/A"/>
    <e v="#N/A"/>
  </r>
  <r>
    <s v="National Fund for Culture"/>
    <n v="999697"/>
    <s v="Impl. bibl. PM Jacareacanga/PA"/>
    <s v="Humanities"/>
    <s v="Biblioteca"/>
    <x v="3"/>
    <x v="4"/>
    <n v="0"/>
    <x v="11"/>
    <s v="Pará"/>
    <n v="0"/>
    <n v="40000"/>
    <e v="#N/A"/>
    <e v="#N/A"/>
  </r>
  <r>
    <s v="National Fund for Culture"/>
    <n v="999853"/>
    <s v="Impl. Bibl. PM Jaguaribara/CE"/>
    <s v="Humanities"/>
    <s v="Biblioteca"/>
    <x v="3"/>
    <x v="4"/>
    <n v="0"/>
    <x v="6"/>
    <s v="Ceará"/>
    <n v="0"/>
    <n v="40000"/>
    <e v="#N/A"/>
    <e v="#N/A"/>
  </r>
  <r>
    <s v="National Fund for Culture"/>
    <n v="999667"/>
    <s v="Impl. Bibl. PM Jandaia/GO."/>
    <s v="Humanities"/>
    <s v="Biblioteca"/>
    <x v="3"/>
    <x v="4"/>
    <n v="0"/>
    <x v="14"/>
    <s v="Goiás"/>
    <n v="0"/>
    <n v="40000"/>
    <e v="#N/A"/>
    <e v="#N/A"/>
  </r>
  <r>
    <s v="National Fund for Culture"/>
    <n v="999682"/>
    <s v="Impl. Bibl. PM Japaratuba/SE."/>
    <s v="Humanities"/>
    <s v="Biblioteca"/>
    <x v="3"/>
    <x v="4"/>
    <n v="0"/>
    <x v="7"/>
    <s v="Sergipe"/>
    <n v="0"/>
    <n v="40000"/>
    <e v="#N/A"/>
    <e v="#N/A"/>
  </r>
  <r>
    <s v="National Fund for Culture"/>
    <n v="999882"/>
    <s v="Impl. Bibl. PM Japorã/MS."/>
    <s v="Humanities"/>
    <s v="Biblioteca"/>
    <x v="3"/>
    <x v="4"/>
    <n v="0"/>
    <x v="26"/>
    <s v="MatoGrossodoSul"/>
    <n v="0"/>
    <n v="40000"/>
    <e v="#N/A"/>
    <e v="#N/A"/>
  </r>
  <r>
    <s v="National Fund for Culture"/>
    <n v="999794"/>
    <s v="Impl. bibl. PM Jaraguá do Sul/SC"/>
    <s v="Humanities"/>
    <s v="Biblioteca"/>
    <x v="3"/>
    <x v="4"/>
    <n v="0"/>
    <x v="22"/>
    <s v="SantaCatarina"/>
    <n v="0"/>
    <n v="40000"/>
    <e v="#N/A"/>
    <e v="#N/A"/>
  </r>
  <r>
    <s v="National Fund for Culture"/>
    <n v="999711"/>
    <s v="Impl. Bibl. PM Ji-Paraná/RO."/>
    <s v="Humanities"/>
    <s v="Biblioteca"/>
    <x v="3"/>
    <x v="4"/>
    <n v="0"/>
    <x v="23"/>
    <s v="Rondônia"/>
    <n v="0"/>
    <n v="40000"/>
    <e v="#N/A"/>
    <e v="#N/A"/>
  </r>
  <r>
    <s v="National Fund for Culture"/>
    <n v="999647"/>
    <s v="Impl. Bibl. PM Júlio Mesquita/SP."/>
    <s v="Humanities"/>
    <s v="Biblioteca"/>
    <x v="3"/>
    <x v="4"/>
    <n v="0"/>
    <x v="12"/>
    <s v="SãoPaulo"/>
    <n v="0"/>
    <n v="35000"/>
    <e v="#N/A"/>
    <e v="#N/A"/>
  </r>
  <r>
    <s v="National Fund for Culture"/>
    <n v="999704"/>
    <s v="Impl. Bibl. PM Lábrea/AM."/>
    <s v="Humanities"/>
    <s v="Biblioteca"/>
    <x v="3"/>
    <x v="4"/>
    <n v="0"/>
    <x v="15"/>
    <s v="Amazonas"/>
    <n v="0"/>
    <n v="40000"/>
    <e v="#N/A"/>
    <e v="#N/A"/>
  </r>
  <r>
    <s v="National Fund for Culture"/>
    <n v="999712"/>
    <s v="Impl. bibl. PM Ladários/MS"/>
    <s v="Humanities"/>
    <s v="Biblioteca"/>
    <x v="3"/>
    <x v="4"/>
    <n v="0"/>
    <x v="26"/>
    <s v="MatoGrossodoSul"/>
    <n v="0"/>
    <n v="40000"/>
    <e v="#N/A"/>
    <e v="#N/A"/>
  </r>
  <r>
    <s v="National Fund for Culture"/>
    <n v="999868"/>
    <s v="Impl. Bibl. PM Lagamar/MG."/>
    <s v="Humanities"/>
    <s v="Biblioteca"/>
    <x v="3"/>
    <x v="4"/>
    <n v="0"/>
    <x v="3"/>
    <s v="MinasGerais"/>
    <n v="0"/>
    <n v="40000"/>
    <e v="#N/A"/>
    <e v="#N/A"/>
  </r>
  <r>
    <s v="National Fund for Culture"/>
    <n v="999673"/>
    <s v="Impl. Bibl. PM Lagoa do Ouro/PE."/>
    <s v="Humanities"/>
    <s v="Biblioteca"/>
    <x v="3"/>
    <x v="4"/>
    <n v="0"/>
    <x v="4"/>
    <s v="Pernambuco"/>
    <n v="0"/>
    <n v="40000"/>
    <e v="#N/A"/>
    <e v="#N/A"/>
  </r>
  <r>
    <s v="National Fund for Culture"/>
    <n v="999843"/>
    <s v="Impl. Bibl. PM Lagoa Grande/PE."/>
    <s v="Humanities"/>
    <s v="Biblioteca"/>
    <x v="3"/>
    <x v="4"/>
    <n v="0"/>
    <x v="4"/>
    <s v="Pernambuco"/>
    <n v="0"/>
    <n v="40000"/>
    <e v="#N/A"/>
    <e v="#N/A"/>
  </r>
  <r>
    <s v="National Fund for Culture"/>
    <n v="999702"/>
    <s v="Impl. Bibl. PM Lauro de Freitas/BA."/>
    <s v="Humanities"/>
    <s v="Biblioteca"/>
    <x v="3"/>
    <x v="4"/>
    <n v="0"/>
    <x v="21"/>
    <s v="Bahia"/>
    <n v="0"/>
    <n v="40000"/>
    <e v="#N/A"/>
    <e v="#N/A"/>
  </r>
  <r>
    <s v="National Fund for Culture"/>
    <n v="999840"/>
    <s v="Impl. Bibl. PM Limeira/SP"/>
    <s v="Humanities"/>
    <s v="Biblioteca"/>
    <x v="3"/>
    <x v="4"/>
    <n v="0"/>
    <x v="12"/>
    <s v="SãoPaulo"/>
    <n v="0"/>
    <n v="40000"/>
    <e v="#N/A"/>
    <e v="#N/A"/>
  </r>
  <r>
    <s v="National Fund for Culture"/>
    <n v="999661"/>
    <s v="Impl. bibl. PM Lunardelli/PR"/>
    <s v="Humanities"/>
    <s v="Biblioteca"/>
    <x v="3"/>
    <x v="4"/>
    <n v="0"/>
    <x v="9"/>
    <s v="Paraná"/>
    <n v="0"/>
    <n v="34104"/>
    <e v="#N/A"/>
    <e v="#N/A"/>
  </r>
  <r>
    <s v="National Fund for Culture"/>
    <n v="999681"/>
    <s v="Impl. Bibl. PM Madre de Deus/BA."/>
    <s v="Humanities"/>
    <s v="Biblioteca"/>
    <x v="3"/>
    <x v="4"/>
    <n v="0"/>
    <x v="21"/>
    <s v="Bahia"/>
    <n v="0"/>
    <n v="40000"/>
    <e v="#N/A"/>
    <e v="#N/A"/>
  </r>
  <r>
    <s v="National Fund for Culture"/>
    <n v="999749"/>
    <s v="Impl. Bibl. PM Maragogi/AL"/>
    <s v="Humanities"/>
    <s v="Biblioteca"/>
    <x v="3"/>
    <x v="4"/>
    <n v="0"/>
    <x v="20"/>
    <s v="Alagoas"/>
    <n v="0"/>
    <n v="40000"/>
    <e v="#N/A"/>
    <e v="#N/A"/>
  </r>
  <r>
    <s v="National Fund for Culture"/>
    <n v="999609"/>
    <s v="Impl. Bibl. PM Maranguape/CE."/>
    <s v="Humanities"/>
    <s v="Biblioteca"/>
    <x v="3"/>
    <x v="4"/>
    <n v="0"/>
    <x v="6"/>
    <s v="Ceará"/>
    <n v="0"/>
    <n v="40000"/>
    <e v="#N/A"/>
    <e v="#N/A"/>
  </r>
  <r>
    <s v="National Fund for Culture"/>
    <n v="999616"/>
    <s v="Impl. Bibl. PM Marcelândia/MT."/>
    <s v="Humanities"/>
    <s v="Biblioteca"/>
    <x v="3"/>
    <x v="4"/>
    <n v="0"/>
    <x v="18"/>
    <s v="MatoGrosso"/>
    <n v="0"/>
    <n v="40000"/>
    <e v="#N/A"/>
    <e v="#N/A"/>
  </r>
  <r>
    <s v="National Fund for Culture"/>
    <n v="999866"/>
    <s v="Impl. Bibl. PM Mateiros/TO"/>
    <s v="Humanities"/>
    <s v="Biblioteca"/>
    <x v="3"/>
    <x v="4"/>
    <n v="0"/>
    <x v="2"/>
    <s v="Tocantins"/>
    <n v="0"/>
    <n v="20000"/>
    <e v="#N/A"/>
    <e v="#N/A"/>
  </r>
  <r>
    <s v="National Fund for Culture"/>
    <n v="999857"/>
    <s v="Impl. bibl. PM Mineiros/GO"/>
    <s v="Humanities"/>
    <s v="Biblioteca"/>
    <x v="3"/>
    <x v="4"/>
    <n v="0"/>
    <x v="14"/>
    <s v="Goiás"/>
    <n v="0"/>
    <n v="40000"/>
    <e v="#N/A"/>
    <e v="#N/A"/>
  </r>
  <r>
    <s v="National Fund for Culture"/>
    <n v="999808"/>
    <s v="Impl. Bibl. PM Mira Estrela/SP"/>
    <s v="Humanities"/>
    <s v="Biblioteca"/>
    <x v="3"/>
    <x v="4"/>
    <n v="0"/>
    <x v="12"/>
    <s v="SãoPaulo"/>
    <n v="0"/>
    <n v="40000"/>
    <e v="#N/A"/>
    <e v="#N/A"/>
  </r>
  <r>
    <s v="National Fund for Culture"/>
    <n v="999888"/>
    <s v="Impl. Bibl. PM Miranda/MS."/>
    <s v="Humanities"/>
    <s v="Biblioteca"/>
    <x v="3"/>
    <x v="4"/>
    <n v="0"/>
    <x v="26"/>
    <s v="MatoGrossodoSul"/>
    <n v="0"/>
    <n v="40000"/>
    <e v="#N/A"/>
    <e v="#N/A"/>
  </r>
  <r>
    <s v="National Fund for Culture"/>
    <n v="999833"/>
    <s v="Impl. Bibl. PM Morro Grande/SC."/>
    <s v="Humanities"/>
    <s v="Biblioteca"/>
    <x v="3"/>
    <x v="4"/>
    <n v="0"/>
    <x v="22"/>
    <s v="SantaCatarina"/>
    <n v="0"/>
    <n v="26600"/>
    <e v="#N/A"/>
    <e v="#N/A"/>
  </r>
  <r>
    <s v="National Fund for Culture"/>
    <n v="999815"/>
    <s v="Impl. bibl. PM Muaná/PA"/>
    <s v="Humanities"/>
    <s v="Biblioteca"/>
    <x v="3"/>
    <x v="4"/>
    <n v="0"/>
    <x v="11"/>
    <s v="Pará"/>
    <n v="0"/>
    <n v="40000"/>
    <e v="#N/A"/>
    <e v="#N/A"/>
  </r>
  <r>
    <s v="National Fund for Culture"/>
    <n v="999619"/>
    <s v="Impl. Bibl. PM Natividade/TO."/>
    <s v="Humanities"/>
    <s v="Biblioteca"/>
    <x v="3"/>
    <x v="4"/>
    <n v="0"/>
    <x v="2"/>
    <s v="Tocantins"/>
    <n v="0"/>
    <n v="40000"/>
    <e v="#N/A"/>
    <e v="#N/A"/>
  </r>
  <r>
    <s v="National Fund for Culture"/>
    <n v="999726"/>
    <s v="Impl. Bibl. PM Nossa Senhora da Glória/SE"/>
    <s v="Humanities"/>
    <s v="Biblioteca"/>
    <x v="3"/>
    <x v="4"/>
    <n v="0"/>
    <x v="7"/>
    <s v="Sergipe"/>
    <n v="0"/>
    <n v="40000"/>
    <e v="#N/A"/>
    <e v="#N/A"/>
  </r>
  <r>
    <s v="National Fund for Culture"/>
    <n v="999696"/>
    <s v="Impl. Bibl. PM Nossa Senhora do Socorro/SE"/>
    <s v="Humanities"/>
    <s v="Biblioteca"/>
    <x v="3"/>
    <x v="4"/>
    <n v="0"/>
    <x v="7"/>
    <s v="Sergipe"/>
    <n v="0"/>
    <n v="40000"/>
    <e v="#N/A"/>
    <e v="#N/A"/>
  </r>
  <r>
    <s v="National Fund for Culture"/>
    <n v="999723"/>
    <s v="Impl. Bibl. PM Nova América/GO."/>
    <s v="Humanities"/>
    <s v="Biblioteca"/>
    <x v="3"/>
    <x v="4"/>
    <n v="0"/>
    <x v="14"/>
    <s v="Goiás"/>
    <n v="0"/>
    <n v="20000"/>
    <e v="#N/A"/>
    <e v="#N/A"/>
  </r>
  <r>
    <s v="National Fund for Culture"/>
    <n v="999898"/>
    <s v="Impl. Bibl. PM Nova Canãa do Norte/MT"/>
    <s v="Humanities"/>
    <s v="Biblioteca"/>
    <x v="3"/>
    <x v="4"/>
    <n v="0"/>
    <x v="18"/>
    <s v="MatoGrosso"/>
    <n v="0"/>
    <n v="40000"/>
    <e v="#N/A"/>
    <e v="#N/A"/>
  </r>
  <r>
    <s v="National Fund for Culture"/>
    <n v="991980"/>
    <s v="Impl. Bibl. PM Nova União/RO."/>
    <s v="Humanities"/>
    <s v="Biblioteca"/>
    <x v="3"/>
    <x v="4"/>
    <n v="0"/>
    <x v="23"/>
    <s v="Rondônia"/>
    <n v="0"/>
    <n v="40000"/>
    <e v="#N/A"/>
    <e v="#N/A"/>
  </r>
  <r>
    <s v="National Fund for Culture"/>
    <n v="999803"/>
    <s v="Impl. Bibl. PM Novo Itacolomi/PR"/>
    <s v="Humanities"/>
    <s v="Biblioteca"/>
    <x v="3"/>
    <x v="4"/>
    <n v="0"/>
    <x v="9"/>
    <s v="Paraná"/>
    <n v="0"/>
    <n v="40000"/>
    <e v="#N/A"/>
    <e v="#N/A"/>
  </r>
  <r>
    <s v="National Fund for Culture"/>
    <n v="999910"/>
    <s v="Impl. Bibl. PM Olindina/BA"/>
    <s v="Humanities"/>
    <s v="Biblioteca"/>
    <x v="3"/>
    <x v="4"/>
    <n v="0"/>
    <x v="21"/>
    <s v="Bahia"/>
    <n v="0"/>
    <n v="40000"/>
    <e v="#N/A"/>
    <e v="#N/A"/>
  </r>
  <r>
    <s v="National Fund for Culture"/>
    <n v="999657"/>
    <s v="Impl. Bibl. PM Oriente/SP."/>
    <s v="Humanities"/>
    <s v="Biblioteca"/>
    <x v="3"/>
    <x v="4"/>
    <n v="0"/>
    <x v="12"/>
    <s v="SãoPaulo"/>
    <n v="0"/>
    <n v="40000"/>
    <e v="#N/A"/>
    <e v="#N/A"/>
  </r>
  <r>
    <s v="National Fund for Culture"/>
    <n v="999894"/>
    <s v="Impl. Bibl. PM Ourinhos/SP."/>
    <s v="Humanities"/>
    <s v="Biblioteca"/>
    <x v="3"/>
    <x v="4"/>
    <n v="0"/>
    <x v="12"/>
    <s v="SãoPaulo"/>
    <n v="0"/>
    <n v="40000"/>
    <e v="#N/A"/>
    <e v="#N/A"/>
  </r>
  <r>
    <s v="National Fund for Culture"/>
    <n v="999736"/>
    <s v="Impl. Bibl. PM Ouro Preto do Oeste/RO."/>
    <s v="Humanities"/>
    <s v="Biblioteca"/>
    <x v="3"/>
    <x v="4"/>
    <n v="0"/>
    <x v="23"/>
    <s v="Rondônia"/>
    <n v="0"/>
    <n v="40000"/>
    <e v="#N/A"/>
    <e v="#N/A"/>
  </r>
  <r>
    <s v="National Fund for Culture"/>
    <n v="991981"/>
    <s v="Impl. bibl. PM Ouroeste/SP"/>
    <s v="Humanities"/>
    <s v="Biblioteca"/>
    <x v="3"/>
    <x v="4"/>
    <n v="0"/>
    <x v="12"/>
    <s v="SãoPaulo"/>
    <n v="0"/>
    <n v="40000"/>
    <e v="#N/A"/>
    <e v="#N/A"/>
  </r>
  <r>
    <s v="National Fund for Culture"/>
    <n v="999793"/>
    <s v="Impl. Bibl. PM Paiçandu/PR."/>
    <s v="Humanities"/>
    <s v="Biblioteca"/>
    <x v="3"/>
    <x v="4"/>
    <n v="0"/>
    <x v="9"/>
    <s v="Paraná"/>
    <n v="0"/>
    <n v="40000"/>
    <e v="#N/A"/>
    <e v="#N/A"/>
  </r>
  <r>
    <s v="National Fund for Culture"/>
    <n v="999848"/>
    <s v="Impl. bibl. PM Palmares/PE"/>
    <s v="Humanities"/>
    <s v="Biblioteca"/>
    <x v="3"/>
    <x v="4"/>
    <n v="0"/>
    <x v="4"/>
    <s v="Pernambuco"/>
    <n v="0"/>
    <n v="40000"/>
    <e v="#N/A"/>
    <e v="#N/A"/>
  </r>
  <r>
    <s v="National Fund for Culture"/>
    <n v="999847"/>
    <s v="Impl. bibl. PM Palmerina/PE"/>
    <s v="Humanities"/>
    <s v="Biblioteca"/>
    <x v="3"/>
    <x v="4"/>
    <n v="0"/>
    <x v="4"/>
    <s v="Pernambuco"/>
    <n v="0"/>
    <n v="40000"/>
    <e v="#N/A"/>
    <e v="#N/A"/>
  </r>
  <r>
    <s v="National Fund for Culture"/>
    <n v="999691"/>
    <s v="Impl. Bibl. PM Paracatu/MG."/>
    <s v="Humanities"/>
    <s v="Biblioteca"/>
    <x v="3"/>
    <x v="4"/>
    <n v="0"/>
    <x v="3"/>
    <s v="MinasGerais"/>
    <n v="0"/>
    <n v="40000"/>
    <e v="#N/A"/>
    <e v="#N/A"/>
  </r>
  <r>
    <s v="National Fund for Culture"/>
    <n v="999757"/>
    <s v="Impl. Bibl. PM Passo de Camaragibe/AL."/>
    <s v="Humanities"/>
    <s v="Biblioteca"/>
    <x v="3"/>
    <x v="4"/>
    <n v="0"/>
    <x v="20"/>
    <s v="Alagoas"/>
    <n v="0"/>
    <n v="40000"/>
    <e v="#N/A"/>
    <e v="#N/A"/>
  </r>
  <r>
    <s v="National Fund for Culture"/>
    <n v="991977"/>
    <s v="Impl. bibl. PM Paty do Alferes/RJ"/>
    <s v="Humanities"/>
    <s v="Biblioteca"/>
    <x v="3"/>
    <x v="4"/>
    <n v="0"/>
    <x v="5"/>
    <s v="RiodeJaneiro"/>
    <n v="0"/>
    <n v="40000"/>
    <e v="#N/A"/>
    <e v="#N/A"/>
  </r>
  <r>
    <s v="National Fund for Culture"/>
    <n v="999812"/>
    <s v="Impl. Bibl. PM Pederneiras/SP"/>
    <s v="Humanities"/>
    <s v="Biblioteca"/>
    <x v="3"/>
    <x v="4"/>
    <n v="0"/>
    <x v="12"/>
    <s v="SãoPaulo"/>
    <n v="0"/>
    <n v="40000"/>
    <e v="#N/A"/>
    <e v="#N/A"/>
  </r>
  <r>
    <s v="National Fund for Culture"/>
    <n v="999880"/>
    <s v="Impl. Bibl. PM Pedra Branca/PB."/>
    <s v="Humanities"/>
    <s v="Biblioteca"/>
    <x v="3"/>
    <x v="4"/>
    <n v="0"/>
    <x v="8"/>
    <s v="Paraíba"/>
    <n v="0"/>
    <n v="40000"/>
    <e v="#N/A"/>
    <e v="#N/A"/>
  </r>
  <r>
    <s v="National Fund for Culture"/>
    <n v="999809"/>
    <s v="Impl. Bibl. PM Pedrinahs Paulistas/SP"/>
    <s v="Humanities"/>
    <s v="Biblioteca"/>
    <x v="3"/>
    <x v="4"/>
    <n v="0"/>
    <x v="12"/>
    <s v="SãoPaulo"/>
    <n v="0"/>
    <n v="40000"/>
    <e v="#N/A"/>
    <e v="#N/A"/>
  </r>
  <r>
    <s v="National Fund for Culture"/>
    <n v="991969"/>
    <s v="Impl. Bibl. PM Pesqueira/PE."/>
    <s v="Humanities"/>
    <s v="Biblioteca"/>
    <x v="3"/>
    <x v="4"/>
    <n v="0"/>
    <x v="4"/>
    <s v="Pernambuco"/>
    <n v="0"/>
    <n v="40000"/>
    <e v="#N/A"/>
    <e v="#N/A"/>
  </r>
  <r>
    <s v="National Fund for Culture"/>
    <n v="999656"/>
    <s v="Impl. Bibl. PM Pindoretama/CE."/>
    <s v="Humanities"/>
    <s v="Biblioteca"/>
    <x v="3"/>
    <x v="4"/>
    <n v="0"/>
    <x v="6"/>
    <s v="Ceará"/>
    <n v="0"/>
    <n v="40000"/>
    <e v="#N/A"/>
    <e v="#N/A"/>
  </r>
  <r>
    <s v="National Fund for Culture"/>
    <n v="999862"/>
    <s v="Impl. Bibl. PM Piracema/MG"/>
    <s v="Humanities"/>
    <s v="Biblioteca"/>
    <x v="3"/>
    <x v="4"/>
    <n v="0"/>
    <x v="3"/>
    <s v="MinasGerais"/>
    <n v="0"/>
    <n v="40000"/>
    <e v="#N/A"/>
    <e v="#N/A"/>
  </r>
  <r>
    <s v="National Fund for Culture"/>
    <n v="999784"/>
    <s v="Impl. Bibl. PM Piraí/RJ."/>
    <s v="Humanities"/>
    <s v="Biblioteca"/>
    <x v="3"/>
    <x v="4"/>
    <n v="0"/>
    <x v="5"/>
    <s v="RiodeJaneiro"/>
    <n v="0"/>
    <n v="39949"/>
    <e v="#N/A"/>
    <e v="#N/A"/>
  </r>
  <r>
    <s v="National Fund for Culture"/>
    <n v="999771"/>
    <s v="Impl. Bibl. PM Pires do Rio/GO."/>
    <s v="Humanities"/>
    <s v="Biblioteca"/>
    <x v="3"/>
    <x v="4"/>
    <n v="0"/>
    <x v="14"/>
    <s v="Goiás"/>
    <n v="0"/>
    <n v="40000"/>
    <e v="#N/A"/>
    <e v="#N/A"/>
  </r>
  <r>
    <s v="National Fund for Culture"/>
    <n v="999658"/>
    <s v="Impl. Bibl. PM Planalto/PR."/>
    <s v="Humanities"/>
    <s v="Biblioteca"/>
    <x v="3"/>
    <x v="4"/>
    <n v="0"/>
    <x v="9"/>
    <s v="Paraná"/>
    <n v="0"/>
    <n v="40000"/>
    <e v="#N/A"/>
    <e v="#N/A"/>
  </r>
  <r>
    <s v="National Fund for Culture"/>
    <n v="999911"/>
    <s v="Impl. Bibl. PM Poções/BA."/>
    <s v="Humanities"/>
    <s v="Biblioteca"/>
    <x v="3"/>
    <x v="4"/>
    <n v="0"/>
    <x v="21"/>
    <s v="Bahia"/>
    <n v="0"/>
    <n v="40000"/>
    <e v="#N/A"/>
    <e v="#N/A"/>
  </r>
  <r>
    <s v="National Fund for Culture"/>
    <n v="999912"/>
    <s v="Impl. Bibl. PM Pombos/PE."/>
    <s v="Humanities"/>
    <s v="Biblioteca"/>
    <x v="3"/>
    <x v="4"/>
    <n v="0"/>
    <x v="4"/>
    <s v="Pernambuco"/>
    <n v="0"/>
    <n v="40000"/>
    <e v="#N/A"/>
    <e v="#N/A"/>
  </r>
  <r>
    <s v="National Fund for Culture"/>
    <n v="999844"/>
    <s v="Impl. Bibl. PM Ponte Preta/RS."/>
    <s v="Humanities"/>
    <s v="Biblioteca"/>
    <x v="3"/>
    <x v="4"/>
    <n v="0"/>
    <x v="0"/>
    <s v="RioGrandedoSul"/>
    <n v="0"/>
    <n v="40000"/>
    <e v="#N/A"/>
    <e v="#N/A"/>
  </r>
  <r>
    <s v="National Fund for Culture"/>
    <n v="999795"/>
    <s v="Impl. Bibl. PM Porangatu/GO."/>
    <s v="Humanities"/>
    <s v="Biblioteca"/>
    <x v="3"/>
    <x v="4"/>
    <n v="0"/>
    <x v="14"/>
    <s v="Goiás"/>
    <n v="0"/>
    <n v="40000"/>
    <e v="#N/A"/>
    <e v="#N/A"/>
  </r>
  <r>
    <s v="National Fund for Culture"/>
    <n v="999758"/>
    <s v="Impl. Bibl. PM Porto Belo/SC"/>
    <s v="Humanities"/>
    <s v="Biblioteca"/>
    <x v="3"/>
    <x v="4"/>
    <n v="0"/>
    <x v="22"/>
    <s v="SantaCatarina"/>
    <n v="0"/>
    <n v="40000"/>
    <e v="#N/A"/>
    <e v="#N/A"/>
  </r>
  <r>
    <s v="National Fund for Culture"/>
    <n v="999624"/>
    <s v="Impl. Bibl. PM Porto Nacional/TO"/>
    <s v="Humanities"/>
    <s v="Biblioteca"/>
    <x v="3"/>
    <x v="4"/>
    <n v="0"/>
    <x v="2"/>
    <s v="Tocantins"/>
    <n v="0"/>
    <n v="40000"/>
    <e v="#N/A"/>
    <e v="#N/A"/>
  </r>
  <r>
    <s v="National Fund for Culture"/>
    <n v="999859"/>
    <s v="Impl. Bibl. PM Prainha/PA."/>
    <s v="Humanities"/>
    <s v="Biblioteca"/>
    <x v="3"/>
    <x v="4"/>
    <n v="0"/>
    <x v="11"/>
    <s v="Pará"/>
    <n v="0"/>
    <n v="40000"/>
    <e v="#N/A"/>
    <e v="#N/A"/>
  </r>
  <r>
    <s v="National Fund for Culture"/>
    <n v="999740"/>
    <s v="Impl. Bibl. PM Presidente Médici/RO."/>
    <s v="Humanities"/>
    <s v="Biblioteca"/>
    <x v="3"/>
    <x v="4"/>
    <n v="0"/>
    <x v="23"/>
    <s v="Rondônia"/>
    <n v="0"/>
    <n v="40000"/>
    <e v="#N/A"/>
    <e v="#N/A"/>
  </r>
  <r>
    <s v="National Fund for Culture"/>
    <n v="999654"/>
    <s v="Impl. bibl. PM Quintana/SP"/>
    <s v="Humanities"/>
    <s v="Biblioteca"/>
    <x v="3"/>
    <x v="4"/>
    <n v="0"/>
    <x v="12"/>
    <s v="SãoPaulo"/>
    <n v="0"/>
    <n v="35000"/>
    <e v="#N/A"/>
    <e v="#N/A"/>
  </r>
  <r>
    <s v="National Fund for Culture"/>
    <n v="999680"/>
    <s v="Impl. Bibl. PM Quiseré/CE"/>
    <s v="Humanities"/>
    <s v="Biblioteca"/>
    <x v="3"/>
    <x v="4"/>
    <n v="0"/>
    <x v="6"/>
    <s v="Ceará"/>
    <n v="0"/>
    <n v="40000"/>
    <e v="#N/A"/>
    <e v="#N/A"/>
  </r>
  <r>
    <s v="National Fund for Culture"/>
    <n v="991972"/>
    <s v="Impl. Bibl. PM Quixaba/PE"/>
    <s v="Humanities"/>
    <s v="Biblioteca"/>
    <x v="3"/>
    <x v="4"/>
    <n v="0"/>
    <x v="4"/>
    <s v="Pernambuco"/>
    <n v="0"/>
    <n v="40000"/>
    <e v="#N/A"/>
    <e v="#N/A"/>
  </r>
  <r>
    <s v="National Fund for Culture"/>
    <n v="991978"/>
    <s v="Impl. Bibl. PM Redenção/CE."/>
    <s v="Humanities"/>
    <s v="Biblioteca"/>
    <x v="3"/>
    <x v="4"/>
    <n v="0"/>
    <x v="6"/>
    <s v="Ceará"/>
    <n v="0"/>
    <n v="40000"/>
    <e v="#N/A"/>
    <e v="#N/A"/>
  </r>
  <r>
    <s v="National Fund for Culture"/>
    <n v="999785"/>
    <s v="Impl. Bibl. PM Resende/RJ."/>
    <s v="Humanities"/>
    <s v="Biblioteca"/>
    <x v="3"/>
    <x v="4"/>
    <n v="0"/>
    <x v="5"/>
    <s v="RiodeJaneiro"/>
    <n v="0"/>
    <n v="39949"/>
    <e v="#N/A"/>
    <e v="#N/A"/>
  </r>
  <r>
    <s v="National Fund for Culture"/>
    <n v="999860"/>
    <s v="Impl. bibl. PM Reserva do Cabaçal/MT"/>
    <s v="Humanities"/>
    <s v="Biblioteca"/>
    <x v="3"/>
    <x v="4"/>
    <n v="0"/>
    <x v="18"/>
    <s v="MatoGrosso"/>
    <n v="0"/>
    <n v="25000"/>
    <e v="#N/A"/>
    <e v="#N/A"/>
  </r>
  <r>
    <s v="National Fund for Culture"/>
    <n v="991976"/>
    <s v="Impl. Bibl. PM Ribeirópolis/SE."/>
    <s v="Humanities"/>
    <s v="Biblioteca"/>
    <x v="3"/>
    <x v="4"/>
    <n v="0"/>
    <x v="7"/>
    <s v="Sergipe"/>
    <n v="0"/>
    <n v="40000"/>
    <e v="#N/A"/>
    <e v="#N/A"/>
  </r>
  <r>
    <s v="National Fund for Culture"/>
    <n v="999819"/>
    <s v="Impl. Bibl. PM Rio Crespo/RO."/>
    <s v="Humanities"/>
    <s v="Biblioteca"/>
    <x v="3"/>
    <x v="4"/>
    <n v="0"/>
    <x v="23"/>
    <s v="Rondônia"/>
    <n v="0"/>
    <n v="40000"/>
    <e v="#N/A"/>
    <e v="#N/A"/>
  </r>
  <r>
    <s v="National Fund for Culture"/>
    <n v="999717"/>
    <s v="Impl. Bibl. PM Rio Manso/MG."/>
    <s v="Humanities"/>
    <s v="Biblioteca"/>
    <x v="3"/>
    <x v="4"/>
    <n v="0"/>
    <x v="3"/>
    <s v="MinasGerais"/>
    <n v="0"/>
    <n v="40000"/>
    <e v="#N/A"/>
    <e v="#N/A"/>
  </r>
  <r>
    <s v="National Fund for Culture"/>
    <n v="999832"/>
    <s v="Impl. bibl. PM Rio Novo do Sul/ES"/>
    <s v="Humanities"/>
    <s v="Biblioteca"/>
    <x v="3"/>
    <x v="4"/>
    <n v="0"/>
    <x v="16"/>
    <s v="EspíritoSanto"/>
    <n v="0"/>
    <n v="40000"/>
    <e v="#N/A"/>
    <e v="#N/A"/>
  </r>
  <r>
    <s v="National Fund for Culture"/>
    <n v="999665"/>
    <s v="Impl. Bibl. PM Sacramento/MG."/>
    <s v="Humanities"/>
    <s v="Biblioteca"/>
    <x v="3"/>
    <x v="4"/>
    <n v="0"/>
    <x v="3"/>
    <s v="MinasGerais"/>
    <n v="0"/>
    <n v="40000"/>
    <e v="#N/A"/>
    <e v="#N/A"/>
  </r>
  <r>
    <s v="National Fund for Culture"/>
    <n v="999778"/>
    <s v="Impl. bibl. PM Santa Rosa do Tocantins/TO"/>
    <s v="Humanities"/>
    <s v="Biblioteca"/>
    <x v="3"/>
    <x v="4"/>
    <n v="0"/>
    <x v="2"/>
    <s v="Tocantins"/>
    <n v="0"/>
    <n v="25000"/>
    <e v="#N/A"/>
    <e v="#N/A"/>
  </r>
  <r>
    <s v="National Fund for Culture"/>
    <n v="999759"/>
    <s v="Impl. bibl. PM Santa Terezinha/PB"/>
    <s v="Humanities"/>
    <s v="Biblioteca"/>
    <x v="3"/>
    <x v="4"/>
    <n v="0"/>
    <x v="8"/>
    <s v="Paraíba"/>
    <n v="0"/>
    <n v="40000"/>
    <e v="#N/A"/>
    <e v="#N/A"/>
  </r>
  <r>
    <s v="National Fund for Culture"/>
    <n v="999774"/>
    <s v="Impl. Bibl. PM Santa Terezinha/PE."/>
    <s v="Humanities"/>
    <s v="Biblioteca"/>
    <x v="3"/>
    <x v="4"/>
    <n v="0"/>
    <x v="4"/>
    <s v="Pernambuco"/>
    <n v="0"/>
    <n v="40000"/>
    <e v="#N/A"/>
    <e v="#N/A"/>
  </r>
  <r>
    <s v="National Fund for Culture"/>
    <n v="999851"/>
    <s v="Impl. Bibl. PM Santo Cristo/RS"/>
    <s v="Humanities"/>
    <s v="Biblioteca"/>
    <x v="3"/>
    <x v="4"/>
    <n v="0"/>
    <x v="0"/>
    <s v="RioGrandedoSul"/>
    <n v="0"/>
    <n v="24000"/>
    <e v="#N/A"/>
    <e v="#N/A"/>
  </r>
  <r>
    <s v="National Fund for Culture"/>
    <n v="999908"/>
    <s v="Impl. Bibl. PM São Fidélis/RJ."/>
    <s v="Humanities"/>
    <s v="Biblioteca"/>
    <x v="3"/>
    <x v="4"/>
    <n v="0"/>
    <x v="5"/>
    <s v="RiodeJaneiro"/>
    <n v="0"/>
    <n v="40000"/>
    <e v="#N/A"/>
    <e v="#N/A"/>
  </r>
  <r>
    <s v="National Fund for Culture"/>
    <n v="999913"/>
    <s v="Impl. Bibl. PM São Gabriel do Oeste/MS"/>
    <s v="Humanities"/>
    <s v="Biblioteca"/>
    <x v="3"/>
    <x v="4"/>
    <n v="0"/>
    <x v="26"/>
    <s v="MatoGrossodoSul"/>
    <n v="0"/>
    <n v="40000"/>
    <e v="#N/A"/>
    <e v="#N/A"/>
  </r>
  <r>
    <s v="National Fund for Culture"/>
    <n v="991993"/>
    <s v="Impl. Bibl. PM São João do Meriti/RJ."/>
    <s v="Humanities"/>
    <s v="Biblioteca"/>
    <x v="3"/>
    <x v="4"/>
    <n v="0"/>
    <x v="5"/>
    <s v="RiodeJaneiro"/>
    <n v="0"/>
    <n v="119847"/>
    <e v="#N/A"/>
    <e v="#N/A"/>
  </r>
  <r>
    <s v="National Fund for Culture"/>
    <n v="999874"/>
    <s v="Impl. Bibl. PM São Jorge D' Oeste/PR"/>
    <s v="Humanities"/>
    <s v="Biblioteca"/>
    <x v="3"/>
    <x v="4"/>
    <n v="0"/>
    <x v="9"/>
    <s v="Paraná"/>
    <n v="0"/>
    <n v="40000"/>
    <e v="#N/A"/>
    <e v="#N/A"/>
  </r>
  <r>
    <s v="National Fund for Culture"/>
    <n v="991987"/>
    <s v="Impl. Bibl. PM São José da Coroa Grande/PE."/>
    <s v="Humanities"/>
    <s v="Biblioteca"/>
    <x v="3"/>
    <x v="4"/>
    <n v="0"/>
    <x v="4"/>
    <s v="Pernambuco"/>
    <n v="0"/>
    <n v="40000"/>
    <e v="#N/A"/>
    <e v="#N/A"/>
  </r>
  <r>
    <s v="National Fund for Culture"/>
    <n v="999721"/>
    <s v="Impl. Bibl. PM São José de Ribamar/MA."/>
    <s v="Humanities"/>
    <s v="Biblioteca"/>
    <x v="3"/>
    <x v="4"/>
    <n v="0"/>
    <x v="17"/>
    <s v="Maranhão"/>
    <n v="0"/>
    <n v="40000"/>
    <e v="#N/A"/>
    <e v="#N/A"/>
  </r>
  <r>
    <s v="National Fund for Culture"/>
    <n v="999854"/>
    <s v="Impl. Bibl. PM São Lourenço do Oeste/SC"/>
    <s v="Humanities"/>
    <s v="Biblioteca"/>
    <x v="3"/>
    <x v="4"/>
    <n v="0"/>
    <x v="22"/>
    <s v="SantaCatarina"/>
    <n v="0"/>
    <n v="64000"/>
    <e v="#N/A"/>
    <e v="#N/A"/>
  </r>
  <r>
    <s v="National Fund for Culture"/>
    <n v="991990"/>
    <s v="Impl. Bibl. PM São Martinho da Serra/RS."/>
    <s v="Humanities"/>
    <s v="Biblioteca"/>
    <x v="3"/>
    <x v="4"/>
    <n v="0"/>
    <x v="0"/>
    <s v="RioGrandedoSul"/>
    <n v="0"/>
    <n v="20000"/>
    <e v="#N/A"/>
    <e v="#N/A"/>
  </r>
  <r>
    <s v="National Fund for Culture"/>
    <n v="999881"/>
    <s v="Impl. Bibl. PM São Miguel do Iguaçu/PR"/>
    <s v="Humanities"/>
    <s v="Biblioteca"/>
    <x v="3"/>
    <x v="4"/>
    <n v="0"/>
    <x v="9"/>
    <s v="Paraná"/>
    <n v="0"/>
    <n v="40000"/>
    <e v="#N/A"/>
    <e v="#N/A"/>
  </r>
  <r>
    <s v="National Fund for Culture"/>
    <n v="999694"/>
    <s v="Impl. Bibl. PM São Pedro do Ivaí/PR"/>
    <s v="Humanities"/>
    <s v="Biblioteca"/>
    <x v="3"/>
    <x v="4"/>
    <n v="0"/>
    <x v="9"/>
    <s v="Paraná"/>
    <n v="0"/>
    <n v="40000"/>
    <e v="#N/A"/>
    <e v="#N/A"/>
  </r>
  <r>
    <s v="National Fund for Culture"/>
    <n v="999907"/>
    <s v="Impl. Bibl. PM São Roque do Canaã/ES"/>
    <s v="Humanities"/>
    <s v="Biblioteca"/>
    <x v="3"/>
    <x v="4"/>
    <n v="0"/>
    <x v="16"/>
    <s v="EspíritoSanto"/>
    <n v="0"/>
    <n v="40000"/>
    <e v="#N/A"/>
    <e v="#N/A"/>
  </r>
  <r>
    <s v="National Fund for Culture"/>
    <n v="999780"/>
    <s v="Impl. Bibl. PM São Vicente Ferrer/PE"/>
    <s v="Humanities"/>
    <s v="Biblioteca"/>
    <x v="3"/>
    <x v="4"/>
    <n v="0"/>
    <x v="4"/>
    <s v="Pernambuco"/>
    <n v="0"/>
    <n v="40000"/>
    <e v="#N/A"/>
    <e v="#N/A"/>
  </r>
  <r>
    <s v="National Fund for Culture"/>
    <n v="999687"/>
    <s v="Impl. Bibl. PM Sapucaia/PA."/>
    <s v="Humanities"/>
    <s v="Biblioteca"/>
    <x v="3"/>
    <x v="4"/>
    <n v="0"/>
    <x v="11"/>
    <s v="Pará"/>
    <n v="0"/>
    <n v="40000"/>
    <e v="#N/A"/>
    <e v="#N/A"/>
  </r>
  <r>
    <s v="National Fund for Culture"/>
    <n v="999716"/>
    <s v="Impl. Bibl. PM Sarandi/PR."/>
    <s v="Humanities"/>
    <s v="Biblioteca"/>
    <x v="3"/>
    <x v="4"/>
    <n v="0"/>
    <x v="9"/>
    <s v="Paraná"/>
    <n v="0"/>
    <n v="40000"/>
    <e v="#N/A"/>
    <e v="#N/A"/>
  </r>
  <r>
    <s v="National Fund for Culture"/>
    <n v="999606"/>
    <s v="Impl. Bibl. PM Senador Canedo/GO."/>
    <s v="Humanities"/>
    <s v="Biblioteca"/>
    <x v="3"/>
    <x v="4"/>
    <n v="0"/>
    <x v="14"/>
    <s v="Goiás"/>
    <n v="0"/>
    <n v="40000"/>
    <e v="#N/A"/>
    <e v="#N/A"/>
  </r>
  <r>
    <s v="National Fund for Culture"/>
    <n v="999660"/>
    <s v="Impl. Bibl. PM Senador Sá/CE. "/>
    <s v="Humanities"/>
    <s v="Biblioteca"/>
    <x v="3"/>
    <x v="4"/>
    <n v="0"/>
    <x v="6"/>
    <s v="Ceará"/>
    <n v="0"/>
    <n v="40000"/>
    <e v="#N/A"/>
    <e v="#N/A"/>
  </r>
  <r>
    <s v="National Fund for Culture"/>
    <n v="991970"/>
    <s v="Impl. Bibl. PM Serranos/MG."/>
    <s v="Humanities"/>
    <s v="Biblioteca"/>
    <x v="3"/>
    <x v="4"/>
    <n v="0"/>
    <x v="3"/>
    <s v="MinasGerais"/>
    <n v="0"/>
    <n v="35000"/>
    <e v="#N/A"/>
    <e v="#N/A"/>
  </r>
  <r>
    <s v="National Fund for Culture"/>
    <n v="999707"/>
    <s v="Impl. Bibl. PM Simão Dias/SE."/>
    <s v="Humanities"/>
    <s v="Biblioteca"/>
    <x v="3"/>
    <x v="4"/>
    <n v="0"/>
    <x v="7"/>
    <s v="Sergipe"/>
    <n v="0"/>
    <n v="40000"/>
    <e v="#N/A"/>
    <e v="#N/A"/>
  </r>
  <r>
    <s v="National Fund for Culture"/>
    <n v="999886"/>
    <s v="Impl. Bibl. PM Simolândia/GO."/>
    <s v="Humanities"/>
    <s v="Biblioteca"/>
    <x v="3"/>
    <x v="4"/>
    <n v="0"/>
    <x v="14"/>
    <s v="Goiás"/>
    <n v="0"/>
    <n v="40000"/>
    <e v="#N/A"/>
    <e v="#N/A"/>
  </r>
  <r>
    <s v="National Fund for Culture"/>
    <n v="991973"/>
    <s v="Impl. Bibl. PM Solidão/PE"/>
    <s v="Humanities"/>
    <s v="Biblioteca"/>
    <x v="3"/>
    <x v="4"/>
    <n v="0"/>
    <x v="4"/>
    <s v="Pernambuco"/>
    <n v="0"/>
    <n v="40000"/>
    <e v="#N/A"/>
    <e v="#N/A"/>
  </r>
  <r>
    <s v="National Fund for Culture"/>
    <n v="999842"/>
    <s v="Impl. Bibl. PM Sorriso/MT."/>
    <s v="Humanities"/>
    <s v="Biblioteca"/>
    <x v="3"/>
    <x v="4"/>
    <n v="0"/>
    <x v="18"/>
    <s v="MatoGrosso"/>
    <n v="0"/>
    <n v="40000"/>
    <e v="#N/A"/>
    <e v="#N/A"/>
  </r>
  <r>
    <s v="National Fund for Culture"/>
    <n v="999900"/>
    <s v="Impl. Bibl. PM Taipu/RN."/>
    <s v="Humanities"/>
    <s v="Biblioteca"/>
    <x v="3"/>
    <x v="4"/>
    <n v="0"/>
    <x v="19"/>
    <s v="RioGrandedoNorte"/>
    <n v="0"/>
    <n v="40000"/>
    <e v="#N/A"/>
    <e v="#N/A"/>
  </r>
  <r>
    <s v="National Fund for Culture"/>
    <n v="999728"/>
    <s v="Impl. Bibl. PM Tamboara/PR."/>
    <s v="Humanities"/>
    <s v="Biblioteca"/>
    <x v="3"/>
    <x v="4"/>
    <n v="0"/>
    <x v="9"/>
    <s v="Paraná"/>
    <n v="0"/>
    <n v="35126.400000000001"/>
    <e v="#N/A"/>
    <e v="#N/A"/>
  </r>
  <r>
    <s v="National Fund for Culture"/>
    <n v="999890"/>
    <s v="Impl. Bibl. PM Tanguá/RJ"/>
    <s v="Humanities"/>
    <s v="Biblioteca"/>
    <x v="3"/>
    <x v="4"/>
    <n v="0"/>
    <x v="5"/>
    <s v="RiodeJaneiro"/>
    <n v="0"/>
    <n v="60000"/>
    <e v="#N/A"/>
    <e v="#N/A"/>
  </r>
  <r>
    <s v="National Fund for Culture"/>
    <n v="999824"/>
    <s v="Impl. Bibl. PM Taperoá/BA."/>
    <s v="Humanities"/>
    <s v="Biblioteca"/>
    <x v="3"/>
    <x v="4"/>
    <n v="0"/>
    <x v="21"/>
    <s v="Bahia"/>
    <n v="0"/>
    <n v="40000"/>
    <e v="#N/A"/>
    <e v="#N/A"/>
  </r>
  <r>
    <s v="National Fund for Culture"/>
    <n v="999786"/>
    <s v="Impl. Bibl. PM Tauá/CE"/>
    <s v="Humanities"/>
    <s v="Biblioteca"/>
    <x v="3"/>
    <x v="4"/>
    <n v="0"/>
    <x v="6"/>
    <s v="Ceará"/>
    <n v="0"/>
    <n v="40000"/>
    <e v="#N/A"/>
    <e v="#N/A"/>
  </r>
  <r>
    <s v="National Fund for Culture"/>
    <n v="999739"/>
    <s v="Impl. bibl. PM Teixeirópolis/RO"/>
    <s v="Humanities"/>
    <s v="Biblioteca"/>
    <x v="3"/>
    <x v="4"/>
    <n v="0"/>
    <x v="23"/>
    <s v="Rondônia"/>
    <n v="0"/>
    <n v="40000"/>
    <e v="#N/A"/>
    <e v="#N/A"/>
  </r>
  <r>
    <s v="National Fund for Culture"/>
    <n v="999873"/>
    <s v="Impl. Bibl. PM Teófilo Otoni/MG."/>
    <s v="Humanities"/>
    <s v="Biblioteca"/>
    <x v="3"/>
    <x v="4"/>
    <n v="0"/>
    <x v="3"/>
    <s v="MinasGerais"/>
    <n v="0"/>
    <n v="39999.360000000001"/>
    <e v="#N/A"/>
    <e v="#N/A"/>
  </r>
  <r>
    <s v="National Fund for Culture"/>
    <n v="999829"/>
    <s v="Impl. Bibl. PM Terezópolis de Goiás/GO"/>
    <s v="Humanities"/>
    <s v="Biblioteca"/>
    <x v="3"/>
    <x v="4"/>
    <n v="0"/>
    <x v="14"/>
    <s v="Goiás"/>
    <n v="0"/>
    <n v="40000"/>
    <e v="#N/A"/>
    <e v="#N/A"/>
  </r>
  <r>
    <s v="National Fund for Culture"/>
    <n v="999820"/>
    <s v="Impl. Bibl. PM Tigrinhos/SC."/>
    <s v="Humanities"/>
    <s v="Biblioteca"/>
    <x v="3"/>
    <x v="4"/>
    <n v="0"/>
    <x v="22"/>
    <s v="SantaCatarina"/>
    <n v="0"/>
    <n v="19200"/>
    <e v="#N/A"/>
    <e v="#N/A"/>
  </r>
  <r>
    <s v="National Fund for Culture"/>
    <n v="999690"/>
    <s v="Impl. Bibl. PM Timon/MA."/>
    <s v="Humanities"/>
    <s v="Biblioteca"/>
    <x v="3"/>
    <x v="4"/>
    <n v="0"/>
    <x v="17"/>
    <s v="Maranhão"/>
    <n v="0"/>
    <n v="40000"/>
    <e v="#N/A"/>
    <e v="#N/A"/>
  </r>
  <r>
    <s v="National Fund for Culture"/>
    <n v="999839"/>
    <s v="Impl. Bibl. PM Tomé-Açu/PA"/>
    <s v="Humanities"/>
    <s v="Biblioteca"/>
    <x v="3"/>
    <x v="4"/>
    <n v="0"/>
    <x v="11"/>
    <s v="Pará"/>
    <n v="0"/>
    <n v="40000"/>
    <e v="#N/A"/>
    <e v="#N/A"/>
  </r>
  <r>
    <s v="National Fund for Culture"/>
    <n v="999761"/>
    <s v="Impl. Bibl. PM Trairi/CE."/>
    <s v="Humanities"/>
    <s v="Biblioteca"/>
    <x v="3"/>
    <x v="4"/>
    <n v="0"/>
    <x v="6"/>
    <s v="Ceará"/>
    <n v="0"/>
    <n v="40000"/>
    <e v="#N/A"/>
    <e v="#N/A"/>
  </r>
  <r>
    <s v="National Fund for Culture"/>
    <n v="999905"/>
    <s v="Impl. bibl. PM Triunfo/PE"/>
    <s v="Humanities"/>
    <s v="Biblioteca"/>
    <x v="3"/>
    <x v="4"/>
    <n v="0"/>
    <x v="4"/>
    <s v="Pernambuco"/>
    <n v="0"/>
    <n v="40000"/>
    <e v="#N/A"/>
    <e v="#N/A"/>
  </r>
  <r>
    <s v="National Fund for Culture"/>
    <n v="999821"/>
    <s v="Impl. bibl. PM Uburici/SC"/>
    <s v="Humanities"/>
    <s v="Biblioteca"/>
    <x v="3"/>
    <x v="4"/>
    <n v="0"/>
    <x v="22"/>
    <s v="SantaCatarina"/>
    <n v="0"/>
    <n v="30000"/>
    <e v="#N/A"/>
    <e v="#N/A"/>
  </r>
  <r>
    <s v="National Fund for Culture"/>
    <n v="999856"/>
    <s v="Impl. Bibl. PM Umuarama/PR"/>
    <s v="Humanities"/>
    <s v="Biblioteca"/>
    <x v="3"/>
    <x v="4"/>
    <n v="0"/>
    <x v="9"/>
    <s v="Paraná"/>
    <n v="0"/>
    <n v="40000"/>
    <e v="#N/A"/>
    <e v="#N/A"/>
  </r>
  <r>
    <s v="National Fund for Culture"/>
    <n v="999817"/>
    <s v="Impl. Bibl. PM Urussanga/SC."/>
    <s v="Humanities"/>
    <s v="Biblioteca"/>
    <x v="3"/>
    <x v="4"/>
    <n v="0"/>
    <x v="22"/>
    <s v="SantaCatarina"/>
    <n v="0"/>
    <n v="40000"/>
    <e v="#N/A"/>
    <e v="#N/A"/>
  </r>
  <r>
    <s v="National Fund for Culture"/>
    <n v="999683"/>
    <s v="Impl. Bibl. PM Varjão de Minas/MG."/>
    <s v="Humanities"/>
    <s v="Biblioteca"/>
    <x v="3"/>
    <x v="4"/>
    <n v="0"/>
    <x v="3"/>
    <s v="MinasGerais"/>
    <n v="0"/>
    <n v="40000"/>
    <e v="#N/A"/>
    <e v="#N/A"/>
  </r>
  <r>
    <s v="National Fund for Culture"/>
    <n v="999869"/>
    <s v="Impl. Bibl. PM Varzante/MG."/>
    <s v="Humanities"/>
    <s v="Biblioteca"/>
    <x v="3"/>
    <x v="4"/>
    <n v="0"/>
    <x v="3"/>
    <s v="MinasGerais"/>
    <n v="0"/>
    <n v="40000"/>
    <e v="#N/A"/>
    <e v="#N/A"/>
  </r>
  <r>
    <s v="National Fund for Culture"/>
    <n v="999753"/>
    <s v="Impl. bibl. PM Várzea Alegre/CE"/>
    <s v="Humanities"/>
    <s v="Biblioteca"/>
    <x v="3"/>
    <x v="4"/>
    <n v="0"/>
    <x v="6"/>
    <s v="Ceará"/>
    <n v="0"/>
    <n v="40000"/>
    <e v="#N/A"/>
    <e v="#N/A"/>
  </r>
  <r>
    <s v="National Fund for Culture"/>
    <n v="999826"/>
    <s v="Impl. Bibl. PM Várzea Nova/BA."/>
    <s v="Humanities"/>
    <s v="Biblioteca"/>
    <x v="3"/>
    <x v="4"/>
    <n v="0"/>
    <x v="21"/>
    <s v="Bahia"/>
    <n v="0"/>
    <n v="40000"/>
    <e v="#N/A"/>
    <e v="#N/A"/>
  </r>
  <r>
    <s v="National Fund for Culture"/>
    <n v="999800"/>
    <s v="Impl. Bibl. PM Verê/PR"/>
    <s v="Humanities"/>
    <s v="Biblioteca"/>
    <x v="3"/>
    <x v="4"/>
    <n v="0"/>
    <x v="9"/>
    <s v="Paraná"/>
    <n v="0"/>
    <n v="40000"/>
    <e v="#N/A"/>
    <e v="#N/A"/>
  </r>
  <r>
    <s v="National Fund for Culture"/>
    <n v="999791"/>
    <s v="Impl. Bibl. PM Veríssimo/MG."/>
    <s v="Humanities"/>
    <s v="Biblioteca"/>
    <x v="3"/>
    <x v="4"/>
    <n v="0"/>
    <x v="3"/>
    <s v="MinasGerais"/>
    <n v="0"/>
    <n v="40000"/>
    <e v="#N/A"/>
    <e v="#N/A"/>
  </r>
  <r>
    <s v="National Fund for Culture"/>
    <n v="999823"/>
    <s v="Impl. Bibl. PM Vicente Dutra/RS."/>
    <s v="Humanities"/>
    <s v="Biblioteca"/>
    <x v="3"/>
    <x v="4"/>
    <n v="0"/>
    <x v="0"/>
    <s v="RioGrandedoSul"/>
    <n v="0"/>
    <n v="36831.599999999999"/>
    <e v="#N/A"/>
    <e v="#N/A"/>
  </r>
  <r>
    <s v="National Fund for Culture"/>
    <n v="999893"/>
    <s v="Impl. Bibl. PM Vicentinópolis/GO"/>
    <s v="Humanities"/>
    <s v="Biblioteca"/>
    <x v="3"/>
    <x v="4"/>
    <n v="0"/>
    <x v="14"/>
    <s v="Goiás"/>
    <n v="0"/>
    <n v="40000"/>
    <e v="#N/A"/>
    <e v="#N/A"/>
  </r>
  <r>
    <s v="National Fund for Culture"/>
    <n v="999858"/>
    <s v="Impl. bibl. PM Viçosa do Ceará/CE"/>
    <s v="Humanities"/>
    <s v="Biblioteca"/>
    <x v="3"/>
    <x v="4"/>
    <n v="0"/>
    <x v="6"/>
    <s v="Ceará"/>
    <n v="0"/>
    <n v="40000"/>
    <e v="#N/A"/>
    <e v="#N/A"/>
  </r>
  <r>
    <s v="National Fund for Culture"/>
    <n v="999789"/>
    <s v="Impl. Bibl. São Julião/PI."/>
    <s v="Humanities"/>
    <s v="Biblioteca"/>
    <x v="3"/>
    <x v="4"/>
    <n v="0"/>
    <x v="10"/>
    <s v="Piauí"/>
    <n v="0"/>
    <n v="40000"/>
    <e v="#N/A"/>
    <e v="#N/A"/>
  </r>
  <r>
    <s v="National Fund for Culture"/>
    <n v="991971"/>
    <s v="Impl. Bibli. PM Brejo Grande/SE."/>
    <s v="Humanities"/>
    <s v="Biblioteca"/>
    <x v="3"/>
    <x v="4"/>
    <n v="0"/>
    <x v="7"/>
    <s v="Sergipe"/>
    <n v="0"/>
    <n v="40000"/>
    <e v="#N/A"/>
    <e v="#N/A"/>
  </r>
  <r>
    <s v="National Fund for Culture"/>
    <n v="999865"/>
    <s v="Impl.Bibl. PM Esperantina do Tocantins/TO."/>
    <s v="Humanities"/>
    <s v="Biblioteca"/>
    <x v="3"/>
    <x v="4"/>
    <n v="0"/>
    <x v="2"/>
    <s v="Tocantins"/>
    <n v="0"/>
    <n v="40000"/>
    <e v="#N/A"/>
    <e v="#N/A"/>
  </r>
  <r>
    <s v="National Fund for Culture"/>
    <n v="999897"/>
    <s v="Impl.bibl. PM Marizópolis/PB"/>
    <s v="Humanities"/>
    <s v="Biblioteca"/>
    <x v="3"/>
    <x v="4"/>
    <n v="0"/>
    <x v="8"/>
    <s v="Paraíba"/>
    <n v="0"/>
    <n v="40000"/>
    <e v="#N/A"/>
    <e v="#N/A"/>
  </r>
  <r>
    <s v="National Fund for Culture"/>
    <n v="999670"/>
    <s v="Impl.Bibl. PM Monte Negro/RO."/>
    <s v="Humanities"/>
    <s v="Biblioteca"/>
    <x v="3"/>
    <x v="4"/>
    <n v="0"/>
    <x v="23"/>
    <s v="Rondônia"/>
    <n v="0"/>
    <n v="40000"/>
    <e v="#N/A"/>
    <e v="#N/A"/>
  </r>
  <r>
    <s v="National Fund for Culture"/>
    <n v="997681"/>
    <s v="IMPLANTAÇÃO DA 2 ª ETAPA DA CASA DA CULTURA DE PEDRO AFONSO-BIBLIOTECA PÚBLICA E SALA DE EXPOSIÇÃO"/>
    <s v="Cultural Heritage"/>
    <s v="Arquitetônico"/>
    <x v="0"/>
    <x v="4"/>
    <n v="0"/>
    <x v="2"/>
    <s v="Tocantins"/>
    <n v="0"/>
    <n v="120000"/>
    <e v="#N/A"/>
    <e v="#N/A"/>
  </r>
  <r>
    <s v="National Fund for Culture"/>
    <n v="996873"/>
    <s v="IMPLANTAÇÃO DA BIBLIOTECA VIRTUAL"/>
    <s v="Humanities"/>
    <s v="Acervo Bibliográfico"/>
    <x v="0"/>
    <x v="4"/>
    <n v="0"/>
    <x v="5"/>
    <s v="RiodeJaneiro"/>
    <n v="0"/>
    <n v="75095"/>
    <e v="#N/A"/>
    <e v="#N/A"/>
  </r>
  <r>
    <s v="National Fund for Culture"/>
    <n v="996760"/>
    <s v="IMPLANTAÇÃO DA CASA DA CULTURA"/>
    <s v="Cultural Heritage"/>
    <s v="Arquitetônico"/>
    <x v="0"/>
    <x v="4"/>
    <n v="0"/>
    <x v="9"/>
    <s v="Paraná"/>
    <n v="0"/>
    <n v="80000"/>
    <e v="#N/A"/>
    <e v="#N/A"/>
  </r>
  <r>
    <s v="National Fund for Culture"/>
    <n v="999925"/>
    <s v="Implantaçào de Biblioteca Pública"/>
    <s v="Humanities"/>
    <s v="Biblioteca"/>
    <x v="3"/>
    <x v="4"/>
    <n v="0"/>
    <x v="23"/>
    <s v="Rondônia"/>
    <n v="0"/>
    <n v="40000"/>
    <e v="#N/A"/>
    <e v="#N/A"/>
  </r>
  <r>
    <s v="National Fund for Culture"/>
    <n v="999926"/>
    <s v="Implantaçào de Biblioteca Pública"/>
    <s v="Humanities"/>
    <s v="Biblioteca"/>
    <x v="3"/>
    <x v="4"/>
    <n v="0"/>
    <x v="19"/>
    <s v="RioGrandedoNorte"/>
    <n v="0"/>
    <n v="40000"/>
    <e v="#N/A"/>
    <e v="#N/A"/>
  </r>
  <r>
    <s v="National Fund for Culture"/>
    <n v="999930"/>
    <s v="Implantaçào de Biblioteca Pública"/>
    <s v="Cultural Heritage"/>
    <s v="Acervo"/>
    <x v="0"/>
    <x v="4"/>
    <n v="0"/>
    <x v="2"/>
    <s v="Tocantins"/>
    <n v="0"/>
    <n v="20000"/>
    <e v="#N/A"/>
    <e v="#N/A"/>
  </r>
  <r>
    <s v="National Fund for Culture"/>
    <n v="999931"/>
    <s v="Implantaçào de Biblioteca Pública"/>
    <s v="Cultural Heritage"/>
    <s v="Acervo"/>
    <x v="0"/>
    <x v="4"/>
    <n v="0"/>
    <x v="2"/>
    <s v="Tocantins"/>
    <n v="0"/>
    <n v="40000"/>
    <e v="#N/A"/>
    <e v="#N/A"/>
  </r>
  <r>
    <s v="National Fund for Culture"/>
    <n v="999932"/>
    <s v="Implantaçào de Biblioteca Pública"/>
    <s v="Cultural Heritage"/>
    <s v="Acervo"/>
    <x v="0"/>
    <x v="4"/>
    <n v="0"/>
    <x v="22"/>
    <s v="SantaCatarina"/>
    <n v="0"/>
    <n v="35000"/>
    <e v="#N/A"/>
    <e v="#N/A"/>
  </r>
  <r>
    <s v="National Fund for Culture"/>
    <n v="991974"/>
    <s v="Implantação de biblioteca pública"/>
    <s v="Humanities"/>
    <s v="Biblioteca"/>
    <x v="3"/>
    <x v="4"/>
    <n v="0"/>
    <x v="16"/>
    <s v="EspíritoSanto"/>
    <n v="0"/>
    <n v="40000"/>
    <e v="#N/A"/>
    <e v="#N/A"/>
  </r>
  <r>
    <s v="National Fund for Culture"/>
    <n v="991979"/>
    <s v="Implantação de biblioteca pública"/>
    <s v="Humanities"/>
    <s v="Biblioteca"/>
    <x v="3"/>
    <x v="4"/>
    <n v="0"/>
    <x v="20"/>
    <s v="Alagoas"/>
    <n v="0"/>
    <n v="40000"/>
    <e v="#N/A"/>
    <e v="#N/A"/>
  </r>
  <r>
    <s v="National Fund for Culture"/>
    <n v="991982"/>
    <s v="Implantação de biblioteca pública"/>
    <s v="Humanities"/>
    <s v="Biblioteca"/>
    <x v="3"/>
    <x v="4"/>
    <n v="0"/>
    <x v="21"/>
    <s v="Bahia"/>
    <n v="0"/>
    <n v="53595"/>
    <e v="#N/A"/>
    <e v="#N/A"/>
  </r>
  <r>
    <s v="National Fund for Culture"/>
    <n v="991983"/>
    <s v="Implantação de biblioteca pública"/>
    <s v="Humanities"/>
    <s v="Biblioteca"/>
    <x v="3"/>
    <x v="4"/>
    <n v="0"/>
    <x v="0"/>
    <s v="RioGrandedoSul"/>
    <n v="0"/>
    <n v="160000"/>
    <e v="#N/A"/>
    <e v="#N/A"/>
  </r>
  <r>
    <s v="National Fund for Culture"/>
    <n v="991984"/>
    <s v="Implantação de biblioteca pública"/>
    <s v="Humanities"/>
    <s v="Biblioteca"/>
    <x v="3"/>
    <x v="4"/>
    <n v="0"/>
    <x v="12"/>
    <s v="SãoPaulo"/>
    <n v="0"/>
    <n v="40000"/>
    <e v="#N/A"/>
    <e v="#N/A"/>
  </r>
  <r>
    <s v="National Fund for Culture"/>
    <n v="991992"/>
    <s v="Implantação de biblioteca pública"/>
    <s v="Humanities"/>
    <s v="Biblioteca"/>
    <x v="3"/>
    <x v="4"/>
    <n v="0"/>
    <x v="5"/>
    <s v="RiodeJaneiro"/>
    <n v="0"/>
    <n v="119847"/>
    <e v="#N/A"/>
    <e v="#N/A"/>
  </r>
  <r>
    <s v="National Fund for Culture"/>
    <n v="999611"/>
    <s v="Implantação de biblioteca pública"/>
    <s v="Humanities"/>
    <s v="Biblioteca"/>
    <x v="3"/>
    <x v="4"/>
    <n v="0"/>
    <x v="2"/>
    <s v="Tocantins"/>
    <n v="0"/>
    <n v="40000"/>
    <e v="#N/A"/>
    <e v="#N/A"/>
  </r>
  <r>
    <s v="National Fund for Culture"/>
    <n v="999612"/>
    <s v="Implantação de biblioteca pública"/>
    <s v="Humanities"/>
    <s v="Biblioteca"/>
    <x v="3"/>
    <x v="4"/>
    <n v="0"/>
    <x v="21"/>
    <s v="Bahia"/>
    <n v="0"/>
    <n v="40000"/>
    <e v="#N/A"/>
    <e v="#N/A"/>
  </r>
  <r>
    <s v="National Fund for Culture"/>
    <n v="999613"/>
    <s v="Implan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614"/>
    <s v="Implan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615"/>
    <s v="Implantação de biblioteca pública"/>
    <s v="Humanities"/>
    <s v="Biblioteca"/>
    <x v="3"/>
    <x v="4"/>
    <n v="0"/>
    <x v="14"/>
    <s v="Goiás"/>
    <n v="0"/>
    <n v="40000"/>
    <e v="#N/A"/>
    <e v="#N/A"/>
  </r>
  <r>
    <s v="National Fund for Culture"/>
    <n v="999617"/>
    <s v="Implantação de biblioteca pública"/>
    <s v="Humanities"/>
    <s v="Biblioteca"/>
    <x v="3"/>
    <x v="4"/>
    <n v="0"/>
    <x v="22"/>
    <s v="SantaCatarina"/>
    <n v="0"/>
    <n v="30000"/>
    <e v="#N/A"/>
    <e v="#N/A"/>
  </r>
  <r>
    <s v="National Fund for Culture"/>
    <n v="999620"/>
    <s v="Implan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621"/>
    <s v="Implantação de biblioteca pública"/>
    <s v="Humanities"/>
    <s v="Biblioteca"/>
    <x v="3"/>
    <x v="4"/>
    <n v="0"/>
    <x v="7"/>
    <s v="Sergipe"/>
    <n v="0"/>
    <n v="40000"/>
    <e v="#N/A"/>
    <e v="#N/A"/>
  </r>
  <r>
    <s v="National Fund for Culture"/>
    <n v="999622"/>
    <s v="Implantação de biblioteca pública"/>
    <s v="Humanities"/>
    <s v="Biblioteca"/>
    <x v="3"/>
    <x v="4"/>
    <n v="0"/>
    <x v="7"/>
    <s v="Sergipe"/>
    <n v="0"/>
    <n v="40000"/>
    <e v="#N/A"/>
    <e v="#N/A"/>
  </r>
  <r>
    <s v="National Fund for Culture"/>
    <n v="999623"/>
    <s v="Implantação de biblioteca pública"/>
    <s v="Humanities"/>
    <s v="Biblioteca"/>
    <x v="3"/>
    <x v="4"/>
    <n v="0"/>
    <x v="18"/>
    <s v="MatoGrosso"/>
    <n v="0"/>
    <n v="40000"/>
    <e v="#N/A"/>
    <e v="#N/A"/>
  </r>
  <r>
    <s v="National Fund for Culture"/>
    <n v="999625"/>
    <s v="Implantação de biblioteca pública"/>
    <s v="Humanities"/>
    <s v="Biblioteca"/>
    <x v="3"/>
    <x v="4"/>
    <n v="0"/>
    <x v="7"/>
    <s v="Sergipe"/>
    <n v="0"/>
    <n v="40000"/>
    <e v="#N/A"/>
    <e v="#N/A"/>
  </r>
  <r>
    <s v="National Fund for Culture"/>
    <n v="999628"/>
    <s v="Implantação de biblioteca pública"/>
    <s v="Humanities"/>
    <s v="Biblioteca"/>
    <x v="3"/>
    <x v="4"/>
    <n v="0"/>
    <x v="10"/>
    <s v="Piauí"/>
    <n v="0"/>
    <n v="30000"/>
    <e v="#N/A"/>
    <e v="#N/A"/>
  </r>
  <r>
    <s v="National Fund for Culture"/>
    <n v="999629"/>
    <s v="Implantação de biblioteca pública"/>
    <s v="Humanities"/>
    <s v="Biblioteca"/>
    <x v="3"/>
    <x v="4"/>
    <n v="0"/>
    <x v="26"/>
    <s v="MatoGrossodoSul"/>
    <n v="0"/>
    <n v="40000"/>
    <e v="#N/A"/>
    <e v="#N/A"/>
  </r>
  <r>
    <s v="National Fund for Culture"/>
    <n v="999630"/>
    <s v="Implantação de biblioteca pública"/>
    <s v="Humanities"/>
    <s v="Biblioteca"/>
    <x v="3"/>
    <x v="4"/>
    <n v="0"/>
    <x v="14"/>
    <s v="Goiás"/>
    <n v="0"/>
    <n v="40000"/>
    <e v="#N/A"/>
    <e v="#N/A"/>
  </r>
  <r>
    <s v="National Fund for Culture"/>
    <n v="999631"/>
    <s v="Implan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633"/>
    <s v="Implantação de biblioteca pública"/>
    <s v="Humanities"/>
    <s v="Biblioteca"/>
    <x v="3"/>
    <x v="4"/>
    <n v="0"/>
    <x v="2"/>
    <s v="Tocantins"/>
    <n v="0"/>
    <n v="40000"/>
    <e v="#N/A"/>
    <e v="#N/A"/>
  </r>
  <r>
    <s v="National Fund for Culture"/>
    <n v="999634"/>
    <s v="Implan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635"/>
    <s v="Implan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636"/>
    <s v="Implantação de biblioteca pública"/>
    <s v="Humanities"/>
    <s v="Biblioteca"/>
    <x v="3"/>
    <x v="4"/>
    <n v="0"/>
    <x v="4"/>
    <s v="Pernambuco"/>
    <n v="0"/>
    <n v="40000"/>
    <e v="#N/A"/>
    <e v="#N/A"/>
  </r>
  <r>
    <s v="National Fund for Culture"/>
    <n v="999638"/>
    <s v="Implantação de biblioteca pública"/>
    <s v="Humanities"/>
    <s v="Biblioteca"/>
    <x v="3"/>
    <x v="4"/>
    <n v="0"/>
    <x v="26"/>
    <s v="MatoGrossodoSul"/>
    <n v="0"/>
    <n v="40000"/>
    <e v="#N/A"/>
    <e v="#N/A"/>
  </r>
  <r>
    <s v="National Fund for Culture"/>
    <n v="999639"/>
    <s v="Implan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640"/>
    <s v="Implantação de biblioteca pública"/>
    <s v="Humanities"/>
    <s v="Biblioteca"/>
    <x v="3"/>
    <x v="4"/>
    <n v="0"/>
    <x v="23"/>
    <s v="Rondônia"/>
    <n v="0"/>
    <n v="38000"/>
    <e v="#N/A"/>
    <e v="#N/A"/>
  </r>
  <r>
    <s v="National Fund for Culture"/>
    <n v="999642"/>
    <s v="Implantação de biblioteca pública"/>
    <s v="Humanities"/>
    <s v="Biblioteca"/>
    <x v="3"/>
    <x v="4"/>
    <n v="0"/>
    <x v="6"/>
    <s v="Ceará"/>
    <n v="0"/>
    <n v="40000"/>
    <e v="#N/A"/>
    <e v="#N/A"/>
  </r>
  <r>
    <s v="National Fund for Culture"/>
    <n v="999644"/>
    <s v="Implantação de biblioteca pública"/>
    <s v="Humanities"/>
    <s v="Biblioteca"/>
    <x v="3"/>
    <x v="4"/>
    <n v="0"/>
    <x v="9"/>
    <s v="Paraná"/>
    <n v="0"/>
    <n v="40000"/>
    <e v="#N/A"/>
    <e v="#N/A"/>
  </r>
  <r>
    <s v="National Fund for Culture"/>
    <n v="999645"/>
    <s v="Implantação de biblioteca pública"/>
    <s v="Humanities"/>
    <s v="Biblioteca"/>
    <x v="3"/>
    <x v="4"/>
    <n v="0"/>
    <x v="2"/>
    <s v="Tocantins"/>
    <n v="0"/>
    <n v="40000"/>
    <e v="#N/A"/>
    <e v="#N/A"/>
  </r>
  <r>
    <s v="National Fund for Culture"/>
    <n v="999646"/>
    <s v="Implantação de biblioteca pública"/>
    <s v="Humanities"/>
    <s v="Biblioteca"/>
    <x v="3"/>
    <x v="4"/>
    <n v="0"/>
    <x v="7"/>
    <s v="Sergipe"/>
    <n v="0"/>
    <n v="40000"/>
    <e v="#N/A"/>
    <e v="#N/A"/>
  </r>
  <r>
    <s v="National Fund for Culture"/>
    <n v="999649"/>
    <s v="Implantação de biblioteca pública"/>
    <s v="Humanities"/>
    <s v="Biblioteca"/>
    <x v="3"/>
    <x v="4"/>
    <n v="0"/>
    <x v="9"/>
    <s v="Paraná"/>
    <n v="0"/>
    <n v="40000"/>
    <e v="#N/A"/>
    <e v="#N/A"/>
  </r>
  <r>
    <s v="National Fund for Culture"/>
    <n v="999650"/>
    <s v="Implantação de biblioteca pública"/>
    <s v="Humanities"/>
    <s v="Biblioteca"/>
    <x v="3"/>
    <x v="4"/>
    <n v="0"/>
    <x v="4"/>
    <s v="Pernambuco"/>
    <n v="0"/>
    <n v="40000"/>
    <e v="#N/A"/>
    <e v="#N/A"/>
  </r>
  <r>
    <s v="National Fund for Culture"/>
    <n v="999655"/>
    <s v="Implantação de biblioteca pública"/>
    <s v="Humanities"/>
    <s v="Biblioteca"/>
    <x v="3"/>
    <x v="4"/>
    <n v="0"/>
    <x v="4"/>
    <s v="Pernambuco"/>
    <n v="0"/>
    <n v="40000"/>
    <e v="#N/A"/>
    <e v="#N/A"/>
  </r>
  <r>
    <s v="National Fund for Culture"/>
    <n v="999659"/>
    <s v="Implantação de biblioteca pública"/>
    <s v="Humanities"/>
    <s v="Biblioteca"/>
    <x v="3"/>
    <x v="4"/>
    <n v="0"/>
    <x v="18"/>
    <s v="MatoGrosso"/>
    <n v="0"/>
    <n v="40000"/>
    <e v="#N/A"/>
    <e v="#N/A"/>
  </r>
  <r>
    <s v="National Fund for Culture"/>
    <n v="999669"/>
    <s v="Implantação de biblioteca pública"/>
    <s v="Humanities"/>
    <s v="Biblioteca"/>
    <x v="3"/>
    <x v="4"/>
    <n v="0"/>
    <x v="17"/>
    <s v="Maranhão"/>
    <n v="0"/>
    <n v="40000"/>
    <e v="#N/A"/>
    <e v="#N/A"/>
  </r>
  <r>
    <s v="National Fund for Culture"/>
    <n v="999671"/>
    <s v="Implantação de biblioteca pública"/>
    <s v="Humanities"/>
    <s v="Biblioteca"/>
    <x v="3"/>
    <x v="4"/>
    <n v="0"/>
    <x v="17"/>
    <s v="Maranhão"/>
    <n v="0"/>
    <n v="40000"/>
    <e v="#N/A"/>
    <e v="#N/A"/>
  </r>
  <r>
    <s v="National Fund for Culture"/>
    <n v="999672"/>
    <s v="Implantação de biblioteca pública"/>
    <s v="Humanities"/>
    <s v="Biblioteca"/>
    <x v="3"/>
    <x v="4"/>
    <n v="0"/>
    <x v="23"/>
    <s v="Rondônia"/>
    <n v="0"/>
    <n v="40000"/>
    <e v="#N/A"/>
    <e v="#N/A"/>
  </r>
  <r>
    <s v="National Fund for Culture"/>
    <n v="999674"/>
    <s v="Implantação de biblioteca pública"/>
    <s v="Humanities"/>
    <s v="Biblioteca"/>
    <x v="3"/>
    <x v="4"/>
    <n v="0"/>
    <x v="11"/>
    <s v="Pará"/>
    <n v="0"/>
    <n v="40000"/>
    <e v="#N/A"/>
    <e v="#N/A"/>
  </r>
  <r>
    <s v="National Fund for Culture"/>
    <n v="999678"/>
    <s v="Implantação de biblioteca pública"/>
    <s v="Humanities"/>
    <s v="Biblioteca"/>
    <x v="3"/>
    <x v="4"/>
    <n v="0"/>
    <x v="6"/>
    <s v="Ceará"/>
    <n v="0"/>
    <n v="40000"/>
    <e v="#N/A"/>
    <e v="#N/A"/>
  </r>
  <r>
    <s v="National Fund for Culture"/>
    <n v="999679"/>
    <s v="Implantação de biblioteca pública"/>
    <s v="Humanities"/>
    <s v="Biblioteca"/>
    <x v="3"/>
    <x v="4"/>
    <n v="0"/>
    <x v="6"/>
    <s v="Ceará"/>
    <n v="0"/>
    <n v="40000"/>
    <e v="#N/A"/>
    <e v="#N/A"/>
  </r>
  <r>
    <s v="National Fund for Culture"/>
    <n v="999685"/>
    <s v="Implantação de biblioteca pública"/>
    <s v="Humanities"/>
    <s v="Biblioteca"/>
    <x v="3"/>
    <x v="4"/>
    <n v="0"/>
    <x v="17"/>
    <s v="Maranhão"/>
    <n v="0"/>
    <n v="40000"/>
    <e v="#N/A"/>
    <e v="#N/A"/>
  </r>
  <r>
    <s v="National Fund for Culture"/>
    <n v="999693"/>
    <s v="Implantação de biblioteca pública"/>
    <s v="Humanities"/>
    <s v="Biblioteca"/>
    <x v="3"/>
    <x v="4"/>
    <n v="0"/>
    <x v="26"/>
    <s v="MatoGrossodoSul"/>
    <n v="0"/>
    <n v="40000"/>
    <e v="#N/A"/>
    <e v="#N/A"/>
  </r>
  <r>
    <s v="National Fund for Culture"/>
    <n v="999701"/>
    <s v="Implantação de biblioteca pública"/>
    <s v="Humanities"/>
    <s v="Biblioteca"/>
    <x v="3"/>
    <x v="4"/>
    <n v="0"/>
    <x v="21"/>
    <s v="Bahia"/>
    <n v="0"/>
    <n v="40000"/>
    <e v="#N/A"/>
    <e v="#N/A"/>
  </r>
  <r>
    <s v="National Fund for Culture"/>
    <n v="999703"/>
    <s v="Implantação de biblioteca pública"/>
    <s v="Humanities"/>
    <s v="Biblioteca"/>
    <x v="3"/>
    <x v="4"/>
    <n v="0"/>
    <x v="21"/>
    <s v="Bahia"/>
    <n v="0"/>
    <n v="40000"/>
    <e v="#N/A"/>
    <e v="#N/A"/>
  </r>
  <r>
    <s v="National Fund for Culture"/>
    <n v="999705"/>
    <s v="Implantação de biblioteca pública"/>
    <s v="Humanities"/>
    <s v="Biblioteca"/>
    <x v="3"/>
    <x v="4"/>
    <n v="0"/>
    <x v="0"/>
    <s v="RioGrandedoSul"/>
    <n v="0"/>
    <n v="35200"/>
    <e v="#N/A"/>
    <e v="#N/A"/>
  </r>
  <r>
    <s v="National Fund for Culture"/>
    <n v="999708"/>
    <s v="Implantação de biblioteca pública"/>
    <s v="Humanities"/>
    <s v="Biblioteca"/>
    <x v="3"/>
    <x v="4"/>
    <n v="0"/>
    <x v="6"/>
    <s v="Ceará"/>
    <n v="0"/>
    <n v="40000"/>
    <e v="#N/A"/>
    <e v="#N/A"/>
  </r>
  <r>
    <s v="National Fund for Culture"/>
    <n v="999709"/>
    <s v="Implantação de biblioteca pública"/>
    <s v="Humanities"/>
    <s v="Biblioteca"/>
    <x v="3"/>
    <x v="4"/>
    <n v="0"/>
    <x v="11"/>
    <s v="Pará"/>
    <n v="0"/>
    <n v="40000"/>
    <e v="#N/A"/>
    <e v="#N/A"/>
  </r>
  <r>
    <s v="National Fund for Culture"/>
    <n v="999710"/>
    <s v="Implantação de biblioteca pública"/>
    <s v="Humanities"/>
    <s v="Biblioteca"/>
    <x v="3"/>
    <x v="4"/>
    <n v="0"/>
    <x v="10"/>
    <s v="Piauí"/>
    <n v="0"/>
    <n v="40000"/>
    <e v="#N/A"/>
    <e v="#N/A"/>
  </r>
  <r>
    <s v="National Fund for Culture"/>
    <n v="999714"/>
    <s v="Implantação de biblioteca pública"/>
    <s v="Humanities"/>
    <s v="Biblioteca"/>
    <x v="3"/>
    <x v="4"/>
    <n v="0"/>
    <x v="21"/>
    <s v="Bahia"/>
    <n v="0"/>
    <n v="40000"/>
    <e v="#N/A"/>
    <e v="#N/A"/>
  </r>
  <r>
    <s v="National Fund for Culture"/>
    <n v="999715"/>
    <s v="Implantação de biblioteca pública"/>
    <s v="Humanities"/>
    <s v="Biblioteca"/>
    <x v="3"/>
    <x v="4"/>
    <n v="0"/>
    <x v="11"/>
    <s v="Pará"/>
    <n v="0"/>
    <n v="40000"/>
    <e v="#N/A"/>
    <e v="#N/A"/>
  </r>
  <r>
    <s v="National Fund for Culture"/>
    <n v="999733"/>
    <s v="Implantação de biblioteca pública"/>
    <s v="Humanities"/>
    <s v="Biblioteca"/>
    <x v="3"/>
    <x v="4"/>
    <n v="0"/>
    <x v="14"/>
    <s v="Goiás"/>
    <n v="0"/>
    <n v="20000"/>
    <e v="#N/A"/>
    <e v="#N/A"/>
  </r>
  <r>
    <s v="National Fund for Culture"/>
    <n v="999738"/>
    <s v="Implantação de biblioteca pública"/>
    <s v="Humanities"/>
    <s v="Biblioteca"/>
    <x v="3"/>
    <x v="4"/>
    <n v="0"/>
    <x v="23"/>
    <s v="Rondônia"/>
    <n v="0"/>
    <n v="40000"/>
    <e v="#N/A"/>
    <e v="#N/A"/>
  </r>
  <r>
    <s v="National Fund for Culture"/>
    <n v="999744"/>
    <s v="Implan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746"/>
    <s v="Implantação de biblioteca pública"/>
    <s v="Humanities"/>
    <s v="Biblioteca"/>
    <x v="3"/>
    <x v="4"/>
    <n v="0"/>
    <x v="11"/>
    <s v="Pará"/>
    <n v="0"/>
    <n v="40000"/>
    <e v="#N/A"/>
    <e v="#N/A"/>
  </r>
  <r>
    <s v="National Fund for Culture"/>
    <n v="999748"/>
    <s v="Implantação de biblioteca pública"/>
    <s v="Humanities"/>
    <s v="Biblioteca"/>
    <x v="3"/>
    <x v="4"/>
    <n v="0"/>
    <x v="0"/>
    <s v="RioGrandedoSul"/>
    <n v="0"/>
    <n v="40000"/>
    <e v="#N/A"/>
    <e v="#N/A"/>
  </r>
  <r>
    <s v="National Fund for Culture"/>
    <n v="999750"/>
    <s v="Implantação de biblioteca pública"/>
    <s v="Humanities"/>
    <s v="Biblioteca"/>
    <x v="3"/>
    <x v="4"/>
    <n v="0"/>
    <x v="14"/>
    <s v="Goiás"/>
    <n v="0"/>
    <n v="40000"/>
    <e v="#N/A"/>
    <e v="#N/A"/>
  </r>
  <r>
    <s v="National Fund for Culture"/>
    <n v="999752"/>
    <s v="Implantação de biblioteca pública"/>
    <s v="Humanities"/>
    <s v="Biblioteca"/>
    <x v="3"/>
    <x v="4"/>
    <n v="0"/>
    <x v="20"/>
    <s v="Alagoas"/>
    <n v="0"/>
    <n v="40000"/>
    <e v="#N/A"/>
    <e v="#N/A"/>
  </r>
  <r>
    <s v="National Fund for Culture"/>
    <n v="999754"/>
    <s v="Implantação de biblioteca pública"/>
    <s v="Humanities"/>
    <s v="Biblioteca"/>
    <x v="3"/>
    <x v="4"/>
    <n v="0"/>
    <x v="20"/>
    <s v="Alagoas"/>
    <n v="0"/>
    <n v="40000"/>
    <e v="#N/A"/>
    <e v="#N/A"/>
  </r>
  <r>
    <s v="National Fund for Culture"/>
    <n v="999755"/>
    <s v="Implan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760"/>
    <s v="Implantação de biblioteca pública"/>
    <s v="Humanities"/>
    <s v="Biblioteca"/>
    <x v="3"/>
    <x v="4"/>
    <n v="0"/>
    <x v="17"/>
    <s v="Maranhão"/>
    <n v="0"/>
    <n v="40000"/>
    <e v="#N/A"/>
    <e v="#N/A"/>
  </r>
  <r>
    <s v="National Fund for Culture"/>
    <n v="999762"/>
    <s v="Implantação de biblioteca pública"/>
    <s v="Humanities"/>
    <s v="Biblioteca"/>
    <x v="3"/>
    <x v="4"/>
    <n v="0"/>
    <x v="20"/>
    <s v="Alagoas"/>
    <n v="0"/>
    <n v="40000"/>
    <e v="#N/A"/>
    <e v="#N/A"/>
  </r>
  <r>
    <s v="National Fund for Culture"/>
    <n v="999767"/>
    <s v="Implantação de biblioteca pública"/>
    <s v="Humanities"/>
    <s v="Biblioteca"/>
    <x v="3"/>
    <x v="4"/>
    <n v="0"/>
    <x v="18"/>
    <s v="MatoGrosso"/>
    <n v="0"/>
    <n v="40000"/>
    <e v="#N/A"/>
    <e v="#N/A"/>
  </r>
  <r>
    <s v="National Fund for Culture"/>
    <n v="999768"/>
    <s v="Implantação de biblioteca pública"/>
    <s v="Humanities"/>
    <s v="Biblioteca"/>
    <x v="3"/>
    <x v="4"/>
    <n v="0"/>
    <x v="6"/>
    <s v="Ceará"/>
    <n v="0"/>
    <n v="40000"/>
    <e v="#N/A"/>
    <e v="#N/A"/>
  </r>
  <r>
    <s v="National Fund for Culture"/>
    <n v="999777"/>
    <s v="Implantação de biblioteca pública"/>
    <s v="Humanities"/>
    <s v="Biblioteca"/>
    <x v="3"/>
    <x v="4"/>
    <n v="0"/>
    <x v="9"/>
    <s v="Paraná"/>
    <n v="0"/>
    <n v="25000"/>
    <e v="#N/A"/>
    <e v="#N/A"/>
  </r>
  <r>
    <s v="National Fund for Culture"/>
    <n v="999788"/>
    <s v="Implantação de biblioteca pública"/>
    <s v="Humanities"/>
    <s v="Biblioteca"/>
    <x v="3"/>
    <x v="4"/>
    <n v="0"/>
    <x v="11"/>
    <s v="Pará"/>
    <n v="0"/>
    <n v="40000"/>
    <e v="#N/A"/>
    <e v="#N/A"/>
  </r>
  <r>
    <s v="National Fund for Culture"/>
    <n v="999790"/>
    <s v="Implantação de biblioteca pública"/>
    <s v="Humanities"/>
    <s v="Biblioteca"/>
    <x v="3"/>
    <x v="4"/>
    <n v="0"/>
    <x v="9"/>
    <s v="Paraná"/>
    <n v="0"/>
    <n v="40000"/>
    <e v="#N/A"/>
    <e v="#N/A"/>
  </r>
  <r>
    <s v="National Fund for Culture"/>
    <n v="999798"/>
    <s v="Implantação de biblioteca pública"/>
    <s v="Humanities"/>
    <s v="Biblioteca"/>
    <x v="3"/>
    <x v="4"/>
    <n v="0"/>
    <x v="6"/>
    <s v="Ceará"/>
    <n v="0"/>
    <n v="40000"/>
    <e v="#N/A"/>
    <e v="#N/A"/>
  </r>
  <r>
    <s v="National Fund for Culture"/>
    <n v="999813"/>
    <s v="Implan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816"/>
    <s v="Implantação de biblioteca pública"/>
    <s v="Humanities"/>
    <s v="Biblioteca"/>
    <x v="3"/>
    <x v="4"/>
    <n v="0"/>
    <x v="4"/>
    <s v="Pernambuco"/>
    <n v="0"/>
    <n v="40000"/>
    <e v="#N/A"/>
    <e v="#N/A"/>
  </r>
  <r>
    <s v="National Fund for Culture"/>
    <n v="999822"/>
    <s v="Implantação de biblioteca pública"/>
    <s v="Humanities"/>
    <s v="Biblioteca"/>
    <x v="3"/>
    <x v="4"/>
    <n v="0"/>
    <x v="2"/>
    <s v="Tocantins"/>
    <n v="0"/>
    <n v="40000"/>
    <e v="#N/A"/>
    <e v="#N/A"/>
  </r>
  <r>
    <s v="National Fund for Culture"/>
    <n v="999827"/>
    <s v="Implantação de biblioteca pública"/>
    <s v="Humanities"/>
    <s v="Biblioteca"/>
    <x v="3"/>
    <x v="4"/>
    <n v="0"/>
    <x v="21"/>
    <s v="Bahia"/>
    <n v="0"/>
    <n v="40000"/>
    <e v="#N/A"/>
    <e v="#N/A"/>
  </r>
  <r>
    <s v="National Fund for Culture"/>
    <n v="999835"/>
    <s v="Implantação de biblioteca pública"/>
    <s v="Humanities"/>
    <s v="Biblioteca"/>
    <x v="3"/>
    <x v="4"/>
    <n v="0"/>
    <x v="21"/>
    <s v="Bahia"/>
    <n v="0"/>
    <n v="40000"/>
    <e v="#N/A"/>
    <e v="#N/A"/>
  </r>
  <r>
    <s v="National Fund for Culture"/>
    <n v="999836"/>
    <s v="Implantação de biblioteca pública"/>
    <s v="Humanities"/>
    <s v="Biblioteca"/>
    <x v="3"/>
    <x v="4"/>
    <n v="0"/>
    <x v="11"/>
    <s v="Pará"/>
    <n v="0"/>
    <n v="40000"/>
    <e v="#N/A"/>
    <e v="#N/A"/>
  </r>
  <r>
    <s v="National Fund for Culture"/>
    <n v="999841"/>
    <s v="Implantação de biblioteca pública"/>
    <s v="Humanities"/>
    <s v="Biblioteca"/>
    <x v="3"/>
    <x v="4"/>
    <n v="0"/>
    <x v="11"/>
    <s v="Pará"/>
    <n v="0"/>
    <n v="40000"/>
    <e v="#N/A"/>
    <e v="#N/A"/>
  </r>
  <r>
    <s v="National Fund for Culture"/>
    <n v="999846"/>
    <s v="Implantação de biblioteca pública"/>
    <s v="Humanities"/>
    <s v="Biblioteca"/>
    <x v="3"/>
    <x v="4"/>
    <n v="0"/>
    <x v="0"/>
    <s v="RioGrandedoSul"/>
    <n v="0"/>
    <n v="40000"/>
    <e v="#N/A"/>
    <e v="#N/A"/>
  </r>
  <r>
    <s v="National Fund for Culture"/>
    <n v="999855"/>
    <s v="Implantação de biblioteca pública"/>
    <s v="Humanities"/>
    <s v="Biblioteca"/>
    <x v="3"/>
    <x v="4"/>
    <n v="0"/>
    <x v="13"/>
    <s v="Amapá"/>
    <n v="0"/>
    <n v="70000"/>
    <e v="#N/A"/>
    <e v="#N/A"/>
  </r>
  <r>
    <s v="National Fund for Culture"/>
    <n v="999871"/>
    <s v="Implantação de biblioteca pública"/>
    <s v="Humanities"/>
    <s v="Biblioteca"/>
    <x v="3"/>
    <x v="4"/>
    <n v="0"/>
    <x v="11"/>
    <s v="Pará"/>
    <n v="0"/>
    <n v="40000"/>
    <e v="#N/A"/>
    <e v="#N/A"/>
  </r>
  <r>
    <s v="National Fund for Culture"/>
    <n v="999878"/>
    <s v="Implantação de biblioteca pública"/>
    <s v="Humanities"/>
    <s v="Biblioteca"/>
    <x v="3"/>
    <x v="4"/>
    <n v="0"/>
    <x v="0"/>
    <s v="RioGrandedoSul"/>
    <n v="0"/>
    <n v="40000"/>
    <e v="#N/A"/>
    <e v="#N/A"/>
  </r>
  <r>
    <s v="National Fund for Culture"/>
    <n v="999896"/>
    <s v="Implantação de biblioteca pública"/>
    <s v="Humanities"/>
    <s v="Biblioteca"/>
    <x v="3"/>
    <x v="4"/>
    <n v="0"/>
    <x v="14"/>
    <s v="Goiás"/>
    <n v="0"/>
    <n v="40000"/>
    <e v="#N/A"/>
    <e v="#N/A"/>
  </r>
  <r>
    <s v="National Fund for Culture"/>
    <n v="999904"/>
    <s v="Implantação de biblioteca pública"/>
    <s v="Humanities"/>
    <s v="Biblioteca"/>
    <x v="3"/>
    <x v="4"/>
    <n v="0"/>
    <x v="16"/>
    <s v="EspíritoSanto"/>
    <n v="0"/>
    <n v="40000"/>
    <e v="#N/A"/>
    <e v="#N/A"/>
  </r>
  <r>
    <s v="National Fund for Culture"/>
    <n v="999909"/>
    <s v="Implantação de biblioteca pública"/>
    <s v="Humanities"/>
    <s v="Biblioteca"/>
    <x v="3"/>
    <x v="4"/>
    <n v="0"/>
    <x v="16"/>
    <s v="EspíritoSanto"/>
    <n v="0"/>
    <n v="40000"/>
    <e v="#N/A"/>
    <e v="#N/A"/>
  </r>
  <r>
    <s v="National Fund for Culture"/>
    <n v="999928"/>
    <s v="Implantação de Biblioteca Pública"/>
    <s v="Cultural Heritage"/>
    <s v="Acervo"/>
    <x v="0"/>
    <x v="4"/>
    <n v="0"/>
    <x v="3"/>
    <s v="MinasGerais"/>
    <n v="0"/>
    <n v="40000"/>
    <e v="#N/A"/>
    <e v="#N/A"/>
  </r>
  <r>
    <s v="National Fund for Culture"/>
    <n v="999929"/>
    <s v="Implantação de Biblioteca Pública"/>
    <s v="Cultural Heritage"/>
    <s v="Acervo"/>
    <x v="0"/>
    <x v="4"/>
    <n v="0"/>
    <x v="24"/>
    <s v="Roraima"/>
    <n v="0"/>
    <n v="40000"/>
    <e v="#N/A"/>
    <e v="#N/A"/>
  </r>
  <r>
    <s v="National Fund for Culture"/>
    <n v="999605"/>
    <s v="Implantação de Biblioteca Pública no Município de Santa Clara do Sul/RS."/>
    <s v="Humanities"/>
    <s v="Biblioteca"/>
    <x v="3"/>
    <x v="4"/>
    <n v="0"/>
    <x v="0"/>
    <s v="RioGrandedoSul"/>
    <n v="0"/>
    <n v="40000"/>
    <e v="#N/A"/>
    <e v="#N/A"/>
  </r>
  <r>
    <s v="National Fund for Culture"/>
    <n v="999608"/>
    <s v="Implantação de Biblioteca Pública."/>
    <s v="Humanities"/>
    <s v="Biblioteca"/>
    <x v="3"/>
    <x v="4"/>
    <n v="0"/>
    <x v="9"/>
    <s v="Paraná"/>
    <n v="0"/>
    <n v="40000"/>
    <e v="#N/A"/>
    <e v="#N/A"/>
  </r>
  <r>
    <s v="National Fund for Culture"/>
    <n v="999610"/>
    <s v="Implantação de Biblioteca Pública."/>
    <s v="Humanities"/>
    <s v="Biblioteca"/>
    <x v="3"/>
    <x v="4"/>
    <n v="0"/>
    <x v="6"/>
    <s v="Ceará"/>
    <n v="0"/>
    <n v="40000"/>
    <e v="#N/A"/>
    <e v="#N/A"/>
  </r>
  <r>
    <s v="National Fund for Culture"/>
    <n v="999920"/>
    <s v="Implantação de biblioteca pública."/>
    <s v="Humanities"/>
    <s v="Biblioteca"/>
    <x v="3"/>
    <x v="4"/>
    <n v="0"/>
    <x v="6"/>
    <s v="Ceará"/>
    <n v="0"/>
    <n v="40000"/>
    <e v="#N/A"/>
    <e v="#N/A"/>
  </r>
  <r>
    <s v="National Fund for Culture"/>
    <n v="999921"/>
    <s v="Implantação de biblioteca pública."/>
    <s v="Humanities"/>
    <s v="Biblioteca"/>
    <x v="3"/>
    <x v="4"/>
    <n v="0"/>
    <x v="6"/>
    <s v="Ceará"/>
    <n v="0"/>
    <n v="4000"/>
    <e v="#N/A"/>
    <e v="#N/A"/>
  </r>
  <r>
    <s v="National Fund for Culture"/>
    <n v="999592"/>
    <s v="Implantação de Bibliotecas Comunitárias"/>
    <s v="Humanities"/>
    <s v="Acervo Bibliográfico"/>
    <x v="0"/>
    <x v="4"/>
    <n v="0"/>
    <x v="17"/>
    <s v="Maranhão"/>
    <n v="0"/>
    <n v="50000"/>
    <e v="#N/A"/>
    <e v="#N/A"/>
  </r>
  <r>
    <s v="National Fund for Culture"/>
    <n v="999922"/>
    <s v="Implantaçaõ de bilioteca pública."/>
    <s v="Humanities"/>
    <s v="Biblioteca"/>
    <x v="3"/>
    <x v="4"/>
    <n v="0"/>
    <x v="14"/>
    <s v="Goiás"/>
    <n v="0"/>
    <n v="40000"/>
    <e v="#N/A"/>
    <e v="#N/A"/>
  </r>
  <r>
    <s v="National Fund for Culture"/>
    <n v="999919"/>
    <s v="Implantação de bilioteca pública."/>
    <s v="Humanities"/>
    <s v="Biblioteca"/>
    <x v="3"/>
    <x v="4"/>
    <n v="0"/>
    <x v="14"/>
    <s v="Goiás"/>
    <n v="0"/>
    <n v="40000"/>
    <e v="#N/A"/>
    <e v="#N/A"/>
  </r>
  <r>
    <s v="National Fund for Culture"/>
    <n v="996443"/>
    <s v="Implantação de Centro Cultural"/>
    <s v="Cultural Heritage"/>
    <s v="Arquitetônico"/>
    <x v="0"/>
    <x v="4"/>
    <n v="0"/>
    <x v="0"/>
    <s v="RioGrandedoSul"/>
    <n v="0"/>
    <n v="40000"/>
    <e v="#N/A"/>
    <e v="#N/A"/>
  </r>
  <r>
    <s v="National Fund for Culture"/>
    <n v="996559"/>
    <s v="IMPLANTAÇÃO DE CENTRO CULTURAL"/>
    <s v="Cultural Heritage"/>
    <s v="Arquitetônico"/>
    <x v="0"/>
    <x v="4"/>
    <n v="0"/>
    <x v="21"/>
    <s v="Bahia"/>
    <n v="0"/>
    <n v="40000"/>
    <e v="#N/A"/>
    <e v="#N/A"/>
  </r>
  <r>
    <s v="National Fund for Culture"/>
    <n v="996719"/>
    <s v="Implantação de Centro Cultural"/>
    <s v="Cultural Heritage"/>
    <s v="Arquitetônico"/>
    <x v="0"/>
    <x v="4"/>
    <n v="0"/>
    <x v="11"/>
    <s v="Pará"/>
    <n v="0"/>
    <n v="144000"/>
    <e v="#N/A"/>
    <e v="#N/A"/>
  </r>
  <r>
    <s v="National Fund for Culture"/>
    <n v="996743"/>
    <s v="IMPLANTAÇÃO DE CENTRO CULTURAL"/>
    <s v="Cultural Heritage"/>
    <s v="Arquitetônico"/>
    <x v="0"/>
    <x v="4"/>
    <n v="0"/>
    <x v="21"/>
    <s v="Bahia"/>
    <n v="0"/>
    <n v="160000"/>
    <e v="#N/A"/>
    <e v="#N/A"/>
  </r>
  <r>
    <s v="National Fund for Culture"/>
    <n v="996976"/>
    <s v="IMPLANTAÇÃO DE CENTRO CULTURAL"/>
    <s v="Cultural Heritage"/>
    <s v="Arquitetônico"/>
    <x v="0"/>
    <x v="4"/>
    <n v="0"/>
    <x v="11"/>
    <s v="Pará"/>
    <n v="0"/>
    <n v="56000"/>
    <e v="#N/A"/>
    <e v="#N/A"/>
  </r>
  <r>
    <s v="National Fund for Culture"/>
    <n v="996977"/>
    <s v="IMPLANTAÇÃO DE CENTRO CULTURAL"/>
    <s v="Cultural Heritage"/>
    <s v="Arquitetônico"/>
    <x v="0"/>
    <x v="4"/>
    <n v="0"/>
    <x v="11"/>
    <s v="Pará"/>
    <n v="0"/>
    <n v="664000"/>
    <e v="#N/A"/>
    <e v="#N/A"/>
  </r>
  <r>
    <s v="National Fund for Culture"/>
    <n v="996978"/>
    <s v="IMPLANTAÇÃO DE CENTRO CULTURAL"/>
    <s v="Cultural Heritage"/>
    <s v="Arquitetônico"/>
    <x v="0"/>
    <x v="4"/>
    <n v="0"/>
    <x v="11"/>
    <s v="Pará"/>
    <n v="0"/>
    <n v="48000"/>
    <e v="#N/A"/>
    <e v="#N/A"/>
  </r>
  <r>
    <s v="National Fund for Culture"/>
    <n v="997899"/>
    <s v="IMPLANTAÇÃO DE CENTRO CULTURAL"/>
    <s v="Cultural Heritage"/>
    <s v="Arquitetônico"/>
    <x v="0"/>
    <x v="4"/>
    <n v="0"/>
    <x v="22"/>
    <s v="SantaCatarina"/>
    <n v="0"/>
    <n v="120000"/>
    <e v="#N/A"/>
    <e v="#N/A"/>
  </r>
  <r>
    <s v="National Fund for Culture"/>
    <n v="996100"/>
    <s v="Implantação de Centro Cultural (Casa da Cultura)"/>
    <s v="Cultural Heritage"/>
    <s v="Arquitetônico"/>
    <x v="0"/>
    <x v="4"/>
    <n v="0"/>
    <x v="9"/>
    <s v="Paraná"/>
    <n v="0"/>
    <n v="64000"/>
    <e v="#N/A"/>
    <e v="#N/A"/>
  </r>
  <r>
    <s v="National Fund for Culture"/>
    <n v="996495"/>
    <s v="Implantação de centro cultural em Charqueadas"/>
    <s v="Cultural Heritage"/>
    <s v="Arquitetônico"/>
    <x v="0"/>
    <x v="4"/>
    <n v="0"/>
    <x v="0"/>
    <s v="RioGrandedoSul"/>
    <n v="0"/>
    <n v="120000"/>
    <e v="#N/A"/>
    <e v="#N/A"/>
  </r>
  <r>
    <s v="National Fund for Culture"/>
    <n v="996142"/>
    <s v="Implantação de Centro Cultural em Rio Branco"/>
    <s v="Cultural Heritage"/>
    <s v="Arquitetônico"/>
    <x v="0"/>
    <x v="4"/>
    <n v="0"/>
    <x v="25"/>
    <s v="Acre"/>
    <n v="0"/>
    <n v="89000"/>
    <e v="#N/A"/>
    <e v="#N/A"/>
  </r>
  <r>
    <s v="National Fund for Culture"/>
    <n v="996143"/>
    <s v="Implantação de um Centro Cultural"/>
    <s v="Cultural Heritage"/>
    <s v="Arquitetônico"/>
    <x v="0"/>
    <x v="4"/>
    <n v="0"/>
    <x v="25"/>
    <s v="Acre"/>
    <n v="0"/>
    <n v="160000"/>
    <e v="#N/A"/>
    <e v="#N/A"/>
  </r>
  <r>
    <s v="National Fund for Culture"/>
    <n v="996435"/>
    <s v="Implantação do Centro Cultural"/>
    <s v="Cultural Heritage"/>
    <s v="Arquitetônico"/>
    <x v="0"/>
    <x v="4"/>
    <n v="0"/>
    <x v="9"/>
    <s v="Paraná"/>
    <n v="0"/>
    <n v="160000"/>
    <e v="#N/A"/>
    <e v="#N/A"/>
  </r>
  <r>
    <s v="National Fund for Culture"/>
    <n v="998534"/>
    <s v="Implantação do Centro Cultural em Rio das flores"/>
    <s v="Cultural Heritage"/>
    <s v="Arquitetônico"/>
    <x v="0"/>
    <x v="4"/>
    <n v="0"/>
    <x v="5"/>
    <s v="RiodeJaneiro"/>
    <n v="0"/>
    <n v="60000"/>
    <e v="#N/A"/>
    <e v="#N/A"/>
  </r>
  <r>
    <s v="National Fund for Culture"/>
    <n v="996548"/>
    <s v="Implantação do centro de cultura de lidce"/>
    <s v="Cultural Heritage"/>
    <s v="Arquitetônico"/>
    <x v="0"/>
    <x v="4"/>
    <n v="0"/>
    <x v="5"/>
    <s v="RiodeJaneiro"/>
    <n v="0"/>
    <n v="80000"/>
    <e v="#N/A"/>
    <e v="#N/A"/>
  </r>
  <r>
    <s v="National Fund for Culture"/>
    <n v="996377"/>
    <s v="Implantação do Museu do Ferroviário de Sete Lagoas"/>
    <s v="Cultural Heritage"/>
    <s v="Arquitetônico"/>
    <x v="0"/>
    <x v="4"/>
    <n v="0"/>
    <x v="3"/>
    <s v="MinasGerais"/>
    <n v="0"/>
    <n v="80000"/>
    <e v="#N/A"/>
    <e v="#N/A"/>
  </r>
  <r>
    <s v="National Fund for Culture"/>
    <n v="996466"/>
    <s v="Implantação e Construção de Centro Cultural"/>
    <s v="Cultural Heritage"/>
    <s v="Arquitetônico"/>
    <x v="0"/>
    <x v="4"/>
    <n v="0"/>
    <x v="9"/>
    <s v="Paraná"/>
    <n v="0"/>
    <n v="240000"/>
    <e v="#N/A"/>
    <e v="#N/A"/>
  </r>
  <r>
    <s v="National Fund for Culture"/>
    <n v="999927"/>
    <s v="Impla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399"/>
    <s v="Incentivo ao Hábito da Leitura"/>
    <s v="Humanities"/>
    <s v="Edição de Livros"/>
    <x v="4"/>
    <x v="4"/>
    <n v="0"/>
    <x v="25"/>
    <s v="Acre"/>
    <n v="0"/>
    <n v="27322.29"/>
    <e v="#N/A"/>
    <e v="#N/A"/>
  </r>
  <r>
    <s v="National Fund for Culture"/>
    <n v="998901"/>
    <s v="INCENTIVO AO INCENTIVO"/>
    <s v="Humanities"/>
    <s v="Evento Literário"/>
    <x v="3"/>
    <x v="4"/>
    <n v="0"/>
    <x v="12"/>
    <s v="SãoPaulo"/>
    <n v="0"/>
    <n v="100000"/>
    <e v="#N/A"/>
    <e v="#N/A"/>
  </r>
  <r>
    <s v="National Fund for Culture"/>
    <n v="996211"/>
    <s v="Instalação da Reserva técnica do Museu Sacro São José de Ribamar"/>
    <s v="Cultural Heritage"/>
    <s v="História"/>
    <x v="1"/>
    <x v="4"/>
    <n v="0"/>
    <x v="6"/>
    <s v="Ceará"/>
    <n v="0"/>
    <n v="11200"/>
    <e v="#N/A"/>
    <e v="#N/A"/>
  </r>
  <r>
    <s v="National Fund for Culture"/>
    <n v="997485"/>
    <s v="INSTALAÇÃO DO SETOR BRAILLE DA BIB. MUN. DE ARAPIRACA - AL"/>
    <s v="Humanities"/>
    <s v="Acervo Bibliográfico"/>
    <x v="0"/>
    <x v="4"/>
    <n v="0"/>
    <x v="20"/>
    <s v="Alagoas"/>
    <n v="0"/>
    <n v="11919"/>
    <e v="#N/A"/>
    <e v="#N/A"/>
  </r>
  <r>
    <s v="National Fund for Culture"/>
    <n v="996108"/>
    <s v="Instituto Maestro José Caetano de Oliveira"/>
    <s v="Cultural Heritage"/>
    <s v="Arquitetônico"/>
    <x v="0"/>
    <x v="4"/>
    <n v="0"/>
    <x v="3"/>
    <s v="MinasGerais"/>
    <n v="0"/>
    <n v="36043"/>
    <e v="#N/A"/>
    <e v="#N/A"/>
  </r>
  <r>
    <s v="National Fund for Culture"/>
    <n v="999201"/>
    <s v="Instrumentos Musicais e Equipamentos para Orquestra Sinfônica do Paraná"/>
    <s v="Music"/>
    <s v="Música Instrumental"/>
    <x v="4"/>
    <x v="4"/>
    <n v="0"/>
    <x v="9"/>
    <s v="Paraná"/>
    <n v="0"/>
    <n v="62000"/>
    <e v="#N/A"/>
    <e v="#N/A"/>
  </r>
  <r>
    <s v="National Fund for Culture"/>
    <n v="986888"/>
    <s v="Instrumetos musicais para conservatório"/>
    <s v="Music"/>
    <s v="Música Popular"/>
    <x v="4"/>
    <x v="4"/>
    <n v="0"/>
    <x v="12"/>
    <s v="SãoPaulo"/>
    <n v="0"/>
    <n v="60000"/>
    <e v="#N/A"/>
    <e v="#N/A"/>
  </r>
  <r>
    <s v="National Fund for Culture"/>
    <n v="992001"/>
    <s v="INVENTÁRIO DA CASA GAYER"/>
    <s v="Cultural Heritage"/>
    <s v="Arquitetônico"/>
    <x v="0"/>
    <x v="4"/>
    <n v="0"/>
    <x v="5"/>
    <s v="RiodeJaneiro"/>
    <n v="0"/>
    <n v="25300"/>
    <e v="#N/A"/>
    <e v="#N/A"/>
  </r>
  <r>
    <s v="National Fund for Culture"/>
    <n v="996207"/>
    <s v="Inventário e Catalogação do Acervo Museu Sacro São José Ribamar"/>
    <s v="Cultural Heritage"/>
    <s v="História"/>
    <x v="1"/>
    <x v="4"/>
    <n v="0"/>
    <x v="6"/>
    <s v="Ceará"/>
    <n v="0"/>
    <n v="18089"/>
    <e v="#N/A"/>
    <e v="#N/A"/>
  </r>
  <r>
    <s v="National Fund for Culture"/>
    <n v="995095"/>
    <s v="IX Seminário Internacional de Dança de Brasília"/>
    <s v="Performing Arts"/>
    <s v="Dança"/>
    <x v="3"/>
    <x v="4"/>
    <n v="0"/>
    <x v="1"/>
    <s v="DistritoFederal"/>
    <n v="0"/>
    <n v="55555"/>
    <e v="#N/A"/>
    <e v="#N/A"/>
  </r>
  <r>
    <s v="National Fund for Culture"/>
    <n v="993505"/>
    <s v="Jornada Internacional de Cinema da Bahia(XXVI)"/>
    <s v="Audiovisual"/>
    <s v="Difusão"/>
    <x v="5"/>
    <x v="4"/>
    <n v="0"/>
    <x v="21"/>
    <s v="Bahia"/>
    <n v="0"/>
    <n v="40000"/>
    <e v="#N/A"/>
    <e v="#N/A"/>
  </r>
  <r>
    <s v="National Fund for Culture"/>
    <n v="993835"/>
    <s v="Legendagem de Filmes Brasileiros"/>
    <s v="Audiovisual"/>
    <s v="Produção Cinematográfica"/>
    <x v="2"/>
    <x v="4"/>
    <n v="0"/>
    <x v="12"/>
    <s v="SãoPaulo"/>
    <n v="0"/>
    <n v="157500"/>
    <e v="#N/A"/>
    <e v="#N/A"/>
  </r>
  <r>
    <s v="National Fund for Culture"/>
    <n v="993778"/>
    <s v="Legendagem e Copiagem de Filmes Brasileiros"/>
    <s v="Audiovisual"/>
    <s v="Exibição Cinematográfica"/>
    <x v="1"/>
    <x v="4"/>
    <n v="0"/>
    <x v="12"/>
    <s v="SãoPaulo"/>
    <n v="0"/>
    <n v="157500"/>
    <e v="#N/A"/>
    <e v="#N/A"/>
  </r>
  <r>
    <s v="National Fund for Culture"/>
    <n v="999595"/>
    <s v="Lei do Livro - Primeira Etapa"/>
    <s v="Humanities"/>
    <s v="Evento Literário"/>
    <x v="3"/>
    <x v="4"/>
    <n v="0"/>
    <x v="12"/>
    <s v="SãoPaulo"/>
    <n v="0"/>
    <n v="56250"/>
    <e v="#N/A"/>
    <e v="#N/A"/>
  </r>
  <r>
    <s v="National Fund for Culture"/>
    <n v="998907"/>
    <s v="LEITURA LITERARIA 1 SALÃO DO LIVRO PARA CRIANÇAS E JOVENS"/>
    <s v="Humanities"/>
    <s v="Evento Literário"/>
    <x v="3"/>
    <x v="4"/>
    <n v="0"/>
    <x v="5"/>
    <s v="RiodeJaneiro"/>
    <n v="0"/>
    <n v="20000"/>
    <e v="#N/A"/>
    <e v="#N/A"/>
  </r>
  <r>
    <s v="National Fund for Culture"/>
    <n v="999589"/>
    <s v="Ler é Saber - Fase de Desenvolvimento"/>
    <s v="Humanities"/>
    <s v="Evento Literário"/>
    <x v="3"/>
    <x v="4"/>
    <n v="0"/>
    <x v="12"/>
    <s v="SãoPaulo"/>
    <n v="0"/>
    <n v="187500"/>
    <e v="#N/A"/>
    <e v="#N/A"/>
  </r>
  <r>
    <s v="National Fund for Culture"/>
    <n v="998697"/>
    <s v="Livrão da Música Brasileira - Organização e Pesquisa"/>
    <s v="Music"/>
    <s v="Música Popular"/>
    <x v="4"/>
    <x v="4"/>
    <n v="0"/>
    <x v="3"/>
    <s v="MinasGerais"/>
    <n v="0"/>
    <n v="53935.360000000001"/>
    <e v="#N/A"/>
    <e v="#N/A"/>
  </r>
  <r>
    <s v="National Fund for Culture"/>
    <n v="995102"/>
    <s v="Maior São João do Mundo"/>
    <s v="Music"/>
    <s v="Áreas Integradas"/>
    <x v="0"/>
    <x v="4"/>
    <n v="0"/>
    <x v="8"/>
    <s v="Paraíba"/>
    <n v="0"/>
    <n v="70000"/>
    <e v="#N/A"/>
    <e v="#N/A"/>
  </r>
  <r>
    <s v="National Fund for Culture"/>
    <n v="992021"/>
    <s v="MAPEAMENTO CULTURAL DOS MUNICIPIOS DO LITORAL NORTE DO ESTADO DE AL"/>
    <s v="Cultural Heritage"/>
    <s v="Arquitetônico"/>
    <x v="0"/>
    <x v="4"/>
    <n v="0"/>
    <x v="20"/>
    <s v="Alagoas"/>
    <n v="0"/>
    <n v="53285"/>
    <e v="#N/A"/>
    <e v="#N/A"/>
  </r>
  <r>
    <s v="National Fund for Culture"/>
    <n v="993555"/>
    <s v="Media Business School-Brasil"/>
    <s v="Audiovisual"/>
    <s v="Difusão"/>
    <x v="5"/>
    <x v="4"/>
    <n v="0"/>
    <x v="5"/>
    <s v="RiodeJaneiro"/>
    <n v="0"/>
    <n v="37500"/>
    <e v="#N/A"/>
    <e v="#N/A"/>
  </r>
  <r>
    <s v="National Fund for Culture"/>
    <n v="997791"/>
    <s v="Memória Social e Formadores Matriciais da Cultura Brasileira"/>
    <s v="Cultural Heritage"/>
    <s v="Acervo"/>
    <x v="0"/>
    <x v="4"/>
    <n v="0"/>
    <x v="12"/>
    <s v="SãoPaulo"/>
    <n v="0"/>
    <n v="60000"/>
    <e v="#N/A"/>
    <e v="#N/A"/>
  </r>
  <r>
    <s v="National Fund for Culture"/>
    <n v="996141"/>
    <s v="Memorial Segundo Distrito e Centenário da República do Acre"/>
    <s v="Cultural Heritage"/>
    <s v="História"/>
    <x v="1"/>
    <x v="4"/>
    <n v="0"/>
    <x v="25"/>
    <s v="Acre"/>
    <n v="0"/>
    <n v="120000"/>
    <e v="#N/A"/>
    <e v="#N/A"/>
  </r>
  <r>
    <s v="National Fund for Culture"/>
    <n v="992013"/>
    <s v="MERCOSUL - APOIO Á REALIZAÇÃO DA II BIENAL DE ARTES VISUAIS DO MERCOSUL"/>
    <s v="Cultural Heritage"/>
    <s v="Arquitetônico"/>
    <x v="0"/>
    <x v="4"/>
    <n v="0"/>
    <x v="0"/>
    <s v="RioGrandedoSul"/>
    <n v="0"/>
    <n v="100000"/>
    <e v="#N/A"/>
    <e v="#N/A"/>
  </r>
  <r>
    <s v="National Fund for Culture"/>
    <n v="990215"/>
    <s v="MODERN, AMP. E TREINAMENTO DE PESSOAL DA REDE ESTADUAL DE BIBLIOTECAS PÚBLICAS"/>
    <s v="Cultural Heritage"/>
    <s v="Arquitetônico"/>
    <x v="0"/>
    <x v="4"/>
    <n v="0"/>
    <x v="25"/>
    <s v="Acre"/>
    <n v="0"/>
    <n v="108592.86"/>
    <e v="#N/A"/>
    <e v="#N/A"/>
  </r>
  <r>
    <s v="National Fund for Culture"/>
    <n v="995446"/>
    <s v="Moenda da Canção"/>
    <s v="Music"/>
    <s v="Música Popular"/>
    <x v="4"/>
    <x v="4"/>
    <n v="0"/>
    <x v="0"/>
    <s v="RioGrandedoSul"/>
    <n v="0"/>
    <n v="31250"/>
    <e v="#N/A"/>
    <e v="#N/A"/>
  </r>
  <r>
    <s v="National Fund for Culture"/>
    <n v="152"/>
    <s v="Mostra  de Cinema de Tiradentes (2º)"/>
    <s v="Audiovisual"/>
    <s v="Difusão"/>
    <x v="5"/>
    <x v="4"/>
    <n v="0"/>
    <x v="4"/>
    <s v="Pernambuco"/>
    <n v="0"/>
    <n v="11250"/>
    <e v="#N/A"/>
    <e v="#N/A"/>
  </r>
  <r>
    <s v="National Fund for Culture"/>
    <n v="987522"/>
    <s v="Mostra APAC de Artes Cênicas (1ª)"/>
    <s v="Performing Arts"/>
    <s v="Teatro"/>
    <x v="0"/>
    <x v="4"/>
    <n v="0"/>
    <x v="9"/>
    <s v="Paraná"/>
    <n v="0"/>
    <n v="100000"/>
    <e v="#N/A"/>
    <e v="#N/A"/>
  </r>
  <r>
    <s v="National Fund for Culture"/>
    <n v="996789"/>
    <s v="MUSEU CASA DO PONTAL"/>
    <s v="Cultural Heritage"/>
    <s v="Artesanato/Folclore"/>
    <x v="1"/>
    <x v="4"/>
    <n v="0"/>
    <x v="5"/>
    <s v="RiodeJaneiro"/>
    <n v="0"/>
    <n v="50000"/>
    <e v="#N/A"/>
    <e v="#N/A"/>
  </r>
  <r>
    <s v="National Fund for Culture"/>
    <n v="996542"/>
    <s v="Museu Histórico de Paracatu -  Conclusão de obras de restauração"/>
    <s v="Cultural Heritage"/>
    <s v="Arquitetônico"/>
    <x v="0"/>
    <x v="4"/>
    <n v="0"/>
    <x v="3"/>
    <s v="MinasGerais"/>
    <n v="0"/>
    <n v="40000"/>
    <e v="#N/A"/>
    <e v="#N/A"/>
  </r>
  <r>
    <s v="National Fund for Culture"/>
    <n v="996703"/>
    <s v="MUSEU ILÊ ASÉ OPO AFONJÁ -  HOMENAGEM AOS 60 ANOS E INICIAÇÃO DE IYA STELLA."/>
    <s v="Cultural Heritage"/>
    <s v="Cultura Afro Brasileira"/>
    <x v="3"/>
    <x v="4"/>
    <n v="0"/>
    <x v="21"/>
    <s v="Bahia"/>
    <n v="0"/>
    <n v="57000.4"/>
    <e v="#N/A"/>
    <e v="#N/A"/>
  </r>
  <r>
    <s v="National Fund for Culture"/>
    <n v="995679"/>
    <s v="Música Deste Milênio"/>
    <s v="Music"/>
    <s v="Música Erudita"/>
    <x v="0"/>
    <x v="4"/>
    <n v="0"/>
    <x v="5"/>
    <s v="RiodeJaneiro"/>
    <n v="0"/>
    <n v="18750"/>
    <e v="#N/A"/>
    <e v="#N/A"/>
  </r>
  <r>
    <s v="National Fund for Culture"/>
    <n v="999091"/>
    <s v="Música Sacra Mineira"/>
    <s v="Music"/>
    <s v="Música Erudita"/>
    <x v="0"/>
    <x v="4"/>
    <n v="0"/>
    <x v="5"/>
    <s v="RiodeJaneiro"/>
    <n v="0"/>
    <n v="100000"/>
    <e v="#N/A"/>
    <e v="#N/A"/>
  </r>
  <r>
    <s v="National Fund for Culture"/>
    <n v="996173"/>
    <s v="Na Batida Du Trupé"/>
    <s v="Cultural Heritage"/>
    <s v="Artesanato/Folclore"/>
    <x v="1"/>
    <x v="4"/>
    <n v="0"/>
    <x v="4"/>
    <s v="Pernambuco"/>
    <n v="0"/>
    <n v="40000"/>
    <e v="#N/A"/>
    <e v="#N/A"/>
  </r>
  <r>
    <s v="National Fund for Culture"/>
    <n v="998515"/>
    <s v="Natal Cultural"/>
    <s v="Music"/>
    <s v="Música Popular"/>
    <x v="4"/>
    <x v="4"/>
    <n v="0"/>
    <x v="1"/>
    <s v="DistritoFederal"/>
    <n v="0"/>
    <n v="25000"/>
    <e v="#N/A"/>
    <e v="#N/A"/>
  </r>
  <r>
    <s v="National Fund for Culture"/>
    <n v="996852"/>
    <s v="NITERÓI BENS CULTURAIS - LIVRO"/>
    <s v="Humanities"/>
    <s v="Edição de Livros"/>
    <x v="4"/>
    <x v="4"/>
    <n v="0"/>
    <x v="5"/>
    <s v="RiodeJaneiro"/>
    <n v="0"/>
    <n v="87500"/>
    <e v="#N/A"/>
    <e v="#N/A"/>
  </r>
  <r>
    <s v="National Fund for Culture"/>
    <n v="997878"/>
    <s v="O CÍRCULO DAS CONTAS"/>
    <s v="Cultural Heritage"/>
    <s v="Cultura Afro Brasileira"/>
    <x v="3"/>
    <x v="4"/>
    <n v="0"/>
    <x v="21"/>
    <s v="Bahia"/>
    <n v="0"/>
    <n v="72000"/>
    <e v="#N/A"/>
    <e v="#N/A"/>
  </r>
  <r>
    <s v="National Fund for Culture"/>
    <n v="996083"/>
    <s v="O Círio de Nazaré no Jubileu 2000"/>
    <s v="Cultural Heritage"/>
    <s v="Artesanato/Folclore"/>
    <x v="1"/>
    <x v="4"/>
    <n v="0"/>
    <x v="11"/>
    <s v="Pará"/>
    <n v="0"/>
    <n v="36408"/>
    <e v="#N/A"/>
    <e v="#N/A"/>
  </r>
  <r>
    <s v="National Fund for Culture"/>
    <n v="997902"/>
    <s v="O IMPERADOR VIAJANTE"/>
    <s v="Visual Arts"/>
    <s v="Exposição Itinerante"/>
    <x v="0"/>
    <x v="4"/>
    <n v="0"/>
    <x v="1"/>
    <s v="DistritoFederal"/>
    <n v="0"/>
    <n v="35000"/>
    <e v="#N/A"/>
    <e v="#N/A"/>
  </r>
  <r>
    <s v="National Fund for Culture"/>
    <n v="997685"/>
    <s v="O JOVEM E AS AFRICANIDADES BRASILEIRAS : AUTO-ESTIMA E PARTICIPAÇÃO"/>
    <s v="Cultural Heritage"/>
    <s v="Arquitetônico"/>
    <x v="0"/>
    <x v="4"/>
    <n v="0"/>
    <x v="1"/>
    <s v="DistritoFederal"/>
    <n v="0"/>
    <n v="125000"/>
    <e v="#N/A"/>
    <e v="#N/A"/>
  </r>
  <r>
    <s v="National Fund for Culture"/>
    <n v="996814"/>
    <s v="O LEGADO DAS MISSÕES"/>
    <s v="Humanities"/>
    <s v="Edição de Livros"/>
    <x v="4"/>
    <x v="4"/>
    <n v="0"/>
    <x v="0"/>
    <s v="RioGrandedoSul"/>
    <n v="0"/>
    <n v="87500"/>
    <e v="#N/A"/>
    <e v="#N/A"/>
  </r>
  <r>
    <s v="National Fund for Culture"/>
    <n v="997879"/>
    <s v="O MUNDO DE JORGE AMADO NA FCJA"/>
    <s v="Humanities"/>
    <s v="Obras de Referência"/>
    <x v="4"/>
    <x v="4"/>
    <n v="0"/>
    <x v="21"/>
    <s v="Bahia"/>
    <n v="0"/>
    <n v="70000"/>
    <e v="#N/A"/>
    <e v="#N/A"/>
  </r>
  <r>
    <s v="National Fund for Culture"/>
    <n v="991965"/>
    <s v="OBRAS DE AMPLIAÇÃO DA FUND. E MUSEU ARC P/ IMPLANTAÇÃO DE ATIV. CULTURAIS"/>
    <s v="Cultural Heritage"/>
    <s v="Arquitetônico"/>
    <x v="0"/>
    <x v="4"/>
    <n v="0"/>
    <x v="3"/>
    <s v="MinasGerais"/>
    <n v="0"/>
    <n v="36323.46"/>
    <e v="#N/A"/>
    <e v="#N/A"/>
  </r>
  <r>
    <s v="National Fund for Culture"/>
    <n v="992018"/>
    <s v="OBRAS DE RECUPERAÇÃO DO PAVILHÃO LUCAS NOGUEIRA GARCEZ (ADITIVO DE 250.000,000"/>
    <s v="Cultural Heritage"/>
    <s v="Arquitetônico"/>
    <x v="0"/>
    <x v="4"/>
    <n v="0"/>
    <x v="12"/>
    <s v="SãoPaulo"/>
    <n v="0"/>
    <n v="1630000"/>
    <e v="#N/A"/>
    <e v="#N/A"/>
  </r>
  <r>
    <s v="National Fund for Culture"/>
    <n v="992020"/>
    <s v="OBRAS DE RESTAURO NA SEDE DA CINEMATECA"/>
    <s v="Cultural Heritage"/>
    <s v="Arquitetônico"/>
    <x v="0"/>
    <x v="4"/>
    <n v="0"/>
    <x v="12"/>
    <s v="SãoPaulo"/>
    <n v="0"/>
    <n v="250000"/>
    <e v="#N/A"/>
    <e v="#N/A"/>
  </r>
  <r>
    <s v="National Fund for Culture"/>
    <n v="996194"/>
    <s v="Obras e Serviços de Recuperação da Casa do Poeta Thiago de Melo"/>
    <s v="Cultural Heritage"/>
    <s v="Arquitetônico"/>
    <x v="0"/>
    <x v="4"/>
    <n v="0"/>
    <x v="15"/>
    <s v="Amazonas"/>
    <n v="0"/>
    <n v="75000"/>
    <e v="#N/A"/>
    <e v="#N/A"/>
  </r>
  <r>
    <s v="National Fund for Culture"/>
    <n v="996579"/>
    <s v="Obras emergenciais na Catedral da Sé"/>
    <s v="Cultural Heritage"/>
    <s v="História"/>
    <x v="1"/>
    <x v="4"/>
    <n v="0"/>
    <x v="12"/>
    <s v="SãoPaulo"/>
    <n v="0"/>
    <n v="100000"/>
    <e v="#N/A"/>
    <e v="#N/A"/>
  </r>
  <r>
    <s v="National Fund for Culture"/>
    <n v="996431"/>
    <s v="OFICINAS DE ARTES"/>
    <s v="Cultural Heritage"/>
    <s v="Arquitetônico"/>
    <x v="0"/>
    <x v="4"/>
    <n v="0"/>
    <x v="3"/>
    <s v="MinasGerais"/>
    <n v="0"/>
    <n v="80000"/>
    <e v="#N/A"/>
    <e v="#N/A"/>
  </r>
  <r>
    <s v="National Fund for Culture"/>
    <n v="996432"/>
    <s v="OFICINAS DE ARTES DE ITURAMA E REGIÃO"/>
    <s v="Cultural Heritage"/>
    <s v="Arquitetônico"/>
    <x v="0"/>
    <x v="4"/>
    <n v="0"/>
    <x v="3"/>
    <s v="MinasGerais"/>
    <n v="0"/>
    <n v="120000"/>
    <e v="#N/A"/>
    <e v="#N/A"/>
  </r>
  <r>
    <s v="National Fund for Culture"/>
    <n v="977564"/>
    <s v="Orquestra  Filarmônica de Brasília"/>
    <s v="Music"/>
    <s v="Orquestra"/>
    <x v="4"/>
    <x v="4"/>
    <n v="0"/>
    <x v="1"/>
    <s v="DistritoFederal"/>
    <n v="0"/>
    <n v="62927.199999999997"/>
    <e v="#N/A"/>
    <e v="#N/A"/>
  </r>
  <r>
    <s v="National Fund for Culture"/>
    <n v="995875"/>
    <s v="Orquestra de Câmara da ULBRA - Temporada 1999"/>
    <s v="Music"/>
    <s v="Música Erudita"/>
    <x v="0"/>
    <x v="4"/>
    <n v="0"/>
    <x v="0"/>
    <s v="RioGrandedoSul"/>
    <n v="0"/>
    <n v="25120"/>
    <e v="#N/A"/>
    <e v="#N/A"/>
  </r>
  <r>
    <s v="National Fund for Culture"/>
    <n v="998095"/>
    <s v="Orquestra de Cordas de Ji-Paraná"/>
    <s v="Music"/>
    <s v="Música Popular"/>
    <x v="4"/>
    <x v="4"/>
    <n v="0"/>
    <x v="23"/>
    <s v="Rondônia"/>
    <n v="0"/>
    <n v="45639.5"/>
    <e v="#N/A"/>
    <e v="#N/A"/>
  </r>
  <r>
    <s v="National Fund for Culture"/>
    <n v="976343"/>
    <s v="Orquestra Filarmônica de Brasília"/>
    <s v="Music"/>
    <s v="Música Popular"/>
    <x v="4"/>
    <x v="4"/>
    <n v="0"/>
    <x v="1"/>
    <s v="DistritoFederal"/>
    <n v="0"/>
    <n v="78659"/>
    <e v="#N/A"/>
    <e v="#N/A"/>
  </r>
  <r>
    <s v="National Fund for Culture"/>
    <n v="998075"/>
    <s v="Orquestra para Todos"/>
    <s v="Music"/>
    <s v="Música Erudita"/>
    <x v="0"/>
    <x v="4"/>
    <n v="0"/>
    <x v="25"/>
    <s v="Acre"/>
    <n v="0"/>
    <n v="95229.75"/>
    <e v="#N/A"/>
    <e v="#N/A"/>
  </r>
  <r>
    <s v="National Fund for Culture"/>
    <n v="998226"/>
    <s v="Orquestra Sinfônica do Teatro da Paz - Belém"/>
    <s v="Music"/>
    <s v="Música Instrumental"/>
    <x v="4"/>
    <x v="4"/>
    <n v="0"/>
    <x v="12"/>
    <s v="SãoPaulo"/>
    <n v="0"/>
    <n v="252900"/>
    <e v="#N/A"/>
    <e v="#N/A"/>
  </r>
  <r>
    <s v="National Fund for Culture"/>
    <n v="998725"/>
    <s v="Orquestra Sinfônica Municipal Infanto-Juvenil de Assis"/>
    <s v="Music"/>
    <s v="Música Instrumental"/>
    <x v="4"/>
    <x v="4"/>
    <n v="0"/>
    <x v="12"/>
    <s v="SãoPaulo"/>
    <n v="0"/>
    <n v="83490"/>
    <e v="#N/A"/>
    <e v="#N/A"/>
  </r>
  <r>
    <s v="National Fund for Culture"/>
    <n v="996866"/>
    <s v="Os Melhores Programas de Incentivo à Leitura Junto a Crianças e Jovens de Todo o Brasil"/>
    <s v="Humanities"/>
    <s v="Evento Literário"/>
    <x v="3"/>
    <x v="4"/>
    <n v="0"/>
    <x v="5"/>
    <s v="RiodeJaneiro"/>
    <n v="0"/>
    <n v="87500"/>
    <e v="#N/A"/>
    <e v="#N/A"/>
  </r>
  <r>
    <s v="National Fund for Culture"/>
    <n v="995275"/>
    <s v="Os Sete Gatinhos"/>
    <s v="Performing Arts"/>
    <s v="Teatro"/>
    <x v="0"/>
    <x v="4"/>
    <n v="0"/>
    <x v="5"/>
    <s v="RiodeJaneiro"/>
    <n v="0"/>
    <n v="31250"/>
    <e v="#N/A"/>
    <e v="#N/A"/>
  </r>
  <r>
    <s v="National Fund for Culture"/>
    <n v="995213"/>
    <s v="Paixão de Cristo"/>
    <s v="Performing Arts"/>
    <s v="Teatro"/>
    <x v="0"/>
    <x v="4"/>
    <n v="0"/>
    <x v="12"/>
    <s v="SãoPaulo"/>
    <n v="0"/>
    <n v="77500"/>
    <e v="#N/A"/>
    <e v="#N/A"/>
  </r>
  <r>
    <s v="National Fund for Culture"/>
    <n v="997464"/>
    <s v="PARA GOSTAR DE LER - PÁGINA ESPECIAL DO JORNAL RADCAL"/>
    <s v="Humanities"/>
    <s v="Obras de Referência"/>
    <x v="4"/>
    <x v="4"/>
    <n v="0"/>
    <x v="1"/>
    <s v="DistritoFederal"/>
    <n v="0"/>
    <n v="56250"/>
    <e v="#N/A"/>
    <e v="#N/A"/>
  </r>
  <r>
    <s v="National Fund for Culture"/>
    <n v="992007"/>
    <s v="PINTURA EXTERNA E DOS PÁTIOS INTERNOS"/>
    <s v="Cultural Heritage"/>
    <s v="Arquitetônico"/>
    <x v="0"/>
    <x v="4"/>
    <n v="0"/>
    <x v="5"/>
    <s v="RiodeJaneiro"/>
    <n v="0"/>
    <n v="300000"/>
    <e v="#N/A"/>
    <e v="#N/A"/>
  </r>
  <r>
    <s v="National Fund for Culture"/>
    <n v="997327"/>
    <s v="Planejamento Anual Associação Internacional Arte Sem Fronteiras"/>
    <s v="Integrated Arts"/>
    <s v="Artes Integradas"/>
    <x v="1"/>
    <x v="4"/>
    <n v="0"/>
    <x v="12"/>
    <s v="SãoPaulo"/>
    <n v="0"/>
    <n v="82500"/>
    <e v="#N/A"/>
    <e v="#N/A"/>
  </r>
  <r>
    <s v="National Fund for Culture"/>
    <n v="998392"/>
    <s v="Planejamento Lançamento FILO de Todas as Artes - 2000"/>
    <s v="Performing Arts"/>
    <s v="Teatro"/>
    <x v="0"/>
    <x v="4"/>
    <n v="0"/>
    <x v="9"/>
    <s v="Paraná"/>
    <n v="0"/>
    <n v="125000"/>
    <e v="#N/A"/>
    <e v="#N/A"/>
  </r>
  <r>
    <s v="National Fund for Culture"/>
    <n v="995326"/>
    <s v="Plano Anual de Atividades Culturais 1999 - CPC-UMES"/>
    <s v="Music"/>
    <s v="Música Popular"/>
    <x v="4"/>
    <x v="4"/>
    <n v="0"/>
    <x v="12"/>
    <s v="SãoPaulo"/>
    <n v="0"/>
    <n v="991625"/>
    <e v="#N/A"/>
    <e v="#N/A"/>
  </r>
  <r>
    <s v="National Fund for Culture"/>
    <n v="995967"/>
    <s v="Prêmio APETESP 1998"/>
    <s v="Performing Arts"/>
    <s v="Teatro"/>
    <x v="0"/>
    <x v="4"/>
    <n v="0"/>
    <x v="12"/>
    <s v="SãoPaulo"/>
    <n v="0"/>
    <n v="43750"/>
    <e v="#N/A"/>
    <e v="#N/A"/>
  </r>
  <r>
    <s v="National Fund for Culture"/>
    <n v="990662"/>
    <s v="PROD. DE CATALOGO SOBRE AS OBRAS DE FERNANDO VELLOSO"/>
    <s v="Cultural Heritage"/>
    <s v="Arquitetônico"/>
    <x v="0"/>
    <x v="4"/>
    <n v="0"/>
    <x v="3"/>
    <s v="MinasGerais"/>
    <n v="0"/>
    <n v="20026"/>
    <e v="#N/A"/>
    <e v="#N/A"/>
  </r>
  <r>
    <s v="National Fund for Culture"/>
    <n v="999385"/>
    <s v="Produção Curatorial da 25º Bienal de São Paulo"/>
    <s v="Visual Arts"/>
    <s v="Exposição Itinerante"/>
    <x v="0"/>
    <x v="4"/>
    <n v="0"/>
    <x v="12"/>
    <s v="SãoPaulo"/>
    <n v="0"/>
    <n v="625000"/>
    <e v="#N/A"/>
    <e v="#N/A"/>
  </r>
  <r>
    <s v="National Fund for Culture"/>
    <n v="995035"/>
    <s v="Produção de Espetáculos - Teatro de Bonecos"/>
    <s v="Performing Arts"/>
    <s v="Teatro"/>
    <x v="0"/>
    <x v="4"/>
    <n v="0"/>
    <x v="4"/>
    <s v="Pernambuco"/>
    <n v="0"/>
    <n v="66666.66"/>
    <e v="#N/A"/>
    <e v="#N/A"/>
  </r>
  <r>
    <s v="National Fund for Culture"/>
    <n v="993793"/>
    <s v="Produção e Exibição de Programas de Televisão"/>
    <s v="Audiovisual"/>
    <s v="Produção Televisiva"/>
    <x v="2"/>
    <x v="4"/>
    <n v="0"/>
    <x v="5"/>
    <s v="RiodeJaneiro"/>
    <n v="0"/>
    <n v="407919"/>
    <e v="#N/A"/>
    <e v="#N/A"/>
  </r>
  <r>
    <s v="National Fund for Culture"/>
    <n v="999586"/>
    <s v="Programa de Bolsas de Apoio à Tradução de Obras Brasileiras"/>
    <s v="Humanities"/>
    <s v="Evento Literário"/>
    <x v="3"/>
    <x v="4"/>
    <n v="0"/>
    <x v="5"/>
    <s v="RiodeJaneiro"/>
    <n v="0"/>
    <n v="172485"/>
    <e v="#N/A"/>
    <e v="#N/A"/>
  </r>
  <r>
    <s v="National Fund for Culture"/>
    <n v="997306"/>
    <s v="Projeto Bandas - FUNARTE"/>
    <s v="Music"/>
    <s v="Música Popular"/>
    <x v="4"/>
    <x v="4"/>
    <n v="0"/>
    <x v="5"/>
    <s v="RiodeJaneiro"/>
    <n v="0"/>
    <n v="162500"/>
    <e v="#N/A"/>
    <e v="#N/A"/>
  </r>
  <r>
    <s v="National Fund for Culture"/>
    <n v="996167"/>
    <s v="Projeto de Restauração da Igreja de Nossa Senhora do Carmo da Cidade de Mariana"/>
    <s v="Cultural Heritage"/>
    <s v="Arquitetônico"/>
    <x v="0"/>
    <x v="4"/>
    <n v="0"/>
    <x v="3"/>
    <s v="MinasGerais"/>
    <n v="0"/>
    <n v="111000"/>
    <e v="#N/A"/>
    <e v="#N/A"/>
  </r>
  <r>
    <s v="National Fund for Culture"/>
    <n v="153"/>
    <s v="Promoção do Cinema Brasileiro em Berlim  1999"/>
    <s v="Audiovisual"/>
    <s v="Difusão"/>
    <x v="5"/>
    <x v="4"/>
    <n v="0"/>
    <x v="3"/>
    <s v="MinasGerais"/>
    <n v="0"/>
    <n v="29374"/>
    <e v="#N/A"/>
    <e v="#N/A"/>
  </r>
  <r>
    <s v="National Fund for Culture"/>
    <n v="156"/>
    <s v="Promoção do Cinema Brasileiro em Cannes - 1999"/>
    <s v="Audiovisual"/>
    <s v="Difusão"/>
    <x v="5"/>
    <x v="4"/>
    <n v="0"/>
    <x v="12"/>
    <s v="SãoPaulo"/>
    <n v="0"/>
    <n v="15900"/>
    <e v="#N/A"/>
    <e v="#N/A"/>
  </r>
  <r>
    <s v="National Fund for Culture"/>
    <n v="997792"/>
    <s v="PROTEÇÃO AO PATRIMÔNIO HISTÓRICO E ARTÍSTICO"/>
    <s v="Cultural Heritage"/>
    <s v="Arquitetônico"/>
    <x v="0"/>
    <x v="4"/>
    <n v="0"/>
    <x v="9"/>
    <s v="Paraná"/>
    <n v="0"/>
    <n v="40000"/>
    <e v="#N/A"/>
    <e v="#N/A"/>
  </r>
  <r>
    <s v="National Fund for Culture"/>
    <n v="996479"/>
    <s v="Proteção do Patrimônio Histórico e Artistico em Passo Fundo"/>
    <s v="Cultural Heritage"/>
    <s v="História"/>
    <x v="1"/>
    <x v="4"/>
    <n v="0"/>
    <x v="0"/>
    <s v="RioGrandedoSul"/>
    <n v="0"/>
    <n v="120000"/>
    <e v="#N/A"/>
    <e v="#N/A"/>
  </r>
  <r>
    <s v="National Fund for Culture"/>
    <n v="996412"/>
    <s v="PROTEÇÃO DO PATRIMÔNIO HISTÓRICO E ARTÍSTICO EM SANTO ANDRÉ/SP"/>
    <s v="Cultural Heritage"/>
    <s v="Arquitetônico"/>
    <x v="0"/>
    <x v="4"/>
    <n v="0"/>
    <x v="12"/>
    <s v="SãoPaulo"/>
    <n v="0"/>
    <n v="160000"/>
    <e v="#N/A"/>
    <e v="#N/A"/>
  </r>
  <r>
    <s v="National Fund for Culture"/>
    <n v="997796"/>
    <s v="PROVIMENTO DA COORDENAÇÃO PRONAC/FUNARTE II"/>
    <s v="Visual Arts"/>
    <s v="Plásticas"/>
    <x v="2"/>
    <x v="4"/>
    <n v="0"/>
    <x v="5"/>
    <s v="RiodeJaneiro"/>
    <n v="0"/>
    <n v="51400"/>
    <e v="#N/A"/>
    <e v="#N/A"/>
  </r>
  <r>
    <s v="National Fund for Culture"/>
    <n v="996765"/>
    <s v="Readequação de Espaços Culturais de Ibiporã"/>
    <s v="Cultural Heritage"/>
    <s v="Arquitetônico"/>
    <x v="0"/>
    <x v="4"/>
    <n v="0"/>
    <x v="9"/>
    <s v="Paraná"/>
    <n v="0"/>
    <n v="58181.599999999999"/>
    <e v="#N/A"/>
    <e v="#N/A"/>
  </r>
  <r>
    <s v="National Fund for Culture"/>
    <n v="991956"/>
    <s v="REALIZAÇÃO DA 1ª EXPOSIÇÃO NACIONAL DE ARTE E CULTURA DAS RUAS"/>
    <s v="Cultural Heritage"/>
    <s v="Arquitetônico"/>
    <x v="0"/>
    <x v="4"/>
    <n v="0"/>
    <x v="1"/>
    <s v="DistritoFederal"/>
    <n v="0"/>
    <n v="50000"/>
    <e v="#N/A"/>
    <e v="#N/A"/>
  </r>
  <r>
    <s v="National Fund for Culture"/>
    <n v="990236"/>
    <s v="REALIZAÇÃO DA FESTA &quot;NOSSA SENHORA DAS BROTAS&quot;"/>
    <s v="Cultural Heritage"/>
    <s v="Artesanato/Folclore"/>
    <x v="1"/>
    <x v="4"/>
    <n v="0"/>
    <x v="6"/>
    <s v="Ceará"/>
    <n v="0"/>
    <n v="25000"/>
    <e v="#N/A"/>
    <e v="#N/A"/>
  </r>
  <r>
    <s v="National Fund for Culture"/>
    <n v="996042"/>
    <s v="Realização de evento Sócio-Cultural"/>
    <s v="Cultural Heritage"/>
    <s v="Arquitetônico"/>
    <x v="0"/>
    <x v="4"/>
    <n v="0"/>
    <x v="6"/>
    <s v="Ceará"/>
    <n v="0"/>
    <n v="49875"/>
    <e v="#N/A"/>
    <e v="#N/A"/>
  </r>
  <r>
    <s v="National Fund for Culture"/>
    <n v="992015"/>
    <s v="REALIZAÇÃO DE EXPOSIÇÃO, BRASIL 500 ANOS( PLURIANUAL)"/>
    <s v="Cultural Heritage"/>
    <s v="Artesanato/Folclore"/>
    <x v="1"/>
    <x v="4"/>
    <n v="0"/>
    <x v="12"/>
    <s v="SãoPaulo"/>
    <n v="0"/>
    <n v="1700000"/>
    <e v="#N/A"/>
    <e v="#N/A"/>
  </r>
  <r>
    <s v="National Fund for Culture"/>
    <n v="991966"/>
    <s v="REALIZAÇÃO DO ENCONTRO NACIONAL DE ARTES SEM BARREIRAS"/>
    <s v="Cultural Heritage"/>
    <s v="Artesanato/Folclore"/>
    <x v="1"/>
    <x v="4"/>
    <n v="0"/>
    <x v="3"/>
    <s v="MinasGerais"/>
    <n v="0"/>
    <n v="112500"/>
    <e v="#N/A"/>
    <e v="#N/A"/>
  </r>
  <r>
    <s v="National Fund for Culture"/>
    <n v="991963"/>
    <s v="REALIZAÇÃO DO ESPETÁCULO &quot;PAIXÃO DE CRISTO&quot;"/>
    <s v="Cultural Heritage"/>
    <s v="Arquitetônico"/>
    <x v="0"/>
    <x v="4"/>
    <n v="0"/>
    <x v="3"/>
    <s v="MinasGerais"/>
    <n v="0"/>
    <n v="23896.2"/>
    <e v="#N/A"/>
    <e v="#N/A"/>
  </r>
  <r>
    <s v="National Fund for Culture"/>
    <n v="996063"/>
    <s v="Reconstituição da Fortaleza de Santa Catarina - II Etapa"/>
    <s v="Cultural Heritage"/>
    <s v="Arquitetônico"/>
    <x v="0"/>
    <x v="4"/>
    <n v="0"/>
    <x v="8"/>
    <s v="Paraíba"/>
    <n v="0"/>
    <n v="70000"/>
    <e v="#N/A"/>
    <e v="#N/A"/>
  </r>
  <r>
    <s v="National Fund for Culture"/>
    <n v="996291"/>
    <s v="Reconstituição do Universo de Agusto dos Anjos - Restauração da Casa e Criação do memorial"/>
    <s v="Cultural Heritage"/>
    <s v="História"/>
    <x v="1"/>
    <x v="4"/>
    <n v="0"/>
    <x v="8"/>
    <s v="Paraíba"/>
    <n v="0"/>
    <n v="34655"/>
    <e v="#N/A"/>
    <e v="#N/A"/>
  </r>
  <r>
    <s v="National Fund for Culture"/>
    <n v="992006"/>
    <s v="RECONSTRUÇÃO DO PROPAGADOR"/>
    <s v="Cultural Heritage"/>
    <s v="Arquitetônico"/>
    <x v="0"/>
    <x v="4"/>
    <n v="0"/>
    <x v="5"/>
    <s v="RiodeJaneiro"/>
    <n v="0"/>
    <n v="40000"/>
    <e v="#N/A"/>
    <e v="#N/A"/>
  </r>
  <r>
    <s v="National Fund for Culture"/>
    <n v="996787"/>
    <s v="RECUPERAÇÃO DE PRÉDIO PÚBLICO PARA BIBLIOTECA"/>
    <s v="Cultural Heritage"/>
    <s v="Arquitetônico"/>
    <x v="0"/>
    <x v="4"/>
    <n v="0"/>
    <x v="3"/>
    <s v="MinasGerais"/>
    <n v="0"/>
    <n v="50000"/>
    <e v="#N/A"/>
    <e v="#N/A"/>
  </r>
  <r>
    <s v="National Fund for Culture"/>
    <n v="988586"/>
    <s v="Recuperação do Anfi-Teatro da Serra Negra"/>
    <s v="Cultural Heritage"/>
    <s v="Arquitetônico"/>
    <x v="0"/>
    <x v="4"/>
    <n v="0"/>
    <x v="4"/>
    <s v="Pernambuco"/>
    <n v="0"/>
    <n v="73915.210000000006"/>
    <e v="#N/A"/>
    <e v="#N/A"/>
  </r>
  <r>
    <s v="National Fund for Culture"/>
    <n v="996790"/>
    <s v="RECUPERAÇÃO DO PAVILHÃO CICCILLO MATARAZZO"/>
    <s v="Cultural Heritage"/>
    <s v="Arquitetônico"/>
    <x v="0"/>
    <x v="4"/>
    <n v="0"/>
    <x v="12"/>
    <s v="SãoPaulo"/>
    <n v="0"/>
    <n v="100000"/>
    <e v="#N/A"/>
    <e v="#N/A"/>
  </r>
  <r>
    <s v="National Fund for Culture"/>
    <n v="992000"/>
    <s v="RECUPERAÇÃO DO PRÉDIO &quot;GUILHERME NAUMANN&quot;"/>
    <s v="Cultural Heritage"/>
    <s v="Arquitetônico"/>
    <x v="0"/>
    <x v="4"/>
    <n v="0"/>
    <x v="9"/>
    <s v="Paraná"/>
    <n v="0"/>
    <n v="100000"/>
    <e v="#N/A"/>
    <e v="#N/A"/>
  </r>
  <r>
    <s v="National Fund for Culture"/>
    <n v="990253"/>
    <s v="RECUPERAÇÃO DO PRÉDIO DA ANTIGA CADEIA PÚBLICA PARA IMPLANTAÇÃO DO ARQUIVO PÚBLICO MUNICIPAL"/>
    <s v="Cultural Heritage"/>
    <s v="História"/>
    <x v="1"/>
    <x v="4"/>
    <n v="0"/>
    <x v="3"/>
    <s v="MinasGerais"/>
    <n v="0"/>
    <n v="70000"/>
    <e v="#N/A"/>
    <e v="#N/A"/>
  </r>
  <r>
    <s v="National Fund for Culture"/>
    <n v="991868"/>
    <s v="RECUPERAÇÃO DO TEATRO MUNICIPAL"/>
    <s v="Cultural Heritage"/>
    <s v="Arquitetônico"/>
    <x v="0"/>
    <x v="4"/>
    <n v="0"/>
    <x v="21"/>
    <s v="Bahia"/>
    <n v="0"/>
    <n v="95100"/>
    <e v="#N/A"/>
    <e v="#N/A"/>
  </r>
  <r>
    <s v="National Fund for Culture"/>
    <n v="985086"/>
    <s v="Recuperação do Teatro Municipal de Tarauacá"/>
    <s v="Cultural Heritage"/>
    <s v="Arquitetônico"/>
    <x v="0"/>
    <x v="4"/>
    <n v="0"/>
    <x v="25"/>
    <s v="Acre"/>
    <n v="0"/>
    <n v="130000"/>
    <e v="#N/A"/>
    <e v="#N/A"/>
  </r>
  <r>
    <s v="National Fund for Culture"/>
    <n v="998613"/>
    <s v="Reencontre Choreographique Internationale de Siene-Saint-Dinis"/>
    <s v="Performing Arts"/>
    <s v="Dança"/>
    <x v="3"/>
    <x v="4"/>
    <n v="0"/>
    <x v="5"/>
    <s v="RiodeJaneiro"/>
    <n v="0"/>
    <n v="65000"/>
    <e v="#N/A"/>
    <e v="#N/A"/>
  </r>
  <r>
    <s v="National Fund for Culture"/>
    <n v="996588"/>
    <s v="REFORMA DA CASA DA CULTURA"/>
    <s v="Cultural Heritage"/>
    <s v="Arquitetônico"/>
    <x v="0"/>
    <x v="4"/>
    <n v="0"/>
    <x v="9"/>
    <s v="Paraná"/>
    <n v="0"/>
    <n v="58181"/>
    <e v="#N/A"/>
    <e v="#N/A"/>
  </r>
  <r>
    <s v="National Fund for Culture"/>
    <n v="996105"/>
    <s v="REFORMA DA IGREJA MATRIZ NOSSA SENHORA DE LOURDES"/>
    <s v="Cultural Heritage"/>
    <s v="Arquitetônico"/>
    <x v="0"/>
    <x v="4"/>
    <n v="0"/>
    <x v="3"/>
    <s v="MinasGerais"/>
    <n v="0"/>
    <n v="144663.67999999999"/>
    <e v="#N/A"/>
    <e v="#N/A"/>
  </r>
  <r>
    <s v="National Fund for Culture"/>
    <n v="996587"/>
    <s v="REFORMA DO AUDITÓRIO /TEATRO DA ESCOLA DR. JOÃO PAIM"/>
    <s v="Cultural Heritage"/>
    <s v="Arquitetônico"/>
    <x v="0"/>
    <x v="4"/>
    <n v="0"/>
    <x v="21"/>
    <s v="Bahia"/>
    <n v="0"/>
    <n v="64000"/>
    <e v="#N/A"/>
    <e v="#N/A"/>
  </r>
  <r>
    <s v="National Fund for Culture"/>
    <n v="987757"/>
    <s v="Reforma do Auditório Engenheiro Rubens Guerra"/>
    <s v="Cultural Heritage"/>
    <s v="Arquitetônico"/>
    <x v="0"/>
    <x v="4"/>
    <n v="0"/>
    <x v="14"/>
    <s v="Goiás"/>
    <n v="0"/>
    <n v="100000"/>
    <e v="#N/A"/>
    <e v="#N/A"/>
  </r>
  <r>
    <s v="National Fund for Culture"/>
    <n v="996683"/>
    <s v="Reforma do Centro Cultural de Cornélio Procópio"/>
    <s v="Cultural Heritage"/>
    <s v="Arquitetônico"/>
    <x v="0"/>
    <x v="4"/>
    <n v="0"/>
    <x v="9"/>
    <s v="Paraná"/>
    <n v="0"/>
    <n v="82181.600000000006"/>
    <e v="#N/A"/>
    <e v="#N/A"/>
  </r>
  <r>
    <s v="National Fund for Culture"/>
    <n v="996451"/>
    <s v="Reforma do Centro Cultural de Itapebi"/>
    <s v="Cultural Heritage"/>
    <s v="Arquitetônico"/>
    <x v="0"/>
    <x v="4"/>
    <n v="0"/>
    <x v="21"/>
    <s v="Bahia"/>
    <n v="0"/>
    <n v="85813.42"/>
    <e v="#N/A"/>
    <e v="#N/A"/>
  </r>
  <r>
    <s v="National Fund for Culture"/>
    <n v="997961"/>
    <s v="REFORMA DO MUSEU COUROS"/>
    <s v="Cultural Heritage"/>
    <s v="Arquitetônico"/>
    <x v="0"/>
    <x v="4"/>
    <n v="0"/>
    <x v="14"/>
    <s v="Goiás"/>
    <n v="0"/>
    <n v="40000"/>
    <e v="#N/A"/>
    <e v="#N/A"/>
  </r>
  <r>
    <s v="National Fund for Culture"/>
    <n v="996345"/>
    <s v="Reforma do teatro Carlos Jehovah"/>
    <s v="Cultural Heritage"/>
    <s v="Arquitetônico"/>
    <x v="0"/>
    <x v="4"/>
    <n v="0"/>
    <x v="21"/>
    <s v="Bahia"/>
    <n v="0"/>
    <n v="17655"/>
    <e v="#N/A"/>
    <e v="#N/A"/>
  </r>
  <r>
    <s v="National Fund for Culture"/>
    <n v="997634"/>
    <s v="REFORMA DO TEATRO ZACCARIA MARQUES"/>
    <s v="Cultural Heritage"/>
    <s v="Arquitetônico"/>
    <x v="0"/>
    <x v="4"/>
    <n v="0"/>
    <x v="3"/>
    <s v="MinasGerais"/>
    <n v="0"/>
    <n v="70000"/>
    <e v="#N/A"/>
    <e v="#N/A"/>
  </r>
  <r>
    <s v="National Fund for Culture"/>
    <n v="992009"/>
    <s v="REFORMA DO TELHADO DO MUSEU"/>
    <s v="Cultural Heritage"/>
    <s v="Arquitetônico"/>
    <x v="0"/>
    <x v="4"/>
    <n v="0"/>
    <x v="5"/>
    <s v="RiodeJaneiro"/>
    <n v="0"/>
    <n v="33624"/>
    <e v="#N/A"/>
    <e v="#N/A"/>
  </r>
  <r>
    <s v="National Fund for Culture"/>
    <n v="996152"/>
    <s v="Reforma e adaptação de Prédio para implantação de Biblioteca Municipal"/>
    <s v="Cultural Heritage"/>
    <s v="Arquitetônico"/>
    <x v="0"/>
    <x v="4"/>
    <n v="0"/>
    <x v="13"/>
    <s v="Amapá"/>
    <n v="0"/>
    <n v="26703.23"/>
    <e v="#N/A"/>
    <e v="#N/A"/>
  </r>
  <r>
    <s v="National Fund for Culture"/>
    <n v="996027"/>
    <s v="Reforma e Ampliação da Biblioteca Pública Municipal"/>
    <s v="Cultural Heritage"/>
    <s v="Arquitetônico"/>
    <x v="0"/>
    <x v="4"/>
    <n v="0"/>
    <x v="3"/>
    <s v="MinasGerais"/>
    <n v="0"/>
    <n v="30000"/>
    <e v="#N/A"/>
    <e v="#N/A"/>
  </r>
  <r>
    <s v="National Fund for Culture"/>
    <n v="996378"/>
    <s v="Reforma e Ampliação de Teatro Municipal"/>
    <s v="Cultural Heritage"/>
    <s v="Arquitetônico"/>
    <x v="0"/>
    <x v="4"/>
    <n v="0"/>
    <x v="9"/>
    <s v="Paraná"/>
    <n v="0"/>
    <n v="80000"/>
    <e v="#N/A"/>
    <e v="#N/A"/>
  </r>
  <r>
    <s v="National Fund for Culture"/>
    <n v="991995"/>
    <s v="REFORMA E AMPLIAÇÃO DO CENTRO CULTURAL &quot;LAGOSTÃO&quot;"/>
    <s v="Cultural Heritage"/>
    <s v="Arquitetônico"/>
    <x v="0"/>
    <x v="4"/>
    <n v="0"/>
    <x v="11"/>
    <s v="Pará"/>
    <n v="0"/>
    <n v="51766"/>
    <e v="#N/A"/>
    <e v="#N/A"/>
  </r>
  <r>
    <s v="National Fund for Culture"/>
    <n v="996191"/>
    <s v="Reforma e Ampliação do Centro Cultural de Penalva"/>
    <s v="Cultural Heritage"/>
    <s v="Arquitetônico"/>
    <x v="0"/>
    <x v="4"/>
    <n v="0"/>
    <x v="17"/>
    <s v="Maranhão"/>
    <n v="0"/>
    <n v="120000"/>
    <e v="#N/A"/>
    <e v="#N/A"/>
  </r>
  <r>
    <s v="National Fund for Culture"/>
    <n v="996381"/>
    <s v="Reforma e Ampliação do Centro Cultural Santo Antônio (1ª etapa)"/>
    <s v="Cultural Heritage"/>
    <s v="Arquitetônico"/>
    <x v="0"/>
    <x v="4"/>
    <n v="0"/>
    <x v="3"/>
    <s v="MinasGerais"/>
    <n v="0"/>
    <n v="80000"/>
    <e v="#N/A"/>
    <e v="#N/A"/>
  </r>
  <r>
    <s v="National Fund for Culture"/>
    <n v="996203"/>
    <s v="Reforma e ampliação do Cine Teatro Municipal"/>
    <s v="Cultural Heritage"/>
    <s v="Arquitetônico"/>
    <x v="0"/>
    <x v="4"/>
    <n v="0"/>
    <x v="9"/>
    <s v="Paraná"/>
    <n v="0"/>
    <n v="60411.85"/>
    <e v="#N/A"/>
    <e v="#N/A"/>
  </r>
  <r>
    <s v="National Fund for Culture"/>
    <n v="996681"/>
    <s v="Reforma e equipamentos do centro Cultural"/>
    <s v="Cultural Heritage"/>
    <s v="Arquitetônico"/>
    <x v="0"/>
    <x v="4"/>
    <n v="0"/>
    <x v="9"/>
    <s v="Paraná"/>
    <n v="0"/>
    <n v="58181.599999999999"/>
    <e v="#N/A"/>
    <e v="#N/A"/>
  </r>
  <r>
    <s v="National Fund for Culture"/>
    <n v="996674"/>
    <s v="REFORMA NA CASA DA CULTURA"/>
    <s v="Cultural Heritage"/>
    <s v="Arquitetônico"/>
    <x v="0"/>
    <x v="4"/>
    <n v="0"/>
    <x v="9"/>
    <s v="Paraná"/>
    <n v="0"/>
    <n v="58161"/>
    <e v="#N/A"/>
    <e v="#N/A"/>
  </r>
  <r>
    <s v="National Fund for Culture"/>
    <n v="996227"/>
    <s v="Reformada Unidade do Departamento Cultural"/>
    <s v="Cultural Heritage"/>
    <s v="Arquitetônico"/>
    <x v="0"/>
    <x v="4"/>
    <n v="0"/>
    <x v="14"/>
    <s v="Goiás"/>
    <n v="0"/>
    <n v="36000"/>
    <e v="#N/A"/>
    <e v="#N/A"/>
  </r>
  <r>
    <s v="National Fund for Culture"/>
    <n v="2482"/>
    <s v="REFORMULAÇÃO DA EXPOSIÇÃO PERMANENTE DO MUSEU DA INCONFIDÊNCIA"/>
    <s v="Cultural Heritage"/>
    <s v="Museu"/>
    <x v="2"/>
    <x v="4"/>
    <n v="0"/>
    <x v="12"/>
    <s v="SãoPaulo"/>
    <n v="0"/>
    <n v="183680"/>
    <e v="#N/A"/>
    <e v="#N/A"/>
  </r>
  <r>
    <s v="National Fund for Culture"/>
    <n v="996352"/>
    <s v="Refrigeração Funarte"/>
    <s v="Cultural Heritage"/>
    <s v="Arquitetônico"/>
    <x v="0"/>
    <x v="4"/>
    <n v="0"/>
    <x v="5"/>
    <s v="RiodeJaneiro"/>
    <n v="0"/>
    <n v="46144"/>
    <e v="#N/A"/>
    <e v="#N/A"/>
  </r>
  <r>
    <s v="National Fund for Culture"/>
    <n v="999059"/>
    <s v="Registro Musical em Rio Branco-AC"/>
    <s v="Music"/>
    <s v="Música Popular"/>
    <x v="4"/>
    <x v="4"/>
    <n v="0"/>
    <x v="25"/>
    <s v="Acre"/>
    <n v="0"/>
    <n v="62500"/>
    <e v="#N/A"/>
    <e v="#N/A"/>
  </r>
  <r>
    <s v="National Fund for Culture"/>
    <n v="999916"/>
    <s v="Resgate da Cultura Índio - Cabocla."/>
    <s v="Visual Arts"/>
    <s v="Exposição Itinerante"/>
    <x v="0"/>
    <x v="4"/>
    <n v="0"/>
    <x v="15"/>
    <s v="Amazonas"/>
    <n v="0"/>
    <n v="62500"/>
    <e v="#N/A"/>
    <e v="#N/A"/>
  </r>
  <r>
    <s v="National Fund for Culture"/>
    <n v="999593"/>
    <s v="Resgate da História Oral e Digitalização de acervo"/>
    <s v="Humanities"/>
    <s v="Biblioteca"/>
    <x v="3"/>
    <x v="4"/>
    <n v="0"/>
    <x v="9"/>
    <s v="Paraná"/>
    <n v="0"/>
    <n v="17250"/>
    <e v="#N/A"/>
    <e v="#N/A"/>
  </r>
  <r>
    <s v="National Fund for Culture"/>
    <n v="992022"/>
    <s v="RESGATE E PRESERVAÇÃO DOS VALORES CULTURAIS"/>
    <s v="Cultural Heritage"/>
    <s v="Arquitetônico"/>
    <x v="0"/>
    <x v="4"/>
    <n v="0"/>
    <x v="19"/>
    <s v="RioGrandedoNorte"/>
    <n v="0"/>
    <n v="40000"/>
    <e v="#N/A"/>
    <e v="#N/A"/>
  </r>
  <r>
    <s v="National Fund for Culture"/>
    <n v="996282"/>
    <s v="Resgate Histórico, Arqueológico, Arquitetônico e Cultural da Região do Cariri na Paraiba"/>
    <s v="Cultural Heritage"/>
    <s v="História"/>
    <x v="1"/>
    <x v="4"/>
    <n v="0"/>
    <x v="8"/>
    <s v="Paraíba"/>
    <n v="0"/>
    <n v="37120"/>
    <e v="#N/A"/>
    <e v="#N/A"/>
  </r>
  <r>
    <s v="National Fund for Culture"/>
    <n v="999590"/>
    <s v="Resgate-Holanda"/>
    <s v="Humanities"/>
    <s v="Edição de Livros"/>
    <x v="4"/>
    <x v="4"/>
    <n v="0"/>
    <x v="4"/>
    <s v="Pernambuco"/>
    <n v="0"/>
    <n v="55555.55"/>
    <e v="#N/A"/>
    <e v="#N/A"/>
  </r>
  <r>
    <s v="National Fund for Culture"/>
    <n v="992014"/>
    <s v="RESTAURAÇÃO DA ANTIGA RESIDÊNCIA DA D. YAYÁ P/ IMPLANTAÇÃO DE CENTRO CULTURA"/>
    <s v="Cultural Heritage"/>
    <s v="História"/>
    <x v="1"/>
    <x v="4"/>
    <n v="0"/>
    <x v="12"/>
    <s v="SãoPaulo"/>
    <n v="0"/>
    <n v="67965.47"/>
    <e v="#N/A"/>
    <e v="#N/A"/>
  </r>
  <r>
    <s v="National Fund for Culture"/>
    <n v="997558"/>
    <s v="RESTAURAÇÃO DA CASA DA CÂMARA E CADEIA DE ITANHAÉM"/>
    <s v="Cultural Heritage"/>
    <s v="Arquitetônico"/>
    <x v="0"/>
    <x v="4"/>
    <n v="0"/>
    <x v="12"/>
    <s v="SãoPaulo"/>
    <n v="0"/>
    <n v="93200"/>
    <e v="#N/A"/>
    <e v="#N/A"/>
  </r>
  <r>
    <s v="National Fund for Culture"/>
    <n v="996226"/>
    <s v="Restauração da Casa da Cultura de Estrela"/>
    <s v="Cultural Heritage"/>
    <s v="Arquitetônico"/>
    <x v="0"/>
    <x v="4"/>
    <n v="0"/>
    <x v="0"/>
    <s v="RioGrandedoSul"/>
    <n v="0"/>
    <n v="30000"/>
    <e v="#N/A"/>
    <e v="#N/A"/>
  </r>
  <r>
    <s v="National Fund for Culture"/>
    <n v="991625"/>
    <s v="RESTAURAÇÃO DA CASA DE CÂMARA E CADEIA PARA IMPLANTAÇÃO DE CENTRO CULTURAL"/>
    <s v="Cultural Heritage"/>
    <s v="Arquitetônico"/>
    <x v="0"/>
    <x v="4"/>
    <n v="0"/>
    <x v="21"/>
    <s v="Bahia"/>
    <n v="0"/>
    <n v="81154"/>
    <e v="#N/A"/>
    <e v="#N/A"/>
  </r>
  <r>
    <s v="National Fund for Culture"/>
    <n v="996065"/>
    <s v="Restauração da Casa Velha de Tiradentes"/>
    <s v="Cultural Heritage"/>
    <s v="Arquitetônico"/>
    <x v="0"/>
    <x v="4"/>
    <n v="0"/>
    <x v="3"/>
    <s v="MinasGerais"/>
    <n v="0"/>
    <n v="50534"/>
    <e v="#N/A"/>
    <e v="#N/A"/>
  </r>
  <r>
    <s v="National Fund for Culture"/>
    <n v="991967"/>
    <s v="RESTAURAÇÃO DA FUNDAÇÃO CASA DA CULTURA &quot;ANTONIO CARLOS CARVALHO&quot;"/>
    <s v="Cultural Heritage"/>
    <s v="Arquitetônico"/>
    <x v="0"/>
    <x v="4"/>
    <n v="0"/>
    <x v="3"/>
    <s v="MinasGerais"/>
    <n v="0"/>
    <n v="31855.599999999999"/>
    <e v="#N/A"/>
    <e v="#N/A"/>
  </r>
  <r>
    <s v="National Fund for Culture"/>
    <n v="999924"/>
    <s v="Restauração da Igreja Católica de Santa Cruz em Aracruz / ES."/>
    <s v="Cultural Heritage"/>
    <s v="Arquitetônico"/>
    <x v="0"/>
    <x v="4"/>
    <n v="0"/>
    <x v="16"/>
    <s v="EspíritoSanto"/>
    <n v="0"/>
    <n v="80489"/>
    <e v="#N/A"/>
    <e v="#N/A"/>
  </r>
  <r>
    <s v="National Fund for Culture"/>
    <n v="991964"/>
    <s v="RESTAURAÇÃO DA IGREJA MATRIZ DE SÃO BRÁS DO SUAÇUI"/>
    <s v="Cultural Heritage"/>
    <s v="Arquitetônico"/>
    <x v="0"/>
    <x v="4"/>
    <n v="0"/>
    <x v="3"/>
    <s v="MinasGerais"/>
    <n v="0"/>
    <n v="66000"/>
    <e v="#N/A"/>
    <e v="#N/A"/>
  </r>
  <r>
    <s v="National Fund for Culture"/>
    <n v="998533"/>
    <s v="Restauração da Igreja São Lourenço dos Índios"/>
    <s v="Cultural Heritage"/>
    <s v="História"/>
    <x v="1"/>
    <x v="4"/>
    <n v="0"/>
    <x v="5"/>
    <s v="RiodeJaneiro"/>
    <n v="0"/>
    <n v="555375.68000000005"/>
    <e v="#N/A"/>
    <e v="#N/A"/>
  </r>
  <r>
    <s v="National Fund for Culture"/>
    <n v="996735"/>
    <s v="Restauração de elementos estruturais da Igreja e do Cemitério de Nossa Senhora do Carmo"/>
    <s v="Cultural Heritage"/>
    <s v="História"/>
    <x v="1"/>
    <x v="4"/>
    <n v="0"/>
    <x v="3"/>
    <s v="MinasGerais"/>
    <n v="0"/>
    <n v="55283"/>
    <e v="#N/A"/>
    <e v="#N/A"/>
  </r>
  <r>
    <s v="National Fund for Culture"/>
    <n v="996448"/>
    <s v="Restauração de Infra estrutura do núcleo histórico de colonização alemã - Vale Feitoria"/>
    <s v="Cultural Heritage"/>
    <s v="Arqueológico"/>
    <x v="4"/>
    <x v="4"/>
    <n v="0"/>
    <x v="0"/>
    <s v="RioGrandedoSul"/>
    <n v="0"/>
    <n v="40000"/>
    <e v="#N/A"/>
    <e v="#N/A"/>
  </r>
  <r>
    <s v="National Fund for Culture"/>
    <n v="996484"/>
    <s v="Restauração de patrimônio histórico"/>
    <s v="Cultural Heritage"/>
    <s v="História"/>
    <x v="1"/>
    <x v="4"/>
    <n v="0"/>
    <x v="0"/>
    <s v="RioGrandedoSul"/>
    <n v="0"/>
    <n v="40000"/>
    <e v="#N/A"/>
    <e v="#N/A"/>
  </r>
  <r>
    <s v="National Fund for Culture"/>
    <n v="996513"/>
    <s v="Restauração de Patrimônio histórico"/>
    <s v="Cultural Heritage"/>
    <s v="Arquitetônico"/>
    <x v="0"/>
    <x v="4"/>
    <n v="0"/>
    <x v="0"/>
    <s v="RioGrandedoSul"/>
    <n v="0"/>
    <n v="40000"/>
    <e v="#N/A"/>
    <e v="#N/A"/>
  </r>
  <r>
    <s v="National Fund for Culture"/>
    <n v="991961"/>
    <s v="RESTAURAÇÃO DO &quot;STAND DE ORQUÍDEAS&quot;, DO MUSEU DE BIOLOGIA MELO LEITÃO, SANTA TEREZA"/>
    <s v="Cultural Heritage"/>
    <s v="Arquitetônico"/>
    <x v="0"/>
    <x v="4"/>
    <n v="0"/>
    <x v="16"/>
    <s v="EspíritoSanto"/>
    <n v="0"/>
    <n v="17724.05"/>
    <e v="#N/A"/>
    <e v="#N/A"/>
  </r>
  <r>
    <s v="National Fund for Culture"/>
    <n v="992019"/>
    <s v="RESTAURAÇÃO DO ALTAR DIREITO DA IGREJA MATRIZ DE SANT'ANA"/>
    <s v="Cultural Heritage"/>
    <s v="História"/>
    <x v="1"/>
    <x v="4"/>
    <n v="0"/>
    <x v="12"/>
    <s v="SãoPaulo"/>
    <n v="0"/>
    <n v="80000"/>
    <e v="#N/A"/>
    <e v="#N/A"/>
  </r>
  <r>
    <s v="National Fund for Culture"/>
    <n v="992010"/>
    <s v="RESTAURAÇÃO DO ANTIGO FORUM MINISTRO ROMEIRO NETO, PARA IMPLANTAÇÃO DE ESPAÇO CULTURAL"/>
    <s v="Cultural Heritage"/>
    <s v="Arquitetônico"/>
    <x v="0"/>
    <x v="4"/>
    <n v="0"/>
    <x v="5"/>
    <s v="RiodeJaneiro"/>
    <n v="0"/>
    <n v="100000"/>
    <e v="#N/A"/>
    <e v="#N/A"/>
  </r>
  <r>
    <s v="National Fund for Culture"/>
    <n v="996127"/>
    <s v="Restauração do Arco Cruzeiro, Paines Laterais da Capela-Mor e o Forro do Sub Coro da Igreja de Santa"/>
    <s v="Cultural Heritage"/>
    <s v="Arquitetônico"/>
    <x v="0"/>
    <x v="4"/>
    <n v="0"/>
    <x v="8"/>
    <s v="Paraíba"/>
    <n v="0"/>
    <n v="69985.460000000006"/>
    <e v="#N/A"/>
    <e v="#N/A"/>
  </r>
  <r>
    <s v="National Fund for Culture"/>
    <n v="7328"/>
    <s v="Restauração do Museu de Folclore Edson Carneiro (MUSEU DO  FOLCLORE EDISON CARNEIRO)"/>
    <s v="Cultural Heritage"/>
    <s v="Museu"/>
    <x v="2"/>
    <x v="4"/>
    <n v="0"/>
    <x v="5"/>
    <s v="RiodeJaneiro"/>
    <n v="0"/>
    <n v="37800"/>
    <e v="#N/A"/>
    <e v="#N/A"/>
  </r>
  <r>
    <s v="National Fund for Culture"/>
    <n v="996406"/>
    <s v="Restauração do Patrimônio Histórico e Cultural da Academia Alagoana de Letras"/>
    <s v="Cultural Heritage"/>
    <s v="Arquitetônico"/>
    <x v="0"/>
    <x v="4"/>
    <n v="0"/>
    <x v="20"/>
    <s v="Alagoas"/>
    <n v="0"/>
    <n v="39995.83"/>
    <e v="#N/A"/>
    <e v="#N/A"/>
  </r>
  <r>
    <s v="National Fund for Culture"/>
    <n v="996732"/>
    <s v="Restauração dos elementos artísticos da Igreja São Miguel do Cajuru"/>
    <s v="Cultural Heritage"/>
    <s v="História"/>
    <x v="1"/>
    <x v="4"/>
    <n v="0"/>
    <x v="3"/>
    <s v="MinasGerais"/>
    <n v="0"/>
    <n v="60000"/>
    <e v="#N/A"/>
    <e v="#N/A"/>
  </r>
  <r>
    <s v="National Fund for Culture"/>
    <n v="996734"/>
    <s v="Restauração dos elementos artísticos e estruturais da capela do Sr. Bom Jesus do Monte."/>
    <s v="Cultural Heritage"/>
    <s v="História"/>
    <x v="1"/>
    <x v="4"/>
    <n v="0"/>
    <x v="3"/>
    <s v="MinasGerais"/>
    <n v="0"/>
    <n v="24282.400000000001"/>
    <e v="#N/A"/>
    <e v="#N/A"/>
  </r>
  <r>
    <s v="National Fund for Culture"/>
    <n v="996773"/>
    <s v="Restauração dos elementos artísticos e estruturais da Igreja de Nossa Senhora do Rosário"/>
    <s v="Cultural Heritage"/>
    <s v="História"/>
    <x v="1"/>
    <x v="4"/>
    <n v="0"/>
    <x v="3"/>
    <s v="MinasGerais"/>
    <n v="0"/>
    <n v="106561.60000000001"/>
    <e v="#N/A"/>
    <e v="#N/A"/>
  </r>
  <r>
    <s v="National Fund for Culture"/>
    <n v="998528"/>
    <s v="RESTAURAÇÃO E ADEQUAÇÃO DO PRÉDIO DA ESTAÇÃO FERROVIÁRIA DE PARÁ DE MINAS"/>
    <s v="Cultural Heritage"/>
    <s v="Arquitetônico"/>
    <x v="0"/>
    <x v="4"/>
    <n v="0"/>
    <x v="3"/>
    <s v="MinasGerais"/>
    <n v="0"/>
    <n v="30000"/>
    <e v="#N/A"/>
    <e v="#N/A"/>
  </r>
  <r>
    <s v="National Fund for Culture"/>
    <n v="996757"/>
    <s v="RESTAURAÇÃO E RECUPERAÇÃO DA CASA BRANCA"/>
    <s v="Cultural Heritage"/>
    <s v="Arquitetônico"/>
    <x v="0"/>
    <x v="4"/>
    <n v="0"/>
    <x v="9"/>
    <s v="Paraná"/>
    <n v="0"/>
    <n v="50000"/>
    <e v="#N/A"/>
    <e v="#N/A"/>
  </r>
  <r>
    <s v="National Fund for Culture"/>
    <n v="992011"/>
    <s v="RESTAURAÇÃO NO MUSEU CASA DE RUI BARBOSA E ANEXO"/>
    <s v="Cultural Heritage"/>
    <s v="Arquitetônico"/>
    <x v="0"/>
    <x v="4"/>
    <n v="0"/>
    <x v="5"/>
    <s v="RiodeJaneiro"/>
    <n v="0"/>
    <n v="459550"/>
    <e v="#N/A"/>
    <e v="#N/A"/>
  </r>
  <r>
    <s v="National Fund for Culture"/>
    <n v="996429"/>
    <s v="Restauração Tela de Nossa Senhora do Carmo"/>
    <s v="Cultural Heritage"/>
    <s v="História"/>
    <x v="1"/>
    <x v="4"/>
    <n v="0"/>
    <x v="6"/>
    <s v="Ceará"/>
    <n v="0"/>
    <n v="77833"/>
    <e v="#N/A"/>
    <e v="#N/A"/>
  </r>
  <r>
    <s v="National Fund for Culture"/>
    <n v="997951"/>
    <s v="RESTAURANDO AS TRADIÇÕES: NATAL CULTURAL DO BAIRRO DE BEBEDOURO / AL"/>
    <s v="Cultural Heritage"/>
    <s v="Artesanato/Folclore"/>
    <x v="1"/>
    <x v="4"/>
    <n v="0"/>
    <x v="20"/>
    <s v="Alagoas"/>
    <n v="0"/>
    <n v="61826"/>
    <e v="#N/A"/>
    <e v="#N/A"/>
  </r>
  <r>
    <s v="National Fund for Culture"/>
    <n v="997818"/>
    <s v="RESTAURO DA CASA DE JOÃO SCHIMIDT"/>
    <s v="Cultural Heritage"/>
    <s v="Arquitetônico"/>
    <x v="0"/>
    <x v="4"/>
    <n v="0"/>
    <x v="0"/>
    <s v="RioGrandedoSul"/>
    <n v="0"/>
    <n v="80000"/>
    <e v="#N/A"/>
    <e v="#N/A"/>
  </r>
  <r>
    <s v="National Fund for Culture"/>
    <n v="996794"/>
    <s v="RESTAURO DE TAPEÇARIAS DO SÉCULO XVII"/>
    <s v="Visual Arts"/>
    <s v="Plásticas"/>
    <x v="2"/>
    <x v="4"/>
    <n v="0"/>
    <x v="5"/>
    <s v="RiodeJaneiro"/>
    <n v="0"/>
    <n v="52500"/>
    <e v="#N/A"/>
    <e v="#N/A"/>
  </r>
  <r>
    <s v="National Fund for Culture"/>
    <n v="996136"/>
    <s v="Reustauração do Prédio da Antiga Filial da Firma J.G Araújo &amp; Cia Ltda/Centro Cultural"/>
    <s v="Cultural Heritage"/>
    <s v="Arquitetônico"/>
    <x v="0"/>
    <x v="4"/>
    <n v="0"/>
    <x v="15"/>
    <s v="Amazonas"/>
    <n v="0"/>
    <n v="100000"/>
    <e v="#N/A"/>
    <e v="#N/A"/>
  </r>
  <r>
    <s v="National Fund for Culture"/>
    <n v="993643"/>
    <s v="Revista do Cinema Brasileiro"/>
    <s v="Audiovisual"/>
    <s v="Produção Cinematográfica"/>
    <x v="2"/>
    <x v="4"/>
    <n v="0"/>
    <x v="5"/>
    <s v="RiodeJaneiro"/>
    <n v="0"/>
    <n v="74976"/>
    <e v="#N/A"/>
    <e v="#N/A"/>
  </r>
  <r>
    <s v="National Fund for Culture"/>
    <n v="997412"/>
    <s v="REVISTA DO PATRIMÔNIO HITÓRICO E ARTÍSTICO NACIONAL Nº 28 - CULTURA E ARTE POPULAR"/>
    <s v="Humanities"/>
    <s v="Edição de Livros"/>
    <x v="4"/>
    <x v="4"/>
    <n v="0"/>
    <x v="1"/>
    <s v="DistritoFederal"/>
    <n v="0"/>
    <n v="60000"/>
    <e v="#N/A"/>
    <e v="#N/A"/>
  </r>
  <r>
    <s v="National Fund for Culture"/>
    <n v="995356"/>
    <s v="Revitalização da Oficina-Escola de Lutheria"/>
    <s v="Music"/>
    <s v="Música Popular"/>
    <x v="4"/>
    <x v="4"/>
    <n v="0"/>
    <x v="8"/>
    <s v="Paraíba"/>
    <n v="0"/>
    <n v="51891"/>
    <e v="#N/A"/>
    <e v="#N/A"/>
  </r>
  <r>
    <s v="National Fund for Culture"/>
    <n v="992025"/>
    <s v="REVITALIZAÇÃO DAS ÁREAS DE EXPOSIÇÃO DO MUSEU HISTÓRICO NACIONAL"/>
    <s v="Cultural Heritage"/>
    <s v="Arquitetônico"/>
    <x v="0"/>
    <x v="4"/>
    <n v="0"/>
    <x v="5"/>
    <s v="RiodeJaneiro"/>
    <n v="0"/>
    <n v="180000"/>
    <e v="#N/A"/>
    <e v="#N/A"/>
  </r>
  <r>
    <s v="National Fund for Culture"/>
    <n v="996895"/>
    <s v="REVITALIZAÇÃO DO ACERVO DA FBN"/>
    <s v="Humanities"/>
    <s v="Acervo Bibliográfico"/>
    <x v="0"/>
    <x v="4"/>
    <n v="0"/>
    <x v="5"/>
    <s v="RiodeJaneiro"/>
    <n v="0"/>
    <n v="72500"/>
    <e v="#N/A"/>
    <e v="#N/A"/>
  </r>
  <r>
    <s v="National Fund for Culture"/>
    <n v="998402"/>
    <s v="Rodada de Artes Cênicas e Música"/>
    <s v="Performing Arts"/>
    <s v="Teatro"/>
    <x v="0"/>
    <x v="4"/>
    <n v="0"/>
    <x v="12"/>
    <s v="SãoPaulo"/>
    <n v="0"/>
    <n v="39000"/>
    <e v="#N/A"/>
    <e v="#N/A"/>
  </r>
  <r>
    <s v="National Fund for Culture"/>
    <n v="996920"/>
    <s v="RUI BARBOSA 150 ANOS - PUBLICAÇÕES"/>
    <s v="Humanities"/>
    <s v="Edição de Livros"/>
    <x v="4"/>
    <x v="4"/>
    <n v="0"/>
    <x v="5"/>
    <s v="RiodeJaneiro"/>
    <n v="0"/>
    <n v="64000"/>
    <e v="#N/A"/>
    <e v="#N/A"/>
  </r>
  <r>
    <s v="National Fund for Culture"/>
    <n v="997881"/>
    <s v="SALVADOR ERA ASSIM II"/>
    <s v="Cultural Heritage"/>
    <s v="História"/>
    <x v="1"/>
    <x v="4"/>
    <n v="0"/>
    <x v="21"/>
    <s v="Bahia"/>
    <n v="0"/>
    <n v="28400"/>
    <e v="#N/A"/>
    <e v="#N/A"/>
  </r>
  <r>
    <s v="National Fund for Culture"/>
    <n v="996171"/>
    <s v="São João do Maranhão:Apoio e incentivo"/>
    <s v="Cultural Heritage"/>
    <s v="Artesanato/Folclore"/>
    <x v="1"/>
    <x v="4"/>
    <n v="0"/>
    <x v="17"/>
    <s v="Maranhão"/>
    <n v="0"/>
    <n v="50000"/>
    <e v="#N/A"/>
    <e v="#N/A"/>
  </r>
  <r>
    <s v="National Fund for Culture"/>
    <n v="997048"/>
    <s v="Semana Cultural (IX)"/>
    <s v="Music"/>
    <s v="Áreas Integradas"/>
    <x v="0"/>
    <x v="4"/>
    <n v="0"/>
    <x v="14"/>
    <s v="Goiás"/>
    <n v="0"/>
    <n v="15000"/>
    <e v="#N/A"/>
    <e v="#N/A"/>
  </r>
  <r>
    <s v="National Fund for Culture"/>
    <n v="998124"/>
    <s v="Seminário de Arte-Educação"/>
    <s v="Music"/>
    <s v="Áreas Integradas"/>
    <x v="0"/>
    <x v="4"/>
    <n v="0"/>
    <x v="0"/>
    <s v="RioGrandedoSul"/>
    <n v="0"/>
    <n v="18442.5"/>
    <e v="#N/A"/>
    <e v="#N/A"/>
  </r>
  <r>
    <s v="National Fund for Culture"/>
    <n v="983301"/>
    <s v="Seminário de Música de Montenegro (12º)"/>
    <s v="Music"/>
    <s v="Música Popular"/>
    <x v="4"/>
    <x v="4"/>
    <n v="0"/>
    <x v="0"/>
    <s v="RioGrandedoSul"/>
    <n v="0"/>
    <n v="18750"/>
    <e v="#N/A"/>
    <e v="#N/A"/>
  </r>
  <r>
    <s v="National Fund for Culture"/>
    <n v="993630"/>
    <s v="Séminario Internacional de Mercado e de Engenharias de Financiamento."/>
    <s v="Audiovisual"/>
    <s v="Difusão"/>
    <x v="5"/>
    <x v="4"/>
    <n v="0"/>
    <x v="5"/>
    <s v="RiodeJaneiro"/>
    <n v="0"/>
    <n v="49800"/>
    <e v="#N/A"/>
    <e v="#N/A"/>
  </r>
  <r>
    <s v="National Fund for Culture"/>
    <n v="999058"/>
    <s v="Série Grandes Espetáculos"/>
    <s v="Music"/>
    <s v="Música Instrumental"/>
    <x v="4"/>
    <x v="4"/>
    <n v="0"/>
    <x v="16"/>
    <s v="EspíritoSanto"/>
    <n v="0"/>
    <n v="62500"/>
    <e v="#N/A"/>
    <e v="#N/A"/>
  </r>
  <r>
    <s v="National Fund for Culture"/>
    <n v="986851"/>
    <s v="Série Jovens Talentos - 1999"/>
    <s v="Music"/>
    <s v="Música Erudita"/>
    <x v="0"/>
    <x v="4"/>
    <n v="0"/>
    <x v="16"/>
    <s v="EspíritoSanto"/>
    <n v="0"/>
    <n v="25000"/>
    <e v="#N/A"/>
    <e v="#N/A"/>
  </r>
  <r>
    <s v="National Fund for Culture"/>
    <n v="996052"/>
    <s v="Serra da Barriga"/>
    <s v="Cultural Heritage"/>
    <s v="Cultura Afro Brasileira"/>
    <x v="3"/>
    <x v="4"/>
    <n v="0"/>
    <x v="1"/>
    <s v="DistritoFederal"/>
    <n v="0"/>
    <n v="100000"/>
    <e v="#N/A"/>
    <e v="#N/A"/>
  </r>
  <r>
    <s v="National Fund for Culture"/>
    <n v="996225"/>
    <s v="Serviços Técnicos Especializados para atendimento das demandas na área de Patrimônio Cultural."/>
    <s v="Cultural Heritage"/>
    <s v="Arquitetônico"/>
    <x v="0"/>
    <x v="4"/>
    <n v="0"/>
    <x v="1"/>
    <s v="DistritoFederal"/>
    <n v="0"/>
    <n v="56900"/>
    <e v="#N/A"/>
    <e v="#N/A"/>
  </r>
  <r>
    <s v="National Fund for Culture"/>
    <n v="997975"/>
    <s v="SISTEMA DE SOM PARA O CENTRO CULTURAL DE TOLEDO"/>
    <s v="Cultural Heritage"/>
    <s v="Arquitetônico"/>
    <x v="0"/>
    <x v="4"/>
    <n v="0"/>
    <x v="9"/>
    <s v="Paraná"/>
    <n v="0"/>
    <n v="78400"/>
    <e v="#N/A"/>
    <e v="#N/A"/>
  </r>
  <r>
    <s v="National Fund for Culture"/>
    <n v="999917"/>
    <s v="Sol. liberação de recursos financeiros no valor de R$ 37.344,50 para implantação de biblioteca públi"/>
    <s v="Humanities"/>
    <s v="Biblioteca"/>
    <x v="3"/>
    <x v="4"/>
    <n v="0"/>
    <x v="21"/>
    <s v="Bahia"/>
    <n v="0"/>
    <n v="37744.5"/>
    <e v="#N/A"/>
    <e v="#N/A"/>
  </r>
  <r>
    <s v="National Fund for Culture"/>
    <n v="998384"/>
    <s v="Solenidade de Encerramento da Semana da Pátria"/>
    <s v="Music"/>
    <s v="Música Instrumental"/>
    <x v="4"/>
    <x v="4"/>
    <n v="0"/>
    <x v="1"/>
    <s v="DistritoFederal"/>
    <n v="0"/>
    <n v="68750"/>
    <e v="#N/A"/>
    <e v="#N/A"/>
  </r>
  <r>
    <s v="National Fund for Culture"/>
    <n v="999079"/>
    <s v="Sons do Acre"/>
    <s v="Music"/>
    <s v="Música Popular"/>
    <x v="4"/>
    <x v="4"/>
    <n v="0"/>
    <x v="25"/>
    <s v="Acre"/>
    <n v="0"/>
    <n v="15000"/>
    <e v="#N/A"/>
    <e v="#N/A"/>
  </r>
  <r>
    <s v="National Fund for Culture"/>
    <n v="996421"/>
    <s v="SOS Estação da Cultura"/>
    <s v="Cultural Heritage"/>
    <s v="História"/>
    <x v="1"/>
    <x v="4"/>
    <n v="0"/>
    <x v="3"/>
    <s v="MinasGerais"/>
    <n v="0"/>
    <n v="50000"/>
    <e v="#N/A"/>
    <e v="#N/A"/>
  </r>
  <r>
    <s v="National Fund for Culture"/>
    <n v="996714"/>
    <s v="SOS SÃO FRANCISCO"/>
    <s v="Cultural Heritage"/>
    <s v="Arquitetônico"/>
    <x v="0"/>
    <x v="4"/>
    <n v="0"/>
    <x v="3"/>
    <s v="MinasGerais"/>
    <n v="0"/>
    <n v="41624"/>
    <e v="#N/A"/>
    <e v="#N/A"/>
  </r>
  <r>
    <s v="National Fund for Culture"/>
    <n v="996774"/>
    <s v="Substituição do Telhado do Teatro Municipal de São João Del Rei"/>
    <s v="Cultural Heritage"/>
    <s v="História"/>
    <x v="1"/>
    <x v="4"/>
    <n v="0"/>
    <x v="3"/>
    <s v="MinasGerais"/>
    <n v="0"/>
    <n v="69120"/>
    <e v="#N/A"/>
    <e v="#N/A"/>
  </r>
  <r>
    <s v="National Fund for Culture"/>
    <n v="997874"/>
    <s v="TEATRO LUDOVICO REIDI"/>
    <s v="Cultural Heritage"/>
    <s v="Arquitetônico"/>
    <x v="0"/>
    <x v="4"/>
    <n v="0"/>
    <x v="9"/>
    <s v="Paraná"/>
    <n v="0"/>
    <n v="29090.400000000001"/>
    <e v="#N/A"/>
    <e v="#N/A"/>
  </r>
  <r>
    <s v="National Fund for Culture"/>
    <n v="999596"/>
    <s v="Teatro Musical e Identidade Nacional (Rio de Janeiro, 1900-1922)_x000d__x000a_"/>
    <s v="Humanities"/>
    <s v="Evento Literário"/>
    <x v="3"/>
    <x v="4"/>
    <n v="0"/>
    <x v="5"/>
    <s v="RiodeJaneiro"/>
    <n v="0"/>
    <n v="9375"/>
    <e v="#N/A"/>
    <e v="#N/A"/>
  </r>
  <r>
    <s v="National Fund for Culture"/>
    <n v="996684"/>
    <s v="Teatro Tobias Barreto"/>
    <s v="Cultural Heritage"/>
    <s v="História"/>
    <x v="1"/>
    <x v="4"/>
    <n v="0"/>
    <x v="7"/>
    <s v="Sergipe"/>
    <n v="0"/>
    <n v="1600000"/>
    <e v="#N/A"/>
    <e v="#N/A"/>
  </r>
  <r>
    <s v="National Fund for Culture"/>
    <n v="995934"/>
    <s v="Temporada Ouro Verde 99"/>
    <s v="Music"/>
    <s v="Música Instrumental"/>
    <x v="4"/>
    <x v="4"/>
    <n v="0"/>
    <x v="9"/>
    <s v="Paraná"/>
    <n v="0"/>
    <n v="62500"/>
    <e v="#N/A"/>
    <e v="#N/A"/>
  </r>
  <r>
    <s v="National Fund for Culture"/>
    <n v="996296"/>
    <s v="Terceira Etapa do Centro Municipal de Cultura"/>
    <s v="Cultural Heritage"/>
    <s v="Arquitetônico"/>
    <x v="0"/>
    <x v="4"/>
    <n v="0"/>
    <x v="22"/>
    <s v="SantaCatarina"/>
    <n v="0"/>
    <n v="70000"/>
    <e v="#N/A"/>
    <e v="#N/A"/>
  </r>
  <r>
    <s v="National Fund for Culture"/>
    <n v="996181"/>
    <s v="Término do teatro Municipal"/>
    <s v="Cultural Heritage"/>
    <s v="História"/>
    <x v="1"/>
    <x v="4"/>
    <n v="0"/>
    <x v="3"/>
    <s v="MinasGerais"/>
    <n v="0"/>
    <n v="160000"/>
    <e v="#N/A"/>
    <e v="#N/A"/>
  </r>
  <r>
    <s v="National Fund for Culture"/>
    <n v="997857"/>
    <s v="Tesouro Florentino da Renascença"/>
    <s v="Visual Arts"/>
    <s v="Plásticas"/>
    <x v="2"/>
    <x v="4"/>
    <n v="0"/>
    <x v="3"/>
    <s v="MinasGerais"/>
    <n v="0"/>
    <n v="50000"/>
    <e v="#N/A"/>
    <e v="#N/A"/>
  </r>
  <r>
    <s v="National Fund for Culture"/>
    <n v="995272"/>
    <s v="VI Festival de Inverno de Domingos Martins/ES."/>
    <s v="Music"/>
    <s v="Música Popular"/>
    <x v="4"/>
    <x v="4"/>
    <n v="0"/>
    <x v="16"/>
    <s v="EspíritoSanto"/>
    <n v="0"/>
    <n v="125000"/>
    <e v="#N/A"/>
    <e v="#N/A"/>
  </r>
  <r>
    <s v="National Fund for Culture"/>
    <n v="995492"/>
    <s v="Via Bahia Festival - Ano VII"/>
    <s v="Performing Arts"/>
    <s v="Teatro"/>
    <x v="0"/>
    <x v="4"/>
    <n v="0"/>
    <x v="21"/>
    <s v="Bahia"/>
    <n v="0"/>
    <n v="54880"/>
    <e v="#N/A"/>
    <e v="#N/A"/>
  </r>
  <r>
    <s v="National Fund for Culture"/>
    <n v="995650"/>
    <s v="Vídeo Festival de Dança de Joinville"/>
    <s v="Performing Arts"/>
    <s v="Dança"/>
    <x v="3"/>
    <x v="4"/>
    <n v="0"/>
    <x v="22"/>
    <s v="SantaCatarina"/>
    <n v="0"/>
    <n v="75000"/>
    <e v="#N/A"/>
    <e v="#N/A"/>
  </r>
  <r>
    <s v="National Fund for Culture"/>
    <n v="994787"/>
    <s v="VII Congresso da Associação das Academias Iberoamericas de História"/>
    <s v="Cultural Heritage"/>
    <s v="Arquitetônico"/>
    <x v="0"/>
    <x v="4"/>
    <n v="0"/>
    <x v="5"/>
    <s v="RiodeJaneiro"/>
    <n v="0"/>
    <n v="200000"/>
    <e v="#N/A"/>
    <e v="#N/A"/>
  </r>
  <r>
    <s v="National Fund for Culture"/>
    <n v="993737"/>
    <s v="Vitória Cine Vídeo (VI)"/>
    <s v="Audiovisual"/>
    <s v="Difusão"/>
    <x v="5"/>
    <x v="4"/>
    <n v="0"/>
    <x v="16"/>
    <s v="EspíritoSanto"/>
    <n v="0"/>
    <n v="30000"/>
    <e v="#N/A"/>
    <e v="#N/A"/>
  </r>
  <r>
    <s v="National Fund for Culture"/>
    <n v="998394"/>
    <s v="Vitrine MPB"/>
    <s v="Music"/>
    <s v="Música Popular"/>
    <x v="4"/>
    <x v="4"/>
    <n v="0"/>
    <x v="12"/>
    <s v="SãoPaulo"/>
    <n v="0"/>
    <n v="31270"/>
    <e v="#N/A"/>
    <e v="#N/A"/>
  </r>
  <r>
    <s v="National Fund for Culture"/>
    <n v="997706"/>
    <s v="VITRINES PARA A GALERIA DE OBJETOS"/>
    <s v="Cultural Heritage"/>
    <s v="Arquitetônico"/>
    <x v="0"/>
    <x v="4"/>
    <n v="0"/>
    <x v="9"/>
    <s v="Paraná"/>
    <n v="0"/>
    <n v="40000"/>
    <e v="#N/A"/>
    <e v="#N/A"/>
  </r>
  <r>
    <s v="National Fund for Culture"/>
    <n v="996263"/>
    <s v="XII Salão de Artes Plásticas de Mato Grosso do Sul"/>
    <s v="Visual Arts"/>
    <s v="Plásticas"/>
    <x v="2"/>
    <x v="4"/>
    <n v="0"/>
    <x v="26"/>
    <s v="MatoGrossodoSul"/>
    <n v="0"/>
    <n v="31333.35"/>
    <e v="#N/A"/>
    <e v="#N/A"/>
  </r>
  <r>
    <s v="National Fund for Culture"/>
    <n v="996036"/>
    <s v="XL VIII Biennale di Venezia: Participação Brasileira"/>
    <s v="Visual Arts"/>
    <s v="Exposição Itinerante"/>
    <x v="0"/>
    <x v="4"/>
    <n v="0"/>
    <x v="12"/>
    <s v="SãoPaulo"/>
    <n v="0"/>
    <n v="75000"/>
    <e v="#N/A"/>
    <e v="#N/A"/>
  </r>
  <r>
    <s v="National Fund for Culture"/>
    <n v="996086"/>
    <s v="XXXIV festival Folclórico de Parintins"/>
    <s v="Cultural Heritage"/>
    <s v="Artesanato/Folclore"/>
    <x v="1"/>
    <x v="4"/>
    <n v="0"/>
    <x v="15"/>
    <s v="Amazonas"/>
    <n v="0"/>
    <n v="125000"/>
    <e v="#N/A"/>
    <e v="#N/A"/>
  </r>
  <r>
    <s v="National Fund for Culture"/>
    <n v="996139"/>
    <s v="XXXIV Festival Folclórico de Parintins"/>
    <s v="Cultural Heritage"/>
    <s v="Artesanato/Folclore"/>
    <x v="1"/>
    <x v="4"/>
    <n v="0"/>
    <x v="15"/>
    <s v="Amazonas"/>
    <n v="0"/>
    <n v="156250"/>
    <e v="#N/A"/>
    <e v="#N/A"/>
  </r>
  <r>
    <s v="National Fund for Culture"/>
    <n v="3199"/>
    <s v=" APOIO AO GRUPO FOLCLÓRICO BANZÉ, CONFECÇÃO DE CD, EDIÇÃO DE LIVRO, PRIMAVERA DE ARTE E CULTURA"/>
    <s v="Integrated Arts"/>
    <s v="Artes Integradas"/>
    <x v="1"/>
    <x v="5"/>
    <n v="0"/>
    <x v="3"/>
    <s v="MinasGerais"/>
    <n v="0"/>
    <n v="100000"/>
    <e v="#N/A"/>
    <e v="#N/A"/>
  </r>
  <r>
    <s v="National Fund for Culture"/>
    <n v="6386"/>
    <s v="&quot; Equipamentos &quot;"/>
    <s v="Performing Arts"/>
    <s v="Teatro"/>
    <x v="0"/>
    <x v="5"/>
    <n v="0"/>
    <x v="21"/>
    <s v="Bahia"/>
    <n v="0"/>
    <n v="7500"/>
    <e v="#N/A"/>
    <e v="#N/A"/>
  </r>
  <r>
    <s v="National Fund for Culture"/>
    <n v="1053"/>
    <s v="100 ANOS DE LAVOURA E COMÉRCIO"/>
    <s v="Cultural Heritage"/>
    <s v="Museu"/>
    <x v="2"/>
    <x v="5"/>
    <n v="0"/>
    <x v="3"/>
    <s v="MinasGerais"/>
    <n v="0"/>
    <n v="50000"/>
    <e v="#N/A"/>
    <e v="#N/A"/>
  </r>
  <r>
    <s v="National Fund for Culture"/>
    <n v="6942"/>
    <s v="1ª ETAPA DA CRIAÇÃO DE BIBLIOTECAS E ARQUIVOS DIGITAIS PERTENCENTES `A FBN E À FCRB"/>
    <s v="Cultural Heritage"/>
    <s v="Arquitetônico"/>
    <x v="0"/>
    <x v="5"/>
    <n v="0"/>
    <x v="5"/>
    <s v="RiodeJaneiro"/>
    <n v="0"/>
    <n v="5097736.95"/>
    <e v="#N/A"/>
    <e v="#N/A"/>
  </r>
  <r>
    <s v="National Fund for Culture"/>
    <n v="2300"/>
    <s v="2 ª SEMANA CULTURAL"/>
    <s v="Visual Arts"/>
    <s v="Plásticas"/>
    <x v="2"/>
    <x v="5"/>
    <n v="0"/>
    <x v="0"/>
    <s v="RioGrandedoSul"/>
    <n v="0"/>
    <n v="5000"/>
    <e v="#N/A"/>
    <e v="#N/A"/>
  </r>
  <r>
    <s v="National Fund for Culture"/>
    <n v="999106"/>
    <s v="27º SALÃO INTERNACIONAL DE HUMOR DE PIRACICABA"/>
    <s v="Visual Arts"/>
    <s v="Gráficas"/>
    <x v="1"/>
    <x v="5"/>
    <n v="0"/>
    <x v="12"/>
    <s v="SãoPaulo"/>
    <n v="0"/>
    <n v="70000"/>
    <e v="#N/A"/>
    <e v="#N/A"/>
  </r>
  <r>
    <s v="National Fund for Culture"/>
    <n v="6881"/>
    <s v="2º  ETAPA DA CONSTRUÇÃO DO CENTRO CULTURAL DE IPORÃ"/>
    <s v="Cultural Heritage"/>
    <s v="Arquitetônico"/>
    <x v="0"/>
    <x v="5"/>
    <n v="0"/>
    <x v="9"/>
    <s v="Paraná"/>
    <n v="0"/>
    <n v="100972.72"/>
    <e v="#N/A"/>
    <e v="#N/A"/>
  </r>
  <r>
    <s v="National Fund for Culture"/>
    <n v="7286"/>
    <s v="2º Etapa da Construção Centro Cultural"/>
    <s v="Cultural Heritage"/>
    <s v="Arquitetônico"/>
    <x v="0"/>
    <x v="5"/>
    <n v="0"/>
    <x v="21"/>
    <s v="Bahia"/>
    <n v="0"/>
    <n v="148499.92000000001"/>
    <e v="#N/A"/>
    <e v="#N/A"/>
  </r>
  <r>
    <s v="National Fund for Culture"/>
    <n v="1194"/>
    <s v="3ª SEMANA DA MOAGEM E 2ª SEMANA DA FARINHA"/>
    <s v="Integrated Arts"/>
    <s v="Artes Integradas"/>
    <x v="1"/>
    <x v="5"/>
    <n v="0"/>
    <x v="14"/>
    <s v="Goiás"/>
    <n v="0"/>
    <n v="30140"/>
    <e v="#N/A"/>
    <e v="#N/A"/>
  </r>
  <r>
    <s v="National Fund for Culture"/>
    <n v="6117"/>
    <s v="500 ANOS DEPOIS..."/>
    <s v="Visual Arts"/>
    <s v="Exposição Itinerante"/>
    <x v="0"/>
    <x v="5"/>
    <n v="0"/>
    <x v="5"/>
    <s v="RiodeJaneiro"/>
    <n v="0"/>
    <n v="40000"/>
    <e v="#N/A"/>
    <e v="#N/A"/>
  </r>
  <r>
    <s v="National Fund for Culture"/>
    <n v="1048"/>
    <s v="7ª MOSTRA INTERNACIONAL DE ARQUITETURA DE VENEZA - BIENAL DE VENEZA'"/>
    <s v="Visual Arts"/>
    <s v="Gráficas"/>
    <x v="1"/>
    <x v="5"/>
    <n v="0"/>
    <x v="12"/>
    <s v="SãoPaulo"/>
    <n v="0"/>
    <n v="70000"/>
    <e v="#N/A"/>
    <e v="#N/A"/>
  </r>
  <r>
    <s v="National Fund for Culture"/>
    <n v="1189"/>
    <s v="88ª SEMANA EUCLIDIANA - REDESCOBERTA DO BRASIL"/>
    <s v="Cultural Heritage"/>
    <s v="Arquitetônico"/>
    <x v="0"/>
    <x v="5"/>
    <n v="0"/>
    <x v="4"/>
    <s v="Pernambuco"/>
    <n v="0"/>
    <n v="112500"/>
    <e v="#N/A"/>
    <e v="#N/A"/>
  </r>
  <r>
    <s v="National Fund for Culture"/>
    <n v="6849"/>
    <s v="A FORMA NA FLORESTA"/>
    <s v="Cultural Heritage"/>
    <s v="Arquitetônico"/>
    <x v="0"/>
    <x v="5"/>
    <n v="0"/>
    <x v="1"/>
    <s v="DistritoFederal"/>
    <n v="0"/>
    <n v="15000"/>
    <e v="#N/A"/>
    <e v="#N/A"/>
  </r>
  <r>
    <s v="National Fund for Culture"/>
    <n v="2435"/>
    <s v="A paisagem carioca"/>
    <s v="Cultural Heritage"/>
    <s v="Cultura Afro Brasileira"/>
    <x v="3"/>
    <x v="5"/>
    <n v="0"/>
    <x v="5"/>
    <s v="RiodeJaneiro"/>
    <n v="0"/>
    <n v="130000"/>
    <e v="#N/A"/>
    <e v="#N/A"/>
  </r>
  <r>
    <s v="National Fund for Culture"/>
    <n v="6325"/>
    <s v="Alvorada Musical"/>
    <s v="Music"/>
    <s v="Música Popular"/>
    <x v="4"/>
    <x v="5"/>
    <n v="0"/>
    <x v="1"/>
    <s v="DistritoFederal"/>
    <n v="0"/>
    <n v="24000"/>
    <e v="#N/A"/>
    <e v="#N/A"/>
  </r>
  <r>
    <s v="National Fund for Culture"/>
    <n v="6147"/>
    <s v="AMPLIAÇÃO DA LOJA VIRTUAL DA FUNARTE"/>
    <s v="Cultural Heritage"/>
    <s v="Arquitetônico"/>
    <x v="0"/>
    <x v="5"/>
    <n v="0"/>
    <x v="5"/>
    <s v="RiodeJaneiro"/>
    <n v="0"/>
    <n v="75000"/>
    <e v="#N/A"/>
    <e v="#N/A"/>
  </r>
  <r>
    <s v="National Fund for Culture"/>
    <n v="6388"/>
    <s v="Ampliação das Atividades da Escola Nacional de Circo"/>
    <s v="Performing Arts"/>
    <s v="Circo"/>
    <x v="3"/>
    <x v="5"/>
    <n v="0"/>
    <x v="5"/>
    <s v="RiodeJaneiro"/>
    <n v="0"/>
    <n v="150000"/>
    <e v="#N/A"/>
    <e v="#N/A"/>
  </r>
  <r>
    <s v="National Fund for Culture"/>
    <n v="5984"/>
    <s v="Ampliação do Banco de Partituras de Música Brasileira"/>
    <s v="Music"/>
    <s v="Música Erudita"/>
    <x v="0"/>
    <x v="5"/>
    <n v="0"/>
    <x v="5"/>
    <s v="RiodeJaneiro"/>
    <n v="0"/>
    <n v="112240"/>
    <e v="#N/A"/>
    <e v="#N/A"/>
  </r>
  <r>
    <s v="National Fund for Culture"/>
    <n v="996747"/>
    <s v="AMPLIAÇÃO DO CENTRO CULTURAL CONJUGADO COM O AUDITÓRIO"/>
    <s v="Cultural Heritage"/>
    <s v="Arquitetônico"/>
    <x v="0"/>
    <x v="5"/>
    <n v="0"/>
    <x v="5"/>
    <s v="RiodeJaneiro"/>
    <n v="0"/>
    <n v="100000"/>
    <e v="#N/A"/>
    <e v="#N/A"/>
  </r>
  <r>
    <s v="National Fund for Culture"/>
    <n v="2789"/>
    <s v="AMPLIAÇÃO DO CENTRO CULTURAL DE ESPUMOSO"/>
    <s v="Cultural Heritage"/>
    <s v="Arquitetônico"/>
    <x v="0"/>
    <x v="5"/>
    <n v="0"/>
    <x v="0"/>
    <s v="RioGrandedoSul"/>
    <n v="0"/>
    <n v="70000"/>
    <e v="#N/A"/>
    <e v="#N/A"/>
  </r>
  <r>
    <s v="National Fund for Culture"/>
    <n v="5525"/>
    <s v="Análise Técnica de Projetos Culturais nas Áreas do Livro e da Biblioteca."/>
    <s v="Humanities"/>
    <s v="Evento Literário"/>
    <x v="3"/>
    <x v="5"/>
    <n v="0"/>
    <x v="5"/>
    <s v="RiodeJaneiro"/>
    <n v="0"/>
    <n v="64687"/>
    <e v="#N/A"/>
    <e v="#N/A"/>
  </r>
  <r>
    <s v="National Fund for Culture"/>
    <n v="6353"/>
    <s v="Apoio a Circulação de Grupos na Região Norte"/>
    <s v="Performing Arts"/>
    <s v="Dança"/>
    <x v="3"/>
    <x v="5"/>
    <n v="0"/>
    <x v="5"/>
    <s v="RiodeJaneiro"/>
    <n v="0"/>
    <n v="100000"/>
    <e v="#N/A"/>
    <e v="#N/A"/>
  </r>
  <r>
    <s v="National Fund for Culture"/>
    <n v="1225"/>
    <s v="APOIO A PRODUÇÃO CULTURAL EM RIO BRANCO"/>
    <s v="Cultural Heritage"/>
    <s v="Arquitetônico"/>
    <x v="0"/>
    <x v="5"/>
    <n v="0"/>
    <x v="25"/>
    <s v="Acre"/>
    <n v="0"/>
    <n v="111120"/>
    <e v="#N/A"/>
    <e v="#N/A"/>
  </r>
  <r>
    <s v="National Fund for Culture"/>
    <n v="2096"/>
    <s v="APOIO A PROJETO CULTURAL"/>
    <s v="Cultural Heritage"/>
    <s v="Arquitetônico"/>
    <x v="0"/>
    <x v="5"/>
    <n v="0"/>
    <x v="5"/>
    <s v="RiodeJaneiro"/>
    <n v="0"/>
    <n v="75000"/>
    <e v="#N/A"/>
    <e v="#N/A"/>
  </r>
  <r>
    <s v="National Fund for Culture"/>
    <n v="2763"/>
    <s v="APOIO A PROJETO CULTURAL EM BELO HORIZONTE"/>
    <s v="Cultural Heritage"/>
    <s v="Arquitetônico"/>
    <x v="0"/>
    <x v="5"/>
    <n v="0"/>
    <x v="3"/>
    <s v="MinasGerais"/>
    <n v="0"/>
    <n v="50000"/>
    <e v="#N/A"/>
    <e v="#N/A"/>
  </r>
  <r>
    <s v="National Fund for Culture"/>
    <n v="6987"/>
    <s v="APOIO A PROJETOS CULTURAIS NA REGIÃO AMAZÔNICA"/>
    <s v="Cultural Heritage"/>
    <s v="História"/>
    <x v="1"/>
    <x v="5"/>
    <n v="0"/>
    <x v="1"/>
    <s v="DistritoFederal"/>
    <n v="0"/>
    <n v="51300"/>
    <e v="#N/A"/>
    <e v="#N/A"/>
  </r>
  <r>
    <s v="National Fund for Culture"/>
    <n v="6795"/>
    <s v="APOIO AO 14º CURSO DE ESPECIALIZAÇÃO EM CONSERVAÇÃO/RETAURAÇÃO DE BENS CULTURAIS MÓVEIS."/>
    <s v="Cultural Heritage"/>
    <s v="Arquitetônico"/>
    <x v="0"/>
    <x v="5"/>
    <n v="0"/>
    <x v="3"/>
    <s v="MinasGerais"/>
    <n v="0"/>
    <n v="25000"/>
    <e v="#N/A"/>
    <e v="#N/A"/>
  </r>
  <r>
    <s v="National Fund for Culture"/>
    <n v="3177"/>
    <s v="Apoio ao Artesanato"/>
    <s v="Humanities"/>
    <s v="Filosofia"/>
    <x v="1"/>
    <x v="5"/>
    <n v="0"/>
    <x v="5"/>
    <s v="RiodeJaneiro"/>
    <n v="0"/>
    <n v="82408"/>
    <e v="#N/A"/>
    <e v="#N/A"/>
  </r>
  <r>
    <s v="National Fund for Culture"/>
    <n v="2270"/>
    <s v="APOIO CULTURAL E INCENTIVO AOS FESTEJOS JUNINOS NO MUNICÍPIO DE ROSÁRIO"/>
    <s v="Cultural Heritage"/>
    <s v="Artesanato/Folclore"/>
    <x v="1"/>
    <x v="5"/>
    <n v="0"/>
    <x v="17"/>
    <s v="Maranhão"/>
    <n v="0"/>
    <n v="65000"/>
    <e v="#N/A"/>
    <e v="#N/A"/>
  </r>
  <r>
    <s v="National Fund for Culture"/>
    <n v="996569"/>
    <s v="AQUISIÇÃO DE ACERVO HISTÓRICO PARA O MUSEU DAS ETNIAS"/>
    <s v="Cultural Heritage"/>
    <s v="Acervo"/>
    <x v="0"/>
    <x v="5"/>
    <n v="0"/>
    <x v="16"/>
    <s v="EspíritoSanto"/>
    <n v="0"/>
    <n v="50000"/>
    <e v="#N/A"/>
    <e v="#N/A"/>
  </r>
  <r>
    <s v="National Fund for Culture"/>
    <n v="7289"/>
    <s v="Aquisição de acervo para o Museu das Etnias do Espirito Santo"/>
    <s v="Cultural Heritage"/>
    <s v="Acervos Museológicos"/>
    <x v="0"/>
    <x v="5"/>
    <n v="0"/>
    <x v="16"/>
    <s v="EspíritoSanto"/>
    <n v="0"/>
    <n v="62500"/>
    <e v="#N/A"/>
    <e v="#N/A"/>
  </r>
  <r>
    <s v="National Fund for Culture"/>
    <n v="998682"/>
    <s v="Aquisição de Cortinas e Iluminação do Palco do Teatro Municipal"/>
    <s v="Performing Arts"/>
    <s v="Teatro"/>
    <x v="0"/>
    <x v="5"/>
    <n v="0"/>
    <x v="9"/>
    <s v="Paraná"/>
    <n v="0"/>
    <n v="23929.37"/>
    <e v="#N/A"/>
    <e v="#N/A"/>
  </r>
  <r>
    <s v="National Fund for Culture"/>
    <n v="6786"/>
    <s v="Aquisição de Equipamentos de Imformática para o Centro de Referência da História Republi-cana Bras"/>
    <s v="Integrated Arts"/>
    <s v="Artes Integradas"/>
    <x v="1"/>
    <x v="5"/>
    <n v="0"/>
    <x v="5"/>
    <s v="RiodeJaneiro"/>
    <n v="0"/>
    <n v="15000"/>
    <e v="#N/A"/>
    <e v="#N/A"/>
  </r>
  <r>
    <s v="National Fund for Culture"/>
    <n v="2788"/>
    <s v="AQUISIÇÃO DE EQUIPAMENTOS E MATERIAIS PERMANENTE PARA EQUIPAR IMÓVEL RESTAURADO"/>
    <s v="Cultural Heritage"/>
    <s v="Arquitetônico"/>
    <x v="0"/>
    <x v="5"/>
    <n v="0"/>
    <x v="12"/>
    <s v="SãoPaulo"/>
    <n v="0"/>
    <n v="45902"/>
    <e v="#N/A"/>
    <e v="#N/A"/>
  </r>
  <r>
    <s v="National Fund for Culture"/>
    <n v="2698"/>
    <s v="AQUISIÇÃO DE EQUIPAMENTOS E MATERIAIS PERMANENTES - MUSEU MUNICIPAL EMBAIXADOR HÉLIO ANTONIO SCARABÔ"/>
    <s v="Cultural Heritage"/>
    <s v="Arquitetônico"/>
    <x v="0"/>
    <x v="5"/>
    <n v="0"/>
    <x v="12"/>
    <s v="SãoPaulo"/>
    <n v="0"/>
    <n v="20000"/>
    <e v="#N/A"/>
    <e v="#N/A"/>
  </r>
  <r>
    <s v="National Fund for Culture"/>
    <n v="2699"/>
    <s v="Aquisição de Equipamentos e Materiais permanentes para"/>
    <s v="Cultural Heritage"/>
    <s v="Arquitetônico"/>
    <x v="0"/>
    <x v="5"/>
    <n v="0"/>
    <x v="12"/>
    <s v="SãoPaulo"/>
    <n v="0"/>
    <n v="20000"/>
    <e v="#N/A"/>
    <e v="#N/A"/>
  </r>
  <r>
    <s v="National Fund for Culture"/>
    <n v="2693"/>
    <s v="AQUISIÇÃO DE EQUIPAMENTOS E MATERIAIS PERMANENTES PARA O TEATRO MUNICIPAL"/>
    <s v="Cultural Heritage"/>
    <s v="Arquitetônico"/>
    <x v="0"/>
    <x v="5"/>
    <n v="0"/>
    <x v="12"/>
    <s v="SãoPaulo"/>
    <n v="0"/>
    <n v="20000"/>
    <e v="#N/A"/>
    <e v="#N/A"/>
  </r>
  <r>
    <s v="National Fund for Culture"/>
    <n v="996499"/>
    <s v="Aquisição de equipamentos para Centro Cultural_x000d__x000a_"/>
    <s v="Cultural Heritage"/>
    <s v="Acervo"/>
    <x v="0"/>
    <x v="5"/>
    <n v="0"/>
    <x v="9"/>
    <s v="Paraná"/>
    <n v="0"/>
    <n v="5818160"/>
    <e v="#N/A"/>
    <e v="#N/A"/>
  </r>
  <r>
    <s v="National Fund for Culture"/>
    <n v="2534"/>
    <s v="AQUISIÇÃO DE EQUIPAMENTOS PARA IMPLANTAÇÃO DE UM CENTRO CULTURAL EM PORTO WALTER"/>
    <s v="Cultural Heritage"/>
    <s v="Arquitetônico"/>
    <x v="0"/>
    <x v="5"/>
    <n v="0"/>
    <x v="25"/>
    <s v="Acre"/>
    <n v="0"/>
    <n v="59294.400000000001"/>
    <e v="#N/A"/>
    <e v="#N/A"/>
  </r>
  <r>
    <s v="National Fund for Culture"/>
    <n v="996481"/>
    <s v="Aquisiçao de equipamentos para o Centro Cultura de Astorga"/>
    <s v="Cultural Heritage"/>
    <s v="Acervo"/>
    <x v="0"/>
    <x v="5"/>
    <n v="0"/>
    <x v="9"/>
    <s v="Paraná"/>
    <n v="0"/>
    <n v="50000"/>
    <e v="#N/A"/>
    <e v="#N/A"/>
  </r>
  <r>
    <s v="National Fund for Culture"/>
    <n v="5242"/>
    <s v="Aquisição de Instrumentos para a Escola de Música da Orquestra de Câmara do Pantanal"/>
    <s v="Music"/>
    <s v="Música Popular"/>
    <x v="4"/>
    <x v="5"/>
    <n v="0"/>
    <x v="26"/>
    <s v="MatoGrossodoSul"/>
    <n v="0"/>
    <n v="43816.32"/>
    <e v="#N/A"/>
    <e v="#N/A"/>
  </r>
  <r>
    <s v="National Fund for Culture"/>
    <n v="5611"/>
    <s v="Aquisição de Obra Para Distribuição às Bibliotecas Públicas"/>
    <s v="Humanities"/>
    <s v="Evento Literário"/>
    <x v="3"/>
    <x v="5"/>
    <n v="0"/>
    <x v="5"/>
    <s v="RiodeJaneiro"/>
    <n v="0"/>
    <n v="58360"/>
    <e v="#N/A"/>
    <e v="#N/A"/>
  </r>
  <r>
    <s v="National Fund for Culture"/>
    <n v="5623"/>
    <s v="AQUISIÇÃO DE OBRAS PARA DISTRIBUIÇÃO ÀS BIBLIOTECAS PÚBLICAS - FASE II"/>
    <s v="Humanities"/>
    <s v="Acervo Bibliográfico"/>
    <x v="0"/>
    <x v="5"/>
    <n v="0"/>
    <x v="5"/>
    <s v="RiodeJaneiro"/>
    <n v="0"/>
    <n v="158990"/>
    <e v="#N/A"/>
    <e v="#N/A"/>
  </r>
  <r>
    <s v="National Fund for Culture"/>
    <n v="6693"/>
    <s v="Aquisição de um Orgão para o Centro Cultural Pateo do Colégio"/>
    <s v="Music"/>
    <s v="Música Instrumental"/>
    <x v="4"/>
    <x v="5"/>
    <n v="0"/>
    <x v="12"/>
    <s v="SãoPaulo"/>
    <n v="0"/>
    <n v="54153.2"/>
    <e v="#N/A"/>
    <e v="#N/A"/>
  </r>
  <r>
    <s v="National Fund for Culture"/>
    <n v="6282"/>
    <s v="Arte de Pontear Viola (A)"/>
    <s v="Music"/>
    <s v="Música Popular"/>
    <x v="4"/>
    <x v="5"/>
    <n v="0"/>
    <x v="1"/>
    <s v="DistritoFederal"/>
    <n v="0"/>
    <n v="59989.599999999999"/>
    <e v="#N/A"/>
    <e v="#N/A"/>
  </r>
  <r>
    <s v="National Fund for Culture"/>
    <n v="5711"/>
    <s v="Arte na Terra -Emenda Parlamentar"/>
    <s v="Performing Arts"/>
    <s v="Teatro"/>
    <x v="0"/>
    <x v="5"/>
    <n v="0"/>
    <x v="12"/>
    <s v="SãoPaulo"/>
    <n v="0"/>
    <n v="62830"/>
    <e v="#N/A"/>
    <e v="#N/A"/>
  </r>
  <r>
    <s v="National Fund for Culture"/>
    <n v="5834"/>
    <s v="Arte nos Trilhos - Julho 2000"/>
    <s v="Music"/>
    <s v="Música Erudita"/>
    <x v="0"/>
    <x v="5"/>
    <n v="0"/>
    <x v="0"/>
    <s v="RioGrandedoSul"/>
    <n v="0"/>
    <n v="11920"/>
    <e v="#N/A"/>
    <e v="#N/A"/>
  </r>
  <r>
    <s v="National Fund for Culture"/>
    <n v="999389"/>
    <s v="ARTES PLÁSTICAS - VI FENART"/>
    <s v="Visual Arts"/>
    <s v="Plásticas"/>
    <x v="2"/>
    <x v="5"/>
    <n v="0"/>
    <x v="8"/>
    <s v="Paraíba"/>
    <n v="0"/>
    <n v="46000"/>
    <e v="#N/A"/>
    <e v="#N/A"/>
  </r>
  <r>
    <s v="National Fund for Culture"/>
    <n v="6939"/>
    <s v="ASSOCIAÇÃO BRASILEIRA DE CONSERVADORES - ABRACOR"/>
    <s v="Cultural Heritage"/>
    <s v="História"/>
    <x v="1"/>
    <x v="5"/>
    <n v="0"/>
    <x v="5"/>
    <s v="RiodeJaneiro"/>
    <n v="0"/>
    <n v="20000"/>
    <e v="#N/A"/>
    <e v="#N/A"/>
  </r>
  <r>
    <s v="National Fund for Culture"/>
    <n v="5916"/>
    <s v="Atividades Circenses Paralelas ao Festival de Teatro de Bonecos de Brasília"/>
    <s v="Performing Arts"/>
    <s v="Circo"/>
    <x v="3"/>
    <x v="5"/>
    <n v="0"/>
    <x v="1"/>
    <s v="DistritoFederal"/>
    <n v="0"/>
    <n v="20000"/>
    <e v="#N/A"/>
    <e v="#N/A"/>
  </r>
  <r>
    <s v="National Fund for Culture"/>
    <n v="6875"/>
    <s v="ATUALIZAÇÃO DE ACERVO"/>
    <s v="Cultural Heritage"/>
    <s v="Acervo"/>
    <x v="0"/>
    <x v="5"/>
    <n v="0"/>
    <x v="1"/>
    <s v="DistritoFederal"/>
    <n v="0"/>
    <n v="73450"/>
    <e v="#N/A"/>
    <e v="#N/A"/>
  </r>
  <r>
    <s v="National Fund for Culture"/>
    <n v="5614"/>
    <s v="Atualização de Acervo - Biblioteca e Videoteca"/>
    <s v="Humanities"/>
    <s v="Biblioteca"/>
    <x v="3"/>
    <x v="5"/>
    <n v="0"/>
    <x v="21"/>
    <s v="Bahia"/>
    <n v="0"/>
    <n v="40000"/>
    <e v="#N/A"/>
    <e v="#N/A"/>
  </r>
  <r>
    <s v="National Fund for Culture"/>
    <n v="6150"/>
    <s v="AUDITÓRIO CENTRO CULTURAL"/>
    <s v="Cultural Heritage"/>
    <s v="Arquitetônico"/>
    <x v="0"/>
    <x v="5"/>
    <n v="0"/>
    <x v="3"/>
    <s v="MinasGerais"/>
    <n v="0"/>
    <n v="44820"/>
    <e v="#N/A"/>
    <e v="#N/A"/>
  </r>
  <r>
    <s v="National Fund for Culture"/>
    <n v="2218"/>
    <s v="AUTO DE FREI PEDRO PALÁCIOS"/>
    <s v="Integrated Arts"/>
    <s v="Artes Integradas"/>
    <x v="1"/>
    <x v="5"/>
    <n v="0"/>
    <x v="16"/>
    <s v="EspíritoSanto"/>
    <n v="0"/>
    <n v="90000"/>
    <e v="#N/A"/>
    <e v="#N/A"/>
  </r>
  <r>
    <s v="National Fund for Culture"/>
    <n v="6923"/>
    <s v="AUTO DO NATAL"/>
    <s v="Cultural Heritage"/>
    <s v="Artesanato/Folclore"/>
    <x v="1"/>
    <x v="5"/>
    <n v="0"/>
    <x v="19"/>
    <s v="RioGrandedoNorte"/>
    <n v="0"/>
    <n v="42400"/>
    <e v="#N/A"/>
    <e v="#N/A"/>
  </r>
  <r>
    <s v="National Fund for Culture"/>
    <n v="5100"/>
    <s v="Bibi Ferreira Tournée Internacional"/>
    <s v="Performing Arts"/>
    <s v="Teatro"/>
    <x v="0"/>
    <x v="5"/>
    <n v="0"/>
    <x v="1"/>
    <s v="DistritoFederal"/>
    <n v="0"/>
    <n v="112500"/>
    <e v="#N/A"/>
    <e v="#N/A"/>
  </r>
  <r>
    <s v="National Fund for Culture"/>
    <n v="5176"/>
    <s v="Brasil 500 Anos"/>
    <s v="Music"/>
    <s v="Música Erudita"/>
    <x v="0"/>
    <x v="5"/>
    <n v="0"/>
    <x v="12"/>
    <s v="SãoPaulo"/>
    <n v="0"/>
    <n v="65346"/>
    <e v="#N/A"/>
    <e v="#N/A"/>
  </r>
  <r>
    <s v="National Fund for Culture"/>
    <n v="6169"/>
    <s v="BRASIL 500 ANOS ARTES VISUIAS"/>
    <s v="Cultural Heritage"/>
    <s v="Arquitetônico"/>
    <x v="0"/>
    <x v="5"/>
    <n v="0"/>
    <x v="12"/>
    <s v="SãoPaulo"/>
    <n v="0"/>
    <n v="1000000"/>
    <e v="#N/A"/>
    <e v="#N/A"/>
  </r>
  <r>
    <s v="National Fund for Culture"/>
    <n v="2774"/>
    <s v="BRASIL NAÇÃO E REGIÃO - 4ª PARTE / ÚLTIMO CICLO"/>
    <s v="Integrated Arts"/>
    <s v="Artes Integradas"/>
    <x v="1"/>
    <x v="5"/>
    <n v="0"/>
    <x v="12"/>
    <s v="SãoPaulo"/>
    <n v="0"/>
    <n v="158330"/>
    <e v="#N/A"/>
    <e v="#N/A"/>
  </r>
  <r>
    <s v="National Fund for Culture"/>
    <n v="5545"/>
    <s v="Brasil-Holandês-Franc Post, Samuel Niedenthal e Pudsey"/>
    <s v="Humanities"/>
    <s v="Edição de Livros"/>
    <x v="4"/>
    <x v="5"/>
    <n v="0"/>
    <x v="15"/>
    <s v="Amazonas"/>
    <n v="0"/>
    <n v="50000"/>
    <e v="#N/A"/>
    <e v="#N/A"/>
  </r>
  <r>
    <s v="National Fund for Culture"/>
    <n v="2051"/>
    <s v="BRASÍLIA PARA SEMPRE"/>
    <s v="Cultural Heritage"/>
    <s v="Museu"/>
    <x v="2"/>
    <x v="5"/>
    <n v="0"/>
    <x v="1"/>
    <s v="DistritoFederal"/>
    <n v="0"/>
    <n v="50000"/>
    <e v="#N/A"/>
    <e v="#N/A"/>
  </r>
  <r>
    <s v="National Fund for Culture"/>
    <n v="2642"/>
    <s v="CajArt 2000"/>
    <s v="Integrated Arts"/>
    <s v="Artes Integradas"/>
    <x v="1"/>
    <x v="5"/>
    <n v="0"/>
    <x v="8"/>
    <s v="Paraíba"/>
    <n v="0"/>
    <n v="50494.6"/>
    <e v="#N/A"/>
    <e v="#N/A"/>
  </r>
  <r>
    <s v="National Fund for Culture"/>
    <n v="2641"/>
    <s v="CajArt 2000 -  Festival da Canção"/>
    <s v="Music"/>
    <s v="Música Popular"/>
    <x v="4"/>
    <x v="5"/>
    <n v="0"/>
    <x v="8"/>
    <s v="Paraíba"/>
    <n v="0"/>
    <n v="30010.37"/>
    <e v="#N/A"/>
    <e v="#N/A"/>
  </r>
  <r>
    <s v="National Fund for Culture"/>
    <n v="6855"/>
    <s v="CALENDÁRIO ILUSTRADO 2001 - OBRAS DE ATALHOS BULCÃO"/>
    <s v="Visual Arts"/>
    <s v="Plásticas"/>
    <x v="2"/>
    <x v="5"/>
    <n v="0"/>
    <x v="1"/>
    <s v="DistritoFederal"/>
    <n v="0"/>
    <n v="40700"/>
    <e v="#N/A"/>
    <e v="#N/A"/>
  </r>
  <r>
    <s v="National Fund for Culture"/>
    <n v="5607"/>
    <s v="Campanha para compra e conscientização do livro"/>
    <s v="Humanities"/>
    <s v="Evento Literário"/>
    <x v="3"/>
    <x v="5"/>
    <n v="0"/>
    <x v="12"/>
    <s v="SãoPaulo"/>
    <n v="0"/>
    <n v="167440"/>
    <e v="#N/A"/>
    <e v="#N/A"/>
  </r>
  <r>
    <s v="National Fund for Culture"/>
    <n v="6291"/>
    <s v="Candide - Ópera em Concerto - Leonard Bernstein"/>
    <s v="Performing Arts"/>
    <s v="Ópera"/>
    <x v="6"/>
    <x v="5"/>
    <n v="0"/>
    <x v="5"/>
    <s v="RiodeJaneiro"/>
    <n v="0"/>
    <n v="80000"/>
    <e v="#N/A"/>
    <e v="#N/A"/>
  </r>
  <r>
    <s v="National Fund for Culture"/>
    <n v="6281"/>
    <s v="Cantapueblo 2000 - Ano Internacional da Cultura de Paz"/>
    <s v="Music"/>
    <s v="Música Popular"/>
    <x v="4"/>
    <x v="5"/>
    <n v="0"/>
    <x v="3"/>
    <s v="MinasGerais"/>
    <n v="0"/>
    <n v="81424"/>
    <e v="#N/A"/>
    <e v="#N/A"/>
  </r>
  <r>
    <s v="National Fund for Culture"/>
    <n v="998589"/>
    <s v="Capacitação e Formação Musical"/>
    <s v="Music"/>
    <s v="Música Popular"/>
    <x v="4"/>
    <x v="5"/>
    <n v="0"/>
    <x v="4"/>
    <s v="Pernambuco"/>
    <n v="0"/>
    <n v="24000"/>
    <e v="#N/A"/>
    <e v="#N/A"/>
  </r>
  <r>
    <s v="National Fund for Culture"/>
    <n v="2133"/>
    <s v="Capela Nossa Senhora de Miraporanga"/>
    <s v="Cultural Heritage"/>
    <s v="Arquitetônico"/>
    <x v="0"/>
    <x v="5"/>
    <n v="0"/>
    <x v="3"/>
    <s v="MinasGerais"/>
    <n v="0"/>
    <n v="41557.35"/>
    <e v="#N/A"/>
    <e v="#N/A"/>
  </r>
  <r>
    <s v="National Fund for Culture"/>
    <n v="2087"/>
    <s v="CASA DA CULTURA"/>
    <s v="Cultural Heritage"/>
    <s v="Arquitetônico"/>
    <x v="0"/>
    <x v="5"/>
    <n v="0"/>
    <x v="9"/>
    <s v="Paraná"/>
    <n v="0"/>
    <n v="70000"/>
    <e v="#N/A"/>
    <e v="#N/A"/>
  </r>
  <r>
    <s v="National Fund for Culture"/>
    <n v="2280"/>
    <s v="CASA DA CULTURA"/>
    <s v="Cultural Heritage"/>
    <s v="Arquitetônico"/>
    <x v="0"/>
    <x v="5"/>
    <n v="0"/>
    <x v="9"/>
    <s v="Paraná"/>
    <n v="0"/>
    <n v="75000"/>
    <e v="#N/A"/>
    <e v="#N/A"/>
  </r>
  <r>
    <s v="National Fund for Culture"/>
    <n v="2281"/>
    <s v="CASA DA CULTURA"/>
    <s v="Cultural Heritage"/>
    <s v="Arquitetônico"/>
    <x v="0"/>
    <x v="5"/>
    <n v="0"/>
    <x v="9"/>
    <s v="Paraná"/>
    <n v="0"/>
    <n v="150000"/>
    <e v="#N/A"/>
    <e v="#N/A"/>
  </r>
  <r>
    <s v="National Fund for Culture"/>
    <n v="2840"/>
    <s v="CASA DA CULTURA"/>
    <s v="Cultural Heritage"/>
    <s v="Arquitetônico"/>
    <x v="0"/>
    <x v="5"/>
    <n v="0"/>
    <x v="0"/>
    <s v="RioGrandedoSul"/>
    <n v="0"/>
    <n v="50000"/>
    <e v="#N/A"/>
    <e v="#N/A"/>
  </r>
  <r>
    <s v="National Fund for Culture"/>
    <n v="996723"/>
    <s v="CASA DA CULTURA"/>
    <s v="Cultural Heritage"/>
    <s v="Arquitetônico"/>
    <x v="0"/>
    <x v="5"/>
    <n v="0"/>
    <x v="12"/>
    <s v="SãoPaulo"/>
    <n v="0"/>
    <n v="70000"/>
    <e v="#N/A"/>
    <e v="#N/A"/>
  </r>
  <r>
    <s v="National Fund for Culture"/>
    <n v="999098"/>
    <s v="CASA DA CULTURA"/>
    <s v="Cultural Heritage"/>
    <s v="Arquitetônico"/>
    <x v="0"/>
    <x v="5"/>
    <n v="0"/>
    <x v="3"/>
    <s v="MinasGerais"/>
    <n v="0"/>
    <n v="96000"/>
    <e v="#N/A"/>
    <e v="#N/A"/>
  </r>
  <r>
    <s v="National Fund for Culture"/>
    <n v="996482"/>
    <s v="Casa da Cultura de Barão Reconstrução"/>
    <s v="Cultural Heritage"/>
    <s v="Arquitetônico"/>
    <x v="0"/>
    <x v="5"/>
    <n v="0"/>
    <x v="0"/>
    <s v="RioGrandedoSul"/>
    <n v="0"/>
    <n v="50000"/>
    <e v="#N/A"/>
    <e v="#N/A"/>
  </r>
  <r>
    <s v="National Fund for Culture"/>
    <n v="2104"/>
    <s v="CASA MUNICIPAL DA CULTURA"/>
    <s v="Cultural Heritage"/>
    <s v="Arquitetônico"/>
    <x v="0"/>
    <x v="5"/>
    <n v="0"/>
    <x v="22"/>
    <s v="SantaCatarina"/>
    <n v="0"/>
    <n v="50000"/>
    <e v="#N/A"/>
    <e v="#N/A"/>
  </r>
  <r>
    <s v="National Fund for Culture"/>
    <n v="7324"/>
    <s v="Catalogação e Informatização do acervo do Museu NAIF"/>
    <s v="Cultural Heritage"/>
    <s v="Acervos Museológicos"/>
    <x v="0"/>
    <x v="5"/>
    <n v="0"/>
    <x v="5"/>
    <s v="RiodeJaneiro"/>
    <n v="0"/>
    <n v="38421.25"/>
    <e v="#N/A"/>
    <e v="#N/A"/>
  </r>
  <r>
    <s v="National Fund for Culture"/>
    <n v="6805"/>
    <s v="CATÁLOGO DO CINE JORNAL ACTUALIDADES - CARRIÇO FILMES"/>
    <s v="Cultural Heritage"/>
    <s v="Arquitetônico"/>
    <x v="0"/>
    <x v="5"/>
    <n v="0"/>
    <x v="1"/>
    <s v="DistritoFederal"/>
    <n v="0"/>
    <n v="27035"/>
    <e v="#N/A"/>
    <e v="#N/A"/>
  </r>
  <r>
    <s v="National Fund for Culture"/>
    <n v="6145"/>
    <s v="CATÁLOGO DO XXVI SALÃO NACIONAL DE ARTE DE BELO HORIZONTE"/>
    <s v="Visual Arts"/>
    <s v="Plásticas"/>
    <x v="2"/>
    <x v="5"/>
    <n v="0"/>
    <x v="3"/>
    <s v="MinasGerais"/>
    <n v="0"/>
    <n v="50000"/>
    <e v="#N/A"/>
    <e v="#N/A"/>
  </r>
  <r>
    <s v="National Fund for Culture"/>
    <n v="5373"/>
    <s v="CD da Orquestra de Câmara Jovem do Mercosul"/>
    <s v="Music"/>
    <s v="Música Erudita"/>
    <x v="0"/>
    <x v="5"/>
    <n v="0"/>
    <x v="5"/>
    <s v="RiodeJaneiro"/>
    <n v="0"/>
    <n v="30180"/>
    <e v="#N/A"/>
    <e v="#N/A"/>
  </r>
  <r>
    <s v="National Fund for Culture"/>
    <n v="1304"/>
    <s v="CEMITÉRIO DOS IMIGRANTES"/>
    <s v="Cultural Heritage"/>
    <s v="História"/>
    <x v="1"/>
    <x v="5"/>
    <n v="0"/>
    <x v="22"/>
    <s v="SantaCatarina"/>
    <n v="0"/>
    <n v="93750"/>
    <e v="#N/A"/>
    <e v="#N/A"/>
  </r>
  <r>
    <s v="National Fund for Culture"/>
    <n v="2646"/>
    <s v="CENTRO CULTURAL"/>
    <s v="Cultural Heritage"/>
    <s v="Arquitetônico"/>
    <x v="0"/>
    <x v="5"/>
    <n v="0"/>
    <x v="0"/>
    <s v="RioGrandedoSul"/>
    <n v="0"/>
    <n v="80000"/>
    <e v="#N/A"/>
    <e v="#N/A"/>
  </r>
  <r>
    <s v="National Fund for Culture"/>
    <n v="997643"/>
    <s v="CENTRO CULTURAL"/>
    <s v="Cultural Heritage"/>
    <s v="Arquitetônico"/>
    <x v="0"/>
    <x v="5"/>
    <n v="0"/>
    <x v="3"/>
    <s v="MinasGerais"/>
    <n v="0"/>
    <n v="2438254"/>
    <e v="#N/A"/>
    <e v="#N/A"/>
  </r>
  <r>
    <s v="National Fund for Culture"/>
    <n v="2791"/>
    <s v="CENTRO CULTURAL - AQUISIÇÃO DE EQUIPAMENTOS"/>
    <s v="Cultural Heritage"/>
    <s v="Arquitetônico"/>
    <x v="0"/>
    <x v="5"/>
    <n v="0"/>
    <x v="0"/>
    <s v="RioGrandedoSul"/>
    <n v="0"/>
    <n v="50000"/>
    <e v="#N/A"/>
    <e v="#N/A"/>
  </r>
  <r>
    <s v="National Fund for Culture"/>
    <n v="996564"/>
    <s v="CENTRO CULTURAL / UM NOVO ESPAÇO"/>
    <s v="Cultural Heritage"/>
    <s v="Arquitetônico"/>
    <x v="0"/>
    <x v="5"/>
    <n v="0"/>
    <x v="9"/>
    <s v="Paraná"/>
    <n v="0"/>
    <n v="52728"/>
    <e v="#N/A"/>
    <e v="#N/A"/>
  </r>
  <r>
    <s v="National Fund for Culture"/>
    <n v="996095"/>
    <s v="Centro Cultural da Estação"/>
    <s v="Cultural Heritage"/>
    <s v="Arquitetônico"/>
    <x v="0"/>
    <x v="5"/>
    <n v="0"/>
    <x v="12"/>
    <s v="SãoPaulo"/>
    <n v="0"/>
    <n v="75000"/>
    <e v="#N/A"/>
    <e v="#N/A"/>
  </r>
  <r>
    <s v="National Fund for Culture"/>
    <n v="2721"/>
    <s v="CENTRO CULTURAL DE ÁGUA CLARA - MS"/>
    <s v="Cultural Heritage"/>
    <s v="Arquitetônico"/>
    <x v="0"/>
    <x v="5"/>
    <n v="0"/>
    <x v="26"/>
    <s v="MatoGrossodoSul"/>
    <n v="0"/>
    <n v="134419"/>
    <e v="#N/A"/>
    <e v="#N/A"/>
  </r>
  <r>
    <s v="National Fund for Culture"/>
    <n v="3161"/>
    <s v="Centro Cultural de Campo Verde"/>
    <s v="Cultural Heritage"/>
    <s v="Arquitetônico"/>
    <x v="0"/>
    <x v="5"/>
    <n v="0"/>
    <x v="18"/>
    <s v="MatoGrosso"/>
    <n v="0"/>
    <n v="80000"/>
    <e v="#N/A"/>
    <e v="#N/A"/>
  </r>
  <r>
    <s v="National Fund for Culture"/>
    <n v="2054"/>
    <s v="CENTRO CULTURAL DE CONTENDA"/>
    <s v="Cultural Heritage"/>
    <s v="Arquitetônico"/>
    <x v="0"/>
    <x v="5"/>
    <n v="0"/>
    <x v="9"/>
    <s v="Paraná"/>
    <n v="0"/>
    <n v="81192.539999999994"/>
    <e v="#N/A"/>
    <e v="#N/A"/>
  </r>
  <r>
    <s v="National Fund for Culture"/>
    <n v="2649"/>
    <s v="CENTRO CULTURAL DE OLIVENÇA"/>
    <s v="Cultural Heritage"/>
    <s v="Arquitetônico"/>
    <x v="0"/>
    <x v="5"/>
    <n v="0"/>
    <x v="21"/>
    <s v="Bahia"/>
    <n v="0"/>
    <n v="317034.8"/>
    <e v="#N/A"/>
    <e v="#N/A"/>
  </r>
  <r>
    <s v="National Fund for Culture"/>
    <n v="1353"/>
    <s v="Centro Cultural de Poranga"/>
    <s v="Cultural Heritage"/>
    <s v="Arquitetônico"/>
    <x v="0"/>
    <x v="5"/>
    <n v="0"/>
    <x v="6"/>
    <s v="Ceará"/>
    <n v="0"/>
    <n v="69300"/>
    <e v="#N/A"/>
    <e v="#N/A"/>
  </r>
  <r>
    <s v="National Fund for Culture"/>
    <n v="6921"/>
    <s v="CENTRO CULTURAL SÉRGIO MOTTA"/>
    <s v="Cultural Heritage"/>
    <s v="Arquitetônico"/>
    <x v="0"/>
    <x v="5"/>
    <n v="0"/>
    <x v="10"/>
    <s v="Piauí"/>
    <n v="0"/>
    <n v="80000"/>
    <e v="#N/A"/>
    <e v="#N/A"/>
  </r>
  <r>
    <s v="National Fund for Culture"/>
    <n v="1334"/>
    <s v="CENTRO DE CULTURA E EXTENÇÃO DA UFSC"/>
    <s v="Cultural Heritage"/>
    <s v="Arquitetônico"/>
    <x v="0"/>
    <x v="5"/>
    <n v="0"/>
    <x v="22"/>
    <s v="SantaCatarina"/>
    <n v="0"/>
    <n v="62500"/>
    <e v="#N/A"/>
    <e v="#N/A"/>
  </r>
  <r>
    <s v="National Fund for Culture"/>
    <n v="997757"/>
    <s v="CENTRO DE DOCUMENTAÇÃO ESPAÇO TIRIDÁ - MUSEU DO MAMULENGO"/>
    <s v="Cultural Heritage"/>
    <s v="Arquitetônico"/>
    <x v="0"/>
    <x v="5"/>
    <n v="0"/>
    <x v="4"/>
    <s v="Pernambuco"/>
    <n v="0"/>
    <n v="87500"/>
    <e v="#N/A"/>
    <e v="#N/A"/>
  </r>
  <r>
    <s v="National Fund for Culture"/>
    <n v="6142"/>
    <s v="CENTRO DE EVENTOS CULTURAIS DE FRUTAL/MG"/>
    <s v="Cultural Heritage"/>
    <s v="Arquitetônico"/>
    <x v="0"/>
    <x v="5"/>
    <n v="0"/>
    <x v="3"/>
    <s v="MinasGerais"/>
    <n v="0"/>
    <n v="50000"/>
    <e v="#N/A"/>
    <e v="#N/A"/>
  </r>
  <r>
    <s v="National Fund for Culture"/>
    <n v="6220"/>
    <s v="CENTRO DE REFERÊNCIA DA HISTÓRIA REPUBLICANA BRASILEIRA"/>
    <s v="Cultural Heritage"/>
    <s v="Acervo"/>
    <x v="0"/>
    <x v="5"/>
    <n v="0"/>
    <x v="5"/>
    <s v="RiodeJaneiro"/>
    <n v="0"/>
    <n v="48000"/>
    <e v="#N/A"/>
    <e v="#N/A"/>
  </r>
  <r>
    <s v="National Fund for Culture"/>
    <n v="2123"/>
    <s v="CENTRO DE VALORIZAÇÃO PROFISSIONAL E CULTURAL DA COMUNIDADE AFRO-BRASILEIRA"/>
    <s v="Cultural Heritage"/>
    <s v="Arquitetônico"/>
    <x v="0"/>
    <x v="5"/>
    <n v="0"/>
    <x v="18"/>
    <s v="MatoGrosso"/>
    <n v="0"/>
    <n v="107698"/>
    <e v="#N/A"/>
    <e v="#N/A"/>
  </r>
  <r>
    <s v="National Fund for Culture"/>
    <n v="2679"/>
    <s v="CENTRO MUNICIPAL DE CULTURA  FASE II"/>
    <s v="Cultural Heritage"/>
    <s v="Arquitetônico"/>
    <x v="0"/>
    <x v="5"/>
    <n v="0"/>
    <x v="0"/>
    <s v="RioGrandedoSul"/>
    <n v="0"/>
    <n v="349553.51"/>
    <e v="#N/A"/>
    <e v="#N/A"/>
  </r>
  <r>
    <s v="National Fund for Culture"/>
    <n v="6949"/>
    <s v="CENTRO TÉCNICO DE ARTES CÊNICAS"/>
    <s v="Cultural Heritage"/>
    <s v="Arquitetônico"/>
    <x v="0"/>
    <x v="5"/>
    <n v="0"/>
    <x v="5"/>
    <s v="RiodeJaneiro"/>
    <n v="0"/>
    <n v="1047800"/>
    <e v="#N/A"/>
    <e v="#N/A"/>
  </r>
  <r>
    <s v="National Fund for Culture"/>
    <n v="988545"/>
    <s v="Centro Técnico de Formação Teatral"/>
    <s v="Performing Arts"/>
    <s v="Teatro"/>
    <x v="0"/>
    <x v="5"/>
    <n v="0"/>
    <x v="10"/>
    <s v="Piauí"/>
    <n v="0"/>
    <n v="34789.160000000003"/>
    <e v="#N/A"/>
    <e v="#N/A"/>
  </r>
  <r>
    <s v="National Fund for Culture"/>
    <n v="230"/>
    <s v="Cine Ceará - Festival Nacional de Cinema e Vídeo (X)"/>
    <s v="Audiovisual"/>
    <s v="Difusão"/>
    <x v="5"/>
    <x v="5"/>
    <n v="0"/>
    <x v="6"/>
    <s v="Ceará"/>
    <n v="0"/>
    <n v="15000"/>
    <e v="#N/A"/>
    <e v="#N/A"/>
  </r>
  <r>
    <s v="National Fund for Culture"/>
    <n v="993815"/>
    <s v="Cinema e Vídeo - Fenart (VI)"/>
    <s v="Audiovisual"/>
    <s v="Difusão"/>
    <x v="5"/>
    <x v="5"/>
    <n v="0"/>
    <x v="8"/>
    <s v="Paraíba"/>
    <n v="0"/>
    <n v="40000"/>
    <e v="#N/A"/>
    <e v="#N/A"/>
  </r>
  <r>
    <s v="National Fund for Culture"/>
    <n v="987663"/>
    <s v="Circo Zanchettini"/>
    <s v="Performing Arts"/>
    <s v="Circo"/>
    <x v="3"/>
    <x v="5"/>
    <n v="0"/>
    <x v="9"/>
    <s v="Paraná"/>
    <n v="0"/>
    <n v="25000"/>
    <e v="#N/A"/>
    <e v="#N/A"/>
  </r>
  <r>
    <s v="National Fund for Culture"/>
    <n v="995915"/>
    <s v="Colégio de Dança (Formação e Capacitação Técnica)"/>
    <s v="Performing Arts"/>
    <s v="Dança"/>
    <x v="3"/>
    <x v="5"/>
    <n v="0"/>
    <x v="6"/>
    <s v="Ceará"/>
    <n v="0"/>
    <n v="30140.400000000001"/>
    <e v="#N/A"/>
    <e v="#N/A"/>
  </r>
  <r>
    <s v="National Fund for Culture"/>
    <n v="6899"/>
    <s v="COMEMORAÇÃO DOS DEZ ANOS DO MEMORIAL TANCREDO NEVES"/>
    <s v="Cultural Heritage"/>
    <s v="Arquitetônico"/>
    <x v="0"/>
    <x v="5"/>
    <n v="0"/>
    <x v="3"/>
    <s v="MinasGerais"/>
    <n v="0"/>
    <n v="33914"/>
    <e v="#N/A"/>
    <e v="#N/A"/>
  </r>
  <r>
    <s v="National Fund for Culture"/>
    <n v="5214"/>
    <s v="Como Tem Passado"/>
    <s v="Music"/>
    <s v="Música Popular"/>
    <x v="4"/>
    <x v="5"/>
    <n v="0"/>
    <x v="12"/>
    <s v="SãoPaulo"/>
    <n v="0"/>
    <n v="37535.58"/>
    <e v="#N/A"/>
    <e v="#N/A"/>
  </r>
  <r>
    <s v="National Fund for Culture"/>
    <n v="162"/>
    <s v="Completo Dom Sebastião  - Rei de Portugal, Entidade africana"/>
    <s v="Audiovisual"/>
    <s v="Produção Cinematográfica"/>
    <x v="2"/>
    <x v="5"/>
    <n v="0"/>
    <x v="1"/>
    <s v="DistritoFederal"/>
    <n v="0"/>
    <n v="70000"/>
    <e v="#N/A"/>
    <e v="#N/A"/>
  </r>
  <r>
    <s v="National Fund for Culture"/>
    <n v="5743"/>
    <s v="Concertos ao Ar Livre"/>
    <s v="Music"/>
    <s v="Música Erudita"/>
    <x v="0"/>
    <x v="5"/>
    <n v="0"/>
    <x v="1"/>
    <s v="DistritoFederal"/>
    <n v="0"/>
    <n v="79680"/>
    <e v="#N/A"/>
    <e v="#N/A"/>
  </r>
  <r>
    <s v="National Fund for Culture"/>
    <n v="6270"/>
    <s v="Concertos e Gravação de CDs"/>
    <s v="Music"/>
    <s v="Música Popular"/>
    <x v="4"/>
    <x v="5"/>
    <n v="0"/>
    <x v="5"/>
    <s v="RiodeJaneiro"/>
    <n v="0"/>
    <n v="40000"/>
    <e v="#N/A"/>
    <e v="#N/A"/>
  </r>
  <r>
    <s v="National Fund for Culture"/>
    <n v="6665"/>
    <s v="Concertos no Palácio da Cidade"/>
    <s v="Music"/>
    <s v="Música Popular"/>
    <x v="4"/>
    <x v="5"/>
    <n v="0"/>
    <x v="5"/>
    <s v="RiodeJaneiro"/>
    <n v="0"/>
    <n v="67200"/>
    <e v="#N/A"/>
    <e v="#N/A"/>
  </r>
  <r>
    <s v="National Fund for Culture"/>
    <n v="2753"/>
    <s v="CONCLUSÃO DA BIBLIOTECA PÚBLICA MUNICIPAL DE NAVIRAÍ/MS"/>
    <s v="Humanities"/>
    <s v="Biblioteca"/>
    <x v="3"/>
    <x v="5"/>
    <n v="0"/>
    <x v="26"/>
    <s v="MatoGrossodoSul"/>
    <n v="0"/>
    <n v="100000"/>
    <e v="#N/A"/>
    <e v="#N/A"/>
  </r>
  <r>
    <s v="National Fund for Culture"/>
    <n v="2103"/>
    <s v="CONCLUSÃO DA CASA DA CULTURA"/>
    <s v="Cultural Heritage"/>
    <s v="Arquitetônico"/>
    <x v="0"/>
    <x v="5"/>
    <n v="0"/>
    <x v="9"/>
    <s v="Paraná"/>
    <n v="0"/>
    <n v="149845.24"/>
    <e v="#N/A"/>
    <e v="#N/A"/>
  </r>
  <r>
    <s v="National Fund for Culture"/>
    <n v="2148"/>
    <s v="CONCLUSÃO DE CINE TEATRO MUNICIPAL"/>
    <s v="Cultural Heritage"/>
    <s v="Arquitetônico"/>
    <x v="0"/>
    <x v="5"/>
    <n v="0"/>
    <x v="9"/>
    <s v="Paraná"/>
    <n v="0"/>
    <n v="250000"/>
    <e v="#N/A"/>
    <e v="#N/A"/>
  </r>
  <r>
    <s v="National Fund for Culture"/>
    <n v="2078"/>
    <s v="CONCLUSÃO DE MAIS UMA ETAPA DA CASA DA CULTURA"/>
    <s v="Cultural Heritage"/>
    <s v="Arquitetônico"/>
    <x v="0"/>
    <x v="5"/>
    <n v="0"/>
    <x v="0"/>
    <s v="RioGrandedoSul"/>
    <n v="0"/>
    <n v="100000"/>
    <e v="#N/A"/>
    <e v="#N/A"/>
  </r>
  <r>
    <s v="National Fund for Culture"/>
    <n v="996093"/>
    <s v="Conclusão do Auditório Municipal"/>
    <s v="Cultural Heritage"/>
    <s v="Arquitetônico"/>
    <x v="0"/>
    <x v="5"/>
    <n v="0"/>
    <x v="0"/>
    <s v="RioGrandedoSul"/>
    <n v="0"/>
    <n v="27664"/>
    <e v="#N/A"/>
    <e v="#N/A"/>
  </r>
  <r>
    <s v="National Fund for Culture"/>
    <n v="1272"/>
    <s v="CONCLUSÃO DO CENTRO CULTURAL"/>
    <s v="Cultural Heritage"/>
    <s v="Arquitetônico"/>
    <x v="0"/>
    <x v="5"/>
    <n v="0"/>
    <x v="0"/>
    <s v="RioGrandedoSul"/>
    <n v="0"/>
    <n v="105604.24"/>
    <e v="#N/A"/>
    <e v="#N/A"/>
  </r>
  <r>
    <s v="National Fund for Culture"/>
    <n v="996608"/>
    <s v="CONCLUSÃO DO CENTRO CULTURAL E EDUCACIONAL DE BASTOS"/>
    <s v="Cultural Heritage"/>
    <s v="Arquitetônico"/>
    <x v="0"/>
    <x v="5"/>
    <n v="0"/>
    <x v="12"/>
    <s v="SãoPaulo"/>
    <n v="0"/>
    <n v="138416.54999999999"/>
    <e v="#N/A"/>
    <e v="#N/A"/>
  </r>
  <r>
    <s v="National Fund for Culture"/>
    <n v="2081"/>
    <s v="CONCLUSÃO DO TEATRO MUNICIPAL CORA CORALINA"/>
    <s v="Cultural Heritage"/>
    <s v="Arquitetônico"/>
    <x v="0"/>
    <x v="5"/>
    <n v="0"/>
    <x v="2"/>
    <s v="Tocantins"/>
    <n v="0"/>
    <n v="147000"/>
    <e v="#N/A"/>
    <e v="#N/A"/>
  </r>
  <r>
    <s v="National Fund for Culture"/>
    <n v="2147"/>
    <s v="CONCLUSÃO E EQUIPAMENTO DO CENTRO CULTURAL"/>
    <s v="Cultural Heritage"/>
    <s v="Arquitetônico"/>
    <x v="0"/>
    <x v="5"/>
    <n v="0"/>
    <x v="9"/>
    <s v="Paraná"/>
    <n v="0"/>
    <n v="60000"/>
    <e v="#N/A"/>
    <e v="#N/A"/>
  </r>
  <r>
    <s v="National Fund for Culture"/>
    <n v="5621"/>
    <s v="Concurso de Redação e Monografia Gilberto Freyre"/>
    <s v="Humanities"/>
    <s v="Evento Literário"/>
    <x v="3"/>
    <x v="5"/>
    <n v="0"/>
    <x v="4"/>
    <s v="Pernambuco"/>
    <n v="0"/>
    <n v="10000"/>
    <e v="#N/A"/>
    <e v="#N/A"/>
  </r>
  <r>
    <s v="National Fund for Culture"/>
    <n v="6303"/>
    <s v="Concurso para a XIV Bienal de Música Brasileira Contemporânia"/>
    <s v="Music"/>
    <s v="Música Popular"/>
    <x v="4"/>
    <x v="5"/>
    <n v="0"/>
    <x v="5"/>
    <s v="RiodeJaneiro"/>
    <n v="0"/>
    <n v="30000"/>
    <e v="#N/A"/>
    <e v="#N/A"/>
  </r>
  <r>
    <s v="National Fund for Culture"/>
    <n v="149"/>
    <s v="Congresso Brasileiro de Cinema (III)"/>
    <s v="Audiovisual"/>
    <s v="Difusão"/>
    <x v="5"/>
    <x v="5"/>
    <n v="0"/>
    <x v="0"/>
    <s v="RioGrandedoSul"/>
    <n v="0"/>
    <n v="40000"/>
    <e v="#N/A"/>
    <e v="#N/A"/>
  </r>
  <r>
    <s v="National Fund for Culture"/>
    <n v="998503"/>
    <s v="Congresso Nacional de Dança- Condança"/>
    <s v="Performing Arts"/>
    <s v="Dança"/>
    <x v="3"/>
    <x v="5"/>
    <n v="0"/>
    <x v="0"/>
    <s v="RioGrandedoSul"/>
    <n v="0"/>
    <n v="23247"/>
    <e v="#N/A"/>
    <e v="#N/A"/>
  </r>
  <r>
    <s v="National Fund for Culture"/>
    <n v="999401"/>
    <s v="CONJUNTO CULTURAL PATAXÓ"/>
    <s v="Cultural Heritage"/>
    <s v="Arquitetônico"/>
    <x v="0"/>
    <x v="5"/>
    <n v="0"/>
    <x v="21"/>
    <s v="Bahia"/>
    <n v="0"/>
    <n v="28432"/>
    <e v="#N/A"/>
    <e v="#N/A"/>
  </r>
  <r>
    <s v="National Fund for Culture"/>
    <n v="997748"/>
    <s v="CONSERVAÇÃO DA IGREJA NOSSA SENHORA DO ROSÁRIO"/>
    <s v="Cultural Heritage"/>
    <s v="Arquitetônico"/>
    <x v="0"/>
    <x v="5"/>
    <n v="0"/>
    <x v="10"/>
    <s v="Piauí"/>
    <n v="0"/>
    <n v="32368.34"/>
    <e v="#N/A"/>
    <e v="#N/A"/>
  </r>
  <r>
    <s v="National Fund for Culture"/>
    <n v="6179"/>
    <s v="CONSOLIDAÇÃO DO MUSEU ABERTO DO DESCOBRIMENTO"/>
    <s v="Cultural Heritage"/>
    <s v="Arquitetônico"/>
    <x v="0"/>
    <x v="5"/>
    <n v="0"/>
    <x v="1"/>
    <s v="DistritoFederal"/>
    <n v="0"/>
    <n v="976540"/>
    <e v="#N/A"/>
    <e v="#N/A"/>
  </r>
  <r>
    <s v="National Fund for Culture"/>
    <n v="7239"/>
    <s v="Constr. Bibl. PM Fortuna/MA."/>
    <s v="Humanities"/>
    <s v="Biblioteca"/>
    <x v="3"/>
    <x v="5"/>
    <n v="0"/>
    <x v="17"/>
    <s v="Maranhão"/>
    <n v="0"/>
    <n v="100000"/>
    <e v="#N/A"/>
    <e v="#N/A"/>
  </r>
  <r>
    <s v="National Fund for Culture"/>
    <n v="7292"/>
    <s v="Construção da 4º Etapa das obras do Teatro Municipal"/>
    <s v="Cultural Heritage"/>
    <s v="Arquitetônico"/>
    <x v="0"/>
    <x v="5"/>
    <n v="0"/>
    <x v="6"/>
    <s v="Ceará"/>
    <n v="0"/>
    <n v="129978"/>
    <e v="#N/A"/>
    <e v="#N/A"/>
  </r>
  <r>
    <s v="National Fund for Culture"/>
    <n v="6820"/>
    <s v="CONSTRUÇÃO DA BIBLIOTECA PÚBLICA"/>
    <s v="Cultural Heritage"/>
    <s v="Arquitetônico"/>
    <x v="0"/>
    <x v="5"/>
    <n v="0"/>
    <x v="1"/>
    <s v="DistritoFederal"/>
    <n v="0"/>
    <n v="50000"/>
    <e v="#N/A"/>
    <e v="#N/A"/>
  </r>
  <r>
    <s v="National Fund for Culture"/>
    <n v="2144"/>
    <s v="CONSTRUÇÃO DA CASA DA CULTURA"/>
    <s v="Cultural Heritage"/>
    <s v="Arquitetônico"/>
    <x v="0"/>
    <x v="5"/>
    <n v="0"/>
    <x v="9"/>
    <s v="Paraná"/>
    <n v="0"/>
    <n v="56000"/>
    <e v="#N/A"/>
    <e v="#N/A"/>
  </r>
  <r>
    <s v="National Fund for Culture"/>
    <n v="3101"/>
    <s v="CONSTRUÇÃO DA CASA DA CULTURA"/>
    <s v="Cultural Heritage"/>
    <s v="Arquitetônico"/>
    <x v="0"/>
    <x v="5"/>
    <n v="0"/>
    <x v="9"/>
    <s v="Paraná"/>
    <n v="0"/>
    <n v="100000"/>
    <e v="#N/A"/>
    <e v="#N/A"/>
  </r>
  <r>
    <s v="National Fund for Culture"/>
    <n v="35857"/>
    <s v="Construção da Casa da Cultura"/>
    <s v="Cultural Heritage"/>
    <s v="Arquitetônico"/>
    <x v="0"/>
    <x v="5"/>
    <n v="0"/>
    <x v="22"/>
    <s v="SantaCatarina"/>
    <n v="0"/>
    <n v="50000"/>
    <e v="#N/A"/>
    <e v="#N/A"/>
  </r>
  <r>
    <s v="National Fund for Culture"/>
    <n v="3081"/>
    <s v="CONSTRUÇÃO DE ANFITEATRO EM OURO PRETO DO OESTE"/>
    <s v="Cultural Heritage"/>
    <s v="Arquitetônico"/>
    <x v="0"/>
    <x v="5"/>
    <n v="0"/>
    <x v="23"/>
    <s v="Rondônia"/>
    <n v="0"/>
    <n v="100000"/>
    <e v="#N/A"/>
    <e v="#N/A"/>
  </r>
  <r>
    <s v="National Fund for Culture"/>
    <n v="7273"/>
    <s v="Construção de biblioteca pública"/>
    <s v="Humanities"/>
    <s v="Biblioteca"/>
    <x v="3"/>
    <x v="5"/>
    <n v="0"/>
    <x v="17"/>
    <s v="Maranhão"/>
    <n v="0"/>
    <n v="100000"/>
    <e v="#N/A"/>
    <e v="#N/A"/>
  </r>
  <r>
    <s v="National Fund for Culture"/>
    <n v="6819"/>
    <s v="CONSTRUÇÃO DE BIBLIOTECA PÚBLICA MUNICIPAL"/>
    <s v="Cultural Heritage"/>
    <s v="Arquitetônico"/>
    <x v="0"/>
    <x v="5"/>
    <n v="0"/>
    <x v="23"/>
    <s v="Rondônia"/>
    <n v="0"/>
    <n v="50000"/>
    <e v="#N/A"/>
    <e v="#N/A"/>
  </r>
  <r>
    <s v="National Fund for Culture"/>
    <n v="2052"/>
    <s v="CONSTRUÇÃO DE CENTRO CULTURAL"/>
    <s v="Cultural Heritage"/>
    <s v="Arquitetônico"/>
    <x v="0"/>
    <x v="5"/>
    <n v="0"/>
    <x v="3"/>
    <s v="MinasGerais"/>
    <n v="0"/>
    <n v="145460.60999999999"/>
    <e v="#N/A"/>
    <e v="#N/A"/>
  </r>
  <r>
    <s v="National Fund for Culture"/>
    <n v="2074"/>
    <s v="CONSTRUÇÃO DE CENTRO CULTURAL"/>
    <s v="Cultural Heritage"/>
    <s v="Arquitetônico"/>
    <x v="0"/>
    <x v="5"/>
    <n v="0"/>
    <x v="12"/>
    <s v="SãoPaulo"/>
    <n v="0"/>
    <n v="100000"/>
    <e v="#N/A"/>
    <e v="#N/A"/>
  </r>
  <r>
    <s v="National Fund for Culture"/>
    <n v="2084"/>
    <s v="CONSTRUÇÃO DE CENTRO CULTURAL"/>
    <s v="Cultural Heritage"/>
    <s v="Arquitetônico"/>
    <x v="0"/>
    <x v="5"/>
    <n v="0"/>
    <x v="17"/>
    <s v="Maranhão"/>
    <n v="0"/>
    <n v="218750"/>
    <e v="#N/A"/>
    <e v="#N/A"/>
  </r>
  <r>
    <s v="National Fund for Culture"/>
    <n v="2278"/>
    <s v="CONSTRUÇÃO DE CENTRO CULTURAL"/>
    <s v="Cultural Heritage"/>
    <s v="Arquitetônico"/>
    <x v="0"/>
    <x v="5"/>
    <n v="0"/>
    <x v="9"/>
    <s v="Paraná"/>
    <n v="0"/>
    <n v="80000"/>
    <e v="#N/A"/>
    <e v="#N/A"/>
  </r>
  <r>
    <s v="National Fund for Culture"/>
    <n v="2401"/>
    <s v="CONSTRUÇÃO DE CENTRO CULTURAL"/>
    <s v="Cultural Heritage"/>
    <s v="Arquitetônico"/>
    <x v="0"/>
    <x v="5"/>
    <n v="0"/>
    <x v="16"/>
    <s v="EspíritoSanto"/>
    <n v="0"/>
    <n v="135000"/>
    <e v="#N/A"/>
    <e v="#N/A"/>
  </r>
  <r>
    <s v="National Fund for Culture"/>
    <n v="2701"/>
    <s v="CONSTRUÇÃO DE CENTRO CULTURAL"/>
    <s v="Cultural Heritage"/>
    <s v="Arquitetônico"/>
    <x v="0"/>
    <x v="5"/>
    <n v="0"/>
    <x v="6"/>
    <s v="Ceará"/>
    <n v="0"/>
    <n v="73530.3"/>
    <e v="#N/A"/>
    <e v="#N/A"/>
  </r>
  <r>
    <s v="National Fund for Culture"/>
    <n v="3068"/>
    <s v="CONSTRUÇÃO DE CENTRO CULTURAL"/>
    <s v="Cultural Heritage"/>
    <s v="Arquitetônico"/>
    <x v="0"/>
    <x v="5"/>
    <n v="0"/>
    <x v="14"/>
    <s v="Goiás"/>
    <n v="0"/>
    <n v="122220"/>
    <e v="#N/A"/>
    <e v="#N/A"/>
  </r>
  <r>
    <s v="National Fund for Culture"/>
    <n v="3069"/>
    <s v="CONSTRUÇÃO DE CENTRO CULTURAL"/>
    <s v="Cultural Heritage"/>
    <s v="Arquitetônico"/>
    <x v="0"/>
    <x v="5"/>
    <n v="0"/>
    <x v="10"/>
    <s v="Piauí"/>
    <n v="0"/>
    <n v="80342"/>
    <e v="#N/A"/>
    <e v="#N/A"/>
  </r>
  <r>
    <s v="National Fund for Culture"/>
    <n v="3076"/>
    <s v="CONSTRUÇÃO DE CENTRO CULTURAL"/>
    <s v="Cultural Heritage"/>
    <s v="Arquitetônico"/>
    <x v="0"/>
    <x v="5"/>
    <n v="0"/>
    <x v="0"/>
    <s v="RioGrandedoSul"/>
    <n v="0"/>
    <n v="75000"/>
    <e v="#N/A"/>
    <e v="#N/A"/>
  </r>
  <r>
    <s v="National Fund for Culture"/>
    <n v="6092"/>
    <s v="Construção de Centro Cultural"/>
    <s v="Cultural Heritage"/>
    <s v="Arquitetônico"/>
    <x v="0"/>
    <x v="5"/>
    <n v="0"/>
    <x v="3"/>
    <s v="MinasGerais"/>
    <n v="0"/>
    <n v="65000"/>
    <e v="#N/A"/>
    <e v="#N/A"/>
  </r>
  <r>
    <s v="National Fund for Culture"/>
    <n v="6104"/>
    <s v="CONSTRUÇÃO DE CENTRO CULTURAL"/>
    <s v="Cultural Heritage"/>
    <s v="Arquitetônico"/>
    <x v="0"/>
    <x v="5"/>
    <n v="0"/>
    <x v="18"/>
    <s v="MatoGrosso"/>
    <n v="0"/>
    <n v="100000"/>
    <e v="#N/A"/>
    <e v="#N/A"/>
  </r>
  <r>
    <s v="National Fund for Culture"/>
    <n v="7315"/>
    <s v="Construção de Centro Cultural"/>
    <s v="Cultural Heritage"/>
    <s v="Arquitetônico"/>
    <x v="0"/>
    <x v="5"/>
    <n v="0"/>
    <x v="26"/>
    <s v="MatoGrossodoSul"/>
    <n v="0"/>
    <n v="134415"/>
    <e v="#N/A"/>
    <e v="#N/A"/>
  </r>
  <r>
    <s v="National Fund for Culture"/>
    <n v="2770"/>
    <s v="CONSTRUÇÃO DE CENTRO CULTURAL _x000d__x000a_"/>
    <s v="Cultural Heritage"/>
    <s v="Arquitetônico"/>
    <x v="0"/>
    <x v="5"/>
    <n v="0"/>
    <x v="9"/>
    <s v="Paraná"/>
    <n v="0"/>
    <n v="130000"/>
    <e v="#N/A"/>
    <e v="#N/A"/>
  </r>
  <r>
    <s v="National Fund for Culture"/>
    <n v="2371"/>
    <s v="CONSTRUÇÃO DE CENTRO CULTURAL E ARTÍSTICO"/>
    <s v="Cultural Heritage"/>
    <s v="Arquitetônico"/>
    <x v="0"/>
    <x v="5"/>
    <n v="0"/>
    <x v="15"/>
    <s v="Amazonas"/>
    <n v="0"/>
    <n v="100000"/>
    <e v="#N/A"/>
    <e v="#N/A"/>
  </r>
  <r>
    <s v="National Fund for Culture"/>
    <n v="2372"/>
    <s v="CONSTRUÇÃO DE CENTRO CULTURAL E ARTÍSTICO"/>
    <s v="Cultural Heritage"/>
    <s v="Arquitetônico"/>
    <x v="0"/>
    <x v="5"/>
    <n v="0"/>
    <x v="15"/>
    <s v="Amazonas"/>
    <n v="0"/>
    <n v="100000"/>
    <e v="#N/A"/>
    <e v="#N/A"/>
  </r>
  <r>
    <s v="National Fund for Culture"/>
    <n v="2374"/>
    <s v="CONSTRUÇÃO DE CENTRO CULTURAL E ARTÍSTICO"/>
    <s v="Cultural Heritage"/>
    <s v="Arquitetônico"/>
    <x v="0"/>
    <x v="5"/>
    <n v="0"/>
    <x v="15"/>
    <s v="Amazonas"/>
    <n v="0"/>
    <n v="100000"/>
    <e v="#N/A"/>
    <e v="#N/A"/>
  </r>
  <r>
    <s v="National Fund for Culture"/>
    <n v="1214"/>
    <s v="CONSTRUÇÃO DE CENTRO CULTURAL_x000d__x000a_"/>
    <s v="Cultural Heritage"/>
    <s v="Arquitetônico"/>
    <x v="0"/>
    <x v="5"/>
    <n v="0"/>
    <x v="0"/>
    <s v="RioGrandedoSul"/>
    <n v="0"/>
    <n v="81250"/>
    <e v="#N/A"/>
    <e v="#N/A"/>
  </r>
  <r>
    <s v="National Fund for Culture"/>
    <n v="2249"/>
    <s v="CONSTRUÇÃO DE TEATRO MUNICIPAL EM DOM ELISEU"/>
    <s v="Cultural Heritage"/>
    <s v="Arquitetônico"/>
    <x v="0"/>
    <x v="5"/>
    <n v="0"/>
    <x v="11"/>
    <s v="Pará"/>
    <n v="0"/>
    <n v="125318.47"/>
    <e v="#N/A"/>
    <e v="#N/A"/>
  </r>
  <r>
    <s v="National Fund for Culture"/>
    <n v="996098"/>
    <s v="Construção de um centro cultural"/>
    <s v="Cultural Heritage"/>
    <s v="Arquitetônico"/>
    <x v="0"/>
    <x v="5"/>
    <n v="0"/>
    <x v="19"/>
    <s v="RioGrandedoNorte"/>
    <n v="0"/>
    <n v="149978.79999999999"/>
    <e v="#N/A"/>
    <e v="#N/A"/>
  </r>
  <r>
    <s v="National Fund for Culture"/>
    <n v="2058"/>
    <s v="CONSTRUÇÃO DE UM CENTRO CULTURAL EM CAPIXABA"/>
    <s v="Cultural Heritage"/>
    <s v="Arquitetônico"/>
    <x v="0"/>
    <x v="5"/>
    <n v="0"/>
    <x v="25"/>
    <s v="Acre"/>
    <n v="0"/>
    <n v="50000"/>
    <e v="#N/A"/>
    <e v="#N/A"/>
  </r>
  <r>
    <s v="National Fund for Culture"/>
    <n v="2063"/>
    <s v="CONSTRUÇÃO DO CENTRO CULTURAL"/>
    <s v="Cultural Heritage"/>
    <s v="Arquitetônico"/>
    <x v="0"/>
    <x v="5"/>
    <n v="0"/>
    <x v="4"/>
    <s v="Pernambuco"/>
    <n v="0"/>
    <n v="49998.55"/>
    <e v="#N/A"/>
    <e v="#N/A"/>
  </r>
  <r>
    <s v="National Fund for Culture"/>
    <n v="2168"/>
    <s v="Construção do Centro Cultural"/>
    <s v="Cultural Heritage"/>
    <s v="Arquitetônico"/>
    <x v="0"/>
    <x v="5"/>
    <n v="0"/>
    <x v="4"/>
    <s v="Pernambuco"/>
    <n v="0"/>
    <n v="50000"/>
    <e v="#N/A"/>
    <e v="#N/A"/>
  </r>
  <r>
    <s v="National Fund for Culture"/>
    <n v="2823"/>
    <s v="CONSTRUÇÃO DO CENTRO CULTURAL"/>
    <s v="Cultural Heritage"/>
    <s v="Arquitetônico"/>
    <x v="0"/>
    <x v="5"/>
    <n v="0"/>
    <x v="0"/>
    <s v="RioGrandedoSul"/>
    <n v="0"/>
    <n v="48000"/>
    <e v="#N/A"/>
    <e v="#N/A"/>
  </r>
  <r>
    <s v="National Fund for Culture"/>
    <n v="7290"/>
    <s v="Construção do Centro Cultural"/>
    <s v="Cultural Heritage"/>
    <s v="Arquitetônico"/>
    <x v="0"/>
    <x v="5"/>
    <n v="0"/>
    <x v="16"/>
    <s v="EspíritoSanto"/>
    <n v="0"/>
    <n v="149350"/>
    <e v="#N/A"/>
    <e v="#N/A"/>
  </r>
  <r>
    <s v="National Fund for Culture"/>
    <n v="996694"/>
    <s v="Construção do Centro Cultural"/>
    <s v="Cultural Heritage"/>
    <s v="Arquitetônico"/>
    <x v="0"/>
    <x v="5"/>
    <n v="0"/>
    <x v="21"/>
    <s v="Bahia"/>
    <n v="0"/>
    <n v="125000"/>
    <e v="#N/A"/>
    <e v="#N/A"/>
  </r>
  <r>
    <s v="National Fund for Culture"/>
    <n v="7330"/>
    <s v="Construção do Centro Cultural na Entrada do Parque Histórico"/>
    <s v="Cultural Heritage"/>
    <s v="Arquitetônico"/>
    <x v="0"/>
    <x v="5"/>
    <n v="0"/>
    <x v="0"/>
    <s v="RioGrandedoSul"/>
    <n v="0"/>
    <n v="72093.11"/>
    <e v="#N/A"/>
    <e v="#N/A"/>
  </r>
  <r>
    <s v="National Fund for Culture"/>
    <n v="3078"/>
    <s v="CONSTRUÇÃO DO CENTRO CULTURAL."/>
    <s v="Cultural Heritage"/>
    <s v="Arquitetônico"/>
    <x v="0"/>
    <x v="5"/>
    <n v="0"/>
    <x v="9"/>
    <s v="Paraná"/>
    <n v="0"/>
    <n v="90000"/>
    <e v="#N/A"/>
    <e v="#N/A"/>
  </r>
  <r>
    <s v="National Fund for Culture"/>
    <n v="7000"/>
    <s v="CONSTRUÇÃO DO CENTRO DE EVENTOS CULTURAIS"/>
    <s v="Cultural Heritage"/>
    <s v="Arquitetônico"/>
    <x v="0"/>
    <x v="5"/>
    <n v="0"/>
    <x v="1"/>
    <s v="DistritoFederal"/>
    <n v="0"/>
    <n v="270000"/>
    <e v="#N/A"/>
    <e v="#N/A"/>
  </r>
  <r>
    <s v="National Fund for Culture"/>
    <n v="2127"/>
    <s v="CONSTRUÇÃO DO MUSEU DE CIÊNCIAS E TECNOLOGIA"/>
    <s v="Cultural Heritage"/>
    <s v="Arquitetônico"/>
    <x v="0"/>
    <x v="5"/>
    <n v="0"/>
    <x v="9"/>
    <s v="Paraná"/>
    <n v="0"/>
    <n v="55000"/>
    <e v="#N/A"/>
    <e v="#N/A"/>
  </r>
  <r>
    <s v="National Fund for Culture"/>
    <n v="7316"/>
    <s v="Construção dos Módulos Escola de Música, acervo Público/ADM e Salão de Exposição"/>
    <s v="Cultural Heritage"/>
    <s v="Arquitetônico"/>
    <x v="0"/>
    <x v="5"/>
    <n v="0"/>
    <x v="11"/>
    <s v="Pará"/>
    <n v="0"/>
    <n v="163689.46"/>
    <e v="#N/A"/>
    <e v="#N/A"/>
  </r>
  <r>
    <s v="National Fund for Culture"/>
    <n v="2080"/>
    <s v="CONSTRUÇÃO PARCIAL DE ANFITEATRO DO CEFET"/>
    <s v="Cultural Heritage"/>
    <s v="Arquitetônico"/>
    <x v="0"/>
    <x v="5"/>
    <n v="0"/>
    <x v="9"/>
    <s v="Paraná"/>
    <n v="0"/>
    <n v="50000"/>
    <e v="#N/A"/>
    <e v="#N/A"/>
  </r>
  <r>
    <s v="National Fund for Culture"/>
    <n v="2075"/>
    <s v="CONTINUAÇÃO DO CENTRO CULTURAL"/>
    <s v="Cultural Heritage"/>
    <s v="Arquitetônico"/>
    <x v="0"/>
    <x v="5"/>
    <n v="0"/>
    <x v="9"/>
    <s v="Paraná"/>
    <n v="0"/>
    <n v="75000"/>
    <e v="#N/A"/>
    <e v="#N/A"/>
  </r>
  <r>
    <s v="National Fund for Culture"/>
    <n v="2264"/>
    <s v="CONTRUÇÃO DE UM CENTRO CULTURAL"/>
    <s v="Cultural Heritage"/>
    <s v="Arquitetônico"/>
    <x v="0"/>
    <x v="5"/>
    <n v="0"/>
    <x v="9"/>
    <s v="Paraná"/>
    <n v="0"/>
    <n v="50000"/>
    <e v="#N/A"/>
    <e v="#N/A"/>
  </r>
  <r>
    <s v="National Fund for Culture"/>
    <n v="2532"/>
    <s v="CORAL DOM SILVÉRIO MANUTENÇÃO E APOIO"/>
    <s v="Music"/>
    <s v="Música Popular"/>
    <x v="4"/>
    <x v="5"/>
    <n v="0"/>
    <x v="3"/>
    <s v="MinasGerais"/>
    <n v="0"/>
    <n v="20000"/>
    <e v="#N/A"/>
    <e v="#N/A"/>
  </r>
  <r>
    <s v="National Fund for Culture"/>
    <n v="999210"/>
    <s v="Criação da Música e do Libreto da Ópera do Futebol"/>
    <s v="Performing Arts"/>
    <s v="Ópera"/>
    <x v="6"/>
    <x v="5"/>
    <n v="0"/>
    <x v="5"/>
    <s v="RiodeJaneiro"/>
    <n v="0"/>
    <n v="70000"/>
    <e v="#N/A"/>
    <e v="#N/A"/>
  </r>
  <r>
    <s v="National Fund for Culture"/>
    <n v="5099"/>
    <s v="Cruzada dos Meninos de Rua ( A )"/>
    <s v="Performing Arts"/>
    <s v="Teatro"/>
    <x v="0"/>
    <x v="5"/>
    <n v="0"/>
    <x v="5"/>
    <s v="RiodeJaneiro"/>
    <n v="0"/>
    <n v="6250"/>
    <e v="#N/A"/>
    <e v="#N/A"/>
  </r>
  <r>
    <s v="National Fund for Culture"/>
    <n v="5609"/>
    <s v="Curso de Especialização em Gerenciamento de Bibliotecas Públicas e Escolares"/>
    <s v="Humanities"/>
    <s v="Evento Literário"/>
    <x v="3"/>
    <x v="5"/>
    <n v="0"/>
    <x v="1"/>
    <s v="DistritoFederal"/>
    <n v="0"/>
    <n v="60000"/>
    <e v="#N/A"/>
    <e v="#N/A"/>
  </r>
  <r>
    <s v="National Fund for Culture"/>
    <n v="5349"/>
    <s v="Dança na Praça"/>
    <s v="Performing Arts"/>
    <s v="Dança"/>
    <x v="3"/>
    <x v="5"/>
    <n v="0"/>
    <x v="5"/>
    <s v="RiodeJaneiro"/>
    <n v="0"/>
    <n v="33120"/>
    <e v="#N/A"/>
    <e v="#N/A"/>
  </r>
  <r>
    <s v="National Fund for Culture"/>
    <n v="5850"/>
    <s v="Diagnóstico da Político Cultural da SMC - RJ"/>
    <s v="Performing Arts"/>
    <s v="Teatro"/>
    <x v="0"/>
    <x v="5"/>
    <n v="0"/>
    <x v="5"/>
    <s v="RiodeJaneiro"/>
    <n v="0"/>
    <n v="22500"/>
    <e v="#N/A"/>
    <e v="#N/A"/>
  </r>
  <r>
    <s v="National Fund for Culture"/>
    <n v="16018"/>
    <s v="Diagnóstico do Acervo Cinematográfico Brasileiro Fase Emergencial"/>
    <s v="Audiovisual"/>
    <s v="Preservação/Restauração da Memória Cinematográfica"/>
    <x v="0"/>
    <x v="5"/>
    <n v="0"/>
    <x v="12"/>
    <s v="SãoPaulo"/>
    <n v="0"/>
    <n v="1000000"/>
    <e v="#N/A"/>
    <e v="#N/A"/>
  </r>
  <r>
    <s v="National Fund for Culture"/>
    <n v="998899"/>
    <s v="DICIONÁRIO CRAVO ALBIM DA MÚSICA POPULAR BRASILEIRA - 2 FASE"/>
    <s v="Humanities"/>
    <s v="Obras de Referência"/>
    <x v="4"/>
    <x v="5"/>
    <n v="0"/>
    <x v="5"/>
    <s v="RiodeJaneiro"/>
    <n v="0"/>
    <n v="130496"/>
    <e v="#N/A"/>
    <e v="#N/A"/>
  </r>
  <r>
    <s v="National Fund for Culture"/>
    <n v="2318"/>
    <s v="DIFUSÃO CULTURAL NO MUNICÍPIO DE PARÁ DE MINAS"/>
    <s v="Integrated Arts"/>
    <s v="Artes Integradas"/>
    <x v="1"/>
    <x v="5"/>
    <n v="0"/>
    <x v="3"/>
    <s v="MinasGerais"/>
    <n v="0"/>
    <n v="90000"/>
    <e v="#N/A"/>
    <e v="#N/A"/>
  </r>
  <r>
    <s v="National Fund for Culture"/>
    <n v="7294"/>
    <s v="Dinamização das Ações Culturais em Itarema/CE"/>
    <s v="Cultural Heritage"/>
    <s v="Arquitetônico"/>
    <x v="0"/>
    <x v="5"/>
    <n v="0"/>
    <x v="6"/>
    <s v="Ceará"/>
    <n v="0"/>
    <n v="70000"/>
    <e v="#N/A"/>
    <e v="#N/A"/>
  </r>
  <r>
    <s v="National Fund for Culture"/>
    <n v="2090"/>
    <s v="DINAMIZAÇÃO DAS AÇÕES CULTURAIS EM REDENÇÃO / CE"/>
    <s v="Cultural Heritage"/>
    <s v="Arquitetônico"/>
    <x v="0"/>
    <x v="5"/>
    <n v="0"/>
    <x v="6"/>
    <s v="Ceará"/>
    <n v="0"/>
    <n v="80000"/>
    <e v="#N/A"/>
    <e v="#N/A"/>
  </r>
  <r>
    <s v="National Fund for Culture"/>
    <n v="1026"/>
    <s v="Divina Festa do Divino"/>
    <s v="Cultural Heritage"/>
    <s v="Artesanato/Folclore"/>
    <x v="1"/>
    <x v="5"/>
    <n v="0"/>
    <x v="22"/>
    <s v="SantaCatarina"/>
    <n v="0"/>
    <n v="50000"/>
    <e v="#N/A"/>
    <e v="#N/A"/>
  </r>
  <r>
    <s v="National Fund for Culture"/>
    <n v="43"/>
    <s v="Divulgação do Grande Prêmio Cinema Brasil (I)"/>
    <s v="Audiovisual"/>
    <s v="Difusão"/>
    <x v="5"/>
    <x v="5"/>
    <n v="0"/>
    <x v="5"/>
    <s v="RiodeJaneiro"/>
    <n v="0"/>
    <n v="120000"/>
    <e v="#N/A"/>
    <e v="#N/A"/>
  </r>
  <r>
    <s v="National Fund for Culture"/>
    <n v="2798"/>
    <s v="DIVULGAÇÃO E PROMOÇÃO DOS FESTEJOS JUNINOS DE SERGIPE"/>
    <s v="Cultural Heritage"/>
    <s v="Artesanato/Folclore"/>
    <x v="1"/>
    <x v="5"/>
    <n v="0"/>
    <x v="7"/>
    <s v="Sergipe"/>
    <n v="0"/>
    <n v="96000"/>
    <e v="#N/A"/>
    <e v="#N/A"/>
  </r>
  <r>
    <s v="National Fund for Culture"/>
    <n v="6222"/>
    <s v="Documentação Precisa de Monumentação e Sítios"/>
    <s v="Cultural Heritage"/>
    <s v="Arquitetônico"/>
    <x v="0"/>
    <x v="5"/>
    <n v="0"/>
    <x v="5"/>
    <s v="RiodeJaneiro"/>
    <n v="0"/>
    <n v="35000"/>
    <e v="#N/A"/>
    <e v="#N/A"/>
  </r>
  <r>
    <s v="National Fund for Culture"/>
    <n v="6936"/>
    <s v="DRUMMOND CENTENÁRIO-1º ETAPA"/>
    <s v="Cultural Heritage"/>
    <s v="Arquitetônico"/>
    <x v="0"/>
    <x v="5"/>
    <n v="0"/>
    <x v="5"/>
    <s v="RiodeJaneiro"/>
    <n v="0"/>
    <n v="51970"/>
    <e v="#N/A"/>
    <e v="#N/A"/>
  </r>
  <r>
    <s v="National Fund for Culture"/>
    <n v="993782"/>
    <s v="É Tudo Verdade - (V) Festival Internacional de Documentários"/>
    <s v="Audiovisual"/>
    <s v="Difusão"/>
    <x v="5"/>
    <x v="5"/>
    <n v="0"/>
    <x v="12"/>
    <s v="SãoPaulo"/>
    <n v="0"/>
    <n v="50000"/>
    <e v="#N/A"/>
    <e v="#N/A"/>
  </r>
  <r>
    <s v="National Fund for Culture"/>
    <n v="5054"/>
    <s v="Edição de 02 CDs - Sérgio Rojas &amp; Markus Stockhausen e Microinfinitos de Sérgio Rojas"/>
    <s v="Music"/>
    <s v="Música Popular"/>
    <x v="4"/>
    <x v="5"/>
    <n v="0"/>
    <x v="5"/>
    <s v="RiodeJaneiro"/>
    <n v="0"/>
    <n v="14055.6"/>
    <e v="#N/A"/>
    <e v="#N/A"/>
  </r>
  <r>
    <s v="National Fund for Culture"/>
    <n v="6828"/>
    <s v="EDIÇÃO DE MATERIAL GRÁFICO PARA DIVULGAÇÃO E PROMOÇÃO DO ACERVO DO MUSEU IMPERIAL"/>
    <s v="Visual Arts"/>
    <s v="Gráficas"/>
    <x v="1"/>
    <x v="5"/>
    <n v="0"/>
    <x v="5"/>
    <s v="RiodeJaneiro"/>
    <n v="0"/>
    <n v="39825"/>
    <e v="#N/A"/>
    <e v="#N/A"/>
  </r>
  <r>
    <s v="National Fund for Culture"/>
    <n v="6659"/>
    <s v="EnCena Brasil"/>
    <s v="Performing Arts"/>
    <s v="Dança"/>
    <x v="3"/>
    <x v="5"/>
    <n v="0"/>
    <x v="5"/>
    <s v="RiodeJaneiro"/>
    <n v="0"/>
    <n v="2500000"/>
    <e v="#N/A"/>
    <e v="#N/A"/>
  </r>
  <r>
    <s v="National Fund for Culture"/>
    <n v="5982"/>
    <s v="Encontro dos Maracatus"/>
    <s v="Music"/>
    <s v="Música Popular"/>
    <x v="4"/>
    <x v="5"/>
    <n v="0"/>
    <x v="4"/>
    <s v="Pernambuco"/>
    <n v="0"/>
    <n v="40000"/>
    <e v="#N/A"/>
    <e v="#N/A"/>
  </r>
  <r>
    <s v="National Fund for Culture"/>
    <n v="6278"/>
    <s v="Encontro Internacional de Etnomusicologia - Músicas Africanas e Indígenas em 500 Anos de Brasil"/>
    <s v="Music"/>
    <s v="Música Popular"/>
    <x v="4"/>
    <x v="5"/>
    <n v="0"/>
    <x v="3"/>
    <s v="MinasGerais"/>
    <n v="0"/>
    <n v="50000"/>
    <e v="#N/A"/>
    <e v="#N/A"/>
  </r>
  <r>
    <s v="National Fund for Culture"/>
    <n v="6888"/>
    <s v="ENCONTROS COM JEAN GALARD - MUSEUS - ADMINISTRAÇÃO POLÍTICA PARA O PÚBLICO"/>
    <s v="Cultural Heritage"/>
    <s v="Arquitetônico"/>
    <x v="0"/>
    <x v="5"/>
    <n v="0"/>
    <x v="5"/>
    <s v="RiodeJaneiro"/>
    <n v="0"/>
    <n v="9166.73"/>
    <e v="#N/A"/>
    <e v="#N/A"/>
  </r>
  <r>
    <s v="National Fund for Culture"/>
    <n v="997705"/>
    <s v="EQUIPAMENTO CASA DA CULTURA"/>
    <s v="Cultural Heritage"/>
    <s v="Arquitetônico"/>
    <x v="0"/>
    <x v="5"/>
    <n v="0"/>
    <x v="0"/>
    <s v="RioGrandedoSul"/>
    <n v="0"/>
    <n v="39340"/>
    <e v="#N/A"/>
    <e v="#N/A"/>
  </r>
  <r>
    <s v="National Fund for Culture"/>
    <n v="2307"/>
    <s v="EQUIPAMENTO DE CENTRO CULTURAL"/>
    <s v="Cultural Heritage"/>
    <s v="Arquitetônico"/>
    <x v="0"/>
    <x v="5"/>
    <n v="0"/>
    <x v="6"/>
    <s v="Ceará"/>
    <n v="0"/>
    <n v="11859878"/>
    <e v="#N/A"/>
    <e v="#N/A"/>
  </r>
  <r>
    <s v="National Fund for Culture"/>
    <n v="997922"/>
    <s v="Equipamento para Centro Cultura"/>
    <s v="Cultural Heritage"/>
    <s v="Arquitetônico"/>
    <x v="0"/>
    <x v="5"/>
    <n v="0"/>
    <x v="9"/>
    <s v="Paraná"/>
    <n v="0"/>
    <n v="29090.400000000001"/>
    <e v="#N/A"/>
    <e v="#N/A"/>
  </r>
  <r>
    <s v="National Fund for Culture"/>
    <n v="3117"/>
    <s v="EQUIPAMENTO/CENTRO CULTURAL PAINFILHENSE"/>
    <s v="Cultural Heritage"/>
    <s v="Arquitetônico"/>
    <x v="0"/>
    <x v="5"/>
    <n v="0"/>
    <x v="0"/>
    <s v="RioGrandedoSul"/>
    <n v="0"/>
    <n v="33000"/>
    <e v="#N/A"/>
    <e v="#N/A"/>
  </r>
  <r>
    <s v="National Fund for Culture"/>
    <n v="6212"/>
    <s v="EQUIPAMENTOS DO AUDITÓRIO - OFICINA DE ARTES YARA LINS"/>
    <s v="Integrated Arts"/>
    <s v="Artes Integradas"/>
    <x v="1"/>
    <x v="5"/>
    <n v="0"/>
    <x v="3"/>
    <s v="MinasGerais"/>
    <n v="0"/>
    <n v="80000"/>
    <e v="#N/A"/>
    <e v="#N/A"/>
  </r>
  <r>
    <s v="National Fund for Culture"/>
    <n v="999402"/>
    <s v="EQUIPAMENTOS E MATERIAS PERMANENTES"/>
    <s v="Cultural Heritage"/>
    <s v="Museu"/>
    <x v="2"/>
    <x v="5"/>
    <n v="0"/>
    <x v="1"/>
    <s v="DistritoFederal"/>
    <n v="0"/>
    <n v="80310.14"/>
    <e v="#N/A"/>
    <e v="#N/A"/>
  </r>
  <r>
    <s v="National Fund for Culture"/>
    <n v="7302"/>
    <s v="Equipamentos e Mobiliários para a imagem e do som da Casa da Cultura Carlos Chagas"/>
    <s v="Cultural Heritage"/>
    <s v="Acervo"/>
    <x v="0"/>
    <x v="5"/>
    <n v="0"/>
    <x v="3"/>
    <s v="MinasGerais"/>
    <n v="0"/>
    <n v="41742"/>
    <e v="#N/A"/>
    <e v="#N/A"/>
  </r>
  <r>
    <s v="National Fund for Culture"/>
    <n v="996571"/>
    <s v="Equipamentos para otimização do Centro Cultural/SP "/>
    <s v="Cultural Heritage"/>
    <s v="Arquitetônico"/>
    <x v="0"/>
    <x v="5"/>
    <n v="0"/>
    <x v="12"/>
    <s v="SãoPaulo"/>
    <n v="0"/>
    <n v="125000"/>
    <e v="#N/A"/>
    <e v="#N/A"/>
  </r>
  <r>
    <s v="National Fund for Culture"/>
    <n v="1230"/>
    <s v="ESCOLA DE OFICINA DE SALVADOR - 4ª FASE"/>
    <s v="Cultural Heritage"/>
    <s v="Arquitetônico"/>
    <x v="0"/>
    <x v="5"/>
    <n v="0"/>
    <x v="21"/>
    <s v="Bahia"/>
    <n v="0"/>
    <n v="318166.24"/>
    <e v="#N/A"/>
    <e v="#N/A"/>
  </r>
  <r>
    <s v="National Fund for Culture"/>
    <n v="6167"/>
    <s v="ESCOLA SUPERIOR DE MÚSICA"/>
    <s v="Cultural Heritage"/>
    <s v="Arquitetônico"/>
    <x v="0"/>
    <x v="5"/>
    <n v="0"/>
    <x v="12"/>
    <s v="SãoPaulo"/>
    <n v="0"/>
    <n v="4626000"/>
    <e v="#N/A"/>
    <e v="#N/A"/>
  </r>
  <r>
    <s v="National Fund for Culture"/>
    <n v="2153"/>
    <s v="ESPAÇO CULTURAL"/>
    <s v="Cultural Heritage"/>
    <s v="Arquitetônico"/>
    <x v="0"/>
    <x v="5"/>
    <n v="0"/>
    <x v="19"/>
    <s v="RioGrandedoNorte"/>
    <n v="0"/>
    <n v="100000"/>
    <e v="#N/A"/>
    <e v="#N/A"/>
  </r>
  <r>
    <s v="National Fund for Culture"/>
    <n v="1231"/>
    <s v="ESPAÇO CULTURAL - AUDITÓRIO"/>
    <s v="Cultural Heritage"/>
    <s v="Arquitetônico"/>
    <x v="0"/>
    <x v="5"/>
    <n v="0"/>
    <x v="22"/>
    <s v="SantaCatarina"/>
    <n v="0"/>
    <n v="75000"/>
    <e v="#N/A"/>
    <e v="#N/A"/>
  </r>
  <r>
    <s v="National Fund for Culture"/>
    <n v="999141"/>
    <s v="ESPAÇO CULTURAL DA GLÓRIA"/>
    <s v="Cultural Heritage"/>
    <s v="Arquitetônico"/>
    <x v="0"/>
    <x v="5"/>
    <n v="0"/>
    <x v="3"/>
    <s v="MinasGerais"/>
    <n v="0"/>
    <n v="49993.77"/>
    <e v="#N/A"/>
    <e v="#N/A"/>
  </r>
  <r>
    <s v="National Fund for Culture"/>
    <n v="5035"/>
    <s v="Estruturação do Hierofante Cia. Teatro"/>
    <s v="Performing Arts"/>
    <s v="Teatro"/>
    <x v="0"/>
    <x v="5"/>
    <n v="0"/>
    <x v="1"/>
    <s v="DistritoFederal"/>
    <n v="0"/>
    <n v="40000"/>
    <e v="#N/A"/>
    <e v="#N/A"/>
  </r>
  <r>
    <s v="National Fund for Culture"/>
    <n v="999160"/>
    <s v="EU SOU + 500"/>
    <s v="Performing Arts"/>
    <s v="Teatro"/>
    <x v="0"/>
    <x v="5"/>
    <n v="0"/>
    <x v="9"/>
    <s v="Paraná"/>
    <n v="0"/>
    <n v="30000"/>
    <e v="#N/A"/>
    <e v="#N/A"/>
  </r>
  <r>
    <s v="National Fund for Culture"/>
    <n v="6791"/>
    <s v="EVENTOS CULTURAIS DA PRÉ HISTÓRIA E DE HOJE"/>
    <s v="Integrated Arts"/>
    <s v="Artes Integradas"/>
    <x v="1"/>
    <x v="5"/>
    <n v="0"/>
    <x v="10"/>
    <s v="Piauí"/>
    <n v="0"/>
    <n v="70000"/>
    <e v="#N/A"/>
    <e v="#N/A"/>
  </r>
  <r>
    <s v="National Fund for Culture"/>
    <n v="5861"/>
    <s v="Eventos Especiais da V Edição do Festival Internacional de Teatro - Palco e Rua - FIT - BH - 2000 ."/>
    <s v="Performing Arts"/>
    <s v="Teatro"/>
    <x v="0"/>
    <x v="5"/>
    <n v="0"/>
    <x v="3"/>
    <s v="MinasGerais"/>
    <n v="0"/>
    <n v="50000"/>
    <e v="#N/A"/>
    <e v="#N/A"/>
  </r>
  <r>
    <s v="National Fund for Culture"/>
    <n v="7276"/>
    <s v="Eventos Especiais da V Ediçào do Festival Internacional de Teatro-Palco e Rua / Fit-BH/2000"/>
    <s v="Cultural Heritage"/>
    <s v="Acervo"/>
    <x v="0"/>
    <x v="5"/>
    <n v="0"/>
    <x v="3"/>
    <s v="MinasGerais"/>
    <n v="0"/>
    <n v="50000"/>
    <e v="#N/A"/>
    <e v="#N/A"/>
  </r>
  <r>
    <s v="National Fund for Culture"/>
    <n v="999225"/>
    <s v="Eventos Paralelos - 9A. Edição do Festival de Teatro de Curitiba"/>
    <s v="Performing Arts"/>
    <s v="Teatro"/>
    <x v="0"/>
    <x v="5"/>
    <n v="0"/>
    <x v="9"/>
    <s v="Paraná"/>
    <n v="0"/>
    <n v="62500"/>
    <e v="#N/A"/>
    <e v="#N/A"/>
  </r>
  <r>
    <s v="National Fund for Culture"/>
    <n v="998608"/>
    <s v="Experimental Circo Piauí"/>
    <s v="Performing Arts"/>
    <s v="Circo"/>
    <x v="3"/>
    <x v="5"/>
    <n v="0"/>
    <x v="10"/>
    <s v="Piauí"/>
    <n v="0"/>
    <n v="39627.120000000003"/>
    <e v="#N/A"/>
    <e v="#N/A"/>
  </r>
  <r>
    <s v="National Fund for Culture"/>
    <n v="5594"/>
    <s v="EXPOSIÇÃO 500 ANOS DE BRASIL NA BIBLIOTECA NACIONAL"/>
    <s v="Humanities"/>
    <s v="Evento Literário"/>
    <x v="3"/>
    <x v="5"/>
    <n v="0"/>
    <x v="5"/>
    <s v="RiodeJaneiro"/>
    <n v="0"/>
    <n v="150000"/>
    <e v="#N/A"/>
    <e v="#N/A"/>
  </r>
  <r>
    <s v="National Fund for Culture"/>
    <n v="6216"/>
    <s v="EXPOSIÇÃO AMATIWANÃ TRUMAI"/>
    <s v="Visual Arts"/>
    <s v="Plásticas"/>
    <x v="2"/>
    <x v="5"/>
    <n v="0"/>
    <x v="5"/>
    <s v="RiodeJaneiro"/>
    <n v="0"/>
    <n v="12260"/>
    <e v="#N/A"/>
    <e v="#N/A"/>
  </r>
  <r>
    <s v="National Fund for Culture"/>
    <n v="6830"/>
    <s v="EXPOSIÇÃO ITINERANTE &quot;O IMPERADOR VIAJANTE D. PEDRO II REDESCOBRE O BRASIL&quot;."/>
    <s v="Visual Arts"/>
    <s v="Exposição Itinerante"/>
    <x v="0"/>
    <x v="5"/>
    <n v="0"/>
    <x v="5"/>
    <s v="RiodeJaneiro"/>
    <n v="0"/>
    <n v="10556"/>
    <e v="#N/A"/>
    <e v="#N/A"/>
  </r>
  <r>
    <s v="National Fund for Culture"/>
    <n v="6221"/>
    <s v="EXPRESSIONISMO ALEMÃO - DESTAQUES DO MUSEU VON DER HEDYDT DE WUPPETAL"/>
    <s v="Cultural Heritage"/>
    <s v="História"/>
    <x v="1"/>
    <x v="5"/>
    <n v="0"/>
    <x v="1"/>
    <s v="DistritoFederal"/>
    <n v="0"/>
    <n v="30000"/>
    <e v="#N/A"/>
    <e v="#N/A"/>
  </r>
  <r>
    <s v="National Fund for Culture"/>
    <n v="2457"/>
    <s v="FEFOL - Festival de Folclore"/>
    <s v="Cultural Heritage"/>
    <s v="Artesanato/Folclore"/>
    <x v="1"/>
    <x v="5"/>
    <n v="0"/>
    <x v="12"/>
    <s v="SãoPaulo"/>
    <n v="0"/>
    <n v="100000"/>
    <e v="#N/A"/>
    <e v="#N/A"/>
  </r>
  <r>
    <s v="National Fund for Culture"/>
    <n v="5534"/>
    <s v="Feira de Livros- VI Fenart"/>
    <s v="Humanities"/>
    <s v="Evento Literário"/>
    <x v="3"/>
    <x v="5"/>
    <n v="0"/>
    <x v="8"/>
    <s v="Paraíba"/>
    <n v="0"/>
    <n v="8000"/>
    <e v="#N/A"/>
    <e v="#N/A"/>
  </r>
  <r>
    <s v="National Fund for Culture"/>
    <n v="6668"/>
    <s v="Feira de Teatro (II)"/>
    <s v="Performing Arts"/>
    <s v="Teatro"/>
    <x v="0"/>
    <x v="5"/>
    <n v="0"/>
    <x v="15"/>
    <s v="Amazonas"/>
    <n v="0"/>
    <n v="30000"/>
    <e v="#N/A"/>
    <e v="#N/A"/>
  </r>
  <r>
    <s v="National Fund for Culture"/>
    <n v="5764"/>
    <s v="FERCAPO (XXV) - Festival Nacional da Canção Popular"/>
    <s v="Music"/>
    <s v="Música Popular"/>
    <x v="4"/>
    <x v="5"/>
    <n v="0"/>
    <x v="9"/>
    <s v="Paraná"/>
    <n v="0"/>
    <n v="100000"/>
    <e v="#N/A"/>
    <e v="#N/A"/>
  </r>
  <r>
    <s v="National Fund for Culture"/>
    <n v="5616"/>
    <s v="Fernando Velloso"/>
    <s v="Humanities"/>
    <s v="Edição de Livros"/>
    <x v="4"/>
    <x v="5"/>
    <n v="0"/>
    <x v="3"/>
    <s v="MinasGerais"/>
    <n v="0"/>
    <n v="50000"/>
    <e v="#N/A"/>
    <e v="#N/A"/>
  </r>
  <r>
    <s v="National Fund for Culture"/>
    <n v="2118"/>
    <s v="FESTA DA PADROEIRA SENHORA SANT´ANA"/>
    <s v="Integrated Arts"/>
    <s v="Artes Integradas"/>
    <x v="1"/>
    <x v="5"/>
    <n v="0"/>
    <x v="6"/>
    <s v="Ceará"/>
    <n v="0"/>
    <n v="15000"/>
    <e v="#N/A"/>
    <e v="#N/A"/>
  </r>
  <r>
    <s v="National Fund for Culture"/>
    <n v="6712"/>
    <s v="Festa de Final de Ano"/>
    <s v="Music"/>
    <s v="Música Popular"/>
    <x v="4"/>
    <x v="5"/>
    <n v="0"/>
    <x v="18"/>
    <s v="MatoGrosso"/>
    <n v="0"/>
    <n v="40000"/>
    <e v="#N/A"/>
    <e v="#N/A"/>
  </r>
  <r>
    <s v="National Fund for Culture"/>
    <n v="7299"/>
    <s v="Festa de São Benedito - 7.218"/>
    <s v="Cultural Heritage"/>
    <s v="Artesanato/Folclore"/>
    <x v="1"/>
    <x v="5"/>
    <n v="0"/>
    <x v="17"/>
    <s v="Maranhão"/>
    <n v="0"/>
    <n v="6433"/>
    <e v="#N/A"/>
    <e v="#N/A"/>
  </r>
  <r>
    <s v="National Fund for Culture"/>
    <n v="2364"/>
    <s v="FESTA DO DIVINO ESPÍRITO SANTO"/>
    <s v="Integrated Arts"/>
    <s v="Artes Integradas"/>
    <x v="1"/>
    <x v="5"/>
    <n v="0"/>
    <x v="17"/>
    <s v="Maranhão"/>
    <n v="0"/>
    <n v="30015"/>
    <e v="#N/A"/>
    <e v="#N/A"/>
  </r>
  <r>
    <s v="National Fund for Culture"/>
    <n v="2648"/>
    <s v="FESTA DO DIVINO ESPÍRITO SANTO"/>
    <s v="Cultural Heritage"/>
    <s v="Artesanato/Folclore"/>
    <x v="1"/>
    <x v="5"/>
    <n v="0"/>
    <x v="1"/>
    <s v="DistritoFederal"/>
    <n v="0"/>
    <n v="30000"/>
    <e v="#N/A"/>
    <e v="#N/A"/>
  </r>
  <r>
    <s v="National Fund for Culture"/>
    <n v="2141"/>
    <s v="FESTA FOLCLÓRICA E POPULAR DE SÃO PEDRO"/>
    <s v="Cultural Heritage"/>
    <s v="Artesanato/Folclore"/>
    <x v="1"/>
    <x v="5"/>
    <n v="0"/>
    <x v="21"/>
    <s v="Bahia"/>
    <n v="0"/>
    <n v="87930"/>
    <e v="#N/A"/>
    <e v="#N/A"/>
  </r>
  <r>
    <s v="National Fund for Culture"/>
    <n v="1216"/>
    <s v="FESTAS JUNINAS DE FORTALEZA"/>
    <s v="Cultural Heritage"/>
    <s v="Arquitetônico"/>
    <x v="0"/>
    <x v="5"/>
    <n v="0"/>
    <x v="6"/>
    <s v="Ceará"/>
    <n v="0"/>
    <n v="200000"/>
    <e v="#N/A"/>
    <e v="#N/A"/>
  </r>
  <r>
    <s v="National Fund for Culture"/>
    <n v="5050"/>
    <s v="Festival 2000 (II)"/>
    <s v="Music"/>
    <s v="Música Erudita"/>
    <x v="0"/>
    <x v="5"/>
    <n v="0"/>
    <x v="5"/>
    <s v="RiodeJaneiro"/>
    <n v="0"/>
    <n v="30000"/>
    <e v="#N/A"/>
    <e v="#N/A"/>
  </r>
  <r>
    <s v="National Fund for Culture"/>
    <n v="6001"/>
    <s v="Festival da Música Gaúcha e Nativista - (1º)"/>
    <s v="Music"/>
    <s v="Música Popular"/>
    <x v="4"/>
    <x v="5"/>
    <n v="0"/>
    <x v="9"/>
    <s v="Paraná"/>
    <n v="0"/>
    <n v="30000"/>
    <e v="#N/A"/>
    <e v="#N/A"/>
  </r>
  <r>
    <s v="National Fund for Culture"/>
    <n v="5219"/>
    <s v="Festival de Artes da Cidade de Goiás - III FESTGO 1"/>
    <s v="Music"/>
    <s v="Música Popular"/>
    <x v="4"/>
    <x v="5"/>
    <n v="0"/>
    <x v="14"/>
    <s v="Goiás"/>
    <n v="0"/>
    <n v="33564"/>
    <e v="#N/A"/>
    <e v="#N/A"/>
  </r>
  <r>
    <s v="National Fund for Culture"/>
    <n v="6653"/>
    <s v="Festival de Artes de São Cristóvâo ( 27º )"/>
    <s v="Music"/>
    <s v="Música Popular"/>
    <x v="4"/>
    <x v="5"/>
    <n v="0"/>
    <x v="7"/>
    <s v="Sergipe"/>
    <n v="0"/>
    <n v="20000"/>
    <e v="#N/A"/>
    <e v="#N/A"/>
  </r>
  <r>
    <s v="National Fund for Culture"/>
    <n v="297"/>
    <s v="Festival de Brasília do Cinema Brasileiro (XXXIII)"/>
    <s v="Audiovisual"/>
    <s v="Difusão"/>
    <x v="5"/>
    <x v="5"/>
    <n v="0"/>
    <x v="1"/>
    <s v="DistritoFederal"/>
    <n v="0"/>
    <n v="80000"/>
    <e v="#N/A"/>
    <e v="#N/A"/>
  </r>
  <r>
    <s v="National Fund for Culture"/>
    <n v="234"/>
    <s v="Festival de Cinema Brasileiro de Miami (IV)"/>
    <s v="Audiovisual"/>
    <s v="Difusão"/>
    <x v="5"/>
    <x v="5"/>
    <n v="0"/>
    <x v="5"/>
    <s v="RiodeJaneiro"/>
    <n v="0"/>
    <n v="15000"/>
    <e v="#N/A"/>
    <e v="#N/A"/>
  </r>
  <r>
    <s v="National Fund for Culture"/>
    <n v="165"/>
    <s v="Festival de Cinema de Curitiba (IV)"/>
    <s v="Audiovisual"/>
    <s v="Difusão"/>
    <x v="5"/>
    <x v="5"/>
    <n v="0"/>
    <x v="9"/>
    <s v="Paraná"/>
    <n v="0"/>
    <n v="10000"/>
    <e v="#N/A"/>
    <e v="#N/A"/>
  </r>
  <r>
    <s v="National Fund for Culture"/>
    <n v="6404"/>
    <s v="Festival de Cinema de Natal (XI)"/>
    <s v="Audiovisual"/>
    <s v="Difusão"/>
    <x v="5"/>
    <x v="5"/>
    <n v="0"/>
    <x v="19"/>
    <s v="RioGrandedoNorte"/>
    <n v="0"/>
    <n v="15000"/>
    <e v="#N/A"/>
    <e v="#N/A"/>
  </r>
  <r>
    <s v="National Fund for Culture"/>
    <n v="103"/>
    <s v="Festival de Cinema do Recife (IV)"/>
    <s v="Audiovisual"/>
    <s v="Difusão"/>
    <x v="5"/>
    <x v="5"/>
    <n v="0"/>
    <x v="4"/>
    <s v="Pernambuco"/>
    <n v="0"/>
    <n v="30000"/>
    <e v="#N/A"/>
    <e v="#N/A"/>
  </r>
  <r>
    <s v="National Fund for Culture"/>
    <n v="5847"/>
    <s v="Festival de Dança do Recife - V"/>
    <s v="Performing Arts"/>
    <s v="Dança"/>
    <x v="3"/>
    <x v="5"/>
    <n v="0"/>
    <x v="4"/>
    <s v="Pernambuco"/>
    <n v="0"/>
    <n v="22500"/>
    <e v="#N/A"/>
    <e v="#N/A"/>
  </r>
  <r>
    <s v="National Fund for Culture"/>
    <n v="5226"/>
    <s v="Festival de Dança do Rio de Janeiro (XIII) e (III) Fórum de Debate da Dança"/>
    <s v="Performing Arts"/>
    <s v="Dança"/>
    <x v="3"/>
    <x v="5"/>
    <n v="0"/>
    <x v="1"/>
    <s v="DistritoFederal"/>
    <n v="0"/>
    <n v="30000"/>
    <e v="#N/A"/>
    <e v="#N/A"/>
  </r>
  <r>
    <s v="National Fund for Culture"/>
    <n v="5052"/>
    <s v="Festival de Dança do Triângulo - XIII"/>
    <s v="Performing Arts"/>
    <s v="Dança"/>
    <x v="3"/>
    <x v="5"/>
    <n v="0"/>
    <x v="3"/>
    <s v="MinasGerais"/>
    <n v="0"/>
    <n v="30000"/>
    <e v="#N/A"/>
    <e v="#N/A"/>
  </r>
  <r>
    <s v="National Fund for Culture"/>
    <n v="6755"/>
    <s v="Festival de Fim de Ano"/>
    <s v="Integrated Arts"/>
    <s v="Artes Integradas"/>
    <x v="1"/>
    <x v="5"/>
    <n v="0"/>
    <x v="18"/>
    <s v="MatoGrosso"/>
    <n v="0"/>
    <n v="60000"/>
    <e v="#N/A"/>
    <e v="#N/A"/>
  </r>
  <r>
    <s v="National Fund for Culture"/>
    <n v="18"/>
    <s v="Festival de Gramado - Cinema Latino e Brasileiro (XXVIII)"/>
    <s v="Audiovisual"/>
    <s v="Difusão"/>
    <x v="5"/>
    <x v="5"/>
    <n v="0"/>
    <x v="0"/>
    <s v="RioGrandedoSul"/>
    <n v="0"/>
    <n v="80000"/>
    <e v="#N/A"/>
    <e v="#N/A"/>
  </r>
  <r>
    <s v="National Fund for Culture"/>
    <n v="62"/>
    <s v="Festival de Guarnicê de Cine Vídeo (XXIII)"/>
    <s v="Audiovisual"/>
    <s v="Difusão"/>
    <x v="5"/>
    <x v="5"/>
    <n v="0"/>
    <x v="17"/>
    <s v="Maranhão"/>
    <n v="0"/>
    <n v="20000"/>
    <e v="#N/A"/>
    <e v="#N/A"/>
  </r>
  <r>
    <s v="National Fund for Culture"/>
    <n v="5132"/>
    <s v="Festival de Inverno da Universidade Federal de Santa Maria"/>
    <s v="Music"/>
    <s v="Música Erudita"/>
    <x v="0"/>
    <x v="5"/>
    <n v="0"/>
    <x v="0"/>
    <s v="RioGrandedoSul"/>
    <n v="0"/>
    <n v="22500"/>
    <e v="#N/A"/>
    <e v="#N/A"/>
  </r>
  <r>
    <s v="National Fund for Culture"/>
    <n v="998800"/>
    <s v="Festival de Música de Montenegro (13º)"/>
    <s v="Music"/>
    <s v="Música Popular"/>
    <x v="4"/>
    <x v="5"/>
    <n v="0"/>
    <x v="0"/>
    <s v="RioGrandedoSul"/>
    <n v="0"/>
    <n v="30000"/>
    <e v="#N/A"/>
    <e v="#N/A"/>
  </r>
  <r>
    <s v="National Fund for Culture"/>
    <n v="5105"/>
    <s v="Festival de Música Popular Nordestina (1º)"/>
    <s v="Music"/>
    <s v="Música Popular"/>
    <x v="4"/>
    <x v="5"/>
    <n v="0"/>
    <x v="8"/>
    <s v="Paraíba"/>
    <n v="0"/>
    <n v="36000"/>
    <e v="#N/A"/>
    <e v="#N/A"/>
  </r>
  <r>
    <s v="National Fund for Culture"/>
    <n v="6415"/>
    <s v="Festival de Vídeo de Teresina (VIII)"/>
    <s v="Audiovisual"/>
    <s v="Difusão"/>
    <x v="5"/>
    <x v="5"/>
    <n v="0"/>
    <x v="10"/>
    <s v="Piauí"/>
    <n v="0"/>
    <n v="10000"/>
    <e v="#N/A"/>
    <e v="#N/A"/>
  </r>
  <r>
    <s v="National Fund for Culture"/>
    <n v="6827"/>
    <s v="FESTIVAL INFANTIL DE ARTE E LAZER DO PANTANAL"/>
    <s v="Integrated Arts"/>
    <s v="Artes Integradas"/>
    <x v="1"/>
    <x v="5"/>
    <n v="0"/>
    <x v="18"/>
    <s v="MatoGrosso"/>
    <n v="0"/>
    <n v="52400"/>
    <e v="#N/A"/>
    <e v="#N/A"/>
  </r>
  <r>
    <s v="National Fund for Culture"/>
    <n v="161"/>
    <s v="Festival Internacional de Curtas Metragens de São Paulo (XI)"/>
    <s v="Audiovisual"/>
    <s v="Difusão"/>
    <x v="5"/>
    <x v="5"/>
    <n v="0"/>
    <x v="12"/>
    <s v="SãoPaulo"/>
    <n v="0"/>
    <n v="15000"/>
    <e v="#N/A"/>
    <e v="#N/A"/>
  </r>
  <r>
    <s v="National Fund for Culture"/>
    <n v="999235"/>
    <s v="Festival Internacional de Dança de Belo Horizonte - FID 2000"/>
    <s v="Performing Arts"/>
    <s v="Dança"/>
    <x v="3"/>
    <x v="5"/>
    <n v="0"/>
    <x v="3"/>
    <s v="MinasGerais"/>
    <n v="0"/>
    <n v="50000"/>
    <e v="#N/A"/>
    <e v="#N/A"/>
  </r>
  <r>
    <s v="National Fund for Culture"/>
    <n v="998685"/>
    <s v="Festival Internacional de Música Colonial Brasileira e Música Antiga (XI)"/>
    <s v="Music"/>
    <s v="Música Popular"/>
    <x v="4"/>
    <x v="5"/>
    <n v="0"/>
    <x v="3"/>
    <s v="MinasGerais"/>
    <n v="0"/>
    <n v="40000"/>
    <e v="#N/A"/>
    <e v="#N/A"/>
  </r>
  <r>
    <s v="National Fund for Culture"/>
    <n v="999237"/>
    <s v="Festival Internacional de Teatro de Bonecos de Canela - 2000"/>
    <s v="Performing Arts"/>
    <s v="Teatro"/>
    <x v="0"/>
    <x v="5"/>
    <n v="0"/>
    <x v="0"/>
    <s v="RioGrandedoSul"/>
    <n v="0"/>
    <n v="37500"/>
    <e v="#N/A"/>
    <e v="#N/A"/>
  </r>
  <r>
    <s v="National Fund for Culture"/>
    <n v="999227"/>
    <s v="Festival Meia Ponta - 1ª Edição"/>
    <s v="Performing Arts"/>
    <s v="Dança"/>
    <x v="3"/>
    <x v="5"/>
    <n v="0"/>
    <x v="22"/>
    <s v="SantaCatarina"/>
    <n v="0"/>
    <n v="30000"/>
    <e v="#N/A"/>
    <e v="#N/A"/>
  </r>
  <r>
    <s v="National Fund for Culture"/>
    <n v="998395"/>
    <s v="Festival Nacional de Dança (XIX)"/>
    <s v="Performing Arts"/>
    <s v="Dança"/>
    <x v="3"/>
    <x v="5"/>
    <n v="0"/>
    <x v="5"/>
    <s v="RiodeJaneiro"/>
    <n v="0"/>
    <n v="30000"/>
    <e v="#N/A"/>
    <e v="#N/A"/>
  </r>
  <r>
    <s v="National Fund for Culture"/>
    <n v="999212"/>
    <s v="Festival Nacional de Teatro, Dança e Música"/>
    <s v="Performing Arts"/>
    <s v="Teatro"/>
    <x v="0"/>
    <x v="5"/>
    <n v="0"/>
    <x v="8"/>
    <s v="Paraíba"/>
    <n v="0"/>
    <n v="50000"/>
    <e v="#N/A"/>
    <e v="#N/A"/>
  </r>
  <r>
    <s v="National Fund for Culture"/>
    <n v="998634"/>
    <s v="Festival Pau Brasil - 500 Anos de Cultura Popular"/>
    <s v="Music"/>
    <s v="Áreas Integradas"/>
    <x v="0"/>
    <x v="5"/>
    <n v="0"/>
    <x v="4"/>
    <s v="Pernambuco"/>
    <n v="0"/>
    <n v="15000"/>
    <e v="#N/A"/>
    <e v="#N/A"/>
  </r>
  <r>
    <s v="National Fund for Culture"/>
    <n v="5399"/>
    <s v="Festival Unicanto de Corais/Fase Regional/Programação Artística (7ª)"/>
    <s v="Music"/>
    <s v="Música Erudita"/>
    <x v="0"/>
    <x v="5"/>
    <n v="0"/>
    <x v="9"/>
    <s v="Paraná"/>
    <n v="0"/>
    <n v="30000"/>
    <e v="#N/A"/>
    <e v="#N/A"/>
  </r>
  <r>
    <s v="National Fund for Culture"/>
    <n v="6028"/>
    <s v="Festival Villa-Lobos (38º)"/>
    <s v="Music"/>
    <s v="Música Popular"/>
    <x v="4"/>
    <x v="5"/>
    <n v="0"/>
    <x v="5"/>
    <s v="RiodeJaneiro"/>
    <n v="0"/>
    <n v="20000"/>
    <e v="#N/A"/>
    <e v="#N/A"/>
  </r>
  <r>
    <s v="National Fund for Culture"/>
    <n v="999183"/>
    <s v="Filo 2000 de Todas as Artes"/>
    <s v="Performing Arts"/>
    <s v="Teatro"/>
    <x v="0"/>
    <x v="5"/>
    <n v="0"/>
    <x v="9"/>
    <s v="Paraná"/>
    <n v="0"/>
    <n v="62500"/>
    <e v="#N/A"/>
    <e v="#N/A"/>
  </r>
  <r>
    <s v="National Fund for Culture"/>
    <n v="5254"/>
    <s v="Filo 2000, de Todas as Artes - Projetos de Maio - (EMENDA PARLAMENTAR)"/>
    <s v="Performing Arts"/>
    <s v="Teatro"/>
    <x v="0"/>
    <x v="5"/>
    <n v="0"/>
    <x v="9"/>
    <s v="Paraná"/>
    <n v="0"/>
    <n v="50000"/>
    <e v="#N/A"/>
    <e v="#N/A"/>
  </r>
  <r>
    <s v="National Fund for Culture"/>
    <n v="5183"/>
    <s v="Filo 2000, de Todas as Artes/ Projetos de Maio / Oficinas de Mascara Teatral / Circo, Palhacos"/>
    <s v="Performing Arts"/>
    <s v="Teatro"/>
    <x v="0"/>
    <x v="5"/>
    <n v="0"/>
    <x v="9"/>
    <s v="Paraná"/>
    <n v="0"/>
    <n v="62500"/>
    <e v="#N/A"/>
    <e v="#N/A"/>
  </r>
  <r>
    <s v="National Fund for Culture"/>
    <n v="185"/>
    <s v="Florianópolis Audiovisual Mercosul (IV)"/>
    <s v="Audiovisual"/>
    <s v="Difusão"/>
    <x v="5"/>
    <x v="5"/>
    <n v="0"/>
    <x v="22"/>
    <s v="SantaCatarina"/>
    <n v="0"/>
    <n v="20000"/>
    <e v="#N/A"/>
    <e v="#N/A"/>
  </r>
  <r>
    <s v="National Fund for Culture"/>
    <n v="992557"/>
    <s v="Formação Territorial do Brasil"/>
    <s v="Cultural Heritage"/>
    <s v="História"/>
    <x v="1"/>
    <x v="5"/>
    <n v="0"/>
    <x v="5"/>
    <s v="RiodeJaneiro"/>
    <n v="0"/>
    <n v="42360.1"/>
    <e v="#N/A"/>
    <e v="#N/A"/>
  </r>
  <r>
    <s v="National Fund for Culture"/>
    <n v="6322"/>
    <s v="Galpão Cine Horto 2000"/>
    <s v="Performing Arts"/>
    <s v="Teatro"/>
    <x v="0"/>
    <x v="5"/>
    <n v="0"/>
    <x v="3"/>
    <s v="MinasGerais"/>
    <n v="0"/>
    <n v="19952"/>
    <e v="#N/A"/>
    <e v="#N/A"/>
  </r>
  <r>
    <s v="National Fund for Culture"/>
    <n v="2053"/>
    <s v="GALPÃO DA CULTURA"/>
    <s v="Cultural Heritage"/>
    <s v="Arquitetônico"/>
    <x v="0"/>
    <x v="5"/>
    <n v="0"/>
    <x v="9"/>
    <s v="Paraná"/>
    <n v="0"/>
    <n v="100000"/>
    <e v="#N/A"/>
    <e v="#N/A"/>
  </r>
  <r>
    <s v="National Fund for Culture"/>
    <n v="5332"/>
    <s v="Geraldo Espíndola - 30 Anos Nesse Mato"/>
    <s v="Music"/>
    <s v="Música Popular"/>
    <x v="4"/>
    <x v="5"/>
    <n v="0"/>
    <x v="26"/>
    <s v="MatoGrossodoSul"/>
    <n v="0"/>
    <n v="37500"/>
    <e v="#N/A"/>
    <e v="#N/A"/>
  </r>
  <r>
    <s v="National Fund for Culture"/>
    <n v="252"/>
    <s v="Gilberto Freyre - O Redescobridor do Brasil"/>
    <s v="Audiovisual"/>
    <s v="Produção Cinematográfica"/>
    <x v="2"/>
    <x v="5"/>
    <n v="0"/>
    <x v="4"/>
    <s v="Pernambuco"/>
    <n v="0"/>
    <n v="40000"/>
    <e v="#N/A"/>
    <e v="#N/A"/>
  </r>
  <r>
    <s v="National Fund for Culture"/>
    <n v="6468"/>
    <s v="Grande Prêmio Cinema Brasil Ano 2"/>
    <s v="Audiovisual"/>
    <s v="Difusão"/>
    <x v="5"/>
    <x v="5"/>
    <n v="0"/>
    <x v="5"/>
    <s v="RiodeJaneiro"/>
    <n v="0"/>
    <n v="720000"/>
    <e v="#N/A"/>
    <e v="#N/A"/>
  </r>
  <r>
    <s v="National Fund for Culture"/>
    <n v="6061"/>
    <s v="Gravação do CD Tributo à Música Popular Brasileira da Orquestra Camerata Florianópolis"/>
    <s v="Music"/>
    <s v="Música Instrumental"/>
    <x v="4"/>
    <x v="5"/>
    <n v="0"/>
    <x v="22"/>
    <s v="SantaCatarina"/>
    <n v="0"/>
    <n v="68573.600000000006"/>
    <e v="#N/A"/>
    <e v="#N/A"/>
  </r>
  <r>
    <s v="National Fund for Culture"/>
    <n v="6168"/>
    <s v="GRUPO NOSSA SENHORA DO ROSÁRIO"/>
    <s v="Integrated Arts"/>
    <s v="Artes Integradas"/>
    <x v="1"/>
    <x v="5"/>
    <n v="0"/>
    <x v="3"/>
    <s v="MinasGerais"/>
    <n v="0"/>
    <n v="5352"/>
    <e v="#N/A"/>
    <e v="#N/A"/>
  </r>
  <r>
    <s v="National Fund for Culture"/>
    <n v="5589"/>
    <s v="GUSTAVO CAPANEMA O INTELECTUAL E A POLITICA"/>
    <s v="Humanities"/>
    <s v="Evento Literário"/>
    <x v="3"/>
    <x v="5"/>
    <n v="0"/>
    <x v="3"/>
    <s v="MinasGerais"/>
    <n v="0"/>
    <n v="33202.959999999999"/>
    <e v="#N/A"/>
    <e v="#N/A"/>
  </r>
  <r>
    <s v="National Fund for Culture"/>
    <n v="5496"/>
    <s v="História das Folias de Momo de 1908 a 1950"/>
    <s v="Music"/>
    <s v="Música Popular"/>
    <x v="4"/>
    <x v="5"/>
    <n v="0"/>
    <x v="9"/>
    <s v="Paraná"/>
    <n v="0"/>
    <n v="31500"/>
    <e v="#N/A"/>
    <e v="#N/A"/>
  </r>
  <r>
    <s v="National Fund for Culture"/>
    <n v="6186"/>
    <s v="I.H.G.B."/>
    <s v="Cultural Heritage"/>
    <s v="Arquitetônico"/>
    <x v="0"/>
    <x v="5"/>
    <n v="0"/>
    <x v="5"/>
    <s v="RiodeJaneiro"/>
    <n v="0"/>
    <n v="30000"/>
    <e v="#N/A"/>
    <e v="#N/A"/>
  </r>
  <r>
    <s v="National Fund for Culture"/>
    <n v="6817"/>
    <s v="Identificação, Inventário e Restauração de Acervos da Cultura Popular"/>
    <s v="Cultural Heritage"/>
    <s v="Acervo"/>
    <x v="0"/>
    <x v="5"/>
    <n v="0"/>
    <x v="5"/>
    <s v="RiodeJaneiro"/>
    <n v="0"/>
    <n v="27224.6"/>
    <e v="#N/A"/>
    <e v="#N/A"/>
  </r>
  <r>
    <s v="National Fund for Culture"/>
    <n v="5"/>
    <s v="Igarassu"/>
    <s v="Audiovisual"/>
    <s v="Produção Cinematográfica"/>
    <x v="2"/>
    <x v="5"/>
    <n v="0"/>
    <x v="4"/>
    <s v="Pernambuco"/>
    <n v="0"/>
    <n v="10000"/>
    <e v="#N/A"/>
    <e v="#N/A"/>
  </r>
  <r>
    <s v="National Fund for Culture"/>
    <n v="1347"/>
    <s v="IGREJA DE NOSSA SENHORA DO CARMO DE PIRACURUCA"/>
    <s v="Cultural Heritage"/>
    <s v="Arquitetônico"/>
    <x v="0"/>
    <x v="5"/>
    <n v="0"/>
    <x v="10"/>
    <s v="Piauí"/>
    <n v="0"/>
    <n v="46676"/>
    <e v="#N/A"/>
    <e v="#N/A"/>
  </r>
  <r>
    <s v="National Fund for Culture"/>
    <n v="1346"/>
    <s v="IGREJA NOSSA SENHORA DA CONCEIÇÃO"/>
    <s v="Cultural Heritage"/>
    <s v="Arquitetônico"/>
    <x v="0"/>
    <x v="5"/>
    <n v="0"/>
    <x v="4"/>
    <s v="Pernambuco"/>
    <n v="0"/>
    <n v="88888.9"/>
    <e v="#N/A"/>
    <e v="#N/A"/>
  </r>
  <r>
    <s v="National Fund for Culture"/>
    <n v="997875"/>
    <s v="IGREJA SANTA RITA"/>
    <s v="Cultural Heritage"/>
    <s v="Arquitetônico"/>
    <x v="0"/>
    <x v="5"/>
    <n v="0"/>
    <x v="8"/>
    <s v="Paraíba"/>
    <n v="0"/>
    <n v="100000"/>
    <e v="#N/A"/>
    <e v="#N/A"/>
  </r>
  <r>
    <s v="National Fund for Culture"/>
    <n v="1283"/>
    <s v="II Bienal de Artes Visuais do Mercosul"/>
    <s v="Humanities"/>
    <s v="Obras de Referência"/>
    <x v="4"/>
    <x v="5"/>
    <n v="0"/>
    <x v="0"/>
    <s v="RioGrandedoSul"/>
    <n v="0"/>
    <n v="150000"/>
    <e v="#N/A"/>
    <e v="#N/A"/>
  </r>
  <r>
    <s v="National Fund for Culture"/>
    <n v="5591"/>
    <s v="II FÓRUM INTERNACIONAL DE INTEGRAÇÃO ARTES SEM FRONTEIRA"/>
    <s v="Humanities"/>
    <s v="Evento Literário"/>
    <x v="3"/>
    <x v="5"/>
    <n v="0"/>
    <x v="12"/>
    <s v="SãoPaulo"/>
    <n v="0"/>
    <n v="50000"/>
    <e v="#N/A"/>
    <e v="#N/A"/>
  </r>
  <r>
    <s v="National Fund for Culture"/>
    <n v="6232"/>
    <s v="III Encontro das Filarmônicas da Bahia  / Festa das Centenárias"/>
    <s v="Music"/>
    <s v="Música Popular"/>
    <x v="4"/>
    <x v="5"/>
    <n v="0"/>
    <x v="21"/>
    <s v="Bahia"/>
    <n v="0"/>
    <n v="50000"/>
    <e v="#N/A"/>
    <e v="#N/A"/>
  </r>
  <r>
    <s v="National Fund for Culture"/>
    <n v="6317"/>
    <s v="Iluminação da Cidade Cenográfica"/>
    <s v="Performing Arts"/>
    <s v="Teatro"/>
    <x v="0"/>
    <x v="5"/>
    <n v="0"/>
    <x v="10"/>
    <s v="Piauí"/>
    <n v="0"/>
    <n v="25000"/>
    <e v="#N/A"/>
    <e v="#N/A"/>
  </r>
  <r>
    <s v="National Fund for Culture"/>
    <n v="2726"/>
    <s v="ILUMINAÇÃO DAS BANDEIRAS EM FRENTE AO CONGRESSO NACIOANAL"/>
    <s v="Cultural Heritage"/>
    <s v="Arquitetônico"/>
    <x v="0"/>
    <x v="5"/>
    <n v="0"/>
    <x v="1"/>
    <s v="DistritoFederal"/>
    <n v="0"/>
    <n v="25877"/>
    <e v="#N/A"/>
    <e v="#N/A"/>
  </r>
  <r>
    <s v="National Fund for Culture"/>
    <n v="7221"/>
    <s v="Impl bibl. PM Iracemápolis/SP"/>
    <s v="Humanities"/>
    <s v="Biblioteca"/>
    <x v="3"/>
    <x v="5"/>
    <n v="0"/>
    <x v="12"/>
    <s v="SãoPaulo"/>
    <n v="0"/>
    <n v="40000"/>
    <e v="#N/A"/>
    <e v="#N/A"/>
  </r>
  <r>
    <s v="National Fund for Culture"/>
    <n v="7163"/>
    <s v="Impl. bibl. Icatu/MA"/>
    <s v="Humanities"/>
    <s v="Biblioteca"/>
    <x v="3"/>
    <x v="5"/>
    <n v="0"/>
    <x v="17"/>
    <s v="Maranhão"/>
    <n v="0"/>
    <n v="40000"/>
    <e v="#N/A"/>
    <e v="#N/A"/>
  </r>
  <r>
    <s v="National Fund for Culture"/>
    <n v="7235"/>
    <s v="Impl. Bibl. PM Acarí/RN."/>
    <s v="Humanities"/>
    <s v="Biblioteca"/>
    <x v="3"/>
    <x v="5"/>
    <n v="0"/>
    <x v="19"/>
    <s v="RioGrandedoNorte"/>
    <n v="0"/>
    <n v="40000"/>
    <e v="#N/A"/>
    <e v="#N/A"/>
  </r>
  <r>
    <s v="National Fund for Culture"/>
    <n v="7230"/>
    <s v="Impl. Bibl. PM Adebrac/Frutal/MG"/>
    <s v="Humanities"/>
    <s v="Biblioteca"/>
    <x v="3"/>
    <x v="5"/>
    <n v="0"/>
    <x v="3"/>
    <s v="MinasGerais"/>
    <n v="0"/>
    <n v="40000"/>
    <e v="#N/A"/>
    <e v="#N/A"/>
  </r>
  <r>
    <s v="National Fund for Culture"/>
    <n v="7232"/>
    <s v="Impl. Bibl. PM Águas de Santa Bárbara/SP"/>
    <s v="Humanities"/>
    <s v="Biblioteca"/>
    <x v="3"/>
    <x v="5"/>
    <n v="0"/>
    <x v="12"/>
    <s v="SãoPaulo"/>
    <n v="0"/>
    <n v="20000"/>
    <e v="#N/A"/>
    <e v="#N/A"/>
  </r>
  <r>
    <s v="National Fund for Culture"/>
    <n v="7264"/>
    <s v="Impl. Bibl. PM Almas/TO."/>
    <s v="Humanities"/>
    <s v="Biblioteca"/>
    <x v="3"/>
    <x v="5"/>
    <n v="0"/>
    <x v="2"/>
    <s v="Tocantins"/>
    <n v="0"/>
    <n v="40000"/>
    <e v="#N/A"/>
    <e v="#N/A"/>
  </r>
  <r>
    <s v="National Fund for Culture"/>
    <n v="7164"/>
    <s v="Impl. Bibl. PM Anapu/PA."/>
    <s v="Humanities"/>
    <s v="Biblioteca"/>
    <x v="3"/>
    <x v="5"/>
    <n v="0"/>
    <x v="11"/>
    <s v="Pará"/>
    <n v="0"/>
    <n v="40000"/>
    <e v="#N/A"/>
    <e v="#N/A"/>
  </r>
  <r>
    <s v="National Fund for Culture"/>
    <n v="7187"/>
    <s v="Impl. Bibl. PM Angra dos Reis/RJ."/>
    <s v="Humanities"/>
    <s v="Biblioteca"/>
    <x v="3"/>
    <x v="5"/>
    <n v="0"/>
    <x v="5"/>
    <s v="RiodeJaneiro"/>
    <n v="0"/>
    <n v="39949"/>
    <e v="#N/A"/>
    <e v="#N/A"/>
  </r>
  <r>
    <s v="National Fund for Culture"/>
    <n v="7263"/>
    <s v="Impl. Bibl. PM Ângulo/PR."/>
    <s v="Humanities"/>
    <s v="Biblioteca"/>
    <x v="3"/>
    <x v="5"/>
    <n v="0"/>
    <x v="9"/>
    <s v="Paraná"/>
    <n v="0"/>
    <n v="20000"/>
    <e v="#N/A"/>
    <e v="#N/A"/>
  </r>
  <r>
    <s v="National Fund for Culture"/>
    <n v="7217"/>
    <s v="Impl. Bibl. PM Araripe/CE."/>
    <s v="Humanities"/>
    <s v="Biblioteca"/>
    <x v="3"/>
    <x v="5"/>
    <n v="0"/>
    <x v="6"/>
    <s v="Ceará"/>
    <n v="0"/>
    <n v="40000"/>
    <e v="#N/A"/>
    <e v="#N/A"/>
  </r>
  <r>
    <s v="National Fund for Culture"/>
    <n v="7196"/>
    <s v="Impl. bibl. PM Argirita/MG"/>
    <s v="Humanities"/>
    <s v="Biblioteca"/>
    <x v="3"/>
    <x v="5"/>
    <n v="0"/>
    <x v="3"/>
    <s v="MinasGerais"/>
    <n v="0"/>
    <n v="20000"/>
    <e v="#N/A"/>
    <e v="#N/A"/>
  </r>
  <r>
    <s v="National Fund for Culture"/>
    <n v="7253"/>
    <s v="Impl. Bibl. PM Bela Vista da Caroba/PR."/>
    <s v="Humanities"/>
    <s v="Edição de Livros"/>
    <x v="4"/>
    <x v="5"/>
    <n v="0"/>
    <x v="9"/>
    <s v="Paraná"/>
    <n v="0"/>
    <n v="40000"/>
    <e v="#N/A"/>
    <e v="#N/A"/>
  </r>
  <r>
    <s v="National Fund for Culture"/>
    <n v="7228"/>
    <s v="Impl. Bibl. PM Boa Vista da Aparecida/PR."/>
    <s v="Humanities"/>
    <s v="Biblioteca"/>
    <x v="3"/>
    <x v="5"/>
    <n v="0"/>
    <x v="9"/>
    <s v="Paraná"/>
    <n v="0"/>
    <n v="40000"/>
    <e v="#N/A"/>
    <e v="#N/A"/>
  </r>
  <r>
    <s v="National Fund for Culture"/>
    <n v="7172"/>
    <s v="Impl. Bibl. PM Brasilândia/TO."/>
    <s v="Humanities"/>
    <s v="Biblioteca"/>
    <x v="3"/>
    <x v="5"/>
    <n v="0"/>
    <x v="2"/>
    <s v="Tocantins"/>
    <n v="0"/>
    <n v="20000"/>
    <e v="#N/A"/>
    <e v="#N/A"/>
  </r>
  <r>
    <s v="National Fund for Culture"/>
    <n v="7176"/>
    <s v="Impl. bibl. PM Buriti de Goiás/GO"/>
    <s v="Humanities"/>
    <s v="Biblioteca"/>
    <x v="3"/>
    <x v="5"/>
    <n v="0"/>
    <x v="14"/>
    <s v="Goiás"/>
    <n v="0"/>
    <n v="20000"/>
    <e v="#N/A"/>
    <e v="#N/A"/>
  </r>
  <r>
    <s v="National Fund for Culture"/>
    <n v="7154"/>
    <s v="Impl. Bibl. PM Caarapó/MS."/>
    <s v="Humanities"/>
    <s v="Biblioteca"/>
    <x v="3"/>
    <x v="5"/>
    <n v="0"/>
    <x v="26"/>
    <s v="MatoGrossodoSul"/>
    <n v="0"/>
    <n v="30000"/>
    <e v="#N/A"/>
    <e v="#N/A"/>
  </r>
  <r>
    <s v="National Fund for Culture"/>
    <n v="7169"/>
    <s v="Impl. Bibl. PM Campestre do Maranhão/MA."/>
    <s v="Humanities"/>
    <s v="Biblioteca"/>
    <x v="3"/>
    <x v="5"/>
    <n v="0"/>
    <x v="17"/>
    <s v="Maranhão"/>
    <n v="0"/>
    <n v="40000"/>
    <e v="#N/A"/>
    <e v="#N/A"/>
  </r>
  <r>
    <s v="National Fund for Culture"/>
    <n v="7261"/>
    <s v="Impl. bibl. PM Charqueada/SP"/>
    <s v="Humanities"/>
    <s v="Biblioteca"/>
    <x v="3"/>
    <x v="5"/>
    <n v="0"/>
    <x v="12"/>
    <s v="SãoPaulo"/>
    <n v="0"/>
    <n v="40000"/>
    <e v="#N/A"/>
    <e v="#N/A"/>
  </r>
  <r>
    <s v="National Fund for Culture"/>
    <n v="7174"/>
    <s v="Impl. Bibl. PM Clevelândia/PR."/>
    <s v="Humanities"/>
    <s v="Biblioteca"/>
    <x v="3"/>
    <x v="5"/>
    <n v="0"/>
    <x v="9"/>
    <s v="Paraná"/>
    <n v="0"/>
    <n v="40000"/>
    <e v="#N/A"/>
    <e v="#N/A"/>
  </r>
  <r>
    <s v="National Fund for Culture"/>
    <n v="7258"/>
    <s v="Impl. Bibl. PM Cocal de Telha/PI."/>
    <s v="Humanities"/>
    <s v="Biblioteca"/>
    <x v="3"/>
    <x v="5"/>
    <n v="0"/>
    <x v="10"/>
    <s v="Piauí"/>
    <n v="0"/>
    <n v="40000"/>
    <e v="#N/A"/>
    <e v="#N/A"/>
  </r>
  <r>
    <s v="National Fund for Culture"/>
    <n v="7167"/>
    <s v="Impl. Bibl. PM Coxim/MS."/>
    <s v="Humanities"/>
    <s v="Biblioteca"/>
    <x v="3"/>
    <x v="5"/>
    <n v="0"/>
    <x v="26"/>
    <s v="MatoGrossodoSul"/>
    <n v="0"/>
    <n v="40000"/>
    <e v="#N/A"/>
    <e v="#N/A"/>
  </r>
  <r>
    <s v="National Fund for Culture"/>
    <n v="7246"/>
    <s v="Impl. bibl. PM Dianópolis/TO"/>
    <s v="Humanities"/>
    <s v="Biblioteca"/>
    <x v="3"/>
    <x v="5"/>
    <n v="0"/>
    <x v="2"/>
    <s v="Tocantins"/>
    <n v="0"/>
    <n v="40000"/>
    <e v="#N/A"/>
    <e v="#N/A"/>
  </r>
  <r>
    <s v="National Fund for Culture"/>
    <n v="7173"/>
    <s v="Impl. bibl. PM Ererê/CE"/>
    <s v="Humanities"/>
    <s v="Biblioteca"/>
    <x v="3"/>
    <x v="5"/>
    <n v="0"/>
    <x v="6"/>
    <s v="Ceará"/>
    <n v="0"/>
    <n v="40000"/>
    <e v="#N/A"/>
    <e v="#N/A"/>
  </r>
  <r>
    <s v="National Fund for Culture"/>
    <n v="7175"/>
    <s v="Impl. bibl. PM Estrela D'Oeste/SP"/>
    <s v="Humanities"/>
    <s v="Biblioteca"/>
    <x v="3"/>
    <x v="5"/>
    <n v="0"/>
    <x v="12"/>
    <s v="SãoPaulo"/>
    <n v="0"/>
    <n v="40000"/>
    <e v="#N/A"/>
    <e v="#N/A"/>
  </r>
  <r>
    <s v="National Fund for Culture"/>
    <n v="7255"/>
    <s v="Impl. Bibl. PM Getulina/SP."/>
    <s v="Humanities"/>
    <s v="Biblioteca"/>
    <x v="3"/>
    <x v="5"/>
    <n v="0"/>
    <x v="12"/>
    <s v="SãoPaulo"/>
    <n v="0"/>
    <n v="40000"/>
    <e v="#N/A"/>
    <e v="#N/A"/>
  </r>
  <r>
    <s v="National Fund for Culture"/>
    <n v="7198"/>
    <s v="Impl. bibl. PM Goianá/MG"/>
    <s v="Humanities"/>
    <s v="Biblioteca"/>
    <x v="3"/>
    <x v="5"/>
    <n v="0"/>
    <x v="3"/>
    <s v="MinasGerais"/>
    <n v="0"/>
    <n v="20000"/>
    <e v="#N/A"/>
    <e v="#N/A"/>
  </r>
  <r>
    <s v="National Fund for Culture"/>
    <n v="7183"/>
    <s v="Impl. bibl. PM Guapiaçu/SP"/>
    <s v="Humanities"/>
    <s v="Biblioteca"/>
    <x v="3"/>
    <x v="5"/>
    <n v="0"/>
    <x v="12"/>
    <s v="SãoPaulo"/>
    <n v="0"/>
    <n v="40000"/>
    <e v="#N/A"/>
    <e v="#N/A"/>
  </r>
  <r>
    <s v="National Fund for Culture"/>
    <n v="7180"/>
    <s v="Impl. Bibl. PM Icapuí/CE."/>
    <s v="Humanities"/>
    <s v="Biblioteca"/>
    <x v="3"/>
    <x v="5"/>
    <n v="0"/>
    <x v="6"/>
    <s v="Ceará"/>
    <n v="0"/>
    <n v="40000"/>
    <e v="#N/A"/>
    <e v="#N/A"/>
  </r>
  <r>
    <s v="National Fund for Culture"/>
    <n v="7181"/>
    <s v="Impl. Bibl. PM Ivaiporã/PR."/>
    <s v="Humanities"/>
    <s v="Biblioteca"/>
    <x v="3"/>
    <x v="5"/>
    <n v="0"/>
    <x v="9"/>
    <s v="Paraná"/>
    <n v="0"/>
    <n v="40000"/>
    <e v="#N/A"/>
    <e v="#N/A"/>
  </r>
  <r>
    <s v="National Fund for Culture"/>
    <n v="7216"/>
    <s v="Impl. Bibl. PM Ivinhema/MS."/>
    <s v="Humanities"/>
    <s v="Biblioteca"/>
    <x v="3"/>
    <x v="5"/>
    <n v="0"/>
    <x v="26"/>
    <s v="MatoGrossodoSul"/>
    <n v="0"/>
    <n v="40000"/>
    <e v="#N/A"/>
    <e v="#N/A"/>
  </r>
  <r>
    <s v="National Fund for Culture"/>
    <n v="7272"/>
    <s v="Impl. Bibl. PM Jucas/CE"/>
    <s v="Humanities"/>
    <s v="Biblioteca"/>
    <x v="3"/>
    <x v="5"/>
    <n v="0"/>
    <x v="6"/>
    <s v="Ceará"/>
    <n v="0"/>
    <n v="40000"/>
    <e v="#N/A"/>
    <e v="#N/A"/>
  </r>
  <r>
    <s v="National Fund for Culture"/>
    <n v="7259"/>
    <s v="Impl. Bibl. PM Juquiá/SP"/>
    <s v="Humanities"/>
    <s v="Biblioteca"/>
    <x v="3"/>
    <x v="5"/>
    <n v="0"/>
    <x v="12"/>
    <s v="SãoPaulo"/>
    <n v="0"/>
    <n v="40000"/>
    <e v="#N/A"/>
    <e v="#N/A"/>
  </r>
  <r>
    <s v="National Fund for Culture"/>
    <n v="7212"/>
    <s v="Impl. Bibl. PM Lajedinho/BA."/>
    <s v="Humanities"/>
    <s v="Biblioteca"/>
    <x v="3"/>
    <x v="5"/>
    <n v="0"/>
    <x v="21"/>
    <s v="Bahia"/>
    <n v="0"/>
    <n v="20000"/>
    <e v="#N/A"/>
    <e v="#N/A"/>
  </r>
  <r>
    <s v="National Fund for Culture"/>
    <n v="7245"/>
    <s v="Impl. Bibl. PM Manfrinópolis"/>
    <s v="Humanities"/>
    <s v="Biblioteca"/>
    <x v="3"/>
    <x v="5"/>
    <n v="0"/>
    <x v="9"/>
    <s v="Paraná"/>
    <n v="0"/>
    <n v="40000"/>
    <e v="#N/A"/>
    <e v="#N/A"/>
  </r>
  <r>
    <s v="National Fund for Culture"/>
    <n v="7218"/>
    <s v="Impl. Bibl. PM Medianeira/PR."/>
    <s v="Humanities"/>
    <s v="Biblioteca"/>
    <x v="3"/>
    <x v="5"/>
    <n v="0"/>
    <x v="9"/>
    <s v="Paraná"/>
    <n v="0"/>
    <n v="40000"/>
    <e v="#N/A"/>
    <e v="#N/A"/>
  </r>
  <r>
    <s v="National Fund for Culture"/>
    <n v="7237"/>
    <s v="Impl. Bibl. PM Monte Negro/RO"/>
    <s v="Humanities"/>
    <s v="Biblioteca"/>
    <x v="3"/>
    <x v="5"/>
    <n v="0"/>
    <x v="23"/>
    <s v="Rondônia"/>
    <n v="0"/>
    <n v="83300"/>
    <e v="#N/A"/>
    <e v="#N/A"/>
  </r>
  <r>
    <s v="National Fund for Culture"/>
    <n v="7262"/>
    <s v="Impl. Bibl. PM Morro da Fumaça/SC"/>
    <s v="Humanities"/>
    <s v="Biblioteca"/>
    <x v="3"/>
    <x v="5"/>
    <n v="0"/>
    <x v="22"/>
    <s v="SantaCatarina"/>
    <n v="0"/>
    <n v="40000"/>
    <e v="#N/A"/>
    <e v="#N/A"/>
  </r>
  <r>
    <s v="National Fund for Culture"/>
    <n v="7197"/>
    <s v="Impl. bibl. PM Pequeri/MG"/>
    <s v="Humanities"/>
    <s v="Biblioteca"/>
    <x v="3"/>
    <x v="5"/>
    <n v="0"/>
    <x v="3"/>
    <s v="MinasGerais"/>
    <n v="0"/>
    <n v="20000"/>
    <e v="#N/A"/>
    <e v="#N/A"/>
  </r>
  <r>
    <s v="National Fund for Culture"/>
    <n v="7256"/>
    <s v="Impl. Bibl. PM Piçarras/SC."/>
    <s v="Humanities"/>
    <s v="Biblioteca"/>
    <x v="3"/>
    <x v="5"/>
    <n v="0"/>
    <x v="22"/>
    <s v="SantaCatarina"/>
    <n v="0"/>
    <n v="40000"/>
    <e v="#N/A"/>
    <e v="#N/A"/>
  </r>
  <r>
    <s v="National Fund for Culture"/>
    <n v="7189"/>
    <s v="Impl. Bibl. PM Pinheiral/RJ"/>
    <s v="Humanities"/>
    <s v="Biblioteca"/>
    <x v="3"/>
    <x v="5"/>
    <n v="0"/>
    <x v="5"/>
    <s v="RiodeJaneiro"/>
    <n v="0"/>
    <n v="39949"/>
    <e v="#N/A"/>
    <e v="#N/A"/>
  </r>
  <r>
    <s v="National Fund for Culture"/>
    <n v="7225"/>
    <s v="Impl. Bibl. PM Poço Dantas/PB"/>
    <s v="Humanities"/>
    <s v="Biblioteca"/>
    <x v="3"/>
    <x v="5"/>
    <n v="0"/>
    <x v="8"/>
    <s v="Paraíba"/>
    <n v="0"/>
    <n v="20000"/>
    <e v="#N/A"/>
    <e v="#N/A"/>
  </r>
  <r>
    <s v="National Fund for Culture"/>
    <n v="7159"/>
    <s v="Impl. bibl. PM Quatis/RJ"/>
    <s v="Humanities"/>
    <s v="Biblioteca"/>
    <x v="3"/>
    <x v="5"/>
    <n v="0"/>
    <x v="5"/>
    <s v="RiodeJaneiro"/>
    <n v="0"/>
    <n v="40000"/>
    <e v="#N/A"/>
    <e v="#N/A"/>
  </r>
  <r>
    <s v="National Fund for Culture"/>
    <n v="7247"/>
    <s v="Impl. Bibl. PM Renascença/PR"/>
    <s v="Humanities"/>
    <s v="Biblioteca"/>
    <x v="3"/>
    <x v="5"/>
    <n v="0"/>
    <x v="9"/>
    <s v="Paraná"/>
    <n v="0"/>
    <n v="40000"/>
    <e v="#N/A"/>
    <e v="#N/A"/>
  </r>
  <r>
    <s v="National Fund for Culture"/>
    <n v="7204"/>
    <s v="Impl. bibl. PM Riachinho/TO"/>
    <s v="Humanities"/>
    <s v="Biblioteca"/>
    <x v="3"/>
    <x v="5"/>
    <n v="0"/>
    <x v="2"/>
    <s v="Tocantins"/>
    <n v="0"/>
    <n v="20000"/>
    <e v="#N/A"/>
    <e v="#N/A"/>
  </r>
  <r>
    <s v="National Fund for Culture"/>
    <n v="7195"/>
    <s v="Impl. Bibl. PM Ribamar Fiquene/MA."/>
    <s v="Humanities"/>
    <s v="Biblioteca"/>
    <x v="3"/>
    <x v="5"/>
    <n v="0"/>
    <x v="17"/>
    <s v="Maranhão"/>
    <n v="0"/>
    <n v="50000"/>
    <e v="#N/A"/>
    <e v="#N/A"/>
  </r>
  <r>
    <s v="National Fund for Culture"/>
    <n v="7244"/>
    <s v="Impl. bibl. PM Rio Claro/RJ"/>
    <s v="Humanities"/>
    <s v="Biblioteca"/>
    <x v="3"/>
    <x v="5"/>
    <n v="0"/>
    <x v="5"/>
    <s v="RiodeJaneiro"/>
    <n v="0"/>
    <n v="40000"/>
    <e v="#N/A"/>
    <e v="#N/A"/>
  </r>
  <r>
    <s v="National Fund for Culture"/>
    <n v="7243"/>
    <s v="Impl. Bibl. PM Rio Claro/RJ."/>
    <s v="Humanities"/>
    <s v="Biblioteca"/>
    <x v="3"/>
    <x v="5"/>
    <n v="0"/>
    <x v="5"/>
    <s v="RiodeJaneiro"/>
    <n v="0"/>
    <n v="40000"/>
    <e v="#N/A"/>
    <e v="#N/A"/>
  </r>
  <r>
    <s v="National Fund for Culture"/>
    <n v="7267"/>
    <s v="Impl. Bibl. PM Rio Fortuna/SC."/>
    <s v="Humanities"/>
    <s v="Biblioteca"/>
    <x v="3"/>
    <x v="5"/>
    <n v="0"/>
    <x v="22"/>
    <s v="SantaCatarina"/>
    <n v="0"/>
    <n v="20000"/>
    <e v="#N/A"/>
    <e v="#N/A"/>
  </r>
  <r>
    <s v="National Fund for Culture"/>
    <n v="7252"/>
    <s v="Impl. Bibl. PM Salgado Filho/PR."/>
    <s v="Humanities"/>
    <s v="Biblioteca"/>
    <x v="3"/>
    <x v="5"/>
    <n v="0"/>
    <x v="9"/>
    <s v="Paraná"/>
    <n v="0"/>
    <n v="40000"/>
    <e v="#N/A"/>
    <e v="#N/A"/>
  </r>
  <r>
    <s v="National Fund for Culture"/>
    <n v="7222"/>
    <s v="Impl. Bibl. PM Santa Gertrudes/SP."/>
    <s v="Humanities"/>
    <s v="Biblioteca"/>
    <x v="3"/>
    <x v="5"/>
    <n v="0"/>
    <x v="12"/>
    <s v="SãoPaulo"/>
    <n v="0"/>
    <n v="40000"/>
    <e v="#N/A"/>
    <e v="#N/A"/>
  </r>
  <r>
    <s v="National Fund for Culture"/>
    <n v="7234"/>
    <s v="Impl. Bibl. PM Santa Lúcia/PR."/>
    <s v="Humanities"/>
    <s v="Biblioteca"/>
    <x v="3"/>
    <x v="5"/>
    <n v="0"/>
    <x v="9"/>
    <s v="Paraná"/>
    <n v="0"/>
    <n v="40000"/>
    <e v="#N/A"/>
    <e v="#N/A"/>
  </r>
  <r>
    <s v="National Fund for Culture"/>
    <n v="7209"/>
    <s v="Impl. Bibl. PM Santa Rita do Passa Quatro/SP"/>
    <s v="Humanities"/>
    <s v="Biblioteca"/>
    <x v="3"/>
    <x v="5"/>
    <n v="0"/>
    <x v="12"/>
    <s v="SãoPaulo"/>
    <n v="0"/>
    <n v="50000"/>
    <e v="#N/A"/>
    <e v="#N/A"/>
  </r>
  <r>
    <s v="National Fund for Culture"/>
    <n v="7268"/>
    <s v="Impl. Bibl. PM Santa Rosa de Lima/SC"/>
    <s v="Humanities"/>
    <s v="Biblioteca"/>
    <x v="3"/>
    <x v="5"/>
    <n v="0"/>
    <x v="22"/>
    <s v="SantaCatarina"/>
    <n v="0"/>
    <n v="20000"/>
    <e v="#N/A"/>
    <e v="#N/A"/>
  </r>
  <r>
    <s v="National Fund for Culture"/>
    <n v="7251"/>
    <s v="Impl. Bibl. PM Santarém/PA."/>
    <s v="Humanities"/>
    <s v="Biblioteca"/>
    <x v="3"/>
    <x v="5"/>
    <n v="0"/>
    <x v="11"/>
    <s v="Pará"/>
    <n v="0"/>
    <n v="40000"/>
    <e v="#N/A"/>
    <e v="#N/A"/>
  </r>
  <r>
    <s v="National Fund for Culture"/>
    <n v="7157"/>
    <s v="Impl. Bibl. PM São João do Piauí/PI."/>
    <s v="Humanities"/>
    <s v="Biblioteca"/>
    <x v="3"/>
    <x v="5"/>
    <n v="0"/>
    <x v="10"/>
    <s v="Piauí"/>
    <n v="0"/>
    <n v="40000"/>
    <e v="#N/A"/>
    <e v="#N/A"/>
  </r>
  <r>
    <s v="National Fund for Culture"/>
    <n v="7210"/>
    <s v="Impl. Bibl. PM São José do Xingu/MT."/>
    <s v="Humanities"/>
    <s v="Biblioteca"/>
    <x v="3"/>
    <x v="5"/>
    <n v="0"/>
    <x v="18"/>
    <s v="MatoGrosso"/>
    <n v="0"/>
    <n v="20000"/>
    <e v="#N/A"/>
    <e v="#N/A"/>
  </r>
  <r>
    <s v="National Fund for Culture"/>
    <n v="7250"/>
    <s v="Impl. Bibl. PM Senador Alexandre Costa/MA."/>
    <s v="Humanities"/>
    <s v="Biblioteca"/>
    <x v="3"/>
    <x v="5"/>
    <n v="0"/>
    <x v="17"/>
    <s v="Maranhão"/>
    <n v="0"/>
    <n v="40000"/>
    <e v="#N/A"/>
    <e v="#N/A"/>
  </r>
  <r>
    <s v="National Fund for Culture"/>
    <n v="7155"/>
    <s v="Impl. Bibl. PM Sociedade Civil de Interesse Público de Mage/RJ"/>
    <s v="Humanities"/>
    <s v="Biblioteca"/>
    <x v="3"/>
    <x v="5"/>
    <n v="0"/>
    <x v="5"/>
    <s v="RiodeJaneiro"/>
    <n v="0"/>
    <n v="39949"/>
    <e v="#N/A"/>
    <e v="#N/A"/>
  </r>
  <r>
    <s v="National Fund for Culture"/>
    <n v="7213"/>
    <s v="Impl. Bibl. PM Tamboril/CE."/>
    <s v="Humanities"/>
    <s v="Biblioteca"/>
    <x v="3"/>
    <x v="5"/>
    <n v="0"/>
    <x v="6"/>
    <s v="Ceará"/>
    <n v="0"/>
    <n v="40000"/>
    <e v="#N/A"/>
    <e v="#N/A"/>
  </r>
  <r>
    <s v="National Fund for Culture"/>
    <n v="7223"/>
    <s v="Impl. bibl. PM Tapiratiba/SP"/>
    <s v="Humanities"/>
    <s v="Biblioteca"/>
    <x v="3"/>
    <x v="5"/>
    <n v="0"/>
    <x v="12"/>
    <s v="SãoPaulo"/>
    <n v="0"/>
    <n v="40000"/>
    <e v="#N/A"/>
    <e v="#N/A"/>
  </r>
  <r>
    <s v="National Fund for Culture"/>
    <n v="7190"/>
    <s v="Impl. Bibl. PM Teresópolis/RJ."/>
    <s v="Humanities"/>
    <s v="Biblioteca"/>
    <x v="3"/>
    <x v="5"/>
    <n v="0"/>
    <x v="5"/>
    <s v="RiodeJaneiro"/>
    <n v="0"/>
    <n v="119847"/>
    <e v="#N/A"/>
    <e v="#N/A"/>
  </r>
  <r>
    <s v="National Fund for Culture"/>
    <n v="7156"/>
    <s v="Impl. Bibl. PM Turvelândia/GO."/>
    <s v="Humanities"/>
    <s v="Biblioteca"/>
    <x v="3"/>
    <x v="5"/>
    <n v="0"/>
    <x v="14"/>
    <s v="Goiás"/>
    <n v="0"/>
    <n v="20000"/>
    <e v="#N/A"/>
    <e v="#N/A"/>
  </r>
  <r>
    <s v="National Fund for Culture"/>
    <n v="7249"/>
    <s v="Impl. Bibl. PM Turvo/SC"/>
    <s v="Humanities"/>
    <s v="Biblioteca"/>
    <x v="3"/>
    <x v="5"/>
    <n v="0"/>
    <x v="22"/>
    <s v="SantaCatarina"/>
    <n v="0"/>
    <n v="40000"/>
    <e v="#N/A"/>
    <e v="#N/A"/>
  </r>
  <r>
    <s v="National Fund for Culture"/>
    <n v="7193"/>
    <s v="Impl. Bibl. PM Umari/CE."/>
    <s v="Humanities"/>
    <s v="Biblioteca"/>
    <x v="3"/>
    <x v="5"/>
    <n v="0"/>
    <x v="6"/>
    <s v="Ceará"/>
    <n v="0"/>
    <n v="40000"/>
    <e v="#N/A"/>
    <e v="#N/A"/>
  </r>
  <r>
    <s v="National Fund for Culture"/>
    <n v="7271"/>
    <s v="Impl. Bibl. PM Vítor Meireles/SC."/>
    <s v="Humanities"/>
    <s v="Biblioteca"/>
    <x v="3"/>
    <x v="5"/>
    <n v="0"/>
    <x v="22"/>
    <s v="SantaCatarina"/>
    <n v="0"/>
    <n v="40000"/>
    <e v="#N/A"/>
    <e v="#N/A"/>
  </r>
  <r>
    <s v="National Fund for Culture"/>
    <n v="7236"/>
    <s v="Impl.bibl. PM Seara/SC"/>
    <s v="Humanities"/>
    <s v="Biblioteca"/>
    <x v="3"/>
    <x v="5"/>
    <n v="0"/>
    <x v="22"/>
    <s v="SantaCatarina"/>
    <n v="0"/>
    <n v="40000"/>
    <e v="#N/A"/>
    <e v="#N/A"/>
  </r>
  <r>
    <s v="National Fund for Culture"/>
    <n v="7160"/>
    <s v="Implantação de biblioteca pública"/>
    <s v="Humanities"/>
    <s v="Biblioteca"/>
    <x v="3"/>
    <x v="5"/>
    <n v="0"/>
    <x v="11"/>
    <s v="Pará"/>
    <n v="0"/>
    <n v="40000"/>
    <e v="#N/A"/>
    <e v="#N/A"/>
  </r>
  <r>
    <s v="National Fund for Culture"/>
    <n v="7161"/>
    <s v="Implantação de biblioteca pública"/>
    <s v="Humanities"/>
    <s v="Biblioteca"/>
    <x v="3"/>
    <x v="5"/>
    <n v="0"/>
    <x v="21"/>
    <s v="Bahia"/>
    <n v="0"/>
    <n v="40000"/>
    <e v="#N/A"/>
    <e v="#N/A"/>
  </r>
  <r>
    <s v="National Fund for Culture"/>
    <n v="7162"/>
    <s v="Implantação de Biblioteca Pública"/>
    <s v="Humanities"/>
    <s v="Biblioteca"/>
    <x v="3"/>
    <x v="5"/>
    <n v="0"/>
    <x v="17"/>
    <s v="Maranhão"/>
    <n v="0"/>
    <n v="40000"/>
    <e v="#N/A"/>
    <e v="#N/A"/>
  </r>
  <r>
    <s v="National Fund for Culture"/>
    <n v="7165"/>
    <s v="Implantação de biblioteca pública"/>
    <s v="Humanities"/>
    <s v="Biblioteca"/>
    <x v="3"/>
    <x v="5"/>
    <n v="0"/>
    <x v="20"/>
    <s v="Alagoas"/>
    <n v="0"/>
    <n v="40000"/>
    <e v="#N/A"/>
    <e v="#N/A"/>
  </r>
  <r>
    <s v="National Fund for Culture"/>
    <n v="7166"/>
    <s v="Implantação de biblioteca pública"/>
    <s v="Humanities"/>
    <s v="Biblioteca"/>
    <x v="3"/>
    <x v="5"/>
    <n v="0"/>
    <x v="12"/>
    <s v="SãoPaulo"/>
    <n v="0"/>
    <n v="20000"/>
    <e v="#N/A"/>
    <e v="#N/A"/>
  </r>
  <r>
    <s v="National Fund for Culture"/>
    <n v="7168"/>
    <s v="Implantação de biblioteca pública"/>
    <s v="Humanities"/>
    <s v="Biblioteca"/>
    <x v="3"/>
    <x v="5"/>
    <n v="0"/>
    <x v="5"/>
    <s v="RiodeJaneiro"/>
    <n v="0"/>
    <n v="40000"/>
    <e v="#N/A"/>
    <e v="#N/A"/>
  </r>
  <r>
    <s v="National Fund for Culture"/>
    <n v="7170"/>
    <s v="Implantação de biblioteca pública"/>
    <s v="Humanities"/>
    <s v="Biblioteca"/>
    <x v="3"/>
    <x v="5"/>
    <n v="0"/>
    <x v="7"/>
    <s v="Sergipe"/>
    <n v="0"/>
    <n v="20000"/>
    <e v="#N/A"/>
    <e v="#N/A"/>
  </r>
  <r>
    <s v="National Fund for Culture"/>
    <n v="7171"/>
    <s v="Implantação de biblioteca pública"/>
    <s v="Humanities"/>
    <s v="Biblioteca"/>
    <x v="3"/>
    <x v="5"/>
    <n v="0"/>
    <x v="10"/>
    <s v="Piauí"/>
    <n v="0"/>
    <n v="40000"/>
    <e v="#N/A"/>
    <e v="#N/A"/>
  </r>
  <r>
    <s v="National Fund for Culture"/>
    <n v="7177"/>
    <s v="Implantação de biblioteca pública"/>
    <s v="Humanities"/>
    <s v="Biblioteca"/>
    <x v="3"/>
    <x v="5"/>
    <n v="0"/>
    <x v="0"/>
    <s v="RioGrandedoSul"/>
    <n v="0"/>
    <n v="20000"/>
    <e v="#N/A"/>
    <e v="#N/A"/>
  </r>
  <r>
    <s v="National Fund for Culture"/>
    <n v="7178"/>
    <s v="Implantação de biblioteca pública"/>
    <s v="Humanities"/>
    <s v="Biblioteca"/>
    <x v="3"/>
    <x v="5"/>
    <n v="0"/>
    <x v="21"/>
    <s v="Bahia"/>
    <n v="0"/>
    <n v="40000"/>
    <e v="#N/A"/>
    <e v="#N/A"/>
  </r>
  <r>
    <s v="National Fund for Culture"/>
    <n v="7179"/>
    <s v="Implantação de biblioteca pública"/>
    <s v="Humanities"/>
    <s v="Biblioteca"/>
    <x v="3"/>
    <x v="5"/>
    <n v="0"/>
    <x v="20"/>
    <s v="Alagoas"/>
    <n v="0"/>
    <n v="40000"/>
    <e v="#N/A"/>
    <e v="#N/A"/>
  </r>
  <r>
    <s v="National Fund for Culture"/>
    <n v="7182"/>
    <s v="Implantação de biblioteca pública"/>
    <s v="Humanities"/>
    <s v="Biblioteca"/>
    <x v="3"/>
    <x v="5"/>
    <n v="0"/>
    <x v="5"/>
    <s v="RiodeJaneiro"/>
    <n v="0"/>
    <n v="40000"/>
    <e v="#N/A"/>
    <e v="#N/A"/>
  </r>
  <r>
    <s v="National Fund for Culture"/>
    <n v="7185"/>
    <s v="Implantação de biblioteca pública"/>
    <s v="Humanities"/>
    <s v="Biblioteca"/>
    <x v="3"/>
    <x v="5"/>
    <n v="0"/>
    <x v="20"/>
    <s v="Alagoas"/>
    <n v="0"/>
    <n v="40000"/>
    <e v="#N/A"/>
    <e v="#N/A"/>
  </r>
  <r>
    <s v="National Fund for Culture"/>
    <n v="7186"/>
    <s v="Implantação de biblioteca pública"/>
    <s v="Humanities"/>
    <s v="Biblioteca"/>
    <x v="3"/>
    <x v="5"/>
    <n v="0"/>
    <x v="20"/>
    <s v="Alagoas"/>
    <n v="0"/>
    <n v="40000"/>
    <e v="#N/A"/>
    <e v="#N/A"/>
  </r>
  <r>
    <s v="National Fund for Culture"/>
    <n v="7188"/>
    <s v="Implantação de biblioteca pública"/>
    <s v="Humanities"/>
    <s v="Biblioteca"/>
    <x v="3"/>
    <x v="5"/>
    <n v="0"/>
    <x v="5"/>
    <s v="RiodeJaneiro"/>
    <n v="0"/>
    <n v="39949"/>
    <e v="#N/A"/>
    <e v="#N/A"/>
  </r>
  <r>
    <s v="National Fund for Culture"/>
    <n v="7191"/>
    <s v="Implantação de biblioteca pública"/>
    <s v="Humanities"/>
    <s v="Biblioteca"/>
    <x v="3"/>
    <x v="5"/>
    <n v="0"/>
    <x v="14"/>
    <s v="Goiás"/>
    <n v="0"/>
    <n v="40000"/>
    <e v="#N/A"/>
    <e v="#N/A"/>
  </r>
  <r>
    <s v="National Fund for Culture"/>
    <n v="7192"/>
    <s v="Implantação de biblioteca pública"/>
    <s v="Humanities"/>
    <s v="Biblioteca"/>
    <x v="3"/>
    <x v="5"/>
    <n v="0"/>
    <x v="14"/>
    <s v="Goiás"/>
    <n v="0"/>
    <n v="40000"/>
    <e v="#N/A"/>
    <e v="#N/A"/>
  </r>
  <r>
    <s v="National Fund for Culture"/>
    <n v="7194"/>
    <s v="Implantação de biblioteca pública"/>
    <s v="Humanities"/>
    <s v="Biblioteca"/>
    <x v="3"/>
    <x v="5"/>
    <n v="0"/>
    <x v="6"/>
    <s v="Ceará"/>
    <n v="0"/>
    <n v="40000"/>
    <e v="#N/A"/>
    <e v="#N/A"/>
  </r>
  <r>
    <s v="National Fund for Culture"/>
    <n v="7199"/>
    <s v="Implantação de biblioteca pública"/>
    <s v="Humanities"/>
    <s v="Biblioteca"/>
    <x v="3"/>
    <x v="5"/>
    <n v="0"/>
    <x v="17"/>
    <s v="Maranhão"/>
    <n v="0"/>
    <n v="40000"/>
    <e v="#N/A"/>
    <e v="#N/A"/>
  </r>
  <r>
    <s v="National Fund for Culture"/>
    <n v="7200"/>
    <s v="Implantação de biblioteca pública"/>
    <s v="Humanities"/>
    <s v="Biblioteca"/>
    <x v="3"/>
    <x v="5"/>
    <n v="0"/>
    <x v="5"/>
    <s v="RiodeJaneiro"/>
    <n v="0"/>
    <n v="40000"/>
    <e v="#N/A"/>
    <e v="#N/A"/>
  </r>
  <r>
    <s v="National Fund for Culture"/>
    <n v="7201"/>
    <s v="Implantação de biblioteca pública"/>
    <s v="Humanities"/>
    <s v="Biblioteca"/>
    <x v="3"/>
    <x v="5"/>
    <n v="0"/>
    <x v="2"/>
    <s v="Tocantins"/>
    <n v="0"/>
    <n v="40000"/>
    <e v="#N/A"/>
    <e v="#N/A"/>
  </r>
  <r>
    <s v="National Fund for Culture"/>
    <n v="7202"/>
    <s v="Implantação de biblioteca pública"/>
    <s v="Humanities"/>
    <s v="Biblioteca"/>
    <x v="3"/>
    <x v="5"/>
    <n v="0"/>
    <x v="11"/>
    <s v="Pará"/>
    <n v="0"/>
    <n v="40000"/>
    <e v="#N/A"/>
    <e v="#N/A"/>
  </r>
  <r>
    <s v="National Fund for Culture"/>
    <n v="7205"/>
    <s v="Implantação de biblioteca pública"/>
    <s v="Humanities"/>
    <s v="Biblioteca"/>
    <x v="3"/>
    <x v="5"/>
    <n v="0"/>
    <x v="0"/>
    <s v="RioGrandedoSul"/>
    <n v="0"/>
    <n v="20000"/>
    <e v="#N/A"/>
    <e v="#N/A"/>
  </r>
  <r>
    <s v="National Fund for Culture"/>
    <n v="7206"/>
    <s v="Implantação de biblioteca pública"/>
    <s v="Humanities"/>
    <s v="Biblioteca"/>
    <x v="3"/>
    <x v="5"/>
    <n v="0"/>
    <x v="0"/>
    <s v="RioGrandedoSul"/>
    <n v="0"/>
    <n v="40000"/>
    <e v="#N/A"/>
    <e v="#N/A"/>
  </r>
  <r>
    <s v="National Fund for Culture"/>
    <n v="7207"/>
    <s v="Implantação de biblioteca pública"/>
    <s v="Humanities"/>
    <s v="Biblioteca"/>
    <x v="3"/>
    <x v="5"/>
    <n v="0"/>
    <x v="12"/>
    <s v="SãoPaulo"/>
    <n v="0"/>
    <n v="40000"/>
    <e v="#N/A"/>
    <e v="#N/A"/>
  </r>
  <r>
    <s v="National Fund for Culture"/>
    <n v="7208"/>
    <s v="Implantação de biblioteca pública"/>
    <s v="Humanities"/>
    <s v="Biblioteca"/>
    <x v="3"/>
    <x v="5"/>
    <n v="0"/>
    <x v="21"/>
    <s v="Bahia"/>
    <n v="0"/>
    <n v="40000"/>
    <e v="#N/A"/>
    <e v="#N/A"/>
  </r>
  <r>
    <s v="National Fund for Culture"/>
    <n v="7211"/>
    <s v="Implantação de biblioteca pública"/>
    <s v="Humanities"/>
    <s v="Biblioteca"/>
    <x v="3"/>
    <x v="5"/>
    <n v="0"/>
    <x v="6"/>
    <s v="Ceará"/>
    <n v="0"/>
    <n v="40000"/>
    <e v="#N/A"/>
    <e v="#N/A"/>
  </r>
  <r>
    <s v="National Fund for Culture"/>
    <n v="7214"/>
    <s v="Implantação de biblioteca pública"/>
    <s v="Humanities"/>
    <s v="Biblioteca"/>
    <x v="3"/>
    <x v="5"/>
    <n v="0"/>
    <x v="11"/>
    <s v="Pará"/>
    <n v="0"/>
    <n v="40000"/>
    <e v="#N/A"/>
    <e v="#N/A"/>
  </r>
  <r>
    <s v="National Fund for Culture"/>
    <n v="7215"/>
    <s v="Implantação de biblioteca pública"/>
    <s v="Humanities"/>
    <s v="Biblioteca"/>
    <x v="3"/>
    <x v="5"/>
    <n v="0"/>
    <x v="6"/>
    <s v="Ceará"/>
    <n v="0"/>
    <n v="40000"/>
    <e v="#N/A"/>
    <e v="#N/A"/>
  </r>
  <r>
    <s v="National Fund for Culture"/>
    <n v="7219"/>
    <s v="Implantação de biblioteca pública"/>
    <s v="Humanities"/>
    <s v="Biblioteca"/>
    <x v="3"/>
    <x v="5"/>
    <n v="0"/>
    <x v="21"/>
    <s v="Bahia"/>
    <n v="0"/>
    <n v="40000"/>
    <e v="#N/A"/>
    <e v="#N/A"/>
  </r>
  <r>
    <s v="National Fund for Culture"/>
    <n v="7220"/>
    <s v="Implantação de biblioteca pública"/>
    <s v="Humanities"/>
    <s v="Biblioteca"/>
    <x v="3"/>
    <x v="5"/>
    <n v="0"/>
    <x v="4"/>
    <s v="Pernambuco"/>
    <n v="0"/>
    <n v="40000"/>
    <e v="#N/A"/>
    <e v="#N/A"/>
  </r>
  <r>
    <s v="National Fund for Culture"/>
    <n v="7224"/>
    <s v="Implantação de biblioteca pública"/>
    <s v="Humanities"/>
    <s v="Biblioteca"/>
    <x v="3"/>
    <x v="5"/>
    <n v="0"/>
    <x v="0"/>
    <s v="RioGrandedoSul"/>
    <n v="0"/>
    <n v="50000"/>
    <e v="#N/A"/>
    <e v="#N/A"/>
  </r>
  <r>
    <s v="National Fund for Culture"/>
    <n v="7227"/>
    <s v="Implantação de biblioteca pública"/>
    <s v="Humanities"/>
    <s v="Biblioteca"/>
    <x v="3"/>
    <x v="5"/>
    <n v="0"/>
    <x v="2"/>
    <s v="Tocantins"/>
    <n v="0"/>
    <n v="40000"/>
    <e v="#N/A"/>
    <e v="#N/A"/>
  </r>
  <r>
    <s v="National Fund for Culture"/>
    <n v="7229"/>
    <s v="Implantação de biblioteca pública"/>
    <s v="Humanities"/>
    <s v="Biblioteca"/>
    <x v="3"/>
    <x v="5"/>
    <n v="0"/>
    <x v="18"/>
    <s v="MatoGrosso"/>
    <n v="0"/>
    <n v="20000"/>
    <e v="#N/A"/>
    <e v="#N/A"/>
  </r>
  <r>
    <s v="National Fund for Culture"/>
    <n v="7231"/>
    <s v="Implantação de biblioteca pública"/>
    <s v="Humanities"/>
    <s v="Biblioteca"/>
    <x v="3"/>
    <x v="5"/>
    <n v="0"/>
    <x v="6"/>
    <s v="Ceará"/>
    <n v="0"/>
    <n v="40000"/>
    <e v="#N/A"/>
    <e v="#N/A"/>
  </r>
  <r>
    <s v="National Fund for Culture"/>
    <n v="7233"/>
    <s v="Implantação de biblioteca pública"/>
    <s v="Humanities"/>
    <s v="Biblioteca"/>
    <x v="3"/>
    <x v="5"/>
    <n v="0"/>
    <x v="12"/>
    <s v="SãoPaulo"/>
    <n v="0"/>
    <n v="40000"/>
    <e v="#N/A"/>
    <e v="#N/A"/>
  </r>
  <r>
    <s v="National Fund for Culture"/>
    <n v="7238"/>
    <s v="Implantação de biblioteca pública"/>
    <s v="Humanities"/>
    <s v="Biblioteca"/>
    <x v="3"/>
    <x v="5"/>
    <n v="0"/>
    <x v="18"/>
    <s v="MatoGrosso"/>
    <n v="0"/>
    <n v="100000"/>
    <e v="#N/A"/>
    <e v="#N/A"/>
  </r>
  <r>
    <s v="National Fund for Culture"/>
    <n v="7240"/>
    <s v="Implantação de biblioteca pública"/>
    <s v="Humanities"/>
    <s v="Biblioteca"/>
    <x v="3"/>
    <x v="5"/>
    <n v="0"/>
    <x v="17"/>
    <s v="Maranhão"/>
    <n v="0"/>
    <n v="100000"/>
    <e v="#N/A"/>
    <e v="#N/A"/>
  </r>
  <r>
    <s v="National Fund for Culture"/>
    <n v="7241"/>
    <s v="Implantação de biblioteca pública"/>
    <s v="Humanities"/>
    <s v="Biblioteca"/>
    <x v="3"/>
    <x v="5"/>
    <n v="0"/>
    <x v="18"/>
    <s v="MatoGrosso"/>
    <n v="0"/>
    <n v="100000"/>
    <e v="#N/A"/>
    <e v="#N/A"/>
  </r>
  <r>
    <s v="National Fund for Culture"/>
    <n v="7242"/>
    <s v="Implantação de biblioteca pública"/>
    <s v="Humanities"/>
    <s v="Biblioteca"/>
    <x v="3"/>
    <x v="5"/>
    <n v="0"/>
    <x v="2"/>
    <s v="Tocantins"/>
    <n v="0"/>
    <n v="40000"/>
    <e v="#N/A"/>
    <e v="#N/A"/>
  </r>
  <r>
    <s v="National Fund for Culture"/>
    <n v="7248"/>
    <s v="Implantação de biblioteca pública"/>
    <s v="Humanities"/>
    <s v="Biblioteca"/>
    <x v="3"/>
    <x v="5"/>
    <n v="0"/>
    <x v="2"/>
    <s v="Tocantins"/>
    <n v="0"/>
    <n v="40000"/>
    <e v="#N/A"/>
    <e v="#N/A"/>
  </r>
  <r>
    <s v="National Fund for Culture"/>
    <n v="7254"/>
    <s v="Implantação de biblioteca pública"/>
    <s v="Humanities"/>
    <s v="Biblioteca"/>
    <x v="3"/>
    <x v="5"/>
    <n v="0"/>
    <x v="21"/>
    <s v="Bahia"/>
    <n v="0"/>
    <n v="40000"/>
    <e v="#N/A"/>
    <e v="#N/A"/>
  </r>
  <r>
    <s v="National Fund for Culture"/>
    <n v="7257"/>
    <s v="Implantação de biblioteca pública"/>
    <s v="Humanities"/>
    <s v="Biblioteca"/>
    <x v="3"/>
    <x v="5"/>
    <n v="0"/>
    <x v="7"/>
    <s v="Sergipe"/>
    <n v="0"/>
    <n v="20000"/>
    <e v="#N/A"/>
    <e v="#N/A"/>
  </r>
  <r>
    <s v="National Fund for Culture"/>
    <n v="7260"/>
    <s v="Implantação de biblioteca pública"/>
    <s v="Humanities"/>
    <s v="Biblioteca"/>
    <x v="3"/>
    <x v="5"/>
    <n v="0"/>
    <x v="2"/>
    <s v="Tocantins"/>
    <n v="0"/>
    <n v="40000"/>
    <e v="#N/A"/>
    <e v="#N/A"/>
  </r>
  <r>
    <s v="National Fund for Culture"/>
    <n v="7265"/>
    <s v="Implantação de biblioteca pública"/>
    <s v="Humanities"/>
    <s v="Biblioteca"/>
    <x v="3"/>
    <x v="5"/>
    <n v="0"/>
    <x v="17"/>
    <s v="Maranhão"/>
    <n v="0"/>
    <n v="40000"/>
    <e v="#N/A"/>
    <e v="#N/A"/>
  </r>
  <r>
    <s v="National Fund for Culture"/>
    <n v="7266"/>
    <s v="Implantação de biblioteca pública"/>
    <s v="Humanities"/>
    <s v="Biblioteca"/>
    <x v="3"/>
    <x v="5"/>
    <n v="0"/>
    <x v="5"/>
    <s v="RiodeJaneiro"/>
    <n v="0"/>
    <n v="40000"/>
    <e v="#N/A"/>
    <e v="#N/A"/>
  </r>
  <r>
    <s v="National Fund for Culture"/>
    <n v="7269"/>
    <s v="Implantação de biblioteca pública"/>
    <s v="Humanities"/>
    <s v="Biblioteca"/>
    <x v="3"/>
    <x v="5"/>
    <n v="0"/>
    <x v="8"/>
    <s v="Paraíba"/>
    <n v="0"/>
    <n v="40000"/>
    <e v="#N/A"/>
    <e v="#N/A"/>
  </r>
  <r>
    <s v="National Fund for Culture"/>
    <n v="7270"/>
    <s v="Implantação de biblioteca pública"/>
    <s v="Humanities"/>
    <s v="Biblioteca"/>
    <x v="3"/>
    <x v="5"/>
    <n v="0"/>
    <x v="8"/>
    <s v="Paraíba"/>
    <n v="0"/>
    <n v="4000000"/>
    <e v="#N/A"/>
    <e v="#N/A"/>
  </r>
  <r>
    <s v="National Fund for Culture"/>
    <n v="7274"/>
    <s v="Implantação de biblioteca pública"/>
    <s v="Humanities"/>
    <s v="Biblioteca"/>
    <x v="3"/>
    <x v="5"/>
    <n v="0"/>
    <x v="12"/>
    <s v="SãoPaulo"/>
    <n v="0"/>
    <n v="50000"/>
    <e v="#N/A"/>
    <e v="#N/A"/>
  </r>
  <r>
    <s v="National Fund for Culture"/>
    <n v="7203"/>
    <s v="implantação de Biblioteca Pública."/>
    <s v="Humanities"/>
    <s v="Biblioteca"/>
    <x v="3"/>
    <x v="5"/>
    <n v="0"/>
    <x v="3"/>
    <s v="MinasGerais"/>
    <n v="0"/>
    <n v="40000"/>
    <e v="#N/A"/>
    <e v="#N/A"/>
  </r>
  <r>
    <s v="National Fund for Culture"/>
    <n v="2088"/>
    <s v="IMPLANTAÇÃO DE CENTRO CULTURAL"/>
    <s v="Cultural Heritage"/>
    <s v="Arquitetônico"/>
    <x v="0"/>
    <x v="5"/>
    <n v="0"/>
    <x v="5"/>
    <s v="RiodeJaneiro"/>
    <n v="0"/>
    <n v="150000"/>
    <e v="#N/A"/>
    <e v="#N/A"/>
  </r>
  <r>
    <s v="National Fund for Culture"/>
    <n v="2146"/>
    <s v="IMPLANTAÇÃO DE CENTRO CULTURAL"/>
    <s v="Cultural Heritage"/>
    <s v="Arquitetônico"/>
    <x v="0"/>
    <x v="5"/>
    <n v="0"/>
    <x v="9"/>
    <s v="Paraná"/>
    <n v="0"/>
    <n v="93750"/>
    <e v="#N/A"/>
    <e v="#N/A"/>
  </r>
  <r>
    <s v="National Fund for Culture"/>
    <n v="2369"/>
    <s v="IMPLANTAÇÃO DE CENTRO CULTURAL"/>
    <s v="Cultural Heritage"/>
    <s v="Arquitetônico"/>
    <x v="0"/>
    <x v="5"/>
    <n v="0"/>
    <x v="25"/>
    <s v="Acre"/>
    <n v="0"/>
    <n v="49999.26"/>
    <e v="#N/A"/>
    <e v="#N/A"/>
  </r>
  <r>
    <s v="National Fund for Culture"/>
    <n v="2759"/>
    <s v="IMPLANTAÇÃO DE CENTRO CULTURAL"/>
    <s v="Cultural Heritage"/>
    <s v="Arquitetônico"/>
    <x v="0"/>
    <x v="5"/>
    <n v="0"/>
    <x v="21"/>
    <s v="Bahia"/>
    <n v="0"/>
    <n v="80000"/>
    <e v="#N/A"/>
    <e v="#N/A"/>
  </r>
  <r>
    <s v="National Fund for Culture"/>
    <n v="3064"/>
    <s v="IMPLANTAÇÃO DE CENTRO CULTURAL"/>
    <s v="Cultural Heritage"/>
    <s v="Arquitetônico"/>
    <x v="0"/>
    <x v="5"/>
    <n v="0"/>
    <x v="0"/>
    <s v="RioGrandedoSul"/>
    <n v="0"/>
    <n v="70000"/>
    <e v="#N/A"/>
    <e v="#N/A"/>
  </r>
  <r>
    <s v="National Fund for Culture"/>
    <n v="6106"/>
    <s v="IMPLANTAÇÃO DE CENTRO CULTURAL"/>
    <s v="Cultural Heritage"/>
    <s v="Arquitetônico"/>
    <x v="0"/>
    <x v="5"/>
    <n v="0"/>
    <x v="11"/>
    <s v="Pará"/>
    <n v="0"/>
    <n v="70000"/>
    <e v="#N/A"/>
    <e v="#N/A"/>
  </r>
  <r>
    <s v="National Fund for Culture"/>
    <n v="2680"/>
    <s v="IMPLANTAÇÃO DE CENTRO CULTURAL - CONSTRUÇÃO DE ARQUIBANCADAS"/>
    <s v="Cultural Heritage"/>
    <s v="Arquitetônico"/>
    <x v="0"/>
    <x v="5"/>
    <n v="0"/>
    <x v="15"/>
    <s v="Amazonas"/>
    <n v="0"/>
    <n v="110000"/>
    <e v="#N/A"/>
    <e v="#N/A"/>
  </r>
  <r>
    <s v="National Fund for Culture"/>
    <n v="2149"/>
    <s v="IMPLANTAÇÃO DE CENTRO CULTURAL EM CIDADE GAÚCHA/RS"/>
    <s v="Cultural Heritage"/>
    <s v="Arquitetônico"/>
    <x v="0"/>
    <x v="5"/>
    <n v="0"/>
    <x v="9"/>
    <s v="Paraná"/>
    <n v="0"/>
    <n v="70000"/>
    <e v="#N/A"/>
    <e v="#N/A"/>
  </r>
  <r>
    <s v="National Fund for Culture"/>
    <n v="3197"/>
    <s v="IMPLANTAÇÃO DE CENTRO CULTURAL EM IMPERATRIZ - REFORMA DA ACADEMIA IMPERATRIZENSE DE LETRAS"/>
    <s v="Cultural Heritage"/>
    <s v="Arquitetônico"/>
    <x v="0"/>
    <x v="5"/>
    <n v="0"/>
    <x v="17"/>
    <s v="Maranhão"/>
    <n v="0"/>
    <n v="62220"/>
    <e v="#N/A"/>
    <e v="#N/A"/>
  </r>
  <r>
    <s v="National Fund for Culture"/>
    <n v="2145"/>
    <s v="IMPLANTAÇÃO DE CENTRO CULTURAL EM LINHARES"/>
    <s v="Cultural Heritage"/>
    <s v="Arquitetônico"/>
    <x v="0"/>
    <x v="5"/>
    <n v="0"/>
    <x v="16"/>
    <s v="EspíritoSanto"/>
    <n v="0"/>
    <n v="150000"/>
    <e v="#N/A"/>
    <e v="#N/A"/>
  </r>
  <r>
    <s v="National Fund for Culture"/>
    <n v="2130"/>
    <s v="IMPLANTAÇÃO DE CENTRO CULTURAL EM RIO DAS FLORES"/>
    <s v="Cultural Heritage"/>
    <s v="Arquitetônico"/>
    <x v="0"/>
    <x v="5"/>
    <n v="0"/>
    <x v="5"/>
    <s v="RiodeJaneiro"/>
    <n v="0"/>
    <n v="75000"/>
    <e v="#N/A"/>
    <e v="#N/A"/>
  </r>
  <r>
    <s v="National Fund for Culture"/>
    <n v="2262"/>
    <s v="IMPLANTAÇÃO DE CENTRO CULTURAL NO MUNICÍPIO DE ÂNGULO"/>
    <s v="Cultural Heritage"/>
    <s v="Arquitetônico"/>
    <x v="0"/>
    <x v="5"/>
    <n v="0"/>
    <x v="9"/>
    <s v="Paraná"/>
    <n v="0"/>
    <n v="75000"/>
    <e v="#N/A"/>
    <e v="#N/A"/>
  </r>
  <r>
    <s v="National Fund for Culture"/>
    <n v="1197"/>
    <s v="IMPLANTAÇÃO DE ESPAÇO CULTRAL"/>
    <s v="Cultural Heritage"/>
    <s v="Arquitetônico"/>
    <x v="0"/>
    <x v="5"/>
    <n v="0"/>
    <x v="4"/>
    <s v="Pernambuco"/>
    <n v="0"/>
    <n v="220000"/>
    <e v="#N/A"/>
    <e v="#N/A"/>
  </r>
  <r>
    <s v="National Fund for Culture"/>
    <n v="1198"/>
    <s v="IMPLANTAÇÃO DE ESPAÇO CULTRAL"/>
    <s v="Cultural Heritage"/>
    <s v="Arquitetônico"/>
    <x v="0"/>
    <x v="5"/>
    <n v="0"/>
    <x v="4"/>
    <s v="Pernambuco"/>
    <n v="0"/>
    <n v="82500"/>
    <e v="#N/A"/>
    <e v="#N/A"/>
  </r>
  <r>
    <s v="National Fund for Culture"/>
    <n v="1199"/>
    <s v="IMPLANTAÇÃO DE ESPAÇO CULTRAL"/>
    <s v="Cultural Heritage"/>
    <s v="Arquitetônico"/>
    <x v="0"/>
    <x v="5"/>
    <n v="0"/>
    <x v="4"/>
    <s v="Pernambuco"/>
    <n v="0"/>
    <n v="80000"/>
    <e v="#N/A"/>
    <e v="#N/A"/>
  </r>
  <r>
    <s v="National Fund for Culture"/>
    <n v="2045"/>
    <s v="IMPLANTAÇÃO DE ESPAÇO CULTURAL"/>
    <s v="Cultural Heritage"/>
    <s v="Arquitetônico"/>
    <x v="0"/>
    <x v="5"/>
    <n v="0"/>
    <x v="9"/>
    <s v="Paraná"/>
    <n v="0"/>
    <n v="50000"/>
    <e v="#N/A"/>
    <e v="#N/A"/>
  </r>
  <r>
    <s v="National Fund for Culture"/>
    <n v="2097"/>
    <s v="IMPLANTAÇÃO DE ESPAÇO CULTURAL"/>
    <s v="Cultural Heritage"/>
    <s v="Arquitetônico"/>
    <x v="0"/>
    <x v="5"/>
    <n v="0"/>
    <x v="18"/>
    <s v="MatoGrosso"/>
    <n v="0"/>
    <n v="300000"/>
    <e v="#N/A"/>
    <e v="#N/A"/>
  </r>
  <r>
    <s v="National Fund for Culture"/>
    <n v="2423"/>
    <s v="IMPLANTAÇÃO DE ESPAÇO CULTURAL"/>
    <s v="Cultural Heritage"/>
    <s v="Arquitetônico"/>
    <x v="0"/>
    <x v="5"/>
    <n v="0"/>
    <x v="3"/>
    <s v="MinasGerais"/>
    <n v="0"/>
    <n v="250000"/>
    <e v="#N/A"/>
    <e v="#N/A"/>
  </r>
  <r>
    <s v="National Fund for Culture"/>
    <n v="2730"/>
    <s v="IMPLANTAÇÃO DE ESPAÇO CULTURAL - TÉRMINO DO TEATRO MUNICIPAL"/>
    <s v="Cultural Heritage"/>
    <s v="Arquitetônico"/>
    <x v="0"/>
    <x v="5"/>
    <n v="0"/>
    <x v="3"/>
    <s v="MinasGerais"/>
    <n v="0"/>
    <n v="125000"/>
    <e v="#N/A"/>
    <e v="#N/A"/>
  </r>
  <r>
    <s v="National Fund for Culture"/>
    <n v="2056"/>
    <s v="IMPLANTAÇÃO DE ESPAÇO CULTURAL NO IRCH DA UEL"/>
    <s v="Cultural Heritage"/>
    <s v="Arquitetônico"/>
    <x v="0"/>
    <x v="5"/>
    <n v="0"/>
    <x v="9"/>
    <s v="Paraná"/>
    <n v="0"/>
    <n v="60000"/>
    <e v="#N/A"/>
    <e v="#N/A"/>
  </r>
  <r>
    <s v="National Fund for Culture"/>
    <n v="6195"/>
    <s v="IMPLANTAÇÃO DE ESPAÇO CULTURAL-EQUIPAMENTO DO TEATRO MUNICIPAL"/>
    <s v="Cultural Heritage"/>
    <s v="Arquitetônico"/>
    <x v="0"/>
    <x v="5"/>
    <n v="0"/>
    <x v="3"/>
    <s v="MinasGerais"/>
    <n v="0"/>
    <n v="105160"/>
    <e v="#N/A"/>
    <e v="#N/A"/>
  </r>
  <r>
    <s v="National Fund for Culture"/>
    <n v="6878"/>
    <s v="IMPLANTAÇÃO DE OFICINAS CULTURAIS"/>
    <s v="Cultural Heritage"/>
    <s v="Arquitetônico"/>
    <x v="0"/>
    <x v="5"/>
    <n v="0"/>
    <x v="10"/>
    <s v="Piauí"/>
    <n v="0"/>
    <n v="60000"/>
    <e v="#N/A"/>
    <e v="#N/A"/>
  </r>
  <r>
    <s v="National Fund for Culture"/>
    <n v="6178"/>
    <s v="IMPLANTAÇÃO DE OFICINAS DE ARTE"/>
    <s v="Cultural Heritage"/>
    <s v="Arquitetônico"/>
    <x v="0"/>
    <x v="5"/>
    <n v="0"/>
    <x v="3"/>
    <s v="MinasGerais"/>
    <n v="0"/>
    <n v="120000"/>
    <e v="#N/A"/>
    <e v="#N/A"/>
  </r>
  <r>
    <s v="National Fund for Culture"/>
    <n v="1088"/>
    <s v="IMPLANTAÇÃO DE OFICINAS DE ARTES INTEGRADAS/CENTRO COMUNITÁRIO DE ARTES E OFICINAS E OFÍCIOS DAS VER"/>
    <s v="Integrated Arts"/>
    <s v="Artes Integradas"/>
    <x v="1"/>
    <x v="5"/>
    <n v="0"/>
    <x v="4"/>
    <s v="Pernambuco"/>
    <n v="0"/>
    <n v="44854"/>
    <e v="#N/A"/>
    <e v="#N/A"/>
  </r>
  <r>
    <s v="National Fund for Culture"/>
    <n v="2057"/>
    <s v="IMPLANTAÇÃO DE UM CENTRO CULTURAL EM JURUTI"/>
    <s v="Cultural Heritage"/>
    <s v="Arquitetônico"/>
    <x v="0"/>
    <x v="5"/>
    <n v="0"/>
    <x v="11"/>
    <s v="Pará"/>
    <n v="0"/>
    <n v="130000"/>
    <e v="#N/A"/>
    <e v="#N/A"/>
  </r>
  <r>
    <s v="National Fund for Culture"/>
    <n v="2762"/>
    <s v="IMPLANTAÇÃO DO CENTRO CULTURAL"/>
    <s v="Cultural Heritage"/>
    <s v="Arquitetônico"/>
    <x v="0"/>
    <x v="5"/>
    <n v="0"/>
    <x v="21"/>
    <s v="Bahia"/>
    <n v="0"/>
    <n v="100000"/>
    <e v="#N/A"/>
    <e v="#N/A"/>
  </r>
  <r>
    <s v="National Fund for Culture"/>
    <n v="2043"/>
    <s v="IMPLANTAÇÃO DO CENTRO CULTURAL DE CURVELO"/>
    <s v="Cultural Heritage"/>
    <s v="Arquitetônico"/>
    <x v="0"/>
    <x v="5"/>
    <n v="0"/>
    <x v="3"/>
    <s v="MinasGerais"/>
    <n v="0"/>
    <n v="200000"/>
    <e v="#N/A"/>
    <e v="#N/A"/>
  </r>
  <r>
    <s v="National Fund for Culture"/>
    <n v="1218"/>
    <s v="Implantação do Centro Cultural do Município de Santana do Acarau"/>
    <s v="Cultural Heritage"/>
    <s v="Arquitetônico"/>
    <x v="0"/>
    <x v="5"/>
    <n v="0"/>
    <x v="6"/>
    <s v="Ceará"/>
    <n v="0"/>
    <n v="79223.63"/>
    <e v="#N/A"/>
    <e v="#N/A"/>
  </r>
  <r>
    <s v="National Fund for Culture"/>
    <n v="1188"/>
    <s v="IMPLANTAÇÃO E CONSTRUÇÃO DE CENTRO CULTURAL"/>
    <s v="Cultural Heritage"/>
    <s v="Arquitetônico"/>
    <x v="0"/>
    <x v="5"/>
    <n v="0"/>
    <x v="9"/>
    <s v="Paraná"/>
    <n v="0"/>
    <n v="150000"/>
    <e v="#N/A"/>
    <e v="#N/A"/>
  </r>
  <r>
    <s v="National Fund for Culture"/>
    <n v="6806"/>
    <s v="IMPLEMENTAÇÃO DO LABORATÓRIO DE RESTAURAÇÃO CINEMATOGRÁFICO"/>
    <s v="Cultural Heritage"/>
    <s v="Arquitetônico"/>
    <x v="0"/>
    <x v="5"/>
    <n v="0"/>
    <x v="1"/>
    <s v="DistritoFederal"/>
    <n v="0"/>
    <n v="11500"/>
    <e v="#N/A"/>
    <e v="#N/A"/>
  </r>
  <r>
    <s v="National Fund for Culture"/>
    <n v="6887"/>
    <s v="INAUGURAÇÃO DA RESTAURAÇÃO  DA CASA DO TREM"/>
    <s v="Cultural Heritage"/>
    <s v="Arquitetônico"/>
    <x v="0"/>
    <x v="5"/>
    <n v="0"/>
    <x v="5"/>
    <s v="RiodeJaneiro"/>
    <n v="0"/>
    <n v="44375"/>
    <e v="#N/A"/>
    <e v="#N/A"/>
  </r>
  <r>
    <s v="National Fund for Culture"/>
    <n v="6853"/>
    <s v="INCENTIVO À CULTURA EM PACOTI"/>
    <s v="Cultural Heritage"/>
    <s v="Arquitetônico"/>
    <x v="0"/>
    <x v="5"/>
    <n v="0"/>
    <x v="6"/>
    <s v="Ceará"/>
    <n v="0"/>
    <n v="70000"/>
    <e v="#N/A"/>
    <e v="#N/A"/>
  </r>
  <r>
    <s v="National Fund for Culture"/>
    <n v="999233"/>
    <s v="Incentivo à Música e Artes Cênicas na Zona Norte"/>
    <s v="Performing Arts"/>
    <s v="Teatro"/>
    <x v="0"/>
    <x v="5"/>
    <n v="0"/>
    <x v="12"/>
    <s v="SãoPaulo"/>
    <n v="0"/>
    <n v="79800"/>
    <e v="#N/A"/>
    <e v="#N/A"/>
  </r>
  <r>
    <s v="National Fund for Culture"/>
    <n v="1161"/>
    <s v="INCENTIVO AO ARTESANATO EXPRESSÃO CULTURAL E ATIVIDADEGERADORA DE RENDA"/>
    <s v="Integrated Arts"/>
    <s v="Artes Integradas"/>
    <x v="1"/>
    <x v="5"/>
    <n v="0"/>
    <x v="19"/>
    <s v="RioGrandedoNorte"/>
    <n v="0"/>
    <n v="40000"/>
    <e v="#N/A"/>
    <e v="#N/A"/>
  </r>
  <r>
    <s v="National Fund for Culture"/>
    <n v="5574"/>
    <s v="INFORMATIZAÇÃO DE BIBLIOTECAS DA ESCOLA PUBLICA"/>
    <s v="Humanities"/>
    <s v="Evento Literário"/>
    <x v="3"/>
    <x v="5"/>
    <n v="0"/>
    <x v="12"/>
    <s v="SãoPaulo"/>
    <n v="0"/>
    <n v="137000"/>
    <e v="#N/A"/>
    <e v="#N/A"/>
  </r>
  <r>
    <s v="National Fund for Culture"/>
    <n v="6995"/>
    <s v="INFORMATIZAÇÃO DO ARQUIVO NACIONAL NAS FUTURAS INSTALAÇÕES CONJUNTO ARQUITETÔNICO TOMBADO"/>
    <s v="Cultural Heritage"/>
    <s v="Arquitetônico"/>
    <x v="0"/>
    <x v="5"/>
    <n v="0"/>
    <x v="5"/>
    <s v="RiodeJaneiro"/>
    <n v="0"/>
    <n v="4000000"/>
    <e v="#N/A"/>
    <e v="#N/A"/>
  </r>
  <r>
    <s v="National Fund for Culture"/>
    <n v="2659"/>
    <s v="INSTALAÇÃO DE SISTEMA DE AR REFRIGERADO - ESPAÇO CULTURAL"/>
    <s v="Cultural Heritage"/>
    <s v="Arquitetônico"/>
    <x v="0"/>
    <x v="5"/>
    <n v="0"/>
    <x v="6"/>
    <s v="Ceará"/>
    <n v="0"/>
    <n v="58288"/>
    <e v="#N/A"/>
    <e v="#N/A"/>
  </r>
  <r>
    <s v="National Fund for Culture"/>
    <n v="6941"/>
    <s v="INSTALAÇÃO DO AUDITÓRIO DA FBN."/>
    <s v="Cultural Heritage"/>
    <s v="Arquitetônico"/>
    <x v="0"/>
    <x v="5"/>
    <n v="0"/>
    <x v="5"/>
    <s v="RiodeJaneiro"/>
    <n v="0"/>
    <n v="1125000"/>
    <e v="#N/A"/>
    <e v="#N/A"/>
  </r>
  <r>
    <s v="National Fund for Culture"/>
    <n v="3102"/>
    <s v="INVENTÁRIO DO ARQUIVO GUSTAVO CAPANEMA"/>
    <s v="Cultural Heritage"/>
    <s v="Acervo"/>
    <x v="0"/>
    <x v="5"/>
    <n v="0"/>
    <x v="5"/>
    <s v="RiodeJaneiro"/>
    <n v="0"/>
    <n v="28653.360000000001"/>
    <e v="#N/A"/>
    <e v="#N/A"/>
  </r>
  <r>
    <s v="National Fund for Culture"/>
    <n v="1317"/>
    <s v="JEAN BAPTISTE DEBRET - UM FRANCÊS NA CORTE DO BRASIL"/>
    <s v="Cultural Heritage"/>
    <s v="Acervos Museológicos"/>
    <x v="0"/>
    <x v="5"/>
    <n v="0"/>
    <x v="1"/>
    <s v="DistritoFederal"/>
    <n v="0"/>
    <n v="89182"/>
    <e v="#N/A"/>
    <e v="#N/A"/>
  </r>
  <r>
    <s v="National Fund for Culture"/>
    <n v="6269"/>
    <s v="JK em Serenata"/>
    <s v="Music"/>
    <s v="Música Popular"/>
    <x v="4"/>
    <x v="5"/>
    <n v="0"/>
    <x v="1"/>
    <s v="DistritoFederal"/>
    <n v="0"/>
    <n v="41576"/>
    <e v="#N/A"/>
    <e v="#N/A"/>
  </r>
  <r>
    <s v="National Fund for Culture"/>
    <n v="90"/>
    <s v="Jornada Internacional de Cinema da Bahia -  XXVII"/>
    <s v="Audiovisual"/>
    <s v="Difusão"/>
    <x v="5"/>
    <x v="5"/>
    <n v="0"/>
    <x v="21"/>
    <s v="Bahia"/>
    <n v="0"/>
    <n v="20000"/>
    <e v="#N/A"/>
    <e v="#N/A"/>
  </r>
  <r>
    <s v="National Fund for Culture"/>
    <n v="5978"/>
    <s v="Krya Família; Som - Alimento - Movimento"/>
    <s v="Music"/>
    <s v="Música Instrumental"/>
    <x v="4"/>
    <x v="5"/>
    <n v="0"/>
    <x v="14"/>
    <s v="Goiás"/>
    <n v="0"/>
    <n v="19582.400000000001"/>
    <e v="#N/A"/>
    <e v="#N/A"/>
  </r>
  <r>
    <s v="National Fund for Culture"/>
    <n v="5891"/>
    <s v="Lareira Acesa (11ª)"/>
    <s v="Music"/>
    <s v="Música Instrumental"/>
    <x v="4"/>
    <x v="5"/>
    <n v="0"/>
    <x v="0"/>
    <s v="RioGrandedoSul"/>
    <n v="0"/>
    <n v="32848"/>
    <e v="#N/A"/>
    <e v="#N/A"/>
  </r>
  <r>
    <s v="National Fund for Culture"/>
    <n v="5610"/>
    <s v="Leitura Literária - 2º Salão do Livro Para Crianças e Jovens"/>
    <s v="Humanities"/>
    <s v="Obras de Referência"/>
    <x v="4"/>
    <x v="5"/>
    <n v="0"/>
    <x v="5"/>
    <s v="RiodeJaneiro"/>
    <n v="0"/>
    <n v="10000"/>
    <e v="#N/A"/>
    <e v="#N/A"/>
  </r>
  <r>
    <s v="National Fund for Culture"/>
    <n v="5524"/>
    <s v="Lexicografia e Literaturas no Mundo Lusofônico"/>
    <s v="Humanities"/>
    <s v="Evento Literário"/>
    <x v="3"/>
    <x v="5"/>
    <n v="0"/>
    <x v="5"/>
    <s v="RiodeJaneiro"/>
    <n v="0"/>
    <n v="340000"/>
    <e v="#N/A"/>
    <e v="#N/A"/>
  </r>
  <r>
    <s v="National Fund for Culture"/>
    <n v="5744"/>
    <s v="Lusíadas (Os) - A Viagem."/>
    <s v="Performing Arts"/>
    <s v="Teatro"/>
    <x v="0"/>
    <x v="5"/>
    <n v="0"/>
    <x v="12"/>
    <s v="SãoPaulo"/>
    <n v="0"/>
    <n v="300000"/>
    <e v="#N/A"/>
    <e v="#N/A"/>
  </r>
  <r>
    <s v="National Fund for Culture"/>
    <n v="997764"/>
    <s v="LUZ E SOM DAS RUINAS DE SÃO MIGUEL"/>
    <s v="Cultural Heritage"/>
    <s v="Arquitetônico"/>
    <x v="0"/>
    <x v="5"/>
    <n v="0"/>
    <x v="0"/>
    <s v="RioGrandedoSul"/>
    <n v="0"/>
    <n v="137127"/>
    <e v="#N/A"/>
    <e v="#N/A"/>
  </r>
  <r>
    <s v="National Fund for Culture"/>
    <n v="999110"/>
    <s v="LUZ E VIDA NO NORDESTE"/>
    <s v="Cultural Heritage"/>
    <s v="Artesanato/Folclore"/>
    <x v="1"/>
    <x v="5"/>
    <n v="0"/>
    <x v="4"/>
    <s v="Pernambuco"/>
    <n v="0"/>
    <n v="70000"/>
    <e v="#N/A"/>
    <e v="#N/A"/>
  </r>
  <r>
    <s v="National Fund for Culture"/>
    <n v="1187"/>
    <s v="MADE - MUSEU ABERTO DO DESCOBRIMENTO"/>
    <s v="Visual Arts"/>
    <s v="Plásticas"/>
    <x v="2"/>
    <x v="5"/>
    <n v="0"/>
    <x v="21"/>
    <s v="Bahia"/>
    <n v="0"/>
    <n v="53000"/>
    <e v="#N/A"/>
    <e v="#N/A"/>
  </r>
  <r>
    <s v="National Fund for Culture"/>
    <n v="1105"/>
    <s v="Manutenção Administrativa de Museus da União"/>
    <s v="Cultural Heritage"/>
    <s v="Acervos Museológicos"/>
    <x v="0"/>
    <x v="5"/>
    <n v="0"/>
    <x v="1"/>
    <s v="DistritoFederal"/>
    <n v="0"/>
    <n v="2376500"/>
    <e v="#N/A"/>
    <e v="#N/A"/>
  </r>
  <r>
    <s v="National Fund for Culture"/>
    <n v="6883"/>
    <s v="MANUTENÇÃO DE OFICINAS DE ARTES"/>
    <s v="Cultural Heritage"/>
    <s v="Arquitetônico"/>
    <x v="0"/>
    <x v="5"/>
    <n v="0"/>
    <x v="18"/>
    <s v="MatoGrosso"/>
    <n v="0"/>
    <n v="30000"/>
    <e v="#N/A"/>
    <e v="#N/A"/>
  </r>
  <r>
    <s v="National Fund for Culture"/>
    <n v="6911"/>
    <s v="MANUTENÇÃO E REFORMA DO TELHADO DA IGREJA DE SÃO JOÃO EVANGELISTA"/>
    <s v="Cultural Heritage"/>
    <s v="Arquitetônico"/>
    <x v="0"/>
    <x v="5"/>
    <n v="0"/>
    <x v="3"/>
    <s v="MinasGerais"/>
    <n v="0"/>
    <n v="9578.4"/>
    <e v="#N/A"/>
    <e v="#N/A"/>
  </r>
  <r>
    <s v="National Fund for Culture"/>
    <n v="3639"/>
    <s v="MAPEAMENTO CULTURAL  DOS MUNICÍPIOS DO VALE DO RIO SÃO FRANCISCO NO ESTADO DE ALAGOAS"/>
    <s v="Cultural Heritage"/>
    <s v="História"/>
    <x v="1"/>
    <x v="5"/>
    <n v="0"/>
    <x v="20"/>
    <s v="Alagoas"/>
    <n v="0"/>
    <n v="77450"/>
    <e v="#N/A"/>
    <e v="#N/A"/>
  </r>
  <r>
    <s v="National Fund for Culture"/>
    <n v="2241"/>
    <s v="MARACATU 2000 - 10 ANOS DE ASSOCIAÇÃO"/>
    <s v="Cultural Heritage"/>
    <s v="Artesanato/Folclore"/>
    <x v="1"/>
    <x v="5"/>
    <n v="0"/>
    <x v="4"/>
    <s v="Pernambuco"/>
    <n v="0"/>
    <n v="36668"/>
    <e v="#N/A"/>
    <e v="#N/A"/>
  </r>
  <r>
    <s v="National Fund for Culture"/>
    <n v="998611"/>
    <s v="Maracatu Atômico"/>
    <s v="Music"/>
    <s v="Música Popular"/>
    <x v="4"/>
    <x v="5"/>
    <n v="0"/>
    <x v="4"/>
    <s v="Pernambuco"/>
    <n v="0"/>
    <n v="24000"/>
    <e v="#N/A"/>
    <e v="#N/A"/>
  </r>
  <r>
    <s v="National Fund for Culture"/>
    <n v="997765"/>
    <s v="MARACATUS DE BAQUE SOLTO"/>
    <s v="Cultural Heritage"/>
    <s v="Artesanato/Folclore"/>
    <x v="1"/>
    <x v="5"/>
    <n v="0"/>
    <x v="4"/>
    <s v="Pernambuco"/>
    <n v="0"/>
    <n v="33332"/>
    <e v="#N/A"/>
    <e v="#N/A"/>
  </r>
  <r>
    <s v="National Fund for Culture"/>
    <n v="996505"/>
    <s v="Maria Fumaça da Fé"/>
    <s v="Cultural Heritage"/>
    <s v="Arquitetônico"/>
    <x v="0"/>
    <x v="5"/>
    <n v="0"/>
    <x v="3"/>
    <s v="MinasGerais"/>
    <n v="0"/>
    <n v="2543899"/>
    <e v="#N/A"/>
    <e v="#N/A"/>
  </r>
  <r>
    <s v="National Fund for Culture"/>
    <n v="6204"/>
    <s v="MELHORIA DA CLIMATIZAÇÃO DO PAÇO IMPERIAL"/>
    <s v="Cultural Heritage"/>
    <s v="Arquitetônico"/>
    <x v="0"/>
    <x v="5"/>
    <n v="0"/>
    <x v="5"/>
    <s v="RiodeJaneiro"/>
    <n v="0"/>
    <n v="24000"/>
    <e v="#N/A"/>
    <e v="#N/A"/>
  </r>
  <r>
    <s v="National Fund for Culture"/>
    <n v="6377"/>
    <s v="Memória do Vila"/>
    <s v="Performing Arts"/>
    <s v="Teatro"/>
    <x v="0"/>
    <x v="5"/>
    <n v="0"/>
    <x v="21"/>
    <s v="Bahia"/>
    <n v="0"/>
    <n v="2500"/>
    <e v="#N/A"/>
    <e v="#N/A"/>
  </r>
  <r>
    <s v="National Fund for Culture"/>
    <n v="6159"/>
    <s v="MEMÓRIA VIVA - PATRIMÔNIO CULTURAL"/>
    <s v="Cultural Heritage"/>
    <s v="História"/>
    <x v="1"/>
    <x v="5"/>
    <n v="0"/>
    <x v="22"/>
    <s v="SantaCatarina"/>
    <n v="0"/>
    <n v="100000"/>
    <e v="#N/A"/>
    <e v="#N/A"/>
  </r>
  <r>
    <s v="National Fund for Culture"/>
    <n v="7327"/>
    <s v="Memorial Antonio Houaiss"/>
    <s v="Cultural Heritage"/>
    <s v="Acervo"/>
    <x v="0"/>
    <x v="5"/>
    <n v="0"/>
    <x v="5"/>
    <s v="RiodeJaneiro"/>
    <n v="0"/>
    <n v="99734"/>
    <e v="#N/A"/>
    <e v="#N/A"/>
  </r>
  <r>
    <s v="National Fund for Culture"/>
    <n v="985506"/>
    <s v="Mesa de Luz para Canela"/>
    <s v="Performing Arts"/>
    <s v="Teatro"/>
    <x v="0"/>
    <x v="5"/>
    <n v="0"/>
    <x v="0"/>
    <s v="RioGrandedoSul"/>
    <n v="0"/>
    <n v="46983.199999999997"/>
    <e v="#N/A"/>
    <e v="#N/A"/>
  </r>
  <r>
    <s v="National Fund for Culture"/>
    <n v="5266"/>
    <s v="Mesa Iberoamericana de Artes Cênicas (III)"/>
    <s v="Performing Arts"/>
    <s v="Dança"/>
    <x v="3"/>
    <x v="5"/>
    <n v="0"/>
    <x v="5"/>
    <s v="RiodeJaneiro"/>
    <n v="0"/>
    <n v="30000"/>
    <e v="#N/A"/>
    <e v="#N/A"/>
  </r>
  <r>
    <s v="National Fund for Culture"/>
    <n v="1358"/>
    <s v="MHN - 500 ANOS DO DESCOBRIMENTO"/>
    <s v="Cultural Heritage"/>
    <s v="História"/>
    <x v="1"/>
    <x v="5"/>
    <n v="0"/>
    <x v="5"/>
    <s v="RiodeJaneiro"/>
    <n v="0"/>
    <n v="41010"/>
    <e v="#N/A"/>
    <e v="#N/A"/>
  </r>
  <r>
    <s v="National Fund for Culture"/>
    <n v="6982"/>
    <s v="Microfilmagem de Jornais Correntes e outros"/>
    <s v="Integrated Arts"/>
    <s v="Restauração/Bolsas"/>
    <x v="0"/>
    <x v="5"/>
    <n v="0"/>
    <x v="5"/>
    <s v="RiodeJaneiro"/>
    <n v="0"/>
    <n v="119264"/>
    <e v="#N/A"/>
    <e v="#N/A"/>
  </r>
  <r>
    <s v="National Fund for Culture"/>
    <n v="2139"/>
    <s v="MNH-500 ANOS DO DESCOBRIMENTO"/>
    <s v="Cultural Heritage"/>
    <s v="História"/>
    <x v="1"/>
    <x v="5"/>
    <n v="0"/>
    <x v="5"/>
    <s v="RiodeJaneiro"/>
    <n v="0"/>
    <n v="80000"/>
    <e v="#N/A"/>
    <e v="#N/A"/>
  </r>
  <r>
    <s v="National Fund for Culture"/>
    <n v="2124"/>
    <s v="MODERNIZAÇÃO DE CENTRO CULTURAL"/>
    <s v="Cultural Heritage"/>
    <s v="Arquitetônico"/>
    <x v="0"/>
    <x v="5"/>
    <n v="0"/>
    <x v="5"/>
    <s v="RiodeJaneiro"/>
    <n v="0"/>
    <n v="62500"/>
    <e v="#N/A"/>
    <e v="#N/A"/>
  </r>
  <r>
    <s v="National Fund for Culture"/>
    <n v="5245"/>
    <s v="Moenda da Canção/14ª Edição/2000"/>
    <s v="Music"/>
    <s v="Música Popular"/>
    <x v="4"/>
    <x v="5"/>
    <n v="0"/>
    <x v="0"/>
    <s v="RioGrandedoSul"/>
    <n v="0"/>
    <n v="25000"/>
    <e v="#N/A"/>
    <e v="#N/A"/>
  </r>
  <r>
    <s v="National Fund for Culture"/>
    <n v="7303"/>
    <s v="Monitoramento e Controle Ambiental do Museu do Indio"/>
    <s v="Cultural Heritage"/>
    <s v="Museu"/>
    <x v="2"/>
    <x v="5"/>
    <n v="0"/>
    <x v="3"/>
    <s v="MinasGerais"/>
    <n v="0"/>
    <n v="72430"/>
    <e v="#N/A"/>
    <e v="#N/A"/>
  </r>
  <r>
    <s v="National Fund for Culture"/>
    <n v="6261"/>
    <s v="Montagem Coreográfica do Balé Folclórico da Bahia"/>
    <s v="Performing Arts"/>
    <s v="Teatro"/>
    <x v="0"/>
    <x v="5"/>
    <n v="0"/>
    <x v="1"/>
    <s v="DistritoFederal"/>
    <n v="0"/>
    <n v="7500"/>
    <e v="#N/A"/>
    <e v="#N/A"/>
  </r>
  <r>
    <s v="National Fund for Culture"/>
    <n v="1098"/>
    <s v="MONUMENTA/BID - projeto POLO ALFÂNDEGA - Madre de Deus"/>
    <s v="Cultural Heritage"/>
    <s v="Arquitetônico"/>
    <x v="0"/>
    <x v="5"/>
    <n v="0"/>
    <x v="4"/>
    <s v="Pernambuco"/>
    <n v="0"/>
    <n v="6579676.25"/>
    <e v="#N/A"/>
    <e v="#N/A"/>
  </r>
  <r>
    <s v="National Fund for Culture"/>
    <n v="993795"/>
    <s v="Mostra de Cinema de Tiradentes (III)"/>
    <s v="Audiovisual"/>
    <s v="Difusão"/>
    <x v="5"/>
    <x v="5"/>
    <n v="0"/>
    <x v="3"/>
    <s v="MinasGerais"/>
    <n v="0"/>
    <n v="15000"/>
    <e v="#N/A"/>
    <e v="#N/A"/>
  </r>
  <r>
    <s v="National Fund for Culture"/>
    <n v="997281"/>
    <s v="Mozarteum Brasileiro - Temporada Internacional 2000"/>
    <s v="Music"/>
    <s v="Música Instrumental"/>
    <x v="4"/>
    <x v="5"/>
    <n v="0"/>
    <x v="12"/>
    <s v="SãoPaulo"/>
    <n v="0"/>
    <n v="180000"/>
    <e v="#N/A"/>
    <e v="#N/A"/>
  </r>
  <r>
    <s v="National Fund for Culture"/>
    <n v="2073"/>
    <s v="Museu da Família Colonial"/>
    <s v="Cultural Heritage"/>
    <s v="Arquitetônico"/>
    <x v="0"/>
    <x v="5"/>
    <n v="0"/>
    <x v="22"/>
    <s v="SantaCatarina"/>
    <n v="0"/>
    <n v="120000"/>
    <e v="#N/A"/>
    <e v="#N/A"/>
  </r>
  <r>
    <s v="National Fund for Culture"/>
    <n v="999397"/>
    <s v="MUSEU DO CAFÉ TRÊS PONTAS"/>
    <s v="Cultural Heritage"/>
    <s v="Museu"/>
    <x v="2"/>
    <x v="5"/>
    <n v="0"/>
    <x v="3"/>
    <s v="MinasGerais"/>
    <n v="0"/>
    <n v="86604.34"/>
    <e v="#N/A"/>
    <e v="#N/A"/>
  </r>
  <r>
    <s v="National Fund for Culture"/>
    <n v="1305"/>
    <s v="MUSEU NACIOANAL DE IMIGRAÇÃO E COLONIZAÇÃO"/>
    <s v="Cultural Heritage"/>
    <s v="Arquitetônico"/>
    <x v="0"/>
    <x v="5"/>
    <n v="0"/>
    <x v="22"/>
    <s v="SantaCatarina"/>
    <n v="0"/>
    <n v="75000"/>
    <e v="#N/A"/>
    <e v="#N/A"/>
  </r>
  <r>
    <s v="National Fund for Culture"/>
    <n v="2780"/>
    <s v="MÚSICA NO MUSEU III"/>
    <s v="Music"/>
    <s v="Música Erudita"/>
    <x v="0"/>
    <x v="5"/>
    <n v="0"/>
    <x v="5"/>
    <s v="RiodeJaneiro"/>
    <n v="0"/>
    <n v="150000"/>
    <e v="#N/A"/>
    <e v="#N/A"/>
  </r>
  <r>
    <s v="National Fund for Culture"/>
    <n v="5104"/>
    <s v="MUSILABOR - Festival Estadual de Música para o Trabalho"/>
    <s v="Music"/>
    <s v="Música Instrumental"/>
    <x v="4"/>
    <x v="5"/>
    <n v="0"/>
    <x v="0"/>
    <s v="RioGrandedoSul"/>
    <n v="0"/>
    <n v="48660"/>
    <e v="#N/A"/>
    <e v="#N/A"/>
  </r>
  <r>
    <s v="National Fund for Culture"/>
    <n v="7288"/>
    <s v="O Museu Aberto nos 500 anos do Descobrimento do Brasil - Porto Seguro (MADE)"/>
    <s v="Cultural Heritage"/>
    <s v="Museu"/>
    <x v="2"/>
    <x v="5"/>
    <n v="0"/>
    <x v="1"/>
    <s v="DistritoFederal"/>
    <n v="0"/>
    <n v="248066"/>
    <e v="#N/A"/>
    <e v="#N/A"/>
  </r>
  <r>
    <s v="National Fund for Culture"/>
    <n v="6934"/>
    <s v="OBRAS DE RESTAURAÇÃO CONSERVAÇÃO DO TELHADO DO MUSEUCASA RUI BARBOSA."/>
    <s v="Cultural Heritage"/>
    <s v="Arquitetônico"/>
    <x v="0"/>
    <x v="5"/>
    <n v="0"/>
    <x v="5"/>
    <s v="RiodeJaneiro"/>
    <n v="0"/>
    <n v="74915.929999999993"/>
    <e v="#N/A"/>
    <e v="#N/A"/>
  </r>
  <r>
    <s v="National Fund for Culture"/>
    <n v="6799"/>
    <s v="OBRAS DE RESTAURAÇÃO DE IMÓVEL TOMBAO PELO MUNICÍPIO DE BH"/>
    <s v="Cultural Heritage"/>
    <s v="Arquitetônico"/>
    <x v="0"/>
    <x v="5"/>
    <n v="0"/>
    <x v="1"/>
    <s v="DistritoFederal"/>
    <n v="0"/>
    <n v="54260"/>
    <e v="#N/A"/>
    <e v="#N/A"/>
  </r>
  <r>
    <s v="National Fund for Culture"/>
    <n v="999009"/>
    <s v="Oficina de Dança Clássica - Tabuleiro / MG"/>
    <s v="Performing Arts"/>
    <s v="Dança"/>
    <x v="3"/>
    <x v="5"/>
    <n v="0"/>
    <x v="3"/>
    <s v="MinasGerais"/>
    <n v="0"/>
    <n v="5625"/>
    <e v="#N/A"/>
    <e v="#N/A"/>
  </r>
  <r>
    <s v="National Fund for Culture"/>
    <n v="999113"/>
    <s v="OFICINA DE DANÇA FOLCLÓRICA"/>
    <s v="Cultural Heritage"/>
    <s v="Artesanato/Folclore"/>
    <x v="1"/>
    <x v="5"/>
    <n v="0"/>
    <x v="3"/>
    <s v="MinasGerais"/>
    <n v="0"/>
    <n v="99855.92"/>
    <e v="#N/A"/>
    <e v="#N/A"/>
  </r>
  <r>
    <s v="National Fund for Culture"/>
    <n v="998630"/>
    <s v="Oficina de MPB - Cidade de Itajaí (3ª)"/>
    <s v="Music"/>
    <s v="Música Popular"/>
    <x v="4"/>
    <x v="5"/>
    <n v="0"/>
    <x v="22"/>
    <s v="SantaCatarina"/>
    <n v="0"/>
    <n v="20572.86"/>
    <e v="#N/A"/>
    <e v="#N/A"/>
  </r>
  <r>
    <s v="National Fund for Culture"/>
    <n v="5287"/>
    <s v="Oficina de Teatro de Teatro para Itinerantes"/>
    <s v="Performing Arts"/>
    <s v="Teatro"/>
    <x v="0"/>
    <x v="5"/>
    <n v="0"/>
    <x v="9"/>
    <s v="Paraná"/>
    <n v="0"/>
    <n v="56000"/>
    <e v="#N/A"/>
    <e v="#N/A"/>
  </r>
  <r>
    <s v="National Fund for Culture"/>
    <n v="995048"/>
    <s v="Oficina Teatro de Bonecos"/>
    <s v="Performing Arts"/>
    <s v="Teatro"/>
    <x v="0"/>
    <x v="5"/>
    <n v="0"/>
    <x v="8"/>
    <s v="Paraíba"/>
    <n v="0"/>
    <n v="32000"/>
    <e v="#N/A"/>
    <e v="#N/A"/>
  </r>
  <r>
    <s v="National Fund for Culture"/>
    <n v="2247"/>
    <s v="OFICINAS DE ARTES"/>
    <s v="Cultural Heritage"/>
    <s v="Arquitetônico"/>
    <x v="0"/>
    <x v="5"/>
    <n v="0"/>
    <x v="3"/>
    <s v="MinasGerais"/>
    <n v="0"/>
    <n v="512500"/>
    <e v="#N/A"/>
    <e v="#N/A"/>
  </r>
  <r>
    <s v="National Fund for Culture"/>
    <n v="5740"/>
    <s v="Ópera Olga - Montagem"/>
    <s v="Performing Arts"/>
    <s v="Ópera"/>
    <x v="6"/>
    <x v="5"/>
    <n v="0"/>
    <x v="1"/>
    <s v="DistritoFederal"/>
    <n v="0"/>
    <n v="27000"/>
    <e v="#N/A"/>
    <e v="#N/A"/>
  </r>
  <r>
    <s v="National Fund for Culture"/>
    <n v="6722"/>
    <s v="Óperas de Carlos Gomes e Gravação de Vídeo e Som"/>
    <s v="Performing Arts"/>
    <s v="Ópera"/>
    <x v="6"/>
    <x v="5"/>
    <n v="0"/>
    <x v="5"/>
    <s v="RiodeJaneiro"/>
    <n v="0"/>
    <n v="120000"/>
    <e v="#N/A"/>
    <e v="#N/A"/>
  </r>
  <r>
    <s v="National Fund for Culture"/>
    <n v="6371"/>
    <s v="Opereta Dessana Dessana"/>
    <s v="Performing Arts"/>
    <s v="Ópera"/>
    <x v="6"/>
    <x v="5"/>
    <n v="0"/>
    <x v="5"/>
    <s v="RiodeJaneiro"/>
    <n v="0"/>
    <n v="100000"/>
    <e v="#N/A"/>
    <e v="#N/A"/>
  </r>
  <r>
    <s v="National Fund for Culture"/>
    <n v="5608"/>
    <s v="Organização e Montagem da Pesquisa sobre o Analfabetismo Funcional no Brasil"/>
    <s v="Humanities"/>
    <s v="Evento Literário"/>
    <x v="3"/>
    <x v="5"/>
    <n v="0"/>
    <x v="5"/>
    <s v="RiodeJaneiro"/>
    <n v="0"/>
    <n v="121943.2"/>
    <e v="#N/A"/>
    <e v="#N/A"/>
  </r>
  <r>
    <s v="National Fund for Culture"/>
    <n v="6034"/>
    <s v="Orquestra para Todos II"/>
    <s v="Music"/>
    <s v="Música Erudita"/>
    <x v="0"/>
    <x v="5"/>
    <n v="0"/>
    <x v="25"/>
    <s v="Acre"/>
    <n v="0"/>
    <n v="71792.45"/>
    <e v="#N/A"/>
    <e v="#N/A"/>
  </r>
  <r>
    <s v="National Fund for Culture"/>
    <n v="6680"/>
    <s v="Orquestra Paulista In Concert - Estação Júlio Prestes"/>
    <s v="Music"/>
    <s v="Música Erudita"/>
    <x v="0"/>
    <x v="5"/>
    <n v="0"/>
    <x v="12"/>
    <s v="SãoPaulo"/>
    <n v="0"/>
    <n v="150000"/>
    <e v="#N/A"/>
    <e v="#N/A"/>
  </r>
  <r>
    <s v="National Fund for Culture"/>
    <n v="6625"/>
    <s v="Orquestra Sinfônica da Universidade Estadual de Londrina"/>
    <s v="Music"/>
    <s v="Música Popular"/>
    <x v="4"/>
    <x v="5"/>
    <n v="0"/>
    <x v="12"/>
    <s v="SãoPaulo"/>
    <n v="0"/>
    <n v="112809.60000000001"/>
    <e v="#N/A"/>
    <e v="#N/A"/>
  </r>
  <r>
    <s v="National Fund for Culture"/>
    <n v="6619"/>
    <s v="Orquestras Brasileiras"/>
    <s v="Music"/>
    <s v="Música Instrumental"/>
    <x v="4"/>
    <x v="5"/>
    <n v="0"/>
    <x v="5"/>
    <s v="RiodeJaneiro"/>
    <n v="0"/>
    <n v="14640"/>
    <e v="#N/A"/>
    <e v="#N/A"/>
  </r>
  <r>
    <s v="National Fund for Culture"/>
    <n v="997778"/>
    <s v="OTIMIZAÇÃO DE CENTRO CULTURAL E LAZER"/>
    <s v="Cultural Heritage"/>
    <s v="Arquitetônico"/>
    <x v="0"/>
    <x v="5"/>
    <n v="0"/>
    <x v="12"/>
    <s v="SãoPaulo"/>
    <n v="0"/>
    <n v="88000"/>
    <e v="#N/A"/>
    <e v="#N/A"/>
  </r>
  <r>
    <s v="National Fund for Culture"/>
    <n v="999095"/>
    <s v="Paixão de Cristo"/>
    <s v="Performing Arts"/>
    <s v="Teatro"/>
    <x v="0"/>
    <x v="5"/>
    <n v="0"/>
    <x v="12"/>
    <s v="SãoPaulo"/>
    <n v="0"/>
    <n v="62500"/>
    <e v="#N/A"/>
    <e v="#N/A"/>
  </r>
  <r>
    <s v="National Fund for Culture"/>
    <n v="998637"/>
    <s v="Panorama das Danças"/>
    <s v="Performing Arts"/>
    <s v="Dança"/>
    <x v="3"/>
    <x v="5"/>
    <n v="0"/>
    <x v="4"/>
    <s v="Pernambuco"/>
    <n v="0"/>
    <n v="22465.02"/>
    <e v="#N/A"/>
    <e v="#N/A"/>
  </r>
  <r>
    <s v="National Fund for Culture"/>
    <n v="2125"/>
    <s v="PARQUE NACIONAL DA SERRA DA CAPIVARA"/>
    <s v="Cultural Heritage"/>
    <s v="Arqueológico"/>
    <x v="4"/>
    <x v="5"/>
    <n v="0"/>
    <x v="10"/>
    <s v="Piauí"/>
    <n v="0"/>
    <n v="110000"/>
    <e v="#N/A"/>
    <e v="#N/A"/>
  </r>
  <r>
    <s v="National Fund for Culture"/>
    <n v="6836"/>
    <s v="Patrimônio Cultural"/>
    <s v="Visual Arts"/>
    <s v="Exposição Itinerante"/>
    <x v="0"/>
    <x v="5"/>
    <n v="0"/>
    <x v="4"/>
    <s v="Pernambuco"/>
    <n v="0"/>
    <n v="87000"/>
    <e v="#N/A"/>
    <e v="#N/A"/>
  </r>
  <r>
    <s v="National Fund for Culture"/>
    <n v="998610"/>
    <s v="Pernambuco em Concerto"/>
    <s v="Music"/>
    <s v="Música Popular"/>
    <x v="4"/>
    <x v="5"/>
    <n v="0"/>
    <x v="4"/>
    <s v="Pernambuco"/>
    <n v="0"/>
    <n v="60000"/>
    <e v="#N/A"/>
    <e v="#N/A"/>
  </r>
  <r>
    <s v="National Fund for Culture"/>
    <n v="6846"/>
    <s v="PESQUISA E REGISTRO FOTOGRÁFICO DO CÍRIO DE NOSSA SENHORA DE NAZARÉ"/>
    <s v="Visual Arts"/>
    <s v="Fotografia"/>
    <x v="2"/>
    <x v="5"/>
    <n v="0"/>
    <x v="11"/>
    <s v="Pará"/>
    <n v="0"/>
    <n v="28750"/>
    <e v="#N/A"/>
    <e v="#N/A"/>
  </r>
  <r>
    <s v="National Fund for Culture"/>
    <n v="5204"/>
    <s v="Pesquisa Musical Brasileira"/>
    <s v="Music"/>
    <s v="Música Instrumental"/>
    <x v="4"/>
    <x v="5"/>
    <n v="0"/>
    <x v="1"/>
    <s v="DistritoFederal"/>
    <n v="0"/>
    <n v="22500"/>
    <e v="#N/A"/>
    <e v="#N/A"/>
  </r>
  <r>
    <s v="National Fund for Culture"/>
    <n v="6296"/>
    <s v="Piano Brasil II"/>
    <s v="Music"/>
    <s v="Música Instrumental"/>
    <x v="4"/>
    <x v="5"/>
    <n v="0"/>
    <x v="22"/>
    <s v="SantaCatarina"/>
    <n v="0"/>
    <n v="50000"/>
    <e v="#N/A"/>
    <e v="#N/A"/>
  </r>
  <r>
    <s v="National Fund for Culture"/>
    <n v="995874"/>
    <s v="Piloto Dança nas Escolas"/>
    <s v="Performing Arts"/>
    <s v="Dança"/>
    <x v="3"/>
    <x v="5"/>
    <n v="0"/>
    <x v="5"/>
    <s v="RiodeJaneiro"/>
    <n v="0"/>
    <n v="52500"/>
    <e v="#N/A"/>
    <e v="#N/A"/>
  </r>
  <r>
    <s v="National Fund for Culture"/>
    <n v="5800"/>
    <s v="Plano Anual de Atividades Culturais 2000 - CPC/UMES"/>
    <s v="Music"/>
    <s v="Música Popular"/>
    <x v="4"/>
    <x v="5"/>
    <n v="0"/>
    <x v="12"/>
    <s v="SãoPaulo"/>
    <n v="0"/>
    <n v="360000"/>
    <e v="#N/A"/>
    <e v="#N/A"/>
  </r>
  <r>
    <s v="National Fund for Culture"/>
    <n v="1159"/>
    <s v="PLANO DE TRABALHO DO CENTRO DE ESTUDOS DO SÉCULO XVIII - ANO 2000"/>
    <s v="Visual Arts"/>
    <s v="Plásticas"/>
    <x v="2"/>
    <x v="5"/>
    <n v="0"/>
    <x v="3"/>
    <s v="MinasGerais"/>
    <n v="0"/>
    <n v="59000"/>
    <e v="#N/A"/>
    <e v="#N/A"/>
  </r>
  <r>
    <s v="National Fund for Culture"/>
    <n v="265"/>
    <s v="Plano Emergencial de Recuperação do Acervo Cinédia"/>
    <s v="Audiovisual"/>
    <s v="Preservação/Restauração da Memória Cinematográfica"/>
    <x v="0"/>
    <x v="5"/>
    <n v="0"/>
    <x v="5"/>
    <s v="RiodeJaneiro"/>
    <n v="0"/>
    <n v="40000"/>
    <e v="#N/A"/>
    <e v="#N/A"/>
  </r>
  <r>
    <s v="National Fund for Culture"/>
    <n v="6206"/>
    <s v="PLANO MUSEU HISTÓRICO NACIONAL"/>
    <s v="Cultural Heritage"/>
    <s v="Acervo"/>
    <x v="0"/>
    <x v="5"/>
    <n v="0"/>
    <x v="5"/>
    <s v="RiodeJaneiro"/>
    <n v="0"/>
    <n v="75362.5"/>
    <e v="#N/A"/>
    <e v="#N/A"/>
  </r>
  <r>
    <s v="National Fund for Culture"/>
    <n v="5541"/>
    <s v="Poetas Baianos"/>
    <s v="Humanities"/>
    <s v="Evento Literário"/>
    <x v="3"/>
    <x v="5"/>
    <n v="0"/>
    <x v="21"/>
    <s v="Bahia"/>
    <n v="0"/>
    <n v="20000"/>
    <e v="#N/A"/>
    <e v="#N/A"/>
  </r>
  <r>
    <s v="National Fund for Culture"/>
    <n v="6157"/>
    <s v="POMAR - ETAPA II"/>
    <s v="Visual Arts"/>
    <s v="Exposição Itinerante"/>
    <x v="0"/>
    <x v="5"/>
    <n v="0"/>
    <x v="5"/>
    <s v="RiodeJaneiro"/>
    <n v="0"/>
    <n v="50000"/>
    <e v="#N/A"/>
    <e v="#N/A"/>
  </r>
  <r>
    <s v="National Fund for Culture"/>
    <n v="5864"/>
    <s v="Ponche Verde da Canção Gaúcha"/>
    <s v="Music"/>
    <s v="Música Popular"/>
    <x v="4"/>
    <x v="5"/>
    <n v="0"/>
    <x v="0"/>
    <s v="RioGrandedoSul"/>
    <n v="0"/>
    <n v="20000"/>
    <e v="#N/A"/>
    <e v="#N/A"/>
  </r>
  <r>
    <s v="National Fund for Culture"/>
    <n v="6398"/>
    <s v="Presépio Vivo do Natal 2000 (II)"/>
    <s v="Performing Arts"/>
    <s v="Teatro"/>
    <x v="0"/>
    <x v="5"/>
    <n v="0"/>
    <x v="8"/>
    <s v="Paraíba"/>
    <n v="0"/>
    <n v="120644.57"/>
    <e v="#N/A"/>
    <e v="#N/A"/>
  </r>
  <r>
    <s v="National Fund for Culture"/>
    <n v="2094"/>
    <s v="PRESERVAÇÃO DE PATRIMÔNIO HISTÓRICO E CULTURAL"/>
    <s v="Cultural Heritage"/>
    <s v="Arquitetônico"/>
    <x v="0"/>
    <x v="5"/>
    <n v="0"/>
    <x v="12"/>
    <s v="SãoPaulo"/>
    <n v="0"/>
    <n v="30000"/>
    <e v="#N/A"/>
    <e v="#N/A"/>
  </r>
  <r>
    <s v="National Fund for Culture"/>
    <n v="6988"/>
    <s v="PRESERVAÇÃO DO ACERVO HISTÓRICO, ARTÍSTICO E DOCUMENTAL DO MUSEU IMPERIAL"/>
    <s v="Cultural Heritage"/>
    <s v="Acervo"/>
    <x v="0"/>
    <x v="5"/>
    <n v="0"/>
    <x v="5"/>
    <s v="RiodeJaneiro"/>
    <n v="0"/>
    <n v="16300"/>
    <e v="#N/A"/>
    <e v="#N/A"/>
  </r>
  <r>
    <s v="National Fund for Culture"/>
    <n v="2041"/>
    <s v="PRESERVAÇÃO DO PATRIMÔNIO CULTURAL"/>
    <s v="Cultural Heritage"/>
    <s v="Arquitetônico"/>
    <x v="0"/>
    <x v="5"/>
    <n v="0"/>
    <x v="12"/>
    <s v="SãoPaulo"/>
    <n v="0"/>
    <n v="140000"/>
    <e v="#N/A"/>
    <e v="#N/A"/>
  </r>
  <r>
    <s v="National Fund for Culture"/>
    <n v="6944"/>
    <s v="PRESERVAÇÃO DOS ACERVOS CULTURAIS"/>
    <s v="Cultural Heritage"/>
    <s v="Acervo"/>
    <x v="0"/>
    <x v="5"/>
    <n v="0"/>
    <x v="1"/>
    <s v="DistritoFederal"/>
    <n v="0"/>
    <n v="106000"/>
    <e v="#N/A"/>
    <e v="#N/A"/>
  </r>
  <r>
    <s v="National Fund for Culture"/>
    <n v="6882"/>
    <s v="PRESERVAÇÃO/RESTAURAÇÃO DO CONJUNTO CAPITONÊ DO ACERVO DO MUSEU CASA DE RUIO BARBOSA"/>
    <s v="Cultural Heritage"/>
    <s v="Arquitetônico"/>
    <x v="0"/>
    <x v="5"/>
    <n v="0"/>
    <x v="5"/>
    <s v="RiodeJaneiro"/>
    <n v="0"/>
    <n v="9000"/>
    <e v="#N/A"/>
    <e v="#N/A"/>
  </r>
  <r>
    <s v="National Fund for Culture"/>
    <n v="5090"/>
    <s v="Presto Ópera - O Guarani"/>
    <s v="Performing Arts"/>
    <s v="Ópera"/>
    <x v="6"/>
    <x v="5"/>
    <n v="0"/>
    <x v="16"/>
    <s v="EspíritoSanto"/>
    <n v="0"/>
    <n v="150000"/>
    <e v="#N/A"/>
    <e v="#N/A"/>
  </r>
  <r>
    <s v="National Fund for Culture"/>
    <n v="6039"/>
    <s v="Programação cultural do II Fórum Itabira no Século XXI e o Centenário de Drummond"/>
    <s v="Performing Arts"/>
    <s v="Teatro"/>
    <x v="0"/>
    <x v="5"/>
    <n v="0"/>
    <x v="3"/>
    <s v="MinasGerais"/>
    <n v="0"/>
    <n v="19400"/>
    <e v="#N/A"/>
    <e v="#N/A"/>
  </r>
  <r>
    <s v="National Fund for Culture"/>
    <n v="2317"/>
    <s v="PROJETO DE FORMAÇÃO DE MÃO DE OBRA PARA O RESTAURO E CONSERVAÇÃO DE BENS CULTURAIS EM SUPORTE ARQUIT"/>
    <s v="Cultural Heritage"/>
    <s v="Arquitetônico"/>
    <x v="0"/>
    <x v="5"/>
    <n v="0"/>
    <x v="21"/>
    <s v="Bahia"/>
    <n v="0"/>
    <n v="131370"/>
    <e v="#N/A"/>
    <e v="#N/A"/>
  </r>
  <r>
    <s v="National Fund for Culture"/>
    <n v="6829"/>
    <s v="PROJETO DE INSTALAÇÃO DO AUDITÓRIO"/>
    <s v="Cultural Heritage"/>
    <s v="Arquitetônico"/>
    <x v="0"/>
    <x v="5"/>
    <n v="0"/>
    <x v="5"/>
    <s v="RiodeJaneiro"/>
    <n v="0"/>
    <n v="63500"/>
    <e v="#N/A"/>
    <e v="#N/A"/>
  </r>
  <r>
    <s v="National Fund for Culture"/>
    <n v="6787"/>
    <s v="Projeto de Restauração do Quartel XX da Cidade de Goiás - GO"/>
    <s v="Cultural Heritage"/>
    <s v="Arquitetônico"/>
    <x v="0"/>
    <x v="5"/>
    <n v="0"/>
    <x v="1"/>
    <s v="DistritoFederal"/>
    <n v="0"/>
    <n v="44000"/>
    <e v="#N/A"/>
    <e v="#N/A"/>
  </r>
  <r>
    <s v="National Fund for Culture"/>
    <n v="3084"/>
    <s v="PROJETO DE RESTAURAÇÃO E REVITALIZAÇÃO DA ROCINHA - 1ª etapa"/>
    <s v="Cultural Heritage"/>
    <s v="Arquitetônico"/>
    <x v="0"/>
    <x v="5"/>
    <n v="0"/>
    <x v="5"/>
    <s v="RiodeJaneiro"/>
    <n v="0"/>
    <n v="89882"/>
    <e v="#N/A"/>
    <e v="#N/A"/>
  </r>
  <r>
    <s v="National Fund for Culture"/>
    <n v="1246"/>
    <s v="PROJETO DE RESTAURO DAS FACHADAS E REFORMA INTERNA DO GRANDE HOTEL MURIAE"/>
    <s v="Cultural Heritage"/>
    <s v="Arquitetônico"/>
    <x v="0"/>
    <x v="5"/>
    <n v="0"/>
    <x v="3"/>
    <s v="MinasGerais"/>
    <n v="0"/>
    <n v="87500"/>
    <e v="#N/A"/>
    <e v="#N/A"/>
  </r>
  <r>
    <s v="National Fund for Culture"/>
    <n v="2660"/>
    <s v="Projeto FESTA de SÃO PEDRO- Integração das Comunidades Afro a Comemorações alusivas a festas juninas"/>
    <s v="Cultural Heritage"/>
    <s v="Artesanato/Folclore"/>
    <x v="1"/>
    <x v="5"/>
    <n v="0"/>
    <x v="3"/>
    <s v="MinasGerais"/>
    <n v="0"/>
    <n v="9220"/>
    <e v="#N/A"/>
    <e v="#N/A"/>
  </r>
  <r>
    <s v="National Fund for Culture"/>
    <n v="6635"/>
    <s v="Projeto Nossa Orquestra"/>
    <s v="Music"/>
    <s v="Música Erudita"/>
    <x v="0"/>
    <x v="5"/>
    <n v="0"/>
    <x v="15"/>
    <s v="Amazonas"/>
    <n v="0"/>
    <n v="64020"/>
    <e v="#N/A"/>
    <e v="#N/A"/>
  </r>
  <r>
    <s v="National Fund for Culture"/>
    <n v="6247"/>
    <s v="Projeto Oficina Coral"/>
    <s v="Music"/>
    <s v="Música Erudita"/>
    <x v="0"/>
    <x v="5"/>
    <n v="0"/>
    <x v="5"/>
    <s v="RiodeJaneiro"/>
    <n v="0"/>
    <n v="15000"/>
    <e v="#N/A"/>
    <e v="#N/A"/>
  </r>
  <r>
    <s v="National Fund for Culture"/>
    <n v="5314"/>
    <s v="Projeto Repertório"/>
    <s v="Music"/>
    <s v="Música Erudita"/>
    <x v="0"/>
    <x v="5"/>
    <n v="0"/>
    <x v="3"/>
    <s v="MinasGerais"/>
    <n v="0"/>
    <n v="50000"/>
    <e v="#N/A"/>
    <e v="#N/A"/>
  </r>
  <r>
    <s v="National Fund for Culture"/>
    <n v="181"/>
    <s v="Promoção do Cinema Brasileiro Cannes 2000"/>
    <s v="Audiovisual"/>
    <s v="Difusão"/>
    <x v="5"/>
    <x v="5"/>
    <n v="0"/>
    <x v="5"/>
    <s v="RiodeJaneiro"/>
    <n v="0"/>
    <n v="30000"/>
    <e v="#N/A"/>
    <e v="#N/A"/>
  </r>
  <r>
    <s v="National Fund for Culture"/>
    <n v="6406"/>
    <s v="Propagandas Institucionais Para TV´s Comunitárias"/>
    <s v="Audiovisual"/>
    <s v="Produção Televisiva"/>
    <x v="2"/>
    <x v="5"/>
    <n v="0"/>
    <x v="12"/>
    <s v="SãoPaulo"/>
    <n v="0"/>
    <n v="50000"/>
    <e v="#N/A"/>
    <e v="#N/A"/>
  </r>
  <r>
    <s v="National Fund for Culture"/>
    <n v="999093"/>
    <s v="Provimento da Coordenação do Pronac/Funarte III"/>
    <s v="Integrated Arts"/>
    <s v="Artes Integradas"/>
    <x v="1"/>
    <x v="5"/>
    <n v="0"/>
    <x v="5"/>
    <s v="RiodeJaneiro"/>
    <n v="0"/>
    <n v="155250"/>
    <e v="#N/A"/>
    <e v="#N/A"/>
  </r>
  <r>
    <s v="National Fund for Culture"/>
    <n v="16100"/>
    <s v="PROVIMENTO DA COORDENAÇÃO PRONAC/FUNARTE SPMAP/2001"/>
    <s v="Cultural Heritage"/>
    <s v="Artesanato/Folclore"/>
    <x v="1"/>
    <x v="5"/>
    <n v="0"/>
    <x v="5"/>
    <s v="RiodeJaneiro"/>
    <n v="0"/>
    <n v="138600"/>
    <e v="#N/A"/>
    <e v="#N/A"/>
  </r>
  <r>
    <s v="National Fund for Culture"/>
    <n v="6804"/>
    <s v="PUBLICAÇÕES DE MANUAIS TÉCNICOS"/>
    <s v="Cultural Heritage"/>
    <s v="Arquitetônico"/>
    <x v="0"/>
    <x v="5"/>
    <n v="0"/>
    <x v="1"/>
    <s v="DistritoFederal"/>
    <n v="0"/>
    <n v="39005"/>
    <e v="#N/A"/>
    <e v="#N/A"/>
  </r>
  <r>
    <s v="National Fund for Culture"/>
    <n v="7226"/>
    <s v="Readequação do Prédio da Biblioteca"/>
    <s v="Humanities"/>
    <s v="Biblioteca"/>
    <x v="3"/>
    <x v="5"/>
    <n v="0"/>
    <x v="9"/>
    <s v="Paraná"/>
    <n v="0"/>
    <n v="48075.1"/>
    <e v="#N/A"/>
    <e v="#N/A"/>
  </r>
  <r>
    <s v="National Fund for Culture"/>
    <n v="7295"/>
    <s v="Realização do III Festival de Quadrilhas"/>
    <s v="Cultural Heritage"/>
    <s v="Artesanato/Folclore"/>
    <x v="1"/>
    <x v="5"/>
    <n v="0"/>
    <x v="6"/>
    <s v="Ceará"/>
    <n v="0"/>
    <n v="56475"/>
    <e v="#N/A"/>
    <e v="#N/A"/>
  </r>
  <r>
    <s v="National Fund for Culture"/>
    <n v="2065"/>
    <s v="Recuperação da Casa de José Américo de Almeida"/>
    <s v="Cultural Heritage"/>
    <s v="Museu"/>
    <x v="2"/>
    <x v="5"/>
    <n v="0"/>
    <x v="8"/>
    <s v="Paraíba"/>
    <n v="0"/>
    <n v="70000"/>
    <e v="#N/A"/>
    <e v="#N/A"/>
  </r>
  <r>
    <s v="National Fund for Culture"/>
    <n v="3304"/>
    <s v="RECUPERAÇÃO DA CASA JOSÉ MARIA DOS REIS PARA INSTALAÇÃO DO MUSEU DE HISTÓRIA, ARTE E CIÊNCIA"/>
    <s v="Cultural Heritage"/>
    <s v="Arquitetônico"/>
    <x v="0"/>
    <x v="5"/>
    <n v="0"/>
    <x v="3"/>
    <s v="MinasGerais"/>
    <n v="0"/>
    <n v="40000"/>
    <e v="#N/A"/>
    <e v="#N/A"/>
  </r>
  <r>
    <s v="National Fund for Culture"/>
    <n v="6807"/>
    <s v="RECUPERAÇÃO DA ESTRUTURA DO PAVILHÃO DA COZINHA DE PEDRA"/>
    <s v="Cultural Heritage"/>
    <s v="Arquitetônico"/>
    <x v="0"/>
    <x v="5"/>
    <n v="0"/>
    <x v="1"/>
    <s v="DistritoFederal"/>
    <n v="0"/>
    <n v="54500"/>
    <e v="#N/A"/>
    <e v="#N/A"/>
  </r>
  <r>
    <s v="National Fund for Culture"/>
    <n v="2197"/>
    <s v="RECUPERAÇÃO DA IGREJA MATRIZ"/>
    <s v="Cultural Heritage"/>
    <s v="Arquitetônico"/>
    <x v="0"/>
    <x v="5"/>
    <n v="0"/>
    <x v="21"/>
    <s v="Bahia"/>
    <n v="0"/>
    <n v="44456.88"/>
    <e v="#N/A"/>
    <e v="#N/A"/>
  </r>
  <r>
    <s v="National Fund for Culture"/>
    <n v="996748"/>
    <s v="RECUPERAÇÃO DE CAPELA E CASA PAROQUIAL EM PILÔEZINHOS"/>
    <s v="Cultural Heritage"/>
    <s v="Arquitetônico"/>
    <x v="0"/>
    <x v="5"/>
    <n v="0"/>
    <x v="8"/>
    <s v="Paraíba"/>
    <n v="0"/>
    <n v="132050.54"/>
    <e v="#N/A"/>
    <e v="#N/A"/>
  </r>
  <r>
    <s v="National Fund for Culture"/>
    <n v="6181"/>
    <s v="RECUPERAÇÃO DE MUSEUS"/>
    <s v="Cultural Heritage"/>
    <s v="Museu"/>
    <x v="2"/>
    <x v="5"/>
    <n v="0"/>
    <x v="12"/>
    <s v="SãoPaulo"/>
    <n v="0"/>
    <n v="112661.8"/>
    <e v="#N/A"/>
    <e v="#N/A"/>
  </r>
  <r>
    <s v="National Fund for Culture"/>
    <n v="6086"/>
    <s v="Recuperação do patrimônio Azulejar da Igreja da Ordem Terceira de São Franscisco da Penitência."/>
    <s v="Cultural Heritage"/>
    <s v="Arquitetônico"/>
    <x v="0"/>
    <x v="5"/>
    <n v="0"/>
    <x v="21"/>
    <s v="Bahia"/>
    <n v="0"/>
    <n v="200000"/>
    <e v="#N/A"/>
    <e v="#N/A"/>
  </r>
  <r>
    <s v="National Fund for Culture"/>
    <n v="2274"/>
    <s v="Recuperação do Patrimônio Cultural de Paracatu: Igreja Nossa Senhora do Rosário"/>
    <s v="Cultural Heritage"/>
    <s v="Arquitetônico"/>
    <x v="0"/>
    <x v="5"/>
    <n v="0"/>
    <x v="3"/>
    <s v="MinasGerais"/>
    <n v="0"/>
    <n v="32873.5"/>
    <e v="#N/A"/>
    <e v="#N/A"/>
  </r>
  <r>
    <s v="National Fund for Culture"/>
    <n v="996522"/>
    <s v="Recuperação do Prédio"/>
    <s v="Cultural Heritage"/>
    <s v="Arquitetônico"/>
    <x v="0"/>
    <x v="5"/>
    <n v="0"/>
    <x v="0"/>
    <s v="RioGrandedoSul"/>
    <n v="0"/>
    <n v="3295935"/>
    <e v="#N/A"/>
    <e v="#N/A"/>
  </r>
  <r>
    <s v="National Fund for Culture"/>
    <n v="6903"/>
    <s v="RECUPERAÇÃO DO PRÉDIO HISTÓRICO DO IPHAN."/>
    <s v="Cultural Heritage"/>
    <s v="Arquitetônico"/>
    <x v="0"/>
    <x v="5"/>
    <n v="0"/>
    <x v="1"/>
    <s v="DistritoFederal"/>
    <n v="0"/>
    <n v="364842.69"/>
    <e v="#N/A"/>
    <e v="#N/A"/>
  </r>
  <r>
    <s v="National Fund for Culture"/>
    <n v="3120"/>
    <s v="RECUPERAÇÃO DO TEATRO SETE DE SETEMBRO"/>
    <s v="Cultural Heritage"/>
    <s v="Arquitetônico"/>
    <x v="0"/>
    <x v="5"/>
    <n v="0"/>
    <x v="20"/>
    <s v="Alagoas"/>
    <n v="0"/>
    <n v="6327990"/>
    <e v="#N/A"/>
    <e v="#N/A"/>
  </r>
  <r>
    <s v="National Fund for Culture"/>
    <n v="6940"/>
    <s v="REESTRUTURAÇÃO, REFORMULAÇÃO  E AMPLIAÇÃO DO SISTEMA DE AR CONDICIONADO CENTRAL  DO PRÉDIO_x000d__x000a__x000d__x000a__x000d__x000a__x000d__x000a__x000d__x000a_"/>
    <s v="Cultural Heritage"/>
    <s v="Arquitetônico"/>
    <x v="0"/>
    <x v="5"/>
    <n v="0"/>
    <x v="5"/>
    <s v="RiodeJaneiro"/>
    <n v="0"/>
    <n v="825250"/>
    <e v="#N/A"/>
    <e v="#N/A"/>
  </r>
  <r>
    <s v="National Fund for Culture"/>
    <n v="2086"/>
    <s v="REFORMA  E MODERNIZAÇÃO DO CENTRO CULTURAL"/>
    <s v="Cultural Heritage"/>
    <s v="Arquitetônico"/>
    <x v="0"/>
    <x v="5"/>
    <n v="0"/>
    <x v="9"/>
    <s v="Paraná"/>
    <n v="0"/>
    <n v="50000"/>
    <e v="#N/A"/>
    <e v="#N/A"/>
  </r>
  <r>
    <s v="National Fund for Culture"/>
    <n v="2817"/>
    <s v="REFORMA DA ÁREA DE RECEPÇÃO E SISTEMA DE ILUMINAÇÃO ESPECIALIZADA DO ANDAR TÉRREO DO MUSEU CARLOS CO"/>
    <s v="Cultural Heritage"/>
    <s v="Arquitetônico"/>
    <x v="0"/>
    <x v="5"/>
    <n v="0"/>
    <x v="21"/>
    <s v="Bahia"/>
    <n v="0"/>
    <n v="120600"/>
    <e v="#N/A"/>
    <e v="#N/A"/>
  </r>
  <r>
    <s v="National Fund for Culture"/>
    <n v="2157"/>
    <s v="Reforma da Casa Cultura Timóteo"/>
    <s v="Cultural Heritage"/>
    <s v="Arquitetônico"/>
    <x v="0"/>
    <x v="5"/>
    <n v="0"/>
    <x v="3"/>
    <s v="MinasGerais"/>
    <n v="0"/>
    <n v="70000"/>
    <e v="#N/A"/>
    <e v="#N/A"/>
  </r>
  <r>
    <s v="National Fund for Culture"/>
    <n v="7304"/>
    <s v="Reforma da Casa da Cultura"/>
    <s v="Cultural Heritage"/>
    <s v="Arquitetônico"/>
    <x v="0"/>
    <x v="5"/>
    <n v="0"/>
    <x v="3"/>
    <s v="MinasGerais"/>
    <n v="0"/>
    <n v="64077.15"/>
    <e v="#N/A"/>
    <e v="#N/A"/>
  </r>
  <r>
    <s v="National Fund for Culture"/>
    <n v="997940"/>
    <s v="REFORMA DA ESTAÇÃO FERROVIÁRIA"/>
    <s v="Cultural Heritage"/>
    <s v="Museu"/>
    <x v="2"/>
    <x v="5"/>
    <n v="0"/>
    <x v="3"/>
    <s v="MinasGerais"/>
    <n v="0"/>
    <n v="37290"/>
    <e v="#N/A"/>
    <e v="#N/A"/>
  </r>
  <r>
    <s v="National Fund for Culture"/>
    <n v="2818"/>
    <s v="REFORMA DO INSTITUTO GEOGRÁFICO E HISTÓRICO DA BAHIA"/>
    <s v="Cultural Heritage"/>
    <s v="Arquitetônico"/>
    <x v="0"/>
    <x v="5"/>
    <n v="0"/>
    <x v="21"/>
    <s v="Bahia"/>
    <n v="0"/>
    <n v="77400"/>
    <e v="#N/A"/>
    <e v="#N/A"/>
  </r>
  <r>
    <s v="National Fund for Culture"/>
    <n v="2119"/>
    <s v="REFORMA DO PREDIO DO ANTIGO PATRONATO AGRÍCOLA"/>
    <s v="Cultural Heritage"/>
    <s v="Arquitetônico"/>
    <x v="0"/>
    <x v="5"/>
    <n v="0"/>
    <x v="22"/>
    <s v="SantaCatarina"/>
    <n v="0"/>
    <n v="3827440"/>
    <e v="#N/A"/>
    <e v="#N/A"/>
  </r>
  <r>
    <s v="National Fund for Culture"/>
    <n v="6892"/>
    <s v="REFORMA E  MODERNIZAÇÃO DE CENTRO CULTURAL"/>
    <s v="Cultural Heritage"/>
    <s v="Arquitetônico"/>
    <x v="0"/>
    <x v="5"/>
    <n v="0"/>
    <x v="5"/>
    <s v="RiodeJaneiro"/>
    <n v="0"/>
    <n v="75000"/>
    <e v="#N/A"/>
    <e v="#N/A"/>
  </r>
  <r>
    <s v="National Fund for Culture"/>
    <n v="7309"/>
    <s v="Reforma e Ampliação da Casa da Cultura"/>
    <s v="Cultural Heritage"/>
    <s v="Arquitetônico"/>
    <x v="0"/>
    <x v="5"/>
    <n v="0"/>
    <x v="3"/>
    <s v="MinasGerais"/>
    <n v="0"/>
    <n v="90196.18"/>
    <e v="#N/A"/>
    <e v="#N/A"/>
  </r>
  <r>
    <s v="National Fund for Culture"/>
    <n v="996761"/>
    <s v="REFORMA E AMPLIAÇÃO DO CENTRO CULTURAL"/>
    <s v="Cultural Heritage"/>
    <s v="Arquitetônico"/>
    <x v="0"/>
    <x v="5"/>
    <n v="0"/>
    <x v="6"/>
    <s v="Ceará"/>
    <n v="0"/>
    <n v="81000"/>
    <e v="#N/A"/>
    <e v="#N/A"/>
  </r>
  <r>
    <s v="National Fund for Culture"/>
    <n v="2121"/>
    <s v="Reforma e Ampliação do Centro Cultural em Umari"/>
    <s v="Cultural Heritage"/>
    <s v="Arquitetônico"/>
    <x v="0"/>
    <x v="5"/>
    <n v="0"/>
    <x v="6"/>
    <s v="Ceará"/>
    <n v="0"/>
    <n v="90000"/>
    <e v="#N/A"/>
    <e v="#N/A"/>
  </r>
  <r>
    <s v="National Fund for Culture"/>
    <n v="2391"/>
    <s v="Reforma e Ampliação do Prédio do Departamento Municipal de Cultura"/>
    <s v="Cultural Heritage"/>
    <s v="Arquitetônico"/>
    <x v="0"/>
    <x v="5"/>
    <n v="0"/>
    <x v="7"/>
    <s v="Sergipe"/>
    <n v="0"/>
    <n v="70000"/>
    <e v="#N/A"/>
    <e v="#N/A"/>
  </r>
  <r>
    <s v="National Fund for Culture"/>
    <n v="6992"/>
    <s v="REFORMA E INSTALAÇÃO DE EQUIPAMENTOS  VISANDO SERVIÇOS AO PÚBLICO E AOS DEFICIENTES FÍSICOS"/>
    <s v="Cultural Heritage"/>
    <s v="Arquitetônico"/>
    <x v="0"/>
    <x v="5"/>
    <n v="0"/>
    <x v="1"/>
    <s v="DistritoFederal"/>
    <n v="0"/>
    <n v="74500"/>
    <e v="#N/A"/>
    <e v="#N/A"/>
  </r>
  <r>
    <s v="National Fund for Culture"/>
    <n v="2076"/>
    <s v="REFORMA E MODERNIZAÇÃO DA BIBLIOTECA PÚBLICA MUNICIPAL"/>
    <s v="Cultural Heritage"/>
    <s v="Arquitetônico"/>
    <x v="0"/>
    <x v="5"/>
    <n v="0"/>
    <x v="9"/>
    <s v="Paraná"/>
    <n v="0"/>
    <n v="100000"/>
    <e v="#N/A"/>
    <e v="#N/A"/>
  </r>
  <r>
    <s v="National Fund for Culture"/>
    <n v="6880"/>
    <s v="REFORMA E MODERNIZAÇÃO DA FUNDAÇÃO CASA DE RUI BARBOSA"/>
    <s v="Cultural Heritage"/>
    <s v="Arquitetônico"/>
    <x v="0"/>
    <x v="5"/>
    <n v="0"/>
    <x v="5"/>
    <s v="RiodeJaneiro"/>
    <n v="0"/>
    <n v="240000"/>
    <e v="#N/A"/>
    <e v="#N/A"/>
  </r>
  <r>
    <s v="National Fund for Culture"/>
    <n v="2272"/>
    <s v="REFORMA E MODERNIZAÇÃO DE CENTRO CULTURAL"/>
    <s v="Cultural Heritage"/>
    <s v="Arquitetônico"/>
    <x v="0"/>
    <x v="5"/>
    <n v="0"/>
    <x v="21"/>
    <s v="Bahia"/>
    <n v="0"/>
    <n v="200000"/>
    <e v="#N/A"/>
    <e v="#N/A"/>
  </r>
  <r>
    <s v="National Fund for Culture"/>
    <n v="7314"/>
    <s v="REFORMA E MODERNIZACAO DE ESPACOS CULTURAIS - CONTINUACAO DA IMPLANTACAO DO CENTRO DE ARTES E CONVEN"/>
    <s v="Cultural Heritage"/>
    <s v="Arquitetônico"/>
    <x v="0"/>
    <x v="5"/>
    <n v="0"/>
    <x v="3"/>
    <s v="MinasGerais"/>
    <n v="0"/>
    <n v="300000"/>
    <e v="#N/A"/>
    <e v="#N/A"/>
  </r>
  <r>
    <s v="National Fund for Culture"/>
    <n v="7322"/>
    <s v="REFORMA E MODERNIZACAO DE ESPACOS CULTURAIS - REFORMA E MODERNIZAÇÃO DE ESPAÇO CULTURAL - TEATRO JOA"/>
    <s v="Cultural Heritage"/>
    <s v="História"/>
    <x v="1"/>
    <x v="5"/>
    <n v="0"/>
    <x v="4"/>
    <s v="Pernambuco"/>
    <n v="0"/>
    <n v="80000"/>
    <e v="#N/A"/>
    <e v="#N/A"/>
  </r>
  <r>
    <s v="National Fund for Culture"/>
    <n v="2101"/>
    <s v="REFORMA E MODERNIZAÇÃO DO PALÁCIO DA CULTURA"/>
    <s v="Cultural Heritage"/>
    <s v="Arquitetônico"/>
    <x v="0"/>
    <x v="5"/>
    <n v="0"/>
    <x v="12"/>
    <s v="SãoPaulo"/>
    <n v="0"/>
    <n v="62500"/>
    <e v="#N/A"/>
    <e v="#N/A"/>
  </r>
  <r>
    <s v="National Fund for Culture"/>
    <n v="2077"/>
    <s v="REFORMA E MODERNIZAÇÃO DO TEATRO REVIVER"/>
    <s v="Cultural Heritage"/>
    <s v="Arquitetônico"/>
    <x v="0"/>
    <x v="5"/>
    <n v="0"/>
    <x v="9"/>
    <s v="Paraná"/>
    <n v="0"/>
    <n v="150000"/>
    <e v="#N/A"/>
    <e v="#N/A"/>
  </r>
  <r>
    <s v="National Fund for Culture"/>
    <n v="2816"/>
    <s v="REFORMA E MODERNIZAÇÃO NA FUNDAÇÃO CASA DE JORE AMADO"/>
    <s v="Cultural Heritage"/>
    <s v="Arquitetônico"/>
    <x v="0"/>
    <x v="5"/>
    <n v="0"/>
    <x v="21"/>
    <s v="Bahia"/>
    <n v="0"/>
    <n v="98999"/>
    <e v="#N/A"/>
    <e v="#N/A"/>
  </r>
  <r>
    <s v="National Fund for Culture"/>
    <n v="6910"/>
    <s v="REFORMA E RESTAURAÇÃO DA IGREJA DE NOSSA SENHORA DAS MERCES_x000d__x000a_"/>
    <s v="Cultural Heritage"/>
    <s v="Arquitetônico"/>
    <x v="0"/>
    <x v="5"/>
    <n v="0"/>
    <x v="3"/>
    <s v="MinasGerais"/>
    <n v="0"/>
    <n v="18000"/>
    <e v="#N/A"/>
    <e v="#N/A"/>
  </r>
  <r>
    <s v="National Fund for Culture"/>
    <n v="2468"/>
    <s v="REFORMA E REVITALIZAÇÃO DA CASA DE CULTURA EUCLIDES DA CUNHA"/>
    <s v="Cultural Heritage"/>
    <s v="Arquitetônico"/>
    <x v="0"/>
    <x v="5"/>
    <n v="0"/>
    <x v="12"/>
    <s v="SãoPaulo"/>
    <n v="0"/>
    <n v="80000"/>
    <e v="#N/A"/>
    <e v="#N/A"/>
  </r>
  <r>
    <s v="National Fund for Culture"/>
    <n v="6800"/>
    <s v="REORMA E AMPLIAÇÃO DE CENTRO CULTURAL"/>
    <s v="Cultural Heritage"/>
    <s v="Arquitetônico"/>
    <x v="0"/>
    <x v="5"/>
    <n v="0"/>
    <x v="12"/>
    <s v="SãoPaulo"/>
    <n v="0"/>
    <n v="118858.48"/>
    <e v="#N/A"/>
    <e v="#N/A"/>
  </r>
  <r>
    <s v="National Fund for Culture"/>
    <n v="2792"/>
    <s v="RESGATANDO A CULTURA"/>
    <s v="Cultural Heritage"/>
    <s v="Arquitetônico"/>
    <x v="0"/>
    <x v="5"/>
    <n v="0"/>
    <x v="3"/>
    <s v="MinasGerais"/>
    <n v="0"/>
    <n v="17000"/>
    <e v="#N/A"/>
    <e v="#N/A"/>
  </r>
  <r>
    <s v="National Fund for Culture"/>
    <n v="996627"/>
    <s v="RESGATE CULTURAL DO MEMORIAL DO ROSÁRIO"/>
    <s v="Cultural Heritage"/>
    <s v="Arquitetônico"/>
    <x v="0"/>
    <x v="5"/>
    <n v="0"/>
    <x v="3"/>
    <s v="MinasGerais"/>
    <n v="0"/>
    <n v="30000"/>
    <e v="#N/A"/>
    <e v="#N/A"/>
  </r>
  <r>
    <s v="National Fund for Culture"/>
    <n v="1208"/>
    <s v="RESGATE DA CULTURA  ÍNDIO-CABOCLA"/>
    <s v="Cultural Heritage"/>
    <s v="Cultura Indígena"/>
    <x v="3"/>
    <x v="5"/>
    <n v="0"/>
    <x v="15"/>
    <s v="Amazonas"/>
    <n v="0"/>
    <n v="45000"/>
    <e v="#N/A"/>
    <e v="#N/A"/>
  </r>
  <r>
    <s v="National Fund for Culture"/>
    <n v="997743"/>
    <s v="RESIDÊNCIA MARQUÊS DE PARANAGUÁ"/>
    <s v="Cultural Heritage"/>
    <s v="Arquitetônico"/>
    <x v="0"/>
    <x v="5"/>
    <n v="0"/>
    <x v="12"/>
    <s v="SãoPaulo"/>
    <n v="0"/>
    <n v="100000"/>
    <e v="#N/A"/>
    <e v="#N/A"/>
  </r>
  <r>
    <s v="National Fund for Culture"/>
    <n v="2814"/>
    <s v="RESTAURAÇÃO DA BIBLIOTECA PÚBLICA, MUSEU, CASA DA CULTURA - FASE 2"/>
    <s v="Cultural Heritage"/>
    <s v="Arquitetônico"/>
    <x v="0"/>
    <x v="5"/>
    <n v="0"/>
    <x v="0"/>
    <s v="RioGrandedoSul"/>
    <n v="0"/>
    <n v="50000"/>
    <e v="#N/A"/>
    <e v="#N/A"/>
  </r>
  <r>
    <s v="National Fund for Culture"/>
    <n v="6822"/>
    <s v="RESTAURAÇÃO DA CASA CARRA EM ANTÔNIO PRADO"/>
    <s v="Cultural Heritage"/>
    <s v="Arquitetônico"/>
    <x v="0"/>
    <x v="5"/>
    <n v="0"/>
    <x v="1"/>
    <s v="DistritoFederal"/>
    <n v="0"/>
    <n v="60000"/>
    <e v="#N/A"/>
    <e v="#N/A"/>
  </r>
  <r>
    <s v="National Fund for Culture"/>
    <n v="2712"/>
    <s v="RESTAURAÇÃO DA CASA DA FLOR"/>
    <s v="Cultural Heritage"/>
    <s v="Arquitetônico"/>
    <x v="0"/>
    <x v="5"/>
    <n v="0"/>
    <x v="5"/>
    <s v="RiodeJaneiro"/>
    <n v="0"/>
    <n v="65008.67"/>
    <e v="#N/A"/>
    <e v="#N/A"/>
  </r>
  <r>
    <s v="National Fund for Culture"/>
    <n v="1068"/>
    <s v="RESTAURAÇÃO DA CASA DO TREM"/>
    <s v="Cultural Heritage"/>
    <s v="Arquitetônico"/>
    <x v="0"/>
    <x v="5"/>
    <n v="0"/>
    <x v="5"/>
    <s v="RiodeJaneiro"/>
    <n v="0"/>
    <n v="582853.82999999996"/>
    <e v="#N/A"/>
    <e v="#N/A"/>
  </r>
  <r>
    <s v="National Fund for Culture"/>
    <n v="1036"/>
    <s v="Restauração da Igreja de Nossa Senhora do Carmo"/>
    <s v="Cultural Heritage"/>
    <s v="História"/>
    <x v="1"/>
    <x v="5"/>
    <n v="0"/>
    <x v="3"/>
    <s v="MinasGerais"/>
    <n v="0"/>
    <n v="80000"/>
    <e v="#N/A"/>
    <e v="#N/A"/>
  </r>
  <r>
    <s v="National Fund for Culture"/>
    <n v="2143"/>
    <s v="RESTAURAÇÃO DA IGREJA DE SANTA TERESA DA ORDEM TERCEIRA DO CARMO"/>
    <s v="Cultural Heritage"/>
    <s v="Arquitetônico"/>
    <x v="0"/>
    <x v="5"/>
    <n v="0"/>
    <x v="8"/>
    <s v="Paraíba"/>
    <n v="0"/>
    <n v="31960"/>
    <e v="#N/A"/>
    <e v="#N/A"/>
  </r>
  <r>
    <s v="National Fund for Culture"/>
    <n v="996461"/>
    <s v="Restauração da igreja de São José do Distrito de Itapanhoacanga"/>
    <s v="Cultural Heritage"/>
    <s v="Arquitetônico"/>
    <x v="0"/>
    <x v="5"/>
    <n v="0"/>
    <x v="3"/>
    <s v="MinasGerais"/>
    <n v="0"/>
    <n v="70000"/>
    <e v="#N/A"/>
    <e v="#N/A"/>
  </r>
  <r>
    <s v="National Fund for Culture"/>
    <n v="6098"/>
    <s v="RESTAURAÇÃO DA IGREJA MATRIZ SENHOR BOM JESUS"/>
    <s v="Cultural Heritage"/>
    <s v="Arquitetônico"/>
    <x v="0"/>
    <x v="5"/>
    <n v="0"/>
    <x v="3"/>
    <s v="MinasGerais"/>
    <n v="0"/>
    <n v="125021.6"/>
    <e v="#N/A"/>
    <e v="#N/A"/>
  </r>
  <r>
    <s v="National Fund for Culture"/>
    <n v="2533"/>
    <s v="RESTAURAÇÃO DE BENS IMÓVEIS DO PATRIMÔNIO HISTÓRICO E CULTURAL"/>
    <s v="Cultural Heritage"/>
    <s v="Arquitetônico"/>
    <x v="0"/>
    <x v="5"/>
    <n v="0"/>
    <x v="23"/>
    <s v="Rondônia"/>
    <n v="0"/>
    <n v="150000"/>
    <e v="#N/A"/>
    <e v="#N/A"/>
  </r>
  <r>
    <s v="National Fund for Culture"/>
    <n v="6813"/>
    <s v="Restauração de Bens Móveis do Museu do Ouro e Restauraçaõ de Equipamentos de Informática para Museus"/>
    <s v="Cultural Heritage"/>
    <s v="Arquitetônico"/>
    <x v="0"/>
    <x v="5"/>
    <n v="0"/>
    <x v="1"/>
    <s v="DistritoFederal"/>
    <n v="0"/>
    <n v="18000"/>
    <e v="#N/A"/>
    <e v="#N/A"/>
  </r>
  <r>
    <s v="National Fund for Culture"/>
    <n v="2678"/>
    <s v="RESTAURAÇÃO DE CENTRO HISTÓRICO EM ÁREA DE INTERESSE TURÍSTICO CULTURAL - FAZENDA ACAUÃ"/>
    <s v="Cultural Heritage"/>
    <s v="Arquitetônico"/>
    <x v="0"/>
    <x v="5"/>
    <n v="0"/>
    <x v="8"/>
    <s v="Paraíba"/>
    <n v="0"/>
    <n v="100000"/>
    <e v="#N/A"/>
    <e v="#N/A"/>
  </r>
  <r>
    <s v="National Fund for Culture"/>
    <n v="996526"/>
    <s v="Restauração de imóvel para instalação do museu histórico de Arinos"/>
    <s v="Cultural Heritage"/>
    <s v="Arquitetônico"/>
    <x v="0"/>
    <x v="5"/>
    <n v="0"/>
    <x v="3"/>
    <s v="MinasGerais"/>
    <n v="0"/>
    <n v="5843573"/>
    <e v="#N/A"/>
    <e v="#N/A"/>
  </r>
  <r>
    <s v="National Fund for Culture"/>
    <n v="6871"/>
    <s v="RESTAURAÇÃO DE PARTE DOS BENS MÓVEIS E INTEGRADOS DA CAPELA DE NOSSA SENHORA DO Ó-SABARÁ"/>
    <s v="Cultural Heritage"/>
    <s v="Arquitetônico"/>
    <x v="0"/>
    <x v="5"/>
    <n v="0"/>
    <x v="3"/>
    <s v="MinasGerais"/>
    <n v="0"/>
    <n v="140000"/>
    <e v="#N/A"/>
    <e v="#N/A"/>
  </r>
  <r>
    <s v="National Fund for Culture"/>
    <n v="7334"/>
    <s v="Restauração do Espaço Cultural e Aquisição de Equipamentos"/>
    <s v="Cultural Heritage"/>
    <s v="Arquitetônico"/>
    <x v="0"/>
    <x v="5"/>
    <n v="0"/>
    <x v="12"/>
    <s v="SãoPaulo"/>
    <n v="0"/>
    <n v="8771.2000000000007"/>
    <e v="#N/A"/>
    <e v="#N/A"/>
  </r>
  <r>
    <s v="National Fund for Culture"/>
    <n v="2691"/>
    <s v="RESTAURAÇÃO DO MONUMENTO NACIONAL AOS MORTOS DA II GUERRA MUNDIAL"/>
    <s v="Cultural Heritage"/>
    <s v="Arquitetônico"/>
    <x v="0"/>
    <x v="5"/>
    <n v="0"/>
    <x v="1"/>
    <s v="DistritoFederal"/>
    <n v="0"/>
    <n v="535449.59999999998"/>
    <e v="#N/A"/>
    <e v="#N/A"/>
  </r>
  <r>
    <s v="National Fund for Culture"/>
    <n v="1302"/>
    <s v="RESTAURAÇÃO DO SÍTIO HISTÓRICO DE ACAUÃ"/>
    <s v="Cultural Heritage"/>
    <s v="Arqueológico"/>
    <x v="4"/>
    <x v="5"/>
    <n v="0"/>
    <x v="8"/>
    <s v="Paraíba"/>
    <n v="0"/>
    <n v="70000"/>
    <e v="#N/A"/>
    <e v="#N/A"/>
  </r>
  <r>
    <s v="National Fund for Culture"/>
    <n v="996201"/>
    <s v="Restauração do Teatro Municipal Adolpho Mello"/>
    <s v="Cultural Heritage"/>
    <s v="História"/>
    <x v="1"/>
    <x v="5"/>
    <n v="0"/>
    <x v="22"/>
    <s v="SantaCatarina"/>
    <n v="0"/>
    <n v="124800"/>
    <e v="#N/A"/>
    <e v="#N/A"/>
  </r>
  <r>
    <s v="National Fund for Culture"/>
    <n v="7312"/>
    <s v="Restauração dos elementos artístico e estruturais da Igreja Santa Rita"/>
    <s v="Cultural Heritage"/>
    <s v="História"/>
    <x v="1"/>
    <x v="5"/>
    <n v="0"/>
    <x v="3"/>
    <s v="MinasGerais"/>
    <n v="0"/>
    <n v="35000"/>
    <e v="#N/A"/>
    <e v="#N/A"/>
  </r>
  <r>
    <s v="National Fund for Culture"/>
    <n v="6837"/>
    <s v="RESTAURAÇÃO DOS ESQUADRIAS DO MUSEU DA REPÚBLICA"/>
    <s v="Cultural Heritage"/>
    <s v="Arquitetônico"/>
    <x v="0"/>
    <x v="5"/>
    <n v="0"/>
    <x v="5"/>
    <s v="RiodeJaneiro"/>
    <n v="0"/>
    <n v="15000"/>
    <e v="#N/A"/>
    <e v="#N/A"/>
  </r>
  <r>
    <s v="National Fund for Culture"/>
    <n v="6075"/>
    <s v="RESTAURAÇÃO DOS FORROS DA SALA DAS COLUNAS E DO HALL DE ENTRADA DO MUSEU MINEIRO"/>
    <s v="Cultural Heritage"/>
    <s v="Arquitetônico"/>
    <x v="0"/>
    <x v="5"/>
    <n v="0"/>
    <x v="3"/>
    <s v="MinasGerais"/>
    <n v="0"/>
    <n v="87502"/>
    <e v="#N/A"/>
    <e v="#N/A"/>
  </r>
  <r>
    <s v="National Fund for Culture"/>
    <n v="6205"/>
    <s v="RESTAURAÇÃO E ACONDICIONAMENTO DE OBRAS DE ARTE SOBRE PAPEL DA COLEÇÃO MARIA CECÍLIA E PAULO FONTAIN"/>
    <s v="Cultural Heritage"/>
    <s v="Arquitetônico"/>
    <x v="0"/>
    <x v="5"/>
    <n v="0"/>
    <x v="5"/>
    <s v="RiodeJaneiro"/>
    <n v="0"/>
    <n v="15788"/>
    <e v="#N/A"/>
    <e v="#N/A"/>
  </r>
  <r>
    <s v="National Fund for Culture"/>
    <n v="1191"/>
    <s v="RESTAURAÇÃO E RECICLAGEM DO TEATRO DE SÃO JOÃO DA BOA VISTA- 4ª etapa"/>
    <s v="Cultural Heritage"/>
    <s v="Arquitetônico"/>
    <x v="0"/>
    <x v="5"/>
    <n v="0"/>
    <x v="12"/>
    <s v="SãoPaulo"/>
    <n v="0"/>
    <n v="63340.55"/>
    <e v="#N/A"/>
    <e v="#N/A"/>
  </r>
  <r>
    <s v="National Fund for Culture"/>
    <n v="2048"/>
    <s v="RESTAURAÇÃO E URBANIZAÇÃO DA PRAÇA GETÚLIO VARGAS"/>
    <s v="Cultural Heritage"/>
    <s v="Arquitetônico"/>
    <x v="0"/>
    <x v="5"/>
    <n v="0"/>
    <x v="7"/>
    <s v="Sergipe"/>
    <n v="0"/>
    <n v="100000"/>
    <e v="#N/A"/>
    <e v="#N/A"/>
  </r>
  <r>
    <s v="National Fund for Culture"/>
    <n v="6932"/>
    <s v="RESTAURAÇÃO PARCIAL DO TELHADO DO PALÁCIO - MUSEU IMPERIAL"/>
    <s v="Cultural Heritage"/>
    <s v="Arquitetônico"/>
    <x v="0"/>
    <x v="5"/>
    <n v="0"/>
    <x v="1"/>
    <s v="DistritoFederal"/>
    <n v="0"/>
    <n v="100000"/>
    <e v="#N/A"/>
    <e v="#N/A"/>
  </r>
  <r>
    <s v="National Fund for Culture"/>
    <n v="6965"/>
    <s v="RESTAURAÇÃO, CONSERVAÇÃO  E PRESERVAÇÃO DE BENS DO PATRIMÔNIO HISTÓRICO E ARTÍSTICO NACIONAL"/>
    <s v="Cultural Heritage"/>
    <s v="Arquitetônico"/>
    <x v="0"/>
    <x v="5"/>
    <n v="0"/>
    <x v="1"/>
    <s v="DistritoFederal"/>
    <n v="0"/>
    <n v="4000"/>
    <e v="#N/A"/>
    <e v="#N/A"/>
  </r>
  <r>
    <s v="National Fund for Culture"/>
    <n v="1196"/>
    <s v="RESTAURAÇÃOO PATRIMÔNIO HISTÓRICO - PRÉDIO STRIGHINI"/>
    <s v="Cultural Heritage"/>
    <s v="Arquitetônico"/>
    <x v="0"/>
    <x v="5"/>
    <n v="0"/>
    <x v="0"/>
    <s v="RioGrandedoSul"/>
    <n v="0"/>
    <n v="87000"/>
    <e v="#N/A"/>
    <e v="#N/A"/>
  </r>
  <r>
    <s v="National Fund for Culture"/>
    <n v="6876"/>
    <s v="RESTAURO DO TELHADO DO THEATRO MUNICIPAL"/>
    <s v="Cultural Heritage"/>
    <s v="Arquitetônico"/>
    <x v="0"/>
    <x v="5"/>
    <n v="0"/>
    <x v="5"/>
    <s v="RiodeJaneiro"/>
    <n v="0"/>
    <n v="239940"/>
    <e v="#N/A"/>
    <e v="#N/A"/>
  </r>
  <r>
    <s v="National Fund for Culture"/>
    <n v="2677"/>
    <s v="RESTAURO, DOCUMENTAÇÃO DO ACERVO EM RESERVA E PRESERVAÇÃ ODAS GALERIAS DO MUSEU CASA DO PONTAL"/>
    <s v="Cultural Heritage"/>
    <s v="Arquitetônico"/>
    <x v="0"/>
    <x v="5"/>
    <n v="0"/>
    <x v="5"/>
    <s v="RiodeJaneiro"/>
    <n v="0"/>
    <n v="60000"/>
    <e v="#N/A"/>
    <e v="#N/A"/>
  </r>
  <r>
    <s v="National Fund for Culture"/>
    <n v="6093"/>
    <s v="REVISTA BARROCO - SIMPÓSIO O TERRITÓRIO DO BARROCO DO SÉCULO XXI"/>
    <s v="Integrated Arts"/>
    <s v="Artes Integradas"/>
    <x v="1"/>
    <x v="5"/>
    <n v="0"/>
    <x v="3"/>
    <s v="MinasGerais"/>
    <n v="0"/>
    <n v="40000"/>
    <e v="#N/A"/>
    <e v="#N/A"/>
  </r>
  <r>
    <s v="National Fund for Culture"/>
    <n v="118"/>
    <s v="Revista do Cinema Brasileiro Ano 2000"/>
    <s v="Audiovisual"/>
    <s v="Produção Cinematográfica"/>
    <x v="2"/>
    <x v="5"/>
    <n v="0"/>
    <x v="5"/>
    <s v="RiodeJaneiro"/>
    <n v="0"/>
    <n v="100000"/>
    <e v="#N/A"/>
    <e v="#N/A"/>
  </r>
  <r>
    <s v="National Fund for Culture"/>
    <n v="2778"/>
    <s v="REVITALIZAÇÃO DA PRAÇA TIRADENTES NA CIDADE DO RIO DE JANEIRO - RJ"/>
    <s v="Cultural Heritage"/>
    <s v="Arquitetônico"/>
    <x v="0"/>
    <x v="5"/>
    <n v="0"/>
    <x v="5"/>
    <s v="RiodeJaneiro"/>
    <n v="0"/>
    <n v="8302448.9100000001"/>
    <e v="#N/A"/>
    <e v="#N/A"/>
  </r>
  <r>
    <s v="National Fund for Culture"/>
    <n v="1186"/>
    <s v="REVITALIZAÇÃO DE GRUPOS FOLCLÓRICOS"/>
    <s v="Cultural Heritage"/>
    <s v="Artesanato/Folclore"/>
    <x v="1"/>
    <x v="5"/>
    <n v="0"/>
    <x v="6"/>
    <s v="Ceará"/>
    <n v="0"/>
    <n v="27800"/>
    <e v="#N/A"/>
    <e v="#N/A"/>
  </r>
  <r>
    <s v="National Fund for Culture"/>
    <n v="5622"/>
    <s v="Revitalização do Acervo da Biblioteca Euclides da Cunha"/>
    <s v="Humanities"/>
    <s v="Acervo Bibliográfico"/>
    <x v="0"/>
    <x v="5"/>
    <n v="0"/>
    <x v="5"/>
    <s v="RiodeJaneiro"/>
    <n v="0"/>
    <n v="6000"/>
    <e v="#N/A"/>
    <e v="#N/A"/>
  </r>
  <r>
    <s v="National Fund for Culture"/>
    <n v="1217"/>
    <s v="REVITALIZAÇÃO DO MUSEU DA IGREJA DE NOSSA SENHORA DA CONCEIÇÃO"/>
    <s v="Cultural Heritage"/>
    <s v="Arquitetônico"/>
    <x v="0"/>
    <x v="5"/>
    <n v="0"/>
    <x v="14"/>
    <s v="Goiás"/>
    <n v="0"/>
    <n v="100000"/>
    <e v="#N/A"/>
    <e v="#N/A"/>
  </r>
  <r>
    <s v="National Fund for Culture"/>
    <n v="997283"/>
    <s v="Revitalizando o Carnaval"/>
    <s v="Performing Arts"/>
    <s v="Teatro"/>
    <x v="0"/>
    <x v="5"/>
    <n v="0"/>
    <x v="10"/>
    <s v="Piauí"/>
    <n v="0"/>
    <n v="25000"/>
    <e v="#N/A"/>
    <e v="#N/A"/>
  </r>
  <r>
    <s v="National Fund for Culture"/>
    <n v="6950"/>
    <s v="SALA FUNARTE E CASA DO TEATRO"/>
    <s v="Cultural Heritage"/>
    <s v="Arquitetônico"/>
    <x v="0"/>
    <x v="5"/>
    <n v="0"/>
    <x v="5"/>
    <s v="RiodeJaneiro"/>
    <n v="0"/>
    <n v="1561123"/>
    <e v="#N/A"/>
    <e v="#N/A"/>
  </r>
  <r>
    <s v="National Fund for Culture"/>
    <n v="5139"/>
    <s v="Santa Maria em Dança (6ª)"/>
    <s v="Performing Arts"/>
    <s v="Dança"/>
    <x v="3"/>
    <x v="5"/>
    <n v="0"/>
    <x v="0"/>
    <s v="RioGrandedoSul"/>
    <n v="0"/>
    <n v="30000"/>
    <e v="#N/A"/>
    <e v="#N/A"/>
  </r>
  <r>
    <s v="National Fund for Culture"/>
    <n v="5862"/>
    <s v="Semeadura da Canção Nativa (8ª)"/>
    <s v="Music"/>
    <s v="Música Popular"/>
    <x v="4"/>
    <x v="5"/>
    <n v="0"/>
    <x v="0"/>
    <s v="RioGrandedoSul"/>
    <n v="0"/>
    <n v="22500"/>
    <e v="#N/A"/>
    <e v="#N/A"/>
  </r>
  <r>
    <s v="National Fund for Culture"/>
    <n v="5522"/>
    <s v="SEMINÁRIO INTERNACIONAL &quot;NOVO MUNDO NOS TRÓPICOS&quot;"/>
    <s v="Humanities"/>
    <s v="Evento Literário"/>
    <x v="3"/>
    <x v="5"/>
    <n v="0"/>
    <x v="4"/>
    <s v="Pernambuco"/>
    <n v="0"/>
    <n v="100000"/>
    <e v="#N/A"/>
    <e v="#N/A"/>
  </r>
  <r>
    <s v="National Fund for Culture"/>
    <n v="998781"/>
    <s v="Seminário Internacional de Dança de Brasília (X)"/>
    <s v="Performing Arts"/>
    <s v="Dança"/>
    <x v="3"/>
    <x v="5"/>
    <n v="0"/>
    <x v="1"/>
    <s v="DistritoFederal"/>
    <n v="0"/>
    <n v="30000"/>
    <e v="#N/A"/>
    <e v="#N/A"/>
  </r>
  <r>
    <s v="National Fund for Culture"/>
    <n v="5341"/>
    <s v="Série Jovens Talentos 2000"/>
    <s v="Music"/>
    <s v="Música Popular"/>
    <x v="4"/>
    <x v="5"/>
    <n v="0"/>
    <x v="16"/>
    <s v="EspíritoSanto"/>
    <n v="0"/>
    <n v="18800"/>
    <e v="#N/A"/>
    <e v="#N/A"/>
  </r>
  <r>
    <s v="National Fund for Culture"/>
    <n v="6258"/>
    <s v="Sinfonias dos 500 Anos - Gravação de CD"/>
    <s v="Music"/>
    <s v="Música Erudita"/>
    <x v="0"/>
    <x v="5"/>
    <n v="0"/>
    <x v="1"/>
    <s v="DistritoFederal"/>
    <n v="0"/>
    <n v="143464"/>
    <e v="#N/A"/>
    <e v="#N/A"/>
  </r>
  <r>
    <s v="National Fund for Culture"/>
    <n v="6623"/>
    <s v="Sonorização do Teatro Nacional de Brasília"/>
    <s v="Performing Arts"/>
    <s v="Teatro"/>
    <x v="0"/>
    <x v="5"/>
    <n v="0"/>
    <x v="1"/>
    <s v="DistritoFederal"/>
    <n v="0"/>
    <n v="80000"/>
    <e v="#N/A"/>
    <e v="#N/A"/>
  </r>
  <r>
    <s v="National Fund for Culture"/>
    <n v="6831"/>
    <s v="SOS ESTAÇÃO DA CULTURA - II ETAPA"/>
    <s v="Cultural Heritage"/>
    <s v="Arquitetônico"/>
    <x v="0"/>
    <x v="5"/>
    <n v="0"/>
    <x v="3"/>
    <s v="MinasGerais"/>
    <n v="0"/>
    <n v="50000"/>
    <e v="#N/A"/>
    <e v="#N/A"/>
  </r>
  <r>
    <s v="National Fund for Culture"/>
    <n v="6648"/>
    <s v="Teatro Castelo Rá-Tim-Bum"/>
    <s v="Performing Arts"/>
    <s v="Teatro"/>
    <x v="0"/>
    <x v="5"/>
    <n v="0"/>
    <x v="4"/>
    <s v="Pernambuco"/>
    <n v="0"/>
    <n v="40000"/>
    <e v="#N/A"/>
    <e v="#N/A"/>
  </r>
  <r>
    <s v="National Fund for Culture"/>
    <n v="998570"/>
    <s v="Teatro nos Bairros Populares da Grande São Paulo"/>
    <s v="Performing Arts"/>
    <s v="Teatro"/>
    <x v="0"/>
    <x v="5"/>
    <n v="0"/>
    <x v="12"/>
    <s v="SãoPaulo"/>
    <n v="0"/>
    <n v="30000"/>
    <e v="#N/A"/>
    <e v="#N/A"/>
  </r>
  <r>
    <s v="National Fund for Culture"/>
    <n v="6314"/>
    <s v="Temporada 2000 OSN - UFF"/>
    <s v="Music"/>
    <s v="Música Popular"/>
    <x v="4"/>
    <x v="5"/>
    <n v="0"/>
    <x v="5"/>
    <s v="RiodeJaneiro"/>
    <n v="0"/>
    <n v="76832"/>
    <e v="#N/A"/>
    <e v="#N/A"/>
  </r>
  <r>
    <s v="National Fund for Culture"/>
    <n v="5147"/>
    <s v="Temporada Ouro Verde 2.000"/>
    <s v="Music"/>
    <s v="Música Popular"/>
    <x v="4"/>
    <x v="5"/>
    <n v="0"/>
    <x v="9"/>
    <s v="Paraná"/>
    <n v="0"/>
    <n v="50000"/>
    <e v="#N/A"/>
    <e v="#N/A"/>
  </r>
  <r>
    <s v="National Fund for Culture"/>
    <n v="995916"/>
    <s v="Theatro José de Alencar - 90 anos de História e Cultura"/>
    <s v="Performing Arts"/>
    <s v="Teatro"/>
    <x v="0"/>
    <x v="5"/>
    <n v="0"/>
    <x v="6"/>
    <s v="Ceará"/>
    <n v="0"/>
    <n v="36830.58"/>
    <e v="#N/A"/>
    <e v="#N/A"/>
  </r>
  <r>
    <s v="National Fund for Culture"/>
    <n v="7298"/>
    <s v="Tratamento e aquisição de acervo museológico e bibliográfico para as unidades museológicas do IPHAN"/>
    <s v="Cultural Heritage"/>
    <s v="Acervos Museológicos"/>
    <x v="0"/>
    <x v="5"/>
    <n v="0"/>
    <x v="1"/>
    <s v="DistritoFederal"/>
    <n v="0"/>
    <n v="26550"/>
    <e v="#N/A"/>
    <e v="#N/A"/>
  </r>
  <r>
    <s v="National Fund for Culture"/>
    <n v="6848"/>
    <s v="TRATAMENTO TÉCNICO DO ACERVO FOTOGRÁFICO"/>
    <s v="Visual Arts"/>
    <s v="Fotografia"/>
    <x v="2"/>
    <x v="5"/>
    <n v="0"/>
    <x v="11"/>
    <s v="Pará"/>
    <n v="0"/>
    <n v="12094.92"/>
    <e v="#N/A"/>
    <e v="#N/A"/>
  </r>
  <r>
    <s v="National Fund for Culture"/>
    <n v="5356"/>
    <s v="Udigrudi em Edimburgo"/>
    <s v="Performing Arts"/>
    <s v="Circo"/>
    <x v="3"/>
    <x v="5"/>
    <n v="0"/>
    <x v="1"/>
    <s v="DistritoFederal"/>
    <n v="0"/>
    <n v="50000"/>
    <e v="#N/A"/>
    <e v="#N/A"/>
  </r>
  <r>
    <s v="National Fund for Culture"/>
    <n v="5825"/>
    <s v="Um Canto para Martim Fierro - 2ª Edição"/>
    <s v="Music"/>
    <s v="Música Popular"/>
    <x v="4"/>
    <x v="5"/>
    <n v="0"/>
    <x v="0"/>
    <s v="RioGrandedoSul"/>
    <n v="0"/>
    <n v="100000"/>
    <e v="#N/A"/>
    <e v="#N/A"/>
  </r>
  <r>
    <s v="National Fund for Culture"/>
    <n v="5053"/>
    <s v="Uma Viagem Através da Música do Brasil"/>
    <s v="Music"/>
    <s v="Música Popular"/>
    <x v="4"/>
    <x v="5"/>
    <n v="0"/>
    <x v="1"/>
    <s v="DistritoFederal"/>
    <n v="0"/>
    <n v="16050"/>
    <e v="#N/A"/>
    <e v="#N/A"/>
  </r>
  <r>
    <s v="National Fund for Culture"/>
    <n v="6917"/>
    <s v="VIA SACRA DO MORRO DA CAPELINHA"/>
    <s v="Integrated Arts"/>
    <s v="Artes Integradas"/>
    <x v="1"/>
    <x v="5"/>
    <n v="0"/>
    <x v="1"/>
    <s v="DistritoFederal"/>
    <n v="0"/>
    <n v="30000"/>
    <e v="#N/A"/>
    <e v="#N/A"/>
  </r>
  <r>
    <s v="National Fund for Culture"/>
    <n v="30"/>
    <s v="Vitória Cine Vídeo (VII)"/>
    <s v="Audiovisual"/>
    <s v="Difusão"/>
    <x v="5"/>
    <x v="5"/>
    <n v="0"/>
    <x v="16"/>
    <s v="EspíritoSanto"/>
    <n v="0"/>
    <n v="15000"/>
    <e v="#N/A"/>
    <e v="#N/A"/>
  </r>
  <r>
    <s v="National Fund for Culture"/>
    <n v="2355"/>
    <s v="XXXV FESTIVAL FOLCLÓRICO DE PARINTINS"/>
    <s v="Cultural Heritage"/>
    <s v="Artesanato/Folclore"/>
    <x v="1"/>
    <x v="5"/>
    <n v="0"/>
    <x v="15"/>
    <s v="Amazonas"/>
    <n v="0"/>
    <n v="93750"/>
    <e v="#N/A"/>
    <e v="#N/A"/>
  </r>
  <r>
    <s v="National Fund for Culture"/>
    <n v="2167"/>
    <s v="XXXV Festival Folclórico de Parintins - Quadrilhas e Danças"/>
    <s v="Cultural Heritage"/>
    <s v="Artesanato/Folclore"/>
    <x v="1"/>
    <x v="5"/>
    <n v="0"/>
    <x v="15"/>
    <s v="Amazonas"/>
    <n v="0"/>
    <n v="20400"/>
    <e v="#N/A"/>
    <e v="#N/A"/>
  </r>
  <r>
    <s v="National Fund for Culture"/>
    <n v="2539"/>
    <s v="XXXV Festival Folclórico do Boi Bumbá de Parintins"/>
    <s v="Cultural Heritage"/>
    <s v="Artesanato/Folclore"/>
    <x v="1"/>
    <x v="5"/>
    <n v="0"/>
    <x v="15"/>
    <s v="Amazonas"/>
    <n v="0"/>
    <n v="93750"/>
    <e v="#N/A"/>
    <e v="#N/A"/>
  </r>
  <r>
    <s v="National Fund for Culture"/>
    <n v="6926"/>
    <s v=" SITIO PALEONTOLÓGICO DE PEIRÓPOLIS"/>
    <s v="Cultural Heritage"/>
    <s v="História"/>
    <x v="1"/>
    <x v="6"/>
    <n v="0"/>
    <x v="3"/>
    <s v="MinasGerais"/>
    <n v="0"/>
    <n v="80000"/>
    <e v="#N/A"/>
    <e v="#N/A"/>
  </r>
  <r>
    <s v="National Fund for Culture"/>
    <n v="18391"/>
    <s v="&quot;NOVO OLHAR SOBRE BEJA&quot;"/>
    <s v="Cultural Heritage"/>
    <s v="História"/>
    <x v="1"/>
    <x v="6"/>
    <n v="0"/>
    <x v="3"/>
    <s v="MinasGerais"/>
    <n v="0"/>
    <n v="93222.56"/>
    <e v="#N/A"/>
    <e v="#N/A"/>
  </r>
  <r>
    <s v="National Fund for Culture"/>
    <n v="16831"/>
    <s v="&quot;SEMANA DA CULTURA DE PORTO NACIONAL&quot;"/>
    <s v="Cultural Heritage"/>
    <s v="Arquitetônico"/>
    <x v="0"/>
    <x v="6"/>
    <n v="0"/>
    <x v="2"/>
    <s v="Tocantins"/>
    <n v="0"/>
    <n v="25834"/>
    <e v="#N/A"/>
    <e v="#N/A"/>
  </r>
  <r>
    <s v="National Fund for Culture"/>
    <n v="18471"/>
    <s v="1º FESTIVAL DE POETAS E REPENTISTAS &quot;LOURO DO PAJEÚ&quot;"/>
    <s v="Cultural Heritage"/>
    <s v="Artesanato/Folclore"/>
    <x v="1"/>
    <x v="6"/>
    <n v="0"/>
    <x v="4"/>
    <s v="Pernambuco"/>
    <n v="0"/>
    <n v="50000"/>
    <e v="#N/A"/>
    <e v="#N/A"/>
  </r>
  <r>
    <s v="National Fund for Culture"/>
    <n v="16930"/>
    <s v="28º SALÃO INTERNACIONAL DE HUMOR DE PIRACICABA"/>
    <s v="Cultural Heritage"/>
    <s v="Artesanato/Folclore"/>
    <x v="1"/>
    <x v="6"/>
    <n v="0"/>
    <x v="12"/>
    <s v="SãoPaulo"/>
    <n v="0"/>
    <n v="194060"/>
    <e v="#N/A"/>
    <e v="#N/A"/>
  </r>
  <r>
    <s v="National Fund for Culture"/>
    <n v="18614"/>
    <s v="3ª CONFERÊNCIA INTERNACIONAL DE MISSÕES NO BRASIL"/>
    <s v="Cultural Heritage"/>
    <s v="Acervo"/>
    <x v="0"/>
    <x v="6"/>
    <n v="0"/>
    <x v="17"/>
    <s v="Maranhão"/>
    <n v="0"/>
    <n v="90000"/>
    <e v="#N/A"/>
    <e v="#N/A"/>
  </r>
  <r>
    <s v="National Fund for Culture"/>
    <n v="16683"/>
    <s v="3ª ETAPA DE CONSTRUÇÃO DO CENTRO CULTURAL DE IPORÃ"/>
    <s v="Cultural Heritage"/>
    <s v="Arquitetônico"/>
    <x v="0"/>
    <x v="6"/>
    <n v="0"/>
    <x v="9"/>
    <s v="Paraná"/>
    <n v="0"/>
    <n v="150000"/>
    <e v="#N/A"/>
    <e v="#N/A"/>
  </r>
  <r>
    <s v="National Fund for Culture"/>
    <n v="16947"/>
    <s v="4°  Salão de Artes e Antiguidades   "/>
    <s v="Visual Arts"/>
    <s v="Plásticas"/>
    <x v="2"/>
    <x v="6"/>
    <n v="0"/>
    <x v="0"/>
    <s v="RioGrandedoSul"/>
    <n v="0"/>
    <n v="50000"/>
    <e v="#N/A"/>
    <e v="#N/A"/>
  </r>
  <r>
    <s v="National Fund for Culture"/>
    <n v="16122"/>
    <s v="4ª SEMANA DA MOAGEM E 3ª DA FARINHA"/>
    <s v="Cultural Heritage"/>
    <s v="Artesanato/Folclore"/>
    <x v="1"/>
    <x v="6"/>
    <n v="0"/>
    <x v="14"/>
    <s v="Goiás"/>
    <n v="0"/>
    <n v="42158"/>
    <e v="#N/A"/>
    <e v="#N/A"/>
  </r>
  <r>
    <s v="National Fund for Culture"/>
    <n v="12196"/>
    <s v="7º Etapa do pelourinho"/>
    <s v="Cultural Heritage"/>
    <s v="Arquitetônico"/>
    <x v="0"/>
    <x v="6"/>
    <n v="0"/>
    <x v="12"/>
    <s v="SãoPaulo"/>
    <n v="0"/>
    <n v="1273229.32"/>
    <e v="#N/A"/>
    <e v="#N/A"/>
  </r>
  <r>
    <s v="National Fund for Culture"/>
    <n v="16373"/>
    <s v="8º FECASTCHÊ - FESTIVAL CASCALENSE DE ARTE E TRADIÇÃO GAÚCHA"/>
    <s v="Cultural Heritage"/>
    <s v="Artesanato/Folclore"/>
    <x v="1"/>
    <x v="6"/>
    <n v="0"/>
    <x v="9"/>
    <s v="Paraná"/>
    <n v="0"/>
    <n v="20000"/>
    <e v="#N/A"/>
    <e v="#N/A"/>
  </r>
  <r>
    <s v="National Fund for Culture"/>
    <n v="16227"/>
    <s v="9ª Jornada Nacional de Literatura"/>
    <s v="Humanities"/>
    <s v="Obras de Referência"/>
    <x v="4"/>
    <x v="6"/>
    <n v="0"/>
    <x v="0"/>
    <s v="RioGrandedoSul"/>
    <n v="0"/>
    <n v="137200"/>
    <e v="#N/A"/>
    <e v="#N/A"/>
  </r>
  <r>
    <s v="National Fund for Culture"/>
    <n v="19846"/>
    <s v="A excussão de um editing geral em inglês"/>
    <s v="Humanities"/>
    <s v="Edição de Livros"/>
    <x v="4"/>
    <x v="6"/>
    <n v="0"/>
    <x v="5"/>
    <s v="RiodeJaneiro"/>
    <n v="0"/>
    <n v="35000"/>
    <e v="#N/A"/>
    <e v="#N/A"/>
  </r>
  <r>
    <s v="National Fund for Culture"/>
    <n v="18425"/>
    <s v="ABERTURA DAS COMEMORAÇÕES DO CENTENÁRIO DE JK"/>
    <s v="Cultural Heritage"/>
    <s v="História"/>
    <x v="1"/>
    <x v="6"/>
    <n v="0"/>
    <x v="3"/>
    <s v="MinasGerais"/>
    <n v="0"/>
    <n v="144562.5"/>
    <e v="#N/A"/>
    <e v="#N/A"/>
  </r>
  <r>
    <s v="National Fund for Culture"/>
    <n v="18875"/>
    <s v="Acalantos,Cantigas e Folguedos. OsSons da Infancia no Sul da América/Argentina, Brasil e Urugua   "/>
    <s v="Music"/>
    <s v="Música Popular"/>
    <x v="4"/>
    <x v="6"/>
    <n v="0"/>
    <x v="12"/>
    <s v="SãoPaulo"/>
    <n v="0"/>
    <n v="92015.94"/>
    <e v="#N/A"/>
    <e v="#N/A"/>
  </r>
  <r>
    <s v="National Fund for Culture"/>
    <n v="998776"/>
    <s v="Ação Musical - ABCC"/>
    <s v="Music"/>
    <s v="Música Erudita"/>
    <x v="0"/>
    <x v="6"/>
    <n v="0"/>
    <x v="3"/>
    <s v="MinasGerais"/>
    <n v="0"/>
    <n v="80000"/>
    <e v="#N/A"/>
    <e v="#N/A"/>
  </r>
  <r>
    <s v="National Fund for Culture"/>
    <n v="19055"/>
    <s v="Ações de Apoio ao Desenvolvimento Folclórico e Cultural de Bom Jesus /RN"/>
    <s v="Cultural Heritage"/>
    <s v="Artesanato/Folclore"/>
    <x v="1"/>
    <x v="6"/>
    <n v="0"/>
    <x v="19"/>
    <s v="RioGrandedoNorte"/>
    <n v="0"/>
    <n v="30000"/>
    <e v="#N/A"/>
    <e v="#N/A"/>
  </r>
  <r>
    <s v="National Fund for Culture"/>
    <n v="295"/>
    <s v="Afirmação"/>
    <s v="Audiovisual"/>
    <s v="Produção Cinematográfica"/>
    <x v="2"/>
    <x v="6"/>
    <n v="0"/>
    <x v="12"/>
    <s v="SãoPaulo"/>
    <n v="0"/>
    <n v="50000"/>
    <e v="#N/A"/>
    <e v="#N/A"/>
  </r>
  <r>
    <s v="National Fund for Culture"/>
    <n v="15399"/>
    <s v="Ágora Livre - Dramaturgias"/>
    <s v="Performing Arts"/>
    <s v="Teatro"/>
    <x v="0"/>
    <x v="6"/>
    <n v="0"/>
    <x v="12"/>
    <s v="SãoPaulo"/>
    <n v="0"/>
    <n v="35000"/>
    <e v="#N/A"/>
    <e v="#N/A"/>
  </r>
  <r>
    <s v="National Fund for Culture"/>
    <n v="19088"/>
    <s v="ALAIANDÊ XIRÊ - IV FESTIVAL INTERNACIONAL DE ALABÊS, XICARANGOMAS E HUNTÓS "/>
    <s v="Cultural Heritage"/>
    <s v="Artesanato/Folclore"/>
    <x v="1"/>
    <x v="6"/>
    <n v="0"/>
    <x v="21"/>
    <s v="Bahia"/>
    <n v="0"/>
    <n v="39540"/>
    <e v="#N/A"/>
    <e v="#N/A"/>
  </r>
  <r>
    <s v="National Fund for Culture"/>
    <n v="19822"/>
    <s v="Ampl. Equip. PM Bento Fernandes/RN."/>
    <s v="Humanities"/>
    <s v="Biblioteca"/>
    <x v="3"/>
    <x v="6"/>
    <n v="0"/>
    <x v="19"/>
    <s v="RioGrandedoNorte"/>
    <n v="0"/>
    <n v="92426.93"/>
    <e v="#N/A"/>
    <e v="#N/A"/>
  </r>
  <r>
    <s v="National Fund for Culture"/>
    <n v="17999"/>
    <s v="Ampliação da Orquestra Sinfônica Infantil do Município de Boa Vista/RR"/>
    <s v="Music"/>
    <s v="Música Instrumental"/>
    <x v="4"/>
    <x v="6"/>
    <n v="0"/>
    <x v="24"/>
    <s v="Roraima"/>
    <n v="0"/>
    <n v="60000"/>
    <e v="#N/A"/>
    <e v="#N/A"/>
  </r>
  <r>
    <s v="National Fund for Culture"/>
    <n v="16822"/>
    <s v="AMPLIAÇÃO DO CENTRO CULTURAL"/>
    <s v="Cultural Heritage"/>
    <s v="Arquitetônico"/>
    <x v="0"/>
    <x v="6"/>
    <n v="0"/>
    <x v="9"/>
    <s v="Paraná"/>
    <n v="0"/>
    <n v="70000"/>
    <e v="#N/A"/>
    <e v="#N/A"/>
  </r>
  <r>
    <s v="National Fund for Culture"/>
    <n v="16785"/>
    <s v="AMPLIAÇÃO E REFORMA - MUSEU"/>
    <s v="Cultural Heritage"/>
    <s v="Arquitetônico"/>
    <x v="0"/>
    <x v="6"/>
    <n v="0"/>
    <x v="0"/>
    <s v="RioGrandedoSul"/>
    <n v="0"/>
    <n v="80336.56"/>
    <e v="#N/A"/>
    <e v="#N/A"/>
  </r>
  <r>
    <s v="National Fund for Culture"/>
    <n v="17071"/>
    <s v="AMPLIAÇÃO E REFORMA DA  CASA DA CULTURA"/>
    <s v="Cultural Heritage"/>
    <s v="Arquitetônico"/>
    <x v="0"/>
    <x v="6"/>
    <n v="0"/>
    <x v="4"/>
    <s v="Pernambuco"/>
    <n v="0"/>
    <n v="77556.7"/>
    <e v="#N/A"/>
    <e v="#N/A"/>
  </r>
  <r>
    <s v="National Fund for Culture"/>
    <n v="17243"/>
    <s v="AMPLIAÇÃO E REFORMA DO MUSEU LASAR SEGALL - SP "/>
    <s v="Cultural Heritage"/>
    <s v="Arquitetônico"/>
    <x v="0"/>
    <x v="6"/>
    <n v="0"/>
    <x v="1"/>
    <s v="DistritoFederal"/>
    <n v="0"/>
    <n v="199998.9"/>
    <e v="#N/A"/>
    <e v="#N/A"/>
  </r>
  <r>
    <s v="National Fund for Culture"/>
    <n v="18514"/>
    <s v="AMPLIAÇÃO E RESTAURAÇÃO DA CATEDRAL DE BRASÍLIA E IMPLANTAÇÃO DA CÚRIA METROPOLITANA"/>
    <s v="Cultural Heritage"/>
    <s v="Arquitetônico"/>
    <x v="0"/>
    <x v="6"/>
    <n v="0"/>
    <x v="1"/>
    <s v="DistritoFederal"/>
    <n v="0"/>
    <n v="3379828.97"/>
    <e v="#N/A"/>
    <e v="#N/A"/>
  </r>
  <r>
    <s v="National Fund for Culture"/>
    <n v="17771"/>
    <s v="Análise Técnica de Projetos Culturais nas Áreas do Livro e da Biblioteca "/>
    <s v="Humanities"/>
    <s v="Evento Literário"/>
    <x v="3"/>
    <x v="6"/>
    <n v="0"/>
    <x v="5"/>
    <s v="RiodeJaneiro"/>
    <n v="0"/>
    <n v="56925"/>
    <e v="#N/A"/>
    <e v="#N/A"/>
  </r>
  <r>
    <s v="National Fund for Culture"/>
    <n v="18770"/>
    <s v="Antònio Meneses Interpreta Villa-Lobos"/>
    <s v="Music"/>
    <s v="Música Popular"/>
    <x v="4"/>
    <x v="6"/>
    <n v="0"/>
    <x v="5"/>
    <s v="RiodeJaneiro"/>
    <n v="0"/>
    <n v="66320"/>
    <e v="#N/A"/>
    <e v="#N/A"/>
  </r>
  <r>
    <s v="National Fund for Culture"/>
    <n v="17749"/>
    <s v="Aparelhamento Técnico da Soarmec "/>
    <s v="Audiovisual"/>
    <s v="Infra-estrutura Técnica Audiovisual"/>
    <x v="0"/>
    <x v="6"/>
    <n v="0"/>
    <x v="5"/>
    <s v="RiodeJaneiro"/>
    <n v="0"/>
    <n v="98297"/>
    <e v="#N/A"/>
    <e v="#N/A"/>
  </r>
  <r>
    <s v="National Fund for Culture"/>
    <n v="16932"/>
    <s v="APOIO Á EDIÇÃO DO CALENDÁRIO ILUSTRADO 2002 - OBRAS DE ATHOS BULCÃO"/>
    <s v="Visual Arts"/>
    <s v="Plásticas"/>
    <x v="2"/>
    <x v="6"/>
    <n v="0"/>
    <x v="1"/>
    <s v="DistritoFederal"/>
    <n v="0"/>
    <n v="50060"/>
    <e v="#N/A"/>
    <e v="#N/A"/>
  </r>
  <r>
    <s v="National Fund for Culture"/>
    <n v="19824"/>
    <s v="Apoio a projeto literário/RJ"/>
    <s v="Humanities"/>
    <s v="Edição de Livros"/>
    <x v="4"/>
    <x v="6"/>
    <n v="0"/>
    <x v="5"/>
    <s v="RiodeJaneiro"/>
    <n v="0"/>
    <n v="400000"/>
    <e v="#N/A"/>
    <e v="#N/A"/>
  </r>
  <r>
    <s v="National Fund for Culture"/>
    <n v="16899"/>
    <s v="APOIO A PROJETOS CULTURAIS - LEVANTAMENTO E DIAGNÓSTICO DO PATRIMÔNIO CULTURAL IMATERIAL DE IGARASSU"/>
    <s v="Cultural Heritage"/>
    <s v="Arquitetônico"/>
    <x v="0"/>
    <x v="6"/>
    <n v="0"/>
    <x v="4"/>
    <s v="Pernambuco"/>
    <n v="0"/>
    <n v="250000"/>
    <e v="#N/A"/>
    <e v="#N/A"/>
  </r>
  <r>
    <s v="National Fund for Culture"/>
    <n v="18431"/>
    <s v="APOIO A PROJETOS CULTURAIS - RECUPERAÇÃO E REFORMA DO CINE OLINDA."/>
    <s v="Cultural Heritage"/>
    <s v="Arquitetônico"/>
    <x v="0"/>
    <x v="6"/>
    <n v="0"/>
    <x v="4"/>
    <s v="Pernambuco"/>
    <n v="0"/>
    <n v="300000"/>
    <e v="#N/A"/>
    <e v="#N/A"/>
  </r>
  <r>
    <s v="National Fund for Culture"/>
    <n v="16891"/>
    <s v="APOIO A PROJETOS DA ÁREA DE PATRIMÔNIO CULTURAL EM CANOINHAS"/>
    <s v="Cultural Heritage"/>
    <s v="Arquitetônico"/>
    <x v="0"/>
    <x v="6"/>
    <n v="0"/>
    <x v="22"/>
    <s v="SantaCatarina"/>
    <n v="0"/>
    <n v="87500"/>
    <e v="#N/A"/>
    <e v="#N/A"/>
  </r>
  <r>
    <s v="National Fund for Culture"/>
    <n v="17943"/>
    <s v="APOIO A PROJETOS DE DIFUSÃO CULTURAL EM LIMOEIRO DO NORTE-CE"/>
    <s v="Cultural Heritage"/>
    <s v="Artesanato/Folclore"/>
    <x v="1"/>
    <x v="6"/>
    <n v="0"/>
    <x v="6"/>
    <s v="Ceará"/>
    <n v="0"/>
    <n v="29978"/>
    <e v="#N/A"/>
    <e v="#N/A"/>
  </r>
  <r>
    <s v="National Fund for Culture"/>
    <n v="16140"/>
    <s v="APOIO AO CARNAVAL DE OLINDA 2001"/>
    <s v="Cultural Heritage"/>
    <s v="Artesanato/Folclore"/>
    <x v="1"/>
    <x v="6"/>
    <n v="0"/>
    <x v="4"/>
    <s v="Pernambuco"/>
    <n v="0"/>
    <n v="140000"/>
    <e v="#N/A"/>
    <e v="#N/A"/>
  </r>
  <r>
    <s v="National Fund for Culture"/>
    <n v="15284"/>
    <s v="Apoio ao Espaço Cultural do Município de Francisco Beltrão"/>
    <s v="Music"/>
    <s v="Música Instrumental"/>
    <x v="4"/>
    <x v="6"/>
    <n v="0"/>
    <x v="9"/>
    <s v="Paraná"/>
    <n v="0"/>
    <n v="20000"/>
    <e v="#N/A"/>
    <e v="#N/A"/>
  </r>
  <r>
    <s v="National Fund for Culture"/>
    <n v="15286"/>
    <s v="Apoio ao Festival da Canção Popular e Nativa , Festival Cigarra"/>
    <s v="Music"/>
    <s v="Música Popular"/>
    <x v="4"/>
    <x v="6"/>
    <n v="0"/>
    <x v="9"/>
    <s v="Paraná"/>
    <n v="0"/>
    <n v="26800"/>
    <e v="#N/A"/>
    <e v="#N/A"/>
  </r>
  <r>
    <s v="National Fund for Culture"/>
    <n v="18472"/>
    <s v="APOIO AO FUNCIONAMENTO DO MEMORIAL "/>
    <s v="Cultural Heritage"/>
    <s v="Acervo"/>
    <x v="0"/>
    <x v="6"/>
    <n v="0"/>
    <x v="1"/>
    <s v="DistritoFederal"/>
    <n v="0"/>
    <n v="195000"/>
    <e v="#N/A"/>
    <e v="#N/A"/>
  </r>
  <r>
    <s v="National Fund for Culture"/>
    <n v="2390"/>
    <s v="APOIO AO XII ENCONTRO PARANAENSE DE SELEÇÕES DO MTG - PR"/>
    <s v="Cultural Heritage"/>
    <s v="História"/>
    <x v="1"/>
    <x v="6"/>
    <n v="0"/>
    <x v="9"/>
    <s v="Paraná"/>
    <n v="0"/>
    <n v="86000"/>
    <e v="#N/A"/>
    <e v="#N/A"/>
  </r>
  <r>
    <s v="National Fund for Culture"/>
    <n v="16268"/>
    <s v="APOIO E INCENTIVO AOS FESTEJOS JUNINOS EM ROSÁRIO-MA"/>
    <s v="Cultural Heritage"/>
    <s v="Artesanato/Folclore"/>
    <x v="1"/>
    <x v="6"/>
    <n v="0"/>
    <x v="10"/>
    <s v="Piauí"/>
    <n v="0"/>
    <n v="64200"/>
    <e v="#N/A"/>
    <e v="#N/A"/>
  </r>
  <r>
    <s v="National Fund for Culture"/>
    <n v="19821"/>
    <s v="Aquisição de acervo bibliográfico e equipamentos/mobiliário para impl. Seção Braille.PM Araxá/MG "/>
    <s v="Humanities"/>
    <s v="Biblioteca"/>
    <x v="3"/>
    <x v="6"/>
    <n v="0"/>
    <x v="3"/>
    <s v="MinasGerais"/>
    <n v="0"/>
    <n v="35200"/>
    <e v="#N/A"/>
    <e v="#N/A"/>
  </r>
  <r>
    <s v="National Fund for Culture"/>
    <n v="16283"/>
    <s v="AQUISIÇÃO DE EQUIPAMENTOS &quot;CLICAR CENCIARTE&quot;"/>
    <s v="Humanities"/>
    <s v="Arquivo"/>
    <x v="5"/>
    <x v="6"/>
    <n v="0"/>
    <x v="16"/>
    <s v="EspíritoSanto"/>
    <n v="0"/>
    <n v="99999"/>
    <e v="#N/A"/>
    <e v="#N/A"/>
  </r>
  <r>
    <s v="National Fund for Culture"/>
    <n v="18342"/>
    <s v="Aquisição de Equipamentos de Iluminação Cênica"/>
    <s v="Performing Arts"/>
    <s v="Teatro"/>
    <x v="0"/>
    <x v="6"/>
    <n v="0"/>
    <x v="5"/>
    <s v="RiodeJaneiro"/>
    <n v="0"/>
    <n v="211363"/>
    <e v="#N/A"/>
    <e v="#N/A"/>
  </r>
  <r>
    <s v="National Fund for Culture"/>
    <n v="17232"/>
    <s v="AQUISIÇÃO DE EQUIPAMENTOS PARA CASA DA CULTURA DO MUNICÍPIO "/>
    <s v="Cultural Heritage"/>
    <s v="Acervo"/>
    <x v="0"/>
    <x v="6"/>
    <n v="0"/>
    <x v="9"/>
    <s v="Paraná"/>
    <n v="0"/>
    <n v="60000"/>
    <e v="#N/A"/>
    <e v="#N/A"/>
  </r>
  <r>
    <s v="National Fund for Culture"/>
    <n v="15485"/>
    <s v="Aquisição de Instrumentos Musicais e Uniformes para Orquestra Sinfônica de Goiânia."/>
    <s v="Music"/>
    <s v="Música Instrumental"/>
    <x v="4"/>
    <x v="6"/>
    <n v="0"/>
    <x v="14"/>
    <s v="Goiás"/>
    <n v="0"/>
    <n v="33880"/>
    <e v="#N/A"/>
    <e v="#N/A"/>
  </r>
  <r>
    <s v="National Fund for Culture"/>
    <n v="2831"/>
    <s v="AQUISIÇÃO DE PIANO PARA TEATRO MUNICIPAL DE NITERÓI"/>
    <s v="Cultural Heritage"/>
    <s v="Acervo"/>
    <x v="0"/>
    <x v="6"/>
    <n v="0"/>
    <x v="5"/>
    <s v="RiodeJaneiro"/>
    <n v="0"/>
    <n v="156694"/>
    <e v="#N/A"/>
    <e v="#N/A"/>
  </r>
  <r>
    <s v="National Fund for Culture"/>
    <n v="17043"/>
    <s v="AQUISIÇÃO EQUIPAMENTOS PARA CASA DA CULTURA"/>
    <s v="Cultural Heritage"/>
    <s v="Acervo"/>
    <x v="0"/>
    <x v="6"/>
    <n v="0"/>
    <x v="0"/>
    <s v="RioGrandedoSul"/>
    <n v="0"/>
    <n v="100000"/>
    <e v="#N/A"/>
    <e v="#N/A"/>
  </r>
  <r>
    <s v="National Fund for Culture"/>
    <n v="15955"/>
    <s v="Arte da Regência e Glauco Velasquez (A)"/>
    <s v="Music"/>
    <s v="Música Erudita"/>
    <x v="0"/>
    <x v="6"/>
    <n v="0"/>
    <x v="5"/>
    <s v="RiodeJaneiro"/>
    <n v="0"/>
    <n v="36991.199999999997"/>
    <e v="#N/A"/>
    <e v="#N/A"/>
  </r>
  <r>
    <s v="National Fund for Culture"/>
    <n v="17563"/>
    <s v="Arte na Terra 2001"/>
    <s v="Integrated Arts"/>
    <s v="Artes Integradas"/>
    <x v="1"/>
    <x v="6"/>
    <n v="0"/>
    <x v="12"/>
    <s v="SãoPaulo"/>
    <n v="0"/>
    <n v="63000"/>
    <e v="#N/A"/>
    <e v="#N/A"/>
  </r>
  <r>
    <s v="National Fund for Culture"/>
    <n v="6956"/>
    <s v="ARTES PLÁSTICAS - VII  FENART"/>
    <s v="Visual Arts"/>
    <s v="Plásticas"/>
    <x v="2"/>
    <x v="6"/>
    <n v="0"/>
    <x v="8"/>
    <s v="Paraíba"/>
    <n v="0"/>
    <n v="50372.800000000003"/>
    <e v="#N/A"/>
    <e v="#N/A"/>
  </r>
  <r>
    <s v="National Fund for Culture"/>
    <n v="19829"/>
    <s v="Assoc. Teatro Ofic. Uzina Uzona/SP."/>
    <s v="Humanities"/>
    <s v="Edição de Livros"/>
    <x v="4"/>
    <x v="6"/>
    <n v="0"/>
    <x v="12"/>
    <s v="SãoPaulo"/>
    <n v="0"/>
    <n v="20000"/>
    <e v="#N/A"/>
    <e v="#N/A"/>
  </r>
  <r>
    <s v="National Fund for Culture"/>
    <n v="16165"/>
    <s v="ATUALIZAÇÃO E LICENCIAMENTO DE PROGRAMAS DE INFORMÁTICA"/>
    <s v="Cultural Heritage"/>
    <s v="Acervo"/>
    <x v="0"/>
    <x v="6"/>
    <n v="0"/>
    <x v="5"/>
    <s v="RiodeJaneiro"/>
    <n v="0"/>
    <n v="26992"/>
    <e v="#N/A"/>
    <e v="#N/A"/>
  </r>
  <r>
    <s v="National Fund for Culture"/>
    <n v="18337"/>
    <s v="Auto de Natal"/>
    <s v="Performing Arts"/>
    <s v="Teatro"/>
    <x v="0"/>
    <x v="6"/>
    <n v="0"/>
    <x v="19"/>
    <s v="RioGrandedoNorte"/>
    <n v="0"/>
    <n v="50000"/>
    <e v="#N/A"/>
    <e v="#N/A"/>
  </r>
  <r>
    <s v="National Fund for Culture"/>
    <n v="19834"/>
    <s v="Autores Brasileiros na  XV Feira Intern. do Livro de Guadalajara/RJ."/>
    <s v="Humanities"/>
    <s v="Evento Literário"/>
    <x v="3"/>
    <x v="6"/>
    <n v="0"/>
    <x v="5"/>
    <s v="RiodeJaneiro"/>
    <n v="0"/>
    <n v="399404"/>
    <e v="#N/A"/>
    <e v="#N/A"/>
  </r>
  <r>
    <s v="National Fund for Culture"/>
    <n v="15750"/>
    <s v="Banda Indígena Fulni-Ô"/>
    <s v="Music"/>
    <s v="Música Popular"/>
    <x v="4"/>
    <x v="6"/>
    <n v="0"/>
    <x v="1"/>
    <s v="DistritoFederal"/>
    <n v="0"/>
    <n v="24000"/>
    <e v="#N/A"/>
    <e v="#N/A"/>
  </r>
  <r>
    <s v="National Fund for Culture"/>
    <n v="19407"/>
    <s v="BIBLIOTECA NACIONAL SEM FRONTEIRAS"/>
    <s v="Cultural Heritage"/>
    <s v="Acervo"/>
    <x v="0"/>
    <x v="6"/>
    <n v="0"/>
    <x v="5"/>
    <s v="RiodeJaneiro"/>
    <n v="0"/>
    <n v="3000000"/>
    <e v="#N/A"/>
    <e v="#N/A"/>
  </r>
  <r>
    <s v="National Fund for Culture"/>
    <n v="6968"/>
    <s v="BIENAL 50 ANOS: UMA HOMENAGEM A CICCILLO MATARAZZO"/>
    <s v="Visual Arts"/>
    <s v="Plásticas"/>
    <x v="2"/>
    <x v="6"/>
    <n v="0"/>
    <x v="12"/>
    <s v="SãoPaulo"/>
    <n v="0"/>
    <n v="496560"/>
    <e v="#N/A"/>
    <e v="#N/A"/>
  </r>
  <r>
    <s v="National Fund for Culture"/>
    <n v="18858"/>
    <s v="Bienal de Música Brasileira Contemporânea"/>
    <s v="Music"/>
    <s v="Música Erudita"/>
    <x v="0"/>
    <x v="6"/>
    <n v="0"/>
    <x v="5"/>
    <s v="RiodeJaneiro"/>
    <n v="0"/>
    <n v="150209.15"/>
    <e v="#N/A"/>
    <e v="#N/A"/>
  </r>
  <r>
    <s v="National Fund for Culture"/>
    <n v="19113"/>
    <s v="Brasil da Sanfona (O)"/>
    <s v="Music"/>
    <s v="Música Popular"/>
    <x v="4"/>
    <x v="6"/>
    <n v="0"/>
    <x v="12"/>
    <s v="SãoPaulo"/>
    <n v="0"/>
    <n v="80000"/>
    <e v="#N/A"/>
    <e v="#N/A"/>
  </r>
  <r>
    <s v="National Fund for Culture"/>
    <n v="18540"/>
    <s v="BRASÍLIA"/>
    <s v="Visual Arts"/>
    <s v="Exposição Itinerante"/>
    <x v="0"/>
    <x v="6"/>
    <n v="0"/>
    <x v="3"/>
    <s v="MinasGerais"/>
    <n v="0"/>
    <n v="66800"/>
    <e v="#N/A"/>
    <e v="#N/A"/>
  </r>
  <r>
    <s v="National Fund for Culture"/>
    <n v="16274"/>
    <s v="BRASÍLIA CAPITAL DA ESPERANÇA"/>
    <s v="Cultural Heritage"/>
    <s v="Artesanato/Folclore"/>
    <x v="1"/>
    <x v="6"/>
    <n v="0"/>
    <x v="1"/>
    <s v="DistritoFederal"/>
    <n v="0"/>
    <n v="56250"/>
    <e v="#N/A"/>
    <e v="#N/A"/>
  </r>
  <r>
    <s v="National Fund for Culture"/>
    <n v="17045"/>
    <s v="BRASÍLIA: PRESENTE, PASSADO E FUTURO"/>
    <s v="Cultural Heritage"/>
    <s v="Acervo"/>
    <x v="0"/>
    <x v="6"/>
    <n v="0"/>
    <x v="1"/>
    <s v="DistritoFederal"/>
    <n v="0"/>
    <n v="80000"/>
    <e v="#N/A"/>
    <e v="#N/A"/>
  </r>
  <r>
    <s v="National Fund for Culture"/>
    <n v="19843"/>
    <s v="Cadastro do Programa Uma Biblioteca em Cada Município.FUBRA/DF."/>
    <s v="Humanities"/>
    <s v="Biblioteca"/>
    <x v="3"/>
    <x v="6"/>
    <n v="0"/>
    <x v="1"/>
    <s v="DistritoFederal"/>
    <n v="0"/>
    <n v="75000"/>
    <e v="#N/A"/>
    <e v="#N/A"/>
  </r>
  <r>
    <s v="National Fund for Culture"/>
    <n v="19156"/>
    <s v="Candide - Ópera em Concerto - Leonard Bernstein"/>
    <s v="Performing Arts"/>
    <s v="Teatro"/>
    <x v="0"/>
    <x v="6"/>
    <n v="0"/>
    <x v="5"/>
    <s v="RiodeJaneiro"/>
    <n v="0"/>
    <n v="120000"/>
    <e v="#N/A"/>
    <e v="#N/A"/>
  </r>
  <r>
    <s v="National Fund for Culture"/>
    <n v="15829"/>
    <s v="Cantocantins - III Festival da Canção do Tocantins"/>
    <s v="Music"/>
    <s v="Música Popular"/>
    <x v="4"/>
    <x v="6"/>
    <n v="0"/>
    <x v="2"/>
    <s v="Tocantins"/>
    <n v="0"/>
    <n v="33387.199999999997"/>
    <e v="#N/A"/>
    <e v="#N/A"/>
  </r>
  <r>
    <s v="National Fund for Culture"/>
    <n v="5832"/>
    <s v="Cantos Sagrados Indígenas"/>
    <s v="Music"/>
    <s v="Música Popular"/>
    <x v="4"/>
    <x v="6"/>
    <n v="0"/>
    <x v="1"/>
    <s v="DistritoFederal"/>
    <n v="0"/>
    <n v="24672.799999999999"/>
    <e v="#N/A"/>
    <e v="#N/A"/>
  </r>
  <r>
    <s v="National Fund for Culture"/>
    <n v="19203"/>
    <s v="Carmina Burana"/>
    <s v="Music"/>
    <s v="Música Erudita"/>
    <x v="0"/>
    <x v="6"/>
    <n v="0"/>
    <x v="1"/>
    <s v="DistritoFederal"/>
    <n v="0"/>
    <n v="149970"/>
    <e v="#N/A"/>
    <e v="#N/A"/>
  </r>
  <r>
    <s v="National Fund for Culture"/>
    <n v="19478"/>
    <s v="Carnaval do Centenário de Juscelino Kubitschek - GRES Cidade Jardim"/>
    <s v="Integrated Arts"/>
    <s v="Artes Integradas"/>
    <x v="1"/>
    <x v="6"/>
    <n v="0"/>
    <x v="3"/>
    <s v="MinasGerais"/>
    <n v="0"/>
    <n v="200000"/>
    <e v="#N/A"/>
    <e v="#N/A"/>
  </r>
  <r>
    <s v="National Fund for Culture"/>
    <n v="16874"/>
    <s v="CASA  DA CULTURA"/>
    <s v="Cultural Heritage"/>
    <s v="Arquitetônico"/>
    <x v="0"/>
    <x v="6"/>
    <n v="0"/>
    <x v="9"/>
    <s v="Paraná"/>
    <n v="0"/>
    <n v="96788.07"/>
    <e v="#N/A"/>
    <e v="#N/A"/>
  </r>
  <r>
    <s v="National Fund for Culture"/>
    <n v="16544"/>
    <s v="CASA DA CULTURA"/>
    <s v="Cultural Heritage"/>
    <s v="Arquitetônico"/>
    <x v="0"/>
    <x v="6"/>
    <n v="0"/>
    <x v="9"/>
    <s v="Paraná"/>
    <n v="0"/>
    <n v="80000"/>
    <e v="#N/A"/>
    <e v="#N/A"/>
  </r>
  <r>
    <s v="National Fund for Culture"/>
    <n v="16962"/>
    <s v="CASA DA CULTURA"/>
    <s v="Cultural Heritage"/>
    <s v="Arquitetônico"/>
    <x v="0"/>
    <x v="6"/>
    <n v="0"/>
    <x v="9"/>
    <s v="Paraná"/>
    <n v="0"/>
    <n v="100000"/>
    <e v="#N/A"/>
    <e v="#N/A"/>
  </r>
  <r>
    <s v="National Fund for Culture"/>
    <n v="17092"/>
    <s v="CASA DA CULTURA"/>
    <s v="Cultural Heritage"/>
    <s v="Arquitetônico"/>
    <x v="0"/>
    <x v="6"/>
    <n v="0"/>
    <x v="9"/>
    <s v="Paraná"/>
    <n v="0"/>
    <n v="120000"/>
    <e v="#N/A"/>
    <e v="#N/A"/>
  </r>
  <r>
    <s v="National Fund for Culture"/>
    <n v="16362"/>
    <s v="CASA DO SÍTIO SÃO JOÃO E BODEGA SANTO ANTÔNIO"/>
    <s v="Cultural Heritage"/>
    <s v="Artesanato/Folclore"/>
    <x v="1"/>
    <x v="6"/>
    <n v="0"/>
    <x v="8"/>
    <s v="Paraíba"/>
    <n v="0"/>
    <n v="87876.61"/>
    <e v="#N/A"/>
    <e v="#N/A"/>
  </r>
  <r>
    <s v="National Fund for Culture"/>
    <n v="16164"/>
    <s v="CASA VELHA DE TIRADENTES / SEGUNDA ETAPA"/>
    <s v="Cultural Heritage"/>
    <s v="Arquitetônico"/>
    <x v="0"/>
    <x v="6"/>
    <n v="0"/>
    <x v="3"/>
    <s v="MinasGerais"/>
    <n v="0"/>
    <n v="62281.599999999999"/>
    <e v="#N/A"/>
    <e v="#N/A"/>
  </r>
  <r>
    <s v="National Fund for Culture"/>
    <n v="16588"/>
    <s v="CATÁLAGO DA  CONSTRUÇÃO DO MEMORIAL"/>
    <s v="Cultural Heritage"/>
    <s v="Acervo"/>
    <x v="0"/>
    <x v="6"/>
    <n v="0"/>
    <x v="1"/>
    <s v="DistritoFederal"/>
    <n v="0"/>
    <n v="154536"/>
    <e v="#N/A"/>
    <e v="#N/A"/>
  </r>
  <r>
    <s v="National Fund for Culture"/>
    <n v="16159"/>
    <s v="CATALOGAÇÃO DO ACERVO INTERNACIONAL DO MIAN - MUSEU NAÏF"/>
    <s v="Visual Arts"/>
    <s v="Plásticas"/>
    <x v="2"/>
    <x v="6"/>
    <n v="0"/>
    <x v="5"/>
    <s v="RiodeJaneiro"/>
    <n v="0"/>
    <n v="42750"/>
    <e v="#N/A"/>
    <e v="#N/A"/>
  </r>
  <r>
    <s v="National Fund for Culture"/>
    <n v="18669"/>
    <s v="CATÁLOGO 30 ANOS DE CARREIRA "/>
    <s v="Visual Arts"/>
    <s v="Gráficas"/>
    <x v="1"/>
    <x v="6"/>
    <n v="0"/>
    <x v="3"/>
    <s v="MinasGerais"/>
    <n v="0"/>
    <n v="61800"/>
    <e v="#N/A"/>
    <e v="#N/A"/>
  </r>
  <r>
    <s v="National Fund for Culture"/>
    <n v="15130"/>
    <s v="CD Dia Da Cultura - Os Imigrantes e a Música"/>
    <s v="Music"/>
    <s v="Música Popular"/>
    <x v="4"/>
    <x v="6"/>
    <n v="0"/>
    <x v="1"/>
    <s v="DistritoFederal"/>
    <n v="0"/>
    <n v="96725.759999999995"/>
    <e v="#N/A"/>
    <e v="#N/A"/>
  </r>
  <r>
    <s v="National Fund for Culture"/>
    <n v="18468"/>
    <s v="CEFET CAMPOS 2001 "/>
    <s v="Cultural Heritage"/>
    <s v="Artesanato/Folclore"/>
    <x v="1"/>
    <x v="6"/>
    <n v="0"/>
    <x v="5"/>
    <s v="RiodeJaneiro"/>
    <n v="0"/>
    <n v="133062.5"/>
    <e v="#N/A"/>
    <e v="#N/A"/>
  </r>
  <r>
    <s v="National Fund for Culture"/>
    <n v="18539"/>
    <s v="CENTENÁRIO DE NASCIMENTO JK"/>
    <s v="Cultural Heritage"/>
    <s v="História"/>
    <x v="1"/>
    <x v="6"/>
    <n v="0"/>
    <x v="3"/>
    <s v="MinasGerais"/>
    <n v="0"/>
    <n v="17782"/>
    <e v="#N/A"/>
    <e v="#N/A"/>
  </r>
  <r>
    <s v="National Fund for Culture"/>
    <n v="18427"/>
    <s v="CENTENÁRIO JK"/>
    <s v="Cultural Heritage"/>
    <s v="Arquitetônico"/>
    <x v="0"/>
    <x v="6"/>
    <n v="0"/>
    <x v="1"/>
    <s v="DistritoFederal"/>
    <n v="0"/>
    <n v="100000"/>
    <e v="#N/A"/>
    <e v="#N/A"/>
  </r>
  <r>
    <s v="National Fund for Culture"/>
    <n v="16547"/>
    <s v="CENTRO CULTURAL"/>
    <s v="Cultural Heritage"/>
    <s v="Arquitetônico"/>
    <x v="0"/>
    <x v="6"/>
    <n v="0"/>
    <x v="2"/>
    <s v="Tocantins"/>
    <n v="0"/>
    <n v="100000"/>
    <e v="#N/A"/>
    <e v="#N/A"/>
  </r>
  <r>
    <s v="National Fund for Culture"/>
    <n v="16723"/>
    <s v="CENTRO CULTURAL"/>
    <s v="Cultural Heritage"/>
    <s v="Arquitetônico"/>
    <x v="0"/>
    <x v="6"/>
    <n v="0"/>
    <x v="15"/>
    <s v="Amazonas"/>
    <n v="0"/>
    <n v="125000"/>
    <e v="#N/A"/>
    <e v="#N/A"/>
  </r>
  <r>
    <s v="National Fund for Culture"/>
    <n v="16884"/>
    <s v="CENTRO CULTURAL"/>
    <s v="Cultural Heritage"/>
    <s v="Arquitetônico"/>
    <x v="0"/>
    <x v="6"/>
    <n v="0"/>
    <x v="15"/>
    <s v="Amazonas"/>
    <n v="0"/>
    <n v="100000"/>
    <e v="#N/A"/>
    <e v="#N/A"/>
  </r>
  <r>
    <s v="National Fund for Culture"/>
    <n v="16897"/>
    <s v="CENTRO CULTURAL"/>
    <s v="Cultural Heritage"/>
    <s v="Arquitetônico"/>
    <x v="0"/>
    <x v="6"/>
    <n v="0"/>
    <x v="12"/>
    <s v="SãoPaulo"/>
    <n v="0"/>
    <n v="194930.33"/>
    <e v="#N/A"/>
    <e v="#N/A"/>
  </r>
  <r>
    <s v="National Fund for Culture"/>
    <n v="16983"/>
    <s v="CENTRO CULTURAL"/>
    <s v="Cultural Heritage"/>
    <s v="Arquitetônico"/>
    <x v="0"/>
    <x v="6"/>
    <n v="0"/>
    <x v="9"/>
    <s v="Paraná"/>
    <n v="0"/>
    <n v="80000"/>
    <e v="#N/A"/>
    <e v="#N/A"/>
  </r>
  <r>
    <s v="National Fund for Culture"/>
    <n v="16880"/>
    <s v="CENTRO CULTURAL ( GINÁSTICA/REUNIÃO /SECRETARIA )"/>
    <s v="Cultural Heritage"/>
    <s v="Arquitetônico"/>
    <x v="0"/>
    <x v="6"/>
    <n v="0"/>
    <x v="14"/>
    <s v="Goiás"/>
    <n v="0"/>
    <n v="150000"/>
    <e v="#N/A"/>
    <e v="#N/A"/>
  </r>
  <r>
    <s v="National Fund for Culture"/>
    <n v="18745"/>
    <s v="CENTRO CULTURAL DO VAQUEIRO"/>
    <s v="Cultural Heritage"/>
    <s v="Arquitetônico"/>
    <x v="0"/>
    <x v="6"/>
    <n v="0"/>
    <x v="4"/>
    <s v="Pernambuco"/>
    <n v="0"/>
    <n v="132990.88"/>
    <e v="#N/A"/>
    <e v="#N/A"/>
  </r>
  <r>
    <s v="National Fund for Culture"/>
    <n v="16942"/>
    <s v="CENTRO DE CULTURA"/>
    <s v="Cultural Heritage"/>
    <s v="Arquitetônico"/>
    <x v="0"/>
    <x v="6"/>
    <n v="0"/>
    <x v="18"/>
    <s v="MatoGrosso"/>
    <n v="0"/>
    <n v="81562.67"/>
    <e v="#N/A"/>
    <e v="#N/A"/>
  </r>
  <r>
    <s v="National Fund for Culture"/>
    <n v="16389"/>
    <s v="CENTRO DE CULTURA E ESPORTES DE CERES"/>
    <s v="Cultural Heritage"/>
    <s v="Arquitetônico"/>
    <x v="0"/>
    <x v="6"/>
    <n v="0"/>
    <x v="14"/>
    <s v="Goiás"/>
    <n v="0"/>
    <n v="224452.8"/>
    <e v="#N/A"/>
    <e v="#N/A"/>
  </r>
  <r>
    <s v="National Fund for Culture"/>
    <n v="19833"/>
    <s v="Centro de Estudos de Cultura Contemporânea/SP"/>
    <s v="Humanities"/>
    <s v="Biblioteca"/>
    <x v="3"/>
    <x v="6"/>
    <n v="0"/>
    <x v="12"/>
    <s v="SãoPaulo"/>
    <n v="0"/>
    <n v="103117"/>
    <e v="#N/A"/>
    <e v="#N/A"/>
  </r>
  <r>
    <s v="National Fund for Culture"/>
    <n v="17275"/>
    <s v="CENTRO DE FORMAÇÃO ARTÍSTICA"/>
    <s v="Cultural Heritage"/>
    <s v="Arquitetônico"/>
    <x v="0"/>
    <x v="6"/>
    <n v="0"/>
    <x v="12"/>
    <s v="SãoPaulo"/>
    <n v="0"/>
    <n v="187500"/>
    <e v="#N/A"/>
    <e v="#N/A"/>
  </r>
  <r>
    <s v="National Fund for Culture"/>
    <n v="2044"/>
    <s v="CENTRO DE FOTMAÇÃO ARTÍSTICA"/>
    <s v="Cultural Heritage"/>
    <s v="Arquitetônico"/>
    <x v="0"/>
    <x v="6"/>
    <n v="0"/>
    <x v="12"/>
    <s v="SãoPaulo"/>
    <n v="0"/>
    <n v="272000"/>
    <e v="#N/A"/>
    <e v="#N/A"/>
  </r>
  <r>
    <s v="National Fund for Culture"/>
    <n v="16482"/>
    <s v="CENTRO DE REFERÊNCIA DE EDUCAÇÃO AMBIENTAL - REVITALIZAÇÃO "/>
    <s v="Cultural Heritage"/>
    <s v="Arquitetônico"/>
    <x v="0"/>
    <x v="6"/>
    <n v="0"/>
    <x v="3"/>
    <s v="MinasGerais"/>
    <n v="0"/>
    <n v="62500"/>
    <e v="#N/A"/>
    <e v="#N/A"/>
  </r>
  <r>
    <s v="National Fund for Culture"/>
    <n v="15680"/>
    <s v="Chance para Dançar"/>
    <s v="Performing Arts"/>
    <s v="Dança"/>
    <x v="3"/>
    <x v="6"/>
    <n v="0"/>
    <x v="5"/>
    <s v="RiodeJaneiro"/>
    <n v="0"/>
    <n v="52500"/>
    <e v="#N/A"/>
    <e v="#N/A"/>
  </r>
  <r>
    <s v="National Fund for Culture"/>
    <n v="5955"/>
    <s v="Ciclo de Leituras"/>
    <s v="Performing Arts"/>
    <s v="Teatro"/>
    <x v="0"/>
    <x v="6"/>
    <n v="0"/>
    <x v="5"/>
    <s v="RiodeJaneiro"/>
    <n v="0"/>
    <n v="71863.199999999997"/>
    <e v="#N/A"/>
    <e v="#N/A"/>
  </r>
  <r>
    <s v="National Fund for Culture"/>
    <n v="15242"/>
    <s v="Ciclo de Leituras do Concurso Nacional de Texto Teatrais Inéditos"/>
    <s v="Performing Arts"/>
    <s v="Teatro"/>
    <x v="0"/>
    <x v="6"/>
    <n v="0"/>
    <x v="12"/>
    <s v="SãoPaulo"/>
    <n v="0"/>
    <n v="60436.04"/>
    <e v="#N/A"/>
    <e v="#N/A"/>
  </r>
  <r>
    <s v="National Fund for Culture"/>
    <n v="16736"/>
    <s v="CINE - VÍDEO ITINERANTE"/>
    <s v="Cultural Heritage"/>
    <s v="Arquitetônico"/>
    <x v="0"/>
    <x v="6"/>
    <n v="0"/>
    <x v="18"/>
    <s v="MatoGrosso"/>
    <n v="0"/>
    <n v="39015.72"/>
    <e v="#N/A"/>
    <e v="#N/A"/>
  </r>
  <r>
    <s v="National Fund for Culture"/>
    <n v="16075"/>
    <s v="Cine Ceará - Festival Nacional de Cinema e Vídeo (XI)"/>
    <s v="Audiovisual"/>
    <s v="Difusão"/>
    <x v="5"/>
    <x v="6"/>
    <n v="0"/>
    <x v="6"/>
    <s v="Ceará"/>
    <n v="0"/>
    <n v="25000"/>
    <e v="#N/A"/>
    <e v="#N/A"/>
  </r>
  <r>
    <s v="National Fund for Culture"/>
    <n v="16067"/>
    <s v="Cinema e Vídeo (VII) FENART"/>
    <s v="Audiovisual"/>
    <s v="Difusão"/>
    <x v="5"/>
    <x v="6"/>
    <n v="0"/>
    <x v="8"/>
    <s v="Paraíba"/>
    <n v="0"/>
    <n v="22500"/>
    <e v="#N/A"/>
    <e v="#N/A"/>
  </r>
  <r>
    <s v="National Fund for Culture"/>
    <n v="16019"/>
    <s v="Cinema na Praça"/>
    <s v="Audiovisual"/>
    <s v="Difusão"/>
    <x v="5"/>
    <x v="6"/>
    <n v="0"/>
    <x v="16"/>
    <s v="EspíritoSanto"/>
    <n v="0"/>
    <n v="50000"/>
    <e v="#N/A"/>
    <e v="#N/A"/>
  </r>
  <r>
    <s v="National Fund for Culture"/>
    <n v="16098"/>
    <s v="Cinema Segundo Ozualdo Candeias (O)"/>
    <s v="Audiovisual"/>
    <s v="Exibição Cinematográfica"/>
    <x v="1"/>
    <x v="6"/>
    <n v="0"/>
    <x v="12"/>
    <s v="SãoPaulo"/>
    <n v="0"/>
    <n v="36340"/>
    <e v="#N/A"/>
    <e v="#N/A"/>
  </r>
  <r>
    <s v="National Fund for Culture"/>
    <n v="15899"/>
    <s v="Circo Brasileiro - Direitos e Deveres  ( O )"/>
    <s v="Performing Arts"/>
    <s v="Circo"/>
    <x v="3"/>
    <x v="6"/>
    <n v="0"/>
    <x v="5"/>
    <s v="RiodeJaneiro"/>
    <n v="0"/>
    <n v="52420"/>
    <e v="#N/A"/>
    <e v="#N/A"/>
  </r>
  <r>
    <s v="National Fund for Culture"/>
    <n v="18569"/>
    <s v="CIRCUITO ARTE DAS AMÉRICAS"/>
    <s v="Visual Arts"/>
    <s v="Exposição Itinerante"/>
    <x v="0"/>
    <x v="6"/>
    <n v="0"/>
    <x v="3"/>
    <s v="MinasGerais"/>
    <n v="0"/>
    <n v="40000"/>
    <e v="#N/A"/>
    <e v="#N/A"/>
  </r>
  <r>
    <s v="National Fund for Culture"/>
    <n v="19254"/>
    <s v="Circuito de Cantadores do Nordeste (I) "/>
    <s v="Music"/>
    <s v="Música Popular"/>
    <x v="4"/>
    <x v="6"/>
    <n v="0"/>
    <x v="4"/>
    <s v="Pernambuco"/>
    <n v="0"/>
    <n v="35000"/>
    <e v="#N/A"/>
    <e v="#N/A"/>
  </r>
  <r>
    <s v="National Fund for Culture"/>
    <n v="17756"/>
    <s v="Círio de Nazaré"/>
    <s v="Audiovisual"/>
    <s v="Produção Cinematográfica"/>
    <x v="2"/>
    <x v="6"/>
    <n v="0"/>
    <x v="1"/>
    <s v="DistritoFederal"/>
    <n v="0"/>
    <n v="80000"/>
    <e v="#N/A"/>
    <e v="#N/A"/>
  </r>
  <r>
    <s v="National Fund for Culture"/>
    <n v="6223"/>
    <s v="COBERTURA PROVISÓRIA DO CASARÃO DO CHÁ E RESTAURO PARCIAL"/>
    <s v="Cultural Heritage"/>
    <s v="Arquitetônico"/>
    <x v="0"/>
    <x v="6"/>
    <n v="0"/>
    <x v="12"/>
    <s v="SãoPaulo"/>
    <n v="0"/>
    <n v="68600"/>
    <e v="#N/A"/>
    <e v="#N/A"/>
  </r>
  <r>
    <s v="National Fund for Culture"/>
    <n v="19840"/>
    <s v="Co-edição de obras p/ distribuição às bibliotecas públicas."/>
    <s v="Humanities"/>
    <s v="Acervo Bibliográfico"/>
    <x v="0"/>
    <x v="6"/>
    <n v="0"/>
    <x v="5"/>
    <s v="RiodeJaneiro"/>
    <n v="0"/>
    <n v="801790"/>
    <e v="#N/A"/>
    <e v="#N/A"/>
  </r>
  <r>
    <s v="National Fund for Culture"/>
    <n v="16420"/>
    <s v="COMEMORAÇÃO DE MEIO SÉCULO DA CIDADE DAS ÁGUAS - 2001"/>
    <s v="Cultural Heritage"/>
    <s v="Artesanato/Folclore"/>
    <x v="1"/>
    <x v="6"/>
    <n v="0"/>
    <x v="8"/>
    <s v="Paraíba"/>
    <n v="0"/>
    <n v="30000"/>
    <e v="#N/A"/>
    <e v="#N/A"/>
  </r>
  <r>
    <s v="National Fund for Culture"/>
    <n v="19251"/>
    <s v="Comemorações do Mês da Consciência Negra"/>
    <s v="Music"/>
    <s v="Música Popular"/>
    <x v="4"/>
    <x v="6"/>
    <n v="0"/>
    <x v="1"/>
    <s v="DistritoFederal"/>
    <n v="0"/>
    <n v="122000"/>
    <e v="#N/A"/>
    <e v="#N/A"/>
  </r>
  <r>
    <s v="National Fund for Culture"/>
    <n v="16280"/>
    <s v="Complementação da restauração e melhorias do Museu Nacional de Imigração. "/>
    <s v="Cultural Heritage"/>
    <s v="Arquitetônico"/>
    <x v="0"/>
    <x v="6"/>
    <n v="0"/>
    <x v="22"/>
    <s v="SantaCatarina"/>
    <n v="0"/>
    <n v="87500"/>
    <e v="#N/A"/>
    <e v="#N/A"/>
  </r>
  <r>
    <s v="National Fund for Culture"/>
    <n v="16168"/>
    <s v="Complementação da restauração e preservação do Cemitério dos Imigrantes, implantação do Memorial "/>
    <s v="Cultural Heritage"/>
    <s v="Arquitetônico"/>
    <x v="0"/>
    <x v="6"/>
    <n v="0"/>
    <x v="22"/>
    <s v="SantaCatarina"/>
    <n v="0"/>
    <n v="100000"/>
    <e v="#N/A"/>
    <e v="#N/A"/>
  </r>
  <r>
    <s v="National Fund for Culture"/>
    <n v="16466"/>
    <s v="Complexo Cultural do Theatro São Pedro - Reforma e Modernização do Theatro  São Pedro"/>
    <s v="Cultural Heritage"/>
    <s v="Arquitetônico"/>
    <x v="0"/>
    <x v="6"/>
    <n v="0"/>
    <x v="0"/>
    <s v="RioGrandedoSul"/>
    <n v="0"/>
    <n v="300000"/>
    <e v="#N/A"/>
    <e v="#N/A"/>
  </r>
  <r>
    <s v="National Fund for Culture"/>
    <n v="16415"/>
    <s v="COMUNICAÇÃO EM CULTURA POPULAR - EXPOSIÇÃO PERMANENTE DO MUSEU DE FOLCLORE"/>
    <s v="Cultural Heritage"/>
    <s v="Museu"/>
    <x v="2"/>
    <x v="6"/>
    <n v="0"/>
    <x v="5"/>
    <s v="RiodeJaneiro"/>
    <n v="0"/>
    <n v="59999"/>
    <e v="#N/A"/>
    <e v="#N/A"/>
  </r>
  <r>
    <s v="National Fund for Culture"/>
    <n v="6738"/>
    <s v="Concerto Festivo da Integração"/>
    <s v="Music"/>
    <s v="Música Popular"/>
    <x v="4"/>
    <x v="6"/>
    <n v="0"/>
    <x v="5"/>
    <s v="RiodeJaneiro"/>
    <n v="0"/>
    <n v="77848"/>
    <e v="#N/A"/>
    <e v="#N/A"/>
  </r>
  <r>
    <s v="National Fund for Culture"/>
    <n v="19183"/>
    <s v="Concertos de Verão"/>
    <s v="Music"/>
    <s v="Música Popular"/>
    <x v="4"/>
    <x v="6"/>
    <n v="0"/>
    <x v="5"/>
    <s v="RiodeJaneiro"/>
    <n v="0"/>
    <n v="30804.99"/>
    <e v="#N/A"/>
    <e v="#N/A"/>
  </r>
  <r>
    <s v="National Fund for Culture"/>
    <n v="17536"/>
    <s v="Concertos Didáticos na Sé de Mariana - Módulo 1"/>
    <s v="Music"/>
    <s v="Música Instrumental"/>
    <x v="4"/>
    <x v="6"/>
    <n v="0"/>
    <x v="3"/>
    <s v="MinasGerais"/>
    <n v="0"/>
    <n v="26310"/>
    <e v="#N/A"/>
    <e v="#N/A"/>
  </r>
  <r>
    <s v="National Fund for Culture"/>
    <n v="15898"/>
    <s v="Concertos na Comunidade"/>
    <s v="Music"/>
    <s v="Música Instrumental"/>
    <x v="4"/>
    <x v="6"/>
    <n v="0"/>
    <x v="22"/>
    <s v="SantaCatarina"/>
    <n v="0"/>
    <n v="60000"/>
    <e v="#N/A"/>
    <e v="#N/A"/>
  </r>
  <r>
    <s v="National Fund for Culture"/>
    <n v="16395"/>
    <s v="CONCLUSÃO DA OBRA &quot;CENTRO CULTURAL E BIBLIOTECA PÚBLICA&quot;"/>
    <s v="Cultural Heritage"/>
    <s v="Arquitetônico"/>
    <x v="0"/>
    <x v="6"/>
    <n v="0"/>
    <x v="3"/>
    <s v="MinasGerais"/>
    <n v="0"/>
    <n v="80000"/>
    <e v="#N/A"/>
    <e v="#N/A"/>
  </r>
  <r>
    <s v="National Fund for Culture"/>
    <n v="16988"/>
    <s v="CONCLUSÃO DO CENTRO CULTURAL"/>
    <s v="Cultural Heritage"/>
    <s v="Arquitetônico"/>
    <x v="0"/>
    <x v="6"/>
    <n v="0"/>
    <x v="9"/>
    <s v="Paraná"/>
    <n v="0"/>
    <n v="100000"/>
    <e v="#N/A"/>
    <e v="#N/A"/>
  </r>
  <r>
    <s v="National Fund for Culture"/>
    <n v="17954"/>
    <s v="CONCLUSÃO ESPAÇO CULTURAL"/>
    <s v="Cultural Heritage"/>
    <s v="Arquitetônico"/>
    <x v="0"/>
    <x v="6"/>
    <n v="0"/>
    <x v="6"/>
    <s v="Ceará"/>
    <n v="0"/>
    <n v="44771.4"/>
    <e v="#N/A"/>
    <e v="#N/A"/>
  </r>
  <r>
    <s v="National Fund for Culture"/>
    <n v="16416"/>
    <s v="CONCLUSÃO, AQUISIÇÃO DE EQUIP. E SERV. EXTERNOS DA CASA DA CULTURA"/>
    <s v="Cultural Heritage"/>
    <s v="Acervo"/>
    <x v="0"/>
    <x v="6"/>
    <n v="0"/>
    <x v="9"/>
    <s v="Paraná"/>
    <n v="0"/>
    <n v="80000"/>
    <e v="#N/A"/>
    <e v="#N/A"/>
  </r>
  <r>
    <s v="National Fund for Culture"/>
    <n v="17627"/>
    <s v="Concurso Internacional de Canto Bidu Sayão - Premiação "/>
    <s v="Performing Arts"/>
    <s v="Ópera"/>
    <x v="6"/>
    <x v="6"/>
    <n v="0"/>
    <x v="11"/>
    <s v="Pará"/>
    <n v="0"/>
    <n v="45000"/>
    <e v="#N/A"/>
    <e v="#N/A"/>
  </r>
  <r>
    <s v="National Fund for Culture"/>
    <n v="18901"/>
    <s v="Concurso Nacional de Canto Amalia Conde"/>
    <s v="Music"/>
    <s v="Música Erudita"/>
    <x v="0"/>
    <x v="6"/>
    <n v="0"/>
    <x v="5"/>
    <s v="RiodeJaneiro"/>
    <n v="0"/>
    <n v="20076"/>
    <e v="#N/A"/>
    <e v="#N/A"/>
  </r>
  <r>
    <s v="National Fund for Culture"/>
    <n v="17752"/>
    <s v="Congresso Brasileiro de Cinema (IV)"/>
    <s v="Audiovisual"/>
    <s v="Formação/Pesquisa e informação"/>
    <x v="1"/>
    <x v="6"/>
    <n v="0"/>
    <x v="1"/>
    <s v="DistritoFederal"/>
    <n v="0"/>
    <n v="40000"/>
    <e v="#N/A"/>
    <e v="#N/A"/>
  </r>
  <r>
    <s v="National Fund for Culture"/>
    <n v="6794"/>
    <s v="CONSERVAÇÃO DO PATRIMÔNIO CULTURAL DA HUMANIDADE PARQUE NACIONAL SERRA DA CAPIVARA"/>
    <s v="Cultural Heritage"/>
    <s v="Arqueológico"/>
    <x v="4"/>
    <x v="6"/>
    <n v="0"/>
    <x v="10"/>
    <s v="Piauí"/>
    <n v="0"/>
    <n v="45010"/>
    <e v="#N/A"/>
    <e v="#N/A"/>
  </r>
  <r>
    <s v="National Fund for Culture"/>
    <n v="19831"/>
    <s v="Constr. Impl. Bibl. PM Petrolina/PE."/>
    <s v="Humanities"/>
    <s v="Biblioteca"/>
    <x v="3"/>
    <x v="6"/>
    <n v="0"/>
    <x v="4"/>
    <s v="Pernambuco"/>
    <n v="0"/>
    <n v="750000"/>
    <e v="#N/A"/>
    <e v="#N/A"/>
  </r>
  <r>
    <s v="National Fund for Culture"/>
    <n v="16864"/>
    <s v="CONSTRUÇÃO  CENTRO DE MULTIPLO USO"/>
    <s v="Cultural Heritage"/>
    <s v="Arquitetônico"/>
    <x v="0"/>
    <x v="6"/>
    <n v="0"/>
    <x v="25"/>
    <s v="Acre"/>
    <n v="0"/>
    <n v="66883.73"/>
    <e v="#N/A"/>
    <e v="#N/A"/>
  </r>
  <r>
    <s v="National Fund for Culture"/>
    <n v="16465"/>
    <s v="CONSTRUÇÃO DA CASA DA CULTURA"/>
    <s v="Cultural Heritage"/>
    <s v="Arquitetônico"/>
    <x v="0"/>
    <x v="6"/>
    <n v="0"/>
    <x v="9"/>
    <s v="Paraná"/>
    <n v="0"/>
    <n v="80000"/>
    <e v="#N/A"/>
    <e v="#N/A"/>
  </r>
  <r>
    <s v="National Fund for Culture"/>
    <n v="16733"/>
    <s v="CONSTRUÇÃO DA CASA DA CULTURA"/>
    <s v="Cultural Heritage"/>
    <s v="Arquitetônico"/>
    <x v="0"/>
    <x v="6"/>
    <n v="0"/>
    <x v="9"/>
    <s v="Paraná"/>
    <n v="0"/>
    <n v="150000"/>
    <e v="#N/A"/>
    <e v="#N/A"/>
  </r>
  <r>
    <s v="National Fund for Culture"/>
    <n v="16841"/>
    <s v="CONSTRUÇÃO DA CASA DA CULTURA"/>
    <s v="Cultural Heritage"/>
    <s v="Arquitetônico"/>
    <x v="0"/>
    <x v="6"/>
    <n v="0"/>
    <x v="9"/>
    <s v="Paraná"/>
    <n v="0"/>
    <n v="173443.03"/>
    <e v="#N/A"/>
    <e v="#N/A"/>
  </r>
  <r>
    <s v="National Fund for Culture"/>
    <n v="16912"/>
    <s v="CONSTRUÇÃO DA CASA DA CULTURA"/>
    <s v="Cultural Heritage"/>
    <s v="Arquitetônico"/>
    <x v="0"/>
    <x v="6"/>
    <n v="0"/>
    <x v="9"/>
    <s v="Paraná"/>
    <n v="0"/>
    <n v="80000"/>
    <e v="#N/A"/>
    <e v="#N/A"/>
  </r>
  <r>
    <s v="National Fund for Culture"/>
    <n v="6915"/>
    <s v="CONSTRUÇÃO DE BIBLIOTECA COMUNITÁRIO EM ROSÁRIO/MA."/>
    <s v="Cultural Heritage"/>
    <s v="Arquitetônico"/>
    <x v="0"/>
    <x v="6"/>
    <n v="0"/>
    <x v="17"/>
    <s v="Maranhão"/>
    <n v="0"/>
    <n v="166197"/>
    <e v="#N/A"/>
    <e v="#N/A"/>
  </r>
  <r>
    <s v="National Fund for Culture"/>
    <n v="19837"/>
    <s v="Construção de biblioteca pública"/>
    <s v="Humanities"/>
    <s v="Biblioteca"/>
    <x v="3"/>
    <x v="6"/>
    <n v="0"/>
    <x v="19"/>
    <s v="RioGrandedoNorte"/>
    <n v="0"/>
    <n v="117824.98"/>
    <e v="#N/A"/>
    <e v="#N/A"/>
  </r>
  <r>
    <s v="National Fund for Culture"/>
    <n v="16913"/>
    <s v="CONSTRUÇÃO DE CASA DA CULTURA"/>
    <s v="Cultural Heritage"/>
    <s v="Arquitetônico"/>
    <x v="0"/>
    <x v="6"/>
    <n v="0"/>
    <x v="9"/>
    <s v="Paraná"/>
    <n v="0"/>
    <n v="100000"/>
    <e v="#N/A"/>
    <e v="#N/A"/>
  </r>
  <r>
    <s v="National Fund for Culture"/>
    <n v="16801"/>
    <s v="CONSTRUÇÃO DE CENTRO CULTURAL"/>
    <s v="Cultural Heritage"/>
    <s v="Arquitetônico"/>
    <x v="0"/>
    <x v="6"/>
    <n v="0"/>
    <x v="12"/>
    <s v="SãoPaulo"/>
    <n v="0"/>
    <n v="190323.32"/>
    <e v="#N/A"/>
    <e v="#N/A"/>
  </r>
  <r>
    <s v="National Fund for Culture"/>
    <n v="16848"/>
    <s v="CONSTRUÇÃO DE CENTRO CULTURAL"/>
    <s v="Cultural Heritage"/>
    <s v="Arquitetônico"/>
    <x v="0"/>
    <x v="6"/>
    <n v="0"/>
    <x v="17"/>
    <s v="Maranhão"/>
    <n v="0"/>
    <n v="125000"/>
    <e v="#N/A"/>
    <e v="#N/A"/>
  </r>
  <r>
    <s v="National Fund for Culture"/>
    <n v="16852"/>
    <s v="CONSTRUÇÃO DE CENTRO CULTURAL"/>
    <s v="Cultural Heritage"/>
    <s v="Arquitetônico"/>
    <x v="0"/>
    <x v="6"/>
    <n v="0"/>
    <x v="17"/>
    <s v="Maranhão"/>
    <n v="0"/>
    <n v="115000"/>
    <e v="#N/A"/>
    <e v="#N/A"/>
  </r>
  <r>
    <s v="National Fund for Culture"/>
    <n v="16854"/>
    <s v="CONSTRUÇÃO DE CENTRO CULTURAL"/>
    <s v="Cultural Heritage"/>
    <s v="Arquitetônico"/>
    <x v="0"/>
    <x v="6"/>
    <n v="0"/>
    <x v="14"/>
    <s v="Goiás"/>
    <n v="0"/>
    <n v="70000"/>
    <e v="#N/A"/>
    <e v="#N/A"/>
  </r>
  <r>
    <s v="National Fund for Culture"/>
    <n v="16855"/>
    <s v="CONSTRUÇÃO DE CENTRO CULTURAL"/>
    <s v="Cultural Heritage"/>
    <s v="Arquitetônico"/>
    <x v="0"/>
    <x v="6"/>
    <n v="0"/>
    <x v="14"/>
    <s v="Goiás"/>
    <n v="0"/>
    <n v="50000"/>
    <e v="#N/A"/>
    <e v="#N/A"/>
  </r>
  <r>
    <s v="National Fund for Culture"/>
    <n v="16856"/>
    <s v="CONSTRUÇÃO DE CENTRO CULTURAL"/>
    <s v="Cultural Heritage"/>
    <s v="Arquitetônico"/>
    <x v="0"/>
    <x v="6"/>
    <n v="0"/>
    <x v="17"/>
    <s v="Maranhão"/>
    <n v="0"/>
    <n v="125000"/>
    <e v="#N/A"/>
    <e v="#N/A"/>
  </r>
  <r>
    <s v="National Fund for Culture"/>
    <n v="17302"/>
    <s v="CONSTRUÇÃO DE CENTRO CULTURAL"/>
    <s v="Cultural Heritage"/>
    <s v="Arquitetônico"/>
    <x v="0"/>
    <x v="6"/>
    <n v="0"/>
    <x v="18"/>
    <s v="MatoGrosso"/>
    <n v="0"/>
    <n v="185625"/>
    <e v="#N/A"/>
    <e v="#N/A"/>
  </r>
  <r>
    <s v="National Fund for Culture"/>
    <n v="996651"/>
    <s v="CONSTRUÇÃO DE CENTRO CULTURAL"/>
    <s v="Cultural Heritage"/>
    <s v="Arquitetônico"/>
    <x v="0"/>
    <x v="6"/>
    <n v="0"/>
    <x v="21"/>
    <s v="Bahia"/>
    <n v="0"/>
    <n v="100000"/>
    <e v="#N/A"/>
    <e v="#N/A"/>
  </r>
  <r>
    <s v="National Fund for Culture"/>
    <n v="16696"/>
    <s v="CONSTRUÇÃO DE CENTRO CULTURAL "/>
    <s v="Cultural Heritage"/>
    <s v="Arquitetônico"/>
    <x v="0"/>
    <x v="6"/>
    <n v="0"/>
    <x v="23"/>
    <s v="Rondônia"/>
    <n v="0"/>
    <n v="100000"/>
    <e v="#N/A"/>
    <e v="#N/A"/>
  </r>
  <r>
    <s v="National Fund for Culture"/>
    <n v="17073"/>
    <s v="CONSTRUÇÃO DE CENTRO CULTURAL E AQUISIÇÃO DE MOBILIÁRIO"/>
    <s v="Cultural Heritage"/>
    <s v="Arquitetônico"/>
    <x v="0"/>
    <x v="6"/>
    <n v="0"/>
    <x v="9"/>
    <s v="Paraná"/>
    <n v="0"/>
    <n v="58234.76"/>
    <e v="#N/A"/>
    <e v="#N/A"/>
  </r>
  <r>
    <s v="National Fund for Culture"/>
    <n v="16989"/>
    <s v="CONSTRUÇÃO DE CENTRO CULTURAL E ARTÍSTICO"/>
    <s v="Cultural Heritage"/>
    <s v="Arquitetônico"/>
    <x v="0"/>
    <x v="6"/>
    <n v="0"/>
    <x v="15"/>
    <s v="Amazonas"/>
    <n v="0"/>
    <n v="150000"/>
    <e v="#N/A"/>
    <e v="#N/A"/>
  </r>
  <r>
    <s v="National Fund for Culture"/>
    <n v="16993"/>
    <s v="CONSTRUÇÃO DE CENTRO CULTURAL E ARTÍSTICO"/>
    <s v="Cultural Heritage"/>
    <s v="Arquitetônico"/>
    <x v="0"/>
    <x v="6"/>
    <n v="0"/>
    <x v="15"/>
    <s v="Amazonas"/>
    <n v="0"/>
    <n v="187500"/>
    <e v="#N/A"/>
    <e v="#N/A"/>
  </r>
  <r>
    <s v="National Fund for Culture"/>
    <n v="16600"/>
    <s v="CONSTRUÇÃO DE CENTRO DE CULTURA"/>
    <s v="Cultural Heritage"/>
    <s v="Arquitetônico"/>
    <x v="0"/>
    <x v="6"/>
    <n v="0"/>
    <x v="3"/>
    <s v="MinasGerais"/>
    <n v="0"/>
    <n v="150000"/>
    <e v="#N/A"/>
    <e v="#N/A"/>
  </r>
  <r>
    <s v="National Fund for Culture"/>
    <n v="16607"/>
    <s v="CONSTRUÇÃO DE CENTRO DE CULTURA "/>
    <s v="Cultural Heritage"/>
    <s v="Arquitetônico"/>
    <x v="0"/>
    <x v="6"/>
    <n v="0"/>
    <x v="3"/>
    <s v="MinasGerais"/>
    <n v="0"/>
    <n v="150000"/>
    <e v="#N/A"/>
    <e v="#N/A"/>
  </r>
  <r>
    <s v="National Fund for Culture"/>
    <n v="16920"/>
    <s v="CONSTRUÇÃO DE CENTRO DE MÚLTIPLO USO DE ASSIS BRASIL"/>
    <s v="Cultural Heritage"/>
    <s v="Arquitetônico"/>
    <x v="0"/>
    <x v="6"/>
    <n v="0"/>
    <x v="25"/>
    <s v="Acre"/>
    <n v="0"/>
    <n v="49784"/>
    <e v="#N/A"/>
    <e v="#N/A"/>
  </r>
  <r>
    <s v="National Fund for Culture"/>
    <n v="16414"/>
    <s v="CONSTRUÇÃO DE CENTRO MUNICIPAL DE CULTURA"/>
    <s v="Cultural Heritage"/>
    <s v="Arquitetônico"/>
    <x v="0"/>
    <x v="6"/>
    <n v="0"/>
    <x v="0"/>
    <s v="RioGrandedoSul"/>
    <n v="0"/>
    <n v="50000"/>
    <e v="#N/A"/>
    <e v="#N/A"/>
  </r>
  <r>
    <s v="National Fund for Culture"/>
    <n v="18663"/>
    <s v="CONSTRUÇÃO DE OFICINA ESCOLA DE ARTESANATO DE SÃO SIMÃO"/>
    <s v="Cultural Heritage"/>
    <s v="Arquitetônico"/>
    <x v="0"/>
    <x v="6"/>
    <n v="0"/>
    <x v="17"/>
    <s v="Maranhão"/>
    <n v="0"/>
    <n v="86664.79"/>
    <e v="#N/A"/>
    <e v="#N/A"/>
  </r>
  <r>
    <s v="National Fund for Culture"/>
    <n v="18604"/>
    <s v="CONSTRUÇÃO DE PRÉDIO BIBLIOTECA PÚBLICA"/>
    <s v="Cultural Heritage"/>
    <s v="Arquitetônico"/>
    <x v="0"/>
    <x v="6"/>
    <n v="0"/>
    <x v="0"/>
    <s v="RioGrandedoSul"/>
    <n v="0"/>
    <n v="200000"/>
    <e v="#N/A"/>
    <e v="#N/A"/>
  </r>
  <r>
    <s v="National Fund for Culture"/>
    <n v="17239"/>
    <s v="CONSTRUÇÃO DE TEATRO DE ARENA"/>
    <s v="Cultural Heritage"/>
    <s v="Arquitetônico"/>
    <x v="0"/>
    <x v="6"/>
    <n v="0"/>
    <x v="18"/>
    <s v="MatoGrosso"/>
    <n v="0"/>
    <n v="62500"/>
    <e v="#N/A"/>
    <e v="#N/A"/>
  </r>
  <r>
    <s v="National Fund for Culture"/>
    <n v="16876"/>
    <s v="CONSTRUÇÃO DE UM CENTRO CULTURA"/>
    <s v="Cultural Heritage"/>
    <s v="Arquitetônico"/>
    <x v="0"/>
    <x v="6"/>
    <n v="0"/>
    <x v="21"/>
    <s v="Bahia"/>
    <n v="0"/>
    <n v="625000"/>
    <e v="#N/A"/>
    <e v="#N/A"/>
  </r>
  <r>
    <s v="National Fund for Culture"/>
    <n v="16646"/>
    <s v="CONSTRUÇÃO DE UM CENTRO CULTURAL"/>
    <s v="Cultural Heritage"/>
    <s v="Arquitetônico"/>
    <x v="0"/>
    <x v="6"/>
    <n v="0"/>
    <x v="0"/>
    <s v="RioGrandedoSul"/>
    <n v="0"/>
    <n v="50000"/>
    <e v="#N/A"/>
    <e v="#N/A"/>
  </r>
  <r>
    <s v="National Fund for Culture"/>
    <n v="17072"/>
    <s v="CONSTRUÇÃO DE UM CENTRO CULTURAL"/>
    <s v="Cultural Heritage"/>
    <s v="Arquitetônico"/>
    <x v="0"/>
    <x v="6"/>
    <n v="0"/>
    <x v="17"/>
    <s v="Maranhão"/>
    <n v="0"/>
    <n v="131300"/>
    <e v="#N/A"/>
    <e v="#N/A"/>
  </r>
  <r>
    <s v="National Fund for Culture"/>
    <n v="6866"/>
    <s v="CONSTRUÇÃO DE UM CENTRO CULTURAL DE SIQUEIRA CAMPOS"/>
    <s v="Cultural Heritage"/>
    <s v="Arquitetônico"/>
    <x v="0"/>
    <x v="6"/>
    <n v="0"/>
    <x v="9"/>
    <s v="Paraná"/>
    <n v="0"/>
    <n v="126899.71"/>
    <e v="#N/A"/>
    <e v="#N/A"/>
  </r>
  <r>
    <s v="National Fund for Culture"/>
    <n v="17316"/>
    <s v="CONSTRUÇÃO DE UM CENTRO CULTURAL EM ALVORADA  DO GURGUÉIA"/>
    <s v="Cultural Heritage"/>
    <s v="Arquitetônico"/>
    <x v="0"/>
    <x v="6"/>
    <n v="0"/>
    <x v="10"/>
    <s v="Piauí"/>
    <n v="0"/>
    <n v="100000"/>
    <e v="#N/A"/>
    <e v="#N/A"/>
  </r>
  <r>
    <s v="National Fund for Culture"/>
    <n v="16294"/>
    <s v="CONSTRUÇÃO DE UM CENTRO CULTURAL NA CIDADE DE JOCA MARQUES/PI."/>
    <s v="Cultural Heritage"/>
    <s v="Arquitetônico"/>
    <x v="0"/>
    <x v="6"/>
    <n v="0"/>
    <x v="10"/>
    <s v="Piauí"/>
    <n v="0"/>
    <n v="84561.7"/>
    <e v="#N/A"/>
    <e v="#N/A"/>
  </r>
  <r>
    <s v="National Fund for Culture"/>
    <n v="2181"/>
    <s v="CONSTRUÇÃO DO ANFITEATRO- 3ª ETAPA"/>
    <s v="Cultural Heritage"/>
    <s v="Arquitetônico"/>
    <x v="0"/>
    <x v="6"/>
    <n v="0"/>
    <x v="23"/>
    <s v="Rondônia"/>
    <n v="0"/>
    <n v="150000"/>
    <e v="#N/A"/>
    <e v="#N/A"/>
  </r>
  <r>
    <s v="National Fund for Culture"/>
    <n v="19041"/>
    <s v="CONSTRUÇÃO DO ANFITEATRO DA ESCOLA MARECHAL CORDEIRO DE FARIAS"/>
    <s v="Cultural Heritage"/>
    <s v="Arquitetônico"/>
    <x v="0"/>
    <x v="6"/>
    <n v="0"/>
    <x v="23"/>
    <s v="Rondônia"/>
    <n v="0"/>
    <n v="89731"/>
    <e v="#N/A"/>
    <e v="#N/A"/>
  </r>
  <r>
    <s v="National Fund for Culture"/>
    <n v="16648"/>
    <s v="CONSTRUÇÃO DO CENTRO CULTURAL"/>
    <s v="Cultural Heritage"/>
    <s v="Arquitetônico"/>
    <x v="0"/>
    <x v="6"/>
    <n v="0"/>
    <x v="9"/>
    <s v="Paraná"/>
    <n v="0"/>
    <n v="290000"/>
    <e v="#N/A"/>
    <e v="#N/A"/>
  </r>
  <r>
    <s v="National Fund for Culture"/>
    <n v="17138"/>
    <s v="CONSTRUÇÃO DO CENTRO CULTURAL"/>
    <s v="Cultural Heritage"/>
    <s v="Arquitetônico"/>
    <x v="0"/>
    <x v="6"/>
    <n v="0"/>
    <x v="9"/>
    <s v="Paraná"/>
    <n v="0"/>
    <n v="149846.74"/>
    <e v="#N/A"/>
    <e v="#N/A"/>
  </r>
  <r>
    <s v="National Fund for Culture"/>
    <n v="19077"/>
    <s v="CONSTRUÇÃO DO CENTRO CULTURAL"/>
    <s v="Cultural Heritage"/>
    <s v="Arquitetônico"/>
    <x v="0"/>
    <x v="6"/>
    <n v="0"/>
    <x v="12"/>
    <s v="SãoPaulo"/>
    <n v="0"/>
    <n v="239586.14"/>
    <e v="#N/A"/>
    <e v="#N/A"/>
  </r>
  <r>
    <s v="National Fund for Culture"/>
    <n v="16762"/>
    <s v="CONSTRUÇÃO DO CENTRO CULTURAL DE FLORESTA"/>
    <s v="Cultural Heritage"/>
    <s v="Arquitetônico"/>
    <x v="0"/>
    <x v="6"/>
    <n v="0"/>
    <x v="9"/>
    <s v="Paraná"/>
    <n v="0"/>
    <n v="152048.21"/>
    <e v="#N/A"/>
    <e v="#N/A"/>
  </r>
  <r>
    <s v="National Fund for Culture"/>
    <n v="13172"/>
    <s v="CONSTRUÇÃO DO CENTRO CULTURAL DE GUARANIAÇU"/>
    <s v="Cultural Heritage"/>
    <s v="Arquitetônico"/>
    <x v="0"/>
    <x v="6"/>
    <n v="0"/>
    <x v="9"/>
    <s v="Paraná"/>
    <n v="0"/>
    <n v="125000"/>
    <e v="#N/A"/>
    <e v="#N/A"/>
  </r>
  <r>
    <s v="National Fund for Culture"/>
    <n v="16832"/>
    <s v="CONSTRUÇÃO DO CENTRO CULTURAL DE JANDAIA DO SUL"/>
    <s v="Cultural Heritage"/>
    <s v="Arquitetônico"/>
    <x v="0"/>
    <x v="6"/>
    <n v="0"/>
    <x v="9"/>
    <s v="Paraná"/>
    <n v="0"/>
    <n v="212500"/>
    <e v="#N/A"/>
    <e v="#N/A"/>
  </r>
  <r>
    <s v="National Fund for Culture"/>
    <n v="16975"/>
    <s v="CONSTRUÇÃO DO CENTRO CULTURAL DE NOVA SANTA ROSA"/>
    <s v="Cultural Heritage"/>
    <s v="Arquitetônico"/>
    <x v="0"/>
    <x v="6"/>
    <n v="0"/>
    <x v="9"/>
    <s v="Paraná"/>
    <n v="0"/>
    <n v="80000"/>
    <e v="#N/A"/>
    <e v="#N/A"/>
  </r>
  <r>
    <s v="National Fund for Culture"/>
    <n v="16735"/>
    <s v="CONSTRUÇÃO DO CENTRO DE CULTURA"/>
    <s v="Cultural Heritage"/>
    <s v="Arquitetônico"/>
    <x v="0"/>
    <x v="6"/>
    <n v="0"/>
    <x v="0"/>
    <s v="RioGrandedoSul"/>
    <n v="0"/>
    <n v="110000"/>
    <e v="#N/A"/>
    <e v="#N/A"/>
  </r>
  <r>
    <s v="National Fund for Culture"/>
    <n v="16959"/>
    <s v="CONSTRUÇÃO E EQUIPAGEM DO CENTRO CULTURAL"/>
    <s v="Cultural Heritage"/>
    <s v="Arquitetônico"/>
    <x v="0"/>
    <x v="6"/>
    <n v="0"/>
    <x v="9"/>
    <s v="Paraná"/>
    <n v="0"/>
    <n v="100000"/>
    <e v="#N/A"/>
    <e v="#N/A"/>
  </r>
  <r>
    <s v="National Fund for Culture"/>
    <n v="17052"/>
    <s v="CONSTRUÇÃO E IMPLANTAÇÃO DE CENTRO CULTURAL EM ARARICÁ"/>
    <s v="Cultural Heritage"/>
    <s v="Arquitetônico"/>
    <x v="0"/>
    <x v="6"/>
    <n v="0"/>
    <x v="0"/>
    <s v="RioGrandedoSul"/>
    <n v="0"/>
    <n v="105327.38"/>
    <e v="#N/A"/>
    <e v="#N/A"/>
  </r>
  <r>
    <s v="National Fund for Culture"/>
    <n v="16775"/>
    <s v="CONSTRUÇÃO E IMPLANTAÇÃO DO CENTRO CULTURAL"/>
    <s v="Cultural Heritage"/>
    <s v="Arquitetônico"/>
    <x v="0"/>
    <x v="6"/>
    <n v="0"/>
    <x v="14"/>
    <s v="Goiás"/>
    <n v="0"/>
    <n v="301379.76"/>
    <e v="#N/A"/>
    <e v="#N/A"/>
  </r>
  <r>
    <s v="National Fund for Culture"/>
    <n v="18013"/>
    <s v="Contando a Lenda -Emenda Parlamentar"/>
    <s v="Performing Arts"/>
    <s v="Teatro"/>
    <x v="0"/>
    <x v="6"/>
    <n v="0"/>
    <x v="12"/>
    <s v="SãoPaulo"/>
    <n v="0"/>
    <n v="79640"/>
    <e v="#N/A"/>
    <e v="#N/A"/>
  </r>
  <r>
    <s v="National Fund for Culture"/>
    <n v="15205"/>
    <s v="Convenção Nacional da Associação Brasileira de Regentes de Coros (I) - ABRC"/>
    <s v="Music"/>
    <s v="Música Erudita"/>
    <x v="0"/>
    <x v="6"/>
    <n v="0"/>
    <x v="1"/>
    <s v="DistritoFederal"/>
    <n v="0"/>
    <n v="37500"/>
    <e v="#N/A"/>
    <e v="#N/A"/>
  </r>
  <r>
    <s v="National Fund for Culture"/>
    <n v="16431"/>
    <s v="CUC2001 - CONSERVACIÓNY USO DE COLLECCIONES"/>
    <s v="Cultural Heritage"/>
    <s v="Acervos Museológicos"/>
    <x v="0"/>
    <x v="6"/>
    <n v="0"/>
    <x v="3"/>
    <s v="MinasGerais"/>
    <n v="0"/>
    <n v="10000"/>
    <e v="#N/A"/>
    <e v="#N/A"/>
  </r>
  <r>
    <s v="National Fund for Culture"/>
    <n v="19830"/>
    <s v="Cultura Caiçara - Resgate de um povo"/>
    <s v="Humanities"/>
    <s v="Biblioteca"/>
    <x v="3"/>
    <x v="6"/>
    <n v="0"/>
    <x v="12"/>
    <s v="SãoPaulo"/>
    <n v="0"/>
    <n v="59200"/>
    <e v="#N/A"/>
    <e v="#N/A"/>
  </r>
  <r>
    <s v="National Fund for Culture"/>
    <n v="16070"/>
    <s v="Cultura da Favela Exibição de Filmes Vídeo (A)"/>
    <s v="Audiovisual"/>
    <s v="Exibição Cinematográfica"/>
    <x v="1"/>
    <x v="6"/>
    <n v="0"/>
    <x v="5"/>
    <s v="RiodeJaneiro"/>
    <n v="0"/>
    <n v="15000"/>
    <e v="#N/A"/>
    <e v="#N/A"/>
  </r>
  <r>
    <s v="National Fund for Culture"/>
    <n v="15238"/>
    <s v="Cultura no Além Tietê"/>
    <s v="Integrated Arts"/>
    <s v="Artes Integradas"/>
    <x v="1"/>
    <x v="6"/>
    <n v="0"/>
    <x v="12"/>
    <s v="SãoPaulo"/>
    <n v="0"/>
    <n v="20000"/>
    <e v="#N/A"/>
    <e v="#N/A"/>
  </r>
  <r>
    <s v="National Fund for Culture"/>
    <n v="16665"/>
    <s v="CULTURA POPULAR VIVA / REVITALIZAÇÃO DE GRUPOS FOLCLÓRICOS"/>
    <s v="Cultural Heritage"/>
    <s v="Artesanato/Folclore"/>
    <x v="1"/>
    <x v="6"/>
    <n v="0"/>
    <x v="10"/>
    <s v="Piauí"/>
    <n v="0"/>
    <n v="33320.43"/>
    <e v="#N/A"/>
    <e v="#N/A"/>
  </r>
  <r>
    <s v="National Fund for Culture"/>
    <n v="19827"/>
    <s v="Curso Cap. Dinam. Uso Bibl. Púb./SP"/>
    <s v="Humanities"/>
    <s v="Evento Literário"/>
    <x v="3"/>
    <x v="6"/>
    <n v="0"/>
    <x v="12"/>
    <s v="SãoPaulo"/>
    <n v="0"/>
    <n v="300000"/>
    <e v="#N/A"/>
    <e v="#N/A"/>
  </r>
  <r>
    <s v="National Fund for Culture"/>
    <n v="15810"/>
    <s v="Dança Como Formação de Identidade Cultural"/>
    <s v="Performing Arts"/>
    <s v="Dança"/>
    <x v="3"/>
    <x v="6"/>
    <n v="0"/>
    <x v="12"/>
    <s v="SãoPaulo"/>
    <n v="0"/>
    <n v="40000"/>
    <e v="#N/A"/>
    <e v="#N/A"/>
  </r>
  <r>
    <s v="National Fund for Culture"/>
    <n v="19845"/>
    <s v="Depoimentos MIX/FMIS/RJ."/>
    <s v="Humanities"/>
    <s v="Edição de Livros"/>
    <x v="4"/>
    <x v="6"/>
    <n v="0"/>
    <x v="5"/>
    <s v="RiodeJaneiro"/>
    <n v="0"/>
    <n v="32000"/>
    <e v="#N/A"/>
    <e v="#N/A"/>
  </r>
  <r>
    <s v="National Fund for Culture"/>
    <n v="15053"/>
    <s v="Dicionário Cravo Albin da Música Popular Brasileira - Fase Final"/>
    <s v="Music"/>
    <s v="Música Popular"/>
    <x v="4"/>
    <x v="6"/>
    <n v="0"/>
    <x v="5"/>
    <s v="RiodeJaneiro"/>
    <n v="0"/>
    <n v="33840"/>
    <e v="#N/A"/>
    <e v="#N/A"/>
  </r>
  <r>
    <s v="National Fund for Culture"/>
    <n v="19233"/>
    <s v="Difusão Cultural na Educação de Jovens e Adultos (A)"/>
    <s v="Integrated Arts"/>
    <s v="Artes Integradas"/>
    <x v="1"/>
    <x v="6"/>
    <n v="0"/>
    <x v="0"/>
    <s v="RioGrandedoSul"/>
    <n v="0"/>
    <n v="49920"/>
    <e v="#N/A"/>
    <e v="#N/A"/>
  </r>
  <r>
    <s v="National Fund for Culture"/>
    <n v="16487"/>
    <s v="DIFUSÃO DO ARTESANATO E DO FOLCLORE NORTE-RIOGRANDENSE - ALTERNATIVA PARA PRESERVAÇÃO DA TRADIÇÃO E "/>
    <s v="Cultural Heritage"/>
    <s v="Arquitetônico"/>
    <x v="0"/>
    <x v="6"/>
    <n v="0"/>
    <x v="19"/>
    <s v="RioGrandedoNorte"/>
    <n v="0"/>
    <n v="63067"/>
    <e v="#N/A"/>
    <e v="#N/A"/>
  </r>
  <r>
    <s v="National Fund for Culture"/>
    <n v="16123"/>
    <s v="DINAMIZAÇÃO DA EXPOSIÇÃO BRASIL REDESCOBERTO"/>
    <s v="Visual Arts"/>
    <s v="Exposição Itinerante"/>
    <x v="0"/>
    <x v="6"/>
    <n v="0"/>
    <x v="12"/>
    <s v="SãoPaulo"/>
    <n v="0"/>
    <n v="60000"/>
    <e v="#N/A"/>
    <e v="#N/A"/>
  </r>
  <r>
    <s v="National Fund for Culture"/>
    <n v="16679"/>
    <s v="DINAMIZAÇÃO DAS AÇÕES  CULTURAIS EM AMONTADA - CE"/>
    <s v="Cultural Heritage"/>
    <s v="Arquitetônico"/>
    <x v="0"/>
    <x v="6"/>
    <n v="0"/>
    <x v="6"/>
    <s v="Ceará"/>
    <n v="0"/>
    <n v="100000"/>
    <e v="#N/A"/>
    <e v="#N/A"/>
  </r>
  <r>
    <s v="National Fund for Culture"/>
    <n v="6933"/>
    <s v="DINAMIZAÇÃO DAS AÇÕES CULTURAIS EM IGUATU - CE"/>
    <s v="Cultural Heritage"/>
    <s v="Arquitetônico"/>
    <x v="0"/>
    <x v="6"/>
    <n v="0"/>
    <x v="6"/>
    <s v="Ceará"/>
    <n v="0"/>
    <n v="56732"/>
    <e v="#N/A"/>
    <e v="#N/A"/>
  </r>
  <r>
    <s v="National Fund for Culture"/>
    <n v="16494"/>
    <s v="DIVULGAÇÃO DA CULTURA NEGRA                 "/>
    <s v="Cultural Heritage"/>
    <s v="Cultura Afro Brasileira"/>
    <x v="3"/>
    <x v="6"/>
    <n v="0"/>
    <x v="3"/>
    <s v="MinasGerais"/>
    <n v="0"/>
    <n v="55123.67"/>
    <e v="#N/A"/>
    <e v="#N/A"/>
  </r>
  <r>
    <s v="National Fund for Culture"/>
    <n v="16052"/>
    <s v="Documentários Para Acervo de Canais Comunitários"/>
    <s v="Audiovisual"/>
    <s v="Produção Televisiva"/>
    <x v="2"/>
    <x v="6"/>
    <n v="0"/>
    <x v="12"/>
    <s v="SãoPaulo"/>
    <n v="0"/>
    <n v="50000"/>
    <e v="#N/A"/>
    <e v="#N/A"/>
  </r>
  <r>
    <s v="National Fund for Culture"/>
    <n v="16017"/>
    <s v="É Tudo Verdade 6º Festival Internacional de Documentários (VI)"/>
    <s v="Audiovisual"/>
    <s v="Difusão"/>
    <x v="5"/>
    <x v="6"/>
    <n v="0"/>
    <x v="12"/>
    <s v="SãoPaulo"/>
    <n v="0"/>
    <n v="50000"/>
    <e v="#N/A"/>
    <e v="#N/A"/>
  </r>
  <r>
    <s v="National Fund for Culture"/>
    <n v="19832"/>
    <s v="Ediç. Livro Inst. Huah Plan. Cent."/>
    <s v="Humanities"/>
    <s v="Edição de Livros"/>
    <x v="4"/>
    <x v="6"/>
    <n v="0"/>
    <x v="16"/>
    <s v="EspíritoSanto"/>
    <n v="0"/>
    <n v="60000"/>
    <e v="#N/A"/>
    <e v="#N/A"/>
  </r>
  <r>
    <s v="National Fund for Culture"/>
    <n v="15103"/>
    <s v="Edição de CD: A Música de Culto Afro-Brasileiro na Amazônia"/>
    <s v="Music"/>
    <s v="Música Popular"/>
    <x v="4"/>
    <x v="6"/>
    <n v="0"/>
    <x v="11"/>
    <s v="Pará"/>
    <n v="0"/>
    <n v="28592"/>
    <e v="#N/A"/>
    <e v="#N/A"/>
  </r>
  <r>
    <s v="National Fund for Culture"/>
    <n v="14577"/>
    <s v="Edição em DVD de Clássicos do Cinema Brasileiro"/>
    <s v="Audiovisual"/>
    <s v="Produção Cinematográfica"/>
    <x v="2"/>
    <x v="6"/>
    <n v="0"/>
    <x v="5"/>
    <s v="RiodeJaneiro"/>
    <n v="0"/>
    <n v="150000"/>
    <e v="#N/A"/>
    <e v="#N/A"/>
  </r>
  <r>
    <s v="National Fund for Culture"/>
    <n v="16186"/>
    <s v="Educação Patrimonial no Museu Casa do Pontal - Novos Olhares sobre a Arte Popular Brasileira"/>
    <s v="Cultural Heritage"/>
    <s v="Museu"/>
    <x v="2"/>
    <x v="6"/>
    <n v="0"/>
    <x v="5"/>
    <s v="RiodeJaneiro"/>
    <n v="0"/>
    <n v="100000"/>
    <e v="#N/A"/>
    <e v="#N/A"/>
  </r>
  <r>
    <s v="National Fund for Culture"/>
    <n v="18346"/>
    <s v="EMENDA - Promoção e Difusão da Cultura"/>
    <s v="Music"/>
    <s v="Música Instrumental"/>
    <x v="4"/>
    <x v="6"/>
    <n v="0"/>
    <x v="10"/>
    <s v="Piauí"/>
    <n v="0"/>
    <n v="109506"/>
    <e v="#N/A"/>
    <e v="#N/A"/>
  </r>
  <r>
    <s v="National Fund for Culture"/>
    <n v="18256"/>
    <s v="Encontro Anual da Rede Cultural do Mercosul"/>
    <s v="Performing Arts"/>
    <s v="Teatro"/>
    <x v="0"/>
    <x v="6"/>
    <n v="0"/>
    <x v="9"/>
    <s v="Paraná"/>
    <n v="0"/>
    <n v="30000"/>
    <e v="#N/A"/>
    <e v="#N/A"/>
  </r>
  <r>
    <s v="National Fund for Culture"/>
    <n v="18787"/>
    <s v="Encontro de Compositores e Interprétes Latino-Americanos de Belo Horizonte - 1ª Etapa ( 4º )"/>
    <s v="Music"/>
    <s v="Música Erudita"/>
    <x v="0"/>
    <x v="6"/>
    <n v="0"/>
    <x v="3"/>
    <s v="MinasGerais"/>
    <n v="0"/>
    <n v="17616"/>
    <e v="#N/A"/>
    <e v="#N/A"/>
  </r>
  <r>
    <s v="National Fund for Culture"/>
    <n v="17542"/>
    <s v="Encontro de Corais de Ibiporã ( 8º )"/>
    <s v="Music"/>
    <s v="Música Popular"/>
    <x v="4"/>
    <x v="6"/>
    <n v="0"/>
    <x v="9"/>
    <s v="Paraná"/>
    <n v="0"/>
    <n v="30000"/>
    <e v="#N/A"/>
    <e v="#N/A"/>
  </r>
  <r>
    <s v="National Fund for Culture"/>
    <n v="15978"/>
    <s v="Encontro de Maracatus de Nazaré da Mata "/>
    <s v="Music"/>
    <s v="Música Popular"/>
    <x v="4"/>
    <x v="6"/>
    <n v="0"/>
    <x v="4"/>
    <s v="Pernambuco"/>
    <n v="0"/>
    <n v="40000"/>
    <e v="#N/A"/>
    <e v="#N/A"/>
  </r>
  <r>
    <s v="National Fund for Culture"/>
    <n v="18911"/>
    <s v="Encontro de Programadores de Rádio de Minas Gerais"/>
    <s v="Music"/>
    <s v="Música Popular"/>
    <x v="4"/>
    <x v="6"/>
    <n v="0"/>
    <x v="3"/>
    <s v="MinasGerais"/>
    <n v="0"/>
    <n v="38460"/>
    <e v="#N/A"/>
    <e v="#N/A"/>
  </r>
  <r>
    <s v="National Fund for Culture"/>
    <n v="16840"/>
    <s v="ENCONTRO FRANÇA BRASIL"/>
    <s v="Cultural Heritage"/>
    <s v="Arquitetônico"/>
    <x v="0"/>
    <x v="6"/>
    <n v="0"/>
    <x v="5"/>
    <s v="RiodeJaneiro"/>
    <n v="0"/>
    <n v="98960"/>
    <e v="#N/A"/>
    <e v="#N/A"/>
  </r>
  <r>
    <s v="National Fund for Culture"/>
    <n v="15754"/>
    <s v="Encontro Internacional de Contrabaixistas ( II )"/>
    <s v="Music"/>
    <s v="Música Instrumental"/>
    <x v="4"/>
    <x v="6"/>
    <n v="0"/>
    <x v="0"/>
    <s v="RioGrandedoSul"/>
    <n v="0"/>
    <n v="35162.800000000003"/>
    <e v="#N/A"/>
    <e v="#N/A"/>
  </r>
  <r>
    <s v="National Fund for Culture"/>
    <n v="17762"/>
    <s v="Encontro Internacional Sobre Políticas Culturais (I)"/>
    <s v="Audiovisual"/>
    <s v="Difusão"/>
    <x v="5"/>
    <x v="6"/>
    <n v="0"/>
    <x v="5"/>
    <s v="RiodeJaneiro"/>
    <n v="0"/>
    <n v="12000"/>
    <e v="#N/A"/>
    <e v="#N/A"/>
  </r>
  <r>
    <s v="National Fund for Culture"/>
    <n v="15137"/>
    <s v="Encorama XIV - Encontro de Corais de Maceió - III Festival Internacional"/>
    <s v="Music"/>
    <s v="Música Popular"/>
    <x v="4"/>
    <x v="6"/>
    <n v="0"/>
    <x v="20"/>
    <s v="Alagoas"/>
    <n v="0"/>
    <n v="40000"/>
    <e v="#N/A"/>
    <e v="#N/A"/>
  </r>
  <r>
    <s v="National Fund for Culture"/>
    <n v="17559"/>
    <s v="Equipamentação de Espaço Cultural em Rosário/MA"/>
    <s v="Performing Arts"/>
    <s v="Teatro"/>
    <x v="0"/>
    <x v="6"/>
    <n v="0"/>
    <x v="17"/>
    <s v="Maranhão"/>
    <n v="0"/>
    <n v="20000"/>
    <e v="#N/A"/>
    <e v="#N/A"/>
  </r>
  <r>
    <s v="National Fund for Culture"/>
    <n v="6930"/>
    <s v="EQUIPAMENTOS ARTÍSTICO PARA UNIVERSIDADE FEDERAL DE VIÇOSA"/>
    <s v="Cultural Heritage"/>
    <s v="Acervo"/>
    <x v="0"/>
    <x v="6"/>
    <n v="0"/>
    <x v="3"/>
    <s v="MinasGerais"/>
    <n v="0"/>
    <n v="100000"/>
    <e v="#N/A"/>
    <e v="#N/A"/>
  </r>
  <r>
    <s v="National Fund for Culture"/>
    <n v="17060"/>
    <s v="EQUIPAMENTOS DO AUDITÓRIO - OFICINAS DE ARTES YARA LINS"/>
    <s v="Cultural Heritage"/>
    <s v="Acervo"/>
    <x v="0"/>
    <x v="6"/>
    <n v="0"/>
    <x v="3"/>
    <s v="MinasGerais"/>
    <n v="0"/>
    <n v="39996.620000000003"/>
    <e v="#N/A"/>
    <e v="#N/A"/>
  </r>
  <r>
    <s v="National Fund for Culture"/>
    <n v="16703"/>
    <s v="Equipamentos para Sistema de Áudio, Vídeo, Iluminação Cênica e Gravadora de Caráter Cultural"/>
    <s v="Cultural Heritage"/>
    <s v="Arquitetônico"/>
    <x v="0"/>
    <x v="6"/>
    <n v="0"/>
    <x v="3"/>
    <s v="MinasGerais"/>
    <n v="0"/>
    <n v="143098"/>
    <e v="#N/A"/>
    <e v="#N/A"/>
  </r>
  <r>
    <s v="National Fund for Culture"/>
    <n v="15435"/>
    <s v="Escola Brasileira de Choro Raphael Rabbello  -  Aquisição de equipamentos"/>
    <s v="Music"/>
    <s v="Música Instrumental"/>
    <x v="4"/>
    <x v="6"/>
    <n v="0"/>
    <x v="1"/>
    <s v="DistritoFederal"/>
    <n v="0"/>
    <n v="40508.400000000001"/>
    <e v="#N/A"/>
    <e v="#N/A"/>
  </r>
  <r>
    <s v="National Fund for Culture"/>
    <n v="15253"/>
    <s v="Escola Brasileira de Choro Raphael Rabello - Workshops"/>
    <s v="Music"/>
    <s v="Música Popular"/>
    <x v="4"/>
    <x v="6"/>
    <n v="0"/>
    <x v="1"/>
    <s v="DistritoFederal"/>
    <n v="0"/>
    <n v="40120"/>
    <e v="#N/A"/>
    <e v="#N/A"/>
  </r>
  <r>
    <s v="National Fund for Culture"/>
    <n v="6243"/>
    <s v="Escola Circo do Amanhã - (Equipamentos)"/>
    <s v="Performing Arts"/>
    <s v="Circo"/>
    <x v="3"/>
    <x v="6"/>
    <n v="0"/>
    <x v="8"/>
    <s v="Paraíba"/>
    <n v="0"/>
    <n v="20544"/>
    <e v="#N/A"/>
    <e v="#N/A"/>
  </r>
  <r>
    <s v="National Fund for Culture"/>
    <n v="16196"/>
    <s v="ESCOLA OFICINA DE SALVADOR - 5ª FASE"/>
    <s v="Cultural Heritage"/>
    <s v="Arquitetônico"/>
    <x v="0"/>
    <x v="6"/>
    <n v="0"/>
    <x v="9"/>
    <s v="Paraná"/>
    <n v="0"/>
    <n v="347044.18"/>
    <e v="#N/A"/>
    <e v="#N/A"/>
  </r>
  <r>
    <s v="National Fund for Culture"/>
    <n v="16877"/>
    <s v="ESPAÇO CULTURAL DE SURUBIM"/>
    <s v="Cultural Heritage"/>
    <s v="Arquitetônico"/>
    <x v="0"/>
    <x v="6"/>
    <n v="0"/>
    <x v="4"/>
    <s v="Pernambuco"/>
    <n v="0"/>
    <n v="149993.9"/>
    <e v="#N/A"/>
    <e v="#N/A"/>
  </r>
  <r>
    <s v="National Fund for Culture"/>
    <n v="6952"/>
    <s v="ESPAÇO CULTURAL MANGUE VERDE"/>
    <s v="Cultural Heritage"/>
    <s v="Arquitetônico"/>
    <x v="0"/>
    <x v="6"/>
    <n v="0"/>
    <x v="20"/>
    <s v="Alagoas"/>
    <n v="0"/>
    <n v="79700"/>
    <e v="#N/A"/>
    <e v="#N/A"/>
  </r>
  <r>
    <s v="National Fund for Culture"/>
    <n v="15064"/>
    <s v="ESTEC - Estúdio de Tecnologia Cênicas "/>
    <s v="Performing Arts"/>
    <s v="Teatro"/>
    <x v="0"/>
    <x v="6"/>
    <n v="0"/>
    <x v="1"/>
    <s v="DistritoFederal"/>
    <n v="0"/>
    <n v="201758.4"/>
    <e v="#N/A"/>
    <e v="#N/A"/>
  </r>
  <r>
    <s v="National Fund for Culture"/>
    <n v="16608"/>
    <s v="EXPERIÊNCIA TUMULTO  I E II "/>
    <s v="Cultural Heritage"/>
    <s v="Acervo"/>
    <x v="0"/>
    <x v="6"/>
    <n v="0"/>
    <x v="1"/>
    <s v="DistritoFederal"/>
    <n v="0"/>
    <n v="6663"/>
    <e v="#N/A"/>
    <e v="#N/A"/>
  </r>
  <r>
    <s v="National Fund for Culture"/>
    <n v="27216"/>
    <s v="EXPOSIÇÃO &quot;ARTESANATO SOLIDÁRIO - TRADIÇÃO E MUDANÇA"/>
    <s v="Cultural Heritage"/>
    <s v="Artesanato/Folclore"/>
    <x v="1"/>
    <x v="6"/>
    <n v="0"/>
    <x v="5"/>
    <s v="RiodeJaneiro"/>
    <n v="0"/>
    <n v="35000"/>
    <e v="#N/A"/>
    <e v="#N/A"/>
  </r>
  <r>
    <s v="National Fund for Culture"/>
    <n v="16759"/>
    <s v="EXPOSIÇÃO DA CULTURA INDÍGENA DA AMAZÔNIA"/>
    <s v="Visual Arts"/>
    <s v="Plásticas"/>
    <x v="2"/>
    <x v="6"/>
    <n v="0"/>
    <x v="15"/>
    <s v="Amazonas"/>
    <n v="0"/>
    <n v="70000"/>
    <e v="#N/A"/>
    <e v="#N/A"/>
  </r>
  <r>
    <s v="National Fund for Culture"/>
    <n v="18717"/>
    <s v="EXPOSIÇÃO DE ARTE CONTEMPORÂNEA BRASILEIRA NA CHINA"/>
    <s v="Visual Arts"/>
    <s v="Exposição Itinerante"/>
    <x v="0"/>
    <x v="6"/>
    <n v="0"/>
    <x v="1"/>
    <s v="DistritoFederal"/>
    <n v="0"/>
    <n v="164712.79999999999"/>
    <e v="#N/A"/>
    <e v="#N/A"/>
  </r>
  <r>
    <s v="National Fund for Culture"/>
    <n v="18662"/>
    <s v="EXPOSIÇÃO ICONOGRÁFICA SENHORA SANTANA - COLEÇÃO ÂNGELA  GUITERREZ"/>
    <s v="Visual Arts"/>
    <s v="Plásticas"/>
    <x v="2"/>
    <x v="6"/>
    <n v="0"/>
    <x v="21"/>
    <s v="Bahia"/>
    <n v="0"/>
    <n v="240000"/>
    <e v="#N/A"/>
    <e v="#N/A"/>
  </r>
  <r>
    <s v="National Fund for Culture"/>
    <n v="16727"/>
    <s v="EXPOSIÇÃO RETROSPECTIVA DO ARTISTA RUBEM VALENTIM"/>
    <s v="Cultural Heritage"/>
    <s v="Acervo"/>
    <x v="0"/>
    <x v="6"/>
    <n v="0"/>
    <x v="1"/>
    <s v="DistritoFederal"/>
    <n v="0"/>
    <n v="55000"/>
    <e v="#N/A"/>
    <e v="#N/A"/>
  </r>
  <r>
    <s v="National Fund for Culture"/>
    <n v="15069"/>
    <s v="Fecirco - 1ª Feira de Circo no Brasil"/>
    <s v="Performing Arts"/>
    <s v="Circo"/>
    <x v="3"/>
    <x v="6"/>
    <n v="0"/>
    <x v="4"/>
    <s v="Pernambuco"/>
    <n v="0"/>
    <n v="20000"/>
    <e v="#N/A"/>
    <e v="#N/A"/>
  </r>
  <r>
    <s v="National Fund for Culture"/>
    <n v="15070"/>
    <s v="Fecirco - Escola e Museu Itinerante"/>
    <s v="Performing Arts"/>
    <s v="Circo"/>
    <x v="3"/>
    <x v="6"/>
    <n v="0"/>
    <x v="4"/>
    <s v="Pernambuco"/>
    <n v="0"/>
    <n v="33750"/>
    <e v="#N/A"/>
    <e v="#N/A"/>
  </r>
  <r>
    <s v="National Fund for Culture"/>
    <n v="19820"/>
    <s v="Feira de Livros VII FENART."/>
    <s v="Humanities"/>
    <s v="Evento Literário"/>
    <x v="3"/>
    <x v="6"/>
    <n v="0"/>
    <x v="8"/>
    <s v="Paraíba"/>
    <n v="0"/>
    <n v="30000"/>
    <e v="#N/A"/>
    <e v="#N/A"/>
  </r>
  <r>
    <s v="National Fund for Culture"/>
    <n v="18156"/>
    <s v="Fercapo XXVI - Festival Nacional da Canção Popular"/>
    <s v="Music"/>
    <s v="Música Popular"/>
    <x v="4"/>
    <x v="6"/>
    <n v="0"/>
    <x v="9"/>
    <s v="Paraná"/>
    <n v="0"/>
    <n v="100000"/>
    <e v="#N/A"/>
    <e v="#N/A"/>
  </r>
  <r>
    <s v="National Fund for Culture"/>
    <n v="17248"/>
    <s v="FERCUP FESTIVAL REGIONAL DE CULTURA POPULAR"/>
    <s v="Cultural Heritage"/>
    <s v="Artesanato/Folclore"/>
    <x v="1"/>
    <x v="6"/>
    <n v="0"/>
    <x v="19"/>
    <s v="RioGrandedoNorte"/>
    <n v="0"/>
    <n v="34497"/>
    <e v="#N/A"/>
    <e v="#N/A"/>
  </r>
  <r>
    <s v="National Fund for Culture"/>
    <n v="19010"/>
    <s v="FESTA DA BANANA"/>
    <s v="Cultural Heritage"/>
    <s v="Artesanato/Folclore"/>
    <x v="1"/>
    <x v="6"/>
    <n v="0"/>
    <x v="15"/>
    <s v="Amazonas"/>
    <n v="0"/>
    <n v="107500"/>
    <e v="#N/A"/>
    <e v="#N/A"/>
  </r>
  <r>
    <s v="National Fund for Culture"/>
    <n v="19850"/>
    <s v="FESTA DA FARINHA"/>
    <s v="Cultural Heritage"/>
    <s v="Artesanato/Folclore"/>
    <x v="1"/>
    <x v="6"/>
    <n v="0"/>
    <x v="17"/>
    <s v="Maranhão"/>
    <n v="0"/>
    <n v="33333"/>
    <e v="#N/A"/>
    <e v="#N/A"/>
  </r>
  <r>
    <s v="National Fund for Culture"/>
    <n v="18258"/>
    <s v="FESTA DA PADROEIRA NOSSA SENHORA DO AMPARO"/>
    <s v="Cultural Heritage"/>
    <s v="Artesanato/Folclore"/>
    <x v="1"/>
    <x v="6"/>
    <n v="0"/>
    <x v="17"/>
    <s v="Maranhão"/>
    <n v="0"/>
    <n v="31500"/>
    <e v="#N/A"/>
    <e v="#N/A"/>
  </r>
  <r>
    <s v="National Fund for Culture"/>
    <n v="18789"/>
    <s v="Festa das Colônias (XI)"/>
    <s v="Music"/>
    <s v="Música Popular"/>
    <x v="4"/>
    <x v="6"/>
    <n v="0"/>
    <x v="9"/>
    <s v="Paraná"/>
    <n v="0"/>
    <n v="15000"/>
    <e v="#N/A"/>
    <e v="#N/A"/>
  </r>
  <r>
    <s v="National Fund for Culture"/>
    <n v="16914"/>
    <s v="FESTA DE CONGADO EM LOUVOR A NOSSA SENHORA DO ROSÁRIO E SÃO BENEDITO "/>
    <s v="Cultural Heritage"/>
    <s v="Artesanato/Folclore"/>
    <x v="1"/>
    <x v="6"/>
    <n v="0"/>
    <x v="3"/>
    <s v="MinasGerais"/>
    <n v="0"/>
    <n v="25000"/>
    <e v="#N/A"/>
    <e v="#N/A"/>
  </r>
  <r>
    <s v="National Fund for Culture"/>
    <n v="17280"/>
    <s v="FESTA DE SÃO BENEDITO"/>
    <s v="Cultural Heritage"/>
    <s v="Artesanato/Folclore"/>
    <x v="1"/>
    <x v="6"/>
    <n v="0"/>
    <x v="17"/>
    <s v="Maranhão"/>
    <n v="0"/>
    <n v="11000"/>
    <e v="#N/A"/>
    <e v="#N/A"/>
  </r>
  <r>
    <s v="National Fund for Culture"/>
    <n v="16321"/>
    <s v="FESTA DE SÃO JOÃO"/>
    <s v="Cultural Heritage"/>
    <s v="Arquitetônico"/>
    <x v="0"/>
    <x v="6"/>
    <n v="0"/>
    <x v="17"/>
    <s v="Maranhão"/>
    <n v="0"/>
    <n v="20000"/>
    <e v="#N/A"/>
    <e v="#N/A"/>
  </r>
  <r>
    <s v="National Fund for Culture"/>
    <n v="16842"/>
    <s v="FESTA DE SÃO VICENTE DE PAULO"/>
    <s v="Cultural Heritage"/>
    <s v="Artesanato/Folclore"/>
    <x v="1"/>
    <x v="6"/>
    <n v="0"/>
    <x v="1"/>
    <s v="DistritoFederal"/>
    <n v="0"/>
    <n v="60000"/>
    <e v="#N/A"/>
    <e v="#N/A"/>
  </r>
  <r>
    <s v="National Fund for Culture"/>
    <n v="16517"/>
    <s v="FESTA DO DIVINO ESPÍRITO"/>
    <s v="Cultural Heritage"/>
    <s v="Artesanato/Folclore"/>
    <x v="1"/>
    <x v="6"/>
    <n v="0"/>
    <x v="17"/>
    <s v="Maranhão"/>
    <n v="0"/>
    <n v="39960"/>
    <e v="#N/A"/>
    <e v="#N/A"/>
  </r>
  <r>
    <s v="National Fund for Culture"/>
    <n v="17318"/>
    <s v="FESTA DO REINADO DE NOSSA SENHORA DO ROSÁRIO"/>
    <s v="Cultural Heritage"/>
    <s v="Artesanato/Folclore"/>
    <x v="1"/>
    <x v="6"/>
    <n v="0"/>
    <x v="3"/>
    <s v="MinasGerais"/>
    <n v="0"/>
    <n v="24900"/>
    <e v="#N/A"/>
    <e v="#N/A"/>
  </r>
  <r>
    <s v="National Fund for Culture"/>
    <n v="16454"/>
    <s v="FESTA FOLCLÓRICA E POPULAR DE SÃO PEDRO"/>
    <s v="Cultural Heritage"/>
    <s v="Artesanato/Folclore"/>
    <x v="1"/>
    <x v="6"/>
    <n v="0"/>
    <x v="21"/>
    <s v="Bahia"/>
    <n v="0"/>
    <n v="60000"/>
    <e v="#N/A"/>
    <e v="#N/A"/>
  </r>
  <r>
    <s v="National Fund for Culture"/>
    <n v="16730"/>
    <s v="FESTA JUNINA"/>
    <s v="Cultural Heritage"/>
    <s v="Artesanato/Folclore"/>
    <x v="1"/>
    <x v="6"/>
    <n v="0"/>
    <x v="17"/>
    <s v="Maranhão"/>
    <n v="0"/>
    <n v="44450"/>
    <e v="#N/A"/>
    <e v="#N/A"/>
  </r>
  <r>
    <s v="National Fund for Culture"/>
    <n v="16520"/>
    <s v="FESTAS JUNINAS DE FORTALEZA"/>
    <s v="Cultural Heritage"/>
    <s v="Artesanato/Folclore"/>
    <x v="1"/>
    <x v="6"/>
    <n v="0"/>
    <x v="6"/>
    <s v="Ceará"/>
    <n v="0"/>
    <n v="100000"/>
    <e v="#N/A"/>
    <e v="#N/A"/>
  </r>
  <r>
    <s v="National Fund for Culture"/>
    <n v="16374"/>
    <s v="FESTAS JUNINAS DE SÃO JOÃO"/>
    <s v="Cultural Heritage"/>
    <s v="Artesanato/Folclore"/>
    <x v="1"/>
    <x v="6"/>
    <n v="0"/>
    <x v="19"/>
    <s v="RioGrandedoNorte"/>
    <n v="0"/>
    <n v="30000"/>
    <e v="#N/A"/>
    <e v="#N/A"/>
  </r>
  <r>
    <s v="National Fund for Culture"/>
    <n v="16614"/>
    <s v="FESTEJO DE SÃO GONÇALO"/>
    <s v="Cultural Heritage"/>
    <s v="Artesanato/Folclore"/>
    <x v="1"/>
    <x v="6"/>
    <n v="0"/>
    <x v="17"/>
    <s v="Maranhão"/>
    <n v="0"/>
    <n v="33333"/>
    <e v="#N/A"/>
    <e v="#N/A"/>
  </r>
  <r>
    <s v="National Fund for Culture"/>
    <n v="16579"/>
    <s v="FESTEJOS DE SÃO JOÃO"/>
    <s v="Cultural Heritage"/>
    <s v="Artesanato/Folclore"/>
    <x v="1"/>
    <x v="6"/>
    <n v="0"/>
    <x v="21"/>
    <s v="Bahia"/>
    <n v="0"/>
    <n v="50000"/>
    <e v="#N/A"/>
    <e v="#N/A"/>
  </r>
  <r>
    <s v="National Fund for Culture"/>
    <n v="16845"/>
    <s v="FESTEJOS JUNINOS"/>
    <s v="Cultural Heritage"/>
    <s v="Artesanato/Folclore"/>
    <x v="1"/>
    <x v="6"/>
    <n v="0"/>
    <x v="10"/>
    <s v="Piauí"/>
    <n v="0"/>
    <n v="25834"/>
    <e v="#N/A"/>
    <e v="#N/A"/>
  </r>
  <r>
    <s v="National Fund for Culture"/>
    <n v="16846"/>
    <s v="FESTEJOS JUNINOS "/>
    <s v="Cultural Heritage"/>
    <s v="Artesanato/Folclore"/>
    <x v="1"/>
    <x v="6"/>
    <n v="0"/>
    <x v="17"/>
    <s v="Maranhão"/>
    <n v="0"/>
    <n v="25834"/>
    <e v="#N/A"/>
    <e v="#N/A"/>
  </r>
  <r>
    <s v="National Fund for Culture"/>
    <n v="16525"/>
    <s v="FESTEJOS JUNINOS - TERREIRÃO DO PROGRESSO"/>
    <s v="Cultural Heritage"/>
    <s v="Artesanato/Folclore"/>
    <x v="1"/>
    <x v="6"/>
    <n v="0"/>
    <x v="11"/>
    <s v="Pará"/>
    <n v="0"/>
    <n v="14850"/>
    <e v="#N/A"/>
    <e v="#N/A"/>
  </r>
  <r>
    <s v="National Fund for Culture"/>
    <n v="16674"/>
    <s v="FESTEJOS JUNINOS &quot;SÃO JOÃO 2001&quot;"/>
    <s v="Cultural Heritage"/>
    <s v="Artesanato/Folclore"/>
    <x v="1"/>
    <x v="6"/>
    <n v="0"/>
    <x v="17"/>
    <s v="Maranhão"/>
    <n v="0"/>
    <n v="44523"/>
    <e v="#N/A"/>
    <e v="#N/A"/>
  </r>
  <r>
    <s v="National Fund for Culture"/>
    <n v="18990"/>
    <s v="FESTIVAL CULTURAL DO DISTRITO DE CAIÇARINHA DA PENHA - SERRA TALHADA"/>
    <s v="Cultural Heritage"/>
    <s v="Artesanato/Folclore"/>
    <x v="1"/>
    <x v="6"/>
    <n v="0"/>
    <x v="4"/>
    <s v="Pernambuco"/>
    <n v="0"/>
    <n v="11000"/>
    <e v="#N/A"/>
    <e v="#N/A"/>
  </r>
  <r>
    <s v="National Fund for Culture"/>
    <n v="6627"/>
    <s v="Festival da Música Popular Nordestina - Brasil 5000 (2ª)"/>
    <s v="Music"/>
    <s v="Música Popular"/>
    <x v="4"/>
    <x v="6"/>
    <n v="0"/>
    <x v="8"/>
    <s v="Paraíba"/>
    <n v="0"/>
    <n v="30000"/>
    <e v="#N/A"/>
    <e v="#N/A"/>
  </r>
  <r>
    <s v="National Fund for Culture"/>
    <n v="19246"/>
    <s v="Festival da Paz"/>
    <s v="Integrated Arts"/>
    <s v="Artes Integradas"/>
    <x v="1"/>
    <x v="6"/>
    <n v="0"/>
    <x v="0"/>
    <s v="RioGrandedoSul"/>
    <n v="0"/>
    <n v="80000"/>
    <e v="#N/A"/>
    <e v="#N/A"/>
  </r>
  <r>
    <s v="National Fund for Culture"/>
    <n v="18101"/>
    <s v="Festival de Arte e Cultura Pradense ( 7º )"/>
    <s v="Integrated Arts"/>
    <s v="Artes Integradas"/>
    <x v="1"/>
    <x v="6"/>
    <n v="0"/>
    <x v="0"/>
    <s v="RioGrandedoSul"/>
    <n v="0"/>
    <n v="18400"/>
    <e v="#N/A"/>
    <e v="#N/A"/>
  </r>
  <r>
    <s v="National Fund for Culture"/>
    <n v="15438"/>
    <s v="Festival de Artes da Cidade de Goiás - Música (IV)"/>
    <s v="Music"/>
    <s v="Música Popular"/>
    <x v="4"/>
    <x v="6"/>
    <n v="0"/>
    <x v="14"/>
    <s v="Goiás"/>
    <n v="0"/>
    <n v="26250"/>
    <e v="#N/A"/>
    <e v="#N/A"/>
  </r>
  <r>
    <s v="National Fund for Culture"/>
    <n v="16077"/>
    <s v="Festival de Brasília do Cinema Brasileiro (XXXIV)"/>
    <s v="Audiovisual"/>
    <s v="Difusão"/>
    <x v="5"/>
    <x v="6"/>
    <n v="0"/>
    <x v="1"/>
    <s v="DistritoFederal"/>
    <n v="0"/>
    <n v="80000"/>
    <e v="#N/A"/>
    <e v="#N/A"/>
  </r>
  <r>
    <s v="National Fund for Culture"/>
    <n v="16047"/>
    <s v="Festival de Cinema Brasileiro de Miami (V)"/>
    <s v="Audiovisual"/>
    <s v="Difusão"/>
    <x v="5"/>
    <x v="6"/>
    <n v="0"/>
    <x v="5"/>
    <s v="RiodeJaneiro"/>
    <n v="0"/>
    <n v="15000"/>
    <e v="#N/A"/>
    <e v="#N/A"/>
  </r>
  <r>
    <s v="National Fund for Culture"/>
    <n v="16046"/>
    <s v="Festival de Cinema do Recife (V)"/>
    <s v="Audiovisual"/>
    <s v="Difusão"/>
    <x v="5"/>
    <x v="6"/>
    <n v="0"/>
    <x v="4"/>
    <s v="Pernambuco"/>
    <n v="0"/>
    <n v="30000"/>
    <e v="#N/A"/>
    <e v="#N/A"/>
  </r>
  <r>
    <s v="National Fund for Culture"/>
    <n v="16053"/>
    <s v="Festival de Cinema, Vídeo e Dcine de Curitiba (V)"/>
    <s v="Audiovisual"/>
    <s v="Difusão"/>
    <x v="5"/>
    <x v="6"/>
    <n v="0"/>
    <x v="9"/>
    <s v="Paraná"/>
    <n v="0"/>
    <n v="7500"/>
    <e v="#N/A"/>
    <e v="#N/A"/>
  </r>
  <r>
    <s v="National Fund for Culture"/>
    <n v="15445"/>
    <s v="Festival de Dança do Triângulo ( XIV )"/>
    <s v="Performing Arts"/>
    <s v="Dança"/>
    <x v="3"/>
    <x v="6"/>
    <n v="0"/>
    <x v="3"/>
    <s v="MinasGerais"/>
    <n v="0"/>
    <n v="10500"/>
    <e v="#N/A"/>
    <e v="#N/A"/>
  </r>
  <r>
    <s v="National Fund for Culture"/>
    <n v="17274"/>
    <s v="FESTIVAL DE FOLCLORE DE OLÍMPIA"/>
    <s v="Cultural Heritage"/>
    <s v="Artesanato/Folclore"/>
    <x v="1"/>
    <x v="6"/>
    <n v="0"/>
    <x v="12"/>
    <s v="SãoPaulo"/>
    <n v="0"/>
    <n v="95546.36"/>
    <e v="#N/A"/>
    <e v="#N/A"/>
  </r>
  <r>
    <s v="National Fund for Culture"/>
    <n v="15823"/>
    <s v="Festival de Inverno do Rio de Janeiro (Petrópolis, Teresópolis e Friburgo)"/>
    <s v="Music"/>
    <s v="Música Popular"/>
    <x v="4"/>
    <x v="6"/>
    <n v="0"/>
    <x v="5"/>
    <s v="RiodeJaneiro"/>
    <n v="0"/>
    <n v="37500"/>
    <e v="#N/A"/>
    <e v="#N/A"/>
  </r>
  <r>
    <s v="National Fund for Culture"/>
    <n v="6621"/>
    <s v="Festival de Música de Montenegro ( 14ª)"/>
    <s v="Music"/>
    <s v="Música Erudita"/>
    <x v="0"/>
    <x v="6"/>
    <n v="0"/>
    <x v="0"/>
    <s v="RioGrandedoSul"/>
    <n v="0"/>
    <n v="22500"/>
    <e v="#N/A"/>
    <e v="#N/A"/>
  </r>
  <r>
    <s v="National Fund for Culture"/>
    <n v="18772"/>
    <s v="Festival de Ópera do Theatro da Paz"/>
    <s v="Performing Arts"/>
    <s v="Ópera"/>
    <x v="6"/>
    <x v="6"/>
    <n v="0"/>
    <x v="11"/>
    <s v="Pará"/>
    <n v="0"/>
    <n v="80000"/>
    <e v="#N/A"/>
    <e v="#N/A"/>
  </r>
  <r>
    <s v="National Fund for Culture"/>
    <n v="16054"/>
    <s v="Festival de Vídeo de Teresina (IX)"/>
    <s v="Audiovisual"/>
    <s v="Difusão"/>
    <x v="5"/>
    <x v="6"/>
    <n v="0"/>
    <x v="10"/>
    <s v="Piauí"/>
    <n v="0"/>
    <n v="14000"/>
    <e v="#N/A"/>
    <e v="#N/A"/>
  </r>
  <r>
    <s v="National Fund for Culture"/>
    <n v="18541"/>
    <s v="FESTIVAL DO AÇAI "/>
    <s v="Cultural Heritage"/>
    <s v="Artesanato/Folclore"/>
    <x v="1"/>
    <x v="6"/>
    <n v="0"/>
    <x v="11"/>
    <s v="Pará"/>
    <n v="0"/>
    <n v="33395"/>
    <e v="#N/A"/>
    <e v="#N/A"/>
  </r>
  <r>
    <s v="National Fund for Culture"/>
    <n v="18913"/>
    <s v="Festival do Forró Paraibano (1º) "/>
    <s v="Music"/>
    <s v="Música Popular"/>
    <x v="4"/>
    <x v="6"/>
    <n v="0"/>
    <x v="8"/>
    <s v="Paraíba"/>
    <n v="0"/>
    <n v="30000"/>
    <e v="#N/A"/>
    <e v="#N/A"/>
  </r>
  <r>
    <s v="National Fund for Culture"/>
    <n v="17725"/>
    <s v="Festival do Rio 2001- Premiação"/>
    <s v="Audiovisual"/>
    <s v="Difusão"/>
    <x v="5"/>
    <x v="6"/>
    <n v="0"/>
    <x v="5"/>
    <s v="RiodeJaneiro"/>
    <n v="0"/>
    <n v="20000"/>
    <e v="#N/A"/>
    <e v="#N/A"/>
  </r>
  <r>
    <s v="National Fund for Culture"/>
    <n v="16460"/>
    <s v="FESTIVAL FOLCLÓRICO JUNINO"/>
    <s v="Cultural Heritage"/>
    <s v="Artesanato/Folclore"/>
    <x v="1"/>
    <x v="6"/>
    <n v="0"/>
    <x v="25"/>
    <s v="Acre"/>
    <n v="0"/>
    <n v="30000"/>
    <e v="#N/A"/>
    <e v="#N/A"/>
  </r>
  <r>
    <s v="National Fund for Culture"/>
    <n v="19135"/>
    <s v="Festival Guaraniaçu 50 Anos"/>
    <s v="Music"/>
    <s v="Música Popular"/>
    <x v="4"/>
    <x v="6"/>
    <n v="0"/>
    <x v="9"/>
    <s v="Paraná"/>
    <n v="0"/>
    <n v="15000"/>
    <e v="#N/A"/>
    <e v="#N/A"/>
  </r>
  <r>
    <s v="National Fund for Culture"/>
    <n v="16069"/>
    <s v="Festival Guarnicê de Cine Vídeo (XXIV)"/>
    <s v="Audiovisual"/>
    <s v="Difusão"/>
    <x v="5"/>
    <x v="6"/>
    <n v="0"/>
    <x v="17"/>
    <s v="Maranhão"/>
    <n v="0"/>
    <n v="20000"/>
    <e v="#N/A"/>
    <e v="#N/A"/>
  </r>
  <r>
    <s v="National Fund for Culture"/>
    <n v="16020"/>
    <s v="Festival Internacional de Cinema e Vídeo Ambiental III"/>
    <s v="Audiovisual"/>
    <s v="Difusão"/>
    <x v="5"/>
    <x v="6"/>
    <n v="0"/>
    <x v="14"/>
    <s v="Goiás"/>
    <n v="0"/>
    <n v="22500"/>
    <e v="#N/A"/>
    <e v="#N/A"/>
  </r>
  <r>
    <s v="National Fund for Culture"/>
    <n v="15382"/>
    <s v="Festival Internacional de Inverno do Domingos Martins, (8ª)"/>
    <s v="Music"/>
    <s v="Música Popular"/>
    <x v="4"/>
    <x v="6"/>
    <n v="0"/>
    <x v="16"/>
    <s v="EspíritoSanto"/>
    <n v="0"/>
    <n v="37500"/>
    <e v="#N/A"/>
    <e v="#N/A"/>
  </r>
  <r>
    <s v="National Fund for Culture"/>
    <n v="6365"/>
    <s v="Festival Internacional de Música Colonial Brasileira e Música Antiga (XII)"/>
    <s v="Music"/>
    <s v="Música Erudita"/>
    <x v="0"/>
    <x v="6"/>
    <n v="0"/>
    <x v="3"/>
    <s v="MinasGerais"/>
    <n v="0"/>
    <n v="37500"/>
    <e v="#N/A"/>
    <e v="#N/A"/>
  </r>
  <r>
    <s v="National Fund for Culture"/>
    <n v="15563"/>
    <s v="Festival Internacional de Teatro"/>
    <s v="Performing Arts"/>
    <s v="Teatro"/>
    <x v="0"/>
    <x v="6"/>
    <n v="0"/>
    <x v="12"/>
    <s v="SãoPaulo"/>
    <n v="0"/>
    <n v="150000"/>
    <e v="#N/A"/>
    <e v="#N/A"/>
  </r>
  <r>
    <s v="National Fund for Culture"/>
    <n v="15004"/>
    <s v="Festival Internacional de Teatro de Bonecos de Canela"/>
    <s v="Performing Arts"/>
    <s v="Teatro"/>
    <x v="0"/>
    <x v="6"/>
    <n v="0"/>
    <x v="0"/>
    <s v="RioGrandedoSul"/>
    <n v="0"/>
    <n v="25000"/>
    <e v="#N/A"/>
    <e v="#N/A"/>
  </r>
  <r>
    <s v="National Fund for Culture"/>
    <n v="6745"/>
    <s v="Festival Meia Ponta - 2ª Edição"/>
    <s v="Performing Arts"/>
    <s v="Teatro"/>
    <x v="0"/>
    <x v="6"/>
    <n v="0"/>
    <x v="22"/>
    <s v="SantaCatarina"/>
    <n v="0"/>
    <n v="20000"/>
    <e v="#N/A"/>
    <e v="#N/A"/>
  </r>
  <r>
    <s v="National Fund for Culture"/>
    <n v="15159"/>
    <s v="Festival Mundial de Circo do Brasil"/>
    <s v="Performing Arts"/>
    <s v="Circo"/>
    <x v="3"/>
    <x v="6"/>
    <n v="0"/>
    <x v="3"/>
    <s v="MinasGerais"/>
    <n v="0"/>
    <n v="50000"/>
    <e v="#N/A"/>
    <e v="#N/A"/>
  </r>
  <r>
    <s v="National Fund for Culture"/>
    <n v="16515"/>
    <s v="FESTIVAL NACIONAL DE ARTE E TRADIÇÃO GAÚCHA - FENART"/>
    <s v="Cultural Heritage"/>
    <s v="Artesanato/Folclore"/>
    <x v="1"/>
    <x v="6"/>
    <n v="0"/>
    <x v="1"/>
    <s v="DistritoFederal"/>
    <n v="0"/>
    <n v="80400"/>
    <e v="#N/A"/>
    <e v="#N/A"/>
  </r>
  <r>
    <s v="National Fund for Culture"/>
    <n v="15465"/>
    <s v="Festival Nacional de Música de Câmara - Paraiba (IV)"/>
    <s v="Music"/>
    <s v="Música Instrumental"/>
    <x v="4"/>
    <x v="6"/>
    <n v="0"/>
    <x v="8"/>
    <s v="Paraíba"/>
    <n v="0"/>
    <n v="50000"/>
    <e v="#N/A"/>
    <e v="#N/A"/>
  </r>
  <r>
    <s v="National Fund for Culture"/>
    <n v="6758"/>
    <s v="Festival Nacional de Teatro, Dança e Música - VII FENART"/>
    <s v="Integrated Arts"/>
    <s v="Artes Integradas"/>
    <x v="1"/>
    <x v="6"/>
    <n v="0"/>
    <x v="8"/>
    <s v="Paraíba"/>
    <n v="0"/>
    <n v="50000"/>
    <e v="#N/A"/>
    <e v="#N/A"/>
  </r>
  <r>
    <s v="National Fund for Culture"/>
    <n v="15711"/>
    <s v="Festival Nacional Nossa Arte"/>
    <s v="Performing Arts"/>
    <s v="Dança"/>
    <x v="3"/>
    <x v="6"/>
    <n v="0"/>
    <x v="1"/>
    <s v="DistritoFederal"/>
    <n v="0"/>
    <n v="30000"/>
    <e v="#N/A"/>
    <e v="#N/A"/>
  </r>
  <r>
    <s v="National Fund for Culture"/>
    <n v="15920"/>
    <s v="Festival Regional de Interpretação Popular e Sertaneja de Vera Cruz do Oeste"/>
    <s v="Music"/>
    <s v="Música Popular"/>
    <x v="4"/>
    <x v="6"/>
    <n v="0"/>
    <x v="9"/>
    <s v="Paraná"/>
    <n v="0"/>
    <n v="15000"/>
    <e v="#N/A"/>
    <e v="#N/A"/>
  </r>
  <r>
    <s v="National Fund for Culture"/>
    <n v="6698"/>
    <s v="Festival Unicanto de Corais / Fase Regional/Programação Artística ( 8° )"/>
    <s v="Music"/>
    <s v="Música Popular"/>
    <x v="4"/>
    <x v="6"/>
    <n v="0"/>
    <x v="9"/>
    <s v="Paraná"/>
    <n v="0"/>
    <n v="30000"/>
    <e v="#N/A"/>
    <e v="#N/A"/>
  </r>
  <r>
    <s v="National Fund for Culture"/>
    <n v="6360"/>
    <s v="Festival Universitário de Teatro de Blumenau - Etapa 2 (15º)"/>
    <s v="Performing Arts"/>
    <s v="Teatro"/>
    <x v="0"/>
    <x v="6"/>
    <n v="0"/>
    <x v="22"/>
    <s v="SantaCatarina"/>
    <n v="0"/>
    <n v="30000"/>
    <e v="#N/A"/>
    <e v="#N/A"/>
  </r>
  <r>
    <s v="National Fund for Culture"/>
    <n v="15576"/>
    <s v="Festival Villa-Lobos  ( 39º)"/>
    <s v="Music"/>
    <s v="Música Erudita"/>
    <x v="0"/>
    <x v="6"/>
    <n v="0"/>
    <x v="5"/>
    <s v="RiodeJaneiro"/>
    <n v="0"/>
    <n v="38397.93"/>
    <e v="#N/A"/>
    <e v="#N/A"/>
  </r>
  <r>
    <s v="National Fund for Culture"/>
    <n v="15045"/>
    <s v="Filo 2001 - Projetos de Maio - Emenda Parlamentar"/>
    <s v="Performing Arts"/>
    <s v="Teatro"/>
    <x v="0"/>
    <x v="6"/>
    <n v="0"/>
    <x v="9"/>
    <s v="Paraná"/>
    <n v="0"/>
    <n v="60000"/>
    <e v="#N/A"/>
    <e v="#N/A"/>
  </r>
  <r>
    <s v="National Fund for Culture"/>
    <n v="16051"/>
    <s v="Florianópolis Audiovisual Mercosul (V)"/>
    <s v="Audiovisual"/>
    <s v="Difusão"/>
    <x v="5"/>
    <x v="6"/>
    <n v="0"/>
    <x v="22"/>
    <s v="SantaCatarina"/>
    <n v="0"/>
    <n v="15000"/>
    <e v="#N/A"/>
    <e v="#N/A"/>
  </r>
  <r>
    <s v="National Fund for Culture"/>
    <n v="15463"/>
    <s v="Fomento a Projeto de Difusão Cultural - Apoio a Projeto de Difusão Cultural em Rio Branco--Emenda "/>
    <s v="Performing Arts"/>
    <s v="Teatro"/>
    <x v="0"/>
    <x v="6"/>
    <n v="0"/>
    <x v="25"/>
    <s v="Acre"/>
    <n v="0"/>
    <n v="37500"/>
    <e v="#N/A"/>
    <e v="#N/A"/>
  </r>
  <r>
    <s v="National Fund for Culture"/>
    <n v="16895"/>
    <s v="Fomento a Projetos de Difusão Cultural - Levantamento e Diagnóstico de Patrimônio Imaterial "/>
    <s v="Cultural Heritage"/>
    <s v="Arquitetônico"/>
    <x v="0"/>
    <x v="6"/>
    <n v="0"/>
    <x v="4"/>
    <s v="Pernambuco"/>
    <n v="0"/>
    <n v="190000"/>
    <e v="#N/A"/>
    <e v="#N/A"/>
  </r>
  <r>
    <s v="National Fund for Culture"/>
    <n v="16741"/>
    <s v="FORRÓ DA CULTURA E ASSISTÊNCIA SOCIAL DE BARCARENA"/>
    <s v="Cultural Heritage"/>
    <s v="Artesanato/Folclore"/>
    <x v="1"/>
    <x v="6"/>
    <n v="0"/>
    <x v="11"/>
    <s v="Pará"/>
    <n v="0"/>
    <n v="14850"/>
    <e v="#N/A"/>
    <e v="#N/A"/>
  </r>
  <r>
    <s v="National Fund for Culture"/>
    <n v="16099"/>
    <s v="Fotogramas do Mundo"/>
    <s v="Audiovisual"/>
    <s v="Produção Televisiva"/>
    <x v="2"/>
    <x v="6"/>
    <n v="0"/>
    <x v="5"/>
    <s v="RiodeJaneiro"/>
    <n v="0"/>
    <n v="66000"/>
    <e v="#N/A"/>
    <e v="#N/A"/>
  </r>
  <r>
    <s v="National Fund for Culture"/>
    <n v="17541"/>
    <s v="Francisco - O Homem Que se Tornou Santo"/>
    <s v="Performing Arts"/>
    <s v="Teatro"/>
    <x v="0"/>
    <x v="6"/>
    <n v="0"/>
    <x v="6"/>
    <s v="Ceará"/>
    <n v="0"/>
    <n v="30000"/>
    <e v="#N/A"/>
    <e v="#N/A"/>
  </r>
  <r>
    <s v="National Fund for Culture"/>
    <n v="16272"/>
    <s v="FUNCIONAMENTO DE MUSEUS DA UNIÃO"/>
    <s v="Cultural Heritage"/>
    <s v="História"/>
    <x v="1"/>
    <x v="6"/>
    <n v="0"/>
    <x v="1"/>
    <s v="DistritoFederal"/>
    <n v="0"/>
    <n v="2376500"/>
    <e v="#N/A"/>
    <e v="#N/A"/>
  </r>
  <r>
    <s v="National Fund for Culture"/>
    <n v="17263"/>
    <s v="GIL VICENTE  NA 25ª BIENAL INTERNACIONAL DE SÃO PAULO"/>
    <s v="Cultural Heritage"/>
    <s v="Acervo"/>
    <x v="0"/>
    <x v="6"/>
    <n v="0"/>
    <x v="4"/>
    <s v="Pernambuco"/>
    <n v="0"/>
    <n v="53888"/>
    <e v="#N/A"/>
    <e v="#N/A"/>
  </r>
  <r>
    <s v="National Fund for Culture"/>
    <n v="16680"/>
    <s v="HENRIQUETA LISBOA - 100 ANOS DE POESIA"/>
    <s v="Cultural Heritage"/>
    <s v="Arquitetônico"/>
    <x v="0"/>
    <x v="6"/>
    <n v="0"/>
    <x v="3"/>
    <s v="MinasGerais"/>
    <n v="0"/>
    <n v="61000"/>
    <e v="#N/A"/>
    <e v="#N/A"/>
  </r>
  <r>
    <s v="National Fund for Culture"/>
    <n v="19463"/>
    <s v="Homenagem a Luiz Gonzaga "/>
    <s v="Music"/>
    <s v="Música Popular"/>
    <x v="4"/>
    <x v="6"/>
    <n v="0"/>
    <x v="4"/>
    <s v="Pernambuco"/>
    <n v="0"/>
    <n v="165840"/>
    <e v="#N/A"/>
    <e v="#N/A"/>
  </r>
  <r>
    <s v="National Fund for Culture"/>
    <n v="16305"/>
    <s v="HOMENAGENS"/>
    <s v="Cultural Heritage"/>
    <s v="Arquitetônico"/>
    <x v="0"/>
    <x v="6"/>
    <n v="0"/>
    <x v="3"/>
    <s v="MinasGerais"/>
    <n v="0"/>
    <n v="60000"/>
    <e v="#N/A"/>
    <e v="#N/A"/>
  </r>
  <r>
    <s v="National Fund for Culture"/>
    <n v="16732"/>
    <s v="I ENCONTRO DE CULTURAS TRADICIONAIS DA CHAPADA DOS VEADEIROS"/>
    <s v="Cultural Heritage"/>
    <s v="Cultura Afro Brasileira"/>
    <x v="3"/>
    <x v="6"/>
    <n v="0"/>
    <x v="1"/>
    <s v="DistritoFederal"/>
    <n v="0"/>
    <n v="19999.97"/>
    <e v="#N/A"/>
    <e v="#N/A"/>
  </r>
  <r>
    <s v="National Fund for Culture"/>
    <n v="17184"/>
    <s v="I EXPOSIÇÃO DE ARTES PLÁSTICAS DE AREIA"/>
    <s v="Visual Arts"/>
    <s v="Exposição Itinerante"/>
    <x v="0"/>
    <x v="6"/>
    <n v="0"/>
    <x v="8"/>
    <s v="Paraíba"/>
    <n v="0"/>
    <n v="24401.45"/>
    <e v="#N/A"/>
    <e v="#N/A"/>
  </r>
  <r>
    <s v="National Fund for Culture"/>
    <n v="18757"/>
    <s v="I SEMANA CULTURAL DE CASCAVEL"/>
    <s v="Cultural Heritage"/>
    <s v="Artesanato/Folclore"/>
    <x v="1"/>
    <x v="6"/>
    <n v="0"/>
    <x v="6"/>
    <s v="Ceará"/>
    <n v="0"/>
    <n v="38000"/>
    <e v="#N/A"/>
    <e v="#N/A"/>
  </r>
  <r>
    <s v="National Fund for Culture"/>
    <n v="16758"/>
    <s v="I.H.G.B"/>
    <s v="Cultural Heritage"/>
    <s v="História"/>
    <x v="1"/>
    <x v="6"/>
    <n v="0"/>
    <x v="5"/>
    <s v="RiodeJaneiro"/>
    <n v="0"/>
    <n v="30000"/>
    <e v="#N/A"/>
    <e v="#N/A"/>
  </r>
  <r>
    <s v="National Fund for Culture"/>
    <n v="16176"/>
    <s v="IGREJA DE SANTO ANTÔNIO "/>
    <s v="Cultural Heritage"/>
    <s v="Arquitetônico"/>
    <x v="0"/>
    <x v="6"/>
    <n v="0"/>
    <x v="10"/>
    <s v="Piauí"/>
    <n v="0"/>
    <n v="38416.32"/>
    <e v="#N/A"/>
    <e v="#N/A"/>
  </r>
  <r>
    <s v="National Fund for Culture"/>
    <n v="6413"/>
    <s v="Ilha de Santa Catarina Cotidiano do Século XVIII Memórias do Século XXI"/>
    <s v="Audiovisual"/>
    <s v="Produção Televisiva"/>
    <x v="2"/>
    <x v="6"/>
    <n v="0"/>
    <x v="22"/>
    <s v="SantaCatarina"/>
    <n v="0"/>
    <n v="50000"/>
    <e v="#N/A"/>
    <e v="#N/A"/>
  </r>
  <r>
    <s v="National Fund for Culture"/>
    <n v="19826"/>
    <s v="Impl. bibl. Instituto Brasil Leitor/SP"/>
    <s v="Humanities"/>
    <s v="Biblioteca"/>
    <x v="3"/>
    <x v="6"/>
    <n v="0"/>
    <x v="12"/>
    <s v="SãoPaulo"/>
    <n v="0"/>
    <n v="52000"/>
    <e v="#N/A"/>
    <e v="#N/A"/>
  </r>
  <r>
    <s v="National Fund for Culture"/>
    <n v="16417"/>
    <s v="IMPLANTAÇÃO DE CENTRO CULTURAL"/>
    <s v="Cultural Heritage"/>
    <s v="História"/>
    <x v="1"/>
    <x v="6"/>
    <n v="0"/>
    <x v="2"/>
    <s v="Tocantins"/>
    <n v="0"/>
    <n v="87500"/>
    <e v="#N/A"/>
    <e v="#N/A"/>
  </r>
  <r>
    <s v="National Fund for Culture"/>
    <n v="16847"/>
    <s v="IMPLANTAÇÃO DE CENTRO CULTURAL"/>
    <s v="Cultural Heritage"/>
    <s v="Arquitetônico"/>
    <x v="0"/>
    <x v="6"/>
    <n v="0"/>
    <x v="21"/>
    <s v="Bahia"/>
    <n v="0"/>
    <n v="77000"/>
    <e v="#N/A"/>
    <e v="#N/A"/>
  </r>
  <r>
    <s v="National Fund for Culture"/>
    <n v="16888"/>
    <s v="IMPLANTAÇÃO DE CENTRO CULTURAL"/>
    <s v="Cultural Heritage"/>
    <s v="Arquitetônico"/>
    <x v="0"/>
    <x v="6"/>
    <n v="0"/>
    <x v="0"/>
    <s v="RioGrandedoSul"/>
    <n v="0"/>
    <n v="140085"/>
    <e v="#N/A"/>
    <e v="#N/A"/>
  </r>
  <r>
    <s v="National Fund for Culture"/>
    <n v="16893"/>
    <s v="IMPLANTAÇÃO DE CENTRO CULTURAL"/>
    <s v="Cultural Heritage"/>
    <s v="Arquitetônico"/>
    <x v="0"/>
    <x v="6"/>
    <n v="0"/>
    <x v="4"/>
    <s v="Pernambuco"/>
    <n v="0"/>
    <n v="100000"/>
    <e v="#N/A"/>
    <e v="#N/A"/>
  </r>
  <r>
    <s v="National Fund for Culture"/>
    <n v="17066"/>
    <s v="IMPLANTAÇÃO DE CENTRO CULTURAL"/>
    <s v="Cultural Heritage"/>
    <s v="Arquitetônico"/>
    <x v="0"/>
    <x v="6"/>
    <n v="0"/>
    <x v="15"/>
    <s v="Amazonas"/>
    <n v="0"/>
    <n v="100000"/>
    <e v="#N/A"/>
    <e v="#N/A"/>
  </r>
  <r>
    <s v="National Fund for Culture"/>
    <n v="17285"/>
    <s v="IMPLANTAÇÃO DE CENTRO CULTURAL"/>
    <s v="Cultural Heritage"/>
    <s v="Arquitetônico"/>
    <x v="0"/>
    <x v="6"/>
    <n v="0"/>
    <x v="21"/>
    <s v="Bahia"/>
    <n v="0"/>
    <n v="250000"/>
    <e v="#N/A"/>
    <e v="#N/A"/>
  </r>
  <r>
    <s v="National Fund for Culture"/>
    <n v="16830"/>
    <s v="IMPLANTAÇÃO DE CENTRO CULTURAL EM BORRAZÓPOLIS"/>
    <s v="Cultural Heritage"/>
    <s v="Arquitetônico"/>
    <x v="0"/>
    <x v="6"/>
    <n v="0"/>
    <x v="9"/>
    <s v="Paraná"/>
    <n v="0"/>
    <n v="80000"/>
    <e v="#N/A"/>
    <e v="#N/A"/>
  </r>
  <r>
    <s v="National Fund for Culture"/>
    <n v="17076"/>
    <s v="IMPLANTAÇÃO DE CENTRO DE CULTURA, EM JESUÍTA / PR"/>
    <s v="Cultural Heritage"/>
    <s v="Arquitetônico"/>
    <x v="0"/>
    <x v="6"/>
    <n v="0"/>
    <x v="9"/>
    <s v="Paraná"/>
    <n v="0"/>
    <n v="125000"/>
    <e v="#N/A"/>
    <e v="#N/A"/>
  </r>
  <r>
    <s v="National Fund for Culture"/>
    <n v="16889"/>
    <s v="IMPLANTAÇÃO DE CENTRO DE MULTI USO"/>
    <s v="Cultural Heritage"/>
    <s v="Arquitetônico"/>
    <x v="0"/>
    <x v="6"/>
    <n v="0"/>
    <x v="25"/>
    <s v="Acre"/>
    <n v="0"/>
    <n v="70000"/>
    <e v="#N/A"/>
    <e v="#N/A"/>
  </r>
  <r>
    <s v="National Fund for Culture"/>
    <n v="16875"/>
    <s v="IMPLANTAÇÃO DE ESPAÇO CULTURAL"/>
    <s v="Cultural Heritage"/>
    <s v="Arquitetônico"/>
    <x v="0"/>
    <x v="6"/>
    <n v="0"/>
    <x v="4"/>
    <s v="Pernambuco"/>
    <n v="0"/>
    <n v="500000"/>
    <e v="#N/A"/>
    <e v="#N/A"/>
  </r>
  <r>
    <s v="National Fund for Culture"/>
    <n v="17190"/>
    <s v="IMPLANTAÇÃO DE ESPAÇO CULTURAL"/>
    <s v="Cultural Heritage"/>
    <s v="Arquitetônico"/>
    <x v="0"/>
    <x v="6"/>
    <n v="0"/>
    <x v="9"/>
    <s v="Paraná"/>
    <n v="0"/>
    <n v="125000"/>
    <e v="#N/A"/>
    <e v="#N/A"/>
  </r>
  <r>
    <s v="National Fund for Culture"/>
    <n v="17251"/>
    <s v="IMPLANTAÇÃO DE ESPAÇO CULTURAL"/>
    <s v="Cultural Heritage"/>
    <s v="Arquitetônico"/>
    <x v="0"/>
    <x v="6"/>
    <n v="0"/>
    <x v="3"/>
    <s v="MinasGerais"/>
    <n v="0"/>
    <n v="200000"/>
    <e v="#N/A"/>
    <e v="#N/A"/>
  </r>
  <r>
    <s v="National Fund for Culture"/>
    <n v="6194"/>
    <s v="IMPLANTAÇÃO DE ESPAÇO CULTURAL-EQUIPAMENTO DO TEATRO MUNICIPAL"/>
    <s v="Cultural Heritage"/>
    <s v="Arquitetônico"/>
    <x v="0"/>
    <x v="6"/>
    <n v="0"/>
    <x v="3"/>
    <s v="MinasGerais"/>
    <n v="0"/>
    <n v="51821.599999999999"/>
    <e v="#N/A"/>
    <e v="#N/A"/>
  </r>
  <r>
    <s v="National Fund for Culture"/>
    <n v="16681"/>
    <s v="Implantação de Iventário Celebração e Saberes da Cultura Popular"/>
    <s v="Cultural Heritage"/>
    <s v="Arquitetônico"/>
    <x v="0"/>
    <x v="6"/>
    <n v="0"/>
    <x v="5"/>
    <s v="RiodeJaneiro"/>
    <n v="0"/>
    <n v="217360"/>
    <e v="#N/A"/>
    <e v="#N/A"/>
  </r>
  <r>
    <s v="National Fund for Culture"/>
    <n v="17006"/>
    <s v="IMPLANTAÇÃO DO CENTRO CULTURAL"/>
    <s v="Cultural Heritage"/>
    <s v="Arquitetônico"/>
    <x v="0"/>
    <x v="6"/>
    <n v="0"/>
    <x v="12"/>
    <s v="SãoPaulo"/>
    <n v="0"/>
    <n v="287786.58"/>
    <e v="#N/A"/>
    <e v="#N/A"/>
  </r>
  <r>
    <s v="National Fund for Culture"/>
    <n v="18433"/>
    <s v="IMPLANTAÇÃO DO CENTRO CULTURAL DO FORTE  DE PAU AMARELO"/>
    <s v="Cultural Heritage"/>
    <s v="Arquitetônico"/>
    <x v="0"/>
    <x v="6"/>
    <n v="0"/>
    <x v="4"/>
    <s v="Pernambuco"/>
    <n v="0"/>
    <n v="80000"/>
    <e v="#N/A"/>
    <e v="#N/A"/>
  </r>
  <r>
    <s v="National Fund for Culture"/>
    <n v="16974"/>
    <s v="IMPLANTAÇÃO DO CENTRO CULTURAL E ACERVO"/>
    <s v="Cultural Heritage"/>
    <s v="Acervo"/>
    <x v="0"/>
    <x v="6"/>
    <n v="0"/>
    <x v="0"/>
    <s v="RioGrandedoSul"/>
    <n v="0"/>
    <n v="112500.03"/>
    <e v="#N/A"/>
    <e v="#N/A"/>
  </r>
  <r>
    <s v="National Fund for Culture"/>
    <n v="16160"/>
    <s v="IMPLANTAÇÃO DO CENTRO DE ARTES E CONVENÇÕES DA UNIVERSIDADE FEDERAL DE OURO PRETO"/>
    <s v="Cultural Heritage"/>
    <s v="Arquitetônico"/>
    <x v="0"/>
    <x v="6"/>
    <n v="0"/>
    <x v="3"/>
    <s v="MinasGerais"/>
    <n v="0"/>
    <n v="300000"/>
    <e v="#N/A"/>
    <e v="#N/A"/>
  </r>
  <r>
    <s v="National Fund for Culture"/>
    <n v="19009"/>
    <s v="Implantação do Inventário Nacional de Referências Culturais na 2ª Superitendência Regional - Belém -"/>
    <s v="Cultural Heritage"/>
    <s v="Acervo"/>
    <x v="0"/>
    <x v="6"/>
    <n v="0"/>
    <x v="1"/>
    <s v="DistritoFederal"/>
    <n v="0"/>
    <n v="195000"/>
    <e v="#N/A"/>
    <e v="#N/A"/>
  </r>
  <r>
    <s v="National Fund for Culture"/>
    <n v="16169"/>
    <s v="Implantação do Parque Metalúrgico - Centro de Convenções da  Universidade Federal de Ouro Preto"/>
    <s v="Cultural Heritage"/>
    <s v="Arquitetônico"/>
    <x v="0"/>
    <x v="6"/>
    <n v="0"/>
    <x v="3"/>
    <s v="MinasGerais"/>
    <n v="0"/>
    <n v="500000"/>
    <e v="#N/A"/>
    <e v="#N/A"/>
  </r>
  <r>
    <s v="National Fund for Culture"/>
    <n v="16787"/>
    <s v="IMPLANTAÇÃO E MODERNIZAÇÃO DE ESPAÇOS CULTURAIS - CONSTRUÇÃO DE CENTRO CULTURAL - 2ª ETAPA"/>
    <s v="Cultural Heritage"/>
    <s v="Arquitetônico"/>
    <x v="0"/>
    <x v="6"/>
    <n v="0"/>
    <x v="9"/>
    <s v="Paraná"/>
    <n v="0"/>
    <n v="150000"/>
    <e v="#N/A"/>
    <e v="#N/A"/>
  </r>
  <r>
    <s v="National Fund for Culture"/>
    <n v="16902"/>
    <s v="IMPLANTAÇÃO E MODERNIZAÇÃO DE ESPAÇOS CULTURAIS - CONSTRUÇÃO DO CENTRO CULTURAL DE JUSSARA - PR"/>
    <s v="Cultural Heritage"/>
    <s v="Arquitetônico"/>
    <x v="0"/>
    <x v="6"/>
    <n v="0"/>
    <x v="9"/>
    <s v="Paraná"/>
    <n v="0"/>
    <n v="118833.75"/>
    <e v="#N/A"/>
    <e v="#N/A"/>
  </r>
  <r>
    <s v="National Fund for Culture"/>
    <n v="16314"/>
    <s v="IMPLANTAÇÃO E MODERNIZAÇÃO DE ESPAÇOS CULTURAIS - REFORMA E MODERNIZAÇÃO DE TEATROS"/>
    <s v="Cultural Heritage"/>
    <s v="Arquitetônico"/>
    <x v="0"/>
    <x v="6"/>
    <n v="0"/>
    <x v="12"/>
    <s v="SãoPaulo"/>
    <n v="0"/>
    <n v="100000"/>
    <e v="#N/A"/>
    <e v="#N/A"/>
  </r>
  <r>
    <s v="National Fund for Culture"/>
    <n v="19852"/>
    <s v="IMPLANTAÇÃO E MODERNIZAÇÃO DE ESPAÇOS CULTURAIS / IMPLANTAÇÃO DE CENTRO CULTURAL - ALTAMIRA - PA"/>
    <s v="Cultural Heritage"/>
    <s v="Arquitetônico"/>
    <x v="0"/>
    <x v="6"/>
    <n v="0"/>
    <x v="11"/>
    <s v="Pará"/>
    <n v="0"/>
    <n v="187500"/>
    <e v="#N/A"/>
    <e v="#N/A"/>
  </r>
  <r>
    <s v="National Fund for Culture"/>
    <n v="16900"/>
    <s v="INSTALAÇÃO DE CENTRO CULTURAL "/>
    <s v="Cultural Heritage"/>
    <s v="Arquitetônico"/>
    <x v="0"/>
    <x v="6"/>
    <n v="0"/>
    <x v="9"/>
    <s v="Paraná"/>
    <n v="0"/>
    <n v="100000"/>
    <e v="#N/A"/>
    <e v="#N/A"/>
  </r>
  <r>
    <s v="National Fund for Culture"/>
    <n v="17721"/>
    <s v="Instituto de Estudos de Televisão (I)"/>
    <s v="Audiovisual"/>
    <s v="Formação/Pesquisa e informação"/>
    <x v="1"/>
    <x v="6"/>
    <n v="0"/>
    <x v="5"/>
    <s v="RiodeJaneiro"/>
    <n v="0"/>
    <n v="57000"/>
    <e v="#N/A"/>
    <e v="#N/A"/>
  </r>
  <r>
    <s v="National Fund for Culture"/>
    <n v="17901"/>
    <s v="JARDIM CULTURAL "/>
    <s v="Cultural Heritage"/>
    <s v="Artesanato/Folclore"/>
    <x v="1"/>
    <x v="6"/>
    <n v="0"/>
    <x v="4"/>
    <s v="Pernambuco"/>
    <n v="0"/>
    <n v="40000"/>
    <e v="#N/A"/>
    <e v="#N/A"/>
  </r>
  <r>
    <s v="National Fund for Culture"/>
    <n v="19239"/>
    <s v="Jeffrey - de Caso Com a Vida"/>
    <s v="Performing Arts"/>
    <s v="Teatro"/>
    <x v="0"/>
    <x v="6"/>
    <n v="0"/>
    <x v="5"/>
    <s v="RiodeJaneiro"/>
    <n v="0"/>
    <n v="256951.26"/>
    <e v="#N/A"/>
    <e v="#N/A"/>
  </r>
  <r>
    <s v="National Fund for Culture"/>
    <n v="11946"/>
    <s v="Jornada Internacional de Cinema da Bahia (XXVIII)  "/>
    <s v="Audiovisual"/>
    <s v="Difusão"/>
    <x v="5"/>
    <x v="6"/>
    <n v="0"/>
    <x v="21"/>
    <s v="Bahia"/>
    <n v="0"/>
    <n v="50000"/>
    <e v="#N/A"/>
    <e v="#N/A"/>
  </r>
  <r>
    <s v="National Fund for Culture"/>
    <n v="17934"/>
    <s v="LAGOA FEST FORRÓ"/>
    <s v="Cultural Heritage"/>
    <s v="Artesanato/Folclore"/>
    <x v="1"/>
    <x v="6"/>
    <n v="0"/>
    <x v="8"/>
    <s v="Paraíba"/>
    <n v="0"/>
    <n v="55555"/>
    <e v="#N/A"/>
    <e v="#N/A"/>
  </r>
  <r>
    <s v="National Fund for Culture"/>
    <n v="19276"/>
    <s v="Lançamento do CD &quot; A Música de Culto Afro-Brasileiro na Amazônia&quot;"/>
    <s v="Music"/>
    <s v="Música Popular"/>
    <x v="4"/>
    <x v="6"/>
    <n v="0"/>
    <x v="11"/>
    <s v="Pará"/>
    <n v="0"/>
    <n v="60000"/>
    <e v="#N/A"/>
    <e v="#N/A"/>
  </r>
  <r>
    <s v="National Fund for Culture"/>
    <n v="18948"/>
    <s v="LANÇAMENTO DOS ENSAIOS PREMIADOS NO PRÊMIO DE LITERATURA MURILO MENDES"/>
    <s v="Cultural Heritage"/>
    <s v="Arquitetônico"/>
    <x v="0"/>
    <x v="6"/>
    <n v="0"/>
    <x v="3"/>
    <s v="MinasGerais"/>
    <n v="0"/>
    <n v="30312"/>
    <e v="#N/A"/>
    <e v="#N/A"/>
  </r>
  <r>
    <s v="National Fund for Culture"/>
    <n v="15034"/>
    <s v="Leitura Dramática"/>
    <s v="Performing Arts"/>
    <s v="Teatro"/>
    <x v="0"/>
    <x v="6"/>
    <n v="0"/>
    <x v="1"/>
    <s v="DistritoFederal"/>
    <n v="0"/>
    <n v="39992"/>
    <e v="#N/A"/>
    <e v="#N/A"/>
  </r>
  <r>
    <s v="National Fund for Culture"/>
    <n v="18505"/>
    <s v="LENÇOS E COLCHAS DE CHITA DE ALCOBAÇA"/>
    <s v="Cultural Heritage"/>
    <s v="Arquitetônico"/>
    <x v="0"/>
    <x v="6"/>
    <n v="0"/>
    <x v="1"/>
    <s v="DistritoFederal"/>
    <n v="0"/>
    <n v="135570"/>
    <e v="#N/A"/>
    <e v="#N/A"/>
  </r>
  <r>
    <s v="National Fund for Culture"/>
    <n v="19825"/>
    <s v="Livro/Depoimento e imagem do Museu do Som/SP"/>
    <s v="Humanities"/>
    <s v="Evento Literário"/>
    <x v="3"/>
    <x v="6"/>
    <n v="0"/>
    <x v="12"/>
    <s v="SãoPaulo"/>
    <n v="0"/>
    <n v="94276"/>
    <e v="#N/A"/>
    <e v="#N/A"/>
  </r>
  <r>
    <s v="National Fund for Culture"/>
    <n v="5859"/>
    <s v="Luzes da Ribalta"/>
    <s v="Performing Arts"/>
    <s v="Teatro"/>
    <x v="0"/>
    <x v="6"/>
    <n v="0"/>
    <x v="3"/>
    <s v="MinasGerais"/>
    <n v="0"/>
    <n v="15000"/>
    <e v="#N/A"/>
    <e v="#N/A"/>
  </r>
  <r>
    <s v="National Fund for Culture"/>
    <n v="15086"/>
    <s v="Magda Tagliaferro Revival"/>
    <s v="Music"/>
    <s v="Música Erudita"/>
    <x v="0"/>
    <x v="6"/>
    <n v="0"/>
    <x v="12"/>
    <s v="SãoPaulo"/>
    <n v="0"/>
    <n v="47976"/>
    <e v="#N/A"/>
    <e v="#N/A"/>
  </r>
  <r>
    <s v="National Fund for Culture"/>
    <n v="16339"/>
    <s v="MANUTENÇÃO DE OFINAS DE ARTES "/>
    <s v="Cultural Heritage"/>
    <s v="Arquitetônico"/>
    <x v="0"/>
    <x v="6"/>
    <n v="0"/>
    <x v="3"/>
    <s v="MinasGerais"/>
    <n v="0"/>
    <n v="86821.82"/>
    <e v="#N/A"/>
    <e v="#N/A"/>
  </r>
  <r>
    <s v="National Fund for Culture"/>
    <n v="17014"/>
    <s v="MANUTENÇÃO DO CONGADO E MOÇAMBIQUE"/>
    <s v="Cultural Heritage"/>
    <s v="Artesanato/Folclore"/>
    <x v="1"/>
    <x v="6"/>
    <n v="0"/>
    <x v="3"/>
    <s v="MinasGerais"/>
    <n v="0"/>
    <n v="15000"/>
    <e v="#N/A"/>
    <e v="#N/A"/>
  </r>
  <r>
    <s v="National Fund for Culture"/>
    <n v="16817"/>
    <s v="MANUTENÇÃO E DIFUSÃO DAS OFICINAS DE ARTES"/>
    <s v="Cultural Heritage"/>
    <s v="Arquitetônico"/>
    <x v="0"/>
    <x v="6"/>
    <n v="0"/>
    <x v="3"/>
    <s v="MinasGerais"/>
    <n v="0"/>
    <n v="400000"/>
    <e v="#N/A"/>
    <e v="#N/A"/>
  </r>
  <r>
    <s v="National Fund for Culture"/>
    <n v="16479"/>
    <s v="Mapeamento Cultural dos Munícipios da Região do Agreste do Estado de Alagoas"/>
    <s v="Cultural Heritage"/>
    <s v="História"/>
    <x v="1"/>
    <x v="6"/>
    <n v="0"/>
    <x v="20"/>
    <s v="Alagoas"/>
    <n v="0"/>
    <n v="113668"/>
    <e v="#N/A"/>
    <e v="#N/A"/>
  </r>
  <r>
    <s v="National Fund for Culture"/>
    <n v="18989"/>
    <s v="MARACATUS DE PERNAMBUCO"/>
    <s v="Cultural Heritage"/>
    <s v="Artesanato/Folclore"/>
    <x v="1"/>
    <x v="6"/>
    <n v="0"/>
    <x v="4"/>
    <s v="Pernambuco"/>
    <n v="0"/>
    <n v="15000"/>
    <e v="#N/A"/>
    <e v="#N/A"/>
  </r>
  <r>
    <s v="National Fund for Culture"/>
    <n v="16906"/>
    <s v="MEMÓRIA FILMOGRÁFICA"/>
    <s v="Cultural Heritage"/>
    <s v="Acervo"/>
    <x v="0"/>
    <x v="6"/>
    <n v="0"/>
    <x v="1"/>
    <s v="DistritoFederal"/>
    <n v="0"/>
    <n v="250000"/>
    <e v="#N/A"/>
    <e v="#N/A"/>
  </r>
  <r>
    <s v="National Fund for Culture"/>
    <n v="18000"/>
    <s v="Mercado Cultural  (III)"/>
    <s v="Music"/>
    <s v="Música Popular"/>
    <x v="4"/>
    <x v="6"/>
    <n v="0"/>
    <x v="21"/>
    <s v="Bahia"/>
    <n v="0"/>
    <n v="50000"/>
    <e v="#N/A"/>
    <e v="#N/A"/>
  </r>
  <r>
    <s v="National Fund for Culture"/>
    <n v="17736"/>
    <s v="Mesa Brasileira- SERIE DE DOCUMENTARIOS"/>
    <s v="Audiovisual"/>
    <s v="Produção Televisiva"/>
    <x v="2"/>
    <x v="6"/>
    <n v="0"/>
    <x v="12"/>
    <s v="SãoPaulo"/>
    <n v="0"/>
    <n v="130000"/>
    <e v="#N/A"/>
    <e v="#N/A"/>
  </r>
  <r>
    <s v="National Fund for Culture"/>
    <n v="3185"/>
    <s v="Microfilmagem da Correspondência de Diversos com o Governo da Capitania do Grão - Pará"/>
    <s v="Cultural Heritage"/>
    <s v="Arquitetônico"/>
    <x v="0"/>
    <x v="6"/>
    <n v="0"/>
    <x v="11"/>
    <s v="Pará"/>
    <n v="0"/>
    <n v="35300"/>
    <e v="#N/A"/>
    <e v="#N/A"/>
  </r>
  <r>
    <s v="National Fund for Culture"/>
    <n v="16080"/>
    <s v="Missões Mercosul Mercosur Missiones"/>
    <s v="Audiovisual"/>
    <s v="Formação/Pesquisa e informação"/>
    <x v="1"/>
    <x v="6"/>
    <n v="0"/>
    <x v="22"/>
    <s v="SantaCatarina"/>
    <n v="0"/>
    <n v="40000"/>
    <e v="#N/A"/>
    <e v="#N/A"/>
  </r>
  <r>
    <s v="National Fund for Culture"/>
    <n v="6173"/>
    <s v="MODA E ARTESANATO"/>
    <s v="Cultural Heritage"/>
    <s v="Arquitetônico"/>
    <x v="0"/>
    <x v="6"/>
    <n v="0"/>
    <x v="12"/>
    <s v="SãoPaulo"/>
    <n v="0"/>
    <n v="73038"/>
    <e v="#N/A"/>
    <e v="#N/A"/>
  </r>
  <r>
    <s v="National Fund for Culture"/>
    <n v="16412"/>
    <s v="MODERNIZAÇÃO DO LABORATÓRIO DE CONSERVAÇÃO DO MUSEU DE DE FOLCLORE EDISON CARNEIRO"/>
    <s v="Cultural Heritage"/>
    <s v="Museu"/>
    <x v="2"/>
    <x v="6"/>
    <n v="0"/>
    <x v="5"/>
    <s v="RiodeJaneiro"/>
    <n v="0"/>
    <n v="23684"/>
    <e v="#N/A"/>
    <e v="#N/A"/>
  </r>
  <r>
    <s v="National Fund for Culture"/>
    <n v="16872"/>
    <s v="MODERNIZAÇÃO DO MASP"/>
    <s v="Cultural Heritage"/>
    <s v="Museu"/>
    <x v="2"/>
    <x v="6"/>
    <n v="0"/>
    <x v="12"/>
    <s v="SãoPaulo"/>
    <n v="0"/>
    <n v="250816"/>
    <e v="#N/A"/>
    <e v="#N/A"/>
  </r>
  <r>
    <s v="National Fund for Culture"/>
    <n v="3225"/>
    <s v="Modernização e Informatização do Arquivo José A. de Almeida: Um Contributo p/ a Memória Brasileira."/>
    <s v="Cultural Heritage"/>
    <s v="Acervo"/>
    <x v="0"/>
    <x v="6"/>
    <n v="0"/>
    <x v="8"/>
    <s v="Paraíba"/>
    <n v="0"/>
    <n v="46326"/>
    <e v="#N/A"/>
    <e v="#N/A"/>
  </r>
  <r>
    <s v="National Fund for Culture"/>
    <n v="16469"/>
    <s v="MÓDULO SOCIAL CULTURAL"/>
    <s v="Cultural Heritage"/>
    <s v="Arquitetônico"/>
    <x v="0"/>
    <x v="6"/>
    <n v="0"/>
    <x v="0"/>
    <s v="RioGrandedoSul"/>
    <n v="0"/>
    <n v="90000"/>
    <e v="#N/A"/>
    <e v="#N/A"/>
  </r>
  <r>
    <s v="National Fund for Culture"/>
    <n v="16776"/>
    <s v="MONITORAMENTO E CONTROLE AMBIENTAL DO MUSEU DO ÍNDIO "/>
    <s v="Cultural Heritage"/>
    <s v="Cultura Indígena"/>
    <x v="3"/>
    <x v="6"/>
    <n v="0"/>
    <x v="5"/>
    <s v="RiodeJaneiro"/>
    <n v="0"/>
    <n v="75000"/>
    <e v="#N/A"/>
    <e v="#N/A"/>
  </r>
  <r>
    <s v="National Fund for Culture"/>
    <n v="6416"/>
    <s v="Mostra de Cinema de Tiradentes (IV)"/>
    <s v="Audiovisual"/>
    <s v="Difusão"/>
    <x v="5"/>
    <x v="6"/>
    <n v="0"/>
    <x v="3"/>
    <s v="MinasGerais"/>
    <n v="0"/>
    <n v="10000"/>
    <e v="#N/A"/>
    <e v="#N/A"/>
  </r>
  <r>
    <s v="National Fund for Culture"/>
    <n v="6629"/>
    <s v="Mostra de Teatro FETARRP"/>
    <s v="Performing Arts"/>
    <s v="Teatro"/>
    <x v="0"/>
    <x v="6"/>
    <n v="0"/>
    <x v="12"/>
    <s v="SãoPaulo"/>
    <n v="0"/>
    <n v="18750"/>
    <e v="#N/A"/>
    <e v="#N/A"/>
  </r>
  <r>
    <s v="National Fund for Culture"/>
    <n v="15185"/>
    <s v="Mostra Regional de Arte do Araguaia - 2001 "/>
    <s v="Integrated Arts"/>
    <s v="Artes Integradas"/>
    <x v="1"/>
    <x v="6"/>
    <n v="0"/>
    <x v="18"/>
    <s v="MatoGrosso"/>
    <n v="0"/>
    <n v="30000"/>
    <e v="#N/A"/>
    <e v="#N/A"/>
  </r>
  <r>
    <s v="National Fund for Culture"/>
    <n v="16898"/>
    <s v="MPLANTAÇÃO E MODERNIZAÇÃO DE ESPAÇOS CULTURAIS - CENTRO DE EVENTOS CULTURAIS"/>
    <s v="Cultural Heritage"/>
    <s v="Arquitetônico"/>
    <x v="0"/>
    <x v="6"/>
    <n v="0"/>
    <x v="9"/>
    <s v="Paraná"/>
    <n v="0"/>
    <n v="80000"/>
    <e v="#N/A"/>
    <e v="#N/A"/>
  </r>
  <r>
    <s v="National Fund for Culture"/>
    <n v="16010"/>
    <s v="Mudando o Mundo com as Mulheres da Terra"/>
    <s v="Audiovisual"/>
    <s v="Produção Cinematográfica"/>
    <x v="2"/>
    <x v="6"/>
    <n v="0"/>
    <x v="12"/>
    <s v="SãoPaulo"/>
    <n v="0"/>
    <n v="8500"/>
    <e v="#N/A"/>
    <e v="#N/A"/>
  </r>
  <r>
    <s v="National Fund for Culture"/>
    <n v="6129"/>
    <s v="MUSEU DA CULTURA AFRICANA E AFRO BRASILEIRA"/>
    <s v="Cultural Heritage"/>
    <s v="Museu"/>
    <x v="2"/>
    <x v="6"/>
    <n v="0"/>
    <x v="12"/>
    <s v="SãoPaulo"/>
    <n v="0"/>
    <n v="79668"/>
    <e v="#N/A"/>
    <e v="#N/A"/>
  </r>
  <r>
    <s v="National Fund for Culture"/>
    <n v="18973"/>
    <s v="MUSEU DE ARTES E OFÍCIOS - MÓDULO 1 - ANTEPROJETOS TÉCNICOS"/>
    <s v="Cultural Heritage"/>
    <s v="Museu"/>
    <x v="2"/>
    <x v="6"/>
    <n v="0"/>
    <x v="3"/>
    <s v="MinasGerais"/>
    <n v="0"/>
    <n v="336000"/>
    <e v="#N/A"/>
    <e v="#N/A"/>
  </r>
  <r>
    <s v="National Fund for Culture"/>
    <n v="19851"/>
    <s v="MUSEU DE HISTÓRIA NATURAL E JARDIM BOTÂNICO - ÁREA DE PALEONTOLOGIA"/>
    <s v="Cultural Heritage"/>
    <s v="Museu"/>
    <x v="2"/>
    <x v="6"/>
    <n v="0"/>
    <x v="3"/>
    <s v="MinasGerais"/>
    <n v="0"/>
    <n v="100779.67"/>
    <e v="#N/A"/>
    <e v="#N/A"/>
  </r>
  <r>
    <s v="National Fund for Culture"/>
    <n v="16448"/>
    <s v="MUSEU MINEIRO - APARELAHAMENTO DOS ESPAÇOS RESTAURADOS"/>
    <s v="Cultural Heritage"/>
    <s v="Arquitetônico"/>
    <x v="0"/>
    <x v="6"/>
    <n v="0"/>
    <x v="3"/>
    <s v="MinasGerais"/>
    <n v="0"/>
    <n v="50000"/>
    <e v="#N/A"/>
    <e v="#N/A"/>
  </r>
  <r>
    <s v="National Fund for Culture"/>
    <n v="15256"/>
    <s v="Música Brasileira para Orquestra "/>
    <s v="Music"/>
    <s v="Música Instrumental"/>
    <x v="4"/>
    <x v="6"/>
    <n v="0"/>
    <x v="5"/>
    <s v="RiodeJaneiro"/>
    <n v="0"/>
    <n v="150000"/>
    <e v="#N/A"/>
    <e v="#N/A"/>
  </r>
  <r>
    <s v="National Fund for Culture"/>
    <n v="15365"/>
    <s v="Música no Museu  ( III )"/>
    <s v="Music"/>
    <s v="Música Popular"/>
    <x v="4"/>
    <x v="6"/>
    <n v="0"/>
    <x v="5"/>
    <s v="RiodeJaneiro"/>
    <n v="0"/>
    <n v="112500"/>
    <e v="#N/A"/>
    <e v="#N/A"/>
  </r>
  <r>
    <s v="National Fund for Culture"/>
    <n v="15699"/>
    <s v="Música para Todos - Programa de Apoio a Orquestras"/>
    <s v="Music"/>
    <s v="Música Instrumental"/>
    <x v="4"/>
    <x v="6"/>
    <n v="0"/>
    <x v="18"/>
    <s v="MatoGrosso"/>
    <n v="0"/>
    <n v="30000"/>
    <e v="#N/A"/>
    <e v="#N/A"/>
  </r>
  <r>
    <s v="National Fund for Culture"/>
    <n v="6641"/>
    <s v="Musilabor Show"/>
    <s v="Music"/>
    <s v="Música Popular"/>
    <x v="4"/>
    <x v="6"/>
    <n v="0"/>
    <x v="0"/>
    <s v="RioGrandedoSul"/>
    <n v="0"/>
    <n v="36625.599999999999"/>
    <e v="#N/A"/>
    <e v="#N/A"/>
  </r>
  <r>
    <s v="National Fund for Culture"/>
    <n v="15163"/>
    <s v="Nas Trilhas do Grande Sertão "/>
    <s v="Music"/>
    <s v="Música Popular"/>
    <x v="4"/>
    <x v="6"/>
    <n v="0"/>
    <x v="5"/>
    <s v="RiodeJaneiro"/>
    <n v="0"/>
    <n v="52500"/>
    <e v="#N/A"/>
    <e v="#N/A"/>
  </r>
  <r>
    <s v="National Fund for Culture"/>
    <n v="19179"/>
    <s v="Natal (É) - Torres Brilha"/>
    <s v="Performing Arts"/>
    <s v="Teatro"/>
    <x v="0"/>
    <x v="6"/>
    <n v="0"/>
    <x v="0"/>
    <s v="RioGrandedoSul"/>
    <n v="0"/>
    <n v="25000"/>
    <e v="#N/A"/>
    <e v="#N/A"/>
  </r>
  <r>
    <s v="National Fund for Culture"/>
    <n v="18046"/>
    <s v="Nossa Orquestra Ano II"/>
    <s v="Music"/>
    <s v="Música Instrumental"/>
    <x v="4"/>
    <x v="6"/>
    <n v="0"/>
    <x v="15"/>
    <s v="Amazonas"/>
    <n v="0"/>
    <n v="65000"/>
    <e v="#N/A"/>
    <e v="#N/A"/>
  </r>
  <r>
    <s v="National Fund for Culture"/>
    <n v="16270"/>
    <s v="Núcleo do Documentação e Memória do Piauí"/>
    <s v="Cultural Heritage"/>
    <s v="Acervo"/>
    <x v="0"/>
    <x v="6"/>
    <n v="0"/>
    <x v="10"/>
    <s v="Piauí"/>
    <n v="0"/>
    <n v="60000"/>
    <e v="#N/A"/>
    <e v="#N/A"/>
  </r>
  <r>
    <s v="National Fund for Culture"/>
    <n v="16584"/>
    <s v="OBRA DE ADAPTAÇÃO DO MUSEU ÀS EXIGÊNCIAS DE ÓRGÃOS DE FISCALIZAÇÃO E SEGURANÇA"/>
    <s v="Cultural Heritage"/>
    <s v="Arquitetônico"/>
    <x v="0"/>
    <x v="6"/>
    <n v="0"/>
    <x v="1"/>
    <s v="DistritoFederal"/>
    <n v="0"/>
    <n v="164748.4"/>
    <e v="#N/A"/>
    <e v="#N/A"/>
  </r>
  <r>
    <s v="National Fund for Culture"/>
    <n v="17189"/>
    <s v="OBRAS COMPLEMENTARES DO CENTRO CULTURAL"/>
    <s v="Cultural Heritage"/>
    <s v="Arquitetônico"/>
    <x v="0"/>
    <x v="6"/>
    <n v="0"/>
    <x v="9"/>
    <s v="Paraná"/>
    <n v="0"/>
    <n v="89582.68"/>
    <e v="#N/A"/>
    <e v="#N/A"/>
  </r>
  <r>
    <s v="National Fund for Culture"/>
    <n v="19394"/>
    <s v="OBRAS DE RESTAURAÇÃO E CONSERVAÇÃO EM BENS DO PATRIMÔNIO HISTÓRICO NACIONAL"/>
    <s v="Cultural Heritage"/>
    <s v="Arquitetônico"/>
    <x v="0"/>
    <x v="6"/>
    <n v="0"/>
    <x v="1"/>
    <s v="DistritoFederal"/>
    <n v="0"/>
    <n v="3763612.03"/>
    <e v="#N/A"/>
    <e v="#N/A"/>
  </r>
  <r>
    <s v="National Fund for Culture"/>
    <n v="6971"/>
    <s v="OBRAS EMERGENCIAIS NO CONVENTO E IGREJA DE SANTO ANTÔNIO DO PARAGUAÇU - CACHOEIRA / BA"/>
    <s v="Cultural Heritage"/>
    <s v="Arquitetônico"/>
    <x v="0"/>
    <x v="6"/>
    <n v="0"/>
    <x v="1"/>
    <s v="DistritoFederal"/>
    <n v="0"/>
    <n v="149459.44"/>
    <e v="#N/A"/>
    <e v="#N/A"/>
  </r>
  <r>
    <s v="National Fund for Culture"/>
    <n v="17565"/>
    <s v="Oficina de Artes Cênicas para Deficiente Visual"/>
    <s v="Performing Arts"/>
    <s v="Teatro"/>
    <x v="0"/>
    <x v="6"/>
    <n v="0"/>
    <x v="16"/>
    <s v="EspíritoSanto"/>
    <n v="0"/>
    <n v="15760"/>
    <e v="#N/A"/>
    <e v="#N/A"/>
  </r>
  <r>
    <s v="National Fund for Culture"/>
    <n v="18011"/>
    <s v="Oficina de Formação em Artes Cênicas-Emenda Parlamentar"/>
    <s v="Performing Arts"/>
    <s v="Teatro"/>
    <x v="0"/>
    <x v="6"/>
    <n v="0"/>
    <x v="12"/>
    <s v="SãoPaulo"/>
    <n v="0"/>
    <n v="36296"/>
    <e v="#N/A"/>
    <e v="#N/A"/>
  </r>
  <r>
    <s v="National Fund for Culture"/>
    <n v="6383"/>
    <s v="Oficina de MPB - Cidade de Itajaí / SC - (4ª edição)"/>
    <s v="Music"/>
    <s v="Música Popular"/>
    <x v="4"/>
    <x v="6"/>
    <n v="0"/>
    <x v="22"/>
    <s v="SantaCatarina"/>
    <n v="0"/>
    <n v="21168"/>
    <e v="#N/A"/>
    <e v="#N/A"/>
  </r>
  <r>
    <s v="National Fund for Culture"/>
    <n v="17061"/>
    <s v="OFICINAS &quot;PATRIMÔNIO CULTURAL, MEMÓRIA SOCIAL E MUSEU: ESTÍMULOS PARA PROCESSOS EDUCATIVOS&quot;"/>
    <s v="Cultural Heritage"/>
    <s v="Arquitetônico"/>
    <x v="0"/>
    <x v="6"/>
    <n v="0"/>
    <x v="5"/>
    <s v="RiodeJaneiro"/>
    <n v="0"/>
    <n v="4983.8"/>
    <e v="#N/A"/>
    <e v="#N/A"/>
  </r>
  <r>
    <s v="National Fund for Culture"/>
    <n v="17723"/>
    <s v="Oficinas audiovisuais da Região Sul"/>
    <s v="Audiovisual"/>
    <s v="Difusão"/>
    <x v="5"/>
    <x v="6"/>
    <n v="0"/>
    <x v="9"/>
    <s v="Paraná"/>
    <n v="0"/>
    <n v="40000"/>
    <e v="#N/A"/>
    <e v="#N/A"/>
  </r>
  <r>
    <s v="National Fund for Culture"/>
    <n v="17604"/>
    <s v="Oficinas da Cooperativa Paulista de Teatro"/>
    <s v="Performing Arts"/>
    <s v="Teatro"/>
    <x v="0"/>
    <x v="6"/>
    <n v="0"/>
    <x v="12"/>
    <s v="SãoPaulo"/>
    <n v="0"/>
    <n v="28000"/>
    <e v="#N/A"/>
    <e v="#N/A"/>
  </r>
  <r>
    <s v="National Fund for Culture"/>
    <n v="19507"/>
    <s v="Oficinas de Verão - Bandas de Música/Santa Catarina"/>
    <s v="Music"/>
    <s v="Música Popular"/>
    <x v="4"/>
    <x v="6"/>
    <n v="0"/>
    <x v="22"/>
    <s v="SantaCatarina"/>
    <n v="0"/>
    <n v="81500.800000000003"/>
    <e v="#N/A"/>
    <e v="#N/A"/>
  </r>
  <r>
    <s v="National Fund for Culture"/>
    <n v="15753"/>
    <s v="Ópera de Pequim"/>
    <s v="Performing Arts"/>
    <s v="Ópera"/>
    <x v="6"/>
    <x v="6"/>
    <n v="0"/>
    <x v="12"/>
    <s v="SãoPaulo"/>
    <n v="0"/>
    <n v="148915.5"/>
    <e v="#N/A"/>
    <e v="#N/A"/>
  </r>
  <r>
    <s v="National Fund for Culture"/>
    <n v="6382"/>
    <s v="Orquestra de Câmara da Sociedade Filarmônica de Vitória"/>
    <s v="Music"/>
    <s v="Música Instrumental"/>
    <x v="4"/>
    <x v="6"/>
    <n v="0"/>
    <x v="16"/>
    <s v="EspíritoSanto"/>
    <n v="0"/>
    <n v="50000"/>
    <e v="#N/A"/>
    <e v="#N/A"/>
  </r>
  <r>
    <s v="National Fund for Culture"/>
    <n v="15298"/>
    <s v="Orquestra Jovem Cidade do Natal"/>
    <s v="Music"/>
    <s v="Música Instrumental"/>
    <x v="4"/>
    <x v="6"/>
    <n v="0"/>
    <x v="19"/>
    <s v="RioGrandedoNorte"/>
    <n v="0"/>
    <n v="76439.64"/>
    <e v="#N/A"/>
    <e v="#N/A"/>
  </r>
  <r>
    <s v="National Fund for Culture"/>
    <n v="15850"/>
    <s v="Orquestra nas Escolas"/>
    <s v="Music"/>
    <s v="Música Instrumental"/>
    <x v="4"/>
    <x v="6"/>
    <n v="0"/>
    <x v="12"/>
    <s v="SãoPaulo"/>
    <n v="0"/>
    <n v="36684"/>
    <e v="#N/A"/>
    <e v="#N/A"/>
  </r>
  <r>
    <s v="National Fund for Culture"/>
    <n v="17638"/>
    <s v="Orquestra para Todos III"/>
    <s v="Music"/>
    <s v="Música Instrumental"/>
    <x v="4"/>
    <x v="6"/>
    <n v="0"/>
    <x v="25"/>
    <s v="Acre"/>
    <n v="0"/>
    <n v="56520"/>
    <e v="#N/A"/>
    <e v="#N/A"/>
  </r>
  <r>
    <s v="National Fund for Culture"/>
    <n v="15625"/>
    <s v="Orquestra Sinfônica de Santana de Parnaíba"/>
    <s v="Music"/>
    <s v="Música Instrumental"/>
    <x v="4"/>
    <x v="6"/>
    <n v="0"/>
    <x v="12"/>
    <s v="SãoPaulo"/>
    <n v="0"/>
    <n v="50000"/>
    <e v="#N/A"/>
    <e v="#N/A"/>
  </r>
  <r>
    <s v="National Fund for Culture"/>
    <n v="15791"/>
    <s v="Orquestra Sinfônica Municipal de Santos"/>
    <s v="Music"/>
    <s v="Música Instrumental"/>
    <x v="4"/>
    <x v="6"/>
    <n v="0"/>
    <x v="12"/>
    <s v="SãoPaulo"/>
    <n v="0"/>
    <n v="52093.599999999999"/>
    <e v="#N/A"/>
    <e v="#N/A"/>
  </r>
  <r>
    <s v="National Fund for Culture"/>
    <n v="16560"/>
    <s v="PAIXÃO DE CRISTO 2001"/>
    <s v="Performing Arts"/>
    <s v="Teatro"/>
    <x v="0"/>
    <x v="6"/>
    <n v="0"/>
    <x v="12"/>
    <s v="SãoPaulo"/>
    <n v="0"/>
    <n v="7500"/>
    <e v="#N/A"/>
    <e v="#N/A"/>
  </r>
  <r>
    <s v="National Fund for Culture"/>
    <n v="6657"/>
    <s v="Pernambuco em Concerto"/>
    <s v="Music"/>
    <s v="Música Popular"/>
    <x v="4"/>
    <x v="6"/>
    <n v="0"/>
    <x v="4"/>
    <s v="Pernambuco"/>
    <n v="0"/>
    <n v="50000"/>
    <e v="#N/A"/>
    <e v="#N/A"/>
  </r>
  <r>
    <s v="National Fund for Culture"/>
    <n v="17246"/>
    <s v="PETER W. LUND: MEMÓRIAS DE UM NATURALISTA"/>
    <s v="Cultural Heritage"/>
    <s v="Acervos Museológicos"/>
    <x v="0"/>
    <x v="6"/>
    <n v="0"/>
    <x v="3"/>
    <s v="MinasGerais"/>
    <n v="0"/>
    <n v="69392"/>
    <e v="#N/A"/>
    <e v="#N/A"/>
  </r>
  <r>
    <s v="National Fund for Culture"/>
    <n v="15233"/>
    <s v="Plano Anual de Atividades Culturais 2001 - UMES/SP"/>
    <s v="Integrated Arts"/>
    <s v="Artes Integradas"/>
    <x v="1"/>
    <x v="6"/>
    <n v="0"/>
    <x v="12"/>
    <s v="SãoPaulo"/>
    <n v="0"/>
    <n v="449775"/>
    <e v="#N/A"/>
    <e v="#N/A"/>
  </r>
  <r>
    <s v="National Fund for Culture"/>
    <n v="17909"/>
    <s v="PREMIAÇÃO DA FESTA DA LARANJA"/>
    <s v="Cultural Heritage"/>
    <s v="Artesanato/Folclore"/>
    <x v="1"/>
    <x v="6"/>
    <n v="0"/>
    <x v="15"/>
    <s v="Amazonas"/>
    <n v="0"/>
    <n v="30000"/>
    <e v="#N/A"/>
    <e v="#N/A"/>
  </r>
  <r>
    <s v="National Fund for Culture"/>
    <n v="17747"/>
    <s v="Prêmio Cultural Sérgio Mota (II)"/>
    <s v="Audiovisual"/>
    <s v="Difusão"/>
    <x v="5"/>
    <x v="6"/>
    <n v="0"/>
    <x v="12"/>
    <s v="SãoPaulo"/>
    <n v="0"/>
    <n v="81000"/>
    <e v="#N/A"/>
    <e v="#N/A"/>
  </r>
  <r>
    <s v="National Fund for Culture"/>
    <n v="18819"/>
    <s v="Prêmio Estímulo para Grupos Circenses"/>
    <s v="Performing Arts"/>
    <s v="Circo"/>
    <x v="3"/>
    <x v="6"/>
    <n v="0"/>
    <x v="5"/>
    <s v="RiodeJaneiro"/>
    <n v="0"/>
    <n v="200000"/>
    <e v="#N/A"/>
    <e v="#N/A"/>
  </r>
  <r>
    <s v="National Fund for Culture"/>
    <n v="16118"/>
    <s v="PREPARAÇÃO DA 25ª BIENAL DE SÃO APULO"/>
    <s v="Visual Arts"/>
    <s v="Exposição Itinerante"/>
    <x v="0"/>
    <x v="6"/>
    <n v="0"/>
    <x v="12"/>
    <s v="SãoPaulo"/>
    <n v="0"/>
    <n v="3113050"/>
    <e v="#N/A"/>
    <e v="#N/A"/>
  </r>
  <r>
    <s v="National Fund for Culture"/>
    <n v="19647"/>
    <s v="Preservação de Bens Imóveis do Patrimônio Histórico, Artístico e Arqueológico de Igarassu - PE"/>
    <s v="Cultural Heritage"/>
    <s v="Acervo"/>
    <x v="0"/>
    <x v="6"/>
    <n v="0"/>
    <x v="4"/>
    <s v="Pernambuco"/>
    <n v="0"/>
    <n v="125000"/>
    <e v="#N/A"/>
    <e v="#N/A"/>
  </r>
  <r>
    <s v="National Fund for Culture"/>
    <n v="18293"/>
    <s v="Primeiro Encontro Internacional de Dramaturgia Contemporânea "/>
    <s v="Performing Arts"/>
    <s v="Teatro"/>
    <x v="0"/>
    <x v="6"/>
    <n v="0"/>
    <x v="5"/>
    <s v="RiodeJaneiro"/>
    <n v="0"/>
    <n v="43800"/>
    <e v="#N/A"/>
    <e v="#N/A"/>
  </r>
  <r>
    <s v="National Fund for Culture"/>
    <n v="16106"/>
    <s v="PRIMEIRO PRÊMIO DE LITERATURA MURILO MENDES"/>
    <s v="Humanities"/>
    <s v="Obras de Referência"/>
    <x v="4"/>
    <x v="6"/>
    <n v="0"/>
    <x v="3"/>
    <s v="MinasGerais"/>
    <n v="0"/>
    <n v="14400"/>
    <e v="#N/A"/>
    <e v="#N/A"/>
  </r>
  <r>
    <s v="National Fund for Culture"/>
    <n v="19119"/>
    <s v="Programa Cultural da UNE para Música e Artes Cênicas"/>
    <s v="Integrated Arts"/>
    <s v="Artes Integradas"/>
    <x v="1"/>
    <x v="6"/>
    <n v="0"/>
    <x v="5"/>
    <s v="RiodeJaneiro"/>
    <n v="0"/>
    <n v="500000"/>
    <e v="#N/A"/>
    <e v="#N/A"/>
  </r>
  <r>
    <s v="National Fund for Culture"/>
    <n v="19839"/>
    <s v="Programa de Bolsas de apoio à tradução de Obras de Escritores Brasileiros."/>
    <s v="Humanities"/>
    <s v="Obras de Referência"/>
    <x v="4"/>
    <x v="6"/>
    <n v="0"/>
    <x v="5"/>
    <s v="RiodeJaneiro"/>
    <n v="0"/>
    <n v="220360"/>
    <e v="#N/A"/>
    <e v="#N/A"/>
  </r>
  <r>
    <s v="National Fund for Culture"/>
    <n v="6756"/>
    <s v="Programa de Cursos 2001 / Basirah - Núcleo de Dança Contemporânea"/>
    <s v="Performing Arts"/>
    <s v="Dança"/>
    <x v="3"/>
    <x v="6"/>
    <n v="0"/>
    <x v="1"/>
    <s v="DistritoFederal"/>
    <n v="0"/>
    <n v="48750"/>
    <e v="#N/A"/>
    <e v="#N/A"/>
  </r>
  <r>
    <s v="National Fund for Culture"/>
    <n v="15033"/>
    <s v="Programação Nacional do Teatro Glauce Rocha "/>
    <s v="Performing Arts"/>
    <s v="Teatro"/>
    <x v="0"/>
    <x v="6"/>
    <n v="0"/>
    <x v="5"/>
    <s v="RiodeJaneiro"/>
    <n v="0"/>
    <n v="100000"/>
    <e v="#N/A"/>
    <e v="#N/A"/>
  </r>
  <r>
    <s v="National Fund for Culture"/>
    <n v="18196"/>
    <s v="Programação Nacional do Teatro Glauce Rocha - 2º Semestre"/>
    <s v="Performing Arts"/>
    <s v="Teatro"/>
    <x v="0"/>
    <x v="6"/>
    <n v="0"/>
    <x v="5"/>
    <s v="RiodeJaneiro"/>
    <n v="0"/>
    <n v="80000"/>
    <e v="#N/A"/>
    <e v="#N/A"/>
  </r>
  <r>
    <s v="National Fund for Culture"/>
    <n v="19844"/>
    <s v="Projeto &quot;Biblioteca Virtual&quot;"/>
    <s v="Humanities"/>
    <s v="Biblioteca"/>
    <x v="3"/>
    <x v="6"/>
    <n v="0"/>
    <x v="5"/>
    <s v="RiodeJaneiro"/>
    <n v="0"/>
    <n v="114280"/>
    <e v="#N/A"/>
    <e v="#N/A"/>
  </r>
  <r>
    <s v="National Fund for Culture"/>
    <n v="15697"/>
    <s v="Projeto 180 Anos de Samba - Noel Rosa &amp; Adoniran Barbosa"/>
    <s v="Music"/>
    <s v="Música Popular"/>
    <x v="4"/>
    <x v="6"/>
    <n v="0"/>
    <x v="12"/>
    <s v="SãoPaulo"/>
    <n v="0"/>
    <n v="55338.6"/>
    <e v="#N/A"/>
    <e v="#N/A"/>
  </r>
  <r>
    <s v="National Fund for Culture"/>
    <n v="17044"/>
    <s v="PROJETO CENTRO CULTURAL DE ENTRE RIOS DO OESTE"/>
    <s v="Cultural Heritage"/>
    <s v="Arquitetônico"/>
    <x v="0"/>
    <x v="6"/>
    <n v="0"/>
    <x v="9"/>
    <s v="Paraná"/>
    <n v="0"/>
    <n v="80000"/>
    <e v="#N/A"/>
    <e v="#N/A"/>
  </r>
  <r>
    <s v="National Fund for Culture"/>
    <n v="19823"/>
    <s v="Projeto Cultural de Cultura, Marketing e Cidadania."/>
    <s v="Humanities"/>
    <s v="Evento Literário"/>
    <x v="3"/>
    <x v="6"/>
    <n v="0"/>
    <x v="4"/>
    <s v="Pernambuco"/>
    <n v="0"/>
    <n v="225000"/>
    <e v="#N/A"/>
    <e v="#N/A"/>
  </r>
  <r>
    <s v="National Fund for Culture"/>
    <n v="18394"/>
    <s v="PROJETO DE CUSTEIO E MANUTENÇÃO DO MUSEU BRASILEIRO DA ESCULTURA"/>
    <s v="Cultural Heritage"/>
    <s v="Museu"/>
    <x v="2"/>
    <x v="6"/>
    <n v="0"/>
    <x v="12"/>
    <s v="SãoPaulo"/>
    <n v="0"/>
    <n v="125000"/>
    <e v="#N/A"/>
    <e v="#N/A"/>
  </r>
  <r>
    <s v="National Fund for Culture"/>
    <n v="18939"/>
    <s v="Projeto Fortaleza Ri e Lazer para Todos - EMENDA"/>
    <s v="Performing Arts"/>
    <s v="Teatro"/>
    <x v="0"/>
    <x v="6"/>
    <n v="0"/>
    <x v="6"/>
    <s v="Ceará"/>
    <n v="0"/>
    <n v="155000"/>
    <e v="#N/A"/>
    <e v="#N/A"/>
  </r>
  <r>
    <s v="National Fund for Culture"/>
    <n v="15162"/>
    <s v="Projeto na Boca de Cena - Festival de Teatro da Região Centro-Oeste_x000d__x000a_ "/>
    <s v="Performing Arts"/>
    <s v="Teatro"/>
    <x v="0"/>
    <x v="6"/>
    <n v="0"/>
    <x v="26"/>
    <s v="MatoGrossodoSul"/>
    <n v="0"/>
    <n v="20000"/>
    <e v="#N/A"/>
    <e v="#N/A"/>
  </r>
  <r>
    <s v="National Fund for Culture"/>
    <n v="19238"/>
    <s v="Projeto Natal"/>
    <s v="Music"/>
    <s v="Música Instrumental"/>
    <x v="4"/>
    <x v="6"/>
    <n v="0"/>
    <x v="5"/>
    <s v="RiodeJaneiro"/>
    <n v="0"/>
    <n v="100000"/>
    <e v="#N/A"/>
    <e v="#N/A"/>
  </r>
  <r>
    <s v="National Fund for Culture"/>
    <n v="15902"/>
    <s v="Projeto Teatro Escola e Comunidade "/>
    <s v="Performing Arts"/>
    <s v="Teatro"/>
    <x v="0"/>
    <x v="6"/>
    <n v="0"/>
    <x v="13"/>
    <s v="Amapá"/>
    <n v="0"/>
    <n v="50000"/>
    <e v="#N/A"/>
    <e v="#N/A"/>
  </r>
  <r>
    <s v="National Fund for Culture"/>
    <n v="16162"/>
    <s v="Promoção do Turismo Cultural com a manunt.das festividades folclóricas e culturais &quot;Carnaval de Rua&quot;"/>
    <s v="Cultural Heritage"/>
    <s v="Artesanato/Folclore"/>
    <x v="1"/>
    <x v="6"/>
    <n v="0"/>
    <x v="3"/>
    <s v="MinasGerais"/>
    <n v="0"/>
    <n v="87360"/>
    <e v="#N/A"/>
    <e v="#N/A"/>
  </r>
  <r>
    <s v="National Fund for Culture"/>
    <n v="19106"/>
    <s v="Promoção e Difusão Cultural em Caucaia - Palco Móvel"/>
    <s v="Cultural Heritage"/>
    <s v="Arquitetônico"/>
    <x v="0"/>
    <x v="6"/>
    <n v="0"/>
    <x v="6"/>
    <s v="Ceará"/>
    <n v="0"/>
    <n v="293350"/>
    <e v="#N/A"/>
    <e v="#N/A"/>
  </r>
  <r>
    <s v="National Fund for Culture"/>
    <n v="18639"/>
    <s v="PROMOÇÃO E DIFUSÃO DA CULTURA"/>
    <s v="Cultural Heritage"/>
    <s v="Arquitetônico"/>
    <x v="0"/>
    <x v="6"/>
    <n v="0"/>
    <x v="10"/>
    <s v="Piauí"/>
    <n v="0"/>
    <n v="300617"/>
    <e v="#N/A"/>
    <e v="#N/A"/>
  </r>
  <r>
    <s v="National Fund for Culture"/>
    <n v="17764"/>
    <s v="Quilombo do Brasil"/>
    <s v="Audiovisual"/>
    <s v="Produção Cinematográfica"/>
    <x v="2"/>
    <x v="6"/>
    <n v="0"/>
    <x v="1"/>
    <s v="DistritoFederal"/>
    <n v="0"/>
    <n v="80000"/>
    <e v="#N/A"/>
    <e v="#N/A"/>
  </r>
  <r>
    <s v="National Fund for Culture"/>
    <n v="18966"/>
    <s v="RAÍZES QUE CURAM-RESGATE DA TRADIÇÃO E CULTURA"/>
    <s v="Cultural Heritage"/>
    <s v="Artesanato/Folclore"/>
    <x v="1"/>
    <x v="6"/>
    <n v="0"/>
    <x v="3"/>
    <s v="MinasGerais"/>
    <n v="0"/>
    <n v="68100"/>
    <e v="#N/A"/>
    <e v="#N/A"/>
  </r>
  <r>
    <s v="National Fund for Culture"/>
    <n v="19838"/>
    <s v="Realização da Exposição do Acervo Raro da FBN."/>
    <s v="Humanities"/>
    <s v="Acervo Bibliográfico"/>
    <x v="0"/>
    <x v="6"/>
    <n v="0"/>
    <x v="5"/>
    <s v="RiodeJaneiro"/>
    <n v="0"/>
    <n v="150000"/>
    <e v="#N/A"/>
    <e v="#N/A"/>
  </r>
  <r>
    <s v="National Fund for Culture"/>
    <n v="17260"/>
    <s v="REALIZAÇÃO DE FESTIVAL FOLCLÓRICO"/>
    <s v="Cultural Heritage"/>
    <s v="Artesanato/Folclore"/>
    <x v="1"/>
    <x v="6"/>
    <n v="0"/>
    <x v="6"/>
    <s v="Ceará"/>
    <n v="0"/>
    <n v="30000"/>
    <e v="#N/A"/>
    <e v="#N/A"/>
  </r>
  <r>
    <s v="National Fund for Culture"/>
    <n v="16273"/>
    <s v="Realização de Obra de Impermeabilização da Cobertura e dos Espelhos dágua "/>
    <s v="Cultural Heritage"/>
    <s v="Arquitetônico"/>
    <x v="0"/>
    <x v="6"/>
    <n v="0"/>
    <x v="1"/>
    <s v="DistritoFederal"/>
    <n v="0"/>
    <n v="48600"/>
    <e v="#N/A"/>
    <e v="#N/A"/>
  </r>
  <r>
    <s v="National Fund for Culture"/>
    <n v="15134"/>
    <s v="Realização de Oficinas de Teatro com Produção de Espetáculos no DF e Entorno-Emenda Parllamentar"/>
    <s v="Performing Arts"/>
    <s v="Teatro"/>
    <x v="0"/>
    <x v="6"/>
    <n v="0"/>
    <x v="1"/>
    <s v="DistritoFederal"/>
    <n v="0"/>
    <n v="75000"/>
    <e v="#N/A"/>
    <e v="#N/A"/>
  </r>
  <r>
    <s v="National Fund for Culture"/>
    <n v="15421"/>
    <s v="Realização do 10ª FERMUPS, Festival Regional da Música Popular e Sertaneja"/>
    <s v="Music"/>
    <s v="Música Popular"/>
    <x v="4"/>
    <x v="6"/>
    <n v="0"/>
    <x v="9"/>
    <s v="Paraná"/>
    <n v="0"/>
    <n v="7500"/>
    <e v="#N/A"/>
    <e v="#N/A"/>
  </r>
  <r>
    <s v="National Fund for Culture"/>
    <n v="17191"/>
    <s v="REALIZAÇÃO DO SEMINÁRIO &quot; MUSEUS, ARQUITETURA E REABILITAÇÃO (OFICINAS DE ARQUITETURA DE MUSEUS)&quot; "/>
    <s v="Cultural Heritage"/>
    <s v="Acervo"/>
    <x v="0"/>
    <x v="6"/>
    <n v="0"/>
    <x v="1"/>
    <s v="DistritoFederal"/>
    <n v="0"/>
    <n v="14060.5"/>
    <e v="#N/A"/>
    <e v="#N/A"/>
  </r>
  <r>
    <s v="National Fund for Culture"/>
    <n v="17937"/>
    <s v="REALIZAÇÃO DO V FESTIVAL DAS CIRANDAS"/>
    <s v="Cultural Heritage"/>
    <s v="Artesanato/Folclore"/>
    <x v="1"/>
    <x v="6"/>
    <n v="0"/>
    <x v="15"/>
    <s v="Amazonas"/>
    <n v="0"/>
    <n v="90000"/>
    <e v="#N/A"/>
    <e v="#N/A"/>
  </r>
  <r>
    <s v="National Fund for Culture"/>
    <n v="17140"/>
    <s v="RECONSTRUÇÃO DO ANEXO II DO MUSEU DA INCONFIDÊNCIA"/>
    <s v="Cultural Heritage"/>
    <s v="Arquitetônico"/>
    <x v="0"/>
    <x v="6"/>
    <n v="0"/>
    <x v="1"/>
    <s v="DistritoFederal"/>
    <n v="0"/>
    <n v="225726.51"/>
    <e v="#N/A"/>
    <e v="#N/A"/>
  </r>
  <r>
    <s v="National Fund for Culture"/>
    <n v="16143"/>
    <s v="RECUPERAÇÃO DA BIBLIOTECA"/>
    <s v="Cultural Heritage"/>
    <s v="Arquitetônico"/>
    <x v="0"/>
    <x v="6"/>
    <n v="0"/>
    <x v="20"/>
    <s v="Alagoas"/>
    <n v="0"/>
    <n v="36656.1"/>
    <e v="#N/A"/>
    <e v="#N/A"/>
  </r>
  <r>
    <s v="National Fund for Culture"/>
    <n v="19854"/>
    <s v="RECUPERAÇÃO DA FACHADA SUL DO MUSEU DE ANTROPOLOGIA DO VALE  DO PARAÍBA"/>
    <s v="Cultural Heritage"/>
    <s v="Museu"/>
    <x v="2"/>
    <x v="6"/>
    <n v="0"/>
    <x v="12"/>
    <s v="SãoPaulo"/>
    <n v="0"/>
    <n v="38819.78"/>
    <e v="#N/A"/>
    <e v="#N/A"/>
  </r>
  <r>
    <s v="National Fund for Culture"/>
    <n v="16295"/>
    <s v="RECUPERAÇÃO DA IGREJA MATRIZ"/>
    <s v="Cultural Heritage"/>
    <s v="Arquitetônico"/>
    <x v="0"/>
    <x v="6"/>
    <n v="0"/>
    <x v="21"/>
    <s v="Bahia"/>
    <n v="0"/>
    <n v="150000"/>
    <e v="#N/A"/>
    <e v="#N/A"/>
  </r>
  <r>
    <s v="National Fund for Culture"/>
    <n v="18184"/>
    <s v="Recuperação da Memória do Teatro Brasileiro: o acervo SBAT"/>
    <s v="Performing Arts"/>
    <s v="Teatro"/>
    <x v="0"/>
    <x v="6"/>
    <n v="0"/>
    <x v="5"/>
    <s v="RiodeJaneiro"/>
    <n v="0"/>
    <n v="70000"/>
    <e v="#N/A"/>
    <e v="#N/A"/>
  </r>
  <r>
    <s v="National Fund for Culture"/>
    <n v="16611"/>
    <s v="RECUPERAÇÃO DO MUSEU HISTÓRICO REGIONAL SABORU YAMANAKA"/>
    <s v="Cultural Heritage"/>
    <s v="Arquitetônico"/>
    <x v="0"/>
    <x v="6"/>
    <n v="0"/>
    <x v="12"/>
    <s v="SãoPaulo"/>
    <n v="0"/>
    <n v="123130.65"/>
    <e v="#N/A"/>
    <e v="#N/A"/>
  </r>
  <r>
    <s v="National Fund for Culture"/>
    <n v="17156"/>
    <s v="RECUPERAÇÃO DO SANTUÁRIO SAGRADO CORAÇÃO DE JESUS"/>
    <s v="Cultural Heritage"/>
    <s v="Arquitetônico"/>
    <x v="0"/>
    <x v="6"/>
    <n v="0"/>
    <x v="22"/>
    <s v="SantaCatarina"/>
    <n v="0"/>
    <n v="37500"/>
    <e v="#N/A"/>
    <e v="#N/A"/>
  </r>
  <r>
    <s v="National Fund for Culture"/>
    <n v="16587"/>
    <s v="RECUPERAÇÃO E MODERNIZAÇÃO DAS INSTALAÇÕES"/>
    <s v="Cultural Heritage"/>
    <s v="Acervo"/>
    <x v="0"/>
    <x v="6"/>
    <n v="0"/>
    <x v="1"/>
    <s v="DistritoFederal"/>
    <n v="0"/>
    <n v="152800"/>
    <e v="#N/A"/>
    <e v="#N/A"/>
  </r>
  <r>
    <s v="National Fund for Culture"/>
    <n v="16150"/>
    <s v="Recuperação e Reforma do Teatro Odillon Costa com Aquisição de Equipamentos e Material Permanente"/>
    <s v="Cultural Heritage"/>
    <s v="Arquitetônico"/>
    <x v="0"/>
    <x v="6"/>
    <n v="0"/>
    <x v="21"/>
    <s v="Bahia"/>
    <n v="0"/>
    <n v="33064.03"/>
    <e v="#N/A"/>
    <e v="#N/A"/>
  </r>
  <r>
    <s v="National Fund for Culture"/>
    <n v="18439"/>
    <s v="RECUPERAÇÃO FÍSICA O PRÉDIO DO MUSEU NACIONAL DE BELAS ARTES"/>
    <s v="Cultural Heritage"/>
    <s v="Arquitetônico"/>
    <x v="0"/>
    <x v="6"/>
    <n v="0"/>
    <x v="5"/>
    <s v="RiodeJaneiro"/>
    <n v="0"/>
    <n v="469000"/>
    <e v="#N/A"/>
    <e v="#N/A"/>
  </r>
  <r>
    <s v="National Fund for Culture"/>
    <n v="17027"/>
    <s v="REFORMA DA BIBLIOTECA E AMPLIAÇÃO DE UM CENTRO CULTURAL"/>
    <s v="Cultural Heritage"/>
    <s v="Arquitetônico"/>
    <x v="0"/>
    <x v="6"/>
    <n v="0"/>
    <x v="3"/>
    <s v="MinasGerais"/>
    <n v="0"/>
    <n v="96000"/>
    <e v="#N/A"/>
    <e v="#N/A"/>
  </r>
  <r>
    <s v="National Fund for Culture"/>
    <n v="18581"/>
    <s v="REFORMA DA BIBLIOTECA PÚBLICA EPIPHÂNEO DÓRIA"/>
    <s v="Cultural Heritage"/>
    <s v="Arquitetônico"/>
    <x v="0"/>
    <x v="6"/>
    <n v="0"/>
    <x v="7"/>
    <s v="Sergipe"/>
    <n v="0"/>
    <n v="396055.69"/>
    <e v="#N/A"/>
    <e v="#N/A"/>
  </r>
  <r>
    <s v="National Fund for Culture"/>
    <n v="16120"/>
    <s v="REFORMA DA CASA DA BANDA MUNICIPAL DE FORMOSA"/>
    <s v="Cultural Heritage"/>
    <s v="Arquitetônico"/>
    <x v="0"/>
    <x v="6"/>
    <n v="0"/>
    <x v="14"/>
    <s v="Goiás"/>
    <n v="0"/>
    <n v="10000"/>
    <e v="#N/A"/>
    <e v="#N/A"/>
  </r>
  <r>
    <s v="National Fund for Culture"/>
    <n v="17295"/>
    <s v="REFORMA DA CASA DA CULTURA"/>
    <s v="Cultural Heritage"/>
    <s v="Arquitetônico"/>
    <x v="0"/>
    <x v="6"/>
    <n v="0"/>
    <x v="12"/>
    <s v="SãoPaulo"/>
    <n v="0"/>
    <n v="40000"/>
    <e v="#N/A"/>
    <e v="#N/A"/>
  </r>
  <r>
    <s v="National Fund for Culture"/>
    <n v="16104"/>
    <s v="REFORMA DA CASA DA CULTURA DE NORTELÂNDIA - MT"/>
    <s v="Cultural Heritage"/>
    <s v="Arquitetônico"/>
    <x v="0"/>
    <x v="6"/>
    <n v="0"/>
    <x v="18"/>
    <s v="MatoGrosso"/>
    <n v="0"/>
    <n v="70000"/>
    <e v="#N/A"/>
    <e v="#N/A"/>
  </r>
  <r>
    <s v="National Fund for Culture"/>
    <n v="6124"/>
    <s v="REFORMA DA CATEDRAL DIOCESANA"/>
    <s v="Cultural Heritage"/>
    <s v="Arquitetônico"/>
    <x v="0"/>
    <x v="6"/>
    <n v="0"/>
    <x v="0"/>
    <s v="RioGrandedoSul"/>
    <n v="0"/>
    <n v="90974.1"/>
    <e v="#N/A"/>
    <e v="#N/A"/>
  </r>
  <r>
    <s v="National Fund for Culture"/>
    <n v="18412"/>
    <s v="REFORMA DA GALERIA MUNICIPAL DE ARTE                                    "/>
    <s v="Cultural Heritage"/>
    <s v="Arquitetônico"/>
    <x v="0"/>
    <x v="6"/>
    <n v="0"/>
    <x v="18"/>
    <s v="MatoGrosso"/>
    <n v="0"/>
    <n v="204100"/>
    <e v="#N/A"/>
    <e v="#N/A"/>
  </r>
  <r>
    <s v="National Fund for Culture"/>
    <n v="2731"/>
    <s v="REFORMA DA IGREJA"/>
    <s v="Cultural Heritage"/>
    <s v="Arquitetônico"/>
    <x v="0"/>
    <x v="6"/>
    <n v="0"/>
    <x v="8"/>
    <s v="Paraíba"/>
    <n v="0"/>
    <n v="60000"/>
    <e v="#N/A"/>
    <e v="#N/A"/>
  </r>
  <r>
    <s v="National Fund for Culture"/>
    <n v="16124"/>
    <s v="REFORMA DA IGREJA DE NOSSA SENHORA DO PATROCÍNIO EM FORTALEZA"/>
    <s v="Cultural Heritage"/>
    <s v="Arquitetônico"/>
    <x v="0"/>
    <x v="6"/>
    <n v="0"/>
    <x v="6"/>
    <s v="Ceará"/>
    <n v="0"/>
    <n v="75000"/>
    <e v="#N/A"/>
    <e v="#N/A"/>
  </r>
  <r>
    <s v="National Fund for Culture"/>
    <n v="16384"/>
    <s v="REFORMA DA SEDE DA FUNDAÇÃO CULTURAL QUILOMBO DO AMBRÓSIO "/>
    <s v="Cultural Heritage"/>
    <s v="Arquitetônico"/>
    <x v="0"/>
    <x v="6"/>
    <n v="0"/>
    <x v="3"/>
    <s v="MinasGerais"/>
    <n v="0"/>
    <n v="80000"/>
    <e v="#N/A"/>
    <e v="#N/A"/>
  </r>
  <r>
    <s v="National Fund for Culture"/>
    <n v="16430"/>
    <s v="REFORMA DAS INSTALAÇÕES DO ARQUIVO HISTÓRICO MUNICIPAL E AQUISIÇÃO DE EQUIPAMENTOS"/>
    <s v="Cultural Heritage"/>
    <s v="História"/>
    <x v="1"/>
    <x v="6"/>
    <n v="0"/>
    <x v="22"/>
    <s v="SantaCatarina"/>
    <n v="0"/>
    <n v="114207"/>
    <e v="#N/A"/>
    <e v="#N/A"/>
  </r>
  <r>
    <s v="National Fund for Culture"/>
    <n v="2705"/>
    <s v="REFORMA DE PATRIMÔNIO"/>
    <s v="Cultural Heritage"/>
    <s v="Arquitetônico"/>
    <x v="0"/>
    <x v="6"/>
    <n v="0"/>
    <x v="9"/>
    <s v="Paraná"/>
    <n v="0"/>
    <n v="70000"/>
    <e v="#N/A"/>
    <e v="#N/A"/>
  </r>
  <r>
    <s v="National Fund for Culture"/>
    <n v="996617"/>
    <s v="REFORMA DE PATRIMÔNIO HISTÓRICO"/>
    <s v="Cultural Heritage"/>
    <s v="Arquitetônico"/>
    <x v="0"/>
    <x v="6"/>
    <n v="0"/>
    <x v="14"/>
    <s v="Goiás"/>
    <n v="0"/>
    <n v="32353.16"/>
    <e v="#N/A"/>
    <e v="#N/A"/>
  </r>
  <r>
    <s v="National Fund for Culture"/>
    <n v="16685"/>
    <s v="REFORMA DO ANTIGO MERCADO MUNICIPAL PARA IMPLANTAÇÃO DO CENTRO CULTURAL"/>
    <s v="Cultural Heritage"/>
    <s v="Arquitetônico"/>
    <x v="0"/>
    <x v="6"/>
    <n v="0"/>
    <x v="4"/>
    <s v="Pernambuco"/>
    <n v="0"/>
    <n v="85198.79"/>
    <e v="#N/A"/>
    <e v="#N/A"/>
  </r>
  <r>
    <s v="National Fund for Culture"/>
    <n v="18585"/>
    <s v="REFORMA DO AUDITÓRIO LOURIVAL BATISTA"/>
    <s v="Cultural Heritage"/>
    <s v="Arquitetônico"/>
    <x v="0"/>
    <x v="6"/>
    <n v="0"/>
    <x v="7"/>
    <s v="Sergipe"/>
    <n v="0"/>
    <n v="477207.41"/>
    <e v="#N/A"/>
    <e v="#N/A"/>
  </r>
  <r>
    <s v="National Fund for Culture"/>
    <n v="16381"/>
    <s v="REFORMA DO AUDITÓRIO PARA SALA DE ESPETÁCULO"/>
    <s v="Cultural Heritage"/>
    <s v="Arquitetônico"/>
    <x v="0"/>
    <x v="6"/>
    <n v="0"/>
    <x v="25"/>
    <s v="Acre"/>
    <n v="0"/>
    <n v="37615"/>
    <e v="#N/A"/>
    <e v="#N/A"/>
  </r>
  <r>
    <s v="National Fund for Culture"/>
    <n v="6088"/>
    <s v="Reforma do Centro Cultura"/>
    <s v="Cultural Heritage"/>
    <s v="Arquitetônico"/>
    <x v="0"/>
    <x v="6"/>
    <n v="0"/>
    <x v="4"/>
    <s v="Pernambuco"/>
    <n v="0"/>
    <n v="70000"/>
    <e v="#N/A"/>
    <e v="#N/A"/>
  </r>
  <r>
    <s v="National Fund for Culture"/>
    <n v="16837"/>
    <s v="REFORMA DO ESPAÇO CULTURAL TEATRO DE ARENA"/>
    <s v="Cultural Heritage"/>
    <s v="Arquitetônico"/>
    <x v="0"/>
    <x v="6"/>
    <n v="0"/>
    <x v="18"/>
    <s v="MatoGrosso"/>
    <n v="0"/>
    <n v="89597.57"/>
    <e v="#N/A"/>
    <e v="#N/A"/>
  </r>
  <r>
    <s v="National Fund for Culture"/>
    <n v="2392"/>
    <s v="Reforma do prédio da prefeitura Municipal de Lagarto"/>
    <s v="Cultural Heritage"/>
    <s v="Arquitetônico"/>
    <x v="0"/>
    <x v="6"/>
    <n v="0"/>
    <x v="7"/>
    <s v="Sergipe"/>
    <n v="0"/>
    <n v="70000"/>
    <e v="#N/A"/>
    <e v="#N/A"/>
  </r>
  <r>
    <s v="National Fund for Culture"/>
    <n v="15389"/>
    <s v="Reforma do Teatro Dulcina de Moraes"/>
    <s v="Performing Arts"/>
    <s v="Teatro"/>
    <x v="0"/>
    <x v="6"/>
    <n v="0"/>
    <x v="1"/>
    <s v="DistritoFederal"/>
    <n v="0"/>
    <n v="52688.7"/>
    <e v="#N/A"/>
    <e v="#N/A"/>
  </r>
  <r>
    <s v="National Fund for Culture"/>
    <n v="16871"/>
    <s v="REFORMA DOS QUARTÉIS DE CONGADA DE UBERLÂNDIA"/>
    <s v="Cultural Heritage"/>
    <s v="Arquitetônico"/>
    <x v="0"/>
    <x v="6"/>
    <n v="0"/>
    <x v="3"/>
    <s v="MinasGerais"/>
    <n v="0"/>
    <n v="150000"/>
    <e v="#N/A"/>
    <e v="#N/A"/>
  </r>
  <r>
    <s v="National Fund for Culture"/>
    <n v="16829"/>
    <s v="REFORMA E AMPLIAÇÃO DA CADA DA CULTURA"/>
    <s v="Cultural Heritage"/>
    <s v="Arquitetônico"/>
    <x v="0"/>
    <x v="6"/>
    <n v="0"/>
    <x v="20"/>
    <s v="Alagoas"/>
    <n v="0"/>
    <n v="90749.2"/>
    <e v="#N/A"/>
    <e v="#N/A"/>
  </r>
  <r>
    <s v="National Fund for Culture"/>
    <n v="19036"/>
    <s v="REFORMA E AMPLIAÇÃO DA CASA DA CULTURA"/>
    <s v="Cultural Heritage"/>
    <s v="Arquitetônico"/>
    <x v="0"/>
    <x v="6"/>
    <n v="0"/>
    <x v="2"/>
    <s v="Tocantins"/>
    <n v="0"/>
    <n v="157642.03"/>
    <e v="#N/A"/>
    <e v="#N/A"/>
  </r>
  <r>
    <s v="National Fund for Culture"/>
    <n v="16303"/>
    <s v="REFORMA E AMPLIAÇÃO DE IGREJA"/>
    <s v="Cultural Heritage"/>
    <s v="Arquitetônico"/>
    <x v="0"/>
    <x v="6"/>
    <n v="0"/>
    <x v="10"/>
    <s v="Piauí"/>
    <n v="0"/>
    <n v="77778"/>
    <e v="#N/A"/>
    <e v="#N/A"/>
  </r>
  <r>
    <s v="National Fund for Culture"/>
    <n v="17005"/>
    <s v="REFORMA E AMPLIAÇÃO DO CENTRO CULTURAL"/>
    <s v="Cultural Heritage"/>
    <s v="Arquitetônico"/>
    <x v="0"/>
    <x v="6"/>
    <n v="0"/>
    <x v="20"/>
    <s v="Alagoas"/>
    <n v="0"/>
    <n v="114000"/>
    <e v="#N/A"/>
    <e v="#N/A"/>
  </r>
  <r>
    <s v="National Fund for Culture"/>
    <n v="16326"/>
    <s v="REFORMA E AMPLIAÇÃO DO CENTRO CULTURAL DE SANTA JULIANA"/>
    <s v="Cultural Heritage"/>
    <s v="Arquitetônico"/>
    <x v="0"/>
    <x v="6"/>
    <n v="0"/>
    <x v="3"/>
    <s v="MinasGerais"/>
    <n v="0"/>
    <n v="111094.85"/>
    <e v="#N/A"/>
    <e v="#N/A"/>
  </r>
  <r>
    <s v="National Fund for Culture"/>
    <n v="16325"/>
    <s v="REFORMA E AMPLIAÇÃO DO MUSEU NOVA PONTE    "/>
    <s v="Cultural Heritage"/>
    <s v="Arquitetônico"/>
    <x v="0"/>
    <x v="6"/>
    <n v="0"/>
    <x v="3"/>
    <s v="MinasGerais"/>
    <n v="0"/>
    <n v="70000"/>
    <e v="#N/A"/>
    <e v="#N/A"/>
  </r>
  <r>
    <s v="National Fund for Culture"/>
    <n v="19072"/>
    <s v="REFORMA E MODERNIZAÇÃO DA FUNDAÇÃO CASA RUI BARBOSA - 2ª  ETAPA"/>
    <s v="Cultural Heritage"/>
    <s v="Arquitetônico"/>
    <x v="0"/>
    <x v="6"/>
    <n v="0"/>
    <x v="5"/>
    <s v="RiodeJaneiro"/>
    <n v="0"/>
    <n v="400000"/>
    <e v="#N/A"/>
    <e v="#N/A"/>
  </r>
  <r>
    <s v="National Fund for Culture"/>
    <n v="19045"/>
    <s v="REFORMA E MODERNIZAÇÃO DE CENTRO CULTURAL"/>
    <s v="Cultural Heritage"/>
    <s v="Arquitetônico"/>
    <x v="0"/>
    <x v="6"/>
    <n v="0"/>
    <x v="6"/>
    <s v="Ceará"/>
    <n v="0"/>
    <n v="119188"/>
    <e v="#N/A"/>
    <e v="#N/A"/>
  </r>
  <r>
    <s v="National Fund for Culture"/>
    <n v="16958"/>
    <s v="REFORMA E MODERNIZAÇÃO DO CENTRO CULTURAL"/>
    <s v="Cultural Heritage"/>
    <s v="Arquitetônico"/>
    <x v="0"/>
    <x v="6"/>
    <n v="0"/>
    <x v="12"/>
    <s v="SãoPaulo"/>
    <n v="0"/>
    <n v="72000"/>
    <e v="#N/A"/>
    <e v="#N/A"/>
  </r>
  <r>
    <s v="National Fund for Culture"/>
    <n v="16887"/>
    <s v="REFORMA E MODERNIZAÇÃO DO ESPAÇO CULTURAL PEÑAROL - 1 ETAPA"/>
    <s v="Cultural Heritage"/>
    <s v="Arquitetônico"/>
    <x v="0"/>
    <x v="6"/>
    <n v="0"/>
    <x v="4"/>
    <s v="Pernambuco"/>
    <n v="0"/>
    <n v="100000"/>
    <e v="#N/A"/>
    <e v="#N/A"/>
  </r>
  <r>
    <s v="National Fund for Culture"/>
    <n v="16368"/>
    <s v="REFORMA E MODERNIZAÇÃO DO TEATRO CARLOS GOMES"/>
    <s v="Cultural Heritage"/>
    <s v="Arquitetônico"/>
    <x v="0"/>
    <x v="6"/>
    <n v="0"/>
    <x v="22"/>
    <s v="SantaCatarina"/>
    <n v="0"/>
    <n v="590000"/>
    <e v="#N/A"/>
    <e v="#N/A"/>
  </r>
  <r>
    <s v="National Fund for Culture"/>
    <n v="996638"/>
    <s v="REFORMA GERAL DA CASA DA CULTURA"/>
    <s v="Cultural Heritage"/>
    <s v="Arquitetônico"/>
    <x v="0"/>
    <x v="6"/>
    <n v="0"/>
    <x v="22"/>
    <s v="SantaCatarina"/>
    <n v="0"/>
    <n v="27508.61"/>
    <e v="#N/A"/>
    <e v="#N/A"/>
  </r>
  <r>
    <s v="National Fund for Culture"/>
    <n v="18555"/>
    <s v="REFORMA, AMPLIAÇÃO E EQUIPAMENTO DO CINE-TEATRO DO MUNICÍPIO DE SOLÂNDIA"/>
    <s v="Cultural Heritage"/>
    <s v="Arquitetônico"/>
    <x v="0"/>
    <x v="6"/>
    <n v="0"/>
    <x v="8"/>
    <s v="Paraíba"/>
    <n v="0"/>
    <n v="88900"/>
    <e v="#N/A"/>
    <e v="#N/A"/>
  </r>
  <r>
    <s v="National Fund for Culture"/>
    <n v="997954"/>
    <s v="REFORMA, AMPLIAÇÃO E EQUIPAMENTOS DE CENTRO CULTURAL"/>
    <s v="Cultural Heritage"/>
    <s v="Arquitetônico"/>
    <x v="0"/>
    <x v="6"/>
    <n v="0"/>
    <x v="19"/>
    <s v="RioGrandedoNorte"/>
    <n v="0"/>
    <n v="100000"/>
    <e v="#N/A"/>
    <e v="#N/A"/>
  </r>
  <r>
    <s v="National Fund for Culture"/>
    <n v="18493"/>
    <s v="REFORMA, RESTAURO E ADEUAÇÃO DO ANTIGO PRÉDIO DO DOPS"/>
    <s v="Cultural Heritage"/>
    <s v="Arquitetônico"/>
    <x v="0"/>
    <x v="6"/>
    <n v="0"/>
    <x v="12"/>
    <s v="SãoPaulo"/>
    <n v="0"/>
    <n v="4346261.6399999997"/>
    <e v="#N/A"/>
    <e v="#N/A"/>
  </r>
  <r>
    <s v="National Fund for Culture"/>
    <n v="19393"/>
    <s v="RENOVAÇÃO ASSINATURAS DE PERIÓDICOS"/>
    <s v="Cultural Heritage"/>
    <s v="Arquitetônico"/>
    <x v="0"/>
    <x v="6"/>
    <n v="0"/>
    <x v="1"/>
    <s v="DistritoFederal"/>
    <n v="0"/>
    <n v="80000"/>
    <e v="#N/A"/>
    <e v="#N/A"/>
  </r>
  <r>
    <s v="National Fund for Culture"/>
    <n v="19842"/>
    <s v="Resgate e divulgação do acervo precioso da FBN"/>
    <s v="Humanities"/>
    <s v="Acervo Bibliográfico"/>
    <x v="0"/>
    <x v="6"/>
    <n v="0"/>
    <x v="5"/>
    <s v="RiodeJaneiro"/>
    <n v="0"/>
    <n v="212570"/>
    <e v="#N/A"/>
    <e v="#N/A"/>
  </r>
  <r>
    <s v="National Fund for Culture"/>
    <n v="17199"/>
    <s v="RESGATE HISTÓRICO-CULTURAL DO RIO MUTARI - EDUCAÇÃO PATRIMONIAL E CULTURAL"/>
    <s v="Cultural Heritage"/>
    <s v="Cultura Indígena"/>
    <x v="3"/>
    <x v="6"/>
    <n v="0"/>
    <x v="21"/>
    <s v="Bahia"/>
    <n v="0"/>
    <n v="11553.3"/>
    <e v="#N/A"/>
    <e v="#N/A"/>
  </r>
  <r>
    <s v="National Fund for Culture"/>
    <n v="16171"/>
    <s v="RESTAURAÇÃO  DO ARQUIVO PÚBLICO DO PIAUÍ - CASA ANÍSIO BRITO"/>
    <s v="Cultural Heritage"/>
    <s v="Arquitetônico"/>
    <x v="0"/>
    <x v="6"/>
    <n v="0"/>
    <x v="10"/>
    <s v="Piauí"/>
    <n v="0"/>
    <n v="118800"/>
    <e v="#N/A"/>
    <e v="#N/A"/>
  </r>
  <r>
    <s v="National Fund for Culture"/>
    <n v="18707"/>
    <s v="RESTAURAÇÃO ARTÍSTICA E ESTRUTURAL DA IGREJA DE SÃO FRANCISCO DE ASSIS."/>
    <s v="Cultural Heritage"/>
    <s v="Arquitetônico"/>
    <x v="0"/>
    <x v="6"/>
    <n v="0"/>
    <x v="3"/>
    <s v="MinasGerais"/>
    <n v="0"/>
    <n v="150000"/>
    <e v="#N/A"/>
    <e v="#N/A"/>
  </r>
  <r>
    <s v="National Fund for Culture"/>
    <n v="16641"/>
    <s v="RESTAURAÇÃO DA CAPELA DE SÃO FRANCISCO EM IPUEIRAS "/>
    <s v="Cultural Heritage"/>
    <s v="Arquitetônico"/>
    <x v="0"/>
    <x v="6"/>
    <n v="0"/>
    <x v="2"/>
    <s v="Tocantins"/>
    <n v="0"/>
    <n v="80000"/>
    <e v="#N/A"/>
    <e v="#N/A"/>
  </r>
  <r>
    <s v="National Fund for Culture"/>
    <n v="16166"/>
    <s v="RESTAURAÇÃO DA CASA DA CULTURA"/>
    <s v="Cultural Heritage"/>
    <s v="Arquitetônico"/>
    <x v="0"/>
    <x v="6"/>
    <n v="0"/>
    <x v="9"/>
    <s v="Paraná"/>
    <n v="0"/>
    <n v="95546.36"/>
    <e v="#N/A"/>
    <e v="#N/A"/>
  </r>
  <r>
    <s v="National Fund for Culture"/>
    <n v="16163"/>
    <s v="RESTAURAÇÃO DA CASA DA GLÓRIA"/>
    <s v="Cultural Heritage"/>
    <s v="Arquitetônico"/>
    <x v="0"/>
    <x v="6"/>
    <n v="0"/>
    <x v="3"/>
    <s v="MinasGerais"/>
    <n v="0"/>
    <n v="62500"/>
    <e v="#N/A"/>
    <e v="#N/A"/>
  </r>
  <r>
    <s v="National Fund for Culture"/>
    <n v="16322"/>
    <s v="RESTAURAÇÃO DA CATEDRAL NOSSA SENHORA DA CONCEIÇÃO."/>
    <s v="Cultural Heritage"/>
    <s v="Arquitetônico"/>
    <x v="0"/>
    <x v="6"/>
    <n v="0"/>
    <x v="25"/>
    <s v="Acre"/>
    <n v="0"/>
    <n v="74699.5"/>
    <e v="#N/A"/>
    <e v="#N/A"/>
  </r>
  <r>
    <s v="National Fund for Culture"/>
    <n v="16653"/>
    <s v="RESTAURAÇÃO DA IGREJA MATRIZ DE SANTO AMARO"/>
    <s v="Cultural Heritage"/>
    <s v="Arquitetônico"/>
    <x v="0"/>
    <x v="6"/>
    <n v="0"/>
    <x v="7"/>
    <s v="Sergipe"/>
    <n v="0"/>
    <n v="107208.54"/>
    <e v="#N/A"/>
    <e v="#N/A"/>
  </r>
  <r>
    <s v="National Fund for Culture"/>
    <n v="3224"/>
    <s v="Restauração da Igreja Nossa Senhora da Penha de França"/>
    <s v="Cultural Heritage"/>
    <s v="Arquitetônico"/>
    <x v="0"/>
    <x v="6"/>
    <n v="0"/>
    <x v="14"/>
    <s v="Goiás"/>
    <n v="0"/>
    <n v="37000"/>
    <e v="#N/A"/>
    <e v="#N/A"/>
  </r>
  <r>
    <s v="National Fund for Culture"/>
    <n v="16682"/>
    <s v="RESTAURAÇÃO DA IGREJA NOSSA SENHORA DO ROSÁRIO"/>
    <s v="Cultural Heritage"/>
    <s v="Arquitetônico"/>
    <x v="0"/>
    <x v="6"/>
    <n v="0"/>
    <x v="3"/>
    <s v="MinasGerais"/>
    <n v="0"/>
    <n v="70000"/>
    <e v="#N/A"/>
    <e v="#N/A"/>
  </r>
  <r>
    <s v="National Fund for Culture"/>
    <n v="19060"/>
    <s v="RESTAURAÇÃO DA IGREJA SÃO VICENTE DE PAULO"/>
    <s v="Cultural Heritage"/>
    <s v="Arquitetônico"/>
    <x v="0"/>
    <x v="6"/>
    <n v="0"/>
    <x v="22"/>
    <s v="SantaCatarina"/>
    <n v="0"/>
    <n v="125000"/>
    <e v="#N/A"/>
    <e v="#N/A"/>
  </r>
  <r>
    <s v="National Fund for Culture"/>
    <n v="3175"/>
    <s v="Restauração da Ponte do Imperador e Urbanização do Entorno"/>
    <s v="Cultural Heritage"/>
    <s v="Arquitetônico"/>
    <x v="0"/>
    <x v="6"/>
    <n v="0"/>
    <x v="0"/>
    <s v="RioGrandedoSul"/>
    <n v="0"/>
    <n v="146400"/>
    <e v="#N/A"/>
    <e v="#N/A"/>
  </r>
  <r>
    <s v="National Fund for Culture"/>
    <n v="17146"/>
    <s v="RESTAURAÇÃO DE CENTRO HISTÓRICO"/>
    <s v="Cultural Heritage"/>
    <s v="Arquitetônico"/>
    <x v="0"/>
    <x v="6"/>
    <n v="0"/>
    <x v="9"/>
    <s v="Paraná"/>
    <n v="0"/>
    <n v="125000"/>
    <e v="#N/A"/>
    <e v="#N/A"/>
  </r>
  <r>
    <s v="National Fund for Culture"/>
    <n v="16996"/>
    <s v="RESTAURAÇÃO DE CENTROS HISTÓRICOS"/>
    <s v="Cultural Heritage"/>
    <s v="Arquitetônico"/>
    <x v="0"/>
    <x v="6"/>
    <n v="0"/>
    <x v="5"/>
    <s v="RiodeJaneiro"/>
    <n v="0"/>
    <n v="100000"/>
    <e v="#N/A"/>
    <e v="#N/A"/>
  </r>
  <r>
    <s v="National Fund for Culture"/>
    <n v="16139"/>
    <s v="Restauração de Obras, Preservação de Instalações e Documentação Reserva Técnica do Museu do Pontal"/>
    <s v="Cultural Heritage"/>
    <s v="Arquitetônico"/>
    <x v="0"/>
    <x v="6"/>
    <n v="0"/>
    <x v="5"/>
    <s v="RiodeJaneiro"/>
    <n v="0"/>
    <n v="170000"/>
    <e v="#N/A"/>
    <e v="#N/A"/>
  </r>
  <r>
    <s v="National Fund for Culture"/>
    <n v="16992"/>
    <s v="RESTAURAÇÃO DE PRÉDIO PÚBLICO PARA EVENTOS CULTURAIS"/>
    <s v="Cultural Heritage"/>
    <s v="Arquitetônico"/>
    <x v="0"/>
    <x v="6"/>
    <n v="0"/>
    <x v="9"/>
    <s v="Paraná"/>
    <n v="0"/>
    <n v="62500"/>
    <e v="#N/A"/>
    <e v="#N/A"/>
  </r>
  <r>
    <s v="National Fund for Culture"/>
    <n v="17151"/>
    <s v="RESTAURAÇÃO DO ALTAR DIRETO DA IGREJA MATRIZ DE SANT'ANNA (ÚLTIMA FASE)"/>
    <s v="Cultural Heritage"/>
    <s v="Arquitetônico"/>
    <x v="0"/>
    <x v="6"/>
    <n v="0"/>
    <x v="12"/>
    <s v="SãoPaulo"/>
    <n v="0"/>
    <n v="157100"/>
    <e v="#N/A"/>
    <e v="#N/A"/>
  </r>
  <r>
    <s v="National Fund for Culture"/>
    <n v="6814"/>
    <s v="RESTAURAÇÃO DO FORRO E ALTARES DA IGREJA DE NOSSA SENHORA DA PENHA"/>
    <s v="Cultural Heritage"/>
    <s v="Arquitetônico"/>
    <x v="0"/>
    <x v="6"/>
    <n v="0"/>
    <x v="3"/>
    <s v="MinasGerais"/>
    <n v="0"/>
    <n v="14400"/>
    <e v="#N/A"/>
    <e v="#N/A"/>
  </r>
  <r>
    <s v="National Fund for Culture"/>
    <n v="16578"/>
    <s v="RESTAURAÇÃO DO MONUMENTO NACIONAL AOS MORTOS DA II GUERRA MUNDIAL"/>
    <s v="Cultural Heritage"/>
    <s v="Arquitetônico"/>
    <x v="0"/>
    <x v="6"/>
    <n v="0"/>
    <x v="1"/>
    <s v="DistritoFederal"/>
    <n v="0"/>
    <n v="172224"/>
    <e v="#N/A"/>
    <e v="#N/A"/>
  </r>
  <r>
    <s v="National Fund for Culture"/>
    <n v="16728"/>
    <s v="RESTAURAÇÃO DO ÓRGÃO DA CATEDRAL DE UBERABA"/>
    <s v="Cultural Heritage"/>
    <s v="Arquitetônico"/>
    <x v="0"/>
    <x v="6"/>
    <n v="0"/>
    <x v="3"/>
    <s v="MinasGerais"/>
    <n v="0"/>
    <n v="62500"/>
    <e v="#N/A"/>
    <e v="#N/A"/>
  </r>
  <r>
    <s v="National Fund for Culture"/>
    <n v="18580"/>
    <s v="RESTAURAÇÃO DO PRÉDIO ANTIGO DO CENTRO DE TURISMO"/>
    <s v="Cultural Heritage"/>
    <s v="Arquitetônico"/>
    <x v="0"/>
    <x v="6"/>
    <n v="0"/>
    <x v="7"/>
    <s v="Sergipe"/>
    <n v="0"/>
    <n v="159548.32"/>
    <e v="#N/A"/>
    <e v="#N/A"/>
  </r>
  <r>
    <s v="National Fund for Culture"/>
    <n v="18584"/>
    <s v="RESTAURAÇÃO DO PRÉDIO ANTIGO DO QUARTEL DA POLÍCIA MILITAR "/>
    <s v="Cultural Heritage"/>
    <s v="Arquitetônico"/>
    <x v="0"/>
    <x v="6"/>
    <n v="0"/>
    <x v="7"/>
    <s v="Sergipe"/>
    <n v="0"/>
    <n v="495386.04"/>
    <e v="#N/A"/>
    <e v="#N/A"/>
  </r>
  <r>
    <s v="National Fund for Culture"/>
    <n v="2263"/>
    <s v="RESTAURAÇÃO DO PRÉDIO DA CASA DE CÂMARA E CADEIA"/>
    <s v="Cultural Heritage"/>
    <s v="Arquitetônico"/>
    <x v="0"/>
    <x v="6"/>
    <n v="0"/>
    <x v="20"/>
    <s v="Alagoas"/>
    <n v="0"/>
    <n v="99238.18"/>
    <e v="#N/A"/>
    <e v="#N/A"/>
  </r>
  <r>
    <s v="National Fund for Culture"/>
    <n v="16173"/>
    <s v="RESTAURAÇÃO DO SOBRADO DO MAJOR SELEMÉRICO"/>
    <s v="Cultural Heritage"/>
    <s v="Arquitetônico"/>
    <x v="0"/>
    <x v="6"/>
    <n v="0"/>
    <x v="10"/>
    <s v="Piauí"/>
    <n v="0"/>
    <n v="36022.03"/>
    <e v="#N/A"/>
    <e v="#N/A"/>
  </r>
  <r>
    <s v="National Fund for Culture"/>
    <n v="17139"/>
    <s v="RESTAURAÇÃO DO SOLAR DA BARONESA "/>
    <s v="Cultural Heritage"/>
    <s v="Arquitetônico"/>
    <x v="0"/>
    <x v="6"/>
    <n v="0"/>
    <x v="3"/>
    <s v="MinasGerais"/>
    <n v="0"/>
    <n v="108527.28"/>
    <e v="#N/A"/>
    <e v="#N/A"/>
  </r>
  <r>
    <s v="National Fund for Culture"/>
    <n v="16418"/>
    <s v="RESTAURAÇÃO DOS CENTROS HISTÓRICOS - APARECIDA "/>
    <s v="Cultural Heritage"/>
    <s v="Arquitetônico"/>
    <x v="0"/>
    <x v="6"/>
    <n v="0"/>
    <x v="8"/>
    <s v="Paraíba"/>
    <n v="0"/>
    <n v="90000"/>
    <e v="#N/A"/>
    <e v="#N/A"/>
  </r>
  <r>
    <s v="National Fund for Culture"/>
    <n v="15808"/>
    <s v="Retratos em Vários Compassos"/>
    <s v="Music"/>
    <s v="Música Instrumental"/>
    <x v="4"/>
    <x v="6"/>
    <n v="0"/>
    <x v="12"/>
    <s v="SãoPaulo"/>
    <n v="0"/>
    <n v="29560"/>
    <e v="#N/A"/>
    <e v="#N/A"/>
  </r>
  <r>
    <s v="National Fund for Culture"/>
    <n v="16066"/>
    <s v="Revista do Cinema Brasileiro - ano 2001"/>
    <s v="Audiovisual"/>
    <s v="Produção Televisiva"/>
    <x v="2"/>
    <x v="6"/>
    <n v="0"/>
    <x v="5"/>
    <s v="RiodeJaneiro"/>
    <n v="0"/>
    <n v="180000"/>
    <e v="#N/A"/>
    <e v="#N/A"/>
  </r>
  <r>
    <s v="National Fund for Culture"/>
    <n v="6824"/>
    <s v="REVISTA DO PATRIMÔNIO HISTÓRICO E ARTÍSTICO NACIONAL nº 29"/>
    <s v="Cultural Heritage"/>
    <s v="Arquitetônico"/>
    <x v="0"/>
    <x v="6"/>
    <n v="0"/>
    <x v="1"/>
    <s v="DistritoFederal"/>
    <n v="0"/>
    <n v="50000"/>
    <e v="#N/A"/>
    <e v="#N/A"/>
  </r>
  <r>
    <s v="National Fund for Culture"/>
    <n v="16545"/>
    <s v="REVITALIZAÇÃO DAS UNIDADES MUSEOLÓGICAS DO IPHAN"/>
    <s v="Cultural Heritage"/>
    <s v="Acervos Museológicos"/>
    <x v="0"/>
    <x v="6"/>
    <n v="0"/>
    <x v="1"/>
    <s v="DistritoFederal"/>
    <n v="0"/>
    <n v="754789.4"/>
    <e v="#N/A"/>
    <e v="#N/A"/>
  </r>
  <r>
    <s v="National Fund for Culture"/>
    <n v="16818"/>
    <s v="REVITALIZAÇÃO DE UNIDADES MUSEOLÓGICAS DO IPHAN"/>
    <s v="Cultural Heritage"/>
    <s v="Arquitetônico"/>
    <x v="0"/>
    <x v="6"/>
    <n v="0"/>
    <x v="1"/>
    <s v="DistritoFederal"/>
    <n v="0"/>
    <n v="164931"/>
    <e v="#N/A"/>
    <e v="#N/A"/>
  </r>
  <r>
    <s v="National Fund for Culture"/>
    <n v="16033"/>
    <s v="Revitalização e Restauração de Equipamento do Cine Teatro Vila Rica"/>
    <s v="Audiovisual"/>
    <s v="Infra-estrutura Técnica Audiovisual"/>
    <x v="0"/>
    <x v="6"/>
    <n v="0"/>
    <x v="3"/>
    <s v="MinasGerais"/>
    <n v="0"/>
    <n v="100000"/>
    <e v="#N/A"/>
    <e v="#N/A"/>
  </r>
  <r>
    <s v="National Fund for Culture"/>
    <n v="6686"/>
    <s v="Revitalizando o Carnaval II"/>
    <s v="Integrated Arts"/>
    <s v="Carnaval"/>
    <x v="0"/>
    <x v="6"/>
    <n v="0"/>
    <x v="10"/>
    <s v="Piauí"/>
    <n v="0"/>
    <n v="20000"/>
    <e v="#N/A"/>
    <e v="#N/A"/>
  </r>
  <r>
    <s v="National Fund for Culture"/>
    <n v="18760"/>
    <s v="Riso da Terra ( O )"/>
    <s v="Performing Arts"/>
    <s v="Circo"/>
    <x v="3"/>
    <x v="6"/>
    <n v="0"/>
    <x v="5"/>
    <s v="RiodeJaneiro"/>
    <n v="0"/>
    <n v="70000"/>
    <e v="#N/A"/>
    <e v="#N/A"/>
  </r>
  <r>
    <s v="National Fund for Culture"/>
    <n v="16035"/>
    <s v="Saga A Presença Açoriana no Brasil Meridional"/>
    <s v="Audiovisual"/>
    <s v="Produção Cinematográfica"/>
    <x v="2"/>
    <x v="6"/>
    <n v="0"/>
    <x v="0"/>
    <s v="RioGrandedoSul"/>
    <n v="0"/>
    <n v="56000"/>
    <e v="#N/A"/>
    <e v="#N/A"/>
  </r>
  <r>
    <s v="National Fund for Culture"/>
    <n v="6207"/>
    <s v="SALÃO DE ARTES PLÁSTCAS DE TRÊS LAGOAS"/>
    <s v="Visual Arts"/>
    <s v="Plásticas"/>
    <x v="2"/>
    <x v="6"/>
    <n v="0"/>
    <x v="26"/>
    <s v="MatoGrossodoSul"/>
    <n v="0"/>
    <n v="31200"/>
    <e v="#N/A"/>
    <e v="#N/A"/>
  </r>
  <r>
    <s v="National Fund for Culture"/>
    <n v="16136"/>
    <s v="SALÃO NACIONAL DE ARTE DE GOIÁS  - 1º PRÊMIO FLAMBOYANT"/>
    <s v="Visual Arts"/>
    <s v="Plásticas"/>
    <x v="2"/>
    <x v="6"/>
    <n v="0"/>
    <x v="14"/>
    <s v="Goiás"/>
    <n v="0"/>
    <n v="70000"/>
    <e v="#N/A"/>
    <e v="#N/A"/>
  </r>
  <r>
    <s v="National Fund for Culture"/>
    <n v="16335"/>
    <s v="SALVAMENTO DAS PINTURAS RUPESTRES DA ÁREA DA SERRA BRANCA - PARQUE NACIONAL SERRA DA CAPIVARA"/>
    <s v="Cultural Heritage"/>
    <s v="Arquitetônico"/>
    <x v="0"/>
    <x v="6"/>
    <n v="0"/>
    <x v="10"/>
    <s v="Piauí"/>
    <n v="0"/>
    <n v="50000"/>
    <e v="#N/A"/>
    <e v="#N/A"/>
  </r>
  <r>
    <s v="National Fund for Culture"/>
    <n v="6412"/>
    <s v="Santa Catarina : Fortalecendo o Turismo Através da Divulgação da Cultura"/>
    <s v="Audiovisual"/>
    <s v="Produção Cinematográfica"/>
    <x v="2"/>
    <x v="6"/>
    <n v="0"/>
    <x v="22"/>
    <s v="SantaCatarina"/>
    <n v="0"/>
    <n v="50000"/>
    <e v="#N/A"/>
    <e v="#N/A"/>
  </r>
  <r>
    <s v="National Fund for Culture"/>
    <n v="18422"/>
    <s v="SANTA MARIA - ATIVIDADES CULTURAIS NA COMUNIDADE"/>
    <s v="Cultural Heritage"/>
    <s v="Arquitetônico"/>
    <x v="0"/>
    <x v="6"/>
    <n v="0"/>
    <x v="1"/>
    <s v="DistritoFederal"/>
    <n v="0"/>
    <n v="100000"/>
    <e v="#N/A"/>
    <e v="#N/A"/>
  </r>
  <r>
    <s v="National Fund for Culture"/>
    <n v="15136"/>
    <s v="Santa Maria em Dança(7º)"/>
    <s v="Performing Arts"/>
    <s v="Dança"/>
    <x v="3"/>
    <x v="6"/>
    <n v="0"/>
    <x v="0"/>
    <s v="RioGrandedoSul"/>
    <n v="0"/>
    <n v="20000"/>
    <e v="#N/A"/>
    <e v="#N/A"/>
  </r>
  <r>
    <s v="National Fund for Culture"/>
    <n v="16601"/>
    <s v="SEDE DA FUNDAÇÃO ATHOS BULCÃO"/>
    <s v="Cultural Heritage"/>
    <s v="Arquitetônico"/>
    <x v="0"/>
    <x v="6"/>
    <n v="0"/>
    <x v="1"/>
    <s v="DistritoFederal"/>
    <n v="0"/>
    <n v="19380"/>
    <e v="#N/A"/>
    <e v="#N/A"/>
  </r>
  <r>
    <s v="National Fund for Culture"/>
    <n v="16181"/>
    <s v="SEMINÀRIO &quot;JOSÉ BASÍLIO DA GAMA, SEU TEMPO E SUA OBRA&quot;"/>
    <s v="Cultural Heritage"/>
    <s v="História"/>
    <x v="1"/>
    <x v="6"/>
    <n v="0"/>
    <x v="3"/>
    <s v="MinasGerais"/>
    <n v="0"/>
    <n v="60000"/>
    <e v="#N/A"/>
    <e v="#N/A"/>
  </r>
  <r>
    <s v="National Fund for Culture"/>
    <n v="16990"/>
    <s v="SEMINÁRIO RELIGIÕES AFRO-AMERICANAS"/>
    <s v="Cultural Heritage"/>
    <s v="Arquitetônico"/>
    <x v="0"/>
    <x v="6"/>
    <n v="0"/>
    <x v="1"/>
    <s v="DistritoFederal"/>
    <n v="0"/>
    <n v="212471.13"/>
    <e v="#N/A"/>
    <e v="#N/A"/>
  </r>
  <r>
    <s v="National Fund for Culture"/>
    <n v="16336"/>
    <s v="SERGIPE - O MELHOR E MAIOR SÃO JOÃO DO BRASIL"/>
    <s v="Cultural Heritage"/>
    <s v="Artesanato/Folclore"/>
    <x v="1"/>
    <x v="6"/>
    <n v="0"/>
    <x v="7"/>
    <s v="Sergipe"/>
    <n v="0"/>
    <n v="125000"/>
    <e v="#N/A"/>
    <e v="#N/A"/>
  </r>
  <r>
    <s v="National Fund for Culture"/>
    <n v="15195"/>
    <s v="Série Jovens Talentos 2001"/>
    <s v="Music"/>
    <s v="Música Popular"/>
    <x v="4"/>
    <x v="6"/>
    <n v="0"/>
    <x v="16"/>
    <s v="EspíritoSanto"/>
    <n v="0"/>
    <n v="20560"/>
    <e v="#N/A"/>
    <e v="#N/A"/>
  </r>
  <r>
    <s v="National Fund for Culture"/>
    <n v="4083"/>
    <s v="Serviços emegenciais de recuperação do Museu de Biologia Professor Mello Leitão"/>
    <s v="Cultural Heritage"/>
    <s v="Arquitetônico"/>
    <x v="0"/>
    <x v="6"/>
    <n v="0"/>
    <x v="1"/>
    <s v="DistritoFederal"/>
    <n v="0"/>
    <n v="38700"/>
    <e v="#N/A"/>
    <e v="#N/A"/>
  </r>
  <r>
    <s v="National Fund for Culture"/>
    <n v="18015"/>
    <s v="Shows de Música Sertaneja"/>
    <s v="Music"/>
    <s v="Música Popular"/>
    <x v="4"/>
    <x v="6"/>
    <n v="0"/>
    <x v="12"/>
    <s v="SãoPaulo"/>
    <n v="0"/>
    <n v="209027.36"/>
    <e v="#N/A"/>
    <e v="#N/A"/>
  </r>
  <r>
    <s v="National Fund for Culture"/>
    <n v="16490"/>
    <s v="SIMPÓSIO DE INTEGRAÇÃO CULTURAL BRASIL / ÁFRICA"/>
    <s v="Cultural Heritage"/>
    <s v="História"/>
    <x v="1"/>
    <x v="6"/>
    <n v="0"/>
    <x v="3"/>
    <s v="MinasGerais"/>
    <n v="0"/>
    <n v="49157.599999999999"/>
    <e v="#N/A"/>
    <e v="#N/A"/>
  </r>
  <r>
    <s v="National Fund for Culture"/>
    <n v="19841"/>
    <s v="Sist dos arquivos da FBN"/>
    <s v="Humanities"/>
    <s v="Arquivo"/>
    <x v="5"/>
    <x v="6"/>
    <n v="0"/>
    <x v="5"/>
    <s v="RiodeJaneiro"/>
    <n v="0"/>
    <n v="316000"/>
    <e v="#N/A"/>
    <e v="#N/A"/>
  </r>
  <r>
    <s v="National Fund for Culture"/>
    <n v="5178"/>
    <s v="Socialização de Crianças e Adolescentes em Situação de Risco Através de Atividades Culturais ."/>
    <s v="Performing Arts"/>
    <s v="Teatro"/>
    <x v="0"/>
    <x v="6"/>
    <n v="0"/>
    <x v="19"/>
    <s v="RioGrandedoNorte"/>
    <n v="0"/>
    <n v="20000"/>
    <e v="#N/A"/>
    <e v="#N/A"/>
  </r>
  <r>
    <s v="National Fund for Culture"/>
    <n v="17603"/>
    <s v="Sonorização e Aquisição de Instrumentos do Centro Cultural Tucumã"/>
    <s v="Music"/>
    <s v="Música Popular"/>
    <x v="4"/>
    <x v="6"/>
    <n v="0"/>
    <x v="25"/>
    <s v="Acre"/>
    <n v="0"/>
    <n v="46783.87"/>
    <e v="#N/A"/>
    <e v="#N/A"/>
  </r>
  <r>
    <s v="National Fund for Culture"/>
    <n v="6857"/>
    <s v="TAMBORES MAGIA DOS ORIXÁS"/>
    <s v="Cultural Heritage"/>
    <s v="Artesanato/Folclore"/>
    <x v="1"/>
    <x v="6"/>
    <n v="0"/>
    <x v="4"/>
    <s v="Pernambuco"/>
    <n v="0"/>
    <n v="6920"/>
    <e v="#N/A"/>
    <e v="#N/A"/>
  </r>
  <r>
    <s v="National Fund for Culture"/>
    <n v="18554"/>
    <s v="TEATRO MUSEU DOS COUROS"/>
    <s v="Cultural Heritage"/>
    <s v="Museu"/>
    <x v="2"/>
    <x v="6"/>
    <n v="0"/>
    <x v="14"/>
    <s v="Goiás"/>
    <n v="0"/>
    <n v="129763.63"/>
    <e v="#N/A"/>
    <e v="#N/A"/>
  </r>
  <r>
    <s v="National Fund for Culture"/>
    <n v="35391"/>
    <s v="Tela Brasileira"/>
    <s v="Audiovisual"/>
    <s v="Rádio/Tvs Educativa"/>
    <x v="2"/>
    <x v="6"/>
    <n v="0"/>
    <x v="9"/>
    <s v="Paraná"/>
    <n v="0"/>
    <n v="320000"/>
    <e v="#N/A"/>
    <e v="#N/A"/>
  </r>
  <r>
    <s v="National Fund for Culture"/>
    <n v="18059"/>
    <s v="Temporada da Orquestra Sinfônica de Santa Maria - Segundo Semestre de 2001"/>
    <s v="Music"/>
    <s v="Música Instrumental"/>
    <x v="4"/>
    <x v="6"/>
    <n v="0"/>
    <x v="0"/>
    <s v="RioGrandedoSul"/>
    <n v="0"/>
    <n v="60000"/>
    <e v="#N/A"/>
    <e v="#N/A"/>
  </r>
  <r>
    <s v="National Fund for Culture"/>
    <n v="18349"/>
    <s v="Temporada de Ópera 2001 - Orquestra Sinfònica do Teatro Nacional Cláudio Santoro"/>
    <s v="Performing Arts"/>
    <s v="Ópera"/>
    <x v="6"/>
    <x v="6"/>
    <n v="0"/>
    <x v="1"/>
    <s v="DistritoFederal"/>
    <n v="0"/>
    <n v="100000"/>
    <e v="#N/A"/>
    <e v="#N/A"/>
  </r>
  <r>
    <s v="National Fund for Culture"/>
    <n v="6699"/>
    <s v="Toca Pernambuco"/>
    <s v="Music"/>
    <s v="Música Popular"/>
    <x v="4"/>
    <x v="6"/>
    <n v="0"/>
    <x v="4"/>
    <s v="Pernambuco"/>
    <n v="0"/>
    <n v="23460"/>
    <e v="#N/A"/>
    <e v="#N/A"/>
  </r>
  <r>
    <s v="National Fund for Culture"/>
    <n v="16371"/>
    <s v="TRADICIONAL FESTA JUNINA DE SÃO PEDRO"/>
    <s v="Cultural Heritage"/>
    <s v="Artesanato/Folclore"/>
    <x v="1"/>
    <x v="6"/>
    <n v="0"/>
    <x v="19"/>
    <s v="RioGrandedoNorte"/>
    <n v="0"/>
    <n v="25200"/>
    <e v="#N/A"/>
    <e v="#N/A"/>
  </r>
  <r>
    <s v="National Fund for Culture"/>
    <n v="18864"/>
    <s v="Trilhas do Vila"/>
    <s v="Music"/>
    <s v="Música Popular"/>
    <x v="4"/>
    <x v="6"/>
    <n v="0"/>
    <x v="21"/>
    <s v="Bahia"/>
    <n v="0"/>
    <n v="53340"/>
    <e v="#N/A"/>
    <e v="#N/A"/>
  </r>
  <r>
    <s v="National Fund for Culture"/>
    <n v="18331"/>
    <s v="Um Canto para Martim Fierro 3ª Edição"/>
    <s v="Music"/>
    <s v="Música Popular"/>
    <x v="4"/>
    <x v="6"/>
    <n v="0"/>
    <x v="0"/>
    <s v="RioGrandedoSul"/>
    <n v="0"/>
    <n v="105600"/>
    <e v="#N/A"/>
    <e v="#N/A"/>
  </r>
  <r>
    <s v="National Fund for Culture"/>
    <n v="19828"/>
    <s v="Universidade Federal de Ouro Preto/MG"/>
    <s v="Humanities"/>
    <s v="Biblioteca"/>
    <x v="3"/>
    <x v="6"/>
    <n v="0"/>
    <x v="3"/>
    <s v="MinasGerais"/>
    <n v="0"/>
    <n v="100000"/>
    <e v="#N/A"/>
    <e v="#N/A"/>
  </r>
  <r>
    <s v="National Fund for Culture"/>
    <n v="18423"/>
    <s v="VALORIZAÇÃO DA PLURALIDADE CULTURAL"/>
    <s v="Cultural Heritage"/>
    <s v="Artesanato/Folclore"/>
    <x v="1"/>
    <x v="6"/>
    <n v="0"/>
    <x v="0"/>
    <s v="RioGrandedoSul"/>
    <n v="0"/>
    <n v="31219.200000000001"/>
    <e v="#N/A"/>
    <e v="#N/A"/>
  </r>
  <r>
    <s v="National Fund for Culture"/>
    <n v="16348"/>
    <s v="VIA SACRA AO VIVO NO MORRO DA CAPELINHA     "/>
    <s v="Cultural Heritage"/>
    <s v="Arquitetônico"/>
    <x v="0"/>
    <x v="6"/>
    <n v="0"/>
    <x v="1"/>
    <s v="DistritoFederal"/>
    <n v="0"/>
    <n v="40000"/>
    <e v="#N/A"/>
    <e v="#N/A"/>
  </r>
  <r>
    <s v="National Fund for Culture"/>
    <n v="19022"/>
    <s v="VIAGEM AO FESTIVAL DE GUADALAJARA - MÉXICO"/>
    <s v="Cultural Heritage"/>
    <s v="Artesanato/Folclore"/>
    <x v="1"/>
    <x v="6"/>
    <n v="0"/>
    <x v="17"/>
    <s v="Maranhão"/>
    <n v="0"/>
    <n v="25000"/>
    <e v="#N/A"/>
    <e v="#N/A"/>
  </r>
  <r>
    <s v="National Fund for Culture"/>
    <n v="18382"/>
    <s v="VICTOR BRECHERET"/>
    <s v="Visual Arts"/>
    <s v="Exposição Itinerante"/>
    <x v="0"/>
    <x v="6"/>
    <n v="0"/>
    <x v="12"/>
    <s v="SãoPaulo"/>
    <n v="0"/>
    <n v="80000"/>
    <e v="#N/A"/>
    <e v="#N/A"/>
  </r>
  <r>
    <s v="National Fund for Culture"/>
    <n v="16036"/>
    <s v="Vídeo Sobre a História da Psicanálise em São Paulo"/>
    <s v="Audiovisual"/>
    <s v="Produção Cinematográfica"/>
    <x v="2"/>
    <x v="6"/>
    <n v="0"/>
    <x v="12"/>
    <s v="SãoPaulo"/>
    <n v="0"/>
    <n v="50000"/>
    <e v="#N/A"/>
    <e v="#N/A"/>
  </r>
  <r>
    <s v="National Fund for Culture"/>
    <n v="16672"/>
    <s v="VII SALÃO MUNICIPAL DE ARTES PLÁSTICAS"/>
    <s v="Visual Arts"/>
    <s v="Plásticas"/>
    <x v="2"/>
    <x v="6"/>
    <n v="0"/>
    <x v="10"/>
    <s v="Piauí"/>
    <n v="0"/>
    <n v="22396.05"/>
    <e v="#N/A"/>
    <e v="#N/A"/>
  </r>
  <r>
    <s v="National Fund for Culture"/>
    <n v="16093"/>
    <s v="Vitória Cine Vídeo (VIII)"/>
    <s v="Audiovisual"/>
    <s v="Difusão"/>
    <x v="5"/>
    <x v="6"/>
    <n v="0"/>
    <x v="16"/>
    <s v="EspíritoSanto"/>
    <n v="0"/>
    <n v="25000"/>
    <e v="#N/A"/>
    <e v="#N/A"/>
  </r>
  <r>
    <s v="National Fund for Culture"/>
    <n v="16552"/>
    <s v="XXXVI FESTIVAL FOLCLÓRICO DE PARINTINS - CAPRICHOSO"/>
    <s v="Cultural Heritage"/>
    <s v="Artesanato/Folclore"/>
    <x v="1"/>
    <x v="6"/>
    <n v="0"/>
    <x v="15"/>
    <s v="Amazonas"/>
    <n v="0"/>
    <n v="125000"/>
    <e v="#N/A"/>
    <e v="#N/A"/>
  </r>
  <r>
    <s v="National Fund for Culture"/>
    <n v="16777"/>
    <s v="XXXVI FESTIVAL FOLCLÓRICO DE PARINTINS - GARANTIDO "/>
    <s v="Cultural Heritage"/>
    <s v="Artesanato/Folclore"/>
    <x v="1"/>
    <x v="6"/>
    <n v="0"/>
    <x v="15"/>
    <s v="Amazonas"/>
    <n v="0"/>
    <n v="125000"/>
    <e v="#N/A"/>
    <e v="#N/A"/>
  </r>
  <r>
    <s v="National Fund for Culture"/>
    <n v="3093"/>
    <s v=" Equipagem do Centro Cultural de Bela Vista /MS"/>
    <s v="Cultural Heritage"/>
    <s v="Arquitetônico"/>
    <x v="0"/>
    <x v="7"/>
    <n v="0"/>
    <x v="26"/>
    <s v="MatoGrossodoSul"/>
    <n v="0"/>
    <n v="51020.41"/>
    <e v="#N/A"/>
    <e v="#N/A"/>
  </r>
  <r>
    <s v="National Fund for Culture"/>
    <n v="26386"/>
    <s v="&quot;Caminhos de aproximação ao universo do Choro e da Música Popular Brasileira e da MPB. "/>
    <s v="Music"/>
    <s v="Música Popular"/>
    <x v="4"/>
    <x v="7"/>
    <n v="0"/>
    <x v="5"/>
    <s v="RiodeJaneiro"/>
    <n v="0"/>
    <n v="43967.8"/>
    <e v="#N/A"/>
    <e v="#N/A"/>
  </r>
  <r>
    <s v="National Fund for Culture"/>
    <n v="27362"/>
    <s v="&quot;Modinhas Imperiais &amp; Cantares de Minas&quot; "/>
    <s v="Music"/>
    <s v="Música Popular"/>
    <x v="4"/>
    <x v="7"/>
    <n v="0"/>
    <x v="3"/>
    <s v="MinasGerais"/>
    <n v="0"/>
    <n v="177640"/>
    <e v="#N/A"/>
    <e v="#N/A"/>
  </r>
  <r>
    <s v="National Fund for Culture"/>
    <n v="28010"/>
    <s v="13º ENCONTRO TRIENAL DO COMITÊ DE CONSERVAÇÃO DO CONSELHO INTERNACIONAL DE MUSEUS - ICOM-CC"/>
    <s v="Cultural Heritage"/>
    <s v="Museu"/>
    <x v="2"/>
    <x v="7"/>
    <n v="0"/>
    <x v="3"/>
    <s v="MinasGerais"/>
    <n v="0"/>
    <n v="50000"/>
    <e v="#N/A"/>
    <e v="#N/A"/>
  </r>
  <r>
    <s v="National Fund for Culture"/>
    <n v="15757"/>
    <s v="15 Anos, Quarteto de Brasília  -  ( CD )"/>
    <s v="Music"/>
    <s v="Música Instrumental"/>
    <x v="4"/>
    <x v="7"/>
    <n v="0"/>
    <x v="1"/>
    <s v="DistritoFederal"/>
    <n v="0"/>
    <n v="60000"/>
    <e v="#N/A"/>
    <e v="#N/A"/>
  </r>
  <r>
    <s v="National Fund for Culture"/>
    <n v="27466"/>
    <s v="1ª OFICINA DE ARTE "/>
    <s v="Cultural Heritage"/>
    <s v="Arquitetônico"/>
    <x v="0"/>
    <x v="7"/>
    <n v="0"/>
    <x v="5"/>
    <s v="RiodeJaneiro"/>
    <n v="0"/>
    <n v="33310.639999999999"/>
    <e v="#N/A"/>
    <e v="#N/A"/>
  </r>
  <r>
    <s v="National Fund for Culture"/>
    <n v="27605"/>
    <s v="25° BIENAL DE SÃO PAULO"/>
    <s v="Visual Arts"/>
    <s v="Exposição Itinerante"/>
    <x v="0"/>
    <x v="7"/>
    <n v="0"/>
    <x v="12"/>
    <s v="SãoPaulo"/>
    <n v="0"/>
    <n v="12255400"/>
    <e v="#N/A"/>
    <e v="#N/A"/>
  </r>
  <r>
    <s v="National Fund for Culture"/>
    <n v="27654"/>
    <s v="2ª ETAPA DA REFORMA E MODERNIZAÇÃO DE PRÉDIO HISTÓRICO PARA INSTALAÇÃO DO CENTRO CULTURAL DE GOIANÉS"/>
    <s v="Cultural Heritage"/>
    <s v="Arquitetônico"/>
    <x v="0"/>
    <x v="7"/>
    <n v="0"/>
    <x v="14"/>
    <s v="Goiás"/>
    <n v="0"/>
    <n v="312500"/>
    <e v="#N/A"/>
    <e v="#N/A"/>
  </r>
  <r>
    <s v="National Fund for Culture"/>
    <n v="27249"/>
    <s v="40º FESTIVAL NACIONAL DE CANTADORES REPENTISTAS E POETAS  CORDELISTAS"/>
    <s v="Cultural Heritage"/>
    <s v="Acervo"/>
    <x v="0"/>
    <x v="7"/>
    <n v="0"/>
    <x v="1"/>
    <s v="DistritoFederal"/>
    <n v="0"/>
    <n v="25000"/>
    <e v="#N/A"/>
    <e v="#N/A"/>
  </r>
  <r>
    <s v="National Fund for Culture"/>
    <n v="28097"/>
    <s v="8ª MOSTRA INTERNACIONAL DE ARQUITETURA DA BIENAL DE VENEZA"/>
    <s v="Visual Arts"/>
    <s v="Plásticas"/>
    <x v="2"/>
    <x v="7"/>
    <n v="0"/>
    <x v="12"/>
    <s v="SãoPaulo"/>
    <n v="0"/>
    <n v="100000"/>
    <e v="#N/A"/>
    <e v="#N/A"/>
  </r>
  <r>
    <s v="National Fund for Culture"/>
    <n v="27469"/>
    <s v="ABERTURA DAS COMEMORAÇÕES DO CENTENÁRIO DE JK -0 2ª ETAPA"/>
    <s v="Cultural Heritage"/>
    <s v="História"/>
    <x v="1"/>
    <x v="7"/>
    <n v="0"/>
    <x v="3"/>
    <s v="MinasGerais"/>
    <n v="0"/>
    <n v="176528"/>
    <e v="#N/A"/>
    <e v="#N/A"/>
  </r>
  <r>
    <s v="National Fund for Culture"/>
    <n v="28117"/>
    <s v="AMPLIAÇÃO E MODERNIZAÇÃO DA CASA DA CULTURA"/>
    <s v="Cultural Heritage"/>
    <s v="Arquitetônico"/>
    <x v="0"/>
    <x v="7"/>
    <n v="0"/>
    <x v="9"/>
    <s v="Paraná"/>
    <n v="0"/>
    <n v="101053.98"/>
    <e v="#N/A"/>
    <e v="#N/A"/>
  </r>
  <r>
    <s v="National Fund for Culture"/>
    <n v="26320"/>
    <s v="Anjos do Picadeiro 4 "/>
    <s v="Performing Arts"/>
    <s v="Teatro"/>
    <x v="0"/>
    <x v="7"/>
    <n v="0"/>
    <x v="5"/>
    <s v="RiodeJaneiro"/>
    <n v="0"/>
    <n v="40000"/>
    <e v="#N/A"/>
    <e v="#N/A"/>
  </r>
  <r>
    <s v="National Fund for Culture"/>
    <n v="27410"/>
    <s v="APARELHAMENTO DO CENTRO CULTURAL"/>
    <s v="Cultural Heritage"/>
    <s v="Arquitetônico"/>
    <x v="0"/>
    <x v="7"/>
    <n v="0"/>
    <x v="0"/>
    <s v="RioGrandedoSul"/>
    <n v="0"/>
    <n v="125000"/>
    <e v="#N/A"/>
    <e v="#N/A"/>
  </r>
  <r>
    <s v="National Fund for Culture"/>
    <n v="28420"/>
    <s v="APARELHAMENTO DO CENTRO CULTURAL DE JARDIM DO MULATO"/>
    <s v="Cultural Heritage"/>
    <s v="Acervo"/>
    <x v="0"/>
    <x v="7"/>
    <n v="0"/>
    <x v="10"/>
    <s v="Piauí"/>
    <n v="0"/>
    <n v="56498.85"/>
    <e v="#N/A"/>
    <e v="#N/A"/>
  </r>
  <r>
    <s v="National Fund for Culture"/>
    <n v="25627"/>
    <s v="Apoio a Jovens Instrumentistas"/>
    <s v="Music"/>
    <s v="Música Instrumental"/>
    <x v="4"/>
    <x v="7"/>
    <n v="0"/>
    <x v="16"/>
    <s v="EspíritoSanto"/>
    <n v="0"/>
    <n v="28822.799999999999"/>
    <e v="#N/A"/>
    <e v="#N/A"/>
  </r>
  <r>
    <s v="National Fund for Culture"/>
    <n v="27397"/>
    <s v="APOIO AO FUNCIONAMENTO DO MEMORIAL"/>
    <s v="Cultural Heritage"/>
    <s v="Acervo"/>
    <x v="0"/>
    <x v="7"/>
    <n v="0"/>
    <x v="1"/>
    <s v="DistritoFederal"/>
    <n v="0"/>
    <n v="126000"/>
    <e v="#N/A"/>
    <e v="#N/A"/>
  </r>
  <r>
    <s v="National Fund for Culture"/>
    <n v="27679"/>
    <s v="AQUISIÇÃO DE EQIPAMENTOS E MATERIAL PERMANENTE"/>
    <s v="Cultural Heritage"/>
    <s v="Arquitetônico"/>
    <x v="0"/>
    <x v="7"/>
    <n v="0"/>
    <x v="3"/>
    <s v="MinasGerais"/>
    <n v="0"/>
    <n v="96543"/>
    <e v="#N/A"/>
    <e v="#N/A"/>
  </r>
  <r>
    <s v="National Fund for Culture"/>
    <n v="27651"/>
    <s v="AQUISIÇÃO DE EQUIPAMENTOS PARA O CENTRO CULTURAL - 2"/>
    <s v="Cultural Heritage"/>
    <s v="Acervo"/>
    <x v="0"/>
    <x v="7"/>
    <n v="0"/>
    <x v="9"/>
    <s v="Paraná"/>
    <n v="0"/>
    <n v="60000"/>
    <e v="#N/A"/>
    <e v="#N/A"/>
  </r>
  <r>
    <s v="National Fund for Culture"/>
    <n v="16771"/>
    <s v="AQUISIÇÃO DE MÓVEIS E UTENSÍLIOS PARA O CENTRO CULTURAL ANTÔNIO FRANCISCO LISBOA"/>
    <s v="Cultural Heritage"/>
    <s v="Acervo"/>
    <x v="0"/>
    <x v="7"/>
    <n v="0"/>
    <x v="3"/>
    <s v="MinasGerais"/>
    <n v="0"/>
    <n v="14443"/>
    <e v="#N/A"/>
    <e v="#N/A"/>
  </r>
  <r>
    <s v="National Fund for Culture"/>
    <n v="27241"/>
    <s v="AQUISIÇÃO DE OBRA RARA PARA DIVULGAÇÃO E PROMOÇÃO DA HISTÓRIA BRASILEIRA - MUSEU IMPERIAL/RJ"/>
    <s v="Cultural Heritage"/>
    <s v="Acervo"/>
    <x v="0"/>
    <x v="7"/>
    <n v="0"/>
    <x v="1"/>
    <s v="DistritoFederal"/>
    <n v="0"/>
    <n v="75000"/>
    <e v="#N/A"/>
    <e v="#N/A"/>
  </r>
  <r>
    <s v="National Fund for Culture"/>
    <n v="25755"/>
    <s v="Aquisição de Partituras - Orquestra Sinfônica de Goiânia"/>
    <s v="Music"/>
    <s v="Música Instrumental"/>
    <x v="4"/>
    <x v="7"/>
    <n v="0"/>
    <x v="14"/>
    <s v="Goiás"/>
    <n v="0"/>
    <n v="22257.599999999999"/>
    <e v="#N/A"/>
    <e v="#N/A"/>
  </r>
  <r>
    <s v="National Fund for Culture"/>
    <n v="27669"/>
    <s v="ATIVIDADES MAM - 2002 "/>
    <s v="Cultural Heritage"/>
    <s v="Arquitetônico"/>
    <x v="0"/>
    <x v="7"/>
    <n v="0"/>
    <x v="12"/>
    <s v="SãoPaulo"/>
    <n v="0"/>
    <n v="3972594.82"/>
    <e v="#N/A"/>
    <e v="#N/A"/>
  </r>
  <r>
    <s v="National Fund for Culture"/>
    <n v="25283"/>
    <s v="Atividades Paralelas ao III Festival Internacional de Bonecos de Brasília/2002"/>
    <s v="Performing Arts"/>
    <s v="Teatro"/>
    <x v="0"/>
    <x v="7"/>
    <n v="0"/>
    <x v="1"/>
    <s v="DistritoFederal"/>
    <n v="0"/>
    <n v="56000"/>
    <e v="#N/A"/>
    <e v="#N/A"/>
  </r>
  <r>
    <s v="National Fund for Culture"/>
    <n v="19186"/>
    <s v="Banco de Partituras"/>
    <s v="Music"/>
    <s v="Música Popular"/>
    <x v="4"/>
    <x v="7"/>
    <n v="0"/>
    <x v="21"/>
    <s v="Bahia"/>
    <n v="0"/>
    <n v="70000"/>
    <e v="#N/A"/>
    <e v="#N/A"/>
  </r>
  <r>
    <s v="National Fund for Culture"/>
    <n v="25261"/>
    <s v="Banco de Partituras: Música Brasileira pra Orquestra"/>
    <s v="Music"/>
    <s v="Música Erudita"/>
    <x v="0"/>
    <x v="7"/>
    <n v="0"/>
    <x v="5"/>
    <s v="RiodeJaneiro"/>
    <n v="0"/>
    <n v="70000"/>
    <e v="#N/A"/>
    <e v="#N/A"/>
  </r>
  <r>
    <s v="National Fund for Culture"/>
    <n v="26123"/>
    <s v="Bienal de Arte e Cultura da UNE - 3ª"/>
    <s v="Integrated Arts"/>
    <s v="Artes Integradas"/>
    <x v="1"/>
    <x v="7"/>
    <n v="0"/>
    <x v="12"/>
    <s v="SãoPaulo"/>
    <n v="0"/>
    <n v="450000"/>
    <e v="#N/A"/>
    <e v="#N/A"/>
  </r>
  <r>
    <s v="National Fund for Culture"/>
    <n v="25056"/>
    <s v="Campo Grande é Carnaval 2002"/>
    <s v="Integrated Arts"/>
    <s v="Artes Integradas"/>
    <x v="1"/>
    <x v="7"/>
    <n v="0"/>
    <x v="26"/>
    <s v="MatoGrossodoSul"/>
    <n v="0"/>
    <n v="59000"/>
    <e v="#N/A"/>
    <e v="#N/A"/>
  </r>
  <r>
    <s v="National Fund for Culture"/>
    <n v="19112"/>
    <s v="Canto Coral - Músicas e Arranjos de M. Bezerra - Volume II"/>
    <s v="Music"/>
    <s v="Música Popular"/>
    <x v="4"/>
    <x v="7"/>
    <n v="0"/>
    <x v="20"/>
    <s v="Alagoas"/>
    <n v="0"/>
    <n v="20000"/>
    <e v="#N/A"/>
    <e v="#N/A"/>
  </r>
  <r>
    <s v="National Fund for Culture"/>
    <n v="25166"/>
    <s v="Canto de Ituiutaba"/>
    <s v="Music"/>
    <s v="Música Popular"/>
    <x v="4"/>
    <x v="7"/>
    <n v="0"/>
    <x v="3"/>
    <s v="MinasGerais"/>
    <n v="0"/>
    <n v="30000"/>
    <e v="#N/A"/>
    <e v="#N/A"/>
  </r>
  <r>
    <s v="National Fund for Culture"/>
    <n v="18386"/>
    <s v="CARTOGRAFIA HISTÓRICA DE MINAS GERAIS"/>
    <s v="Humanities"/>
    <s v="Edição de Livros"/>
    <x v="4"/>
    <x v="7"/>
    <n v="0"/>
    <x v="3"/>
    <s v="MinasGerais"/>
    <n v="0"/>
    <n v="104017.5"/>
    <e v="#N/A"/>
    <e v="#N/A"/>
  </r>
  <r>
    <s v="National Fund for Culture"/>
    <n v="27812"/>
    <s v="CASA DA CULTURA"/>
    <s v="Cultural Heritage"/>
    <s v="Arquitetônico"/>
    <x v="0"/>
    <x v="7"/>
    <n v="0"/>
    <x v="9"/>
    <s v="Paraná"/>
    <n v="0"/>
    <n v="50000"/>
    <e v="#N/A"/>
    <e v="#N/A"/>
  </r>
  <r>
    <s v="National Fund for Culture"/>
    <n v="27552"/>
    <s v="CASA DA CULTURA DE SÃO CARLOS DO IVAÍ - 1ª ETAPA"/>
    <s v="Cultural Heritage"/>
    <s v="Arquitetônico"/>
    <x v="0"/>
    <x v="7"/>
    <n v="0"/>
    <x v="9"/>
    <s v="Paraná"/>
    <n v="0"/>
    <n v="87500"/>
    <e v="#N/A"/>
    <e v="#N/A"/>
  </r>
  <r>
    <s v="National Fund for Culture"/>
    <n v="19064"/>
    <s v="CENTENÁRIO JK"/>
    <s v="Audiovisual"/>
    <s v="Multimídia"/>
    <x v="5"/>
    <x v="7"/>
    <n v="0"/>
    <x v="5"/>
    <s v="RiodeJaneiro"/>
    <n v="0"/>
    <n v="321327.59999999998"/>
    <e v="#N/A"/>
    <e v="#N/A"/>
  </r>
  <r>
    <s v="National Fund for Culture"/>
    <n v="27405"/>
    <s v="CENTRO CULTURAL"/>
    <s v="Cultural Heritage"/>
    <s v="Arquitetônico"/>
    <x v="0"/>
    <x v="7"/>
    <n v="0"/>
    <x v="0"/>
    <s v="RioGrandedoSul"/>
    <n v="0"/>
    <n v="500000"/>
    <e v="#N/A"/>
    <e v="#N/A"/>
  </r>
  <r>
    <s v="National Fund for Culture"/>
    <n v="27573"/>
    <s v="CENTRO CULTURAL"/>
    <s v="Cultural Heritage"/>
    <s v="Arquitetônico"/>
    <x v="0"/>
    <x v="7"/>
    <n v="0"/>
    <x v="0"/>
    <s v="RioGrandedoSul"/>
    <n v="0"/>
    <n v="52000"/>
    <e v="#N/A"/>
    <e v="#N/A"/>
  </r>
  <r>
    <s v="National Fund for Culture"/>
    <n v="27326"/>
    <s v="CENTRO CULTURAL (ATELIER/BIBLIOTECA)"/>
    <s v="Cultural Heritage"/>
    <s v="Arquitetônico"/>
    <x v="0"/>
    <x v="7"/>
    <n v="0"/>
    <x v="14"/>
    <s v="Goiás"/>
    <n v="0"/>
    <n v="140656.4"/>
    <e v="#N/A"/>
    <e v="#N/A"/>
  </r>
  <r>
    <s v="National Fund for Culture"/>
    <n v="18747"/>
    <s v="Centro de Cidadania Barbosa Lima Sobrinho - Projeto de Restauração e Adaptação - Fase I "/>
    <s v="Cultural Heritage"/>
    <s v="Arquitetônico"/>
    <x v="0"/>
    <x v="7"/>
    <n v="0"/>
    <x v="5"/>
    <s v="RiodeJaneiro"/>
    <n v="0"/>
    <n v="93267.85"/>
    <e v="#N/A"/>
    <e v="#N/A"/>
  </r>
  <r>
    <s v="National Fund for Culture"/>
    <n v="28002"/>
    <s v="CENTRO DE CULTURAL DE ALVORADA - 2ª ETAPA"/>
    <s v="Cultural Heritage"/>
    <s v="Arquitetônico"/>
    <x v="0"/>
    <x v="7"/>
    <n v="0"/>
    <x v="0"/>
    <s v="RioGrandedoSul"/>
    <n v="0"/>
    <n v="100000"/>
    <e v="#N/A"/>
    <e v="#N/A"/>
  </r>
  <r>
    <s v="National Fund for Culture"/>
    <n v="25350"/>
    <s v="Choro - Expressão Musical Brasileira"/>
    <s v="Music"/>
    <s v="Música Instrumental"/>
    <x v="4"/>
    <x v="7"/>
    <n v="0"/>
    <x v="5"/>
    <s v="RiodeJaneiro"/>
    <n v="0"/>
    <n v="20000"/>
    <e v="#N/A"/>
    <e v="#N/A"/>
  </r>
  <r>
    <s v="National Fund for Culture"/>
    <n v="25229"/>
    <s v="Ciclo de Leitura do Concurso Nacional de Textos Teatrais Inéditos do Minc - (2º) "/>
    <s v="Performing Arts"/>
    <s v="Teatro"/>
    <x v="0"/>
    <x v="7"/>
    <n v="0"/>
    <x v="12"/>
    <s v="SãoPaulo"/>
    <n v="0"/>
    <n v="60000"/>
    <e v="#N/A"/>
    <e v="#N/A"/>
  </r>
  <r>
    <s v="National Fund for Culture"/>
    <n v="25002"/>
    <s v="Ciclo de Leituras - Premiados II Concurso Nacional de Textos Teatrais Inéditos"/>
    <s v="Performing Arts"/>
    <s v="Teatro"/>
    <x v="0"/>
    <x v="7"/>
    <n v="0"/>
    <x v="5"/>
    <s v="RiodeJaneiro"/>
    <n v="0"/>
    <n v="77140.800000000003"/>
    <e v="#N/A"/>
    <e v="#N/A"/>
  </r>
  <r>
    <s v="National Fund for Culture"/>
    <n v="29168"/>
    <s v="Cidade Subjetiva"/>
    <s v="Audiovisual"/>
    <s v="Difusão"/>
    <x v="5"/>
    <x v="7"/>
    <n v="0"/>
    <x v="12"/>
    <s v="SãoPaulo"/>
    <n v="0"/>
    <n v="10000"/>
    <e v="#N/A"/>
    <e v="#N/A"/>
  </r>
  <r>
    <s v="National Fund for Culture"/>
    <n v="26203"/>
    <s v="Clássicos do Samba - Europa - Segunda Etapa"/>
    <s v="Music"/>
    <s v="Música Popular"/>
    <x v="4"/>
    <x v="7"/>
    <n v="0"/>
    <x v="12"/>
    <s v="SãoPaulo"/>
    <n v="0"/>
    <n v="293677.18"/>
    <e v="#N/A"/>
    <e v="#N/A"/>
  </r>
  <r>
    <s v="National Fund for Culture"/>
    <n v="28520"/>
    <s v="COLÓQUIO PRUDENTE DE MORAES: REPÚBLICA, LIBERALISMO, CIDADANIA"/>
    <s v="Cultural Heritage"/>
    <s v="História"/>
    <x v="1"/>
    <x v="7"/>
    <n v="0"/>
    <x v="12"/>
    <s v="SãoPaulo"/>
    <n v="0"/>
    <n v="71671"/>
    <e v="#N/A"/>
    <e v="#N/A"/>
  </r>
  <r>
    <s v="National Fund for Culture"/>
    <n v="28037"/>
    <s v="Comemoração dos 80 Anos do Museu Histórico Nacional."/>
    <s v="Cultural Heritage"/>
    <s v="Museu"/>
    <x v="2"/>
    <x v="7"/>
    <n v="0"/>
    <x v="1"/>
    <s v="DistritoFederal"/>
    <n v="0"/>
    <n v="187809.34"/>
    <e v="#N/A"/>
    <e v="#N/A"/>
  </r>
  <r>
    <s v="National Fund for Culture"/>
    <n v="28538"/>
    <s v="COMPLEMENTAÇÃO DA EXPOSIÇÃO BEATRIZ MILHAZES"/>
    <s v="Visual Arts"/>
    <s v="Exposição Itinerante"/>
    <x v="0"/>
    <x v="7"/>
    <n v="0"/>
    <x v="5"/>
    <s v="RiodeJaneiro"/>
    <n v="0"/>
    <n v="188945"/>
    <e v="#N/A"/>
    <e v="#N/A"/>
  </r>
  <r>
    <s v="National Fund for Culture"/>
    <n v="26335"/>
    <s v="Concerto de Natal"/>
    <s v="Music"/>
    <s v="Música Erudita"/>
    <x v="0"/>
    <x v="7"/>
    <n v="0"/>
    <x v="1"/>
    <s v="DistritoFederal"/>
    <n v="0"/>
    <n v="70000"/>
    <e v="#N/A"/>
    <e v="#N/A"/>
  </r>
  <r>
    <s v="National Fund for Culture"/>
    <n v="25800"/>
    <s v="Concertos nas Comunidades 2002"/>
    <s v="Music"/>
    <s v="Música Instrumental"/>
    <x v="4"/>
    <x v="7"/>
    <n v="0"/>
    <x v="22"/>
    <s v="SantaCatarina"/>
    <n v="0"/>
    <n v="32000"/>
    <e v="#N/A"/>
    <e v="#N/A"/>
  </r>
  <r>
    <s v="National Fund for Culture"/>
    <n v="25605"/>
    <s v="Concertos nas Igrejas"/>
    <s v="Music"/>
    <s v="Música Instrumental"/>
    <x v="4"/>
    <x v="7"/>
    <n v="0"/>
    <x v="9"/>
    <s v="Paraná"/>
    <n v="0"/>
    <n v="32000"/>
    <e v="#N/A"/>
    <e v="#N/A"/>
  </r>
  <r>
    <s v="National Fund for Culture"/>
    <n v="19372"/>
    <s v="CONCLUSÃO DO ANFITEATRO MUNICIPAL"/>
    <s v="Cultural Heritage"/>
    <s v="Arquitetônico"/>
    <x v="0"/>
    <x v="7"/>
    <n v="0"/>
    <x v="23"/>
    <s v="Rondônia"/>
    <n v="0"/>
    <n v="540046.41"/>
    <e v="#N/A"/>
    <e v="#N/A"/>
  </r>
  <r>
    <s v="National Fund for Culture"/>
    <n v="27572"/>
    <s v="CONCLUSÃO DO CENTRO CULTURAL - CONSTRUÇÃO DO ANFITEATRO 1ª ETAPA"/>
    <s v="Cultural Heritage"/>
    <s v="Arquitetônico"/>
    <x v="0"/>
    <x v="7"/>
    <n v="0"/>
    <x v="0"/>
    <s v="RioGrandedoSul"/>
    <n v="0"/>
    <n v="62500"/>
    <e v="#N/A"/>
    <e v="#N/A"/>
  </r>
  <r>
    <s v="National Fund for Culture"/>
    <n v="28147"/>
    <s v="CONCLUSÃO DO CENTRO CULTURAL CCIE"/>
    <s v="Cultural Heritage"/>
    <s v="Arquitetônico"/>
    <x v="0"/>
    <x v="7"/>
    <n v="0"/>
    <x v="1"/>
    <s v="DistritoFederal"/>
    <n v="0"/>
    <n v="375000"/>
    <e v="#N/A"/>
    <e v="#N/A"/>
  </r>
  <r>
    <s v="National Fund for Culture"/>
    <n v="27377"/>
    <s v="CONCLUSÃO DO CINE TEATRO MUNICIPAL "/>
    <s v="Cultural Heritage"/>
    <s v="Arquitetônico"/>
    <x v="0"/>
    <x v="7"/>
    <n v="0"/>
    <x v="9"/>
    <s v="Paraná"/>
    <n v="0"/>
    <n v="186791.72"/>
    <e v="#N/A"/>
    <e v="#N/A"/>
  </r>
  <r>
    <s v="National Fund for Culture"/>
    <n v="19056"/>
    <s v="CONCLUSÃO DO COMPLEXO CULTURAL - CENEG"/>
    <s v="Cultural Heritage"/>
    <s v="Arquitetônico"/>
    <x v="0"/>
    <x v="7"/>
    <n v="0"/>
    <x v="3"/>
    <s v="MinasGerais"/>
    <n v="0"/>
    <n v="375000"/>
    <e v="#N/A"/>
    <e v="#N/A"/>
  </r>
  <r>
    <s v="National Fund for Culture"/>
    <n v="28163"/>
    <s v="CONSERVAÇÃO DA IGREJA DE N. S. DO ROSÁRIO DE VILA VELHA"/>
    <s v="Cultural Heritage"/>
    <s v="Arquitetônico"/>
    <x v="0"/>
    <x v="7"/>
    <n v="0"/>
    <x v="16"/>
    <s v="EspíritoSanto"/>
    <n v="0"/>
    <n v="250000"/>
    <e v="#N/A"/>
    <e v="#N/A"/>
  </r>
  <r>
    <s v="National Fund for Culture"/>
    <n v="28487"/>
    <s v="CONSERVAÇÃO DO IMÓVEL SEDE DO MUSEU LASAR SEGALL"/>
    <s v="Cultural Heritage"/>
    <s v="Acervo"/>
    <x v="0"/>
    <x v="7"/>
    <n v="0"/>
    <x v="1"/>
    <s v="DistritoFederal"/>
    <n v="0"/>
    <n v="49995.12"/>
    <e v="#N/A"/>
    <e v="#N/A"/>
  </r>
  <r>
    <s v="National Fund for Culture"/>
    <n v="18981"/>
    <s v="CONSERVAÇÃO DOS SÍTIOS DE PINTURA RUPESTRE DO PARQUE NACIONAL SERRA DA CAPIVARA"/>
    <s v="Visual Arts"/>
    <s v="Plásticas"/>
    <x v="2"/>
    <x v="7"/>
    <n v="0"/>
    <x v="10"/>
    <s v="Piauí"/>
    <n v="0"/>
    <n v="245540"/>
    <e v="#N/A"/>
    <e v="#N/A"/>
  </r>
  <r>
    <s v="National Fund for Culture"/>
    <n v="27419"/>
    <s v="CONSTRUÇÃO DA CASA DA CULTURA "/>
    <s v="Cultural Heritage"/>
    <s v="Arquitetônico"/>
    <x v="0"/>
    <x v="7"/>
    <n v="0"/>
    <x v="9"/>
    <s v="Paraná"/>
    <n v="0"/>
    <n v="87500"/>
    <e v="#N/A"/>
    <e v="#N/A"/>
  </r>
  <r>
    <s v="National Fund for Culture"/>
    <n v="27611"/>
    <s v="CONSTRUÇÃO DE CENTRO CULTURAL"/>
    <s v="Cultural Heritage"/>
    <s v="Arquitetônico"/>
    <x v="0"/>
    <x v="7"/>
    <n v="0"/>
    <x v="12"/>
    <s v="SãoPaulo"/>
    <n v="0"/>
    <n v="52562.28"/>
    <e v="#N/A"/>
    <e v="#N/A"/>
  </r>
  <r>
    <s v="National Fund for Culture"/>
    <n v="28171"/>
    <s v="CONSTRUÇÃO DE CENTRO CULTURAL"/>
    <s v="Cultural Heritage"/>
    <s v="Arquitetônico"/>
    <x v="0"/>
    <x v="7"/>
    <n v="0"/>
    <x v="18"/>
    <s v="MatoGrosso"/>
    <n v="0"/>
    <n v="94700"/>
    <e v="#N/A"/>
    <e v="#N/A"/>
  </r>
  <r>
    <s v="National Fund for Culture"/>
    <n v="28189"/>
    <s v="CONSTRUÇÃO DE CENTRO CULTURAL"/>
    <s v="Cultural Heritage"/>
    <s v="História"/>
    <x v="1"/>
    <x v="7"/>
    <n v="0"/>
    <x v="9"/>
    <s v="Paraná"/>
    <n v="0"/>
    <n v="781851.33"/>
    <e v="#N/A"/>
    <e v="#N/A"/>
  </r>
  <r>
    <s v="National Fund for Culture"/>
    <n v="28351"/>
    <s v="CONSTRUÇÃO DE CENTRO CULTURAL"/>
    <s v="Cultural Heritage"/>
    <s v="Arquitetônico"/>
    <x v="0"/>
    <x v="7"/>
    <n v="0"/>
    <x v="4"/>
    <s v="Pernambuco"/>
    <n v="0"/>
    <n v="120239.59"/>
    <e v="#N/A"/>
    <e v="#N/A"/>
  </r>
  <r>
    <s v="National Fund for Culture"/>
    <n v="28461"/>
    <s v="CONSTRUÇÃO DE CENTRO CULTURAL"/>
    <s v="Cultural Heritage"/>
    <s v="Arquitetônico"/>
    <x v="0"/>
    <x v="7"/>
    <n v="0"/>
    <x v="0"/>
    <s v="RioGrandedoSul"/>
    <n v="0"/>
    <n v="52075.08"/>
    <e v="#N/A"/>
    <e v="#N/A"/>
  </r>
  <r>
    <s v="National Fund for Culture"/>
    <n v="28212"/>
    <s v="CONSTRUÇÃO DE CENTRO CULTURAL MUNICIPAL"/>
    <s v="Cultural Heritage"/>
    <s v="Arquitetônico"/>
    <x v="0"/>
    <x v="7"/>
    <n v="0"/>
    <x v="0"/>
    <s v="RioGrandedoSul"/>
    <n v="0"/>
    <n v="87500"/>
    <e v="#N/A"/>
    <e v="#N/A"/>
  </r>
  <r>
    <s v="National Fund for Culture"/>
    <n v="28340"/>
    <s v="CONSTRUÇÃO DE ESPAÇO CULTURAL"/>
    <s v="Cultural Heritage"/>
    <s v="Arquitetônico"/>
    <x v="0"/>
    <x v="7"/>
    <n v="0"/>
    <x v="23"/>
    <s v="Rondônia"/>
    <n v="0"/>
    <n v="101056.51"/>
    <e v="#N/A"/>
    <e v="#N/A"/>
  </r>
  <r>
    <s v="National Fund for Culture"/>
    <n v="27589"/>
    <s v="Construção de Palco cobherto para realização de eventos"/>
    <s v="Cultural Heritage"/>
    <s v="Arquitetônico"/>
    <x v="0"/>
    <x v="7"/>
    <n v="0"/>
    <x v="8"/>
    <s v="Paraíba"/>
    <n v="0"/>
    <n v="63331.42"/>
    <e v="#N/A"/>
    <e v="#N/A"/>
  </r>
  <r>
    <s v="National Fund for Culture"/>
    <n v="27686"/>
    <s v="CONSTRUÇÃO DE TEATRO DE ARENA COM CONCHA ACÚSTICA"/>
    <s v="Cultural Heritage"/>
    <s v="Arquitetônico"/>
    <x v="0"/>
    <x v="7"/>
    <n v="0"/>
    <x v="14"/>
    <s v="Goiás"/>
    <n v="0"/>
    <n v="125000"/>
    <e v="#N/A"/>
    <e v="#N/A"/>
  </r>
  <r>
    <s v="National Fund for Culture"/>
    <n v="16516"/>
    <s v="CONSTRUÇÃO DE UM CENTRO CULTURAL"/>
    <s v="Cultural Heritage"/>
    <s v="Arquitetônico"/>
    <x v="0"/>
    <x v="7"/>
    <n v="0"/>
    <x v="10"/>
    <s v="Piauí"/>
    <n v="0"/>
    <n v="330397.38"/>
    <e v="#N/A"/>
    <e v="#N/A"/>
  </r>
  <r>
    <s v="National Fund for Culture"/>
    <n v="27722"/>
    <s v="CONSTRUÇÃO DE UM CENTRO CULTURAL"/>
    <s v="Cultural Heritage"/>
    <s v="Arquitetônico"/>
    <x v="0"/>
    <x v="7"/>
    <n v="0"/>
    <x v="14"/>
    <s v="Goiás"/>
    <n v="0"/>
    <n v="146600"/>
    <e v="#N/A"/>
    <e v="#N/A"/>
  </r>
  <r>
    <s v="National Fund for Culture"/>
    <n v="28177"/>
    <s v="CONSTRUÇÃO DE UM CENTRO CULTURAL"/>
    <s v="Cultural Heritage"/>
    <s v="Arquitetônico"/>
    <x v="0"/>
    <x v="7"/>
    <n v="0"/>
    <x v="18"/>
    <s v="MatoGrosso"/>
    <n v="0"/>
    <n v="120000"/>
    <e v="#N/A"/>
    <e v="#N/A"/>
  </r>
  <r>
    <s v="National Fund for Culture"/>
    <n v="27919"/>
    <s v="CONSTRUÇÃO DO CENTRO CULTURAL &quot;MATUTÓDROMO&quot;"/>
    <s v="Cultural Heritage"/>
    <s v="Arquitetônico"/>
    <x v="0"/>
    <x v="7"/>
    <n v="0"/>
    <x v="11"/>
    <s v="Pará"/>
    <n v="0"/>
    <n v="111111"/>
    <e v="#N/A"/>
    <e v="#N/A"/>
  </r>
  <r>
    <s v="National Fund for Culture"/>
    <n v="27862"/>
    <s v="CONSTRUÇÃO DO CENTRO CULTURAL ISRAEL PINHEIRO"/>
    <s v="Cultural Heritage"/>
    <s v="História"/>
    <x v="1"/>
    <x v="7"/>
    <n v="0"/>
    <x v="3"/>
    <s v="MinasGerais"/>
    <n v="0"/>
    <n v="4514380.1900000004"/>
    <e v="#N/A"/>
    <e v="#N/A"/>
  </r>
  <r>
    <s v="National Fund for Culture"/>
    <n v="28268"/>
    <s v="CONSTRUÇÃO DO CENTRO DE MANIFESTAÇÕES CULTURAIS E FOLCLÓRICAS DA VILA"/>
    <s v="Cultural Heritage"/>
    <s v="Arquitetônico"/>
    <x v="0"/>
    <x v="7"/>
    <n v="0"/>
    <x v="11"/>
    <s v="Pará"/>
    <n v="0"/>
    <n v="201702.55"/>
    <e v="#N/A"/>
    <e v="#N/A"/>
  </r>
  <r>
    <s v="National Fund for Culture"/>
    <n v="28405"/>
    <s v="CONSTRUÇÃO DO MONUMENTO EM HOMENAGEM À FREI BRUNO"/>
    <s v="Cultural Heritage"/>
    <s v="Arquitetônico"/>
    <x v="0"/>
    <x v="7"/>
    <n v="0"/>
    <x v="15"/>
    <s v="Amazonas"/>
    <n v="0"/>
    <n v="300000"/>
    <e v="#N/A"/>
    <e v="#N/A"/>
  </r>
  <r>
    <s v="National Fund for Culture"/>
    <n v="28161"/>
    <s v="CONSTRUÇÃO DO MUSEU DO CARRO ANTIGO- FASE I"/>
    <s v="Cultural Heritage"/>
    <s v="Arquitetônico"/>
    <x v="0"/>
    <x v="7"/>
    <n v="0"/>
    <x v="9"/>
    <s v="Paraná"/>
    <n v="0"/>
    <n v="84215"/>
    <e v="#N/A"/>
    <e v="#N/A"/>
  </r>
  <r>
    <s v="National Fund for Culture"/>
    <n v="27739"/>
    <s v="CONSTRUÇÃO DO PRÉDIO PRÓPRIO DA BIBLIOTECA PÚBLICA MUNICIPAL"/>
    <s v="Cultural Heritage"/>
    <s v="Arquitetônico"/>
    <x v="0"/>
    <x v="7"/>
    <n v="0"/>
    <x v="9"/>
    <s v="Paraná"/>
    <n v="0"/>
    <n v="139232.21"/>
    <e v="#N/A"/>
    <e v="#N/A"/>
  </r>
  <r>
    <s v="National Fund for Culture"/>
    <n v="28362"/>
    <s v="CONSTRUÇÃO DO TEATRO MUNICIPAL "/>
    <s v="Cultural Heritage"/>
    <s v="Arquitetônico"/>
    <x v="0"/>
    <x v="7"/>
    <n v="0"/>
    <x v="9"/>
    <s v="Paraná"/>
    <n v="0"/>
    <n v="225000"/>
    <e v="#N/A"/>
    <e v="#N/A"/>
  </r>
  <r>
    <s v="National Fund for Culture"/>
    <n v="27376"/>
    <s v="CONSTRUÇÃO DO TEATRO MUNICIPALDE ALEGRE - ES. "/>
    <s v="Cultural Heritage"/>
    <s v="Arquitetônico"/>
    <x v="0"/>
    <x v="7"/>
    <n v="0"/>
    <x v="16"/>
    <s v="EspíritoSanto"/>
    <n v="0"/>
    <n v="660204.98"/>
    <e v="#N/A"/>
    <e v="#N/A"/>
  </r>
  <r>
    <s v="National Fund for Culture"/>
    <n v="29163"/>
    <s v="Cultura e Meio Ambiente: A Realidade de Santa Catarina"/>
    <s v="Audiovisual"/>
    <s v="Difusão"/>
    <x v="5"/>
    <x v="7"/>
    <n v="0"/>
    <x v="22"/>
    <s v="SantaCatarina"/>
    <n v="0"/>
    <n v="240000"/>
    <e v="#N/A"/>
    <e v="#N/A"/>
  </r>
  <r>
    <s v="National Fund for Culture"/>
    <n v="18671"/>
    <s v="CULTURA PARA TODOS NO TEATRO DA REITORIA DA UFPR"/>
    <s v="Cultural Heritage"/>
    <s v="Acervo"/>
    <x v="0"/>
    <x v="7"/>
    <n v="0"/>
    <x v="9"/>
    <s v="Paraná"/>
    <n v="0"/>
    <n v="40225"/>
    <e v="#N/A"/>
    <e v="#N/A"/>
  </r>
  <r>
    <s v="National Fund for Culture"/>
    <n v="27351"/>
    <s v="CURSO DE ESPECIALIZAÇÃO EM MUSEOLOGIA"/>
    <s v="Cultural Heritage"/>
    <s v="Museu"/>
    <x v="2"/>
    <x v="7"/>
    <n v="0"/>
    <x v="1"/>
    <s v="DistritoFederal"/>
    <n v="0"/>
    <n v="34773"/>
    <e v="#N/A"/>
    <e v="#N/A"/>
  </r>
  <r>
    <s v="National Fund for Culture"/>
    <n v="26260"/>
    <s v="Difusão Cultural em Minas Gerais; Ampliação da Atuação da Escola de Música da UFMG"/>
    <s v="Music"/>
    <s v="Música Instrumental"/>
    <x v="4"/>
    <x v="7"/>
    <n v="0"/>
    <x v="3"/>
    <s v="MinasGerais"/>
    <n v="0"/>
    <n v="120000"/>
    <e v="#N/A"/>
    <e v="#N/A"/>
  </r>
  <r>
    <s v="National Fund for Culture"/>
    <n v="26451"/>
    <s v="Domingo no Teatro/ Janeiro no Teatro"/>
    <s v="Performing Arts"/>
    <s v="Teatro"/>
    <x v="0"/>
    <x v="7"/>
    <n v="0"/>
    <x v="12"/>
    <s v="SãoPaulo"/>
    <n v="0"/>
    <n v="50000"/>
    <e v="#N/A"/>
    <e v="#N/A"/>
  </r>
  <r>
    <s v="National Fund for Culture"/>
    <n v="29125"/>
    <s v="É Tudo Verdade - (VII) Festival Internacional de Documentarios - Seminários e Premiação"/>
    <s v="Audiovisual"/>
    <s v="Difusão"/>
    <x v="5"/>
    <x v="7"/>
    <n v="0"/>
    <x v="12"/>
    <s v="SãoPaulo"/>
    <n v="0"/>
    <n v="46560"/>
    <e v="#N/A"/>
    <e v="#N/A"/>
  </r>
  <r>
    <s v="National Fund for Culture"/>
    <n v="26418"/>
    <s v="Edição do CD alma Feminina"/>
    <s v="Music"/>
    <s v="Música Popular"/>
    <x v="4"/>
    <x v="7"/>
    <n v="0"/>
    <x v="5"/>
    <s v="RiodeJaneiro"/>
    <n v="0"/>
    <n v="48790"/>
    <e v="#N/A"/>
    <e v="#N/A"/>
  </r>
  <r>
    <s v="National Fund for Culture"/>
    <n v="27541"/>
    <s v="Educação Patrimonial no Museu Casa do Pontal - Novos Olhares sobre a Arte Popular Brasileira."/>
    <s v="Cultural Heritage"/>
    <s v="Arquitetônico"/>
    <x v="0"/>
    <x v="7"/>
    <n v="0"/>
    <x v="25"/>
    <s v="Acre"/>
    <n v="0"/>
    <n v="125000"/>
    <e v="#N/A"/>
    <e v="#N/A"/>
  </r>
  <r>
    <s v="National Fund for Culture"/>
    <n v="27917"/>
    <s v="ENCONTRO DO COMITÊ DE DOCUMENTAÇÃO-CIDOC DO CONSELHO INTERNACIONALDE MUSEUS-ICOM"/>
    <s v="Cultural Heritage"/>
    <s v="Acervos Museológicos"/>
    <x v="0"/>
    <x v="7"/>
    <n v="0"/>
    <x v="0"/>
    <s v="RioGrandedoSul"/>
    <n v="0"/>
    <n v="31400"/>
    <e v="#N/A"/>
    <e v="#N/A"/>
  </r>
  <r>
    <s v="National Fund for Culture"/>
    <n v="28531"/>
    <s v="ENCONTRO DOS REINADEIROS DO OESTE DE MINAS GERAIS"/>
    <s v="Cultural Heritage"/>
    <s v="Artesanato/Folclore"/>
    <x v="1"/>
    <x v="7"/>
    <n v="0"/>
    <x v="3"/>
    <s v="MinasGerais"/>
    <n v="0"/>
    <n v="24873.75"/>
    <e v="#N/A"/>
    <e v="#N/A"/>
  </r>
  <r>
    <s v="National Fund for Culture"/>
    <n v="19145"/>
    <s v="Encontro Mundial das Artes Cênicas (3ª Edição) - ECUM"/>
    <s v="Performing Arts"/>
    <s v="Teatro"/>
    <x v="0"/>
    <x v="7"/>
    <n v="0"/>
    <x v="3"/>
    <s v="MinasGerais"/>
    <n v="0"/>
    <n v="37500"/>
    <e v="#N/A"/>
    <e v="#N/A"/>
  </r>
  <r>
    <s v="National Fund for Culture"/>
    <n v="25951"/>
    <s v="Encontro Nacional de Pianista"/>
    <s v="Music"/>
    <s v="Música Instrumental"/>
    <x v="4"/>
    <x v="7"/>
    <n v="0"/>
    <x v="5"/>
    <s v="RiodeJaneiro"/>
    <n v="0"/>
    <n v="40000"/>
    <e v="#N/A"/>
    <e v="#N/A"/>
  </r>
  <r>
    <s v="National Fund for Culture"/>
    <n v="25135"/>
    <s v="ENCORAMA (XV) - Encontro Nacinal de Corais de Maceio - IV Festival Internacional"/>
    <s v="Music"/>
    <s v="Música Popular"/>
    <x v="4"/>
    <x v="7"/>
    <n v="0"/>
    <x v="20"/>
    <s v="Alagoas"/>
    <n v="0"/>
    <n v="64000"/>
    <e v="#N/A"/>
    <e v="#N/A"/>
  </r>
  <r>
    <s v="National Fund for Culture"/>
    <n v="28307"/>
    <s v="EQUIPAGEM E MODERNIZAÇÃO DE ESPAÇOS CULTURAIS"/>
    <s v="Cultural Heritage"/>
    <s v="Acervo"/>
    <x v="0"/>
    <x v="7"/>
    <n v="0"/>
    <x v="9"/>
    <s v="Paraná"/>
    <n v="0"/>
    <n v="62500"/>
    <e v="#N/A"/>
    <e v="#N/A"/>
  </r>
  <r>
    <s v="National Fund for Culture"/>
    <n v="16925"/>
    <s v="EQUIPAMENTO PARA O CENTRO CULTURAL"/>
    <s v="Cultural Heritage"/>
    <s v="Acervo"/>
    <x v="0"/>
    <x v="7"/>
    <n v="0"/>
    <x v="21"/>
    <s v="Bahia"/>
    <n v="0"/>
    <n v="60693.25"/>
    <e v="#N/A"/>
    <e v="#N/A"/>
  </r>
  <r>
    <s v="National Fund for Culture"/>
    <n v="28437"/>
    <s v="EQUIPAMENTOS - MUSEU DA IMAGEM E DO SOM"/>
    <s v="Cultural Heritage"/>
    <s v="Arquitetônico"/>
    <x v="0"/>
    <x v="7"/>
    <n v="0"/>
    <x v="12"/>
    <s v="SãoPaulo"/>
    <n v="0"/>
    <n v="48791.44"/>
    <e v="#N/A"/>
    <e v="#N/A"/>
  </r>
  <r>
    <s v="National Fund for Culture"/>
    <n v="27667"/>
    <s v="ESCOLA OFICINA DE SALVADOR - 6° FASE"/>
    <s v="Cultural Heritage"/>
    <s v="Arquitetônico"/>
    <x v="0"/>
    <x v="7"/>
    <n v="0"/>
    <x v="21"/>
    <s v="Bahia"/>
    <n v="0"/>
    <n v="351911.74"/>
    <e v="#N/A"/>
    <e v="#N/A"/>
  </r>
  <r>
    <s v="National Fund for Culture"/>
    <n v="27970"/>
    <s v="ESTAÇÃO CULTURA"/>
    <s v="Cultural Heritage"/>
    <s v="História"/>
    <x v="1"/>
    <x v="7"/>
    <n v="0"/>
    <x v="14"/>
    <s v="Goiás"/>
    <n v="0"/>
    <n v="562500"/>
    <e v="#N/A"/>
    <e v="#N/A"/>
  </r>
  <r>
    <s v="National Fund for Culture"/>
    <n v="25159"/>
    <s v="ESTEC - Estúdio de Tecnologia Cênica"/>
    <s v="Performing Arts"/>
    <s v="Teatro"/>
    <x v="0"/>
    <x v="7"/>
    <n v="0"/>
    <x v="1"/>
    <s v="DistritoFederal"/>
    <n v="0"/>
    <n v="60000"/>
    <e v="#N/A"/>
    <e v="#N/A"/>
  </r>
  <r>
    <s v="National Fund for Culture"/>
    <n v="16955"/>
    <s v="ESTRUTURAÇÃO DA CASA DA CULTURA"/>
    <s v="Cultural Heritage"/>
    <s v="Arquitetônico"/>
    <x v="0"/>
    <x v="7"/>
    <n v="0"/>
    <x v="9"/>
    <s v="Paraná"/>
    <n v="0"/>
    <n v="79951.600000000006"/>
    <e v="#N/A"/>
    <e v="#N/A"/>
  </r>
  <r>
    <s v="National Fund for Culture"/>
    <n v="27542"/>
    <s v="EXECUÇÃO DA 2ª ETAPA DO TEATRO DA CASA DA CULTURA"/>
    <s v="Cultural Heritage"/>
    <s v="Arquitetônico"/>
    <x v="0"/>
    <x v="7"/>
    <n v="0"/>
    <x v="9"/>
    <s v="Paraná"/>
    <n v="0"/>
    <n v="213293.39"/>
    <e v="#N/A"/>
    <e v="#N/A"/>
  </r>
  <r>
    <s v="National Fund for Culture"/>
    <n v="19329"/>
    <s v="EXPOSIÇÃO RESTROSPECTIVA DO ARTISTA RUBEM VALENTIM"/>
    <s v="Visual Arts"/>
    <s v="Exposição Itinerante"/>
    <x v="0"/>
    <x v="7"/>
    <n v="0"/>
    <x v="1"/>
    <s v="DistritoFederal"/>
    <n v="0"/>
    <n v="72360"/>
    <e v="#N/A"/>
    <e v="#N/A"/>
  </r>
  <r>
    <s v="National Fund for Culture"/>
    <n v="26299"/>
    <s v="FERCAPO (27º)- Festival Nacional da Canção Popular - EMENDA PARLAMENTAR"/>
    <s v="Music"/>
    <s v="Música Popular"/>
    <x v="4"/>
    <x v="7"/>
    <n v="0"/>
    <x v="9"/>
    <s v="Paraná"/>
    <n v="0"/>
    <n v="100000"/>
    <e v="#N/A"/>
    <e v="#N/A"/>
  </r>
  <r>
    <s v="National Fund for Culture"/>
    <n v="25510"/>
    <s v="FERVO-Festival Regional de Interpretação da Música Popular e Sertaneja de Vera Cruz do Oeste"/>
    <s v="Music"/>
    <s v="Música Popular"/>
    <x v="4"/>
    <x v="7"/>
    <n v="0"/>
    <x v="9"/>
    <s v="Paraná"/>
    <n v="0"/>
    <n v="18800"/>
    <e v="#N/A"/>
    <e v="#N/A"/>
  </r>
  <r>
    <s v="National Fund for Culture"/>
    <n v="26397"/>
    <s v="Festa Cultural São Marquense"/>
    <s v="Music"/>
    <s v="Música Popular"/>
    <x v="4"/>
    <x v="7"/>
    <n v="0"/>
    <x v="0"/>
    <s v="RioGrandedoSul"/>
    <n v="0"/>
    <n v="40000"/>
    <e v="#N/A"/>
    <e v="#N/A"/>
  </r>
  <r>
    <s v="National Fund for Culture"/>
    <n v="27555"/>
    <s v="FESTA DO DIVINOO ESPÍRITO"/>
    <s v="Cultural Heritage"/>
    <s v="Arquitetônico"/>
    <x v="0"/>
    <x v="7"/>
    <n v="0"/>
    <x v="17"/>
    <s v="Maranhão"/>
    <n v="0"/>
    <n v="135067.5"/>
    <e v="#N/A"/>
    <e v="#N/A"/>
  </r>
  <r>
    <s v="National Fund for Culture"/>
    <n v="27334"/>
    <s v="FESTAS JUNINAS DE FORTALEZA"/>
    <s v="Cultural Heritage"/>
    <s v="Arquitetônico"/>
    <x v="0"/>
    <x v="7"/>
    <n v="0"/>
    <x v="6"/>
    <s v="Ceará"/>
    <n v="0"/>
    <n v="187500"/>
    <e v="#N/A"/>
    <e v="#N/A"/>
  </r>
  <r>
    <s v="National Fund for Culture"/>
    <n v="26369"/>
    <s v="Festival de Arte e Cultura de Farroupilha"/>
    <s v="Music"/>
    <s v="Música Popular"/>
    <x v="4"/>
    <x v="7"/>
    <n v="0"/>
    <x v="0"/>
    <s v="RioGrandedoSul"/>
    <n v="0"/>
    <n v="60000"/>
    <e v="#N/A"/>
    <e v="#N/A"/>
  </r>
  <r>
    <s v="National Fund for Culture"/>
    <n v="26398"/>
    <s v="Festival de Arte e Cultura dos 100 Anos do Colégio São José - dias 19 e 20/12/2002"/>
    <s v="Music"/>
    <s v="Música Popular"/>
    <x v="4"/>
    <x v="7"/>
    <n v="0"/>
    <x v="0"/>
    <s v="RioGrandedoSul"/>
    <n v="0"/>
    <n v="26552"/>
    <e v="#N/A"/>
    <e v="#N/A"/>
  </r>
  <r>
    <s v="National Fund for Culture"/>
    <n v="26276"/>
    <s v="Festival de Dança e Cultura Indígena na Serra do Cipó "/>
    <s v="Performing Arts"/>
    <s v="Teatro"/>
    <x v="0"/>
    <x v="7"/>
    <n v="0"/>
    <x v="3"/>
    <s v="MinasGerais"/>
    <n v="0"/>
    <n v="25000.79"/>
    <e v="#N/A"/>
    <e v="#N/A"/>
  </r>
  <r>
    <s v="National Fund for Culture"/>
    <n v="19572"/>
    <s v="Festival de Leituras Dramáticas de Brasília/2001 "/>
    <s v="Performing Arts"/>
    <s v="Teatro"/>
    <x v="0"/>
    <x v="7"/>
    <n v="0"/>
    <x v="1"/>
    <s v="DistritoFederal"/>
    <n v="0"/>
    <n v="30000"/>
    <e v="#N/A"/>
    <e v="#N/A"/>
  </r>
  <r>
    <s v="National Fund for Culture"/>
    <n v="25509"/>
    <s v="Festival de Música de Lomdrina (22º)"/>
    <s v="Music"/>
    <s v="Música Popular"/>
    <x v="4"/>
    <x v="7"/>
    <n v="0"/>
    <x v="9"/>
    <s v="Paraná"/>
    <n v="0"/>
    <n v="25000"/>
    <e v="#N/A"/>
    <e v="#N/A"/>
  </r>
  <r>
    <s v="National Fund for Culture"/>
    <n v="27920"/>
    <s v="FESTIVAL DE QUADRILHAS "/>
    <s v="Cultural Heritage"/>
    <s v="Artesanato/Folclore"/>
    <x v="1"/>
    <x v="7"/>
    <n v="0"/>
    <x v="6"/>
    <s v="Ceará"/>
    <n v="0"/>
    <n v="225000"/>
    <e v="#N/A"/>
    <e v="#N/A"/>
  </r>
  <r>
    <s v="National Fund for Culture"/>
    <n v="26443"/>
    <s v="Festival Gurinhata - Pássaro Azul de Canção Popular"/>
    <s v="Music"/>
    <s v="Música Popular"/>
    <x v="4"/>
    <x v="7"/>
    <n v="0"/>
    <x v="3"/>
    <s v="MinasGerais"/>
    <n v="0"/>
    <n v="26862"/>
    <e v="#N/A"/>
    <e v="#N/A"/>
  </r>
  <r>
    <s v="National Fund for Culture"/>
    <n v="26156"/>
    <s v="Festival Internacional de Teatro de São José do Rio Preto/SP."/>
    <s v="Performing Arts"/>
    <s v="Teatro"/>
    <x v="0"/>
    <x v="7"/>
    <n v="0"/>
    <x v="12"/>
    <s v="SãoPaulo"/>
    <n v="0"/>
    <n v="300000"/>
    <e v="#N/A"/>
    <e v="#N/A"/>
  </r>
  <r>
    <s v="National Fund for Culture"/>
    <n v="25096"/>
    <s v="Festival Unicanto de Corais (9º) - Fase Regional"/>
    <s v="Music"/>
    <s v="Música Popular"/>
    <x v="4"/>
    <x v="7"/>
    <n v="0"/>
    <x v="9"/>
    <s v="Paraná"/>
    <n v="0"/>
    <n v="50000"/>
    <e v="#N/A"/>
    <e v="#N/A"/>
  </r>
  <r>
    <s v="National Fund for Culture"/>
    <n v="25047"/>
    <s v="Festival Universitário de Teatro de Blumenal  - II (16º)"/>
    <s v="Performing Arts"/>
    <s v="Teatro"/>
    <x v="0"/>
    <x v="7"/>
    <n v="0"/>
    <x v="22"/>
    <s v="SantaCatarina"/>
    <n v="0"/>
    <n v="27200"/>
    <e v="#N/A"/>
    <e v="#N/A"/>
  </r>
  <r>
    <s v="National Fund for Culture"/>
    <n v="18788"/>
    <s v="Finalização da Pesquisa de Repertório para o &quot;Livrão da Música Brasileira&quot;"/>
    <s v="Music"/>
    <s v="Música Popular"/>
    <x v="4"/>
    <x v="7"/>
    <n v="0"/>
    <x v="3"/>
    <s v="MinasGerais"/>
    <n v="0"/>
    <n v="81760"/>
    <e v="#N/A"/>
    <e v="#N/A"/>
  </r>
  <r>
    <s v="National Fund for Culture"/>
    <n v="27910"/>
    <s v="FOMENTO A ATIVIDADES CULTURAIS NO ESTADO DE PERNAMBUCO"/>
    <s v="Cultural Heritage"/>
    <s v="Arquitetônico"/>
    <x v="0"/>
    <x v="7"/>
    <n v="0"/>
    <x v="4"/>
    <s v="Pernambuco"/>
    <n v="0"/>
    <n v="110000"/>
    <e v="#N/A"/>
    <e v="#N/A"/>
  </r>
  <r>
    <s v="National Fund for Culture"/>
    <n v="27911"/>
    <s v="FOMENTO A ATIVIDADES CULTURAIS NO ESTADO DO PERNANBUCO"/>
    <s v="Cultural Heritage"/>
    <s v="Arquitetônico"/>
    <x v="0"/>
    <x v="7"/>
    <n v="0"/>
    <x v="4"/>
    <s v="Pernambuco"/>
    <n v="0"/>
    <n v="373745.2"/>
    <e v="#N/A"/>
    <e v="#N/A"/>
  </r>
  <r>
    <s v="National Fund for Culture"/>
    <n v="25484"/>
    <s v="Fomento à Projeto de Produção Teatral do Movimento de Teatro de Grupo do DF"/>
    <s v="Performing Arts"/>
    <s v="Teatro"/>
    <x v="0"/>
    <x v="7"/>
    <n v="0"/>
    <x v="1"/>
    <s v="DistritoFederal"/>
    <n v="0"/>
    <n v="80000"/>
    <e v="#N/A"/>
    <e v="#N/A"/>
  </r>
  <r>
    <s v="National Fund for Culture"/>
    <n v="25402"/>
    <s v="Fomento a Projetos de Difusão Cultural/Apoio a Realização de Oficinas"/>
    <s v="Performing Arts"/>
    <s v="Teatro"/>
    <x v="0"/>
    <x v="7"/>
    <n v="0"/>
    <x v="1"/>
    <s v="DistritoFederal"/>
    <n v="0"/>
    <n v="150000"/>
    <e v="#N/A"/>
    <e v="#N/A"/>
  </r>
  <r>
    <s v="National Fund for Culture"/>
    <n v="25207"/>
    <s v="Fortaleza Cheia de Graça"/>
    <s v="Performing Arts"/>
    <s v="Teatro"/>
    <x v="0"/>
    <x v="7"/>
    <n v="0"/>
    <x v="6"/>
    <s v="Ceará"/>
    <n v="0"/>
    <n v="100000"/>
    <e v="#N/A"/>
    <e v="#N/A"/>
  </r>
  <r>
    <s v="National Fund for Culture"/>
    <n v="26387"/>
    <s v="Gala CBDD-UERJ de Dança ( XII )"/>
    <s v="Performing Arts"/>
    <s v="Dança"/>
    <x v="3"/>
    <x v="7"/>
    <n v="0"/>
    <x v="5"/>
    <s v="RiodeJaneiro"/>
    <n v="0"/>
    <n v="26419.200000000001"/>
    <e v="#N/A"/>
    <e v="#N/A"/>
  </r>
  <r>
    <s v="National Fund for Culture"/>
    <n v="27536"/>
    <s v="GEOGRAFIA DO BRASIL - CILDO MEIRELES"/>
    <s v="Visual Arts"/>
    <s v="Plásticas"/>
    <x v="2"/>
    <x v="7"/>
    <n v="0"/>
    <x v="1"/>
    <s v="DistritoFederal"/>
    <n v="0"/>
    <n v="43952"/>
    <e v="#N/A"/>
    <e v="#N/A"/>
  </r>
  <r>
    <s v="National Fund for Culture"/>
    <n v="26271"/>
    <s v="Gravação de CD e Aquisição de Equipamentos - III Bienal de Cultura e Arte da UNE"/>
    <s v="Music"/>
    <s v="Música Popular"/>
    <x v="4"/>
    <x v="7"/>
    <n v="0"/>
    <x v="12"/>
    <s v="SãoPaulo"/>
    <n v="0"/>
    <n v="173120"/>
    <e v="#N/A"/>
    <e v="#N/A"/>
  </r>
  <r>
    <s v="National Fund for Culture"/>
    <n v="28639"/>
    <s v="I.H.G.B"/>
    <s v="Cultural Heritage"/>
    <s v="Acervo"/>
    <x v="0"/>
    <x v="7"/>
    <n v="0"/>
    <x v="5"/>
    <s v="RiodeJaneiro"/>
    <n v="0"/>
    <n v="30185"/>
    <e v="#N/A"/>
    <e v="#N/A"/>
  </r>
  <r>
    <s v="National Fund for Culture"/>
    <n v="27311"/>
    <s v="IMPLANTAÇÃO DA BIBLIOTECA MUNICIPAL"/>
    <s v="Cultural Heritage"/>
    <s v="Arquitetônico"/>
    <x v="0"/>
    <x v="7"/>
    <n v="0"/>
    <x v="9"/>
    <s v="Paraná"/>
    <n v="0"/>
    <n v="75115.66"/>
    <e v="#N/A"/>
    <e v="#N/A"/>
  </r>
  <r>
    <s v="National Fund for Culture"/>
    <n v="28454"/>
    <s v="IMPLANTAÇÃO DA BIBLIOTECA PÚBLICA E ESPAÇO CULTURAL"/>
    <s v="Cultural Heritage"/>
    <s v="Arquitetônico"/>
    <x v="0"/>
    <x v="7"/>
    <n v="0"/>
    <x v="0"/>
    <s v="RioGrandedoSul"/>
    <n v="0"/>
    <n v="125000"/>
    <e v="#N/A"/>
    <e v="#N/A"/>
  </r>
  <r>
    <s v="National Fund for Culture"/>
    <n v="28286"/>
    <s v="IMPLANTAÇÃO DA CASA DA CULTURA DE BARRA MANSA"/>
    <s v="Cultural Heritage"/>
    <s v="Arquitetônico"/>
    <x v="0"/>
    <x v="7"/>
    <n v="0"/>
    <x v="5"/>
    <s v="RiodeJaneiro"/>
    <n v="0"/>
    <n v="100000"/>
    <e v="#N/A"/>
    <e v="#N/A"/>
  </r>
  <r>
    <s v="National Fund for Culture"/>
    <n v="28508"/>
    <s v="IMPLANTAÇÃO DE CENTRO CULTURAL- CONCLUSÃO  "/>
    <s v="Cultural Heritage"/>
    <s v="Arquitetônico"/>
    <x v="0"/>
    <x v="7"/>
    <n v="0"/>
    <x v="2"/>
    <s v="Tocantins"/>
    <n v="0"/>
    <n v="38339.18"/>
    <e v="#N/A"/>
    <e v="#N/A"/>
  </r>
  <r>
    <s v="National Fund for Culture"/>
    <n v="27657"/>
    <s v="IMPLANTAÇÃO DE CENTRO CULTURAL DE PIRAÍ"/>
    <s v="Cultural Heritage"/>
    <s v="Arquitetônico"/>
    <x v="0"/>
    <x v="7"/>
    <n v="0"/>
    <x v="5"/>
    <s v="RiodeJaneiro"/>
    <n v="0"/>
    <n v="125000"/>
    <e v="#N/A"/>
    <e v="#N/A"/>
  </r>
  <r>
    <s v="National Fund for Culture"/>
    <n v="27582"/>
    <s v="IMPLANTAÇÃO DE ESPAÇO CULTURAL "/>
    <s v="Cultural Heritage"/>
    <s v="Arquitetônico"/>
    <x v="0"/>
    <x v="7"/>
    <n v="0"/>
    <x v="23"/>
    <s v="Rondônia"/>
    <n v="0"/>
    <n v="148237.35"/>
    <e v="#N/A"/>
    <e v="#N/A"/>
  </r>
  <r>
    <s v="National Fund for Culture"/>
    <n v="28736"/>
    <s v="IMPLANTAÇÃO DE ESPAÇO CULTURAL PARA CAPOEIRA, FESTA JUNINA  E MARACATU"/>
    <s v="Cultural Heritage"/>
    <s v="Artesanato/Folclore"/>
    <x v="1"/>
    <x v="7"/>
    <n v="0"/>
    <x v="6"/>
    <s v="Ceará"/>
    <n v="0"/>
    <n v="111112"/>
    <e v="#N/A"/>
    <e v="#N/A"/>
  </r>
  <r>
    <s v="National Fund for Culture"/>
    <n v="28287"/>
    <s v="IMPLANTAÇÃO DE ESPAÇOS CULTURAIS"/>
    <s v="Cultural Heritage"/>
    <s v="Arquitetônico"/>
    <x v="0"/>
    <x v="7"/>
    <n v="0"/>
    <x v="16"/>
    <s v="EspíritoSanto"/>
    <n v="0"/>
    <n v="200000"/>
    <e v="#N/A"/>
    <e v="#N/A"/>
  </r>
  <r>
    <s v="National Fund for Culture"/>
    <n v="28670"/>
    <s v="IMPLANTAÇÃO DE ISOLAMENTO TÉRMICO E ACÚSTICO"/>
    <s v="Cultural Heritage"/>
    <s v="Acervo"/>
    <x v="0"/>
    <x v="7"/>
    <n v="0"/>
    <x v="5"/>
    <s v="RiodeJaneiro"/>
    <n v="0"/>
    <n v="267282.93"/>
    <e v="#N/A"/>
    <e v="#N/A"/>
  </r>
  <r>
    <s v="National Fund for Culture"/>
    <n v="27950"/>
    <s v="IMPLANTAÇÃO DO ANFITEATRO "/>
    <s v="Cultural Heritage"/>
    <s v="Arquitetônico"/>
    <x v="0"/>
    <x v="7"/>
    <n v="0"/>
    <x v="0"/>
    <s v="RioGrandedoSul"/>
    <n v="0"/>
    <n v="109769"/>
    <e v="#N/A"/>
    <e v="#N/A"/>
  </r>
  <r>
    <s v="National Fund for Culture"/>
    <n v="27811"/>
    <s v="Informatização e Capacitação da Rede de Museus do Sistema Estadual de Museus/RS"/>
    <s v="Cultural Heritage"/>
    <s v="Museu"/>
    <x v="2"/>
    <x v="7"/>
    <n v="0"/>
    <x v="0"/>
    <s v="RioGrandedoSul"/>
    <n v="0"/>
    <n v="382958"/>
    <e v="#N/A"/>
    <e v="#N/A"/>
  </r>
  <r>
    <s v="National Fund for Culture"/>
    <n v="25114"/>
    <s v="Interculturalidades"/>
    <s v="Integrated Arts"/>
    <s v="Artes Integradas"/>
    <x v="1"/>
    <x v="7"/>
    <n v="0"/>
    <x v="5"/>
    <s v="RiodeJaneiro"/>
    <n v="0"/>
    <n v="30000"/>
    <e v="#N/A"/>
    <e v="#N/A"/>
  </r>
  <r>
    <s v="National Fund for Culture"/>
    <n v="27396"/>
    <s v="JK - 1º CENTENÁRIO - SETEMBRO DE 2002"/>
    <s v="Cultural Heritage"/>
    <s v="Artesanato/Folclore"/>
    <x v="1"/>
    <x v="7"/>
    <n v="0"/>
    <x v="1"/>
    <s v="DistritoFederal"/>
    <n v="0"/>
    <n v="24200"/>
    <e v="#N/A"/>
    <e v="#N/A"/>
  </r>
  <r>
    <s v="National Fund for Culture"/>
    <n v="29126"/>
    <s v="Jk O Passageiro Precioso"/>
    <s v="Audiovisual"/>
    <s v="Produção Cinematográfica"/>
    <x v="2"/>
    <x v="7"/>
    <n v="0"/>
    <x v="1"/>
    <s v="DistritoFederal"/>
    <n v="0"/>
    <n v="39894"/>
    <e v="#N/A"/>
    <e v="#N/A"/>
  </r>
  <r>
    <s v="National Fund for Culture"/>
    <n v="26349"/>
    <s v="Juscelino Kubitschek - 1902-2002"/>
    <s v="Performing Arts"/>
    <s v="Teatro"/>
    <x v="0"/>
    <x v="7"/>
    <n v="0"/>
    <x v="5"/>
    <s v="RiodeJaneiro"/>
    <n v="0"/>
    <n v="25932"/>
    <e v="#N/A"/>
    <e v="#N/A"/>
  </r>
  <r>
    <s v="National Fund for Culture"/>
    <n v="25586"/>
    <s v="Leopoldo Miguez e Henrique Oswald - Homenagens"/>
    <s v="Music"/>
    <s v="Música Instrumental"/>
    <x v="4"/>
    <x v="7"/>
    <n v="0"/>
    <x v="5"/>
    <s v="RiodeJaneiro"/>
    <n v="0"/>
    <n v="36000"/>
    <e v="#N/A"/>
    <e v="#N/A"/>
  </r>
  <r>
    <s v="National Fund for Culture"/>
    <n v="19427"/>
    <s v="LÚCIO COSTA - 100 ANOS"/>
    <s v="Cultural Heritage"/>
    <s v="Arquitetônico"/>
    <x v="0"/>
    <x v="7"/>
    <n v="0"/>
    <x v="5"/>
    <s v="RiodeJaneiro"/>
    <n v="0"/>
    <n v="80000"/>
    <e v="#N/A"/>
    <e v="#N/A"/>
  </r>
  <r>
    <s v="National Fund for Culture"/>
    <n v="26347"/>
    <s v="Mangueira Definitiva (Gravação de CD)"/>
    <s v="Music"/>
    <s v="Música Popular"/>
    <x v="4"/>
    <x v="7"/>
    <n v="0"/>
    <x v="5"/>
    <s v="RiodeJaneiro"/>
    <n v="0"/>
    <n v="51999.98"/>
    <e v="#N/A"/>
    <e v="#N/A"/>
  </r>
  <r>
    <s v="National Fund for Culture"/>
    <n v="26432"/>
    <s v="Maxixe não é Samba"/>
    <s v="Music"/>
    <s v="Música Popular"/>
    <x v="4"/>
    <x v="7"/>
    <n v="0"/>
    <x v="5"/>
    <s v="RiodeJaneiro"/>
    <n v="0"/>
    <n v="64160.800000000003"/>
    <e v="#N/A"/>
    <e v="#N/A"/>
  </r>
  <r>
    <s v="National Fund for Culture"/>
    <n v="18443"/>
    <s v="MEMÓRIA DA IMIGRAÇÃO JAPONESA  NO BRASIL"/>
    <s v="Visual Arts"/>
    <s v="Fotografia"/>
    <x v="2"/>
    <x v="7"/>
    <n v="0"/>
    <x v="12"/>
    <s v="SãoPaulo"/>
    <n v="0"/>
    <n v="85500"/>
    <e v="#N/A"/>
    <e v="#N/A"/>
  </r>
  <r>
    <s v="National Fund for Culture"/>
    <n v="26425"/>
    <s v="Memória do 40º Festival Villa-Lobos"/>
    <s v="Music"/>
    <s v="Música Popular"/>
    <x v="4"/>
    <x v="7"/>
    <n v="0"/>
    <x v="5"/>
    <s v="RiodeJaneiro"/>
    <n v="0"/>
    <n v="34855.07"/>
    <e v="#N/A"/>
    <e v="#N/A"/>
  </r>
  <r>
    <s v="National Fund for Culture"/>
    <n v="27931"/>
    <s v="MOBILIAR ESPAÇO CULTURAL - CASA DA CULTURA CENTRO MÚLTIPLO"/>
    <s v="Cultural Heritage"/>
    <s v="Artesanato/Folclore"/>
    <x v="1"/>
    <x v="7"/>
    <n v="0"/>
    <x v="12"/>
    <s v="SãoPaulo"/>
    <n v="0"/>
    <n v="88890"/>
    <e v="#N/A"/>
    <e v="#N/A"/>
  </r>
  <r>
    <s v="National Fund for Culture"/>
    <n v="25752"/>
    <s v="Moda Brasileira - Orquestra de Violões de Brasília"/>
    <s v="Music"/>
    <s v="Música Instrumental"/>
    <x v="4"/>
    <x v="7"/>
    <n v="0"/>
    <x v="1"/>
    <s v="DistritoFederal"/>
    <n v="0"/>
    <n v="35300.480000000003"/>
    <e v="#N/A"/>
    <e v="#N/A"/>
  </r>
  <r>
    <s v="National Fund for Culture"/>
    <n v="25657"/>
    <s v="Moda de Viola"/>
    <s v="Music"/>
    <s v="Música Popular"/>
    <x v="4"/>
    <x v="7"/>
    <n v="0"/>
    <x v="12"/>
    <s v="SãoPaulo"/>
    <n v="0"/>
    <n v="68146.5"/>
    <e v="#N/A"/>
    <e v="#N/A"/>
  </r>
  <r>
    <s v="National Fund for Culture"/>
    <n v="27690"/>
    <s v="MODERNIZAÇÃO DE POLTRONAS - TEATRO -CINEMA - CENTRO CULTURAL"/>
    <s v="Cultural Heritage"/>
    <s v="Arquitetônico"/>
    <x v="0"/>
    <x v="7"/>
    <n v="0"/>
    <x v="12"/>
    <s v="SãoPaulo"/>
    <n v="0"/>
    <n v="62350"/>
    <e v="#N/A"/>
    <e v="#N/A"/>
  </r>
  <r>
    <s v="National Fund for Culture"/>
    <n v="25303"/>
    <s v="Mostra CCBB de Artes Cênicas - Planeta Circo"/>
    <s v="Integrated Arts"/>
    <s v="Artes Integradas"/>
    <x v="1"/>
    <x v="7"/>
    <n v="0"/>
    <x v="1"/>
    <s v="DistritoFederal"/>
    <n v="0"/>
    <n v="30000"/>
    <e v="#N/A"/>
    <e v="#N/A"/>
  </r>
  <r>
    <s v="National Fund for Culture"/>
    <n v="17761"/>
    <s v="Mostra de Cinema de Tiradentes (V)"/>
    <s v="Audiovisual"/>
    <s v="Difusão"/>
    <x v="5"/>
    <x v="7"/>
    <n v="0"/>
    <x v="3"/>
    <s v="MinasGerais"/>
    <n v="0"/>
    <n v="15000"/>
    <e v="#N/A"/>
    <e v="#N/A"/>
  </r>
  <r>
    <s v="National Fund for Culture"/>
    <n v="25506"/>
    <s v="Mostra de Teatro Estudantil de Cajuru/SP (I)"/>
    <s v="Performing Arts"/>
    <s v="Teatro"/>
    <x v="0"/>
    <x v="7"/>
    <n v="0"/>
    <x v="12"/>
    <s v="SãoPaulo"/>
    <n v="0"/>
    <n v="34000"/>
    <e v="#N/A"/>
    <e v="#N/A"/>
  </r>
  <r>
    <s v="National Fund for Culture"/>
    <n v="17278"/>
    <s v="MUSEU DA IMAGEM DO SOM"/>
    <s v="Cultural Heritage"/>
    <s v="Acervos Museológicos"/>
    <x v="0"/>
    <x v="7"/>
    <n v="0"/>
    <x v="9"/>
    <s v="Paraná"/>
    <n v="0"/>
    <n v="25189.97"/>
    <e v="#N/A"/>
    <e v="#N/A"/>
  </r>
  <r>
    <s v="National Fund for Culture"/>
    <n v="28556"/>
    <s v="MUSEU DE ARTES E OFÍCIOS - DESPESAS DE CAPITAL"/>
    <s v="Cultural Heritage"/>
    <s v="Arquitetônico"/>
    <x v="0"/>
    <x v="7"/>
    <n v="0"/>
    <x v="3"/>
    <s v="MinasGerais"/>
    <n v="0"/>
    <n v="1512500"/>
    <e v="#N/A"/>
    <e v="#N/A"/>
  </r>
  <r>
    <s v="National Fund for Culture"/>
    <n v="27209"/>
    <s v="Museu de Artes e Ofícios - Seminários de Capacitação Museológica"/>
    <s v="Cultural Heritage"/>
    <s v="Museu"/>
    <x v="2"/>
    <x v="7"/>
    <n v="0"/>
    <x v="3"/>
    <s v="MinasGerais"/>
    <n v="0"/>
    <n v="25916"/>
    <e v="#N/A"/>
    <e v="#N/A"/>
  </r>
  <r>
    <s v="National Fund for Culture"/>
    <n v="28036"/>
    <s v="Museu de Artes e Ofícios - Seminários de Capacitação Museológica - 2ª e 3ª fases."/>
    <s v="Cultural Heritage"/>
    <s v="Museu"/>
    <x v="2"/>
    <x v="7"/>
    <n v="0"/>
    <x v="3"/>
    <s v="MinasGerais"/>
    <n v="0"/>
    <n v="92476.65"/>
    <e v="#N/A"/>
    <e v="#N/A"/>
  </r>
  <r>
    <s v="National Fund for Culture"/>
    <n v="25155"/>
    <s v="Música no Museu III - 2002"/>
    <s v="Music"/>
    <s v="Música Popular"/>
    <x v="4"/>
    <x v="7"/>
    <n v="0"/>
    <x v="5"/>
    <s v="RiodeJaneiro"/>
    <n v="0"/>
    <n v="189680"/>
    <e v="#N/A"/>
    <e v="#N/A"/>
  </r>
  <r>
    <s v="National Fund for Culture"/>
    <n v="26359"/>
    <s v="Musical da Juventude"/>
    <s v="Music"/>
    <s v="Música Popular"/>
    <x v="4"/>
    <x v="7"/>
    <n v="0"/>
    <x v="9"/>
    <s v="Paraná"/>
    <n v="0"/>
    <n v="30000"/>
    <e v="#N/A"/>
    <e v="#N/A"/>
  </r>
  <r>
    <s v="National Fund for Culture"/>
    <n v="19441"/>
    <s v="OBRAS DE RESTAURAÇÃO DA CASA DE PEDRO ALEIXO - FASE I"/>
    <s v="Cultural Heritage"/>
    <s v="Arquitetônico"/>
    <x v="0"/>
    <x v="7"/>
    <n v="0"/>
    <x v="3"/>
    <s v="MinasGerais"/>
    <n v="0"/>
    <n v="206250"/>
    <e v="#N/A"/>
    <e v="#N/A"/>
  </r>
  <r>
    <s v="National Fund for Culture"/>
    <n v="25126"/>
    <s v="Oficina Teatro Invenção Brasileira"/>
    <s v="Performing Arts"/>
    <s v="Teatro"/>
    <x v="0"/>
    <x v="7"/>
    <n v="0"/>
    <x v="1"/>
    <s v="DistritoFederal"/>
    <n v="0"/>
    <n v="38400"/>
    <e v="#N/A"/>
    <e v="#N/A"/>
  </r>
  <r>
    <s v="National Fund for Culture"/>
    <n v="25782"/>
    <s v="Orquestra de Bagé"/>
    <s v="Music"/>
    <s v="Música Instrumental"/>
    <x v="4"/>
    <x v="7"/>
    <n v="0"/>
    <x v="0"/>
    <s v="RioGrandedoSul"/>
    <n v="0"/>
    <n v="33478.239999999998"/>
    <e v="#N/A"/>
    <e v="#N/A"/>
  </r>
  <r>
    <s v="National Fund for Culture"/>
    <n v="25619"/>
    <s v="Orquestra de Câmara TATUÍ In Concert"/>
    <s v="Music"/>
    <s v="Música Instrumental"/>
    <x v="4"/>
    <x v="7"/>
    <n v="0"/>
    <x v="12"/>
    <s v="SãoPaulo"/>
    <n v="0"/>
    <n v="55000"/>
    <e v="#N/A"/>
    <e v="#N/A"/>
  </r>
  <r>
    <s v="National Fund for Culture"/>
    <n v="25804"/>
    <s v="Orquestra Filarmônica de Sergipe "/>
    <s v="Music"/>
    <s v="Música Instrumental"/>
    <x v="4"/>
    <x v="7"/>
    <n v="0"/>
    <x v="7"/>
    <s v="Sergipe"/>
    <n v="0"/>
    <n v="43828.800000000003"/>
    <e v="#N/A"/>
    <e v="#N/A"/>
  </r>
  <r>
    <s v="National Fund for Culture"/>
    <n v="26177"/>
    <s v="Orquestra Filarmônica do Acre &quot; Orquestra Para Todos IV&quot;"/>
    <s v="Music"/>
    <s v="Música Instrumental"/>
    <x v="4"/>
    <x v="7"/>
    <n v="0"/>
    <x v="25"/>
    <s v="Acre"/>
    <n v="0"/>
    <n v="48000"/>
    <e v="#N/A"/>
    <e v="#N/A"/>
  </r>
  <r>
    <s v="National Fund for Culture"/>
    <n v="25595"/>
    <s v="Orquestra Sinfônica da Escola de Música de Nova Lima"/>
    <s v="Music"/>
    <s v="Música Instrumental"/>
    <x v="4"/>
    <x v="7"/>
    <n v="0"/>
    <x v="3"/>
    <s v="MinasGerais"/>
    <n v="0"/>
    <n v="47251.360000000001"/>
    <e v="#N/A"/>
    <e v="#N/A"/>
  </r>
  <r>
    <s v="National Fund for Culture"/>
    <n v="25751"/>
    <s v="Orquestra Sinfônica do Teatro Nacional Claúdio Santoro"/>
    <s v="Music"/>
    <s v="Música Instrumental"/>
    <x v="4"/>
    <x v="7"/>
    <n v="0"/>
    <x v="1"/>
    <s v="DistritoFederal"/>
    <n v="0"/>
    <n v="38000"/>
    <e v="#N/A"/>
    <e v="#N/A"/>
  </r>
  <r>
    <s v="National Fund for Culture"/>
    <n v="25206"/>
    <s v="Pernambuco em Concerto 2002"/>
    <s v="Music"/>
    <s v="Música Popular"/>
    <x v="4"/>
    <x v="7"/>
    <n v="0"/>
    <x v="4"/>
    <s v="Pernambuco"/>
    <n v="0"/>
    <n v="40000"/>
    <e v="#N/A"/>
    <e v="#N/A"/>
  </r>
  <r>
    <s v="National Fund for Culture"/>
    <n v="25545"/>
    <s v="PM de União e Minas - Oficinas Musicais/Emenda Parlamentar"/>
    <s v="Music"/>
    <s v="Música Popular"/>
    <x v="4"/>
    <x v="7"/>
    <n v="0"/>
    <x v="3"/>
    <s v="MinasGerais"/>
    <n v="0"/>
    <n v="19696"/>
    <e v="#N/A"/>
    <e v="#N/A"/>
  </r>
  <r>
    <s v="National Fund for Culture"/>
    <n v="25465"/>
    <s v="PM Itapagipe-MG/Cursos de Artes Cênicas/Emenda Parlamentar"/>
    <s v="Performing Arts"/>
    <s v="Teatro"/>
    <x v="0"/>
    <x v="7"/>
    <n v="0"/>
    <x v="3"/>
    <s v="MinasGerais"/>
    <n v="0"/>
    <n v="33318.75"/>
    <e v="#N/A"/>
    <e v="#N/A"/>
  </r>
  <r>
    <s v="National Fund for Culture"/>
    <n v="25405"/>
    <s v="PM Limeira do Oeste - Oficinas Musicais/Emenda_x000d__x000a_"/>
    <s v="Music"/>
    <s v="Música Popular"/>
    <x v="4"/>
    <x v="7"/>
    <n v="0"/>
    <x v="3"/>
    <s v="MinasGerais"/>
    <n v="0"/>
    <n v="19768"/>
    <e v="#N/A"/>
    <e v="#N/A"/>
  </r>
  <r>
    <s v="National Fund for Culture"/>
    <n v="28261"/>
    <s v="PRAÇA FREI MATEUS DOLZAN"/>
    <s v="Cultural Heritage"/>
    <s v="Arquitetônico"/>
    <x v="0"/>
    <x v="7"/>
    <n v="0"/>
    <x v="0"/>
    <s v="RioGrandedoSul"/>
    <n v="0"/>
    <n v="187633.56"/>
    <e v="#N/A"/>
    <e v="#N/A"/>
  </r>
  <r>
    <s v="National Fund for Culture"/>
    <n v="25428"/>
    <s v="Prefeitura Municipal de Ituiutaba - Oficinas Cênicas"/>
    <s v="Performing Arts"/>
    <s v="Teatro"/>
    <x v="0"/>
    <x v="7"/>
    <n v="0"/>
    <x v="3"/>
    <s v="MinasGerais"/>
    <n v="0"/>
    <n v="40000"/>
    <e v="#N/A"/>
    <e v="#N/A"/>
  </r>
  <r>
    <s v="National Fund for Culture"/>
    <n v="25519"/>
    <s v="Premiação do VII Premio Carlos Gomes de Música Erudita"/>
    <s v="Music"/>
    <s v="Música Erudita"/>
    <x v="0"/>
    <x v="7"/>
    <n v="0"/>
    <x v="12"/>
    <s v="SãoPaulo"/>
    <n v="0"/>
    <n v="56000"/>
    <e v="#N/A"/>
    <e v="#N/A"/>
  </r>
  <r>
    <s v="National Fund for Culture"/>
    <n v="29173"/>
    <s v="Premio Cultural Sergio Motta (III)"/>
    <s v="Audiovisual"/>
    <s v="Difusão"/>
    <x v="5"/>
    <x v="7"/>
    <n v="0"/>
    <x v="12"/>
    <s v="SãoPaulo"/>
    <n v="0"/>
    <n v="60000"/>
    <e v="#N/A"/>
    <e v="#N/A"/>
  </r>
  <r>
    <s v="National Fund for Culture"/>
    <n v="25690"/>
    <s v="Prêmio Estímulo à Grupos Circenses / 2002"/>
    <s v="Performing Arts"/>
    <s v="Circo"/>
    <x v="3"/>
    <x v="7"/>
    <n v="0"/>
    <x v="5"/>
    <s v="RiodeJaneiro"/>
    <n v="0"/>
    <n v="200000"/>
    <e v="#N/A"/>
    <e v="#N/A"/>
  </r>
  <r>
    <s v="National Fund for Culture"/>
    <n v="28563"/>
    <s v="PREPARAÇÃO DA 26º BIENAL DE SÃO PAULO_x000d__x000a_"/>
    <s v="Cultural Heritage"/>
    <s v="Acervo"/>
    <x v="0"/>
    <x v="7"/>
    <n v="0"/>
    <x v="12"/>
    <s v="SãoPaulo"/>
    <n v="0"/>
    <n v="103240"/>
    <e v="#N/A"/>
    <e v="#N/A"/>
  </r>
  <r>
    <s v="National Fund for Culture"/>
    <n v="27684"/>
    <s v="PRESERVAÇÃO DE BENS IMÓVEIS DO PATRIMÔNIO HISTÓRICO, ARTÍSTICO E ARQUEOLÓGICO - APARECIDA /PB - FAZE"/>
    <s v="Cultural Heritage"/>
    <s v="Arquitetônico"/>
    <x v="0"/>
    <x v="7"/>
    <n v="0"/>
    <x v="8"/>
    <s v="Paraíba"/>
    <n v="0"/>
    <n v="625000"/>
    <e v="#N/A"/>
    <e v="#N/A"/>
  </r>
  <r>
    <s v="National Fund for Culture"/>
    <n v="28481"/>
    <s v="PRESERVAÇÃO DO MEMORIAL - PRESERVAÇÃO DAS CASCATAS"/>
    <s v="Cultural Heritage"/>
    <s v="Museu"/>
    <x v="2"/>
    <x v="7"/>
    <n v="0"/>
    <x v="1"/>
    <s v="DistritoFederal"/>
    <n v="0"/>
    <n v="115350.93"/>
    <e v="#N/A"/>
    <e v="#N/A"/>
  </r>
  <r>
    <s v="National Fund for Culture"/>
    <n v="27274"/>
    <s v="PRESERVAÇÃO DO MEMORIAL JK"/>
    <s v="Cultural Heritage"/>
    <s v="História"/>
    <x v="1"/>
    <x v="7"/>
    <n v="0"/>
    <x v="1"/>
    <s v="DistritoFederal"/>
    <n v="0"/>
    <n v="145039"/>
    <e v="#N/A"/>
    <e v="#N/A"/>
  </r>
  <r>
    <s v="National Fund for Culture"/>
    <n v="27395"/>
    <s v="PRESERVAÇÃO DO MEMORIAL JK"/>
    <s v="Cultural Heritage"/>
    <s v="Arquitetônico"/>
    <x v="0"/>
    <x v="7"/>
    <n v="0"/>
    <x v="1"/>
    <s v="DistritoFederal"/>
    <n v="0"/>
    <n v="338170.25"/>
    <e v="#N/A"/>
    <e v="#N/A"/>
  </r>
  <r>
    <s v="National Fund for Culture"/>
    <n v="27480"/>
    <s v="PRESERVAÇÃO URBANA: GESTÃO E RESGATE DE UMA HISTÓRIA  "/>
    <s v="Cultural Heritage"/>
    <s v="Acervos Museológicos"/>
    <x v="0"/>
    <x v="7"/>
    <n v="0"/>
    <x v="22"/>
    <s v="SantaCatarina"/>
    <n v="0"/>
    <n v="14000"/>
    <e v="#N/A"/>
    <e v="#N/A"/>
  </r>
  <r>
    <s v="National Fund for Culture"/>
    <n v="26307"/>
    <s v="Projeto de Digitalização das Fitas Magnéticas do Arquivo Jacob do Bandolin"/>
    <s v="Music"/>
    <s v="Música Popular"/>
    <x v="4"/>
    <x v="7"/>
    <n v="0"/>
    <x v="5"/>
    <s v="RiodeJaneiro"/>
    <n v="0"/>
    <n v="30224"/>
    <e v="#N/A"/>
    <e v="#N/A"/>
  </r>
  <r>
    <s v="National Fund for Culture"/>
    <n v="18430"/>
    <s v="PROJETO DESIGN SOLIDÁRIO"/>
    <s v="Cultural Heritage"/>
    <s v="Arquitetônico"/>
    <x v="0"/>
    <x v="7"/>
    <n v="0"/>
    <x v="4"/>
    <s v="Pernambuco"/>
    <n v="0"/>
    <n v="50769.64"/>
    <e v="#N/A"/>
    <e v="#N/A"/>
  </r>
  <r>
    <s v="National Fund for Culture"/>
    <n v="29176"/>
    <s v="Projeto Humberto Mauro de Cultura e Cidadania Um Foco no Futuro Etapa 1 Preparação"/>
    <s v="Audiovisual"/>
    <s v="Difusão"/>
    <x v="5"/>
    <x v="7"/>
    <n v="0"/>
    <x v="3"/>
    <s v="MinasGerais"/>
    <n v="0"/>
    <n v="19800"/>
    <e v="#N/A"/>
    <e v="#N/A"/>
  </r>
  <r>
    <s v="National Fund for Culture"/>
    <n v="28361"/>
    <s v="PROJETO MEMORIAL ULISSES GUIMARÃES "/>
    <s v="Cultural Heritage"/>
    <s v="Arquitetônico"/>
    <x v="0"/>
    <x v="7"/>
    <n v="0"/>
    <x v="12"/>
    <s v="SãoPaulo"/>
    <n v="0"/>
    <n v="448000"/>
    <e v="#N/A"/>
    <e v="#N/A"/>
  </r>
  <r>
    <s v="National Fund for Culture"/>
    <n v="28392"/>
    <s v="PROJETO MUSEU"/>
    <s v="Cultural Heritage"/>
    <s v="Arquitetônico"/>
    <x v="0"/>
    <x v="7"/>
    <n v="0"/>
    <x v="9"/>
    <s v="Paraná"/>
    <n v="0"/>
    <n v="125000"/>
    <e v="#N/A"/>
    <e v="#N/A"/>
  </r>
  <r>
    <s v="National Fund for Culture"/>
    <n v="26122"/>
    <s v="Projetos de Maio "/>
    <s v="Integrated Arts"/>
    <s v="Artes Integradas"/>
    <x v="1"/>
    <x v="7"/>
    <n v="0"/>
    <x v="9"/>
    <s v="Paraná"/>
    <n v="0"/>
    <n v="25000"/>
    <e v="#N/A"/>
    <e v="#N/A"/>
  </r>
  <r>
    <s v="National Fund for Culture"/>
    <n v="19423"/>
    <s v="PUBLICAÇÃO DO CATÁLOGO DA EXPOSIÇÃO &quot;LASAR SEGAL&quot; - UM EXPRESSIONISTA BRASILEIRO"/>
    <s v="Visual Arts"/>
    <s v="Plásticas"/>
    <x v="2"/>
    <x v="7"/>
    <n v="0"/>
    <x v="1"/>
    <s v="DistritoFederal"/>
    <n v="0"/>
    <n v="79976"/>
    <e v="#N/A"/>
    <e v="#N/A"/>
  </r>
  <r>
    <s v="National Fund for Culture"/>
    <n v="28471"/>
    <s v="REALIZAÇÃO DO VI FESTIVAL DE CIRANDAS DE MANACAPURU"/>
    <s v="Cultural Heritage"/>
    <s v="Arquitetônico"/>
    <x v="0"/>
    <x v="7"/>
    <n v="0"/>
    <x v="15"/>
    <s v="Amazonas"/>
    <n v="0"/>
    <n v="37500"/>
    <e v="#N/A"/>
    <e v="#N/A"/>
  </r>
  <r>
    <s v="National Fund for Culture"/>
    <n v="969050"/>
    <s v="REALIZAÇÃO DO XXXI FESTIVAL FOLCLÓRICO DE PARINTINS"/>
    <s v="Cultural Heritage"/>
    <s v="Artesanato/Folclore"/>
    <x v="1"/>
    <x v="7"/>
    <n v="0"/>
    <x v="15"/>
    <s v="Amazonas"/>
    <n v="0"/>
    <n v="50000"/>
    <e v="#N/A"/>
    <e v="#N/A"/>
  </r>
  <r>
    <s v="National Fund for Culture"/>
    <n v="26165"/>
    <s v="Reciclagem e Aperfeiçoamento da Spasso - Escola Popular de Circo"/>
    <s v="Performing Arts"/>
    <s v="Circo"/>
    <x v="3"/>
    <x v="7"/>
    <n v="0"/>
    <x v="3"/>
    <s v="MinasGerais"/>
    <n v="0"/>
    <n v="31000"/>
    <e v="#N/A"/>
    <e v="#N/A"/>
  </r>
  <r>
    <s v="National Fund for Culture"/>
    <n v="28239"/>
    <s v="RECUPERAÇÃO DO CENTRO HISTÓRICO DE PELOTAS"/>
    <s v="Cultural Heritage"/>
    <s v="Arquitetônico"/>
    <x v="0"/>
    <x v="7"/>
    <n v="0"/>
    <x v="0"/>
    <s v="RioGrandedoSul"/>
    <n v="0"/>
    <n v="4949883.16"/>
    <e v="#N/A"/>
    <e v="#N/A"/>
  </r>
  <r>
    <s v="National Fund for Culture"/>
    <n v="27625"/>
    <s v="RECUPERAÇÃO DO MUSEU DE JI-PARANÁ"/>
    <s v="Cultural Heritage"/>
    <s v="Arquitetônico"/>
    <x v="0"/>
    <x v="7"/>
    <n v="0"/>
    <x v="23"/>
    <s v="Rondônia"/>
    <n v="0"/>
    <n v="125000"/>
    <e v="#N/A"/>
    <e v="#N/A"/>
  </r>
  <r>
    <s v="National Fund for Culture"/>
    <n v="28247"/>
    <s v="RECUPERAÇÃO DOS IMÓVEIS SITUADOS NO CENTRO HISTÓRICO DE CACHOEIRA."/>
    <s v="Cultural Heritage"/>
    <s v="Arquitetônico"/>
    <x v="0"/>
    <x v="7"/>
    <n v="0"/>
    <x v="21"/>
    <s v="Bahia"/>
    <n v="0"/>
    <n v="4582676.09"/>
    <e v="#N/A"/>
    <e v="#N/A"/>
  </r>
  <r>
    <s v="National Fund for Culture"/>
    <n v="28246"/>
    <s v="RECUPERAÇÃO DOS IMÓVEIS SITUADOS NOS CENTRO HISTÓRICOS DE LENÇÓIS"/>
    <s v="Cultural Heritage"/>
    <s v="Arquitetônico"/>
    <x v="0"/>
    <x v="7"/>
    <n v="0"/>
    <x v="21"/>
    <s v="Bahia"/>
    <n v="0"/>
    <n v="1624531.66"/>
    <e v="#N/A"/>
    <e v="#N/A"/>
  </r>
  <r>
    <s v="National Fund for Culture"/>
    <n v="19298"/>
    <s v="RECUPERAÇÃO E FORMATAÇÃO DO CENTRO CULTURAL CASA VELHA "/>
    <s v="Cultural Heritage"/>
    <s v="Arquitetônico"/>
    <x v="0"/>
    <x v="7"/>
    <n v="0"/>
    <x v="0"/>
    <s v="RioGrandedoSul"/>
    <n v="0"/>
    <n v="62213.14"/>
    <e v="#N/A"/>
    <e v="#N/A"/>
  </r>
  <r>
    <s v="National Fund for Culture"/>
    <n v="6909"/>
    <s v="REFORMA DA CANTINA  ITALIANA"/>
    <s v="Cultural Heritage"/>
    <s v="Arquitetônico"/>
    <x v="0"/>
    <x v="7"/>
    <n v="0"/>
    <x v="22"/>
    <s v="SantaCatarina"/>
    <n v="0"/>
    <n v="17500"/>
    <e v="#N/A"/>
    <e v="#N/A"/>
  </r>
  <r>
    <s v="National Fund for Culture"/>
    <n v="28206"/>
    <s v="REFORMA DA CONCHA ACÚSTICA"/>
    <s v="Cultural Heritage"/>
    <s v="Arquitetônico"/>
    <x v="0"/>
    <x v="7"/>
    <n v="0"/>
    <x v="0"/>
    <s v="RioGrandedoSul"/>
    <n v="0"/>
    <n v="50000"/>
    <e v="#N/A"/>
    <e v="#N/A"/>
  </r>
  <r>
    <s v="National Fund for Culture"/>
    <n v="27707"/>
    <s v="REFORMA DO CENTRO CULTURAL &quot; ANTONIO SYLVIO DA CUNHA BUENO&quot;"/>
    <s v="Cultural Heritage"/>
    <s v="Arquitetônico"/>
    <x v="0"/>
    <x v="7"/>
    <n v="0"/>
    <x v="12"/>
    <s v="SãoPaulo"/>
    <n v="0"/>
    <n v="250000"/>
    <e v="#N/A"/>
    <e v="#N/A"/>
  </r>
  <r>
    <s v="National Fund for Culture"/>
    <n v="28281"/>
    <s v="REFORMA DO CENTRO CULTURAL DE AVAÍ"/>
    <s v="Cultural Heritage"/>
    <s v="Arquitetônico"/>
    <x v="0"/>
    <x v="7"/>
    <n v="0"/>
    <x v="12"/>
    <s v="SãoPaulo"/>
    <n v="0"/>
    <n v="77600"/>
    <e v="#N/A"/>
    <e v="#N/A"/>
  </r>
  <r>
    <s v="National Fund for Culture"/>
    <n v="27923"/>
    <s v="REFORMA DO CENTRO CULTURAL DE ITAREMA"/>
    <s v="Cultural Heritage"/>
    <s v="Arquitetônico"/>
    <x v="0"/>
    <x v="7"/>
    <n v="0"/>
    <x v="6"/>
    <s v="Ceará"/>
    <n v="0"/>
    <n v="88032.42"/>
    <e v="#N/A"/>
    <e v="#N/A"/>
  </r>
  <r>
    <s v="National Fund for Culture"/>
    <n v="27563"/>
    <s v="REFORMA E AMPLIAÇÃO DA CASA DA CULTURA"/>
    <s v="Cultural Heritage"/>
    <s v="Arquitetônico"/>
    <x v="0"/>
    <x v="7"/>
    <n v="0"/>
    <x v="0"/>
    <s v="RioGrandedoSul"/>
    <n v="0"/>
    <n v="73908.45"/>
    <e v="#N/A"/>
    <e v="#N/A"/>
  </r>
  <r>
    <s v="National Fund for Culture"/>
    <n v="28632"/>
    <s v="REFORMA E AMPLIAÇÃO DO C.T.G. GARRÃO DE POTRO-LAGOA BONITA DO SUL-RS"/>
    <s v="Cultural Heritage"/>
    <s v="Arquitetônico"/>
    <x v="0"/>
    <x v="7"/>
    <n v="0"/>
    <x v="0"/>
    <s v="RioGrandedoSul"/>
    <n v="0"/>
    <n v="225000"/>
    <e v="#N/A"/>
    <e v="#N/A"/>
  </r>
  <r>
    <s v="National Fund for Culture"/>
    <n v="17303"/>
    <s v="REFORMA E AMPLIAÇÃO DO CENTRO CULTURAL CINEAS MARTINS NOGUEIRA"/>
    <s v="Cultural Heritage"/>
    <s v="Arquitetônico"/>
    <x v="0"/>
    <x v="7"/>
    <n v="0"/>
    <x v="10"/>
    <s v="Piauí"/>
    <n v="0"/>
    <n v="300000"/>
    <e v="#N/A"/>
    <e v="#N/A"/>
  </r>
  <r>
    <s v="National Fund for Culture"/>
    <n v="18450"/>
    <s v="REFORMA E AMPLIAÇÃO DO CENTRO CULTURAL EM LAJEADO"/>
    <s v="Cultural Heritage"/>
    <s v="Arquitetônico"/>
    <x v="0"/>
    <x v="7"/>
    <n v="0"/>
    <x v="2"/>
    <s v="Tocantins"/>
    <n v="0"/>
    <n v="109998.39"/>
    <e v="#N/A"/>
    <e v="#N/A"/>
  </r>
  <r>
    <s v="National Fund for Culture"/>
    <n v="27694"/>
    <s v="REFORMA E REPAROS"/>
    <s v="Cultural Heritage"/>
    <s v="Arquitetônico"/>
    <x v="0"/>
    <x v="7"/>
    <n v="0"/>
    <x v="9"/>
    <s v="Paraná"/>
    <n v="0"/>
    <n v="62500"/>
    <e v="#N/A"/>
    <e v="#N/A"/>
  </r>
  <r>
    <s v="National Fund for Culture"/>
    <n v="28288"/>
    <s v="REFORMA PARCIAL CASA DA CULTURA "/>
    <s v="Cultural Heritage"/>
    <s v="Arquitetônico"/>
    <x v="0"/>
    <x v="7"/>
    <n v="0"/>
    <x v="9"/>
    <s v="Paraná"/>
    <n v="0"/>
    <n v="62500"/>
    <e v="#N/A"/>
    <e v="#N/A"/>
  </r>
  <r>
    <s v="National Fund for Culture"/>
    <n v="28311"/>
    <s v="RESGATE SUA CULTURA PRESERVE SUA IDENTIDADE"/>
    <s v="Cultural Heritage"/>
    <s v="Acervo"/>
    <x v="0"/>
    <x v="7"/>
    <n v="0"/>
    <x v="4"/>
    <s v="Pernambuco"/>
    <n v="0"/>
    <n v="312500"/>
    <e v="#N/A"/>
    <e v="#N/A"/>
  </r>
  <r>
    <s v="National Fund for Culture"/>
    <n v="28385"/>
    <s v="RESTAURAÇÃO ARQUITETÔNICA E ARTÍSTICA DA CAPELA SÃO JOSÉ, POVOADO DO BICUDO, CARMÓPOLIS DE MINAS"/>
    <s v="Cultural Heritage"/>
    <s v="Arquitetônico"/>
    <x v="0"/>
    <x v="7"/>
    <n v="0"/>
    <x v="3"/>
    <s v="MinasGerais"/>
    <n v="0"/>
    <n v="43849.120000000003"/>
    <e v="#N/A"/>
    <e v="#N/A"/>
  </r>
  <r>
    <s v="National Fund for Culture"/>
    <n v="19096"/>
    <s v="RESTAURAÇÃO DA USINA GRAVATÁ - FASE 4"/>
    <s v="Cultural Heritage"/>
    <s v="Arquitetônico"/>
    <x v="0"/>
    <x v="7"/>
    <n v="0"/>
    <x v="3"/>
    <s v="MinasGerais"/>
    <n v="0"/>
    <n v="107570"/>
    <e v="#N/A"/>
    <e v="#N/A"/>
  </r>
  <r>
    <s v="National Fund for Culture"/>
    <n v="16774"/>
    <s v="RESTAURAÇÃO DE BENS MÓVEIS E INTEGRADOS DA CAPELA DE SÃO SEBASTIÃO"/>
    <s v="Cultural Heritage"/>
    <s v="Arquitetônico"/>
    <x v="0"/>
    <x v="7"/>
    <n v="0"/>
    <x v="3"/>
    <s v="MinasGerais"/>
    <n v="0"/>
    <n v="40000"/>
    <e v="#N/A"/>
    <e v="#N/A"/>
  </r>
  <r>
    <s v="National Fund for Culture"/>
    <n v="28085"/>
    <s v="RESTAURAÇÃO DE CASA ENXAIMEL NO NÚCLEO HISTÓRICO FEITORIA"/>
    <s v="Cultural Heritage"/>
    <s v="Arquitetônico"/>
    <x v="0"/>
    <x v="7"/>
    <n v="0"/>
    <x v="0"/>
    <s v="RioGrandedoSul"/>
    <n v="0"/>
    <n v="100137.8"/>
    <e v="#N/A"/>
    <e v="#N/A"/>
  </r>
  <r>
    <s v="National Fund for Culture"/>
    <n v="16574"/>
    <s v="RESTAURAÇÃO DO ALTAR MOR DA IGREJA NOSSA SENHORA DO ROSÁRIO - RUSSAS"/>
    <s v="Cultural Heritage"/>
    <s v="Arquitetônico"/>
    <x v="0"/>
    <x v="7"/>
    <n v="0"/>
    <x v="6"/>
    <s v="Ceará"/>
    <n v="0"/>
    <n v="125000"/>
    <e v="#N/A"/>
    <e v="#N/A"/>
  </r>
  <r>
    <s v="National Fund for Culture"/>
    <n v="28369"/>
    <s v="RESTAURAÇÃO DO TELHADO DO SOBRADÃO DO PORTO"/>
    <s v="Cultural Heritage"/>
    <s v="Arquitetônico"/>
    <x v="0"/>
    <x v="7"/>
    <n v="0"/>
    <x v="12"/>
    <s v="SãoPaulo"/>
    <n v="0"/>
    <n v="155000"/>
    <e v="#N/A"/>
    <e v="#N/A"/>
  </r>
  <r>
    <s v="National Fund for Culture"/>
    <n v="28260"/>
    <s v="RESTAURAÇÃO E CONCLUSÃO DA CASA DA CULTURA E MUSEU REGIONAL DE LAGOA VERMELHA"/>
    <s v="Cultural Heritage"/>
    <s v="Arquitetônico"/>
    <x v="0"/>
    <x v="7"/>
    <n v="0"/>
    <x v="0"/>
    <s v="RioGrandedoSul"/>
    <n v="0"/>
    <n v="128892.64"/>
    <e v="#N/A"/>
    <e v="#N/A"/>
  </r>
  <r>
    <s v="National Fund for Culture"/>
    <n v="27676"/>
    <s v="RESTAURAÇÃO PARCIAL DO PRÉDIO CENTRAL DA FACULDADE DE AGRONOMIA DA UNIVERSIDADE FEDERAL DO RIO GRAND"/>
    <s v="Cultural Heritage"/>
    <s v="Arquitetônico"/>
    <x v="0"/>
    <x v="7"/>
    <n v="0"/>
    <x v="0"/>
    <s v="RioGrandedoSul"/>
    <n v="0"/>
    <n v="500000"/>
    <e v="#N/A"/>
    <e v="#N/A"/>
  </r>
  <r>
    <s v="National Fund for Culture"/>
    <n v="27675"/>
    <s v="RESTAURAÇÃO PARCIAL DO PRÉDIO DA FACULDADE DE DIREITO DA UNIVERSIDADE FEDERAL DO RIO GRANDE DO SUL"/>
    <s v="Cultural Heritage"/>
    <s v="Arquitetônico"/>
    <x v="0"/>
    <x v="7"/>
    <n v="0"/>
    <x v="0"/>
    <s v="RioGrandedoSul"/>
    <n v="0"/>
    <n v="125000"/>
    <e v="#N/A"/>
    <e v="#N/A"/>
  </r>
  <r>
    <s v="National Fund for Culture"/>
    <n v="19379"/>
    <s v="RESTAURO DA CASA DO CAPITÃO - MOR"/>
    <s v="Cultural Heritage"/>
    <s v="Arquitetônico"/>
    <x v="0"/>
    <x v="7"/>
    <n v="0"/>
    <x v="6"/>
    <s v="Ceará"/>
    <n v="0"/>
    <n v="63670.23"/>
    <e v="#N/A"/>
    <e v="#N/A"/>
  </r>
  <r>
    <s v="National Fund for Culture"/>
    <n v="27540"/>
    <s v="Restauro de Obras, Preservação de Instalações, Implantação de Web Site e Pesquisa de Artistas Popula"/>
    <s v="Cultural Heritage"/>
    <s v="Arquitetônico"/>
    <x v="0"/>
    <x v="7"/>
    <n v="0"/>
    <x v="5"/>
    <s v="RiodeJaneiro"/>
    <n v="0"/>
    <n v="212500"/>
    <e v="#N/A"/>
    <e v="#N/A"/>
  </r>
  <r>
    <s v="National Fund for Culture"/>
    <n v="25707"/>
    <s v="Revista Canto Coral da Associação Brasileira de Regentes de Coros"/>
    <s v="Music"/>
    <s v="Música Popular"/>
    <x v="4"/>
    <x v="7"/>
    <n v="0"/>
    <x v="1"/>
    <s v="DistritoFederal"/>
    <n v="0"/>
    <n v="65296"/>
    <e v="#N/A"/>
    <e v="#N/A"/>
  </r>
  <r>
    <s v="National Fund for Culture"/>
    <n v="28240"/>
    <s v="REVITALIZAÇÃO DA 7ª ETAPA CENTRO HISTÓRICO DE SALVADOR"/>
    <s v="Cultural Heritage"/>
    <s v="Arquitetônico"/>
    <x v="0"/>
    <x v="7"/>
    <n v="0"/>
    <x v="21"/>
    <s v="Bahia"/>
    <n v="0"/>
    <n v="12257357.699999999"/>
    <e v="#N/A"/>
    <e v="#N/A"/>
  </r>
  <r>
    <s v="National Fund for Culture"/>
    <n v="29302"/>
    <s v="Revitalização da Área Central - Bairro da Luz - São Paulo - SP"/>
    <s v="Cultural Heritage"/>
    <s v="Arquitetônico"/>
    <x v="0"/>
    <x v="7"/>
    <n v="0"/>
    <x v="12"/>
    <s v="SãoPaulo"/>
    <n v="0"/>
    <n v="9805611.1600000001"/>
    <e v="#N/A"/>
    <e v="#N/A"/>
  </r>
  <r>
    <s v="National Fund for Culture"/>
    <n v="28273"/>
    <s v="Revitalização da Cidade de Diamantina - MG"/>
    <s v="Cultural Heritage"/>
    <s v="Arquitetônico"/>
    <x v="0"/>
    <x v="7"/>
    <n v="0"/>
    <x v="3"/>
    <s v="MinasGerais"/>
    <n v="0"/>
    <n v="1268124.23"/>
    <e v="#N/A"/>
    <e v="#N/A"/>
  </r>
  <r>
    <s v="National Fund for Culture"/>
    <n v="19377"/>
    <s v="REVITALIZAÇÃO DA CIDADE DE LAGUNA / SC"/>
    <s v="Cultural Heritage"/>
    <s v="Arquitetônico"/>
    <x v="0"/>
    <x v="7"/>
    <n v="0"/>
    <x v="22"/>
    <s v="SantaCatarina"/>
    <n v="0"/>
    <n v="142501.03"/>
    <e v="#N/A"/>
    <e v="#N/A"/>
  </r>
  <r>
    <s v="National Fund for Culture"/>
    <n v="28291"/>
    <s v="REVITALIZAÇÃO DO CASARIO DO PORTO - CORUMBÁ"/>
    <s v="Cultural Heritage"/>
    <s v="Arquitetônico"/>
    <x v="0"/>
    <x v="7"/>
    <n v="0"/>
    <x v="26"/>
    <s v="MatoGrossodoSul"/>
    <n v="0"/>
    <n v="3902407.58"/>
    <e v="#N/A"/>
    <e v="#N/A"/>
  </r>
  <r>
    <s v="National Fund for Culture"/>
    <n v="28244"/>
    <s v="REVITALIZAÇÃO DO CENTRO HISTÓRICO DE PENEDO - AL"/>
    <s v="Cultural Heritage"/>
    <s v="Arquitetônico"/>
    <x v="0"/>
    <x v="7"/>
    <n v="0"/>
    <x v="20"/>
    <s v="Alagoas"/>
    <n v="0"/>
    <n v="2995333"/>
    <e v="#N/A"/>
    <e v="#N/A"/>
  </r>
  <r>
    <s v="National Fund for Culture"/>
    <n v="19026"/>
    <s v="REVITALIZAÇÃO DO ESPAÇO DO ACERVO DA CASA DA CULTURA DA AMÉRICA LATINA / DEX / UNB"/>
    <s v="Cultural Heritage"/>
    <s v="Arquitetônico"/>
    <x v="0"/>
    <x v="7"/>
    <n v="0"/>
    <x v="1"/>
    <s v="DistritoFederal"/>
    <n v="0"/>
    <n v="25000"/>
    <e v="#N/A"/>
    <e v="#N/A"/>
  </r>
  <r>
    <s v="National Fund for Culture"/>
    <n v="18640"/>
    <s v="REVITALIZAÇÃO DO MUSEU REGIONAL DE SÃO JOÃO DEL REI - FASE I"/>
    <s v="Cultural Heritage"/>
    <s v="Arquitetônico"/>
    <x v="0"/>
    <x v="7"/>
    <n v="0"/>
    <x v="3"/>
    <s v="MinasGerais"/>
    <n v="0"/>
    <n v="62500"/>
    <e v="#N/A"/>
    <e v="#N/A"/>
  </r>
  <r>
    <s v="National Fund for Culture"/>
    <n v="29300"/>
    <s v="Revitalização do Patrimonio Cultural da Cidade de Goias - GO"/>
    <s v="Cultural Heritage"/>
    <s v="Arquitetônico"/>
    <x v="0"/>
    <x v="7"/>
    <n v="0"/>
    <x v="14"/>
    <s v="Goiás"/>
    <n v="0"/>
    <n v="1933377.6"/>
    <e v="#N/A"/>
    <e v="#N/A"/>
  </r>
  <r>
    <s v="National Fund for Culture"/>
    <n v="29301"/>
    <s v="Revitalização do Patrimonio Cultural da Cidade de Icó - CE"/>
    <s v="Cultural Heritage"/>
    <s v="Arquitetônico"/>
    <x v="0"/>
    <x v="7"/>
    <n v="0"/>
    <x v="6"/>
    <s v="Ceará"/>
    <n v="0"/>
    <n v="2579618.42"/>
    <e v="#N/A"/>
    <e v="#N/A"/>
  </r>
  <r>
    <s v="National Fund for Culture"/>
    <n v="28272"/>
    <s v="REVITALIZAÇÃO DO PATRIMÔNIO CULTURAL DA CIDADE DE SÃO FRANCISCO DO SUL"/>
    <s v="Cultural Heritage"/>
    <s v="Arquitetônico"/>
    <x v="0"/>
    <x v="7"/>
    <n v="0"/>
    <x v="22"/>
    <s v="SantaCatarina"/>
    <n v="0"/>
    <n v="4635249.5"/>
    <e v="#N/A"/>
    <e v="#N/A"/>
  </r>
  <r>
    <s v="National Fund for Culture"/>
    <n v="29303"/>
    <s v="Revitalização do Sítio Histórico das Praças da Matriz e da Alfândega"/>
    <s v="Cultural Heritage"/>
    <s v="Arquitetônico"/>
    <x v="0"/>
    <x v="7"/>
    <n v="0"/>
    <x v="0"/>
    <s v="RioGrandedoSul"/>
    <n v="0"/>
    <n v="7025639"/>
    <e v="#N/A"/>
    <e v="#N/A"/>
  </r>
  <r>
    <s v="National Fund for Culture"/>
    <n v="28238"/>
    <s v="REVITALIZAÇÃO DO SÍTIO HISTÓRICO DE CONGONHAS "/>
    <s v="Cultural Heritage"/>
    <s v="Arquitetônico"/>
    <x v="0"/>
    <x v="7"/>
    <n v="0"/>
    <x v="3"/>
    <s v="MinasGerais"/>
    <n v="0"/>
    <n v="2785300.88"/>
    <e v="#N/A"/>
    <e v="#N/A"/>
  </r>
  <r>
    <s v="National Fund for Culture"/>
    <n v="16451"/>
    <s v="RODEIO CRIOULO INTERNACIONAL DE VACARIA - XXIV"/>
    <s v="Cultural Heritage"/>
    <s v="Artesanato/Folclore"/>
    <x v="1"/>
    <x v="7"/>
    <n v="0"/>
    <x v="0"/>
    <s v="RioGrandedoSul"/>
    <n v="0"/>
    <n v="43200"/>
    <e v="#N/A"/>
    <e v="#N/A"/>
  </r>
  <r>
    <s v="National Fund for Culture"/>
    <n v="18365"/>
    <s v="S.O.S IGREJINHA"/>
    <s v="Cultural Heritage"/>
    <s v="Arquitetônico"/>
    <x v="0"/>
    <x v="7"/>
    <n v="0"/>
    <x v="3"/>
    <s v="MinasGerais"/>
    <n v="0"/>
    <n v="84125.86"/>
    <e v="#N/A"/>
    <e v="#N/A"/>
  </r>
  <r>
    <s v="National Fund for Culture"/>
    <n v="25507"/>
    <s v="Salão Presépio de Cajuru/SP (I)"/>
    <s v="Performing Arts"/>
    <s v="Teatro"/>
    <x v="0"/>
    <x v="7"/>
    <n v="0"/>
    <x v="12"/>
    <s v="SãoPaulo"/>
    <n v="0"/>
    <n v="47400"/>
    <e v="#N/A"/>
    <e v="#N/A"/>
  </r>
  <r>
    <s v="National Fund for Culture"/>
    <n v="26366"/>
    <s v="Seminário A Trajetória do Teatro de Animação no Brasil"/>
    <s v="Performing Arts"/>
    <s v="Teatro"/>
    <x v="0"/>
    <x v="7"/>
    <n v="0"/>
    <x v="5"/>
    <s v="RiodeJaneiro"/>
    <n v="0"/>
    <n v="25523.599999999999"/>
    <e v="#N/A"/>
    <e v="#N/A"/>
  </r>
  <r>
    <s v="National Fund for Culture"/>
    <n v="28439"/>
    <s v="SEMINÁRIO: &quot;ANOS JK: DEMOCRACIA E DESENVOLVIMENTO&quot;"/>
    <s v="Cultural Heritage"/>
    <s v="História"/>
    <x v="1"/>
    <x v="7"/>
    <n v="0"/>
    <x v="1"/>
    <s v="DistritoFederal"/>
    <n v="0"/>
    <n v="39679.75"/>
    <e v="#N/A"/>
    <e v="#N/A"/>
  </r>
  <r>
    <s v="National Fund for Culture"/>
    <n v="28540"/>
    <s v="SIMPOSIO ALOÍSIO MAGALHÃES PARA FORMAÇÃO DE AGENTES DE POLÍTICA CULTURAL"/>
    <s v="Humanities"/>
    <s v="Evento Literário"/>
    <x v="3"/>
    <x v="7"/>
    <n v="0"/>
    <x v="1"/>
    <s v="DistritoFederal"/>
    <n v="0"/>
    <n v="204976"/>
    <e v="#N/A"/>
    <e v="#N/A"/>
  </r>
  <r>
    <s v="National Fund for Culture"/>
    <n v="6089"/>
    <s v="Sítio Arqueológicos de Pintura Rupestre do Seridó"/>
    <s v="Cultural Heritage"/>
    <s v="Arquitetônico"/>
    <x v="0"/>
    <x v="7"/>
    <n v="0"/>
    <x v="19"/>
    <s v="RioGrandedoNorte"/>
    <n v="0"/>
    <n v="100000"/>
    <e v="#N/A"/>
    <e v="#N/A"/>
  </r>
  <r>
    <s v="National Fund for Culture"/>
    <n v="28324"/>
    <s v="SOLAR AGUIAR VALLIM"/>
    <s v="Cultural Heritage"/>
    <s v="Arquitetônico"/>
    <x v="0"/>
    <x v="7"/>
    <n v="0"/>
    <x v="12"/>
    <s v="SãoPaulo"/>
    <n v="0"/>
    <n v="125000"/>
    <e v="#N/A"/>
    <e v="#N/A"/>
  </r>
  <r>
    <s v="National Fund for Culture"/>
    <n v="19402"/>
    <s v="SUBSTITUIÇÃO DO MOBILIÁRIO DE ACERVO DO MUSEU DA IMAGEM E DO SOM DE SÃO PAULO                       "/>
    <s v="Cultural Heritage"/>
    <s v="Acervos Museológicos"/>
    <x v="0"/>
    <x v="7"/>
    <n v="0"/>
    <x v="12"/>
    <s v="SãoPaulo"/>
    <n v="0"/>
    <n v="125000"/>
    <e v="#N/A"/>
    <e v="#N/A"/>
  </r>
  <r>
    <s v="National Fund for Culture"/>
    <n v="17998"/>
    <s v="Tambores Encantando o Brasil"/>
    <s v="Performing Arts"/>
    <s v="Teatro"/>
    <x v="0"/>
    <x v="7"/>
    <n v="0"/>
    <x v="3"/>
    <s v="MinasGerais"/>
    <n v="0"/>
    <n v="73820"/>
    <e v="#N/A"/>
    <e v="#N/A"/>
  </r>
  <r>
    <s v="National Fund for Culture"/>
    <n v="26383"/>
    <s v="Um Canto para Martin Fierro - 4ª Edição"/>
    <s v="Music"/>
    <s v="Música Popular"/>
    <x v="4"/>
    <x v="7"/>
    <n v="0"/>
    <x v="0"/>
    <s v="RioGrandedoSul"/>
    <n v="0"/>
    <n v="105800"/>
    <e v="#N/A"/>
    <e v="#N/A"/>
  </r>
  <r>
    <s v="National Fund for Culture"/>
    <n v="26442"/>
    <s v="Ver e Fazer"/>
    <s v="Performing Arts"/>
    <s v="Teatro"/>
    <x v="0"/>
    <x v="7"/>
    <n v="0"/>
    <x v="9"/>
    <s v="Paraná"/>
    <n v="0"/>
    <n v="30000"/>
    <e v="#N/A"/>
    <e v="#N/A"/>
  </r>
  <r>
    <s v="National Fund for Culture"/>
    <n v="27481"/>
    <s v="VIA SACRA AO VIVO NO MORRO DA CAPELINHA "/>
    <s v="Performing Arts"/>
    <s v="Teatro"/>
    <x v="0"/>
    <x v="7"/>
    <n v="0"/>
    <x v="1"/>
    <s v="DistritoFederal"/>
    <n v="0"/>
    <n v="62500"/>
    <e v="#N/A"/>
    <e v="#N/A"/>
  </r>
  <r>
    <s v="National Fund for Culture"/>
    <n v="27486"/>
    <s v="VIA SACRA VIVA 2002 "/>
    <s v="Cultural Heritage"/>
    <s v="Acervo"/>
    <x v="0"/>
    <x v="7"/>
    <n v="0"/>
    <x v="17"/>
    <s v="Maranhão"/>
    <n v="0"/>
    <n v="20700"/>
    <e v="#N/A"/>
    <e v="#N/A"/>
  </r>
  <r>
    <s v="National Fund for Culture"/>
    <n v="34833"/>
    <s v=" Encontro ABD 30 Anos"/>
    <s v="Audiovisual"/>
    <s v="Formação /Pesquisa/Informação"/>
    <x v="3"/>
    <x v="8"/>
    <n v="0"/>
    <x v="21"/>
    <s v="Bahia"/>
    <n v="0"/>
    <n v="60000"/>
    <e v="#N/A"/>
    <e v="#N/A"/>
  </r>
  <r>
    <s v="National Fund for Culture"/>
    <n v="35721"/>
    <s v="5ª Mostra Taguatinga - O Cinema em 16 mm"/>
    <s v="Audiovisual"/>
    <s v="Exibição Cinematográfica"/>
    <x v="1"/>
    <x v="8"/>
    <n v="0"/>
    <x v="1"/>
    <s v="DistritoFederal"/>
    <n v="0"/>
    <n v="25000"/>
    <e v="#N/A"/>
    <e v="#N/A"/>
  </r>
  <r>
    <s v="National Fund for Culture"/>
    <n v="36535"/>
    <s v="APOIO A ATIVIDADES CULTURAIS EM MUNICIPIOS DO EST. DE MINAS GERAIS"/>
    <s v="Cultural Heritage"/>
    <s v="Acervo"/>
    <x v="0"/>
    <x v="8"/>
    <n v="0"/>
    <x v="3"/>
    <s v="MinasGerais"/>
    <n v="0"/>
    <n v="300000"/>
    <e v="#N/A"/>
    <e v="#N/A"/>
  </r>
  <r>
    <s v="National Fund for Culture"/>
    <n v="36739"/>
    <s v="Apoio a Lista de Debates sobre Cinema Brasileiro."/>
    <s v="Audiovisual"/>
    <s v="Formação /Pesquisa/Informação"/>
    <x v="3"/>
    <x v="8"/>
    <n v="0"/>
    <x v="6"/>
    <s v="Ceará"/>
    <n v="0"/>
    <n v="15000"/>
    <e v="#N/A"/>
    <e v="#N/A"/>
  </r>
  <r>
    <s v="National Fund for Culture"/>
    <n v="33728"/>
    <s v="APOIO A PROJETOS ARTÍSTICOS E CULTURAIS NO MUNICÍPIO DE PARÁ DE MINAS"/>
    <s v="Cultural Heritage"/>
    <s v="Artesanato/Folclore"/>
    <x v="1"/>
    <x v="8"/>
    <n v="0"/>
    <x v="3"/>
    <s v="MinasGerais"/>
    <n v="0"/>
    <n v="12118.4"/>
    <e v="#N/A"/>
    <e v="#N/A"/>
  </r>
  <r>
    <s v="National Fund for Culture"/>
    <n v="34454"/>
    <s v="AQUISIÇÃO DE EQUIPAMENTOS MATERIAL PERMANENTE E REFORMA DO PRÉDIO DA BIBLIOTECA PÚBLICA  "/>
    <s v="Cultural Heritage"/>
    <s v="Arquitetônico"/>
    <x v="0"/>
    <x v="8"/>
    <n v="0"/>
    <x v="0"/>
    <s v="RioGrandedoSul"/>
    <n v="0"/>
    <n v="300000"/>
    <e v="#N/A"/>
    <e v="#N/A"/>
  </r>
  <r>
    <s v="National Fund for Culture"/>
    <n v="33721"/>
    <s v="AQUISIÇÃO DE EQUIPAMENTOS PARA O CENTRO CULTURAL DE GOIANÉSIA"/>
    <s v="Cultural Heritage"/>
    <s v="Acervo"/>
    <x v="0"/>
    <x v="8"/>
    <n v="0"/>
    <x v="14"/>
    <s v="Goiás"/>
    <n v="0"/>
    <n v="75000"/>
    <e v="#N/A"/>
    <e v="#N/A"/>
  </r>
  <r>
    <s v="National Fund for Culture"/>
    <n v="34367"/>
    <s v="Araribóia Cine ( II )"/>
    <s v="Audiovisual"/>
    <s v="Formação /Pesquisa/Informação"/>
    <x v="3"/>
    <x v="8"/>
    <n v="0"/>
    <x v="5"/>
    <s v="RiodeJaneiro"/>
    <n v="0"/>
    <n v="20000"/>
    <e v="#N/A"/>
    <e v="#N/A"/>
  </r>
  <r>
    <s v="National Fund for Culture"/>
    <n v="31482"/>
    <s v="Arte na Terra"/>
    <s v="Integrated Arts"/>
    <s v="Artes Integradas"/>
    <x v="1"/>
    <x v="8"/>
    <n v="0"/>
    <x v="12"/>
    <s v="SãoPaulo"/>
    <n v="0"/>
    <n v="98040"/>
    <e v="#N/A"/>
    <e v="#N/A"/>
  </r>
  <r>
    <s v="National Fund for Culture"/>
    <n v="32212"/>
    <s v="ATIVIDADES MAM - 2003"/>
    <s v="Cultural Heritage"/>
    <s v="Acervo"/>
    <x v="0"/>
    <x v="8"/>
    <n v="0"/>
    <x v="12"/>
    <s v="SãoPaulo"/>
    <n v="0"/>
    <n v="1540797.9"/>
    <e v="#N/A"/>
    <e v="#N/A"/>
  </r>
  <r>
    <s v="National Fund for Culture"/>
    <n v="35489"/>
    <s v="B-A-BA do Cinema"/>
    <s v="Audiovisual"/>
    <s v="Exibição Cinematográfica"/>
    <x v="1"/>
    <x v="8"/>
    <n v="0"/>
    <x v="5"/>
    <s v="RiodeJaneiro"/>
    <n v="0"/>
    <n v="16000"/>
    <e v="#N/A"/>
    <e v="#N/A"/>
  </r>
  <r>
    <s v="National Fund for Culture"/>
    <n v="36950"/>
    <s v="Berçario do Samba"/>
    <s v="Music"/>
    <s v="Música Popular"/>
    <x v="4"/>
    <x v="8"/>
    <n v="0"/>
    <x v="21"/>
    <s v="Bahia"/>
    <n v="0"/>
    <n v="34600"/>
    <e v="#N/A"/>
    <e v="#N/A"/>
  </r>
  <r>
    <s v="National Fund for Culture"/>
    <n v="34709"/>
    <s v="Brasil Plural 6"/>
    <s v="Audiovisual"/>
    <s v="Intercâmbio cultural"/>
    <x v="3"/>
    <x v="8"/>
    <n v="0"/>
    <x v="5"/>
    <s v="RiodeJaneiro"/>
    <n v="0"/>
    <n v="25000"/>
    <e v="#N/A"/>
    <e v="#N/A"/>
  </r>
  <r>
    <s v="National Fund for Culture"/>
    <n v="33881"/>
    <s v="CAIXA CÊNICA-TEATRO MARABÁ"/>
    <s v="Cultural Heritage"/>
    <s v="Arquitetônico"/>
    <x v="0"/>
    <x v="8"/>
    <n v="0"/>
    <x v="0"/>
    <s v="RioGrandedoSul"/>
    <n v="0"/>
    <n v="75462.740000000005"/>
    <e v="#N/A"/>
    <e v="#N/A"/>
  </r>
  <r>
    <s v="National Fund for Culture"/>
    <n v="33167"/>
    <s v="Cantorios De Uma Folia"/>
    <s v="Music"/>
    <s v="Música Popular"/>
    <x v="4"/>
    <x v="8"/>
    <n v="0"/>
    <x v="1"/>
    <s v="DistritoFederal"/>
    <n v="0"/>
    <n v="150128.51999999999"/>
    <e v="#N/A"/>
    <e v="#N/A"/>
  </r>
  <r>
    <s v="National Fund for Culture"/>
    <n v="36304"/>
    <s v="Capacitação de Instituições que lidam com Coleções de Filmes"/>
    <s v="Audiovisual"/>
    <s v="Infra-estrutura Técnica Audiovisual"/>
    <x v="0"/>
    <x v="8"/>
    <n v="0"/>
    <x v="1"/>
    <s v="DistritoFederal"/>
    <n v="0"/>
    <n v="499971.85"/>
    <e v="#N/A"/>
    <e v="#N/A"/>
  </r>
  <r>
    <s v="National Fund for Culture"/>
    <n v="33830"/>
    <s v="CENTRO CULTURAL"/>
    <s v="Cultural Heritage"/>
    <s v="Arquitetônico"/>
    <x v="0"/>
    <x v="8"/>
    <n v="0"/>
    <x v="14"/>
    <s v="Goiás"/>
    <n v="0"/>
    <n v="270000"/>
    <e v="#N/A"/>
    <e v="#N/A"/>
  </r>
  <r>
    <s v="National Fund for Culture"/>
    <n v="32176"/>
    <s v="CENTRO CULTURAL DE DOIS VIZINHOS"/>
    <s v="Cultural Heritage"/>
    <s v="Arquitetônico"/>
    <x v="0"/>
    <x v="8"/>
    <n v="0"/>
    <x v="9"/>
    <s v="Paraná"/>
    <n v="0"/>
    <n v="100000"/>
    <e v="#N/A"/>
    <e v="#N/A"/>
  </r>
  <r>
    <s v="National Fund for Culture"/>
    <n v="35497"/>
    <s v="Cinema Ambulante na Amazônia"/>
    <s v="Audiovisual"/>
    <s v="Exibição Cinematográfica"/>
    <x v="1"/>
    <x v="8"/>
    <n v="0"/>
    <x v="3"/>
    <s v="MinasGerais"/>
    <n v="0"/>
    <n v="15000"/>
    <e v="#N/A"/>
    <e v="#N/A"/>
  </r>
  <r>
    <s v="National Fund for Culture"/>
    <n v="35794"/>
    <s v="Cinema na Praça"/>
    <s v="Audiovisual"/>
    <s v="Exibição Cinematográfica"/>
    <x v="1"/>
    <x v="8"/>
    <n v="0"/>
    <x v="1"/>
    <s v="DistritoFederal"/>
    <n v="0"/>
    <n v="36000"/>
    <e v="#N/A"/>
    <e v="#N/A"/>
  </r>
  <r>
    <s v="National Fund for Culture"/>
    <n v="36349"/>
    <s v="Cinevale em Movimento"/>
    <s v="Audiovisual"/>
    <s v="Intercâmbio cultural"/>
    <x v="3"/>
    <x v="8"/>
    <n v="0"/>
    <x v="12"/>
    <s v="SãoPaulo"/>
    <n v="0"/>
    <n v="25000"/>
    <e v="#N/A"/>
    <e v="#N/A"/>
  </r>
  <r>
    <s v="National Fund for Culture"/>
    <n v="33926"/>
    <s v="CLIMATIZAÇÃO DO ANFITEATRO CAIXA PRETA"/>
    <s v="Cultural Heritage"/>
    <s v="Acervo"/>
    <x v="0"/>
    <x v="8"/>
    <n v="0"/>
    <x v="0"/>
    <s v="RioGrandedoSul"/>
    <n v="0"/>
    <n v="129364.7"/>
    <e v="#N/A"/>
    <e v="#N/A"/>
  </r>
  <r>
    <s v="National Fund for Culture"/>
    <n v="32691"/>
    <s v="CONCLUSÃO DA REF. E MOD. DO PRÉDIO HIST. P/ INSTALAÇÃO CENTRO CULTURAL  E AQUISIÇÃO DE EQUIPAMENTOS."/>
    <s v="Cultural Heritage"/>
    <s v="Arquitetônico"/>
    <x v="0"/>
    <x v="8"/>
    <n v="0"/>
    <x v="14"/>
    <s v="Goiás"/>
    <n v="0"/>
    <n v="250000"/>
    <e v="#N/A"/>
    <e v="#N/A"/>
  </r>
  <r>
    <s v="National Fund for Culture"/>
    <n v="35890"/>
    <s v="CONCLUSÃO DO ANFITEATRO MUNICIPAL "/>
    <s v="Cultural Heritage"/>
    <s v="Arquitetônico"/>
    <x v="0"/>
    <x v="8"/>
    <n v="0"/>
    <x v="23"/>
    <s v="Rondônia"/>
    <n v="0"/>
    <n v="432035.7"/>
    <e v="#N/A"/>
    <e v="#N/A"/>
  </r>
  <r>
    <s v="National Fund for Culture"/>
    <n v="33765"/>
    <s v="Concurso Nacional de Dramaturgia/2003"/>
    <s v="Performing Arts"/>
    <s v="Teatro"/>
    <x v="0"/>
    <x v="8"/>
    <n v="0"/>
    <x v="5"/>
    <s v="RiodeJaneiro"/>
    <n v="0"/>
    <n v="734400"/>
    <e v="#N/A"/>
    <e v="#N/A"/>
  </r>
  <r>
    <s v="National Fund for Culture"/>
    <n v="36457"/>
    <s v="Congresso Brasileiro de Cinema (V)"/>
    <s v="Audiovisual"/>
    <s v="Formação /Pesquisa/Informação"/>
    <x v="3"/>
    <x v="8"/>
    <n v="0"/>
    <x v="12"/>
    <s v="SãoPaulo"/>
    <n v="0"/>
    <n v="70000"/>
    <e v="#N/A"/>
    <e v="#N/A"/>
  </r>
  <r>
    <s v="National Fund for Culture"/>
    <n v="32216"/>
    <s v="CONSTRUÇÃO  DA 1 º ETAPA O TEATRO "/>
    <s v="Cultural Heritage"/>
    <s v="Arquitetônico"/>
    <x v="0"/>
    <x v="8"/>
    <n v="0"/>
    <x v="3"/>
    <s v="MinasGerais"/>
    <n v="0"/>
    <n v="224905.56"/>
    <e v="#N/A"/>
    <e v="#N/A"/>
  </r>
  <r>
    <s v="National Fund for Culture"/>
    <n v="36667"/>
    <s v="CONSTRUÇÃO DA 3ª ETAPA DO ESPAÇO CULTURAL DE OLIVEIRA-MG"/>
    <s v="Cultural Heritage"/>
    <s v="Arquitetônico"/>
    <x v="0"/>
    <x v="8"/>
    <n v="0"/>
    <x v="3"/>
    <s v="MinasGerais"/>
    <n v="0"/>
    <n v="200000"/>
    <e v="#N/A"/>
    <e v="#N/A"/>
  </r>
  <r>
    <s v="National Fund for Culture"/>
    <n v="33101"/>
    <s v="CONSTRUÇÃO DA CASA DA CULTURA "/>
    <s v="Cultural Heritage"/>
    <s v="Arquitetônico"/>
    <x v="0"/>
    <x v="8"/>
    <n v="0"/>
    <x v="9"/>
    <s v="Paraná"/>
    <n v="0"/>
    <n v="200000"/>
    <e v="#N/A"/>
    <e v="#N/A"/>
  </r>
  <r>
    <s v="National Fund for Culture"/>
    <n v="33022"/>
    <s v="CONSTRUÇÃO DE ANFITEATRO "/>
    <s v="Cultural Heritage"/>
    <s v="Arquitetônico"/>
    <x v="0"/>
    <x v="8"/>
    <n v="0"/>
    <x v="12"/>
    <s v="SãoPaulo"/>
    <n v="0"/>
    <n v="100000"/>
    <e v="#N/A"/>
    <e v="#N/A"/>
  </r>
  <r>
    <s v="National Fund for Culture"/>
    <n v="28192"/>
    <s v="CONSTRUÇÃO DE CASA DA CULTURA"/>
    <s v="Cultural Heritage"/>
    <s v="Arquitetônico"/>
    <x v="0"/>
    <x v="8"/>
    <n v="0"/>
    <x v="9"/>
    <s v="Paraná"/>
    <n v="0"/>
    <n v="80000"/>
    <e v="#N/A"/>
    <e v="#N/A"/>
  </r>
  <r>
    <s v="National Fund for Culture"/>
    <n v="34655"/>
    <s v="CONSTRUÇÃO DE CENTRO CULTURAL DE UNAÍ 1 º ETAPA "/>
    <s v="Cultural Heritage"/>
    <s v="Arquitetônico"/>
    <x v="0"/>
    <x v="8"/>
    <n v="0"/>
    <x v="3"/>
    <s v="MinasGerais"/>
    <n v="0"/>
    <n v="500000"/>
    <e v="#N/A"/>
    <e v="#N/A"/>
  </r>
  <r>
    <s v="National Fund for Culture"/>
    <n v="33795"/>
    <s v="CONSTRUÇÃO DE UM CENTRO CULTURAL"/>
    <s v="Cultural Heritage"/>
    <s v="Arquitetônico"/>
    <x v="0"/>
    <x v="8"/>
    <n v="0"/>
    <x v="2"/>
    <s v="Tocantins"/>
    <n v="0"/>
    <n v="120000"/>
    <e v="#N/A"/>
    <e v="#N/A"/>
  </r>
  <r>
    <s v="National Fund for Culture"/>
    <n v="33276"/>
    <s v="CONSTRUÇÃO DE UM CENTRO CULTURAL MUNICIPAL "/>
    <s v="Cultural Heritage"/>
    <s v="Arquitetônico"/>
    <x v="0"/>
    <x v="8"/>
    <n v="0"/>
    <x v="14"/>
    <s v="Goiás"/>
    <n v="0"/>
    <n v="121500"/>
    <e v="#N/A"/>
    <e v="#N/A"/>
  </r>
  <r>
    <s v="National Fund for Culture"/>
    <n v="27862"/>
    <s v="CONSTRUÇÃO DO CENTRO CULTURAL ISRAEL PINHEIRO"/>
    <s v="Cultural Heritage"/>
    <s v="História"/>
    <x v="1"/>
    <x v="8"/>
    <n v="0"/>
    <x v="3"/>
    <s v="MinasGerais"/>
    <n v="0"/>
    <n v="4514380.1900000004"/>
    <e v="#N/A"/>
    <e v="#N/A"/>
  </r>
  <r>
    <s v="National Fund for Culture"/>
    <n v="36375"/>
    <s v="CONSTRUÇÃO DO CENTRO DE CULTURA DA MÚSICA "/>
    <s v="Cultural Heritage"/>
    <s v="Arquitetônico"/>
    <x v="0"/>
    <x v="8"/>
    <n v="0"/>
    <x v="17"/>
    <s v="Maranhão"/>
    <n v="0"/>
    <n v="100000"/>
    <e v="#N/A"/>
    <e v="#N/A"/>
  </r>
  <r>
    <s v="National Fund for Culture"/>
    <n v="35154"/>
    <s v="CONSTRUÇÃO DO PALCO MUNICIPAL (ESPAÇO CULTURAL)"/>
    <s v="Cultural Heritage"/>
    <s v="Arquitetônico"/>
    <x v="0"/>
    <x v="8"/>
    <n v="0"/>
    <x v="23"/>
    <s v="Rondônia"/>
    <n v="0"/>
    <n v="120000"/>
    <e v="#N/A"/>
    <e v="#N/A"/>
  </r>
  <r>
    <s v="National Fund for Culture"/>
    <n v="36635"/>
    <s v="CONSTRUÇÃO DO TEATRO DO COMPLEXO CULTURAL DE UBERABA "/>
    <s v="Cultural Heritage"/>
    <s v="Arquitetônico"/>
    <x v="0"/>
    <x v="8"/>
    <n v="0"/>
    <x v="3"/>
    <s v="MinasGerais"/>
    <n v="0"/>
    <n v="200000"/>
    <e v="#N/A"/>
    <e v="#N/A"/>
  </r>
  <r>
    <s v="National Fund for Culture"/>
    <n v="33023"/>
    <s v="CONSTRUÇÃO E AQUISIÇÃO DE EQUIPAMENTO DO CENTRO DE CULTURA "/>
    <s v="Cultural Heritage"/>
    <s v="Arquitetônico"/>
    <x v="0"/>
    <x v="8"/>
    <n v="0"/>
    <x v="6"/>
    <s v="Ceará"/>
    <n v="0"/>
    <n v="128813.06"/>
    <e v="#N/A"/>
    <e v="#N/A"/>
  </r>
  <r>
    <s v="National Fund for Culture"/>
    <n v="33052"/>
    <s v="CONSTRUÇÃO E AQUISIÇÃO DE EQUIPAMENTOS DO CENTRO DE ARTE E CULTURA "/>
    <s v="Cultural Heritage"/>
    <s v="Arquitetônico"/>
    <x v="0"/>
    <x v="8"/>
    <n v="0"/>
    <x v="6"/>
    <s v="Ceará"/>
    <n v="0"/>
    <n v="320000"/>
    <e v="#N/A"/>
    <e v="#N/A"/>
  </r>
  <r>
    <s v="National Fund for Culture"/>
    <n v="32454"/>
    <s v="CONSTRUÇÃO E EQUIPAMENTO DE UM CENTRO CULTURAL - SEGUNDA ETAPA"/>
    <s v="Cultural Heritage"/>
    <s v="Arquitetônico"/>
    <x v="0"/>
    <x v="8"/>
    <n v="0"/>
    <x v="9"/>
    <s v="Paraná"/>
    <n v="0"/>
    <n v="160000"/>
    <e v="#N/A"/>
    <e v="#N/A"/>
  </r>
  <r>
    <s v="National Fund for Culture"/>
    <n v="32693"/>
    <s v="CONSTRUÇÃO E MODERNIZAÇÃO DE ESPAÇOS CULTURAIS 4º ETAPA"/>
    <s v="Cultural Heritage"/>
    <s v="Arquitetônico"/>
    <x v="0"/>
    <x v="8"/>
    <n v="0"/>
    <x v="9"/>
    <s v="Paraná"/>
    <n v="0"/>
    <n v="102017.19"/>
    <e v="#N/A"/>
    <e v="#N/A"/>
  </r>
  <r>
    <s v="National Fund for Culture"/>
    <n v="36897"/>
    <s v="Curso de Especialização Em Conservação e Restauração de Bens Culturais (XV)"/>
    <s v="Cultural Heritage"/>
    <s v="Acervo"/>
    <x v="0"/>
    <x v="8"/>
    <n v="0"/>
    <x v="3"/>
    <s v="MinasGerais"/>
    <n v="0"/>
    <n v="70000"/>
    <e v="#N/A"/>
    <e v="#N/A"/>
  </r>
  <r>
    <s v="National Fund for Culture"/>
    <n v="36753"/>
    <s v="Curso de Roteiro"/>
    <s v="Audiovisual"/>
    <s v="Formação /Pesquisa/Informação"/>
    <x v="3"/>
    <x v="8"/>
    <n v="0"/>
    <x v="5"/>
    <s v="RiodeJaneiro"/>
    <n v="0"/>
    <n v="50000"/>
    <e v="#N/A"/>
    <e v="#N/A"/>
  </r>
  <r>
    <s v="National Fund for Culture"/>
    <n v="33275"/>
    <s v="Dança em Cena"/>
    <s v="Performing Arts"/>
    <s v="Dança"/>
    <x v="3"/>
    <x v="8"/>
    <n v="0"/>
    <x v="20"/>
    <s v="Alagoas"/>
    <n v="0"/>
    <n v="69996"/>
    <e v="#N/A"/>
    <e v="#N/A"/>
  </r>
  <r>
    <s v="National Fund for Culture"/>
    <n v="36817"/>
    <s v="David Neves - Cineasta e Crítico"/>
    <s v="Audiovisual"/>
    <s v="Formação /Pesquisa/Informação"/>
    <x v="3"/>
    <x v="8"/>
    <n v="0"/>
    <x v="12"/>
    <s v="SãoPaulo"/>
    <n v="0"/>
    <n v="4250"/>
    <e v="#N/A"/>
    <e v="#N/A"/>
  </r>
  <r>
    <s v="National Fund for Culture"/>
    <n v="32278"/>
    <s v="Dez Reais"/>
    <s v="Audiovisual"/>
    <s v="Formação/Pesquisa e informação"/>
    <x v="1"/>
    <x v="8"/>
    <n v="0"/>
    <x v="1"/>
    <s v="DistritoFederal"/>
    <n v="0"/>
    <n v="39999.379999999997"/>
    <e v="#N/A"/>
    <e v="#N/A"/>
  </r>
  <r>
    <s v="National Fund for Culture"/>
    <n v="35345"/>
    <s v="Difusão Audiovisual Brasileira"/>
    <s v="Audiovisual"/>
    <s v="Difusão"/>
    <x v="5"/>
    <x v="8"/>
    <n v="0"/>
    <x v="12"/>
    <s v="SãoPaulo"/>
    <n v="0"/>
    <n v="60000"/>
    <e v="#N/A"/>
    <e v="#N/A"/>
  </r>
  <r>
    <s v="National Fund for Culture"/>
    <n v="35168"/>
    <s v="É Tudo Verdade - Festival Internacional de Documentários"/>
    <s v="Audiovisual"/>
    <s v="Formação /Pesquisa/Informação"/>
    <x v="3"/>
    <x v="8"/>
    <n v="0"/>
    <x v="12"/>
    <s v="SãoPaulo"/>
    <n v="0"/>
    <n v="45000"/>
    <e v="#N/A"/>
    <e v="#N/A"/>
  </r>
  <r>
    <s v="National Fund for Culture"/>
    <n v="33987"/>
    <s v="Encontro Internacional de Coreógrafos e Criadores"/>
    <s v="Performing Arts"/>
    <s v="Dança"/>
    <x v="3"/>
    <x v="8"/>
    <n v="0"/>
    <x v="1"/>
    <s v="DistritoFederal"/>
    <n v="0"/>
    <n v="26271.29"/>
    <e v="#N/A"/>
    <e v="#N/A"/>
  </r>
  <r>
    <s v="National Fund for Culture"/>
    <n v="33793"/>
    <s v="Encontro Internacional de Televisão II"/>
    <s v="Audiovisual"/>
    <s v="Formação /Pesquisa/Informação"/>
    <x v="3"/>
    <x v="8"/>
    <n v="0"/>
    <x v="5"/>
    <s v="RiodeJaneiro"/>
    <n v="0"/>
    <n v="50000"/>
    <e v="#N/A"/>
    <e v="#N/A"/>
  </r>
  <r>
    <s v="National Fund for Culture"/>
    <n v="32777"/>
    <s v="EXECUÇÃO DA 3º ETAPA DO TEATRO DA CASA DA CULTURA"/>
    <s v="Cultural Heritage"/>
    <s v="Arquitetônico"/>
    <x v="0"/>
    <x v="8"/>
    <n v="0"/>
    <x v="9"/>
    <s v="Paraná"/>
    <n v="0"/>
    <n v="400000"/>
    <e v="#N/A"/>
    <e v="#N/A"/>
  </r>
  <r>
    <s v="National Fund for Culture"/>
    <n v="32322"/>
    <s v="Fábrica do Futuro - Incubadora Cultural e Social de Cataguases - Etapa 1 Lançamento"/>
    <s v="Audiovisual"/>
    <s v="Difusão"/>
    <x v="5"/>
    <x v="8"/>
    <n v="0"/>
    <x v="3"/>
    <s v="MinasGerais"/>
    <n v="0"/>
    <n v="30000"/>
    <e v="#N/A"/>
    <e v="#N/A"/>
  </r>
  <r>
    <s v="National Fund for Culture"/>
    <n v="36196"/>
    <s v="Festival Amazonas Filmes Curta Brasil - Oficinas"/>
    <s v="Audiovisual"/>
    <s v="Formação /Pesquisa/Informação"/>
    <x v="3"/>
    <x v="8"/>
    <n v="0"/>
    <x v="15"/>
    <s v="Amazonas"/>
    <n v="0"/>
    <n v="20000"/>
    <e v="#N/A"/>
    <e v="#N/A"/>
  </r>
  <r>
    <s v="National Fund for Culture"/>
    <n v="31267"/>
    <s v="Festival de Arte e Cultura de Três de Maio"/>
    <s v="Music"/>
    <s v="Música Popular"/>
    <x v="4"/>
    <x v="8"/>
    <n v="0"/>
    <x v="0"/>
    <s v="RioGrandedoSul"/>
    <n v="0"/>
    <n v="113268.8"/>
    <e v="#N/A"/>
    <e v="#N/A"/>
  </r>
  <r>
    <s v="National Fund for Culture"/>
    <n v="33797"/>
    <s v="Festival de Cinema e Vídeo de Cuiabá - Pré-Produção (11º)"/>
    <s v="Audiovisual"/>
    <s v="Formação /Pesquisa/Informação"/>
    <x v="3"/>
    <x v="8"/>
    <n v="0"/>
    <x v="18"/>
    <s v="MatoGrosso"/>
    <n v="0"/>
    <n v="31250"/>
    <e v="#N/A"/>
    <e v="#N/A"/>
  </r>
  <r>
    <s v="National Fund for Culture"/>
    <n v="32992"/>
    <s v="Festival Internacional de Arte Eletrônica Viobrasil 14º"/>
    <s v="Audiovisual"/>
    <s v="Multimídia"/>
    <x v="5"/>
    <x v="8"/>
    <n v="0"/>
    <x v="12"/>
    <s v="SãoPaulo"/>
    <n v="0"/>
    <n v="85000"/>
    <e v="#N/A"/>
    <e v="#N/A"/>
  </r>
  <r>
    <s v="National Fund for Culture"/>
    <n v="36291"/>
    <s v="Festival Mundial do Minuto (X)"/>
    <s v="Audiovisual"/>
    <s v="Formação /Pesquisa/Informação"/>
    <x v="3"/>
    <x v="8"/>
    <n v="0"/>
    <x v="12"/>
    <s v="SãoPaulo"/>
    <n v="0"/>
    <n v="20000"/>
    <e v="#N/A"/>
    <e v="#N/A"/>
  </r>
  <r>
    <s v="National Fund for Culture"/>
    <n v="36576"/>
    <s v="Festival Sul-americano de Vídeos Universitários - II Nóia"/>
    <s v="Audiovisual"/>
    <s v="Formação /Pesquisa/Informação"/>
    <x v="3"/>
    <x v="8"/>
    <n v="0"/>
    <x v="6"/>
    <s v="Ceará"/>
    <n v="0"/>
    <n v="15000"/>
    <e v="#N/A"/>
    <e v="#N/A"/>
  </r>
  <r>
    <s v="National Fund for Culture"/>
    <n v="35502"/>
    <s v="Fluxus - Festival Internacional de Cinema na Internet"/>
    <s v="Audiovisual"/>
    <s v="Formação /Pesquisa/Informação"/>
    <x v="3"/>
    <x v="8"/>
    <n v="0"/>
    <x v="3"/>
    <s v="MinasGerais"/>
    <n v="0"/>
    <n v="10000"/>
    <e v="#N/A"/>
    <e v="#N/A"/>
  </r>
  <r>
    <s v="National Fund for Culture"/>
    <n v="34296"/>
    <s v="Goiânia Mostra Curtas 3"/>
    <s v="Audiovisual"/>
    <s v="Exibição Cinematográfica"/>
    <x v="1"/>
    <x v="8"/>
    <n v="0"/>
    <x v="14"/>
    <s v="Goiás"/>
    <n v="0"/>
    <n v="15000"/>
    <e v="#N/A"/>
    <e v="#N/A"/>
  </r>
  <r>
    <s v="National Fund for Culture"/>
    <n v="32994"/>
    <s v="Homenagem a Waly Salomão"/>
    <s v="Audiovisual"/>
    <s v="Multimídia"/>
    <x v="5"/>
    <x v="8"/>
    <n v="0"/>
    <x v="12"/>
    <s v="SãoPaulo"/>
    <n v="0"/>
    <n v="59961"/>
    <e v="#N/A"/>
    <e v="#N/A"/>
  </r>
  <r>
    <s v="National Fund for Culture"/>
    <n v="34840"/>
    <s v="I Congresso Forcine - Forum Brasileiro de Ensino de Cinema e Audiovisual"/>
    <s v="Audiovisual"/>
    <s v="Formação /Pesquisa/Informação"/>
    <x v="3"/>
    <x v="8"/>
    <n v="0"/>
    <x v="3"/>
    <s v="MinasGerais"/>
    <n v="0"/>
    <n v="40000"/>
    <e v="#N/A"/>
    <e v="#N/A"/>
  </r>
  <r>
    <s v="National Fund for Culture"/>
    <n v="34832"/>
    <s v="I Encontro Ibero- Americano de Escolas de Cinema e Audiovisual"/>
    <s v="Audiovisual"/>
    <s v="Formação /Pesquisa/Informação"/>
    <x v="3"/>
    <x v="8"/>
    <n v="0"/>
    <x v="12"/>
    <s v="SãoPaulo"/>
    <n v="0"/>
    <n v="20000"/>
    <e v="#N/A"/>
    <e v="#N/A"/>
  </r>
  <r>
    <s v="National Fund for Culture"/>
    <n v="37011"/>
    <s v="II Curta Santos"/>
    <s v="Audiovisual"/>
    <s v="Formação /Pesquisa/Informação"/>
    <x v="3"/>
    <x v="8"/>
    <n v="0"/>
    <x v="12"/>
    <s v="SãoPaulo"/>
    <n v="0"/>
    <n v="20000"/>
    <e v="#N/A"/>
    <e v="#N/A"/>
  </r>
  <r>
    <s v="National Fund for Culture"/>
    <n v="32765"/>
    <s v="IMPLANTAÇÃO DE CENTRO CULTURAL"/>
    <s v="Cultural Heritage"/>
    <s v="Arquitetônico"/>
    <x v="0"/>
    <x v="8"/>
    <n v="0"/>
    <x v="4"/>
    <s v="Pernambuco"/>
    <n v="0"/>
    <n v="110000"/>
    <e v="#N/A"/>
    <e v="#N/A"/>
  </r>
  <r>
    <s v="National Fund for Culture"/>
    <n v="33749"/>
    <s v="IMPLANTAÇÃO DE ESPAÇO CULTURAL"/>
    <s v="Cultural Heritage"/>
    <s v="Arquitetônico"/>
    <x v="0"/>
    <x v="8"/>
    <n v="0"/>
    <x v="11"/>
    <s v="Pará"/>
    <n v="0"/>
    <n v="75000"/>
    <e v="#N/A"/>
    <e v="#N/A"/>
  </r>
  <r>
    <s v="National Fund for Culture"/>
    <n v="35072"/>
    <s v="IMPLANTAÇÃO DE ESPAÇO CULTURAL "/>
    <s v="Cultural Heritage"/>
    <s v="Arquitetônico"/>
    <x v="0"/>
    <x v="8"/>
    <n v="0"/>
    <x v="14"/>
    <s v="Goiás"/>
    <n v="0"/>
    <n v="300000"/>
    <e v="#N/A"/>
    <e v="#N/A"/>
  </r>
  <r>
    <s v="National Fund for Culture"/>
    <n v="31825"/>
    <s v="Implantação de Inventário - Celebração e Saberes da Cultura Popular"/>
    <s v="Cultural Heritage"/>
    <s v="Arquitetônico"/>
    <x v="0"/>
    <x v="8"/>
    <n v="0"/>
    <x v="5"/>
    <s v="RiodeJaneiro"/>
    <n v="0"/>
    <n v="491556"/>
    <e v="#N/A"/>
    <e v="#N/A"/>
  </r>
  <r>
    <s v="National Fund for Culture"/>
    <n v="33878"/>
    <s v="IMPLANTAÇÃO E MODERNIZAÇÃO DA CASA DA CULTURA - 2ª ETAPA"/>
    <s v="Cultural Heritage"/>
    <s v="Arquitetônico"/>
    <x v="0"/>
    <x v="8"/>
    <n v="0"/>
    <x v="0"/>
    <s v="RioGrandedoSul"/>
    <n v="0"/>
    <n v="218729.4"/>
    <e v="#N/A"/>
    <e v="#N/A"/>
  </r>
  <r>
    <s v="National Fund for Culture"/>
    <n v="36825"/>
    <s v="IMPLANTAÇÃO E REFORMA DA CASA DA CULTURA"/>
    <s v="Cultural Heritage"/>
    <s v="Arquitetônico"/>
    <x v="0"/>
    <x v="8"/>
    <n v="0"/>
    <x v="3"/>
    <s v="MinasGerais"/>
    <n v="0"/>
    <n v="200000"/>
    <e v="#N/A"/>
    <e v="#N/A"/>
  </r>
  <r>
    <s v="National Fund for Culture"/>
    <n v="36100"/>
    <s v="INFORMATIZAÇÃO BIBLIOTECA ATRAVÉS DE EQUIPAMENTOS E REDE  DE INTERNET "/>
    <s v="Cultural Heritage"/>
    <s v="Acervo"/>
    <x v="0"/>
    <x v="8"/>
    <n v="0"/>
    <x v="0"/>
    <s v="RioGrandedoSul"/>
    <n v="0"/>
    <n v="20000"/>
    <e v="#N/A"/>
    <e v="#N/A"/>
  </r>
  <r>
    <s v="National Fund for Culture"/>
    <n v="36703"/>
    <s v="IV Prêmio Cultural Sérgio Motta"/>
    <s v="Audiovisual"/>
    <s v="Formação /Pesquisa/Informação"/>
    <x v="3"/>
    <x v="8"/>
    <n v="0"/>
    <x v="12"/>
    <s v="SãoPaulo"/>
    <n v="0"/>
    <n v="60000"/>
    <e v="#N/A"/>
    <e v="#N/A"/>
  </r>
  <r>
    <s v="National Fund for Culture"/>
    <n v="35795"/>
    <s v="Mapa Piá - Mostra Audiovisual Paraná para Infância e Adolescência - Edição 2003"/>
    <s v="Audiovisual"/>
    <s v="Formação /Pesquisa/Informação"/>
    <x v="3"/>
    <x v="8"/>
    <n v="0"/>
    <x v="9"/>
    <s v="Paraná"/>
    <n v="0"/>
    <n v="30000"/>
    <e v="#N/A"/>
    <e v="#N/A"/>
  </r>
  <r>
    <s v="National Fund for Culture"/>
    <n v="33932"/>
    <s v="MODERNIZAÇÃO DO CENTRO CULTURAL DA UEL"/>
    <s v="Cultural Heritage"/>
    <s v="Arquitetônico"/>
    <x v="0"/>
    <x v="8"/>
    <n v="0"/>
    <x v="9"/>
    <s v="Paraná"/>
    <n v="0"/>
    <n v="200000"/>
    <e v="#N/A"/>
    <e v="#N/A"/>
  </r>
  <r>
    <s v="National Fund for Culture"/>
    <n v="36614"/>
    <s v="Mostra Curta Cinema - Festival Internacional de Curtas do Rio de Janeiro (13º)"/>
    <s v="Audiovisual"/>
    <s v="Exibição Cinematográfica"/>
    <x v="1"/>
    <x v="8"/>
    <n v="0"/>
    <x v="5"/>
    <s v="RiodeJaneiro"/>
    <n v="0"/>
    <n v="20000"/>
    <e v="#N/A"/>
    <e v="#N/A"/>
  </r>
  <r>
    <s v="National Fund for Culture"/>
    <n v="36740"/>
    <s v="Mostra de Cinema de Tiradentes - Edição 2004"/>
    <s v="Audiovisual"/>
    <s v="Formação /Pesquisa/Informação"/>
    <x v="3"/>
    <x v="8"/>
    <n v="0"/>
    <x v="3"/>
    <s v="MinasGerais"/>
    <n v="0"/>
    <n v="6250"/>
    <e v="#N/A"/>
    <e v="#N/A"/>
  </r>
  <r>
    <s v="National Fund for Culture"/>
    <n v="33869"/>
    <s v="Mostra de Documentários sobre Religiosidade Afro-brasileira (1)"/>
    <s v="Audiovisual"/>
    <s v="Intercâmbio cultural"/>
    <x v="3"/>
    <x v="8"/>
    <n v="0"/>
    <x v="21"/>
    <s v="Bahia"/>
    <n v="0"/>
    <n v="20000"/>
    <e v="#N/A"/>
    <e v="#N/A"/>
  </r>
  <r>
    <s v="National Fund for Culture"/>
    <n v="33822"/>
    <s v="Mostra Guarnicê Itinerante de Cine-Vídeo (26)"/>
    <s v="Audiovisual"/>
    <s v="Exibição Cinematográfica"/>
    <x v="1"/>
    <x v="8"/>
    <n v="0"/>
    <x v="17"/>
    <s v="Maranhão"/>
    <n v="0"/>
    <n v="25000"/>
    <e v="#N/A"/>
    <e v="#N/A"/>
  </r>
  <r>
    <s v="National Fund for Culture"/>
    <n v="33529"/>
    <s v="Mostra Mundial de Cinema e Direitos Humanos"/>
    <s v="Audiovisual"/>
    <s v="Difusão"/>
    <x v="5"/>
    <x v="8"/>
    <n v="0"/>
    <x v="3"/>
    <s v="MinasGerais"/>
    <n v="0"/>
    <n v="15000"/>
    <e v="#N/A"/>
    <e v="#N/A"/>
  </r>
  <r>
    <s v="National Fund for Culture"/>
    <n v="36347"/>
    <s v="Mostra Nordestina de Cinema em Curta-Metragem"/>
    <s v="Audiovisual"/>
    <s v="Formação /Pesquisa/Informação"/>
    <x v="3"/>
    <x v="8"/>
    <n v="0"/>
    <x v="10"/>
    <s v="Piauí"/>
    <n v="0"/>
    <n v="5506.45"/>
    <e v="#N/A"/>
    <e v="#N/A"/>
  </r>
  <r>
    <s v="National Fund for Culture"/>
    <n v="33092"/>
    <s v="MUSEU HISTÓRICO DE NOVO TREVISO "/>
    <s v="Cultural Heritage"/>
    <s v="Arquitetônico"/>
    <x v="0"/>
    <x v="8"/>
    <n v="0"/>
    <x v="0"/>
    <s v="RioGrandedoSul"/>
    <n v="0"/>
    <n v="58632.800000000003"/>
    <e v="#N/A"/>
    <e v="#N/A"/>
  </r>
  <r>
    <s v="National Fund for Culture"/>
    <n v="31129"/>
    <s v="Música no Museu - BH/MG -EMENDA"/>
    <s v="Music"/>
    <s v="Música Instrumental"/>
    <x v="4"/>
    <x v="8"/>
    <n v="0"/>
    <x v="3"/>
    <s v="MinasGerais"/>
    <n v="0"/>
    <n v="149100"/>
    <e v="#N/A"/>
    <e v="#N/A"/>
  </r>
  <r>
    <s v="National Fund for Culture"/>
    <n v="36896"/>
    <s v="O Protagonismo Juvenil e as Políticas Públicas de Juventude e Cultura."/>
    <s v="Audiovisual"/>
    <s v="Formação /Pesquisa/Informação"/>
    <x v="3"/>
    <x v="8"/>
    <n v="0"/>
    <x v="12"/>
    <s v="SãoPaulo"/>
    <n v="0"/>
    <n v="100000"/>
    <e v="#N/A"/>
    <e v="#N/A"/>
  </r>
  <r>
    <s v="National Fund for Culture"/>
    <n v="35329"/>
    <s v="Olhar e Ver"/>
    <s v="Audiovisual"/>
    <s v="Exibição Cinematográfica"/>
    <x v="1"/>
    <x v="8"/>
    <n v="0"/>
    <x v="20"/>
    <s v="Alagoas"/>
    <n v="0"/>
    <n v="30000"/>
    <e v="#N/A"/>
    <e v="#N/A"/>
  </r>
  <r>
    <s v="National Fund for Culture"/>
    <n v="36575"/>
    <s v="Panorama dos Festivais de Super-8 de campinas e Mostra Infantil de Super-8"/>
    <s v="Audiovisual"/>
    <s v="Formação /Pesquisa/Informação"/>
    <x v="3"/>
    <x v="8"/>
    <n v="0"/>
    <x v="12"/>
    <s v="SãoPaulo"/>
    <n v="0"/>
    <n v="15000"/>
    <e v="#N/A"/>
    <e v="#N/A"/>
  </r>
  <r>
    <s v="National Fund for Culture"/>
    <n v="34107"/>
    <s v="PATRIMÔNIO VIVO - ESTAÇÃO VELHA DE IPIRANGA "/>
    <s v="Cultural Heritage"/>
    <s v="Arquitetônico"/>
    <x v="0"/>
    <x v="8"/>
    <n v="0"/>
    <x v="21"/>
    <s v="Bahia"/>
    <n v="0"/>
    <n v="36492.5"/>
    <e v="#N/A"/>
    <e v="#N/A"/>
  </r>
  <r>
    <s v="National Fund for Culture"/>
    <n v="32342"/>
    <s v="Pedras Sagradas da Ilha da Magia"/>
    <s v="Audiovisual"/>
    <s v="Produção Cinematográfica"/>
    <x v="2"/>
    <x v="8"/>
    <n v="0"/>
    <x v="22"/>
    <s v="SantaCatarina"/>
    <n v="0"/>
    <n v="80000"/>
    <e v="#N/A"/>
    <e v="#N/A"/>
  </r>
  <r>
    <s v="National Fund for Culture"/>
    <n v="42526"/>
    <s v="Plano de Reestruturação Emergencial do Prédio do Museu Nacional de Belas Artes"/>
    <s v="Cultural Heritage"/>
    <s v="Museu"/>
    <x v="2"/>
    <x v="8"/>
    <n v="0"/>
    <x v="1"/>
    <s v="DistritoFederal"/>
    <n v="0"/>
    <n v="2038652.77"/>
    <e v="#N/A"/>
    <e v="#N/A"/>
  </r>
  <r>
    <s v="National Fund for Culture"/>
    <n v="35086"/>
    <s v="PRESERVAÇÃO DO MEMORIAL JK "/>
    <s v="Cultural Heritage"/>
    <s v="Arquitetônico"/>
    <x v="0"/>
    <x v="8"/>
    <n v="0"/>
    <x v="1"/>
    <s v="DistritoFederal"/>
    <n v="0"/>
    <n v="800000"/>
    <e v="#N/A"/>
    <e v="#N/A"/>
  </r>
  <r>
    <s v="National Fund for Culture"/>
    <n v="34919"/>
    <s v="PRESERVAÇÃO DO MEMORIAL JK - SISTEMA DE IRRIGAÇÃO "/>
    <s v="Cultural Heritage"/>
    <s v="Arquitetônico"/>
    <x v="0"/>
    <x v="8"/>
    <n v="0"/>
    <x v="1"/>
    <s v="DistritoFederal"/>
    <n v="0"/>
    <n v="99007.2"/>
    <e v="#N/A"/>
    <e v="#N/A"/>
  </r>
  <r>
    <s v="National Fund for Culture"/>
    <n v="34946"/>
    <s v="Primeiro Plano 2003 - Festival de Cinema de Juiz de Fora"/>
    <s v="Audiovisual"/>
    <s v="Formação /Pesquisa/Informação"/>
    <x v="3"/>
    <x v="8"/>
    <n v="0"/>
    <x v="3"/>
    <s v="MinasGerais"/>
    <n v="0"/>
    <n v="20000"/>
    <e v="#N/A"/>
    <e v="#N/A"/>
  </r>
  <r>
    <s v="National Fund for Culture"/>
    <n v="36379"/>
    <s v="Produção de DVD de Filmes Masterizados"/>
    <s v="Audiovisual"/>
    <s v="Multimídia"/>
    <x v="5"/>
    <x v="8"/>
    <n v="0"/>
    <x v="5"/>
    <s v="RiodeJaneiro"/>
    <n v="0"/>
    <n v="499580"/>
    <e v="#N/A"/>
    <e v="#N/A"/>
  </r>
  <r>
    <s v="National Fund for Culture"/>
    <n v="35896"/>
    <s v="Produção de Programas Educativos Culturais"/>
    <s v="Audiovisual"/>
    <s v="Rádio/Tvs Educativa"/>
    <x v="2"/>
    <x v="8"/>
    <n v="0"/>
    <x v="5"/>
    <s v="RiodeJaneiro"/>
    <n v="0"/>
    <n v="1432500"/>
    <e v="#N/A"/>
    <e v="#N/A"/>
  </r>
  <r>
    <s v="National Fund for Culture"/>
    <n v="35517"/>
    <s v="Programa Cine Magazine"/>
    <s v="Audiovisual"/>
    <s v="Exibição Cinematográfica"/>
    <x v="1"/>
    <x v="8"/>
    <n v="0"/>
    <x v="3"/>
    <s v="MinasGerais"/>
    <n v="0"/>
    <n v="25000"/>
    <e v="#N/A"/>
    <e v="#N/A"/>
  </r>
  <r>
    <s v="National Fund for Culture"/>
    <n v="33258"/>
    <s v="Programa de Formento à Produção e Teledifusão do Documentário Brasileiro - DOCTV (I)"/>
    <s v="Audiovisual"/>
    <s v="Produção Televisiva"/>
    <x v="2"/>
    <x v="8"/>
    <n v="0"/>
    <x v="12"/>
    <s v="SãoPaulo"/>
    <n v="0"/>
    <n v="2100000"/>
    <e v="#N/A"/>
    <e v="#N/A"/>
  </r>
  <r>
    <s v="National Fund for Culture"/>
    <n v="36612"/>
    <s v="Programação Comemorativa dos 30 Anos de Jornada de Cinema"/>
    <s v="Audiovisual"/>
    <s v="Formação /Pesquisa/Informação"/>
    <x v="3"/>
    <x v="8"/>
    <n v="0"/>
    <x v="21"/>
    <s v="Bahia"/>
    <n v="0"/>
    <n v="75000"/>
    <e v="#N/A"/>
    <e v="#N/A"/>
  </r>
  <r>
    <s v="National Fund for Culture"/>
    <n v="33951"/>
    <s v="PROJETO DE CONSERVAÇÃO PREVENTIVA DE BENS DO PATRIMÔNIO HISTÓRICO E ARTÍSTICO NACIONAL - pro- PATRIM"/>
    <s v="Cultural Heritage"/>
    <s v="Arquitetônico"/>
    <x v="0"/>
    <x v="8"/>
    <n v="0"/>
    <x v="1"/>
    <s v="DistritoFederal"/>
    <n v="0"/>
    <n v="6073708.3399999999"/>
    <e v="#N/A"/>
    <e v="#N/A"/>
  </r>
  <r>
    <s v="National Fund for Culture"/>
    <n v="32142"/>
    <s v="Projeto Teatro Escola e Comunidade (Palco, Rua e Bonecos)"/>
    <s v="Performing Arts"/>
    <s v="Teatro"/>
    <x v="0"/>
    <x v="8"/>
    <n v="0"/>
    <x v="13"/>
    <s v="Amapá"/>
    <n v="0"/>
    <n v="108416"/>
    <e v="#N/A"/>
    <e v="#N/A"/>
  </r>
  <r>
    <s v="National Fund for Culture"/>
    <n v="33841"/>
    <s v="Reaparelhamento dos Espaços Culturais da Funarte"/>
    <s v="Performing Arts"/>
    <s v="Circo"/>
    <x v="3"/>
    <x v="8"/>
    <n v="0"/>
    <x v="5"/>
    <s v="RiodeJaneiro"/>
    <n v="0"/>
    <n v="161706"/>
    <e v="#N/A"/>
    <e v="#N/A"/>
  </r>
  <r>
    <s v="National Fund for Culture"/>
    <n v="33051"/>
    <s v="REFORMA DO ESPAÇO CULTURAL DR. ALÉM "/>
    <s v="Cultural Heritage"/>
    <s v="Arquitetônico"/>
    <x v="0"/>
    <x v="8"/>
    <n v="0"/>
    <x v="12"/>
    <s v="SãoPaulo"/>
    <n v="0"/>
    <n v="80000"/>
    <e v="#N/A"/>
    <e v="#N/A"/>
  </r>
  <r>
    <s v="National Fund for Culture"/>
    <n v="34788"/>
    <s v="RESTAURAÇÃO DA CAPELA DE SÃO PEDRO DO MARUÍ"/>
    <s v="Cultural Heritage"/>
    <s v="Arquitetônico"/>
    <x v="0"/>
    <x v="8"/>
    <n v="0"/>
    <x v="5"/>
    <s v="RiodeJaneiro"/>
    <n v="0"/>
    <n v="99804.07"/>
    <e v="#N/A"/>
    <e v="#N/A"/>
  </r>
  <r>
    <s v="National Fund for Culture"/>
    <n v="34088"/>
    <s v="RESTAURAÇÃO DA IGREJA DAS MERCÊS - MARIANA "/>
    <s v="Cultural Heritage"/>
    <s v="Arquitetônico"/>
    <x v="0"/>
    <x v="8"/>
    <n v="0"/>
    <x v="3"/>
    <s v="MinasGerais"/>
    <n v="0"/>
    <n v="21840.05"/>
    <e v="#N/A"/>
    <e v="#N/A"/>
  </r>
  <r>
    <s v="National Fund for Culture"/>
    <n v="36645"/>
    <s v="RESTAURAÇÃO DA IGREJA HISTÓRICA DE IVOTI- 1ª ETAPA"/>
    <s v="Cultural Heritage"/>
    <s v="Arquitetônico"/>
    <x v="0"/>
    <x v="8"/>
    <n v="0"/>
    <x v="0"/>
    <s v="RioGrandedoSul"/>
    <n v="0"/>
    <n v="100000"/>
    <e v="#N/A"/>
    <e v="#N/A"/>
  </r>
  <r>
    <s v="National Fund for Culture"/>
    <n v="33630"/>
    <s v="RESTAURAÇÃO DO MUSEU DE VARPA"/>
    <s v="Cultural Heritage"/>
    <s v="Arquitetônico"/>
    <x v="0"/>
    <x v="8"/>
    <n v="0"/>
    <x v="12"/>
    <s v="SãoPaulo"/>
    <n v="0"/>
    <n v="151446.35999999999"/>
    <e v="#N/A"/>
    <e v="#N/A"/>
  </r>
  <r>
    <s v="National Fund for Culture"/>
    <n v="28681"/>
    <s v="RESTAURAÇÃO DO MUSEU DO PIAUÍ"/>
    <s v="Cultural Heritage"/>
    <s v="Arquitetônico"/>
    <x v="0"/>
    <x v="8"/>
    <n v="0"/>
    <x v="10"/>
    <s v="Piauí"/>
    <n v="0"/>
    <n v="56000"/>
    <e v="#N/A"/>
    <e v="#N/A"/>
  </r>
  <r>
    <s v="National Fund for Culture"/>
    <n v="32263"/>
    <s v="RESTAURAÇÃO DO PALÁCIO ARARIBÓIA/ RECUPERAÇÃO DOS SALÕES DA ALA LATERAL DIREITA"/>
    <s v="Cultural Heritage"/>
    <s v="Arquitetônico"/>
    <x v="0"/>
    <x v="8"/>
    <n v="0"/>
    <x v="5"/>
    <s v="RiodeJaneiro"/>
    <n v="0"/>
    <n v="397178.87"/>
    <e v="#N/A"/>
    <e v="#N/A"/>
  </r>
  <r>
    <s v="National Fund for Culture"/>
    <n v="36752"/>
    <s v="Revista de Cinema Contracampo"/>
    <s v="Audiovisual"/>
    <s v="Formação/Pesquisa e informação"/>
    <x v="1"/>
    <x v="8"/>
    <n v="0"/>
    <x v="5"/>
    <s v="RiodeJaneiro"/>
    <n v="0"/>
    <n v="15000"/>
    <e v="#N/A"/>
    <e v="#N/A"/>
  </r>
  <r>
    <s v="National Fund for Culture"/>
    <n v="34937"/>
    <s v="Revista do Cinema Brasileiro"/>
    <s v="Audiovisual"/>
    <s v="Produção Televisiva"/>
    <x v="2"/>
    <x v="8"/>
    <n v="0"/>
    <x v="5"/>
    <s v="RiodeJaneiro"/>
    <n v="0"/>
    <n v="70000"/>
    <e v="#N/A"/>
    <e v="#N/A"/>
  </r>
  <r>
    <s v="National Fund for Culture"/>
    <n v="33350"/>
    <s v="Revitalização das Unidades Museológicas do IPHAN"/>
    <s v="Cultural Heritage"/>
    <s v="Museu"/>
    <x v="2"/>
    <x v="8"/>
    <n v="0"/>
    <x v="1"/>
    <s v="DistritoFederal"/>
    <n v="0"/>
    <n v="1200000"/>
    <e v="#N/A"/>
    <e v="#N/A"/>
  </r>
  <r>
    <s v="National Fund for Culture"/>
    <n v="33827"/>
    <s v="REVITALIZAÇÃO DO ANTIGO CASARÃO DO ENGENHO CATENDE"/>
    <s v="Cultural Heritage"/>
    <s v="Arquitetônico"/>
    <x v="0"/>
    <x v="8"/>
    <n v="0"/>
    <x v="4"/>
    <s v="Pernambuco"/>
    <n v="0"/>
    <n v="150000"/>
    <e v="#N/A"/>
    <e v="#N/A"/>
  </r>
  <r>
    <s v="National Fund for Culture"/>
    <n v="33179"/>
    <s v="Revitalização dos Espaços do Museu de Folclore Edison Carneiro"/>
    <s v="Cultural Heritage"/>
    <s v="Arquitetônico"/>
    <x v="0"/>
    <x v="8"/>
    <n v="0"/>
    <x v="5"/>
    <s v="RiodeJaneiro"/>
    <n v="0"/>
    <n v="160000"/>
    <e v="#N/A"/>
    <e v="#N/A"/>
  </r>
  <r>
    <s v="National Fund for Culture"/>
    <n v="35171"/>
    <s v="Rito de Passagem - Vídeo"/>
    <s v="Audiovisual"/>
    <s v="Produção Cinematográfica"/>
    <x v="2"/>
    <x v="8"/>
    <n v="0"/>
    <x v="12"/>
    <s v="SãoPaulo"/>
    <n v="0"/>
    <n v="40000"/>
    <e v="#N/A"/>
    <e v="#N/A"/>
  </r>
  <r>
    <s v="National Fund for Culture"/>
    <n v="34801"/>
    <s v="SEMINÁRIO &quot; HISTÓRIA DA ANTROPOLOGIA NO BRASIL &quot; "/>
    <s v="Integrated Arts"/>
    <s v="Artes Integradas"/>
    <x v="1"/>
    <x v="8"/>
    <n v="0"/>
    <x v="1"/>
    <s v="DistritoFederal"/>
    <n v="0"/>
    <n v="26084.9"/>
    <e v="#N/A"/>
    <e v="#N/A"/>
  </r>
  <r>
    <s v="National Fund for Culture"/>
    <n v="36864"/>
    <s v="Show de Encerramento do Centenário de Ary Barroso/UBA-MG"/>
    <s v="Music"/>
    <s v="Música Popular"/>
    <x v="4"/>
    <x v="8"/>
    <n v="0"/>
    <x v="3"/>
    <s v="MinasGerais"/>
    <n v="0"/>
    <n v="12000"/>
    <e v="#N/A"/>
    <e v="#N/A"/>
  </r>
  <r>
    <s v="National Fund for Culture"/>
    <n v="36898"/>
    <s v="Tecnologia Digital - Formação e Produção"/>
    <s v="Audiovisual"/>
    <s v="Formação /Pesquisa/Informação"/>
    <x v="3"/>
    <x v="8"/>
    <n v="0"/>
    <x v="16"/>
    <s v="EspíritoSanto"/>
    <n v="0"/>
    <n v="1051520"/>
    <e v="#N/A"/>
    <e v="#N/A"/>
  </r>
  <r>
    <s v="National Fund for Culture"/>
    <n v="35391"/>
    <s v="Tela Brasileira"/>
    <s v="Audiovisual"/>
    <s v="Rádio/Tvs Educativa"/>
    <x v="2"/>
    <x v="8"/>
    <n v="0"/>
    <x v="9"/>
    <s v="Paraná"/>
    <n v="0"/>
    <n v="320000"/>
    <e v="#N/A"/>
    <e v="#N/A"/>
  </r>
  <r>
    <s v="National Fund for Culture"/>
    <n v="31530"/>
    <s v="Une - Cuca Goiânia"/>
    <s v="Integrated Arts"/>
    <s v="Artes Integradas"/>
    <x v="1"/>
    <x v="8"/>
    <n v="0"/>
    <x v="12"/>
    <s v="SãoPaulo"/>
    <n v="0"/>
    <n v="600000"/>
    <e v="#N/A"/>
    <e v="#N/A"/>
  </r>
  <r>
    <s v="National Fund for Culture"/>
    <n v="36097"/>
    <s v="Vitória Cine Vídeo (X)"/>
    <s v="Audiovisual"/>
    <s v="Formação /Pesquisa/Informação"/>
    <x v="3"/>
    <x v="8"/>
    <n v="0"/>
    <x v="16"/>
    <s v="EspíritoSanto"/>
    <n v="0"/>
    <n v="40000"/>
    <e v="#N/A"/>
    <e v="#N/A"/>
  </r>
  <r>
    <s v="National Fund for Culture"/>
    <n v="34614"/>
    <s v="XXXVI Festival de Brasília do Cinema Brasileiro"/>
    <s v="Audiovisual"/>
    <s v="Formação /Pesquisa/Informação"/>
    <x v="3"/>
    <x v="8"/>
    <n v="0"/>
    <x v="1"/>
    <s v="DistritoFederal"/>
    <n v="0"/>
    <n v="65000"/>
    <e v="#N/A"/>
    <e v="#N/A"/>
  </r>
  <r>
    <s v="National Fund for Culture"/>
    <n v="42662"/>
    <s v=" Encontro Internacional de Televisão (III)"/>
    <s v="Audiovisual"/>
    <s v="Formação /Pesquisa/Informação"/>
    <x v="3"/>
    <x v="9"/>
    <n v="0"/>
    <x v="5"/>
    <s v="RiodeJaneiro"/>
    <n v="0"/>
    <n v="50000"/>
    <e v="#N/A"/>
    <e v="#N/A"/>
  </r>
  <r>
    <s v="National Fund for Culture"/>
    <n v="43506"/>
    <s v=" Festival de Belém do Cinema Brasileiro - Restrospectiva (1º)"/>
    <s v="Audiovisual"/>
    <s v="Formação /Pesquisa/Informação"/>
    <x v="3"/>
    <x v="9"/>
    <n v="0"/>
    <x v="11"/>
    <s v="Pará"/>
    <n v="0"/>
    <n v="70000"/>
    <e v="#N/A"/>
    <e v="#N/A"/>
  </r>
  <r>
    <s v="National Fund for Culture"/>
    <n v="55325"/>
    <s v="&quot;Portal Cultural o Contestado&quot;"/>
    <s v="Cultural Heritage"/>
    <s v="História"/>
    <x v="1"/>
    <x v="9"/>
    <n v="0"/>
    <x v="22"/>
    <s v="SantaCatarina"/>
    <n v="0"/>
    <n v="169850"/>
    <e v="#N/A"/>
    <e v="#N/A"/>
  </r>
  <r>
    <s v="National Fund for Culture"/>
    <n v="41343"/>
    <s v="1° Festival Popular Cine Brasil de Volta Redonda - Convênio "/>
    <s v="Audiovisual"/>
    <s v="Formação /Pesquisa/Informação"/>
    <x v="3"/>
    <x v="9"/>
    <n v="0"/>
    <x v="5"/>
    <s v="RiodeJaneiro"/>
    <n v="0"/>
    <n v="47160"/>
    <e v="#N/A"/>
    <e v="#N/A"/>
  </r>
  <r>
    <s v="National Fund for Culture"/>
    <n v="43509"/>
    <s v="12º GRAMADO CINE VÍDEO"/>
    <s v="Audiovisual"/>
    <s v="Formação /Pesquisa/Informação"/>
    <x v="3"/>
    <x v="9"/>
    <n v="0"/>
    <x v="0"/>
    <s v="RioGrandedoSul"/>
    <n v="0"/>
    <n v="20000"/>
    <e v="#N/A"/>
    <e v="#N/A"/>
  </r>
  <r>
    <s v="National Fund for Culture"/>
    <n v="46249"/>
    <s v="18º MOSTRA DO AUDIOVISUAL PAULISTA"/>
    <s v="Audiovisual"/>
    <s v="Formação /Pesquisa/Informação"/>
    <x v="3"/>
    <x v="9"/>
    <n v="0"/>
    <x v="12"/>
    <s v="SãoPaulo"/>
    <n v="0"/>
    <n v="10000"/>
    <e v="#N/A"/>
    <e v="#N/A"/>
  </r>
  <r>
    <s v="National Fund for Culture"/>
    <n v="45326"/>
    <s v="25ª Jornada Nacional de Cineclubes"/>
    <s v="Audiovisual"/>
    <s v="Formação /Pesquisa/Informação"/>
    <x v="3"/>
    <x v="9"/>
    <n v="0"/>
    <x v="12"/>
    <s v="SãoPaulo"/>
    <n v="0"/>
    <n v="100000"/>
    <e v="#N/A"/>
    <e v="#N/A"/>
  </r>
  <r>
    <s v="National Fund for Culture"/>
    <n v="46062"/>
    <s v="37º Festival de Brasília do Cinema Brasileiro"/>
    <s v="Audiovisual"/>
    <s v="Formação /Pesquisa/Informação"/>
    <x v="3"/>
    <x v="9"/>
    <n v="0"/>
    <x v="1"/>
    <s v="DistritoFederal"/>
    <n v="0"/>
    <n v="35000"/>
    <e v="#N/A"/>
    <e v="#N/A"/>
  </r>
  <r>
    <s v="National Fund for Culture"/>
    <n v="41357"/>
    <s v="3º ECOCINE - Festival Nacional de Cinema e Vídeo Ambiental"/>
    <s v="Audiovisual"/>
    <s v="Formação /Pesquisa/Informação"/>
    <x v="3"/>
    <x v="9"/>
    <n v="0"/>
    <x v="12"/>
    <s v="SãoPaulo"/>
    <n v="0"/>
    <n v="30000"/>
    <e v="#N/A"/>
    <e v="#N/A"/>
  </r>
  <r>
    <s v="National Fund for Culture"/>
    <n v="46455"/>
    <s v="3º Nóia - Festival Sul Americano de Cinema e Vídeo Universitário"/>
    <s v="Audiovisual"/>
    <s v="Formação /Pesquisa/Informação"/>
    <x v="3"/>
    <x v="9"/>
    <n v="0"/>
    <x v="6"/>
    <s v="Ceará"/>
    <n v="0"/>
    <n v="26000"/>
    <e v="#N/A"/>
    <e v="#N/A"/>
  </r>
  <r>
    <s v="National Fund for Culture"/>
    <n v="43698"/>
    <s v="6ª MOSTRA DE TAGUATINGA DE CURTA-METRAGEM"/>
    <s v="Audiovisual"/>
    <s v="Formação /Pesquisa/Informação"/>
    <x v="3"/>
    <x v="9"/>
    <n v="0"/>
    <x v="1"/>
    <s v="DistritoFederal"/>
    <n v="0"/>
    <n v="35000"/>
    <e v="#N/A"/>
    <e v="#N/A"/>
  </r>
  <r>
    <s v="National Fund for Culture"/>
    <n v="43431"/>
    <s v="8º Festival de Cinema, Vídeo e Dcine de Curitiba - Convênio_x000d__x000a_"/>
    <s v="Audiovisual"/>
    <s v="Formação /Pesquisa/Informação"/>
    <x v="3"/>
    <x v="9"/>
    <n v="0"/>
    <x v="9"/>
    <s v="Paraná"/>
    <n v="0"/>
    <n v="64000"/>
    <e v="#N/A"/>
    <e v="#N/A"/>
  </r>
  <r>
    <s v="National Fund for Culture"/>
    <n v="45151"/>
    <s v="A participação Cultural e política da Juventude Brasileira nos últimos 20 anos"/>
    <s v="Audiovisual"/>
    <s v="Formação /Pesquisa/Informação"/>
    <x v="3"/>
    <x v="9"/>
    <n v="0"/>
    <x v="12"/>
    <s v="SãoPaulo"/>
    <n v="0"/>
    <n v="200000"/>
    <e v="#N/A"/>
    <e v="#N/A"/>
  </r>
  <r>
    <s v="National Fund for Culture"/>
    <n v="55423"/>
    <s v="Abrindo Janelas"/>
    <s v="Audiovisual"/>
    <s v="Exibição Cinematográfica"/>
    <x v="1"/>
    <x v="9"/>
    <n v="0"/>
    <x v="14"/>
    <s v="Goiás"/>
    <n v="0"/>
    <n v="150000"/>
    <e v="#N/A"/>
    <e v="#N/A"/>
  </r>
  <r>
    <s v="National Fund for Culture"/>
    <n v="42459"/>
    <s v="Acessibilidade aos Teatros Marília e Francisco Nunes, bem como Preven. e Comba. à Incêndio Nestes Es"/>
    <s v="Cultural Heritage"/>
    <s v="Arquitetônico"/>
    <x v="0"/>
    <x v="9"/>
    <n v="0"/>
    <x v="3"/>
    <s v="MinasGerais"/>
    <n v="0"/>
    <n v="285110.48"/>
    <e v="#N/A"/>
    <e v="#N/A"/>
  </r>
  <r>
    <s v="National Fund for Culture"/>
    <n v="42068"/>
    <s v="Alaiande Xire Festival Internacional de Alabes, Xicarangomas e runtos"/>
    <s v="Cultural Heritage"/>
    <s v="Cultura Afro Brasileira"/>
    <x v="3"/>
    <x v="9"/>
    <n v="0"/>
    <x v="21"/>
    <s v="Bahia"/>
    <n v="0"/>
    <n v="100000"/>
    <e v="#N/A"/>
    <e v="#N/A"/>
  </r>
  <r>
    <s v="National Fund for Culture"/>
    <n v="42008"/>
    <s v="Alberto Cavalcanti - O Cineasta do Mundo"/>
    <s v="Audiovisual"/>
    <s v="Formação/Pesquisa e informação"/>
    <x v="1"/>
    <x v="9"/>
    <n v="0"/>
    <x v="5"/>
    <s v="RiodeJaneiro"/>
    <n v="0"/>
    <n v="100000"/>
    <e v="#N/A"/>
    <e v="#N/A"/>
  </r>
  <r>
    <s v="National Fund for Culture"/>
    <n v="55393"/>
    <s v="América:Arte e Cultura na Baixada"/>
    <s v="Integrated Arts"/>
    <s v="Artes Integradas"/>
    <x v="1"/>
    <x v="9"/>
    <n v="0"/>
    <x v="5"/>
    <s v="RiodeJaneiro"/>
    <n v="0"/>
    <n v="149999.95000000001"/>
    <e v="#N/A"/>
    <e v="#N/A"/>
  </r>
  <r>
    <s v="National Fund for Culture"/>
    <n v="41094"/>
    <s v="Angracine - Festival de Cinema Internacional de Angra dos Reis"/>
    <s v="Audiovisual"/>
    <s v="Formação /Pesquisa/Informação"/>
    <x v="3"/>
    <x v="9"/>
    <n v="0"/>
    <x v="5"/>
    <s v="RiodeJaneiro"/>
    <n v="0"/>
    <n v="80000"/>
    <e v="#N/A"/>
    <e v="#N/A"/>
  </r>
  <r>
    <s v="National Fund for Culture"/>
    <n v="43581"/>
    <s v="ANIMADORES DO BRASIL"/>
    <s v="Audiovisual"/>
    <s v="Formação/Pesquisa e informação"/>
    <x v="1"/>
    <x v="9"/>
    <n v="0"/>
    <x v="5"/>
    <s v="RiodeJaneiro"/>
    <n v="0"/>
    <n v="39500"/>
    <e v="#N/A"/>
    <e v="#N/A"/>
  </r>
  <r>
    <s v="National Fund for Culture"/>
    <n v="44074"/>
    <s v="Aplicação das ações do eixo 3 da PNM no estado da Bahia, em 2004."/>
    <s v="Cultural Heritage"/>
    <s v="Museu"/>
    <x v="2"/>
    <x v="9"/>
    <n v="0"/>
    <x v="21"/>
    <s v="Bahia"/>
    <n v="0"/>
    <n v="226930.65"/>
    <e v="#N/A"/>
    <e v="#N/A"/>
  </r>
  <r>
    <s v="National Fund for Culture"/>
    <n v="43262"/>
    <s v="Aplicação do Inventário Nacional de Referências Culturais"/>
    <s v="Cultural Heritage"/>
    <s v="História"/>
    <x v="1"/>
    <x v="9"/>
    <n v="0"/>
    <x v="1"/>
    <s v="DistritoFederal"/>
    <n v="0"/>
    <n v="55833.33"/>
    <e v="#N/A"/>
    <e v="#N/A"/>
  </r>
  <r>
    <s v="National Fund for Culture"/>
    <n v="41540"/>
    <s v="Apoio à 26ª Edição da Bienal de São Paulo"/>
    <s v="Visual Arts"/>
    <s v="Plásticas"/>
    <x v="2"/>
    <x v="9"/>
    <n v="0"/>
    <x v="12"/>
    <s v="SãoPaulo"/>
    <n v="0"/>
    <n v="8000000"/>
    <e v="#N/A"/>
    <e v="#N/A"/>
  </r>
  <r>
    <s v="National Fund for Culture"/>
    <n v="41807"/>
    <s v="Apoio a Atividades Culturais em Municipios do Estado de Minas Gerais"/>
    <s v="Integrated Arts"/>
    <s v="Artes Integradas"/>
    <x v="1"/>
    <x v="9"/>
    <n v="0"/>
    <x v="3"/>
    <s v="MinasGerais"/>
    <n v="0"/>
    <n v="208000"/>
    <e v="#N/A"/>
    <e v="#N/A"/>
  </r>
  <r>
    <s v="National Fund for Culture"/>
    <n v="33728"/>
    <s v="APOIO A PROJETOS ARTÍSTICOS E CULTURAIS NO MUNICÍPIO DE PARÁ DE MINAS"/>
    <s v="Cultural Heritage"/>
    <s v="Artesanato/Folclore"/>
    <x v="1"/>
    <x v="9"/>
    <n v="0"/>
    <x v="3"/>
    <s v="MinasGerais"/>
    <n v="0"/>
    <n v="12118.4"/>
    <e v="#N/A"/>
    <e v="#N/A"/>
  </r>
  <r>
    <s v="National Fund for Culture"/>
    <n v="34454"/>
    <s v="AQUISIÇÃO DE EQUIPAMENTOS MATERIAL PERMANENTE E REFORMA DO PRÉDIO DA BIBLIOTECA PÚBLICA  "/>
    <s v="Cultural Heritage"/>
    <s v="Arquitetônico"/>
    <x v="0"/>
    <x v="9"/>
    <n v="0"/>
    <x v="0"/>
    <s v="RioGrandedoSul"/>
    <n v="0"/>
    <n v="300000"/>
    <e v="#N/A"/>
    <e v="#N/A"/>
  </r>
  <r>
    <s v="National Fund for Culture"/>
    <n v="46397"/>
    <s v="Aquisição de equipamentos para TV a cultura"/>
    <s v="Audiovisual"/>
    <s v="Exibição Cinematográfica"/>
    <x v="1"/>
    <x v="9"/>
    <n v="0"/>
    <x v="15"/>
    <s v="Amazonas"/>
    <n v="0"/>
    <n v="100000"/>
    <e v="#N/A"/>
    <e v="#N/A"/>
  </r>
  <r>
    <s v="National Fund for Culture"/>
    <n v="41606"/>
    <s v="Aquisição de Estúdio Fixo de Gravação - (ex) Festival Nacional de Arte Sacra"/>
    <s v="Music"/>
    <s v="Música Popular"/>
    <x v="4"/>
    <x v="9"/>
    <n v="0"/>
    <x v="1"/>
    <s v="DistritoFederal"/>
    <n v="0"/>
    <n v="71590"/>
    <e v="#N/A"/>
    <e v="#N/A"/>
  </r>
  <r>
    <s v="National Fund for Culture"/>
    <n v="41593"/>
    <s v="Aquisição de Estúdio Móvel (ex-Festival Nacional de Arte Sacra)"/>
    <s v="Music"/>
    <s v="Música Popular"/>
    <x v="4"/>
    <x v="9"/>
    <n v="0"/>
    <x v="1"/>
    <s v="DistritoFederal"/>
    <n v="0"/>
    <n v="22923"/>
    <e v="#N/A"/>
    <e v="#N/A"/>
  </r>
  <r>
    <s v="National Fund for Culture"/>
    <n v="44895"/>
    <s v="Aquisição de Instrumentos e Equipamentos Musicais"/>
    <s v="Music"/>
    <s v="Música Popular"/>
    <x v="4"/>
    <x v="9"/>
    <n v="0"/>
    <x v="1"/>
    <s v="DistritoFederal"/>
    <n v="0"/>
    <n v="88303.5"/>
    <e v="#N/A"/>
    <e v="#N/A"/>
  </r>
  <r>
    <s v="National Fund for Culture"/>
    <n v="42284"/>
    <s v="Aquisição de instrumentos e equipamentos para a escola de música"/>
    <s v="Music"/>
    <s v="Música Popular"/>
    <x v="4"/>
    <x v="9"/>
    <n v="0"/>
    <x v="17"/>
    <s v="Maranhão"/>
    <n v="0"/>
    <n v="71344"/>
    <e v="#N/A"/>
    <e v="#N/A"/>
  </r>
  <r>
    <s v="National Fund for Culture"/>
    <n v="43597"/>
    <s v="Aquisição de Livros"/>
    <s v="Humanities"/>
    <s v="Edição de Livros"/>
    <x v="4"/>
    <x v="9"/>
    <n v="0"/>
    <x v="9"/>
    <s v="Paraná"/>
    <n v="0"/>
    <n v="44000"/>
    <e v="#N/A"/>
    <e v="#N/A"/>
  </r>
  <r>
    <s v="National Fund for Culture"/>
    <n v="43793"/>
    <s v="Aquisição de Material Permanente para Atender o Grupo Exôdo"/>
    <s v="Cultural Heritage"/>
    <s v="Acervo"/>
    <x v="0"/>
    <x v="9"/>
    <n v="0"/>
    <x v="23"/>
    <s v="Rondônia"/>
    <n v="0"/>
    <n v="39995"/>
    <e v="#N/A"/>
    <e v="#N/A"/>
  </r>
  <r>
    <s v="National Fund for Culture"/>
    <n v="41959"/>
    <s v="Arte e Ação"/>
    <s v="Integrated Arts"/>
    <s v="Artes Integradas"/>
    <x v="1"/>
    <x v="9"/>
    <n v="0"/>
    <x v="19"/>
    <s v="RioGrandedoNorte"/>
    <n v="0"/>
    <n v="87260"/>
    <e v="#N/A"/>
    <e v="#N/A"/>
  </r>
  <r>
    <s v="National Fund for Culture"/>
    <n v="42962"/>
    <s v="Arte e cultura da Associação dos Maracatus de Baque Solto de Pernambuco"/>
    <s v="Music"/>
    <s v="Música Instrumental"/>
    <x v="4"/>
    <x v="9"/>
    <n v="0"/>
    <x v="4"/>
    <s v="Pernambuco"/>
    <n v="0"/>
    <n v="40000"/>
    <e v="#N/A"/>
    <e v="#N/A"/>
  </r>
  <r>
    <s v="National Fund for Culture"/>
    <n v="43485"/>
    <s v="arte em barro: Ateliê de cerâmica (A)"/>
    <s v="Visual Arts"/>
    <s v="Plásticas"/>
    <x v="2"/>
    <x v="9"/>
    <n v="0"/>
    <x v="22"/>
    <s v="SantaCatarina"/>
    <n v="0"/>
    <n v="64227.839999999997"/>
    <e v="#N/A"/>
    <e v="#N/A"/>
  </r>
  <r>
    <s v="National Fund for Culture"/>
    <n v="42444"/>
    <s v="Arte Para Incluir"/>
    <s v="Integrated Arts"/>
    <s v="Artes Integradas"/>
    <x v="1"/>
    <x v="9"/>
    <n v="0"/>
    <x v="3"/>
    <s v="MinasGerais"/>
    <n v="0"/>
    <n v="60000"/>
    <e v="#N/A"/>
    <e v="#N/A"/>
  </r>
  <r>
    <s v="National Fund for Culture"/>
    <n v="42611"/>
    <s v="Arte Sobre Rodas"/>
    <s v="Performing Arts"/>
    <s v="Dança"/>
    <x v="3"/>
    <x v="9"/>
    <n v="0"/>
    <x v="3"/>
    <s v="MinasGerais"/>
    <n v="0"/>
    <n v="39110.160000000003"/>
    <e v="#N/A"/>
    <e v="#N/A"/>
  </r>
  <r>
    <s v="National Fund for Culture"/>
    <n v="55382"/>
    <s v="Arte, Cultura, Cidadania e Geração de Renda."/>
    <s v="Integrated Arts"/>
    <s v="Artes Integradas"/>
    <x v="1"/>
    <x v="9"/>
    <n v="0"/>
    <x v="12"/>
    <s v="SãoPaulo"/>
    <n v="0"/>
    <n v="93750"/>
    <e v="#N/A"/>
    <e v="#N/A"/>
  </r>
  <r>
    <s v="National Fund for Culture"/>
    <n v="55184"/>
    <s v="Artes de Verdes Mares - Ponto de Cultura do Encine"/>
    <s v="Audiovisual"/>
    <s v="Formação /Pesquisa/Informação"/>
    <x v="3"/>
    <x v="9"/>
    <n v="0"/>
    <x v="6"/>
    <s v="Ceará"/>
    <n v="0"/>
    <n v="150000"/>
    <e v="#N/A"/>
    <e v="#N/A"/>
  </r>
  <r>
    <s v="National Fund for Culture"/>
    <n v="41046"/>
    <s v="B-A-BA do Cinema Nacional"/>
    <s v="Audiovisual"/>
    <s v="Difusão"/>
    <x v="5"/>
    <x v="9"/>
    <n v="0"/>
    <x v="12"/>
    <s v="SãoPaulo"/>
    <n v="0"/>
    <n v="50000"/>
    <e v="#N/A"/>
    <e v="#N/A"/>
  </r>
  <r>
    <s v="National Fund for Culture"/>
    <n v="43028"/>
    <s v="BANDAS"/>
    <s v="Music"/>
    <s v="Música Instrumental"/>
    <x v="4"/>
    <x v="9"/>
    <n v="0"/>
    <x v="5"/>
    <s v="RiodeJaneiro"/>
    <n v="0"/>
    <n v="1338480"/>
    <e v="#N/A"/>
    <e v="#N/A"/>
  </r>
  <r>
    <s v="National Fund for Culture"/>
    <n v="41955"/>
    <s v="Barra Mostra Brasil"/>
    <s v="Audiovisual"/>
    <s v="Formação /Pesquisa/Informação"/>
    <x v="3"/>
    <x v="9"/>
    <n v="0"/>
    <x v="18"/>
    <s v="MatoGrosso"/>
    <n v="0"/>
    <n v="50000"/>
    <e v="#N/A"/>
    <e v="#N/A"/>
  </r>
  <r>
    <s v="National Fund for Culture"/>
    <n v="66500"/>
    <s v="Biblioteca do Centro de Formação de Trabalhadores do MST"/>
    <s v="Integrated Arts"/>
    <s v="Artes Integradas"/>
    <x v="1"/>
    <x v="9"/>
    <n v="0"/>
    <x v="12"/>
    <s v="SãoPaulo"/>
    <n v="0"/>
    <n v="89360.03"/>
    <e v="#N/A"/>
    <e v="#N/A"/>
  </r>
  <r>
    <s v="National Fund for Culture"/>
    <n v="43226"/>
    <s v="Biblioteca Universitária"/>
    <s v="Humanities"/>
    <s v="Biblioteca"/>
    <x v="3"/>
    <x v="9"/>
    <n v="0"/>
    <x v="9"/>
    <s v="Paraná"/>
    <n v="0"/>
    <n v="40000"/>
    <e v="#N/A"/>
    <e v="#N/A"/>
  </r>
  <r>
    <s v="National Fund for Culture"/>
    <n v="41409"/>
    <s v="Brasil Plural (VII)"/>
    <s v="Audiovisual"/>
    <s v="Formação /Pesquisa/Informação"/>
    <x v="3"/>
    <x v="9"/>
    <n v="0"/>
    <x v="22"/>
    <s v="SantaCatarina"/>
    <n v="0"/>
    <n v="50000"/>
    <e v="#N/A"/>
    <e v="#N/A"/>
  </r>
  <r>
    <s v="National Fund for Culture"/>
    <n v="45126"/>
    <s v="canto para Martim Fierro 6.ª edição (Um)"/>
    <s v="Music"/>
    <s v="Música Popular"/>
    <x v="4"/>
    <x v="9"/>
    <n v="0"/>
    <x v="0"/>
    <s v="RioGrandedoSul"/>
    <n v="0"/>
    <n v="136000"/>
    <e v="#N/A"/>
    <e v="#N/A"/>
  </r>
  <r>
    <s v="National Fund for Culture"/>
    <n v="42846"/>
    <s v="Caravana FUNARTE de Circulação Regional 2004"/>
    <s v="Integrated Arts"/>
    <s v="Artes Integradas"/>
    <x v="1"/>
    <x v="9"/>
    <n v="0"/>
    <x v="5"/>
    <s v="RiodeJaneiro"/>
    <n v="0"/>
    <n v="5100000"/>
    <e v="#N/A"/>
    <e v="#N/A"/>
  </r>
  <r>
    <s v="National Fund for Culture"/>
    <n v="55117"/>
    <s v="Carnaval da Ala Alafin Mimi"/>
    <s v="Integrated Arts"/>
    <s v="Cultura Popular"/>
    <x v="3"/>
    <x v="9"/>
    <n v="0"/>
    <x v="4"/>
    <s v="Pernambuco"/>
    <n v="0"/>
    <n v="149983"/>
    <e v="#N/A"/>
    <e v="#N/A"/>
  </r>
  <r>
    <s v="National Fund for Culture"/>
    <n v="42850"/>
    <s v="CARNAVAL VIRTUAL FUNARTE - SOM &amp; IMAGEM"/>
    <s v="Cultural Heritage"/>
    <s v="Arquitetônico"/>
    <x v="0"/>
    <x v="9"/>
    <n v="0"/>
    <x v="5"/>
    <s v="RiodeJaneiro"/>
    <n v="0"/>
    <n v="500000"/>
    <e v="#N/A"/>
    <e v="#N/A"/>
  </r>
  <r>
    <s v="National Fund for Culture"/>
    <n v="42778"/>
    <s v="Casa da Cultura "/>
    <s v="Cultural Heritage"/>
    <s v="Arquitetônico"/>
    <x v="0"/>
    <x v="9"/>
    <n v="0"/>
    <x v="0"/>
    <s v="RioGrandedoSul"/>
    <n v="0"/>
    <n v="136881.85999999999"/>
    <e v="#N/A"/>
    <e v="#N/A"/>
  </r>
  <r>
    <s v="National Fund for Culture"/>
    <n v="55366"/>
    <s v="Casa da Cultura Popular&quot;Fala Favela&quot;"/>
    <s v="Audiovisual"/>
    <s v="Multimídia"/>
    <x v="5"/>
    <x v="9"/>
    <n v="0"/>
    <x v="6"/>
    <s v="Ceará"/>
    <n v="0"/>
    <n v="150000"/>
    <e v="#N/A"/>
    <e v="#N/A"/>
  </r>
  <r>
    <s v="National Fund for Culture"/>
    <n v="55420"/>
    <s v="Casa da Ecologia: Ponto de Cultura Ambiental"/>
    <s v="Humanities"/>
    <s v="Evento Literário"/>
    <x v="3"/>
    <x v="9"/>
    <n v="0"/>
    <x v="12"/>
    <s v="SãoPaulo"/>
    <n v="0"/>
    <n v="150000"/>
    <e v="#N/A"/>
    <e v="#N/A"/>
  </r>
  <r>
    <s v="National Fund for Culture"/>
    <n v="41862"/>
    <s v="Casa de Cultura de Garibaldi/RS"/>
    <s v="Cultural Heritage"/>
    <s v="Arquitetônico"/>
    <x v="0"/>
    <x v="9"/>
    <n v="0"/>
    <x v="0"/>
    <s v="RioGrandedoSul"/>
    <n v="0"/>
    <n v="100000"/>
    <e v="#N/A"/>
    <e v="#N/A"/>
  </r>
  <r>
    <s v="National Fund for Culture"/>
    <n v="42042"/>
    <s v="Catedral Nossa Senhora da Conceição"/>
    <s v="Cultural Heritage"/>
    <s v="Arquitetônico"/>
    <x v="0"/>
    <x v="9"/>
    <n v="0"/>
    <x v="0"/>
    <s v="RioGrandedoSul"/>
    <n v="0"/>
    <n v="94000"/>
    <e v="#N/A"/>
    <e v="#N/A"/>
  </r>
  <r>
    <s v="National Fund for Culture"/>
    <n v="45152"/>
    <s v="CD Revolução com a Nossa Cara"/>
    <s v="Audiovisual"/>
    <s v="Formação /Pesquisa/Informação"/>
    <x v="3"/>
    <x v="9"/>
    <n v="0"/>
    <x v="12"/>
    <s v="SãoPaulo"/>
    <n v="0"/>
    <n v="30000"/>
    <e v="#N/A"/>
    <e v="#N/A"/>
  </r>
  <r>
    <s v="National Fund for Culture"/>
    <n v="42457"/>
    <s v="Centro Cultural"/>
    <s v="Cultural Heritage"/>
    <s v="Arquitetônico"/>
    <x v="0"/>
    <x v="9"/>
    <n v="0"/>
    <x v="14"/>
    <s v="Goiás"/>
    <n v="0"/>
    <n v="80000"/>
    <e v="#N/A"/>
    <e v="#N/A"/>
  </r>
  <r>
    <s v="National Fund for Culture"/>
    <n v="42463"/>
    <s v="Centro Cultural"/>
    <s v="Cultural Heritage"/>
    <s v="Arquitetônico"/>
    <x v="0"/>
    <x v="9"/>
    <n v="0"/>
    <x v="14"/>
    <s v="Goiás"/>
    <n v="0"/>
    <n v="135000"/>
    <e v="#N/A"/>
    <e v="#N/A"/>
  </r>
  <r>
    <s v="National Fund for Culture"/>
    <n v="42509"/>
    <s v="Centro Cultural"/>
    <s v="Integrated Arts"/>
    <s v="Artes Integradas"/>
    <x v="1"/>
    <x v="9"/>
    <n v="0"/>
    <x v="18"/>
    <s v="MatoGrosso"/>
    <n v="0"/>
    <n v="400000"/>
    <e v="#N/A"/>
    <e v="#N/A"/>
  </r>
  <r>
    <s v="National Fund for Culture"/>
    <n v="55315"/>
    <s v="Centro Cultural &quot;Conscienciarte&quot;"/>
    <s v="Integrated Arts"/>
    <s v="Artes Integradas"/>
    <x v="1"/>
    <x v="9"/>
    <n v="0"/>
    <x v="3"/>
    <s v="MinasGerais"/>
    <n v="0"/>
    <n v="178400"/>
    <e v="#N/A"/>
    <e v="#N/A"/>
  </r>
  <r>
    <s v="National Fund for Culture"/>
    <n v="66456"/>
    <s v="Centro Cultural Pioneiros de Andradina- Ponto de Cultura de Todos Nós"/>
    <s v="Integrated Arts"/>
    <s v="Artes Integradas"/>
    <x v="1"/>
    <x v="9"/>
    <n v="0"/>
    <x v="12"/>
    <s v="SãoPaulo"/>
    <n v="0"/>
    <n v="164922"/>
    <e v="#N/A"/>
    <e v="#N/A"/>
  </r>
  <r>
    <s v="National Fund for Culture"/>
    <n v="55368"/>
    <s v="Centro de Cultura Camponesa e da Reforma Agrária do Agreste Pernambucano"/>
    <s v="Integrated Arts"/>
    <s v="Cultura Popular"/>
    <x v="3"/>
    <x v="9"/>
    <n v="0"/>
    <x v="12"/>
    <s v="SãoPaulo"/>
    <n v="0"/>
    <n v="110928.5"/>
    <e v="#N/A"/>
    <e v="#N/A"/>
  </r>
  <r>
    <s v="National Fund for Culture"/>
    <n v="55375"/>
    <s v="Centro de Cultura da Reforma Agrária e Cidadania do Centro Francisco Julião - Olinda/PE"/>
    <s v="Integrated Arts"/>
    <s v="Cultura Popular"/>
    <x v="3"/>
    <x v="9"/>
    <n v="0"/>
    <x v="12"/>
    <s v="SãoPaulo"/>
    <n v="0"/>
    <n v="93741"/>
    <e v="#N/A"/>
    <e v="#N/A"/>
  </r>
  <r>
    <s v="National Fund for Culture"/>
    <n v="55463"/>
    <s v="Centro de Formação Campo Cidade - Preservando a Identidade Cultural"/>
    <s v="Integrated Arts"/>
    <s v="Artes Integradas"/>
    <x v="1"/>
    <x v="9"/>
    <n v="0"/>
    <x v="12"/>
    <s v="SãoPaulo"/>
    <n v="0"/>
    <n v="93750"/>
    <e v="#N/A"/>
    <e v="#N/A"/>
  </r>
  <r>
    <s v="National Fund for Culture"/>
    <n v="55048"/>
    <s v="Centro de Formação e Produção Audiovisual dos Povos Indígenas do Acre"/>
    <s v="Audiovisual"/>
    <s v="Videofonográfica"/>
    <x v="0"/>
    <x v="9"/>
    <n v="0"/>
    <x v="4"/>
    <s v="Pernambuco"/>
    <n v="0"/>
    <n v="170000"/>
    <e v="#N/A"/>
    <e v="#N/A"/>
  </r>
  <r>
    <s v="National Fund for Culture"/>
    <n v="45401"/>
    <s v="Centros de Formação e Cultura nas Áreas de Reforma Agrária"/>
    <s v="Integrated Arts"/>
    <s v="Artes Integradas"/>
    <x v="1"/>
    <x v="9"/>
    <n v="0"/>
    <x v="16"/>
    <s v="EspíritoSanto"/>
    <n v="0"/>
    <n v="93750"/>
    <e v="#N/A"/>
    <e v="#N/A"/>
  </r>
  <r>
    <s v="National Fund for Culture"/>
    <n v="45684"/>
    <s v="Cidadania Cultural para Jovens em Situação de Risco"/>
    <s v="Integrated Arts"/>
    <s v="Artes Integradas"/>
    <x v="1"/>
    <x v="9"/>
    <n v="0"/>
    <x v="1"/>
    <s v="DistritoFederal"/>
    <n v="0"/>
    <n v="50000"/>
    <e v="#N/A"/>
    <e v="#N/A"/>
  </r>
  <r>
    <s v="National Fund for Culture"/>
    <n v="44151"/>
    <s v="Cine Itinerante -Festival de Varginha (3º)"/>
    <s v="Audiovisual"/>
    <s v="Formação /Pesquisa/Informação"/>
    <x v="3"/>
    <x v="9"/>
    <n v="0"/>
    <x v="3"/>
    <s v="MinasGerais"/>
    <n v="0"/>
    <n v="20000"/>
    <e v="#N/A"/>
    <e v="#N/A"/>
  </r>
  <r>
    <s v="National Fund for Culture"/>
    <n v="41358"/>
    <s v="Cinema Circulante - ARNE SUCKSDORF"/>
    <s v="Audiovisual"/>
    <s v="Exibição Cinematográfica"/>
    <x v="1"/>
    <x v="9"/>
    <n v="0"/>
    <x v="18"/>
    <s v="MatoGrosso"/>
    <n v="0"/>
    <n v="35000"/>
    <e v="#N/A"/>
    <e v="#N/A"/>
  </r>
  <r>
    <s v="National Fund for Culture"/>
    <n v="41291"/>
    <s v="CINEMA E VÍDEO BRASILEIRO NAS ESCOLAS"/>
    <s v="Audiovisual"/>
    <s v="Formação/Pesquisa e informação"/>
    <x v="1"/>
    <x v="9"/>
    <n v="0"/>
    <x v="12"/>
    <s v="SãoPaulo"/>
    <n v="0"/>
    <n v="34856.269999999997"/>
    <e v="#N/A"/>
    <e v="#N/A"/>
  </r>
  <r>
    <s v="National Fund for Culture"/>
    <n v="55304"/>
    <s v="Cinema e Vídeo na Educação"/>
    <s v="Integrated Arts"/>
    <s v="Artes Integradas"/>
    <x v="1"/>
    <x v="9"/>
    <n v="0"/>
    <x v="15"/>
    <s v="Amazonas"/>
    <n v="0"/>
    <n v="150000"/>
    <e v="#N/A"/>
    <e v="#N/A"/>
  </r>
  <r>
    <s v="National Fund for Culture"/>
    <n v="55377"/>
    <s v="Cinema em Palavras"/>
    <s v="Audiovisual"/>
    <s v="Multimídia"/>
    <x v="5"/>
    <x v="9"/>
    <n v="0"/>
    <x v="12"/>
    <s v="SãoPaulo"/>
    <n v="0"/>
    <n v="150000"/>
    <e v="#N/A"/>
    <e v="#N/A"/>
  </r>
  <r>
    <s v="National Fund for Culture"/>
    <n v="45382"/>
    <s v="Cinemais 37 e 38"/>
    <s v="Audiovisual"/>
    <s v="Formação /Pesquisa/Informação"/>
    <x v="3"/>
    <x v="9"/>
    <n v="0"/>
    <x v="5"/>
    <s v="RiodeJaneiro"/>
    <n v="0"/>
    <n v="80000"/>
    <e v="#N/A"/>
    <e v="#N/A"/>
  </r>
  <r>
    <s v="National Fund for Culture"/>
    <n v="41108"/>
    <s v="CINESCOLA"/>
    <s v="Audiovisual"/>
    <s v="Formação /Pesquisa/Informação"/>
    <x v="3"/>
    <x v="9"/>
    <n v="0"/>
    <x v="12"/>
    <s v="SãoPaulo"/>
    <n v="0"/>
    <n v="20000"/>
    <e v="#N/A"/>
    <e v="#N/A"/>
  </r>
  <r>
    <s v="National Fund for Culture"/>
    <n v="41964"/>
    <s v="Circuito Itinerante - A lona da cultura"/>
    <s v="Integrated Arts"/>
    <s v="Artes Integradas"/>
    <x v="1"/>
    <x v="9"/>
    <n v="0"/>
    <x v="0"/>
    <s v="RioGrandedoSul"/>
    <n v="0"/>
    <n v="283950"/>
    <e v="#N/A"/>
    <e v="#N/A"/>
  </r>
  <r>
    <s v="National Fund for Culture"/>
    <n v="43498"/>
    <s v="CIRCULAÇÃO DE MÚSICA DE CONCERTO"/>
    <s v="Music"/>
    <s v="Música Erudita"/>
    <x v="0"/>
    <x v="9"/>
    <n v="0"/>
    <x v="5"/>
    <s v="RiodeJaneiro"/>
    <n v="0"/>
    <n v="1338512"/>
    <e v="#N/A"/>
    <e v="#N/A"/>
  </r>
  <r>
    <s v="National Fund for Culture"/>
    <n v="41957"/>
    <s v="CIRCULANDO A CIDADE: Mostra de Cinema, Vídeo, debates e Oficinas"/>
    <s v="Audiovisual"/>
    <s v="Formação /Pesquisa/Informação"/>
    <x v="3"/>
    <x v="9"/>
    <n v="0"/>
    <x v="3"/>
    <s v="MinasGerais"/>
    <n v="0"/>
    <n v="60000"/>
    <e v="#N/A"/>
    <e v="#N/A"/>
  </r>
  <r>
    <s v="National Fund for Culture"/>
    <n v="47219"/>
    <s v="COCORICÓ"/>
    <s v="Audiovisual"/>
    <s v="Formação /Pesquisa/Informação"/>
    <x v="3"/>
    <x v="9"/>
    <n v="0"/>
    <x v="12"/>
    <s v="SãoPaulo"/>
    <n v="0"/>
    <n v="1353082"/>
    <e v="#N/A"/>
    <e v="#N/A"/>
  </r>
  <r>
    <s v="National Fund for Culture"/>
    <n v="41537"/>
    <s v="Conclusão da Área Cultural e Recreativa da Sociedade Filarmônica Minerva / BA."/>
    <s v="Cultural Heritage"/>
    <s v="Arquitetônico"/>
    <x v="0"/>
    <x v="9"/>
    <n v="0"/>
    <x v="21"/>
    <s v="Bahia"/>
    <n v="0"/>
    <n v="94269.04"/>
    <e v="#N/A"/>
    <e v="#N/A"/>
  </r>
  <r>
    <s v="National Fund for Culture"/>
    <n v="41572"/>
    <s v="Conclusão e equipagem de centro cultural."/>
    <s v="Cultural Heritage"/>
    <s v="Arquitetônico"/>
    <x v="0"/>
    <x v="9"/>
    <n v="0"/>
    <x v="9"/>
    <s v="Paraná"/>
    <n v="0"/>
    <n v="148983.74"/>
    <e v="#N/A"/>
    <e v="#N/A"/>
  </r>
  <r>
    <s v="National Fund for Culture"/>
    <n v="42612"/>
    <s v="Conclusão e Equipamento do Centro Cultural"/>
    <s v="Cultural Heritage"/>
    <s v="Arquitetônico"/>
    <x v="0"/>
    <x v="9"/>
    <n v="0"/>
    <x v="23"/>
    <s v="Rondônia"/>
    <n v="0"/>
    <n v="715958.94"/>
    <e v="#N/A"/>
    <e v="#N/A"/>
  </r>
  <r>
    <s v="National Fund for Culture"/>
    <n v="41988"/>
    <s v="Conclusão e equipamentos para o Centro Cultural de Jandaia do Sul."/>
    <s v="Cultural Heritage"/>
    <s v="Arquitetônico"/>
    <x v="0"/>
    <x v="9"/>
    <n v="0"/>
    <x v="9"/>
    <s v="Paraná"/>
    <n v="0"/>
    <n v="150000"/>
    <e v="#N/A"/>
    <e v="#N/A"/>
  </r>
  <r>
    <s v="National Fund for Culture"/>
    <n v="42668"/>
    <s v="Congresso Forcine - Fórum Audiovisual de ensino de cinema e audiovisual (II)"/>
    <s v="Audiovisual"/>
    <s v="Formação /Pesquisa/Informação"/>
    <x v="3"/>
    <x v="9"/>
    <n v="0"/>
    <x v="3"/>
    <s v="MinasGerais"/>
    <n v="0"/>
    <n v="50000"/>
    <e v="#N/A"/>
    <e v="#N/A"/>
  </r>
  <r>
    <s v="National Fund for Culture"/>
    <n v="43468"/>
    <s v="CONSERVAÇÃO DO TEATRO VILA VELHA"/>
    <s v="Cultural Heritage"/>
    <s v="Arquitetônico"/>
    <x v="0"/>
    <x v="9"/>
    <n v="0"/>
    <x v="21"/>
    <s v="Bahia"/>
    <n v="0"/>
    <n v="220811.68"/>
    <e v="#N/A"/>
    <e v="#N/A"/>
  </r>
  <r>
    <s v="National Fund for Culture"/>
    <n v="41423"/>
    <s v="Conservação e Preservação de Oitenta Novos Sítios de Patrimônio Cultural-Serra da Capivara"/>
    <s v="Cultural Heritage"/>
    <s v="Arqueológico"/>
    <x v="4"/>
    <x v="9"/>
    <n v="0"/>
    <x v="10"/>
    <s v="Piauí"/>
    <n v="0"/>
    <n v="601230"/>
    <e v="#N/A"/>
    <e v="#N/A"/>
  </r>
  <r>
    <s v="National Fund for Culture"/>
    <n v="43256"/>
    <s v="Conservação e Restauração do Acervo Bibliográfico da Biblioteca de Pelotas"/>
    <s v="Humanities"/>
    <s v="Biblioteca"/>
    <x v="3"/>
    <x v="9"/>
    <n v="0"/>
    <x v="0"/>
    <s v="RioGrandedoSul"/>
    <n v="0"/>
    <n v="44467"/>
    <e v="#N/A"/>
    <e v="#N/A"/>
  </r>
  <r>
    <s v="National Fund for Culture"/>
    <n v="55458"/>
    <s v="Constr.Centro Cult.Fortalecimento da Prod. Artíst.das Comun.Camponesas e Democratização da CultBras "/>
    <s v="Audiovisual"/>
    <s v="Multimídia"/>
    <x v="5"/>
    <x v="9"/>
    <n v="0"/>
    <x v="12"/>
    <s v="SãoPaulo"/>
    <n v="0"/>
    <n v="93750"/>
    <e v="#N/A"/>
    <e v="#N/A"/>
  </r>
  <r>
    <s v="National Fund for Culture"/>
    <n v="42479"/>
    <s v="Construção da Casa da Cultura"/>
    <s v="Cultural Heritage"/>
    <s v="Arquitetônico"/>
    <x v="0"/>
    <x v="9"/>
    <n v="0"/>
    <x v="9"/>
    <s v="Paraná"/>
    <n v="0"/>
    <n v="60000"/>
    <e v="#N/A"/>
    <e v="#N/A"/>
  </r>
  <r>
    <s v="National Fund for Culture"/>
    <n v="43224"/>
    <s v="Construção da Casa da Cultura"/>
    <s v="Cultural Heritage"/>
    <s v="Arquitetônico"/>
    <x v="0"/>
    <x v="9"/>
    <n v="0"/>
    <x v="9"/>
    <s v="Paraná"/>
    <n v="0"/>
    <n v="120000"/>
    <e v="#N/A"/>
    <e v="#N/A"/>
  </r>
  <r>
    <s v="National Fund for Culture"/>
    <n v="33101"/>
    <s v="CONSTRUÇÃO DA CASA DA CULTURA "/>
    <s v="Cultural Heritage"/>
    <s v="Arquitetônico"/>
    <x v="0"/>
    <x v="9"/>
    <n v="0"/>
    <x v="9"/>
    <s v="Paraná"/>
    <n v="0"/>
    <n v="200000"/>
    <e v="#N/A"/>
    <e v="#N/A"/>
  </r>
  <r>
    <s v="National Fund for Culture"/>
    <n v="42453"/>
    <s v="Construção da Casa da Música - 1ª Etapa"/>
    <s v="Cultural Heritage"/>
    <s v="Arquitetônico"/>
    <x v="0"/>
    <x v="9"/>
    <n v="0"/>
    <x v="9"/>
    <s v="Paraná"/>
    <n v="0"/>
    <n v="200000"/>
    <e v="#N/A"/>
    <e v="#N/A"/>
  </r>
  <r>
    <s v="National Fund for Culture"/>
    <n v="43426"/>
    <s v="Construção de Auditório"/>
    <s v="Cultural Heritage"/>
    <s v="Arquitetônico"/>
    <x v="0"/>
    <x v="9"/>
    <n v="0"/>
    <x v="12"/>
    <s v="SãoPaulo"/>
    <n v="0"/>
    <n v="117355.99"/>
    <e v="#N/A"/>
    <e v="#N/A"/>
  </r>
  <r>
    <s v="National Fund for Culture"/>
    <n v="34655"/>
    <s v="CONSTRUÇÃO DE CENTRO CULTURAL DE UNAÍ 1 º ETAPA "/>
    <s v="Cultural Heritage"/>
    <s v="Arquitetônico"/>
    <x v="0"/>
    <x v="9"/>
    <n v="0"/>
    <x v="3"/>
    <s v="MinasGerais"/>
    <n v="0"/>
    <n v="500000"/>
    <e v="#N/A"/>
    <e v="#N/A"/>
  </r>
  <r>
    <s v="National Fund for Culture"/>
    <n v="42565"/>
    <s v="Construção de Um Auditório - 1ª Etapa"/>
    <s v="Cultural Heritage"/>
    <s v="Arquitetônico"/>
    <x v="0"/>
    <x v="9"/>
    <n v="0"/>
    <x v="9"/>
    <s v="Paraná"/>
    <n v="0"/>
    <n v="106210.46"/>
    <e v="#N/A"/>
    <e v="#N/A"/>
  </r>
  <r>
    <s v="National Fund for Culture"/>
    <n v="42477"/>
    <s v="Construção do Centro Cultural"/>
    <s v="Cultural Heritage"/>
    <s v="Arquitetônico"/>
    <x v="0"/>
    <x v="9"/>
    <n v="0"/>
    <x v="3"/>
    <s v="MinasGerais"/>
    <n v="0"/>
    <n v="415700"/>
    <e v="#N/A"/>
    <e v="#N/A"/>
  </r>
  <r>
    <s v="National Fund for Culture"/>
    <n v="41598"/>
    <s v="Construção do Centro Cultural de Paraúna - GO"/>
    <s v="Cultural Heritage"/>
    <s v="Arquitetônico"/>
    <x v="0"/>
    <x v="9"/>
    <n v="0"/>
    <x v="14"/>
    <s v="Goiás"/>
    <n v="0"/>
    <n v="200000"/>
    <e v="#N/A"/>
    <e v="#N/A"/>
  </r>
  <r>
    <s v="National Fund for Culture"/>
    <n v="27862"/>
    <s v="CONSTRUÇÃO DO CENTRO CULTURAL ISRAEL PINHEIRO"/>
    <s v="Cultural Heritage"/>
    <s v="História"/>
    <x v="1"/>
    <x v="9"/>
    <n v="0"/>
    <x v="3"/>
    <s v="MinasGerais"/>
    <n v="0"/>
    <n v="4514380.1900000004"/>
    <e v="#N/A"/>
    <e v="#N/A"/>
  </r>
  <r>
    <s v="National Fund for Culture"/>
    <n v="42623"/>
    <s v="Construção do Espaço Cultural - (Bumbódromo) de Guajará-Mirim/RO "/>
    <s v="Cultural Heritage"/>
    <s v="Arquitetônico"/>
    <x v="0"/>
    <x v="9"/>
    <n v="0"/>
    <x v="23"/>
    <s v="Rondônia"/>
    <n v="0"/>
    <n v="350000"/>
    <e v="#N/A"/>
    <e v="#N/A"/>
  </r>
  <r>
    <s v="National Fund for Culture"/>
    <n v="33052"/>
    <s v="CONSTRUÇÃO E AQUISIÇÃO DE EQUIPAMENTOS DO CENTRO DE ARTE E CULTURA "/>
    <s v="Cultural Heritage"/>
    <s v="Arquitetônico"/>
    <x v="0"/>
    <x v="9"/>
    <n v="0"/>
    <x v="6"/>
    <s v="Ceará"/>
    <n v="0"/>
    <n v="320000"/>
    <e v="#N/A"/>
    <e v="#N/A"/>
  </r>
  <r>
    <s v="National Fund for Culture"/>
    <n v="32454"/>
    <s v="CONSTRUÇÃO E EQUIPAMENTO DE UM CENTRO CULTURAL - SEGUNDA ETAPA"/>
    <s v="Cultural Heritage"/>
    <s v="Arquitetônico"/>
    <x v="0"/>
    <x v="9"/>
    <n v="0"/>
    <x v="9"/>
    <s v="Paraná"/>
    <n v="0"/>
    <n v="160000"/>
    <e v="#N/A"/>
    <e v="#N/A"/>
  </r>
  <r>
    <s v="National Fund for Culture"/>
    <n v="47237"/>
    <s v="Criação e Desenvolvimento de Projeto para a série de televisão para o público infantil"/>
    <s v="Audiovisual"/>
    <s v="Formação /Pesquisa/Informação"/>
    <x v="3"/>
    <x v="9"/>
    <n v="0"/>
    <x v="5"/>
    <s v="RiodeJaneiro"/>
    <n v="0"/>
    <n v="200000"/>
    <e v="#N/A"/>
    <e v="#N/A"/>
  </r>
  <r>
    <s v="National Fund for Culture"/>
    <n v="55268"/>
    <s v="CUCA/UNE (Centros Universitários de Cultura e Arte) Rio Grande do Sul"/>
    <s v="Audiovisual"/>
    <s v="Multimídia"/>
    <x v="5"/>
    <x v="9"/>
    <n v="0"/>
    <x v="12"/>
    <s v="SãoPaulo"/>
    <n v="0"/>
    <n v="150000"/>
    <e v="#N/A"/>
    <e v="#N/A"/>
  </r>
  <r>
    <s v="National Fund for Culture"/>
    <n v="55312"/>
    <s v="Cultura ao Alcance de Todos"/>
    <s v="Integrated Arts"/>
    <s v="Artes Integradas"/>
    <x v="1"/>
    <x v="9"/>
    <n v="0"/>
    <x v="10"/>
    <s v="Piauí"/>
    <n v="0"/>
    <n v="150000"/>
    <e v="#N/A"/>
    <e v="#N/A"/>
  </r>
  <r>
    <s v="National Fund for Culture"/>
    <n v="55259"/>
    <s v="Cultura Viva: Jovens Comunicadores na Era da Inclusão Digital"/>
    <s v="Audiovisual"/>
    <s v="Multimídia"/>
    <x v="5"/>
    <x v="9"/>
    <n v="0"/>
    <x v="4"/>
    <s v="Pernambuco"/>
    <n v="0"/>
    <n v="149495"/>
    <e v="#N/A"/>
    <e v="#N/A"/>
  </r>
  <r>
    <s v="National Fund for Culture"/>
    <n v="43240"/>
    <s v="Cultura: Olido Digital"/>
    <s v="Integrated Arts"/>
    <s v="Artes Integradas"/>
    <x v="1"/>
    <x v="9"/>
    <n v="0"/>
    <x v="12"/>
    <s v="SãoPaulo"/>
    <n v="0"/>
    <n v="500000"/>
    <e v="#N/A"/>
    <e v="#N/A"/>
  </r>
  <r>
    <s v="National Fund for Culture"/>
    <n v="41420"/>
    <s v="Curso de Audiovisual Modular Infovias do Desenvolvimento"/>
    <s v="Audiovisual"/>
    <s v="Formação /Pesquisa/Informação"/>
    <x v="3"/>
    <x v="9"/>
    <n v="0"/>
    <x v="6"/>
    <s v="Ceará"/>
    <n v="0"/>
    <n v="25000"/>
    <e v="#N/A"/>
    <e v="#N/A"/>
  </r>
  <r>
    <s v="National Fund for Culture"/>
    <n v="46711"/>
    <s v="Curso de Roteiro"/>
    <s v="Audiovisual"/>
    <s v="Videofonográfica"/>
    <x v="0"/>
    <x v="9"/>
    <n v="0"/>
    <x v="5"/>
    <s v="RiodeJaneiro"/>
    <n v="0"/>
    <n v="10000"/>
    <e v="#N/A"/>
    <e v="#N/A"/>
  </r>
  <r>
    <s v="National Fund for Culture"/>
    <n v="41739"/>
    <s v="Cursos e Milongas - Um Musical Pamoeano  "/>
    <s v="Music"/>
    <s v="Música Popular"/>
    <x v="4"/>
    <x v="9"/>
    <n v="0"/>
    <x v="0"/>
    <s v="RioGrandedoSul"/>
    <n v="0"/>
    <n v="46912"/>
    <e v="#N/A"/>
    <e v="#N/A"/>
  </r>
  <r>
    <s v="National Fund for Culture"/>
    <n v="46601"/>
    <s v="Curta-se itinerante"/>
    <s v="Audiovisual"/>
    <s v="Formação /Pesquisa/Informação"/>
    <x v="3"/>
    <x v="9"/>
    <n v="0"/>
    <x v="7"/>
    <s v="Sergipe"/>
    <n v="0"/>
    <n v="20000"/>
    <e v="#N/A"/>
    <e v="#N/A"/>
  </r>
  <r>
    <s v="National Fund for Culture"/>
    <n v="43323"/>
    <s v="Da Televisão ao Celular Convergência Tecnológica e Construção de Conteúdo"/>
    <s v="Audiovisual"/>
    <s v="Formação /Pesquisa/Informação"/>
    <x v="3"/>
    <x v="9"/>
    <n v="0"/>
    <x v="5"/>
    <s v="RiodeJaneiro"/>
    <n v="0"/>
    <n v="70000"/>
    <e v="#N/A"/>
    <e v="#N/A"/>
  </r>
  <r>
    <s v="National Fund for Culture"/>
    <n v="55311"/>
    <s v="De Gutemberg a Bill Gates - Oficinas de Formação Artística e Gráfica"/>
    <s v="Integrated Arts"/>
    <s v="Artes Integradas"/>
    <x v="1"/>
    <x v="9"/>
    <n v="0"/>
    <x v="3"/>
    <s v="MinasGerais"/>
    <n v="0"/>
    <n v="150000"/>
    <e v="#N/A"/>
    <e v="#N/A"/>
  </r>
  <r>
    <s v="National Fund for Culture"/>
    <n v="55388"/>
    <s v="De Olho na Cultura"/>
    <s v="Audiovisual"/>
    <s v="Videofonográfica"/>
    <x v="0"/>
    <x v="9"/>
    <n v="0"/>
    <x v="0"/>
    <s v="RioGrandedoSul"/>
    <n v="0"/>
    <n v="149090"/>
    <e v="#N/A"/>
    <e v="#N/A"/>
  </r>
  <r>
    <s v="National Fund for Culture"/>
    <n v="45292"/>
    <s v="Desenvolvimento de Sistemas de Informação e Informática para o SNBP/FBN"/>
    <s v="Cultural Heritage"/>
    <s v="Acervo"/>
    <x v="0"/>
    <x v="9"/>
    <n v="0"/>
    <x v="5"/>
    <s v="RiodeJaneiro"/>
    <n v="0"/>
    <n v="215584"/>
    <e v="#N/A"/>
    <e v="#N/A"/>
  </r>
  <r>
    <s v="National Fund for Culture"/>
    <n v="43359"/>
    <s v="Diálogos 2004"/>
    <s v="Integrated Arts"/>
    <s v="Artes Integradas"/>
    <x v="1"/>
    <x v="9"/>
    <n v="0"/>
    <x v="4"/>
    <s v="Pernambuco"/>
    <n v="0"/>
    <n v="64574.400000000001"/>
    <e v="#N/A"/>
    <e v="#N/A"/>
  </r>
  <r>
    <s v="National Fund for Culture"/>
    <n v="41950"/>
    <s v="Divulgando o Cinema Brasileiro - REVISTA"/>
    <s v="Audiovisual"/>
    <s v="Multimídia"/>
    <x v="5"/>
    <x v="9"/>
    <n v="0"/>
    <x v="12"/>
    <s v="SãoPaulo"/>
    <n v="0"/>
    <n v="90000"/>
    <e v="#N/A"/>
    <e v="#N/A"/>
  </r>
  <r>
    <s v="National Fund for Culture"/>
    <n v="43250"/>
    <s v="Edital Museu Brasileiro."/>
    <s v="Cultural Heritage"/>
    <s v="Museu"/>
    <x v="2"/>
    <x v="9"/>
    <n v="0"/>
    <x v="1"/>
    <s v="DistritoFederal"/>
    <n v="0"/>
    <n v="1000000"/>
    <e v="#N/A"/>
    <e v="#N/A"/>
  </r>
  <r>
    <s v="National Fund for Culture"/>
    <n v="55119"/>
    <s v="Eletrocooperativa: Inclusão Digital Musical"/>
    <s v="Audiovisual"/>
    <s v="Videofonográfica"/>
    <x v="0"/>
    <x v="9"/>
    <n v="0"/>
    <x v="12"/>
    <s v="SãoPaulo"/>
    <n v="0"/>
    <n v="150000"/>
    <e v="#N/A"/>
    <e v="#N/A"/>
  </r>
  <r>
    <s v="National Fund for Culture"/>
    <n v="41952"/>
    <s v="Encontro da FIPCA durante o  14º CINE CEARÁ"/>
    <s v="Audiovisual"/>
    <s v="Formação /Pesquisa/Informação"/>
    <x v="3"/>
    <x v="9"/>
    <n v="0"/>
    <x v="6"/>
    <s v="Ceará"/>
    <n v="0"/>
    <n v="26250"/>
    <e v="#N/A"/>
    <e v="#N/A"/>
  </r>
  <r>
    <s v="National Fund for Culture"/>
    <n v="41308"/>
    <s v="Equipamentos e Materiais Permanentes"/>
    <s v="Integrated Arts"/>
    <s v="Artes Integradas"/>
    <x v="1"/>
    <x v="9"/>
    <n v="0"/>
    <x v="9"/>
    <s v="Paraná"/>
    <n v="0"/>
    <n v="25000"/>
    <e v="#N/A"/>
    <e v="#N/A"/>
  </r>
  <r>
    <s v="National Fund for Culture"/>
    <n v="55332"/>
    <s v="Equipamentos Pedagógicos - Escola Nacional Florestan fernandes"/>
    <s v="Audiovisual"/>
    <s v="Formação/Pesquisa e informação"/>
    <x v="1"/>
    <x v="9"/>
    <n v="0"/>
    <x v="12"/>
    <s v="SãoPaulo"/>
    <n v="0"/>
    <n v="93738"/>
    <e v="#N/A"/>
    <e v="#N/A"/>
  </r>
  <r>
    <s v="National Fund for Culture"/>
    <n v="55270"/>
    <s v="Espaço CUCA - Campina Grande"/>
    <s v="Integrated Arts"/>
    <s v="Artes Integradas"/>
    <x v="1"/>
    <x v="9"/>
    <n v="0"/>
    <x v="12"/>
    <s v="SãoPaulo"/>
    <n v="0"/>
    <n v="150000"/>
    <e v="#N/A"/>
    <e v="#N/A"/>
  </r>
  <r>
    <s v="National Fund for Culture"/>
    <n v="55359"/>
    <s v="Espaço CUCA - Salvador Centro Universitário de Cultura e Arte"/>
    <s v="Integrated Arts"/>
    <s v="Artes Integradas"/>
    <x v="1"/>
    <x v="9"/>
    <n v="0"/>
    <x v="12"/>
    <s v="SãoPaulo"/>
    <n v="0"/>
    <n v="143910"/>
    <e v="#N/A"/>
    <e v="#N/A"/>
  </r>
  <r>
    <s v="National Fund for Culture"/>
    <n v="42566"/>
    <s v="Espaço Cultural"/>
    <s v="Cultural Heritage"/>
    <s v="Arquitetônico"/>
    <x v="0"/>
    <x v="9"/>
    <n v="0"/>
    <x v="9"/>
    <s v="Paraná"/>
    <n v="0"/>
    <n v="100000"/>
    <e v="#N/A"/>
    <e v="#N/A"/>
  </r>
  <r>
    <s v="National Fund for Culture"/>
    <n v="55357"/>
    <s v="Estação da Cultura(Ponto de Cultura)"/>
    <s v="Integrated Arts"/>
    <s v="Artes Integradas"/>
    <x v="1"/>
    <x v="9"/>
    <n v="0"/>
    <x v="4"/>
    <s v="Pernambuco"/>
    <n v="0"/>
    <n v="148060.95000000001"/>
    <e v="#N/A"/>
    <e v="#N/A"/>
  </r>
  <r>
    <s v="National Fund for Culture"/>
    <n v="66572"/>
    <s v="Estruturação do Anfiteatro do Centro de Capacitação e Formação  Padre Josino Tavares"/>
    <s v="Integrated Arts"/>
    <s v="Artes Integradas"/>
    <x v="1"/>
    <x v="9"/>
    <n v="0"/>
    <x v="12"/>
    <s v="SãoPaulo"/>
    <n v="0"/>
    <n v="93750"/>
    <e v="#N/A"/>
    <e v="#N/A"/>
  </r>
  <r>
    <s v="National Fund for Culture"/>
    <n v="42462"/>
    <s v="Etapa da Restauração do Casarão ( 1ª ) - ( Patrimônio Cultural do Município )"/>
    <s v="Cultural Heritage"/>
    <s v="Arquitetônico"/>
    <x v="0"/>
    <x v="9"/>
    <n v="0"/>
    <x v="16"/>
    <s v="EspíritoSanto"/>
    <n v="0"/>
    <n v="200000"/>
    <e v="#N/A"/>
    <e v="#N/A"/>
  </r>
  <r>
    <s v="National Fund for Culture"/>
    <n v="32777"/>
    <s v="EXECUÇÃO DA 3º ETAPA DO TEATRO DA CASA DA CULTURA"/>
    <s v="Cultural Heritage"/>
    <s v="Arquitetônico"/>
    <x v="0"/>
    <x v="9"/>
    <n v="0"/>
    <x v="9"/>
    <s v="Paraná"/>
    <n v="0"/>
    <n v="400000"/>
    <e v="#N/A"/>
    <e v="#N/A"/>
  </r>
  <r>
    <s v="National Fund for Culture"/>
    <n v="55314"/>
    <s v="Fábrica do Futuro"/>
    <s v="Audiovisual"/>
    <s v="Multimídia"/>
    <x v="5"/>
    <x v="9"/>
    <n v="0"/>
    <x v="3"/>
    <s v="MinasGerais"/>
    <n v="0"/>
    <n v="150000"/>
    <e v="#N/A"/>
    <e v="#N/A"/>
  </r>
  <r>
    <s v="National Fund for Culture"/>
    <n v="55237"/>
    <s v="Fazendo Arte no Circo"/>
    <s v="Music"/>
    <s v="Música Popular"/>
    <x v="4"/>
    <x v="9"/>
    <n v="0"/>
    <x v="6"/>
    <s v="Ceará"/>
    <n v="0"/>
    <n v="146290"/>
    <e v="#N/A"/>
    <e v="#N/A"/>
  </r>
  <r>
    <s v="National Fund for Culture"/>
    <n v="44190"/>
    <s v="FEIC - Festival Intermunicipal da Canção (3.º)"/>
    <s v="Cultural Heritage"/>
    <s v="Artesanato/Folclore"/>
    <x v="1"/>
    <x v="9"/>
    <n v="0"/>
    <x v="9"/>
    <s v="Paraná"/>
    <n v="0"/>
    <n v="48000"/>
    <e v="#N/A"/>
    <e v="#N/A"/>
  </r>
  <r>
    <s v="National Fund for Culture"/>
    <n v="42447"/>
    <s v="FEMIB ( Festival de Música Interbairros )"/>
    <s v="Music"/>
    <s v="Música Popular"/>
    <x v="4"/>
    <x v="9"/>
    <n v="0"/>
    <x v="23"/>
    <s v="Rondônia"/>
    <n v="0"/>
    <n v="30000"/>
    <e v="#N/A"/>
    <e v="#N/A"/>
  </r>
  <r>
    <s v="National Fund for Culture"/>
    <n v="46598"/>
    <s v="Festa de reintegração do símbolo tribal Koyré, na tribo pedra vermelha/TO."/>
    <s v="Cultural Heritage"/>
    <s v="Cultura Indígena"/>
    <x v="3"/>
    <x v="9"/>
    <n v="0"/>
    <x v="10"/>
    <s v="Piauí"/>
    <n v="0"/>
    <n v="39584"/>
    <e v="#N/A"/>
    <e v="#N/A"/>
  </r>
  <r>
    <s v="National Fund for Culture"/>
    <n v="41300"/>
    <s v="Festa do Divino Espírito Santo"/>
    <s v="Cultural Heritage"/>
    <s v="Artesanato/Folclore"/>
    <x v="1"/>
    <x v="9"/>
    <n v="0"/>
    <x v="17"/>
    <s v="Maranhão"/>
    <n v="0"/>
    <n v="66400"/>
    <e v="#N/A"/>
    <e v="#N/A"/>
  </r>
  <r>
    <s v="National Fund for Culture"/>
    <n v="43072"/>
    <s v="Festa Literária Internacional de parati."/>
    <s v="Humanities"/>
    <s v="Acervo Bibliográfico"/>
    <x v="0"/>
    <x v="9"/>
    <n v="0"/>
    <x v="12"/>
    <s v="SãoPaulo"/>
    <n v="0"/>
    <n v="612000"/>
    <e v="#N/A"/>
    <e v="#N/A"/>
  </r>
  <r>
    <s v="National Fund for Culture"/>
    <n v="45914"/>
    <s v="FESTIVAL AMAZONAS FILMES - CURTA BRASIL"/>
    <s v="Audiovisual"/>
    <s v="Formação /Pesquisa/Informação"/>
    <x v="3"/>
    <x v="9"/>
    <n v="0"/>
    <x v="15"/>
    <s v="Amazonas"/>
    <n v="0"/>
    <n v="15000"/>
    <e v="#N/A"/>
    <e v="#N/A"/>
  </r>
  <r>
    <s v="National Fund for Culture"/>
    <n v="33804"/>
    <s v="Festival de Bandas - Samba, Swing e Pagode"/>
    <s v="Music"/>
    <s v="Música Popular"/>
    <x v="4"/>
    <x v="9"/>
    <n v="0"/>
    <x v="0"/>
    <s v="RioGrandedoSul"/>
    <n v="0"/>
    <n v="34240"/>
    <e v="#N/A"/>
    <e v="#N/A"/>
  </r>
  <r>
    <s v="National Fund for Culture"/>
    <n v="42264"/>
    <s v="Festival de Cinema Brasileiro de Miami - EUA"/>
    <s v="Audiovisual"/>
    <s v="Exibição Cinematográfica"/>
    <x v="1"/>
    <x v="9"/>
    <n v="0"/>
    <x v="5"/>
    <s v="RiodeJaneiro"/>
    <n v="0"/>
    <n v="50000"/>
    <e v="#N/A"/>
    <e v="#N/A"/>
  </r>
  <r>
    <s v="National Fund for Culture"/>
    <n v="42661"/>
    <s v="FESTIVAL DE CINEMA BRASILEIRO DE NEW YORK (2º)"/>
    <s v="Audiovisual"/>
    <s v="Formação /Pesquisa/Informação"/>
    <x v="3"/>
    <x v="9"/>
    <n v="0"/>
    <x v="5"/>
    <s v="RiodeJaneiro"/>
    <n v="0"/>
    <n v="50000"/>
    <e v="#N/A"/>
    <e v="#N/A"/>
  </r>
  <r>
    <s v="National Fund for Culture"/>
    <n v="42253"/>
    <s v="Festival de Gramado - Cinema Brasileiro e Latino (32º)"/>
    <s v="Audiovisual"/>
    <s v="Formação /Pesquisa/Informação"/>
    <x v="3"/>
    <x v="9"/>
    <n v="0"/>
    <x v="0"/>
    <s v="RioGrandedoSul"/>
    <n v="0"/>
    <n v="80000"/>
    <e v="#N/A"/>
    <e v="#N/A"/>
  </r>
  <r>
    <s v="National Fund for Culture"/>
    <n v="46094"/>
    <s v="Festival de Hip-Hop da Floresta (IV)"/>
    <s v="Integrated Arts"/>
    <s v="Artes Integradas"/>
    <x v="1"/>
    <x v="9"/>
    <n v="0"/>
    <x v="23"/>
    <s v="Rondônia"/>
    <n v="0"/>
    <n v="60000"/>
    <e v="#N/A"/>
    <e v="#N/A"/>
  </r>
  <r>
    <s v="National Fund for Culture"/>
    <n v="45128"/>
    <s v="Festival Internacional de Curtas do RJ - Curta Cinema 2004"/>
    <s v="Audiovisual"/>
    <s v="Formação /Pesquisa/Informação"/>
    <x v="3"/>
    <x v="9"/>
    <n v="0"/>
    <x v="5"/>
    <s v="RiodeJaneiro"/>
    <n v="0"/>
    <n v="20000"/>
    <e v="#N/A"/>
    <e v="#N/A"/>
  </r>
  <r>
    <s v="National Fund for Culture"/>
    <n v="41463"/>
    <s v="Festival Nacional da Canção Popular - II"/>
    <s v="Music"/>
    <s v="Música Popular"/>
    <x v="4"/>
    <x v="9"/>
    <n v="0"/>
    <x v="6"/>
    <s v="Ceará"/>
    <n v="0"/>
    <n v="72784.92"/>
    <e v="#N/A"/>
    <e v="#N/A"/>
  </r>
  <r>
    <s v="National Fund for Culture"/>
    <n v="41474"/>
    <s v="Festival Nacional de Arte Sacra - Brasília"/>
    <s v="Music"/>
    <s v="Música Popular"/>
    <x v="4"/>
    <x v="9"/>
    <n v="0"/>
    <x v="1"/>
    <s v="DistritoFederal"/>
    <n v="0"/>
    <n v="100000"/>
    <e v="#N/A"/>
    <e v="#N/A"/>
  </r>
  <r>
    <s v="National Fund for Culture"/>
    <n v="41605"/>
    <s v="Festival Nacional de Arte Sacra - Rio Grande do Sul"/>
    <s v="Music"/>
    <s v="Música Popular"/>
    <x v="4"/>
    <x v="9"/>
    <n v="0"/>
    <x v="1"/>
    <s v="DistritoFederal"/>
    <n v="0"/>
    <n v="50000"/>
    <e v="#N/A"/>
    <e v="#N/A"/>
  </r>
  <r>
    <s v="National Fund for Culture"/>
    <n v="41609"/>
    <s v="Festival Nacional de Arte Sacra - São Paulo"/>
    <s v="Music"/>
    <s v="Música Popular"/>
    <x v="4"/>
    <x v="9"/>
    <n v="0"/>
    <x v="1"/>
    <s v="DistritoFederal"/>
    <n v="0"/>
    <n v="50000"/>
    <e v="#N/A"/>
    <e v="#N/A"/>
  </r>
  <r>
    <s v="National Fund for Culture"/>
    <n v="40198"/>
    <s v="Festival Nacional de Cantores Repentistas e Poetas Cordelistas (41º)"/>
    <s v="Music"/>
    <s v="Música Popular"/>
    <x v="4"/>
    <x v="9"/>
    <n v="0"/>
    <x v="1"/>
    <s v="DistritoFederal"/>
    <n v="0"/>
    <n v="100000"/>
    <e v="#N/A"/>
    <e v="#N/A"/>
  </r>
  <r>
    <s v="National Fund for Culture"/>
    <n v="36850"/>
    <s v="Festival Nacional de Dança do CBDD- XXI"/>
    <s v="Performing Arts"/>
    <s v="Dança"/>
    <x v="3"/>
    <x v="9"/>
    <n v="0"/>
    <x v="12"/>
    <s v="SãoPaulo"/>
    <n v="0"/>
    <n v="49420"/>
    <e v="#N/A"/>
    <e v="#N/A"/>
  </r>
  <r>
    <s v="National Fund for Culture"/>
    <n v="41507"/>
    <s v="Festival Sertanejo da Poesia - Prêmio Augusto dos Anjos"/>
    <s v="Integrated Arts"/>
    <s v="Artes Integradas"/>
    <x v="1"/>
    <x v="9"/>
    <n v="0"/>
    <x v="8"/>
    <s v="Paraíba"/>
    <n v="0"/>
    <n v="18328"/>
    <e v="#N/A"/>
    <e v="#N/A"/>
  </r>
  <r>
    <s v="National Fund for Culture"/>
    <n v="55385"/>
    <s v="FIARTE - Fiação e Tecelagem de Algodão"/>
    <s v="Cultural Heritage"/>
    <s v="Artesanato/Folclore"/>
    <x v="1"/>
    <x v="9"/>
    <n v="0"/>
    <x v="3"/>
    <s v="MinasGerais"/>
    <n v="0"/>
    <n v="17590"/>
    <e v="#N/A"/>
    <e v="#N/A"/>
  </r>
  <r>
    <s v="National Fund for Culture"/>
    <n v="41975"/>
    <s v="Fomento à projetos de Difusão Cultural no Municipio de Fortalez/CE."/>
    <s v="Cultural Heritage"/>
    <s v="Artesanato/Folclore"/>
    <x v="1"/>
    <x v="9"/>
    <n v="0"/>
    <x v="6"/>
    <s v="Ceará"/>
    <n v="0"/>
    <n v="300000"/>
    <e v="#N/A"/>
    <e v="#N/A"/>
  </r>
  <r>
    <s v="National Fund for Culture"/>
    <n v="43713"/>
    <s v="Fomento a projetos museológicos"/>
    <s v="Cultural Heritage"/>
    <s v="Museu"/>
    <x v="2"/>
    <x v="9"/>
    <n v="0"/>
    <x v="1"/>
    <s v="DistritoFederal"/>
    <n v="0"/>
    <n v="491399.3"/>
    <e v="#N/A"/>
    <e v="#N/A"/>
  </r>
  <r>
    <s v="National Fund for Culture"/>
    <n v="43210"/>
    <s v="Forró, Sanfona e Cangaço"/>
    <s v="Integrated Arts"/>
    <s v="Artes Integradas"/>
    <x v="1"/>
    <x v="9"/>
    <n v="0"/>
    <x v="20"/>
    <s v="Alagoas"/>
    <n v="0"/>
    <n v="52672"/>
    <e v="#N/A"/>
    <e v="#N/A"/>
  </r>
  <r>
    <s v="National Fund for Culture"/>
    <n v="42107"/>
    <s v="Foto Arte 2004 - Brasília Capital da Fotografia."/>
    <s v="Integrated Arts"/>
    <s v="Artes Integradas"/>
    <x v="1"/>
    <x v="9"/>
    <n v="0"/>
    <x v="1"/>
    <s v="DistritoFederal"/>
    <n v="0"/>
    <n v="75250"/>
    <e v="#N/A"/>
    <e v="#N/A"/>
  </r>
  <r>
    <s v="National Fund for Culture"/>
    <n v="47207"/>
    <s v="G.R.C.E.S. Mirim Pimpolhos da Grande Rio"/>
    <s v="Integrated Arts"/>
    <s v="Carnaval"/>
    <x v="0"/>
    <x v="9"/>
    <n v="0"/>
    <x v="5"/>
    <s v="RiodeJaneiro"/>
    <n v="0"/>
    <n v="68500"/>
    <e v="#N/A"/>
    <e v="#N/A"/>
  </r>
  <r>
    <s v="National Fund for Culture"/>
    <n v="44064"/>
    <s v="Galvão com a palavra"/>
    <s v="Music"/>
    <s v="Música Popular"/>
    <x v="4"/>
    <x v="9"/>
    <n v="0"/>
    <x v="21"/>
    <s v="Bahia"/>
    <n v="0"/>
    <n v="64000"/>
    <e v="#N/A"/>
    <e v="#N/A"/>
  </r>
  <r>
    <s v="National Fund for Culture"/>
    <n v="41573"/>
    <s v="Gente não quer só Comida ( A )"/>
    <s v="Integrated Arts"/>
    <s v="Artes Integradas"/>
    <x v="1"/>
    <x v="9"/>
    <n v="0"/>
    <x v="10"/>
    <s v="Piauí"/>
    <n v="0"/>
    <n v="73920"/>
    <e v="#N/A"/>
    <e v="#N/A"/>
  </r>
  <r>
    <s v="National Fund for Culture"/>
    <n v="43100"/>
    <s v="Goiânia Mostra Curtas (4ª)"/>
    <s v="Audiovisual"/>
    <s v="Formação /Pesquisa/Informação"/>
    <x v="3"/>
    <x v="9"/>
    <n v="0"/>
    <x v="14"/>
    <s v="Goiás"/>
    <n v="0"/>
    <n v="30000"/>
    <e v="#N/A"/>
    <e v="#N/A"/>
  </r>
  <r>
    <s v="National Fund for Culture"/>
    <n v="42587"/>
    <s v="Guerra peixe - Mestre da música brasileira"/>
    <s v="Music"/>
    <s v="Música Erudita"/>
    <x v="0"/>
    <x v="9"/>
    <n v="0"/>
    <x v="9"/>
    <s v="Paraná"/>
    <n v="0"/>
    <n v="49873.599999999999"/>
    <e v="#N/A"/>
    <e v="#N/A"/>
  </r>
  <r>
    <s v="National Fund for Culture"/>
    <n v="46468"/>
    <s v="I Reunião Ibero Americana de Cineclubes"/>
    <s v="Audiovisual"/>
    <s v="Formação /Pesquisa/Informação"/>
    <x v="3"/>
    <x v="9"/>
    <n v="0"/>
    <x v="12"/>
    <s v="SãoPaulo"/>
    <n v="0"/>
    <n v="34290"/>
    <e v="#N/A"/>
    <e v="#N/A"/>
  </r>
  <r>
    <s v="National Fund for Culture"/>
    <n v="42965"/>
    <s v="Identificação e Inventário para o Referenciamento de Bens Culturais de Natureza Imaterial"/>
    <s v="Cultural Heritage"/>
    <s v="Arqueológico"/>
    <x v="4"/>
    <x v="9"/>
    <n v="0"/>
    <x v="1"/>
    <s v="DistritoFederal"/>
    <n v="0"/>
    <n v="650000"/>
    <e v="#N/A"/>
    <e v="#N/A"/>
  </r>
  <r>
    <s v="National Fund for Culture"/>
    <n v="43101"/>
    <s v="II PROGRAMA DE FOMENTO À PRODUÇÃO E TELEDIFUSÃO DO DOCUMENTÁRIO BRASILEIRO - DOCTV"/>
    <s v="Audiovisual"/>
    <s v="Exibição Cinematográfica"/>
    <x v="1"/>
    <x v="9"/>
    <n v="0"/>
    <x v="12"/>
    <s v="SãoPaulo"/>
    <n v="0"/>
    <n v="3400000"/>
    <e v="#N/A"/>
    <e v="#N/A"/>
  </r>
  <r>
    <s v="National Fund for Culture"/>
    <n v="43735"/>
    <s v="III ARARIBÓIA CINE"/>
    <s v="Audiovisual"/>
    <s v="Formação /Pesquisa/Informação"/>
    <x v="3"/>
    <x v="9"/>
    <n v="0"/>
    <x v="5"/>
    <s v="RiodeJaneiro"/>
    <n v="0"/>
    <n v="20000"/>
    <e v="#N/A"/>
    <e v="#N/A"/>
  </r>
  <r>
    <s v="National Fund for Culture"/>
    <n v="41561"/>
    <s v="III Parada do Orgulho Gay da Bahia"/>
    <s v="Integrated Arts"/>
    <s v="Artes Integradas"/>
    <x v="1"/>
    <x v="9"/>
    <n v="0"/>
    <x v="21"/>
    <s v="Bahia"/>
    <n v="0"/>
    <n v="34480"/>
    <e v="#N/A"/>
    <e v="#N/A"/>
  </r>
  <r>
    <s v="National Fund for Culture"/>
    <n v="41570"/>
    <s v="Iluminação, Sonorização e Mobiliário para o Centro Cultural."/>
    <s v="Cultural Heritage"/>
    <s v="Acervo"/>
    <x v="0"/>
    <x v="9"/>
    <n v="0"/>
    <x v="9"/>
    <s v="Paraná"/>
    <n v="0"/>
    <n v="240254"/>
    <e v="#N/A"/>
    <e v="#N/A"/>
  </r>
  <r>
    <s v="National Fund for Culture"/>
    <n v="42491"/>
    <s v="Implantação de Biblioteca Itinerante Fluvial"/>
    <s v="Cultural Heritage"/>
    <s v="Acervo"/>
    <x v="0"/>
    <x v="9"/>
    <n v="0"/>
    <x v="13"/>
    <s v="Amapá"/>
    <n v="0"/>
    <n v="394529.2"/>
    <e v="#N/A"/>
    <e v="#N/A"/>
  </r>
  <r>
    <s v="National Fund for Culture"/>
    <n v="42032"/>
    <s v="Implantação de Espaço Cultura em Dois Vizinhos-PR"/>
    <s v="Cultural Heritage"/>
    <s v="Arquitetônico"/>
    <x v="0"/>
    <x v="9"/>
    <n v="0"/>
    <x v="9"/>
    <s v="Paraná"/>
    <n v="0"/>
    <n v="150000"/>
    <e v="#N/A"/>
    <e v="#N/A"/>
  </r>
  <r>
    <s v="National Fund for Culture"/>
    <n v="42027"/>
    <s v="Implantação e Modernização da Casa da Cultura - III Etapa"/>
    <s v="Cultural Heritage"/>
    <s v="Arquitetônico"/>
    <x v="0"/>
    <x v="9"/>
    <n v="0"/>
    <x v="0"/>
    <s v="RioGrandedoSul"/>
    <n v="0"/>
    <n v="50000"/>
    <e v="#N/A"/>
    <e v="#N/A"/>
  </r>
  <r>
    <s v="National Fund for Culture"/>
    <n v="36825"/>
    <s v="IMPLANTAÇÃO E REFORMA DA CASA DA CULTURA"/>
    <s v="Cultural Heritage"/>
    <s v="Arquitetônico"/>
    <x v="0"/>
    <x v="9"/>
    <n v="0"/>
    <x v="3"/>
    <s v="MinasGerais"/>
    <n v="0"/>
    <n v="200000"/>
    <e v="#N/A"/>
    <e v="#N/A"/>
  </r>
  <r>
    <s v="National Fund for Culture"/>
    <n v="45218"/>
    <s v="Implantação estrutura do Sistema Brasileiro de Museus"/>
    <s v="Cultural Heritage"/>
    <s v="Museu"/>
    <x v="2"/>
    <x v="9"/>
    <n v="0"/>
    <x v="1"/>
    <s v="DistritoFederal"/>
    <n v="0"/>
    <n v="50894.400000000001"/>
    <e v="#N/A"/>
    <e v="#N/A"/>
  </r>
  <r>
    <s v="National Fund for Culture"/>
    <n v="41837"/>
    <s v="Implementação  e Modernização de Espaços Culturais - Construção de Centro Cultural 5º Etapa"/>
    <s v="Cultural Heritage"/>
    <s v="Arquitetônico"/>
    <x v="0"/>
    <x v="9"/>
    <n v="0"/>
    <x v="9"/>
    <s v="Paraná"/>
    <n v="0"/>
    <n v="120000"/>
    <e v="#N/A"/>
    <e v="#N/A"/>
  </r>
  <r>
    <s v="National Fund for Culture"/>
    <n v="44676"/>
    <s v="Informatização do SNBP - Sistema Nacional de Bibliotecas Públicas"/>
    <s v="Cultural Heritage"/>
    <s v="Acervo"/>
    <x v="0"/>
    <x v="9"/>
    <n v="0"/>
    <x v="5"/>
    <s v="RiodeJaneiro"/>
    <n v="0"/>
    <n v="50784"/>
    <e v="#N/A"/>
    <e v="#N/A"/>
  </r>
  <r>
    <s v="National Fund for Culture"/>
    <n v="42487"/>
    <s v="Instalação de Espaço Cultural - Paranaiguara - GO"/>
    <s v="Cultural Heritage"/>
    <s v="Arquitetônico"/>
    <x v="0"/>
    <x v="9"/>
    <n v="0"/>
    <x v="14"/>
    <s v="Goiás"/>
    <n v="0"/>
    <n v="100000"/>
    <e v="#N/A"/>
    <e v="#N/A"/>
  </r>
  <r>
    <s v="National Fund for Culture"/>
    <n v="42502"/>
    <s v="Instalação de Espaço Cultural em Londrina"/>
    <s v="Cultural Heritage"/>
    <s v="Acervo"/>
    <x v="0"/>
    <x v="9"/>
    <n v="0"/>
    <x v="9"/>
    <s v="Paraná"/>
    <n v="0"/>
    <n v="99616"/>
    <e v="#N/A"/>
    <e v="#N/A"/>
  </r>
  <r>
    <s v="National Fund for Culture"/>
    <n v="42485"/>
    <s v="Instalação de Espaços Culturais"/>
    <s v="Cultural Heritage"/>
    <s v="Arquitetônico"/>
    <x v="0"/>
    <x v="9"/>
    <n v="0"/>
    <x v="0"/>
    <s v="RioGrandedoSul"/>
    <n v="0"/>
    <n v="91284"/>
    <e v="#N/A"/>
    <e v="#N/A"/>
  </r>
  <r>
    <s v="National Fund for Culture"/>
    <n v="41799"/>
    <s v="Instalação de Espaços Culturais - Museu do Tropeiro"/>
    <s v="Cultural Heritage"/>
    <s v="Museu"/>
    <x v="2"/>
    <x v="9"/>
    <n v="0"/>
    <x v="9"/>
    <s v="Paraná"/>
    <n v="0"/>
    <n v="190000"/>
    <e v="#N/A"/>
    <e v="#N/A"/>
  </r>
  <r>
    <s v="National Fund for Culture"/>
    <n v="41880"/>
    <s v="Instalação do Centro Cultural Rui Barbosa"/>
    <s v="Cultural Heritage"/>
    <s v="Arquitetônico"/>
    <x v="0"/>
    <x v="9"/>
    <n v="0"/>
    <x v="23"/>
    <s v="Rondônia"/>
    <n v="0"/>
    <n v="160000"/>
    <e v="#N/A"/>
    <e v="#N/A"/>
  </r>
  <r>
    <s v="National Fund for Culture"/>
    <n v="42450"/>
    <s v="Instrumentos Musicais"/>
    <s v="Music"/>
    <s v="Música Instrumental"/>
    <x v="4"/>
    <x v="9"/>
    <n v="0"/>
    <x v="23"/>
    <s v="Rondônia"/>
    <n v="0"/>
    <n v="10000"/>
    <e v="#N/A"/>
    <e v="#N/A"/>
  </r>
  <r>
    <s v="National Fund for Culture"/>
    <n v="41129"/>
    <s v="Interculturalidades II - Encontro de Culturas "/>
    <s v="Integrated Arts"/>
    <s v="Artes Integradas"/>
    <x v="1"/>
    <x v="9"/>
    <n v="0"/>
    <x v="5"/>
    <s v="RiodeJaneiro"/>
    <n v="0"/>
    <n v="80000"/>
    <e v="#N/A"/>
    <e v="#N/A"/>
  </r>
  <r>
    <s v="National Fund for Culture"/>
    <n v="43325"/>
    <s v="IX FESTIVAL NACIONAL DE VIDEO - IMAGEM EM 5 MINUTOS"/>
    <s v="Audiovisual"/>
    <s v="Formação /Pesquisa/Informação"/>
    <x v="3"/>
    <x v="9"/>
    <n v="0"/>
    <x v="21"/>
    <s v="Bahia"/>
    <n v="0"/>
    <n v="40000"/>
    <e v="#N/A"/>
    <e v="#N/A"/>
  </r>
  <r>
    <s v="National Fund for Culture"/>
    <n v="45277"/>
    <s v="JOGOS ELETRÔNICOS BRASILEIROS"/>
    <s v="Audiovisual"/>
    <s v="Formação /Pesquisa/Informação"/>
    <x v="3"/>
    <x v="9"/>
    <n v="0"/>
    <x v="12"/>
    <s v="SãoPaulo"/>
    <n v="0"/>
    <n v="420000"/>
    <e v="#N/A"/>
    <e v="#N/A"/>
  </r>
  <r>
    <s v="National Fund for Culture"/>
    <n v="45872"/>
    <s v="Jorge Mautner no Festival Viva Lutz"/>
    <s v="Music"/>
    <s v="Música Popular"/>
    <x v="4"/>
    <x v="9"/>
    <n v="0"/>
    <x v="0"/>
    <s v="RioGrandedoSul"/>
    <n v="0"/>
    <n v="35302.400000000001"/>
    <e v="#N/A"/>
    <e v="#N/A"/>
  </r>
  <r>
    <s v="National Fund for Culture"/>
    <n v="41044"/>
    <s v="Livro ABD 30 Anos"/>
    <s v="Audiovisual"/>
    <s v="Difusão"/>
    <x v="5"/>
    <x v="9"/>
    <n v="0"/>
    <x v="12"/>
    <s v="SãoPaulo"/>
    <n v="0"/>
    <n v="40000"/>
    <e v="#N/A"/>
    <e v="#N/A"/>
  </r>
  <r>
    <s v="National Fund for Culture"/>
    <n v="46600"/>
    <s v="Maíra, de darcy Ribeiro: Um Deus Mortal?"/>
    <s v="Audiovisual"/>
    <s v="Formação /Pesquisa/Informação"/>
    <x v="3"/>
    <x v="9"/>
    <n v="0"/>
    <x v="5"/>
    <s v="RiodeJaneiro"/>
    <n v="0"/>
    <n v="25000"/>
    <e v="#N/A"/>
    <e v="#N/A"/>
  </r>
  <r>
    <s v="National Fund for Culture"/>
    <n v="37044"/>
    <s v="Mamulengo Gentil"/>
    <s v="Performing Arts"/>
    <s v="Teatro"/>
    <x v="0"/>
    <x v="9"/>
    <n v="0"/>
    <x v="1"/>
    <s v="DistritoFederal"/>
    <n v="0"/>
    <n v="16296"/>
    <e v="#N/A"/>
    <e v="#N/A"/>
  </r>
  <r>
    <s v="National Fund for Culture"/>
    <n v="46367"/>
    <s v="Manutenção do MAM"/>
    <s v="Cultural Heritage"/>
    <s v="Museu"/>
    <x v="2"/>
    <x v="9"/>
    <n v="0"/>
    <x v="12"/>
    <s v="SãoPaulo"/>
    <n v="0"/>
    <n v="500000"/>
    <e v="#N/A"/>
    <e v="#N/A"/>
  </r>
  <r>
    <s v="National Fund for Culture"/>
    <n v="40797"/>
    <s v="Manutenção do Processo Administrativo do Fórum Cultural Mundial Brasil 2004"/>
    <s v="Integrated Arts"/>
    <s v="Artes Integradas"/>
    <x v="1"/>
    <x v="9"/>
    <n v="0"/>
    <x v="21"/>
    <s v="Bahia"/>
    <n v="0"/>
    <n v="229138"/>
    <e v="#N/A"/>
    <e v="#N/A"/>
  </r>
  <r>
    <s v="National Fund for Culture"/>
    <n v="43208"/>
    <s v="Manutenção dos CUCAS (circuito universitário de cultura e arte)"/>
    <s v="Music"/>
    <s v="Música Popular"/>
    <x v="4"/>
    <x v="9"/>
    <n v="0"/>
    <x v="12"/>
    <s v="SãoPaulo"/>
    <n v="0"/>
    <n v="772906.5"/>
    <e v="#N/A"/>
    <e v="#N/A"/>
  </r>
  <r>
    <s v="National Fund for Culture"/>
    <n v="45178"/>
    <s v="Mapa-Piá 2004 - Mostra Audiovisual paraná para Infância e Adolescência"/>
    <s v="Audiovisual"/>
    <s v="Formação /Pesquisa/Informação"/>
    <x v="3"/>
    <x v="9"/>
    <n v="0"/>
    <x v="9"/>
    <s v="Paraná"/>
    <n v="0"/>
    <n v="25000"/>
    <e v="#N/A"/>
    <e v="#N/A"/>
  </r>
  <r>
    <s v="National Fund for Culture"/>
    <n v="46222"/>
    <s v="Mapeamento étnico cultural"/>
    <s v="Integrated Arts"/>
    <s v="Artes Integradas"/>
    <x v="1"/>
    <x v="9"/>
    <n v="0"/>
    <x v="19"/>
    <s v="RioGrandedoNorte"/>
    <n v="0"/>
    <n v="228950"/>
    <e v="#N/A"/>
    <e v="#N/A"/>
  </r>
  <r>
    <s v="National Fund for Culture"/>
    <n v="43336"/>
    <s v="Memorial Dr. Régis Pacheco."/>
    <s v="Cultural Heritage"/>
    <s v="Arquitetônico"/>
    <x v="0"/>
    <x v="9"/>
    <n v="0"/>
    <x v="21"/>
    <s v="Bahia"/>
    <n v="0"/>
    <n v="172896.28"/>
    <e v="#N/A"/>
    <e v="#N/A"/>
  </r>
  <r>
    <s v="National Fund for Culture"/>
    <n v="45679"/>
    <s v="Meri Ore Eda - Fase I"/>
    <s v="Cultural Heritage"/>
    <s v="Cultura Indígena"/>
    <x v="3"/>
    <x v="9"/>
    <n v="0"/>
    <x v="12"/>
    <s v="SãoPaulo"/>
    <n v="0"/>
    <n v="303362.84000000003"/>
    <e v="#N/A"/>
    <e v="#N/A"/>
  </r>
  <r>
    <s v="National Fund for Culture"/>
    <n v="42933"/>
    <s v="MODERNIZAÇÃO DE EQUIPAMENTOS E MOBILIÁRIO"/>
    <s v="Humanities"/>
    <s v="Periódicos"/>
    <x v="4"/>
    <x v="9"/>
    <n v="0"/>
    <x v="5"/>
    <s v="RiodeJaneiro"/>
    <n v="0"/>
    <n v="248480"/>
    <e v="#N/A"/>
    <e v="#N/A"/>
  </r>
  <r>
    <s v="National Fund for Culture"/>
    <n v="43715"/>
    <s v="Modernização de unidades museológicas do IPHAN."/>
    <s v="Cultural Heritage"/>
    <s v="Museu"/>
    <x v="2"/>
    <x v="9"/>
    <n v="0"/>
    <x v="1"/>
    <s v="DistritoFederal"/>
    <n v="0"/>
    <n v="577992.26"/>
    <e v="#N/A"/>
    <e v="#N/A"/>
  </r>
  <r>
    <s v="National Fund for Culture"/>
    <n v="33932"/>
    <s v="MODERNIZAÇÃO DO CENTRO CULTURAL DA UEL"/>
    <s v="Cultural Heritage"/>
    <s v="Arquitetônico"/>
    <x v="0"/>
    <x v="9"/>
    <n v="0"/>
    <x v="9"/>
    <s v="Paraná"/>
    <n v="0"/>
    <n v="200000"/>
    <e v="#N/A"/>
    <e v="#N/A"/>
  </r>
  <r>
    <s v="National Fund for Culture"/>
    <n v="44150"/>
    <s v="Mostra Cinema, sertão e cantoria"/>
    <s v="Audiovisual"/>
    <s v="Formação /Pesquisa/Informação"/>
    <x v="3"/>
    <x v="9"/>
    <n v="0"/>
    <x v="6"/>
    <s v="Ceará"/>
    <n v="0"/>
    <n v="20000"/>
    <e v="#N/A"/>
    <e v="#N/A"/>
  </r>
  <r>
    <s v="National Fund for Culture"/>
    <n v="37129"/>
    <s v="Mostra de Bandas de Pagode das Comunidades de Porto Alegre"/>
    <s v="Music"/>
    <s v="Música Popular"/>
    <x v="4"/>
    <x v="9"/>
    <n v="0"/>
    <x v="0"/>
    <s v="RioGrandedoSul"/>
    <n v="0"/>
    <n v="19984"/>
    <e v="#N/A"/>
    <e v="#N/A"/>
  </r>
  <r>
    <s v="National Fund for Culture"/>
    <n v="46635"/>
    <s v="Mostra de cinema negro (I)"/>
    <s v="Audiovisual"/>
    <s v="Formação /Pesquisa/Informação"/>
    <x v="3"/>
    <x v="9"/>
    <n v="0"/>
    <x v="5"/>
    <s v="RiodeJaneiro"/>
    <n v="0"/>
    <n v="60000"/>
    <e v="#N/A"/>
    <e v="#N/A"/>
  </r>
  <r>
    <s v="National Fund for Culture"/>
    <n v="44155"/>
    <s v="Mostra Guarnicê Itinerante de Cine-Vídeo"/>
    <s v="Audiovisual"/>
    <s v="Formação /Pesquisa/Informação"/>
    <x v="3"/>
    <x v="9"/>
    <n v="0"/>
    <x v="17"/>
    <s v="Maranhão"/>
    <n v="0"/>
    <n v="30000"/>
    <e v="#N/A"/>
    <e v="#N/A"/>
  </r>
  <r>
    <s v="National Fund for Culture"/>
    <n v="41924"/>
    <s v="Mostra Internacional do Cinema Negro (1ª)"/>
    <s v="Audiovisual"/>
    <s v="Formação /Pesquisa/Informação"/>
    <x v="3"/>
    <x v="9"/>
    <n v="0"/>
    <x v="12"/>
    <s v="SãoPaulo"/>
    <n v="0"/>
    <n v="45000"/>
    <e v="#N/A"/>
    <e v="#N/A"/>
  </r>
  <r>
    <s v="National Fund for Culture"/>
    <n v="42822"/>
    <s v="Mostra internacional do filme etnográfico"/>
    <s v="Audiovisual"/>
    <s v="Formação/Pesquisa e informação"/>
    <x v="1"/>
    <x v="9"/>
    <n v="0"/>
    <x v="5"/>
    <s v="RiodeJaneiro"/>
    <n v="0"/>
    <n v="50000"/>
    <e v="#N/A"/>
    <e v="#N/A"/>
  </r>
  <r>
    <s v="National Fund for Culture"/>
    <n v="42461"/>
    <s v="Mostra Mineira de Arte Sem Barreiras"/>
    <s v="Integrated Arts"/>
    <s v="Artes Integradas"/>
    <x v="1"/>
    <x v="9"/>
    <n v="0"/>
    <x v="5"/>
    <s v="RiodeJaneiro"/>
    <n v="0"/>
    <n v="50000"/>
    <e v="#N/A"/>
    <e v="#N/A"/>
  </r>
  <r>
    <s v="National Fund for Culture"/>
    <n v="45180"/>
    <s v="Mostra Pan-Africana de Arte Contemporânea (1.ª)"/>
    <s v="Integrated Arts"/>
    <s v="Artes Integradas"/>
    <x v="1"/>
    <x v="9"/>
    <n v="0"/>
    <x v="12"/>
    <s v="SãoPaulo"/>
    <n v="0"/>
    <n v="200000"/>
    <e v="#N/A"/>
    <e v="#N/A"/>
  </r>
  <r>
    <s v="National Fund for Culture"/>
    <n v="45793"/>
    <s v="Mostra Piauí de cinema - 2004"/>
    <s v="Audiovisual"/>
    <s v="Formação /Pesquisa/Informação"/>
    <x v="3"/>
    <x v="9"/>
    <n v="0"/>
    <x v="10"/>
    <s v="Piauí"/>
    <n v="0"/>
    <n v="15000"/>
    <e v="#N/A"/>
    <e v="#N/A"/>
  </r>
  <r>
    <s v="National Fund for Culture"/>
    <n v="45278"/>
    <s v="MOSTRA POPULAR E COMUNITÁRIA DE CINEMA"/>
    <s v="Audiovisual"/>
    <s v="Formação /Pesquisa/Informação"/>
    <x v="3"/>
    <x v="9"/>
    <n v="0"/>
    <x v="12"/>
    <s v="SãoPaulo"/>
    <n v="0"/>
    <n v="150000"/>
    <e v="#N/A"/>
    <e v="#N/A"/>
  </r>
  <r>
    <s v="National Fund for Culture"/>
    <n v="42375"/>
    <s v="Multipalco do Teatro São Pedro"/>
    <s v="Cultural Heritage"/>
    <s v="Arquitetônico"/>
    <x v="0"/>
    <x v="9"/>
    <n v="0"/>
    <x v="0"/>
    <s v="RioGrandedoSul"/>
    <n v="0"/>
    <n v="150000"/>
    <e v="#N/A"/>
    <e v="#N/A"/>
  </r>
  <r>
    <s v="National Fund for Culture"/>
    <n v="55273"/>
    <s v="Multivisual Net - Bananeiras Brejo da Paraíba"/>
    <s v="Audiovisual"/>
    <s v="Multimídia"/>
    <x v="5"/>
    <x v="9"/>
    <n v="0"/>
    <x v="8"/>
    <s v="Paraíba"/>
    <n v="0"/>
    <n v="150000"/>
    <e v="#N/A"/>
    <e v="#N/A"/>
  </r>
  <r>
    <s v="National Fund for Culture"/>
    <n v="46693"/>
    <s v="Museu de Artes e Ofícios"/>
    <s v="Cultural Heritage"/>
    <s v="Arquitetônico"/>
    <x v="0"/>
    <x v="9"/>
    <n v="0"/>
    <x v="3"/>
    <s v="MinasGerais"/>
    <n v="0"/>
    <n v="500000"/>
    <e v="#N/A"/>
    <e v="#N/A"/>
  </r>
  <r>
    <s v="National Fund for Culture"/>
    <n v="42178"/>
    <s v="Museu Histórico Corália Ventes Maluf"/>
    <s v="Cultural Heritage"/>
    <s v="Arquitetônico"/>
    <x v="0"/>
    <x v="9"/>
    <n v="0"/>
    <x v="3"/>
    <s v="MinasGerais"/>
    <n v="0"/>
    <n v="30000"/>
    <e v="#N/A"/>
    <e v="#N/A"/>
  </r>
  <r>
    <s v="National Fund for Culture"/>
    <n v="43129"/>
    <s v="Musica no Museu III."/>
    <s v="Music"/>
    <s v="Música Instrumental"/>
    <x v="4"/>
    <x v="9"/>
    <n v="0"/>
    <x v="5"/>
    <s v="RiodeJaneiro"/>
    <n v="0"/>
    <n v="100000"/>
    <e v="#N/A"/>
    <e v="#N/A"/>
  </r>
  <r>
    <s v="National Fund for Culture"/>
    <n v="55239"/>
    <s v="Norte de Mato Grosso"/>
    <s v="Integrated Arts"/>
    <s v="Cultura Popular"/>
    <x v="3"/>
    <x v="9"/>
    <n v="0"/>
    <x v="18"/>
    <s v="MatoGrosso"/>
    <n v="0"/>
    <n v="150000"/>
    <e v="#N/A"/>
    <e v="#N/A"/>
  </r>
  <r>
    <s v="National Fund for Culture"/>
    <n v="55055"/>
    <s v="Nossos Patrimônio Vivos"/>
    <s v="Cultural Heritage"/>
    <s v="História"/>
    <x v="1"/>
    <x v="9"/>
    <n v="0"/>
    <x v="4"/>
    <s v="Pernambuco"/>
    <n v="0"/>
    <n v="169947.94"/>
    <e v="#N/A"/>
    <e v="#N/A"/>
  </r>
  <r>
    <s v="National Fund for Culture"/>
    <n v="55426"/>
    <s v="Núcleo de Ação Cultural CEDECA Interlagos"/>
    <s v="Integrated Arts"/>
    <s v="Artes Integradas"/>
    <x v="1"/>
    <x v="9"/>
    <n v="0"/>
    <x v="12"/>
    <s v="SãoPaulo"/>
    <n v="0"/>
    <n v="180000"/>
    <e v="#N/A"/>
    <e v="#N/A"/>
  </r>
  <r>
    <s v="National Fund for Culture"/>
    <n v="55246"/>
    <s v="Núcleo de Cultura e Educação dos Povos do Mar"/>
    <s v="Cultural Heritage"/>
    <s v="História"/>
    <x v="1"/>
    <x v="9"/>
    <n v="0"/>
    <x v="12"/>
    <s v="SãoPaulo"/>
    <n v="0"/>
    <n v="150000"/>
    <e v="#N/A"/>
    <e v="#N/A"/>
  </r>
  <r>
    <s v="National Fund for Culture"/>
    <n v="63181"/>
    <s v="Nucleo de Produção Audiovisual do Grupo Nós do Morro"/>
    <s v="Integrated Arts"/>
    <s v="Artes Integradas"/>
    <x v="1"/>
    <x v="9"/>
    <n v="0"/>
    <x v="5"/>
    <s v="RiodeJaneiro"/>
    <n v="0"/>
    <n v="150000"/>
    <e v="#N/A"/>
    <e v="#N/A"/>
  </r>
  <r>
    <s v="National Fund for Culture"/>
    <n v="43773"/>
    <s v="O Ballet Passo a Passo"/>
    <s v="Performing Arts"/>
    <s v="Dança"/>
    <x v="3"/>
    <x v="9"/>
    <n v="0"/>
    <x v="23"/>
    <s v="Rondônia"/>
    <n v="0"/>
    <n v="14680"/>
    <e v="#N/A"/>
    <e v="#N/A"/>
  </r>
  <r>
    <s v="National Fund for Culture"/>
    <n v="55367"/>
    <s v="O Som das Comunidades"/>
    <s v="Audiovisual"/>
    <s v="Multimídia"/>
    <x v="5"/>
    <x v="9"/>
    <n v="0"/>
    <x v="5"/>
    <s v="RiodeJaneiro"/>
    <n v="0"/>
    <n v="143988.85"/>
    <e v="#N/A"/>
    <e v="#N/A"/>
  </r>
  <r>
    <s v="National Fund for Culture"/>
    <n v="47155"/>
    <s v="Obras de Assistência Social da Arquidiocese de Brasília"/>
    <s v="Cultural Heritage"/>
    <s v="Arquitetônico"/>
    <x v="0"/>
    <x v="9"/>
    <n v="0"/>
    <x v="1"/>
    <s v="DistritoFederal"/>
    <n v="0"/>
    <n v="2248693.5699999998"/>
    <e v="#N/A"/>
    <e v="#N/A"/>
  </r>
  <r>
    <s v="National Fund for Culture"/>
    <n v="44561"/>
    <s v="Obras iniciais para ocupação do Prédio Anexo"/>
    <s v="Cultural Heritage"/>
    <s v="Arquitetônico"/>
    <x v="0"/>
    <x v="9"/>
    <n v="0"/>
    <x v="5"/>
    <s v="RiodeJaneiro"/>
    <n v="0"/>
    <n v="480000"/>
    <e v="#N/A"/>
    <e v="#N/A"/>
  </r>
  <r>
    <s v="National Fund for Culture"/>
    <n v="55337"/>
    <s v="Oficina de ComunicaÃ§Ã£o ComunitÃ¡ria"/>
    <s v="Audiovisual"/>
    <s v="Produção Radiofônica"/>
    <x v="2"/>
    <x v="9"/>
    <n v="0"/>
    <x v="5"/>
    <s v="RiodeJaneiro"/>
    <n v="0"/>
    <n v="170000"/>
    <e v="#N/A"/>
    <e v="#N/A"/>
  </r>
  <r>
    <s v="National Fund for Culture"/>
    <n v="41565"/>
    <s v="Oficina de restauração - Teresina / PI"/>
    <s v="Cultural Heritage"/>
    <s v="Arquitetônico"/>
    <x v="0"/>
    <x v="9"/>
    <n v="0"/>
    <x v="10"/>
    <s v="Piauí"/>
    <n v="0"/>
    <n v="40029.879999999997"/>
    <e v="#N/A"/>
    <e v="#N/A"/>
  </r>
  <r>
    <s v="National Fund for Culture"/>
    <n v="55310"/>
    <s v="Oficinas de Arte da Casa das Artes da Mangueira"/>
    <s v="Performing Arts"/>
    <s v="Dança"/>
    <x v="3"/>
    <x v="9"/>
    <n v="0"/>
    <x v="5"/>
    <s v="RiodeJaneiro"/>
    <n v="0"/>
    <n v="170000"/>
    <e v="#N/A"/>
    <e v="#N/A"/>
  </r>
  <r>
    <s v="National Fund for Culture"/>
    <n v="55110"/>
    <s v="Oficinas de Arte da Casa das Artes de Vila Isabel "/>
    <s v="Music"/>
    <s v="Música Popular"/>
    <x v="4"/>
    <x v="9"/>
    <n v="0"/>
    <x v="5"/>
    <s v="RiodeJaneiro"/>
    <n v="0"/>
    <n v="150000"/>
    <e v="#N/A"/>
    <e v="#N/A"/>
  </r>
  <r>
    <s v="National Fund for Culture"/>
    <n v="44062"/>
    <s v="Oficinas de Avaliação de Inventário de Referências Culturais"/>
    <s v="Cultural Heritage"/>
    <s v="História"/>
    <x v="1"/>
    <x v="9"/>
    <n v="0"/>
    <x v="1"/>
    <s v="DistritoFederal"/>
    <n v="0"/>
    <n v="80000"/>
    <e v="#N/A"/>
    <e v="#N/A"/>
  </r>
  <r>
    <s v="National Fund for Culture"/>
    <n v="55361"/>
    <s v="Orquestra de Violinos"/>
    <s v="Music"/>
    <s v="Orquestra"/>
    <x v="4"/>
    <x v="9"/>
    <n v="0"/>
    <x v="5"/>
    <s v="RiodeJaneiro"/>
    <n v="0"/>
    <n v="149992"/>
    <e v="#N/A"/>
    <e v="#N/A"/>
  </r>
  <r>
    <s v="National Fund for Culture"/>
    <n v="42454"/>
    <s v="Orquestra Experimental da UFOP: Núcleo de Criação, Pesquisa e Repertório "/>
    <s v="Music"/>
    <s v="Música Popular"/>
    <x v="4"/>
    <x v="9"/>
    <n v="0"/>
    <x v="3"/>
    <s v="MinasGerais"/>
    <n v="0"/>
    <n v="100000"/>
    <e v="#N/A"/>
    <e v="#N/A"/>
  </r>
  <r>
    <s v="National Fund for Culture"/>
    <n v="42456"/>
    <s v="Orquestra Jovem Palácio da Artes"/>
    <s v="Music"/>
    <s v="Música Popular"/>
    <x v="4"/>
    <x v="9"/>
    <n v="0"/>
    <x v="3"/>
    <s v="MinasGerais"/>
    <n v="0"/>
    <n v="172289.6"/>
    <e v="#N/A"/>
    <e v="#N/A"/>
  </r>
  <r>
    <s v="National Fund for Culture"/>
    <n v="42438"/>
    <s v="PARADA DO ORGULHO GLBT - RIO 2004 (9º) "/>
    <s v="Integrated Arts"/>
    <s v="Artes Integradas"/>
    <x v="1"/>
    <x v="9"/>
    <n v="0"/>
    <x v="5"/>
    <s v="RiodeJaneiro"/>
    <n v="0"/>
    <n v="240320"/>
    <e v="#N/A"/>
    <e v="#N/A"/>
  </r>
  <r>
    <s v="National Fund for Culture"/>
    <n v="55276"/>
    <s v="PARA'IWA - Multivisual Net"/>
    <s v="Audiovisual"/>
    <s v="Multimídia"/>
    <x v="5"/>
    <x v="9"/>
    <n v="0"/>
    <x v="8"/>
    <s v="Paraíba"/>
    <n v="0"/>
    <n v="150000"/>
    <e v="#N/A"/>
    <e v="#N/A"/>
  </r>
  <r>
    <s v="National Fund for Culture"/>
    <n v="55333"/>
    <s v="Partilhando Arte e Cultura"/>
    <s v="Integrated Arts"/>
    <s v="Multimídia"/>
    <x v="5"/>
    <x v="9"/>
    <n v="0"/>
    <x v="12"/>
    <s v="SãoPaulo"/>
    <n v="0"/>
    <n v="93746.59"/>
    <e v="#N/A"/>
    <e v="#N/A"/>
  </r>
  <r>
    <s v="National Fund for Culture"/>
    <n v="55252"/>
    <s v="Pilares de Um Recife"/>
    <s v="Performing Arts"/>
    <s v="Ópera"/>
    <x v="6"/>
    <x v="9"/>
    <n v="0"/>
    <x v="4"/>
    <s v="Pernambuco"/>
    <n v="0"/>
    <n v="150000"/>
    <e v="#N/A"/>
    <e v="#N/A"/>
  </r>
  <r>
    <s v="National Fund for Culture"/>
    <n v="42856"/>
    <s v="PIXINGUINHA"/>
    <s v="Music"/>
    <s v="Música Popular"/>
    <x v="4"/>
    <x v="9"/>
    <n v="0"/>
    <x v="5"/>
    <s v="RiodeJaneiro"/>
    <n v="0"/>
    <n v="1002015.78"/>
    <e v="#N/A"/>
    <e v="#N/A"/>
  </r>
  <r>
    <s v="National Fund for Culture"/>
    <n v="46642"/>
    <s v="Plano de atividades da Bienal de São Paulo"/>
    <s v="Visual Arts"/>
    <s v="Plásticas"/>
    <x v="2"/>
    <x v="9"/>
    <n v="0"/>
    <x v="12"/>
    <s v="SãoPaulo"/>
    <n v="0"/>
    <n v="1282282"/>
    <e v="#N/A"/>
    <e v="#N/A"/>
  </r>
  <r>
    <s v="National Fund for Culture"/>
    <n v="41048"/>
    <s v="Plano Emergencial de Duplicação do Acervo Cinédia"/>
    <s v="Audiovisual"/>
    <s v="Multimídia"/>
    <x v="5"/>
    <x v="9"/>
    <n v="0"/>
    <x v="5"/>
    <s v="RiodeJaneiro"/>
    <n v="0"/>
    <n v="68489.820000000007"/>
    <e v="#N/A"/>
    <e v="#N/A"/>
  </r>
  <r>
    <s v="National Fund for Culture"/>
    <n v="55250"/>
    <s v="Pojeto CUCA (Centro Universitários de Cultura e Arte) Rio de Janeiro"/>
    <s v="Integrated Arts"/>
    <s v="Artes Integradas"/>
    <x v="1"/>
    <x v="9"/>
    <n v="0"/>
    <x v="5"/>
    <s v="RiodeJaneiro"/>
    <n v="0"/>
    <n v="147660"/>
    <e v="#N/A"/>
    <e v="#N/A"/>
  </r>
  <r>
    <s v="National Fund for Culture"/>
    <n v="55403"/>
    <s v="Poleiro dos Anjos"/>
    <s v="Integrated Arts"/>
    <s v="Artes Integradas"/>
    <x v="1"/>
    <x v="9"/>
    <n v="0"/>
    <x v="20"/>
    <s v="Alagoas"/>
    <n v="0"/>
    <n v="175000"/>
    <e v="#N/A"/>
    <e v="#N/A"/>
  </r>
  <r>
    <s v="National Fund for Culture"/>
    <n v="55051"/>
    <s v="Pólo Apac de Artes Visuais e Música"/>
    <s v="Music"/>
    <s v="Música Popular"/>
    <x v="4"/>
    <x v="9"/>
    <n v="0"/>
    <x v="9"/>
    <s v="Paraná"/>
    <n v="0"/>
    <n v="187500"/>
    <e v="#N/A"/>
    <e v="#N/A"/>
  </r>
  <r>
    <s v="National Fund for Culture"/>
    <n v="45623"/>
    <s v="Ponte entre Povos - Givaynihkis Parikwene - Tumukumac Oremi"/>
    <s v="Cultural Heritage"/>
    <s v="Cultura Indígena"/>
    <x v="3"/>
    <x v="9"/>
    <n v="0"/>
    <x v="12"/>
    <s v="SãoPaulo"/>
    <n v="0"/>
    <n v="200000"/>
    <e v="#N/A"/>
    <e v="#N/A"/>
  </r>
  <r>
    <s v="National Fund for Culture"/>
    <n v="55260"/>
    <s v="Ponto de Cultura - Estrela de Ouro"/>
    <s v="Integrated Arts"/>
    <s v="Artes Integradas"/>
    <x v="1"/>
    <x v="9"/>
    <n v="0"/>
    <x v="4"/>
    <s v="Pernambuco"/>
    <n v="0"/>
    <n v="150000"/>
    <e v="#N/A"/>
    <e v="#N/A"/>
  </r>
  <r>
    <s v="National Fund for Culture"/>
    <n v="55432"/>
    <s v="Ponto de Cultura CIDS - VG"/>
    <s v="Audiovisual"/>
    <s v="Multimídia"/>
    <x v="5"/>
    <x v="9"/>
    <n v="0"/>
    <x v="5"/>
    <s v="RiodeJaneiro"/>
    <n v="0"/>
    <n v="170000"/>
    <e v="#N/A"/>
    <e v="#N/A"/>
  </r>
  <r>
    <s v="National Fund for Culture"/>
    <n v="55427"/>
    <s v="Ponto de Cultura Ideário"/>
    <s v="Audiovisual"/>
    <s v="Videofonográfica"/>
    <x v="0"/>
    <x v="9"/>
    <n v="0"/>
    <x v="20"/>
    <s v="Alagoas"/>
    <n v="0"/>
    <n v="150000"/>
    <e v="#N/A"/>
    <e v="#N/A"/>
  </r>
  <r>
    <s v="National Fund for Culture"/>
    <n v="55188"/>
    <s v="Ponto de cultura Memórias de Santa"/>
    <s v="Cultural Heritage"/>
    <s v="Arquitetônico"/>
    <x v="0"/>
    <x v="9"/>
    <n v="0"/>
    <x v="5"/>
    <s v="RiodeJaneiro"/>
    <n v="0"/>
    <n v="155000"/>
    <e v="#N/A"/>
    <e v="#N/A"/>
  </r>
  <r>
    <s v="National Fund for Culture"/>
    <n v="55266"/>
    <s v="Ponto de Cultura na UMES"/>
    <s v="Performing Arts"/>
    <s v="Teatro"/>
    <x v="0"/>
    <x v="9"/>
    <n v="0"/>
    <x v="12"/>
    <s v="SãoPaulo"/>
    <n v="0"/>
    <n v="24934"/>
    <e v="#N/A"/>
    <e v="#N/A"/>
  </r>
  <r>
    <s v="National Fund for Culture"/>
    <n v="55258"/>
    <s v="Ponto de Cultura Papo Cabeça"/>
    <s v="Audiovisual"/>
    <s v="Produção Radiofônica"/>
    <x v="2"/>
    <x v="9"/>
    <n v="0"/>
    <x v="5"/>
    <s v="RiodeJaneiro"/>
    <n v="0"/>
    <n v="150000"/>
    <e v="#N/A"/>
    <e v="#N/A"/>
  </r>
  <r>
    <s v="National Fund for Culture"/>
    <n v="43595"/>
    <s v="Prêmio cultural Sérgio Motta (V)"/>
    <s v="Audiovisual"/>
    <s v="Formação /Pesquisa/Informação"/>
    <x v="3"/>
    <x v="9"/>
    <n v="0"/>
    <x v="12"/>
    <s v="SãoPaulo"/>
    <n v="0"/>
    <n v="66000"/>
    <e v="#N/A"/>
    <e v="#N/A"/>
  </r>
  <r>
    <s v="National Fund for Culture"/>
    <n v="42928"/>
    <s v="PRÊMIO FUNARTE DE DRAMATURGIA/2004"/>
    <s v="Performing Arts"/>
    <s v="Teatro"/>
    <x v="0"/>
    <x v="9"/>
    <n v="0"/>
    <x v="5"/>
    <s v="RiodeJaneiro"/>
    <n v="0"/>
    <n v="500000"/>
    <e v="#N/A"/>
    <e v="#N/A"/>
  </r>
  <r>
    <s v="National Fund for Culture"/>
    <n v="42930"/>
    <s v="PRÊMIO FUNARTE DE ESTÍMULO AO CIRCO 2004."/>
    <s v="Performing Arts"/>
    <s v="Circo"/>
    <x v="3"/>
    <x v="9"/>
    <n v="0"/>
    <x v="5"/>
    <s v="RiodeJaneiro"/>
    <n v="0"/>
    <n v="400000"/>
    <e v="#N/A"/>
    <e v="#N/A"/>
  </r>
  <r>
    <s v="National Fund for Culture"/>
    <n v="44646"/>
    <s v="Prêmio Funarte de Estímulo ao Circo/2004"/>
    <s v="Performing Arts"/>
    <s v="Circo"/>
    <x v="3"/>
    <x v="9"/>
    <n v="0"/>
    <x v="5"/>
    <s v="RiodeJaneiro"/>
    <n v="0"/>
    <n v="600000"/>
    <e v="#N/A"/>
    <e v="#N/A"/>
  </r>
  <r>
    <s v="National Fund for Culture"/>
    <n v="42545"/>
    <s v="Preservação da Memória da Antiga Escola Bom Conselho"/>
    <s v="Cultural Heritage"/>
    <s v="Arquitetônico"/>
    <x v="0"/>
    <x v="9"/>
    <n v="0"/>
    <x v="0"/>
    <s v="RioGrandedoSul"/>
    <n v="0"/>
    <n v="70000"/>
    <e v="#N/A"/>
    <e v="#N/A"/>
  </r>
  <r>
    <s v="National Fund for Culture"/>
    <n v="42820"/>
    <s v="Preservação de Bens do Patrimônio Histórico e Artístico Nacional (1ª Etapa)"/>
    <s v="Cultural Heritage"/>
    <s v="Arquitetônico"/>
    <x v="0"/>
    <x v="9"/>
    <n v="0"/>
    <x v="1"/>
    <s v="DistritoFederal"/>
    <n v="0"/>
    <n v="7445556.9400000004"/>
    <e v="#N/A"/>
    <e v="#N/A"/>
  </r>
  <r>
    <s v="National Fund for Culture"/>
    <n v="42442"/>
    <s v="Preservação do Acervo e das Galerias do Museu Casa do Pontal"/>
    <s v="Cultural Heritage"/>
    <s v="Acervos Museológicos"/>
    <x v="0"/>
    <x v="9"/>
    <n v="0"/>
    <x v="5"/>
    <s v="RiodeJaneiro"/>
    <n v="0"/>
    <n v="170000"/>
    <e v="#N/A"/>
    <e v="#N/A"/>
  </r>
  <r>
    <s v="National Fund for Culture"/>
    <n v="35086"/>
    <s v="PRESERVAÇÃO DO MEMORIAL JK "/>
    <s v="Cultural Heritage"/>
    <s v="Arquitetônico"/>
    <x v="0"/>
    <x v="9"/>
    <n v="0"/>
    <x v="1"/>
    <s v="DistritoFederal"/>
    <n v="0"/>
    <n v="800000"/>
    <e v="#N/A"/>
    <e v="#N/A"/>
  </r>
  <r>
    <s v="National Fund for Culture"/>
    <n v="41865"/>
    <s v="Preservação do Memorial-JK."/>
    <s v="Cultural Heritage"/>
    <s v="Arquitetônico"/>
    <x v="0"/>
    <x v="9"/>
    <n v="0"/>
    <x v="1"/>
    <s v="DistritoFederal"/>
    <n v="0"/>
    <n v="649600"/>
    <e v="#N/A"/>
    <e v="#N/A"/>
  </r>
  <r>
    <s v="National Fund for Culture"/>
    <n v="42530"/>
    <s v="Preservação e Recuperação da Casa Pia e Colégio dos Órfãos de São Joaquim"/>
    <s v="Cultural Heritage"/>
    <s v="Arquitetônico"/>
    <x v="0"/>
    <x v="9"/>
    <n v="0"/>
    <x v="21"/>
    <s v="Bahia"/>
    <n v="0"/>
    <n v="932328.22"/>
    <e v="#N/A"/>
    <e v="#N/A"/>
  </r>
  <r>
    <s v="National Fund for Culture"/>
    <n v="43511"/>
    <s v="PRIMEIRO PLANO 2004 - FESTIVAL DE CINEMA DE JUIZ DE FORA"/>
    <s v="Audiovisual"/>
    <s v="Formação /Pesquisa/Informação"/>
    <x v="3"/>
    <x v="9"/>
    <n v="0"/>
    <x v="3"/>
    <s v="MinasGerais"/>
    <n v="0"/>
    <n v="50000"/>
    <e v="#N/A"/>
    <e v="#N/A"/>
  </r>
  <r>
    <s v="National Fund for Culture"/>
    <n v="45429"/>
    <s v="Programa SAV/Minc - Forcine de apoio à produção de trabalhos de conclusão 2004"/>
    <s v="Audiovisual"/>
    <s v="Formação /Pesquisa/Informação"/>
    <x v="3"/>
    <x v="9"/>
    <n v="0"/>
    <x v="12"/>
    <s v="SãoPaulo"/>
    <n v="0"/>
    <n v="150000"/>
    <e v="#N/A"/>
    <e v="#N/A"/>
  </r>
  <r>
    <s v="National Fund for Culture"/>
    <n v="43429"/>
    <s v="PROJETO ANIMAÇÃO"/>
    <s v="Audiovisual"/>
    <s v="Formação /Pesquisa/Informação"/>
    <x v="3"/>
    <x v="9"/>
    <n v="0"/>
    <x v="16"/>
    <s v="EspíritoSanto"/>
    <n v="0"/>
    <n v="40000"/>
    <e v="#N/A"/>
    <e v="#N/A"/>
  </r>
  <r>
    <s v="National Fund for Culture"/>
    <n v="41962"/>
    <s v="Projeto Arte Educação"/>
    <s v="Integrated Arts"/>
    <s v="Artes Integradas"/>
    <x v="1"/>
    <x v="9"/>
    <n v="0"/>
    <x v="14"/>
    <s v="Goiás"/>
    <n v="0"/>
    <n v="50000"/>
    <e v="#N/A"/>
    <e v="#N/A"/>
  </r>
  <r>
    <s v="National Fund for Culture"/>
    <n v="45404"/>
    <s v="Projeto CUCA"/>
    <s v="Integrated Arts"/>
    <s v="Artes Integradas"/>
    <x v="1"/>
    <x v="9"/>
    <n v="0"/>
    <x v="16"/>
    <s v="EspíritoSanto"/>
    <n v="0"/>
    <n v="150000"/>
    <e v="#N/A"/>
    <e v="#N/A"/>
  </r>
  <r>
    <s v="National Fund for Culture"/>
    <n v="55253"/>
    <s v="Projeto CUCA (Centros Universitários de Cultura e Arte) Pernambuco"/>
    <s v="Audiovisual"/>
    <s v="Exibição Cinematográfica"/>
    <x v="1"/>
    <x v="9"/>
    <n v="0"/>
    <x v="12"/>
    <s v="SãoPaulo"/>
    <n v="0"/>
    <n v="150000"/>
    <e v="#N/A"/>
    <e v="#N/A"/>
  </r>
  <r>
    <s v="National Fund for Culture"/>
    <n v="55185"/>
    <s v="Projeto CUCA (Centros Universitários de Cultura e Arte) São Paulo"/>
    <s v="Integrated Arts"/>
    <s v="Artes Integradas"/>
    <x v="1"/>
    <x v="9"/>
    <n v="0"/>
    <x v="12"/>
    <s v="SãoPaulo"/>
    <n v="0"/>
    <n v="150000"/>
    <e v="#N/A"/>
    <e v="#N/A"/>
  </r>
  <r>
    <s v="National Fund for Culture"/>
    <n v="55290"/>
    <s v="Projeto Escola de Artes"/>
    <s v="Cultural Heritage"/>
    <s v="Artesanato/Folclore"/>
    <x v="1"/>
    <x v="9"/>
    <n v="0"/>
    <x v="6"/>
    <s v="Ceará"/>
    <n v="0"/>
    <n v="171014.46"/>
    <e v="#N/A"/>
    <e v="#N/A"/>
  </r>
  <r>
    <s v="National Fund for Culture"/>
    <n v="55334"/>
    <s v="Projeto Manguerê"/>
    <s v="Performing Arts"/>
    <s v="Dança"/>
    <x v="3"/>
    <x v="9"/>
    <n v="0"/>
    <x v="16"/>
    <s v="EspíritoSanto"/>
    <n v="0"/>
    <n v="149886.45000000001"/>
    <e v="#N/A"/>
    <e v="#N/A"/>
  </r>
  <r>
    <s v="National Fund for Culture"/>
    <n v="43428"/>
    <s v="PROJETO SETORIAL DE PROMOÇÃO DE EXPORTAÇÕES"/>
    <s v="Audiovisual"/>
    <s v="Produção Televisiva"/>
    <x v="2"/>
    <x v="9"/>
    <n v="0"/>
    <x v="5"/>
    <s v="RiodeJaneiro"/>
    <n v="0"/>
    <n v="1500000"/>
    <e v="#N/A"/>
    <e v="#N/A"/>
  </r>
  <r>
    <s v="National Fund for Culture"/>
    <n v="45197"/>
    <s v="Projetos Artísticos e Culturais"/>
    <s v="Integrated Arts"/>
    <s v="Artes Integradas"/>
    <x v="1"/>
    <x v="9"/>
    <n v="0"/>
    <x v="3"/>
    <s v="MinasGerais"/>
    <n v="0"/>
    <n v="30000"/>
    <e v="#N/A"/>
    <e v="#N/A"/>
  </r>
  <r>
    <s v="National Fund for Culture"/>
    <n v="43261"/>
    <s v="Promoção de eventos museológicos"/>
    <s v="Cultural Heritage"/>
    <s v="Museu"/>
    <x v="2"/>
    <x v="9"/>
    <n v="0"/>
    <x v="1"/>
    <s v="DistritoFederal"/>
    <n v="0"/>
    <n v="798980.9"/>
    <e v="#N/A"/>
    <e v="#N/A"/>
  </r>
  <r>
    <s v="National Fund for Culture"/>
    <n v="66553"/>
    <s v="Protagonistas de cultura: sensibilização, participação e protagonismo cultural brasileiro."/>
    <s v="Integrated Arts"/>
    <s v="Artes Integradas"/>
    <x v="1"/>
    <x v="9"/>
    <n v="0"/>
    <x v="12"/>
    <s v="SãoPaulo"/>
    <n v="0"/>
    <n v="93750"/>
    <e v="#N/A"/>
    <e v="#N/A"/>
  </r>
  <r>
    <s v="National Fund for Culture"/>
    <n v="47122"/>
    <s v="Rede Cultural da Terra"/>
    <s v="Cultural Heritage"/>
    <s v="Arquitetônico"/>
    <x v="0"/>
    <x v="9"/>
    <n v="0"/>
    <x v="12"/>
    <s v="SãoPaulo"/>
    <n v="0"/>
    <n v="249533.6"/>
    <e v="#N/A"/>
    <e v="#N/A"/>
  </r>
  <r>
    <s v="National Fund for Culture"/>
    <n v="42855"/>
    <s v="Rede Nacional de Artes Visuais"/>
    <s v="Audiovisual"/>
    <s v="Multimídia"/>
    <x v="5"/>
    <x v="9"/>
    <n v="0"/>
    <x v="5"/>
    <s v="RiodeJaneiro"/>
    <n v="0"/>
    <n v="400000"/>
    <e v="#N/A"/>
    <e v="#N/A"/>
  </r>
  <r>
    <s v="National Fund for Culture"/>
    <n v="41470"/>
    <s v="Reencontro com a Cultura Brasileira &quot;BOI ARUÁ&quot;"/>
    <s v="Audiovisual"/>
    <s v="Produção Cinematográfica"/>
    <x v="2"/>
    <x v="9"/>
    <n v="0"/>
    <x v="21"/>
    <s v="Bahia"/>
    <n v="0"/>
    <n v="34235"/>
    <e v="#N/A"/>
    <e v="#N/A"/>
  </r>
  <r>
    <s v="National Fund for Culture"/>
    <n v="42821"/>
    <s v="REESTRUTURAÇÃO DOS ACERVOS DO MUSEU DA IMAGEM E DO SOM DE CAMPINAS"/>
    <s v="Audiovisual"/>
    <s v="Preservação/Restauração da Memória Cinematográfica"/>
    <x v="0"/>
    <x v="9"/>
    <n v="0"/>
    <x v="12"/>
    <s v="SãoPaulo"/>
    <n v="0"/>
    <n v="48000"/>
    <e v="#N/A"/>
    <e v="#N/A"/>
  </r>
  <r>
    <s v="National Fund for Culture"/>
    <n v="45426"/>
    <s v="Reestruturação dos Processos Administrativos, do Banco de Dados do acervo do Museu Casa do Pontal"/>
    <s v="Cultural Heritage"/>
    <s v="Museu"/>
    <x v="2"/>
    <x v="9"/>
    <n v="0"/>
    <x v="5"/>
    <s v="RiodeJaneiro"/>
    <n v="0"/>
    <n v="80000"/>
    <e v="#N/A"/>
    <e v="#N/A"/>
  </r>
  <r>
    <s v="National Fund for Culture"/>
    <n v="43347"/>
    <s v="Reforma de Área Edificada na EMEI Carmelita Rocha "/>
    <s v="Cultural Heritage"/>
    <s v="Arquitetônico"/>
    <x v="0"/>
    <x v="9"/>
    <n v="0"/>
    <x v="12"/>
    <s v="SãoPaulo"/>
    <n v="0"/>
    <n v="60000"/>
    <e v="#N/A"/>
    <e v="#N/A"/>
  </r>
  <r>
    <s v="National Fund for Culture"/>
    <n v="41292"/>
    <s v="Reforma do Museu Municipal de Nova Era / MG"/>
    <s v="Cultural Heritage"/>
    <s v="Arquitetônico"/>
    <x v="0"/>
    <x v="9"/>
    <n v="0"/>
    <x v="3"/>
    <s v="MinasGerais"/>
    <n v="0"/>
    <n v="25000"/>
    <e v="#N/A"/>
    <e v="#N/A"/>
  </r>
  <r>
    <s v="National Fund for Culture"/>
    <n v="41728"/>
    <s v="Reforma e Ampliação do Anfiteatro do Colégio Cenecista de Nossa de Nossa Senhora do Bom Concelho"/>
    <s v="Cultural Heritage"/>
    <s v="Arquitetônico"/>
    <x v="0"/>
    <x v="9"/>
    <n v="0"/>
    <x v="20"/>
    <s v="Alagoas"/>
    <n v="0"/>
    <n v="300000"/>
    <e v="#N/A"/>
    <e v="#N/A"/>
  </r>
  <r>
    <s v="National Fund for Culture"/>
    <n v="42070"/>
    <s v="Reforma e Ampliação do Espaço das Artes Machado Bitencourt"/>
    <s v="Cultural Heritage"/>
    <s v="Arquitetônico"/>
    <x v="0"/>
    <x v="9"/>
    <n v="0"/>
    <x v="8"/>
    <s v="Paraíba"/>
    <n v="0"/>
    <n v="80000"/>
    <e v="#N/A"/>
    <e v="#N/A"/>
  </r>
  <r>
    <s v="National Fund for Culture"/>
    <n v="40222"/>
    <s v="Registro da Cultura Musical dos Povos Indígenas Yudjá e Panará"/>
    <s v="Cultural Heritage"/>
    <s v="Cultura Indígena"/>
    <x v="3"/>
    <x v="9"/>
    <n v="0"/>
    <x v="12"/>
    <s v="SãoPaulo"/>
    <n v="0"/>
    <n v="283726.12"/>
    <e v="#N/A"/>
    <e v="#N/A"/>
  </r>
  <r>
    <s v="National Fund for Culture"/>
    <n v="43568"/>
    <s v="REGISTRO DO SAMBA DE RODA DO RECÔNCAVO BAIANO"/>
    <s v="Integrated Arts"/>
    <s v="Artes Integradas"/>
    <x v="1"/>
    <x v="9"/>
    <n v="0"/>
    <x v="1"/>
    <s v="DistritoFederal"/>
    <n v="0"/>
    <n v="137447.94"/>
    <e v="#N/A"/>
    <e v="#N/A"/>
  </r>
  <r>
    <s v="National Fund for Culture"/>
    <n v="55371"/>
    <s v="Resgate da Cultura Camponesa Como Instrumento de Identidade do Homem do Campo"/>
    <s v="Audiovisual"/>
    <s v="Produção Radiofônica"/>
    <x v="2"/>
    <x v="9"/>
    <n v="0"/>
    <x v="12"/>
    <s v="SãoPaulo"/>
    <n v="0"/>
    <n v="93750"/>
    <e v="#N/A"/>
    <e v="#N/A"/>
  </r>
  <r>
    <s v="National Fund for Culture"/>
    <n v="61907"/>
    <s v="Resgate e Conhecimento da Cultura Camponesa (São Miguel do Iguaçu - PR)"/>
    <s v="Integrated Arts"/>
    <s v="Artes Integradas"/>
    <x v="1"/>
    <x v="9"/>
    <n v="0"/>
    <x v="12"/>
    <s v="SãoPaulo"/>
    <n v="0"/>
    <n v="93750"/>
    <e v="#N/A"/>
    <e v="#N/A"/>
  </r>
  <r>
    <s v="National Fund for Culture"/>
    <n v="55320"/>
    <s v="Resgate e Conhecimento da Cultura no Meio Rural(Cantagalo - PR)"/>
    <s v="Integrated Arts"/>
    <s v="Multimídia"/>
    <x v="5"/>
    <x v="9"/>
    <n v="0"/>
    <x v="12"/>
    <s v="SãoPaulo"/>
    <n v="0"/>
    <n v="93750"/>
    <e v="#N/A"/>
    <e v="#N/A"/>
  </r>
  <r>
    <s v="National Fund for Culture"/>
    <n v="42356"/>
    <s v="Restauração das Pinturas Murais e Conserv. do Museu Hist. de Santa Catarina - Palácio Cruz e Sousa"/>
    <s v="Cultural Heritage"/>
    <s v="Arquitetônico"/>
    <x v="0"/>
    <x v="9"/>
    <n v="0"/>
    <x v="22"/>
    <s v="SantaCatarina"/>
    <n v="0"/>
    <n v="160000"/>
    <e v="#N/A"/>
    <e v="#N/A"/>
  </r>
  <r>
    <s v="National Fund for Culture"/>
    <n v="33630"/>
    <s v="RESTAURAÇÃO DO MUSEU DE VARPA"/>
    <s v="Cultural Heritage"/>
    <s v="Arquitetônico"/>
    <x v="0"/>
    <x v="9"/>
    <n v="0"/>
    <x v="12"/>
    <s v="SãoPaulo"/>
    <n v="0"/>
    <n v="151446.35999999999"/>
    <e v="#N/A"/>
    <e v="#N/A"/>
  </r>
  <r>
    <s v="National Fund for Culture"/>
    <n v="42172"/>
    <s v="Restauração do Solar da Baronesa de Dourados - 1ª Fase "/>
    <s v="Cultural Heritage"/>
    <s v="Arquitetônico"/>
    <x v="0"/>
    <x v="9"/>
    <n v="0"/>
    <x v="12"/>
    <s v="SãoPaulo"/>
    <n v="0"/>
    <n v="144000"/>
    <e v="#N/A"/>
    <e v="#N/A"/>
  </r>
  <r>
    <s v="National Fund for Culture"/>
    <n v="40171"/>
    <s v="Restauração Global do Casarão do Chá"/>
    <s v="Cultural Heritage"/>
    <s v="Arquitetônico"/>
    <x v="0"/>
    <x v="9"/>
    <n v="0"/>
    <x v="12"/>
    <s v="SãoPaulo"/>
    <n v="0"/>
    <n v="216077.11"/>
    <e v="#N/A"/>
    <e v="#N/A"/>
  </r>
  <r>
    <s v="National Fund for Culture"/>
    <n v="41359"/>
    <s v="Revista do Cinema Brasileiro"/>
    <s v="Audiovisual"/>
    <s v="Produção Televisiva"/>
    <x v="2"/>
    <x v="9"/>
    <n v="0"/>
    <x v="5"/>
    <s v="RiodeJaneiro"/>
    <n v="0"/>
    <n v="125000"/>
    <e v="#N/A"/>
    <e v="#N/A"/>
  </r>
  <r>
    <s v="National Fund for Culture"/>
    <n v="43598"/>
    <s v="REVISTA DO PATRIMÔNIO - PATRIMÔNIO IMATERIAL - IDENTIFICAÇÃO, REGISTRO E SALVAGUARDA."/>
    <s v="Humanities"/>
    <s v="Periódicos"/>
    <x v="4"/>
    <x v="9"/>
    <n v="0"/>
    <x v="1"/>
    <s v="DistritoFederal"/>
    <n v="0"/>
    <n v="112000"/>
    <e v="#N/A"/>
    <e v="#N/A"/>
  </r>
  <r>
    <s v="National Fund for Culture"/>
    <n v="46254"/>
    <s v="REVISTA SINOPSE"/>
    <s v="Audiovisual"/>
    <s v="Formação /Pesquisa/Informação"/>
    <x v="3"/>
    <x v="9"/>
    <n v="0"/>
    <x v="12"/>
    <s v="SãoPaulo"/>
    <n v="0"/>
    <n v="38600"/>
    <e v="#N/A"/>
    <e v="#N/A"/>
  </r>
  <r>
    <s v="National Fund for Culture"/>
    <n v="42273"/>
    <s v="Rio São francisco no Cinema"/>
    <s v="Audiovisual"/>
    <s v="Exibição Cinematográfica"/>
    <x v="1"/>
    <x v="9"/>
    <n v="0"/>
    <x v="1"/>
    <s v="DistritoFederal"/>
    <n v="0"/>
    <n v="45000"/>
    <e v="#N/A"/>
    <e v="#N/A"/>
  </r>
  <r>
    <s v="National Fund for Culture"/>
    <n v="42964"/>
    <s v="Rotas da Alforria - Trajetórias da População Afro-Descendente na Região de Cachoeira/BA"/>
    <s v="Integrated Arts"/>
    <s v="Artes Integradas"/>
    <x v="1"/>
    <x v="9"/>
    <n v="0"/>
    <x v="1"/>
    <s v="DistritoFederal"/>
    <n v="0"/>
    <n v="294166"/>
    <e v="#N/A"/>
    <e v="#N/A"/>
  </r>
  <r>
    <s v="National Fund for Culture"/>
    <n v="41475"/>
    <s v="Salão Internacional do Humor de Piracicaba / SP (31º)"/>
    <s v="Cultural Heritage"/>
    <s v="Artesanato/Folclore"/>
    <x v="1"/>
    <x v="9"/>
    <n v="0"/>
    <x v="12"/>
    <s v="SãoPaulo"/>
    <n v="0"/>
    <n v="200000"/>
    <e v="#N/A"/>
    <e v="#N/A"/>
  </r>
  <r>
    <s v="National Fund for Culture"/>
    <n v="44824"/>
    <s v="Salas de leitura - Fome de Livro na Quebrada"/>
    <s v="Humanities"/>
    <s v="Biblioteca"/>
    <x v="3"/>
    <x v="9"/>
    <n v="0"/>
    <x v="12"/>
    <s v="SãoPaulo"/>
    <n v="0"/>
    <n v="78859.88"/>
    <e v="#N/A"/>
    <e v="#N/A"/>
  </r>
  <r>
    <s v="National Fund for Culture"/>
    <n v="55115"/>
    <s v="Santo André Cultura Viva"/>
    <s v="Audiovisual"/>
    <s v="Multimídia"/>
    <x v="5"/>
    <x v="9"/>
    <n v="0"/>
    <x v="12"/>
    <s v="SãoPaulo"/>
    <n v="0"/>
    <n v="170000"/>
    <e v="#N/A"/>
    <e v="#N/A"/>
  </r>
  <r>
    <s v="National Fund for Culture"/>
    <n v="45658"/>
    <s v="Seminário do Audiovisual: Legislação e Mercado"/>
    <s v="Audiovisual"/>
    <s v="Formação /Pesquisa/Informação"/>
    <x v="3"/>
    <x v="9"/>
    <n v="0"/>
    <x v="12"/>
    <s v="SãoPaulo"/>
    <n v="0"/>
    <n v="70000"/>
    <e v="#N/A"/>
    <e v="#N/A"/>
  </r>
  <r>
    <s v="National Fund for Culture"/>
    <n v="43098"/>
    <s v="Seminário Internacional de Cinema"/>
    <s v="Audiovisual"/>
    <s v="Formação /Pesquisa/Informação"/>
    <x v="3"/>
    <x v="9"/>
    <n v="0"/>
    <x v="21"/>
    <s v="Bahia"/>
    <n v="0"/>
    <n v="360000"/>
    <e v="#N/A"/>
    <e v="#N/A"/>
  </r>
  <r>
    <s v="National Fund for Culture"/>
    <n v="41341"/>
    <s v="Seminário Nacional Cinema e Educação "/>
    <s v="Audiovisual"/>
    <s v="Formação /Pesquisa/Informação"/>
    <x v="3"/>
    <x v="9"/>
    <n v="0"/>
    <x v="3"/>
    <s v="MinasGerais"/>
    <n v="0"/>
    <n v="50000"/>
    <e v="#N/A"/>
    <e v="#N/A"/>
  </r>
  <r>
    <s v="National Fund for Culture"/>
    <n v="44819"/>
    <s v="Seminários internacionais de música ( XIX )"/>
    <s v="Music"/>
    <s v="Música Popular"/>
    <x v="4"/>
    <x v="9"/>
    <n v="0"/>
    <x v="21"/>
    <s v="Bahia"/>
    <n v="0"/>
    <n v="100000"/>
    <e v="#N/A"/>
    <e v="#N/A"/>
  </r>
  <r>
    <s v="National Fund for Culture"/>
    <n v="44061"/>
    <s v="Serviços emergenciais de proteção do prédio do Museu Nacional."/>
    <s v="Cultural Heritage"/>
    <s v="Museu"/>
    <x v="2"/>
    <x v="9"/>
    <n v="0"/>
    <x v="1"/>
    <s v="DistritoFederal"/>
    <n v="0"/>
    <n v="400000"/>
    <e v="#N/A"/>
    <e v="#N/A"/>
  </r>
  <r>
    <s v="National Fund for Culture"/>
    <n v="44160"/>
    <s v="Site do festival do Minuto"/>
    <s v="Audiovisual"/>
    <s v="Formação /Pesquisa/Informação"/>
    <x v="3"/>
    <x v="9"/>
    <n v="0"/>
    <x v="12"/>
    <s v="SãoPaulo"/>
    <n v="0"/>
    <n v="30000"/>
    <e v="#N/A"/>
    <e v="#N/A"/>
  </r>
  <r>
    <s v="National Fund for Culture"/>
    <n v="42512"/>
    <s v="Teatro 4ª Etapa da Construção"/>
    <s v="Cultural Heritage"/>
    <s v="Arquitetônico"/>
    <x v="0"/>
    <x v="9"/>
    <n v="0"/>
    <x v="9"/>
    <s v="Paraná"/>
    <n v="0"/>
    <n v="150000"/>
    <e v="#N/A"/>
    <e v="#N/A"/>
  </r>
  <r>
    <s v="National Fund for Culture"/>
    <n v="35391"/>
    <s v="Tela Brasileira"/>
    <s v="Audiovisual"/>
    <s v="Rádio/Tvs Educativa"/>
    <x v="2"/>
    <x v="9"/>
    <n v="0"/>
    <x v="9"/>
    <s v="Paraná"/>
    <n v="0"/>
    <n v="320000"/>
    <e v="#N/A"/>
    <e v="#N/A"/>
  </r>
  <r>
    <s v="National Fund for Culture"/>
    <n v="42959"/>
    <s v="TEMPO GLAUBER"/>
    <s v="Audiovisual"/>
    <s v="Preservação/Restauração da Memória Cinematográfica"/>
    <x v="0"/>
    <x v="9"/>
    <n v="0"/>
    <x v="5"/>
    <s v="RiodeJaneiro"/>
    <n v="0"/>
    <n v="100000"/>
    <e v="#N/A"/>
    <e v="#N/A"/>
  </r>
  <r>
    <s v="National Fund for Culture"/>
    <n v="41544"/>
    <s v="Tertuliano Brandão Filho - Pedro II"/>
    <s v="Cultural Heritage"/>
    <s v="Arquitetônico"/>
    <x v="0"/>
    <x v="9"/>
    <n v="0"/>
    <x v="10"/>
    <s v="Piauí"/>
    <n v="0"/>
    <n v="70186.990000000005"/>
    <e v="#N/A"/>
    <e v="#N/A"/>
  </r>
  <r>
    <s v="National Fund for Culture"/>
    <n v="45375"/>
    <s v="Torquato Neto - 60 anos"/>
    <s v="Integrated Arts"/>
    <s v="Artes Integradas"/>
    <x v="1"/>
    <x v="9"/>
    <n v="0"/>
    <x v="10"/>
    <s v="Piauí"/>
    <n v="0"/>
    <n v="112700"/>
    <e v="#N/A"/>
    <e v="#N/A"/>
  </r>
  <r>
    <s v="National Fund for Culture"/>
    <n v="42901"/>
    <s v="Tradicional Festa de São João, queima da maior fogueira do Paraná."/>
    <s v="Cultural Heritage"/>
    <s v="Artesanato/Folclore"/>
    <x v="1"/>
    <x v="9"/>
    <n v="0"/>
    <x v="9"/>
    <s v="Paraná"/>
    <n v="0"/>
    <n v="20000"/>
    <e v="#N/A"/>
    <e v="#N/A"/>
  </r>
  <r>
    <s v="National Fund for Culture"/>
    <n v="41092"/>
    <s v="Uma jornada de 30 anos ou mais"/>
    <s v="Audiovisual"/>
    <s v="Difusão"/>
    <x v="5"/>
    <x v="9"/>
    <n v="0"/>
    <x v="5"/>
    <s v="RiodeJaneiro"/>
    <n v="0"/>
    <n v="22000"/>
    <e v="#N/A"/>
    <e v="#N/A"/>
  </r>
  <r>
    <s v="National Fund for Culture"/>
    <n v="44678"/>
    <s v="Universidade Federal de Roraima 15 anos"/>
    <s v="Music"/>
    <s v="Música Popular"/>
    <x v="4"/>
    <x v="9"/>
    <n v="0"/>
    <x v="24"/>
    <s v="Roraima"/>
    <n v="0"/>
    <n v="29700"/>
    <e v="#N/A"/>
    <e v="#N/A"/>
  </r>
  <r>
    <s v="National Fund for Culture"/>
    <n v="55324"/>
    <s v="Valorização e Conhecimento da Cultura do Meio Rural"/>
    <s v="Integrated Arts"/>
    <s v="Multimídia"/>
    <x v="5"/>
    <x v="9"/>
    <n v="0"/>
    <x v="12"/>
    <s v="SãoPaulo"/>
    <n v="0"/>
    <n v="93389"/>
    <e v="#N/A"/>
    <e v="#N/A"/>
  </r>
  <r>
    <s v="National Fund for Culture"/>
    <n v="41971"/>
    <s v="Vem dançar no Piauí"/>
    <s v="Performing Arts"/>
    <s v="Dança"/>
    <x v="3"/>
    <x v="9"/>
    <n v="0"/>
    <x v="10"/>
    <s v="Piauí"/>
    <n v="0"/>
    <n v="88628"/>
    <e v="#N/A"/>
    <e v="#N/A"/>
  </r>
  <r>
    <s v="National Fund for Culture"/>
    <n v="55121"/>
    <s v="Ver e Ser Visto - Um pólo de produção de vídeo digital"/>
    <s v="Audiovisual"/>
    <s v="Multimídia"/>
    <x v="5"/>
    <x v="9"/>
    <n v="0"/>
    <x v="14"/>
    <s v="Goiás"/>
    <n v="0"/>
    <n v="149958"/>
    <e v="#N/A"/>
    <e v="#N/A"/>
  </r>
  <r>
    <s v="National Fund for Culture"/>
    <n v="41458"/>
    <s v="Via Sacra ao Vivo no Morro da Capelinha - Planaltina/DF"/>
    <s v="Performing Arts"/>
    <s v="Teatro"/>
    <x v="0"/>
    <x v="9"/>
    <n v="0"/>
    <x v="1"/>
    <s v="DistritoFederal"/>
    <n v="0"/>
    <n v="150000"/>
    <e v="#N/A"/>
    <e v="#N/A"/>
  </r>
  <r>
    <s v="National Fund for Culture"/>
    <n v="43321"/>
    <s v="Visão para todos"/>
    <s v="Audiovisual"/>
    <s v="Exibição Cinematográfica"/>
    <x v="1"/>
    <x v="9"/>
    <n v="0"/>
    <x v="12"/>
    <s v="SãoPaulo"/>
    <n v="0"/>
    <n v="19500"/>
    <e v="#N/A"/>
    <e v="#N/A"/>
  </r>
  <r>
    <s v="National Fund for Culture"/>
    <n v="43512"/>
    <s v="Vitória Cine Vídeo (XI)"/>
    <s v="Audiovisual"/>
    <s v="Formação /Pesquisa/Informação"/>
    <x v="3"/>
    <x v="9"/>
    <n v="0"/>
    <x v="16"/>
    <s v="EspíritoSanto"/>
    <n v="0"/>
    <n v="282800"/>
    <e v="#N/A"/>
    <e v="#N/A"/>
  </r>
  <r>
    <s v="National Fund for Culture"/>
    <n v="55114"/>
    <s v="Vivenciando Cultura"/>
    <s v="Audiovisual"/>
    <s v="Multimídia"/>
    <x v="5"/>
    <x v="9"/>
    <n v="0"/>
    <x v="9"/>
    <s v="Paraná"/>
    <n v="0"/>
    <n v="13531"/>
    <e v="#N/A"/>
    <e v="#N/A"/>
  </r>
  <r>
    <s v="National Fund for Culture"/>
    <n v="41095"/>
    <s v="XXXI JORNADA INTERNACIONAL DE CINEMA DA BAHIA"/>
    <s v="Audiovisual"/>
    <s v="Difusão"/>
    <x v="5"/>
    <x v="9"/>
    <n v="0"/>
    <x v="21"/>
    <s v="Bahia"/>
    <n v="0"/>
    <n v="120000"/>
    <e v="#N/A"/>
    <e v="#N/A"/>
  </r>
  <r>
    <s v="National Fund for Culture"/>
    <n v="67057"/>
    <s v="     Projeto Negras Raízes           "/>
    <s v="Integrated Arts"/>
    <s v="Artes Integradas"/>
    <x v="1"/>
    <x v="10"/>
    <n v="0"/>
    <x v="4"/>
    <s v="Pernambuco"/>
    <n v="0"/>
    <n v="180000"/>
    <e v="#N/A"/>
    <e v="#N/A"/>
  </r>
  <r>
    <s v="National Fund for Culture"/>
    <n v="66070"/>
    <s v="    Projeto Arte de Coco- Jardim União      "/>
    <s v="Cultural Heritage"/>
    <s v="Artesanato/Folclore"/>
    <x v="1"/>
    <x v="10"/>
    <n v="0"/>
    <x v="6"/>
    <s v="Ceará"/>
    <n v="0"/>
    <n v="140774"/>
    <e v="#N/A"/>
    <e v="#N/A"/>
  </r>
  <r>
    <s v="National Fund for Culture"/>
    <n v="66372"/>
    <s v="  Casa  de Arte&amp;Ofício de Partida e Bituca"/>
    <s v="Integrated Arts"/>
    <s v="Artes Integradas"/>
    <x v="1"/>
    <x v="10"/>
    <n v="0"/>
    <x v="3"/>
    <s v="MinasGerais"/>
    <n v="0"/>
    <n v="150000"/>
    <e v="#N/A"/>
    <e v="#N/A"/>
  </r>
  <r>
    <s v="National Fund for Culture"/>
    <n v="66329"/>
    <s v=" A Arte Transformando Vidas"/>
    <s v="Integrated Arts"/>
    <s v="Artes Integradas"/>
    <x v="1"/>
    <x v="10"/>
    <n v="0"/>
    <x v="19"/>
    <s v="RioGrandedoNorte"/>
    <n v="0"/>
    <n v="170000"/>
    <e v="#N/A"/>
    <e v="#N/A"/>
  </r>
  <r>
    <s v="National Fund for Culture"/>
    <n v="65995"/>
    <s v=" AMC da Baixada Fluminense"/>
    <s v="Integrated Arts"/>
    <s v="Artes Integradas"/>
    <x v="1"/>
    <x v="10"/>
    <n v="0"/>
    <x v="5"/>
    <s v="RiodeJaneiro"/>
    <n v="0"/>
    <n v="111000"/>
    <e v="#N/A"/>
    <e v="#N/A"/>
  </r>
  <r>
    <s v="National Fund for Culture"/>
    <n v="66910"/>
    <s v=" Fábrica do Futuro- Rede Greação Digitalizada"/>
    <s v="Integrated Arts"/>
    <s v="Artes Integradas"/>
    <x v="1"/>
    <x v="10"/>
    <n v="0"/>
    <x v="3"/>
    <s v="MinasGerais"/>
    <n v="0"/>
    <n v="149700"/>
    <e v="#N/A"/>
    <e v="#N/A"/>
  </r>
  <r>
    <s v="National Fund for Culture"/>
    <n v="46510"/>
    <s v=" Fórum Fábrica do Futuro - Incubadora Cultural e Social de Cataguases (2º)"/>
    <s v="Audiovisual"/>
    <s v="Formação /Pesquisa/Informação"/>
    <x v="3"/>
    <x v="10"/>
    <n v="0"/>
    <x v="3"/>
    <s v="MinasGerais"/>
    <n v="0"/>
    <n v="40000"/>
    <e v="#N/A"/>
    <e v="#N/A"/>
  </r>
  <r>
    <s v="National Fund for Culture"/>
    <n v="66908"/>
    <s v=" Identidade- Valorizando a Cultura GLTB"/>
    <s v="Integrated Arts"/>
    <s v="Artes Integradas"/>
    <x v="1"/>
    <x v="10"/>
    <n v="0"/>
    <x v="3"/>
    <s v="MinasGerais"/>
    <n v="0"/>
    <n v="34860"/>
    <e v="#N/A"/>
    <e v="#N/A"/>
  </r>
  <r>
    <s v="National Fund for Culture"/>
    <n v="66663"/>
    <s v=" Inclusão Social e Cidadania Cultural"/>
    <s v="Integrated Arts"/>
    <s v="Artes Integradas"/>
    <x v="1"/>
    <x v="10"/>
    <n v="0"/>
    <x v="5"/>
    <s v="RiodeJaneiro"/>
    <n v="0"/>
    <n v="169844"/>
    <e v="#N/A"/>
    <e v="#N/A"/>
  </r>
  <r>
    <s v="National Fund for Culture"/>
    <n v="66376"/>
    <s v=" Oficina Teatro Invenção Brasileira"/>
    <s v="Integrated Arts"/>
    <s v="Artes Integradas"/>
    <x v="1"/>
    <x v="10"/>
    <n v="0"/>
    <x v="1"/>
    <s v="DistritoFederal"/>
    <n v="0"/>
    <n v="150000"/>
    <e v="#N/A"/>
    <e v="#N/A"/>
  </r>
  <r>
    <s v="National Fund for Culture"/>
    <n v="57633"/>
    <s v=" Programa de TV &quot; Nossa Imagem&quot;"/>
    <s v="Audiovisual"/>
    <s v="Formação /Pesquisa/Informação"/>
    <x v="3"/>
    <x v="10"/>
    <n v="0"/>
    <x v="12"/>
    <s v="SãoPaulo"/>
    <n v="0"/>
    <n v="20000"/>
    <e v="#N/A"/>
    <e v="#N/A"/>
  </r>
  <r>
    <s v="National Fund for Culture"/>
    <n v="57602"/>
    <s v=" Vozes da Mussuca"/>
    <s v="Integrated Arts"/>
    <s v="Cultura Popular"/>
    <x v="3"/>
    <x v="10"/>
    <n v="0"/>
    <x v="7"/>
    <s v="Sergipe"/>
    <n v="0"/>
    <n v="34807.949999999997"/>
    <e v="#N/A"/>
    <e v="#N/A"/>
  </r>
  <r>
    <s v="National Fund for Culture"/>
    <n v="66302"/>
    <s v="&quot;Malha Cultural e Cidadania&quot; "/>
    <s v="Integrated Arts"/>
    <s v="Artes Integradas"/>
    <x v="1"/>
    <x v="10"/>
    <n v="0"/>
    <x v="9"/>
    <s v="Paraná"/>
    <n v="0"/>
    <n v="230000"/>
    <e v="#N/A"/>
    <e v="#N/A"/>
  </r>
  <r>
    <s v="National Fund for Culture"/>
    <n v="55272"/>
    <s v="&quot;Travessia:Instrumentalizando e aperfeiçoando na Àrea de Arte e Cultura&quot;"/>
    <s v="Integrated Arts"/>
    <s v="Artes Integradas"/>
    <x v="1"/>
    <x v="10"/>
    <n v="0"/>
    <x v="6"/>
    <s v="Ceará"/>
    <n v="0"/>
    <n v="401416.65"/>
    <e v="#N/A"/>
    <e v="#N/A"/>
  </r>
  <r>
    <s v="National Fund for Culture"/>
    <n v="56996"/>
    <s v="1ª Etapa da Construção de uma Casa de Cultura em Marau"/>
    <s v="Cultural Heritage"/>
    <s v="Arquitetônico"/>
    <x v="0"/>
    <x v="10"/>
    <n v="0"/>
    <x v="0"/>
    <s v="RioGrandedoSul"/>
    <n v="0"/>
    <n v="200000"/>
    <e v="#N/A"/>
    <e v="#N/A"/>
  </r>
  <r>
    <s v="National Fund for Culture"/>
    <n v="66306"/>
    <s v="1ºOficina de Multiplicadores da Cultura Afro-brasileira-Mukando nas Comunidades Quilombolas Rurais  "/>
    <s v="Integrated Arts"/>
    <s v="Artes Integradas"/>
    <x v="1"/>
    <x v="10"/>
    <n v="0"/>
    <x v="26"/>
    <s v="MatoGrossodoSul"/>
    <n v="0"/>
    <n v="145202"/>
    <e v="#N/A"/>
    <e v="#N/A"/>
  </r>
  <r>
    <s v="National Fund for Culture"/>
    <n v="57611"/>
    <s v="2° Mostra Internacional do Cinema Negro"/>
    <s v="Audiovisual"/>
    <s v="Formação /Pesquisa/Informação"/>
    <x v="3"/>
    <x v="10"/>
    <n v="0"/>
    <x v="12"/>
    <s v="SãoPaulo"/>
    <n v="0"/>
    <n v="45000"/>
    <e v="#N/A"/>
    <e v="#N/A"/>
  </r>
  <r>
    <s v="National Fund for Culture"/>
    <n v="58210"/>
    <s v="38° Festival de Brasilia do Cinema Brasileiro"/>
    <s v="Audiovisual"/>
    <s v="Formação /Pesquisa/Informação"/>
    <x v="3"/>
    <x v="10"/>
    <n v="0"/>
    <x v="1"/>
    <s v="DistritoFederal"/>
    <n v="0"/>
    <n v="40000"/>
    <e v="#N/A"/>
    <e v="#N/A"/>
  </r>
  <r>
    <s v="National Fund for Culture"/>
    <n v="51233"/>
    <s v="3º Festival de Cinema de Ribeirão Preto"/>
    <s v="Audiovisual"/>
    <s v="Formação /Pesquisa/Informação"/>
    <x v="3"/>
    <x v="10"/>
    <n v="0"/>
    <x v="12"/>
    <s v="SãoPaulo"/>
    <n v="0"/>
    <n v="50000"/>
    <e v="#N/A"/>
    <e v="#N/A"/>
  </r>
  <r>
    <s v="National Fund for Culture"/>
    <n v="53927"/>
    <s v="4º Koziá Festivalh"/>
    <s v="Cultural Heritage"/>
    <s v="Artesanato/Folclore"/>
    <x v="1"/>
    <x v="10"/>
    <n v="0"/>
    <x v="9"/>
    <s v="Paraná"/>
    <n v="0"/>
    <n v="40000"/>
    <e v="#N/A"/>
    <e v="#N/A"/>
  </r>
  <r>
    <s v="National Fund for Culture"/>
    <n v="54567"/>
    <s v="5ª Goiânia Mostra curtas"/>
    <s v="Audiovisual"/>
    <s v="Formação /Pesquisa/Informação"/>
    <x v="3"/>
    <x v="10"/>
    <n v="0"/>
    <x v="14"/>
    <s v="Goiás"/>
    <n v="0"/>
    <n v="50000"/>
    <e v="#N/A"/>
    <e v="#N/A"/>
  </r>
  <r>
    <s v="National Fund for Culture"/>
    <n v="59305"/>
    <s v="A Escola Vai ao Cinema"/>
    <s v="Audiovisual"/>
    <s v="Formação /Pesquisa/Informação"/>
    <x v="3"/>
    <x v="10"/>
    <n v="0"/>
    <x v="12"/>
    <s v="SãoPaulo"/>
    <n v="0"/>
    <n v="50000"/>
    <e v="#N/A"/>
    <e v="#N/A"/>
  </r>
  <r>
    <s v="National Fund for Culture"/>
    <n v="66259"/>
    <s v="A Fábrica- Reforma e Implantação "/>
    <s v="Integrated Arts"/>
    <s v="Artes Integradas"/>
    <x v="1"/>
    <x v="10"/>
    <n v="0"/>
    <x v="3"/>
    <s v="MinasGerais"/>
    <n v="0"/>
    <n v="150000"/>
    <e v="#N/A"/>
    <e v="#N/A"/>
  </r>
  <r>
    <s v="National Fund for Culture"/>
    <n v="66479"/>
    <s v="A Margem  de Sampa Cultural Heliópolis Meio&amp;intermeios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66335"/>
    <s v="Abrindo Velas,Pescando Cultura -Flecheiras"/>
    <s v="Integrated Arts"/>
    <s v="Artes Integradas"/>
    <x v="1"/>
    <x v="10"/>
    <n v="0"/>
    <x v="6"/>
    <s v="Ceará"/>
    <n v="0"/>
    <n v="118848.06"/>
    <e v="#N/A"/>
    <e v="#N/A"/>
  </r>
  <r>
    <s v="National Fund for Culture"/>
    <n v="66221"/>
    <s v="Abrindo Velas,Pescando Culturais - Caetanos de Cima"/>
    <s v="Integrated Arts"/>
    <s v="Artes Integradas"/>
    <x v="1"/>
    <x v="10"/>
    <n v="0"/>
    <x v="6"/>
    <s v="Ceará"/>
    <n v="0"/>
    <n v="125225.19"/>
    <e v="#N/A"/>
    <e v="#N/A"/>
  </r>
  <r>
    <s v="National Fund for Culture"/>
    <n v="66350"/>
    <s v="Ação  de Beneficiamento Cultural Guerreiros de Joana"/>
    <s v="Integrated Arts"/>
    <s v="Artes Integradas"/>
    <x v="1"/>
    <x v="10"/>
    <n v="0"/>
    <x v="20"/>
    <s v="Alagoas"/>
    <n v="0"/>
    <n v="201385"/>
    <e v="#N/A"/>
    <e v="#N/A"/>
  </r>
  <r>
    <s v="National Fund for Culture"/>
    <n v="66156"/>
    <s v="Ação Cultural"/>
    <s v="Integrated Arts"/>
    <s v="Artes Integradas"/>
    <x v="1"/>
    <x v="10"/>
    <n v="0"/>
    <x v="4"/>
    <s v="Pernambuco"/>
    <n v="0"/>
    <n v="150000"/>
    <e v="#N/A"/>
    <e v="#N/A"/>
  </r>
  <r>
    <s v="National Fund for Culture"/>
    <n v="54749"/>
    <s v="Ação Cultural da Universidade Estadual de Londrina"/>
    <s v="Cultural Heritage"/>
    <s v="Arquitetônico"/>
    <x v="0"/>
    <x v="10"/>
    <n v="0"/>
    <x v="9"/>
    <s v="Paraná"/>
    <n v="0"/>
    <n v="260000"/>
    <e v="#N/A"/>
    <e v="#N/A"/>
  </r>
  <r>
    <s v="National Fund for Culture"/>
    <n v="66261"/>
    <s v="Ação Griô Nacional"/>
    <s v="Integrated Arts"/>
    <s v="Artes Integradas"/>
    <x v="1"/>
    <x v="10"/>
    <n v="0"/>
    <x v="21"/>
    <s v="Bahia"/>
    <n v="0"/>
    <n v="764420"/>
    <e v="#N/A"/>
    <e v="#N/A"/>
  </r>
  <r>
    <s v="National Fund for Culture"/>
    <n v="54554"/>
    <s v="Acenda uma Vela"/>
    <s v="Audiovisual"/>
    <s v="Formação /Pesquisa/Informação"/>
    <x v="3"/>
    <x v="10"/>
    <n v="0"/>
    <x v="20"/>
    <s v="Alagoas"/>
    <n v="0"/>
    <n v="30000"/>
    <e v="#N/A"/>
    <e v="#N/A"/>
  </r>
  <r>
    <s v="National Fund for Culture"/>
    <n v="66062"/>
    <s v="Acervo Audiovisual da Capoeira Angola"/>
    <s v="Cultural Heritage"/>
    <s v="Acervo"/>
    <x v="0"/>
    <x v="10"/>
    <n v="0"/>
    <x v="21"/>
    <s v="Bahia"/>
    <n v="0"/>
    <n v="185000"/>
    <e v="#N/A"/>
    <e v="#N/A"/>
  </r>
  <r>
    <s v="National Fund for Culture"/>
    <n v="66984"/>
    <s v="Ações Afirmativas na Cultura para Mulheres Negras"/>
    <s v="Integrated Arts"/>
    <s v="Artes Integradas"/>
    <x v="1"/>
    <x v="10"/>
    <n v="0"/>
    <x v="10"/>
    <s v="Piauí"/>
    <n v="0"/>
    <n v="95000"/>
    <e v="#N/A"/>
    <e v="#N/A"/>
  </r>
  <r>
    <s v="National Fund for Culture"/>
    <n v="42105"/>
    <s v="Ações Paralelas ao Curso Desenvolvimento e Gestão Cultural em Minas Gerais"/>
    <s v="Integrated Arts"/>
    <s v="Artes Integradas"/>
    <x v="1"/>
    <x v="10"/>
    <n v="0"/>
    <x v="3"/>
    <s v="MinasGerais"/>
    <n v="0"/>
    <n v="125544.03"/>
    <e v="#N/A"/>
    <e v="#N/A"/>
  </r>
  <r>
    <s v="National Fund for Culture"/>
    <n v="52121"/>
    <s v="Adequação do Teatro do Espaço Cultural"/>
    <s v="Performing Arts"/>
    <s v="Teatro"/>
    <x v="0"/>
    <x v="10"/>
    <n v="0"/>
    <x v="2"/>
    <s v="Tocantins"/>
    <n v="0"/>
    <n v="64888.32"/>
    <e v="#N/A"/>
    <e v="#N/A"/>
  </r>
  <r>
    <s v="National Fund for Culture"/>
    <n v="61922"/>
    <s v="Agência Cultural Templo da Cidadania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61818"/>
    <s v="Agência Mandacaru de Comunicação e Cultura- uma Experiência de Juventude, Cultura e Cidadania."/>
    <s v="Integrated Arts"/>
    <s v="Artes Integradas"/>
    <x v="1"/>
    <x v="10"/>
    <n v="0"/>
    <x v="21"/>
    <s v="Bahia"/>
    <n v="0"/>
    <n v="146655"/>
    <e v="#N/A"/>
    <e v="#N/A"/>
  </r>
  <r>
    <s v="National Fund for Culture"/>
    <n v="50709"/>
    <s v="Alberto Cavalcanti - Um brasileiro cineasta do mundo"/>
    <s v="Audiovisual"/>
    <s v="Formação /Pesquisa/Informação"/>
    <x v="3"/>
    <x v="10"/>
    <n v="0"/>
    <x v="5"/>
    <s v="RiodeJaneiro"/>
    <n v="0"/>
    <n v="200000"/>
    <e v="#N/A"/>
    <e v="#N/A"/>
  </r>
  <r>
    <s v="National Fund for Culture"/>
    <n v="66506"/>
    <s v="Amigas da Cultura e do Esporte"/>
    <s v="Integrated Arts"/>
    <s v="Artes Integradas"/>
    <x v="1"/>
    <x v="10"/>
    <n v="0"/>
    <x v="15"/>
    <s v="Amazonas"/>
    <n v="0"/>
    <n v="149290"/>
    <e v="#N/A"/>
    <e v="#N/A"/>
  </r>
  <r>
    <s v="National Fund for Culture"/>
    <n v="51632"/>
    <s v="Ampliação e reforma do Museu Rondon"/>
    <s v="Cultural Heritage"/>
    <s v="Arquitetônico"/>
    <x v="0"/>
    <x v="10"/>
    <n v="0"/>
    <x v="23"/>
    <s v="Rondônia"/>
    <n v="0"/>
    <n v="80000"/>
    <e v="#N/A"/>
    <e v="#N/A"/>
  </r>
  <r>
    <s v="National Fund for Culture"/>
    <n v="66226"/>
    <s v="Anima Bonecos"/>
    <s v="Integrated Arts"/>
    <s v="Artes Integradas"/>
    <x v="1"/>
    <x v="10"/>
    <n v="0"/>
    <x v="0"/>
    <s v="RioGrandedoSul"/>
    <n v="0"/>
    <n v="185000"/>
    <e v="#N/A"/>
    <e v="#N/A"/>
  </r>
  <r>
    <s v="National Fund for Culture"/>
    <n v="67498"/>
    <s v="Animazul"/>
    <s v="Integrated Arts"/>
    <s v="Artes Integradas"/>
    <x v="1"/>
    <x v="10"/>
    <n v="0"/>
    <x v="16"/>
    <s v="EspíritoSanto"/>
    <n v="0"/>
    <n v="185000"/>
    <e v="#N/A"/>
    <e v="#N/A"/>
  </r>
  <r>
    <s v="National Fund for Culture"/>
    <n v="53698"/>
    <s v="Apoio a Atividades Culturais em Municipíos do Estado de Minas Gerais"/>
    <s v="Humanities"/>
    <s v="Edição de Livros"/>
    <x v="4"/>
    <x v="10"/>
    <n v="0"/>
    <x v="3"/>
    <s v="MinasGerais"/>
    <n v="0"/>
    <n v="290394.78999999998"/>
    <e v="#N/A"/>
    <e v="#N/A"/>
  </r>
  <r>
    <s v="National Fund for Culture"/>
    <n v="56712"/>
    <s v="Apoio a Atividades Folclóricas: Valores da Tradição Gaúcho"/>
    <s v="Cultural Heritage"/>
    <s v="Artesanato/Folclore"/>
    <x v="1"/>
    <x v="10"/>
    <n v="0"/>
    <x v="0"/>
    <s v="RioGrandedoSul"/>
    <n v="0"/>
    <n v="74590"/>
    <e v="#N/A"/>
    <e v="#N/A"/>
  </r>
  <r>
    <s v="National Fund for Culture"/>
    <n v="51631"/>
    <s v="Apoio a lista de debates sobre cinema brasileiro"/>
    <s v="Audiovisual"/>
    <s v="Formação/Pesquisa e informação"/>
    <x v="1"/>
    <x v="10"/>
    <n v="0"/>
    <x v="6"/>
    <s v="Ceará"/>
    <n v="0"/>
    <n v="72000"/>
    <e v="#N/A"/>
    <e v="#N/A"/>
  </r>
  <r>
    <s v="National Fund for Culture"/>
    <n v="55589"/>
    <s v="Apoio a Projetos Artísticos e Culturais em Pará de Minas - MG  "/>
    <s v="Integrated Arts"/>
    <s v="Artes Integradas"/>
    <x v="1"/>
    <x v="10"/>
    <n v="0"/>
    <x v="3"/>
    <s v="MinasGerais"/>
    <n v="0"/>
    <n v="30000"/>
    <e v="#N/A"/>
    <e v="#N/A"/>
  </r>
  <r>
    <s v="National Fund for Culture"/>
    <n v="66164"/>
    <s v="Aqui Tem Coisa"/>
    <s v="Integrated Arts"/>
    <s v="Artes Integradas"/>
    <x v="1"/>
    <x v="10"/>
    <n v="0"/>
    <x v="6"/>
    <s v="Ceará"/>
    <n v="0"/>
    <n v="159074"/>
    <e v="#N/A"/>
    <e v="#N/A"/>
  </r>
  <r>
    <s v="National Fund for Culture"/>
    <n v="56082"/>
    <s v="Aquisição de Acervo Bibliográfico para a Biblioteca Municipal José da Sá Nunes "/>
    <s v="Humanities"/>
    <s v="Acervo Bibliográfico"/>
    <x v="0"/>
    <x v="10"/>
    <n v="0"/>
    <x v="21"/>
    <s v="Bahia"/>
    <n v="0"/>
    <n v="24000"/>
    <e v="#N/A"/>
    <e v="#N/A"/>
  </r>
  <r>
    <s v="National Fund for Culture"/>
    <n v="57719"/>
    <s v="Aquisição de Computadores"/>
    <s v="Humanities"/>
    <s v="Biblioteca"/>
    <x v="3"/>
    <x v="10"/>
    <n v="0"/>
    <x v="14"/>
    <s v="Goiás"/>
    <n v="0"/>
    <n v="3000"/>
    <e v="#N/A"/>
    <e v="#N/A"/>
  </r>
  <r>
    <s v="National Fund for Culture"/>
    <n v="42630"/>
    <s v="Aquisição de Equipamentos para o Centro Cultural de Goianésia"/>
    <s v="Cultural Heritage"/>
    <s v="Acervo"/>
    <x v="0"/>
    <x v="10"/>
    <n v="0"/>
    <x v="14"/>
    <s v="Goiás"/>
    <n v="0"/>
    <n v="150000"/>
    <e v="#N/A"/>
    <e v="#N/A"/>
  </r>
  <r>
    <s v="National Fund for Culture"/>
    <n v="59774"/>
    <s v="Aquisição de Equipamentos para Sala do Autditório Público Municipal de Palmitos-SC"/>
    <s v="Integrated Arts"/>
    <s v="Artes Integradas"/>
    <x v="1"/>
    <x v="10"/>
    <n v="0"/>
    <x v="22"/>
    <s v="SantaCatarina"/>
    <n v="0"/>
    <n v="100000"/>
    <e v="#N/A"/>
    <e v="#N/A"/>
  </r>
  <r>
    <s v="National Fund for Culture"/>
    <n v="35379"/>
    <s v="Aquisição de Equipamentos Técnicos para o Casarão 34"/>
    <s v="Integrated Arts"/>
    <s v="Artes Integradas"/>
    <x v="1"/>
    <x v="10"/>
    <n v="0"/>
    <x v="8"/>
    <s v="Paraíba"/>
    <n v="0"/>
    <n v="76209.77"/>
    <e v="#N/A"/>
    <e v="#N/A"/>
  </r>
  <r>
    <s v="National Fund for Culture"/>
    <n v="66928"/>
    <s v="Aquisição de Imobiliário e Equipamentos para a Casa de Drummond- Centro de Inclusão Cultural"/>
    <s v="Integrated Arts"/>
    <s v="Artes Integradas"/>
    <x v="1"/>
    <x v="10"/>
    <n v="0"/>
    <x v="3"/>
    <s v="MinasGerais"/>
    <n v="0"/>
    <n v="145203.54"/>
    <e v="#N/A"/>
    <e v="#N/A"/>
  </r>
  <r>
    <s v="National Fund for Culture"/>
    <n v="54290"/>
    <s v="Aquisição de instrumentos musicais para banda de musica"/>
    <s v="Music"/>
    <s v="Música Popular"/>
    <x v="4"/>
    <x v="10"/>
    <n v="0"/>
    <x v="17"/>
    <s v="Maranhão"/>
    <n v="0"/>
    <n v="30000"/>
    <e v="#N/A"/>
    <e v="#N/A"/>
  </r>
  <r>
    <s v="National Fund for Culture"/>
    <n v="54305"/>
    <s v="Aquisição de Instrumentos Musicais para Banda de Música"/>
    <s v="Music"/>
    <s v="Música Popular"/>
    <x v="4"/>
    <x v="10"/>
    <n v="0"/>
    <x v="17"/>
    <s v="Maranhão"/>
    <n v="0"/>
    <n v="35000"/>
    <e v="#N/A"/>
    <e v="#N/A"/>
  </r>
  <r>
    <s v="National Fund for Culture"/>
    <n v="54306"/>
    <s v="Aquisição de Instrumentos Musicais para Banda de Música"/>
    <s v="Music"/>
    <s v="Música Popular"/>
    <x v="4"/>
    <x v="10"/>
    <n v="0"/>
    <x v="17"/>
    <s v="Maranhão"/>
    <n v="0"/>
    <n v="40000"/>
    <e v="#N/A"/>
    <e v="#N/A"/>
  </r>
  <r>
    <s v="National Fund for Culture"/>
    <n v="42449"/>
    <s v="Aquisição de Livros Para a Biblioteca Pública de Mazagão"/>
    <s v="Humanities"/>
    <s v="Acervo Bibliográfico"/>
    <x v="0"/>
    <x v="10"/>
    <n v="0"/>
    <x v="13"/>
    <s v="Amapá"/>
    <n v="0"/>
    <n v="25470.400000000001"/>
    <e v="#N/A"/>
    <e v="#N/A"/>
  </r>
  <r>
    <s v="National Fund for Culture"/>
    <n v="54938"/>
    <s v="Araribóia Cine IV"/>
    <s v="Audiovisual"/>
    <s v="Formação /Pesquisa/Informação"/>
    <x v="3"/>
    <x v="10"/>
    <n v="0"/>
    <x v="5"/>
    <s v="RiodeJaneiro"/>
    <n v="0"/>
    <n v="20000"/>
    <e v="#N/A"/>
    <e v="#N/A"/>
  </r>
  <r>
    <s v="National Fund for Culture"/>
    <n v="66265"/>
    <s v="Art Total"/>
    <s v="Integrated Arts"/>
    <s v="Artes Integradas"/>
    <x v="1"/>
    <x v="10"/>
    <n v="0"/>
    <x v="23"/>
    <s v="Rondônia"/>
    <n v="0"/>
    <n v="150000"/>
    <e v="#N/A"/>
    <e v="#N/A"/>
  </r>
  <r>
    <s v="National Fund for Culture"/>
    <n v="66046"/>
    <s v="Arte Aos Quatro Ventos"/>
    <s v="Performing Arts"/>
    <s v="Teatro"/>
    <x v="0"/>
    <x v="10"/>
    <n v="0"/>
    <x v="12"/>
    <s v="SãoPaulo"/>
    <n v="0"/>
    <n v="44957"/>
    <e v="#N/A"/>
    <e v="#N/A"/>
  </r>
  <r>
    <s v="National Fund for Culture"/>
    <n v="56591"/>
    <s v="Arte de Todos"/>
    <s v="Music"/>
    <s v="Música Popular"/>
    <x v="4"/>
    <x v="10"/>
    <n v="0"/>
    <x v="23"/>
    <s v="Rondônia"/>
    <n v="0"/>
    <n v="55594.45"/>
    <e v="#N/A"/>
    <e v="#N/A"/>
  </r>
  <r>
    <s v="National Fund for Culture"/>
    <n v="52010"/>
    <s v="Arte de transformação"/>
    <s v="Humanities"/>
    <s v="Edição de Livros"/>
    <x v="4"/>
    <x v="10"/>
    <n v="0"/>
    <x v="1"/>
    <s v="DistritoFederal"/>
    <n v="0"/>
    <n v="86229.65"/>
    <e v="#N/A"/>
    <e v="#N/A"/>
  </r>
  <r>
    <s v="National Fund for Culture"/>
    <n v="66949"/>
    <s v="Arte e Ação"/>
    <s v="Integrated Arts"/>
    <s v="Artes Integradas"/>
    <x v="1"/>
    <x v="10"/>
    <n v="0"/>
    <x v="20"/>
    <s v="Alagoas"/>
    <n v="0"/>
    <n v="150000"/>
    <e v="#N/A"/>
    <e v="#N/A"/>
  </r>
  <r>
    <s v="National Fund for Culture"/>
    <n v="66373"/>
    <s v="Arte e Cultura Cidadã"/>
    <s v="Integrated Arts"/>
    <s v="Artes Integradas"/>
    <x v="1"/>
    <x v="10"/>
    <n v="0"/>
    <x v="21"/>
    <s v="Bahia"/>
    <n v="0"/>
    <n v="149737"/>
    <e v="#N/A"/>
    <e v="#N/A"/>
  </r>
  <r>
    <s v="National Fund for Culture"/>
    <n v="52129"/>
    <s v="Arte e voz"/>
    <s v="Music"/>
    <s v="Música Popular"/>
    <x v="4"/>
    <x v="10"/>
    <n v="0"/>
    <x v="16"/>
    <s v="EspíritoSanto"/>
    <n v="0"/>
    <n v="12000"/>
    <e v="#N/A"/>
    <e v="#N/A"/>
  </r>
  <r>
    <s v="National Fund for Culture"/>
    <n v="66537"/>
    <s v="Arte Educação no Ponto"/>
    <s v="Integrated Arts"/>
    <s v="Artes Integradas"/>
    <x v="1"/>
    <x v="10"/>
    <n v="0"/>
    <x v="5"/>
    <s v="RiodeJaneiro"/>
    <n v="0"/>
    <n v="150000"/>
    <e v="#N/A"/>
    <e v="#N/A"/>
  </r>
  <r>
    <s v="National Fund for Culture"/>
    <n v="66919"/>
    <s v="Arte Fazendo Arte-- Programa de Formação Jovem Artesão"/>
    <s v="Integrated Arts"/>
    <s v="Artes Integradas"/>
    <x v="1"/>
    <x v="10"/>
    <n v="0"/>
    <x v="4"/>
    <s v="Pernambuco"/>
    <n v="0"/>
    <n v="150000"/>
    <e v="#N/A"/>
    <e v="#N/A"/>
  </r>
  <r>
    <s v="National Fund for Culture"/>
    <n v="66109"/>
    <s v="Arte Musical é Vida,Viva"/>
    <s v="Integrated Arts"/>
    <s v="Artes Integradas"/>
    <x v="1"/>
    <x v="10"/>
    <n v="0"/>
    <x v="12"/>
    <s v="SãoPaulo"/>
    <n v="0"/>
    <n v="68832"/>
    <e v="#N/A"/>
    <e v="#N/A"/>
  </r>
  <r>
    <s v="National Fund for Culture"/>
    <n v="52988"/>
    <s v="Arte na Rede - A Inclusão Social Aplicada a Tecnologia"/>
    <s v="Music"/>
    <s v="Música Popular"/>
    <x v="4"/>
    <x v="10"/>
    <n v="0"/>
    <x v="18"/>
    <s v="MatoGrosso"/>
    <n v="0"/>
    <n v="296780"/>
    <e v="#N/A"/>
    <e v="#N/A"/>
  </r>
  <r>
    <s v="National Fund for Culture"/>
    <n v="63136"/>
    <s v="Arte no Dique- Centro Cultural Plinio Marcos"/>
    <s v="Integrated Arts"/>
    <s v="Artes Integradas"/>
    <x v="1"/>
    <x v="10"/>
    <n v="0"/>
    <x v="12"/>
    <s v="SãoPaulo"/>
    <n v="0"/>
    <n v="149932"/>
    <e v="#N/A"/>
    <e v="#N/A"/>
  </r>
  <r>
    <s v="National Fund for Culture"/>
    <n v="66057"/>
    <s v="Arte no Porto"/>
    <s v="Integrated Arts"/>
    <s v="Artes Integradas"/>
    <x v="1"/>
    <x v="10"/>
    <n v="0"/>
    <x v="5"/>
    <s v="RiodeJaneiro"/>
    <n v="0"/>
    <n v="175000"/>
    <e v="#N/A"/>
    <e v="#N/A"/>
  </r>
  <r>
    <s v="National Fund for Culture"/>
    <n v="66987"/>
    <s v="Arte para Todos"/>
    <s v="Integrated Arts"/>
    <s v="Artes Integradas"/>
    <x v="1"/>
    <x v="10"/>
    <n v="0"/>
    <x v="3"/>
    <s v="MinasGerais"/>
    <n v="0"/>
    <n v="92020"/>
    <e v="#N/A"/>
    <e v="#N/A"/>
  </r>
  <r>
    <s v="National Fund for Culture"/>
    <n v="66455"/>
    <s v="Arte Ponto a Ponto em Padre Miguel "/>
    <s v="Integrated Arts"/>
    <s v="Artes Integradas"/>
    <x v="1"/>
    <x v="10"/>
    <n v="0"/>
    <x v="5"/>
    <s v="RiodeJaneiro"/>
    <n v="0"/>
    <n v="149447"/>
    <e v="#N/A"/>
    <e v="#N/A"/>
  </r>
  <r>
    <s v="National Fund for Culture"/>
    <n v="66320"/>
    <s v="Arte Viva"/>
    <s v="Integrated Arts"/>
    <s v="Artes Integradas"/>
    <x v="1"/>
    <x v="10"/>
    <n v="0"/>
    <x v="21"/>
    <s v="Bahia"/>
    <n v="0"/>
    <n v="170000"/>
    <e v="#N/A"/>
    <e v="#N/A"/>
  </r>
  <r>
    <s v="National Fund for Culture"/>
    <n v="66556"/>
    <s v="Arte,Talento e Cidadania"/>
    <s v="Integrated Arts"/>
    <s v="Artes Integradas"/>
    <x v="1"/>
    <x v="10"/>
    <n v="0"/>
    <x v="21"/>
    <s v="Bahia"/>
    <n v="0"/>
    <n v="150000"/>
    <e v="#N/A"/>
    <e v="#N/A"/>
  </r>
  <r>
    <s v="National Fund for Culture"/>
    <n v="66176"/>
    <s v="Arteiros do Jaraca - Arteja"/>
    <s v="Integrated Arts"/>
    <s v="Artes Integradas"/>
    <x v="1"/>
    <x v="10"/>
    <n v="0"/>
    <x v="17"/>
    <s v="Maranhão"/>
    <n v="0"/>
    <n v="177500"/>
    <e v="#N/A"/>
    <e v="#N/A"/>
  </r>
  <r>
    <s v="National Fund for Culture"/>
    <n v="66034"/>
    <s v="Artestação- Nos Trilhos da Cultura"/>
    <s v="Integrated Arts"/>
    <s v="Artes Integradas"/>
    <x v="1"/>
    <x v="10"/>
    <n v="0"/>
    <x v="0"/>
    <s v="RioGrandedoSul"/>
    <n v="0"/>
    <n v="142339"/>
    <e v="#N/A"/>
    <e v="#N/A"/>
  </r>
  <r>
    <s v="National Fund for Culture"/>
    <n v="66199"/>
    <s v="Associação Salvamar"/>
    <s v="Integrated Arts"/>
    <s v="Artes Integradas"/>
    <x v="1"/>
    <x v="10"/>
    <n v="0"/>
    <x v="16"/>
    <s v="EspíritoSanto"/>
    <n v="0"/>
    <n v="150000"/>
    <e v="#N/A"/>
    <e v="#N/A"/>
  </r>
  <r>
    <s v="National Fund for Culture"/>
    <n v="66179"/>
    <s v="Ateliês de Arte da Casa do Zezinho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66536"/>
    <s v="Atitude Jovem"/>
    <s v="Integrated Arts"/>
    <s v="Artes Integradas"/>
    <x v="1"/>
    <x v="10"/>
    <n v="0"/>
    <x v="1"/>
    <s v="DistritoFederal"/>
    <n v="0"/>
    <n v="150000"/>
    <e v="#N/A"/>
    <e v="#N/A"/>
  </r>
  <r>
    <s v="National Fund for Culture"/>
    <n v="46046"/>
    <s v="Atividades MAM"/>
    <s v="Cultural Heritage"/>
    <s v="Museu"/>
    <x v="2"/>
    <x v="10"/>
    <n v="0"/>
    <x v="12"/>
    <s v="SãoPaulo"/>
    <n v="0"/>
    <n v="2584233.2000000002"/>
    <e v="#N/A"/>
    <e v="#N/A"/>
  </r>
  <r>
    <s v="National Fund for Culture"/>
    <n v="66219"/>
    <s v="Atuação do Parque CienTec no Projeto Ciência Móvel"/>
    <s v="Integrated Arts"/>
    <s v="Artes Integradas"/>
    <x v="1"/>
    <x v="10"/>
    <n v="0"/>
    <x v="12"/>
    <s v="SãoPaulo"/>
    <n v="0"/>
    <n v="133000"/>
    <e v="#N/A"/>
    <e v="#N/A"/>
  </r>
  <r>
    <s v="National Fund for Culture"/>
    <n v="66490"/>
    <s v="AVE-Arte,Vida e Esperança"/>
    <s v="Integrated Arts"/>
    <s v="Artes Integradas"/>
    <x v="1"/>
    <x v="10"/>
    <n v="0"/>
    <x v="18"/>
    <s v="MatoGrosso"/>
    <n v="0"/>
    <n v="150000"/>
    <e v="#N/A"/>
    <e v="#N/A"/>
  </r>
  <r>
    <s v="National Fund for Culture"/>
    <n v="52526"/>
    <s v="B-A-BA DO CINEMA NACIONAL"/>
    <s v="Audiovisual"/>
    <s v="Formação /Pesquisa/Informação"/>
    <x v="3"/>
    <x v="10"/>
    <n v="0"/>
    <x v="5"/>
    <s v="RiodeJaneiro"/>
    <n v="0"/>
    <n v="50000"/>
    <e v="#N/A"/>
    <e v="#N/A"/>
  </r>
  <r>
    <s v="National Fund for Culture"/>
    <n v="67096"/>
    <s v="Baixo Santa do Alto Glória"/>
    <s v="Integrated Arts"/>
    <s v="Artes Integradas"/>
    <x v="1"/>
    <x v="10"/>
    <n v="0"/>
    <x v="5"/>
    <s v="RiodeJaneiro"/>
    <n v="0"/>
    <n v="175000"/>
    <e v="#N/A"/>
    <e v="#N/A"/>
  </r>
  <r>
    <s v="National Fund for Culture"/>
    <n v="66077"/>
    <s v="Balcão de Artes e Cultura Viva"/>
    <s v="Integrated Arts"/>
    <s v="Artes Integradas"/>
    <x v="1"/>
    <x v="10"/>
    <n v="0"/>
    <x v="12"/>
    <s v="SãoPaulo"/>
    <n v="0"/>
    <n v="184187"/>
    <e v="#N/A"/>
    <e v="#N/A"/>
  </r>
  <r>
    <s v="National Fund for Culture"/>
    <n v="55026"/>
    <s v="Banco de Partituras de Música Brasileira 2005"/>
    <s v="Music"/>
    <s v="Música Popular"/>
    <x v="4"/>
    <x v="10"/>
    <n v="0"/>
    <x v="5"/>
    <s v="RiodeJaneiro"/>
    <n v="0"/>
    <n v="277918.58"/>
    <e v="#N/A"/>
    <e v="#N/A"/>
  </r>
  <r>
    <s v="National Fund for Culture"/>
    <n v="57843"/>
    <s v="Batalhão de Moçambique"/>
    <s v="Integrated Arts"/>
    <s v="Cultura Popular"/>
    <x v="3"/>
    <x v="10"/>
    <n v="0"/>
    <x v="12"/>
    <s v="SãoPaulo"/>
    <n v="0"/>
    <n v="8480"/>
    <e v="#N/A"/>
    <e v="#N/A"/>
  </r>
  <r>
    <s v="National Fund for Culture"/>
    <n v="57054"/>
    <s v="Biblioteca Comunitária de Ecologia e Cultura"/>
    <s v="Humanities"/>
    <s v="Acervo Bibliográfico"/>
    <x v="0"/>
    <x v="10"/>
    <n v="0"/>
    <x v="21"/>
    <s v="Bahia"/>
    <n v="0"/>
    <n v="28000"/>
    <e v="#N/A"/>
    <e v="#N/A"/>
  </r>
  <r>
    <s v="National Fund for Culture"/>
    <n v="53636"/>
    <s v="Biblioteca de Luz: &quot;Iluminando em todas as idades a arte de ler&quot;"/>
    <s v="Humanities"/>
    <s v="Acervo Bibliográfico"/>
    <x v="0"/>
    <x v="10"/>
    <n v="0"/>
    <x v="9"/>
    <s v="Paraná"/>
    <n v="0"/>
    <n v="49581.5"/>
    <e v="#N/A"/>
    <e v="#N/A"/>
  </r>
  <r>
    <s v="National Fund for Culture"/>
    <n v="66192"/>
    <s v="Biblioteca do Fórum Social Mundial"/>
    <s v="Integrated Arts"/>
    <s v="Artes Integradas"/>
    <x v="1"/>
    <x v="10"/>
    <n v="0"/>
    <x v="0"/>
    <s v="RioGrandedoSul"/>
    <n v="0"/>
    <n v="176190"/>
    <e v="#N/A"/>
    <e v="#N/A"/>
  </r>
  <r>
    <s v="National Fund for Culture"/>
    <n v="52277"/>
    <s v="Biblioteca Viva - Casa da leitura e centro de cultura e florestina"/>
    <s v="Cultural Heritage"/>
    <s v="Arquitetônico"/>
    <x v="0"/>
    <x v="10"/>
    <n v="0"/>
    <x v="25"/>
    <s v="Acre"/>
    <n v="0"/>
    <n v="100000"/>
    <e v="#N/A"/>
    <e v="#N/A"/>
  </r>
  <r>
    <s v="National Fund for Culture"/>
    <n v="57895"/>
    <s v="Boi de Cá"/>
    <s v="Integrated Arts"/>
    <s v="Cultura Popular"/>
    <x v="3"/>
    <x v="10"/>
    <n v="0"/>
    <x v="22"/>
    <s v="SantaCatarina"/>
    <n v="0"/>
    <n v="58697.59"/>
    <e v="#N/A"/>
    <e v="#N/A"/>
  </r>
  <r>
    <s v="National Fund for Culture"/>
    <n v="67849"/>
    <s v="Boi de Carnaval - Inclusão Social Através da Cultura "/>
    <s v="Integrated Arts"/>
    <s v="Artes Integradas"/>
    <x v="1"/>
    <x v="10"/>
    <n v="0"/>
    <x v="20"/>
    <s v="Alagoas"/>
    <n v="0"/>
    <n v="149175.5"/>
    <e v="#N/A"/>
    <e v="#N/A"/>
  </r>
  <r>
    <s v="National Fund for Culture"/>
    <n v="56519"/>
    <s v="Brasil no MipCom"/>
    <s v="Audiovisual"/>
    <s v="Formação /Pesquisa/Informação"/>
    <x v="3"/>
    <x v="10"/>
    <n v="0"/>
    <x v="5"/>
    <s v="RiodeJaneiro"/>
    <n v="0"/>
    <n v="399473"/>
    <e v="#N/A"/>
    <e v="#N/A"/>
  </r>
  <r>
    <s v="National Fund for Culture"/>
    <n v="54481"/>
    <s v="Brasíl Plural 8"/>
    <s v="Audiovisual"/>
    <s v="Formação /Pesquisa/Informação"/>
    <x v="3"/>
    <x v="10"/>
    <n v="0"/>
    <x v="22"/>
    <s v="SantaCatarina"/>
    <n v="0"/>
    <n v="50000"/>
    <e v="#N/A"/>
    <e v="#N/A"/>
  </r>
  <r>
    <s v="National Fund for Culture"/>
    <n v="56933"/>
    <s v="Brincando na Universidade: Labrimp e Meb como Espaços de Cultura"/>
    <s v="Integrated Arts"/>
    <s v="Artes Integradas"/>
    <x v="1"/>
    <x v="10"/>
    <n v="0"/>
    <x v="12"/>
    <s v="SãoPaulo"/>
    <n v="0"/>
    <n v="170000"/>
    <e v="#N/A"/>
    <e v="#N/A"/>
  </r>
  <r>
    <s v="National Fund for Culture"/>
    <n v="57587"/>
    <s v="Brinquedos e Brincadeiras da Cultura Popular Norte-Rio-Grandense..."/>
    <s v="Integrated Arts"/>
    <s v="Cultura Popular"/>
    <x v="3"/>
    <x v="10"/>
    <n v="0"/>
    <x v="19"/>
    <s v="RioGrandedoNorte"/>
    <n v="0"/>
    <n v="43504"/>
    <e v="#N/A"/>
    <e v="#N/A"/>
  </r>
  <r>
    <s v="National Fund for Culture"/>
    <n v="66101"/>
    <s v="Caderno Brasil Musical"/>
    <s v="Integrated Arts"/>
    <s v="Artes Integradas"/>
    <x v="1"/>
    <x v="10"/>
    <n v="0"/>
    <x v="9"/>
    <s v="Paraná"/>
    <n v="0"/>
    <n v="164418"/>
    <e v="#N/A"/>
    <e v="#N/A"/>
  </r>
  <r>
    <s v="National Fund for Culture"/>
    <n v="66225"/>
    <s v="Caminho de São Francisco"/>
    <s v="Integrated Arts"/>
    <s v="Artes Integradas"/>
    <x v="1"/>
    <x v="10"/>
    <n v="0"/>
    <x v="20"/>
    <s v="Alagoas"/>
    <n v="0"/>
    <n v="150000"/>
    <e v="#N/A"/>
    <e v="#N/A"/>
  </r>
  <r>
    <s v="National Fund for Culture"/>
    <n v="41479"/>
    <s v="Capacitação no Centro Dragão do Mar de Arte e Cultura - CDMAC"/>
    <s v="Integrated Arts"/>
    <s v="Artes Integradas"/>
    <x v="1"/>
    <x v="10"/>
    <n v="0"/>
    <x v="6"/>
    <s v="Ceará"/>
    <n v="0"/>
    <n v="79630"/>
    <e v="#N/A"/>
    <e v="#N/A"/>
  </r>
  <r>
    <s v="National Fund for Culture"/>
    <n v="66088"/>
    <s v="Capoeira Angola: Instrumento de Cidadania, Educação e Identidade Cultural"/>
    <s v="Integrated Arts"/>
    <s v="Artes Integradas"/>
    <x v="1"/>
    <x v="10"/>
    <n v="0"/>
    <x v="21"/>
    <s v="Bahia"/>
    <n v="0"/>
    <n v="184999.18"/>
    <e v="#N/A"/>
    <e v="#N/A"/>
  </r>
  <r>
    <s v="National Fund for Culture"/>
    <n v="54193"/>
    <s v="Capoeira Angola: Ligação Ancestral"/>
    <s v="Performing Arts"/>
    <s v="Dança"/>
    <x v="3"/>
    <x v="10"/>
    <n v="0"/>
    <x v="21"/>
    <s v="Bahia"/>
    <n v="0"/>
    <n v="29923.4"/>
    <e v="#N/A"/>
    <e v="#N/A"/>
  </r>
  <r>
    <s v="National Fund for Culture"/>
    <n v="66136"/>
    <s v="Capoeira Instrumento de Educação"/>
    <s v="Integrated Arts"/>
    <s v="Artes Integradas"/>
    <x v="1"/>
    <x v="10"/>
    <n v="0"/>
    <x v="21"/>
    <s v="Bahia"/>
    <n v="0"/>
    <n v="185000"/>
    <e v="#N/A"/>
    <e v="#N/A"/>
  </r>
  <r>
    <s v="National Fund for Culture"/>
    <n v="66017"/>
    <s v="Capoeira Viva Meu Mestre"/>
    <s v="Integrated Arts"/>
    <s v="Artes Integradas"/>
    <x v="1"/>
    <x v="10"/>
    <n v="0"/>
    <x v="21"/>
    <s v="Bahia"/>
    <n v="0"/>
    <n v="185000"/>
    <e v="#N/A"/>
    <e v="#N/A"/>
  </r>
  <r>
    <s v="National Fund for Culture"/>
    <n v="66188"/>
    <s v="Capoiera Cidadã Arte e Cultura"/>
    <s v="Integrated Arts"/>
    <s v="Artes Integradas"/>
    <x v="1"/>
    <x v="10"/>
    <n v="0"/>
    <x v="21"/>
    <s v="Bahia"/>
    <n v="0"/>
    <n v="181500"/>
    <e v="#N/A"/>
    <e v="#N/A"/>
  </r>
  <r>
    <s v="National Fund for Culture"/>
    <n v="46311"/>
    <s v="Caravana circo escola"/>
    <s v="Performing Arts"/>
    <s v="Circo"/>
    <x v="3"/>
    <x v="10"/>
    <n v="0"/>
    <x v="2"/>
    <s v="Tocantins"/>
    <n v="0"/>
    <n v="239050.56"/>
    <e v="#N/A"/>
    <e v="#N/A"/>
  </r>
  <r>
    <s v="National Fund for Culture"/>
    <n v="66250"/>
    <s v="Caravana da Alegria -2ª etapa"/>
    <s v="Integrated Arts"/>
    <s v="Artes Integradas"/>
    <x v="1"/>
    <x v="10"/>
    <n v="0"/>
    <x v="9"/>
    <s v="Paraná"/>
    <n v="0"/>
    <n v="170000"/>
    <e v="#N/A"/>
    <e v="#N/A"/>
  </r>
  <r>
    <s v="National Fund for Culture"/>
    <n v="54834"/>
    <s v="Casa da Cultura"/>
    <s v="Cultural Heritage"/>
    <s v="Arquitetônico"/>
    <x v="0"/>
    <x v="10"/>
    <n v="0"/>
    <x v="9"/>
    <s v="Paraná"/>
    <n v="0"/>
    <n v="100000"/>
    <e v="#N/A"/>
    <e v="#N/A"/>
  </r>
  <r>
    <s v="National Fund for Culture"/>
    <n v="56613"/>
    <s v="Casa da Cultura "/>
    <s v="Cultural Heritage"/>
    <s v="História"/>
    <x v="1"/>
    <x v="10"/>
    <n v="0"/>
    <x v="0"/>
    <s v="RioGrandedoSul"/>
    <n v="0"/>
    <n v="38152.589999999997"/>
    <e v="#N/A"/>
    <e v="#N/A"/>
  </r>
  <r>
    <s v="National Fund for Culture"/>
    <n v="66466"/>
    <s v="Casa da Juventude"/>
    <s v="Integrated Arts"/>
    <s v="Artes Integradas"/>
    <x v="1"/>
    <x v="10"/>
    <n v="0"/>
    <x v="3"/>
    <s v="MinasGerais"/>
    <n v="0"/>
    <n v="150000"/>
    <e v="#N/A"/>
    <e v="#N/A"/>
  </r>
  <r>
    <s v="National Fund for Culture"/>
    <n v="66313"/>
    <s v="Casa da Memoria Viva Krahô"/>
    <s v="Integrated Arts"/>
    <s v="Artes Integradas"/>
    <x v="1"/>
    <x v="10"/>
    <n v="0"/>
    <x v="2"/>
    <s v="Tocantins"/>
    <n v="0"/>
    <n v="185000"/>
    <e v="#N/A"/>
    <e v="#N/A"/>
  </r>
  <r>
    <s v="National Fund for Culture"/>
    <n v="66193"/>
    <s v="Casa das Fases- Núcleo de Arte e História com Senhoras e Senhores"/>
    <s v="Integrated Arts"/>
    <s v="Artes Integradas"/>
    <x v="1"/>
    <x v="10"/>
    <n v="0"/>
    <x v="9"/>
    <s v="Paraná"/>
    <n v="0"/>
    <n v="122910"/>
    <e v="#N/A"/>
    <e v="#N/A"/>
  </r>
  <r>
    <s v="National Fund for Culture"/>
    <n v="66169"/>
    <s v="Casa de Cultura  Tainã - Projeto Mocambos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66509"/>
    <s v="Casa de Cultura &quot;Nanderetã&quot;"/>
    <s v="Integrated Arts"/>
    <s v="Artes Integradas"/>
    <x v="1"/>
    <x v="10"/>
    <n v="0"/>
    <x v="26"/>
    <s v="MatoGrossodoSul"/>
    <n v="0"/>
    <n v="150000"/>
    <e v="#N/A"/>
    <e v="#N/A"/>
  </r>
  <r>
    <s v="National Fund for Culture"/>
    <n v="66223"/>
    <s v="Casa do Compositor"/>
    <s v="Integrated Arts"/>
    <s v="Artes Integradas"/>
    <x v="1"/>
    <x v="10"/>
    <n v="0"/>
    <x v="5"/>
    <s v="RiodeJaneiro"/>
    <n v="0"/>
    <n v="150000"/>
    <e v="#N/A"/>
    <e v="#N/A"/>
  </r>
  <r>
    <s v="National Fund for Culture"/>
    <n v="66205"/>
    <s v="Casa do Teatrodo Oprimido"/>
    <s v="Integrated Arts"/>
    <s v="Artes Integradas"/>
    <x v="1"/>
    <x v="10"/>
    <n v="0"/>
    <x v="5"/>
    <s v="RiodeJaneiro"/>
    <n v="0"/>
    <n v="170000"/>
    <e v="#N/A"/>
    <e v="#N/A"/>
  </r>
  <r>
    <s v="National Fund for Culture"/>
    <n v="65994"/>
    <s v="Casa Menina Mulher"/>
    <s v="Integrated Arts"/>
    <s v="Artes Integradas"/>
    <x v="1"/>
    <x v="10"/>
    <n v="0"/>
    <x v="4"/>
    <s v="Pernambuco"/>
    <n v="0"/>
    <n v="170000"/>
    <e v="#N/A"/>
    <e v="#N/A"/>
  </r>
  <r>
    <s v="National Fund for Culture"/>
    <n v="67026"/>
    <s v="Casarão de Ofícios"/>
    <s v="Integrated Arts"/>
    <s v="Artes Integradas"/>
    <x v="1"/>
    <x v="10"/>
    <n v="0"/>
    <x v="19"/>
    <s v="RioGrandedoNorte"/>
    <n v="0"/>
    <n v="115000"/>
    <e v="#N/A"/>
    <e v="#N/A"/>
  </r>
  <r>
    <s v="National Fund for Culture"/>
    <n v="57828"/>
    <s v="Catira dos Malaquias"/>
    <s v="Integrated Arts"/>
    <s v="Cultura Popular"/>
    <x v="3"/>
    <x v="10"/>
    <n v="0"/>
    <x v="26"/>
    <s v="MatoGrossodoSul"/>
    <n v="0"/>
    <n v="51152"/>
    <e v="#N/A"/>
    <e v="#N/A"/>
  </r>
  <r>
    <s v="National Fund for Culture"/>
    <n v="57815"/>
    <s v="Cavalo Marinho Estrela da Cidadania"/>
    <s v="Integrated Arts"/>
    <s v="Cultura Popular"/>
    <x v="3"/>
    <x v="10"/>
    <n v="0"/>
    <x v="4"/>
    <s v="Pernambuco"/>
    <n v="0"/>
    <n v="31296"/>
    <e v="#N/A"/>
    <e v="#N/A"/>
  </r>
  <r>
    <s v="National Fund for Culture"/>
    <n v="57888"/>
    <s v="CD e DVD Em Comemoração aos 42 Anos de Centro de Tradições Populares de Sobradinho"/>
    <s v="Integrated Arts"/>
    <s v="Cultura Popular"/>
    <x v="3"/>
    <x v="10"/>
    <n v="0"/>
    <x v="1"/>
    <s v="DistritoFederal"/>
    <n v="0"/>
    <n v="26923.09"/>
    <e v="#N/A"/>
    <e v="#N/A"/>
  </r>
  <r>
    <s v="National Fund for Culture"/>
    <n v="58794"/>
    <s v="CD Jongos do Brasil"/>
    <s v="Integrated Arts"/>
    <s v="Cultura Popular"/>
    <x v="3"/>
    <x v="10"/>
    <n v="0"/>
    <x v="5"/>
    <s v="RiodeJaneiro"/>
    <n v="0"/>
    <n v="34944"/>
    <e v="#N/A"/>
    <e v="#N/A"/>
  </r>
  <r>
    <s v="National Fund for Culture"/>
    <n v="510214"/>
    <s v="Centro Cultural"/>
    <s v="Cultural Heritage"/>
    <s v="Arquitetônico"/>
    <x v="0"/>
    <x v="10"/>
    <n v="0"/>
    <x v="9"/>
    <s v="Paraná"/>
    <n v="0"/>
    <n v="150000"/>
    <e v="#N/A"/>
    <e v="#N/A"/>
  </r>
  <r>
    <s v="National Fund for Culture"/>
    <n v="55688"/>
    <s v="Centro Cultural"/>
    <s v="Cultural Heritage"/>
    <s v="Arquitetônico"/>
    <x v="0"/>
    <x v="10"/>
    <n v="0"/>
    <x v="9"/>
    <s v="Paraná"/>
    <n v="0"/>
    <n v="80000"/>
    <e v="#N/A"/>
    <e v="#N/A"/>
  </r>
  <r>
    <s v="National Fund for Culture"/>
    <n v="56517"/>
    <s v="Centro Cultural "/>
    <s v="Cultural Heritage"/>
    <s v="História"/>
    <x v="1"/>
    <x v="10"/>
    <n v="0"/>
    <x v="14"/>
    <s v="Goiás"/>
    <n v="0"/>
    <n v="135000"/>
    <e v="#N/A"/>
    <e v="#N/A"/>
  </r>
  <r>
    <s v="National Fund for Culture"/>
    <n v="66522"/>
    <s v="Centro Cultural  Kanhgág Jãre(Raízes de Kaingáng)"/>
    <s v="Integrated Arts"/>
    <s v="Artes Integradas"/>
    <x v="1"/>
    <x v="10"/>
    <n v="0"/>
    <x v="0"/>
    <s v="RioGrandedoSul"/>
    <n v="0"/>
    <n v="170981"/>
    <e v="#N/A"/>
    <e v="#N/A"/>
  </r>
  <r>
    <s v="National Fund for Culture"/>
    <n v="66162"/>
    <s v="Centro Cultural Artes em Desenvolvimento "/>
    <s v="Integrated Arts"/>
    <s v="Artes Integradas"/>
    <x v="1"/>
    <x v="10"/>
    <n v="0"/>
    <x v="10"/>
    <s v="Piauí"/>
    <n v="0"/>
    <n v="114970"/>
    <e v="#N/A"/>
    <e v="#N/A"/>
  </r>
  <r>
    <s v="National Fund for Culture"/>
    <n v="67135"/>
    <s v="Centro Cultural Balé de Rua"/>
    <s v="Integrated Arts"/>
    <s v="Artes Integradas"/>
    <x v="1"/>
    <x v="10"/>
    <n v="0"/>
    <x v="3"/>
    <s v="MinasGerais"/>
    <n v="0"/>
    <n v="122000"/>
    <e v="#N/A"/>
    <e v="#N/A"/>
  </r>
  <r>
    <s v="National Fund for Culture"/>
    <n v="41987"/>
    <s v="Centro Cultural de Alterosa"/>
    <s v="Cultural Heritage"/>
    <s v="Arquitetônico"/>
    <x v="0"/>
    <x v="10"/>
    <n v="0"/>
    <x v="3"/>
    <s v="MinasGerais"/>
    <n v="0"/>
    <n v="143000"/>
    <e v="#N/A"/>
    <e v="#N/A"/>
  </r>
  <r>
    <s v="National Fund for Culture"/>
    <n v="66128"/>
    <s v="Centro Cultural de Diálogos"/>
    <s v="Integrated Arts"/>
    <s v="Artes Integradas"/>
    <x v="1"/>
    <x v="10"/>
    <n v="0"/>
    <x v="4"/>
    <s v="Pernambuco"/>
    <n v="0"/>
    <n v="150000"/>
    <e v="#N/A"/>
    <e v="#N/A"/>
  </r>
  <r>
    <s v="National Fund for Culture"/>
    <n v="66429"/>
    <s v="Centro Cultural Parque Pituaçu"/>
    <s v="Integrated Arts"/>
    <s v="Artes Integradas"/>
    <x v="1"/>
    <x v="10"/>
    <n v="0"/>
    <x v="21"/>
    <s v="Bahia"/>
    <n v="0"/>
    <n v="150000"/>
    <e v="#N/A"/>
    <e v="#N/A"/>
  </r>
  <r>
    <s v="National Fund for Culture"/>
    <n v="65989"/>
    <s v="CENTRO DE CONVERGÊNCIAS DE NOVAS MIDIAS- REDE.LE"/>
    <s v="Integrated Arts"/>
    <s v="Artes Integradas"/>
    <x v="1"/>
    <x v="10"/>
    <n v="0"/>
    <x v="3"/>
    <s v="MinasGerais"/>
    <n v="0"/>
    <n v="150000"/>
    <e v="#N/A"/>
    <e v="#N/A"/>
  </r>
  <r>
    <s v="National Fund for Culture"/>
    <n v="66459"/>
    <s v="Centro de Cultura Caiçara de  Barra do Ribeira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65365"/>
    <s v="Centro de Cultura e Educação Lúdica da Rocinha"/>
    <s v="Integrated Arts"/>
    <s v="Artes Integradas"/>
    <x v="1"/>
    <x v="10"/>
    <n v="0"/>
    <x v="5"/>
    <s v="RiodeJaneiro"/>
    <n v="0"/>
    <n v="169999.58"/>
    <e v="#N/A"/>
    <e v="#N/A"/>
  </r>
  <r>
    <s v="National Fund for Culture"/>
    <n v="68133"/>
    <s v="Centro de Cultura Gameleira de São Sebastião_x000d__x000a_"/>
    <s v="Integrated Arts"/>
    <s v="Artes Integradas"/>
    <x v="1"/>
    <x v="10"/>
    <n v="0"/>
    <x v="6"/>
    <s v="Ceará"/>
    <n v="0"/>
    <n v="180000"/>
    <e v="#N/A"/>
    <e v="#N/A"/>
  </r>
  <r>
    <s v="National Fund for Culture"/>
    <n v="66270"/>
    <s v="Centro de Cultura Liberdade"/>
    <s v="Integrated Arts"/>
    <s v="Artes Integradas"/>
    <x v="1"/>
    <x v="10"/>
    <n v="0"/>
    <x v="21"/>
    <s v="Bahia"/>
    <n v="0"/>
    <n v="136060"/>
    <e v="#N/A"/>
    <e v="#N/A"/>
  </r>
  <r>
    <s v="National Fund for Culture"/>
    <n v="66370"/>
    <s v="Centro de Cultura Popular e Folclore de Viçosa"/>
    <s v="Integrated Arts"/>
    <s v="Artes Integradas"/>
    <x v="1"/>
    <x v="10"/>
    <n v="0"/>
    <x v="3"/>
    <s v="MinasGerais"/>
    <n v="0"/>
    <n v="140000"/>
    <e v="#N/A"/>
    <e v="#N/A"/>
  </r>
  <r>
    <s v="National Fund for Culture"/>
    <n v="66217"/>
    <s v="Centro de Cultura Popular Piollin"/>
    <s v="Integrated Arts"/>
    <s v="Artes Integradas"/>
    <x v="1"/>
    <x v="10"/>
    <n v="0"/>
    <x v="8"/>
    <s v="Paraíba"/>
    <n v="0"/>
    <n v="147719.42000000001"/>
    <e v="#N/A"/>
    <e v="#N/A"/>
  </r>
  <r>
    <s v="National Fund for Culture"/>
    <n v="55013"/>
    <s v="Centro de Desenvolvimento Cultural Comunitário"/>
    <s v="Cultural Heritage"/>
    <s v="História"/>
    <x v="1"/>
    <x v="10"/>
    <n v="0"/>
    <x v="23"/>
    <s v="Rondônia"/>
    <n v="0"/>
    <n v="478900"/>
    <e v="#N/A"/>
    <e v="#N/A"/>
  </r>
  <r>
    <s v="National Fund for Culture"/>
    <n v="55242"/>
    <s v="Centro de Desenvolvimento e Cultura de Silveira Martins - Restauração de Prédio Histórico II "/>
    <s v="Cultural Heritage"/>
    <s v="Arquitetônico"/>
    <x v="0"/>
    <x v="10"/>
    <n v="0"/>
    <x v="0"/>
    <s v="RioGrandedoSul"/>
    <n v="0"/>
    <n v="40000"/>
    <e v="#N/A"/>
    <e v="#N/A"/>
  </r>
  <r>
    <s v="National Fund for Culture"/>
    <n v="55171"/>
    <s v="Centro de Desenvolvimento e Cultura de Silvera Martins - Restauração de Prédio Histórico I "/>
    <s v="Cultural Heritage"/>
    <s v="Arquitetônico"/>
    <x v="0"/>
    <x v="10"/>
    <n v="0"/>
    <x v="0"/>
    <s v="RioGrandedoSul"/>
    <n v="0"/>
    <n v="40000"/>
    <e v="#N/A"/>
    <e v="#N/A"/>
  </r>
  <r>
    <s v="National Fund for Culture"/>
    <n v="66067"/>
    <s v="Centro de Formação e Produção Audiovisual dos Povos Indígenas de Roraima"/>
    <s v="Audiovisual"/>
    <s v="Videofonográfica"/>
    <x v="0"/>
    <x v="10"/>
    <n v="0"/>
    <x v="24"/>
    <s v="Roraima"/>
    <n v="0"/>
    <n v="185000"/>
    <e v="#N/A"/>
    <e v="#N/A"/>
  </r>
  <r>
    <s v="National Fund for Culture"/>
    <n v="66898"/>
    <s v="Centro Interativo de Circo"/>
    <s v="Integrated Arts"/>
    <s v="Artes Integradas"/>
    <x v="1"/>
    <x v="10"/>
    <n v="0"/>
    <x v="5"/>
    <s v="RiodeJaneiro"/>
    <n v="0"/>
    <n v="169814"/>
    <e v="#N/A"/>
    <e v="#N/A"/>
  </r>
  <r>
    <s v="National Fund for Culture"/>
    <n v="68135"/>
    <s v="Cesta Básica Cultural Regional"/>
    <s v="Integrated Arts"/>
    <s v="Artes Integradas"/>
    <x v="1"/>
    <x v="10"/>
    <n v="0"/>
    <x v="5"/>
    <s v="RiodeJaneiro"/>
    <n v="0"/>
    <n v="73550"/>
    <e v="#N/A"/>
    <e v="#N/A"/>
  </r>
  <r>
    <s v="National Fund for Culture"/>
    <n v="64646"/>
    <s v="Chibarro"/>
    <s v="Integrated Arts"/>
    <s v="Artes Integradas"/>
    <x v="1"/>
    <x v="10"/>
    <n v="0"/>
    <x v="0"/>
    <s v="RioGrandedoSul"/>
    <n v="0"/>
    <n v="85000"/>
    <e v="#N/A"/>
    <e v="#N/A"/>
  </r>
  <r>
    <s v="National Fund for Culture"/>
    <n v="66060"/>
    <s v="Cidade Cidadã"/>
    <s v="Integrated Arts"/>
    <s v="Artes Integradas"/>
    <x v="1"/>
    <x v="10"/>
    <n v="0"/>
    <x v="21"/>
    <s v="Bahia"/>
    <n v="0"/>
    <n v="185000"/>
    <e v="#N/A"/>
    <e v="#N/A"/>
  </r>
  <r>
    <s v="National Fund for Culture"/>
    <n v="66538"/>
    <s v="Cine Aberto e Laboratório de Filme do Aglomerado da Serra"/>
    <s v="Integrated Arts"/>
    <s v="Artes Integradas"/>
    <x v="1"/>
    <x v="10"/>
    <n v="0"/>
    <x v="3"/>
    <s v="MinasGerais"/>
    <n v="0"/>
    <n v="170000"/>
    <e v="#N/A"/>
    <e v="#N/A"/>
  </r>
  <r>
    <s v="National Fund for Culture"/>
    <n v="66391"/>
    <s v="Cine Clube- Diversão e Arte para qualquer parte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67758"/>
    <s v="Cine Teatro Solar Boa Vista"/>
    <s v="Integrated Arts"/>
    <s v="Artes Integradas"/>
    <x v="1"/>
    <x v="10"/>
    <n v="0"/>
    <x v="21"/>
    <s v="Bahia"/>
    <n v="0"/>
    <n v="371880"/>
    <e v="#N/A"/>
    <e v="#N/A"/>
  </r>
  <r>
    <s v="National Fund for Culture"/>
    <n v="56273"/>
    <s v="Cine Viagem Latino"/>
    <s v="Audiovisual"/>
    <s v="Formação /Pesquisa/Informação"/>
    <x v="3"/>
    <x v="10"/>
    <n v="0"/>
    <x v="12"/>
    <s v="SãoPaulo"/>
    <n v="0"/>
    <n v="30000"/>
    <e v="#N/A"/>
    <e v="#N/A"/>
  </r>
  <r>
    <s v="National Fund for Culture"/>
    <n v="66543"/>
    <s v="Cinema de Animação"/>
    <s v="Integrated Arts"/>
    <s v="Artes Integradas"/>
    <x v="1"/>
    <x v="10"/>
    <n v="0"/>
    <x v="4"/>
    <s v="Pernambuco"/>
    <n v="0"/>
    <n v="149999.47"/>
    <e v="#N/A"/>
    <e v="#N/A"/>
  </r>
  <r>
    <s v="National Fund for Culture"/>
    <n v="55285"/>
    <s v="Cinema e Literatura no Brasil : Os mitos do Sertão"/>
    <s v="Humanities"/>
    <s v="Edição de Livros"/>
    <x v="4"/>
    <x v="10"/>
    <n v="0"/>
    <x v="6"/>
    <s v="Ceará"/>
    <n v="0"/>
    <n v="24894.240000000002"/>
    <e v="#N/A"/>
    <e v="#N/A"/>
  </r>
  <r>
    <s v="National Fund for Culture"/>
    <n v="50702"/>
    <s v="CINEMA ITINERANTE"/>
    <s v="Audiovisual"/>
    <s v="Formação /Pesquisa/Informação"/>
    <x v="3"/>
    <x v="10"/>
    <n v="0"/>
    <x v="16"/>
    <s v="EspíritoSanto"/>
    <n v="0"/>
    <n v="278000"/>
    <e v="#N/A"/>
    <e v="#N/A"/>
  </r>
  <r>
    <s v="National Fund for Culture"/>
    <n v="66511"/>
    <s v="Cinema Meninos de Araçuiai"/>
    <s v="Integrated Arts"/>
    <s v="Artes Integradas"/>
    <x v="1"/>
    <x v="10"/>
    <n v="0"/>
    <x v="3"/>
    <s v="MinasGerais"/>
    <n v="0"/>
    <n v="150000"/>
    <e v="#N/A"/>
    <e v="#N/A"/>
  </r>
  <r>
    <s v="National Fund for Culture"/>
    <n v="55872"/>
    <s v="Cinema na Praça - Cine Ceará"/>
    <s v="Audiovisual"/>
    <s v="Formação /Pesquisa/Informação"/>
    <x v="3"/>
    <x v="10"/>
    <n v="0"/>
    <x v="6"/>
    <s v="Ceará"/>
    <n v="0"/>
    <n v="45000"/>
    <e v="#N/A"/>
    <e v="#N/A"/>
  </r>
  <r>
    <s v="National Fund for Culture"/>
    <n v="56087"/>
    <s v="Cinema que Pensa"/>
    <s v="Audiovisual"/>
    <s v="Formação /Pesquisa/Informação"/>
    <x v="3"/>
    <x v="10"/>
    <n v="0"/>
    <x v="5"/>
    <s v="RiodeJaneiro"/>
    <n v="0"/>
    <n v="100000"/>
    <e v="#N/A"/>
    <e v="#N/A"/>
  </r>
  <r>
    <s v="National Fund for Culture"/>
    <n v="46973"/>
    <s v="CineVale em Movimento"/>
    <s v="Audiovisual"/>
    <s v="Videofonográfica"/>
    <x v="0"/>
    <x v="10"/>
    <n v="0"/>
    <x v="12"/>
    <s v="SãoPaulo"/>
    <n v="0"/>
    <n v="20000"/>
    <e v="#N/A"/>
    <e v="#N/A"/>
  </r>
  <r>
    <s v="National Fund for Culture"/>
    <n v="55161"/>
    <s v="Ciranda Digital"/>
    <s v="Audiovisual"/>
    <s v="Infra-estrutura Técnica Audiovisual"/>
    <x v="0"/>
    <x v="10"/>
    <n v="0"/>
    <x v="18"/>
    <s v="MatoGrosso"/>
    <n v="0"/>
    <n v="150000"/>
    <e v="#N/A"/>
    <e v="#N/A"/>
  </r>
  <r>
    <s v="National Fund for Culture"/>
    <n v="66049"/>
    <s v="Circo &quot;Inclusão Cultural&quot;"/>
    <s v="Performing Arts"/>
    <s v="Circo"/>
    <x v="3"/>
    <x v="10"/>
    <n v="0"/>
    <x v="12"/>
    <s v="SãoPaulo"/>
    <n v="0"/>
    <n v="185000"/>
    <e v="#N/A"/>
    <e v="#N/A"/>
  </r>
  <r>
    <s v="National Fund for Culture"/>
    <n v="67133"/>
    <s v="Circo Escola Especial"/>
    <s v="Integrated Arts"/>
    <s v="Artes Integradas"/>
    <x v="1"/>
    <x v="10"/>
    <n v="0"/>
    <x v="26"/>
    <s v="MatoGrossodoSul"/>
    <n v="0"/>
    <n v="141455"/>
    <e v="#N/A"/>
    <e v="#N/A"/>
  </r>
  <r>
    <s v="National Fund for Culture"/>
    <n v="66175"/>
    <s v="Circo Voador (Ponto de Cultura )"/>
    <s v="Integrated Arts"/>
    <s v="Artes Integradas"/>
    <x v="1"/>
    <x v="10"/>
    <n v="0"/>
    <x v="5"/>
    <s v="RiodeJaneiro"/>
    <n v="0"/>
    <n v="170000"/>
    <e v="#N/A"/>
    <e v="#N/A"/>
  </r>
  <r>
    <s v="National Fund for Culture"/>
    <n v="66826"/>
    <s v="Circo-Escola de Barra Vellha"/>
    <s v="Integrated Arts"/>
    <s v="Artes Integradas"/>
    <x v="1"/>
    <x v="10"/>
    <n v="0"/>
    <x v="22"/>
    <s v="SantaCatarina"/>
    <n v="0"/>
    <n v="104808"/>
    <e v="#N/A"/>
    <e v="#N/A"/>
  </r>
  <r>
    <s v="National Fund for Culture"/>
    <n v="67556"/>
    <s v="Circo-Escola de Incentivo às Artes (C.E.I.A.)"/>
    <s v="Integrated Arts"/>
    <s v="Artes Integradas"/>
    <x v="1"/>
    <x v="10"/>
    <n v="0"/>
    <x v="20"/>
    <s v="Alagoas"/>
    <n v="0"/>
    <n v="150000"/>
    <e v="#N/A"/>
    <e v="#N/A"/>
  </r>
  <r>
    <s v="National Fund for Culture"/>
    <n v="66504"/>
    <s v="Circo-Escola Guerreiros da Vila"/>
    <s v="Integrated Arts"/>
    <s v="Artes Integradas"/>
    <x v="1"/>
    <x v="10"/>
    <n v="0"/>
    <x v="20"/>
    <s v="Alagoas"/>
    <n v="0"/>
    <n v="150000"/>
    <e v="#N/A"/>
    <e v="#N/A"/>
  </r>
  <r>
    <s v="National Fund for Culture"/>
    <n v="46694"/>
    <s v="Circo-teatro de repertório"/>
    <s v="Performing Arts"/>
    <s v="Circo"/>
    <x v="3"/>
    <x v="10"/>
    <n v="0"/>
    <x v="16"/>
    <s v="EspíritoSanto"/>
    <n v="0"/>
    <n v="156548.48000000001"/>
    <e v="#N/A"/>
    <e v="#N/A"/>
  </r>
  <r>
    <s v="National Fund for Culture"/>
    <n v="55749"/>
    <s v="Circuito Arte de Brincar "/>
    <s v="Performing Arts"/>
    <s v="Teatro"/>
    <x v="0"/>
    <x v="10"/>
    <n v="0"/>
    <x v="3"/>
    <s v="MinasGerais"/>
    <n v="0"/>
    <n v="97200"/>
    <e v="#N/A"/>
    <e v="#N/A"/>
  </r>
  <r>
    <s v="National Fund for Culture"/>
    <n v="54530"/>
    <s v="Circuito Cajuí do Cinema Itinerante"/>
    <s v="Audiovisual"/>
    <s v="Formação /Pesquisa/Informação"/>
    <x v="3"/>
    <x v="10"/>
    <n v="0"/>
    <x v="10"/>
    <s v="Piauí"/>
    <n v="0"/>
    <n v="220000"/>
    <e v="#N/A"/>
    <e v="#N/A"/>
  </r>
  <r>
    <s v="National Fund for Culture"/>
    <n v="56765"/>
    <s v="Circuito Criar e Animar"/>
    <s v="Performing Arts"/>
    <s v="Teatro"/>
    <x v="0"/>
    <x v="10"/>
    <n v="0"/>
    <x v="1"/>
    <s v="DistritoFederal"/>
    <n v="0"/>
    <n v="91538"/>
    <e v="#N/A"/>
    <e v="#N/A"/>
  </r>
  <r>
    <s v="National Fund for Culture"/>
    <n v="510303"/>
    <s v="Circuito Festcinepará - 1° Etapa"/>
    <s v="Audiovisual"/>
    <s v="Formação /Pesquisa/Informação"/>
    <x v="3"/>
    <x v="10"/>
    <n v="0"/>
    <x v="11"/>
    <s v="Pará"/>
    <n v="0"/>
    <n v="40000"/>
    <e v="#N/A"/>
    <e v="#N/A"/>
  </r>
  <r>
    <s v="National Fund for Culture"/>
    <n v="66517"/>
    <s v="Circuito no Ar"/>
    <s v="Integrated Arts"/>
    <s v="Artes Integradas"/>
    <x v="1"/>
    <x v="10"/>
    <n v="0"/>
    <x v="6"/>
    <s v="Ceará"/>
    <n v="0"/>
    <n v="150000"/>
    <e v="#N/A"/>
    <e v="#N/A"/>
  </r>
  <r>
    <s v="National Fund for Culture"/>
    <n v="57188"/>
    <s v="Circulando a Cidade - Acervo fímico"/>
    <s v="Audiovisual"/>
    <s v="Formação /Pesquisa/Informação"/>
    <x v="3"/>
    <x v="10"/>
    <n v="0"/>
    <x v="3"/>
    <s v="MinasGerais"/>
    <n v="0"/>
    <n v="40000"/>
    <e v="#N/A"/>
    <e v="#N/A"/>
  </r>
  <r>
    <s v="National Fund for Culture"/>
    <n v="66894"/>
    <s v="Comunidade na Biblioteca T-Bone"/>
    <s v="Humanities"/>
    <s v="Biblioteca"/>
    <x v="3"/>
    <x v="10"/>
    <n v="0"/>
    <x v="1"/>
    <s v="DistritoFederal"/>
    <n v="0"/>
    <n v="185000"/>
    <e v="#N/A"/>
    <e v="#N/A"/>
  </r>
  <r>
    <s v="National Fund for Culture"/>
    <n v="66255"/>
    <s v="COMVIDA A Ponto de Cultura"/>
    <s v="Integrated Arts"/>
    <s v="Artes Integradas"/>
    <x v="1"/>
    <x v="10"/>
    <n v="0"/>
    <x v="11"/>
    <s v="Pará"/>
    <n v="0"/>
    <n v="170000"/>
    <e v="#N/A"/>
    <e v="#N/A"/>
  </r>
  <r>
    <s v="National Fund for Culture"/>
    <n v="54521"/>
    <s v="Conclusão Cobertura Centro Cultural"/>
    <s v="Cultural Heritage"/>
    <s v="Arquitetônico"/>
    <x v="0"/>
    <x v="10"/>
    <n v="0"/>
    <x v="0"/>
    <s v="RioGrandedoSul"/>
    <n v="0"/>
    <n v="33541.660000000003"/>
    <e v="#N/A"/>
    <e v="#N/A"/>
  </r>
  <r>
    <s v="National Fund for Culture"/>
    <n v="52373"/>
    <s v="Conclusão da 1.º etapa da Casa da Cultura"/>
    <s v="Cultural Heritage"/>
    <s v="Arquitetônico"/>
    <x v="0"/>
    <x v="10"/>
    <n v="0"/>
    <x v="9"/>
    <s v="Paraná"/>
    <n v="0"/>
    <n v="100000"/>
    <e v="#N/A"/>
    <e v="#N/A"/>
  </r>
  <r>
    <s v="National Fund for Culture"/>
    <n v="53466"/>
    <s v="Conclusão da Construção da Casa da Cultura e Aquisição de Equipamentos"/>
    <s v="Cultural Heritage"/>
    <s v="Arquitetônico"/>
    <x v="0"/>
    <x v="10"/>
    <n v="0"/>
    <x v="9"/>
    <s v="Paraná"/>
    <n v="0"/>
    <n v="150000"/>
    <e v="#N/A"/>
    <e v="#N/A"/>
  </r>
  <r>
    <s v="National Fund for Culture"/>
    <n v="52132"/>
    <s v="Concurso Nacional de Quadrilhas Juninas (I)"/>
    <s v="Integrated Arts"/>
    <s v="Artes Integradas"/>
    <x v="1"/>
    <x v="10"/>
    <n v="0"/>
    <x v="1"/>
    <s v="DistritoFederal"/>
    <n v="0"/>
    <n v="300000"/>
    <e v="#N/A"/>
    <e v="#N/A"/>
  </r>
  <r>
    <s v="National Fund for Culture"/>
    <n v="66045"/>
    <s v="Conexão Felipe Camarão"/>
    <s v="Cultural Heritage"/>
    <s v="Artesanato/Folclore"/>
    <x v="1"/>
    <x v="10"/>
    <n v="0"/>
    <x v="19"/>
    <s v="RioGrandedoNorte"/>
    <n v="0"/>
    <n v="149992"/>
    <e v="#N/A"/>
    <e v="#N/A"/>
  </r>
  <r>
    <s v="National Fund for Culture"/>
    <n v="66507"/>
    <s v="Conexões: ciberparque Anísio Teixeira-Irecê/Bahia"/>
    <s v="Integrated Arts"/>
    <s v="Artes Integradas"/>
    <x v="1"/>
    <x v="10"/>
    <n v="0"/>
    <x v="21"/>
    <s v="Bahia"/>
    <n v="0"/>
    <n v="150000"/>
    <e v="#N/A"/>
    <e v="#N/A"/>
  </r>
  <r>
    <s v="National Fund for Culture"/>
    <n v="54747"/>
    <s v="Conferência Brasileira da Capoterapia do Distrito Federal e Entorno 2005 "/>
    <s v="Performing Arts"/>
    <s v="Dança"/>
    <x v="3"/>
    <x v="10"/>
    <n v="0"/>
    <x v="1"/>
    <s v="DistritoFederal"/>
    <n v="0"/>
    <n v="100000"/>
    <e v="#N/A"/>
    <e v="#N/A"/>
  </r>
  <r>
    <s v="National Fund for Culture"/>
    <n v="58731"/>
    <s v="Congado dos Arturos em CD-Livro (O)"/>
    <s v="Integrated Arts"/>
    <s v="Cultura Popular"/>
    <x v="3"/>
    <x v="10"/>
    <n v="0"/>
    <x v="3"/>
    <s v="MinasGerais"/>
    <n v="0"/>
    <n v="63751.72"/>
    <e v="#N/A"/>
    <e v="#N/A"/>
  </r>
  <r>
    <s v="National Fund for Culture"/>
    <n v="66035"/>
    <s v="Congado em Uberlândia: tradição, modenidade e avanços."/>
    <s v="Cultural Heritage"/>
    <s v="Artesanato/Folclore"/>
    <x v="1"/>
    <x v="10"/>
    <n v="0"/>
    <x v="3"/>
    <s v="MinasGerais"/>
    <n v="0"/>
    <n v="207600"/>
    <e v="#N/A"/>
    <e v="#N/A"/>
  </r>
  <r>
    <s v="National Fund for Culture"/>
    <n v="55867"/>
    <s v="Congresso Brasileiro de cinema VI"/>
    <s v="Audiovisual"/>
    <s v="Formação /Pesquisa/Informação"/>
    <x v="3"/>
    <x v="10"/>
    <n v="0"/>
    <x v="1"/>
    <s v="DistritoFederal"/>
    <n v="0"/>
    <n v="105000"/>
    <e v="#N/A"/>
    <e v="#N/A"/>
  </r>
  <r>
    <s v="National Fund for Culture"/>
    <n v="55510"/>
    <s v="Congresso Forcine - Fórum Brasileiro de Ensino de Cinema e Audiovisual (III)."/>
    <s v="Audiovisual"/>
    <s v="Formação /Pesquisa/Informação"/>
    <x v="3"/>
    <x v="10"/>
    <n v="0"/>
    <x v="12"/>
    <s v="SãoPaulo"/>
    <n v="0"/>
    <n v="43115.32"/>
    <e v="#N/A"/>
    <e v="#N/A"/>
  </r>
  <r>
    <s v="National Fund for Culture"/>
    <n v="53391"/>
    <s v="Consolidação da Orquestra Experimental da UFSCAR"/>
    <s v="Cultural Heritage"/>
    <s v="Arquitetônico"/>
    <x v="0"/>
    <x v="10"/>
    <n v="0"/>
    <x v="12"/>
    <s v="SãoPaulo"/>
    <n v="0"/>
    <n v="200000"/>
    <e v="#N/A"/>
    <e v="#N/A"/>
  </r>
  <r>
    <s v="National Fund for Culture"/>
    <n v="59787"/>
    <s v="Construção da 2ª Etapa do Centro de Artes e Cultura de Iracem - CE"/>
    <s v="Cultural Heritage"/>
    <s v="História"/>
    <x v="1"/>
    <x v="10"/>
    <n v="0"/>
    <x v="6"/>
    <s v="Ceará"/>
    <n v="0"/>
    <n v="90000"/>
    <e v="#N/A"/>
    <e v="#N/A"/>
  </r>
  <r>
    <s v="National Fund for Culture"/>
    <n v="55930"/>
    <s v="Construção da 5ª Etapa do Teatro da Casa da Cultura"/>
    <s v="Cultural Heritage"/>
    <s v="Arquitetônico"/>
    <x v="0"/>
    <x v="10"/>
    <n v="0"/>
    <x v="9"/>
    <s v="Paraná"/>
    <n v="0"/>
    <n v="300000"/>
    <e v="#N/A"/>
    <e v="#N/A"/>
  </r>
  <r>
    <s v="National Fund for Culture"/>
    <n v="46226"/>
    <s v="Construção da Biblioteca Pública Municipal"/>
    <s v="Cultural Heritage"/>
    <s v="Arquitetônico"/>
    <x v="0"/>
    <x v="10"/>
    <n v="0"/>
    <x v="22"/>
    <s v="SantaCatarina"/>
    <n v="0"/>
    <n v="234000"/>
    <e v="#N/A"/>
    <e v="#N/A"/>
  </r>
  <r>
    <s v="National Fund for Culture"/>
    <n v="510113"/>
    <s v="Construção de Biblioteca"/>
    <s v="Cultural Heritage"/>
    <s v="Arquitetônico"/>
    <x v="0"/>
    <x v="10"/>
    <n v="0"/>
    <x v="15"/>
    <s v="Amazonas"/>
    <n v="0"/>
    <n v="200000"/>
    <e v="#N/A"/>
    <e v="#N/A"/>
  </r>
  <r>
    <s v="National Fund for Culture"/>
    <n v="54471"/>
    <s v="Construção de Biblioteca"/>
    <s v="Cultural Heritage"/>
    <s v="Arquitetônico"/>
    <x v="0"/>
    <x v="10"/>
    <n v="0"/>
    <x v="15"/>
    <s v="Amazonas"/>
    <n v="0"/>
    <n v="350000"/>
    <e v="#N/A"/>
    <e v="#N/A"/>
  </r>
  <r>
    <s v="National Fund for Culture"/>
    <n v="55607"/>
    <s v="Construção de Biblioteca Comunitária"/>
    <s v="Cultural Heritage"/>
    <s v="Arquitetônico"/>
    <x v="0"/>
    <x v="10"/>
    <n v="0"/>
    <x v="23"/>
    <s v="Rondônia"/>
    <n v="0"/>
    <n v="400000"/>
    <e v="#N/A"/>
    <e v="#N/A"/>
  </r>
  <r>
    <s v="National Fund for Culture"/>
    <n v="56247"/>
    <s v="Construção de Centro Cultural"/>
    <s v="Cultural Heritage"/>
    <s v="Arquitetônico"/>
    <x v="0"/>
    <x v="10"/>
    <n v="0"/>
    <x v="18"/>
    <s v="MatoGrosso"/>
    <n v="0"/>
    <n v="250000"/>
    <e v="#N/A"/>
    <e v="#N/A"/>
  </r>
  <r>
    <s v="National Fund for Culture"/>
    <n v="54968"/>
    <s v="Construção de Centro Cultural "/>
    <s v="Cultural Heritage"/>
    <s v="Arquitetônico"/>
    <x v="0"/>
    <x v="10"/>
    <n v="0"/>
    <x v="23"/>
    <s v="Rondônia"/>
    <n v="0"/>
    <n v="113440.09"/>
    <e v="#N/A"/>
    <e v="#N/A"/>
  </r>
  <r>
    <s v="National Fund for Culture"/>
    <n v="59768"/>
    <s v="Construção de Museu no Município de Pinheirinho do Vale - RS"/>
    <s v="Cultural Heritage"/>
    <s v="História"/>
    <x v="1"/>
    <x v="10"/>
    <n v="0"/>
    <x v="0"/>
    <s v="RioGrandedoSul"/>
    <n v="0"/>
    <n v="38152.94"/>
    <e v="#N/A"/>
    <e v="#N/A"/>
  </r>
  <r>
    <s v="National Fund for Culture"/>
    <n v="47170"/>
    <s v="Construção de Teatro Municipal "/>
    <s v="Cultural Heritage"/>
    <s v="Arquitetônico"/>
    <x v="0"/>
    <x v="10"/>
    <n v="0"/>
    <x v="23"/>
    <s v="Rondônia"/>
    <n v="0"/>
    <n v="470478.47"/>
    <e v="#N/A"/>
    <e v="#N/A"/>
  </r>
  <r>
    <s v="National Fund for Culture"/>
    <n v="52986"/>
    <s v="Construção de uma Oficina Comunitária."/>
    <s v="Cultural Heritage"/>
    <s v="Arquitetônico"/>
    <x v="0"/>
    <x v="10"/>
    <n v="0"/>
    <x v="3"/>
    <s v="MinasGerais"/>
    <n v="0"/>
    <n v="70000"/>
    <e v="#N/A"/>
    <e v="#N/A"/>
  </r>
  <r>
    <s v="National Fund for Culture"/>
    <n v="46653"/>
    <s v="Construção do Centro Cultural"/>
    <s v="Cultural Heritage"/>
    <s v="Arquitetônico"/>
    <x v="0"/>
    <x v="10"/>
    <n v="0"/>
    <x v="23"/>
    <s v="Rondônia"/>
    <n v="0"/>
    <n v="499025.75"/>
    <e v="#N/A"/>
    <e v="#N/A"/>
  </r>
  <r>
    <s v="National Fund for Culture"/>
    <n v="66180"/>
    <s v="Contando e Recontando Histórias e Canções de Ninar: O boi multicor"/>
    <s v="Integrated Arts"/>
    <s v="Artes Integradas"/>
    <x v="1"/>
    <x v="10"/>
    <n v="0"/>
    <x v="21"/>
    <s v="Bahia"/>
    <n v="0"/>
    <n v="180000"/>
    <e v="#N/A"/>
    <e v="#N/A"/>
  </r>
  <r>
    <s v="National Fund for Culture"/>
    <n v="66824"/>
    <s v="Conte Sua História- Revisado"/>
    <s v="Cultural Heritage"/>
    <s v="Acervo"/>
    <x v="0"/>
    <x v="10"/>
    <n v="0"/>
    <x v="12"/>
    <s v="SãoPaulo"/>
    <n v="0"/>
    <n v="144896"/>
    <e v="#N/A"/>
    <e v="#N/A"/>
  </r>
  <r>
    <s v="National Fund for Culture"/>
    <n v="54926"/>
    <s v="Convênio Tempo Clauber II"/>
    <s v="Audiovisual"/>
    <s v="Formação /Pesquisa/Informação"/>
    <x v="3"/>
    <x v="10"/>
    <n v="0"/>
    <x v="5"/>
    <s v="RiodeJaneiro"/>
    <n v="0"/>
    <n v="121300"/>
    <e v="#N/A"/>
    <e v="#N/A"/>
  </r>
  <r>
    <s v="National Fund for Culture"/>
    <n v="67380"/>
    <s v="Copa da Cultura-Pré Produção"/>
    <s v="Integrated Arts"/>
    <s v="Artes Integradas"/>
    <x v="1"/>
    <x v="10"/>
    <n v="0"/>
    <x v="12"/>
    <s v="SãoPaulo"/>
    <n v="0"/>
    <n v="1500000"/>
    <e v="#N/A"/>
    <e v="#N/A"/>
  </r>
  <r>
    <s v="National Fund for Culture"/>
    <n v="66145"/>
    <s v="Cordão Cultural por Milho Verde: fazer saber para tornar e poder contar"/>
    <s v="Integrated Arts"/>
    <s v="Artes Integradas"/>
    <x v="1"/>
    <x v="10"/>
    <n v="0"/>
    <x v="3"/>
    <s v="MinasGerais"/>
    <n v="0"/>
    <n v="122960"/>
    <e v="#N/A"/>
    <e v="#N/A"/>
  </r>
  <r>
    <s v="National Fund for Culture"/>
    <n v="66558"/>
    <s v="Cordel nas Escolas"/>
    <s v="Integrated Arts"/>
    <s v="Artes Integradas"/>
    <x v="1"/>
    <x v="10"/>
    <n v="0"/>
    <x v="10"/>
    <s v="Piauí"/>
    <n v="0"/>
    <n v="170000"/>
    <e v="#N/A"/>
    <e v="#N/A"/>
  </r>
  <r>
    <s v="National Fund for Culture"/>
    <n v="67085"/>
    <s v="CRIAÇÃO"/>
    <s v="Integrated Arts"/>
    <s v="Artes Integradas"/>
    <x v="1"/>
    <x v="10"/>
    <n v="0"/>
    <x v="3"/>
    <s v="MinasGerais"/>
    <n v="0"/>
    <n v="134895.69"/>
    <e v="#N/A"/>
    <e v="#N/A"/>
  </r>
  <r>
    <s v="National Fund for Culture"/>
    <n v="55501"/>
    <s v="Criação e Implantação de Orquestra Jovem de Diamantina"/>
    <s v="Music"/>
    <s v="Música Instrumental"/>
    <x v="4"/>
    <x v="10"/>
    <n v="0"/>
    <x v="3"/>
    <s v="MinasGerais"/>
    <n v="0"/>
    <n v="96000"/>
    <e v="#N/A"/>
    <e v="#N/A"/>
  </r>
  <r>
    <s v="National Fund for Culture"/>
    <n v="66085"/>
    <s v="Criméia Resistência Comunitária"/>
    <s v="Integrated Arts"/>
    <s v="Artes Integradas"/>
    <x v="1"/>
    <x v="10"/>
    <n v="0"/>
    <x v="14"/>
    <s v="Goiás"/>
    <n v="0"/>
    <n v="179725"/>
    <e v="#N/A"/>
    <e v="#N/A"/>
  </r>
  <r>
    <s v="National Fund for Culture"/>
    <n v="67670"/>
    <s v="CUCA/UNE - Circuitos Universitários de Cultura e Arte- Brasília"/>
    <s v="Integrated Arts"/>
    <s v="Artes Integradas"/>
    <x v="1"/>
    <x v="10"/>
    <n v="0"/>
    <x v="12"/>
    <s v="SãoPaulo"/>
    <n v="0"/>
    <n v="185000"/>
    <e v="#N/A"/>
    <e v="#N/A"/>
  </r>
  <r>
    <s v="National Fund for Culture"/>
    <n v="66041"/>
    <s v="Cuca-Une( Circuitos Universitários de Cultura e Arte)MT"/>
    <s v="Integrated Arts"/>
    <s v="Artes Integradas"/>
    <x v="1"/>
    <x v="10"/>
    <n v="0"/>
    <x v="12"/>
    <s v="SãoPaulo"/>
    <n v="0"/>
    <n v="180000"/>
    <e v="#N/A"/>
    <e v="#N/A"/>
  </r>
  <r>
    <s v="National Fund for Culture"/>
    <n v="66999"/>
    <s v="Cultura Cidadania   "/>
    <s v="Integrated Arts"/>
    <s v="Artes Integradas"/>
    <x v="1"/>
    <x v="10"/>
    <n v="0"/>
    <x v="12"/>
    <s v="SãoPaulo"/>
    <n v="0"/>
    <n v="160000"/>
    <e v="#N/A"/>
    <e v="#N/A"/>
  </r>
  <r>
    <s v="National Fund for Culture"/>
    <n v="66505"/>
    <s v="Cultura da Gente"/>
    <s v="Integrated Arts"/>
    <s v="Artes Integradas"/>
    <x v="1"/>
    <x v="10"/>
    <n v="0"/>
    <x v="17"/>
    <s v="Maranhão"/>
    <n v="0"/>
    <n v="150000"/>
    <e v="#N/A"/>
    <e v="#N/A"/>
  </r>
  <r>
    <s v="National Fund for Culture"/>
    <n v="55522"/>
    <s v="Cultura e Pensamento em Tempos de Incerteza - O Silêncio das Intelectuais  "/>
    <s v="Humanities"/>
    <s v="Filosofia"/>
    <x v="1"/>
    <x v="10"/>
    <n v="0"/>
    <x v="5"/>
    <s v="RiodeJaneiro"/>
    <n v="0"/>
    <n v="138456"/>
    <e v="#N/A"/>
    <e v="#N/A"/>
  </r>
  <r>
    <s v="National Fund for Culture"/>
    <n v="66453"/>
    <s v="Cultura na Vila"/>
    <s v="Integrated Arts"/>
    <s v="Artes Integradas"/>
    <x v="1"/>
    <x v="10"/>
    <n v="0"/>
    <x v="12"/>
    <s v="SãoPaulo"/>
    <n v="0"/>
    <n v="149999.85"/>
    <e v="#N/A"/>
    <e v="#N/A"/>
  </r>
  <r>
    <s v="National Fund for Culture"/>
    <n v="65810"/>
    <s v="Cultura Nativa no Caminho das Tropas"/>
    <s v="Integrated Arts"/>
    <s v="Artes Integradas"/>
    <x v="1"/>
    <x v="10"/>
    <n v="0"/>
    <x v="22"/>
    <s v="SantaCatarina"/>
    <n v="0"/>
    <n v="150000"/>
    <e v="#N/A"/>
    <e v="#N/A"/>
  </r>
  <r>
    <s v="National Fund for Culture"/>
    <n v="66295"/>
    <s v="Cultura para o Desenvolvimento "/>
    <s v="Integrated Arts"/>
    <s v="Artes Integradas"/>
    <x v="1"/>
    <x v="10"/>
    <n v="0"/>
    <x v="20"/>
    <s v="Alagoas"/>
    <n v="0"/>
    <n v="152885"/>
    <e v="#N/A"/>
    <e v="#N/A"/>
  </r>
  <r>
    <s v="National Fund for Culture"/>
    <n v="67697"/>
    <s v="Cultura Para Todos"/>
    <s v="Integrated Arts"/>
    <s v="Artes Integradas"/>
    <x v="1"/>
    <x v="10"/>
    <n v="0"/>
    <x v="22"/>
    <s v="SantaCatarina"/>
    <n v="0"/>
    <n v="146840"/>
    <e v="#N/A"/>
    <e v="#N/A"/>
  </r>
  <r>
    <s v="National Fund for Culture"/>
    <n v="66191"/>
    <s v="Cultura Popular na Cidade"/>
    <s v="Integrated Arts"/>
    <s v="Artes Integradas"/>
    <x v="1"/>
    <x v="10"/>
    <n v="0"/>
    <x v="1"/>
    <s v="DistritoFederal"/>
    <n v="0"/>
    <n v="150000"/>
    <e v="#N/A"/>
    <e v="#N/A"/>
  </r>
  <r>
    <s v="National Fund for Culture"/>
    <n v="57578"/>
    <s v="Cultura Popular no Imaginário Amazônico (A)"/>
    <s v="Integrated Arts"/>
    <s v="Cultura Popular"/>
    <x v="3"/>
    <x v="10"/>
    <n v="0"/>
    <x v="23"/>
    <s v="Rondônia"/>
    <n v="0"/>
    <n v="50425.599999999999"/>
    <e v="#N/A"/>
    <e v="#N/A"/>
  </r>
  <r>
    <s v="National Fund for Culture"/>
    <n v="66867"/>
    <s v="Cultura Viva Timbira"/>
    <s v="Cultural Heritage"/>
    <s v="Cultura Indígena"/>
    <x v="3"/>
    <x v="10"/>
    <n v="0"/>
    <x v="1"/>
    <s v="DistritoFederal"/>
    <n v="0"/>
    <n v="179650"/>
    <e v="#N/A"/>
    <e v="#N/A"/>
  </r>
  <r>
    <s v="National Fund for Culture"/>
    <n v="58579"/>
    <s v="Cultura, Educação e Cidadania "/>
    <s v="Cultural Heritage"/>
    <s v="Arquitetônico"/>
    <x v="0"/>
    <x v="10"/>
    <n v="0"/>
    <x v="22"/>
    <s v="SantaCatarina"/>
    <n v="0"/>
    <n v="100000"/>
    <e v="#N/A"/>
    <e v="#N/A"/>
  </r>
  <r>
    <s v="National Fund for Culture"/>
    <n v="65362"/>
    <s v="Cultura: Direito de Todos"/>
    <s v="Integrated Arts"/>
    <s v="Artes Integradas"/>
    <x v="1"/>
    <x v="10"/>
    <n v="0"/>
    <x v="21"/>
    <s v="Bahia"/>
    <n v="0"/>
    <n v="149999.96"/>
    <e v="#N/A"/>
    <e v="#N/A"/>
  </r>
  <r>
    <s v="National Fund for Culture"/>
    <n v="66452"/>
    <s v="Culturando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58791"/>
    <s v="Culturas Populares da Chapada dos Veadeiros"/>
    <s v="Integrated Arts"/>
    <s v="Cultura Popular"/>
    <x v="3"/>
    <x v="10"/>
    <n v="0"/>
    <x v="14"/>
    <s v="Goiás"/>
    <n v="0"/>
    <n v="50648"/>
    <e v="#N/A"/>
    <e v="#N/A"/>
  </r>
  <r>
    <s v="National Fund for Culture"/>
    <n v="56193"/>
    <s v="Curso de Música do Centro Evangélico de Educação e Cultura Pastor Raimundo Soares de Lima"/>
    <s v="Music"/>
    <s v="Música Popular"/>
    <x v="4"/>
    <x v="10"/>
    <n v="0"/>
    <x v="12"/>
    <s v="SãoPaulo"/>
    <n v="0"/>
    <n v="200000"/>
    <e v="#N/A"/>
    <e v="#N/A"/>
  </r>
  <r>
    <s v="National Fund for Culture"/>
    <n v="54526"/>
    <s v="Curso do Audiovisual Modular - parte II"/>
    <s v="Audiovisual"/>
    <s v="Formação /Pesquisa/Informação"/>
    <x v="3"/>
    <x v="10"/>
    <n v="0"/>
    <x v="6"/>
    <s v="Ceará"/>
    <n v="0"/>
    <n v="25000"/>
    <e v="#N/A"/>
    <e v="#N/A"/>
  </r>
  <r>
    <s v="National Fund for Culture"/>
    <n v="61989"/>
    <s v="Curso Profissionalizante de Desenho e Animação"/>
    <s v="Integrated Arts"/>
    <s v="Artes Integradas"/>
    <x v="1"/>
    <x v="10"/>
    <n v="0"/>
    <x v="6"/>
    <s v="Ceará"/>
    <n v="0"/>
    <n v="149994.42000000001"/>
    <e v="#N/A"/>
    <e v="#N/A"/>
  </r>
  <r>
    <s v="National Fund for Culture"/>
    <n v="66042"/>
    <s v="Curtir Isso - Cultura no Centro"/>
    <s v="Integrated Arts"/>
    <s v="Artes Integradas"/>
    <x v="1"/>
    <x v="10"/>
    <n v="0"/>
    <x v="12"/>
    <s v="SãoPaulo"/>
    <n v="0"/>
    <n v="185000"/>
    <e v="#N/A"/>
    <e v="#N/A"/>
  </r>
  <r>
    <s v="National Fund for Culture"/>
    <n v="66382"/>
    <s v="Damas da Camélia"/>
    <s v="Integrated Arts"/>
    <s v="Artes Integradas"/>
    <x v="1"/>
    <x v="10"/>
    <n v="0"/>
    <x v="5"/>
    <s v="RiodeJaneiro"/>
    <n v="0"/>
    <n v="195000"/>
    <e v="#N/A"/>
    <e v="#N/A"/>
  </r>
  <r>
    <s v="National Fund for Culture"/>
    <n v="66544"/>
    <s v="Dança Vida"/>
    <s v="Integrated Arts"/>
    <s v="Artes Integradas"/>
    <x v="1"/>
    <x v="10"/>
    <n v="0"/>
    <x v="12"/>
    <s v="SãoPaulo"/>
    <n v="0"/>
    <n v="170000"/>
    <e v="#N/A"/>
    <e v="#N/A"/>
  </r>
  <r>
    <s v="National Fund for Culture"/>
    <n v="66256"/>
    <s v="De Antena Ligada"/>
    <s v="Integrated Arts"/>
    <s v="Artes Integradas"/>
    <x v="1"/>
    <x v="10"/>
    <n v="0"/>
    <x v="4"/>
    <s v="Pernambuco"/>
    <n v="0"/>
    <n v="150000"/>
    <e v="#N/A"/>
    <e v="#N/A"/>
  </r>
  <r>
    <s v="National Fund for Culture"/>
    <n v="67060"/>
    <s v="De Olho na Tela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58710"/>
    <s v="De São Luís a São Luís"/>
    <s v="Integrated Arts"/>
    <s v="Cultura Popular"/>
    <x v="3"/>
    <x v="10"/>
    <n v="0"/>
    <x v="12"/>
    <s v="SãoPaulo"/>
    <n v="0"/>
    <n v="30400"/>
    <e v="#N/A"/>
    <e v="#N/A"/>
  </r>
  <r>
    <s v="National Fund for Culture"/>
    <n v="52143"/>
    <s v="Descobrindo novos caminhos através da Música"/>
    <s v="Music"/>
    <s v="Música Erudita"/>
    <x v="0"/>
    <x v="10"/>
    <n v="0"/>
    <x v="5"/>
    <s v="RiodeJaneiro"/>
    <n v="0"/>
    <n v="63344.92"/>
    <e v="#N/A"/>
    <e v="#N/A"/>
  </r>
  <r>
    <s v="National Fund for Culture"/>
    <n v="54190"/>
    <s v="Descobrir o Teatro_x000d__x000a_"/>
    <s v="Performing Arts"/>
    <s v="Teatro"/>
    <x v="0"/>
    <x v="10"/>
    <n v="0"/>
    <x v="1"/>
    <s v="DistritoFederal"/>
    <n v="0"/>
    <n v="29910"/>
    <e v="#N/A"/>
    <e v="#N/A"/>
  </r>
  <r>
    <s v="National Fund for Culture"/>
    <n v="510068"/>
    <s v="DIAGNÓSTICO DO SETOR AUDIOVISUAL BRASILEIRO"/>
    <s v="Audiovisual"/>
    <s v="Formação /Pesquisa/Informação"/>
    <x v="3"/>
    <x v="10"/>
    <n v="0"/>
    <x v="12"/>
    <s v="SãoPaulo"/>
    <n v="0"/>
    <n v="86000"/>
    <e v="#N/A"/>
    <e v="#N/A"/>
  </r>
  <r>
    <s v="National Fund for Culture"/>
    <n v="510310"/>
    <s v="DIAGNÓSTICO SETORIAL - FESTIVAIS AUDIOVISUAIS"/>
    <s v="Audiovisual"/>
    <s v="Formação /Pesquisa/Informação"/>
    <x v="3"/>
    <x v="10"/>
    <n v="0"/>
    <x v="5"/>
    <s v="RiodeJaneiro"/>
    <n v="0"/>
    <n v="74000"/>
    <e v="#N/A"/>
    <e v="#N/A"/>
  </r>
  <r>
    <s v="National Fund for Culture"/>
    <n v="66242"/>
    <s v="Diversaõ e Arte"/>
    <s v="Integrated Arts"/>
    <s v="Artes Integradas"/>
    <x v="1"/>
    <x v="10"/>
    <n v="0"/>
    <x v="6"/>
    <s v="Ceará"/>
    <n v="0"/>
    <n v="169999.6"/>
    <e v="#N/A"/>
    <e v="#N/A"/>
  </r>
  <r>
    <s v="National Fund for Culture"/>
    <n v="54480"/>
    <s v="Diversidade e Dinâmica Cultural, Patrimônio  e Imaterial "/>
    <s v="Audiovisual"/>
    <s v="Formação /Pesquisa/Informação"/>
    <x v="3"/>
    <x v="10"/>
    <n v="0"/>
    <x v="21"/>
    <s v="Bahia"/>
    <n v="0"/>
    <n v="164000"/>
    <e v="#N/A"/>
    <e v="#N/A"/>
  </r>
  <r>
    <s v="National Fund for Culture"/>
    <n v="51150"/>
    <s v="DOCTV IBERO-AMÉRICA"/>
    <s v="Audiovisual"/>
    <s v="Videofonográfica"/>
    <x v="0"/>
    <x v="10"/>
    <n v="0"/>
    <x v="12"/>
    <s v="SãoPaulo"/>
    <n v="0"/>
    <n v="290406.84999999998"/>
    <e v="#N/A"/>
    <e v="#N/A"/>
  </r>
  <r>
    <s v="National Fund for Culture"/>
    <n v="54332"/>
    <s v="Documentos Históricos e Artisticos como Patrimônio Cultural em Olinda"/>
    <s v="Cultural Heritage"/>
    <s v="Acervo"/>
    <x v="0"/>
    <x v="10"/>
    <n v="0"/>
    <x v="4"/>
    <s v="Pernambuco"/>
    <n v="0"/>
    <n v="60000"/>
    <e v="#N/A"/>
    <e v="#N/A"/>
  </r>
  <r>
    <s v="National Fund for Culture"/>
    <n v="66886"/>
    <s v="Dois Dedos de Prosa - O Rádio no Resgate da Cultura Oral do Povo do Semi-Árido"/>
    <s v="Audiovisual"/>
    <s v="Multimídia"/>
    <x v="5"/>
    <x v="10"/>
    <n v="0"/>
    <x v="6"/>
    <s v="Ceará"/>
    <n v="0"/>
    <n v="174034"/>
    <e v="#N/A"/>
    <e v="#N/A"/>
  </r>
  <r>
    <s v="National Fund for Culture"/>
    <n v="66893"/>
    <s v="Ecocultura: Cidadania e Arte"/>
    <s v="Integrated Arts"/>
    <s v="Artes Integradas"/>
    <x v="1"/>
    <x v="10"/>
    <n v="0"/>
    <x v="10"/>
    <s v="Piauí"/>
    <n v="0"/>
    <n v="180000"/>
    <e v="#N/A"/>
    <e v="#N/A"/>
  </r>
  <r>
    <s v="National Fund for Culture"/>
    <n v="66660"/>
    <s v="Ecomuseu Comunitário Graciliano é Uma Graça"/>
    <s v="Integrated Arts"/>
    <s v="Artes Integradas"/>
    <x v="1"/>
    <x v="10"/>
    <n v="0"/>
    <x v="20"/>
    <s v="Alagoas"/>
    <n v="0"/>
    <n v="150000"/>
    <e v="#N/A"/>
    <e v="#N/A"/>
  </r>
  <r>
    <s v="National Fund for Culture"/>
    <n v="66374"/>
    <s v="Ecos- Escola de Comunicação da Serra"/>
    <s v="Integrated Arts"/>
    <s v="Artes Integradas"/>
    <x v="1"/>
    <x v="10"/>
    <n v="0"/>
    <x v="6"/>
    <s v="Ceará"/>
    <n v="0"/>
    <n v="170000"/>
    <e v="#N/A"/>
    <e v="#N/A"/>
  </r>
  <r>
    <s v="National Fund for Culture"/>
    <n v="50589"/>
    <s v="Edital Modernização de Museus"/>
    <s v="Cultural Heritage"/>
    <s v="Arquitetônico"/>
    <x v="0"/>
    <x v="10"/>
    <n v="0"/>
    <x v="1"/>
    <s v="DistritoFederal"/>
    <n v="0"/>
    <n v="500000"/>
    <e v="#N/A"/>
    <e v="#N/A"/>
  </r>
  <r>
    <s v="National Fund for Culture"/>
    <n v="66550"/>
    <s v="Educação ,Diversão e Arte-Ponto a Ponto Tecendo  Cidadania"/>
    <s v="Integrated Arts"/>
    <s v="Artes Integradas"/>
    <x v="1"/>
    <x v="10"/>
    <n v="0"/>
    <x v="0"/>
    <s v="RioGrandedoSul"/>
    <n v="0"/>
    <n v="150000"/>
    <e v="#N/A"/>
    <e v="#N/A"/>
  </r>
  <r>
    <s v="National Fund for Culture"/>
    <n v="56168"/>
    <s v="Educação Patrimonial no Museu Casa do Pontal - Novos Olhares Sobre a Arte popular Brasileira"/>
    <s v="Cultural Heritage"/>
    <s v="Museu"/>
    <x v="2"/>
    <x v="10"/>
    <n v="0"/>
    <x v="5"/>
    <s v="RiodeJaneiro"/>
    <n v="0"/>
    <n v="100000"/>
    <e v="#N/A"/>
    <e v="#N/A"/>
  </r>
  <r>
    <s v="National Fund for Culture"/>
    <n v="42790"/>
    <s v="Educarte em Quixelô / CE"/>
    <s v="Integrated Arts"/>
    <s v="Artes Integradas"/>
    <x v="1"/>
    <x v="10"/>
    <n v="0"/>
    <x v="6"/>
    <s v="Ceará"/>
    <n v="0"/>
    <n v="27316.48"/>
    <e v="#N/A"/>
    <e v="#N/A"/>
  </r>
  <r>
    <s v="National Fund for Culture"/>
    <n v="67602"/>
    <s v="Em uma coisa existem muitas coisas- A luta do movimento bixigão no Teatro Oficina"/>
    <s v="Integrated Arts"/>
    <s v="Artes Integradas"/>
    <x v="1"/>
    <x v="10"/>
    <n v="0"/>
    <x v="12"/>
    <s v="SãoPaulo"/>
    <n v="0"/>
    <n v="185000"/>
    <e v="#N/A"/>
    <e v="#N/A"/>
  </r>
  <r>
    <s v="National Fund for Culture"/>
    <n v="66233"/>
    <s v="Encantando a Vida"/>
    <s v="Integrated Arts"/>
    <s v="Artes Integradas"/>
    <x v="1"/>
    <x v="10"/>
    <n v="0"/>
    <x v="20"/>
    <s v="Alagoas"/>
    <n v="0"/>
    <n v="150000"/>
    <e v="#N/A"/>
    <e v="#N/A"/>
  </r>
  <r>
    <s v="National Fund for Culture"/>
    <n v="54438"/>
    <s v="Encontro Brasileiro de Gays, Lésbicas e Transgêneros (EBGL) XII "/>
    <s v="Integrated Arts"/>
    <s v="Artes Integradas"/>
    <x v="1"/>
    <x v="10"/>
    <n v="0"/>
    <x v="1"/>
    <s v="DistritoFederal"/>
    <n v="0"/>
    <n v="100000"/>
    <e v="#N/A"/>
    <e v="#N/A"/>
  </r>
  <r>
    <s v="National Fund for Culture"/>
    <n v="63061"/>
    <s v="ENCONTRO CULTURAL-JOVEM CIDADÃO"/>
    <s v="Integrated Arts"/>
    <s v="Artes Integradas"/>
    <x v="1"/>
    <x v="10"/>
    <n v="0"/>
    <x v="4"/>
    <s v="Pernambuco"/>
    <n v="0"/>
    <n v="150000"/>
    <e v="#N/A"/>
    <e v="#N/A"/>
  </r>
  <r>
    <s v="National Fund for Culture"/>
    <n v="58506"/>
    <s v="Encontro da Religião dos Orixás (VII)"/>
    <s v="Integrated Arts"/>
    <s v="Cultura Popular"/>
    <x v="3"/>
    <x v="10"/>
    <n v="0"/>
    <x v="8"/>
    <s v="Paraíba"/>
    <n v="0"/>
    <n v="13546.61"/>
    <e v="#N/A"/>
    <e v="#N/A"/>
  </r>
  <r>
    <s v="National Fund for Culture"/>
    <n v="59231"/>
    <s v="Encontro Folclórico, Artístico e Cultural em Planaltina"/>
    <s v="Integrated Arts"/>
    <s v="Artes Integradas"/>
    <x v="1"/>
    <x v="10"/>
    <n v="0"/>
    <x v="1"/>
    <s v="DistritoFederal"/>
    <n v="0"/>
    <n v="42165"/>
    <e v="#N/A"/>
    <e v="#N/A"/>
  </r>
  <r>
    <s v="National Fund for Culture"/>
    <n v="66927"/>
    <s v="Encontro Nacional de Cultura , Educação, Cidadania e Economia Solidária"/>
    <s v="Integrated Arts"/>
    <s v="Artes Integradas"/>
    <x v="1"/>
    <x v="10"/>
    <n v="0"/>
    <x v="12"/>
    <s v="SãoPaulo"/>
    <n v="0"/>
    <n v="600000"/>
    <e v="#N/A"/>
    <e v="#N/A"/>
  </r>
  <r>
    <s v="National Fund for Culture"/>
    <n v="57874"/>
    <s v="Encontros Culturais - O Grito das Ruas"/>
    <s v="Integrated Arts"/>
    <s v="Cultura Popular"/>
    <x v="3"/>
    <x v="10"/>
    <n v="0"/>
    <x v="3"/>
    <s v="MinasGerais"/>
    <n v="0"/>
    <n v="67550.399999999994"/>
    <e v="#N/A"/>
    <e v="#N/A"/>
  </r>
  <r>
    <s v="National Fund for Culture"/>
    <n v="43396"/>
    <s v="Entrando em Cena"/>
    <s v="Performing Arts"/>
    <s v="Teatro"/>
    <x v="0"/>
    <x v="10"/>
    <n v="0"/>
    <x v="9"/>
    <s v="Paraná"/>
    <n v="0"/>
    <n v="72953.440000000002"/>
    <e v="#N/A"/>
    <e v="#N/A"/>
  </r>
  <r>
    <s v="National Fund for Culture"/>
    <n v="51596"/>
    <s v="Equipamentos para o Centro Cultural"/>
    <s v="Integrated Arts"/>
    <s v="Artes Integradas"/>
    <x v="1"/>
    <x v="10"/>
    <n v="0"/>
    <x v="9"/>
    <s v="Paraná"/>
    <n v="0"/>
    <n v="53096"/>
    <e v="#N/A"/>
    <e v="#N/A"/>
  </r>
  <r>
    <s v="National Fund for Culture"/>
    <n v="57961"/>
    <s v="Escola Cultural Artística"/>
    <s v="Integrated Arts"/>
    <s v="Cultura Popular"/>
    <x v="3"/>
    <x v="10"/>
    <n v="0"/>
    <x v="0"/>
    <s v="RioGrandedoSul"/>
    <n v="0"/>
    <n v="23080"/>
    <e v="#N/A"/>
    <e v="#N/A"/>
  </r>
  <r>
    <s v="National Fund for Culture"/>
    <n v="66230"/>
    <s v="Escola de Circo Pequeno Tigre- Núcleo Rio de Janeiro"/>
    <s v="Integrated Arts"/>
    <s v="Artes Integradas"/>
    <x v="1"/>
    <x v="10"/>
    <n v="0"/>
    <x v="5"/>
    <s v="RiodeJaneiro"/>
    <n v="0"/>
    <n v="165000"/>
    <e v="#N/A"/>
    <e v="#N/A"/>
  </r>
  <r>
    <s v="National Fund for Culture"/>
    <n v="66369"/>
    <s v="Escola de Jongo-Serrinha"/>
    <s v="Integrated Arts"/>
    <s v="Artes Integradas"/>
    <x v="1"/>
    <x v="10"/>
    <n v="0"/>
    <x v="5"/>
    <s v="RiodeJaneiro"/>
    <n v="0"/>
    <n v="169994.5"/>
    <e v="#N/A"/>
    <e v="#N/A"/>
  </r>
  <r>
    <s v="National Fund for Culture"/>
    <n v="47388"/>
    <s v="Escola de Mídia"/>
    <s v="Audiovisual"/>
    <s v="Formação /Pesquisa/Informação"/>
    <x v="3"/>
    <x v="10"/>
    <n v="0"/>
    <x v="6"/>
    <s v="Ceará"/>
    <n v="0"/>
    <n v="75000"/>
    <e v="#N/A"/>
    <e v="#N/A"/>
  </r>
  <r>
    <s v="National Fund for Culture"/>
    <n v="66457"/>
    <s v="Escola de Samba e Choro da Zona Leste"/>
    <s v="Integrated Arts"/>
    <s v="Artes Integradas"/>
    <x v="1"/>
    <x v="10"/>
    <n v="0"/>
    <x v="12"/>
    <s v="SãoPaulo"/>
    <n v="0"/>
    <n v="142999.98000000001"/>
    <e v="#N/A"/>
    <e v="#N/A"/>
  </r>
  <r>
    <s v="National Fund for Culture"/>
    <n v="66495"/>
    <s v="Escolinha de Artes Infantil"/>
    <s v="Integrated Arts"/>
    <s v="Artes Integradas"/>
    <x v="1"/>
    <x v="10"/>
    <n v="0"/>
    <x v="22"/>
    <s v="SantaCatarina"/>
    <n v="0"/>
    <n v="147600"/>
    <e v="#N/A"/>
    <e v="#N/A"/>
  </r>
  <r>
    <s v="National Fund for Culture"/>
    <n v="66258"/>
    <s v="Espaço Cultural 100  Dimensão"/>
    <s v="Integrated Arts"/>
    <s v="Artes Integradas"/>
    <x v="1"/>
    <x v="10"/>
    <n v="0"/>
    <x v="1"/>
    <s v="DistritoFederal"/>
    <n v="0"/>
    <n v="150000"/>
    <e v="#N/A"/>
    <e v="#N/A"/>
  </r>
  <r>
    <s v="National Fund for Culture"/>
    <n v="66168"/>
    <s v="Espaço Cultural na Amazônia -Investindo na cultura  e no conhecimento para preservar a floresta"/>
    <s v="Integrated Arts"/>
    <s v="Artes Integradas"/>
    <x v="1"/>
    <x v="10"/>
    <n v="0"/>
    <x v="11"/>
    <s v="Pará"/>
    <n v="0"/>
    <n v="157092.95000000001"/>
    <e v="#N/A"/>
    <e v="#N/A"/>
  </r>
  <r>
    <s v="National Fund for Culture"/>
    <n v="59440"/>
    <s v="Espaço Cultural Paulo Bertran "/>
    <s v="Integrated Arts"/>
    <s v="Artes Integradas"/>
    <x v="1"/>
    <x v="10"/>
    <n v="0"/>
    <x v="1"/>
    <s v="DistritoFederal"/>
    <n v="0"/>
    <n v="100000"/>
    <e v="#N/A"/>
    <e v="#N/A"/>
  </r>
  <r>
    <s v="National Fund for Culture"/>
    <n v="66461"/>
    <s v="Espaço de Construção da Cultura"/>
    <s v="Integrated Arts"/>
    <s v="Artes Integradas"/>
    <x v="1"/>
    <x v="10"/>
    <n v="0"/>
    <x v="5"/>
    <s v="RiodeJaneiro"/>
    <n v="0"/>
    <n v="170000"/>
    <e v="#N/A"/>
    <e v="#N/A"/>
  </r>
  <r>
    <s v="National Fund for Culture"/>
    <n v="66493"/>
    <s v="Espelho da Comunidade"/>
    <s v="Integrated Arts"/>
    <s v="Artes Integradas"/>
    <x v="1"/>
    <x v="10"/>
    <n v="0"/>
    <x v="0"/>
    <s v="RioGrandedoSul"/>
    <n v="0"/>
    <n v="150000"/>
    <e v="#N/A"/>
    <e v="#N/A"/>
  </r>
  <r>
    <s v="National Fund for Culture"/>
    <n v="66182"/>
    <s v="Estação Cidadania"/>
    <s v="Integrated Arts"/>
    <s v="Artes Integradas"/>
    <x v="1"/>
    <x v="10"/>
    <n v="0"/>
    <x v="6"/>
    <s v="Ceará"/>
    <n v="0"/>
    <n v="147784"/>
    <e v="#N/A"/>
    <e v="#N/A"/>
  </r>
  <r>
    <s v="National Fund for Culture"/>
    <n v="66131"/>
    <s v="Estrada da Vida"/>
    <s v="Integrated Arts"/>
    <s v="Artes Integradas"/>
    <x v="1"/>
    <x v="10"/>
    <n v="0"/>
    <x v="4"/>
    <s v="Pernambuco"/>
    <n v="0"/>
    <n v="105310"/>
    <e v="#N/A"/>
    <e v="#N/A"/>
  </r>
  <r>
    <s v="National Fund for Culture"/>
    <n v="55939"/>
    <s v="Estrutura Documental"/>
    <s v="Cultural Heritage"/>
    <s v="Acervo"/>
    <x v="0"/>
    <x v="10"/>
    <n v="0"/>
    <x v="3"/>
    <s v="MinasGerais"/>
    <n v="0"/>
    <n v="47845"/>
    <e v="#N/A"/>
    <e v="#N/A"/>
  </r>
  <r>
    <s v="National Fund for Culture"/>
    <n v="51361"/>
    <s v="Fabricação e montagem de mecânica cênica para o Teatro Municipal de Jales"/>
    <s v="Cultural Heritage"/>
    <s v="Arquitetônico"/>
    <x v="0"/>
    <x v="10"/>
    <n v="0"/>
    <x v="12"/>
    <s v="SãoPaulo"/>
    <n v="0"/>
    <n v="133261.6"/>
    <e v="#N/A"/>
    <e v="#N/A"/>
  </r>
  <r>
    <s v="National Fund for Culture"/>
    <n v="66068"/>
    <s v="Fazenda Cultural"/>
    <s v="Integrated Arts"/>
    <s v="Artes Integradas"/>
    <x v="1"/>
    <x v="10"/>
    <n v="0"/>
    <x v="12"/>
    <s v="SãoPaulo"/>
    <n v="0"/>
    <n v="179900"/>
    <e v="#N/A"/>
    <e v="#N/A"/>
  </r>
  <r>
    <s v="National Fund for Culture"/>
    <n v="51483"/>
    <s v="Feira do artesanato de Salgadinho-PE"/>
    <s v="Integrated Arts"/>
    <s v="Artes Integradas"/>
    <x v="1"/>
    <x v="10"/>
    <n v="0"/>
    <x v="4"/>
    <s v="Pernambuco"/>
    <n v="0"/>
    <n v="85338.64"/>
    <e v="#N/A"/>
    <e v="#N/A"/>
  </r>
  <r>
    <s v="National Fund for Culture"/>
    <n v="52765"/>
    <s v="Fest Gospel Gurinhatã 1°"/>
    <s v="Music"/>
    <s v="Música Popular"/>
    <x v="4"/>
    <x v="10"/>
    <n v="0"/>
    <x v="3"/>
    <s v="MinasGerais"/>
    <n v="0"/>
    <n v="80000"/>
    <e v="#N/A"/>
    <e v="#N/A"/>
  </r>
  <r>
    <s v="National Fund for Culture"/>
    <n v="57730"/>
    <s v="Festa da Cultura Popular - (En) Cantos e Travessuras dos Sertões"/>
    <s v="Integrated Arts"/>
    <s v="Cultura Popular"/>
    <x v="3"/>
    <x v="10"/>
    <n v="0"/>
    <x v="21"/>
    <s v="Bahia"/>
    <n v="0"/>
    <n v="36904"/>
    <e v="#N/A"/>
    <e v="#N/A"/>
  </r>
  <r>
    <s v="National Fund for Culture"/>
    <n v="58508"/>
    <s v="Festa de Coroação de Chico Rei"/>
    <s v="Integrated Arts"/>
    <s v="Cultura Popular"/>
    <x v="3"/>
    <x v="10"/>
    <n v="0"/>
    <x v="3"/>
    <s v="MinasGerais"/>
    <n v="0"/>
    <n v="15752"/>
    <e v="#N/A"/>
    <e v="#N/A"/>
  </r>
  <r>
    <s v="National Fund for Culture"/>
    <n v="57984"/>
    <s v="Festa do Cururuquara"/>
    <s v="Integrated Arts"/>
    <s v="Cultura Popular"/>
    <x v="3"/>
    <x v="10"/>
    <n v="0"/>
    <x v="12"/>
    <s v="SãoPaulo"/>
    <n v="0"/>
    <n v="22420.799999999999"/>
    <e v="#N/A"/>
    <e v="#N/A"/>
  </r>
  <r>
    <s v="National Fund for Culture"/>
    <n v="58784"/>
    <s v="Festa Latina de Bonequeiros Brincantes e Pensantes"/>
    <s v="Integrated Arts"/>
    <s v="Cultura Popular"/>
    <x v="3"/>
    <x v="10"/>
    <n v="0"/>
    <x v="1"/>
    <s v="DistritoFederal"/>
    <n v="0"/>
    <n v="63160"/>
    <e v="#N/A"/>
    <e v="#N/A"/>
  </r>
  <r>
    <s v="National Fund for Culture"/>
    <n v="54727"/>
    <s v="Festival Canta Pará - Talentos da Terra"/>
    <s v="Music"/>
    <s v="Música Popular"/>
    <x v="4"/>
    <x v="10"/>
    <n v="0"/>
    <x v="11"/>
    <s v="Pará"/>
    <n v="0"/>
    <n v="500000"/>
    <e v="#N/A"/>
    <e v="#N/A"/>
  </r>
  <r>
    <s v="National Fund for Culture"/>
    <n v="52075"/>
    <s v="Festival Cinemulher (1º)"/>
    <s v="Audiovisual"/>
    <s v="Formação /Pesquisa/Informação"/>
    <x v="3"/>
    <x v="10"/>
    <n v="0"/>
    <x v="21"/>
    <s v="Bahia"/>
    <n v="0"/>
    <n v="50000"/>
    <e v="#N/A"/>
    <e v="#N/A"/>
  </r>
  <r>
    <s v="National Fund for Culture"/>
    <n v="53306"/>
    <s v="Festival de Brasília Teatro de Grupo - (III)"/>
    <s v="Performing Arts"/>
    <s v="Teatro"/>
    <x v="0"/>
    <x v="10"/>
    <n v="0"/>
    <x v="1"/>
    <s v="DistritoFederal"/>
    <n v="0"/>
    <n v="100000"/>
    <e v="#N/A"/>
    <e v="#N/A"/>
  </r>
  <r>
    <s v="National Fund for Culture"/>
    <n v="56071"/>
    <s v="Festival De Jovens Realizadores De Audiovisual Do Mercosul II"/>
    <s v="Audiovisual"/>
    <s v="Formação /Pesquisa/Informação"/>
    <x v="3"/>
    <x v="10"/>
    <n v="0"/>
    <x v="6"/>
    <s v="Ceará"/>
    <n v="0"/>
    <n v="120000"/>
    <e v="#N/A"/>
    <e v="#N/A"/>
  </r>
  <r>
    <s v="National Fund for Culture"/>
    <n v="41934"/>
    <s v="Festival de poesia e cultura popular da região Norte e Serra da Ibiapaba no Estado do Ceará (I)"/>
    <s v="Music"/>
    <s v="Música Popular"/>
    <x v="4"/>
    <x v="10"/>
    <n v="0"/>
    <x v="6"/>
    <s v="Ceará"/>
    <n v="0"/>
    <n v="126526.98"/>
    <e v="#N/A"/>
    <e v="#N/A"/>
  </r>
  <r>
    <s v="National Fund for Culture"/>
    <n v="35985"/>
    <s v="Festival de Teatro do Recife (VIII)"/>
    <s v="Performing Arts"/>
    <s v="Teatro"/>
    <x v="0"/>
    <x v="10"/>
    <n v="0"/>
    <x v="4"/>
    <s v="Pernambuco"/>
    <n v="0"/>
    <n v="120000"/>
    <e v="#N/A"/>
    <e v="#N/A"/>
  </r>
  <r>
    <s v="National Fund for Culture"/>
    <n v="55585"/>
    <s v="Festival Gospel de Teixeiras, Ervália e São Domingos do Prata/MG"/>
    <s v="Music"/>
    <s v="Música Instrumental"/>
    <x v="4"/>
    <x v="10"/>
    <n v="0"/>
    <x v="3"/>
    <s v="MinasGerais"/>
    <n v="0"/>
    <n v="227100"/>
    <e v="#N/A"/>
    <e v="#N/A"/>
  </r>
  <r>
    <s v="National Fund for Culture"/>
    <n v="52621"/>
    <s v="Festival Internacional da Arte Capoeira"/>
    <s v="Integrated Arts"/>
    <s v="Artes Integradas"/>
    <x v="1"/>
    <x v="10"/>
    <n v="0"/>
    <x v="5"/>
    <s v="RiodeJaneiro"/>
    <n v="0"/>
    <n v="344376"/>
    <e v="#N/A"/>
    <e v="#N/A"/>
  </r>
  <r>
    <s v="National Fund for Culture"/>
    <n v="55868"/>
    <s v="Festival Internacional de Cinema e Cultura dos povos FESTPOP (II)"/>
    <s v="Audiovisual"/>
    <s v="Formação /Pesquisa/Informação"/>
    <x v="3"/>
    <x v="10"/>
    <n v="0"/>
    <x v="6"/>
    <s v="Ceará"/>
    <n v="0"/>
    <n v="20000"/>
    <e v="#N/A"/>
    <e v="#N/A"/>
  </r>
  <r>
    <s v="National Fund for Culture"/>
    <n v="58885"/>
    <s v="Festival Internacional De Televisão"/>
    <s v="Audiovisual"/>
    <s v="Formação /Pesquisa/Informação"/>
    <x v="3"/>
    <x v="10"/>
    <n v="0"/>
    <x v="5"/>
    <s v="RiodeJaneiro"/>
    <n v="0"/>
    <n v="100000"/>
    <e v="#N/A"/>
    <e v="#N/A"/>
  </r>
  <r>
    <s v="National Fund for Culture"/>
    <n v="55293"/>
    <s v="Festival Nacional de cinema e Vídeo Universitário - 4ª Nóia"/>
    <s v="Audiovisual"/>
    <s v="Formação /Pesquisa/Informação"/>
    <x v="3"/>
    <x v="10"/>
    <n v="0"/>
    <x v="6"/>
    <s v="Ceará"/>
    <n v="0"/>
    <n v="30000"/>
    <e v="#N/A"/>
    <e v="#N/A"/>
  </r>
  <r>
    <s v="National Fund for Culture"/>
    <n v="54516"/>
    <s v="Festival Nacional-imagem em 5 minutos 2005 (X)"/>
    <s v="Audiovisual"/>
    <s v="Formação /Pesquisa/Informação"/>
    <x v="3"/>
    <x v="10"/>
    <n v="0"/>
    <x v="21"/>
    <s v="Bahia"/>
    <n v="0"/>
    <n v="40000"/>
    <e v="#N/A"/>
    <e v="#N/A"/>
  </r>
  <r>
    <s v="National Fund for Culture"/>
    <n v="59714"/>
    <s v="Festival Popular de Música de Santa Maria "/>
    <s v="Music"/>
    <s v="Música Popular"/>
    <x v="4"/>
    <x v="10"/>
    <n v="0"/>
    <x v="1"/>
    <s v="DistritoFederal"/>
    <n v="0"/>
    <n v="40000"/>
    <e v="#N/A"/>
    <e v="#N/A"/>
  </r>
  <r>
    <s v="National Fund for Culture"/>
    <n v="52449"/>
    <s v="Festival Unicanto de Corais (10.º) - Edição CD do evento"/>
    <s v="Music"/>
    <s v="Música Erudita"/>
    <x v="0"/>
    <x v="10"/>
    <n v="0"/>
    <x v="9"/>
    <s v="Paraná"/>
    <n v="0"/>
    <n v="25470.400000000001"/>
    <e v="#N/A"/>
    <e v="#N/A"/>
  </r>
  <r>
    <s v="National Fund for Culture"/>
    <n v="52629"/>
    <s v="FIEL - Feira Intercolegial Estudantil do Livro (XXIV)"/>
    <s v="Humanities"/>
    <s v="Evento Literário"/>
    <x v="3"/>
    <x v="10"/>
    <n v="0"/>
    <x v="9"/>
    <s v="Paraná"/>
    <n v="0"/>
    <n v="25600"/>
    <e v="#N/A"/>
    <e v="#N/A"/>
  </r>
  <r>
    <s v="National Fund for Culture"/>
    <n v="67083"/>
    <s v="Figuras em Trânsito"/>
    <s v="Integrated Arts"/>
    <s v="Artes Integradas"/>
    <x v="1"/>
    <x v="10"/>
    <n v="0"/>
    <x v="7"/>
    <s v="Sergipe"/>
    <n v="0"/>
    <n v="150000"/>
    <e v="#N/A"/>
    <e v="#N/A"/>
  </r>
  <r>
    <s v="National Fund for Culture"/>
    <n v="66467"/>
    <s v="Folclore nas Barrancas do SÃ£o Francisco"/>
    <s v="Integrated Arts"/>
    <s v="Artes Integradas"/>
    <x v="1"/>
    <x v="10"/>
    <n v="0"/>
    <x v="3"/>
    <s v="MinasGerais"/>
    <n v="0"/>
    <n v="150000"/>
    <e v="#N/A"/>
    <e v="#N/A"/>
  </r>
  <r>
    <s v="National Fund for Culture"/>
    <n v="66178"/>
    <s v="Folia Cidadâ"/>
    <s v="Integrated Arts"/>
    <s v="Artes Integradas"/>
    <x v="1"/>
    <x v="10"/>
    <n v="0"/>
    <x v="8"/>
    <s v="Paraíba"/>
    <n v="0"/>
    <n v="180000"/>
    <e v="#N/A"/>
    <e v="#N/A"/>
  </r>
  <r>
    <s v="National Fund for Culture"/>
    <n v="66880"/>
    <s v="Folias de Reis/Rap"/>
    <s v="Integrated Arts"/>
    <s v="Artes Integradas"/>
    <x v="1"/>
    <x v="10"/>
    <n v="0"/>
    <x v="3"/>
    <s v="MinasGerais"/>
    <n v="0"/>
    <n v="90000"/>
    <e v="#N/A"/>
    <e v="#N/A"/>
  </r>
  <r>
    <s v="National Fund for Culture"/>
    <n v="47171"/>
    <s v="Fomento a Bandas de Música - Fomento a Bandas de Música em Municípios do Estado de Pernambuco"/>
    <s v="Music"/>
    <s v="Música Popular"/>
    <x v="4"/>
    <x v="10"/>
    <n v="0"/>
    <x v="4"/>
    <s v="Pernambuco"/>
    <n v="0"/>
    <n v="70000"/>
    <e v="#N/A"/>
    <e v="#N/A"/>
  </r>
  <r>
    <s v="National Fund for Culture"/>
    <n v="52213"/>
    <s v="Fomento a projetos museológicos"/>
    <s v="Cultural Heritage"/>
    <s v="Museu"/>
    <x v="2"/>
    <x v="10"/>
    <n v="0"/>
    <x v="1"/>
    <s v="DistritoFederal"/>
    <n v="0"/>
    <n v="832795"/>
    <e v="#N/A"/>
    <e v="#N/A"/>
  </r>
  <r>
    <s v="National Fund for Culture"/>
    <n v="56178"/>
    <s v="Fomento para Formação e Reconstrução da Identidade Cultural Camponesa"/>
    <s v="Humanities"/>
    <s v="Obras de Referência"/>
    <x v="4"/>
    <x v="10"/>
    <n v="0"/>
    <x v="4"/>
    <s v="Pernambuco"/>
    <n v="0"/>
    <n v="140000"/>
    <e v="#N/A"/>
    <e v="#N/A"/>
  </r>
  <r>
    <s v="National Fund for Culture"/>
    <n v="61401"/>
    <s v="Formação de agente comunitário de comunicação"/>
    <s v="Integrated Arts"/>
    <s v="Artes Integradas"/>
    <x v="1"/>
    <x v="10"/>
    <n v="0"/>
    <x v="12"/>
    <s v="SãoPaulo"/>
    <n v="0"/>
    <n v="170000"/>
    <e v="#N/A"/>
    <e v="#N/A"/>
  </r>
  <r>
    <s v="National Fund for Culture"/>
    <n v="66937"/>
    <s v="Formação de Agentes Culturais Juvenis"/>
    <s v="Integrated Arts"/>
    <s v="Artes Integradas"/>
    <x v="1"/>
    <x v="10"/>
    <n v="0"/>
    <x v="3"/>
    <s v="MinasGerais"/>
    <n v="0"/>
    <n v="180000"/>
    <e v="#N/A"/>
    <e v="#N/A"/>
  </r>
  <r>
    <s v="National Fund for Culture"/>
    <n v="54355"/>
    <s v="Formação de Biblioteca específica de música e artes visuais na Zona da Mata Mineira"/>
    <s v="Humanities"/>
    <s v="Acervo Bibliográfico"/>
    <x v="0"/>
    <x v="10"/>
    <n v="0"/>
    <x v="3"/>
    <s v="MinasGerais"/>
    <n v="0"/>
    <n v="42033.22"/>
    <e v="#N/A"/>
    <e v="#N/A"/>
  </r>
  <r>
    <s v="National Fund for Culture"/>
    <n v="67268"/>
    <s v="Formação de Cinema e Video Digital e Desenvolvimento de Cineclube"/>
    <s v="Integrated Arts"/>
    <s v="Artes Integradas"/>
    <x v="1"/>
    <x v="10"/>
    <n v="0"/>
    <x v="3"/>
    <s v="MinasGerais"/>
    <n v="0"/>
    <n v="45000"/>
    <e v="#N/A"/>
    <e v="#N/A"/>
  </r>
  <r>
    <s v="National Fund for Culture"/>
    <n v="66481"/>
    <s v="Formação de Educadores Brincantes"/>
    <s v="Integrated Arts"/>
    <s v="Artes Integradas"/>
    <x v="1"/>
    <x v="10"/>
    <n v="0"/>
    <x v="12"/>
    <s v="SãoPaulo"/>
    <n v="0"/>
    <n v="169900"/>
    <e v="#N/A"/>
    <e v="#N/A"/>
  </r>
  <r>
    <s v="National Fund for Culture"/>
    <n v="52567"/>
    <s v="Fórum Audiovisual Mercosul"/>
    <s v="Audiovisual"/>
    <s v="Formação /Pesquisa/Informação"/>
    <x v="3"/>
    <x v="10"/>
    <n v="0"/>
    <x v="22"/>
    <s v="SantaCatarina"/>
    <n v="0"/>
    <n v="50000"/>
    <e v="#N/A"/>
    <e v="#N/A"/>
  </r>
  <r>
    <s v="National Fund for Culture"/>
    <n v="65415"/>
    <s v="Fotografia e Identidade"/>
    <s v="Integrated Arts"/>
    <s v="Artes Integradas"/>
    <x v="1"/>
    <x v="10"/>
    <n v="0"/>
    <x v="19"/>
    <s v="RioGrandedoNorte"/>
    <n v="0"/>
    <n v="170000"/>
    <e v="#N/A"/>
    <e v="#N/A"/>
  </r>
  <r>
    <s v="National Fund for Culture"/>
    <n v="510198"/>
    <s v="Frango Com Quiabo e Coca Cola (repatriados)"/>
    <s v="Audiovisual"/>
    <s v="Formação /Pesquisa/Informação"/>
    <x v="3"/>
    <x v="10"/>
    <n v="0"/>
    <x v="3"/>
    <s v="MinasGerais"/>
    <n v="0"/>
    <n v="50000"/>
    <e v="#N/A"/>
    <e v="#N/A"/>
  </r>
  <r>
    <s v="National Fund for Culture"/>
    <n v="66209"/>
    <s v="Galpão Arte em Construção "/>
    <s v="Integrated Arts"/>
    <s v="Artes Integradas"/>
    <x v="1"/>
    <x v="10"/>
    <n v="0"/>
    <x v="12"/>
    <s v="SãoPaulo"/>
    <n v="0"/>
    <n v="147998"/>
    <e v="#N/A"/>
    <e v="#N/A"/>
  </r>
  <r>
    <s v="National Fund for Culture"/>
    <n v="66973"/>
    <s v="Galpão de Artes de Marabá-GAM"/>
    <s v="Integrated Arts"/>
    <s v="Artes Integradas"/>
    <x v="1"/>
    <x v="10"/>
    <n v="0"/>
    <x v="11"/>
    <s v="Pará"/>
    <n v="0"/>
    <n v="180000"/>
    <e v="#N/A"/>
    <e v="#N/A"/>
  </r>
  <r>
    <s v="National Fund for Culture"/>
    <n v="56187"/>
    <s v="Geração Documentária"/>
    <s v="Audiovisual"/>
    <s v="Formação /Pesquisa/Informação"/>
    <x v="3"/>
    <x v="10"/>
    <n v="0"/>
    <x v="16"/>
    <s v="EspíritoSanto"/>
    <n v="0"/>
    <n v="50000"/>
    <e v="#N/A"/>
    <e v="#N/A"/>
  </r>
  <r>
    <s v="National Fund for Culture"/>
    <n v="66066"/>
    <s v="Gigante Cidadão-Entardecer em Olinda"/>
    <s v="Integrated Arts"/>
    <s v="Artes Integradas"/>
    <x v="1"/>
    <x v="10"/>
    <n v="0"/>
    <x v="4"/>
    <s v="Pernambuco"/>
    <n v="0"/>
    <n v="143943"/>
    <e v="#N/A"/>
    <e v="#N/A"/>
  </r>
  <r>
    <s v="National Fund for Culture"/>
    <n v="66912"/>
    <s v="GLBT do Rio Grande do Sul"/>
    <s v="Integrated Arts"/>
    <s v="Artes Integradas"/>
    <x v="1"/>
    <x v="10"/>
    <n v="0"/>
    <x v="0"/>
    <s v="RioGrandedoSul"/>
    <n v="0"/>
    <n v="125000"/>
    <e v="#N/A"/>
    <e v="#N/A"/>
  </r>
  <r>
    <s v="National Fund for Culture"/>
    <n v="52218"/>
    <s v="GLTB 2005 - 4ª Parada do Orgulho GLBT de Uberlândia"/>
    <s v="Integrated Arts"/>
    <s v="Artes Integradas"/>
    <x v="1"/>
    <x v="10"/>
    <n v="0"/>
    <x v="3"/>
    <s v="MinasGerais"/>
    <n v="0"/>
    <n v="7000"/>
    <e v="#N/A"/>
    <e v="#N/A"/>
  </r>
  <r>
    <s v="National Fund for Culture"/>
    <n v="52198"/>
    <s v="GLTB 2005 - 9ª Parada do Orgulho de Gays, Lésbicas, Bissexuais e Transgêneros de São Paulo"/>
    <s v="Integrated Arts"/>
    <s v="Artes Integradas"/>
    <x v="1"/>
    <x v="10"/>
    <n v="0"/>
    <x v="12"/>
    <s v="SãoPaulo"/>
    <n v="0"/>
    <n v="90000"/>
    <e v="#N/A"/>
    <e v="#N/A"/>
  </r>
  <r>
    <s v="National Fund for Culture"/>
    <n v="52115"/>
    <s v="GLTB 2005 - 9ª Semana Cultural da Diversidade Humana e 9ª Parada do Orgulho GLTTB Goiânia/GO"/>
    <s v="Integrated Arts"/>
    <s v="Artes Integradas"/>
    <x v="1"/>
    <x v="10"/>
    <n v="0"/>
    <x v="14"/>
    <s v="Goiás"/>
    <n v="0"/>
    <n v="17224"/>
    <e v="#N/A"/>
    <e v="#N/A"/>
  </r>
  <r>
    <s v="National Fund for Culture"/>
    <n v="52137"/>
    <s v="GLTB 2005 - II Parada do Orgulho GLTB do Sul de Minas."/>
    <s v="Integrated Arts"/>
    <s v="Artes Integradas"/>
    <x v="1"/>
    <x v="10"/>
    <n v="0"/>
    <x v="3"/>
    <s v="MinasGerais"/>
    <n v="0"/>
    <n v="10000"/>
    <e v="#N/A"/>
    <e v="#N/A"/>
  </r>
  <r>
    <s v="National Fund for Culture"/>
    <n v="52152"/>
    <s v="GLTB 2005 - II Parada do Orgulho pela Diversidade Sexual de São Luís"/>
    <s v="Integrated Arts"/>
    <s v="Artes Integradas"/>
    <x v="1"/>
    <x v="10"/>
    <n v="0"/>
    <x v="17"/>
    <s v="Maranhão"/>
    <n v="0"/>
    <n v="25000"/>
    <e v="#N/A"/>
    <e v="#N/A"/>
  </r>
  <r>
    <s v="National Fund for Culture"/>
    <n v="52145"/>
    <s v="GLTB 2005 - II Parada GLBT de Palmas e Tocantins"/>
    <s v="Integrated Arts"/>
    <s v="Artes Integradas"/>
    <x v="1"/>
    <x v="10"/>
    <n v="0"/>
    <x v="2"/>
    <s v="Tocantins"/>
    <n v="0"/>
    <n v="10000"/>
    <e v="#N/A"/>
    <e v="#N/A"/>
  </r>
  <r>
    <s v="National Fund for Culture"/>
    <n v="52130"/>
    <s v="GLTB 2005 - III Parada da Cidadania e do Orgulho de Juiz de Fora."/>
    <s v="Integrated Arts"/>
    <s v="Artes Integradas"/>
    <x v="1"/>
    <x v="10"/>
    <n v="0"/>
    <x v="3"/>
    <s v="MinasGerais"/>
    <n v="0"/>
    <n v="25000"/>
    <e v="#N/A"/>
    <e v="#N/A"/>
  </r>
  <r>
    <s v="National Fund for Culture"/>
    <n v="52208"/>
    <s v="GLTB 2005 - III Parada Livre de Alvorada"/>
    <s v="Integrated Arts"/>
    <s v="Artes Integradas"/>
    <x v="1"/>
    <x v="10"/>
    <n v="0"/>
    <x v="0"/>
    <s v="RioGrandedoSul"/>
    <n v="0"/>
    <n v="5000"/>
    <e v="#N/A"/>
    <e v="#N/A"/>
  </r>
  <r>
    <s v="National Fund for Culture"/>
    <n v="52104"/>
    <s v="GLTB 2005 - IV Parada da Diversidade Sexual"/>
    <s v="Integrated Arts"/>
    <s v="Artes Integradas"/>
    <x v="1"/>
    <x v="10"/>
    <n v="0"/>
    <x v="10"/>
    <s v="Piauí"/>
    <n v="0"/>
    <n v="18628"/>
    <e v="#N/A"/>
    <e v="#N/A"/>
  </r>
  <r>
    <s v="National Fund for Culture"/>
    <n v="52119"/>
    <s v="GLTB 2005 - IV Parada da Diversidade Sexual e Show da Diversidade"/>
    <s v="Integrated Arts"/>
    <s v="Artes Integradas"/>
    <x v="1"/>
    <x v="10"/>
    <n v="0"/>
    <x v="26"/>
    <s v="MatoGrossodoSul"/>
    <n v="0"/>
    <n v="30000"/>
    <e v="#N/A"/>
    <e v="#N/A"/>
  </r>
  <r>
    <s v="National Fund for Culture"/>
    <n v="52105"/>
    <s v="GLTB 2005 - IV Parada do Orgulho Gay da Bahia"/>
    <s v="Integrated Arts"/>
    <s v="Artes Integradas"/>
    <x v="1"/>
    <x v="10"/>
    <n v="0"/>
    <x v="21"/>
    <s v="Bahia"/>
    <n v="0"/>
    <n v="30000"/>
    <e v="#N/A"/>
    <e v="#N/A"/>
  </r>
  <r>
    <s v="National Fund for Culture"/>
    <n v="52236"/>
    <s v="GLTB 2005 - IV Parada do Orgulho Gay de Camaçari, Prevenção e Sem Homofobia"/>
    <s v="Integrated Arts"/>
    <s v="Artes Integradas"/>
    <x v="1"/>
    <x v="10"/>
    <n v="0"/>
    <x v="21"/>
    <s v="Bahia"/>
    <n v="0"/>
    <n v="10000"/>
    <e v="#N/A"/>
    <e v="#N/A"/>
  </r>
  <r>
    <s v="National Fund for Culture"/>
    <n v="52106"/>
    <s v="GLTB 2005 - IV Parada Gay de Feira de Santana/BA"/>
    <s v="Integrated Arts"/>
    <s v="Artes Integradas"/>
    <x v="1"/>
    <x v="10"/>
    <n v="0"/>
    <x v="21"/>
    <s v="Bahia"/>
    <n v="0"/>
    <n v="10000"/>
    <e v="#N/A"/>
    <e v="#N/A"/>
  </r>
  <r>
    <s v="National Fund for Culture"/>
    <n v="52194"/>
    <s v="GLTB 2005 - IV Semana Paraibana da Consciência Homossexual - IV Parada da Diversidade Sexual"/>
    <s v="Integrated Arts"/>
    <s v="Artes Integradas"/>
    <x v="1"/>
    <x v="10"/>
    <n v="0"/>
    <x v="8"/>
    <s v="Paraíba"/>
    <n v="0"/>
    <n v="25000"/>
    <e v="#N/A"/>
    <e v="#N/A"/>
  </r>
  <r>
    <s v="National Fund for Culture"/>
    <n v="52127"/>
    <s v="GLTB 2005 - Mês da Diversidade Humana 2005."/>
    <s v="Integrated Arts"/>
    <s v="Artes Integradas"/>
    <x v="1"/>
    <x v="10"/>
    <n v="0"/>
    <x v="9"/>
    <s v="Paraná"/>
    <n v="0"/>
    <n v="25000"/>
    <e v="#N/A"/>
    <e v="#N/A"/>
  </r>
  <r>
    <s v="National Fund for Culture"/>
    <n v="52102"/>
    <s v="GLTB 2005 - Parada do Orgulho GLBT de Porto Alegre"/>
    <s v="Integrated Arts"/>
    <s v="Artes Integradas"/>
    <x v="1"/>
    <x v="10"/>
    <n v="0"/>
    <x v="0"/>
    <s v="RioGrandedoSul"/>
    <n v="0"/>
    <n v="28251.99"/>
    <e v="#N/A"/>
    <e v="#N/A"/>
  </r>
  <r>
    <s v="National Fund for Culture"/>
    <n v="52112"/>
    <s v="GLTB 2005 - Parada do Orgulho GLST de Alagoas"/>
    <s v="Integrated Arts"/>
    <s v="Artes Integradas"/>
    <x v="1"/>
    <x v="10"/>
    <n v="0"/>
    <x v="20"/>
    <s v="Alagoas"/>
    <n v="0"/>
    <n v="20000"/>
    <e v="#N/A"/>
    <e v="#N/A"/>
  </r>
  <r>
    <s v="National Fund for Culture"/>
    <n v="52148"/>
    <s v="GLTB 2005 - Paradas do Orgulho GLBT do Interior de Goiás"/>
    <s v="Integrated Arts"/>
    <s v="Artes Integradas"/>
    <x v="1"/>
    <x v="10"/>
    <n v="0"/>
    <x v="14"/>
    <s v="Goiás"/>
    <n v="0"/>
    <n v="10000"/>
    <e v="#N/A"/>
    <e v="#N/A"/>
  </r>
  <r>
    <s v="National Fund for Culture"/>
    <n v="52111"/>
    <s v="GLTB 2005 - Programação Oficial da 10ª Parada do Orgulho GLBT Rio 2005"/>
    <s v="Integrated Arts"/>
    <s v="Artes Integradas"/>
    <x v="1"/>
    <x v="10"/>
    <n v="0"/>
    <x v="5"/>
    <s v="RiodeJaneiro"/>
    <n v="0"/>
    <n v="90000"/>
    <e v="#N/A"/>
    <e v="#N/A"/>
  </r>
  <r>
    <s v="National Fund for Culture"/>
    <n v="52107"/>
    <s v="GLTB 2005 - VI Parada da Diversidade Sexual do Ceará"/>
    <s v="Integrated Arts"/>
    <s v="Artes Integradas"/>
    <x v="1"/>
    <x v="10"/>
    <n v="0"/>
    <x v="6"/>
    <s v="Ceará"/>
    <n v="0"/>
    <n v="20000"/>
    <e v="#N/A"/>
    <e v="#N/A"/>
  </r>
  <r>
    <s v="National Fund for Culture"/>
    <n v="52108"/>
    <s v="GLTB 2005 - VIII Parada do Orgulho GLBT de Belô"/>
    <s v="Integrated Arts"/>
    <s v="Artes Integradas"/>
    <x v="1"/>
    <x v="10"/>
    <n v="0"/>
    <x v="3"/>
    <s v="MinasGerais"/>
    <n v="0"/>
    <n v="10000"/>
    <e v="#N/A"/>
    <e v="#N/A"/>
  </r>
  <r>
    <s v="National Fund for Culture"/>
    <n v="52144"/>
    <s v="GLTB 2005 - VIII Parada Orgulho Lésbicas Gays Bissexuais Transgêneros Brasília"/>
    <s v="Integrated Arts"/>
    <s v="Artes Integradas"/>
    <x v="1"/>
    <x v="10"/>
    <n v="0"/>
    <x v="1"/>
    <s v="DistritoFederal"/>
    <n v="0"/>
    <n v="9344"/>
    <e v="#N/A"/>
    <e v="#N/A"/>
  </r>
  <r>
    <s v="National Fund for Culture"/>
    <n v="510290"/>
    <s v="Grandes personagens brasileiros - A INFLUÊNCIA NA FORMAÇÃO DO BRASIL/HISTÓRIA DA ARTE"/>
    <s v="Audiovisual"/>
    <s v="Distribuição Cinematográfica"/>
    <x v="2"/>
    <x v="10"/>
    <n v="0"/>
    <x v="12"/>
    <s v="SãoPaulo"/>
    <n v="0"/>
    <n v="1500000"/>
    <e v="#N/A"/>
    <e v="#N/A"/>
  </r>
  <r>
    <s v="National Fund for Culture"/>
    <n v="66491"/>
    <s v="Grãos de Luz e Griô: A Tradição Viva"/>
    <s v="Integrated Arts"/>
    <s v="Artes Integradas"/>
    <x v="1"/>
    <x v="10"/>
    <n v="0"/>
    <x v="21"/>
    <s v="Bahia"/>
    <n v="0"/>
    <n v="150000"/>
    <e v="#N/A"/>
    <e v="#N/A"/>
  </r>
  <r>
    <s v="National Fund for Culture"/>
    <n v="66081"/>
    <s v="Grupo Afro -Cultural Nativos da Bahia"/>
    <s v="Cultural Heritage"/>
    <s v="Artesanato/Folclore"/>
    <x v="1"/>
    <x v="10"/>
    <n v="0"/>
    <x v="21"/>
    <s v="Bahia"/>
    <n v="0"/>
    <n v="185000"/>
    <e v="#N/A"/>
    <e v="#N/A"/>
  </r>
  <r>
    <s v="National Fund for Culture"/>
    <n v="57916"/>
    <s v="Grupo Catumbi e Irmandade Nossa Senhora do Rosário"/>
    <s v="Integrated Arts"/>
    <s v="Cultura Popular"/>
    <x v="3"/>
    <x v="10"/>
    <n v="0"/>
    <x v="22"/>
    <s v="SantaCatarina"/>
    <n v="0"/>
    <n v="38728.32"/>
    <e v="#N/A"/>
    <e v="#N/A"/>
  </r>
  <r>
    <s v="National Fund for Culture"/>
    <n v="54389"/>
    <s v="Hip Hop Pro Ativo"/>
    <s v="Integrated Arts"/>
    <s v="Artes Integradas"/>
    <x v="1"/>
    <x v="10"/>
    <n v="0"/>
    <x v="1"/>
    <s v="DistritoFederal"/>
    <n v="0"/>
    <n v="50000"/>
    <e v="#N/A"/>
    <e v="#N/A"/>
  </r>
  <r>
    <s v="National Fund for Culture"/>
    <n v="66125"/>
    <s v="Hip-Hop a Lápis"/>
    <s v="Integrated Arts"/>
    <s v="Artes Integradas"/>
    <x v="1"/>
    <x v="10"/>
    <n v="0"/>
    <x v="12"/>
    <s v="SãoPaulo"/>
    <n v="0"/>
    <n v="151400"/>
    <e v="#N/A"/>
    <e v="#N/A"/>
  </r>
  <r>
    <s v="National Fund for Culture"/>
    <n v="66941"/>
    <s v="Hip-Hop Educando"/>
    <s v="Integrated Arts"/>
    <s v="Artes Integradas"/>
    <x v="1"/>
    <x v="10"/>
    <n v="0"/>
    <x v="3"/>
    <s v="MinasGerais"/>
    <n v="0"/>
    <n v="183946.48"/>
    <e v="#N/A"/>
    <e v="#N/A"/>
  </r>
  <r>
    <s v="National Fund for Culture"/>
    <n v="67070"/>
    <s v="Humbiumbi- Raízes Africanas"/>
    <s v="Integrated Arts"/>
    <s v="Artes Integradas"/>
    <x v="1"/>
    <x v="10"/>
    <n v="0"/>
    <x v="3"/>
    <s v="MinasGerais"/>
    <n v="0"/>
    <n v="150000"/>
    <e v="#N/A"/>
    <e v="#N/A"/>
  </r>
  <r>
    <s v="National Fund for Culture"/>
    <n v="33030"/>
    <s v="IGREJA DE SÃO FRANCISCO DE ASSIS "/>
    <s v="Cultural Heritage"/>
    <s v="Arquitetônico"/>
    <x v="0"/>
    <x v="10"/>
    <n v="0"/>
    <x v="16"/>
    <s v="EspíritoSanto"/>
    <n v="0"/>
    <n v="65920"/>
    <e v="#N/A"/>
    <e v="#N/A"/>
  </r>
  <r>
    <s v="National Fund for Culture"/>
    <n v="54833"/>
    <s v="II Festival de Cinema de Paraty - ParatyCine"/>
    <s v="Audiovisual"/>
    <s v="Formação /Pesquisa/Informação"/>
    <x v="3"/>
    <x v="10"/>
    <n v="0"/>
    <x v="5"/>
    <s v="RiodeJaneiro"/>
    <n v="0"/>
    <n v="60000"/>
    <e v="#N/A"/>
    <e v="#N/A"/>
  </r>
  <r>
    <s v="National Fund for Culture"/>
    <n v="54200"/>
    <s v="II Semana de Arte e Cultura da nação Piauí"/>
    <s v="Integrated Arts"/>
    <s v="Cultura Popular"/>
    <x v="3"/>
    <x v="10"/>
    <n v="0"/>
    <x v="1"/>
    <s v="DistritoFederal"/>
    <n v="0"/>
    <n v="9600"/>
    <e v="#N/A"/>
    <e v="#N/A"/>
  </r>
  <r>
    <s v="National Fund for Culture"/>
    <n v="52555"/>
    <s v="Iluminação Cênica do Teatro do Centro Cultural Schubert"/>
    <s v="Performing Arts"/>
    <s v="Teatro"/>
    <x v="0"/>
    <x v="10"/>
    <n v="0"/>
    <x v="9"/>
    <s v="Paraná"/>
    <n v="0"/>
    <n v="32996.559999999998"/>
    <e v="#N/A"/>
    <e v="#N/A"/>
  </r>
  <r>
    <s v="National Fund for Culture"/>
    <n v="59471"/>
    <s v="Imargens - Participação Brasileira"/>
    <s v="Audiovisual"/>
    <s v="Formação /Pesquisa/Informação"/>
    <x v="3"/>
    <x v="10"/>
    <n v="0"/>
    <x v="21"/>
    <s v="Bahia"/>
    <n v="0"/>
    <n v="30000"/>
    <e v="#N/A"/>
    <e v="#N/A"/>
  </r>
  <r>
    <s v="National Fund for Culture"/>
    <n v="47167"/>
    <s v="Implantação da 3ª Etapa do Centro Cultural no Município de Cacoal/RO"/>
    <s v="Cultural Heritage"/>
    <s v="Arquitetônico"/>
    <x v="0"/>
    <x v="10"/>
    <n v="0"/>
    <x v="23"/>
    <s v="Rondônia"/>
    <n v="0"/>
    <n v="1000000"/>
    <e v="#N/A"/>
    <e v="#N/A"/>
  </r>
  <r>
    <s v="National Fund for Culture"/>
    <n v="58777"/>
    <s v="Implantação da Escolinha de Bumba-Meu-Boi de Timon "/>
    <s v="Integrated Arts"/>
    <s v="Cultura Popular"/>
    <x v="3"/>
    <x v="10"/>
    <n v="0"/>
    <x v="17"/>
    <s v="Maranhão"/>
    <n v="0"/>
    <n v="28412.799999999999"/>
    <e v="#N/A"/>
    <e v="#N/A"/>
  </r>
  <r>
    <s v="National Fund for Culture"/>
    <n v="55765"/>
    <s v="Implantação de Biblioteca Pública"/>
    <s v="Cultural Heritage"/>
    <s v="Arquitetônico"/>
    <x v="0"/>
    <x v="10"/>
    <n v="0"/>
    <x v="21"/>
    <s v="Bahia"/>
    <n v="0"/>
    <n v="150000"/>
    <e v="#N/A"/>
    <e v="#N/A"/>
  </r>
  <r>
    <s v="National Fund for Culture"/>
    <n v="55960"/>
    <s v="Implantação de Centro Cultural na Cidade de Dois Vizinhos"/>
    <s v="Cultural Heritage"/>
    <s v="Acervo"/>
    <x v="0"/>
    <x v="10"/>
    <n v="0"/>
    <x v="9"/>
    <s v="Paraná"/>
    <n v="0"/>
    <n v="150000"/>
    <e v="#N/A"/>
    <e v="#N/A"/>
  </r>
  <r>
    <s v="National Fund for Culture"/>
    <n v="51737"/>
    <s v="Implantação de espaços culturais - construção de quadrilhódromo em Rio Branco/AC"/>
    <s v="Cultural Heritage"/>
    <s v="Arquitetônico"/>
    <x v="0"/>
    <x v="10"/>
    <n v="0"/>
    <x v="25"/>
    <s v="Acre"/>
    <n v="0"/>
    <n v="200000"/>
    <e v="#N/A"/>
    <e v="#N/A"/>
  </r>
  <r>
    <s v="National Fund for Culture"/>
    <n v="59752"/>
    <s v="Implantação do Museu Delfim Moreira"/>
    <s v="Cultural Heritage"/>
    <s v="Museu"/>
    <x v="2"/>
    <x v="10"/>
    <n v="0"/>
    <x v="3"/>
    <s v="MinasGerais"/>
    <n v="0"/>
    <n v="156732.79999999999"/>
    <e v="#N/A"/>
    <e v="#N/A"/>
  </r>
  <r>
    <s v="National Fund for Culture"/>
    <n v="66985"/>
    <s v="Implantação do Núcleo  de Difusão Cultural do Médio Parnaíba"/>
    <s v="Integrated Arts"/>
    <s v="Artes Integradas"/>
    <x v="1"/>
    <x v="10"/>
    <n v="0"/>
    <x v="10"/>
    <s v="Piauí"/>
    <n v="0"/>
    <n v="152938"/>
    <e v="#N/A"/>
    <e v="#N/A"/>
  </r>
  <r>
    <s v="National Fund for Culture"/>
    <n v="56931"/>
    <s v="Implementação e Modenização de Espaços Culturais - Construção do Centro Cultural - 6ª etapa"/>
    <s v="Cultural Heritage"/>
    <s v="Arquitetônico"/>
    <x v="0"/>
    <x v="10"/>
    <n v="0"/>
    <x v="9"/>
    <s v="Paraná"/>
    <n v="0"/>
    <n v="120000"/>
    <e v="#N/A"/>
    <e v="#N/A"/>
  </r>
  <r>
    <s v="National Fund for Culture"/>
    <n v="54072"/>
    <s v="Incentivo aos Grupos Folclóricos"/>
    <s v="Integrated Arts"/>
    <s v="Artes Integradas"/>
    <x v="1"/>
    <x v="10"/>
    <n v="0"/>
    <x v="17"/>
    <s v="Maranhão"/>
    <n v="0"/>
    <n v="64240"/>
    <e v="#N/A"/>
    <e v="#N/A"/>
  </r>
  <r>
    <s v="National Fund for Culture"/>
    <n v="66911"/>
    <s v="Incubadora  Cultural"/>
    <s v="Integrated Arts"/>
    <s v="Artes Integradas"/>
    <x v="1"/>
    <x v="10"/>
    <n v="0"/>
    <x v="6"/>
    <s v="Ceará"/>
    <n v="0"/>
    <n v="89950"/>
    <e v="#N/A"/>
    <e v="#N/A"/>
  </r>
  <r>
    <s v="National Fund for Culture"/>
    <n v="65416"/>
    <s v="Indios On-Line"/>
    <s v="Integrated Arts"/>
    <s v="Artes Integradas"/>
    <x v="1"/>
    <x v="10"/>
    <n v="0"/>
    <x v="21"/>
    <s v="Bahia"/>
    <n v="0"/>
    <n v="150000"/>
    <e v="#N/A"/>
    <e v="#N/A"/>
  </r>
  <r>
    <s v="National Fund for Culture"/>
    <n v="41304"/>
    <s v="Informatização do acervo da biblioteca pública municipal Nereu Ramos"/>
    <s v="Humanities"/>
    <s v="Biblioteca"/>
    <x v="3"/>
    <x v="10"/>
    <n v="0"/>
    <x v="22"/>
    <s v="SantaCatarina"/>
    <n v="0"/>
    <n v="65133.54"/>
    <e v="#N/A"/>
    <e v="#N/A"/>
  </r>
  <r>
    <s v="National Fund for Culture"/>
    <n v="56383"/>
    <s v="Instalação de Espaço Cultural 2ª Etapa"/>
    <s v="Cultural Heritage"/>
    <s v="Arquitetônico"/>
    <x v="0"/>
    <x v="10"/>
    <n v="0"/>
    <x v="0"/>
    <s v="RioGrandedoSul"/>
    <n v="0"/>
    <n v="41239.760000000002"/>
    <e v="#N/A"/>
    <e v="#N/A"/>
  </r>
  <r>
    <s v="National Fund for Culture"/>
    <n v="56088"/>
    <s v="Instalação de Espaços Culturais"/>
    <s v="Cultural Heritage"/>
    <s v="Arquitetônico"/>
    <x v="0"/>
    <x v="10"/>
    <n v="0"/>
    <x v="14"/>
    <s v="Goiás"/>
    <n v="0"/>
    <n v="500000"/>
    <e v="#N/A"/>
    <e v="#N/A"/>
  </r>
  <r>
    <s v="National Fund for Culture"/>
    <n v="52173"/>
    <s v="Instalação de Espaços Culturais - Ampliação de espaço cultural - Capixaba/AC."/>
    <s v="Cultural Heritage"/>
    <s v="Arquitetônico"/>
    <x v="0"/>
    <x v="10"/>
    <n v="0"/>
    <x v="25"/>
    <s v="Acre"/>
    <n v="0"/>
    <n v="150000"/>
    <e v="#N/A"/>
    <e v="#N/A"/>
  </r>
  <r>
    <s v="National Fund for Culture"/>
    <n v="43199"/>
    <s v="Instalação de Memorial da Anistia e Direitos Humanos no Estado da Bahia"/>
    <s v="Humanities"/>
    <s v="Periódicos"/>
    <x v="4"/>
    <x v="10"/>
    <n v="0"/>
    <x v="21"/>
    <s v="Bahia"/>
    <n v="0"/>
    <n v="142575.20000000001"/>
    <e v="#N/A"/>
    <e v="#N/A"/>
  </r>
  <r>
    <s v="National Fund for Culture"/>
    <n v="54406"/>
    <s v="Instrumentos para Banda Municipal Santa Cecilia"/>
    <s v="Music"/>
    <s v="Música Popular"/>
    <x v="4"/>
    <x v="10"/>
    <n v="0"/>
    <x v="9"/>
    <s v="Paraná"/>
    <n v="0"/>
    <n v="50000"/>
    <e v="#N/A"/>
    <e v="#N/A"/>
  </r>
  <r>
    <s v="National Fund for Culture"/>
    <n v="66547"/>
    <s v="Inter-arte-ação - Ação, Inclusão e Cidadania"/>
    <s v="Integrated Arts"/>
    <s v="Artes Integradas"/>
    <x v="1"/>
    <x v="10"/>
    <n v="0"/>
    <x v="25"/>
    <s v="Acre"/>
    <n v="0"/>
    <n v="170000"/>
    <e v="#N/A"/>
    <e v="#N/A"/>
  </r>
  <r>
    <s v="National Fund for Culture"/>
    <n v="51296"/>
    <s v="Interculturalidades - 3.º encontro de culturas"/>
    <s v="Integrated Arts"/>
    <s v="Artes Integradas"/>
    <x v="1"/>
    <x v="10"/>
    <n v="0"/>
    <x v="5"/>
    <s v="RiodeJaneiro"/>
    <n v="0"/>
    <n v="87384"/>
    <e v="#N/A"/>
    <e v="#N/A"/>
  </r>
  <r>
    <s v="National Fund for Culture"/>
    <n v="52976"/>
    <s v="Inventário do Patrimônio Cultural e Natural das Fazendas Centenárias de Itabira"/>
    <s v="Humanities"/>
    <s v="Edição de Livros"/>
    <x v="4"/>
    <x v="10"/>
    <n v="0"/>
    <x v="3"/>
    <s v="MinasGerais"/>
    <n v="0"/>
    <n v="159155.20000000001"/>
    <e v="#N/A"/>
    <e v="#N/A"/>
  </r>
  <r>
    <s v="National Fund for Culture"/>
    <n v="58782"/>
    <s v="Itaguari - Catira e Viola - Encontro Regional"/>
    <s v="Integrated Arts"/>
    <s v="Cultura Popular"/>
    <x v="3"/>
    <x v="10"/>
    <n v="0"/>
    <x v="14"/>
    <s v="Goiás"/>
    <n v="0"/>
    <n v="54406"/>
    <e v="#N/A"/>
    <e v="#N/A"/>
  </r>
  <r>
    <s v="National Fund for Culture"/>
    <n v="66172"/>
    <s v="Jequitinhonha sobre rodas-Ponto de  Cultura Itinerante"/>
    <s v="Integrated Arts"/>
    <s v="Artes Integradas"/>
    <x v="1"/>
    <x v="10"/>
    <n v="0"/>
    <x v="3"/>
    <s v="MinasGerais"/>
    <n v="0"/>
    <n v="150582"/>
    <e v="#N/A"/>
    <e v="#N/A"/>
  </r>
  <r>
    <s v="National Fund for Culture"/>
    <n v="66253"/>
    <s v="Joga Capoiera  Camarada "/>
    <s v="Integrated Arts"/>
    <s v="Artes Integradas"/>
    <x v="1"/>
    <x v="10"/>
    <n v="0"/>
    <x v="25"/>
    <s v="Acre"/>
    <n v="0"/>
    <n v="102899.52"/>
    <e v="#N/A"/>
    <e v="#N/A"/>
  </r>
  <r>
    <s v="National Fund for Culture"/>
    <n v="65426"/>
    <s v="Jovem Artista"/>
    <s v="Integrated Arts"/>
    <s v="Artes Integradas"/>
    <x v="1"/>
    <x v="10"/>
    <n v="0"/>
    <x v="5"/>
    <s v="RiodeJaneiro"/>
    <n v="0"/>
    <n v="150000"/>
    <e v="#N/A"/>
    <e v="#N/A"/>
  </r>
  <r>
    <s v="National Fund for Culture"/>
    <n v="66492"/>
    <s v="Jovem Comunicador"/>
    <s v="Integrated Arts"/>
    <s v="Artes Integradas"/>
    <x v="1"/>
    <x v="10"/>
    <n v="0"/>
    <x v="0"/>
    <s v="RioGrandedoSul"/>
    <n v="0"/>
    <n v="150000"/>
    <e v="#N/A"/>
    <e v="#N/A"/>
  </r>
  <r>
    <s v="National Fund for Culture"/>
    <n v="66450"/>
    <s v="Juventude Viva-Protagonismo,Arte e Cultura da Paz"/>
    <s v="Integrated Arts"/>
    <s v="Artes Integradas"/>
    <x v="1"/>
    <x v="10"/>
    <n v="0"/>
    <x v="5"/>
    <s v="RiodeJaneiro"/>
    <n v="0"/>
    <n v="149997"/>
    <e v="#N/A"/>
    <e v="#N/A"/>
  </r>
  <r>
    <s v="National Fund for Culture"/>
    <n v="66375"/>
    <s v="Laboratório de Produção Audio/Visual"/>
    <s v="Integrated Arts"/>
    <s v="Artes Integradas"/>
    <x v="1"/>
    <x v="10"/>
    <n v="0"/>
    <x v="12"/>
    <s v="SãoPaulo"/>
    <n v="0"/>
    <n v="149994"/>
    <e v="#N/A"/>
    <e v="#N/A"/>
  </r>
  <r>
    <s v="National Fund for Culture"/>
    <n v="66975"/>
    <s v="Lampião da Arte e da Cultura"/>
    <s v="Integrated Arts"/>
    <s v="Artes Integradas"/>
    <x v="1"/>
    <x v="10"/>
    <n v="0"/>
    <x v="6"/>
    <s v="Ceará"/>
    <n v="0"/>
    <n v="175000"/>
    <e v="#N/A"/>
    <e v="#N/A"/>
  </r>
  <r>
    <s v="National Fund for Culture"/>
    <n v="55409"/>
    <s v="Lavagem das Escadarias da Igreja de Madeleine"/>
    <s v="Music"/>
    <s v="Música Popular"/>
    <x v="4"/>
    <x v="10"/>
    <n v="0"/>
    <x v="21"/>
    <s v="Bahia"/>
    <n v="0"/>
    <n v="81400"/>
    <e v="#N/A"/>
    <e v="#N/A"/>
  </r>
  <r>
    <s v="National Fund for Culture"/>
    <n v="52630"/>
    <s v="Lazzo Matumbi 25 anos"/>
    <s v="Music"/>
    <s v="Música Popular"/>
    <x v="4"/>
    <x v="10"/>
    <n v="0"/>
    <x v="21"/>
    <s v="Bahia"/>
    <n v="0"/>
    <n v="149600"/>
    <e v="#N/A"/>
    <e v="#N/A"/>
  </r>
  <r>
    <s v="National Fund for Culture"/>
    <n v="66211"/>
    <s v="Levantando a Lona"/>
    <s v="Integrated Arts"/>
    <s v="Artes Integradas"/>
    <x v="1"/>
    <x v="10"/>
    <n v="0"/>
    <x v="5"/>
    <s v="RiodeJaneiro"/>
    <n v="0"/>
    <n v="170000"/>
    <e v="#N/A"/>
    <e v="#N/A"/>
  </r>
  <r>
    <s v="National Fund for Culture"/>
    <n v="69097"/>
    <s v="Lira Nordestina: Espaço de cultura e produção da literatura de cordel no brasil"/>
    <s v="Integrated Arts"/>
    <s v="Artes Integradas"/>
    <x v="1"/>
    <x v="10"/>
    <n v="0"/>
    <x v="6"/>
    <s v="Ceará"/>
    <n v="0"/>
    <n v="132350"/>
    <e v="#N/A"/>
    <e v="#N/A"/>
  </r>
  <r>
    <s v="National Fund for Culture"/>
    <n v="66516"/>
    <s v="Loja de Artesanato -Museu Nacional do Mar "/>
    <s v="Integrated Arts"/>
    <s v="Artes Integradas"/>
    <x v="1"/>
    <x v="10"/>
    <n v="0"/>
    <x v="22"/>
    <s v="SantaCatarina"/>
    <n v="0"/>
    <n v="105000"/>
    <e v="#N/A"/>
    <e v="#N/A"/>
  </r>
  <r>
    <s v="National Fund for Culture"/>
    <n v="51757"/>
    <s v="Lua tribal"/>
    <s v="Music"/>
    <s v="Música Popular"/>
    <x v="4"/>
    <x v="10"/>
    <n v="0"/>
    <x v="10"/>
    <s v="Piauí"/>
    <n v="0"/>
    <n v="39168"/>
    <e v="#N/A"/>
    <e v="#N/A"/>
  </r>
  <r>
    <s v="National Fund for Culture"/>
    <n v="66362"/>
    <s v="Lumiar"/>
    <s v="Integrated Arts"/>
    <s v="Artes Integradas"/>
    <x v="1"/>
    <x v="10"/>
    <n v="0"/>
    <x v="20"/>
    <s v="Alagoas"/>
    <n v="0"/>
    <n v="150000"/>
    <e v="#N/A"/>
    <e v="#N/A"/>
  </r>
  <r>
    <s v="National Fund for Culture"/>
    <n v="68134"/>
    <s v="Macaíba: Cultura e Memória"/>
    <s v="Integrated Arts"/>
    <s v="Artes Integradas"/>
    <x v="1"/>
    <x v="10"/>
    <n v="0"/>
    <x v="19"/>
    <s v="RioGrandedoNorte"/>
    <n v="0"/>
    <n v="160000"/>
    <e v="#N/A"/>
    <e v="#N/A"/>
  </r>
  <r>
    <s v="National Fund for Culture"/>
    <n v="58324"/>
    <s v="Manutenção do Circuito Universitário de Cultura e Arte - CUCA 2006 "/>
    <s v="Integrated Arts"/>
    <s v="Artes Integradas"/>
    <x v="1"/>
    <x v="10"/>
    <n v="0"/>
    <x v="12"/>
    <s v="SãoPaulo"/>
    <n v="0"/>
    <n v="685000"/>
    <e v="#N/A"/>
    <e v="#N/A"/>
  </r>
  <r>
    <s v="National Fund for Culture"/>
    <n v="59578"/>
    <s v="Manutenção do Museu Histórico de Santa Catarina - Palácio Cruz e Sousa"/>
    <s v="Cultural Heritage"/>
    <s v="História"/>
    <x v="1"/>
    <x v="10"/>
    <n v="0"/>
    <x v="22"/>
    <s v="SantaCatarina"/>
    <n v="0"/>
    <n v="60000"/>
    <e v="#N/A"/>
    <e v="#N/A"/>
  </r>
  <r>
    <s v="National Fund for Culture"/>
    <n v="55356"/>
    <s v="MAPA-PIÁ 2005 - Mostra Audiovisual Paraná para Infância e Adolescência"/>
    <s v="Audiovisual"/>
    <s v="Formação /Pesquisa/Informação"/>
    <x v="3"/>
    <x v="10"/>
    <n v="0"/>
    <x v="9"/>
    <s v="Paraná"/>
    <n v="0"/>
    <n v="25000"/>
    <e v="#N/A"/>
    <e v="#N/A"/>
  </r>
  <r>
    <s v="National Fund for Culture"/>
    <n v="54744"/>
    <s v="Maracambuco dança nas Artes com Leda Alves"/>
    <s v="Cultural Heritage"/>
    <s v="Artesanato/Folclore"/>
    <x v="1"/>
    <x v="10"/>
    <n v="0"/>
    <x v="4"/>
    <s v="Pernambuco"/>
    <n v="0"/>
    <n v="152271.67999999999"/>
    <e v="#N/A"/>
    <e v="#N/A"/>
  </r>
  <r>
    <s v="National Fund for Culture"/>
    <n v="66974"/>
    <s v="Maracatu Piaba de Ouro- Formação Continuada"/>
    <s v="Integrated Arts"/>
    <s v="Artes Integradas"/>
    <x v="1"/>
    <x v="10"/>
    <n v="0"/>
    <x v="4"/>
    <s v="Pernambuco"/>
    <n v="0"/>
    <n v="150000"/>
    <e v="#N/A"/>
    <e v="#N/A"/>
  </r>
  <r>
    <s v="National Fund for Culture"/>
    <n v="67000"/>
    <s v="Marechal em Movimento"/>
    <s v="Integrated Arts"/>
    <s v="Artes Integradas"/>
    <x v="1"/>
    <x v="10"/>
    <n v="0"/>
    <x v="20"/>
    <s v="Alagoas"/>
    <n v="0"/>
    <n v="180000"/>
    <e v="#N/A"/>
    <e v="#N/A"/>
  </r>
  <r>
    <s v="National Fund for Culture"/>
    <n v="66121"/>
    <s v="Mascarados"/>
    <s v="Integrated Arts"/>
    <s v="Artes Integradas"/>
    <x v="1"/>
    <x v="10"/>
    <n v="0"/>
    <x v="16"/>
    <s v="EspíritoSanto"/>
    <n v="0"/>
    <n v="150000"/>
    <e v="#N/A"/>
    <e v="#N/A"/>
  </r>
  <r>
    <s v="National Fund for Culture"/>
    <n v="51912"/>
    <s v="Meio dia em ponto"/>
    <s v="Performing Arts"/>
    <s v="Teatro"/>
    <x v="0"/>
    <x v="10"/>
    <n v="0"/>
    <x v="1"/>
    <s v="DistritoFederal"/>
    <n v="0"/>
    <n v="49495"/>
    <e v="#N/A"/>
    <e v="#N/A"/>
  </r>
  <r>
    <s v="National Fund for Culture"/>
    <n v="54474"/>
    <s v="Melhorias do Auditório Ulisses guimarâes "/>
    <s v="Cultural Heritage"/>
    <s v="Arquitetônico"/>
    <x v="0"/>
    <x v="10"/>
    <n v="0"/>
    <x v="0"/>
    <s v="RioGrandedoSul"/>
    <n v="0"/>
    <n v="38152.94"/>
    <e v="#N/A"/>
    <e v="#N/A"/>
  </r>
  <r>
    <s v="National Fund for Culture"/>
    <n v="66981"/>
    <s v="Memória e Identidade"/>
    <s v="Integrated Arts"/>
    <s v="Artes Integradas"/>
    <x v="1"/>
    <x v="10"/>
    <n v="0"/>
    <x v="22"/>
    <s v="SantaCatarina"/>
    <n v="0"/>
    <n v="167900"/>
    <e v="#N/A"/>
    <e v="#N/A"/>
  </r>
  <r>
    <s v="National Fund for Culture"/>
    <n v="66161"/>
    <s v="Meninos Guerreiros"/>
    <s v="Integrated Arts"/>
    <s v="Artes Integradas"/>
    <x v="1"/>
    <x v="10"/>
    <n v="0"/>
    <x v="20"/>
    <s v="Alagoas"/>
    <n v="0"/>
    <n v="177125"/>
    <e v="#N/A"/>
    <e v="#N/A"/>
  </r>
  <r>
    <s v="National Fund for Culture"/>
    <n v="57992"/>
    <s v="Mestre Librina - Uma homenagem dos  Mestres do Cruzeiro"/>
    <s v="Integrated Arts"/>
    <s v="Cultura Popular"/>
    <x v="3"/>
    <x v="10"/>
    <n v="0"/>
    <x v="4"/>
    <s v="Pernambuco"/>
    <n v="0"/>
    <n v="18801.12"/>
    <e v="#N/A"/>
    <e v="#N/A"/>
  </r>
  <r>
    <s v="National Fund for Culture"/>
    <n v="66063"/>
    <s v="Minha Vila Filmo Eu"/>
    <s v="Audiovisual"/>
    <s v="Videofonográfica"/>
    <x v="0"/>
    <x v="10"/>
    <n v="0"/>
    <x v="9"/>
    <s v="Paraná"/>
    <n v="0"/>
    <n v="119948"/>
    <e v="#N/A"/>
    <e v="#N/A"/>
  </r>
  <r>
    <s v="National Fund for Culture"/>
    <n v="43539"/>
    <s v="Mobilização Cultural Comunidade Afonjá"/>
    <s v="Cultural Heritage"/>
    <s v="Cultura Afro Brasileira"/>
    <x v="3"/>
    <x v="10"/>
    <n v="0"/>
    <x v="21"/>
    <s v="Bahia"/>
    <n v="0"/>
    <n v="150000"/>
    <e v="#N/A"/>
    <e v="#N/A"/>
  </r>
  <r>
    <s v="National Fund for Culture"/>
    <n v="53363"/>
    <s v="Modernização da Biblioteca Lamenha Filho"/>
    <s v="Humanities"/>
    <s v="Biblioteca"/>
    <x v="3"/>
    <x v="10"/>
    <n v="0"/>
    <x v="20"/>
    <s v="Alagoas"/>
    <n v="0"/>
    <n v="20000"/>
    <e v="#N/A"/>
    <e v="#N/A"/>
  </r>
  <r>
    <s v="National Fund for Culture"/>
    <n v="52212"/>
    <s v="Modernização de unidades museológicas"/>
    <s v="Cultural Heritage"/>
    <s v="Museu"/>
    <x v="2"/>
    <x v="10"/>
    <n v="0"/>
    <x v="1"/>
    <s v="DistritoFederal"/>
    <n v="0"/>
    <n v="639434"/>
    <e v="#N/A"/>
    <e v="#N/A"/>
  </r>
  <r>
    <s v="National Fund for Culture"/>
    <n v="46539"/>
    <s v="Modernização e restauração do Museu Histórico Nacional"/>
    <s v="Cultural Heritage"/>
    <s v="Arquitetônico"/>
    <x v="0"/>
    <x v="10"/>
    <n v="0"/>
    <x v="1"/>
    <s v="DistritoFederal"/>
    <n v="0"/>
    <n v="2500000"/>
    <e v="#N/A"/>
    <e v="#N/A"/>
  </r>
  <r>
    <s v="National Fund for Culture"/>
    <n v="57531"/>
    <s v="Modinhas de Goiás: Registro em Imagem e Som"/>
    <s v="Integrated Arts"/>
    <s v="Cultura Popular"/>
    <x v="3"/>
    <x v="10"/>
    <n v="0"/>
    <x v="14"/>
    <s v="Goiás"/>
    <n v="0"/>
    <n v="73912.800000000003"/>
    <e v="#N/A"/>
    <e v="#N/A"/>
  </r>
  <r>
    <s v="National Fund for Culture"/>
    <n v="34111"/>
    <s v="MÓDULO SOCIAL CULTURAL "/>
    <s v="Cultural Heritage"/>
    <s v="Arquitetônico"/>
    <x v="0"/>
    <x v="10"/>
    <n v="0"/>
    <x v="0"/>
    <s v="RioGrandedoSul"/>
    <n v="0"/>
    <n v="90000"/>
    <e v="#N/A"/>
    <e v="#N/A"/>
  </r>
  <r>
    <s v="National Fund for Culture"/>
    <n v="66043"/>
    <s v="Moinho Cultural Sul Americano"/>
    <s v="Integrated Arts"/>
    <s v="Artes Integradas"/>
    <x v="1"/>
    <x v="10"/>
    <n v="0"/>
    <x v="26"/>
    <s v="MatoGrossodoSul"/>
    <n v="0"/>
    <n v="150000"/>
    <e v="#N/A"/>
    <e v="#N/A"/>
  </r>
  <r>
    <s v="National Fund for Culture"/>
    <n v="56514"/>
    <s v="Mostra audiovisual 32 anos da jornada da Bahia"/>
    <s v="Audiovisual"/>
    <s v="Formação /Pesquisa/Informação"/>
    <x v="3"/>
    <x v="10"/>
    <n v="0"/>
    <x v="21"/>
    <s v="Bahia"/>
    <n v="0"/>
    <n v="110000"/>
    <e v="#N/A"/>
    <e v="#N/A"/>
  </r>
  <r>
    <s v="National Fund for Culture"/>
    <n v="57991"/>
    <s v="Mostra das &quot;Casas dos Violeiros&quot;"/>
    <s v="Integrated Arts"/>
    <s v="Cultura Popular"/>
    <x v="3"/>
    <x v="10"/>
    <n v="0"/>
    <x v="12"/>
    <s v="SãoPaulo"/>
    <n v="0"/>
    <n v="25736"/>
    <e v="#N/A"/>
    <e v="#N/A"/>
  </r>
  <r>
    <s v="National Fund for Culture"/>
    <n v="52841"/>
    <s v="Mostra de Canto Lírico (IV)"/>
    <s v="Music"/>
    <s v="Música Erudita"/>
    <x v="0"/>
    <x v="10"/>
    <n v="0"/>
    <x v="20"/>
    <s v="Alagoas"/>
    <n v="0"/>
    <n v="16090"/>
    <e v="#N/A"/>
    <e v="#N/A"/>
  </r>
  <r>
    <s v="National Fund for Culture"/>
    <n v="59633"/>
    <s v="Mostra de Cinema De Tiradentes - EDIÇÃO 2006"/>
    <s v="Audiovisual"/>
    <s v="Formação /Pesquisa/Informação"/>
    <x v="3"/>
    <x v="10"/>
    <n v="0"/>
    <x v="3"/>
    <s v="MinasGerais"/>
    <n v="0"/>
    <n v="30000"/>
    <e v="#N/A"/>
    <e v="#N/A"/>
  </r>
  <r>
    <s v="National Fund for Culture"/>
    <n v="51972"/>
    <s v="Mostra de cinema Infantil de Florianópolis"/>
    <s v="Audiovisual"/>
    <s v="Formação /Pesquisa/Informação"/>
    <x v="3"/>
    <x v="10"/>
    <n v="0"/>
    <x v="22"/>
    <s v="SantaCatarina"/>
    <n v="0"/>
    <n v="30000"/>
    <e v="#N/A"/>
    <e v="#N/A"/>
  </r>
  <r>
    <s v="National Fund for Culture"/>
    <n v="510326"/>
    <s v="MOSTRA GUARNICÊ INTINERANTE DE CINE-VÍDEO"/>
    <s v="Audiovisual"/>
    <s v="Formação /Pesquisa/Informação"/>
    <x v="3"/>
    <x v="10"/>
    <n v="0"/>
    <x v="17"/>
    <s v="Maranhão"/>
    <n v="0"/>
    <n v="30000"/>
    <e v="#N/A"/>
    <e v="#N/A"/>
  </r>
  <r>
    <s v="National Fund for Culture"/>
    <n v="54522"/>
    <s v="Mostra Popular e Comunitária de Cinema Ano II"/>
    <s v="Audiovisual"/>
    <s v="Formação /Pesquisa/Informação"/>
    <x v="3"/>
    <x v="10"/>
    <n v="0"/>
    <x v="12"/>
    <s v="SãoPaulo"/>
    <n v="0"/>
    <n v="100000"/>
    <e v="#N/A"/>
    <e v="#N/A"/>
  </r>
  <r>
    <s v="National Fund for Culture"/>
    <n v="55762"/>
    <s v="Movimentos Sociais e Construção da Identidade do Povo Acreano - Seminário"/>
    <s v="Humanities"/>
    <s v="Edição de Livros"/>
    <x v="4"/>
    <x v="10"/>
    <n v="0"/>
    <x v="12"/>
    <s v="SãoPaulo"/>
    <n v="0"/>
    <n v="160000"/>
    <e v="#N/A"/>
    <e v="#N/A"/>
  </r>
  <r>
    <s v="National Fund for Culture"/>
    <n v="63488"/>
    <s v="Museu da Maré; Identidade e Cultura"/>
    <s v="Integrated Arts"/>
    <s v="Artes Integradas"/>
    <x v="1"/>
    <x v="10"/>
    <n v="0"/>
    <x v="5"/>
    <s v="RiodeJaneiro"/>
    <n v="0"/>
    <n v="150000"/>
    <e v="#N/A"/>
    <e v="#N/A"/>
  </r>
  <r>
    <s v="National Fund for Culture"/>
    <n v="43354"/>
    <s v="Museu dos Povos Indígenas do Oiapóque/AP"/>
    <s v="Cultural Heritage"/>
    <s v="Cultura Indígena"/>
    <x v="3"/>
    <x v="10"/>
    <n v="0"/>
    <x v="13"/>
    <s v="Amapá"/>
    <n v="0"/>
    <n v="492767.28"/>
    <e v="#N/A"/>
    <e v="#N/A"/>
  </r>
  <r>
    <s v="National Fund for Culture"/>
    <n v="510152"/>
    <s v="Museu Nacional do Mar - Barcos de Recôncavo - Maragogipe"/>
    <s v="Cultural Heritage"/>
    <s v="Museu"/>
    <x v="2"/>
    <x v="10"/>
    <n v="0"/>
    <x v="22"/>
    <s v="SantaCatarina"/>
    <n v="0"/>
    <n v="280000"/>
    <e v="#N/A"/>
    <e v="#N/A"/>
  </r>
  <r>
    <s v="National Fund for Culture"/>
    <n v="66030"/>
    <s v="Museu Viva Giramundo"/>
    <s v="Cultural Heritage"/>
    <s v="Museu"/>
    <x v="2"/>
    <x v="10"/>
    <n v="0"/>
    <x v="3"/>
    <s v="MinasGerais"/>
    <n v="0"/>
    <n v="185000"/>
    <e v="#N/A"/>
    <e v="#N/A"/>
  </r>
  <r>
    <s v="National Fund for Culture"/>
    <n v="51561"/>
    <s v="Música é arte viva"/>
    <s v="Music"/>
    <s v="Música Popular"/>
    <x v="4"/>
    <x v="10"/>
    <n v="0"/>
    <x v="0"/>
    <s v="RioGrandedoSul"/>
    <n v="0"/>
    <n v="24000"/>
    <e v="#N/A"/>
    <e v="#N/A"/>
  </r>
  <r>
    <s v="National Fund for Culture"/>
    <n v="67036"/>
    <s v="Música e Artesanato Marajoara; A cultura regional como meio de inclusão social."/>
    <s v="Integrated Arts"/>
    <s v="Artes Integradas"/>
    <x v="1"/>
    <x v="10"/>
    <n v="0"/>
    <x v="11"/>
    <s v="Pará"/>
    <n v="0"/>
    <n v="113644"/>
    <e v="#N/A"/>
    <e v="#N/A"/>
  </r>
  <r>
    <s v="National Fund for Culture"/>
    <n v="68770"/>
    <s v="Musica e Artesanato: Cultura Tradicional no Norte de Minas"/>
    <s v="Integrated Arts"/>
    <s v="Artes Integradas"/>
    <x v="1"/>
    <x v="10"/>
    <n v="0"/>
    <x v="3"/>
    <s v="MinasGerais"/>
    <n v="0"/>
    <n v="143940"/>
    <e v="#N/A"/>
    <e v="#N/A"/>
  </r>
  <r>
    <s v="National Fund for Culture"/>
    <n v="66343"/>
    <s v="Musica pra Gente"/>
    <s v="Integrated Arts"/>
    <s v="Artes Integradas"/>
    <x v="1"/>
    <x v="10"/>
    <n v="0"/>
    <x v="12"/>
    <s v="SãoPaulo"/>
    <n v="0"/>
    <n v="165968"/>
    <e v="#N/A"/>
    <e v="#N/A"/>
  </r>
  <r>
    <s v="National Fund for Culture"/>
    <n v="66148"/>
    <s v="Mutirão Jovem Cultura- Ações de Base em Cultura para Várzea Paulista"/>
    <s v="Integrated Arts"/>
    <s v="Artes Integradas"/>
    <x v="1"/>
    <x v="10"/>
    <n v="0"/>
    <x v="12"/>
    <s v="SãoPaulo"/>
    <n v="0"/>
    <n v="270000"/>
    <e v="#N/A"/>
    <e v="#N/A"/>
  </r>
  <r>
    <s v="National Fund for Culture"/>
    <n v="57866"/>
    <s v="Na Ponta do Verso: Poesia de Improviso no Brasil"/>
    <s v="Integrated Arts"/>
    <s v="Cultura Popular"/>
    <x v="3"/>
    <x v="10"/>
    <n v="0"/>
    <x v="5"/>
    <s v="RiodeJaneiro"/>
    <n v="0"/>
    <n v="79850"/>
    <e v="#N/A"/>
    <e v="#N/A"/>
  </r>
  <r>
    <s v="National Fund for Culture"/>
    <n v="58735"/>
    <s v="Ñande Arandu Pygua - Memória Viva Guarani"/>
    <s v="Integrated Arts"/>
    <s v="Cultura Popular"/>
    <x v="3"/>
    <x v="10"/>
    <n v="0"/>
    <x v="12"/>
    <s v="SãoPaulo"/>
    <n v="0"/>
    <n v="58437.22"/>
    <e v="#N/A"/>
    <e v="#N/A"/>
  </r>
  <r>
    <s v="National Fund for Culture"/>
    <n v="66443"/>
    <s v="Nas Trilhas da Cidadania Cultural"/>
    <s v="Integrated Arts"/>
    <s v="Artes Integradas"/>
    <x v="1"/>
    <x v="10"/>
    <n v="0"/>
    <x v="3"/>
    <s v="MinasGerais"/>
    <n v="0"/>
    <n v="149650"/>
    <e v="#N/A"/>
    <e v="#N/A"/>
  </r>
  <r>
    <s v="National Fund for Culture"/>
    <n v="66073"/>
    <s v="Navegar Amazônia"/>
    <s v="Integrated Arts"/>
    <s v="Artes Integradas"/>
    <x v="1"/>
    <x v="10"/>
    <n v="0"/>
    <x v="15"/>
    <s v="Amazonas"/>
    <n v="0"/>
    <n v="915000"/>
    <e v="#N/A"/>
    <e v="#N/A"/>
  </r>
  <r>
    <s v="National Fund for Culture"/>
    <n v="66947"/>
    <s v="No Bico da Cultura"/>
    <s v="Integrated Arts"/>
    <s v="Artes Integradas"/>
    <x v="1"/>
    <x v="10"/>
    <n v="0"/>
    <x v="2"/>
    <s v="Tocantins"/>
    <n v="0"/>
    <n v="124000"/>
    <e v="#N/A"/>
    <e v="#N/A"/>
  </r>
  <r>
    <s v="National Fund for Culture"/>
    <n v="65431"/>
    <s v="Nosso Palco é a Rua"/>
    <s v="Integrated Arts"/>
    <s v="Artes Integradas"/>
    <x v="1"/>
    <x v="10"/>
    <n v="0"/>
    <x v="7"/>
    <s v="Sergipe"/>
    <n v="0"/>
    <n v="150000"/>
    <e v="#N/A"/>
    <e v="#N/A"/>
  </r>
  <r>
    <s v="National Fund for Culture"/>
    <n v="66106"/>
    <s v="NUCAP-Núcleo de Cpacitação Popular"/>
    <s v="Integrated Arts"/>
    <s v="Artes Integradas"/>
    <x v="1"/>
    <x v="10"/>
    <n v="0"/>
    <x v="11"/>
    <s v="Pará"/>
    <n v="0"/>
    <n v="180000"/>
    <e v="#N/A"/>
    <e v="#N/A"/>
  </r>
  <r>
    <s v="National Fund for Culture"/>
    <n v="66968"/>
    <s v="Núcleo Baé- Centro de Apoio e Integração dos Grupos Culturais  e Etnia Regional"/>
    <s v="Integrated Arts"/>
    <s v="Artes Integradas"/>
    <x v="1"/>
    <x v="10"/>
    <n v="0"/>
    <x v="18"/>
    <s v="MatoGrosso"/>
    <n v="0"/>
    <n v="360000"/>
    <e v="#N/A"/>
    <e v="#N/A"/>
  </r>
  <r>
    <s v="National Fund for Culture"/>
    <n v="66299"/>
    <s v="Núcleo de Arte Viva"/>
    <s v="Integrated Arts"/>
    <s v="Artes Integradas"/>
    <x v="1"/>
    <x v="10"/>
    <n v="0"/>
    <x v="3"/>
    <s v="MinasGerais"/>
    <n v="0"/>
    <n v="153865"/>
    <e v="#N/A"/>
    <e v="#N/A"/>
  </r>
  <r>
    <s v="National Fund for Culture"/>
    <n v="59751"/>
    <s v="NÚCLEO DE CINEMA E AUDIOVISUAL - NAU"/>
    <s v="Audiovisual"/>
    <s v="Formação /Pesquisa/Informação"/>
    <x v="3"/>
    <x v="10"/>
    <n v="0"/>
    <x v="21"/>
    <s v="Bahia"/>
    <n v="0"/>
    <n v="100000"/>
    <e v="#N/A"/>
    <e v="#N/A"/>
  </r>
  <r>
    <s v="National Fund for Culture"/>
    <n v="66201"/>
    <s v="Núcleo de Comunicação Comunitária do Recife "/>
    <s v="Integrated Arts"/>
    <s v="Artes Integradas"/>
    <x v="1"/>
    <x v="10"/>
    <n v="0"/>
    <x v="4"/>
    <s v="Pernambuco"/>
    <n v="0"/>
    <n v="149952.4"/>
    <e v="#N/A"/>
    <e v="#N/A"/>
  </r>
  <r>
    <s v="National Fund for Culture"/>
    <n v="66332"/>
    <s v="Núcleo de Memória e Produção de Cultura Popular Coco de Umbigada"/>
    <s v="Integrated Arts"/>
    <s v="Artes Integradas"/>
    <x v="1"/>
    <x v="10"/>
    <n v="0"/>
    <x v="4"/>
    <s v="Pernambuco"/>
    <n v="0"/>
    <n v="150000"/>
    <e v="#N/A"/>
    <e v="#N/A"/>
  </r>
  <r>
    <s v="National Fund for Culture"/>
    <n v="73060"/>
    <s v="O Brasil e sua Diversidade Cultural nos Pontos de Cultura"/>
    <s v="Integrated Arts"/>
    <s v="Artes Integradas"/>
    <x v="1"/>
    <x v="10"/>
    <n v="0"/>
    <x v="12"/>
    <s v="SãoPaulo"/>
    <n v="0"/>
    <n v="350000"/>
    <e v="#N/A"/>
    <e v="#N/A"/>
  </r>
  <r>
    <s v="National Fund for Culture"/>
    <n v="66239"/>
    <s v="O Grito do Ipiranga"/>
    <s v="Integrated Arts"/>
    <s v="Artes Integradas"/>
    <x v="1"/>
    <x v="10"/>
    <n v="0"/>
    <x v="10"/>
    <s v="Piauí"/>
    <n v="0"/>
    <n v="150000"/>
    <e v="#N/A"/>
    <e v="#N/A"/>
  </r>
  <r>
    <s v="National Fund for Culture"/>
    <n v="57685"/>
    <s v="O Herbário de Alexandre Rodrigues Ferreira"/>
    <s v="Integrated Arts"/>
    <s v="Artes Integradas"/>
    <x v="1"/>
    <x v="10"/>
    <n v="0"/>
    <x v="3"/>
    <s v="MinasGerais"/>
    <n v="0"/>
    <n v="92751.12"/>
    <e v="#N/A"/>
    <e v="#N/A"/>
  </r>
  <r>
    <s v="National Fund for Culture"/>
    <n v="55507"/>
    <s v="O Samba é o Pretexto e a Cidadania é o Contexto"/>
    <s v="Integrated Arts"/>
    <s v="Artes Integradas"/>
    <x v="1"/>
    <x v="10"/>
    <n v="0"/>
    <x v="1"/>
    <s v="DistritoFederal"/>
    <n v="0"/>
    <n v="35867.699999999997"/>
    <e v="#N/A"/>
    <e v="#N/A"/>
  </r>
  <r>
    <s v="National Fund for Culture"/>
    <n v="57394"/>
    <s v="O Silêncio dos Intelectuais"/>
    <s v="Audiovisual"/>
    <s v="Formação /Pesquisa/Informação"/>
    <x v="3"/>
    <x v="10"/>
    <n v="0"/>
    <x v="5"/>
    <s v="RiodeJaneiro"/>
    <n v="0"/>
    <n v="134191.20000000001"/>
    <e v="#N/A"/>
    <e v="#N/A"/>
  </r>
  <r>
    <s v="National Fund for Culture"/>
    <n v="66386"/>
    <s v="Oca - Escola Cultural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66483"/>
    <s v="Ocas- Oficinas Culturais de Arte e Saúde"/>
    <s v="Integrated Arts"/>
    <s v="Artes Integradas"/>
    <x v="1"/>
    <x v="10"/>
    <n v="0"/>
    <x v="4"/>
    <s v="Pernambuco"/>
    <n v="0"/>
    <n v="149593"/>
    <e v="#N/A"/>
    <e v="#N/A"/>
  </r>
  <r>
    <s v="National Fund for Culture"/>
    <n v="67698"/>
    <s v="Ocupação Teatral na Vila Santa Rosa"/>
    <s v="Integrated Arts"/>
    <s v="Artes Integradas"/>
    <x v="1"/>
    <x v="10"/>
    <n v="0"/>
    <x v="0"/>
    <s v="RioGrandedoSul"/>
    <n v="0"/>
    <n v="170935"/>
    <e v="#N/A"/>
    <e v="#N/A"/>
  </r>
  <r>
    <s v="National Fund for Culture"/>
    <n v="58554"/>
    <s v="Oficina de Bordado do Maracatu Leão Vencedor"/>
    <s v="Integrated Arts"/>
    <s v="Cultura Popular"/>
    <x v="3"/>
    <x v="10"/>
    <n v="0"/>
    <x v="4"/>
    <s v="Pernambuco"/>
    <n v="0"/>
    <n v="11974.4"/>
    <e v="#N/A"/>
    <e v="#N/A"/>
  </r>
  <r>
    <s v="National Fund for Culture"/>
    <n v="58464"/>
    <s v="Oficina de Confecção de Estandartes "/>
    <s v="Integrated Arts"/>
    <s v="Cultura Popular"/>
    <x v="3"/>
    <x v="10"/>
    <n v="0"/>
    <x v="4"/>
    <s v="Pernambuco"/>
    <n v="0"/>
    <n v="7672"/>
    <e v="#N/A"/>
    <e v="#N/A"/>
  </r>
  <r>
    <s v="National Fund for Culture"/>
    <n v="55292"/>
    <s v="Oficina de Música e Coral Renascer"/>
    <s v="Music"/>
    <s v="Música Popular"/>
    <x v="4"/>
    <x v="10"/>
    <n v="0"/>
    <x v="1"/>
    <s v="DistritoFederal"/>
    <n v="0"/>
    <n v="115520"/>
    <e v="#N/A"/>
    <e v="#N/A"/>
  </r>
  <r>
    <s v="National Fund for Culture"/>
    <n v="67523"/>
    <s v="Oficina de Sonhos"/>
    <s v="Integrated Arts"/>
    <s v="Artes Integradas"/>
    <x v="1"/>
    <x v="10"/>
    <n v="0"/>
    <x v="12"/>
    <s v="SãoPaulo"/>
    <n v="0"/>
    <n v="170000"/>
    <e v="#N/A"/>
    <e v="#N/A"/>
  </r>
  <r>
    <s v="National Fund for Culture"/>
    <n v="58488"/>
    <s v="Oficina de Surrão"/>
    <s v="Integrated Arts"/>
    <s v="Cultura Popular"/>
    <x v="3"/>
    <x v="10"/>
    <n v="0"/>
    <x v="4"/>
    <s v="Pernambuco"/>
    <n v="0"/>
    <n v="9600"/>
    <e v="#N/A"/>
    <e v="#N/A"/>
  </r>
  <r>
    <s v="National Fund for Culture"/>
    <n v="67263"/>
    <s v="Oficina Permanente de Teatro e Circo"/>
    <s v="Integrated Arts"/>
    <s v="Artes Integradas"/>
    <x v="1"/>
    <x v="10"/>
    <n v="0"/>
    <x v="5"/>
    <s v="RiodeJaneiro"/>
    <n v="0"/>
    <n v="150000"/>
    <e v="#N/A"/>
    <e v="#N/A"/>
  </r>
  <r>
    <s v="National Fund for Culture"/>
    <n v="66163"/>
    <s v="Oficina Som da Floresta"/>
    <s v="Integrated Arts"/>
    <s v="Artes Integradas"/>
    <x v="1"/>
    <x v="10"/>
    <n v="0"/>
    <x v="25"/>
    <s v="Acre"/>
    <n v="0"/>
    <n v="148989"/>
    <e v="#N/A"/>
    <e v="#N/A"/>
  </r>
  <r>
    <s v="National Fund for Culture"/>
    <n v="55494"/>
    <s v="Oficinas Culturais de Santa Helena"/>
    <s v="Integrated Arts"/>
    <s v="Artes Integradas"/>
    <x v="1"/>
    <x v="10"/>
    <n v="0"/>
    <x v="9"/>
    <s v="Paraná"/>
    <n v="0"/>
    <n v="14664.8"/>
    <e v="#N/A"/>
    <e v="#N/A"/>
  </r>
  <r>
    <s v="National Fund for Culture"/>
    <n v="58613"/>
    <s v="Oficinas Culturais Identitárias do Imaginário Popular"/>
    <s v="Integrated Arts"/>
    <s v="Cultura Popular"/>
    <x v="3"/>
    <x v="10"/>
    <n v="0"/>
    <x v="1"/>
    <s v="DistritoFederal"/>
    <n v="0"/>
    <n v="54576"/>
    <e v="#N/A"/>
    <e v="#N/A"/>
  </r>
  <r>
    <s v="National Fund for Culture"/>
    <n v="55295"/>
    <s v="Oficinas de Bordados, Adereços  e  Alegorias para Encontro Estadual de Maracatus de Baque Solto(16°)"/>
    <s v="Integrated Arts"/>
    <s v="Artes Integradas"/>
    <x v="1"/>
    <x v="10"/>
    <n v="0"/>
    <x v="4"/>
    <s v="Pernambuco"/>
    <n v="0"/>
    <n v="138740.88"/>
    <e v="#N/A"/>
    <e v="#N/A"/>
  </r>
  <r>
    <s v="National Fund for Culture"/>
    <n v="66029"/>
    <s v="Oficinas Pedagógicas de Prosa, Poesia e Teatro"/>
    <s v="Integrated Arts"/>
    <s v="Artes Integradas"/>
    <x v="1"/>
    <x v="10"/>
    <n v="0"/>
    <x v="3"/>
    <s v="MinasGerais"/>
    <n v="0"/>
    <n v="100879"/>
    <e v="#N/A"/>
    <e v="#N/A"/>
  </r>
  <r>
    <s v="National Fund for Culture"/>
    <n v="66183"/>
    <s v="Olhar São Paulo"/>
    <s v="Integrated Arts"/>
    <s v="Artes Integradas"/>
    <x v="1"/>
    <x v="10"/>
    <n v="0"/>
    <x v="12"/>
    <s v="SãoPaulo"/>
    <n v="0"/>
    <n v="149290"/>
    <e v="#N/A"/>
    <e v="#N/A"/>
  </r>
  <r>
    <s v="National Fund for Culture"/>
    <n v="55503"/>
    <s v="Ópera Alabê de Jerusalém"/>
    <s v="Integrated Arts"/>
    <s v="Artes Integradas"/>
    <x v="1"/>
    <x v="10"/>
    <n v="0"/>
    <x v="5"/>
    <s v="RiodeJaneiro"/>
    <n v="0"/>
    <n v="45500"/>
    <e v="#N/A"/>
    <e v="#N/A"/>
  </r>
  <r>
    <s v="National Fund for Culture"/>
    <n v="52238"/>
    <s v="Parada do Orgulho GLTB 2005 - I Parada pela Diversidade Sexual do Vale do Paraíba"/>
    <s v="Integrated Arts"/>
    <s v="Artes Integradas"/>
    <x v="1"/>
    <x v="10"/>
    <n v="0"/>
    <x v="8"/>
    <s v="Paraíba"/>
    <n v="0"/>
    <n v="10000"/>
    <e v="#N/A"/>
    <e v="#N/A"/>
  </r>
  <r>
    <s v="National Fund for Culture"/>
    <n v="66095"/>
    <s v="Paradigma"/>
    <s v="Integrated Arts"/>
    <s v="Artes Integradas"/>
    <x v="1"/>
    <x v="10"/>
    <n v="0"/>
    <x v="12"/>
    <s v="SãoPaulo"/>
    <n v="0"/>
    <n v="160000"/>
    <e v="#N/A"/>
    <e v="#N/A"/>
  </r>
  <r>
    <s v="National Fund for Culture"/>
    <n v="66036"/>
    <s v="Passos Cidadãos"/>
    <s v="Integrated Arts"/>
    <s v="Artes Integradas"/>
    <x v="1"/>
    <x v="10"/>
    <n v="0"/>
    <x v="8"/>
    <s v="Paraíba"/>
    <n v="0"/>
    <n v="135170"/>
    <e v="#N/A"/>
    <e v="#N/A"/>
  </r>
  <r>
    <s v="National Fund for Culture"/>
    <n v="55781"/>
    <s v="Passos Perdidos - História Desenhada"/>
    <s v="Humanities"/>
    <s v="Acervo Bibliográfico"/>
    <x v="0"/>
    <x v="10"/>
    <n v="0"/>
    <x v="4"/>
    <s v="Pernambuco"/>
    <n v="0"/>
    <n v="189421.07"/>
    <e v="#N/A"/>
    <e v="#N/A"/>
  </r>
  <r>
    <s v="National Fund for Culture"/>
    <n v="65806"/>
    <s v="PATRIMÕNIO  IMATERIAL e GERAÇÃO DE RENDA EM PARATY"/>
    <s v="Integrated Arts"/>
    <s v="Artes Integradas"/>
    <x v="1"/>
    <x v="10"/>
    <n v="0"/>
    <x v="5"/>
    <s v="RiodeJaneiro"/>
    <n v="0"/>
    <n v="149995.5"/>
    <e v="#N/A"/>
    <e v="#N/A"/>
  </r>
  <r>
    <s v="National Fund for Culture"/>
    <n v="65349"/>
    <s v="Patrimonio Histórico e Cultura"/>
    <s v="Integrated Arts"/>
    <s v="Artes Integradas"/>
    <x v="1"/>
    <x v="10"/>
    <n v="0"/>
    <x v="8"/>
    <s v="Paraíba"/>
    <n v="0"/>
    <n v="170000"/>
    <e v="#N/A"/>
    <e v="#N/A"/>
  </r>
  <r>
    <s v="National Fund for Culture"/>
    <n v="51791"/>
    <s v="Pesquisa - Ação de artes visuais entre adolescentes usuários de drogas"/>
    <s v="Integrated Arts"/>
    <s v="Artes Integradas"/>
    <x v="1"/>
    <x v="10"/>
    <n v="0"/>
    <x v="21"/>
    <s v="Bahia"/>
    <n v="0"/>
    <n v="307200"/>
    <e v="#N/A"/>
    <e v="#N/A"/>
  </r>
  <r>
    <s v="National Fund for Culture"/>
    <n v="63539"/>
    <s v="Pierre  Verger: no Centro da Cultura Afro Brasileira"/>
    <s v="Integrated Arts"/>
    <s v="Artes Integradas"/>
    <x v="1"/>
    <x v="10"/>
    <n v="0"/>
    <x v="21"/>
    <s v="Bahia"/>
    <n v="0"/>
    <n v="185000"/>
    <e v="#N/A"/>
    <e v="#N/A"/>
  </r>
  <r>
    <s v="National Fund for Culture"/>
    <n v="53207"/>
    <s v="Plano de Atividades da Fundação Bienal de São Paulo"/>
    <s v="Visual Arts"/>
    <s v="Plásticas"/>
    <x v="2"/>
    <x v="10"/>
    <n v="0"/>
    <x v="12"/>
    <s v="SãoPaulo"/>
    <n v="0"/>
    <n v="3000000"/>
    <e v="#N/A"/>
    <e v="#N/A"/>
  </r>
  <r>
    <s v="National Fund for Culture"/>
    <n v="46537"/>
    <s v="Plano de reestruturação do Museu Nacional de Belas Artes"/>
    <s v="Cultural Heritage"/>
    <s v="Arquitetônico"/>
    <x v="0"/>
    <x v="10"/>
    <n v="0"/>
    <x v="1"/>
    <s v="DistritoFederal"/>
    <n v="0"/>
    <n v="1994005.93"/>
    <e v="#N/A"/>
    <e v="#N/A"/>
  </r>
  <r>
    <s v="National Fund for Culture"/>
    <n v="54502"/>
    <s v="Plano Emergencial de Duplicação do Acervo Cinédia III"/>
    <s v="Audiovisual"/>
    <s v="Rádio/Tvs Educativa"/>
    <x v="2"/>
    <x v="10"/>
    <n v="0"/>
    <x v="5"/>
    <s v="RiodeJaneiro"/>
    <n v="0"/>
    <n v="50000"/>
    <e v="#N/A"/>
    <e v="#N/A"/>
  </r>
  <r>
    <s v="National Fund for Culture"/>
    <n v="66378"/>
    <s v="Pólo de Cultura Centro Cultural Roda Viva"/>
    <s v="Integrated Arts"/>
    <s v="Artes Integradas"/>
    <x v="1"/>
    <x v="10"/>
    <n v="0"/>
    <x v="5"/>
    <s v="RiodeJaneiro"/>
    <n v="0"/>
    <n v="150000"/>
    <e v="#N/A"/>
    <e v="#N/A"/>
  </r>
  <r>
    <s v="National Fund for Culture"/>
    <n v="610264"/>
    <s v="Pontão - Centro Tecnológico da  Cultura Digital"/>
    <s v="Integrated Arts"/>
    <s v="Artes Integradas"/>
    <x v="1"/>
    <x v="10"/>
    <n v="0"/>
    <x v="4"/>
    <s v="Pernambuco"/>
    <n v="0"/>
    <n v="604073"/>
    <e v="#N/A"/>
    <e v="#N/A"/>
  </r>
  <r>
    <s v="National Fund for Culture"/>
    <n v="610236"/>
    <s v="Pontão - Chã de Folguedos"/>
    <s v="Integrated Arts"/>
    <s v="Artes Integradas"/>
    <x v="1"/>
    <x v="10"/>
    <n v="0"/>
    <x v="20"/>
    <s v="Alagoas"/>
    <n v="0"/>
    <n v="258838"/>
    <e v="#N/A"/>
    <e v="#N/A"/>
  </r>
  <r>
    <s v="National Fund for Culture"/>
    <n v="65622"/>
    <s v="Pontão - MUSEU AFRO BRASIL (Pontão de Cultura)"/>
    <s v="Integrated Arts"/>
    <s v="Artes Integradas"/>
    <x v="1"/>
    <x v="10"/>
    <n v="0"/>
    <x v="12"/>
    <s v="SãoPaulo"/>
    <n v="0"/>
    <n v="1499562"/>
    <e v="#N/A"/>
    <e v="#N/A"/>
  </r>
  <r>
    <s v="National Fund for Culture"/>
    <n v="66143"/>
    <s v="Pontão - Rede Cultural da Mulher"/>
    <s v="Integrated Arts"/>
    <s v="Artes Integradas"/>
    <x v="1"/>
    <x v="10"/>
    <n v="0"/>
    <x v="12"/>
    <s v="SãoPaulo"/>
    <n v="0"/>
    <n v="799931.45"/>
    <e v="#N/A"/>
    <e v="#N/A"/>
  </r>
  <r>
    <s v="National Fund for Culture"/>
    <n v="67522"/>
    <s v="Pontão - Tenda Cultural Jovem de Anápolis "/>
    <s v="Integrated Arts"/>
    <s v="Artes Integradas"/>
    <x v="1"/>
    <x v="10"/>
    <n v="0"/>
    <x v="14"/>
    <s v="Goiás"/>
    <n v="0"/>
    <n v="700000"/>
    <e v="#N/A"/>
    <e v="#N/A"/>
  </r>
  <r>
    <s v="National Fund for Culture"/>
    <n v="67611"/>
    <s v="Pontão de Cultura da Serra do Rio de Janeiro- Oficina Escola de Artes de Nova Friburgo/RJ"/>
    <s v="Integrated Arts"/>
    <s v="Artes Integradas"/>
    <x v="1"/>
    <x v="10"/>
    <n v="0"/>
    <x v="5"/>
    <s v="RiodeJaneiro"/>
    <n v="0"/>
    <n v="215000"/>
    <e v="#N/A"/>
    <e v="#N/A"/>
  </r>
  <r>
    <s v="National Fund for Culture"/>
    <n v="66897"/>
    <s v="Pontão de Cultura do Kaos"/>
    <s v="Integrated Arts"/>
    <s v="Artes Integradas"/>
    <x v="1"/>
    <x v="10"/>
    <n v="0"/>
    <x v="12"/>
    <s v="SãoPaulo"/>
    <n v="0"/>
    <n v="297599.5"/>
    <e v="#N/A"/>
    <e v="#N/A"/>
  </r>
  <r>
    <s v="National Fund for Culture"/>
    <n v="66072"/>
    <s v="Pontão de Cultura Intinerante"/>
    <s v="Integrated Arts"/>
    <s v="Artes Integradas"/>
    <x v="1"/>
    <x v="10"/>
    <n v="0"/>
    <x v="1"/>
    <s v="DistritoFederal"/>
    <n v="0"/>
    <n v="401520.2"/>
    <e v="#N/A"/>
    <e v="#N/A"/>
  </r>
  <r>
    <s v="National Fund for Culture"/>
    <n v="610690"/>
    <s v="Pontão de Cultura Móvel"/>
    <s v="Integrated Arts"/>
    <s v="Artes Integradas"/>
    <x v="1"/>
    <x v="10"/>
    <n v="0"/>
    <x v="24"/>
    <s v="Roraima"/>
    <n v="0"/>
    <n v="250000"/>
    <e v="#N/A"/>
    <e v="#N/A"/>
  </r>
  <r>
    <s v="National Fund for Culture"/>
    <n v="66359"/>
    <s v="Pontão Guerreiros Alagoano"/>
    <s v="Integrated Arts"/>
    <s v="Artes Integradas"/>
    <x v="1"/>
    <x v="10"/>
    <n v="0"/>
    <x v="20"/>
    <s v="Alagoas"/>
    <n v="0"/>
    <n v="900000"/>
    <e v="#N/A"/>
    <e v="#N/A"/>
  </r>
  <r>
    <s v="National Fund for Culture"/>
    <n v="66977"/>
    <s v="Pontão Rede de Pontos de Cultura da Prefeitura de Boa Vista"/>
    <s v="Integrated Arts"/>
    <s v="Artes Integradas"/>
    <x v="1"/>
    <x v="10"/>
    <n v="0"/>
    <x v="24"/>
    <s v="Roraima"/>
    <n v="0"/>
    <n v="1300000"/>
    <e v="#N/A"/>
    <e v="#N/A"/>
  </r>
  <r>
    <s v="National Fund for Culture"/>
    <n v="66446"/>
    <s v="Ponto Amazõnico de Cultura Viva"/>
    <s v="Integrated Arts"/>
    <s v="Artes Integradas"/>
    <x v="1"/>
    <x v="10"/>
    <n v="0"/>
    <x v="11"/>
    <s v="Pará"/>
    <n v="0"/>
    <n v="180000"/>
    <e v="#N/A"/>
    <e v="#N/A"/>
  </r>
  <r>
    <s v="National Fund for Culture"/>
    <n v="66181"/>
    <s v="Ponto Cultural do Bairro Assunção"/>
    <s v="Integrated Arts"/>
    <s v="Artes Integradas"/>
    <x v="1"/>
    <x v="10"/>
    <n v="0"/>
    <x v="0"/>
    <s v="RioGrandedoSul"/>
    <n v="0"/>
    <n v="131380"/>
    <e v="#N/A"/>
    <e v="#N/A"/>
  </r>
  <r>
    <s v="National Fund for Culture"/>
    <n v="66074"/>
    <s v="Ponto Cultural e Ambiental da Serra do Cipó"/>
    <s v="Integrated Arts"/>
    <s v="Artes Integradas"/>
    <x v="1"/>
    <x v="10"/>
    <n v="0"/>
    <x v="3"/>
    <s v="MinasGerais"/>
    <n v="0"/>
    <n v="150000"/>
    <e v="#N/A"/>
    <e v="#N/A"/>
  </r>
  <r>
    <s v="National Fund for Culture"/>
    <n v="66118"/>
    <s v="Ponto de  Cultura de  Angical"/>
    <s v="Integrated Arts"/>
    <s v="Artes Integradas"/>
    <x v="1"/>
    <x v="10"/>
    <n v="0"/>
    <x v="21"/>
    <s v="Bahia"/>
    <n v="0"/>
    <n v="111576"/>
    <e v="#N/A"/>
    <e v="#N/A"/>
  </r>
  <r>
    <s v="National Fund for Culture"/>
    <n v="66097"/>
    <s v="Ponto de Cuiltura Krukutu"/>
    <s v="Integrated Arts"/>
    <s v="Artes Integradas"/>
    <x v="1"/>
    <x v="10"/>
    <n v="0"/>
    <x v="12"/>
    <s v="SãoPaulo"/>
    <n v="0"/>
    <n v="177505"/>
    <e v="#N/A"/>
    <e v="#N/A"/>
  </r>
  <r>
    <s v="National Fund for Culture"/>
    <n v="56329"/>
    <s v="Ponto de cultura - Aquisição de Equipamentos"/>
    <s v="Integrated Arts"/>
    <s v="Artes Integradas"/>
    <x v="1"/>
    <x v="10"/>
    <n v="0"/>
    <x v="18"/>
    <s v="MatoGrosso"/>
    <n v="0"/>
    <n v="45000"/>
    <e v="#N/A"/>
    <e v="#N/A"/>
  </r>
  <r>
    <s v="National Fund for Culture"/>
    <n v="56416"/>
    <s v="Ponto de Cultura - Aquisição de Equipamentos "/>
    <s v="Cultural Heritage"/>
    <s v="História"/>
    <x v="1"/>
    <x v="10"/>
    <n v="0"/>
    <x v="18"/>
    <s v="MatoGrosso"/>
    <n v="0"/>
    <n v="45000"/>
    <e v="#N/A"/>
    <e v="#N/A"/>
  </r>
  <r>
    <s v="National Fund for Culture"/>
    <n v="57167"/>
    <s v="Ponto de Cultura a Bruxa Tá Solta"/>
    <s v="Integrated Arts"/>
    <s v="Artes Integradas"/>
    <x v="1"/>
    <x v="10"/>
    <n v="0"/>
    <x v="24"/>
    <s v="Roraima"/>
    <n v="0"/>
    <n v="121096"/>
    <e v="#N/A"/>
    <e v="#N/A"/>
  </r>
  <r>
    <s v="National Fund for Culture"/>
    <n v="66992"/>
    <s v="Ponto de Cultura ABD Antares "/>
    <s v="Integrated Arts"/>
    <s v="Artes Integradas"/>
    <x v="1"/>
    <x v="10"/>
    <n v="0"/>
    <x v="10"/>
    <s v="Piauí"/>
    <n v="0"/>
    <n v="145000"/>
    <e v="#N/A"/>
    <e v="#N/A"/>
  </r>
  <r>
    <s v="National Fund for Culture"/>
    <n v="66318"/>
    <s v="Ponto de Cultura Amorim Rima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66171"/>
    <s v="Ponto de Cultura Ananin"/>
    <s v="Integrated Arts"/>
    <s v="Artes Integradas"/>
    <x v="1"/>
    <x v="10"/>
    <n v="0"/>
    <x v="11"/>
    <s v="Pará"/>
    <n v="0"/>
    <n v="180000"/>
    <e v="#N/A"/>
    <e v="#N/A"/>
  </r>
  <r>
    <s v="National Fund for Culture"/>
    <n v="66038"/>
    <s v="Ponto de Cultura Arte Viva"/>
    <s v="Performing Arts"/>
    <s v="Teatro"/>
    <x v="0"/>
    <x v="10"/>
    <n v="0"/>
    <x v="19"/>
    <s v="RioGrandedoNorte"/>
    <n v="0"/>
    <n v="228094.61"/>
    <e v="#N/A"/>
    <e v="#N/A"/>
  </r>
  <r>
    <s v="National Fund for Culture"/>
    <n v="67069"/>
    <s v="Ponto de Cultura Banquete Literário"/>
    <s v="Integrated Arts"/>
    <s v="Artes Integradas"/>
    <x v="1"/>
    <x v="10"/>
    <n v="0"/>
    <x v="18"/>
    <s v="MatoGrosso"/>
    <n v="0"/>
    <n v="180000"/>
    <e v="#N/A"/>
    <e v="#N/A"/>
  </r>
  <r>
    <s v="National Fund for Culture"/>
    <n v="66474"/>
    <s v="Ponto de Cultura Barão de Mauá"/>
    <s v="Integrated Arts"/>
    <s v="Artes Integradas"/>
    <x v="1"/>
    <x v="10"/>
    <n v="0"/>
    <x v="5"/>
    <s v="RiodeJaneiro"/>
    <n v="0"/>
    <n v="150000"/>
    <e v="#N/A"/>
    <e v="#N/A"/>
  </r>
  <r>
    <s v="National Fund for Culture"/>
    <n v="66064"/>
    <s v="Ponto de Cultura Bem -te-vi"/>
    <s v="Integrated Arts"/>
    <s v="Artes Integradas"/>
    <x v="1"/>
    <x v="10"/>
    <n v="0"/>
    <x v="10"/>
    <s v="Piauí"/>
    <n v="0"/>
    <n v="177055"/>
    <e v="#N/A"/>
    <e v="#N/A"/>
  </r>
  <r>
    <s v="National Fund for Culture"/>
    <n v="67108"/>
    <s v="Ponto de Cultura Brasiliense de Teatro"/>
    <s v="Integrated Arts"/>
    <s v="Artes Integradas"/>
    <x v="1"/>
    <x v="10"/>
    <n v="0"/>
    <x v="1"/>
    <s v="DistritoFederal"/>
    <n v="0"/>
    <n v="184800"/>
    <e v="#N/A"/>
    <e v="#N/A"/>
  </r>
  <r>
    <s v="National Fund for Culture"/>
    <n v="66154"/>
    <s v="Ponto de Cultura Bumba-Boi-D`Água "/>
    <s v="Integrated Arts"/>
    <s v="Artes Integradas"/>
    <x v="1"/>
    <x v="10"/>
    <n v="0"/>
    <x v="14"/>
    <s v="Goiás"/>
    <n v="0"/>
    <n v="177200"/>
    <e v="#N/A"/>
    <e v="#N/A"/>
  </r>
  <r>
    <s v="National Fund for Culture"/>
    <n v="66494"/>
    <s v="Ponto de Cultura Campo do Tuca"/>
    <s v="Integrated Arts"/>
    <s v="Artes Integradas"/>
    <x v="1"/>
    <x v="10"/>
    <n v="0"/>
    <x v="0"/>
    <s v="RioGrandedoSul"/>
    <n v="0"/>
    <n v="150000"/>
    <e v="#N/A"/>
    <e v="#N/A"/>
  </r>
  <r>
    <s v="National Fund for Culture"/>
    <n v="66346"/>
    <s v="Ponto de Cultura Cavaleiro do Jorge"/>
    <s v="Integrated Arts"/>
    <s v="Artes Integradas"/>
    <x v="1"/>
    <x v="10"/>
    <n v="0"/>
    <x v="14"/>
    <s v="Goiás"/>
    <n v="0"/>
    <n v="157800"/>
    <e v="#N/A"/>
    <e v="#N/A"/>
  </r>
  <r>
    <s v="National Fund for Culture"/>
    <n v="67020"/>
    <s v="Ponto de Cultura Centro de Formação dos Povos da Floresta"/>
    <s v="Integrated Arts"/>
    <s v="Artes Integradas"/>
    <x v="1"/>
    <x v="10"/>
    <n v="0"/>
    <x v="25"/>
    <s v="Acre"/>
    <n v="0"/>
    <n v="143557"/>
    <e v="#N/A"/>
    <e v="#N/A"/>
  </r>
  <r>
    <s v="National Fund for Culture"/>
    <n v="66904"/>
    <s v="Ponto de Cultura Cia Artcum- ACCA"/>
    <s v="Integrated Arts"/>
    <s v="Artes Integradas"/>
    <x v="1"/>
    <x v="10"/>
    <n v="0"/>
    <x v="1"/>
    <s v="DistritoFederal"/>
    <n v="0"/>
    <n v="148000"/>
    <e v="#N/A"/>
    <e v="#N/A"/>
  </r>
  <r>
    <s v="National Fund for Culture"/>
    <n v="67043"/>
    <s v="Ponto de Cultura Cinema Brasil"/>
    <s v="Integrated Arts"/>
    <s v="Artes Integradas"/>
    <x v="1"/>
    <x v="10"/>
    <n v="0"/>
    <x v="16"/>
    <s v="EspíritoSanto"/>
    <n v="0"/>
    <n v="175000"/>
    <e v="#N/A"/>
    <e v="#N/A"/>
  </r>
  <r>
    <s v="National Fund for Culture"/>
    <n v="66906"/>
    <s v="Ponto de Cultura Circo Boneco e Riso"/>
    <s v="Performing Arts"/>
    <s v="Circo"/>
    <x v="3"/>
    <x v="10"/>
    <n v="0"/>
    <x v="1"/>
    <s v="DistritoFederal"/>
    <n v="0"/>
    <n v="148000"/>
    <e v="#N/A"/>
    <e v="#N/A"/>
  </r>
  <r>
    <s v="National Fund for Culture"/>
    <n v="66568"/>
    <s v="Ponto de Cultura de Taboão da Serra: Formação de Adolescentes para Produção de Disseminação Cultural"/>
    <s v="Integrated Arts"/>
    <s v="Artes Integradas"/>
    <x v="1"/>
    <x v="10"/>
    <n v="0"/>
    <x v="12"/>
    <s v="SãoPaulo"/>
    <n v="0"/>
    <n v="149953"/>
    <e v="#N/A"/>
    <e v="#N/A"/>
  </r>
  <r>
    <s v="National Fund for Culture"/>
    <n v="71735"/>
    <s v="Ponto de Cultura Dr. João Carlos Hass Sobrinho"/>
    <s v="Integrated Arts"/>
    <s v="Artes Integradas"/>
    <x v="1"/>
    <x v="10"/>
    <n v="0"/>
    <x v="17"/>
    <s v="Maranhão"/>
    <n v="0"/>
    <n v="185000"/>
    <e v="#N/A"/>
    <e v="#N/A"/>
  </r>
  <r>
    <s v="National Fund for Culture"/>
    <n v="66914"/>
    <s v="Ponto de Cultura em Gênero"/>
    <s v="Integrated Arts"/>
    <s v="Artes Integradas"/>
    <x v="1"/>
    <x v="10"/>
    <n v="0"/>
    <x v="5"/>
    <s v="RiodeJaneiro"/>
    <n v="0"/>
    <n v="180000"/>
    <e v="#N/A"/>
    <e v="#N/A"/>
  </r>
  <r>
    <s v="National Fund for Culture"/>
    <n v="66058"/>
    <s v="Ponto de Cultura Fanti Ashanti"/>
    <s v="Integrated Arts"/>
    <s v="Artes Integradas"/>
    <x v="1"/>
    <x v="10"/>
    <n v="0"/>
    <x v="17"/>
    <s v="Maranhão"/>
    <n v="0"/>
    <n v="150000"/>
    <e v="#N/A"/>
    <e v="#N/A"/>
  </r>
  <r>
    <s v="National Fund for Culture"/>
    <n v="68319"/>
    <s v="Ponto de Cultura Guarulhos"/>
    <s v="Integrated Arts"/>
    <s v="Artes Integradas"/>
    <x v="1"/>
    <x v="10"/>
    <n v="0"/>
    <x v="12"/>
    <s v="SãoPaulo"/>
    <n v="0"/>
    <n v="1350000"/>
    <e v="#N/A"/>
    <e v="#N/A"/>
  </r>
  <r>
    <s v="National Fund for Culture"/>
    <n v="66114"/>
    <s v="Ponto de Cultura Kariri-Xocó: Raízes da Tradição"/>
    <s v="Integrated Arts"/>
    <s v="Artes Integradas"/>
    <x v="1"/>
    <x v="10"/>
    <n v="0"/>
    <x v="5"/>
    <s v="RiodeJaneiro"/>
    <n v="0"/>
    <n v="185000"/>
    <e v="#N/A"/>
    <e v="#N/A"/>
  </r>
  <r>
    <s v="National Fund for Culture"/>
    <n v="66142"/>
    <s v="Ponto de Cultura Maria Mulher"/>
    <s v="Integrated Arts"/>
    <s v="Artes Integradas"/>
    <x v="1"/>
    <x v="10"/>
    <n v="0"/>
    <x v="0"/>
    <s v="RioGrandedoSul"/>
    <n v="0"/>
    <n v="182850"/>
    <e v="#N/A"/>
    <e v="#N/A"/>
  </r>
  <r>
    <s v="National Fund for Culture"/>
    <n v="66055"/>
    <s v="Ponto de Cultura Meri Ore Eda"/>
    <s v="Cultural Heritage"/>
    <s v="Cultura Indígena"/>
    <x v="3"/>
    <x v="10"/>
    <n v="0"/>
    <x v="12"/>
    <s v="SãoPaulo"/>
    <n v="0"/>
    <n v="142280"/>
    <e v="#N/A"/>
    <e v="#N/A"/>
  </r>
  <r>
    <s v="National Fund for Culture"/>
    <n v="67052"/>
    <s v="Ponto de Cultura Mestre Cambota"/>
    <s v="Integrated Arts"/>
    <s v="Artes Integradas"/>
    <x v="1"/>
    <x v="10"/>
    <n v="0"/>
    <x v="11"/>
    <s v="Pará"/>
    <n v="0"/>
    <n v="176607"/>
    <e v="#N/A"/>
    <e v="#N/A"/>
  </r>
  <r>
    <s v="National Fund for Culture"/>
    <n v="68130"/>
    <s v="Ponto de Cultura Museu Casa do Pontal"/>
    <s v="Integrated Arts"/>
    <s v="Artes Integradas"/>
    <x v="1"/>
    <x v="10"/>
    <n v="0"/>
    <x v="5"/>
    <s v="RiodeJaneiro"/>
    <n v="0"/>
    <n v="185000"/>
    <e v="#N/A"/>
    <e v="#N/A"/>
  </r>
  <r>
    <s v="National Fund for Culture"/>
    <n v="66185"/>
    <s v="Ponto de Cultura o Menino de Ceilandia"/>
    <s v="Integrated Arts"/>
    <s v="Artes Integradas"/>
    <x v="1"/>
    <x v="10"/>
    <n v="0"/>
    <x v="1"/>
    <s v="DistritoFederal"/>
    <n v="0"/>
    <n v="183390"/>
    <e v="#N/A"/>
    <e v="#N/A"/>
  </r>
  <r>
    <s v="National Fund for Culture"/>
    <n v="66909"/>
    <s v="Ponto de Cultura Oficina da Imagem CAPS AD"/>
    <s v="Integrated Arts"/>
    <s v="Artes Integradas"/>
    <x v="1"/>
    <x v="10"/>
    <n v="0"/>
    <x v="5"/>
    <s v="RiodeJaneiro"/>
    <n v="0"/>
    <n v="182080"/>
    <e v="#N/A"/>
    <e v="#N/A"/>
  </r>
  <r>
    <s v="National Fund for Culture"/>
    <n v="66545"/>
    <s v="Ponto de Cultura Pé na Taba"/>
    <s v="Integrated Arts"/>
    <s v="Artes Integradas"/>
    <x v="1"/>
    <x v="10"/>
    <n v="0"/>
    <x v="15"/>
    <s v="Amazonas"/>
    <n v="0"/>
    <n v="111181"/>
    <e v="#N/A"/>
    <e v="#N/A"/>
  </r>
  <r>
    <s v="National Fund for Culture"/>
    <n v="67122"/>
    <s v="Ponto de Cultura Pilar do Sul"/>
    <s v="Integrated Arts"/>
    <s v="Artes Integradas"/>
    <x v="1"/>
    <x v="10"/>
    <n v="0"/>
    <x v="12"/>
    <s v="SãoPaulo"/>
    <n v="0"/>
    <n v="107270"/>
    <e v="#N/A"/>
    <e v="#N/A"/>
  </r>
  <r>
    <s v="National Fund for Culture"/>
    <n v="67039"/>
    <s v="Ponto de Cultura Plantando Girassóis"/>
    <s v="Integrated Arts"/>
    <s v="Artes Integradas"/>
    <x v="1"/>
    <x v="10"/>
    <n v="0"/>
    <x v="10"/>
    <s v="Piauí"/>
    <n v="0"/>
    <n v="180000"/>
    <e v="#N/A"/>
    <e v="#N/A"/>
  </r>
  <r>
    <s v="National Fund for Culture"/>
    <n v="66174"/>
    <s v="Ponto de Cultura Quartas Literárias"/>
    <s v="Integrated Arts"/>
    <s v="Artes Integradas"/>
    <x v="1"/>
    <x v="10"/>
    <n v="0"/>
    <x v="8"/>
    <s v="Paraíba"/>
    <n v="0"/>
    <n v="54246"/>
    <e v="#N/A"/>
    <e v="#N/A"/>
  </r>
  <r>
    <s v="National Fund for Culture"/>
    <n v="66340"/>
    <s v="Ponto de Cultura Quilombo do Rosário - Oeiras - PI"/>
    <s v="Integrated Arts"/>
    <s v="Artes Integradas"/>
    <x v="1"/>
    <x v="10"/>
    <n v="0"/>
    <x v="10"/>
    <s v="Piauí"/>
    <n v="0"/>
    <n v="170000"/>
    <e v="#N/A"/>
    <e v="#N/A"/>
  </r>
  <r>
    <s v="National Fund for Culture"/>
    <n v="65990"/>
    <s v="Ponto de Cultura UNEGRO/BA"/>
    <s v="Integrated Arts"/>
    <s v="Artes Integradas"/>
    <x v="1"/>
    <x v="10"/>
    <n v="0"/>
    <x v="21"/>
    <s v="Bahia"/>
    <n v="0"/>
    <n v="178819"/>
    <e v="#N/A"/>
    <e v="#N/A"/>
  </r>
  <r>
    <s v="National Fund for Culture"/>
    <n v="66541"/>
    <s v="Ponto de Cultura Vila Buarque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51402"/>
    <s v="Ponto de Encontro Cineclubista"/>
    <s v="Audiovisual"/>
    <s v="Multimídia"/>
    <x v="5"/>
    <x v="10"/>
    <n v="0"/>
    <x v="12"/>
    <s v="SãoPaulo"/>
    <n v="0"/>
    <n v="84600"/>
    <e v="#N/A"/>
    <e v="#N/A"/>
  </r>
  <r>
    <s v="National Fund for Culture"/>
    <n v="67064"/>
    <s v="Ponto na Quebrada- Ponto de Cultura/ MHHOB/ Fome de Livro na Quebrada (São Luís - MA)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66355"/>
    <s v="Ponto no Xingu"/>
    <s v="Integrated Arts"/>
    <s v="Artes Integradas"/>
    <x v="1"/>
    <x v="10"/>
    <n v="0"/>
    <x v="11"/>
    <s v="Pará"/>
    <n v="0"/>
    <n v="180000"/>
    <e v="#N/A"/>
    <e v="#N/A"/>
  </r>
  <r>
    <s v="National Fund for Culture"/>
    <n v="66237"/>
    <s v="Ponto Volante de Cultura"/>
    <s v="Integrated Arts"/>
    <s v="Artes Integradas"/>
    <x v="1"/>
    <x v="10"/>
    <n v="0"/>
    <x v="3"/>
    <s v="MinasGerais"/>
    <n v="0"/>
    <n v="150000"/>
    <e v="#N/A"/>
    <e v="#N/A"/>
  </r>
  <r>
    <s v="National Fund for Culture"/>
    <n v="43582"/>
    <s v="portal cultural"/>
    <s v="Audiovisual"/>
    <s v="Formação /Pesquisa/Informação"/>
    <x v="3"/>
    <x v="10"/>
    <n v="0"/>
    <x v="20"/>
    <s v="Alagoas"/>
    <n v="0"/>
    <n v="50000"/>
    <e v="#N/A"/>
    <e v="#N/A"/>
  </r>
  <r>
    <s v="National Fund for Culture"/>
    <n v="54074"/>
    <s v="Pra ver, ouvir e contar"/>
    <s v="Humanities"/>
    <s v="Biblioteca"/>
    <x v="3"/>
    <x v="10"/>
    <n v="0"/>
    <x v="14"/>
    <s v="Goiás"/>
    <n v="0"/>
    <n v="7125.08"/>
    <e v="#N/A"/>
    <e v="#N/A"/>
  </r>
  <r>
    <s v="National Fund for Culture"/>
    <n v="56459"/>
    <s v="Prêmio Funarte de Estímulo ao Circo/2005"/>
    <s v="Performing Arts"/>
    <s v="Circo"/>
    <x v="3"/>
    <x v="10"/>
    <n v="0"/>
    <x v="5"/>
    <s v="RiodeJaneiro"/>
    <n v="0"/>
    <n v="1000000"/>
    <e v="#N/A"/>
    <e v="#N/A"/>
  </r>
  <r>
    <s v="National Fund for Culture"/>
    <n v="510297"/>
    <s v="Prêmio Sergio Motta de Arte e Tecnologia 6º"/>
    <s v="Audiovisual"/>
    <s v="Formação /Pesquisa/Informação"/>
    <x v="3"/>
    <x v="10"/>
    <n v="0"/>
    <x v="12"/>
    <s v="SãoPaulo"/>
    <n v="0"/>
    <n v="66000"/>
    <e v="#N/A"/>
    <e v="#N/A"/>
  </r>
  <r>
    <s v="National Fund for Culture"/>
    <n v="51949"/>
    <s v="Presença Brasil em Cannes 2005"/>
    <s v="Audiovisual"/>
    <s v="Formação /Pesquisa/Informação"/>
    <x v="3"/>
    <x v="10"/>
    <n v="0"/>
    <x v="5"/>
    <s v="RiodeJaneiro"/>
    <n v="0"/>
    <n v="400000"/>
    <e v="#N/A"/>
    <e v="#N/A"/>
  </r>
  <r>
    <s v="National Fund for Culture"/>
    <n v="510012"/>
    <s v="Preservação da Memória Italiana no RS"/>
    <s v="Cultural Heritage"/>
    <s v="História"/>
    <x v="1"/>
    <x v="10"/>
    <n v="0"/>
    <x v="0"/>
    <s v="RioGrandedoSul"/>
    <n v="0"/>
    <n v="100000"/>
    <e v="#N/A"/>
    <e v="#N/A"/>
  </r>
  <r>
    <s v="National Fund for Culture"/>
    <n v="55037"/>
    <s v="Preservação de Bens Culturais de Natureza Material"/>
    <s v="Cultural Heritage"/>
    <s v="Arquitetônico"/>
    <x v="0"/>
    <x v="10"/>
    <n v="0"/>
    <x v="0"/>
    <s v="RioGrandedoSul"/>
    <n v="0"/>
    <n v="30000"/>
    <e v="#N/A"/>
    <e v="#N/A"/>
  </r>
  <r>
    <s v="National Fund for Culture"/>
    <n v="56107"/>
    <s v="Preservação de Bens Culturais de Natureza Material do MJK"/>
    <s v="Cultural Heritage"/>
    <s v="História"/>
    <x v="1"/>
    <x v="10"/>
    <n v="0"/>
    <x v="1"/>
    <s v="DistritoFederal"/>
    <n v="0"/>
    <n v="200000"/>
    <e v="#N/A"/>
    <e v="#N/A"/>
  </r>
  <r>
    <s v="National Fund for Culture"/>
    <n v="56327"/>
    <s v="Preservação do Acervo e das Galerias do Museu Casa do Pontal"/>
    <s v="Cultural Heritage"/>
    <s v="Museu"/>
    <x v="2"/>
    <x v="10"/>
    <n v="0"/>
    <x v="5"/>
    <s v="RiodeJaneiro"/>
    <n v="0"/>
    <n v="170000"/>
    <e v="#N/A"/>
    <e v="#N/A"/>
  </r>
  <r>
    <s v="National Fund for Culture"/>
    <n v="66512"/>
    <s v="Preservação do Patrimõnio: Inclusão Social Mediante Produção e Utilização de Multimídia"/>
    <s v="Integrated Arts"/>
    <s v="Artes Integradas"/>
    <x v="1"/>
    <x v="10"/>
    <n v="0"/>
    <x v="21"/>
    <s v="Bahia"/>
    <n v="0"/>
    <n v="150000"/>
    <e v="#N/A"/>
    <e v="#N/A"/>
  </r>
  <r>
    <s v="National Fund for Culture"/>
    <n v="66514"/>
    <s v="Preservação do Patrimõnio; inclusão  social mediante produção e utilização de multimidia."/>
    <s v="Integrated Arts"/>
    <s v="Artes Integradas"/>
    <x v="1"/>
    <x v="10"/>
    <n v="0"/>
    <x v="21"/>
    <s v="Bahia"/>
    <n v="0"/>
    <n v="150000"/>
    <e v="#N/A"/>
    <e v="#N/A"/>
  </r>
  <r>
    <s v="National Fund for Culture"/>
    <n v="54996"/>
    <s v="Preservação e Resgate do Acervo Cultural da Imprensa Oficial de Roraima"/>
    <s v="Cultural Heritage"/>
    <s v="Acervo"/>
    <x v="0"/>
    <x v="10"/>
    <n v="0"/>
    <x v="24"/>
    <s v="Roraima"/>
    <n v="0"/>
    <n v="49500"/>
    <e v="#N/A"/>
    <e v="#N/A"/>
  </r>
  <r>
    <s v="National Fund for Culture"/>
    <n v="54989"/>
    <s v="Primeiro Plano 2005 - Festival de Cinema de Juiz de Fora"/>
    <s v="Audiovisual"/>
    <s v="Formação /Pesquisa/Informação"/>
    <x v="3"/>
    <x v="10"/>
    <n v="0"/>
    <x v="3"/>
    <s v="MinasGerais"/>
    <n v="0"/>
    <n v="20000"/>
    <e v="#N/A"/>
    <e v="#N/A"/>
  </r>
  <r>
    <s v="National Fund for Culture"/>
    <n v="65430"/>
    <s v="Produção de Vídeo e Formação de Platéia"/>
    <s v="Integrated Arts"/>
    <s v="Artes Integradas"/>
    <x v="1"/>
    <x v="10"/>
    <n v="0"/>
    <x v="6"/>
    <s v="Ceará"/>
    <n v="0"/>
    <n v="150000"/>
    <e v="#N/A"/>
    <e v="#N/A"/>
  </r>
  <r>
    <s v="National Fund for Culture"/>
    <n v="52392"/>
    <s v="Programa de Fomento à Produção e Teledifusão do Documentário Brasileiro - DOCTVIII"/>
    <s v="Audiovisual"/>
    <s v="Produção Televisiva"/>
    <x v="2"/>
    <x v="10"/>
    <n v="0"/>
    <x v="12"/>
    <s v="SãoPaulo"/>
    <n v="0"/>
    <n v="3750000"/>
    <e v="#N/A"/>
    <e v="#N/A"/>
  </r>
  <r>
    <s v="National Fund for Culture"/>
    <n v="65608"/>
    <s v="Programa de Inclusão Audiovisual e Digital na Oficina do Parque"/>
    <s v="Integrated Arts"/>
    <s v="Artes Integradas"/>
    <x v="1"/>
    <x v="10"/>
    <n v="0"/>
    <x v="5"/>
    <s v="RiodeJaneiro"/>
    <n v="0"/>
    <n v="150000"/>
    <e v="#N/A"/>
    <e v="#N/A"/>
  </r>
  <r>
    <s v="National Fund for Culture"/>
    <n v="52361"/>
    <s v="Programa de Oficinas do Galpão de Arte"/>
    <s v="Performing Arts"/>
    <s v="Dança"/>
    <x v="3"/>
    <x v="10"/>
    <n v="0"/>
    <x v="21"/>
    <s v="Bahia"/>
    <n v="0"/>
    <n v="75480"/>
    <e v="#N/A"/>
    <e v="#N/A"/>
  </r>
  <r>
    <s v="National Fund for Culture"/>
    <n v="66112"/>
    <s v="Projeto  Multlipicadores  e Cultura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53703"/>
    <s v="Projeto 2005 - Escola de Música - XX Seminários Internacionais."/>
    <s v="Music"/>
    <s v="Música Popular"/>
    <x v="4"/>
    <x v="10"/>
    <n v="0"/>
    <x v="21"/>
    <s v="Bahia"/>
    <n v="0"/>
    <n v="158922.29999999999"/>
    <e v="#N/A"/>
    <e v="#N/A"/>
  </r>
  <r>
    <s v="National Fund for Culture"/>
    <n v="51645"/>
    <s v="Projeto Animação"/>
    <s v="Audiovisual"/>
    <s v="Formação /Pesquisa/Informação"/>
    <x v="3"/>
    <x v="10"/>
    <n v="0"/>
    <x v="16"/>
    <s v="EspíritoSanto"/>
    <n v="0"/>
    <n v="65608.19"/>
    <e v="#N/A"/>
    <e v="#N/A"/>
  </r>
  <r>
    <s v="National Fund for Culture"/>
    <n v="66090"/>
    <s v="Projeto Aprendendo com Arte"/>
    <s v="Integrated Arts"/>
    <s v="Artes Integradas"/>
    <x v="1"/>
    <x v="10"/>
    <n v="0"/>
    <x v="6"/>
    <s v="Ceará"/>
    <n v="0"/>
    <n v="180000"/>
    <e v="#N/A"/>
    <e v="#N/A"/>
  </r>
  <r>
    <s v="National Fund for Culture"/>
    <n v="63163"/>
    <s v="Projeto Arte na Praça"/>
    <s v="Integrated Arts"/>
    <s v="Artes Integradas"/>
    <x v="1"/>
    <x v="10"/>
    <n v="0"/>
    <x v="6"/>
    <s v="Ceará"/>
    <n v="0"/>
    <n v="46568"/>
    <e v="#N/A"/>
    <e v="#N/A"/>
  </r>
  <r>
    <s v="National Fund for Culture"/>
    <n v="66269"/>
    <s v="Projeto Arte, Cultura e Cidadania"/>
    <s v="Integrated Arts"/>
    <s v="Artes Integradas"/>
    <x v="1"/>
    <x v="10"/>
    <n v="0"/>
    <x v="5"/>
    <s v="RiodeJaneiro"/>
    <n v="0"/>
    <n v="143968"/>
    <e v="#N/A"/>
    <e v="#N/A"/>
  </r>
  <r>
    <s v="National Fund for Culture"/>
    <n v="65423"/>
    <s v="Projeto As Novas Ondas da Maré"/>
    <s v="Integrated Arts"/>
    <s v="Artes Integradas"/>
    <x v="1"/>
    <x v="10"/>
    <n v="0"/>
    <x v="5"/>
    <s v="RiodeJaneiro"/>
    <n v="0"/>
    <n v="161500.16"/>
    <e v="#N/A"/>
    <e v="#N/A"/>
  </r>
  <r>
    <s v="National Fund for Culture"/>
    <n v="52280"/>
    <s v="Projeto Beija-Flor - Arte e cultura por uma escola cidadã"/>
    <s v="Integrated Arts"/>
    <s v="Artes Integradas"/>
    <x v="1"/>
    <x v="10"/>
    <n v="0"/>
    <x v="17"/>
    <s v="Maranhão"/>
    <n v="0"/>
    <n v="32296.799999999999"/>
    <e v="#N/A"/>
    <e v="#N/A"/>
  </r>
  <r>
    <s v="National Fund for Culture"/>
    <n v="67500"/>
    <s v="Projeto Bem-te-vi"/>
    <s v="Integrated Arts"/>
    <s v="Artes Integradas"/>
    <x v="1"/>
    <x v="10"/>
    <n v="0"/>
    <x v="12"/>
    <s v="SãoPaulo"/>
    <n v="0"/>
    <n v="149000"/>
    <e v="#N/A"/>
    <e v="#N/A"/>
  </r>
  <r>
    <s v="National Fund for Culture"/>
    <n v="66952"/>
    <s v="Projeto Calu                          "/>
    <s v="Integrated Arts"/>
    <s v="Artes Integradas"/>
    <x v="1"/>
    <x v="10"/>
    <n v="0"/>
    <x v="17"/>
    <s v="Maranhão"/>
    <n v="0"/>
    <n v="160000"/>
    <e v="#N/A"/>
    <e v="#N/A"/>
  </r>
  <r>
    <s v="National Fund for Culture"/>
    <n v="53566"/>
    <s v="Projeto Canto Livre"/>
    <s v="Music"/>
    <s v="Música Erudita"/>
    <x v="0"/>
    <x v="10"/>
    <n v="0"/>
    <x v="3"/>
    <s v="MinasGerais"/>
    <n v="0"/>
    <n v="300000"/>
    <e v="#N/A"/>
    <e v="#N/A"/>
  </r>
  <r>
    <s v="National Fund for Culture"/>
    <n v="42214"/>
    <s v="Projeto Criação de Centro Cultural - Mairi - BA"/>
    <s v="Cultural Heritage"/>
    <s v="Arquitetônico"/>
    <x v="0"/>
    <x v="10"/>
    <n v="0"/>
    <x v="21"/>
    <s v="Bahia"/>
    <n v="0"/>
    <n v="127915.48"/>
    <e v="#N/A"/>
    <e v="#N/A"/>
  </r>
  <r>
    <s v="National Fund for Culture"/>
    <n v="66485"/>
    <s v="Projeto Cuca-(Centros Universitários de Cultura e Arte) Paraná"/>
    <s v="Integrated Arts"/>
    <s v="Artes Integradas"/>
    <x v="1"/>
    <x v="10"/>
    <n v="0"/>
    <x v="5"/>
    <s v="RiodeJaneiro"/>
    <n v="0"/>
    <n v="150000"/>
    <e v="#N/A"/>
    <e v="#N/A"/>
  </r>
  <r>
    <s v="National Fund for Culture"/>
    <n v="66989"/>
    <s v="Projeto Cultura Bankoma Capoeira"/>
    <s v="Integrated Arts"/>
    <s v="Artes Integradas"/>
    <x v="1"/>
    <x v="10"/>
    <n v="0"/>
    <x v="21"/>
    <s v="Bahia"/>
    <n v="0"/>
    <n v="185000"/>
    <e v="#N/A"/>
    <e v="#N/A"/>
  </r>
  <r>
    <s v="National Fund for Culture"/>
    <n v="66430"/>
    <s v="Projeto Cultural Manoel Martins"/>
    <s v="Integrated Arts"/>
    <s v="Artes Integradas"/>
    <x v="1"/>
    <x v="10"/>
    <n v="0"/>
    <x v="5"/>
    <s v="RiodeJaneiro"/>
    <n v="0"/>
    <n v="149958.9"/>
    <e v="#N/A"/>
    <e v="#N/A"/>
  </r>
  <r>
    <s v="National Fund for Culture"/>
    <n v="51117"/>
    <s v="Projeto cultural via sacra - Taguatinga, Samambaia, Santa Maria/DF e Céu Azul/GO"/>
    <s v="Performing Arts"/>
    <s v="Teatro"/>
    <x v="0"/>
    <x v="10"/>
    <n v="0"/>
    <x v="1"/>
    <s v="DistritoFederal"/>
    <n v="0"/>
    <n v="394260"/>
    <e v="#N/A"/>
    <e v="#N/A"/>
  </r>
  <r>
    <s v="National Fund for Culture"/>
    <n v="52308"/>
    <s v="Projeto de Conclusão da Casa da Cultura do Município"/>
    <s v="Cultural Heritage"/>
    <s v="Arquitetônico"/>
    <x v="0"/>
    <x v="10"/>
    <n v="0"/>
    <x v="9"/>
    <s v="Paraná"/>
    <n v="0"/>
    <n v="199500.99"/>
    <e v="#N/A"/>
    <e v="#N/A"/>
  </r>
  <r>
    <s v="National Fund for Culture"/>
    <n v="55496"/>
    <s v="Projeto de Construção de Centro Cultural"/>
    <s v="Cultural Heritage"/>
    <s v="História"/>
    <x v="1"/>
    <x v="10"/>
    <n v="0"/>
    <x v="9"/>
    <s v="Paraná"/>
    <n v="0"/>
    <n v="100000"/>
    <e v="#N/A"/>
    <e v="#N/A"/>
  </r>
  <r>
    <s v="National Fund for Culture"/>
    <n v="68149"/>
    <s v="Projeto de Equipamentos do Centro Cultural Fazenda do Pontal"/>
    <s v="Integrated Arts"/>
    <s v="Artes Integradas"/>
    <x v="1"/>
    <x v="10"/>
    <n v="0"/>
    <x v="3"/>
    <s v="MinasGerais"/>
    <n v="0"/>
    <n v="150000"/>
    <e v="#N/A"/>
    <e v="#N/A"/>
  </r>
  <r>
    <s v="National Fund for Culture"/>
    <n v="51569"/>
    <s v="Projeto de Reforma e Aquisição de Equipamentos para o Centro Cultural do Municípo de Sena Madureira"/>
    <s v="Cultural Heritage"/>
    <s v="Arquitetônico"/>
    <x v="0"/>
    <x v="10"/>
    <n v="0"/>
    <x v="25"/>
    <s v="Acre"/>
    <n v="0"/>
    <n v="100000"/>
    <e v="#N/A"/>
    <e v="#N/A"/>
  </r>
  <r>
    <s v="National Fund for Culture"/>
    <n v="56664"/>
    <s v="Projeto de Revitalização do Prédio do Museu Treze de Maio "/>
    <s v="Cultural Heritage"/>
    <s v="Arquitetônico"/>
    <x v="0"/>
    <x v="10"/>
    <n v="0"/>
    <x v="0"/>
    <s v="RioGrandedoSul"/>
    <n v="0"/>
    <n v="100000"/>
    <e v="#N/A"/>
    <e v="#N/A"/>
  </r>
  <r>
    <s v="National Fund for Culture"/>
    <n v="54147"/>
    <s v="Projeto do Centro de Documentação da Juventude - CEDOJ"/>
    <s v="Humanities"/>
    <s v="Arquivo"/>
    <x v="5"/>
    <x v="10"/>
    <n v="0"/>
    <x v="12"/>
    <s v="SãoPaulo"/>
    <n v="0"/>
    <n v="215178.78"/>
    <e v="#N/A"/>
    <e v="#N/A"/>
  </r>
  <r>
    <s v="National Fund for Culture"/>
    <n v="66153"/>
    <s v="Projeto Ensina-me a Crescer"/>
    <s v="Integrated Arts"/>
    <s v="Artes Integradas"/>
    <x v="1"/>
    <x v="10"/>
    <n v="0"/>
    <x v="7"/>
    <s v="Sergipe"/>
    <n v="0"/>
    <n v="170000"/>
    <e v="#N/A"/>
    <e v="#N/A"/>
  </r>
  <r>
    <s v="National Fund for Culture"/>
    <n v="66092"/>
    <s v="Projeto Expressões  Sertanejas"/>
    <s v="Integrated Arts"/>
    <s v="Artes Integradas"/>
    <x v="1"/>
    <x v="10"/>
    <n v="0"/>
    <x v="21"/>
    <s v="Bahia"/>
    <n v="0"/>
    <n v="230000"/>
    <e v="#N/A"/>
    <e v="#N/A"/>
  </r>
  <r>
    <s v="National Fund for Culture"/>
    <n v="58756"/>
    <s v="Projeto Folia de Reis e Pastorinhas"/>
    <s v="Integrated Arts"/>
    <s v="Cultura Popular"/>
    <x v="3"/>
    <x v="10"/>
    <n v="0"/>
    <x v="3"/>
    <s v="MinasGerais"/>
    <n v="0"/>
    <n v="16256.2"/>
    <e v="#N/A"/>
    <e v="#N/A"/>
  </r>
  <r>
    <s v="National Fund for Culture"/>
    <n v="63177"/>
    <s v="Projeto Integração Pela Música-PIM"/>
    <s v="Integrated Arts"/>
    <s v="Artes Integradas"/>
    <x v="1"/>
    <x v="10"/>
    <n v="0"/>
    <x v="5"/>
    <s v="RiodeJaneiro"/>
    <n v="0"/>
    <n v="150000"/>
    <e v="#N/A"/>
    <e v="#N/A"/>
  </r>
  <r>
    <s v="National Fund for Culture"/>
    <n v="66037"/>
    <s v="Projeto Irôco"/>
    <s v="Cultural Heritage"/>
    <s v="Artesanato/Folclore"/>
    <x v="1"/>
    <x v="10"/>
    <n v="0"/>
    <x v="4"/>
    <s v="Pernambuco"/>
    <n v="0"/>
    <n v="174000"/>
    <e v="#N/A"/>
    <e v="#N/A"/>
  </r>
  <r>
    <s v="National Fund for Culture"/>
    <n v="66901"/>
    <s v="Projeto Janela Aberta"/>
    <s v="Integrated Arts"/>
    <s v="Artes Integradas"/>
    <x v="1"/>
    <x v="10"/>
    <n v="0"/>
    <x v="12"/>
    <s v="SãoPaulo"/>
    <n v="0"/>
    <n v="185000"/>
    <e v="#N/A"/>
    <e v="#N/A"/>
  </r>
  <r>
    <s v="National Fund for Culture"/>
    <n v="57183"/>
    <s v="Projeto Memória Audiovisual Tradições Culturais Goiabeiras Velha - Vitória/ES"/>
    <s v="Integrated Arts"/>
    <s v="Cultura Popular"/>
    <x v="3"/>
    <x v="10"/>
    <n v="0"/>
    <x v="16"/>
    <s v="EspíritoSanto"/>
    <n v="0"/>
    <n v="24640"/>
    <e v="#N/A"/>
    <e v="#N/A"/>
  </r>
  <r>
    <s v="National Fund for Culture"/>
    <n v="66521"/>
    <s v="Projeto Memorial Severina Paraíso da Silva - Mãe Biu"/>
    <s v="Integrated Arts"/>
    <s v="Artes Integradas"/>
    <x v="1"/>
    <x v="10"/>
    <n v="0"/>
    <x v="4"/>
    <s v="Pernambuco"/>
    <n v="0"/>
    <n v="136200"/>
    <e v="#N/A"/>
    <e v="#N/A"/>
  </r>
  <r>
    <s v="National Fund for Culture"/>
    <n v="53999"/>
    <s v="Projeto Música Para Todos"/>
    <s v="Music"/>
    <s v="Música Instrumental"/>
    <x v="4"/>
    <x v="10"/>
    <n v="0"/>
    <x v="10"/>
    <s v="Piauí"/>
    <n v="0"/>
    <n v="79040"/>
    <e v="#N/A"/>
    <e v="#N/A"/>
  </r>
  <r>
    <s v="National Fund for Culture"/>
    <n v="65406"/>
    <s v="Projeto Navegar Amazônia"/>
    <s v="Integrated Arts"/>
    <s v="Artes Integradas"/>
    <x v="1"/>
    <x v="10"/>
    <n v="0"/>
    <x v="13"/>
    <s v="Amapá"/>
    <n v="0"/>
    <n v="299311.03999999998"/>
    <e v="#N/A"/>
    <e v="#N/A"/>
  </r>
  <r>
    <s v="National Fund for Culture"/>
    <n v="66976"/>
    <s v="Projeto Ponto Cultural Inter-Ações"/>
    <s v="Integrated Arts"/>
    <s v="Artes Integradas"/>
    <x v="1"/>
    <x v="10"/>
    <n v="0"/>
    <x v="5"/>
    <s v="RiodeJaneiro"/>
    <n v="0"/>
    <n v="165000"/>
    <e v="#N/A"/>
    <e v="#N/A"/>
  </r>
  <r>
    <s v="National Fund for Culture"/>
    <n v="66014"/>
    <s v="Projeto Ponto de Cultura do Bloco Afro Odomode"/>
    <s v="Integrated Arts"/>
    <s v="Artes Integradas"/>
    <x v="1"/>
    <x v="10"/>
    <n v="0"/>
    <x v="0"/>
    <s v="RioGrandedoSul"/>
    <n v="0"/>
    <n v="133100"/>
    <e v="#N/A"/>
    <e v="#N/A"/>
  </r>
  <r>
    <s v="National Fund for Culture"/>
    <n v="66093"/>
    <s v="Projeto Portas da Cultura"/>
    <s v="Integrated Arts"/>
    <s v="Artes Integradas"/>
    <x v="1"/>
    <x v="10"/>
    <n v="0"/>
    <x v="21"/>
    <s v="Bahia"/>
    <n v="0"/>
    <n v="85000"/>
    <e v="#N/A"/>
    <e v="#N/A"/>
  </r>
  <r>
    <s v="National Fund for Culture"/>
    <n v="58737"/>
    <s v="Projeto Rabecando - A Preservação através do Repasse"/>
    <s v="Integrated Arts"/>
    <s v="Carnaval fora de época"/>
    <x v="3"/>
    <x v="10"/>
    <n v="0"/>
    <x v="9"/>
    <s v="Paraná"/>
    <n v="0"/>
    <n v="58928"/>
    <e v="#N/A"/>
    <e v="#N/A"/>
  </r>
  <r>
    <s v="National Fund for Culture"/>
    <n v="56795"/>
    <s v="Projeto Restauração e Acondicionamento de Obras Raras"/>
    <s v="Cultural Heritage"/>
    <s v="Acervo"/>
    <x v="0"/>
    <x v="10"/>
    <n v="0"/>
    <x v="5"/>
    <s v="RiodeJaneiro"/>
    <n v="0"/>
    <n v="250000"/>
    <e v="#N/A"/>
    <e v="#N/A"/>
  </r>
  <r>
    <s v="National Fund for Culture"/>
    <n v="43329"/>
    <s v="Projeto Restaurando"/>
    <s v="Cultural Heritage"/>
    <s v="Acervo"/>
    <x v="0"/>
    <x v="10"/>
    <n v="0"/>
    <x v="3"/>
    <s v="MinasGerais"/>
    <n v="0"/>
    <n v="26408.400000000001"/>
    <e v="#N/A"/>
    <e v="#N/A"/>
  </r>
  <r>
    <s v="National Fund for Culture"/>
    <n v="66190"/>
    <s v="Projeto Teatro Cidadão"/>
    <s v="Integrated Arts"/>
    <s v="Artes Integradas"/>
    <x v="1"/>
    <x v="10"/>
    <n v="0"/>
    <x v="12"/>
    <s v="SãoPaulo"/>
    <n v="0"/>
    <n v="184999"/>
    <e v="#N/A"/>
    <e v="#N/A"/>
  </r>
  <r>
    <s v="National Fund for Culture"/>
    <n v="52634"/>
    <s v="Projeto Terça Caymmi"/>
    <s v="Music"/>
    <s v="Música Popular"/>
    <x v="4"/>
    <x v="10"/>
    <n v="0"/>
    <x v="21"/>
    <s v="Bahia"/>
    <n v="0"/>
    <n v="80320"/>
    <e v="#N/A"/>
    <e v="#N/A"/>
  </r>
  <r>
    <s v="National Fund for Culture"/>
    <n v="63537"/>
    <s v="Projeto Ubuntu na Federação"/>
    <s v="Integrated Arts"/>
    <s v="Artes Integradas"/>
    <x v="1"/>
    <x v="10"/>
    <n v="0"/>
    <x v="21"/>
    <s v="Bahia"/>
    <n v="0"/>
    <n v="150000"/>
    <e v="#N/A"/>
    <e v="#N/A"/>
  </r>
  <r>
    <s v="National Fund for Culture"/>
    <n v="65400"/>
    <s v="Protagonizando o Espetáculo da Vida"/>
    <s v="Integrated Arts"/>
    <s v="Artes Integradas"/>
    <x v="1"/>
    <x v="10"/>
    <n v="0"/>
    <x v="4"/>
    <s v="Pernambuco"/>
    <n v="0"/>
    <n v="179546"/>
    <e v="#N/A"/>
    <e v="#N/A"/>
  </r>
  <r>
    <s v="National Fund for Culture"/>
    <n v="66021"/>
    <s v="Pulsa Cultura"/>
    <s v="Integrated Arts"/>
    <s v="Artes Integradas"/>
    <x v="1"/>
    <x v="10"/>
    <n v="0"/>
    <x v="12"/>
    <s v="SãoPaulo"/>
    <n v="0"/>
    <n v="185000"/>
    <e v="#N/A"/>
    <e v="#N/A"/>
  </r>
  <r>
    <s v="National Fund for Culture"/>
    <n v="58218"/>
    <s v="Quenda"/>
    <s v="Integrated Arts"/>
    <s v="Cultura Popular"/>
    <x v="3"/>
    <x v="10"/>
    <n v="0"/>
    <x v="3"/>
    <s v="MinasGerais"/>
    <n v="0"/>
    <n v="55605.46"/>
    <e v="#N/A"/>
    <e v="#N/A"/>
  </r>
  <r>
    <s v="National Fund for Culture"/>
    <n v="66166"/>
    <s v="Quilombo Cultural dos Orixás"/>
    <s v="Integrated Arts"/>
    <s v="Artes Integradas"/>
    <x v="1"/>
    <x v="10"/>
    <n v="0"/>
    <x v="20"/>
    <s v="Alagoas"/>
    <n v="0"/>
    <n v="129894"/>
    <e v="#N/A"/>
    <e v="#N/A"/>
  </r>
  <r>
    <s v="National Fund for Culture"/>
    <n v="66159"/>
    <s v="Rádio Ponto FM- Cidadania no Ar    "/>
    <s v="Integrated Arts"/>
    <s v="Artes Integradas"/>
    <x v="1"/>
    <x v="10"/>
    <n v="0"/>
    <x v="21"/>
    <s v="Bahia"/>
    <n v="0"/>
    <n v="180000"/>
    <e v="#N/A"/>
    <e v="#N/A"/>
  </r>
  <r>
    <s v="National Fund for Culture"/>
    <n v="65396"/>
    <s v="Raizes do Sertão"/>
    <s v="Integrated Arts"/>
    <s v="Artes Integradas"/>
    <x v="1"/>
    <x v="10"/>
    <n v="0"/>
    <x v="3"/>
    <s v="MinasGerais"/>
    <n v="0"/>
    <n v="154337.20000000001"/>
    <e v="#N/A"/>
    <e v="#N/A"/>
  </r>
  <r>
    <s v="National Fund for Culture"/>
    <n v="58746"/>
    <s v="Realização do Ritual &quot;Pemb'kahac&quot; da Cultura Krahô"/>
    <s v="Integrated Arts"/>
    <s v="Cultura Popular"/>
    <x v="3"/>
    <x v="10"/>
    <n v="0"/>
    <x v="2"/>
    <s v="Tocantins"/>
    <n v="0"/>
    <n v="70720"/>
    <e v="#N/A"/>
    <e v="#N/A"/>
  </r>
  <r>
    <s v="National Fund for Culture"/>
    <n v="55946"/>
    <s v="Reativação de Fanfarra"/>
    <s v="Music"/>
    <s v="Música Instrumental"/>
    <x v="4"/>
    <x v="10"/>
    <n v="0"/>
    <x v="12"/>
    <s v="SãoPaulo"/>
    <n v="0"/>
    <n v="17680"/>
    <e v="#N/A"/>
    <e v="#N/A"/>
  </r>
  <r>
    <s v="National Fund for Culture"/>
    <n v="66995"/>
    <s v="Reconquistando a arte, a cultura e a cidadania de Marajó"/>
    <s v="Integrated Arts"/>
    <s v="Artes Integradas"/>
    <x v="1"/>
    <x v="10"/>
    <n v="0"/>
    <x v="11"/>
    <s v="Pará"/>
    <n v="0"/>
    <n v="130448"/>
    <e v="#N/A"/>
    <e v="#N/A"/>
  </r>
  <r>
    <s v="National Fund for Culture"/>
    <n v="42025"/>
    <s v="Reconstrução da Igreja Nossa Senhora do Rosário Pompéia/DF"/>
    <s v="Cultural Heritage"/>
    <s v="Arquitetônico"/>
    <x v="0"/>
    <x v="10"/>
    <n v="0"/>
    <x v="1"/>
    <s v="DistritoFederal"/>
    <n v="0"/>
    <n v="400000"/>
    <e v="#N/A"/>
    <e v="#N/A"/>
  </r>
  <r>
    <s v="National Fund for Culture"/>
    <n v="55937"/>
    <s v="Recuperação e Conservação do Terreiro Gantois"/>
    <s v="Cultural Heritage"/>
    <s v="História"/>
    <x v="1"/>
    <x v="10"/>
    <n v="0"/>
    <x v="21"/>
    <s v="Bahia"/>
    <n v="0"/>
    <n v="87223"/>
    <e v="#N/A"/>
    <e v="#N/A"/>
  </r>
  <r>
    <s v="National Fund for Culture"/>
    <n v="66311"/>
    <s v="Rede da Cidadania de Londrina "/>
    <s v="Integrated Arts"/>
    <s v="Artes Integradas"/>
    <x v="1"/>
    <x v="10"/>
    <n v="0"/>
    <x v="9"/>
    <s v="Paraná"/>
    <n v="0"/>
    <n v="750000"/>
    <e v="#N/A"/>
    <e v="#N/A"/>
  </r>
  <r>
    <s v="National Fund for Culture"/>
    <n v="66294"/>
    <s v="Rede de Museus do Maciço de Baturité"/>
    <s v="Integrated Arts"/>
    <s v="Artes Integradas"/>
    <x v="1"/>
    <x v="10"/>
    <n v="0"/>
    <x v="6"/>
    <s v="Ceará"/>
    <n v="0"/>
    <n v="168900"/>
    <e v="#N/A"/>
    <e v="#N/A"/>
  </r>
  <r>
    <s v="National Fund for Culture"/>
    <n v="66933"/>
    <s v="Rede de Pontos de Cultura de Indaiatuba"/>
    <s v="Integrated Arts"/>
    <s v="Artes Integradas"/>
    <x v="1"/>
    <x v="10"/>
    <n v="0"/>
    <x v="12"/>
    <s v="SãoPaulo"/>
    <n v="0"/>
    <n v="270000"/>
    <e v="#N/A"/>
    <e v="#N/A"/>
  </r>
  <r>
    <s v="National Fund for Culture"/>
    <n v="82898"/>
    <s v="Rede de Pontos de Cultura de Osasco."/>
    <s v="Integrated Arts"/>
    <s v="Artes Integradas"/>
    <x v="1"/>
    <x v="10"/>
    <n v="0"/>
    <x v="12"/>
    <s v="SãoPaulo"/>
    <n v="0"/>
    <n v="1200000"/>
    <e v="#N/A"/>
    <e v="#N/A"/>
  </r>
  <r>
    <s v="National Fund for Culture"/>
    <n v="66177"/>
    <s v="Rede de pontos de cultura do Município de Pelotas "/>
    <s v="Integrated Arts"/>
    <s v="Artes Integradas"/>
    <x v="1"/>
    <x v="10"/>
    <n v="0"/>
    <x v="0"/>
    <s v="RioGrandedoSul"/>
    <n v="0"/>
    <n v="150000"/>
    <e v="#N/A"/>
    <e v="#N/A"/>
  </r>
  <r>
    <s v="National Fund for Culture"/>
    <n v="67073"/>
    <s v="Rede de Pontos de Cultura do Piauí"/>
    <s v="Integrated Arts"/>
    <s v="Artes Integradas"/>
    <x v="1"/>
    <x v="10"/>
    <n v="0"/>
    <x v="10"/>
    <s v="Piauí"/>
    <n v="0"/>
    <n v="1700000"/>
    <e v="#N/A"/>
    <e v="#N/A"/>
  </r>
  <r>
    <s v="National Fund for Culture"/>
    <n v="65619"/>
    <s v="Rede Municipal de Cultura Viva em Salvador"/>
    <s v="Integrated Arts"/>
    <s v="Artes Integradas"/>
    <x v="1"/>
    <x v="10"/>
    <n v="0"/>
    <x v="21"/>
    <s v="Bahia"/>
    <n v="0"/>
    <n v="2100000"/>
    <e v="#N/A"/>
    <e v="#N/A"/>
  </r>
  <r>
    <s v="National Fund for Culture"/>
    <n v="66147"/>
    <s v="Rede Viva- Rede de Culturas Populares Empreendedoras"/>
    <s v="Integrated Arts"/>
    <s v="Artes Integradas"/>
    <x v="1"/>
    <x v="10"/>
    <n v="0"/>
    <x v="8"/>
    <s v="Paraíba"/>
    <n v="0"/>
    <n v="180000"/>
    <e v="#N/A"/>
    <e v="#N/A"/>
  </r>
  <r>
    <s v="National Fund for Culture"/>
    <n v="510339"/>
    <s v="Redefinição Ergonômica do Espaço de Apoio aos Servidores do Museu da República  "/>
    <s v="Cultural Heritage"/>
    <s v="Arquitetônico"/>
    <x v="0"/>
    <x v="10"/>
    <n v="0"/>
    <x v="1"/>
    <s v="DistritoFederal"/>
    <n v="0"/>
    <n v="130000"/>
    <e v="#N/A"/>
    <e v="#N/A"/>
  </r>
  <r>
    <s v="National Fund for Culture"/>
    <n v="56403"/>
    <s v="Reforma Casa da Cultura de Joinville - Objeto Esquadrias "/>
    <s v="Cultural Heritage"/>
    <s v="História"/>
    <x v="1"/>
    <x v="10"/>
    <n v="0"/>
    <x v="22"/>
    <s v="SantaCatarina"/>
    <n v="0"/>
    <n v="100000"/>
    <e v="#N/A"/>
    <e v="#N/A"/>
  </r>
  <r>
    <s v="National Fund for Culture"/>
    <n v="54637"/>
    <s v="Reforma Cine Teatro Pe. José Zanelli"/>
    <s v="Cultural Heritage"/>
    <s v="Arquitetônico"/>
    <x v="0"/>
    <x v="10"/>
    <n v="0"/>
    <x v="9"/>
    <s v="Paraná"/>
    <n v="0"/>
    <n v="388233.48"/>
    <e v="#N/A"/>
    <e v="#N/A"/>
  </r>
  <r>
    <s v="National Fund for Culture"/>
    <n v="52371"/>
    <s v="Reforma do Centro Cultural Professor Valdemar Gomes de Santana"/>
    <s v="Cultural Heritage"/>
    <s v="Arquitetônico"/>
    <x v="0"/>
    <x v="10"/>
    <n v="0"/>
    <x v="4"/>
    <s v="Pernambuco"/>
    <n v="0"/>
    <n v="149152.18"/>
    <e v="#N/A"/>
    <e v="#N/A"/>
  </r>
  <r>
    <s v="National Fund for Culture"/>
    <n v="56292"/>
    <s v="Reforma e Ampliação do Terminal Turístico Mãe Mirinha de Portão / Centro de Cultura Afro Brasileira "/>
    <s v="Cultural Heritage"/>
    <s v="Arquitetônico"/>
    <x v="0"/>
    <x v="10"/>
    <n v="0"/>
    <x v="21"/>
    <s v="Bahia"/>
    <n v="0"/>
    <n v="150000"/>
    <e v="#N/A"/>
    <e v="#N/A"/>
  </r>
  <r>
    <s v="National Fund for Culture"/>
    <n v="53854"/>
    <s v="Reforma e Modernização do prédio do Museu Tião Carreiro"/>
    <s v="Cultural Heritage"/>
    <s v="Arquitetônico"/>
    <x v="0"/>
    <x v="10"/>
    <n v="0"/>
    <x v="12"/>
    <s v="SãoPaulo"/>
    <n v="0"/>
    <n v="70000"/>
    <e v="#N/A"/>
    <e v="#N/A"/>
  </r>
  <r>
    <s v="National Fund for Culture"/>
    <n v="53765"/>
    <s v="Reforma e Modernização do Teatro Municipal de Pedrinhas Paulista"/>
    <s v="Cultural Heritage"/>
    <s v="Arquitetônico"/>
    <x v="0"/>
    <x v="10"/>
    <n v="0"/>
    <x v="12"/>
    <s v="SãoPaulo"/>
    <n v="0"/>
    <n v="100000"/>
    <e v="#N/A"/>
    <e v="#N/A"/>
  </r>
  <r>
    <s v="National Fund for Culture"/>
    <n v="42099"/>
    <s v="Reforma e Recuperação da Igreja Matriz Nossa Senhora da Conceição"/>
    <s v="Cultural Heritage"/>
    <s v="Arquitetônico"/>
    <x v="0"/>
    <x v="10"/>
    <n v="0"/>
    <x v="5"/>
    <s v="RiodeJaneiro"/>
    <n v="0"/>
    <n v="190080"/>
    <e v="#N/A"/>
    <e v="#N/A"/>
  </r>
  <r>
    <s v="National Fund for Culture"/>
    <n v="42851"/>
    <s v="Reforma Emergencial do Telhado do Galpão de Alegorias"/>
    <s v="Cultural Heritage"/>
    <s v="Arquitetônico"/>
    <x v="0"/>
    <x v="10"/>
    <n v="0"/>
    <x v="15"/>
    <s v="Amazonas"/>
    <n v="0"/>
    <n v="241125.6"/>
    <e v="#N/A"/>
    <e v="#N/A"/>
  </r>
  <r>
    <s v="National Fund for Culture"/>
    <n v="53851"/>
    <s v="Reforma para um Centro Cultural"/>
    <s v="Cultural Heritage"/>
    <s v="Arquitetônico"/>
    <x v="0"/>
    <x v="10"/>
    <n v="0"/>
    <x v="12"/>
    <s v="SãoPaulo"/>
    <n v="0"/>
    <n v="70000"/>
    <e v="#N/A"/>
    <e v="#N/A"/>
  </r>
  <r>
    <s v="National Fund for Culture"/>
    <n v="66460"/>
    <s v="Reis Assentados"/>
    <s v="Integrated Arts"/>
    <s v="Artes Integradas"/>
    <x v="1"/>
    <x v="10"/>
    <n v="0"/>
    <x v="6"/>
    <s v="Ceará"/>
    <n v="0"/>
    <n v="148694"/>
    <e v="#N/A"/>
    <e v="#N/A"/>
  </r>
  <r>
    <s v="National Fund for Culture"/>
    <n v="66170"/>
    <s v="Resgatando através da arte"/>
    <s v="Integrated Arts"/>
    <s v="Artes Integradas"/>
    <x v="1"/>
    <x v="10"/>
    <n v="0"/>
    <x v="3"/>
    <s v="MinasGerais"/>
    <n v="0"/>
    <n v="130030"/>
    <e v="#N/A"/>
    <e v="#N/A"/>
  </r>
  <r>
    <s v="National Fund for Culture"/>
    <n v="55543"/>
    <s v="Resgate da Cultura Camponesa"/>
    <s v="Integrated Arts"/>
    <s v="Artes Integradas"/>
    <x v="1"/>
    <x v="10"/>
    <n v="0"/>
    <x v="9"/>
    <s v="Paraná"/>
    <n v="0"/>
    <n v="200000"/>
    <e v="#N/A"/>
    <e v="#N/A"/>
  </r>
  <r>
    <s v="National Fund for Culture"/>
    <n v="66315"/>
    <s v="Resgate da Cultura Camponesa"/>
    <s v="Integrated Arts"/>
    <s v="Artes Integradas"/>
    <x v="1"/>
    <x v="10"/>
    <n v="0"/>
    <x v="23"/>
    <s v="Rondônia"/>
    <n v="0"/>
    <n v="151460.96"/>
    <e v="#N/A"/>
    <e v="#N/A"/>
  </r>
  <r>
    <s v="National Fund for Culture"/>
    <n v="66023"/>
    <s v="Resgate de Saberes Populares- Cerâmica"/>
    <s v="Integrated Arts"/>
    <s v="Artes Integradas"/>
    <x v="1"/>
    <x v="10"/>
    <n v="0"/>
    <x v="20"/>
    <s v="Alagoas"/>
    <n v="0"/>
    <n v="185000"/>
    <e v="#N/A"/>
    <e v="#N/A"/>
  </r>
  <r>
    <s v="National Fund for Culture"/>
    <n v="54025"/>
    <s v="Restauração de Acervo do Museu Mariano Procópio - indumentária e matrial cerâmico "/>
    <s v="Cultural Heritage"/>
    <s v="Museu"/>
    <x v="2"/>
    <x v="10"/>
    <n v="0"/>
    <x v="3"/>
    <s v="MinasGerais"/>
    <n v="0"/>
    <n v="100000"/>
    <e v="#N/A"/>
    <e v="#N/A"/>
  </r>
  <r>
    <s v="National Fund for Culture"/>
    <n v="56332"/>
    <s v="Restauração do Telhado e Reforma das Instalações Elétricas da Igreja Matriz Nossa Senhora Conceição"/>
    <s v="Cultural Heritage"/>
    <s v="Arquitetônico"/>
    <x v="0"/>
    <x v="10"/>
    <n v="0"/>
    <x v="3"/>
    <s v="MinasGerais"/>
    <n v="0"/>
    <n v="100000"/>
    <e v="#N/A"/>
    <e v="#N/A"/>
  </r>
  <r>
    <s v="National Fund for Culture"/>
    <n v="56361"/>
    <s v="Restauro da antiga sede do Engenho de N.S da Conc. da Lagoa com instalação do Centro de Visitantes"/>
    <s v="Cultural Heritage"/>
    <s v="Arquitetônico"/>
    <x v="0"/>
    <x v="10"/>
    <n v="0"/>
    <x v="5"/>
    <s v="RiodeJaneiro"/>
    <n v="0"/>
    <n v="350000"/>
    <e v="#N/A"/>
    <e v="#N/A"/>
  </r>
  <r>
    <s v="National Fund for Culture"/>
    <n v="55034"/>
    <s v="Restauro do Sobrado da Marcela em Viçosa do Ceará - CE"/>
    <s v="Cultural Heritage"/>
    <s v="Arquitetônico"/>
    <x v="0"/>
    <x v="10"/>
    <n v="0"/>
    <x v="6"/>
    <s v="Ceará"/>
    <n v="0"/>
    <n v="343011.67"/>
    <e v="#N/A"/>
    <e v="#N/A"/>
  </r>
  <r>
    <s v="National Fund for Culture"/>
    <n v="54493"/>
    <s v="Revista de Cinema"/>
    <s v="Audiovisual"/>
    <s v="Formação /Pesquisa/Informação"/>
    <x v="3"/>
    <x v="10"/>
    <n v="0"/>
    <x v="12"/>
    <s v="SãoPaulo"/>
    <n v="0"/>
    <n v="100000"/>
    <e v="#N/A"/>
    <e v="#N/A"/>
  </r>
  <r>
    <s v="National Fund for Culture"/>
    <n v="52933"/>
    <s v="Revista do Cinema Brasileiro"/>
    <s v="Audiovisual"/>
    <s v="Formação /Pesquisa/Informação"/>
    <x v="3"/>
    <x v="10"/>
    <n v="0"/>
    <x v="5"/>
    <s v="RiodeJaneiro"/>
    <n v="0"/>
    <n v="100000"/>
    <e v="#N/A"/>
    <e v="#N/A"/>
  </r>
  <r>
    <s v="National Fund for Culture"/>
    <n v="56805"/>
    <s v="Revitalização do Bromeliário e da Coleção de Bromeliáceas do Jardim Botânico "/>
    <s v="Cultural Heritage"/>
    <s v="Acervo"/>
    <x v="0"/>
    <x v="10"/>
    <n v="0"/>
    <x v="5"/>
    <s v="RiodeJaneiro"/>
    <n v="0"/>
    <n v="160000"/>
    <e v="#N/A"/>
    <e v="#N/A"/>
  </r>
  <r>
    <s v="National Fund for Culture"/>
    <n v="56800"/>
    <s v="Revitalização do Cactário e da Coleção de Cactáceas do Jardim Botânnico do Rio de Janeiro"/>
    <s v="Cultural Heritage"/>
    <s v="História"/>
    <x v="1"/>
    <x v="10"/>
    <n v="0"/>
    <x v="5"/>
    <s v="RiodeJaneiro"/>
    <n v="0"/>
    <n v="90000"/>
    <e v="#N/A"/>
    <e v="#N/A"/>
  </r>
  <r>
    <s v="National Fund for Culture"/>
    <n v="66388"/>
    <s v="Rio Claro- Cidade Viva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52782"/>
    <s v="Roda de Teatro de Bonecos (4ª)"/>
    <s v="Performing Arts"/>
    <s v="Teatro"/>
    <x v="0"/>
    <x v="10"/>
    <n v="0"/>
    <x v="1"/>
    <s v="DistritoFederal"/>
    <n v="0"/>
    <n v="57000"/>
    <e v="#N/A"/>
    <e v="#N/A"/>
  </r>
  <r>
    <s v="National Fund for Culture"/>
    <n v="58349"/>
    <s v="Roda Viva"/>
    <s v="Integrated Arts"/>
    <s v="Cultura Popular"/>
    <x v="3"/>
    <x v="10"/>
    <n v="0"/>
    <x v="1"/>
    <s v="DistritoFederal"/>
    <n v="0"/>
    <n v="62634.62"/>
    <e v="#N/A"/>
    <e v="#N/A"/>
  </r>
  <r>
    <s v="National Fund for Culture"/>
    <n v="66197"/>
    <s v="Roteiro de Luz"/>
    <s v="Integrated Arts"/>
    <s v="Artes Integradas"/>
    <x v="1"/>
    <x v="10"/>
    <n v="0"/>
    <x v="6"/>
    <s v="Ceará"/>
    <n v="0"/>
    <n v="165282"/>
    <e v="#N/A"/>
    <e v="#N/A"/>
  </r>
  <r>
    <s v="National Fund for Culture"/>
    <n v="66229"/>
    <s v="Ruas da Memória -Diversidade Cultural nas Rocas/RN"/>
    <s v="Integrated Arts"/>
    <s v="Artes Integradas"/>
    <x v="1"/>
    <x v="10"/>
    <n v="0"/>
    <x v="19"/>
    <s v="RioGrandedoNorte"/>
    <n v="0"/>
    <n v="149894.75"/>
    <e v="#N/A"/>
    <e v="#N/A"/>
  </r>
  <r>
    <s v="National Fund for Culture"/>
    <n v="58798"/>
    <s v="Samba de Véio da Comunidade da Ilha do Massangano Preservação da Identidade Cultural"/>
    <s v="Integrated Arts"/>
    <s v="Cultura Popular"/>
    <x v="3"/>
    <x v="10"/>
    <n v="0"/>
    <x v="4"/>
    <s v="Pernambuco"/>
    <n v="0"/>
    <n v="31640"/>
    <e v="#N/A"/>
    <e v="#N/A"/>
  </r>
  <r>
    <s v="National Fund for Culture"/>
    <n v="66515"/>
    <s v="Samba do Coco-História,Tradição e Resistência"/>
    <s v="Integrated Arts"/>
    <s v="Artes Integradas"/>
    <x v="1"/>
    <x v="10"/>
    <n v="0"/>
    <x v="7"/>
    <s v="Sergipe"/>
    <n v="0"/>
    <n v="183964"/>
    <e v="#N/A"/>
    <e v="#N/A"/>
  </r>
  <r>
    <s v="National Fund for Culture"/>
    <n v="65434"/>
    <s v="Santo de Casa Faz Milagre"/>
    <s v="Integrated Arts"/>
    <s v="Artes Integradas"/>
    <x v="1"/>
    <x v="10"/>
    <n v="0"/>
    <x v="17"/>
    <s v="Maranhão"/>
    <n v="0"/>
    <n v="143271"/>
    <e v="#N/A"/>
    <e v="#N/A"/>
  </r>
  <r>
    <s v="National Fund for Culture"/>
    <n v="67032"/>
    <s v="São José das Culturas"/>
    <s v="Integrated Arts"/>
    <s v="Artes Integradas"/>
    <x v="1"/>
    <x v="10"/>
    <n v="0"/>
    <x v="9"/>
    <s v="Paraná"/>
    <n v="0"/>
    <n v="159600"/>
    <e v="#N/A"/>
    <e v="#N/A"/>
  </r>
  <r>
    <s v="National Fund for Culture"/>
    <n v="52067"/>
    <s v="Semana de arte e cultura de Irecê/BA"/>
    <s v="Integrated Arts"/>
    <s v="Artes Integradas"/>
    <x v="1"/>
    <x v="10"/>
    <n v="0"/>
    <x v="21"/>
    <s v="Bahia"/>
    <n v="0"/>
    <n v="192480"/>
    <e v="#N/A"/>
    <e v="#N/A"/>
  </r>
  <r>
    <s v="National Fund for Culture"/>
    <n v="66099"/>
    <s v="Semente cultural"/>
    <s v="Integrated Arts"/>
    <s v="Artes Integradas"/>
    <x v="1"/>
    <x v="10"/>
    <n v="0"/>
    <x v="22"/>
    <s v="SantaCatarina"/>
    <n v="0"/>
    <n v="165000"/>
    <e v="#N/A"/>
    <e v="#N/A"/>
  </r>
  <r>
    <s v="National Fund for Culture"/>
    <n v="55147"/>
    <s v="SEMINÁRIO INTERNACIONAL DE CINEMA E AUDIOVISUAL (II)"/>
    <s v="Audiovisual"/>
    <s v="Formação /Pesquisa/Informação"/>
    <x v="3"/>
    <x v="10"/>
    <n v="0"/>
    <x v="21"/>
    <s v="Bahia"/>
    <n v="0"/>
    <n v="20000"/>
    <e v="#N/A"/>
    <e v="#N/A"/>
  </r>
  <r>
    <s v="National Fund for Culture"/>
    <n v="50621"/>
    <s v="Seminário Museus Pontes entre Culturas"/>
    <s v="Cultural Heritage"/>
    <s v="Museu"/>
    <x v="2"/>
    <x v="10"/>
    <n v="0"/>
    <x v="5"/>
    <s v="RiodeJaneiro"/>
    <n v="0"/>
    <n v="65912.800000000003"/>
    <e v="#N/A"/>
    <e v="#N/A"/>
  </r>
  <r>
    <s v="National Fund for Culture"/>
    <n v="66371"/>
    <s v="Ser-Tão Brasil- Rede de Artes e Sentidos"/>
    <s v="Integrated Arts"/>
    <s v="Artes Integradas"/>
    <x v="1"/>
    <x v="10"/>
    <n v="0"/>
    <x v="21"/>
    <s v="Bahia"/>
    <n v="0"/>
    <n v="150000"/>
    <e v="#N/A"/>
    <e v="#N/A"/>
  </r>
  <r>
    <s v="National Fund for Culture"/>
    <n v="68280"/>
    <s v="Sertão Cultural : Ações Cidade de Cultura no Projeto Xique Xique"/>
    <s v="Integrated Arts"/>
    <s v="Artes Integradas"/>
    <x v="1"/>
    <x v="10"/>
    <n v="0"/>
    <x v="8"/>
    <s v="Paraíba"/>
    <n v="0"/>
    <n v="47700"/>
    <e v="#N/A"/>
    <e v="#N/A"/>
  </r>
  <r>
    <s v="National Fund for Culture"/>
    <n v="52552"/>
    <s v="Sistema de sonorização do Teatro do Centro Cultural Schubert"/>
    <s v="Performing Arts"/>
    <s v="Teatro"/>
    <x v="0"/>
    <x v="10"/>
    <n v="0"/>
    <x v="9"/>
    <s v="Paraná"/>
    <n v="0"/>
    <n v="82060.800000000003"/>
    <e v="#N/A"/>
    <e v="#N/A"/>
  </r>
  <r>
    <s v="National Fund for Culture"/>
    <n v="42297"/>
    <s v="Sistema Integrado de Informações Culturais"/>
    <s v="Cultural Heritage"/>
    <s v="Acervo"/>
    <x v="0"/>
    <x v="10"/>
    <n v="0"/>
    <x v="3"/>
    <s v="MinasGerais"/>
    <n v="0"/>
    <n v="960656"/>
    <e v="#N/A"/>
    <e v="#N/A"/>
  </r>
  <r>
    <s v="National Fund for Culture"/>
    <n v="65412"/>
    <s v="Sociedade Litero Musical Minerva Cachoeirana"/>
    <s v="Integrated Arts"/>
    <s v="Artes Integradas"/>
    <x v="1"/>
    <x v="10"/>
    <n v="0"/>
    <x v="21"/>
    <s v="Bahia"/>
    <n v="0"/>
    <n v="37500"/>
    <e v="#N/A"/>
    <e v="#N/A"/>
  </r>
  <r>
    <s v="National Fund for Culture"/>
    <n v="57626"/>
    <s v="Solte o Boi na Escola"/>
    <s v="Integrated Arts"/>
    <s v="Cultura Popular"/>
    <x v="3"/>
    <x v="10"/>
    <n v="0"/>
    <x v="1"/>
    <s v="DistritoFederal"/>
    <n v="0"/>
    <n v="36594.519999999997"/>
    <e v="#N/A"/>
    <e v="#N/A"/>
  </r>
  <r>
    <s v="National Fund for Culture"/>
    <n v="66508"/>
    <s v="Som da Carnaubeira"/>
    <s v="Integrated Arts"/>
    <s v="Artes Integradas"/>
    <x v="1"/>
    <x v="10"/>
    <n v="0"/>
    <x v="6"/>
    <s v="Ceará"/>
    <n v="0"/>
    <n v="150000"/>
    <e v="#N/A"/>
    <e v="#N/A"/>
  </r>
  <r>
    <s v="National Fund for Culture"/>
    <n v="66502"/>
    <s v="Sons da Vila -Circo-Escola Guerreiros da Vila"/>
    <s v="Integrated Arts"/>
    <s v="Artes Integradas"/>
    <x v="1"/>
    <x v="10"/>
    <n v="0"/>
    <x v="19"/>
    <s v="RioGrandedoNorte"/>
    <n v="0"/>
    <n v="150000"/>
    <e v="#N/A"/>
    <e v="#N/A"/>
  </r>
  <r>
    <s v="National Fund for Culture"/>
    <n v="58479"/>
    <s v="Sons de Cidadania "/>
    <s v="Integrated Arts"/>
    <s v="Artes Integradas"/>
    <x v="1"/>
    <x v="10"/>
    <n v="0"/>
    <x v="1"/>
    <s v="DistritoFederal"/>
    <n v="0"/>
    <n v="199040"/>
    <e v="#N/A"/>
    <e v="#N/A"/>
  </r>
  <r>
    <s v="National Fund for Culture"/>
    <n v="67056"/>
    <s v="T.E.A.R. De Cultura e Cidadania"/>
    <s v="Integrated Arts"/>
    <s v="Artes Integradas"/>
    <x v="1"/>
    <x v="10"/>
    <n v="0"/>
    <x v="3"/>
    <s v="MinasGerais"/>
    <n v="0"/>
    <n v="158940"/>
    <e v="#N/A"/>
    <e v="#N/A"/>
  </r>
  <r>
    <s v="National Fund for Culture"/>
    <n v="65433"/>
    <s v="Tá na Rua Brasil- Escola Carioca de Espetáculo"/>
    <s v="Integrated Arts"/>
    <s v="Artes Integradas"/>
    <x v="1"/>
    <x v="10"/>
    <n v="0"/>
    <x v="5"/>
    <s v="RiodeJaneiro"/>
    <n v="0"/>
    <n v="180124"/>
    <e v="#N/A"/>
    <e v="#N/A"/>
  </r>
  <r>
    <s v="National Fund for Culture"/>
    <n v="66433"/>
    <s v="Tambores de Tocantins"/>
    <s v="Integrated Arts"/>
    <s v="Artes Integradas"/>
    <x v="1"/>
    <x v="10"/>
    <n v="0"/>
    <x v="2"/>
    <s v="Tocantins"/>
    <n v="0"/>
    <n v="150000"/>
    <e v="#N/A"/>
    <e v="#N/A"/>
  </r>
  <r>
    <s v="National Fund for Culture"/>
    <n v="66189"/>
    <s v="Tambores do Maranhão"/>
    <s v="Integrated Arts"/>
    <s v="Artes Integradas"/>
    <x v="1"/>
    <x v="10"/>
    <n v="0"/>
    <x v="17"/>
    <s v="Maranhão"/>
    <n v="0"/>
    <n v="163150"/>
    <e v="#N/A"/>
    <e v="#N/A"/>
  </r>
  <r>
    <s v="National Fund for Culture"/>
    <n v="58441"/>
    <s v="Tambores do Piqui: Cartas de Liberdade"/>
    <s v="Integrated Arts"/>
    <s v="Cultura Popular"/>
    <x v="3"/>
    <x v="10"/>
    <n v="0"/>
    <x v="17"/>
    <s v="Maranhão"/>
    <n v="0"/>
    <n v="45624.72"/>
    <e v="#N/A"/>
    <e v="#N/A"/>
  </r>
  <r>
    <s v="National Fund for Culture"/>
    <n v="66540"/>
    <s v="Tambores do Quilombo Frechal"/>
    <s v="Integrated Arts"/>
    <s v="Artes Integradas"/>
    <x v="1"/>
    <x v="10"/>
    <n v="0"/>
    <x v="17"/>
    <s v="Maranhão"/>
    <n v="0"/>
    <n v="150000"/>
    <e v="#N/A"/>
    <e v="#N/A"/>
  </r>
  <r>
    <s v="National Fund for Culture"/>
    <n v="46963"/>
    <s v="Tapeçaria de Burle Marx - Restauração, Iluminação e Ação Educativa"/>
    <s v="Integrated Arts"/>
    <s v="Artes Integradas"/>
    <x v="1"/>
    <x v="10"/>
    <n v="0"/>
    <x v="12"/>
    <s v="SãoPaulo"/>
    <n v="0"/>
    <n v="106734.47"/>
    <e v="#N/A"/>
    <e v="#N/A"/>
  </r>
  <r>
    <s v="National Fund for Culture"/>
    <n v="55987"/>
    <s v="Teatro Contra o Silêncio das Manchas"/>
    <s v="Performing Arts"/>
    <s v="Teatro"/>
    <x v="0"/>
    <x v="10"/>
    <n v="0"/>
    <x v="17"/>
    <s v="Maranhão"/>
    <n v="0"/>
    <n v="100000"/>
    <e v="#N/A"/>
    <e v="#N/A"/>
  </r>
  <r>
    <s v="National Fund for Culture"/>
    <n v="66966"/>
    <s v="Teatro do Oprimido de Ponto a Ponto"/>
    <s v="Integrated Arts"/>
    <s v="Artes Integradas"/>
    <x v="1"/>
    <x v="10"/>
    <n v="0"/>
    <x v="5"/>
    <s v="RiodeJaneiro"/>
    <n v="0"/>
    <n v="1483636.1"/>
    <e v="#N/A"/>
    <e v="#N/A"/>
  </r>
  <r>
    <s v="National Fund for Culture"/>
    <n v="53330"/>
    <s v="Teatro em Movimento - IV Edição"/>
    <s v="Performing Arts"/>
    <s v="Teatro"/>
    <x v="0"/>
    <x v="10"/>
    <n v="0"/>
    <x v="1"/>
    <s v="DistritoFederal"/>
    <n v="0"/>
    <n v="177000"/>
    <e v="#N/A"/>
    <e v="#N/A"/>
  </r>
  <r>
    <s v="National Fund for Culture"/>
    <n v="42084"/>
    <s v="Teatro Jansen Filho"/>
    <s v="Cultural Heritage"/>
    <s v="Arquitetônico"/>
    <x v="0"/>
    <x v="10"/>
    <n v="0"/>
    <x v="8"/>
    <s v="Paraíba"/>
    <n v="0"/>
    <n v="115465.4"/>
    <e v="#N/A"/>
    <e v="#N/A"/>
  </r>
  <r>
    <s v="National Fund for Culture"/>
    <n v="66039"/>
    <s v="Teatro Sia Santa"/>
    <s v="Performing Arts"/>
    <s v="Teatro"/>
    <x v="0"/>
    <x v="10"/>
    <n v="0"/>
    <x v="12"/>
    <s v="SãoPaulo"/>
    <n v="0"/>
    <n v="169050"/>
    <e v="#N/A"/>
    <e v="#N/A"/>
  </r>
  <r>
    <s v="National Fund for Culture"/>
    <n v="66151"/>
    <s v="Tecendo o Futuro"/>
    <s v="Integrated Arts"/>
    <s v="Artes Integradas"/>
    <x v="1"/>
    <x v="10"/>
    <n v="0"/>
    <x v="20"/>
    <s v="Alagoas"/>
    <n v="0"/>
    <n v="150000"/>
    <e v="#N/A"/>
    <e v="#N/A"/>
  </r>
  <r>
    <s v="National Fund for Culture"/>
    <n v="58266"/>
    <s v="TECNOLOGIA DIGITAL/ FORMAÇÃO E PRODUÇÃO"/>
    <s v="Audiovisual"/>
    <s v="Formação /Pesquisa/Informação"/>
    <x v="3"/>
    <x v="10"/>
    <n v="0"/>
    <x v="16"/>
    <s v="EspíritoSanto"/>
    <n v="0"/>
    <n v="1600000"/>
    <e v="#N/A"/>
    <e v="#N/A"/>
  </r>
  <r>
    <s v="National Fund for Culture"/>
    <n v="68165"/>
    <s v="Teia das Culturas"/>
    <s v="Integrated Arts"/>
    <s v="Artes Integradas"/>
    <x v="1"/>
    <x v="10"/>
    <n v="0"/>
    <x v="12"/>
    <s v="SãoPaulo"/>
    <n v="0"/>
    <n v="149000"/>
    <e v="#N/A"/>
    <e v="#N/A"/>
  </r>
  <r>
    <s v="National Fund for Culture"/>
    <n v="65354"/>
    <s v="Telecentro de Protagonismo Juvenil e seu Teatro Ambulante-Ponto Múltiplo de Cultura"/>
    <s v="Integrated Arts"/>
    <s v="Artes Integradas"/>
    <x v="1"/>
    <x v="10"/>
    <n v="0"/>
    <x v="21"/>
    <s v="Bahia"/>
    <n v="0"/>
    <n v="150000"/>
    <e v="#N/A"/>
    <e v="#N/A"/>
  </r>
  <r>
    <s v="National Fund for Culture"/>
    <n v="510281"/>
    <s v="Termo De Parceria para implantação do Banco de Documentários Da América Latina"/>
    <s v="Audiovisual"/>
    <s v="Preservação/Restauração da Memória Cinematográfica"/>
    <x v="0"/>
    <x v="10"/>
    <n v="0"/>
    <x v="12"/>
    <s v="SãoPaulo"/>
    <n v="0"/>
    <n v="5000000"/>
    <e v="#N/A"/>
    <e v="#N/A"/>
  </r>
  <r>
    <s v="National Fund for Culture"/>
    <n v="66441"/>
    <s v="Terreiro Cultural"/>
    <s v="Integrated Arts"/>
    <s v="Artes Integradas"/>
    <x v="1"/>
    <x v="10"/>
    <n v="0"/>
    <x v="21"/>
    <s v="Bahia"/>
    <n v="0"/>
    <n v="150000"/>
    <e v="#N/A"/>
    <e v="#N/A"/>
  </r>
  <r>
    <s v="National Fund for Culture"/>
    <n v="66210"/>
    <s v="TO AÍ"/>
    <s v="Integrated Arts"/>
    <s v="Artes Integradas"/>
    <x v="1"/>
    <x v="10"/>
    <n v="0"/>
    <x v="12"/>
    <s v="SãoPaulo"/>
    <n v="0"/>
    <n v="170000"/>
    <e v="#N/A"/>
    <e v="#N/A"/>
  </r>
  <r>
    <s v="National Fund for Culture"/>
    <n v="52912"/>
    <s v="Todos Com Direito a Leitura"/>
    <s v="Humanities"/>
    <s v="Acervo Bibliográfico"/>
    <x v="0"/>
    <x v="10"/>
    <n v="0"/>
    <x v="10"/>
    <s v="Piauí"/>
    <n v="0"/>
    <n v="66302.320000000007"/>
    <e v="#N/A"/>
    <e v="#N/A"/>
  </r>
  <r>
    <s v="National Fund for Culture"/>
    <n v="510088"/>
    <s v="Torre de Circulação Vertical do Prédio da Faculdade  de Agronomia - Fase 4"/>
    <s v="Cultural Heritage"/>
    <s v="Arquitetônico"/>
    <x v="0"/>
    <x v="10"/>
    <n v="0"/>
    <x v="0"/>
    <s v="RioGrandedoSul"/>
    <n v="0"/>
    <n v="100000"/>
    <e v="#N/A"/>
    <e v="#N/A"/>
  </r>
  <r>
    <s v="National Fund for Culture"/>
    <n v="66903"/>
    <s v="Trabalharte"/>
    <s v="Integrated Arts"/>
    <s v="Artes Integradas"/>
    <x v="1"/>
    <x v="10"/>
    <n v="0"/>
    <x v="16"/>
    <s v="EspíritoSanto"/>
    <n v="0"/>
    <n v="160000"/>
    <e v="#N/A"/>
    <e v="#N/A"/>
  </r>
  <r>
    <s v="National Fund for Culture"/>
    <n v="58439"/>
    <s v="Tradição dos Cantos Sagrados de Milho Verde/MG - (A)"/>
    <s v="Integrated Arts"/>
    <s v="Cultura Popular"/>
    <x v="3"/>
    <x v="10"/>
    <n v="0"/>
    <x v="3"/>
    <s v="MinasGerais"/>
    <n v="0"/>
    <n v="60911.519999999997"/>
    <e v="#N/A"/>
    <e v="#N/A"/>
  </r>
  <r>
    <s v="National Fund for Culture"/>
    <n v="68161"/>
    <s v="Tradição e Técnologia no Vale do Ribeira - uma alternativa para a inclusão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52794"/>
    <s v="Transarte - Arte em campo"/>
    <s v="Performing Arts"/>
    <s v="Teatro"/>
    <x v="0"/>
    <x v="10"/>
    <n v="0"/>
    <x v="3"/>
    <s v="MinasGerais"/>
    <n v="0"/>
    <n v="111624.46"/>
    <e v="#N/A"/>
    <e v="#N/A"/>
  </r>
  <r>
    <s v="National Fund for Culture"/>
    <n v="66061"/>
    <s v="Transformando com Arte- Agentes Comunitários de Intervenção Cultural"/>
    <s v="Performing Arts"/>
    <s v="Teatro"/>
    <x v="0"/>
    <x v="10"/>
    <n v="0"/>
    <x v="12"/>
    <s v="SãoPaulo"/>
    <n v="0"/>
    <n v="185000"/>
    <e v="#N/A"/>
    <e v="#N/A"/>
  </r>
  <r>
    <s v="National Fund for Culture"/>
    <n v="66065"/>
    <s v="Tribo Arte"/>
    <s v="Integrated Arts"/>
    <s v="Artes Integradas"/>
    <x v="1"/>
    <x v="10"/>
    <n v="0"/>
    <x v="5"/>
    <s v="RiodeJaneiro"/>
    <n v="0"/>
    <n v="149500"/>
    <e v="#N/A"/>
    <e v="#N/A"/>
  </r>
  <r>
    <s v="National Fund for Culture"/>
    <n v="57493"/>
    <s v="Trilhas do Grande Sertão - Fase II -  Na Carreira de Santos Reis: Os Foliõ"/>
    <s v="Integrated Arts"/>
    <s v="Cultura Popular"/>
    <x v="3"/>
    <x v="10"/>
    <n v="0"/>
    <x v="5"/>
    <s v="RiodeJaneiro"/>
    <n v="0"/>
    <n v="89174.24"/>
    <e v="#N/A"/>
    <e v="#N/A"/>
  </r>
  <r>
    <s v="National Fund for Culture"/>
    <n v="56142"/>
    <s v="Um Canto para Martin Fierro - 7ª edição"/>
    <s v="Music"/>
    <s v="Música Popular"/>
    <x v="4"/>
    <x v="10"/>
    <n v="0"/>
    <x v="0"/>
    <s v="RioGrandedoSul"/>
    <n v="0"/>
    <n v="424800"/>
    <e v="#N/A"/>
    <e v="#N/A"/>
  </r>
  <r>
    <s v="National Fund for Culture"/>
    <n v="52166"/>
    <s v="Um centro de estudos para o Rádio Educativo"/>
    <s v="Cultural Heritage"/>
    <s v="Acervo"/>
    <x v="0"/>
    <x v="10"/>
    <n v="0"/>
    <x v="5"/>
    <s v="RiodeJaneiro"/>
    <n v="0"/>
    <n v="100000"/>
    <e v="#N/A"/>
    <e v="#N/A"/>
  </r>
  <r>
    <s v="National Fund for Culture"/>
    <n v="66048"/>
    <s v="Um Toque na Cuca"/>
    <s v="Integrated Arts"/>
    <s v="Artes Integradas"/>
    <x v="1"/>
    <x v="10"/>
    <n v="0"/>
    <x v="12"/>
    <s v="SãoPaulo"/>
    <n v="0"/>
    <n v="185000"/>
    <e v="#N/A"/>
    <e v="#N/A"/>
  </r>
  <r>
    <s v="National Fund for Culture"/>
    <n v="67610"/>
    <s v="Uma Luz no Horizonte"/>
    <s v="Integrated Arts"/>
    <s v="Artes Integradas"/>
    <x v="1"/>
    <x v="10"/>
    <n v="0"/>
    <x v="9"/>
    <s v="Paraná"/>
    <n v="0"/>
    <n v="144807"/>
    <e v="#N/A"/>
    <e v="#N/A"/>
  </r>
  <r>
    <s v="National Fund for Culture"/>
    <n v="66032"/>
    <s v="Uma Prática Cultural na Perspectiva Inclusiva"/>
    <s v="Integrated Arts"/>
    <s v="Artes Integradas"/>
    <x v="1"/>
    <x v="10"/>
    <n v="0"/>
    <x v="4"/>
    <s v="Pernambuco"/>
    <n v="0"/>
    <n v="179875"/>
    <e v="#N/A"/>
    <e v="#N/A"/>
  </r>
  <r>
    <s v="National Fund for Culture"/>
    <n v="66513"/>
    <s v="Urbe Audiovisual"/>
    <s v="Integrated Arts"/>
    <s v="Artes Integradas"/>
    <x v="1"/>
    <x v="10"/>
    <n v="0"/>
    <x v="8"/>
    <s v="Paraíba"/>
    <n v="0"/>
    <n v="150000"/>
    <e v="#N/A"/>
    <e v="#N/A"/>
  </r>
  <r>
    <s v="National Fund for Culture"/>
    <n v="67078"/>
    <s v="Uso  da Tecnologia como Transformação Cultural"/>
    <s v="Integrated Arts"/>
    <s v="Artes Integradas"/>
    <x v="1"/>
    <x v="10"/>
    <n v="0"/>
    <x v="3"/>
    <s v="MinasGerais"/>
    <n v="0"/>
    <n v="180000"/>
    <e v="#N/A"/>
    <e v="#N/A"/>
  </r>
  <r>
    <s v="National Fund for Culture"/>
    <n v="53525"/>
    <s v="V Festival Internacional de Teatro de Bonecos de Brasília"/>
    <s v="Performing Arts"/>
    <s v="Teatro"/>
    <x v="0"/>
    <x v="10"/>
    <n v="0"/>
    <x v="1"/>
    <s v="DistritoFederal"/>
    <n v="0"/>
    <n v="93950"/>
    <e v="#N/A"/>
    <e v="#N/A"/>
  </r>
  <r>
    <s v="National Fund for Culture"/>
    <n v="66167"/>
    <s v="Vadeia Menino Vadeia"/>
    <s v="Integrated Arts"/>
    <s v="Artes Integradas"/>
    <x v="1"/>
    <x v="10"/>
    <n v="0"/>
    <x v="21"/>
    <s v="Bahia"/>
    <n v="0"/>
    <n v="185000"/>
    <e v="#N/A"/>
    <e v="#N/A"/>
  </r>
  <r>
    <s v="National Fund for Culture"/>
    <n v="67699"/>
    <s v="Valorização da Cultura Popular Sertaneja"/>
    <s v="Integrated Arts"/>
    <s v="Artes Integradas"/>
    <x v="1"/>
    <x v="10"/>
    <n v="0"/>
    <x v="21"/>
    <s v="Bahia"/>
    <n v="0"/>
    <n v="185000"/>
    <e v="#N/A"/>
    <e v="#N/A"/>
  </r>
  <r>
    <s v="National Fund for Culture"/>
    <n v="66916"/>
    <s v="Vento Forte"/>
    <s v="Integrated Arts"/>
    <s v="Artes Integradas"/>
    <x v="1"/>
    <x v="10"/>
    <n v="0"/>
    <x v="6"/>
    <s v="Ceará"/>
    <n v="0"/>
    <n v="108380"/>
    <e v="#N/A"/>
    <e v="#N/A"/>
  </r>
  <r>
    <s v="National Fund for Culture"/>
    <n v="54416"/>
    <s v="Ver para Ser - A democratização do Olhar pela Ação da Inclusão Visual"/>
    <s v="Visual Arts"/>
    <s v="Fotografia"/>
    <x v="2"/>
    <x v="10"/>
    <n v="0"/>
    <x v="4"/>
    <s v="Pernambuco"/>
    <n v="0"/>
    <n v="90000"/>
    <e v="#N/A"/>
    <e v="#N/A"/>
  </r>
  <r>
    <s v="National Fund for Culture"/>
    <n v="58697"/>
    <s v="Verequete: O Rei dos Tambores"/>
    <s v="Integrated Arts"/>
    <s v="Cultura Popular"/>
    <x v="3"/>
    <x v="10"/>
    <n v="0"/>
    <x v="11"/>
    <s v="Pará"/>
    <n v="0"/>
    <n v="70283.92"/>
    <e v="#N/A"/>
    <e v="#N/A"/>
  </r>
  <r>
    <s v="National Fund for Culture"/>
    <n v="51045"/>
    <s v="Via sacra ao vivo no morro da Capelinha - Planaltina/DF"/>
    <s v="Performing Arts"/>
    <s v="Teatro"/>
    <x v="0"/>
    <x v="10"/>
    <n v="0"/>
    <x v="1"/>
    <s v="DistritoFederal"/>
    <n v="0"/>
    <n v="102860"/>
    <e v="#N/A"/>
    <e v="#N/A"/>
  </r>
  <r>
    <s v="National Fund for Culture"/>
    <n v="65414"/>
    <s v="Vídeo-cultura e trabalho"/>
    <s v="Integrated Arts"/>
    <s v="Artes Integradas"/>
    <x v="1"/>
    <x v="10"/>
    <n v="0"/>
    <x v="5"/>
    <s v="RiodeJaneiro"/>
    <n v="0"/>
    <n v="148315"/>
    <e v="#N/A"/>
    <e v="#N/A"/>
  </r>
  <r>
    <s v="National Fund for Culture"/>
    <n v="56022"/>
    <s v="Vinte Anos da Escola Picolino de Artes do Circo "/>
    <s v="Performing Arts"/>
    <s v="Circo"/>
    <x v="3"/>
    <x v="10"/>
    <n v="0"/>
    <x v="21"/>
    <s v="Bahia"/>
    <n v="0"/>
    <n v="70968"/>
    <e v="#N/A"/>
    <e v="#N/A"/>
  </r>
  <r>
    <s v="National Fund for Culture"/>
    <n v="51856"/>
    <s v="Viva o Livro"/>
    <s v="Humanities"/>
    <s v="Evento Literário"/>
    <x v="3"/>
    <x v="10"/>
    <n v="0"/>
    <x v="1"/>
    <s v="DistritoFederal"/>
    <n v="0"/>
    <n v="49995"/>
    <e v="#N/A"/>
    <e v="#N/A"/>
  </r>
  <r>
    <s v="National Fund for Culture"/>
    <n v="66158"/>
    <s v="Vivendo Arte e Cultura"/>
    <s v="Integrated Arts"/>
    <s v="Artes Integradas"/>
    <x v="1"/>
    <x v="10"/>
    <n v="0"/>
    <x v="12"/>
    <s v="SãoPaulo"/>
    <n v="0"/>
    <n v="158318"/>
    <e v="#N/A"/>
    <e v="#N/A"/>
  </r>
  <r>
    <s v="National Fund for Culture"/>
    <n v="66309"/>
    <s v="Viver com Arte "/>
    <s v="Integrated Arts"/>
    <s v="Artes Integradas"/>
    <x v="1"/>
    <x v="10"/>
    <n v="0"/>
    <x v="21"/>
    <s v="Bahia"/>
    <n v="0"/>
    <n v="153356"/>
    <e v="#N/A"/>
    <e v="#N/A"/>
  </r>
  <r>
    <s v="National Fund for Culture"/>
    <n v="66100"/>
    <s v="Voz de Criança pelo Maracatu"/>
    <s v="Integrated Arts"/>
    <s v="Artes Integradas"/>
    <x v="1"/>
    <x v="10"/>
    <n v="0"/>
    <x v="4"/>
    <s v="Pernambuco"/>
    <n v="0"/>
    <n v="150000"/>
    <e v="#N/A"/>
    <e v="#N/A"/>
  </r>
  <r>
    <s v="National Fund for Culture"/>
    <n v="66331"/>
    <s v="Voz Para a Comunidade da Floresta"/>
    <s v="Integrated Arts"/>
    <s v="Artes Integradas"/>
    <x v="1"/>
    <x v="10"/>
    <n v="0"/>
    <x v="1"/>
    <s v="DistritoFederal"/>
    <n v="0"/>
    <n v="150000"/>
    <e v="#N/A"/>
    <e v="#N/A"/>
  </r>
  <r>
    <s v="National Fund for Culture"/>
    <n v="66260"/>
    <s v="Vozes da Floresta"/>
    <s v="Integrated Arts"/>
    <s v="Artes Integradas"/>
    <x v="1"/>
    <x v="10"/>
    <n v="0"/>
    <x v="1"/>
    <s v="DistritoFederal"/>
    <n v="0"/>
    <n v="150000"/>
    <e v="#N/A"/>
    <e v="#N/A"/>
  </r>
  <r>
    <s v="National Fund for Culture"/>
    <n v="65985"/>
    <s v=" IV Curta Santos "/>
    <s v="Audiovisual"/>
    <s v="Formação /Pesquisa/Informação"/>
    <x v="3"/>
    <x v="11"/>
    <n v="0"/>
    <x v="12"/>
    <s v="SãoPaulo"/>
    <n v="0"/>
    <n v="40000"/>
    <e v="#N/A"/>
    <e v="#N/A"/>
  </r>
  <r>
    <s v="National Fund for Culture"/>
    <n v="69054"/>
    <s v="1 Festival de Cinema Brasileiro de Barcelona/ Cinema Brasil"/>
    <s v="Audiovisual"/>
    <s v="Formação /Pesquisa/Informação"/>
    <x v="3"/>
    <x v="11"/>
    <n v="0"/>
    <x v="5"/>
    <s v="RiodeJaneiro"/>
    <n v="0"/>
    <n v="40000"/>
    <e v="#N/A"/>
    <e v="#N/A"/>
  </r>
  <r>
    <s v="National Fund for Culture"/>
    <n v="63873"/>
    <s v="10 Festival de Cinema Brasileiro de Miami"/>
    <s v="Audiovisual"/>
    <s v="Formação /Pesquisa/Informação"/>
    <x v="3"/>
    <x v="11"/>
    <n v="0"/>
    <x v="5"/>
    <s v="RiodeJaneiro"/>
    <n v="0"/>
    <n v="150000"/>
    <e v="#N/A"/>
    <e v="#N/A"/>
  </r>
  <r>
    <s v="National Fund for Culture"/>
    <n v="61834"/>
    <s v="100 Anos da Filarmônica Minerva - Semana Cultural"/>
    <s v="Integrated Arts"/>
    <s v="Artes Integradas"/>
    <x v="1"/>
    <x v="11"/>
    <n v="0"/>
    <x v="21"/>
    <s v="Bahia"/>
    <n v="0"/>
    <n v="31800"/>
    <e v="#N/A"/>
    <e v="#N/A"/>
  </r>
  <r>
    <s v="National Fund for Culture"/>
    <n v="62056"/>
    <s v="26º Jornada Nacional de Cineclubes "/>
    <s v="Audiovisual"/>
    <s v="Formação /Pesquisa/Informação"/>
    <x v="3"/>
    <x v="11"/>
    <n v="0"/>
    <x v="0"/>
    <s v="RioGrandedoSul"/>
    <n v="0"/>
    <n v="100000"/>
    <e v="#N/A"/>
    <e v="#N/A"/>
  </r>
  <r>
    <s v="National Fund for Culture"/>
    <n v="67433"/>
    <s v="2º Conferencia Brasileira de Capoterapia do DF e entorno"/>
    <s v="Integrated Arts"/>
    <s v="Artes Integradas"/>
    <x v="1"/>
    <x v="11"/>
    <n v="0"/>
    <x v="1"/>
    <s v="DistritoFederal"/>
    <n v="0"/>
    <n v="32711.52"/>
    <e v="#N/A"/>
    <e v="#N/A"/>
  </r>
  <r>
    <s v="National Fund for Culture"/>
    <n v="68004"/>
    <s v="3° Festival de Jovens Realizadores de Audiovisual do Mercosul"/>
    <s v="Audiovisual"/>
    <s v="Formação /Pesquisa/Informação"/>
    <x v="3"/>
    <x v="11"/>
    <n v="0"/>
    <x v="16"/>
    <s v="EspíritoSanto"/>
    <n v="0"/>
    <n v="136000"/>
    <e v="#N/A"/>
    <e v="#N/A"/>
  </r>
  <r>
    <s v="National Fund for Culture"/>
    <n v="65514"/>
    <s v="3° Mostra Internacional de Cinema Negro"/>
    <s v="Audiovisual"/>
    <s v="Formação /Pesquisa/Informação"/>
    <x v="3"/>
    <x v="11"/>
    <n v="0"/>
    <x v="1"/>
    <s v="DistritoFederal"/>
    <n v="0"/>
    <n v="45000"/>
    <e v="#N/A"/>
    <e v="#N/A"/>
  </r>
  <r>
    <s v="National Fund for Culture"/>
    <n v="61484"/>
    <s v="3º Curso Básico de Cinema"/>
    <s v="Audiovisual"/>
    <s v="Formação /Pesquisa/Informação"/>
    <x v="3"/>
    <x v="11"/>
    <n v="0"/>
    <x v="26"/>
    <s v="MatoGrossodoSul"/>
    <n v="0"/>
    <n v="40000"/>
    <e v="#N/A"/>
    <e v="#N/A"/>
  </r>
  <r>
    <s v="National Fund for Culture"/>
    <n v="69825"/>
    <s v="3º Festival de Belém do Cinema Brasileiro"/>
    <s v="Audiovisual"/>
    <s v="Formação /Pesquisa/Informação"/>
    <x v="3"/>
    <x v="11"/>
    <n v="0"/>
    <x v="11"/>
    <s v="Pará"/>
    <n v="0"/>
    <n v="40000"/>
    <e v="#N/A"/>
    <e v="#N/A"/>
  </r>
  <r>
    <s v="National Fund for Culture"/>
    <n v="510263"/>
    <s v="3º Niterói MusiFest Instrumental"/>
    <s v="Music"/>
    <s v="Música Instrumental"/>
    <x v="4"/>
    <x v="11"/>
    <n v="0"/>
    <x v="5"/>
    <s v="RiodeJaneiro"/>
    <n v="0"/>
    <n v="286328"/>
    <e v="#N/A"/>
    <e v="#N/A"/>
  </r>
  <r>
    <s v="National Fund for Culture"/>
    <n v="65975"/>
    <s v="50 Anos de Poesia Concreta: O Projeto Verbivocovisual (Web Site)"/>
    <s v="Audiovisual"/>
    <s v="Multimídia"/>
    <x v="5"/>
    <x v="11"/>
    <n v="0"/>
    <x v="12"/>
    <s v="SãoPaulo"/>
    <n v="0"/>
    <n v="250000"/>
    <e v="#N/A"/>
    <e v="#N/A"/>
  </r>
  <r>
    <s v="National Fund for Culture"/>
    <n v="60794"/>
    <s v="5º Noia - Festival Brasileiro de Audiovisual Universitário._x000d__x000a_"/>
    <s v="Audiovisual"/>
    <s v="Formação /Pesquisa/Informação"/>
    <x v="3"/>
    <x v="11"/>
    <n v="0"/>
    <x v="6"/>
    <s v="Ceará"/>
    <n v="0"/>
    <n v="20000"/>
    <e v="#N/A"/>
    <e v="#N/A"/>
  </r>
  <r>
    <s v="National Fund for Culture"/>
    <n v="64130"/>
    <s v="6° FESTIVAL DE CINEMA BRASILEIRO EM ISRAEL"/>
    <s v="Audiovisual"/>
    <s v="Formação /Pesquisa/Informação"/>
    <x v="3"/>
    <x v="11"/>
    <n v="0"/>
    <x v="5"/>
    <s v="RiodeJaneiro"/>
    <n v="0"/>
    <n v="40000"/>
    <e v="#N/A"/>
    <e v="#N/A"/>
  </r>
  <r>
    <s v="National Fund for Culture"/>
    <n v="61791"/>
    <s v="6º Goiânia Mostra Curtas - Convênio"/>
    <s v="Audiovisual"/>
    <s v="Formação /Pesquisa/Informação"/>
    <x v="3"/>
    <x v="11"/>
    <n v="0"/>
    <x v="14"/>
    <s v="Goiás"/>
    <n v="0"/>
    <n v="50000"/>
    <e v="#N/A"/>
    <e v="#N/A"/>
  </r>
  <r>
    <s v="National Fund for Culture"/>
    <n v="65197"/>
    <s v="8º Um canto para Martin Fierro"/>
    <s v="Integrated Arts"/>
    <s v="Artes Integradas"/>
    <x v="1"/>
    <x v="11"/>
    <n v="0"/>
    <x v="0"/>
    <s v="RioGrandedoSul"/>
    <n v="0"/>
    <n v="154200"/>
    <e v="#N/A"/>
    <e v="#N/A"/>
  </r>
  <r>
    <s v="National Fund for Culture"/>
    <n v="64416"/>
    <s v="A Bossa do Boca"/>
    <s v="Music"/>
    <s v="Música Popular"/>
    <x v="4"/>
    <x v="11"/>
    <n v="0"/>
    <x v="21"/>
    <s v="Bahia"/>
    <n v="0"/>
    <n v="100000"/>
    <e v="#N/A"/>
    <e v="#N/A"/>
  </r>
  <r>
    <s v="National Fund for Culture"/>
    <n v="59246"/>
    <s v="A Coisa - no circuito universitário"/>
    <s v="Performing Arts"/>
    <s v="Teatro"/>
    <x v="0"/>
    <x v="11"/>
    <n v="0"/>
    <x v="21"/>
    <s v="Bahia"/>
    <n v="0"/>
    <n v="63770.53"/>
    <e v="#N/A"/>
    <e v="#N/A"/>
  </r>
  <r>
    <s v="National Fund for Culture"/>
    <n v="63489"/>
    <s v="A Dança como processo de formação cultural"/>
    <s v="Performing Arts"/>
    <s v="Dança"/>
    <x v="3"/>
    <x v="11"/>
    <n v="0"/>
    <x v="19"/>
    <s v="RioGrandedoNorte"/>
    <n v="0"/>
    <n v="10289.98"/>
    <e v="#N/A"/>
    <e v="#N/A"/>
  </r>
  <r>
    <s v="National Fund for Culture"/>
    <n v="611227"/>
    <s v="A Escola Vai ao Cinema 2006 "/>
    <s v="Audiovisual"/>
    <s v="Formação /Pesquisa/Informação"/>
    <x v="3"/>
    <x v="11"/>
    <n v="0"/>
    <x v="12"/>
    <s v="SãoPaulo"/>
    <n v="0"/>
    <n v="101760"/>
    <e v="#N/A"/>
    <e v="#N/A"/>
  </r>
  <r>
    <s v="National Fund for Culture"/>
    <n v="65625"/>
    <s v="A Saga das Bacias"/>
    <s v="Visual Arts"/>
    <s v="Plásticas"/>
    <x v="2"/>
    <x v="11"/>
    <n v="0"/>
    <x v="1"/>
    <s v="DistritoFederal"/>
    <n v="0"/>
    <n v="95201.43"/>
    <e v="#N/A"/>
    <e v="#N/A"/>
  </r>
  <r>
    <s v="National Fund for Culture"/>
    <n v="65607"/>
    <s v="Abertura do Intercambio Cultural Brasil com o 3° Word Gospel Festival"/>
    <s v="Integrated Arts"/>
    <s v="Artes Integradas"/>
    <x v="1"/>
    <x v="11"/>
    <n v="0"/>
    <x v="17"/>
    <s v="Maranhão"/>
    <n v="0"/>
    <n v="600000"/>
    <e v="#N/A"/>
    <e v="#N/A"/>
  </r>
  <r>
    <s v="National Fund for Culture"/>
    <n v="69857"/>
    <s v="Ação Cultural Integrada"/>
    <s v="Integrated Arts"/>
    <s v="Artes Integradas"/>
    <x v="1"/>
    <x v="11"/>
    <n v="0"/>
    <x v="0"/>
    <s v="RioGrandedoSul"/>
    <n v="0"/>
    <n v="44824"/>
    <e v="#N/A"/>
    <e v="#N/A"/>
  </r>
  <r>
    <s v="National Fund for Culture"/>
    <n v="65295"/>
    <s v="ACENDA UMA VELA II"/>
    <s v="Audiovisual"/>
    <s v="Formação /Pesquisa/Informação"/>
    <x v="3"/>
    <x v="11"/>
    <n v="0"/>
    <x v="20"/>
    <s v="Alagoas"/>
    <n v="0"/>
    <n v="30000"/>
    <e v="#N/A"/>
    <e v="#N/A"/>
  </r>
  <r>
    <s v="National Fund for Culture"/>
    <n v="63830"/>
    <s v="Ações de resultados da Mostra de Cinema de Ouro Preto 2006"/>
    <s v="Audiovisual"/>
    <s v="Formação /Pesquisa/Informação"/>
    <x v="3"/>
    <x v="11"/>
    <n v="0"/>
    <x v="3"/>
    <s v="MinasGerais"/>
    <n v="0"/>
    <n v="50000"/>
    <e v="#N/A"/>
    <e v="#N/A"/>
  </r>
  <r>
    <s v="National Fund for Culture"/>
    <n v="65535"/>
    <s v="Adequação e Ampliação da Casa da Cultura"/>
    <s v="Cultural Heritage"/>
    <s v="Arquitetônico"/>
    <x v="0"/>
    <x v="11"/>
    <n v="0"/>
    <x v="12"/>
    <s v="SãoPaulo"/>
    <n v="0"/>
    <n v="380000"/>
    <e v="#N/A"/>
    <e v="#N/A"/>
  </r>
  <r>
    <s v="National Fund for Culture"/>
    <n v="610058"/>
    <s v="Afro En Foco"/>
    <s v="Audiovisual"/>
    <s v="Formação /Pesquisa/Informação"/>
    <x v="3"/>
    <x v="11"/>
    <n v="0"/>
    <x v="5"/>
    <s v="RiodeJaneiro"/>
    <n v="0"/>
    <n v="25000"/>
    <e v="#N/A"/>
    <e v="#N/A"/>
  </r>
  <r>
    <s v="National Fund for Culture"/>
    <n v="65620"/>
    <s v="Agenda 2007 - O Negro na História do Brasil"/>
    <s v="Humanities"/>
    <s v="Edição de Livros"/>
    <x v="4"/>
    <x v="11"/>
    <n v="0"/>
    <x v="21"/>
    <s v="Bahia"/>
    <n v="0"/>
    <n v="52996.78"/>
    <e v="#N/A"/>
    <e v="#N/A"/>
  </r>
  <r>
    <s v="National Fund for Culture"/>
    <n v="66548"/>
    <s v="Agente de Cultura Viva Sou Capaz- Instalação de ponto de cultura a partir da ótica de jovens e adole"/>
    <s v="Integrated Arts"/>
    <s v="Artes Integradas"/>
    <x v="1"/>
    <x v="11"/>
    <n v="0"/>
    <x v="21"/>
    <s v="Bahia"/>
    <n v="0"/>
    <n v="127140"/>
    <e v="#N/A"/>
    <e v="#N/A"/>
  </r>
  <r>
    <s v="National Fund for Culture"/>
    <n v="72623"/>
    <s v="Alecrim Dourado: Cultura Viva nas Escolas"/>
    <s v="Integrated Arts"/>
    <s v="Artes Integradas"/>
    <x v="1"/>
    <x v="11"/>
    <n v="0"/>
    <x v="19"/>
    <s v="RioGrandedoNorte"/>
    <n v="0"/>
    <n v="100000"/>
    <e v="#N/A"/>
    <e v="#N/A"/>
  </r>
  <r>
    <s v="National Fund for Culture"/>
    <n v="65112"/>
    <s v="Amigos da Fé "/>
    <s v="Music"/>
    <s v="Música Popular"/>
    <x v="4"/>
    <x v="11"/>
    <n v="0"/>
    <x v="1"/>
    <s v="DistritoFederal"/>
    <n v="0"/>
    <n v="43200"/>
    <e v="#N/A"/>
    <e v="#N/A"/>
  </r>
  <r>
    <s v="National Fund for Culture"/>
    <n v="65375"/>
    <s v="Ampliação da Casa da Cultura"/>
    <s v="Cultural Heritage"/>
    <s v="Arquitetônico"/>
    <x v="0"/>
    <x v="11"/>
    <n v="0"/>
    <x v="9"/>
    <s v="Paraná"/>
    <n v="0"/>
    <n v="110000"/>
    <e v="#N/A"/>
    <e v="#N/A"/>
  </r>
  <r>
    <s v="National Fund for Culture"/>
    <n v="59481"/>
    <s v="Ampliação do Centro Cultural Melchíades Cardoso"/>
    <s v="Integrated Arts"/>
    <s v="Equipamentos culturais multifuncionais"/>
    <x v="6"/>
    <x v="11"/>
    <n v="0"/>
    <x v="5"/>
    <s v="RiodeJaneiro"/>
    <n v="0"/>
    <n v="215997"/>
    <e v="#N/A"/>
    <e v="#N/A"/>
  </r>
  <r>
    <s v="National Fund for Culture"/>
    <n v="61867"/>
    <s v="Anjos do Picadeiro (V) - Encontro Internacional de Palhaços"/>
    <s v="Integrated Arts"/>
    <s v="Artes Integradas"/>
    <x v="1"/>
    <x v="11"/>
    <n v="0"/>
    <x v="5"/>
    <s v="RiodeJaneiro"/>
    <n v="0"/>
    <n v="209188.4"/>
    <e v="#N/A"/>
    <e v="#N/A"/>
  </r>
  <r>
    <s v="National Fund for Culture"/>
    <n v="64781"/>
    <s v="Apoio a Lista de Debetes Sobre Cinema Brasileiro"/>
    <s v="Audiovisual"/>
    <s v="Formação /Pesquisa/Informação"/>
    <x v="3"/>
    <x v="11"/>
    <n v="0"/>
    <x v="5"/>
    <s v="RiodeJaneiro"/>
    <n v="0"/>
    <n v="35000"/>
    <e v="#N/A"/>
    <e v="#N/A"/>
  </r>
  <r>
    <s v="National Fund for Culture"/>
    <n v="65704"/>
    <s v="Apoio de atividades culturais em Municipios do Estado de Minas Gerais (Emenda)"/>
    <s v="Integrated Arts"/>
    <s v="Artes Integradas"/>
    <x v="1"/>
    <x v="11"/>
    <n v="0"/>
    <x v="3"/>
    <s v="MinasGerais"/>
    <n v="0"/>
    <n v="287009.08"/>
    <e v="#N/A"/>
    <e v="#N/A"/>
  </r>
  <r>
    <s v="National Fund for Culture"/>
    <n v="611058"/>
    <s v="Aprendendo e Ensinando"/>
    <s v="Integrated Arts"/>
    <s v="Artes Integradas"/>
    <x v="1"/>
    <x v="11"/>
    <n v="0"/>
    <x v="3"/>
    <s v="MinasGerais"/>
    <n v="0"/>
    <n v="9700"/>
    <e v="#N/A"/>
    <e v="#N/A"/>
  </r>
  <r>
    <s v="National Fund for Culture"/>
    <n v="65473"/>
    <s v="Aquisição de Computares e Material Permante para a Biblioteca Pública Municipal"/>
    <s v="Humanities"/>
    <s v="Biblioteca"/>
    <x v="3"/>
    <x v="11"/>
    <n v="0"/>
    <x v="12"/>
    <s v="SãoPaulo"/>
    <n v="0"/>
    <n v="20000"/>
    <e v="#N/A"/>
    <e v="#N/A"/>
  </r>
  <r>
    <s v="National Fund for Culture"/>
    <n v="65601"/>
    <s v="Aquisição de Equipamentos "/>
    <s v="Integrated Arts"/>
    <s v="Artes Integradas"/>
    <x v="1"/>
    <x v="11"/>
    <n v="0"/>
    <x v="3"/>
    <s v="MinasGerais"/>
    <n v="0"/>
    <n v="30000"/>
    <e v="#N/A"/>
    <e v="#N/A"/>
  </r>
  <r>
    <s v="National Fund for Culture"/>
    <n v="55103"/>
    <s v="Aquisição de Equipamentos e Materiais Permanentes"/>
    <s v="Integrated Arts"/>
    <s v="Artes Integradas"/>
    <x v="1"/>
    <x v="11"/>
    <n v="0"/>
    <x v="9"/>
    <s v="Paraná"/>
    <n v="0"/>
    <n v="28122"/>
    <e v="#N/A"/>
    <e v="#N/A"/>
  </r>
  <r>
    <s v="National Fund for Culture"/>
    <n v="65786"/>
    <s v="Aquisição de equipamentos para a Casa Cultura"/>
    <s v="Integrated Arts"/>
    <s v="Artes Integradas"/>
    <x v="1"/>
    <x v="11"/>
    <n v="0"/>
    <x v="9"/>
    <s v="Paraná"/>
    <n v="0"/>
    <n v="70000"/>
    <e v="#N/A"/>
    <e v="#N/A"/>
  </r>
  <r>
    <s v="National Fund for Culture"/>
    <n v="66564"/>
    <s v="ARIQUEMES ARTE E VIDA"/>
    <s v="Integrated Arts"/>
    <s v="Artes Integradas"/>
    <x v="1"/>
    <x v="11"/>
    <n v="0"/>
    <x v="23"/>
    <s v="Rondônia"/>
    <n v="0"/>
    <n v="391330"/>
    <e v="#N/A"/>
    <e v="#N/A"/>
  </r>
  <r>
    <s v="National Fund for Culture"/>
    <n v="70045"/>
    <s v="Arte Digital,Trabalho e Cultura"/>
    <s v="Integrated Arts"/>
    <s v="Artes Integradas"/>
    <x v="1"/>
    <x v="11"/>
    <n v="0"/>
    <x v="5"/>
    <s v="RiodeJaneiro"/>
    <n v="0"/>
    <n v="150000"/>
    <e v="#N/A"/>
    <e v="#N/A"/>
  </r>
  <r>
    <s v="National Fund for Culture"/>
    <n v="61107"/>
    <s v="Arte e Cultura na Formação do Homem e da Mulher do Campo Brasileiro"/>
    <s v="Integrated Arts"/>
    <s v="Artes Integradas"/>
    <x v="1"/>
    <x v="11"/>
    <n v="0"/>
    <x v="12"/>
    <s v="SãoPaulo"/>
    <n v="0"/>
    <n v="98522.1"/>
    <e v="#N/A"/>
    <e v="#N/A"/>
  </r>
  <r>
    <s v="National Fund for Culture"/>
    <n v="610447"/>
    <s v="Arte e Educação Musicalização e Canto Coral"/>
    <s v="Integrated Arts"/>
    <s v="Artes Integradas"/>
    <x v="1"/>
    <x v="11"/>
    <n v="0"/>
    <x v="21"/>
    <s v="Bahia"/>
    <n v="0"/>
    <n v="175000"/>
    <e v="#N/A"/>
    <e v="#N/A"/>
  </r>
  <r>
    <s v="National Fund for Culture"/>
    <n v="68828"/>
    <s v="Arte na Praça"/>
    <s v="Integrated Arts"/>
    <s v="Artes Integradas"/>
    <x v="1"/>
    <x v="11"/>
    <n v="0"/>
    <x v="12"/>
    <s v="SãoPaulo"/>
    <n v="0"/>
    <n v="220000"/>
    <e v="#N/A"/>
    <e v="#N/A"/>
  </r>
  <r>
    <s v="National Fund for Culture"/>
    <n v="69865"/>
    <s v="Arte para Todos"/>
    <s v="Integrated Arts"/>
    <s v="Artes Integradas"/>
    <x v="1"/>
    <x v="11"/>
    <n v="0"/>
    <x v="3"/>
    <s v="MinasGerais"/>
    <n v="0"/>
    <n v="99356"/>
    <e v="#N/A"/>
    <e v="#N/A"/>
  </r>
  <r>
    <s v="National Fund for Culture"/>
    <n v="611028"/>
    <s v="Arte para um mundo melhor."/>
    <s v="Integrated Arts"/>
    <s v="Artes Integradas"/>
    <x v="1"/>
    <x v="11"/>
    <n v="0"/>
    <x v="9"/>
    <s v="Paraná"/>
    <n v="0"/>
    <n v="142995.6"/>
    <e v="#N/A"/>
    <e v="#N/A"/>
  </r>
  <r>
    <s v="National Fund for Culture"/>
    <n v="67236"/>
    <s v="Arte Por Toda  Parte"/>
    <s v="Integrated Arts"/>
    <s v="Artes Integradas"/>
    <x v="1"/>
    <x v="11"/>
    <n v="0"/>
    <x v="9"/>
    <s v="Paraná"/>
    <n v="0"/>
    <n v="40000"/>
    <e v="#N/A"/>
    <e v="#N/A"/>
  </r>
  <r>
    <s v="National Fund for Culture"/>
    <n v="66554"/>
    <s v="ARTE SOBRE RODAS"/>
    <s v="Integrated Arts"/>
    <s v="Artes Integradas"/>
    <x v="1"/>
    <x v="11"/>
    <n v="0"/>
    <x v="6"/>
    <s v="Ceará"/>
    <n v="0"/>
    <n v="155000"/>
    <e v="#N/A"/>
    <e v="#N/A"/>
  </r>
  <r>
    <s v="National Fund for Culture"/>
    <n v="59221"/>
    <s v="Artes Integradas"/>
    <s v="Performing Arts"/>
    <s v="Dança"/>
    <x v="3"/>
    <x v="11"/>
    <n v="0"/>
    <x v="2"/>
    <s v="Tocantins"/>
    <n v="0"/>
    <n v="20342.27"/>
    <e v="#N/A"/>
    <e v="#N/A"/>
  </r>
  <r>
    <s v="National Fund for Culture"/>
    <n v="65663"/>
    <s v="ASTI - Associação Teatral de Ipatinga/MG"/>
    <s v="Performing Arts"/>
    <s v="Teatro"/>
    <x v="0"/>
    <x v="11"/>
    <n v="0"/>
    <x v="3"/>
    <s v="MinasGerais"/>
    <n v="0"/>
    <n v="30000"/>
    <e v="#N/A"/>
    <e v="#N/A"/>
  </r>
  <r>
    <s v="National Fund for Culture"/>
    <n v="66120"/>
    <s v="ATIVIDADE DE CULTURA E ARTE DA UNE"/>
    <s v="Integrated Arts"/>
    <s v="Artes Integradas"/>
    <x v="1"/>
    <x v="11"/>
    <n v="0"/>
    <x v="12"/>
    <s v="SãoPaulo"/>
    <n v="0"/>
    <n v="1485805.43"/>
    <e v="#N/A"/>
    <e v="#N/A"/>
  </r>
  <r>
    <s v="National Fund for Culture"/>
    <n v="67195"/>
    <s v="Atividades MAM"/>
    <s v="Integrated Arts"/>
    <s v="Artes Integradas"/>
    <x v="1"/>
    <x v="11"/>
    <n v="0"/>
    <x v="12"/>
    <s v="SãoPaulo"/>
    <n v="0"/>
    <n v="1272734"/>
    <e v="#N/A"/>
    <e v="#N/A"/>
  </r>
  <r>
    <s v="National Fund for Culture"/>
    <n v="62311"/>
    <s v="BHIS III: Belo Horizonte Imagem e Som - 3º Edição"/>
    <s v="Audiovisual"/>
    <s v="Formação /Pesquisa/Informação"/>
    <x v="3"/>
    <x v="11"/>
    <n v="0"/>
    <x v="3"/>
    <s v="MinasGerais"/>
    <n v="0"/>
    <n v="35000"/>
    <e v="#N/A"/>
    <e v="#N/A"/>
  </r>
  <r>
    <s v="National Fund for Culture"/>
    <n v="65955"/>
    <s v="Biblioteca / Centro de Pesquisa América do Sul-Países Arabes"/>
    <s v="Humanities"/>
    <s v="Biblioteca"/>
    <x v="3"/>
    <x v="11"/>
    <n v="0"/>
    <x v="12"/>
    <s v="SãoPaulo"/>
    <n v="0"/>
    <n v="292025.5"/>
    <e v="#N/A"/>
    <e v="#N/A"/>
  </r>
  <r>
    <s v="National Fund for Culture"/>
    <n v="52443"/>
    <s v="Biblioteca para os bairros"/>
    <s v="Humanities"/>
    <s v="Acervo Bibliográfico"/>
    <x v="0"/>
    <x v="11"/>
    <n v="0"/>
    <x v="22"/>
    <s v="SantaCatarina"/>
    <n v="0"/>
    <n v="158346.79999999999"/>
    <e v="#N/A"/>
    <e v="#N/A"/>
  </r>
  <r>
    <s v="National Fund for Culture"/>
    <n v="69588"/>
    <s v="Bienal Favela Festa"/>
    <s v="Integrated Arts"/>
    <s v="Artes Integradas"/>
    <x v="1"/>
    <x v="11"/>
    <n v="0"/>
    <x v="5"/>
    <s v="RiodeJaneiro"/>
    <n v="0"/>
    <n v="100000"/>
    <e v="#N/A"/>
    <e v="#N/A"/>
  </r>
  <r>
    <s v="National Fund for Culture"/>
    <n v="69915"/>
    <s v="BP9/Encontro de Co - produção Brasil - Alemanha"/>
    <s v="Audiovisual"/>
    <s v="Formação /Pesquisa/Informação"/>
    <x v="3"/>
    <x v="11"/>
    <n v="0"/>
    <x v="22"/>
    <s v="SantaCatarina"/>
    <n v="0"/>
    <n v="50000"/>
    <e v="#N/A"/>
    <e v="#N/A"/>
  </r>
  <r>
    <s v="National Fund for Culture"/>
    <n v="54362"/>
    <s v="Brejo Multicultural"/>
    <s v="Integrated Arts"/>
    <s v="Artes Integradas"/>
    <x v="1"/>
    <x v="11"/>
    <n v="0"/>
    <x v="4"/>
    <s v="Pernambuco"/>
    <n v="0"/>
    <n v="110065.12"/>
    <e v="#N/A"/>
    <e v="#N/A"/>
  </r>
  <r>
    <s v="National Fund for Culture"/>
    <n v="63613"/>
    <s v="Canta Beltrão II"/>
    <s v="Music"/>
    <s v="Música Popular"/>
    <x v="4"/>
    <x v="11"/>
    <n v="0"/>
    <x v="9"/>
    <s v="Paraná"/>
    <n v="0"/>
    <n v="60000"/>
    <e v="#N/A"/>
    <e v="#N/A"/>
  </r>
  <r>
    <s v="National Fund for Culture"/>
    <n v="65725"/>
    <s v="Capital Jovem"/>
    <s v="Music"/>
    <s v="Música Popular"/>
    <x v="4"/>
    <x v="11"/>
    <n v="0"/>
    <x v="1"/>
    <s v="DistritoFederal"/>
    <n v="0"/>
    <n v="168253.2"/>
    <e v="#N/A"/>
    <e v="#N/A"/>
  </r>
  <r>
    <s v="National Fund for Culture"/>
    <n v="56781"/>
    <s v="Capoeira Asa Branca"/>
    <s v="Performing Arts"/>
    <s v="Dança"/>
    <x v="3"/>
    <x v="11"/>
    <n v="0"/>
    <x v="9"/>
    <s v="Paraná"/>
    <n v="0"/>
    <n v="93832"/>
    <e v="#N/A"/>
    <e v="#N/A"/>
  </r>
  <r>
    <s v="National Fund for Culture"/>
    <n v="68409"/>
    <s v="Caraíba Cidadã"/>
    <s v="Integrated Arts"/>
    <s v="Artes Integradas"/>
    <x v="1"/>
    <x v="11"/>
    <n v="0"/>
    <x v="14"/>
    <s v="Goiás"/>
    <n v="0"/>
    <n v="149980"/>
    <e v="#N/A"/>
    <e v="#N/A"/>
  </r>
  <r>
    <s v="National Fund for Culture"/>
    <n v="66285"/>
    <s v="Caravana Laborarte - Uma Semana da Arte Popular Maranhenso no Rio de Janeiro"/>
    <s v="Integrated Arts"/>
    <s v="Artes Integradas"/>
    <x v="1"/>
    <x v="11"/>
    <n v="0"/>
    <x v="17"/>
    <s v="Maranhão"/>
    <n v="0"/>
    <n v="53800"/>
    <e v="#N/A"/>
    <e v="#N/A"/>
  </r>
  <r>
    <s v="National Fund for Culture"/>
    <n v="61760"/>
    <s v="Carnaval de Olinda 2006 - Capitalbrasileira da Cultura"/>
    <s v="Integrated Arts"/>
    <s v="Carnaval"/>
    <x v="0"/>
    <x v="11"/>
    <n v="0"/>
    <x v="4"/>
    <s v="Pernambuco"/>
    <n v="0"/>
    <n v="447856"/>
    <e v="#N/A"/>
    <e v="#N/A"/>
  </r>
  <r>
    <s v="National Fund for Culture"/>
    <n v="65634"/>
    <s v="Casa - Grande &amp; Senzala em Quadrinhos"/>
    <s v="Humanities"/>
    <s v="Edição de Livros"/>
    <x v="4"/>
    <x v="11"/>
    <n v="0"/>
    <x v="4"/>
    <s v="Pernambuco"/>
    <n v="0"/>
    <n v="300000"/>
    <e v="#N/A"/>
    <e v="#N/A"/>
  </r>
  <r>
    <s v="National Fund for Culture"/>
    <n v="59867"/>
    <s v="Casa da Cultura"/>
    <s v="Integrated Arts"/>
    <s v="Equipamentos culturais multifuncionais"/>
    <x v="6"/>
    <x v="11"/>
    <n v="0"/>
    <x v="26"/>
    <s v="MatoGrossodoSul"/>
    <n v="0"/>
    <n v="10676.53"/>
    <e v="#N/A"/>
    <e v="#N/A"/>
  </r>
  <r>
    <s v="National Fund for Culture"/>
    <n v="65437"/>
    <s v="Casa da Cultura"/>
    <s v="Cultural Heritage"/>
    <s v="Arquitetônico"/>
    <x v="0"/>
    <x v="11"/>
    <n v="0"/>
    <x v="9"/>
    <s v="Paraná"/>
    <n v="0"/>
    <n v="100000"/>
    <e v="#N/A"/>
    <e v="#N/A"/>
  </r>
  <r>
    <s v="National Fund for Culture"/>
    <n v="67342"/>
    <s v="Casa da Cultura de Prudentópolis"/>
    <s v="Cultural Heritage"/>
    <s v="Arquitetônico"/>
    <x v="0"/>
    <x v="11"/>
    <n v="0"/>
    <x v="9"/>
    <s v="Paraná"/>
    <n v="0"/>
    <n v="110000"/>
    <e v="#N/A"/>
    <e v="#N/A"/>
  </r>
  <r>
    <s v="National Fund for Culture"/>
    <n v="62565"/>
    <s v="Casa da Cultura e Galeria de exposições ESTAÇÃO FERROVIÁRIA"/>
    <s v="Integrated Arts"/>
    <s v="Equipamentos culturais multifuncionais"/>
    <x v="6"/>
    <x v="11"/>
    <n v="0"/>
    <x v="12"/>
    <s v="SãoPaulo"/>
    <n v="0"/>
    <n v="190042.43"/>
    <e v="#N/A"/>
    <e v="#N/A"/>
  </r>
  <r>
    <s v="National Fund for Culture"/>
    <n v="65283"/>
    <s v="Casa Passaporte para a Cultura"/>
    <s v="Humanities"/>
    <s v="Biblioteca"/>
    <x v="3"/>
    <x v="11"/>
    <n v="0"/>
    <x v="9"/>
    <s v="Paraná"/>
    <n v="0"/>
    <n v="99400"/>
    <e v="#N/A"/>
    <e v="#N/A"/>
  </r>
  <r>
    <s v="National Fund for Culture"/>
    <n v="46676"/>
    <s v="Centro cultural"/>
    <s v="Cultural Heritage"/>
    <s v="Arquitetônico"/>
    <x v="0"/>
    <x v="11"/>
    <n v="0"/>
    <x v="26"/>
    <s v="MatoGrossodoSul"/>
    <n v="0"/>
    <n v="194578.16"/>
    <e v="#N/A"/>
    <e v="#N/A"/>
  </r>
  <r>
    <s v="National Fund for Culture"/>
    <n v="64554"/>
    <s v="Centro Cultural"/>
    <s v="Cultural Heritage"/>
    <s v="Arquitetônico"/>
    <x v="0"/>
    <x v="11"/>
    <n v="0"/>
    <x v="14"/>
    <s v="Goiás"/>
    <n v="0"/>
    <n v="200000"/>
    <e v="#N/A"/>
    <e v="#N/A"/>
  </r>
  <r>
    <s v="National Fund for Culture"/>
    <n v="65151"/>
    <s v="Centro Cultural"/>
    <s v="Cultural Heritage"/>
    <s v="Arquitetônico"/>
    <x v="0"/>
    <x v="11"/>
    <n v="0"/>
    <x v="26"/>
    <s v="MatoGrossodoSul"/>
    <n v="0"/>
    <n v="250000"/>
    <e v="#N/A"/>
    <e v="#N/A"/>
  </r>
  <r>
    <s v="National Fund for Culture"/>
    <n v="67243"/>
    <s v="Centro Cultural "/>
    <s v="Cultural Heritage"/>
    <s v="Arquitetônico"/>
    <x v="0"/>
    <x v="11"/>
    <n v="0"/>
    <x v="23"/>
    <s v="Rondônia"/>
    <n v="0"/>
    <n v="200000"/>
    <e v="#N/A"/>
    <e v="#N/A"/>
  </r>
  <r>
    <s v="National Fund for Culture"/>
    <n v="63630"/>
    <s v="Centro de Criatividade"/>
    <s v="Visual Arts"/>
    <s v="Gravura"/>
    <x v="1"/>
    <x v="11"/>
    <n v="0"/>
    <x v="9"/>
    <s v="Paraná"/>
    <n v="0"/>
    <n v="60000"/>
    <e v="#N/A"/>
    <e v="#N/A"/>
  </r>
  <r>
    <s v="National Fund for Culture"/>
    <n v="65379"/>
    <s v="Centro de Documentação Prof. Dr. Luiz Mott"/>
    <s v="Humanities"/>
    <s v="Biblioteca"/>
    <x v="3"/>
    <x v="11"/>
    <n v="0"/>
    <x v="9"/>
    <s v="Paraná"/>
    <n v="0"/>
    <n v="99994"/>
    <e v="#N/A"/>
    <e v="#N/A"/>
  </r>
  <r>
    <s v="National Fund for Culture"/>
    <n v="47032"/>
    <s v="Centro de Ensino Navegantes da Cultura"/>
    <s v="Integrated Arts"/>
    <s v="Artes Integradas"/>
    <x v="1"/>
    <x v="11"/>
    <n v="0"/>
    <x v="5"/>
    <s v="RiodeJaneiro"/>
    <n v="0"/>
    <n v="87679.17"/>
    <e v="#N/A"/>
    <e v="#N/A"/>
  </r>
  <r>
    <s v="National Fund for Culture"/>
    <n v="65378"/>
    <s v="Centros Urbanos de Cultura, Arte, Ciência e Esporte - CUCA's"/>
    <s v="Integrated Arts"/>
    <s v="Artes Integradas"/>
    <x v="1"/>
    <x v="11"/>
    <n v="0"/>
    <x v="6"/>
    <s v="Ceará"/>
    <n v="0"/>
    <n v="5105442.58"/>
    <e v="#N/A"/>
    <e v="#N/A"/>
  </r>
  <r>
    <s v="National Fund for Culture"/>
    <n v="66539"/>
    <s v="Cerâmica do Maranhão - Ponto de Cultura Rosário"/>
    <s v="Integrated Arts"/>
    <s v="Artes Integradas"/>
    <x v="1"/>
    <x v="11"/>
    <n v="0"/>
    <x v="17"/>
    <s v="Maranhão"/>
    <n v="0"/>
    <n v="179643"/>
    <e v="#N/A"/>
    <e v="#N/A"/>
  </r>
  <r>
    <s v="National Fund for Culture"/>
    <n v="66549"/>
    <s v="Cerâmica do Maranhão - Ponto de Cultura São Luis"/>
    <s v="Integrated Arts"/>
    <s v="Artes Integradas"/>
    <x v="1"/>
    <x v="11"/>
    <n v="0"/>
    <x v="17"/>
    <s v="Maranhão"/>
    <n v="0"/>
    <n v="113072"/>
    <e v="#N/A"/>
    <e v="#N/A"/>
  </r>
  <r>
    <s v="National Fund for Culture"/>
    <n v="510045"/>
    <s v="Cidades Imaginadas de Érico Veríssimo"/>
    <s v="Humanities"/>
    <s v="Edição de Livros"/>
    <x v="4"/>
    <x v="11"/>
    <n v="0"/>
    <x v="0"/>
    <s v="RioGrandedoSul"/>
    <n v="0"/>
    <n v="79522.399999999994"/>
    <e v="#N/A"/>
    <e v="#N/A"/>
  </r>
  <r>
    <s v="National Fund for Culture"/>
    <n v="610494"/>
    <s v="CINDERELA.COM.BR"/>
    <s v="Audiovisual"/>
    <s v="Formação /Pesquisa/Informação"/>
    <x v="3"/>
    <x v="11"/>
    <n v="0"/>
    <x v="5"/>
    <s v="RiodeJaneiro"/>
    <n v="0"/>
    <n v="50000"/>
    <e v="#N/A"/>
    <e v="#N/A"/>
  </r>
  <r>
    <s v="National Fund for Culture"/>
    <n v="65402"/>
    <s v="Cine Itinerante - 5° Festival de Cinema  de Varginha"/>
    <s v="Audiovisual"/>
    <s v="Formação /Pesquisa/Informação"/>
    <x v="3"/>
    <x v="11"/>
    <n v="0"/>
    <x v="3"/>
    <s v="MinasGerais"/>
    <n v="0"/>
    <n v="30000"/>
    <e v="#N/A"/>
    <e v="#N/A"/>
  </r>
  <r>
    <s v="National Fund for Culture"/>
    <n v="69011"/>
    <s v="Cineamazônia - Festival de Cinema e Vídeo Ambiental"/>
    <s v="Audiovisual"/>
    <s v="Formação /Pesquisa/Informação"/>
    <x v="3"/>
    <x v="11"/>
    <n v="0"/>
    <x v="23"/>
    <s v="Rondônia"/>
    <n v="0"/>
    <n v="60000"/>
    <e v="#N/A"/>
    <e v="#N/A"/>
  </r>
  <r>
    <s v="National Fund for Culture"/>
    <n v="69346"/>
    <s v="Cinema , Aspirina , e Urubus/ Oscar 2007"/>
    <s v="Audiovisual"/>
    <s v="Formação /Pesquisa/Informação"/>
    <x v="3"/>
    <x v="11"/>
    <n v="0"/>
    <x v="5"/>
    <s v="RiodeJaneiro"/>
    <n v="0"/>
    <n v="200000"/>
    <e v="#N/A"/>
    <e v="#N/A"/>
  </r>
  <r>
    <s v="National Fund for Culture"/>
    <n v="62919"/>
    <s v="Cinema Brasileiro Cannes 2006"/>
    <s v="Audiovisual"/>
    <s v="Formação /Pesquisa/Informação"/>
    <x v="3"/>
    <x v="11"/>
    <n v="0"/>
    <x v="5"/>
    <s v="RiodeJaneiro"/>
    <n v="0"/>
    <n v="50000"/>
    <e v="#N/A"/>
    <e v="#N/A"/>
  </r>
  <r>
    <s v="National Fund for Culture"/>
    <n v="611225"/>
    <s v="Cinema Brasileiro Século XXI "/>
    <s v="Audiovisual"/>
    <s v="Formação /Pesquisa/Informação"/>
    <x v="3"/>
    <x v="11"/>
    <n v="0"/>
    <x v="12"/>
    <s v="SãoPaulo"/>
    <n v="0"/>
    <n v="50000"/>
    <e v="#N/A"/>
    <e v="#N/A"/>
  </r>
  <r>
    <s v="National Fund for Culture"/>
    <n v="68501"/>
    <s v="CINEMA NA PRAÇA - 16° CINE CEARÁ"/>
    <s v="Audiovisual"/>
    <s v="Formação /Pesquisa/Informação"/>
    <x v="3"/>
    <x v="11"/>
    <n v="0"/>
    <x v="6"/>
    <s v="Ceará"/>
    <n v="0"/>
    <n v="50000"/>
    <e v="#N/A"/>
    <e v="#N/A"/>
  </r>
  <r>
    <s v="National Fund for Culture"/>
    <n v="610919"/>
    <s v="Cinema Une em Movimento"/>
    <s v="Audiovisual"/>
    <s v="Formação /Pesquisa/Informação"/>
    <x v="3"/>
    <x v="11"/>
    <n v="0"/>
    <x v="18"/>
    <s v="MatoGrosso"/>
    <n v="0"/>
    <n v="436783"/>
    <e v="#N/A"/>
    <e v="#N/A"/>
  </r>
  <r>
    <s v="National Fund for Culture"/>
    <n v="63786"/>
    <s v="CineVale em Movimento"/>
    <s v="Audiovisual"/>
    <s v="Formação /Pesquisa/Informação"/>
    <x v="3"/>
    <x v="11"/>
    <n v="0"/>
    <x v="12"/>
    <s v="SãoPaulo"/>
    <n v="0"/>
    <n v="20000"/>
    <e v="#N/A"/>
    <e v="#N/A"/>
  </r>
  <r>
    <s v="National Fund for Culture"/>
    <n v="70048"/>
    <s v="Circo: Arte e Comunicação a Serviço da Cidadania"/>
    <s v="Integrated Arts"/>
    <s v="Artes Integradas"/>
    <x v="1"/>
    <x v="11"/>
    <n v="0"/>
    <x v="3"/>
    <s v="MinasGerais"/>
    <n v="0"/>
    <n v="145000"/>
    <e v="#N/A"/>
    <e v="#N/A"/>
  </r>
  <r>
    <s v="National Fund for Culture"/>
    <n v="62067"/>
    <s v="Circuito de Quadrilhas juninas do Distrito Federal e Entorno - Versão 2006 (VI)"/>
    <s v="Integrated Arts"/>
    <s v="Artes Integradas"/>
    <x v="1"/>
    <x v="11"/>
    <n v="0"/>
    <x v="1"/>
    <s v="DistritoFederal"/>
    <n v="0"/>
    <n v="118532.73"/>
    <e v="#N/A"/>
    <e v="#N/A"/>
  </r>
  <r>
    <s v="National Fund for Culture"/>
    <n v="65749"/>
    <s v="Circuito Nordestino de Cultura em BrasÃ­lia"/>
    <s v="Integrated Arts"/>
    <s v="Artes Integradas"/>
    <x v="1"/>
    <x v="11"/>
    <n v="0"/>
    <x v="1"/>
    <s v="DistritoFederal"/>
    <n v="0"/>
    <n v="105524.8"/>
    <e v="#N/A"/>
    <e v="#N/A"/>
  </r>
  <r>
    <s v="National Fund for Culture"/>
    <n v="65791"/>
    <s v="Circuito Popular de Teatro - Projeto de Difusão do Teatro Fábrica São Paulo"/>
    <s v="Performing Arts"/>
    <s v="Teatro"/>
    <x v="0"/>
    <x v="11"/>
    <n v="0"/>
    <x v="12"/>
    <s v="SãoPaulo"/>
    <n v="0"/>
    <n v="196300"/>
    <e v="#N/A"/>
    <e v="#N/A"/>
  </r>
  <r>
    <s v="National Fund for Culture"/>
    <n v="67434"/>
    <s v="Circulando"/>
    <s v="Performing Arts"/>
    <s v="Teatro"/>
    <x v="0"/>
    <x v="11"/>
    <n v="0"/>
    <x v="1"/>
    <s v="DistritoFederal"/>
    <n v="0"/>
    <n v="50000"/>
    <e v="#N/A"/>
    <e v="#N/A"/>
  </r>
  <r>
    <s v="National Fund for Culture"/>
    <n v="66986"/>
    <s v="Climatização do Museu Casa do Pontal"/>
    <s v="Cultural Heritage"/>
    <s v="Museu"/>
    <x v="2"/>
    <x v="11"/>
    <n v="0"/>
    <x v="5"/>
    <s v="RiodeJaneiro"/>
    <n v="0"/>
    <n v="170000"/>
    <e v="#N/A"/>
    <e v="#N/A"/>
  </r>
  <r>
    <s v="National Fund for Culture"/>
    <n v="68915"/>
    <s v="Com o Pé na Cultura"/>
    <s v="Integrated Arts"/>
    <s v="Artes Integradas"/>
    <x v="1"/>
    <x v="11"/>
    <n v="0"/>
    <x v="12"/>
    <s v="SãoPaulo"/>
    <n v="0"/>
    <n v="150000"/>
    <e v="#N/A"/>
    <e v="#N/A"/>
  </r>
  <r>
    <s v="National Fund for Culture"/>
    <n v="65774"/>
    <s v="Complementação das Obras de Implantação do Quadrilhódromo"/>
    <s v="Cultural Heritage"/>
    <s v="Arquitetônico"/>
    <x v="0"/>
    <x v="11"/>
    <n v="0"/>
    <x v="25"/>
    <s v="Acre"/>
    <n v="0"/>
    <n v="100000"/>
    <e v="#N/A"/>
    <e v="#N/A"/>
  </r>
  <r>
    <s v="National Fund for Culture"/>
    <n v="65581"/>
    <s v="Congo Arte no Carnaval de Congo de Roda D'adua"/>
    <s v="Integrated Arts"/>
    <s v="Artes Integradas"/>
    <x v="1"/>
    <x v="11"/>
    <n v="0"/>
    <x v="16"/>
    <s v="EspíritoSanto"/>
    <n v="0"/>
    <n v="30000"/>
    <e v="#N/A"/>
    <e v="#N/A"/>
  </r>
  <r>
    <s v="National Fund for Culture"/>
    <n v="65881"/>
    <s v="Conservação e Preservação dos Sítios Arqueológicos dos Altos da Chapada do Patrimônio Cultural "/>
    <s v="Cultural Heritage"/>
    <s v="Arqueológico"/>
    <x v="4"/>
    <x v="11"/>
    <n v="0"/>
    <x v="10"/>
    <s v="Piauí"/>
    <n v="0"/>
    <n v="349970"/>
    <e v="#N/A"/>
    <e v="#N/A"/>
  </r>
  <r>
    <s v="National Fund for Culture"/>
    <n v="65265"/>
    <s v="Construção Biblioteca Municipal"/>
    <s v="Cultural Heritage"/>
    <s v="Arquitetônico"/>
    <x v="0"/>
    <x v="11"/>
    <n v="0"/>
    <x v="9"/>
    <s v="Paraná"/>
    <n v="0"/>
    <n v="40767.93"/>
    <e v="#N/A"/>
    <e v="#N/A"/>
  </r>
  <r>
    <s v="National Fund for Culture"/>
    <n v="610400"/>
    <s v="Construção Biblioteca Pública do Município de Mira Estrela"/>
    <s v="Cultural Heritage"/>
    <s v="Arquitetônico"/>
    <x v="0"/>
    <x v="11"/>
    <n v="0"/>
    <x v="12"/>
    <s v="SãoPaulo"/>
    <n v="0"/>
    <n v="80000"/>
    <e v="#N/A"/>
    <e v="#N/A"/>
  </r>
  <r>
    <s v="National Fund for Culture"/>
    <n v="65792"/>
    <s v="Construção da 2º etapa do Anfiteatro do Cordeiro de Farias"/>
    <s v="Cultural Heritage"/>
    <s v="Arquitetônico"/>
    <x v="0"/>
    <x v="11"/>
    <n v="0"/>
    <x v="23"/>
    <s v="Rondônia"/>
    <n v="0"/>
    <n v="81600.03"/>
    <e v="#N/A"/>
    <e v="#N/A"/>
  </r>
  <r>
    <s v="National Fund for Culture"/>
    <n v="65684"/>
    <s v="Construção da Bioblioteca Municipal de Rolim de Moura/RO"/>
    <s v="Cultural Heritage"/>
    <s v="Arquitetônico"/>
    <x v="0"/>
    <x v="11"/>
    <n v="0"/>
    <x v="23"/>
    <s v="Rondônia"/>
    <n v="0"/>
    <n v="150000"/>
    <e v="#N/A"/>
    <e v="#N/A"/>
  </r>
  <r>
    <s v="National Fund for Culture"/>
    <n v="65218"/>
    <s v="Construção da Casa da Cultura de Planaltina do Paraná"/>
    <s v="Cultural Heritage"/>
    <s v="Arquitetônico"/>
    <x v="0"/>
    <x v="11"/>
    <n v="0"/>
    <x v="9"/>
    <s v="Paraná"/>
    <n v="0"/>
    <n v="110000"/>
    <e v="#N/A"/>
    <e v="#N/A"/>
  </r>
  <r>
    <s v="National Fund for Culture"/>
    <n v="65653"/>
    <s v="Construção da Casa de Cultura Municipal"/>
    <s v="Cultural Heritage"/>
    <s v="Arquitetônico"/>
    <x v="0"/>
    <x v="11"/>
    <n v="0"/>
    <x v="0"/>
    <s v="RioGrandedoSul"/>
    <n v="0"/>
    <n v="290000"/>
    <e v="#N/A"/>
    <e v="#N/A"/>
  </r>
  <r>
    <s v="National Fund for Culture"/>
    <n v="65745"/>
    <s v="Construção da sala - Heitor Villa Lobos"/>
    <s v="Cultural Heritage"/>
    <s v="Arquitetônico"/>
    <x v="0"/>
    <x v="11"/>
    <n v="0"/>
    <x v="12"/>
    <s v="SãoPaulo"/>
    <n v="0"/>
    <n v="20000"/>
    <e v="#N/A"/>
    <e v="#N/A"/>
  </r>
  <r>
    <s v="National Fund for Culture"/>
    <n v="63125"/>
    <s v="Construção de Biblioteca Pública"/>
    <s v="Cultural Heritage"/>
    <s v="Arquitetônico"/>
    <x v="0"/>
    <x v="11"/>
    <n v="0"/>
    <x v="15"/>
    <s v="Amazonas"/>
    <n v="0"/>
    <n v="300000"/>
    <e v="#N/A"/>
    <e v="#N/A"/>
  </r>
  <r>
    <s v="National Fund for Culture"/>
    <n v="65781"/>
    <s v="Construção de Centro Cultural"/>
    <s v="Cultural Heritage"/>
    <s v="Arquitetônico"/>
    <x v="0"/>
    <x v="11"/>
    <n v="0"/>
    <x v="9"/>
    <s v="Paraná"/>
    <n v="0"/>
    <n v="80000"/>
    <e v="#N/A"/>
    <e v="#N/A"/>
  </r>
  <r>
    <s v="National Fund for Culture"/>
    <n v="65780"/>
    <s v="Construção de Centro Cultural e Social"/>
    <s v="Cultural Heritage"/>
    <s v="Arquitetônico"/>
    <x v="0"/>
    <x v="11"/>
    <n v="0"/>
    <x v="0"/>
    <s v="RioGrandedoSul"/>
    <n v="0"/>
    <n v="40000"/>
    <e v="#N/A"/>
    <e v="#N/A"/>
  </r>
  <r>
    <s v="National Fund for Culture"/>
    <n v="65752"/>
    <s v="Construção de um Centro Cultural"/>
    <s v="Integrated Arts"/>
    <s v="Artes Integradas"/>
    <x v="1"/>
    <x v="11"/>
    <n v="0"/>
    <x v="18"/>
    <s v="MatoGrosso"/>
    <n v="0"/>
    <n v="200000"/>
    <e v="#N/A"/>
    <e v="#N/A"/>
  </r>
  <r>
    <s v="National Fund for Culture"/>
    <n v="65787"/>
    <s v="Construção de um Centro Cultural"/>
    <s v="Cultural Heritage"/>
    <s v="Arquitetônico"/>
    <x v="0"/>
    <x v="11"/>
    <n v="0"/>
    <x v="18"/>
    <s v="MatoGrosso"/>
    <n v="0"/>
    <n v="197959.15"/>
    <e v="#N/A"/>
    <e v="#N/A"/>
  </r>
  <r>
    <s v="National Fund for Culture"/>
    <n v="66715"/>
    <s v="Construção de um Centro Cultural"/>
    <s v="Cultural Heritage"/>
    <s v="Arquitetônico"/>
    <x v="0"/>
    <x v="11"/>
    <n v="0"/>
    <x v="18"/>
    <s v="MatoGrosso"/>
    <n v="0"/>
    <n v="200000"/>
    <e v="#N/A"/>
    <e v="#N/A"/>
  </r>
  <r>
    <s v="National Fund for Culture"/>
    <n v="65631"/>
    <s v="Construção de um Centro Cultural "/>
    <s v="Cultural Heritage"/>
    <s v="Arquitetônico"/>
    <x v="0"/>
    <x v="11"/>
    <n v="0"/>
    <x v="12"/>
    <s v="SãoPaulo"/>
    <n v="0"/>
    <n v="93940"/>
    <e v="#N/A"/>
    <e v="#N/A"/>
  </r>
  <r>
    <s v="National Fund for Culture"/>
    <n v="63530"/>
    <s v="Construção de Um Centro Cultural 2° etapa"/>
    <s v="Cultural Heritage"/>
    <s v="Arquitetônico"/>
    <x v="0"/>
    <x v="11"/>
    <n v="0"/>
    <x v="0"/>
    <s v="RioGrandedoSul"/>
    <n v="0"/>
    <n v="210000"/>
    <e v="#N/A"/>
    <e v="#N/A"/>
  </r>
  <r>
    <s v="National Fund for Culture"/>
    <n v="65711"/>
    <s v="Construção de um Centro de Artes e Cultura (Emenda)_x000d__x000a_"/>
    <s v="Cultural Heritage"/>
    <s v="Arquitetônico"/>
    <x v="0"/>
    <x v="11"/>
    <n v="0"/>
    <x v="6"/>
    <s v="Ceará"/>
    <n v="0"/>
    <n v="90000"/>
    <e v="#N/A"/>
    <e v="#N/A"/>
  </r>
  <r>
    <s v="National Fund for Culture"/>
    <n v="62112"/>
    <s v="Construção do Centro Cultural "/>
    <s v="Cultural Heritage"/>
    <s v="Arquitetônico"/>
    <x v="0"/>
    <x v="11"/>
    <n v="0"/>
    <x v="0"/>
    <s v="RioGrandedoSul"/>
    <n v="0"/>
    <n v="180194.82"/>
    <e v="#N/A"/>
    <e v="#N/A"/>
  </r>
  <r>
    <s v="National Fund for Culture"/>
    <n v="68358"/>
    <s v="Construção do Centro Cultural de Brejetuba"/>
    <s v="Cultural Heritage"/>
    <s v="Arquitetônico"/>
    <x v="0"/>
    <x v="11"/>
    <n v="0"/>
    <x v="16"/>
    <s v="EspíritoSanto"/>
    <n v="0"/>
    <n v="100000"/>
    <e v="#N/A"/>
    <e v="#N/A"/>
  </r>
  <r>
    <s v="National Fund for Culture"/>
    <n v="54085"/>
    <s v="Construção do Centro Cultural de Estrela"/>
    <s v="Cultural Heritage"/>
    <s v="Arquitetônico"/>
    <x v="0"/>
    <x v="11"/>
    <n v="0"/>
    <x v="0"/>
    <s v="RioGrandedoSul"/>
    <n v="0"/>
    <n v="300000"/>
    <e v="#N/A"/>
    <e v="#N/A"/>
  </r>
  <r>
    <s v="National Fund for Culture"/>
    <n v="65614"/>
    <s v="Construção do Teatro Municipal de Santana"/>
    <s v="Cultural Heritage"/>
    <s v="Arquitetônico"/>
    <x v="0"/>
    <x v="11"/>
    <n v="0"/>
    <x v="13"/>
    <s v="Amapá"/>
    <n v="0"/>
    <n v="2787097.96"/>
    <e v="#N/A"/>
    <e v="#N/A"/>
  </r>
  <r>
    <s v="National Fund for Culture"/>
    <n v="610306"/>
    <s v="CONVÊNIO TEMPO GLAUBER III"/>
    <s v="Audiovisual"/>
    <s v="Formação /Pesquisa/Informação"/>
    <x v="3"/>
    <x v="11"/>
    <n v="0"/>
    <x v="5"/>
    <s v="RiodeJaneiro"/>
    <n v="0"/>
    <n v="121300"/>
    <e v="#N/A"/>
    <e v="#N/A"/>
  </r>
  <r>
    <s v="National Fund for Culture"/>
    <n v="65960"/>
    <s v="CORREDOR DA CULTURA"/>
    <s v="Integrated Arts"/>
    <s v="Artes Integradas"/>
    <x v="1"/>
    <x v="11"/>
    <n v="0"/>
    <x v="20"/>
    <s v="Alagoas"/>
    <n v="0"/>
    <n v="155000"/>
    <e v="#N/A"/>
    <e v="#N/A"/>
  </r>
  <r>
    <s v="National Fund for Culture"/>
    <n v="65236"/>
    <s v="Costrução de uma Casa de Cultura em Marau - 2ª Etapa_x000d__x000a_"/>
    <s v="Cultural Heritage"/>
    <s v="Arquitetônico"/>
    <x v="0"/>
    <x v="11"/>
    <n v="0"/>
    <x v="0"/>
    <s v="RioGrandedoSul"/>
    <n v="0"/>
    <n v="300000"/>
    <e v="#N/A"/>
    <e v="#N/A"/>
  </r>
  <r>
    <s v="National Fund for Culture"/>
    <n v="66570"/>
    <s v="CRESCENDO JUNTOS- TABOÃO ARTE, CULTURA, MEMÓRIA E CIDADANIA"/>
    <s v="Integrated Arts"/>
    <s v="Artes Integradas"/>
    <x v="1"/>
    <x v="11"/>
    <n v="0"/>
    <x v="12"/>
    <s v="SãoPaulo"/>
    <n v="0"/>
    <n v="250000"/>
    <e v="#N/A"/>
    <e v="#N/A"/>
  </r>
  <r>
    <s v="National Fund for Culture"/>
    <n v="65880"/>
    <s v="Cultura Diferente"/>
    <s v="Integrated Arts"/>
    <s v="Artes Integradas"/>
    <x v="1"/>
    <x v="11"/>
    <n v="0"/>
    <x v="4"/>
    <s v="Pernambuco"/>
    <n v="0"/>
    <n v="70000"/>
    <e v="#N/A"/>
    <e v="#N/A"/>
  </r>
  <r>
    <s v="National Fund for Culture"/>
    <n v="64872"/>
    <s v="Cultura e Cidadania"/>
    <s v="Music"/>
    <s v="Música Popular"/>
    <x v="4"/>
    <x v="11"/>
    <n v="0"/>
    <x v="12"/>
    <s v="SãoPaulo"/>
    <n v="0"/>
    <n v="80000"/>
    <e v="#N/A"/>
    <e v="#N/A"/>
  </r>
  <r>
    <s v="National Fund for Culture"/>
    <n v="67217"/>
    <s v="Cultura e Cidadania "/>
    <s v="Integrated Arts"/>
    <s v="Artes Integradas"/>
    <x v="1"/>
    <x v="11"/>
    <n v="0"/>
    <x v="13"/>
    <s v="Amapá"/>
    <n v="0"/>
    <n v="180000"/>
    <e v="#N/A"/>
    <e v="#N/A"/>
  </r>
  <r>
    <s v="National Fund for Culture"/>
    <n v="66938"/>
    <s v="Cultura e Protagonismo Juvenil"/>
    <s v="Integrated Arts"/>
    <s v="Artes Integradas"/>
    <x v="1"/>
    <x v="11"/>
    <n v="0"/>
    <x v="19"/>
    <s v="RioGrandedoNorte"/>
    <n v="0"/>
    <n v="60000"/>
    <e v="#N/A"/>
    <e v="#N/A"/>
  </r>
  <r>
    <s v="National Fund for Culture"/>
    <n v="67569"/>
    <s v="Curso de Cinema e vídeo ABDC / AC - Usina de Arte"/>
    <s v="Audiovisual"/>
    <s v="Formação /Pesquisa/Informação"/>
    <x v="3"/>
    <x v="11"/>
    <n v="0"/>
    <x v="25"/>
    <s v="Acre"/>
    <n v="0"/>
    <n v="50000"/>
    <e v="#N/A"/>
    <e v="#N/A"/>
  </r>
  <r>
    <s v="National Fund for Culture"/>
    <n v="63700"/>
    <s v="Curso de Formação Rede Olhar Brasil - Fortaleza / Ceará"/>
    <s v="Audiovisual"/>
    <s v="Formação /Pesquisa/Informação"/>
    <x v="3"/>
    <x v="11"/>
    <n v="0"/>
    <x v="6"/>
    <s v="Ceará"/>
    <n v="0"/>
    <n v="100000"/>
    <e v="#N/A"/>
    <e v="#N/A"/>
  </r>
  <r>
    <s v="National Fund for Culture"/>
    <n v="59519"/>
    <s v="Dança Popular do Tocantins (Povo de um lugar chamado Tocantins)"/>
    <s v="Integrated Arts"/>
    <s v="Artes Integradas"/>
    <x v="1"/>
    <x v="11"/>
    <n v="0"/>
    <x v="2"/>
    <s v="Tocantins"/>
    <n v="0"/>
    <n v="88697.3"/>
    <e v="#N/A"/>
    <e v="#N/A"/>
  </r>
  <r>
    <s v="National Fund for Culture"/>
    <n v="68424"/>
    <s v="De Barro e Trança"/>
    <s v="Integrated Arts"/>
    <s v="Artes Integradas"/>
    <x v="1"/>
    <x v="11"/>
    <n v="0"/>
    <x v="12"/>
    <s v="SãoPaulo"/>
    <n v="0"/>
    <n v="165000"/>
    <e v="#N/A"/>
    <e v="#N/A"/>
  </r>
  <r>
    <s v="National Fund for Culture"/>
    <n v="64091"/>
    <s v="Desfile de Moda Africana com Meninos e Meninas de São Sebastião-DF"/>
    <s v="Integrated Arts"/>
    <s v="Artes Integradas"/>
    <x v="1"/>
    <x v="11"/>
    <n v="0"/>
    <x v="1"/>
    <s v="DistritoFederal"/>
    <n v="0"/>
    <n v="50000"/>
    <e v="#N/A"/>
    <e v="#N/A"/>
  </r>
  <r>
    <s v="National Fund for Culture"/>
    <n v="610816"/>
    <s v="Dia do Samba - Tributo a Dorival Caymmi "/>
    <s v="Music"/>
    <s v="Música Popular"/>
    <x v="4"/>
    <x v="11"/>
    <n v="0"/>
    <x v="21"/>
    <s v="Bahia"/>
    <n v="0"/>
    <n v="170437.2"/>
    <e v="#N/A"/>
    <e v="#N/A"/>
  </r>
  <r>
    <s v="National Fund for Culture"/>
    <n v="68610"/>
    <s v="Dia Internacional da Animação"/>
    <s v="Audiovisual"/>
    <s v="Formação /Pesquisa/Informação"/>
    <x v="3"/>
    <x v="11"/>
    <n v="0"/>
    <x v="5"/>
    <s v="RiodeJaneiro"/>
    <n v="0"/>
    <n v="40000"/>
    <e v="#N/A"/>
    <e v="#N/A"/>
  </r>
  <r>
    <s v="National Fund for Culture"/>
    <n v="69585"/>
    <s v="Difusão do Cinema Brasileiro"/>
    <s v="Audiovisual"/>
    <s v="Formação /Pesquisa/Informação"/>
    <x v="3"/>
    <x v="11"/>
    <n v="0"/>
    <x v="12"/>
    <s v="SãoPaulo"/>
    <n v="0"/>
    <n v="100000"/>
    <e v="#N/A"/>
    <e v="#N/A"/>
  </r>
  <r>
    <s v="National Fund for Culture"/>
    <n v="65185"/>
    <s v="EDITAL  GLTB/2006 - 5ª Parada GLBT de Sergipe/4º Circuito"/>
    <s v="Integrated Arts"/>
    <s v="Artes Integradas"/>
    <x v="1"/>
    <x v="11"/>
    <n v="0"/>
    <x v="7"/>
    <s v="Sergipe"/>
    <n v="0"/>
    <n v="25000"/>
    <e v="#N/A"/>
    <e v="#N/A"/>
  </r>
  <r>
    <s v="National Fund for Culture"/>
    <n v="65214"/>
    <s v="EDITAL  GLTB/2006 - II Parada do Orgulho GLBT - Manacapuru com Orgulho e sem Homofobia 2006"/>
    <s v="Integrated Arts"/>
    <s v="Artes Integradas"/>
    <x v="1"/>
    <x v="11"/>
    <n v="0"/>
    <x v="15"/>
    <s v="Amazonas"/>
    <n v="0"/>
    <n v="15000"/>
    <e v="#N/A"/>
    <e v="#N/A"/>
  </r>
  <r>
    <s v="National Fund for Culture"/>
    <n v="65255"/>
    <s v="EDITAL GLTB  2006 - Cultura Lésbica no Rio de Janeiro"/>
    <s v="Integrated Arts"/>
    <s v="Artes Integradas"/>
    <x v="1"/>
    <x v="11"/>
    <n v="0"/>
    <x v="5"/>
    <s v="RiodeJaneiro"/>
    <n v="0"/>
    <n v="20000"/>
    <e v="#N/A"/>
    <e v="#N/A"/>
  </r>
  <r>
    <s v="National Fund for Culture"/>
    <n v="65169"/>
    <s v="EDITAL GLTB / 2006 - VII Parada Pela Diversidade Sexual do Ceará"/>
    <s v="Integrated Arts"/>
    <s v="Artes Integradas"/>
    <x v="1"/>
    <x v="11"/>
    <n v="0"/>
    <x v="6"/>
    <s v="Ceará"/>
    <n v="0"/>
    <n v="10000"/>
    <e v="#N/A"/>
    <e v="#N/A"/>
  </r>
  <r>
    <s v="National Fund for Culture"/>
    <n v="65291"/>
    <s v="EDITAL GLTB 2006 - Celebração à Diversidade"/>
    <s v="Integrated Arts"/>
    <s v="Artes Integradas"/>
    <x v="1"/>
    <x v="11"/>
    <n v="0"/>
    <x v="13"/>
    <s v="Amapá"/>
    <n v="0"/>
    <n v="10000"/>
    <e v="#N/A"/>
    <e v="#N/A"/>
  </r>
  <r>
    <s v="National Fund for Culture"/>
    <n v="65256"/>
    <s v="EDITAL GLTB 2006 - Comemoração do Orgulho GLBT do Espírito Santo"/>
    <s v="Integrated Arts"/>
    <s v="Artes Integradas"/>
    <x v="1"/>
    <x v="11"/>
    <n v="0"/>
    <x v="16"/>
    <s v="EspíritoSanto"/>
    <n v="0"/>
    <n v="20000"/>
    <e v="#N/A"/>
    <e v="#N/A"/>
  </r>
  <r>
    <s v="National Fund for Culture"/>
    <n v="65421"/>
    <s v="EDITAL GLTB 2006 - Festival Nacional de Música &quot;Mulheres Cantam Mulheres&quot;"/>
    <s v="Integrated Arts"/>
    <s v="Artes Integradas"/>
    <x v="1"/>
    <x v="11"/>
    <n v="0"/>
    <x v="8"/>
    <s v="Paraíba"/>
    <n v="0"/>
    <n v="20000"/>
    <e v="#N/A"/>
    <e v="#N/A"/>
  </r>
  <r>
    <s v="National Fund for Culture"/>
    <n v="65167"/>
    <s v="EDITAL GLTB 2006 - II Congresso da ABGLT e 1º Festival de Cultura GLTB de Maceió"/>
    <s v="Integrated Arts"/>
    <s v="Artes Integradas"/>
    <x v="1"/>
    <x v="11"/>
    <n v="0"/>
    <x v="20"/>
    <s v="Alagoas"/>
    <n v="0"/>
    <n v="50000"/>
    <e v="#N/A"/>
    <e v="#N/A"/>
  </r>
  <r>
    <s v="National Fund for Culture"/>
    <n v="65233"/>
    <s v="EDITAL GLTB 2006 - II Parada da Diversidade Cultural de Anápolis"/>
    <s v="Integrated Arts"/>
    <s v="Artes Integradas"/>
    <x v="1"/>
    <x v="11"/>
    <n v="0"/>
    <x v="14"/>
    <s v="Goiás"/>
    <n v="0"/>
    <n v="10000"/>
    <e v="#N/A"/>
    <e v="#N/A"/>
  </r>
  <r>
    <s v="National Fund for Culture"/>
    <n v="65037"/>
    <s v="EDITAL GLTB 2006 - Parada do Orgulho GLTB de Porto Alegre 2006"/>
    <s v="Integrated Arts"/>
    <s v="Artes Integradas"/>
    <x v="1"/>
    <x v="11"/>
    <n v="0"/>
    <x v="0"/>
    <s v="RioGrandedoSul"/>
    <n v="0"/>
    <n v="20000"/>
    <e v="#N/A"/>
    <e v="#N/A"/>
  </r>
  <r>
    <s v="National Fund for Culture"/>
    <n v="65071"/>
    <s v="EDITAL GLTB 2006 - V Parada GLTB Belém Pará"/>
    <s v="Integrated Arts"/>
    <s v="Artes Integradas"/>
    <x v="1"/>
    <x v="11"/>
    <n v="0"/>
    <x v="11"/>
    <s v="Pará"/>
    <n v="0"/>
    <n v="25000"/>
    <e v="#N/A"/>
    <e v="#N/A"/>
  </r>
  <r>
    <s v="National Fund for Culture"/>
    <n v="65049"/>
    <s v="EDITAL GLTB 2006 - Visibilidade Lésbica em Terminais Eletrônicos"/>
    <s v="Integrated Arts"/>
    <s v="Artes Integradas"/>
    <x v="1"/>
    <x v="11"/>
    <n v="0"/>
    <x v="12"/>
    <s v="SãoPaulo"/>
    <n v="0"/>
    <n v="20000"/>
    <e v="#N/A"/>
    <e v="#N/A"/>
  </r>
  <r>
    <s v="National Fund for Culture"/>
    <n v="65202"/>
    <s v="EDITAL GLTB/2006 -  Universidade Fora do Armário"/>
    <s v="Integrated Arts"/>
    <s v="Artes Integradas"/>
    <x v="1"/>
    <x v="11"/>
    <n v="0"/>
    <x v="12"/>
    <s v="SãoPaulo"/>
    <n v="0"/>
    <n v="37500"/>
    <e v="#N/A"/>
    <e v="#N/A"/>
  </r>
  <r>
    <s v="National Fund for Culture"/>
    <n v="65177"/>
    <s v="EDITAL GLTB/2006 - 10ª Parada Livre 2006"/>
    <s v="Integrated Arts"/>
    <s v="Artes Integradas"/>
    <x v="1"/>
    <x v="11"/>
    <n v="0"/>
    <x v="0"/>
    <s v="RioGrandedoSul"/>
    <n v="0"/>
    <n v="20000"/>
    <e v="#N/A"/>
    <e v="#N/A"/>
  </r>
  <r>
    <s v="National Fund for Culture"/>
    <n v="65108"/>
    <s v="EDITAL GLTB/2006 - 1ª Parada de Orgulho GLTTB da Região do Entorno Sul do DF"/>
    <s v="Integrated Arts"/>
    <s v="Artes Integradas"/>
    <x v="1"/>
    <x v="11"/>
    <n v="0"/>
    <x v="14"/>
    <s v="Goiás"/>
    <n v="0"/>
    <n v="10000"/>
    <e v="#N/A"/>
    <e v="#N/A"/>
  </r>
  <r>
    <s v="National Fund for Culture"/>
    <n v="65278"/>
    <s v="EDITAL GLTB/2006 - 2ª Parada GLTB e 1º Final de Semana do Orgulho de Nova Friburgo e Região Serrana"/>
    <s v="Integrated Arts"/>
    <s v="Artes Integradas"/>
    <x v="1"/>
    <x v="11"/>
    <n v="0"/>
    <x v="5"/>
    <s v="RiodeJaneiro"/>
    <n v="0"/>
    <n v="10000"/>
    <e v="#N/A"/>
    <e v="#N/A"/>
  </r>
  <r>
    <s v="National Fund for Culture"/>
    <n v="65280"/>
    <s v="EDITAL GLTB/2006 - A Diversidade é Legal: Cidadania e Cultura pelo Fim da Homofobia em Pernambuco "/>
    <s v="Integrated Arts"/>
    <s v="Artes Integradas"/>
    <x v="1"/>
    <x v="11"/>
    <n v="0"/>
    <x v="4"/>
    <s v="Pernambuco"/>
    <n v="0"/>
    <n v="35000"/>
    <e v="#N/A"/>
    <e v="#N/A"/>
  </r>
  <r>
    <s v="National Fund for Culture"/>
    <n v="65201"/>
    <s v="EDITAL GLTB/2006 - A Soma de Nós"/>
    <s v="Integrated Arts"/>
    <s v="Artes Integradas"/>
    <x v="1"/>
    <x v="11"/>
    <n v="0"/>
    <x v="12"/>
    <s v="SãoPaulo"/>
    <n v="0"/>
    <n v="40000"/>
    <e v="#N/A"/>
    <e v="#N/A"/>
  </r>
  <r>
    <s v="National Fund for Culture"/>
    <n v="65163"/>
    <s v="EDITAL GLTB/2006 - BABADO FORTE 2006: Ciclo de Seminários e Oficinas"/>
    <s v="Integrated Arts"/>
    <s v="Artes Integradas"/>
    <x v="1"/>
    <x v="11"/>
    <n v="0"/>
    <x v="7"/>
    <s v="Sergipe"/>
    <n v="0"/>
    <n v="20000"/>
    <e v="#N/A"/>
    <e v="#N/A"/>
  </r>
  <r>
    <s v="National Fund for Culture"/>
    <n v="65490"/>
    <s v="EDITAL GLTB/2006 - Cultura GLTB"/>
    <s v="Integrated Arts"/>
    <s v="Artes Integradas"/>
    <x v="1"/>
    <x v="11"/>
    <n v="0"/>
    <x v="12"/>
    <s v="SãoPaulo"/>
    <n v="0"/>
    <n v="10000"/>
    <e v="#N/A"/>
    <e v="#N/A"/>
  </r>
  <r>
    <s v="National Fund for Culture"/>
    <n v="65040"/>
    <s v="EDITAL GLTB/2006 - Documentário Resgate da História da Vidas Social GLBT de Porto Alegre"/>
    <s v="Integrated Arts"/>
    <s v="Artes Integradas"/>
    <x v="1"/>
    <x v="11"/>
    <n v="0"/>
    <x v="0"/>
    <s v="RioGrandedoSul"/>
    <n v="0"/>
    <n v="30000"/>
    <e v="#N/A"/>
    <e v="#N/A"/>
  </r>
  <r>
    <s v="National Fund for Culture"/>
    <n v="65168"/>
    <s v="EDITAL GLTB/2006 - Grupo Vida e Arte Positiva"/>
    <s v="Integrated Arts"/>
    <s v="Artes Integradas"/>
    <x v="1"/>
    <x v="11"/>
    <n v="0"/>
    <x v="8"/>
    <s v="Paraíba"/>
    <n v="0"/>
    <n v="15000"/>
    <e v="#N/A"/>
    <e v="#N/A"/>
  </r>
  <r>
    <s v="National Fund for Culture"/>
    <n v="65276"/>
    <s v="EDITAL GLTB/2006 - Homoscene"/>
    <s v="Integrated Arts"/>
    <s v="Artes Integradas"/>
    <x v="1"/>
    <x v="11"/>
    <n v="0"/>
    <x v="12"/>
    <s v="SãoPaulo"/>
    <n v="0"/>
    <n v="15000"/>
    <e v="#N/A"/>
    <e v="#N/A"/>
  </r>
  <r>
    <s v="National Fund for Culture"/>
    <n v="65284"/>
    <s v="EDITAL GLTB/2006 - I Parada Gay de Lauro de Freitas "/>
    <s v="Integrated Arts"/>
    <s v="Artes Integradas"/>
    <x v="1"/>
    <x v="11"/>
    <n v="0"/>
    <x v="21"/>
    <s v="Bahia"/>
    <n v="0"/>
    <n v="10000"/>
    <e v="#N/A"/>
    <e v="#N/A"/>
  </r>
  <r>
    <s v="National Fund for Culture"/>
    <n v="65079"/>
    <s v="EDITAL GLTB/2006 - IX Rainbow Fest "/>
    <s v="Integrated Arts"/>
    <s v="Artes Integradas"/>
    <x v="1"/>
    <x v="11"/>
    <n v="0"/>
    <x v="3"/>
    <s v="MinasGerais"/>
    <n v="0"/>
    <n v="35000"/>
    <e v="#N/A"/>
    <e v="#N/A"/>
  </r>
  <r>
    <s v="National Fund for Culture"/>
    <n v="65137"/>
    <s v="EDITAL GLTB/2006 - Sudoeste Sem Homofobia "/>
    <s v="Integrated Arts"/>
    <s v="Artes Integradas"/>
    <x v="1"/>
    <x v="11"/>
    <n v="0"/>
    <x v="9"/>
    <s v="Paraná"/>
    <n v="0"/>
    <n v="25000"/>
    <e v="#N/A"/>
    <e v="#N/A"/>
  </r>
  <r>
    <s v="National Fund for Culture"/>
    <n v="65226"/>
    <s v="EDITAL GLTB/2006 - Teatro do Oprimido na Diversidade Sexual "/>
    <s v="Integrated Arts"/>
    <s v="Artes Integradas"/>
    <x v="1"/>
    <x v="11"/>
    <n v="0"/>
    <x v="5"/>
    <s v="RiodeJaneiro"/>
    <n v="0"/>
    <n v="25000"/>
    <e v="#N/A"/>
    <e v="#N/A"/>
  </r>
  <r>
    <s v="National Fund for Culture"/>
    <n v="65117"/>
    <s v="EDITAL GLTB/2006 - V Parada da Diversidade Sexual e Show da Diversidade"/>
    <s v="Integrated Arts"/>
    <s v="Artes Integradas"/>
    <x v="1"/>
    <x v="11"/>
    <n v="0"/>
    <x v="26"/>
    <s v="MatoGrossodoSul"/>
    <n v="0"/>
    <n v="35000"/>
    <e v="#N/A"/>
    <e v="#N/A"/>
  </r>
  <r>
    <s v="National Fund for Culture"/>
    <n v="65204"/>
    <s v="EDITAL GLTB/2006 - V Parada do Orgulho Gay da Bahia"/>
    <s v="Integrated Arts"/>
    <s v="Artes Integradas"/>
    <x v="1"/>
    <x v="11"/>
    <n v="0"/>
    <x v="21"/>
    <s v="Bahia"/>
    <n v="0"/>
    <n v="40000"/>
    <e v="#N/A"/>
    <e v="#N/A"/>
  </r>
  <r>
    <s v="National Fund for Culture"/>
    <n v="65110"/>
    <s v="EDITAL GLTB/2006 - V Parada do Orgulho Gay da Prevenção e da Inclusão Social 2006"/>
    <s v="Integrated Arts"/>
    <s v="Artes Integradas"/>
    <x v="1"/>
    <x v="11"/>
    <n v="0"/>
    <x v="21"/>
    <s v="Bahia"/>
    <n v="0"/>
    <n v="10000"/>
    <e v="#N/A"/>
    <e v="#N/A"/>
  </r>
  <r>
    <s v="National Fund for Culture"/>
    <n v="65220"/>
    <s v="EDITAL GLTB/2006 - X Parada do Orgulho GLTB de Goiânia 2006"/>
    <s v="Integrated Arts"/>
    <s v="Artes Integradas"/>
    <x v="1"/>
    <x v="11"/>
    <n v="0"/>
    <x v="14"/>
    <s v="Goiás"/>
    <n v="0"/>
    <n v="20000"/>
    <e v="#N/A"/>
    <e v="#N/A"/>
  </r>
  <r>
    <s v="National Fund for Culture"/>
    <n v="65245"/>
    <s v="EDITAL GLTB/2006- II Parada pela Diversidade Sexual do Marí"/>
    <s v="Integrated Arts"/>
    <s v="Artes Integradas"/>
    <x v="1"/>
    <x v="11"/>
    <n v="0"/>
    <x v="8"/>
    <s v="Paraíba"/>
    <n v="0"/>
    <n v="10000"/>
    <e v="#N/A"/>
    <e v="#N/A"/>
  </r>
  <r>
    <s v="National Fund for Culture"/>
    <n v="65413"/>
    <s v="Educação com Essência - ECE"/>
    <s v="Integrated Arts"/>
    <s v="Artes Integradas"/>
    <x v="1"/>
    <x v="11"/>
    <n v="0"/>
    <x v="1"/>
    <s v="DistritoFederal"/>
    <n v="0"/>
    <n v="20000"/>
    <e v="#N/A"/>
    <e v="#N/A"/>
  </r>
  <r>
    <s v="National Fund for Culture"/>
    <n v="65652"/>
    <s v="Educação Patrimonial no Museu Casa do Pontal - Novos olhares sobre a arte Popular Brasileira."/>
    <s v="Integrated Arts"/>
    <s v="Artes Integradas"/>
    <x v="1"/>
    <x v="11"/>
    <n v="0"/>
    <x v="5"/>
    <s v="RiodeJaneiro"/>
    <n v="0"/>
    <n v="100000"/>
    <e v="#N/A"/>
    <e v="#N/A"/>
  </r>
  <r>
    <s v="National Fund for Culture"/>
    <n v="610812"/>
    <s v="Elaboração de Projetos Culturais"/>
    <s v="Cultural Heritage"/>
    <s v="Arquitetônico"/>
    <x v="0"/>
    <x v="11"/>
    <n v="0"/>
    <x v="23"/>
    <s v="Rondônia"/>
    <n v="0"/>
    <n v="142000"/>
    <e v="#N/A"/>
    <e v="#N/A"/>
  </r>
  <r>
    <s v="National Fund for Culture"/>
    <n v="610738"/>
    <s v="Encontro da Cultura Hip Hop do Distrito Federal"/>
    <s v="Integrated Arts"/>
    <s v="Artes Integradas"/>
    <x v="1"/>
    <x v="11"/>
    <n v="0"/>
    <x v="1"/>
    <s v="DistritoFederal"/>
    <n v="0"/>
    <n v="80000"/>
    <e v="#N/A"/>
    <e v="#N/A"/>
  </r>
  <r>
    <s v="National Fund for Culture"/>
    <n v="64165"/>
    <s v="Encontro dos CampeÃµes de Repente Nordeste - AL ( XVI )"/>
    <s v="Integrated Arts"/>
    <s v="Cultura Popular"/>
    <x v="3"/>
    <x v="11"/>
    <n v="0"/>
    <x v="20"/>
    <s v="Alagoas"/>
    <n v="0"/>
    <n v="66075.72"/>
    <e v="#N/A"/>
    <e v="#N/A"/>
  </r>
  <r>
    <s v="National Fund for Culture"/>
    <n v="68128"/>
    <s v="ENCONTRO ESTADUAL DE CINECLUBES PAULISTAS"/>
    <s v="Audiovisual"/>
    <s v="Formação /Pesquisa/Informação"/>
    <x v="3"/>
    <x v="11"/>
    <n v="0"/>
    <x v="12"/>
    <s v="SãoPaulo"/>
    <n v="0"/>
    <n v="43000"/>
    <e v="#N/A"/>
    <e v="#N/A"/>
  </r>
  <r>
    <s v="National Fund for Culture"/>
    <n v="65152"/>
    <s v="Encontro Técnico para Regentes, Instrumentistas e Coreógrafos de Bandas e Fanfarras"/>
    <s v="Music"/>
    <s v="Música Instrumental"/>
    <x v="4"/>
    <x v="11"/>
    <n v="0"/>
    <x v="12"/>
    <s v="SãoPaulo"/>
    <n v="0"/>
    <n v="49440"/>
    <e v="#N/A"/>
    <e v="#N/A"/>
  </r>
  <r>
    <s v="National Fund for Culture"/>
    <n v="61095"/>
    <s v="ENCORAL - 2006 - Encontro Internacional de Corais em Alagoas"/>
    <s v="Music"/>
    <s v="Música Popular"/>
    <x v="4"/>
    <x v="11"/>
    <n v="0"/>
    <x v="20"/>
    <s v="Alagoas"/>
    <n v="0"/>
    <n v="120000"/>
    <e v="#N/A"/>
    <e v="#N/A"/>
  </r>
  <r>
    <s v="National Fund for Culture"/>
    <n v="65982"/>
    <s v="Engenho Teatral"/>
    <s v="Performing Arts"/>
    <s v="Teatro"/>
    <x v="0"/>
    <x v="11"/>
    <n v="0"/>
    <x v="12"/>
    <s v="SãoPaulo"/>
    <n v="0"/>
    <n v="192812"/>
    <e v="#N/A"/>
    <e v="#N/A"/>
  </r>
  <r>
    <s v="National Fund for Culture"/>
    <n v="65470"/>
    <s v="Ensino Aprendizado Básico de Piano "/>
    <s v="Music"/>
    <s v="Música Instrumental"/>
    <x v="4"/>
    <x v="11"/>
    <n v="0"/>
    <x v="3"/>
    <s v="MinasGerais"/>
    <n v="0"/>
    <n v="20000"/>
    <e v="#N/A"/>
    <e v="#N/A"/>
  </r>
  <r>
    <s v="National Fund for Culture"/>
    <n v="510273"/>
    <s v="Equipamento para o Teatro Vila Velha"/>
    <s v="Cultural Heritage"/>
    <s v="Arquitetônico"/>
    <x v="0"/>
    <x v="11"/>
    <n v="0"/>
    <x v="21"/>
    <s v="Bahia"/>
    <n v="0"/>
    <n v="92522.18"/>
    <e v="#N/A"/>
    <e v="#N/A"/>
  </r>
  <r>
    <s v="National Fund for Culture"/>
    <n v="69332"/>
    <s v="Escola Audiovisual Nós do Cinema "/>
    <s v="Audiovisual"/>
    <s v="Formação /Pesquisa/Informação"/>
    <x v="3"/>
    <x v="11"/>
    <n v="0"/>
    <x v="5"/>
    <s v="RiodeJaneiro"/>
    <n v="0"/>
    <n v="50000"/>
    <e v="#N/A"/>
    <e v="#N/A"/>
  </r>
  <r>
    <s v="National Fund for Culture"/>
    <n v="610688"/>
    <s v="Escola Brasileira de Choro Raphael Rabello - Workshops"/>
    <s v="Music"/>
    <s v="Música Popular"/>
    <x v="4"/>
    <x v="11"/>
    <n v="0"/>
    <x v="1"/>
    <s v="DistritoFederal"/>
    <n v="0"/>
    <n v="80081.600000000006"/>
    <e v="#N/A"/>
    <e v="#N/A"/>
  </r>
  <r>
    <s v="National Fund for Culture"/>
    <n v="61480"/>
    <s v="Escola de Mídia 2"/>
    <s v="Audiovisual"/>
    <s v="Formação /Pesquisa/Informação"/>
    <x v="3"/>
    <x v="11"/>
    <n v="0"/>
    <x v="6"/>
    <s v="Ceará"/>
    <n v="0"/>
    <n v="160000"/>
    <e v="#N/A"/>
    <e v="#N/A"/>
  </r>
  <r>
    <s v="National Fund for Culture"/>
    <n v="65457"/>
    <s v="Espaço Cultural no Município de Sarandi"/>
    <s v="Cultural Heritage"/>
    <s v="Arquitetônico"/>
    <x v="0"/>
    <x v="11"/>
    <n v="0"/>
    <x v="0"/>
    <s v="RioGrandedoSul"/>
    <n v="0"/>
    <n v="460000"/>
    <e v="#N/A"/>
    <e v="#N/A"/>
  </r>
  <r>
    <s v="National Fund for Culture"/>
    <n v="76033"/>
    <s v="Espaço Multicultural de Ibaté"/>
    <s v="Integrated Arts"/>
    <s v="Artes Integradas"/>
    <x v="1"/>
    <x v="11"/>
    <n v="0"/>
    <x v="12"/>
    <s v="SãoPaulo"/>
    <n v="0"/>
    <n v="182000"/>
    <e v="#N/A"/>
    <e v="#N/A"/>
  </r>
  <r>
    <s v="National Fund for Culture"/>
    <n v="65761"/>
    <s v="Espetáculo Teatral Francisco"/>
    <s v="Performing Arts"/>
    <s v="Teatro"/>
    <x v="0"/>
    <x v="11"/>
    <n v="0"/>
    <x v="1"/>
    <s v="DistritoFederal"/>
    <n v="0"/>
    <n v="70000"/>
    <e v="#N/A"/>
    <e v="#N/A"/>
  </r>
  <r>
    <s v="National Fund for Culture"/>
    <n v="67151"/>
    <s v="Execução Final da Bienal de São Paulo(27º)"/>
    <s v="Visual Arts"/>
    <s v="Plásticas"/>
    <x v="2"/>
    <x v="11"/>
    <n v="0"/>
    <x v="12"/>
    <s v="SãoPaulo"/>
    <n v="0"/>
    <n v="3500000"/>
    <e v="#N/A"/>
    <e v="#N/A"/>
  </r>
  <r>
    <s v="National Fund for Culture"/>
    <n v="65609"/>
    <s v="Expocantapará"/>
    <s v="Integrated Arts"/>
    <s v="Artes Integradas"/>
    <x v="1"/>
    <x v="11"/>
    <n v="0"/>
    <x v="11"/>
    <s v="Pará"/>
    <n v="0"/>
    <n v="343050"/>
    <e v="#N/A"/>
    <e v="#N/A"/>
  </r>
  <r>
    <s v="National Fund for Culture"/>
    <n v="65942"/>
    <s v="FALACARIOCA -JORNAL ELETRÔNICO NA BIBLIOTECA"/>
    <s v="Audiovisual"/>
    <s v="Formação /Pesquisa/Informação"/>
    <x v="3"/>
    <x v="11"/>
    <n v="0"/>
    <x v="5"/>
    <s v="RiodeJaneiro"/>
    <n v="0"/>
    <n v="90000"/>
    <e v="#N/A"/>
    <e v="#N/A"/>
  </r>
  <r>
    <s v="National Fund for Culture"/>
    <n v="65576"/>
    <s v="Feira do Livro da Escola Municipal de Ensino Fundamental Amizade (3ª)"/>
    <s v="Integrated Arts"/>
    <s v="Artes Integradas"/>
    <x v="1"/>
    <x v="11"/>
    <n v="0"/>
    <x v="0"/>
    <s v="RioGrandedoSul"/>
    <n v="0"/>
    <n v="15000"/>
    <e v="#N/A"/>
    <e v="#N/A"/>
  </r>
  <r>
    <s v="National Fund for Culture"/>
    <n v="610819"/>
    <s v="Feira Mostra Filmes "/>
    <s v="Audiovisual"/>
    <s v="Formação /Pesquisa/Informação"/>
    <x v="3"/>
    <x v="11"/>
    <n v="0"/>
    <x v="21"/>
    <s v="Bahia"/>
    <n v="0"/>
    <n v="50000"/>
    <e v="#N/A"/>
    <e v="#N/A"/>
  </r>
  <r>
    <s v="National Fund for Culture"/>
    <n v="70650"/>
    <s v="Feira Música do Brasil"/>
    <s v="Music"/>
    <s v="Música Popular"/>
    <x v="4"/>
    <x v="11"/>
    <n v="0"/>
    <x v="12"/>
    <s v="SãoPaulo"/>
    <n v="0"/>
    <n v="435800"/>
    <e v="#N/A"/>
    <e v="#N/A"/>
  </r>
  <r>
    <s v="National Fund for Culture"/>
    <n v="64024"/>
    <s v="Feiras de Rock "/>
    <s v="Integrated Arts"/>
    <s v="Artes Integradas"/>
    <x v="1"/>
    <x v="11"/>
    <n v="0"/>
    <x v="1"/>
    <s v="DistritoFederal"/>
    <n v="0"/>
    <n v="39360"/>
    <e v="#N/A"/>
    <e v="#N/A"/>
  </r>
  <r>
    <s v="National Fund for Culture"/>
    <n v="610747"/>
    <s v="Festival de Arte e Cultura de Samambaia/DF"/>
    <s v="Integrated Arts"/>
    <s v="Artes Integradas"/>
    <x v="1"/>
    <x v="11"/>
    <n v="0"/>
    <x v="1"/>
    <s v="DistritoFederal"/>
    <n v="0"/>
    <n v="50000"/>
    <e v="#N/A"/>
    <e v="#N/A"/>
  </r>
  <r>
    <s v="National Fund for Culture"/>
    <n v="61680"/>
    <s v="Festival de Cinema  de Paraty - Semana ParatyCine ( II )"/>
    <s v="Audiovisual"/>
    <s v="Formação /Pesquisa/Informação"/>
    <x v="3"/>
    <x v="11"/>
    <n v="0"/>
    <x v="5"/>
    <s v="RiodeJaneiro"/>
    <n v="0"/>
    <n v="60000"/>
    <e v="#N/A"/>
    <e v="#N/A"/>
  </r>
  <r>
    <s v="National Fund for Culture"/>
    <n v="63883"/>
    <s v="Festival de Musica Popular de Samambaia"/>
    <s v="Integrated Arts"/>
    <s v="Artes Integradas"/>
    <x v="1"/>
    <x v="11"/>
    <n v="0"/>
    <x v="1"/>
    <s v="DistritoFederal"/>
    <n v="0"/>
    <n v="60000"/>
    <e v="#N/A"/>
    <e v="#N/A"/>
  </r>
  <r>
    <s v="National Fund for Culture"/>
    <n v="63885"/>
    <s v="Festival de Musica Popular do Recanto das Emas"/>
    <s v="Integrated Arts"/>
    <s v="Artes Integradas"/>
    <x v="1"/>
    <x v="11"/>
    <n v="0"/>
    <x v="1"/>
    <s v="DistritoFederal"/>
    <n v="0"/>
    <n v="56254.5"/>
    <e v="#N/A"/>
    <e v="#N/A"/>
  </r>
  <r>
    <s v="National Fund for Culture"/>
    <n v="610884"/>
    <s v="Festival de Música Popular do Riacho Fundo II"/>
    <s v="Integrated Arts"/>
    <s v="Artes Integradas"/>
    <x v="1"/>
    <x v="11"/>
    <n v="0"/>
    <x v="1"/>
    <s v="DistritoFederal"/>
    <n v="0"/>
    <n v="40000"/>
    <e v="#N/A"/>
    <e v="#N/A"/>
  </r>
  <r>
    <s v="National Fund for Culture"/>
    <n v="611218"/>
    <s v="Festival de Teatro do Vale do Jequitinhonha"/>
    <s v="Performing Arts"/>
    <s v="Teatro"/>
    <x v="0"/>
    <x v="11"/>
    <n v="0"/>
    <x v="3"/>
    <s v="MinasGerais"/>
    <n v="0"/>
    <n v="60000"/>
    <e v="#N/A"/>
    <e v="#N/A"/>
  </r>
  <r>
    <s v="National Fund for Culture"/>
    <n v="610544"/>
    <s v="Festival do Audiovisual Universitário Brasileiro - Fest - Aruanda"/>
    <s v="Audiovisual"/>
    <s v="Formação /Pesquisa/Informação"/>
    <x v="3"/>
    <x v="11"/>
    <n v="0"/>
    <x v="8"/>
    <s v="Paraíba"/>
    <n v="0"/>
    <n v="20000"/>
    <e v="#N/A"/>
    <e v="#N/A"/>
  </r>
  <r>
    <s v="National Fund for Culture"/>
    <n v="63737"/>
    <s v="Festival Entorno da Cultura"/>
    <s v="Integrated Arts"/>
    <s v="Artes Integradas"/>
    <x v="1"/>
    <x v="11"/>
    <n v="0"/>
    <x v="14"/>
    <s v="Goiás"/>
    <n v="0"/>
    <n v="27768"/>
    <e v="#N/A"/>
    <e v="#N/A"/>
  </r>
  <r>
    <s v="National Fund for Culture"/>
    <n v="69089"/>
    <s v="FESTIVAL INTERNACIONAL DE TELEVISÃO"/>
    <s v="Audiovisual"/>
    <s v="Formação /Pesquisa/Informação"/>
    <x v="3"/>
    <x v="11"/>
    <n v="0"/>
    <x v="5"/>
    <s v="RiodeJaneiro"/>
    <n v="0"/>
    <n v="50000"/>
    <e v="#N/A"/>
    <e v="#N/A"/>
  </r>
  <r>
    <s v="National Fund for Culture"/>
    <n v="65920"/>
    <s v="Festival Internacional de Trovadores e Repentista 3° - 2006"/>
    <s v="Integrated Arts"/>
    <s v="Cultura Popular"/>
    <x v="3"/>
    <x v="11"/>
    <n v="0"/>
    <x v="6"/>
    <s v="Ceará"/>
    <n v="0"/>
    <n v="134320"/>
    <e v="#N/A"/>
    <e v="#N/A"/>
  </r>
  <r>
    <s v="National Fund for Culture"/>
    <n v="65760"/>
    <s v="Fomentos a projetos em Art e Cultura "/>
    <s v="Integrated Arts"/>
    <s v="Artes Integradas"/>
    <x v="1"/>
    <x v="11"/>
    <n v="0"/>
    <x v="3"/>
    <s v="MinasGerais"/>
    <n v="0"/>
    <n v="20000"/>
    <e v="#N/A"/>
    <e v="#N/A"/>
  </r>
  <r>
    <s v="National Fund for Culture"/>
    <n v="70043"/>
    <s v="Fórum Estadual de Jovens Negras: Dançando o Presente e Cantando o Futuro "/>
    <s v="Integrated Arts"/>
    <s v="Artes Integradas"/>
    <x v="1"/>
    <x v="11"/>
    <n v="0"/>
    <x v="5"/>
    <s v="RiodeJaneiro"/>
    <n v="0"/>
    <n v="165000"/>
    <e v="#N/A"/>
    <e v="#N/A"/>
  </r>
  <r>
    <s v="National Fund for Culture"/>
    <n v="50241"/>
    <s v="Fundação Vera Chaves Barcellos"/>
    <s v="Cultural Heritage"/>
    <s v="Acervo"/>
    <x v="0"/>
    <x v="11"/>
    <n v="0"/>
    <x v="0"/>
    <s v="RioGrandedoSul"/>
    <n v="0"/>
    <n v="188314.33"/>
    <e v="#N/A"/>
    <e v="#N/A"/>
  </r>
  <r>
    <s v="National Fund for Culture"/>
    <n v="67209"/>
    <s v="Galpão de Arte"/>
    <s v="Integrated Arts"/>
    <s v="Artes Integradas"/>
    <x v="1"/>
    <x v="11"/>
    <n v="0"/>
    <x v="21"/>
    <s v="Bahia"/>
    <n v="0"/>
    <n v="175000"/>
    <e v="#N/A"/>
    <e v="#N/A"/>
  </r>
  <r>
    <s v="National Fund for Culture"/>
    <n v="66532"/>
    <s v="Gente de Nossa Terra"/>
    <s v="Integrated Arts"/>
    <s v="Artes Integradas"/>
    <x v="1"/>
    <x v="11"/>
    <n v="0"/>
    <x v="5"/>
    <s v="RiodeJaneiro"/>
    <n v="0"/>
    <n v="114540"/>
    <e v="#N/A"/>
    <e v="#N/A"/>
  </r>
  <r>
    <s v="National Fund for Culture"/>
    <n v="65980"/>
    <s v="Geração Documentários II "/>
    <s v="Audiovisual"/>
    <s v="Formação /Pesquisa/Informação"/>
    <x v="3"/>
    <x v="11"/>
    <n v="0"/>
    <x v="16"/>
    <s v="EspíritoSanto"/>
    <n v="0"/>
    <n v="35000"/>
    <e v="#N/A"/>
    <e v="#N/A"/>
  </r>
  <r>
    <s v="National Fund for Culture"/>
    <n v="62865"/>
    <s v="Ginga Brasil - Danças Afro - Brasileiras_x000d__x000a_"/>
    <s v="Cultural Heritage"/>
    <s v="Cultura Afro Brasileira"/>
    <x v="3"/>
    <x v="11"/>
    <n v="0"/>
    <x v="3"/>
    <s v="MinasGerais"/>
    <n v="0"/>
    <n v="34847.300000000003"/>
    <e v="#N/A"/>
    <e v="#N/A"/>
  </r>
  <r>
    <s v="National Fund for Culture"/>
    <n v="610854"/>
    <s v="Grandes Personagens - Homens "/>
    <s v="Audiovisual"/>
    <s v="Formação /Pesquisa/Informação"/>
    <x v="3"/>
    <x v="11"/>
    <n v="0"/>
    <x v="12"/>
    <s v="SãoPaulo"/>
    <n v="0"/>
    <n v="50000"/>
    <e v="#N/A"/>
    <e v="#N/A"/>
  </r>
  <r>
    <s v="National Fund for Culture"/>
    <n v="610855"/>
    <s v="Grandes Personagens - Mulheres "/>
    <s v="Audiovisual"/>
    <s v="Formação /Pesquisa/Informação"/>
    <x v="3"/>
    <x v="11"/>
    <n v="0"/>
    <x v="12"/>
    <s v="SãoPaulo"/>
    <n v="0"/>
    <n v="100000"/>
    <e v="#N/A"/>
    <e v="#N/A"/>
  </r>
  <r>
    <s v="National Fund for Culture"/>
    <n v="64563"/>
    <s v="Gravação de CD Grafite"/>
    <s v="Music"/>
    <s v="Música Popular"/>
    <x v="4"/>
    <x v="11"/>
    <n v="0"/>
    <x v="9"/>
    <s v="Paraná"/>
    <n v="0"/>
    <n v="45000"/>
    <e v="#N/A"/>
    <e v="#N/A"/>
  </r>
  <r>
    <s v="National Fund for Culture"/>
    <n v="64575"/>
    <s v="Hip Hop Novação"/>
    <s v="Music"/>
    <s v="Música Popular"/>
    <x v="4"/>
    <x v="11"/>
    <n v="0"/>
    <x v="9"/>
    <s v="Paraná"/>
    <n v="0"/>
    <n v="55000"/>
    <e v="#N/A"/>
    <e v="#N/A"/>
  </r>
  <r>
    <s v="National Fund for Culture"/>
    <n v="64831"/>
    <s v="Hip Hop Pro Ativo"/>
    <s v="Integrated Arts"/>
    <s v="Artes Integradas"/>
    <x v="1"/>
    <x v="11"/>
    <n v="0"/>
    <x v="1"/>
    <s v="DistritoFederal"/>
    <n v="0"/>
    <n v="60000"/>
    <e v="#N/A"/>
    <e v="#N/A"/>
  </r>
  <r>
    <s v="National Fund for Culture"/>
    <n v="65626"/>
    <s v="Hútuz Filme Festival 2006"/>
    <s v="Audiovisual"/>
    <s v="Formação /Pesquisa/Informação"/>
    <x v="3"/>
    <x v="11"/>
    <n v="0"/>
    <x v="5"/>
    <s v="RiodeJaneiro"/>
    <n v="0"/>
    <n v="50000"/>
    <e v="#N/A"/>
    <e v="#N/A"/>
  </r>
  <r>
    <s v="National Fund for Culture"/>
    <n v="63740"/>
    <s v="I Festival de Cinema de Montes Claros"/>
    <s v="Audiovisual"/>
    <s v="Formação /Pesquisa/Informação"/>
    <x v="3"/>
    <x v="11"/>
    <n v="0"/>
    <x v="3"/>
    <s v="MinasGerais"/>
    <n v="0"/>
    <n v="200000"/>
    <e v="#N/A"/>
    <e v="#N/A"/>
  </r>
  <r>
    <s v="National Fund for Culture"/>
    <n v="64520"/>
    <s v="I Festival de Cinema Latino Americano de São Paulo"/>
    <s v="Audiovisual"/>
    <s v="Formação /Pesquisa/Informação"/>
    <x v="3"/>
    <x v="11"/>
    <n v="0"/>
    <x v="12"/>
    <s v="SãoPaulo"/>
    <n v="0"/>
    <n v="150000"/>
    <e v="#N/A"/>
    <e v="#N/A"/>
  </r>
  <r>
    <s v="National Fund for Culture"/>
    <n v="610925"/>
    <s v="I Festival de Música Popular da L. Norte/ Taguatinga - DF"/>
    <s v="Music"/>
    <s v="Música Popular"/>
    <x v="4"/>
    <x v="11"/>
    <n v="0"/>
    <x v="1"/>
    <s v="DistritoFederal"/>
    <n v="0"/>
    <n v="42000"/>
    <e v="#N/A"/>
    <e v="#N/A"/>
  </r>
  <r>
    <s v="National Fund for Culture"/>
    <n v="69255"/>
    <s v="I Mostra da Diversidade Cultural da Paraiba"/>
    <s v="Integrated Arts"/>
    <s v="Artes Integradas"/>
    <x v="1"/>
    <x v="11"/>
    <n v="0"/>
    <x v="8"/>
    <s v="Paraíba"/>
    <n v="0"/>
    <n v="40000"/>
    <e v="#N/A"/>
    <e v="#N/A"/>
  </r>
  <r>
    <s v="National Fund for Culture"/>
    <n v="610736"/>
    <s v="I Mostra da Diversidade Cultural do Vale do Paraíba"/>
    <s v="Integrated Arts"/>
    <s v="Artes Integradas"/>
    <x v="1"/>
    <x v="11"/>
    <n v="0"/>
    <x v="8"/>
    <s v="Paraíba"/>
    <n v="0"/>
    <n v="29504"/>
    <e v="#N/A"/>
    <e v="#N/A"/>
  </r>
  <r>
    <s v="National Fund for Culture"/>
    <n v="67568"/>
    <s v="I Semana da Diversidade Sexual do Sudoeste Goiano"/>
    <s v="Integrated Arts"/>
    <s v="Artes Integradas"/>
    <x v="1"/>
    <x v="11"/>
    <n v="0"/>
    <x v="14"/>
    <s v="Goiás"/>
    <n v="0"/>
    <n v="9025.4"/>
    <e v="#N/A"/>
    <e v="#N/A"/>
  </r>
  <r>
    <s v="National Fund for Culture"/>
    <n v="63818"/>
    <s v="II Curta Canoa - 2º Festival Latino Americano de Curta Metragens de Canoa Quebrada"/>
    <s v="Audiovisual"/>
    <s v="Formação /Pesquisa/Informação"/>
    <x v="3"/>
    <x v="11"/>
    <n v="0"/>
    <x v="6"/>
    <s v="Ceará"/>
    <n v="0"/>
    <n v="30000"/>
    <e v="#N/A"/>
    <e v="#N/A"/>
  </r>
  <r>
    <s v="National Fund for Culture"/>
    <n v="610748"/>
    <s v="II Festival de Música Popular de Santa Maria - DF"/>
    <s v="Music"/>
    <s v="Música Popular"/>
    <x v="4"/>
    <x v="11"/>
    <n v="0"/>
    <x v="1"/>
    <s v="DistritoFederal"/>
    <n v="0"/>
    <n v="44000"/>
    <e v="#N/A"/>
    <e v="#N/A"/>
  </r>
  <r>
    <s v="National Fund for Culture"/>
    <n v="611069"/>
    <s v="II Fórum Internacional de Cultura"/>
    <s v="Integrated Arts"/>
    <s v="Artes Integradas"/>
    <x v="1"/>
    <x v="11"/>
    <n v="0"/>
    <x v="21"/>
    <s v="Bahia"/>
    <n v="0"/>
    <n v="50000"/>
    <e v="#N/A"/>
    <e v="#N/A"/>
  </r>
  <r>
    <s v="National Fund for Culture"/>
    <n v="67837"/>
    <s v="II Troféu MGA de Cidadania"/>
    <s v="Integrated Arts"/>
    <s v="Artes Integradas"/>
    <x v="1"/>
    <x v="11"/>
    <n v="0"/>
    <x v="3"/>
    <s v="MinasGerais"/>
    <n v="0"/>
    <n v="10000"/>
    <e v="#N/A"/>
    <e v="#N/A"/>
  </r>
  <r>
    <s v="National Fund for Culture"/>
    <n v="64063"/>
    <s v="III FESTIVAL DE CINEMA HISPANO BRASILEIRO"/>
    <s v="Audiovisual"/>
    <s v="Formação /Pesquisa/Informação"/>
    <x v="3"/>
    <x v="11"/>
    <n v="0"/>
    <x v="17"/>
    <s v="Maranhão"/>
    <n v="0"/>
    <n v="50000"/>
    <e v="#N/A"/>
    <e v="#N/A"/>
  </r>
  <r>
    <s v="National Fund for Culture"/>
    <n v="43238"/>
    <s v="Implantação de Centro Cultural"/>
    <s v="Cultural Heritage"/>
    <s v="Arquitetônico"/>
    <x v="0"/>
    <x v="11"/>
    <n v="0"/>
    <x v="26"/>
    <s v="MatoGrossodoSul"/>
    <n v="0"/>
    <n v="223348.14"/>
    <e v="#N/A"/>
    <e v="#N/A"/>
  </r>
  <r>
    <s v="National Fund for Culture"/>
    <n v="63927"/>
    <s v="Implantação de Espaço Cultural"/>
    <s v="Cultural Heritage"/>
    <s v="Arquitetônico"/>
    <x v="0"/>
    <x v="11"/>
    <n v="0"/>
    <x v="6"/>
    <s v="Ceará"/>
    <n v="0"/>
    <n v="149977.9"/>
    <e v="#N/A"/>
    <e v="#N/A"/>
  </r>
  <r>
    <s v="National Fund for Culture"/>
    <n v="63951"/>
    <s v="Implantação de Espaço Cultural"/>
    <s v="Cultural Heritage"/>
    <s v="Arquitetônico"/>
    <x v="0"/>
    <x v="11"/>
    <n v="0"/>
    <x v="6"/>
    <s v="Ceará"/>
    <n v="0"/>
    <n v="90000"/>
    <e v="#N/A"/>
    <e v="#N/A"/>
  </r>
  <r>
    <s v="National Fund for Culture"/>
    <n v="65308"/>
    <s v="Implantação e Modernização de Espaços Culturais - Construção Centro Cultura - 7ª Etapa"/>
    <s v="Cultural Heritage"/>
    <s v="Arquitetônico"/>
    <x v="0"/>
    <x v="11"/>
    <n v="0"/>
    <x v="9"/>
    <s v="Paraná"/>
    <n v="0"/>
    <n v="275000"/>
    <e v="#N/A"/>
    <e v="#N/A"/>
  </r>
  <r>
    <s v="National Fund for Culture"/>
    <n v="65766"/>
    <s v="Implatação do Espaço Cultural"/>
    <s v="Cultural Heritage"/>
    <s v="Arquitetônico"/>
    <x v="0"/>
    <x v="11"/>
    <n v="0"/>
    <x v="3"/>
    <s v="MinasGerais"/>
    <n v="0"/>
    <n v="250000"/>
    <e v="#N/A"/>
    <e v="#N/A"/>
  </r>
  <r>
    <s v="National Fund for Culture"/>
    <n v="70038"/>
    <s v="Inclusão Social Através da Música"/>
    <s v="Integrated Arts"/>
    <s v="Artes Integradas"/>
    <x v="1"/>
    <x v="11"/>
    <n v="0"/>
    <x v="21"/>
    <s v="Bahia"/>
    <n v="0"/>
    <n v="179118.98"/>
    <e v="#N/A"/>
    <e v="#N/A"/>
  </r>
  <r>
    <s v="National Fund for Culture"/>
    <n v="65320"/>
    <s v="InstalaÃ§Ã£o do ArmazÃ©m Cultura no Distrito de Ãgua Vermelha, SÃ£o Carlos - SP"/>
    <s v="Cultural Heritage"/>
    <s v="Arquitetônico"/>
    <x v="0"/>
    <x v="11"/>
    <n v="0"/>
    <x v="12"/>
    <s v="SãoPaulo"/>
    <n v="0"/>
    <n v="100000"/>
    <e v="#N/A"/>
    <e v="#N/A"/>
  </r>
  <r>
    <s v="National Fund for Culture"/>
    <n v="610809"/>
    <s v="Instalação de Espaços Culturais - Modernização do Colegio Cenecista N Sra. do Bom Conselho Arapiraca"/>
    <s v="Cultural Heritage"/>
    <s v="Arquitetônico"/>
    <x v="0"/>
    <x v="11"/>
    <n v="0"/>
    <x v="20"/>
    <s v="Alagoas"/>
    <n v="0"/>
    <n v="300000"/>
    <e v="#N/A"/>
    <e v="#N/A"/>
  </r>
  <r>
    <s v="National Fund for Culture"/>
    <n v="65195"/>
    <s v="Instalação de Espaços Culturais, Construção e Implantação de Teatro/Espaços Culturais - Ubá - MG"/>
    <s v="Cultural Heritage"/>
    <s v="Arquitetônico"/>
    <x v="0"/>
    <x v="11"/>
    <n v="0"/>
    <x v="3"/>
    <s v="MinasGerais"/>
    <n v="0"/>
    <n v="249940"/>
    <e v="#N/A"/>
    <e v="#N/A"/>
  </r>
  <r>
    <s v="National Fund for Culture"/>
    <n v="59360"/>
    <s v="Instalação do Museu Histórico de Natividade"/>
    <s v="Cultural Heritage"/>
    <s v="História"/>
    <x v="1"/>
    <x v="11"/>
    <n v="0"/>
    <x v="2"/>
    <s v="Tocantins"/>
    <n v="0"/>
    <n v="142264.07999999999"/>
    <e v="#N/A"/>
    <e v="#N/A"/>
  </r>
  <r>
    <s v="National Fund for Culture"/>
    <n v="65690"/>
    <s v="Instalação Espaços Culturais Municípios Estado SC "/>
    <s v="Cultural Heritage"/>
    <s v="Arquitetônico"/>
    <x v="0"/>
    <x v="11"/>
    <n v="0"/>
    <x v="22"/>
    <s v="SantaCatarina"/>
    <n v="0"/>
    <n v="236675.92"/>
    <e v="#N/A"/>
    <e v="#N/A"/>
  </r>
  <r>
    <s v="National Fund for Culture"/>
    <n v="610416"/>
    <s v="Inventário Analítico do Acervo da Fundação Casa de Jorge Amado "/>
    <s v="Humanities"/>
    <s v="Edição de Livros"/>
    <x v="4"/>
    <x v="11"/>
    <n v="0"/>
    <x v="21"/>
    <s v="Bahia"/>
    <n v="0"/>
    <n v="115616.06"/>
    <e v="#N/A"/>
    <e v="#N/A"/>
  </r>
  <r>
    <s v="National Fund for Culture"/>
    <n v="68794"/>
    <s v="IV CONGRESSO FORCINE - FÓRUM BRASILEIRO DE ENSINO DE CINEMA E AUDIOVISUAL"/>
    <s v="Audiovisual"/>
    <s v="Formação /Pesquisa/Informação"/>
    <x v="3"/>
    <x v="11"/>
    <n v="0"/>
    <x v="6"/>
    <s v="Ceará"/>
    <n v="0"/>
    <n v="30000"/>
    <e v="#N/A"/>
    <e v="#N/A"/>
  </r>
  <r>
    <s v="National Fund for Culture"/>
    <n v="61643"/>
    <s v="Jogos Eletrônicos Brasileiros - Jgos Br"/>
    <s v="Audiovisual"/>
    <s v="Formação /Pesquisa/Informação"/>
    <x v="3"/>
    <x v="11"/>
    <n v="0"/>
    <x v="12"/>
    <s v="SãoPaulo"/>
    <n v="0"/>
    <n v="500000"/>
    <e v="#N/A"/>
    <e v="#N/A"/>
  </r>
  <r>
    <s v="National Fund for Culture"/>
    <n v="65086"/>
    <s v="Jornada Cutural"/>
    <s v="Integrated Arts"/>
    <s v="Artes Integradas"/>
    <x v="1"/>
    <x v="11"/>
    <n v="0"/>
    <x v="13"/>
    <s v="Amapá"/>
    <n v="0"/>
    <n v="300000"/>
    <e v="#N/A"/>
    <e v="#N/A"/>
  </r>
  <r>
    <s v="National Fund for Culture"/>
    <n v="61352"/>
    <s v="Jornada Internada internacional de Cinema da Bahia"/>
    <s v="Audiovisual"/>
    <s v="Formação /Pesquisa/Informação"/>
    <x v="3"/>
    <x v="11"/>
    <n v="0"/>
    <x v="21"/>
    <s v="Bahia"/>
    <n v="0"/>
    <n v="110000"/>
    <e v="#N/A"/>
    <e v="#N/A"/>
  </r>
  <r>
    <s v="National Fund for Culture"/>
    <n v="61115"/>
    <s v="Jowosi Kaiabi na Aldeia Sobradinho - Parque Indígena Xingu"/>
    <s v="Cultural Heritage"/>
    <s v="Cultura Indígena"/>
    <x v="3"/>
    <x v="11"/>
    <n v="0"/>
    <x v="18"/>
    <s v="MatoGrosso"/>
    <n v="0"/>
    <n v="54988.13"/>
    <e v="#N/A"/>
    <e v="#N/A"/>
  </r>
  <r>
    <s v="National Fund for Culture"/>
    <n v="68488"/>
    <s v="Laboratório / Curso de Roteiros"/>
    <s v="Audiovisual"/>
    <s v="Formação /Pesquisa/Informação"/>
    <x v="3"/>
    <x v="11"/>
    <n v="0"/>
    <x v="5"/>
    <s v="RiodeJaneiro"/>
    <n v="0"/>
    <n v="70000"/>
    <e v="#N/A"/>
    <e v="#N/A"/>
  </r>
  <r>
    <s v="National Fund for Culture"/>
    <n v="64636"/>
    <s v="Lançamento de CD e DVD do Centro de Tradições Populares de Sobradinho"/>
    <s v="Music"/>
    <s v="Música Popular"/>
    <x v="4"/>
    <x v="11"/>
    <n v="0"/>
    <x v="1"/>
    <s v="DistritoFederal"/>
    <n v="0"/>
    <n v="41725"/>
    <e v="#N/A"/>
    <e v="#N/A"/>
  </r>
  <r>
    <s v="National Fund for Culture"/>
    <n v="66809"/>
    <s v="LAVAGEM DAS ESCADARIAS DA IGREJA DE MADELEINE - 2006"/>
    <s v="Integrated Arts"/>
    <s v="Cultura Popular"/>
    <x v="3"/>
    <x v="11"/>
    <n v="0"/>
    <x v="12"/>
    <s v="SãoPaulo"/>
    <n v="0"/>
    <n v="64400"/>
    <e v="#N/A"/>
    <e v="#N/A"/>
  </r>
  <r>
    <s v="National Fund for Culture"/>
    <n v="610920"/>
    <s v="LIVRO ABD 30 ANOS - LANÇAMENTO E DIFUSÃO_x000d__x000a_"/>
    <s v="Audiovisual"/>
    <s v="Formação /Pesquisa/Informação"/>
    <x v="3"/>
    <x v="11"/>
    <n v="0"/>
    <x v="12"/>
    <s v="SãoPaulo"/>
    <n v="0"/>
    <n v="14000"/>
    <e v="#N/A"/>
    <e v="#N/A"/>
  </r>
  <r>
    <s v="National Fund for Culture"/>
    <n v="510215"/>
    <s v="Livro Sociedade do Código de Barras"/>
    <s v="Humanities"/>
    <s v="Edição de Livros"/>
    <x v="4"/>
    <x v="11"/>
    <n v="0"/>
    <x v="10"/>
    <s v="Piauí"/>
    <n v="0"/>
    <n v="41807.199999999997"/>
    <e v="#N/A"/>
    <e v="#N/A"/>
  </r>
  <r>
    <s v="National Fund for Culture"/>
    <n v="65328"/>
    <s v="Livro: A Impunidade é Cúmplice da Violência - A História de Márcia Leopoldi "/>
    <s v="Humanities"/>
    <s v="Edição de Livros"/>
    <x v="4"/>
    <x v="11"/>
    <n v="0"/>
    <x v="12"/>
    <s v="SãoPaulo"/>
    <n v="0"/>
    <n v="55029"/>
    <e v="#N/A"/>
    <e v="#N/A"/>
  </r>
  <r>
    <s v="National Fund for Culture"/>
    <n v="68905"/>
    <s v="Mais Indios On-Line"/>
    <s v="Integrated Arts"/>
    <s v="Artes Integradas"/>
    <x v="1"/>
    <x v="11"/>
    <n v="0"/>
    <x v="21"/>
    <s v="Bahia"/>
    <n v="0"/>
    <n v="148800"/>
    <e v="#N/A"/>
    <e v="#N/A"/>
  </r>
  <r>
    <s v="National Fund for Culture"/>
    <n v="63944"/>
    <s v="Manutenção Espaço Criar e Animar "/>
    <s v="Performing Arts"/>
    <s v="Teatro"/>
    <x v="0"/>
    <x v="11"/>
    <n v="0"/>
    <x v="1"/>
    <s v="DistritoFederal"/>
    <n v="0"/>
    <n v="42080"/>
    <e v="#N/A"/>
    <e v="#N/A"/>
  </r>
  <r>
    <s v="National Fund for Culture"/>
    <n v="69258"/>
    <s v="Me vê na TV"/>
    <s v="Integrated Arts"/>
    <s v="Artes Integradas"/>
    <x v="1"/>
    <x v="11"/>
    <n v="0"/>
    <x v="5"/>
    <s v="RiodeJaneiro"/>
    <n v="0"/>
    <n v="159691"/>
    <e v="#N/A"/>
    <e v="#N/A"/>
  </r>
  <r>
    <s v="National Fund for Culture"/>
    <n v="64021"/>
    <s v="Meio Dia em Ponto "/>
    <s v="Integrated Arts"/>
    <s v="Artes Integradas"/>
    <x v="1"/>
    <x v="11"/>
    <n v="0"/>
    <x v="1"/>
    <s v="DistritoFederal"/>
    <n v="0"/>
    <n v="40000"/>
    <e v="#N/A"/>
    <e v="#N/A"/>
  </r>
  <r>
    <s v="National Fund for Culture"/>
    <n v="68039"/>
    <s v="Memorial Feminino da Academia Literária Feminina do Rio Grande do Sul ALFRS - Emenda"/>
    <s v="Humanities"/>
    <s v="Edição de Livros"/>
    <x v="4"/>
    <x v="11"/>
    <n v="0"/>
    <x v="0"/>
    <s v="RioGrandedoSul"/>
    <n v="0"/>
    <n v="87007.84"/>
    <e v="#N/A"/>
    <e v="#N/A"/>
  </r>
  <r>
    <s v="National Fund for Culture"/>
    <n v="67141"/>
    <s v="Memorial Paulo Bertran"/>
    <s v="Cultural Heritage"/>
    <s v="Arquitetônico"/>
    <x v="0"/>
    <x v="11"/>
    <n v="0"/>
    <x v="14"/>
    <s v="Goiás"/>
    <n v="0"/>
    <n v="100000"/>
    <e v="#N/A"/>
    <e v="#N/A"/>
  </r>
  <r>
    <s v="National Fund for Culture"/>
    <n v="64196"/>
    <s v="Modernização da Estação Ferroviária de Cumari"/>
    <s v="Cultural Heritage"/>
    <s v="Arquitetônico"/>
    <x v="0"/>
    <x v="11"/>
    <n v="0"/>
    <x v="14"/>
    <s v="Goiás"/>
    <n v="0"/>
    <n v="80000"/>
    <e v="#N/A"/>
    <e v="#N/A"/>
  </r>
  <r>
    <s v="National Fund for Culture"/>
    <n v="65537"/>
    <s v="Modernização de Espaço Culturais da Universidade Estadual de Londrina"/>
    <s v="Music"/>
    <s v="Música Popular"/>
    <x v="4"/>
    <x v="11"/>
    <n v="0"/>
    <x v="9"/>
    <s v="Paraná"/>
    <n v="0"/>
    <n v="250000"/>
    <e v="#N/A"/>
    <e v="#N/A"/>
  </r>
  <r>
    <s v="National Fund for Culture"/>
    <n v="65715"/>
    <s v="Modernização do auditório Municipal (Emenda)"/>
    <s v="Cultural Heritage"/>
    <s v="Arquitetônico"/>
    <x v="0"/>
    <x v="11"/>
    <n v="0"/>
    <x v="12"/>
    <s v="SãoPaulo"/>
    <n v="0"/>
    <n v="80000"/>
    <e v="#N/A"/>
    <e v="#N/A"/>
  </r>
  <r>
    <s v="National Fund for Culture"/>
    <n v="53934"/>
    <s v="Modernização do Teatro Miguel Santana"/>
    <s v="Cultural Heritage"/>
    <s v="Arquitetônico"/>
    <x v="0"/>
    <x v="11"/>
    <n v="0"/>
    <x v="21"/>
    <s v="Bahia"/>
    <n v="0"/>
    <n v="187170"/>
    <e v="#N/A"/>
    <e v="#N/A"/>
  </r>
  <r>
    <s v="National Fund for Culture"/>
    <n v="65730"/>
    <s v="Montagem do arquivo de Memória do Teatro Carlos Gomes"/>
    <s v="Cultural Heritage"/>
    <s v="Acervo"/>
    <x v="0"/>
    <x v="11"/>
    <n v="0"/>
    <x v="22"/>
    <s v="SantaCatarina"/>
    <n v="0"/>
    <n v="57639.82"/>
    <e v="#N/A"/>
    <e v="#N/A"/>
  </r>
  <r>
    <s v="National Fund for Culture"/>
    <n v="59015"/>
    <s v="Monumento Zumbi dos Palmares"/>
    <s v="Cultural Heritage"/>
    <s v="História"/>
    <x v="1"/>
    <x v="11"/>
    <n v="0"/>
    <x v="21"/>
    <s v="Bahia"/>
    <n v="0"/>
    <n v="144841.18"/>
    <e v="#N/A"/>
    <e v="#N/A"/>
  </r>
  <r>
    <s v="National Fund for Culture"/>
    <n v="61944"/>
    <s v="Mostra Alagoana de Canto Lírico (V) "/>
    <s v="Music"/>
    <s v="Música Erudita"/>
    <x v="0"/>
    <x v="11"/>
    <n v="0"/>
    <x v="20"/>
    <s v="Alagoas"/>
    <n v="0"/>
    <n v="27028.38"/>
    <e v="#N/A"/>
    <e v="#N/A"/>
  </r>
  <r>
    <s v="National Fund for Culture"/>
    <n v="60773"/>
    <s v="Mostra Cinema Conquista"/>
    <s v="Audiovisual"/>
    <s v="Formação /Pesquisa/Informação"/>
    <x v="3"/>
    <x v="11"/>
    <n v="0"/>
    <x v="21"/>
    <s v="Bahia"/>
    <n v="0"/>
    <n v="50000"/>
    <e v="#N/A"/>
    <e v="#N/A"/>
  </r>
  <r>
    <s v="National Fund for Culture"/>
    <n v="65261"/>
    <s v="Mostra da Arte e da Cultura de Santa Maria/DF (I)"/>
    <s v="Integrated Arts"/>
    <s v="Artes Integradas"/>
    <x v="1"/>
    <x v="11"/>
    <n v="0"/>
    <x v="1"/>
    <s v="DistritoFederal"/>
    <n v="0"/>
    <n v="37120.74"/>
    <e v="#N/A"/>
    <e v="#N/A"/>
  </r>
  <r>
    <s v="National Fund for Culture"/>
    <n v="610800"/>
    <s v="Mostra de Cinema de Tiradentes - Edição 2007"/>
    <s v="Audiovisual"/>
    <s v="Formação /Pesquisa/Informação"/>
    <x v="3"/>
    <x v="11"/>
    <n v="0"/>
    <x v="3"/>
    <s v="MinasGerais"/>
    <n v="0"/>
    <n v="50000"/>
    <e v="#N/A"/>
    <e v="#N/A"/>
  </r>
  <r>
    <s v="National Fund for Culture"/>
    <n v="610853"/>
    <s v="Mostra Guarnicê Itinerante de Cine-Vídeo"/>
    <s v="Audiovisual"/>
    <s v="Formação /Pesquisa/Informação"/>
    <x v="3"/>
    <x v="11"/>
    <n v="0"/>
    <x v="17"/>
    <s v="Maranhão"/>
    <n v="0"/>
    <n v="30000"/>
    <e v="#N/A"/>
    <e v="#N/A"/>
  </r>
  <r>
    <s v="National Fund for Culture"/>
    <n v="65779"/>
    <s v="Mostra Popular de Cinema Comunitário"/>
    <s v="Audiovisual"/>
    <s v="Formação /Pesquisa/Informação"/>
    <x v="3"/>
    <x v="11"/>
    <n v="0"/>
    <x v="12"/>
    <s v="SãoPaulo"/>
    <n v="0"/>
    <n v="480000"/>
    <e v="#N/A"/>
    <e v="#N/A"/>
  </r>
  <r>
    <s v="National Fund for Culture"/>
    <n v="64864"/>
    <s v="Mostra Popular e Comunitária de Cinema - Ano III"/>
    <s v="Audiovisual"/>
    <s v="Formação /Pesquisa/Informação"/>
    <x v="3"/>
    <x v="11"/>
    <n v="0"/>
    <x v="12"/>
    <s v="SãoPaulo"/>
    <n v="0"/>
    <n v="200000"/>
    <e v="#N/A"/>
    <e v="#N/A"/>
  </r>
  <r>
    <s v="National Fund for Culture"/>
    <n v="64859"/>
    <s v="Mostra Popular e Comunitária de Cinema - Pará"/>
    <s v="Audiovisual"/>
    <s v="Formação /Pesquisa/Informação"/>
    <x v="3"/>
    <x v="11"/>
    <n v="0"/>
    <x v="12"/>
    <s v="SãoPaulo"/>
    <n v="0"/>
    <n v="50000"/>
    <e v="#N/A"/>
    <e v="#N/A"/>
  </r>
  <r>
    <s v="National Fund for Culture"/>
    <n v="59783"/>
    <s v="Movimento Cavalo Marinho"/>
    <s v="Integrated Arts"/>
    <s v="Artes Integradas"/>
    <x v="1"/>
    <x v="11"/>
    <n v="0"/>
    <x v="8"/>
    <s v="Paraíba"/>
    <n v="0"/>
    <n v="77100.509999999995"/>
    <e v="#N/A"/>
    <e v="#N/A"/>
  </r>
  <r>
    <s v="National Fund for Culture"/>
    <n v="66542"/>
    <s v="MUNICÍPIO DE HORTOLÂNDIA"/>
    <s v="Integrated Arts"/>
    <s v="Artes Integradas"/>
    <x v="1"/>
    <x v="11"/>
    <n v="0"/>
    <x v="12"/>
    <s v="SãoPaulo"/>
    <n v="0"/>
    <n v="334718"/>
    <e v="#N/A"/>
    <e v="#N/A"/>
  </r>
  <r>
    <s v="National Fund for Culture"/>
    <n v="66530"/>
    <s v="MUNICIPIO DE SANTO ANDRÉ (Rede de Pontos de cultura)"/>
    <s v="Integrated Arts"/>
    <s v="Artes Integradas"/>
    <x v="1"/>
    <x v="11"/>
    <n v="0"/>
    <x v="12"/>
    <s v="SãoPaulo"/>
    <n v="0"/>
    <n v="900000"/>
    <e v="#N/A"/>
    <e v="#N/A"/>
  </r>
  <r>
    <s v="National Fund for Culture"/>
    <n v="61280"/>
    <s v="Museu de Artes e Oficios - Seminário Cultura e Educação: parceria que faz história"/>
    <s v="Cultural Heritage"/>
    <s v="Museu"/>
    <x v="2"/>
    <x v="11"/>
    <n v="0"/>
    <x v="3"/>
    <s v="MinasGerais"/>
    <n v="0"/>
    <n v="200000"/>
    <e v="#N/A"/>
    <e v="#N/A"/>
  </r>
  <r>
    <s v="National Fund for Culture"/>
    <n v="65647"/>
    <s v="Música Clássica para a Comunidade"/>
    <s v="Music"/>
    <s v="Música Popular"/>
    <x v="4"/>
    <x v="11"/>
    <n v="0"/>
    <x v="11"/>
    <s v="Pará"/>
    <n v="0"/>
    <n v="50000"/>
    <e v="#N/A"/>
    <e v="#N/A"/>
  </r>
  <r>
    <s v="National Fund for Culture"/>
    <n v="66009"/>
    <s v="Música Para Todos (Projeto)"/>
    <s v="Integrated Arts"/>
    <s v="Artes Integradas"/>
    <x v="1"/>
    <x v="11"/>
    <n v="0"/>
    <x v="21"/>
    <s v="Bahia"/>
    <n v="0"/>
    <n v="150000"/>
    <e v="#N/A"/>
    <e v="#N/A"/>
  </r>
  <r>
    <s v="National Fund for Culture"/>
    <n v="68321"/>
    <s v="MusicArte"/>
    <s v="Integrated Arts"/>
    <s v="Artes Integradas"/>
    <x v="1"/>
    <x v="11"/>
    <n v="0"/>
    <x v="0"/>
    <s v="RioGrandedoSul"/>
    <n v="0"/>
    <n v="160000"/>
    <e v="#N/A"/>
    <e v="#N/A"/>
  </r>
  <r>
    <s v="National Fund for Culture"/>
    <n v="66519"/>
    <s v="Mutirão de Cultura"/>
    <s v="Integrated Arts"/>
    <s v="Artes Integradas"/>
    <x v="1"/>
    <x v="11"/>
    <n v="0"/>
    <x v="3"/>
    <s v="MinasGerais"/>
    <n v="0"/>
    <n v="185000"/>
    <e v="#N/A"/>
    <e v="#N/A"/>
  </r>
  <r>
    <s v="National Fund for Culture"/>
    <n v="64234"/>
    <s v="Noites Culturais T-Bone"/>
    <s v="Integrated Arts"/>
    <s v="Artes Integradas"/>
    <x v="1"/>
    <x v="11"/>
    <n v="0"/>
    <x v="1"/>
    <s v="DistritoFederal"/>
    <n v="0"/>
    <n v="50000"/>
    <e v="#N/A"/>
    <e v="#N/A"/>
  </r>
  <r>
    <s v="National Fund for Culture"/>
    <n v="66555"/>
    <s v="NOS TRILHOS DA CIDADANIA CULTURAL"/>
    <s v="Integrated Arts"/>
    <s v="Artes Integradas"/>
    <x v="1"/>
    <x v="11"/>
    <n v="0"/>
    <x v="12"/>
    <s v="SãoPaulo"/>
    <n v="0"/>
    <n v="429335"/>
    <e v="#N/A"/>
    <e v="#N/A"/>
  </r>
  <r>
    <s v="National Fund for Culture"/>
    <n v="66565"/>
    <s v="Núcleo de Cultura, Arte, Educação e Memória  do Rio Turvo."/>
    <s v="Integrated Arts"/>
    <s v="Artes Integradas"/>
    <x v="1"/>
    <x v="11"/>
    <n v="0"/>
    <x v="12"/>
    <s v="SãoPaulo"/>
    <n v="0"/>
    <n v="146508"/>
    <e v="#N/A"/>
    <e v="#N/A"/>
  </r>
  <r>
    <s v="National Fund for Culture"/>
    <n v="63719"/>
    <s v="Núcleo de Produção Digital - Aracajú"/>
    <s v="Audiovisual"/>
    <s v="Formação /Pesquisa/Informação"/>
    <x v="3"/>
    <x v="11"/>
    <n v="0"/>
    <x v="7"/>
    <s v="Sergipe"/>
    <n v="0"/>
    <n v="100000"/>
    <e v="#N/A"/>
    <e v="#N/A"/>
  </r>
  <r>
    <s v="National Fund for Culture"/>
    <n v="63002"/>
    <s v="Núcleo de Produção Digital - Cinemateca de Curitiba  (Olhar Brasil)"/>
    <s v="Audiovisual"/>
    <s v="Formação /Pesquisa/Informação"/>
    <x v="3"/>
    <x v="11"/>
    <n v="0"/>
    <x v="9"/>
    <s v="Paraná"/>
    <n v="0"/>
    <n v="100000"/>
    <e v="#N/A"/>
    <e v="#N/A"/>
  </r>
  <r>
    <s v="National Fund for Culture"/>
    <n v="63582"/>
    <s v="Núcleo de Produção Digital - NPD Salvador"/>
    <s v="Audiovisual"/>
    <s v="Formação /Pesquisa/Informação"/>
    <x v="3"/>
    <x v="11"/>
    <n v="0"/>
    <x v="21"/>
    <s v="Bahia"/>
    <n v="0"/>
    <n v="100000"/>
    <e v="#N/A"/>
    <e v="#N/A"/>
  </r>
  <r>
    <s v="National Fund for Culture"/>
    <n v="63697"/>
    <s v="Núcleo de Produção Digital do Pará / Plano de Formação e Aperfeiçoamento Profissional e Artístico."/>
    <s v="Audiovisual"/>
    <s v="Formação /Pesquisa/Informação"/>
    <x v="3"/>
    <x v="11"/>
    <n v="0"/>
    <x v="11"/>
    <s v="Pará"/>
    <n v="0"/>
    <n v="125000"/>
    <e v="#N/A"/>
    <e v="#N/A"/>
  </r>
  <r>
    <s v="National Fund for Culture"/>
    <n v="63729"/>
    <s v="Núcleo de produção digital do piauí"/>
    <s v="Audiovisual"/>
    <s v="Formação /Pesquisa/Informação"/>
    <x v="3"/>
    <x v="11"/>
    <n v="0"/>
    <x v="10"/>
    <s v="Piauí"/>
    <n v="0"/>
    <n v="100000"/>
    <e v="#N/A"/>
    <e v="#N/A"/>
  </r>
  <r>
    <s v="National Fund for Culture"/>
    <n v="64526"/>
    <s v="Núcleo de Produção Digital Goiano"/>
    <s v="Audiovisual"/>
    <s v="Formação /Pesquisa/Informação"/>
    <x v="3"/>
    <x v="11"/>
    <n v="0"/>
    <x v="14"/>
    <s v="Goiás"/>
    <n v="0"/>
    <n v="100000"/>
    <e v="#N/A"/>
    <e v="#N/A"/>
  </r>
  <r>
    <s v="National Fund for Culture"/>
    <n v="63657"/>
    <s v="Núcleo Digital - Fundação Municipal de Cultura de Belo Horizonte"/>
    <s v="Audiovisual"/>
    <s v="Formação /Pesquisa/Informação"/>
    <x v="3"/>
    <x v="11"/>
    <n v="0"/>
    <x v="3"/>
    <s v="MinasGerais"/>
    <n v="0"/>
    <n v="100000"/>
    <e v="#N/A"/>
    <e v="#N/A"/>
  </r>
  <r>
    <s v="National Fund for Culture"/>
    <n v="64358"/>
    <s v="Núicleo de Produção Digital - Universidade Federal Da Paraíba"/>
    <s v="Audiovisual"/>
    <s v="Formação /Pesquisa/Informação"/>
    <x v="3"/>
    <x v="11"/>
    <n v="0"/>
    <x v="8"/>
    <s v="Paraíba"/>
    <n v="0"/>
    <n v="100000"/>
    <e v="#N/A"/>
    <e v="#N/A"/>
  </r>
  <r>
    <s v="National Fund for Culture"/>
    <n v="68357"/>
    <s v="O Cantar da Guerreira"/>
    <s v="Music"/>
    <s v="Música Popular"/>
    <x v="4"/>
    <x v="11"/>
    <n v="0"/>
    <x v="21"/>
    <s v="Bahia"/>
    <n v="0"/>
    <n v="11210.96"/>
    <e v="#N/A"/>
    <e v="#N/A"/>
  </r>
  <r>
    <s v="National Fund for Culture"/>
    <n v="510134"/>
    <s v="O Sertão Vai Virar Circo"/>
    <s v="Performing Arts"/>
    <s v="Circo"/>
    <x v="3"/>
    <x v="11"/>
    <n v="0"/>
    <x v="10"/>
    <s v="Piauí"/>
    <n v="0"/>
    <n v="87531.34"/>
    <e v="#N/A"/>
    <e v="#N/A"/>
  </r>
  <r>
    <s v="National Fund for Culture"/>
    <n v="61084"/>
    <s v="Oficina Itinerante de Reparos de Instrumentos Musicais"/>
    <s v="Music"/>
    <s v="Música Instrumental"/>
    <x v="4"/>
    <x v="11"/>
    <n v="0"/>
    <x v="21"/>
    <s v="Bahia"/>
    <n v="0"/>
    <n v="149345.60000000001"/>
    <e v="#N/A"/>
    <e v="#N/A"/>
  </r>
  <r>
    <s v="National Fund for Culture"/>
    <n v="65147"/>
    <s v="Oficinas Culturais"/>
    <s v="Cultural Heritage"/>
    <s v="Arquitetônico"/>
    <x v="0"/>
    <x v="11"/>
    <n v="0"/>
    <x v="22"/>
    <s v="SantaCatarina"/>
    <n v="0"/>
    <n v="100000"/>
    <e v="#N/A"/>
    <e v="#N/A"/>
  </r>
  <r>
    <s v="National Fund for Culture"/>
    <n v="69202"/>
    <s v="Oficinas da Casa ( antigo Crochetante)"/>
    <s v="Integrated Arts"/>
    <s v="Artes Integradas"/>
    <x v="1"/>
    <x v="11"/>
    <n v="0"/>
    <x v="16"/>
    <s v="EspíritoSanto"/>
    <n v="0"/>
    <n v="30000"/>
    <e v="#N/A"/>
    <e v="#N/A"/>
  </r>
  <r>
    <s v="National Fund for Culture"/>
    <n v="70042"/>
    <s v="Orquestra de Acordeões de Santa Tereza"/>
    <s v="Integrated Arts"/>
    <s v="Artes Integradas"/>
    <x v="1"/>
    <x v="11"/>
    <n v="0"/>
    <x v="0"/>
    <s v="RioGrandedoSul"/>
    <n v="0"/>
    <n v="175994.92"/>
    <e v="#N/A"/>
    <e v="#N/A"/>
  </r>
  <r>
    <s v="National Fund for Culture"/>
    <n v="61931"/>
    <s v="Orquestra Filarmônica de Brasília - 21 Anos para Crianças "/>
    <s v="Music"/>
    <s v="Música Erudita"/>
    <x v="0"/>
    <x v="11"/>
    <n v="0"/>
    <x v="1"/>
    <s v="DistritoFederal"/>
    <n v="0"/>
    <n v="172832.8"/>
    <e v="#N/A"/>
    <e v="#N/A"/>
  </r>
  <r>
    <s v="National Fund for Culture"/>
    <n v="66546"/>
    <s v="Orquestra Jovem de Suzano"/>
    <s v="Integrated Arts"/>
    <s v="Artes Integradas"/>
    <x v="1"/>
    <x v="11"/>
    <n v="0"/>
    <x v="12"/>
    <s v="SãoPaulo"/>
    <n v="0"/>
    <n v="180000"/>
    <e v="#N/A"/>
    <e v="#N/A"/>
  </r>
  <r>
    <s v="National Fund for Culture"/>
    <n v="65635"/>
    <s v="Palco em Movimento"/>
    <s v="Performing Arts"/>
    <s v="Teatro"/>
    <x v="0"/>
    <x v="11"/>
    <n v="0"/>
    <x v="23"/>
    <s v="Rondônia"/>
    <n v="0"/>
    <n v="58328"/>
    <e v="#N/A"/>
    <e v="#N/A"/>
  </r>
  <r>
    <s v="National Fund for Culture"/>
    <n v="611613"/>
    <s v="Pau e Lata"/>
    <s v="Integrated Arts"/>
    <s v="Artes Integradas"/>
    <x v="1"/>
    <x v="11"/>
    <n v="0"/>
    <x v="19"/>
    <s v="RioGrandedoNorte"/>
    <n v="0"/>
    <n v="99771"/>
    <e v="#N/A"/>
    <e v="#N/A"/>
  </r>
  <r>
    <s v="National Fund for Culture"/>
    <n v="66566"/>
    <s v="Pindorama (Ponto de Cultura)"/>
    <s v="Integrated Arts"/>
    <s v="Artes Integradas"/>
    <x v="1"/>
    <x v="11"/>
    <n v="0"/>
    <x v="0"/>
    <s v="RioGrandedoSul"/>
    <n v="0"/>
    <n v="150000"/>
    <e v="#N/A"/>
    <e v="#N/A"/>
  </r>
  <r>
    <s v="National Fund for Culture"/>
    <n v="67019"/>
    <s v="Plano Emergencial de Duplicação do Acervo Cinédia IV"/>
    <s v="Audiovisual"/>
    <s v="Formação /Pesquisa/Informação"/>
    <x v="3"/>
    <x v="11"/>
    <n v="0"/>
    <x v="5"/>
    <s v="RiodeJaneiro"/>
    <n v="0"/>
    <n v="30000"/>
    <e v="#N/A"/>
    <e v="#N/A"/>
  </r>
  <r>
    <s v="National Fund for Culture"/>
    <n v="68070"/>
    <s v="Plano Nacional do Livro e Leitura - PNLL"/>
    <s v="Humanities"/>
    <s v="Evento Literário"/>
    <x v="3"/>
    <x v="11"/>
    <n v="0"/>
    <x v="12"/>
    <s v="SãoPaulo"/>
    <n v="0"/>
    <n v="331360"/>
    <e v="#N/A"/>
    <e v="#N/A"/>
  </r>
  <r>
    <s v="National Fund for Culture"/>
    <n v="65731"/>
    <s v="Pojeto Escola de Arte"/>
    <s v="Integrated Arts"/>
    <s v="Artes Integradas"/>
    <x v="1"/>
    <x v="11"/>
    <n v="0"/>
    <x v="0"/>
    <s v="RioGrandedoSul"/>
    <n v="0"/>
    <n v="85430.9"/>
    <e v="#N/A"/>
    <e v="#N/A"/>
  </r>
  <r>
    <s v="National Fund for Culture"/>
    <n v="67222"/>
    <s v="Polos de Música Instrumental de Ponta Grossa"/>
    <s v="Integrated Arts"/>
    <s v="Artes Integradas"/>
    <x v="1"/>
    <x v="11"/>
    <n v="0"/>
    <x v="9"/>
    <s v="Paraná"/>
    <n v="0"/>
    <n v="150000"/>
    <e v="#N/A"/>
    <e v="#N/A"/>
  </r>
  <r>
    <s v="National Fund for Culture"/>
    <n v="610785"/>
    <s v="Pontão - Colenda"/>
    <s v="Integrated Arts"/>
    <s v="Artes Integradas"/>
    <x v="1"/>
    <x v="11"/>
    <n v="0"/>
    <x v="9"/>
    <s v="Paraná"/>
    <n v="0"/>
    <n v="211051.4"/>
    <e v="#N/A"/>
    <e v="#N/A"/>
  </r>
  <r>
    <s v="National Fund for Culture"/>
    <n v="610442"/>
    <s v="Pontão - Estúdio araujo Viana"/>
    <s v="Integrated Arts"/>
    <s v="Artes Integradas"/>
    <x v="1"/>
    <x v="11"/>
    <n v="0"/>
    <x v="0"/>
    <s v="RioGrandedoSul"/>
    <n v="0"/>
    <n v="291261"/>
    <e v="#N/A"/>
    <e v="#N/A"/>
  </r>
  <r>
    <s v="National Fund for Culture"/>
    <n v="67271"/>
    <s v="Pontão - Rede de Cultura Yawalapiti"/>
    <s v="Integrated Arts"/>
    <s v="Artes Integradas"/>
    <x v="1"/>
    <x v="11"/>
    <n v="0"/>
    <x v="18"/>
    <s v="MatoGrosso"/>
    <n v="0"/>
    <n v="360000"/>
    <e v="#N/A"/>
    <e v="#N/A"/>
  </r>
  <r>
    <s v="National Fund for Culture"/>
    <n v="66535"/>
    <s v="Pontão - Rede de Integração e Acompanhamento dos Pontos de Cultura de Pernambuco"/>
    <s v="Integrated Arts"/>
    <s v="Artes Integradas"/>
    <x v="1"/>
    <x v="11"/>
    <n v="0"/>
    <x v="4"/>
    <s v="Pernambuco"/>
    <n v="0"/>
    <n v="456750"/>
    <e v="#N/A"/>
    <e v="#N/A"/>
  </r>
  <r>
    <s v="National Fund for Culture"/>
    <n v="82650"/>
    <s v="Pontão - TVE (TV Educativa)."/>
    <s v="Integrated Arts"/>
    <s v="Artes Integradas"/>
    <x v="1"/>
    <x v="11"/>
    <n v="0"/>
    <x v="5"/>
    <s v="RiodeJaneiro"/>
    <n v="0"/>
    <n v="1000000"/>
    <e v="#N/A"/>
    <e v="#N/A"/>
  </r>
  <r>
    <s v="National Fund for Culture"/>
    <n v="66534"/>
    <s v="PONTÃO DE CULTURA - CENTRO CULTURAL SOLAR DOS GUIMARÃES"/>
    <s v="Integrated Arts"/>
    <s v="Artes Integradas"/>
    <x v="1"/>
    <x v="11"/>
    <n v="0"/>
    <x v="9"/>
    <s v="Paraná"/>
    <n v="0"/>
    <n v="580901"/>
    <e v="#N/A"/>
    <e v="#N/A"/>
  </r>
  <r>
    <s v="National Fund for Culture"/>
    <n v="66557"/>
    <s v="PONTÃO DE CULTURA - CENTRO DRAGÃO DO MAR DE ARTE E CULTURA "/>
    <s v="Integrated Arts"/>
    <s v="Artes Integradas"/>
    <x v="1"/>
    <x v="11"/>
    <n v="0"/>
    <x v="6"/>
    <s v="Ceará"/>
    <n v="0"/>
    <n v="1050000"/>
    <e v="#N/A"/>
    <e v="#N/A"/>
  </r>
  <r>
    <s v="National Fund for Culture"/>
    <n v="81656"/>
    <s v="Pontão de Cultura Aquiry"/>
    <s v="Integrated Arts"/>
    <s v="Artes Integradas"/>
    <x v="1"/>
    <x v="11"/>
    <n v="0"/>
    <x v="25"/>
    <s v="Acre"/>
    <n v="0"/>
    <n v="200000"/>
    <e v="#N/A"/>
    <e v="#N/A"/>
  </r>
  <r>
    <s v="National Fund for Culture"/>
    <n v="66571"/>
    <s v="Pontão de Cultura da Universidade Federal de Minas Gerais."/>
    <s v="Integrated Arts"/>
    <s v="Artes Integradas"/>
    <x v="1"/>
    <x v="11"/>
    <n v="0"/>
    <x v="17"/>
    <s v="Maranhão"/>
    <n v="0"/>
    <n v="1198998"/>
    <e v="#N/A"/>
    <e v="#N/A"/>
  </r>
  <r>
    <s v="National Fund for Culture"/>
    <n v="610298"/>
    <s v="Pontão de Cultura de Belo-horizonte Incubadora de Artes."/>
    <s v="Integrated Arts"/>
    <s v="Artes Integradas"/>
    <x v="1"/>
    <x v="11"/>
    <n v="0"/>
    <x v="3"/>
    <s v="MinasGerais"/>
    <n v="0"/>
    <n v="900000"/>
    <e v="#N/A"/>
    <e v="#N/A"/>
  </r>
  <r>
    <s v="National Fund for Culture"/>
    <n v="66525"/>
    <s v="Pontão de Cultura do IPSO"/>
    <s v="Integrated Arts"/>
    <s v="Artes Integradas"/>
    <x v="1"/>
    <x v="11"/>
    <n v="0"/>
    <x v="12"/>
    <s v="SãoPaulo"/>
    <n v="0"/>
    <n v="1445235"/>
    <e v="#N/A"/>
    <e v="#N/A"/>
  </r>
  <r>
    <s v="National Fund for Culture"/>
    <n v="69461"/>
    <s v="Pontão de Cultura Escola Viva"/>
    <s v="Integrated Arts"/>
    <s v="Artes Integradas"/>
    <x v="1"/>
    <x v="11"/>
    <n v="0"/>
    <x v="1"/>
    <s v="DistritoFederal"/>
    <n v="0"/>
    <n v="432000"/>
    <e v="#N/A"/>
    <e v="#N/A"/>
  </r>
  <r>
    <s v="National Fund for Culture"/>
    <n v="67202"/>
    <s v="Pontão de Cultura Fábrica de Música"/>
    <s v="Integrated Arts"/>
    <s v="Artes Integradas"/>
    <x v="1"/>
    <x v="11"/>
    <n v="0"/>
    <x v="12"/>
    <s v="SãoPaulo"/>
    <n v="0"/>
    <n v="300000"/>
    <e v="#N/A"/>
    <e v="#N/A"/>
  </r>
  <r>
    <s v="National Fund for Culture"/>
    <n v="66496"/>
    <s v="PONTÃO DE CULTURA NÁUAS"/>
    <s v="Integrated Arts"/>
    <s v="Artes Integradas"/>
    <x v="1"/>
    <x v="11"/>
    <n v="0"/>
    <x v="25"/>
    <s v="Acre"/>
    <n v="0"/>
    <n v="1033403"/>
    <e v="#N/A"/>
    <e v="#N/A"/>
  </r>
  <r>
    <s v="National Fund for Culture"/>
    <n v="69869"/>
    <s v="Pontão de Cultura República do Cerrado"/>
    <s v="Integrated Arts"/>
    <s v="Artes Integradas"/>
    <x v="1"/>
    <x v="11"/>
    <n v="0"/>
    <x v="14"/>
    <s v="Goiás"/>
    <n v="0"/>
    <n v="1499780"/>
    <e v="#N/A"/>
    <e v="#N/A"/>
  </r>
  <r>
    <s v="National Fund for Culture"/>
    <n v="67212"/>
    <s v="Pontão de Cultura Vídeos nas Aldeias"/>
    <s v="Integrated Arts"/>
    <s v="Artes Integradas"/>
    <x v="1"/>
    <x v="11"/>
    <n v="0"/>
    <x v="4"/>
    <s v="Pernambuco"/>
    <n v="0"/>
    <n v="1200000"/>
    <e v="#N/A"/>
    <e v="#N/A"/>
  </r>
  <r>
    <s v="National Fund for Culture"/>
    <n v="69146"/>
    <s v="Ponto Cultural da Restinga"/>
    <s v="Integrated Arts"/>
    <s v="Artes Integradas"/>
    <x v="1"/>
    <x v="11"/>
    <n v="0"/>
    <x v="0"/>
    <s v="RioGrandedoSul"/>
    <n v="0"/>
    <n v="132948"/>
    <e v="#N/A"/>
    <e v="#N/A"/>
  </r>
  <r>
    <s v="National Fund for Culture"/>
    <n v="68425"/>
    <s v="Ponto de Cultura Casa do Cristal Quilombo do Sopapo"/>
    <s v="Integrated Arts"/>
    <s v="Artes Integradas"/>
    <x v="1"/>
    <x v="11"/>
    <n v="0"/>
    <x v="0"/>
    <s v="RioGrandedoSul"/>
    <n v="0"/>
    <n v="135000"/>
    <e v="#N/A"/>
    <e v="#N/A"/>
  </r>
  <r>
    <s v="National Fund for Culture"/>
    <n v="610262"/>
    <s v="Ponto de Cultura Niterói Oceânico"/>
    <s v="Integrated Arts"/>
    <s v="Artes Integradas"/>
    <x v="1"/>
    <x v="11"/>
    <n v="0"/>
    <x v="5"/>
    <s v="RiodeJaneiro"/>
    <n v="0"/>
    <n v="140000"/>
    <e v="#N/A"/>
    <e v="#N/A"/>
  </r>
  <r>
    <s v="National Fund for Culture"/>
    <n v="57130"/>
    <s v="Pontos de Cultura Materializando Sonhos"/>
    <s v="Integrated Arts"/>
    <s v="Artes Integradas"/>
    <x v="1"/>
    <x v="11"/>
    <n v="0"/>
    <x v="13"/>
    <s v="Amapá"/>
    <n v="0"/>
    <n v="185000"/>
    <e v="#N/A"/>
    <e v="#N/A"/>
  </r>
  <r>
    <s v="National Fund for Culture"/>
    <n v="65648"/>
    <s v="Porão do Rock"/>
    <s v="Music"/>
    <s v="Música Popular"/>
    <x v="4"/>
    <x v="11"/>
    <n v="0"/>
    <x v="1"/>
    <s v="DistritoFederal"/>
    <n v="0"/>
    <n v="37200"/>
    <e v="#N/A"/>
    <e v="#N/A"/>
  </r>
  <r>
    <s v="National Fund for Culture"/>
    <n v="65222"/>
    <s v="Povo da Musica"/>
    <s v="Music"/>
    <s v="Música Popular"/>
    <x v="4"/>
    <x v="11"/>
    <n v="0"/>
    <x v="21"/>
    <s v="Bahia"/>
    <n v="0"/>
    <n v="86000"/>
    <e v="#N/A"/>
    <e v="#N/A"/>
  </r>
  <r>
    <s v="National Fund for Culture"/>
    <n v="66551"/>
    <s v="PREFEITURA MUNICIPAL DE SANTOS "/>
    <s v="Integrated Arts"/>
    <s v="Artes Integradas"/>
    <x v="1"/>
    <x v="11"/>
    <n v="0"/>
    <x v="12"/>
    <s v="SãoPaulo"/>
    <n v="0"/>
    <n v="263544"/>
    <e v="#N/A"/>
    <e v="#N/A"/>
  </r>
  <r>
    <s v="National Fund for Culture"/>
    <n v="62733"/>
    <s v="Presença Brasil em Cannes - Premiere Brasil Nova York"/>
    <s v="Audiovisual"/>
    <s v="Formação /Pesquisa/Informação"/>
    <x v="3"/>
    <x v="11"/>
    <n v="0"/>
    <x v="5"/>
    <s v="RiodeJaneiro"/>
    <n v="0"/>
    <n v="250000"/>
    <e v="#N/A"/>
    <e v="#N/A"/>
  </r>
  <r>
    <s v="National Fund for Culture"/>
    <n v="65778"/>
    <s v="Preservação de Bens Culturais  de Natureza Material do MJK"/>
    <s v="Cultural Heritage"/>
    <s v="Arquitetônico"/>
    <x v="0"/>
    <x v="11"/>
    <n v="0"/>
    <x v="1"/>
    <s v="DistritoFederal"/>
    <n v="0"/>
    <n v="200000"/>
    <e v="#N/A"/>
    <e v="#N/A"/>
  </r>
  <r>
    <s v="National Fund for Culture"/>
    <n v="65771"/>
    <s v="Preservação de Bens Culturais de Natureza Material  MJK"/>
    <s v="Integrated Arts"/>
    <s v="Artes Integradas"/>
    <x v="1"/>
    <x v="11"/>
    <n v="0"/>
    <x v="1"/>
    <s v="DistritoFederal"/>
    <n v="0"/>
    <n v="200000"/>
    <e v="#N/A"/>
    <e v="#N/A"/>
  </r>
  <r>
    <s v="National Fund for Culture"/>
    <n v="65775"/>
    <s v="Preservação de Bens Culturais de Natureza Material do MJK"/>
    <s v="Cultural Heritage"/>
    <s v="História"/>
    <x v="1"/>
    <x v="11"/>
    <n v="0"/>
    <x v="1"/>
    <s v="DistritoFederal"/>
    <n v="0"/>
    <n v="147710"/>
    <e v="#N/A"/>
    <e v="#N/A"/>
  </r>
  <r>
    <s v="National Fund for Culture"/>
    <n v="65427"/>
    <s v="Preservação do Acervo e das Galerias do Museu Casa do Pontal"/>
    <s v="Cultural Heritage"/>
    <s v="Museu"/>
    <x v="2"/>
    <x v="11"/>
    <n v="0"/>
    <x v="5"/>
    <s v="RiodeJaneiro"/>
    <n v="0"/>
    <n v="21000"/>
    <e v="#N/A"/>
    <e v="#N/A"/>
  </r>
  <r>
    <s v="National Fund for Culture"/>
    <n v="69367"/>
    <s v="Primeiro Plano 2006 - Festival de Cinema De Juíz de Fora "/>
    <s v="Audiovisual"/>
    <s v="Formação /Pesquisa/Informação"/>
    <x v="3"/>
    <x v="11"/>
    <n v="0"/>
    <x v="3"/>
    <s v="MinasGerais"/>
    <n v="0"/>
    <n v="20000"/>
    <e v="#N/A"/>
    <e v="#N/A"/>
  </r>
  <r>
    <s v="National Fund for Culture"/>
    <n v="65149"/>
    <s v="ProduÃ§Ã£o e LanÃ§amento do CD - Banda QuerÃ´"/>
    <s v="Music"/>
    <s v="Música Instrumental"/>
    <x v="4"/>
    <x v="11"/>
    <n v="0"/>
    <x v="12"/>
    <s v="SãoPaulo"/>
    <n v="0"/>
    <n v="49999.199999999997"/>
    <e v="#N/A"/>
    <e v="#N/A"/>
  </r>
  <r>
    <s v="National Fund for Culture"/>
    <n v="61083"/>
    <s v="Produção do II Seminario Internacional de Cinema e Audiovisual"/>
    <s v="Audiovisual"/>
    <s v="Formação /Pesquisa/Informação"/>
    <x v="3"/>
    <x v="11"/>
    <n v="0"/>
    <x v="21"/>
    <s v="Bahia"/>
    <n v="0"/>
    <n v="200000"/>
    <e v="#N/A"/>
    <e v="#N/A"/>
  </r>
  <r>
    <s v="National Fund for Culture"/>
    <n v="56791"/>
    <s v="Programa de Aprimoramento em Artes Carnavalescas e Cenografia Arte e Folia"/>
    <s v="Integrated Arts"/>
    <s v="Carnaval"/>
    <x v="0"/>
    <x v="11"/>
    <n v="0"/>
    <x v="5"/>
    <s v="RiodeJaneiro"/>
    <n v="0"/>
    <n v="68400.100000000006"/>
    <e v="#N/A"/>
    <e v="#N/A"/>
  </r>
  <r>
    <s v="National Fund for Culture"/>
    <n v="66851"/>
    <s v="Programa de Aprimoramento em Artes Carnavalescas e Cenografia de Arte e Folia"/>
    <s v="Visual Arts"/>
    <s v="Plásticas"/>
    <x v="2"/>
    <x v="11"/>
    <n v="0"/>
    <x v="5"/>
    <s v="RiodeJaneiro"/>
    <n v="0"/>
    <n v="68400.100000000006"/>
    <e v="#N/A"/>
    <e v="#N/A"/>
  </r>
  <r>
    <s v="National Fund for Culture"/>
    <n v="63484"/>
    <s v="Programa De Capacitação do NAPAV"/>
    <s v="Audiovisual"/>
    <s v="Formação /Pesquisa/Informação"/>
    <x v="3"/>
    <x v="11"/>
    <n v="0"/>
    <x v="20"/>
    <s v="Alagoas"/>
    <n v="0"/>
    <n v="100000"/>
    <e v="#N/A"/>
    <e v="#N/A"/>
  </r>
  <r>
    <s v="National Fund for Culture"/>
    <n v="65580"/>
    <s v="Programa de Fomento e Articulação dos Grupos de Teatro Catarinenses"/>
    <s v="Performing Arts"/>
    <s v="Teatro"/>
    <x v="0"/>
    <x v="11"/>
    <n v="0"/>
    <x v="22"/>
    <s v="SantaCatarina"/>
    <n v="0"/>
    <n v="88000"/>
    <e v="#N/A"/>
    <e v="#N/A"/>
  </r>
  <r>
    <s v="National Fund for Culture"/>
    <n v="63558"/>
    <s v="Programa SAV/MINC FORCINE de apoio à formação na área audiovisual a produção de trabalhos de concl. "/>
    <s v="Audiovisual"/>
    <s v="Formação /Pesquisa/Informação"/>
    <x v="3"/>
    <x v="11"/>
    <n v="0"/>
    <x v="12"/>
    <s v="SãoPaulo"/>
    <n v="0"/>
    <n v="248000"/>
    <e v="#N/A"/>
    <e v="#N/A"/>
  </r>
  <r>
    <s v="National Fund for Culture"/>
    <n v="62302"/>
    <s v="Programadora Brasil"/>
    <s v="Audiovisual"/>
    <s v="Formação /Pesquisa/Informação"/>
    <x v="3"/>
    <x v="11"/>
    <n v="0"/>
    <x v="12"/>
    <s v="SãoPaulo"/>
    <n v="0"/>
    <n v="1200000"/>
    <e v="#N/A"/>
    <e v="#N/A"/>
  </r>
  <r>
    <s v="National Fund for Culture"/>
    <n v="62557"/>
    <s v="Projeto  Setorial de Promoção de exportações - Cinema/ Participação em Cannes"/>
    <s v="Audiovisual"/>
    <s v="Formação /Pesquisa/Informação"/>
    <x v="3"/>
    <x v="11"/>
    <n v="0"/>
    <x v="12"/>
    <s v="SãoPaulo"/>
    <n v="0"/>
    <n v="170000"/>
    <e v="#N/A"/>
    <e v="#N/A"/>
  </r>
  <r>
    <s v="National Fund for Culture"/>
    <n v="610460"/>
    <s v="Projeto Animação"/>
    <s v="Audiovisual"/>
    <s v="Formação /Pesquisa/Informação"/>
    <x v="3"/>
    <x v="11"/>
    <n v="0"/>
    <x v="16"/>
    <s v="EspíritoSanto"/>
    <n v="0"/>
    <n v="90000"/>
    <e v="#N/A"/>
    <e v="#N/A"/>
  </r>
  <r>
    <s v="National Fund for Culture"/>
    <n v="58505"/>
    <s v="Projeto banda - Popularização da Música Instrumental com Jovens - 2006"/>
    <s v="Music"/>
    <s v="Música Instrumental"/>
    <x v="4"/>
    <x v="11"/>
    <n v="0"/>
    <x v="12"/>
    <s v="SãoPaulo"/>
    <n v="0"/>
    <n v="64128"/>
    <e v="#N/A"/>
    <e v="#N/A"/>
  </r>
  <r>
    <s v="National Fund for Culture"/>
    <n v="65445"/>
    <s v="Projeto Biblioteca e Espaço Internet"/>
    <s v="Cultural Heritage"/>
    <s v="Arquitetônico"/>
    <x v="0"/>
    <x v="11"/>
    <n v="0"/>
    <x v="0"/>
    <s v="RioGrandedoSul"/>
    <n v="0"/>
    <n v="47920"/>
    <e v="#N/A"/>
    <e v="#N/A"/>
  </r>
  <r>
    <s v="National Fund for Culture"/>
    <n v="63871"/>
    <s v="Projeto Casa da Cultura"/>
    <s v="Cultural Heritage"/>
    <s v="Arquitetônico"/>
    <x v="0"/>
    <x v="11"/>
    <n v="0"/>
    <x v="9"/>
    <s v="Paraná"/>
    <n v="0"/>
    <n v="100000"/>
    <e v="#N/A"/>
    <e v="#N/A"/>
  </r>
  <r>
    <s v="National Fund for Culture"/>
    <n v="53816"/>
    <s v="Projeto Casarão Dom Vital"/>
    <s v="Cultural Heritage"/>
    <s v="Arquitetônico"/>
    <x v="0"/>
    <x v="11"/>
    <n v="0"/>
    <x v="8"/>
    <s v="Paraíba"/>
    <n v="0"/>
    <n v="121676.28"/>
    <e v="#N/A"/>
    <e v="#N/A"/>
  </r>
  <r>
    <s v="National Fund for Culture"/>
    <n v="65784"/>
    <s v="Projeto cultural  &quot; Na Feira com Suassuna&quot;"/>
    <s v="Performing Arts"/>
    <s v="Teatro"/>
    <x v="0"/>
    <x v="11"/>
    <n v="0"/>
    <x v="3"/>
    <s v="MinasGerais"/>
    <n v="0"/>
    <n v="30000"/>
    <e v="#N/A"/>
    <e v="#N/A"/>
  </r>
  <r>
    <s v="National Fund for Culture"/>
    <n v="65683"/>
    <s v="Projeto Cultural e Artístico da Fundação Harmonia"/>
    <s v="Integrated Arts"/>
    <s v="Artes Integradas"/>
    <x v="1"/>
    <x v="11"/>
    <n v="0"/>
    <x v="21"/>
    <s v="Bahia"/>
    <n v="0"/>
    <n v="50000"/>
    <e v="#N/A"/>
    <e v="#N/A"/>
  </r>
  <r>
    <s v="National Fund for Culture"/>
    <n v="66079"/>
    <s v="Projeto de Reestauração da Biblioteca da Academia Pernambucana de Letras"/>
    <s v="Cultural Heritage"/>
    <s v="Arquitetônico"/>
    <x v="0"/>
    <x v="11"/>
    <n v="0"/>
    <x v="4"/>
    <s v="Pernambuco"/>
    <n v="0"/>
    <n v="49400"/>
    <e v="#N/A"/>
    <e v="#N/A"/>
  </r>
  <r>
    <s v="National Fund for Culture"/>
    <n v="65229"/>
    <s v="Projeto de Revitalização do Prédio do Museu Treze de Maio, Organização e Documentação"/>
    <s v="Cultural Heritage"/>
    <s v="Museu"/>
    <x v="2"/>
    <x v="11"/>
    <n v="0"/>
    <x v="0"/>
    <s v="RioGrandedoSul"/>
    <n v="0"/>
    <n v="150000"/>
    <e v="#N/A"/>
    <e v="#N/A"/>
  </r>
  <r>
    <s v="National Fund for Culture"/>
    <n v="65461"/>
    <s v="Projeto de Valorização, Resgate, Preservação e Difusão de Nossa Cultura"/>
    <s v="Cultural Heritage"/>
    <s v="Arquitetônico"/>
    <x v="0"/>
    <x v="11"/>
    <n v="0"/>
    <x v="0"/>
    <s v="RioGrandedoSul"/>
    <n v="0"/>
    <n v="50000"/>
    <e v="#N/A"/>
    <e v="#N/A"/>
  </r>
  <r>
    <s v="National Fund for Culture"/>
    <n v="65438"/>
    <s v="Projeto Espaço Jovem"/>
    <s v="Integrated Arts"/>
    <s v="Artes Integradas"/>
    <x v="1"/>
    <x v="11"/>
    <n v="0"/>
    <x v="12"/>
    <s v="SãoPaulo"/>
    <n v="0"/>
    <n v="60000"/>
    <e v="#N/A"/>
    <e v="#N/A"/>
  </r>
  <r>
    <s v="National Fund for Culture"/>
    <n v="62242"/>
    <s v="Projeto Música Para Todos"/>
    <s v="Music"/>
    <s v="Música Instrumental"/>
    <x v="4"/>
    <x v="11"/>
    <n v="0"/>
    <x v="10"/>
    <s v="Piauí"/>
    <n v="0"/>
    <n v="156480"/>
    <e v="#N/A"/>
    <e v="#N/A"/>
  </r>
  <r>
    <s v="National Fund for Culture"/>
    <n v="70046"/>
    <s v="Projeto Oca"/>
    <s v="Integrated Arts"/>
    <s v="Artes Integradas"/>
    <x v="1"/>
    <x v="11"/>
    <n v="0"/>
    <x v="22"/>
    <s v="SantaCatarina"/>
    <n v="0"/>
    <n v="45000"/>
    <e v="#N/A"/>
    <e v="#N/A"/>
  </r>
  <r>
    <s v="National Fund for Culture"/>
    <n v="63557"/>
    <s v="Projeto Setorial de Promoçõa de Exportações - Cinema"/>
    <s v="Audiovisual"/>
    <s v="Formação /Pesquisa/Informação"/>
    <x v="3"/>
    <x v="11"/>
    <n v="0"/>
    <x v="12"/>
    <s v="SãoPaulo"/>
    <n v="0"/>
    <n v="1000000"/>
    <e v="#N/A"/>
    <e v="#N/A"/>
  </r>
  <r>
    <s v="National Fund for Culture"/>
    <n v="64810"/>
    <s v="Projeto Tambor- Canto, Sons e Danças de Ketu"/>
    <s v="Cultural Heritage"/>
    <s v="Cultura Afro Brasileira"/>
    <x v="3"/>
    <x v="11"/>
    <n v="0"/>
    <x v="14"/>
    <s v="Goiás"/>
    <n v="0"/>
    <n v="68000"/>
    <e v="#N/A"/>
    <e v="#N/A"/>
  </r>
  <r>
    <s v="National Fund for Culture"/>
    <n v="67432"/>
    <s v="Projeto Teatro Vivo"/>
    <s v="Performing Arts"/>
    <s v="Teatro"/>
    <x v="0"/>
    <x v="11"/>
    <n v="0"/>
    <x v="21"/>
    <s v="Bahia"/>
    <n v="0"/>
    <n v="57800"/>
    <e v="#N/A"/>
    <e v="#N/A"/>
  </r>
  <r>
    <s v="National Fund for Culture"/>
    <n v="61914"/>
    <s v="Projeto Verde da Cultura "/>
    <s v="Performing Arts"/>
    <s v="Teatro"/>
    <x v="0"/>
    <x v="11"/>
    <n v="0"/>
    <x v="3"/>
    <s v="MinasGerais"/>
    <n v="0"/>
    <n v="97600"/>
    <e v="#N/A"/>
    <e v="#N/A"/>
  </r>
  <r>
    <s v="National Fund for Culture"/>
    <n v="61934"/>
    <s v="Projetos Setorial de Promoção de Exportações (2006)"/>
    <s v="Audiovisual"/>
    <s v="Formação /Pesquisa/Informação"/>
    <x v="3"/>
    <x v="11"/>
    <n v="0"/>
    <x v="5"/>
    <s v="RiodeJaneiro"/>
    <n v="0"/>
    <n v="1500000"/>
    <e v="#N/A"/>
    <e v="#N/A"/>
  </r>
  <r>
    <s v="National Fund for Culture"/>
    <n v="62503"/>
    <s v="Quadrilha Junina : Identidade e Expressão da Cultura Nordestina"/>
    <s v="Integrated Arts"/>
    <s v="Artes Integradas"/>
    <x v="1"/>
    <x v="11"/>
    <n v="0"/>
    <x v="1"/>
    <s v="DistritoFederal"/>
    <n v="0"/>
    <n v="23800"/>
    <e v="#N/A"/>
    <e v="#N/A"/>
  </r>
  <r>
    <s v="National Fund for Culture"/>
    <n v="65586"/>
    <s v="Realização de Eventos Culturais"/>
    <s v="Integrated Arts"/>
    <s v="Artes Integradas"/>
    <x v="1"/>
    <x v="11"/>
    <n v="0"/>
    <x v="3"/>
    <s v="MinasGerais"/>
    <n v="0"/>
    <n v="65000"/>
    <e v="#N/A"/>
    <e v="#N/A"/>
  </r>
  <r>
    <s v="National Fund for Culture"/>
    <n v="69200"/>
    <s v="Realização do VI Festival dos Sanfoneiros"/>
    <s v="Music"/>
    <s v="Música Popular"/>
    <x v="4"/>
    <x v="11"/>
    <n v="0"/>
    <x v="6"/>
    <s v="Ceará"/>
    <n v="0"/>
    <n v="66750"/>
    <e v="#N/A"/>
    <e v="#N/A"/>
  </r>
  <r>
    <s v="National Fund for Culture"/>
    <n v="68126"/>
    <s v="RECAM - Reunião Especializada de Cinema e Audiovisual do Mercosul"/>
    <s v="Audiovisual"/>
    <s v="Formação /Pesquisa/Informação"/>
    <x v="3"/>
    <x v="11"/>
    <n v="0"/>
    <x v="5"/>
    <s v="RiodeJaneiro"/>
    <n v="0"/>
    <n v="33723"/>
    <e v="#N/A"/>
    <e v="#N/A"/>
  </r>
  <r>
    <s v="National Fund for Culture"/>
    <n v="65466"/>
    <s v="Recuperação e Reforma do Palácio dos Governadores"/>
    <s v="Cultural Heritage"/>
    <s v="História"/>
    <x v="1"/>
    <x v="11"/>
    <n v="0"/>
    <x v="4"/>
    <s v="Pernambuco"/>
    <n v="0"/>
    <n v="300000"/>
    <e v="#N/A"/>
    <e v="#N/A"/>
  </r>
  <r>
    <s v="National Fund for Culture"/>
    <n v="68911"/>
    <s v="Rede Ação Cultural do Gama"/>
    <s v="Integrated Arts"/>
    <s v="Artes Integradas"/>
    <x v="1"/>
    <x v="11"/>
    <n v="0"/>
    <x v="1"/>
    <s v="DistritoFederal"/>
    <n v="0"/>
    <n v="130000"/>
    <e v="#N/A"/>
    <e v="#N/A"/>
  </r>
  <r>
    <s v="National Fund for Culture"/>
    <n v="68827"/>
    <s v="Rede de Pontos da Prefeitura de Diadema"/>
    <s v="Integrated Arts"/>
    <s v="Artes Integradas"/>
    <x v="1"/>
    <x v="11"/>
    <n v="0"/>
    <x v="12"/>
    <s v="SãoPaulo"/>
    <n v="0"/>
    <n v="1057682.24"/>
    <e v="#N/A"/>
    <e v="#N/A"/>
  </r>
  <r>
    <s v="National Fund for Culture"/>
    <n v="66562"/>
    <s v="REDE DE PONTOS DE CULTURA DA FUNDAÇÃO CULTURAL DE JOÃO PESSOA"/>
    <s v="Integrated Arts"/>
    <s v="Artes Integradas"/>
    <x v="1"/>
    <x v="11"/>
    <n v="0"/>
    <x v="8"/>
    <s v="Paraíba"/>
    <n v="0"/>
    <n v="320000"/>
    <e v="#N/A"/>
    <e v="#N/A"/>
  </r>
  <r>
    <s v="National Fund for Culture"/>
    <n v="70037"/>
    <s v="Rede de Pontos de Cultura da PM de Sobral"/>
    <s v="Integrated Arts"/>
    <s v="Artes Integradas"/>
    <x v="1"/>
    <x v="11"/>
    <n v="0"/>
    <x v="6"/>
    <s v="Ceará"/>
    <n v="0"/>
    <n v="470000"/>
    <e v="#N/A"/>
    <e v="#N/A"/>
  </r>
  <r>
    <s v="National Fund for Culture"/>
    <n v="66552"/>
    <s v="REDE DE PONTOS DE CULTURA DA PREFEITURA DE ARACAJÃ&amp;#x0161;"/>
    <s v="Integrated Arts"/>
    <s v="Artes Integradas"/>
    <x v="1"/>
    <x v="11"/>
    <n v="0"/>
    <x v="7"/>
    <s v="Sergipe"/>
    <n v="0"/>
    <n v="250000"/>
    <e v="#N/A"/>
    <e v="#N/A"/>
  </r>
  <r>
    <s v="National Fund for Culture"/>
    <n v="66560"/>
    <s v="REDE DE PONTOS DE CULTURA DA PREFEITURA DE DOURADOS"/>
    <s v="Integrated Arts"/>
    <s v="Artes Integradas"/>
    <x v="1"/>
    <x v="11"/>
    <n v="0"/>
    <x v="26"/>
    <s v="MatoGrossodoSul"/>
    <n v="0"/>
    <n v="60000"/>
    <e v="#N/A"/>
    <e v="#N/A"/>
  </r>
  <r>
    <s v="National Fund for Culture"/>
    <n v="70399"/>
    <s v="Rede de Pontos de Cultura da Prefeitura de Nova Iguaçu"/>
    <s v="Integrated Arts"/>
    <s v="Artes Integradas"/>
    <x v="1"/>
    <x v="11"/>
    <n v="0"/>
    <x v="5"/>
    <s v="RiodeJaneiro"/>
    <n v="0"/>
    <n v="1000000"/>
    <e v="#N/A"/>
    <e v="#N/A"/>
  </r>
  <r>
    <s v="National Fund for Culture"/>
    <n v="66527"/>
    <s v="Rede de Pontos de cultura de Campinas"/>
    <s v="Integrated Arts"/>
    <s v="Artes Integradas"/>
    <x v="1"/>
    <x v="11"/>
    <n v="0"/>
    <x v="12"/>
    <s v="SãoPaulo"/>
    <n v="0"/>
    <n v="1350"/>
    <e v="#N/A"/>
    <e v="#N/A"/>
  </r>
  <r>
    <s v="National Fund for Culture"/>
    <n v="66563"/>
    <s v="REDE DE PONTOS E CASA DE LEITURA DO ESTADO DO ACRE"/>
    <s v="Integrated Arts"/>
    <s v="Artes Integradas"/>
    <x v="1"/>
    <x v="11"/>
    <n v="0"/>
    <x v="25"/>
    <s v="Acre"/>
    <n v="0"/>
    <n v="644000"/>
    <e v="#N/A"/>
    <e v="#N/A"/>
  </r>
  <r>
    <s v="National Fund for Culture"/>
    <n v="55843"/>
    <s v="Rede de Projetos Locais - Mestres Populares da Cultura de Salvador"/>
    <s v="Integrated Arts"/>
    <s v="Artes Integradas"/>
    <x v="1"/>
    <x v="11"/>
    <n v="0"/>
    <x v="21"/>
    <s v="Bahia"/>
    <n v="0"/>
    <n v="200034.38"/>
    <e v="#N/A"/>
    <e v="#N/A"/>
  </r>
  <r>
    <s v="National Fund for Culture"/>
    <n v="63781"/>
    <s v="REDE OLHAR BRASIL"/>
    <s v="Audiovisual"/>
    <s v="Formação /Pesquisa/Informação"/>
    <x v="3"/>
    <x v="11"/>
    <n v="0"/>
    <x v="25"/>
    <s v="Acre"/>
    <n v="0"/>
    <n v="100000"/>
    <e v="#N/A"/>
    <e v="#N/A"/>
  </r>
  <r>
    <s v="National Fund for Culture"/>
    <n v="610464"/>
    <s v="Reforma da Biblioteca Municipal"/>
    <s v="Cultural Heritage"/>
    <s v="Arquitetônico"/>
    <x v="0"/>
    <x v="11"/>
    <n v="0"/>
    <x v="12"/>
    <s v="SãoPaulo"/>
    <n v="0"/>
    <n v="50000"/>
    <e v="#N/A"/>
    <e v="#N/A"/>
  </r>
  <r>
    <s v="National Fund for Culture"/>
    <n v="42627"/>
    <s v="Reforma do Teatro do Bonsucesso"/>
    <s v="Cultural Heritage"/>
    <s v="Arquitetônico"/>
    <x v="0"/>
    <x v="11"/>
    <n v="0"/>
    <x v="4"/>
    <s v="Pernambuco"/>
    <n v="0"/>
    <n v="126315.8"/>
    <e v="#N/A"/>
    <e v="#N/A"/>
  </r>
  <r>
    <s v="National Fund for Culture"/>
    <n v="65728"/>
    <s v="Reforma e manutenção da Biblioteca Pública municipal Mário de Andrade"/>
    <s v="Cultural Heritage"/>
    <s v="Arquitetônico"/>
    <x v="0"/>
    <x v="11"/>
    <n v="0"/>
    <x v="12"/>
    <s v="SãoPaulo"/>
    <n v="0"/>
    <n v="100000"/>
    <e v="#N/A"/>
    <e v="#N/A"/>
  </r>
  <r>
    <s v="National Fund for Culture"/>
    <n v="64548"/>
    <s v="Registro Sonoro dos Cantos e Danças Tradicionais do DF e Entorno"/>
    <s v="Music"/>
    <s v="Música Popular"/>
    <x v="4"/>
    <x v="11"/>
    <n v="0"/>
    <x v="1"/>
    <s v="DistritoFederal"/>
    <n v="0"/>
    <n v="42480"/>
    <e v="#N/A"/>
    <e v="#N/A"/>
  </r>
  <r>
    <s v="National Fund for Culture"/>
    <n v="66518"/>
    <s v="RESGATE CULTURA DE SERTÂNIA"/>
    <s v="Integrated Arts"/>
    <s v="Artes Integradas"/>
    <x v="1"/>
    <x v="11"/>
    <n v="0"/>
    <x v="4"/>
    <s v="Pernambuco"/>
    <n v="0"/>
    <n v="48695"/>
    <e v="#N/A"/>
    <e v="#N/A"/>
  </r>
  <r>
    <s v="National Fund for Culture"/>
    <n v="67768"/>
    <s v="Resgate do Cinema Silencioso Brasileiro"/>
    <s v="Audiovisual"/>
    <s v="Formação /Pesquisa/Informação"/>
    <x v="3"/>
    <x v="11"/>
    <n v="0"/>
    <x v="12"/>
    <s v="SãoPaulo"/>
    <n v="0"/>
    <n v="228000"/>
    <e v="#N/A"/>
    <e v="#N/A"/>
  </r>
  <r>
    <s v="National Fund for Culture"/>
    <n v="63634"/>
    <s v="Resgate Histórico"/>
    <s v="Cultural Heritage"/>
    <s v="Museu"/>
    <x v="2"/>
    <x v="11"/>
    <n v="0"/>
    <x v="25"/>
    <s v="Acre"/>
    <n v="0"/>
    <n v="30000"/>
    <e v="#N/A"/>
    <e v="#N/A"/>
  </r>
  <r>
    <s v="National Fund for Culture"/>
    <n v="55082"/>
    <s v="Restauração da Casa da Cultura de Veranópolis"/>
    <s v="Integrated Arts"/>
    <s v="Equipamentos culturais multifuncionais"/>
    <x v="6"/>
    <x v="11"/>
    <n v="0"/>
    <x v="0"/>
    <s v="RioGrandedoSul"/>
    <n v="0"/>
    <n v="56362.17"/>
    <e v="#N/A"/>
    <e v="#N/A"/>
  </r>
  <r>
    <s v="National Fund for Culture"/>
    <n v="64392"/>
    <s v="Restauração da Casa do Careta"/>
    <s v="Cultural Heritage"/>
    <s v="Arquitetônico"/>
    <x v="0"/>
    <x v="11"/>
    <n v="0"/>
    <x v="21"/>
    <s v="Bahia"/>
    <n v="0"/>
    <n v="162612.34"/>
    <e v="#N/A"/>
    <e v="#N/A"/>
  </r>
  <r>
    <s v="National Fund for Culture"/>
    <n v="55802"/>
    <s v="Restauração da Casa Enxaimel no Núcleo Histórico Feitoria em Ivoti/RS"/>
    <s v="Cultural Heritage"/>
    <s v="História"/>
    <x v="1"/>
    <x v="11"/>
    <n v="0"/>
    <x v="0"/>
    <s v="RioGrandedoSul"/>
    <n v="0"/>
    <n v="90974.399999999994"/>
    <e v="#N/A"/>
    <e v="#N/A"/>
  </r>
  <r>
    <s v="National Fund for Culture"/>
    <n v="63939"/>
    <s v="Restauro da Casa Klemtz"/>
    <s v="Cultural Heritage"/>
    <s v="Arquitetônico"/>
    <x v="0"/>
    <x v="11"/>
    <n v="0"/>
    <x v="9"/>
    <s v="Paraná"/>
    <n v="0"/>
    <n v="100000"/>
    <e v="#N/A"/>
    <e v="#N/A"/>
  </r>
  <r>
    <s v="National Fund for Culture"/>
    <n v="610749"/>
    <s v="Reunião Extraordinária do CBC"/>
    <s v="Audiovisual"/>
    <s v="Formação /Pesquisa/Informação"/>
    <x v="3"/>
    <x v="11"/>
    <n v="0"/>
    <x v="12"/>
    <s v="SãoPaulo"/>
    <n v="0"/>
    <n v="50000"/>
    <e v="#N/A"/>
    <e v="#N/A"/>
  </r>
  <r>
    <s v="National Fund for Culture"/>
    <n v="67673"/>
    <s v="Revista de Cinema Contracampo"/>
    <s v="Audiovisual"/>
    <s v="Formação /Pesquisa/Informação"/>
    <x v="3"/>
    <x v="11"/>
    <n v="0"/>
    <x v="5"/>
    <s v="RiodeJaneiro"/>
    <n v="0"/>
    <n v="20000"/>
    <e v="#N/A"/>
    <e v="#N/A"/>
  </r>
  <r>
    <s v="National Fund for Culture"/>
    <n v="65961"/>
    <s v="Revista Diversidade - Emenda 2006"/>
    <s v="Integrated Arts"/>
    <s v="Artes Integradas"/>
    <x v="1"/>
    <x v="11"/>
    <n v="0"/>
    <x v="3"/>
    <s v="MinasGerais"/>
    <n v="0"/>
    <n v="29840"/>
    <e v="#N/A"/>
    <e v="#N/A"/>
  </r>
  <r>
    <s v="National Fund for Culture"/>
    <n v="65594"/>
    <s v="Revista do Cinema Brasileiro"/>
    <s v="Audiovisual"/>
    <s v="Formação /Pesquisa/Informação"/>
    <x v="3"/>
    <x v="11"/>
    <n v="0"/>
    <x v="5"/>
    <s v="RiodeJaneiro"/>
    <n v="0"/>
    <n v="140000"/>
    <e v="#N/A"/>
    <e v="#N/A"/>
  </r>
  <r>
    <s v="National Fund for Culture"/>
    <n v="65668"/>
    <s v="Revitalizar a Biblioteca Pública Municipal de Pocrane/MG"/>
    <s v="Humanities"/>
    <s v="Acervo Bibliográfico"/>
    <x v="0"/>
    <x v="11"/>
    <n v="0"/>
    <x v="3"/>
    <s v="MinasGerais"/>
    <n v="0"/>
    <n v="25000"/>
    <e v="#N/A"/>
    <e v="#N/A"/>
  </r>
  <r>
    <s v="National Fund for Culture"/>
    <n v="65376"/>
    <s v="Rio Preto Instrumental II"/>
    <s v="Music"/>
    <s v="Música Instrumental"/>
    <x v="4"/>
    <x v="11"/>
    <n v="0"/>
    <x v="12"/>
    <s v="SãoPaulo"/>
    <n v="0"/>
    <n v="77360"/>
    <e v="#N/A"/>
    <e v="#N/A"/>
  </r>
  <r>
    <s v="National Fund for Culture"/>
    <n v="65765"/>
    <s v="Rota Cultural do Patrimônio Histórico e Artístico Nacional de Antônio Prado"/>
    <s v="Cultural Heritage"/>
    <s v="História"/>
    <x v="1"/>
    <x v="11"/>
    <n v="0"/>
    <x v="0"/>
    <s v="RioGrandedoSul"/>
    <n v="0"/>
    <n v="7834.14"/>
    <e v="#N/A"/>
    <e v="#N/A"/>
  </r>
  <r>
    <s v="National Fund for Culture"/>
    <n v="65224"/>
    <s v="Sala Oficinas Ecomuseu Casa do Leite"/>
    <s v="Cultural Heritage"/>
    <s v="Arquitetônico"/>
    <x v="0"/>
    <x v="11"/>
    <n v="0"/>
    <x v="0"/>
    <s v="RioGrandedoSul"/>
    <n v="0"/>
    <n v="80000"/>
    <e v="#N/A"/>
    <e v="#N/A"/>
  </r>
  <r>
    <s v="National Fund for Culture"/>
    <n v="65371"/>
    <s v="São Paulo Sem Homofobia"/>
    <s v="Humanities"/>
    <s v="Edição de Livros"/>
    <x v="4"/>
    <x v="11"/>
    <n v="0"/>
    <x v="12"/>
    <s v="SãoPaulo"/>
    <n v="0"/>
    <n v="112446.36"/>
    <e v="#N/A"/>
    <e v="#N/A"/>
  </r>
  <r>
    <s v="National Fund for Culture"/>
    <n v="610930"/>
    <s v="Se Essa Mídia Fosse Minha"/>
    <s v="Integrated Arts"/>
    <s v="Artes Integradas"/>
    <x v="1"/>
    <x v="11"/>
    <n v="0"/>
    <x v="22"/>
    <s v="SantaCatarina"/>
    <n v="0"/>
    <n v="183665"/>
    <e v="#N/A"/>
    <e v="#N/A"/>
  </r>
  <r>
    <s v="National Fund for Culture"/>
    <n v="68909"/>
    <s v="Semearte"/>
    <s v="Integrated Arts"/>
    <s v="Artes Integradas"/>
    <x v="1"/>
    <x v="11"/>
    <n v="0"/>
    <x v="19"/>
    <s v="RioGrandedoNorte"/>
    <n v="0"/>
    <n v="159995"/>
    <e v="#N/A"/>
    <e v="#N/A"/>
  </r>
  <r>
    <s v="National Fund for Culture"/>
    <n v="64559"/>
    <s v="Seminário Regional de Formação Cultural"/>
    <s v="Integrated Arts"/>
    <s v="Artes Integradas"/>
    <x v="1"/>
    <x v="11"/>
    <n v="0"/>
    <x v="0"/>
    <s v="RioGrandedoSul"/>
    <n v="0"/>
    <n v="49949.09"/>
    <e v="#N/A"/>
    <e v="#N/A"/>
  </r>
  <r>
    <s v="National Fund for Culture"/>
    <n v="610806"/>
    <s v="Seminário Regional de Quadrilhas Juninas"/>
    <s v="Integrated Arts"/>
    <s v="Artes Integradas"/>
    <x v="1"/>
    <x v="11"/>
    <n v="0"/>
    <x v="1"/>
    <s v="DistritoFederal"/>
    <n v="0"/>
    <n v="44000"/>
    <e v="#N/A"/>
    <e v="#N/A"/>
  </r>
  <r>
    <s v="National Fund for Culture"/>
    <n v="611632"/>
    <s v="Ser Tão Digital"/>
    <s v="Integrated Arts"/>
    <s v="Artes Integradas"/>
    <x v="1"/>
    <x v="11"/>
    <n v="0"/>
    <x v="6"/>
    <s v="Ceará"/>
    <n v="0"/>
    <n v="165000"/>
    <e v="#N/A"/>
    <e v="#N/A"/>
  </r>
  <r>
    <s v="National Fund for Culture"/>
    <n v="65713"/>
    <s v="SETE ANOS DO INSTITUTO MOVIMENTO CULTURAL CANTA BRASIL"/>
    <s v="Performing Arts"/>
    <s v="Dança"/>
    <x v="3"/>
    <x v="11"/>
    <n v="0"/>
    <x v="0"/>
    <s v="RioGrandedoSul"/>
    <n v="0"/>
    <n v="36356.800000000003"/>
    <e v="#N/A"/>
    <e v="#N/A"/>
  </r>
  <r>
    <s v="National Fund for Culture"/>
    <n v="69389"/>
    <s v="Sons de Cidadania"/>
    <s v="Integrated Arts"/>
    <s v="Artes Integradas"/>
    <x v="1"/>
    <x v="11"/>
    <n v="0"/>
    <x v="1"/>
    <s v="DistritoFederal"/>
    <n v="0"/>
    <n v="200000"/>
    <e v="#N/A"/>
    <e v="#N/A"/>
  </r>
  <r>
    <s v="National Fund for Culture"/>
    <n v="61175"/>
    <s v="Sumé Renascer"/>
    <s v="Integrated Arts"/>
    <s v="Artes Integradas"/>
    <x v="1"/>
    <x v="11"/>
    <n v="0"/>
    <x v="8"/>
    <s v="Paraíba"/>
    <n v="0"/>
    <n v="14460"/>
    <e v="#N/A"/>
    <e v="#N/A"/>
  </r>
  <r>
    <s v="National Fund for Culture"/>
    <n v="611250"/>
    <s v="Teatro em Debate"/>
    <s v="Performing Arts"/>
    <s v="Teatro"/>
    <x v="0"/>
    <x v="11"/>
    <n v="0"/>
    <x v="1"/>
    <s v="DistritoFederal"/>
    <n v="0"/>
    <n v="50000"/>
    <e v="#N/A"/>
    <e v="#N/A"/>
  </r>
  <r>
    <s v="National Fund for Culture"/>
    <n v="70041"/>
    <s v="Teatro Vila Velha"/>
    <s v="Integrated Arts"/>
    <s v="Artes Integradas"/>
    <x v="1"/>
    <x v="11"/>
    <n v="0"/>
    <x v="21"/>
    <s v="Bahia"/>
    <n v="0"/>
    <n v="185000"/>
    <e v="#N/A"/>
    <e v="#N/A"/>
  </r>
  <r>
    <s v="National Fund for Culture"/>
    <n v="66567"/>
    <s v="Timbalê - Centro Cultural de Aprendizagem"/>
    <s v="Integrated Arts"/>
    <s v="Artes Integradas"/>
    <x v="1"/>
    <x v="11"/>
    <n v="0"/>
    <x v="3"/>
    <s v="MinasGerais"/>
    <n v="0"/>
    <n v="145000"/>
    <e v="#N/A"/>
    <e v="#N/A"/>
  </r>
  <r>
    <s v="National Fund for Culture"/>
    <n v="69145"/>
    <s v="Udigrudi em ConSerto"/>
    <s v="Performing Arts"/>
    <s v="Teatro"/>
    <x v="0"/>
    <x v="11"/>
    <n v="0"/>
    <x v="1"/>
    <s v="DistritoFederal"/>
    <n v="0"/>
    <n v="64256"/>
    <e v="#N/A"/>
    <e v="#N/A"/>
  </r>
  <r>
    <s v="National Fund for Culture"/>
    <n v="610274"/>
    <s v="Uma Ilha se Olha"/>
    <s v="Integrated Arts"/>
    <s v="Artes Integradas"/>
    <x v="1"/>
    <x v="11"/>
    <n v="0"/>
    <x v="22"/>
    <s v="SantaCatarina"/>
    <n v="0"/>
    <n v="150000"/>
    <e v="#N/A"/>
    <e v="#N/A"/>
  </r>
  <r>
    <s v="National Fund for Culture"/>
    <n v="65612"/>
    <s v="UNEGRO 18 anos: Um Olhar Negro sobre o Brasil"/>
    <s v="Humanities"/>
    <s v="Edição de Livros"/>
    <x v="4"/>
    <x v="11"/>
    <n v="0"/>
    <x v="21"/>
    <s v="Bahia"/>
    <n v="0"/>
    <n v="58738.38"/>
    <e v="#N/A"/>
    <e v="#N/A"/>
  </r>
  <r>
    <s v="National Fund for Culture"/>
    <n v="611581"/>
    <s v="UniCultura - Preparo Presente do Cidadão Futuro"/>
    <s v="Integrated Arts"/>
    <s v="Artes Integradas"/>
    <x v="1"/>
    <x v="11"/>
    <n v="0"/>
    <x v="3"/>
    <s v="MinasGerais"/>
    <n v="0"/>
    <n v="118789"/>
    <e v="#N/A"/>
    <e v="#N/A"/>
  </r>
  <r>
    <s v="National Fund for Culture"/>
    <n v="73187"/>
    <s v="Universidade da Cultura"/>
    <s v="Integrated Arts"/>
    <s v="Artes Integradas"/>
    <x v="1"/>
    <x v="11"/>
    <n v="0"/>
    <x v="5"/>
    <s v="RiodeJaneiro"/>
    <n v="0"/>
    <n v="100000"/>
    <e v="#N/A"/>
    <e v="#N/A"/>
  </r>
  <r>
    <s v="National Fund for Culture"/>
    <n v="66390"/>
    <s v="V ARARIBÓIA CINE"/>
    <s v="Audiovisual"/>
    <s v="Formação /Pesquisa/Informação"/>
    <x v="3"/>
    <x v="11"/>
    <n v="0"/>
    <x v="5"/>
    <s v="RiodeJaneiro"/>
    <n v="0"/>
    <n v="30000"/>
    <e v="#N/A"/>
    <e v="#N/A"/>
  </r>
  <r>
    <s v="National Fund for Culture"/>
    <n v="57032"/>
    <s v="Valorização, Resgate, Preservação e Difusão de Nossa Cultura"/>
    <s v="Integrated Arts"/>
    <s v="Equipamentos culturais multifuncionais"/>
    <x v="6"/>
    <x v="11"/>
    <n v="0"/>
    <x v="0"/>
    <s v="RioGrandedoSul"/>
    <n v="0"/>
    <n v="124390.19"/>
    <e v="#N/A"/>
    <e v="#N/A"/>
  </r>
  <r>
    <s v="National Fund for Culture"/>
    <n v="62851"/>
    <s v="Valorizando a Cultura "/>
    <s v="Integrated Arts"/>
    <s v="Artes Integradas"/>
    <x v="1"/>
    <x v="11"/>
    <n v="0"/>
    <x v="0"/>
    <s v="RioGrandedoSul"/>
    <n v="0"/>
    <n v="14704"/>
    <e v="#N/A"/>
    <e v="#N/A"/>
  </r>
  <r>
    <s v="National Fund for Culture"/>
    <n v="65764"/>
    <s v="VI Encontro Nacional de Bandas de Música"/>
    <s v="Music"/>
    <s v="Música Instrumental"/>
    <x v="4"/>
    <x v="11"/>
    <n v="0"/>
    <x v="1"/>
    <s v="DistritoFederal"/>
    <n v="0"/>
    <n v="68750"/>
    <e v="#N/A"/>
    <e v="#N/A"/>
  </r>
  <r>
    <s v="National Fund for Culture"/>
    <n v="65231"/>
    <s v="VII Festival Internacional de cInema de Brasilia - VII FIC Brasilia."/>
    <s v="Audiovisual"/>
    <s v="Formação /Pesquisa/Informação"/>
    <x v="3"/>
    <x v="11"/>
    <n v="0"/>
    <x v="1"/>
    <s v="DistritoFederal"/>
    <n v="0"/>
    <n v="80000"/>
    <e v="#N/A"/>
    <e v="#N/A"/>
  </r>
  <r>
    <s v="National Fund for Culture"/>
    <n v="64437"/>
    <s v="VIII Bienal do Recôncavo"/>
    <s v="Integrated Arts"/>
    <s v="Artes Integradas"/>
    <x v="1"/>
    <x v="11"/>
    <n v="0"/>
    <x v="21"/>
    <s v="Bahia"/>
    <n v="0"/>
    <n v="46440"/>
    <e v="#N/A"/>
    <e v="#N/A"/>
  </r>
  <r>
    <s v="National Fund for Culture"/>
    <n v="63957"/>
    <s v="Viva o livro "/>
    <s v="Integrated Arts"/>
    <s v="Artes Integradas"/>
    <x v="1"/>
    <x v="11"/>
    <n v="0"/>
    <x v="1"/>
    <s v="DistritoFederal"/>
    <n v="0"/>
    <n v="100000"/>
    <e v="#N/A"/>
    <e v="#N/A"/>
  </r>
  <r>
    <s v="National Fund for Culture"/>
    <n v="69394"/>
    <s v="Viva Yôga Brasil"/>
    <s v="Integrated Arts"/>
    <s v="Artes Integradas"/>
    <x v="1"/>
    <x v="11"/>
    <n v="0"/>
    <x v="12"/>
    <s v="SãoPaulo"/>
    <n v="0"/>
    <n v="39993"/>
    <e v="#N/A"/>
    <e v="#N/A"/>
  </r>
  <r>
    <s v="National Fund for Culture"/>
    <n v="67298"/>
    <s v="X Encontro Socine"/>
    <s v="Audiovisual"/>
    <s v="Formação /Pesquisa/Informação"/>
    <x v="3"/>
    <x v="11"/>
    <n v="0"/>
    <x v="12"/>
    <s v="SãoPaulo"/>
    <n v="0"/>
    <n v="30000"/>
    <e v="#N/A"/>
    <e v="#N/A"/>
  </r>
  <r>
    <s v="National Fund for Culture"/>
    <n v="63476"/>
    <s v="XIII Conferência Internacional de Doci=umentário Visible Evidence"/>
    <s v="Audiovisual"/>
    <s v="Formação /Pesquisa/Informação"/>
    <x v="3"/>
    <x v="11"/>
    <n v="0"/>
    <x v="12"/>
    <s v="SãoPaulo"/>
    <n v="0"/>
    <n v="64000"/>
    <e v="#N/A"/>
    <e v="#N/A"/>
  </r>
  <r>
    <s v="National Fund for Culture"/>
    <n v="71769"/>
    <s v=" Casa da Cultura Dom Cavati."/>
    <s v="Integrated Arts"/>
    <s v="Artes Integradas"/>
    <x v="1"/>
    <x v="12"/>
    <n v="0"/>
    <x v="3"/>
    <s v="MinasGerais"/>
    <n v="0"/>
    <n v="146471.43"/>
    <n v="1.7483032046917215"/>
    <n v="256076.47046477915"/>
  </r>
  <r>
    <s v="National Fund for Culture"/>
    <n v="71813"/>
    <s v=" Casa do Fandango de Guaraqueçaba."/>
    <s v="Integrated Arts"/>
    <s v="Artes Integradas"/>
    <x v="1"/>
    <x v="12"/>
    <n v="0"/>
    <x v="9"/>
    <s v="Paraná"/>
    <n v="0"/>
    <n v="119942.51"/>
    <n v="1.7483032046917215"/>
    <n v="209695.87461176884"/>
  </r>
  <r>
    <s v="National Fund for Culture"/>
    <n v="72081"/>
    <s v=" Centro de Profissionalização- Circo de Todo Mundo."/>
    <s v="Integrated Arts"/>
    <s v="Artes Integradas"/>
    <x v="1"/>
    <x v="12"/>
    <n v="0"/>
    <x v="3"/>
    <s v="MinasGerais"/>
    <n v="0"/>
    <n v="150000"/>
    <n v="1.7483032046917215"/>
    <n v="262245.48070375825"/>
  </r>
  <r>
    <s v="National Fund for Culture"/>
    <n v="71624"/>
    <s v=" Cultura Camponesa- Conhecendo o Campo."/>
    <s v="Integrated Arts"/>
    <s v="Artes Integradas"/>
    <x v="1"/>
    <x v="12"/>
    <n v="0"/>
    <x v="23"/>
    <s v="Rondônia"/>
    <n v="0"/>
    <n v="150000"/>
    <n v="1.7483032046917215"/>
    <n v="262245.48070375825"/>
  </r>
  <r>
    <s v="National Fund for Culture"/>
    <n v="75292"/>
    <s v=" EDITAL GLTB/2007 - I Caravana Cultural Gay &quot;Priscila, Rainha do Sertão&quot;. "/>
    <s v="Integrated Arts"/>
    <s v="Artes Integradas"/>
    <x v="1"/>
    <x v="12"/>
    <n v="0"/>
    <x v="21"/>
    <s v="Bahia"/>
    <n v="0"/>
    <n v="42640"/>
    <n v="1.7483032046917215"/>
    <n v="74547.648648055008"/>
  </r>
  <r>
    <s v="National Fund for Culture"/>
    <n v="72226"/>
    <s v=" Instituto Arraial do Pavulagem."/>
    <s v="Integrated Arts"/>
    <s v="Artes Integradas"/>
    <x v="1"/>
    <x v="12"/>
    <n v="0"/>
    <x v="11"/>
    <s v="Pará"/>
    <n v="0"/>
    <n v="145420"/>
    <n v="1.7483032046917215"/>
    <n v="254238.25202627014"/>
  </r>
  <r>
    <s v="National Fund for Culture"/>
    <n v="71849"/>
    <s v=" Música ao encontro de gerações."/>
    <s v="Integrated Arts"/>
    <s v="Artes Integradas"/>
    <x v="1"/>
    <x v="12"/>
    <n v="0"/>
    <x v="22"/>
    <s v="SantaCatarina"/>
    <n v="0"/>
    <n v="185000"/>
    <n v="1.7483032046917215"/>
    <n v="323436.09286796849"/>
  </r>
  <r>
    <s v="National Fund for Culture"/>
    <n v="71801"/>
    <s v=" Ponto de Cultura do Laborarte"/>
    <s v="Integrated Arts"/>
    <s v="Artes Integradas"/>
    <x v="1"/>
    <x v="12"/>
    <n v="0"/>
    <x v="17"/>
    <s v="Maranhão"/>
    <n v="0"/>
    <n v="148000"/>
    <n v="1.7483032046917215"/>
    <n v="258748.87429437478"/>
  </r>
  <r>
    <s v="National Fund for Culture"/>
    <n v="74557"/>
    <s v=" Seminário Internacional de Cinema e Audiovisual. III - SEMCINE.  "/>
    <s v="Audiovisual"/>
    <s v="Formação /Pesquisa/Informação"/>
    <x v="3"/>
    <x v="12"/>
    <n v="0"/>
    <x v="21"/>
    <s v="Bahia"/>
    <n v="0"/>
    <n v="250000"/>
    <n v="1.7483032046917215"/>
    <n v="437075.8011729304"/>
  </r>
  <r>
    <s v="National Fund for Culture"/>
    <n v="76149"/>
    <s v="&quot; No Campo da Cultura - Teatro e Literatura na Cutura Camponesa&quot;"/>
    <s v="Performing Arts"/>
    <s v="Teatro"/>
    <x v="0"/>
    <x v="12"/>
    <n v="0"/>
    <x v="0"/>
    <s v="RioGrandedoSul"/>
    <n v="0"/>
    <n v="197848.8"/>
    <n v="1.7483032046917215"/>
    <n v="345899.69108441146"/>
  </r>
  <r>
    <s v="National Fund for Culture"/>
    <n v="78261"/>
    <s v="14º Vitória Cine Vídeo - 11ª Mostra Competitiva Nacional."/>
    <s v="Audiovisual"/>
    <s v="Formação /Pesquisa/Informação"/>
    <x v="3"/>
    <x v="12"/>
    <n v="0"/>
    <x v="16"/>
    <s v="EspíritoSanto"/>
    <n v="0"/>
    <n v="90000"/>
    <n v="1.7483032046917215"/>
    <n v="157347.28842225493"/>
  </r>
  <r>
    <s v="National Fund for Culture"/>
    <n v="74042"/>
    <s v="17º CINE CEARÁ - Festival Ibero-americano de Cinema"/>
    <s v="Audiovisual"/>
    <s v="Formação /Pesquisa/Informação"/>
    <x v="3"/>
    <x v="12"/>
    <n v="0"/>
    <x v="6"/>
    <s v="Ceará"/>
    <n v="0"/>
    <n v="100000"/>
    <n v="1.7483032046917215"/>
    <n v="174830.32046917215"/>
  </r>
  <r>
    <s v="National Fund for Culture"/>
    <n v="711188"/>
    <s v="1º Seminário Nacional sobre Dança Quadrilha Junina"/>
    <s v="Integrated Arts"/>
    <s v="Artes Integradas"/>
    <x v="1"/>
    <x v="12"/>
    <n v="0"/>
    <x v="1"/>
    <s v="DistritoFederal"/>
    <n v="0"/>
    <n v="225183.9"/>
    <n v="1.7483032046917215"/>
    <n v="393689.73401498015"/>
  </r>
  <r>
    <s v="National Fund for Culture"/>
    <n v="710668"/>
    <s v="1º Simpósio Estadual de Teatro"/>
    <s v="Performing Arts"/>
    <s v="Teatro"/>
    <x v="0"/>
    <x v="12"/>
    <n v="0"/>
    <x v="23"/>
    <s v="Rondônia"/>
    <n v="0"/>
    <n v="29587.95"/>
    <n v="1.7483032046917215"/>
    <n v="51728.707805258426"/>
  </r>
  <r>
    <s v="National Fund for Culture"/>
    <n v="710593"/>
    <s v="2º Festival de Arte e Cultura de Samambaia "/>
    <s v="Integrated Arts"/>
    <s v="Artes Integradas"/>
    <x v="1"/>
    <x v="12"/>
    <n v="0"/>
    <x v="1"/>
    <s v="DistritoFederal"/>
    <n v="0"/>
    <n v="179991.53"/>
    <n v="1.7483032046917215"/>
    <n v="314679.76871636615"/>
  </r>
  <r>
    <s v="National Fund for Culture"/>
    <n v="74031"/>
    <s v="30° FESTIVAL GUARNICÊ DE CINEMA"/>
    <s v="Audiovisual"/>
    <s v="Formação /Pesquisa/Informação"/>
    <x v="3"/>
    <x v="12"/>
    <n v="0"/>
    <x v="17"/>
    <s v="Maranhão"/>
    <n v="0"/>
    <n v="100000"/>
    <n v="1.7483032046917215"/>
    <n v="174830.32046917215"/>
  </r>
  <r>
    <s v="National Fund for Culture"/>
    <n v="75429"/>
    <s v="3º ENCONTRO IBERO- AMERICANO - Ação Integrante do 6º SANTA MARIA VÍDEO E CINEMA."/>
    <s v="Audiovisual"/>
    <s v="Formação /Pesquisa/Informação"/>
    <x v="3"/>
    <x v="12"/>
    <n v="0"/>
    <x v="0"/>
    <s v="RioGrandedoSul"/>
    <n v="0"/>
    <n v="50000"/>
    <n v="1.7483032046917215"/>
    <n v="87415.160234586074"/>
  </r>
  <r>
    <s v="National Fund for Culture"/>
    <n v="711334"/>
    <s v="3º Festival de Atibaia Internacional do Audiovisual 2008"/>
    <s v="Audiovisual"/>
    <s v="Formação /Pesquisa/Informação"/>
    <x v="3"/>
    <x v="12"/>
    <n v="0"/>
    <x v="12"/>
    <s v="SãoPaulo"/>
    <n v="0"/>
    <n v="120000"/>
    <n v="1.7483032046917215"/>
    <n v="209796.38456300658"/>
  </r>
  <r>
    <s v="National Fund for Culture"/>
    <n v="77855"/>
    <s v="40 Anos do Melhor Cinema Brasileiro no Festival de Brasília"/>
    <s v="Audiovisual"/>
    <s v="Formação /Pesquisa/Informação"/>
    <x v="3"/>
    <x v="12"/>
    <n v="0"/>
    <x v="1"/>
    <s v="DistritoFederal"/>
    <n v="0"/>
    <n v="30000"/>
    <n v="1.7483032046917215"/>
    <n v="52449.096140751644"/>
  </r>
  <r>
    <s v="National Fund for Culture"/>
    <n v="79816"/>
    <s v="40º Festival de Brasília do Cinema Brasileiro"/>
    <s v="Audiovisual"/>
    <s v="Formação /Pesquisa/Informação"/>
    <x v="3"/>
    <x v="12"/>
    <n v="0"/>
    <x v="1"/>
    <s v="DistritoFederal"/>
    <n v="0"/>
    <n v="55000"/>
    <n v="1.7483032046917215"/>
    <n v="96156.676258044681"/>
  </r>
  <r>
    <s v="National Fund for Culture"/>
    <n v="710312"/>
    <s v="4º Mostra Internacional de Cinema Negro "/>
    <s v="Audiovisual"/>
    <s v="Formação /Pesquisa/Informação"/>
    <x v="3"/>
    <x v="12"/>
    <n v="0"/>
    <x v="1"/>
    <s v="DistritoFederal"/>
    <n v="0"/>
    <n v="50000"/>
    <n v="1.7483032046917215"/>
    <n v="87415.160234586074"/>
  </r>
  <r>
    <s v="National Fund for Culture"/>
    <n v="712004"/>
    <s v="5º Festival de Cinema de Campo Grande - 2ª Mostra Curta o Centro - Oeste"/>
    <s v="Audiovisual"/>
    <s v="Formação /Pesquisa/Informação"/>
    <x v="3"/>
    <x v="12"/>
    <n v="0"/>
    <x v="26"/>
    <s v="MatoGrossodoSul"/>
    <n v="0"/>
    <n v="50000"/>
    <n v="1.7483032046917215"/>
    <n v="87415.160234586074"/>
  </r>
  <r>
    <s v="National Fund for Culture"/>
    <n v="74054"/>
    <s v="6º Nóia - Festival Brasileiro de Cinema e Vídeo Universitário"/>
    <s v="Audiovisual"/>
    <s v="Formação /Pesquisa/Informação"/>
    <x v="3"/>
    <x v="12"/>
    <n v="0"/>
    <x v="6"/>
    <s v="Ceará"/>
    <n v="0"/>
    <n v="30000"/>
    <n v="1.7483032046917215"/>
    <n v="52449.096140751644"/>
  </r>
  <r>
    <s v="National Fund for Culture"/>
    <n v="71438"/>
    <s v="7° Conferenca  Internacional  de Documentários"/>
    <s v="Audiovisual"/>
    <s v="Formação /Pesquisa/Informação"/>
    <x v="3"/>
    <x v="12"/>
    <n v="0"/>
    <x v="12"/>
    <s v="SãoPaulo"/>
    <n v="0"/>
    <n v="28000"/>
    <n v="1.7483032046917215"/>
    <n v="48952.489731368201"/>
  </r>
  <r>
    <s v="National Fund for Culture"/>
    <n v="74575"/>
    <s v="7° Goiânia Mostra Curtas - Convênio"/>
    <s v="Audiovisual"/>
    <s v="Formação /Pesquisa/Informação"/>
    <x v="3"/>
    <x v="12"/>
    <n v="0"/>
    <x v="14"/>
    <s v="Goiás"/>
    <n v="0"/>
    <n v="50000"/>
    <n v="1.7483032046917215"/>
    <n v="87415.160234586074"/>
  </r>
  <r>
    <s v="National Fund for Culture"/>
    <n v="71946"/>
    <s v="7º Festival de Cinema Brasileiro em Israel"/>
    <s v="Audiovisual"/>
    <s v="Formação /Pesquisa/Informação"/>
    <x v="3"/>
    <x v="12"/>
    <n v="0"/>
    <x v="5"/>
    <s v="RiodeJaneiro"/>
    <n v="0"/>
    <n v="100000"/>
    <n v="1.7483032046917215"/>
    <n v="174830.32046917215"/>
  </r>
  <r>
    <s v="National Fund for Culture"/>
    <n v="712063"/>
    <s v="7º Prêmio Sergio Motta de Arte e Tecnologia"/>
    <s v="Audiovisual"/>
    <s v="Formação /Pesquisa/Informação"/>
    <x v="3"/>
    <x v="12"/>
    <n v="0"/>
    <x v="12"/>
    <s v="SãoPaulo"/>
    <n v="0"/>
    <n v="115000"/>
    <n v="1.7483032046917215"/>
    <n v="201054.86853954798"/>
  </r>
  <r>
    <s v="National Fund for Culture"/>
    <n v="72090"/>
    <s v="A Rebelião Sebastianista no Vale da Serra do Rodeador.05"/>
    <s v="Integrated Arts"/>
    <s v="Artes Integradas"/>
    <x v="1"/>
    <x v="12"/>
    <n v="0"/>
    <x v="4"/>
    <s v="Pernambuco"/>
    <n v="0"/>
    <n v="146844"/>
    <n v="1.7483032046917215"/>
    <n v="256727.83578975115"/>
  </r>
  <r>
    <s v="National Fund for Culture"/>
    <n v="71547"/>
    <s v="Ação Cultural na Universidade."/>
    <s v="Integrated Arts"/>
    <s v="Artes Integradas"/>
    <x v="1"/>
    <x v="12"/>
    <n v="0"/>
    <x v="22"/>
    <s v="SantaCatarina"/>
    <n v="0"/>
    <n v="169920.32"/>
    <n v="1.7483032046917215"/>
    <n v="297072.23999824282"/>
  </r>
  <r>
    <s v="National Fund for Culture"/>
    <n v="79751"/>
    <s v="Ação e Intervenção Cultural"/>
    <s v="Integrated Arts"/>
    <s v="Artes Integradas"/>
    <x v="1"/>
    <x v="12"/>
    <n v="0"/>
    <x v="1"/>
    <s v="DistritoFederal"/>
    <n v="0"/>
    <n v="200000"/>
    <n v="1.7483032046917215"/>
    <n v="349660.6409383443"/>
  </r>
  <r>
    <s v="National Fund for Culture"/>
    <n v="79895"/>
    <s v="Acenda Uma Vela III "/>
    <s v="Audiovisual"/>
    <s v="Formação /Pesquisa/Informação"/>
    <x v="3"/>
    <x v="12"/>
    <n v="0"/>
    <x v="20"/>
    <s v="Alagoas"/>
    <n v="0"/>
    <n v="40000"/>
    <n v="1.7483032046917215"/>
    <n v="69932.128187668859"/>
  </r>
  <r>
    <s v="National Fund for Culture"/>
    <n v="710261"/>
    <s v="Ações de Resultados - Mostra CineBH 2007"/>
    <s v="Audiovisual"/>
    <s v="Formação /Pesquisa/Informação"/>
    <x v="3"/>
    <x v="12"/>
    <n v="0"/>
    <x v="3"/>
    <s v="MinasGerais"/>
    <n v="0"/>
    <n v="50000"/>
    <n v="1.7483032046917215"/>
    <n v="87415.160234586074"/>
  </r>
  <r>
    <s v="National Fund for Culture"/>
    <n v="78104"/>
    <s v="Adequação do Mercado Municipal para Centro Cultural"/>
    <s v="Cultural Heritage"/>
    <s v="História"/>
    <x v="1"/>
    <x v="12"/>
    <n v="0"/>
    <x v="12"/>
    <s v="SãoPaulo"/>
    <n v="0"/>
    <n v="300000"/>
    <n v="1.7483032046917215"/>
    <n v="524490.9614075165"/>
  </r>
  <r>
    <s v="National Fund for Culture"/>
    <n v="82719"/>
    <s v="Agente Comunitário de Leitura."/>
    <s v="Integrated Arts"/>
    <s v="Artes Integradas"/>
    <x v="1"/>
    <x v="12"/>
    <n v="0"/>
    <x v="6"/>
    <s v="Ceará"/>
    <n v="0"/>
    <n v="185000"/>
    <n v="1.7483032046917215"/>
    <n v="323436.09286796849"/>
  </r>
  <r>
    <s v="National Fund for Culture"/>
    <n v="77170"/>
    <s v="Alcançce ao Mundo Sensível."/>
    <s v="Integrated Arts"/>
    <s v="Artes Integradas"/>
    <x v="1"/>
    <x v="12"/>
    <n v="0"/>
    <x v="4"/>
    <s v="Pernambuco"/>
    <n v="0"/>
    <n v="185000"/>
    <n v="1.7483032046917215"/>
    <n v="323436.09286796849"/>
  </r>
  <r>
    <s v="National Fund for Culture"/>
    <n v="64233"/>
    <s v="Ampliação e informatização da Biblioteca Pública Municipal &quot;Irmã Benigna Soares&quot;."/>
    <s v="Humanities"/>
    <s v="Biblioteca"/>
    <x v="3"/>
    <x v="12"/>
    <n v="0"/>
    <x v="3"/>
    <s v="MinasGerais"/>
    <n v="0"/>
    <n v="30334.03"/>
    <n v="1.7483032046917215"/>
    <n v="53033.081860214821"/>
  </r>
  <r>
    <s v="National Fund for Culture"/>
    <n v="74846"/>
    <s v="Apoio a Atividades Culturais em Municípios do Estado de Minas gerais"/>
    <s v="Integrated Arts"/>
    <s v="Artes Integradas"/>
    <x v="1"/>
    <x v="12"/>
    <n v="0"/>
    <x v="3"/>
    <s v="MinasGerais"/>
    <n v="0"/>
    <n v="250262.39999999999"/>
    <n v="1.7483032046917215"/>
    <n v="437534.5559338415"/>
  </r>
  <r>
    <s v="National Fund for Culture"/>
    <n v="74471"/>
    <s v="Apoio a Lista de Debate Sobre Cinema Brasileiro"/>
    <s v="Audiovisual"/>
    <s v="Formação /Pesquisa/Informação"/>
    <x v="3"/>
    <x v="12"/>
    <n v="0"/>
    <x v="5"/>
    <s v="RiodeJaneiro"/>
    <n v="0"/>
    <n v="35000"/>
    <n v="1.7483032046917215"/>
    <n v="61190.612164210252"/>
  </r>
  <r>
    <s v="National Fund for Culture"/>
    <n v="78251"/>
    <s v="Apoio a Lista de Debates Sobre Cinema Brasileiro - Segundo Semestre 2007"/>
    <s v="Audiovisual"/>
    <s v="Formação /Pesquisa/Informação"/>
    <x v="3"/>
    <x v="12"/>
    <n v="0"/>
    <x v="5"/>
    <s v="RiodeJaneiro"/>
    <n v="0"/>
    <n v="35000"/>
    <n v="1.7483032046917215"/>
    <n v="61190.612164210252"/>
  </r>
  <r>
    <s v="National Fund for Culture"/>
    <n v="76156"/>
    <s v="Apoio a Oficinas de Artes e Informática em Pará de Minas"/>
    <s v="Integrated Arts"/>
    <s v="Artes Integradas"/>
    <x v="1"/>
    <x v="12"/>
    <n v="0"/>
    <x v="3"/>
    <s v="MinasGerais"/>
    <n v="0"/>
    <n v="30000"/>
    <n v="1.7483032046917215"/>
    <n v="52449.096140751644"/>
  </r>
  <r>
    <s v="National Fund for Culture"/>
    <n v="62656"/>
    <s v="Aquisição de Equipamento e Material Permanente"/>
    <s v="Integrated Arts"/>
    <s v="Equipamentos culturais multifuncionais"/>
    <x v="6"/>
    <x v="12"/>
    <n v="0"/>
    <x v="9"/>
    <s v="Paraná"/>
    <n v="0"/>
    <n v="47904.800000000003"/>
    <n v="1.7483032046917215"/>
    <n v="83752.115360115989"/>
  </r>
  <r>
    <s v="National Fund for Culture"/>
    <n v="64389"/>
    <s v="Aquisição de Equipamentos"/>
    <s v="Music"/>
    <s v="Música Popular"/>
    <x v="4"/>
    <x v="12"/>
    <n v="0"/>
    <x v="0"/>
    <s v="RioGrandedoSul"/>
    <n v="0"/>
    <n v="33747.599999999999"/>
    <n v="1.7483032046917215"/>
    <n v="59001.037230654336"/>
  </r>
  <r>
    <s v="National Fund for Culture"/>
    <n v="64395"/>
    <s v="Aquisição de Equipamentos e Acervo Bibliográfico"/>
    <s v="Humanities"/>
    <s v="Biblioteca"/>
    <x v="3"/>
    <x v="12"/>
    <n v="0"/>
    <x v="2"/>
    <s v="Tocantins"/>
    <n v="0"/>
    <n v="82192.639999999999"/>
    <n v="1.7483032046917215"/>
    <n v="143697.65591407297"/>
  </r>
  <r>
    <s v="National Fund for Culture"/>
    <n v="79549"/>
    <s v="Aquisição de Equipamentos e Material Permanente para a Casa da Cultura"/>
    <s v="Cultural Heritage"/>
    <s v="Arquitetônico"/>
    <x v="0"/>
    <x v="12"/>
    <n v="0"/>
    <x v="9"/>
    <s v="Paraná"/>
    <n v="0"/>
    <n v="200000"/>
    <n v="1.7483032046917215"/>
    <n v="349660.6409383443"/>
  </r>
  <r>
    <s v="National Fund for Culture"/>
    <n v="711638"/>
    <s v="Aquisição de Equipamentos e Mobiliários para o Centro Cultura"/>
    <s v="Integrated Arts"/>
    <s v="Artes Integradas"/>
    <x v="1"/>
    <x v="12"/>
    <n v="0"/>
    <x v="12"/>
    <s v="SãoPaulo"/>
    <n v="0"/>
    <n v="295590.59999999998"/>
    <n v="1.7483032046917215"/>
    <n v="516781.99325674871"/>
  </r>
  <r>
    <s v="National Fund for Culture"/>
    <n v="64386"/>
    <s v="Aquisição de Equipamentos para a Casa da Cultura"/>
    <s v="Integrated Arts"/>
    <s v="Equipamentos culturais multifuncionais"/>
    <x v="6"/>
    <x v="12"/>
    <n v="0"/>
    <x v="9"/>
    <s v="Paraná"/>
    <n v="0"/>
    <n v="24889.279999999999"/>
    <n v="1.7483032046917215"/>
    <n v="43514.007986469565"/>
  </r>
  <r>
    <s v="National Fund for Culture"/>
    <n v="76224"/>
    <s v="Aquisição de Equipamentos para Espaço de Multiuso"/>
    <s v="Integrated Arts"/>
    <s v="Equipamentos culturais multifuncionais"/>
    <x v="6"/>
    <x v="12"/>
    <n v="0"/>
    <x v="0"/>
    <s v="RioGrandedoSul"/>
    <n v="0"/>
    <n v="90000"/>
    <n v="1.7483032046917215"/>
    <n v="157347.28842225493"/>
  </r>
  <r>
    <s v="National Fund for Culture"/>
    <n v="78868"/>
    <s v="Aquisição de Livros"/>
    <s v="Humanities"/>
    <s v="Biblioteca"/>
    <x v="3"/>
    <x v="12"/>
    <n v="0"/>
    <x v="23"/>
    <s v="Rondônia"/>
    <n v="0"/>
    <n v="30000"/>
    <n v="1.7483032046917215"/>
    <n v="52449.096140751644"/>
  </r>
  <r>
    <s v="National Fund for Culture"/>
    <n v="711651"/>
    <s v="Aquisição de Livros a Biblioteca Adelpho Poli Monjardim"/>
    <s v="Humanities"/>
    <s v="Acervo Bibliográfico"/>
    <x v="0"/>
    <x v="12"/>
    <n v="0"/>
    <x v="16"/>
    <s v="EspíritoSanto"/>
    <n v="0"/>
    <n v="30000"/>
    <n v="1.7483032046917215"/>
    <n v="52449.096140751644"/>
  </r>
  <r>
    <s v="National Fund for Culture"/>
    <n v="78446"/>
    <s v="Aquisição de mobiliário para a preservação do acervo arquivístico-documental da Biblioteca e Centro de documentação do Museu de Arte de São Paulo Assis Chateaubriand"/>
    <s v="Humanities"/>
    <s v="Acervo Bibliográfico"/>
    <x v="0"/>
    <x v="12"/>
    <n v="0"/>
    <x v="12"/>
    <s v="SãoPaulo"/>
    <n v="0"/>
    <n v="76262.100000000006"/>
    <n v="1.7483032046917215"/>
    <n v="133329.27382652054"/>
  </r>
  <r>
    <s v="National Fund for Culture"/>
    <n v="76086"/>
    <s v="Aquisição de Poltronas para o Centro Cultural - Emenda Parlamentar"/>
    <s v="Cultural Heritage"/>
    <s v="Arquitetônico"/>
    <x v="0"/>
    <x v="12"/>
    <n v="0"/>
    <x v="9"/>
    <s v="Paraná"/>
    <n v="0"/>
    <n v="200000"/>
    <n v="1.7483032046917215"/>
    <n v="349660.6409383443"/>
  </r>
  <r>
    <s v="National Fund for Culture"/>
    <n v="64523"/>
    <s v="Aquisição de um Ônibus para Fomento a Projetos Musicais no Município de Boa Vista"/>
    <s v="Music"/>
    <s v="Música Popular"/>
    <x v="4"/>
    <x v="12"/>
    <n v="0"/>
    <x v="24"/>
    <s v="Roraima"/>
    <n v="0"/>
    <n v="130000"/>
    <n v="1.7483032046917215"/>
    <n v="227279.41660992379"/>
  </r>
  <r>
    <s v="National Fund for Culture"/>
    <n v="67289"/>
    <s v="Aquisição e Instalação de Climatizadores no Centro Cívico Cultural Antônio Carlos Borges"/>
    <s v="Integrated Arts"/>
    <s v="Equipamentos culturais multifuncionais"/>
    <x v="6"/>
    <x v="12"/>
    <n v="0"/>
    <x v="0"/>
    <s v="RioGrandedoSul"/>
    <n v="0"/>
    <n v="50000"/>
    <n v="1.7483032046917215"/>
    <n v="87415.160234586074"/>
  </r>
  <r>
    <s v="National Fund for Culture"/>
    <n v="711419"/>
    <s v="Aquisições Equipamentos Técnicos"/>
    <s v="Audiovisual"/>
    <s v="Formação /Pesquisa/Informação"/>
    <x v="3"/>
    <x v="12"/>
    <n v="0"/>
    <x v="12"/>
    <s v="SãoPaulo"/>
    <n v="0"/>
    <n v="1352000.22"/>
    <n v="1.7483032046917215"/>
    <n v="2363706.3173699123"/>
  </r>
  <r>
    <s v="National Fund for Culture"/>
    <n v="77927"/>
    <s v="Arte do Amanhã"/>
    <s v="Integrated Arts"/>
    <s v="Artes Integradas"/>
    <x v="1"/>
    <x v="12"/>
    <n v="0"/>
    <x v="1"/>
    <s v="DistritoFederal"/>
    <n v="0"/>
    <n v="50000"/>
    <n v="1.7483032046917215"/>
    <n v="87415.160234586074"/>
  </r>
  <r>
    <s v="National Fund for Culture"/>
    <n v="73789"/>
    <s v="Arte e Cultura em Todas as Dimensões"/>
    <s v="Integrated Arts"/>
    <s v="Artes Integradas"/>
    <x v="1"/>
    <x v="12"/>
    <n v="0"/>
    <x v="6"/>
    <s v="Ceará"/>
    <n v="0"/>
    <n v="185000"/>
    <n v="1.7483032046917215"/>
    <n v="323436.09286796849"/>
  </r>
  <r>
    <s v="National Fund for Culture"/>
    <n v="71506"/>
    <s v="Arte e Cultura na Escolas"/>
    <s v="Integrated Arts"/>
    <s v="Artes Integradas"/>
    <x v="1"/>
    <x v="12"/>
    <n v="0"/>
    <x v="12"/>
    <s v="SãoPaulo"/>
    <n v="0"/>
    <n v="176448"/>
    <n v="1.7483032046917215"/>
    <n v="308484.60386144486"/>
  </r>
  <r>
    <s v="National Fund for Culture"/>
    <n v="712183"/>
    <s v="Arteculando"/>
    <s v="Integrated Arts"/>
    <s v="Artes Integradas"/>
    <x v="1"/>
    <x v="12"/>
    <n v="0"/>
    <x v="3"/>
    <s v="MinasGerais"/>
    <n v="0"/>
    <n v="168750"/>
    <n v="1.7483032046917215"/>
    <n v="295026.16579172801"/>
  </r>
  <r>
    <s v="National Fund for Culture"/>
    <n v="77162"/>
    <s v="Artes do Cangaço"/>
    <s v="Integrated Arts"/>
    <s v="Artes Integradas"/>
    <x v="1"/>
    <x v="12"/>
    <n v="0"/>
    <x v="4"/>
    <s v="Pernambuco"/>
    <n v="0"/>
    <n v="130405"/>
    <n v="1.7483032046917215"/>
    <n v="227987.47940782394"/>
  </r>
  <r>
    <s v="National Fund for Culture"/>
    <n v="71671"/>
    <s v="Aruanda Pojetando o folclore Brasileiro"/>
    <s v="Integrated Arts"/>
    <s v="Artes Integradas"/>
    <x v="1"/>
    <x v="12"/>
    <n v="0"/>
    <x v="3"/>
    <s v="MinasGerais"/>
    <n v="0"/>
    <n v="183042"/>
    <n v="1.7483032046917215"/>
    <n v="320012.91519318207"/>
  </r>
  <r>
    <s v="National Fund for Culture"/>
    <n v="77154"/>
    <s v="Associação Cajazeirense de Teatro -ACATE"/>
    <s v="Integrated Arts"/>
    <s v="Artes Integradas"/>
    <x v="1"/>
    <x v="12"/>
    <n v="0"/>
    <x v="8"/>
    <s v="Paraíba"/>
    <n v="0"/>
    <n v="182019.96"/>
    <n v="1.7483032046917215"/>
    <n v="318226.07938585896"/>
  </r>
  <r>
    <s v="National Fund for Culture"/>
    <n v="77144"/>
    <s v="Associação Cultural FAISCA - Forum de Ação e Inclusão Social, Cultural e Audiovisual"/>
    <s v="Integrated Arts"/>
    <s v="Artes Integradas"/>
    <x v="1"/>
    <x v="12"/>
    <n v="0"/>
    <x v="1"/>
    <s v="DistritoFederal"/>
    <n v="0"/>
    <n v="185000"/>
    <n v="1.7483032046917215"/>
    <n v="323436.09286796849"/>
  </r>
  <r>
    <s v="National Fund for Culture"/>
    <n v="72113"/>
    <s v="Associação de música de Santa Maria- AMSM."/>
    <s v="Integrated Arts"/>
    <s v="Artes Integradas"/>
    <x v="1"/>
    <x v="12"/>
    <n v="0"/>
    <x v="0"/>
    <s v="RioGrandedoSul"/>
    <n v="0"/>
    <n v="170000"/>
    <n v="1.7483032046917215"/>
    <n v="297211.54479759268"/>
  </r>
  <r>
    <s v="National Fund for Culture"/>
    <n v="72063"/>
    <s v="Associação dos Moradores do Aliança e Região -Amar."/>
    <s v="Integrated Arts"/>
    <s v="Artes Integradas"/>
    <x v="1"/>
    <x v="12"/>
    <n v="0"/>
    <x v="12"/>
    <s v="SãoPaulo"/>
    <n v="0"/>
    <n v="182750"/>
    <n v="1.7483032046917215"/>
    <n v="319502.41065741208"/>
  </r>
  <r>
    <s v="National Fund for Culture"/>
    <n v="77140"/>
    <s v="Associação dos Pescadores de Turirana"/>
    <s v="Integrated Arts"/>
    <s v="Artes Integradas"/>
    <x v="1"/>
    <x v="12"/>
    <n v="0"/>
    <x v="15"/>
    <s v="Amazonas"/>
    <n v="0"/>
    <n v="185000"/>
    <n v="1.7483032046917215"/>
    <n v="323436.09286796849"/>
  </r>
  <r>
    <s v="National Fund for Culture"/>
    <n v="71908"/>
    <s v="Audioviualistas."/>
    <s v="Integrated Arts"/>
    <s v="Artes Integradas"/>
    <x v="1"/>
    <x v="12"/>
    <n v="0"/>
    <x v="12"/>
    <s v="SãoPaulo"/>
    <n v="0"/>
    <n v="108605"/>
    <n v="1.7483032046917215"/>
    <n v="189874.46954554442"/>
  </r>
  <r>
    <s v="National Fund for Culture"/>
    <n v="710647"/>
    <s v="BAHIA AFRO FILM FESTIVAL - IMAGINA ALL THE AFRO PEOPLE"/>
    <s v="Audiovisual"/>
    <s v="Formação /Pesquisa/Informação"/>
    <x v="3"/>
    <x v="12"/>
    <n v="0"/>
    <x v="21"/>
    <s v="Bahia"/>
    <n v="0"/>
    <n v="100000"/>
    <n v="1.7483032046917215"/>
    <n v="174830.32046917215"/>
  </r>
  <r>
    <s v="National Fund for Culture"/>
    <n v="77421"/>
    <s v="Banda do Futuro"/>
    <s v="Music"/>
    <s v="Música Popular"/>
    <x v="4"/>
    <x v="12"/>
    <n v="0"/>
    <x v="3"/>
    <s v="MinasGerais"/>
    <n v="0"/>
    <n v="140000"/>
    <n v="1.7483032046917215"/>
    <n v="244762.44865684101"/>
  </r>
  <r>
    <s v="National Fund for Culture"/>
    <n v="72366"/>
    <s v="Batelão Cultural"/>
    <s v="Integrated Arts"/>
    <s v="Artes Integradas"/>
    <x v="1"/>
    <x v="12"/>
    <n v="0"/>
    <x v="25"/>
    <s v="Acre"/>
    <n v="0"/>
    <n v="201720.93"/>
    <n v="1.7483032046917215"/>
    <n v="352669.34837239439"/>
  </r>
  <r>
    <s v="National Fund for Culture"/>
    <n v="710764"/>
    <s v="Biblioteca Pública Municipal"/>
    <s v="Cultural Heritage"/>
    <s v="História"/>
    <x v="1"/>
    <x v="12"/>
    <n v="0"/>
    <x v="9"/>
    <s v="Paraná"/>
    <n v="0"/>
    <n v="50000"/>
    <n v="1.7483032046917215"/>
    <n v="87415.160234586074"/>
  </r>
  <r>
    <s v="National Fund for Culture"/>
    <n v="76411"/>
    <s v="Biblioteca Pública Municipal"/>
    <s v="Cultural Heritage"/>
    <s v="Arquitetônico"/>
    <x v="0"/>
    <x v="12"/>
    <n v="0"/>
    <x v="25"/>
    <s v="Acre"/>
    <n v="0"/>
    <n v="200000"/>
    <n v="1.7483032046917215"/>
    <n v="349660.6409383443"/>
  </r>
  <r>
    <s v="National Fund for Culture"/>
    <n v="62312"/>
    <s v="Boa Vista, Espiando e Preservando a Dança Afro"/>
    <s v="Integrated Arts"/>
    <s v="Artes Integradas"/>
    <x v="1"/>
    <x v="12"/>
    <n v="0"/>
    <x v="19"/>
    <s v="RioGrandedoNorte"/>
    <n v="0"/>
    <n v="15831.94"/>
    <n v="1.7483032046917215"/>
    <n v="27679.031438487054"/>
  </r>
  <r>
    <s v="National Fund for Culture"/>
    <n v="71952"/>
    <s v="Boi de Mucuca"/>
    <s v="Integrated Arts"/>
    <s v="Artes Integradas"/>
    <x v="1"/>
    <x v="12"/>
    <n v="0"/>
    <x v="4"/>
    <s v="Pernambuco"/>
    <n v="0"/>
    <n v="150000"/>
    <n v="1.7483032046917215"/>
    <n v="262245.48070375825"/>
  </r>
  <r>
    <s v="National Fund for Culture"/>
    <n v="77171"/>
    <s v="Bonecos Canela"/>
    <s v="Integrated Arts"/>
    <s v="Artes Integradas"/>
    <x v="1"/>
    <x v="12"/>
    <n v="0"/>
    <x v="0"/>
    <s v="RioGrandedoSul"/>
    <n v="0"/>
    <n v="185000"/>
    <n v="1.7483032046917215"/>
    <n v="323436.09286796849"/>
  </r>
  <r>
    <s v="National Fund for Culture"/>
    <n v="78265"/>
    <s v="BRASIL PLURAL 10"/>
    <s v="Audiovisual"/>
    <s v="Formação /Pesquisa/Informação"/>
    <x v="3"/>
    <x v="12"/>
    <n v="0"/>
    <x v="22"/>
    <s v="SantaCatarina"/>
    <n v="0"/>
    <n v="50000"/>
    <n v="1.7483032046917215"/>
    <n v="87415.160234586074"/>
  </r>
  <r>
    <s v="National Fund for Culture"/>
    <n v="710268"/>
    <s v="Brazil Film Fest - Canadá"/>
    <s v="Audiovisual"/>
    <s v="Formação /Pesquisa/Informação"/>
    <x v="3"/>
    <x v="12"/>
    <n v="0"/>
    <x v="5"/>
    <s v="RiodeJaneiro"/>
    <n v="0"/>
    <n v="20000"/>
    <n v="1.7483032046917215"/>
    <n v="34966.06409383443"/>
  </r>
  <r>
    <s v="National Fund for Culture"/>
    <n v="72533"/>
    <s v="Brincando com Arte e Amigos da Cultura"/>
    <s v="Integrated Arts"/>
    <s v="Artes Integradas"/>
    <x v="1"/>
    <x v="12"/>
    <n v="0"/>
    <x v="1"/>
    <s v="DistritoFederal"/>
    <n v="0"/>
    <n v="150000"/>
    <n v="1.7483032046917215"/>
    <n v="262245.48070375825"/>
  </r>
  <r>
    <s v="National Fund for Culture"/>
    <n v="711284"/>
    <s v="Campanha Brasil no Oscar - O ano que meus pais saíram de férias"/>
    <s v="Audiovisual"/>
    <s v="Formação /Pesquisa/Informação"/>
    <x v="3"/>
    <x v="12"/>
    <n v="0"/>
    <x v="12"/>
    <s v="SãoPaulo"/>
    <n v="0"/>
    <n v="100000"/>
    <n v="1.7483032046917215"/>
    <n v="174830.32046917215"/>
  </r>
  <r>
    <s v="National Fund for Culture"/>
    <n v="77308"/>
    <s v="Campestre Cultural"/>
    <s v="Integrated Arts"/>
    <s v="Artes Integradas"/>
    <x v="1"/>
    <x v="12"/>
    <n v="0"/>
    <x v="20"/>
    <s v="Alagoas"/>
    <n v="0"/>
    <n v="185000"/>
    <n v="1.7483032046917215"/>
    <n v="323436.09286796849"/>
  </r>
  <r>
    <s v="National Fund for Culture"/>
    <n v="70044"/>
    <s v="Campo Azul Cultural e Tradições "/>
    <s v="Integrated Arts"/>
    <s v="Artes Integradas"/>
    <x v="1"/>
    <x v="12"/>
    <n v="0"/>
    <x v="3"/>
    <s v="MinasGerais"/>
    <n v="0"/>
    <n v="185000"/>
    <n v="1.7483032046917215"/>
    <n v="323436.09286796849"/>
  </r>
  <r>
    <s v="National Fund for Culture"/>
    <n v="78204"/>
    <s v="Cantoria na Escola e Boi na Rua"/>
    <s v="Integrated Arts"/>
    <s v="Artes Integradas"/>
    <x v="1"/>
    <x v="12"/>
    <n v="0"/>
    <x v="1"/>
    <s v="DistritoFederal"/>
    <n v="0"/>
    <n v="179890.78"/>
    <n v="1.7483032046917215"/>
    <n v="314503.62716849346"/>
  </r>
  <r>
    <s v="National Fund for Culture"/>
    <n v="73854"/>
    <s v="Cara e Cultura Negra - Festival"/>
    <s v="Integrated Arts"/>
    <s v="Artes Integradas"/>
    <x v="1"/>
    <x v="12"/>
    <n v="0"/>
    <x v="1"/>
    <s v="DistritoFederal"/>
    <n v="0"/>
    <n v="201506.26"/>
    <n v="1.7483032046917215"/>
    <n v="352294.04012344329"/>
  </r>
  <r>
    <s v="National Fund for Culture"/>
    <n v="71793"/>
    <s v="Cariris Dança e Vida."/>
    <s v="Integrated Arts"/>
    <s v="Artes Integradas"/>
    <x v="1"/>
    <x v="12"/>
    <n v="0"/>
    <x v="8"/>
    <s v="Paraíba"/>
    <n v="0"/>
    <n v="180000"/>
    <n v="1.7483032046917215"/>
    <n v="314694.57684450987"/>
  </r>
  <r>
    <s v="National Fund for Culture"/>
    <n v="77294"/>
    <s v="Carnaúba dos dantas sua Cultura me Encanta"/>
    <s v="Integrated Arts"/>
    <s v="Artes Integradas"/>
    <x v="1"/>
    <x v="12"/>
    <n v="0"/>
    <x v="19"/>
    <s v="RioGrandedoNorte"/>
    <n v="0"/>
    <n v="185000"/>
    <n v="1.7483032046917215"/>
    <n v="323436.09286796849"/>
  </r>
  <r>
    <s v="National Fund for Culture"/>
    <n v="71903"/>
    <s v="Cartografia Musical, Registro e Memória do Cavalo-Marinho."/>
    <s v="Integrated Arts"/>
    <s v="Artes Integradas"/>
    <x v="1"/>
    <x v="12"/>
    <n v="0"/>
    <x v="4"/>
    <s v="Pernambuco"/>
    <n v="0"/>
    <n v="91663"/>
    <n v="1.7483032046917215"/>
    <n v="160254.71665165728"/>
  </r>
  <r>
    <s v="National Fund for Culture"/>
    <n v="62259"/>
    <s v="Casa da Cultura"/>
    <s v="Integrated Arts"/>
    <s v="Equipamentos culturais multifuncionais"/>
    <x v="6"/>
    <x v="12"/>
    <n v="0"/>
    <x v="22"/>
    <s v="SantaCatarina"/>
    <n v="0"/>
    <n v="252000"/>
    <n v="1.7483032046917215"/>
    <n v="440572.40758231381"/>
  </r>
  <r>
    <s v="National Fund for Culture"/>
    <n v="67316"/>
    <s v="Casa da Cultura "/>
    <s v="Integrated Arts"/>
    <s v="Artes Integradas"/>
    <x v="1"/>
    <x v="12"/>
    <n v="0"/>
    <x v="9"/>
    <s v="Paraná"/>
    <n v="0"/>
    <n v="94592"/>
    <n v="1.7483032046917215"/>
    <n v="165375.49673819932"/>
  </r>
  <r>
    <s v="National Fund for Culture"/>
    <n v="77164"/>
    <s v="Casa da Cultura Antonio Nobrega"/>
    <s v="Integrated Arts"/>
    <s v="Artes Integradas"/>
    <x v="1"/>
    <x v="12"/>
    <n v="0"/>
    <x v="8"/>
    <s v="Paraíba"/>
    <n v="0"/>
    <n v="184267.07"/>
    <n v="1.7483032046917215"/>
    <n v="322154.70900015382"/>
  </r>
  <r>
    <s v="National Fund for Culture"/>
    <n v="81453"/>
    <s v="Casa das Artes Ilê Aló"/>
    <s v="Integrated Arts"/>
    <s v="Artes Integradas"/>
    <x v="1"/>
    <x v="12"/>
    <n v="0"/>
    <x v="21"/>
    <s v="Bahia"/>
    <n v="0"/>
    <n v="184978.3"/>
    <n v="1.7483032046917215"/>
    <n v="323398.15468842664"/>
  </r>
  <r>
    <s v="National Fund for Culture"/>
    <n v="711315"/>
    <s v="Casa de Cultura ( 1ª Etapa )"/>
    <s v="Cultural Heritage"/>
    <s v="Arquitetônico"/>
    <x v="0"/>
    <x v="12"/>
    <n v="0"/>
    <x v="0"/>
    <s v="RioGrandedoSul"/>
    <n v="0"/>
    <n v="250000"/>
    <n v="1.7483032046917215"/>
    <n v="437075.8011729304"/>
  </r>
  <r>
    <s v="National Fund for Culture"/>
    <n v="67249"/>
    <s v="Casa de Cultura Juarez Barrozo"/>
    <s v="Integrated Arts"/>
    <s v="Equipamentos culturais multifuncionais"/>
    <x v="6"/>
    <x v="12"/>
    <n v="0"/>
    <x v="6"/>
    <s v="Ceará"/>
    <n v="0"/>
    <n v="53640"/>
    <n v="1.7483032046917215"/>
    <n v="93778.983899663945"/>
  </r>
  <r>
    <s v="National Fund for Culture"/>
    <n v="62894"/>
    <s v="Casa do Conto"/>
    <s v="Humanities"/>
    <s v="Evento Literário"/>
    <x v="3"/>
    <x v="12"/>
    <n v="0"/>
    <x v="22"/>
    <s v="SantaCatarina"/>
    <n v="0"/>
    <n v="46688"/>
    <n v="1.7483032046917215"/>
    <n v="81624.7800206471"/>
  </r>
  <r>
    <s v="National Fund for Culture"/>
    <n v="79797"/>
    <s v="Catálogo de Imagens Séculos Indígenas no Brasil"/>
    <s v="Cultural Heritage"/>
    <s v="Cultura Indígena"/>
    <x v="3"/>
    <x v="12"/>
    <n v="0"/>
    <x v="5"/>
    <s v="RiodeJaneiro"/>
    <n v="0"/>
    <n v="35232"/>
    <n v="1.7483032046917215"/>
    <n v="61596.21850769873"/>
  </r>
  <r>
    <s v="National Fund for Culture"/>
    <n v="72134"/>
    <s v="Centro Camará de Pesquisa e Apoio á infãncia e a Adolescência."/>
    <s v="Integrated Arts"/>
    <s v="Artes Integradas"/>
    <x v="1"/>
    <x v="12"/>
    <n v="0"/>
    <x v="12"/>
    <s v="SãoPaulo"/>
    <n v="0"/>
    <n v="185000"/>
    <n v="1.7483032046917215"/>
    <n v="323436.09286796849"/>
  </r>
  <r>
    <s v="National Fund for Culture"/>
    <n v="79829"/>
    <s v="Centro Cultural de Juina - 2ª Etapa"/>
    <s v="Cultural Heritage"/>
    <s v="Arquitetônico"/>
    <x v="0"/>
    <x v="12"/>
    <n v="0"/>
    <x v="18"/>
    <s v="MatoGrosso"/>
    <n v="0"/>
    <n v="300000"/>
    <n v="1.7483032046917215"/>
    <n v="524490.9614075165"/>
  </r>
  <r>
    <s v="National Fund for Culture"/>
    <n v="510275"/>
    <s v="Centro Cultural Estrela de Lia"/>
    <s v="Integrated Arts"/>
    <s v="Artes Integradas"/>
    <x v="1"/>
    <x v="12"/>
    <n v="0"/>
    <x v="4"/>
    <s v="Pernambuco"/>
    <n v="0"/>
    <n v="70158.23"/>
    <n v="1.7483032046917215"/>
    <n v="122657.85834449888"/>
  </r>
  <r>
    <s v="National Fund for Culture"/>
    <n v="710209"/>
    <s v="Centro Cultural, Museu e Anfiteatro de Espigão do Oeste - RO"/>
    <s v="Cultural Heritage"/>
    <s v="Arquitetônico"/>
    <x v="0"/>
    <x v="12"/>
    <n v="0"/>
    <x v="23"/>
    <s v="Rondônia"/>
    <n v="0"/>
    <n v="500000"/>
    <n v="1.7483032046917215"/>
    <n v="874151.6023458608"/>
  </r>
  <r>
    <s v="National Fund for Culture"/>
    <n v="710262"/>
    <s v="Centro de Cultura e Sede do Poder Legislativo"/>
    <s v="Cultural Heritage"/>
    <s v="Arquitetônico"/>
    <x v="0"/>
    <x v="12"/>
    <n v="0"/>
    <x v="22"/>
    <s v="SantaCatarina"/>
    <n v="0"/>
    <n v="150000"/>
    <n v="1.7483032046917215"/>
    <n v="262245.48070375825"/>
  </r>
  <r>
    <s v="National Fund for Culture"/>
    <n v="711191"/>
    <s v="Centro de Desenvolvimento De Tecnologias Livres"/>
    <s v="Integrated Arts"/>
    <s v="Artes Integradas"/>
    <x v="1"/>
    <x v="12"/>
    <n v="0"/>
    <x v="4"/>
    <s v="Pernambuco"/>
    <n v="0"/>
    <n v="444000"/>
    <n v="1.7483032046917215"/>
    <n v="776246.62288312439"/>
  </r>
  <r>
    <s v="National Fund for Culture"/>
    <n v="70047"/>
    <s v="Centro de Pesquisa,Documentação,Cultura e Arte dos Indios Guarani Kaiowá"/>
    <s v="Integrated Arts"/>
    <s v="Artes Integradas"/>
    <x v="1"/>
    <x v="12"/>
    <n v="0"/>
    <x v="26"/>
    <s v="MatoGrossodoSul"/>
    <n v="0"/>
    <n v="102150"/>
    <n v="1.7483032046917215"/>
    <n v="178589.17235925936"/>
  </r>
  <r>
    <s v="National Fund for Culture"/>
    <n v="63123"/>
    <s v="Centro de Referência da Juventude"/>
    <s v="Integrated Arts"/>
    <s v="Artes Integradas"/>
    <x v="1"/>
    <x v="12"/>
    <n v="0"/>
    <x v="16"/>
    <s v="EspíritoSanto"/>
    <n v="0"/>
    <n v="121324"/>
    <n v="1.7483032046917215"/>
    <n v="212111.13800601842"/>
  </r>
  <r>
    <s v="National Fund for Culture"/>
    <n v="79451"/>
    <s v="Ciclo de Oficinas e Palestras"/>
    <s v="Performing Arts"/>
    <s v="Teatro"/>
    <x v="0"/>
    <x v="12"/>
    <n v="0"/>
    <x v="23"/>
    <s v="Rondônia"/>
    <n v="0"/>
    <n v="27436.5"/>
    <n v="1.7483032046917215"/>
    <n v="47967.32087552442"/>
  </r>
  <r>
    <s v="National Fund for Culture"/>
    <n v="74040"/>
    <s v="Cine Cufa"/>
    <s v="Audiovisual"/>
    <s v="Formação /Pesquisa/Informação"/>
    <x v="3"/>
    <x v="12"/>
    <n v="0"/>
    <x v="5"/>
    <s v="RiodeJaneiro"/>
    <n v="0"/>
    <n v="50000"/>
    <n v="1.7483032046917215"/>
    <n v="87415.160234586074"/>
  </r>
  <r>
    <s v="National Fund for Culture"/>
    <n v="79891"/>
    <s v="Cineclube Desejo Diverso - Mostra Itinerante do I FOR RAINBOW"/>
    <s v="Audiovisual"/>
    <s v="Formação /Pesquisa/Informação"/>
    <x v="3"/>
    <x v="12"/>
    <n v="0"/>
    <x v="6"/>
    <s v="Ceará"/>
    <n v="0"/>
    <n v="40000"/>
    <n v="1.7483032046917215"/>
    <n v="69932.128187668859"/>
  </r>
  <r>
    <s v="National Fund for Culture"/>
    <n v="72851"/>
    <s v="Cinema Brasileiro Cannes 2007"/>
    <s v="Audiovisual"/>
    <s v="Formação /Pesquisa/Informação"/>
    <x v="3"/>
    <x v="12"/>
    <n v="0"/>
    <x v="5"/>
    <s v="RiodeJaneiro"/>
    <n v="0"/>
    <n v="100000"/>
    <n v="1.7483032046917215"/>
    <n v="174830.32046917215"/>
  </r>
  <r>
    <s v="National Fund for Culture"/>
    <n v="710311"/>
    <s v="Cinema de Inclusão no Flô 2007."/>
    <s v="Audiovisual"/>
    <s v="Formação /Pesquisa/Informação"/>
    <x v="3"/>
    <x v="12"/>
    <n v="0"/>
    <x v="0"/>
    <s v="RioGrandedoSul"/>
    <n v="0"/>
    <n v="20000"/>
    <n v="1.7483032046917215"/>
    <n v="34966.06409383443"/>
  </r>
  <r>
    <s v="National Fund for Culture"/>
    <n v="74663"/>
    <s v="CINEMA QUE PENSA"/>
    <s v="Audiovisual"/>
    <s v="Formação /Pesquisa/Informação"/>
    <x v="3"/>
    <x v="12"/>
    <n v="0"/>
    <x v="5"/>
    <s v="RiodeJaneiro"/>
    <n v="0"/>
    <n v="80000"/>
    <n v="1.7483032046917215"/>
    <n v="139864.25637533772"/>
  </r>
  <r>
    <s v="National Fund for Culture"/>
    <n v="74283"/>
    <s v="CINEOP - Mostra de Cinema de Ouro preto 2007"/>
    <s v="Audiovisual"/>
    <s v="Formação /Pesquisa/Informação"/>
    <x v="3"/>
    <x v="12"/>
    <n v="0"/>
    <x v="3"/>
    <s v="MinasGerais"/>
    <n v="0"/>
    <n v="40000"/>
    <n v="1.7483032046917215"/>
    <n v="69932.128187668859"/>
  </r>
  <r>
    <s v="National Fund for Culture"/>
    <n v="77151"/>
    <s v="Circo Escola de Ecocidadnia"/>
    <s v="Integrated Arts"/>
    <s v="Artes Integradas"/>
    <x v="1"/>
    <x v="12"/>
    <n v="0"/>
    <x v="6"/>
    <s v="Ceará"/>
    <n v="0"/>
    <n v="185000"/>
    <n v="1.7483032046917215"/>
    <n v="323436.09286796849"/>
  </r>
  <r>
    <s v="National Fund for Culture"/>
    <n v="74089"/>
    <s v="Circuito Brazilian Film Festival - Miami, Nova York e Barcelona "/>
    <s v="Audiovisual"/>
    <s v="Formação /Pesquisa/Informação"/>
    <x v="3"/>
    <x v="12"/>
    <n v="0"/>
    <x v="5"/>
    <s v="RiodeJaneiro"/>
    <n v="0"/>
    <n v="190000"/>
    <n v="1.7483032046917215"/>
    <n v="332177.60889142711"/>
  </r>
  <r>
    <s v="National Fund for Culture"/>
    <n v="72002"/>
    <s v="Circuito Cultural na VIII Bienal do Livro da Bahia"/>
    <s v="Humanities"/>
    <s v="Evento Literário"/>
    <x v="3"/>
    <x v="12"/>
    <n v="0"/>
    <x v="21"/>
    <s v="Bahia"/>
    <n v="0"/>
    <n v="500000"/>
    <n v="1.7483032046917215"/>
    <n v="874151.6023458608"/>
  </r>
  <r>
    <s v="National Fund for Culture"/>
    <n v="72604"/>
    <s v="Circuito de oficinas - Ossos do Ofício Confraria das Artes - Circulando o Saber"/>
    <s v="Performing Arts"/>
    <s v="Teatro"/>
    <x v="0"/>
    <x v="12"/>
    <n v="0"/>
    <x v="1"/>
    <s v="DistritoFederal"/>
    <n v="0"/>
    <n v="70000"/>
    <n v="1.7483032046917215"/>
    <n v="122381.2243284205"/>
  </r>
  <r>
    <s v="National Fund for Culture"/>
    <n v="712080"/>
    <s v="Circuito universitário de cultura e arte da UNE"/>
    <s v="Integrated Arts"/>
    <s v="Artes Integradas"/>
    <x v="1"/>
    <x v="12"/>
    <n v="0"/>
    <x v="12"/>
    <s v="SãoPaulo"/>
    <n v="0"/>
    <n v="440000"/>
    <n v="1.7483032046917215"/>
    <n v="769253.41006435745"/>
  </r>
  <r>
    <s v="National Fund for Culture"/>
    <n v="68470"/>
    <s v="Complementação da Obra da Construção e Instalação do espaço Israel Pinheiro"/>
    <s v="Cultural Heritage"/>
    <s v="História"/>
    <x v="1"/>
    <x v="12"/>
    <n v="0"/>
    <x v="3"/>
    <s v="MinasGerais"/>
    <n v="0"/>
    <n v="1339828.24"/>
    <n v="1.7483032046917215"/>
    <n v="2342426.0057284688"/>
  </r>
  <r>
    <s v="National Fund for Culture"/>
    <n v="710202"/>
    <s v="Conclusão de Casa da Cultura"/>
    <s v="Cultural Heritage"/>
    <s v="Arquitetônico"/>
    <x v="0"/>
    <x v="12"/>
    <n v="0"/>
    <x v="9"/>
    <s v="Paraná"/>
    <n v="0"/>
    <n v="100000"/>
    <n v="1.7483032046917215"/>
    <n v="174830.32046917215"/>
  </r>
  <r>
    <s v="National Fund for Culture"/>
    <n v="67050"/>
    <s v="Conclusão do Anfiteatro"/>
    <s v="Integrated Arts"/>
    <s v="Equipamentos culturais multifuncionais"/>
    <x v="6"/>
    <x v="12"/>
    <n v="0"/>
    <x v="0"/>
    <s v="RioGrandedoSul"/>
    <n v="0"/>
    <n v="157737.5"/>
    <n v="1.7483032046917215"/>
    <n v="275772.97675006045"/>
  </r>
  <r>
    <s v="National Fund for Culture"/>
    <n v="710815"/>
    <s v="Conheça e Viva a Tradição Gaúcha"/>
    <s v="Integrated Arts"/>
    <s v="Artes Integradas"/>
    <x v="1"/>
    <x v="12"/>
    <n v="0"/>
    <x v="0"/>
    <s v="RioGrandedoSul"/>
    <n v="0"/>
    <n v="28476.76"/>
    <n v="1.7483032046917215"/>
    <n v="49786.010767237021"/>
  </r>
  <r>
    <s v="National Fund for Culture"/>
    <n v="64428"/>
    <s v="Construção da Casa da Cultura"/>
    <s v="Integrated Arts"/>
    <s v="Equipamentos culturais multifuncionais"/>
    <x v="6"/>
    <x v="12"/>
    <n v="0"/>
    <x v="22"/>
    <s v="SantaCatarina"/>
    <n v="0"/>
    <n v="99953"/>
    <n v="1.7483032046917215"/>
    <n v="174748.15021855163"/>
  </r>
  <r>
    <s v="National Fund for Culture"/>
    <n v="78467"/>
    <s v="Construção da Casa da Cultura"/>
    <s v="Cultural Heritage"/>
    <s v="Arquitetônico"/>
    <x v="0"/>
    <x v="12"/>
    <n v="0"/>
    <x v="9"/>
    <s v="Paraná"/>
    <n v="0"/>
    <n v="149625"/>
    <n v="1.7483032046917215"/>
    <n v="261589.86700199882"/>
  </r>
  <r>
    <s v="National Fund for Culture"/>
    <n v="61133"/>
    <s v="Construção da Casa da Cultura Municipal"/>
    <s v="Integrated Arts"/>
    <s v="Equipamentos culturais multifuncionais"/>
    <x v="6"/>
    <x v="12"/>
    <n v="0"/>
    <x v="9"/>
    <s v="Paraná"/>
    <n v="0"/>
    <n v="118000"/>
    <n v="1.7483032046917215"/>
    <n v="206299.77815362313"/>
  </r>
  <r>
    <s v="National Fund for Culture"/>
    <n v="79428"/>
    <s v="Construção da Casa da Cultura no Município de Tapira"/>
    <s v="Cultural Heritage"/>
    <s v="Arquitetônico"/>
    <x v="0"/>
    <x v="12"/>
    <n v="0"/>
    <x v="9"/>
    <s v="Paraná"/>
    <n v="0"/>
    <n v="300000"/>
    <n v="1.7483032046917215"/>
    <n v="524490.9614075165"/>
  </r>
  <r>
    <s v="National Fund for Culture"/>
    <n v="710666"/>
    <s v="Construção da Casa de Cultura"/>
    <s v="Cultural Heritage"/>
    <s v="Arquitetônico"/>
    <x v="0"/>
    <x v="12"/>
    <n v="0"/>
    <x v="9"/>
    <s v="Paraná"/>
    <n v="0"/>
    <n v="100000"/>
    <n v="1.7483032046917215"/>
    <n v="174830.32046917215"/>
  </r>
  <r>
    <s v="National Fund for Culture"/>
    <n v="72782"/>
    <s v="Construção de Auditório Municipal de Eventos - Teatro Municipal "/>
    <s v="Integrated Arts"/>
    <s v="Equipamentos culturais multifuncionais"/>
    <x v="6"/>
    <x v="12"/>
    <n v="0"/>
    <x v="0"/>
    <s v="RioGrandedoSul"/>
    <n v="0"/>
    <n v="128000"/>
    <n v="1.7483032046917215"/>
    <n v="223782.81020054035"/>
  </r>
  <r>
    <s v="National Fund for Culture"/>
    <n v="76153"/>
    <s v="Construção de Biblioteca Pública"/>
    <s v="Cultural Heritage"/>
    <s v="Arquitetônico"/>
    <x v="0"/>
    <x v="12"/>
    <n v="0"/>
    <x v="15"/>
    <s v="Amazonas"/>
    <n v="0"/>
    <n v="250000"/>
    <n v="1.7483032046917215"/>
    <n v="437075.8011729304"/>
  </r>
  <r>
    <s v="National Fund for Culture"/>
    <n v="75171"/>
    <s v="Construção de Biblioteca Pública no Município de Chopinzinho"/>
    <s v="Humanities"/>
    <s v="Biblioteca"/>
    <x v="3"/>
    <x v="12"/>
    <n v="0"/>
    <x v="24"/>
    <s v="Roraima"/>
    <n v="0"/>
    <n v="200000"/>
    <n v="1.7483032046917215"/>
    <n v="349660.6409383443"/>
  </r>
  <r>
    <s v="National Fund for Culture"/>
    <n v="72368"/>
    <s v="Construção de Centro Cultural"/>
    <s v="Cultural Heritage"/>
    <s v="Arquitetônico"/>
    <x v="0"/>
    <x v="12"/>
    <n v="0"/>
    <x v="12"/>
    <s v="SãoPaulo"/>
    <n v="0"/>
    <n v="406356.71"/>
    <n v="1.7483032046917215"/>
    <n v="710434.73834098456"/>
  </r>
  <r>
    <s v="National Fund for Culture"/>
    <n v="73181"/>
    <s v="Construção de Centro Cultural"/>
    <s v="Cultural Heritage"/>
    <s v="Arquitetônico"/>
    <x v="0"/>
    <x v="12"/>
    <n v="0"/>
    <x v="12"/>
    <s v="SãoPaulo"/>
    <n v="0"/>
    <n v="408225.93"/>
    <n v="1.7483032046917215"/>
    <n v="713702.70165725832"/>
  </r>
  <r>
    <s v="National Fund for Culture"/>
    <n v="73489"/>
    <s v="Construção de Centro Cultural"/>
    <s v="Cultural Heritage"/>
    <s v="Arquitetônico"/>
    <x v="0"/>
    <x v="12"/>
    <n v="0"/>
    <x v="12"/>
    <s v="SãoPaulo"/>
    <n v="0"/>
    <n v="388020"/>
    <n v="1.7483032046917215"/>
    <n v="678376.60948448174"/>
  </r>
  <r>
    <s v="National Fund for Culture"/>
    <n v="76558"/>
    <s v="Construção de Centro Cultural"/>
    <s v="Cultural Heritage"/>
    <s v="Arquitetônico"/>
    <x v="0"/>
    <x v="12"/>
    <n v="0"/>
    <x v="12"/>
    <s v="SãoPaulo"/>
    <n v="0"/>
    <n v="200000"/>
    <n v="1.7483032046917215"/>
    <n v="349660.6409383443"/>
  </r>
  <r>
    <s v="National Fund for Culture"/>
    <n v="78842"/>
    <s v="Construção de Centro Cultural"/>
    <s v="Cultural Heritage"/>
    <s v="Arquitetônico"/>
    <x v="0"/>
    <x v="12"/>
    <n v="0"/>
    <x v="12"/>
    <s v="SãoPaulo"/>
    <n v="0"/>
    <n v="417462.12"/>
    <n v="1.7483032046917215"/>
    <n v="729850.3622334"/>
  </r>
  <r>
    <s v="National Fund for Culture"/>
    <n v="78132"/>
    <s v="Construção de Teatro Municipal"/>
    <s v="Cultural Heritage"/>
    <s v="Arquitetônico"/>
    <x v="0"/>
    <x v="12"/>
    <n v="0"/>
    <x v="23"/>
    <s v="Rondônia"/>
    <n v="0"/>
    <n v="500000"/>
    <n v="1.7483032046917215"/>
    <n v="874151.6023458608"/>
  </r>
  <r>
    <s v="National Fund for Culture"/>
    <n v="711936"/>
    <s v="Construção de Um Centro Cultural"/>
    <s v="Cultural Heritage"/>
    <s v="Arquitetônico"/>
    <x v="0"/>
    <x v="12"/>
    <n v="0"/>
    <x v="0"/>
    <s v="RioGrandedoSul"/>
    <n v="0"/>
    <n v="30000"/>
    <n v="1.7483032046917215"/>
    <n v="52449.096140751644"/>
  </r>
  <r>
    <s v="National Fund for Culture"/>
    <n v="73590"/>
    <s v="Construção de um Centro Cultural"/>
    <s v="Cultural Heritage"/>
    <s v="Arquitetônico"/>
    <x v="0"/>
    <x v="12"/>
    <n v="0"/>
    <x v="12"/>
    <s v="SãoPaulo"/>
    <n v="0"/>
    <n v="500000"/>
    <n v="1.7483032046917215"/>
    <n v="874151.6023458608"/>
  </r>
  <r>
    <s v="National Fund for Culture"/>
    <n v="74861"/>
    <s v="Construção de um Museu em Alvenária"/>
    <s v="Cultural Heritage"/>
    <s v="Museu"/>
    <x v="2"/>
    <x v="12"/>
    <n v="0"/>
    <x v="9"/>
    <s v="Paraná"/>
    <n v="0"/>
    <n v="130000"/>
    <n v="1.7483032046917215"/>
    <n v="227279.41660992379"/>
  </r>
  <r>
    <s v="National Fund for Culture"/>
    <n v="78421"/>
    <s v="Construção de uma Casa da Cultura - 3ª Etapa"/>
    <s v="Cultural Heritage"/>
    <s v="Arquitetônico"/>
    <x v="0"/>
    <x v="12"/>
    <n v="0"/>
    <x v="0"/>
    <s v="RioGrandedoSul"/>
    <n v="0"/>
    <n v="500000"/>
    <n v="1.7483032046917215"/>
    <n v="874151.6023458608"/>
  </r>
  <r>
    <s v="National Fund for Culture"/>
    <n v="73971"/>
    <s v="Construção do Auditório Municipal"/>
    <s v="Cultural Heritage"/>
    <s v="Arquitetônico"/>
    <x v="0"/>
    <x v="12"/>
    <n v="0"/>
    <x v="0"/>
    <s v="RioGrandedoSul"/>
    <n v="0"/>
    <n v="100000"/>
    <n v="1.7483032046917215"/>
    <n v="174830.32046917215"/>
  </r>
  <r>
    <s v="National Fund for Culture"/>
    <n v="76372"/>
    <s v="Construção do Centro de Artesanato e Cultura"/>
    <s v="Cultural Heritage"/>
    <s v="Arquitetônico"/>
    <x v="0"/>
    <x v="12"/>
    <n v="0"/>
    <x v="23"/>
    <s v="Rondônia"/>
    <n v="0"/>
    <n v="40000"/>
    <n v="1.7483032046917215"/>
    <n v="69932.128187668859"/>
  </r>
  <r>
    <s v="National Fund for Culture"/>
    <n v="76577"/>
    <s v="Construção do Teatro Municipal de Nova Brasilândia D´Oeste/RO"/>
    <s v="Cultural Heritage"/>
    <s v="Arquitetônico"/>
    <x v="0"/>
    <x v="12"/>
    <n v="0"/>
    <x v="23"/>
    <s v="Rondônia"/>
    <n v="0"/>
    <n v="500000"/>
    <n v="1.7483032046917215"/>
    <n v="874151.6023458608"/>
  </r>
  <r>
    <s v="National Fund for Culture"/>
    <n v="77506"/>
    <s v="Contagem Cultura Viva"/>
    <s v="Integrated Arts"/>
    <s v="Artes Integradas"/>
    <x v="1"/>
    <x v="12"/>
    <n v="0"/>
    <x v="3"/>
    <s v="MinasGerais"/>
    <n v="0"/>
    <n v="400000"/>
    <n v="1.7483032046917215"/>
    <n v="699321.28187668859"/>
  </r>
  <r>
    <s v="National Fund for Culture"/>
    <n v="711353"/>
    <s v="Convênio Tempo Glauber III."/>
    <s v="Audiovisual"/>
    <s v="Preservação/Restauração da Memória Cinematográfica"/>
    <x v="0"/>
    <x v="12"/>
    <n v="0"/>
    <x v="5"/>
    <s v="RiodeJaneiro"/>
    <n v="0"/>
    <n v="80000"/>
    <n v="1.7483032046917215"/>
    <n v="139864.25637533772"/>
  </r>
  <r>
    <s v="National Fund for Culture"/>
    <n v="77142"/>
    <s v="CPT - Cidadão Progresso Talento"/>
    <s v="Integrated Arts"/>
    <s v="Artes Integradas"/>
    <x v="1"/>
    <x v="12"/>
    <n v="0"/>
    <x v="14"/>
    <s v="Goiás"/>
    <n v="0"/>
    <n v="185000"/>
    <n v="1.7483032046917215"/>
    <n v="323436.09286796849"/>
  </r>
  <r>
    <s v="National Fund for Culture"/>
    <n v="72046"/>
    <s v="CTG Clareira da Mata."/>
    <s v="Integrated Arts"/>
    <s v="Artes Integradas"/>
    <x v="1"/>
    <x v="12"/>
    <n v="0"/>
    <x v="0"/>
    <s v="RioGrandedoSul"/>
    <n v="0"/>
    <n v="135000"/>
    <n v="1.7483032046917215"/>
    <n v="236020.93263338241"/>
  </r>
  <r>
    <s v="National Fund for Culture"/>
    <n v="75170"/>
    <s v="Cultura ao Alcance de Todos"/>
    <s v="Cultural Heritage"/>
    <s v="Arquitetônico"/>
    <x v="0"/>
    <x v="12"/>
    <n v="0"/>
    <x v="23"/>
    <s v="Rondônia"/>
    <n v="0"/>
    <n v="50000"/>
    <n v="1.7483032046917215"/>
    <n v="87415.160234586074"/>
  </r>
  <r>
    <s v="National Fund for Culture"/>
    <n v="71639"/>
    <s v="Cultura de Ouro"/>
    <s v="Integrated Arts"/>
    <s v="Artes Integradas"/>
    <x v="1"/>
    <x v="12"/>
    <n v="0"/>
    <x v="11"/>
    <s v="Pará"/>
    <n v="0"/>
    <n v="131000"/>
    <n v="1.7483032046917215"/>
    <n v="229027.71981461553"/>
  </r>
  <r>
    <s v="National Fund for Culture"/>
    <n v="711963"/>
    <s v="Cultura de Ponta no Ponto de Cultura "/>
    <s v="Integrated Arts"/>
    <s v="Artes Integradas"/>
    <x v="1"/>
    <x v="12"/>
    <n v="0"/>
    <x v="6"/>
    <s v="Ceará"/>
    <n v="0"/>
    <n v="185000"/>
    <n v="1.7483032046917215"/>
    <n v="323436.09286796849"/>
  </r>
  <r>
    <s v="National Fund for Culture"/>
    <n v="77496"/>
    <s v="Cultura é para todos"/>
    <s v="Integrated Arts"/>
    <s v="Artes Integradas"/>
    <x v="1"/>
    <x v="12"/>
    <n v="0"/>
    <x v="6"/>
    <s v="Ceará"/>
    <n v="0"/>
    <n v="185000"/>
    <n v="1.7483032046917215"/>
    <n v="323436.09286796849"/>
  </r>
  <r>
    <s v="National Fund for Culture"/>
    <n v="77218"/>
    <s v="Cultura Folclore e Tradições Paraguaias"/>
    <s v="Integrated Arts"/>
    <s v="Artes Integradas"/>
    <x v="1"/>
    <x v="12"/>
    <n v="0"/>
    <x v="26"/>
    <s v="MatoGrossodoSul"/>
    <n v="0"/>
    <n v="48800"/>
    <n v="1.7483032046917215"/>
    <n v="85317.196388956014"/>
  </r>
  <r>
    <s v="National Fund for Culture"/>
    <n v="77161"/>
    <s v="Cultura Viva da Ilha do Mel"/>
    <s v="Integrated Arts"/>
    <s v="Artes Integradas"/>
    <x v="1"/>
    <x v="12"/>
    <n v="0"/>
    <x v="9"/>
    <s v="Paraná"/>
    <n v="0"/>
    <n v="184999"/>
    <n v="1.7483032046917215"/>
    <n v="323434.34456476377"/>
  </r>
  <r>
    <s v="National Fund for Culture"/>
    <n v="712138"/>
    <s v="Culturarte"/>
    <s v="Integrated Arts"/>
    <s v="Artes Integradas"/>
    <x v="1"/>
    <x v="12"/>
    <n v="0"/>
    <x v="11"/>
    <s v="Pará"/>
    <n v="0"/>
    <n v="185000"/>
    <n v="1.7483032046917215"/>
    <n v="323436.09286796849"/>
  </r>
  <r>
    <s v="National Fund for Culture"/>
    <n v="71599"/>
    <s v="Culturarte - Ponto de Cultura em Bagé"/>
    <s v="Integrated Arts"/>
    <s v="Artes Integradas"/>
    <x v="1"/>
    <x v="12"/>
    <n v="0"/>
    <x v="0"/>
    <s v="RioGrandedoSul"/>
    <n v="0"/>
    <n v="185000"/>
    <n v="1.7483032046917215"/>
    <n v="323436.09286796849"/>
  </r>
  <r>
    <s v="National Fund for Culture"/>
    <n v="711536"/>
    <s v="CURSOS AUDIOVISUAIS"/>
    <s v="Audiovisual"/>
    <s v="Formação /Pesquisa/Informação"/>
    <x v="3"/>
    <x v="12"/>
    <n v="0"/>
    <x v="5"/>
    <s v="RiodeJaneiro"/>
    <n v="0"/>
    <n v="793500"/>
    <n v="1.7483032046917215"/>
    <n v="1387278.592922881"/>
  </r>
  <r>
    <s v="National Fund for Culture"/>
    <n v="76726"/>
    <s v="Cursos de Aperfeiçoamento em Prática de Instrumento, Canto ou Regência e Implantação de Programa Específico de Catalogação do Acervo da Escola de Música"/>
    <s v="Integrated Arts"/>
    <s v="Artes Integradas"/>
    <x v="1"/>
    <x v="12"/>
    <n v="0"/>
    <x v="22"/>
    <s v="SantaCatarina"/>
    <n v="0"/>
    <n v="120000"/>
    <n v="1.7483032046917215"/>
    <n v="209796.38456300658"/>
  </r>
  <r>
    <s v="National Fund for Culture"/>
    <n v="71679"/>
    <s v="Dadá- Arte e Social"/>
    <s v="Integrated Arts"/>
    <s v="Artes Integradas"/>
    <x v="1"/>
    <x v="12"/>
    <n v="0"/>
    <x v="9"/>
    <s v="Paraná"/>
    <n v="0"/>
    <n v="180000"/>
    <n v="1.7483032046917215"/>
    <n v="314694.57684450987"/>
  </r>
  <r>
    <s v="National Fund for Culture"/>
    <n v="79495"/>
    <s v="Dia Internacional da Animação"/>
    <s v="Audiovisual"/>
    <s v="Formação /Pesquisa/Informação"/>
    <x v="3"/>
    <x v="12"/>
    <n v="0"/>
    <x v="5"/>
    <s v="RiodeJaneiro"/>
    <n v="0"/>
    <n v="50000"/>
    <n v="1.7483032046917215"/>
    <n v="87415.160234586074"/>
  </r>
  <r>
    <s v="National Fund for Culture"/>
    <n v="68083"/>
    <s v="Diálogos nos Bairros"/>
    <s v="Integrated Arts"/>
    <s v="Artes Integradas"/>
    <x v="1"/>
    <x v="12"/>
    <n v="0"/>
    <x v="4"/>
    <s v="Pernambuco"/>
    <n v="0"/>
    <n v="43822.400000000001"/>
    <n v="1.7483032046917215"/>
    <n v="76614.842357282498"/>
  </r>
  <r>
    <s v="National Fund for Culture"/>
    <n v="73826"/>
    <s v="Diersidade e Dinâmica Cultural, Patrimônio Matrial e Imaterial da SECNEB - Segunda Etapa "/>
    <s v="Audiovisual"/>
    <s v="Formação /Pesquisa/Informação"/>
    <x v="3"/>
    <x v="12"/>
    <n v="0"/>
    <x v="21"/>
    <s v="Bahia"/>
    <n v="0"/>
    <n v="100000"/>
    <n v="1.7483032046917215"/>
    <n v="174830.32046917215"/>
  </r>
  <r>
    <s v="National Fund for Culture"/>
    <n v="74045"/>
    <s v="DIFUSÃO DO CINEMA BRASILEIRO"/>
    <s v="Audiovisual"/>
    <s v="Formação /Pesquisa/Informação"/>
    <x v="3"/>
    <x v="12"/>
    <n v="0"/>
    <x v="12"/>
    <s v="SãoPaulo"/>
    <n v="0"/>
    <n v="100000"/>
    <n v="1.7483032046917215"/>
    <n v="174830.32046917215"/>
  </r>
  <r>
    <s v="National Fund for Culture"/>
    <n v="78722"/>
    <s v="Digitalização do Arcervo Fotográfico da Fundação Casa de Jorge Amado"/>
    <s v="Humanities"/>
    <s v="Acervo Bibliográfico"/>
    <x v="0"/>
    <x v="12"/>
    <n v="0"/>
    <x v="21"/>
    <s v="Bahia"/>
    <n v="0"/>
    <n v="95305.23"/>
    <n v="1.7483032046917215"/>
    <n v="166622.43903288158"/>
  </r>
  <r>
    <s v="National Fund for Culture"/>
    <n v="711159"/>
    <s v="Digitalização do Arquivo Histórico Municipal Miguel Illa Font"/>
    <s v="Cultural Heritage"/>
    <s v="História"/>
    <x v="1"/>
    <x v="12"/>
    <n v="0"/>
    <x v="0"/>
    <s v="RioGrandedoSul"/>
    <n v="0"/>
    <n v="25621.119999999999"/>
    <n v="1.7483032046917215"/>
    <n v="44793.486203791159"/>
  </r>
  <r>
    <s v="National Fund for Culture"/>
    <n v="74848"/>
    <s v="Dinamização das Ações Culturais"/>
    <s v="Cultural Heritage"/>
    <s v="Arquitetônico"/>
    <x v="0"/>
    <x v="12"/>
    <n v="0"/>
    <x v="6"/>
    <s v="Ceará"/>
    <n v="0"/>
    <n v="500000"/>
    <n v="1.7483032046917215"/>
    <n v="874151.6023458608"/>
  </r>
  <r>
    <s v="National Fund for Culture"/>
    <n v="77259"/>
    <s v="Direito de Ser Feliz"/>
    <s v="Integrated Arts"/>
    <s v="Artes Integradas"/>
    <x v="1"/>
    <x v="12"/>
    <n v="0"/>
    <x v="20"/>
    <s v="Alagoas"/>
    <n v="0"/>
    <n v="185000"/>
    <n v="1.7483032046917215"/>
    <n v="323436.09286796849"/>
  </r>
  <r>
    <s v="National Fund for Culture"/>
    <n v="76728"/>
    <s v="Diversidade e Dinâmica Cultural - Acervo Mestre Didi: Memória e Difusão"/>
    <s v="Integrated Arts"/>
    <s v="Artes Integradas"/>
    <x v="1"/>
    <x v="12"/>
    <n v="0"/>
    <x v="21"/>
    <s v="Bahia"/>
    <n v="0"/>
    <n v="258211.89"/>
    <n v="1.7483032046917215"/>
    <n v="451432.67477650632"/>
  </r>
  <r>
    <s v="National Fund for Culture"/>
    <n v="79811"/>
    <s v="DVD - 40 anos do Festival de Cinema de Brasília"/>
    <s v="Audiovisual"/>
    <s v="Formação /Pesquisa/Informação"/>
    <x v="3"/>
    <x v="12"/>
    <n v="0"/>
    <x v="1"/>
    <s v="DistritoFederal"/>
    <n v="0"/>
    <n v="60000"/>
    <n v="1.7483032046917215"/>
    <n v="104898.19228150329"/>
  </r>
  <r>
    <s v="National Fund for Culture"/>
    <n v="712072"/>
    <s v="EDIÇÕES BIBLIASPA"/>
    <s v="Humanities"/>
    <s v="Biblioteca"/>
    <x v="3"/>
    <x v="12"/>
    <n v="0"/>
    <x v="12"/>
    <s v="SãoPaulo"/>
    <n v="0"/>
    <n v="500000"/>
    <n v="1.7483032046917215"/>
    <n v="874151.6023458608"/>
  </r>
  <r>
    <s v="National Fund for Culture"/>
    <n v="75425"/>
    <s v="EDITAL GLTB 2007 - Ações Culturais de Combate à Homofobia no Rio Grande do Norte"/>
    <s v="Integrated Arts"/>
    <s v="Artes Integradas"/>
    <x v="1"/>
    <x v="12"/>
    <n v="0"/>
    <x v="19"/>
    <s v="RioGrandedoNorte"/>
    <n v="0"/>
    <n v="28040"/>
    <n v="1.7483032046917215"/>
    <n v="49022.42185955587"/>
  </r>
  <r>
    <s v="National Fund for Culture"/>
    <n v="75295"/>
    <s v="EDITAL GLTB 2007 - Dançando com a Diversidade"/>
    <s v="Integrated Arts"/>
    <s v="Artes Integradas"/>
    <x v="1"/>
    <x v="12"/>
    <n v="0"/>
    <x v="9"/>
    <s v="Paraná"/>
    <n v="0"/>
    <n v="43935.7"/>
    <n v="1.7483032046917215"/>
    <n v="76812.925110374068"/>
  </r>
  <r>
    <s v="National Fund for Culture"/>
    <n v="75421"/>
    <s v="EDITAL GLTB 2007 - Diversidade Cultural, Diversidade Sexual: Ações pelo Fim da Homofobia em Pernambuco"/>
    <s v="Integrated Arts"/>
    <s v="Artes Integradas"/>
    <x v="1"/>
    <x v="12"/>
    <n v="0"/>
    <x v="4"/>
    <s v="Pernambuco"/>
    <n v="0"/>
    <n v="50000"/>
    <n v="1.7483032046917215"/>
    <n v="87415.160234586074"/>
  </r>
  <r>
    <s v="National Fund for Culture"/>
    <n v="76146"/>
    <s v="EDITAL GLTB 2007 - Elaboração de Dramaturgia e Criação de Espetáculos de Teatro GLBT ( Gays, Lésbicas, Transgêneros e Bissexuais)"/>
    <s v="Integrated Arts"/>
    <s v="Artes Integradas"/>
    <x v="1"/>
    <x v="12"/>
    <n v="0"/>
    <x v="1"/>
    <s v="DistritoFederal"/>
    <n v="0"/>
    <n v="59448.66"/>
    <n v="1.7483032046917215"/>
    <n v="103934.28279262857"/>
  </r>
  <r>
    <s v="National Fund for Culture"/>
    <n v="75300"/>
    <s v="EDITAL GLTB 2007 - I Parada pela Diversidade Sexual de Maranguape e Sertão Central"/>
    <s v="Integrated Arts"/>
    <s v="Artes Integradas"/>
    <x v="1"/>
    <x v="12"/>
    <n v="0"/>
    <x v="6"/>
    <s v="Ceará"/>
    <n v="0"/>
    <n v="22229.02"/>
    <n v="1.7483032046917215"/>
    <n v="38863.066903156374"/>
  </r>
  <r>
    <s v="National Fund for Culture"/>
    <n v="75265"/>
    <s v="EDITAL GLTB 2007 - Parada do Orgulho GLBT de Porto Alegre 2007"/>
    <s v="Integrated Arts"/>
    <s v="Artes Integradas"/>
    <x v="1"/>
    <x v="12"/>
    <n v="0"/>
    <x v="0"/>
    <s v="RioGrandedoSul"/>
    <n v="0"/>
    <n v="40360"/>
    <n v="1.7483032046917215"/>
    <n v="70561.517341357874"/>
  </r>
  <r>
    <s v="National Fund for Culture"/>
    <n v="76069"/>
    <s v="EDITAL GLTB/2007 - 1ª Parada da Diversidade da Região Sul de Santa Catarina"/>
    <s v="Integrated Arts"/>
    <s v="Artes Integradas"/>
    <x v="1"/>
    <x v="12"/>
    <n v="0"/>
    <x v="22"/>
    <s v="SantaCatarina"/>
    <n v="0"/>
    <n v="56938.559999999998"/>
    <n v="1.7483032046917215"/>
    <n v="99545.866918531858"/>
  </r>
  <r>
    <s v="National Fund for Culture"/>
    <n v="76076"/>
    <s v="EDITAL GLTB/2007 - Cultura é Referência"/>
    <s v="Integrated Arts"/>
    <s v="Artes Integradas"/>
    <x v="1"/>
    <x v="12"/>
    <n v="0"/>
    <x v="10"/>
    <s v="Piauí"/>
    <n v="0"/>
    <n v="37696"/>
    <n v="1.7483032046917215"/>
    <n v="65904.037604059136"/>
  </r>
  <r>
    <s v="National Fund for Culture"/>
    <n v="76019"/>
    <s v="EDITAL GLTB/2007 - II Parada da Diversidade Sexual da Região dos Quilombos/AL"/>
    <s v="Integrated Arts"/>
    <s v="Artes Integradas"/>
    <x v="1"/>
    <x v="12"/>
    <n v="0"/>
    <x v="20"/>
    <s v="Alagoas"/>
    <n v="0"/>
    <n v="24000"/>
    <n v="1.7483032046917215"/>
    <n v="41959.276912601315"/>
  </r>
  <r>
    <s v="National Fund for Culture"/>
    <n v="75261"/>
    <s v="EDITAL GLTB/2007 - IV Parada Pela Diversidade Sexual de São Luís - MA"/>
    <s v="Integrated Arts"/>
    <s v="Artes Integradas"/>
    <x v="1"/>
    <x v="12"/>
    <n v="0"/>
    <x v="17"/>
    <s v="Maranhão"/>
    <n v="0"/>
    <n v="56898.720000000001"/>
    <n v="1.7483032046917215"/>
    <n v="99476.214518856956"/>
  </r>
  <r>
    <s v="National Fund for Culture"/>
    <n v="76212"/>
    <s v="EDITAL GLTB/2007 - Literodramaturgia do Imaginário GLBTT e Oficinas Literárias"/>
    <s v="Integrated Arts"/>
    <s v="Artes Integradas"/>
    <x v="1"/>
    <x v="12"/>
    <n v="0"/>
    <x v="1"/>
    <s v="DistritoFederal"/>
    <n v="0"/>
    <n v="32944"/>
    <n v="1.7483032046917215"/>
    <n v="57596.100775364073"/>
  </r>
  <r>
    <s v="National Fund for Culture"/>
    <n v="75544"/>
    <s v="EDITAL GLTB/2007 - Olhares Diversos: Arte e Cultura GLBT do Rio de Janeiro"/>
    <s v="Integrated Arts"/>
    <s v="Artes Integradas"/>
    <x v="1"/>
    <x v="12"/>
    <n v="0"/>
    <x v="5"/>
    <s v="RiodeJaneiro"/>
    <n v="0"/>
    <n v="38804"/>
    <n v="1.7483032046917215"/>
    <n v="67841.157554857564"/>
  </r>
  <r>
    <s v="National Fund for Culture"/>
    <n v="75372"/>
    <s v="EDITAL GLTB/2007 - Pensando Diversidade GLTB - Gravataí e Alvorada"/>
    <s v="Integrated Arts"/>
    <s v="Artes Integradas"/>
    <x v="1"/>
    <x v="12"/>
    <n v="0"/>
    <x v="0"/>
    <s v="RioGrandedoSul"/>
    <n v="0"/>
    <n v="48824"/>
    <n v="1.7483032046917215"/>
    <n v="85359.155665868617"/>
  </r>
  <r>
    <s v="National Fund for Culture"/>
    <n v="75507"/>
    <s v="EDITAL GLTB/2007 - Realização e divulgação  de 12 vídeos lésbicos e GBTT."/>
    <s v="Integrated Arts"/>
    <s v="Artes Integradas"/>
    <x v="1"/>
    <x v="12"/>
    <n v="0"/>
    <x v="12"/>
    <s v="SãoPaulo"/>
    <n v="0"/>
    <n v="40800"/>
    <n v="1.7483032046917215"/>
    <n v="71330.770751422242"/>
  </r>
  <r>
    <s v="National Fund for Culture"/>
    <n v="75061"/>
    <s v="EDITAL GLTB/2007 - VI Parada da Diversidade Sexual e Show da Diversidade"/>
    <s v="Integrated Arts"/>
    <s v="Artes Integradas"/>
    <x v="1"/>
    <x v="12"/>
    <n v="0"/>
    <x v="26"/>
    <s v="MatoGrossodoSul"/>
    <n v="0"/>
    <n v="82900"/>
    <n v="1.7483032046917215"/>
    <n v="144934.33566894371"/>
  </r>
  <r>
    <s v="National Fund for Culture"/>
    <n v="74834"/>
    <s v="EDITAL GLTB/2007 - VII Parada do Orgulho GLBTT- Manaus-2007"/>
    <s v="Integrated Arts"/>
    <s v="Artes Integradas"/>
    <x v="1"/>
    <x v="12"/>
    <n v="0"/>
    <x v="15"/>
    <s v="Amazonas"/>
    <n v="0"/>
    <n v="43178.27"/>
    <n v="1.7483032046917215"/>
    <n v="75488.707814044406"/>
  </r>
  <r>
    <s v="National Fund for Culture"/>
    <n v="75162"/>
    <s v="EDITAL GLTB/2007 - Viva a Diferença "/>
    <s v="Integrated Arts"/>
    <s v="Artes Integradas"/>
    <x v="1"/>
    <x v="12"/>
    <n v="0"/>
    <x v="13"/>
    <s v="Amapá"/>
    <n v="0"/>
    <n v="19172"/>
    <n v="1.7483032046917215"/>
    <n v="33518.469040349686"/>
  </r>
  <r>
    <s v="National Fund for Culture"/>
    <n v="75413"/>
    <s v="EDITAL GLTB/2007- Palmas Para a Diversidade Sexual"/>
    <s v="Integrated Arts"/>
    <s v="Artes Integradas"/>
    <x v="1"/>
    <x v="12"/>
    <n v="0"/>
    <x v="2"/>
    <s v="Tocantins"/>
    <n v="0"/>
    <n v="24968"/>
    <n v="1.7483032046917215"/>
    <n v="43651.634414742904"/>
  </r>
  <r>
    <s v="National Fund for Culture"/>
    <n v="75500"/>
    <s v="EDITAL GLTB/2007-Visibilidade das Mulheres Lésbicas e Bissexuais na Bahia"/>
    <s v="Integrated Arts"/>
    <s v="Artes Integradas"/>
    <x v="1"/>
    <x v="12"/>
    <n v="0"/>
    <x v="21"/>
    <s v="Bahia"/>
    <n v="0"/>
    <n v="64036.6"/>
    <n v="1.7483032046917215"/>
    <n v="111955.3929975619"/>
  </r>
  <r>
    <s v="National Fund for Culture"/>
    <n v="75495"/>
    <s v="EDITALGLTB/2007 - VI Parada da Diversidade Humana e Cultural da Paraíba - &quot;Por uma sociedade sem racismo, sem machismo e sem homofobia&quot;"/>
    <s v="Integrated Arts"/>
    <s v="Artes Integradas"/>
    <x v="1"/>
    <x v="12"/>
    <n v="0"/>
    <x v="8"/>
    <s v="Paraíba"/>
    <n v="0"/>
    <n v="42720"/>
    <n v="1.7483032046917215"/>
    <n v="74687.512904430347"/>
  </r>
  <r>
    <s v="National Fund for Culture"/>
    <n v="74748"/>
    <s v="Educação Patrimonial e Interpretação de Sítios Arqueológicos no Entorno do Parque Nacional Serra da Capivara"/>
    <s v="Cultural Heritage"/>
    <s v="Arqueológico"/>
    <x v="4"/>
    <x v="12"/>
    <n v="0"/>
    <x v="10"/>
    <s v="Piauí"/>
    <n v="0"/>
    <n v="500000"/>
    <n v="1.7483032046917215"/>
    <n v="874151.6023458608"/>
  </r>
  <r>
    <s v="National Fund for Culture"/>
    <n v="79833"/>
    <s v="Educação patrimonial no Museu Casa do Pontal - Novos Olhares sobre a Arte Popular Brasileira"/>
    <s v="Performing Arts"/>
    <s v="Teatro"/>
    <x v="0"/>
    <x v="12"/>
    <n v="0"/>
    <x v="5"/>
    <s v="RiodeJaneiro"/>
    <n v="0"/>
    <n v="120000"/>
    <n v="1.7483032046917215"/>
    <n v="209796.38456300658"/>
  </r>
  <r>
    <s v="National Fund for Culture"/>
    <n v="75748"/>
    <s v="EMENDA PARLAMENTAR -  Trilogia GLTB"/>
    <s v="Integrated Arts"/>
    <s v="Artes Integradas"/>
    <x v="1"/>
    <x v="12"/>
    <n v="0"/>
    <x v="9"/>
    <s v="Paraná"/>
    <n v="0"/>
    <n v="75446"/>
    <n v="1.7483032046917215"/>
    <n v="131902.48358117163"/>
  </r>
  <r>
    <s v="National Fund for Culture"/>
    <n v="75752"/>
    <s v="EMENDA PARLAMENTAR - Ampliação do Acervo Cultural do Centro de Documentação Prof. Dr. Luiz Mott"/>
    <s v="Integrated Arts"/>
    <s v="Artes Integradas"/>
    <x v="1"/>
    <x v="12"/>
    <n v="0"/>
    <x v="9"/>
    <s v="Paraná"/>
    <n v="0"/>
    <n v="99301"/>
    <n v="1.7483032046917215"/>
    <n v="173608.25652909264"/>
  </r>
  <r>
    <s v="National Fund for Culture"/>
    <n v="76215"/>
    <s v="EMENDA PARLAMENTAR - Livro: Grupo Dignidade - 15 anos"/>
    <s v="Integrated Arts"/>
    <s v="Artes Integradas"/>
    <x v="1"/>
    <x v="12"/>
    <n v="0"/>
    <x v="9"/>
    <s v="Paraná"/>
    <n v="0"/>
    <n v="75251"/>
    <n v="1.7483032046917215"/>
    <n v="131561.56445625675"/>
  </r>
  <r>
    <s v="National Fund for Culture"/>
    <n v="77081"/>
    <s v="Encantador"/>
    <s v="Performing Arts"/>
    <s v="Teatro"/>
    <x v="0"/>
    <x v="12"/>
    <n v="0"/>
    <x v="1"/>
    <s v="DistritoFederal"/>
    <n v="0"/>
    <n v="100000"/>
    <n v="1.7483032046917215"/>
    <n v="174830.32046917215"/>
  </r>
  <r>
    <s v="National Fund for Culture"/>
    <n v="66129"/>
    <s v="Encontro Brasileiro de Capoeira (30º)"/>
    <s v="Integrated Arts"/>
    <s v="Cultura Popular"/>
    <x v="3"/>
    <x v="12"/>
    <n v="0"/>
    <x v="16"/>
    <s v="EspíritoSanto"/>
    <n v="0"/>
    <n v="30706.959999999999"/>
    <n v="1.7483032046917215"/>
    <n v="53685.076574340506"/>
  </r>
  <r>
    <s v="National Fund for Culture"/>
    <n v="74836"/>
    <s v="Encontro de Cultura Popular do RN (XIII)"/>
    <s v="Integrated Arts"/>
    <s v="Artes Integradas"/>
    <x v="1"/>
    <x v="12"/>
    <n v="0"/>
    <x v="19"/>
    <s v="RioGrandedoNorte"/>
    <n v="0"/>
    <n v="128938.05"/>
    <n v="1.7483032046917215"/>
    <n v="225422.80602170143"/>
  </r>
  <r>
    <s v="National Fund for Culture"/>
    <n v="68415"/>
    <s v="Encontro Internacional de Criadores e Coréografos 2007"/>
    <s v="Performing Arts"/>
    <s v="Dança"/>
    <x v="3"/>
    <x v="12"/>
    <n v="0"/>
    <x v="1"/>
    <s v="DistritoFederal"/>
    <n v="0"/>
    <n v="29780"/>
    <n v="1.7483032046917215"/>
    <n v="52064.469435719468"/>
  </r>
  <r>
    <s v="National Fund for Culture"/>
    <n v="76565"/>
    <s v="Encontro Mestres do Mundo (III)"/>
    <s v="Integrated Arts"/>
    <s v="Artes Integradas"/>
    <x v="1"/>
    <x v="12"/>
    <n v="0"/>
    <x v="6"/>
    <s v="Ceará"/>
    <n v="0"/>
    <n v="200000"/>
    <n v="1.7483032046917215"/>
    <n v="349660.6409383443"/>
  </r>
  <r>
    <s v="National Fund for Culture"/>
    <n v="73191"/>
    <s v="Encoral 2007- Encontro Internacional de Corais em Alagoas"/>
    <s v="Music"/>
    <s v="Música Popular"/>
    <x v="4"/>
    <x v="12"/>
    <n v="0"/>
    <x v="20"/>
    <s v="Alagoas"/>
    <n v="0"/>
    <n v="160000"/>
    <n v="1.7483032046917215"/>
    <n v="279728.51275067544"/>
  </r>
  <r>
    <s v="National Fund for Culture"/>
    <n v="78330"/>
    <s v="Equipamentos da Casa da Cultura de Ubiratã"/>
    <s v="Cultural Heritage"/>
    <s v="Acervo"/>
    <x v="0"/>
    <x v="12"/>
    <n v="0"/>
    <x v="9"/>
    <s v="Paraná"/>
    <n v="0"/>
    <n v="49999.62"/>
    <n v="1.7483032046917215"/>
    <n v="87414.495879368304"/>
  </r>
  <r>
    <s v="National Fund for Culture"/>
    <n v="72768"/>
    <s v="Escola de Mídia  3"/>
    <s v="Audiovisual"/>
    <s v="Formação /Pesquisa/Informação"/>
    <x v="3"/>
    <x v="12"/>
    <n v="0"/>
    <x v="6"/>
    <s v="Ceará"/>
    <n v="0"/>
    <n v="160000"/>
    <n v="1.7483032046917215"/>
    <n v="279728.51275067544"/>
  </r>
  <r>
    <s v="National Fund for Culture"/>
    <n v="61533"/>
    <s v="Escola de Música Popular de Iguatu - CE"/>
    <s v="Music"/>
    <s v="Música Popular"/>
    <x v="4"/>
    <x v="12"/>
    <n v="0"/>
    <x v="6"/>
    <s v="Ceará"/>
    <n v="0"/>
    <n v="473949.56"/>
    <n v="1.7483032046917215"/>
    <n v="828607.53461023129"/>
  </r>
  <r>
    <s v="National Fund for Culture"/>
    <n v="75877"/>
    <s v="Espaço Cultural de Educação Continuada"/>
    <s v="Cultural Heritage"/>
    <s v="Arquitetônico"/>
    <x v="0"/>
    <x v="12"/>
    <n v="0"/>
    <x v="12"/>
    <s v="SãoPaulo"/>
    <n v="0"/>
    <n v="87962.880000000005"/>
    <n v="1.7483032046917215"/>
    <n v="153785.78499791335"/>
  </r>
  <r>
    <s v="National Fund for Culture"/>
    <n v="79722"/>
    <s v="Espaço da Arte é o espaço da Vida."/>
    <s v="Integrated Arts"/>
    <s v="Artes Integradas"/>
    <x v="1"/>
    <x v="12"/>
    <n v="0"/>
    <x v="21"/>
    <s v="Bahia"/>
    <n v="0"/>
    <n v="100000"/>
    <n v="1.7483032046917215"/>
    <n v="174830.32046917215"/>
  </r>
  <r>
    <s v="National Fund for Culture"/>
    <n v="73645"/>
    <s v="Espaço do Ser"/>
    <s v="Integrated Arts"/>
    <s v="Artes Integradas"/>
    <x v="1"/>
    <x v="12"/>
    <n v="0"/>
    <x v="8"/>
    <s v="Paraíba"/>
    <n v="0"/>
    <n v="147824"/>
    <n v="1.7483032046917215"/>
    <n v="258441.17293034904"/>
  </r>
  <r>
    <s v="National Fund for Culture"/>
    <n v="76154"/>
    <s v="Estruturando a Cultura do Campo"/>
    <s v="Integrated Arts"/>
    <s v="Artes Integradas"/>
    <x v="1"/>
    <x v="12"/>
    <n v="0"/>
    <x v="0"/>
    <s v="RioGrandedoSul"/>
    <n v="0"/>
    <n v="29912.3"/>
    <n v="1.7483032046917215"/>
    <n v="52295.769949700181"/>
  </r>
  <r>
    <s v="National Fund for Culture"/>
    <n v="710899"/>
    <s v="Estúdio Aberto - Laboratório de Música / Módulo de Inclusão Digital "/>
    <s v="Audiovisual"/>
    <s v="Formação /Pesquisa/Informação"/>
    <x v="3"/>
    <x v="12"/>
    <n v="0"/>
    <x v="3"/>
    <s v="MinasGerais"/>
    <n v="0"/>
    <n v="250000"/>
    <n v="1.7483032046917215"/>
    <n v="437075.8011729304"/>
  </r>
  <r>
    <s v="National Fund for Culture"/>
    <n v="75239"/>
    <s v="Estúdio de Tecnologia Cênicas"/>
    <s v="Integrated Arts"/>
    <s v="Artes Integradas"/>
    <x v="1"/>
    <x v="12"/>
    <n v="0"/>
    <x v="1"/>
    <s v="DistritoFederal"/>
    <n v="0"/>
    <n v="185000"/>
    <n v="1.7483032046917215"/>
    <n v="323436.09286796849"/>
  </r>
  <r>
    <s v="National Fund for Culture"/>
    <n v="74039"/>
    <s v="FAM2007- FORUM AUDIOVISUAL MERCOSUL"/>
    <s v="Audiovisual"/>
    <s v="Formação /Pesquisa/Informação"/>
    <x v="3"/>
    <x v="12"/>
    <n v="0"/>
    <x v="22"/>
    <s v="SantaCatarina"/>
    <n v="0"/>
    <n v="70000"/>
    <n v="1.7483032046917215"/>
    <n v="122381.2243284205"/>
  </r>
  <r>
    <s v="National Fund for Culture"/>
    <n v="77216"/>
    <s v="FASAM - Ponto de Cultura para todos os Especiais"/>
    <s v="Integrated Arts"/>
    <s v="Artes Integradas"/>
    <x v="1"/>
    <x v="12"/>
    <n v="0"/>
    <x v="12"/>
    <s v="SãoPaulo"/>
    <n v="0"/>
    <n v="185000"/>
    <n v="1.7483032046917215"/>
    <n v="323436.09286796849"/>
  </r>
  <r>
    <s v="National Fund for Culture"/>
    <n v="611737"/>
    <s v="Fazendo a Diferença em Paquetá"/>
    <s v="Integrated Arts"/>
    <s v="Artes Integradas"/>
    <x v="1"/>
    <x v="12"/>
    <n v="0"/>
    <x v="5"/>
    <s v="RiodeJaneiro"/>
    <n v="0"/>
    <n v="164688.5"/>
    <n v="1.7483032046917215"/>
    <n v="287925.43232587259"/>
  </r>
  <r>
    <s v="National Fund for Culture"/>
    <n v="67226"/>
    <s v="Fazendo Arte Através do Espelho"/>
    <s v="Integrated Arts"/>
    <s v="Artes Integradas"/>
    <x v="1"/>
    <x v="12"/>
    <n v="0"/>
    <x v="9"/>
    <s v="Paraná"/>
    <n v="0"/>
    <n v="123150"/>
    <n v="1.7483032046917215"/>
    <n v="215303.5396577855"/>
  </r>
  <r>
    <s v="National Fund for Culture"/>
    <n v="79433"/>
    <s v="Férias com Arte"/>
    <s v="Integrated Arts"/>
    <s v="Artes Integradas"/>
    <x v="1"/>
    <x v="12"/>
    <n v="0"/>
    <x v="1"/>
    <s v="DistritoFederal"/>
    <n v="0"/>
    <n v="471163.99"/>
    <n v="1.7483032046917215"/>
    <n v="823737.51365233818"/>
  </r>
  <r>
    <s v="National Fund for Culture"/>
    <n v="71997"/>
    <s v="Festa do Divino Espírito Santo 2007"/>
    <s v="Performing Arts"/>
    <s v="Teatro"/>
    <x v="0"/>
    <x v="12"/>
    <n v="0"/>
    <x v="17"/>
    <s v="Maranhão"/>
    <n v="0"/>
    <n v="96000"/>
    <n v="1.7483032046917215"/>
    <n v="167837.10765040526"/>
  </r>
  <r>
    <s v="National Fund for Culture"/>
    <n v="710524"/>
    <s v="FESTCINEAMAZONIA - INTINERANTE"/>
    <s v="Audiovisual"/>
    <s v="Formação /Pesquisa/Informação"/>
    <x v="3"/>
    <x v="12"/>
    <n v="0"/>
    <x v="23"/>
    <s v="Rondônia"/>
    <n v="0"/>
    <n v="500000"/>
    <n v="1.7483032046917215"/>
    <n v="874151.6023458608"/>
  </r>
  <r>
    <s v="National Fund for Culture"/>
    <n v="79471"/>
    <s v="Festival África Brasil - Práticas Culturais"/>
    <s v="Integrated Arts"/>
    <s v="Artes Integradas"/>
    <x v="1"/>
    <x v="12"/>
    <n v="0"/>
    <x v="21"/>
    <s v="Bahia"/>
    <n v="0"/>
    <n v="245020"/>
    <n v="1.7483032046917215"/>
    <n v="428369.25121356559"/>
  </r>
  <r>
    <s v="National Fund for Culture"/>
    <n v="78831"/>
    <s v="Festival Brasília de Cultural Popular 2007 (3º)"/>
    <s v="Performing Arts"/>
    <s v="Teatro"/>
    <x v="0"/>
    <x v="12"/>
    <n v="0"/>
    <x v="1"/>
    <s v="DistritoFederal"/>
    <n v="0"/>
    <n v="109568"/>
    <n v="1.7483032046917215"/>
    <n v="191558.08553166254"/>
  </r>
  <r>
    <s v="National Fund for Culture"/>
    <n v="67093"/>
    <s v="Festival da Herança Africana - Encontro de Nações Africanas "/>
    <s v="Cultural Heritage"/>
    <s v="Cultura Afro Brasileira"/>
    <x v="3"/>
    <x v="12"/>
    <n v="0"/>
    <x v="4"/>
    <s v="Pernambuco"/>
    <n v="0"/>
    <n v="72233.45"/>
    <n v="1.7483032046917215"/>
    <n v="126285.97212093923"/>
  </r>
  <r>
    <s v="National Fund for Culture"/>
    <n v="78657"/>
    <s v="Festival de Cinema Hispano Brasileiro"/>
    <s v="Integrated Arts"/>
    <s v="Artes Integradas"/>
    <x v="1"/>
    <x v="12"/>
    <n v="0"/>
    <x v="5"/>
    <s v="RiodeJaneiro"/>
    <n v="0"/>
    <n v="153200"/>
    <n v="1.7483032046917215"/>
    <n v="267840.05095877172"/>
  </r>
  <r>
    <s v="National Fund for Culture"/>
    <n v="711272"/>
    <s v="Festival de Cultura do Município de Guimarães"/>
    <s v="Music"/>
    <s v="Música Popular"/>
    <x v="4"/>
    <x v="12"/>
    <n v="0"/>
    <x v="3"/>
    <s v="MinasGerais"/>
    <n v="0"/>
    <n v="137680"/>
    <n v="1.7483032046917215"/>
    <n v="240706.38522195621"/>
  </r>
  <r>
    <s v="National Fund for Culture"/>
    <n v="710867"/>
    <s v="Festival de Música Popular de Ceilândia-DF"/>
    <s v="Integrated Arts"/>
    <s v="Artes Integradas"/>
    <x v="1"/>
    <x v="12"/>
    <n v="0"/>
    <x v="1"/>
    <s v="DistritoFederal"/>
    <n v="0"/>
    <n v="84021.759999999995"/>
    <n v="1.7483032046917215"/>
    <n v="146895.5122718387"/>
  </r>
  <r>
    <s v="National Fund for Culture"/>
    <n v="77861"/>
    <s v="Festival do Cinema Negro BR"/>
    <s v="Audiovisual"/>
    <s v="Formação /Pesquisa/Informação"/>
    <x v="3"/>
    <x v="12"/>
    <n v="0"/>
    <x v="12"/>
    <s v="SãoPaulo"/>
    <n v="0"/>
    <n v="50000"/>
    <n v="1.7483032046917215"/>
    <n v="87415.160234586074"/>
  </r>
  <r>
    <s v="National Fund for Culture"/>
    <n v="710309"/>
    <s v="Festival Internacional de Televisão"/>
    <s v="Audiovisual"/>
    <s v="Formação /Pesquisa/Informação"/>
    <x v="3"/>
    <x v="12"/>
    <n v="0"/>
    <x v="5"/>
    <s v="RiodeJaneiro"/>
    <n v="0"/>
    <n v="100000"/>
    <n v="1.7483032046917215"/>
    <n v="174830.32046917215"/>
  </r>
  <r>
    <s v="National Fund for Culture"/>
    <n v="64522"/>
    <s v="Festival Municipal de Dança Estudantil (1º)"/>
    <s v="Performing Arts"/>
    <s v="Dança"/>
    <x v="3"/>
    <x v="12"/>
    <n v="0"/>
    <x v="13"/>
    <s v="Amapá"/>
    <n v="0"/>
    <n v="39360"/>
    <n v="1.7483032046917215"/>
    <n v="68813.214136666153"/>
  </r>
  <r>
    <s v="National Fund for Culture"/>
    <n v="711900"/>
    <s v="Festival Nacional de Teatro - Macapá 2008"/>
    <s v="Performing Arts"/>
    <s v="Teatro"/>
    <x v="0"/>
    <x v="12"/>
    <n v="0"/>
    <x v="13"/>
    <s v="Amapá"/>
    <n v="0"/>
    <n v="185088"/>
    <n v="1.7483032046917215"/>
    <n v="323589.94354998134"/>
  </r>
  <r>
    <s v="National Fund for Culture"/>
    <n v="71819"/>
    <s v="Flor do Cascalho - Raízes de Ancestralidade Gerando Flores de Cidadania"/>
    <s v="Integrated Arts"/>
    <s v="Artes Integradas"/>
    <x v="1"/>
    <x v="12"/>
    <n v="0"/>
    <x v="3"/>
    <s v="MinasGerais"/>
    <n v="0"/>
    <n v="50000"/>
    <n v="1.7483032046917215"/>
    <n v="87415.160234586074"/>
  </r>
  <r>
    <s v="National Fund for Culture"/>
    <n v="710110"/>
    <s v="Fomento da Arte Contemporânea"/>
    <s v="Visual Arts"/>
    <s v="Plásticas"/>
    <x v="2"/>
    <x v="12"/>
    <n v="0"/>
    <x v="12"/>
    <s v="SãoPaulo"/>
    <n v="0"/>
    <n v="1234720"/>
    <n v="1.7483032046917215"/>
    <n v="2158664.9328969624"/>
  </r>
  <r>
    <s v="National Fund for Culture"/>
    <n v="75328"/>
    <s v="Fórum do Simples. "/>
    <s v="Audiovisual"/>
    <s v="Formação /Pesquisa/Informação"/>
    <x v="3"/>
    <x v="12"/>
    <n v="0"/>
    <x v="12"/>
    <s v="SãoPaulo"/>
    <n v="0"/>
    <n v="15000"/>
    <n v="1.7483032046917215"/>
    <n v="26224.548070375822"/>
  </r>
  <r>
    <s v="National Fund for Culture"/>
    <n v="72013"/>
    <s v="Fundação Nacional do Humor."/>
    <s v="Integrated Arts"/>
    <s v="Artes Integradas"/>
    <x v="1"/>
    <x v="12"/>
    <n v="0"/>
    <x v="10"/>
    <s v="Piauí"/>
    <n v="0"/>
    <n v="180000"/>
    <n v="1.7483032046917215"/>
    <n v="314694.57684450987"/>
  </r>
  <r>
    <s v="National Fund for Culture"/>
    <n v="76163"/>
    <s v="Galpão da Cultura"/>
    <s v="Cultural Heritage"/>
    <s v="Arquitetônico"/>
    <x v="0"/>
    <x v="12"/>
    <n v="0"/>
    <x v="25"/>
    <s v="Acre"/>
    <n v="0"/>
    <n v="195769.95"/>
    <n v="1.7483032046917215"/>
    <n v="342265.23096733808"/>
  </r>
  <r>
    <s v="National Fund for Culture"/>
    <n v="76209"/>
    <s v="Glauber em Veneza"/>
    <s v="Audiovisual"/>
    <s v="Formação /Pesquisa/Informação"/>
    <x v="3"/>
    <x v="12"/>
    <n v="0"/>
    <x v="5"/>
    <s v="RiodeJaneiro"/>
    <n v="0"/>
    <n v="29000"/>
    <n v="1.7483032046917215"/>
    <n v="50700.792936059923"/>
  </r>
  <r>
    <s v="National Fund for Culture"/>
    <n v="711863"/>
    <s v="Governo do Estado  do Rio de Janeiro."/>
    <s v="Integrated Arts"/>
    <s v="Artes Integradas"/>
    <x v="1"/>
    <x v="12"/>
    <n v="0"/>
    <x v="5"/>
    <s v="RiodeJaneiro"/>
    <n v="0"/>
    <n v="18100000"/>
    <n v="1.7483032046917215"/>
    <n v="31644288.004920159"/>
  </r>
  <r>
    <s v="National Fund for Culture"/>
    <n v="711893"/>
    <s v="Governo do estado do Ceará."/>
    <s v="Integrated Arts"/>
    <s v="Artes Integradas"/>
    <x v="1"/>
    <x v="12"/>
    <n v="0"/>
    <x v="6"/>
    <s v="Ceará"/>
    <n v="0"/>
    <n v="12100000"/>
    <n v="1.7483032046917215"/>
    <n v="21154468.776769832"/>
  </r>
  <r>
    <s v="National Fund for Culture"/>
    <n v="711882"/>
    <s v="Governo do estado do Maranhão"/>
    <s v="Integrated Arts"/>
    <s v="Artes Integradas"/>
    <x v="1"/>
    <x v="12"/>
    <n v="0"/>
    <x v="17"/>
    <s v="Maranhão"/>
    <n v="0"/>
    <n v="7300000"/>
    <n v="1.7483032046917215"/>
    <n v="12762613.394249568"/>
  </r>
  <r>
    <s v="National Fund for Culture"/>
    <n v="72139"/>
    <s v="Grupo  de economia popular Vitória da Conquista e Região Sudoeste."/>
    <s v="Integrated Arts"/>
    <s v="Artes Integradas"/>
    <x v="1"/>
    <x v="12"/>
    <n v="0"/>
    <x v="21"/>
    <s v="Bahia"/>
    <n v="0"/>
    <n v="180000"/>
    <n v="1.7483032046917215"/>
    <n v="314694.57684450987"/>
  </r>
  <r>
    <s v="National Fund for Culture"/>
    <n v="77214"/>
    <s v="Grupo Açor Sul Catarinense"/>
    <s v="Integrated Arts"/>
    <s v="Artes Integradas"/>
    <x v="1"/>
    <x v="12"/>
    <n v="0"/>
    <x v="22"/>
    <s v="SantaCatarina"/>
    <n v="0"/>
    <n v="185000"/>
    <n v="1.7483032046917215"/>
    <n v="323436.09286796849"/>
  </r>
  <r>
    <s v="National Fund for Culture"/>
    <n v="72025"/>
    <s v="Grupo de Break Flying Boys Crew."/>
    <s v="Integrated Arts"/>
    <s v="Artes Integradas"/>
    <x v="1"/>
    <x v="12"/>
    <n v="0"/>
    <x v="9"/>
    <s v="Paraná"/>
    <n v="0"/>
    <n v="98328"/>
    <n v="1.7483032046917215"/>
    <n v="171907.15751092759"/>
  </r>
  <r>
    <s v="National Fund for Culture"/>
    <n v="64328"/>
    <s v="Grupo Jovens Flautistas"/>
    <s v="Music"/>
    <s v="Música Popular"/>
    <x v="4"/>
    <x v="12"/>
    <n v="0"/>
    <x v="26"/>
    <s v="MatoGrossodoSul"/>
    <n v="0"/>
    <n v="11940"/>
    <n v="1.7483032046917215"/>
    <n v="20874.740264019154"/>
  </r>
  <r>
    <s v="National Fund for Culture"/>
    <n v="79966"/>
    <s v="Hip Hop- Cultural e Inclusão"/>
    <s v="Integrated Arts"/>
    <s v="Artes Integradas"/>
    <x v="1"/>
    <x v="12"/>
    <n v="0"/>
    <x v="12"/>
    <s v="SãoPaulo"/>
    <n v="0"/>
    <n v="99430"/>
    <n v="1.7483032046917215"/>
    <n v="173833.78764249786"/>
  </r>
  <r>
    <s v="National Fund for Culture"/>
    <n v="72690"/>
    <s v="Hip Hop pro Ativo "/>
    <s v="Integrated Arts"/>
    <s v="Artes Integradas"/>
    <x v="1"/>
    <x v="12"/>
    <n v="0"/>
    <x v="1"/>
    <s v="DistritoFederal"/>
    <n v="0"/>
    <n v="119174.49"/>
    <n v="1.7483032046917215"/>
    <n v="208353.14278450151"/>
  </r>
  <r>
    <s v="National Fund for Culture"/>
    <n v="710143"/>
    <s v="HUTÚZ FILME FESTIVAL 2007"/>
    <s v="Audiovisual"/>
    <s v="Formação /Pesquisa/Informação"/>
    <x v="3"/>
    <x v="12"/>
    <n v="0"/>
    <x v="5"/>
    <s v="RiodeJaneiro"/>
    <n v="0"/>
    <n v="100000"/>
    <n v="1.7483032046917215"/>
    <n v="174830.32046917215"/>
  </r>
  <r>
    <s v="National Fund for Culture"/>
    <n v="71991"/>
    <s v="I Fórum Nacional de TVS Públicas"/>
    <s v="Audiovisual"/>
    <s v="Formação /Pesquisa/Informação"/>
    <x v="3"/>
    <x v="12"/>
    <n v="0"/>
    <x v="12"/>
    <s v="SãoPaulo"/>
    <n v="0"/>
    <n v="552500"/>
    <n v="1.7483032046917215"/>
    <n v="965937.52059217612"/>
  </r>
  <r>
    <s v="National Fund for Culture"/>
    <n v="75832"/>
    <s v="II Conferência Estadual da Cultura"/>
    <s v="Integrated Arts"/>
    <s v="Artes Integradas"/>
    <x v="1"/>
    <x v="12"/>
    <n v="0"/>
    <x v="21"/>
    <s v="Bahia"/>
    <n v="0"/>
    <n v="98563.93"/>
    <n v="1.7483032046917215"/>
    <n v="172319.63468601051"/>
  </r>
  <r>
    <s v="National Fund for Culture"/>
    <n v="74550"/>
    <s v="II Festival Macapá de Cinema e Vídeo"/>
    <s v="Audiovisual"/>
    <s v="Formação /Pesquisa/Informação"/>
    <x v="3"/>
    <x v="12"/>
    <n v="0"/>
    <x v="1"/>
    <s v="DistritoFederal"/>
    <n v="0"/>
    <n v="40000"/>
    <n v="1.7483032046917215"/>
    <n v="69932.128187668859"/>
  </r>
  <r>
    <s v="National Fund for Culture"/>
    <n v="70424"/>
    <s v="II Mostra Brasileira de Música Antiga"/>
    <s v="Music"/>
    <s v="Música Popular"/>
    <x v="4"/>
    <x v="12"/>
    <n v="0"/>
    <x v="6"/>
    <s v="Ceará"/>
    <n v="0"/>
    <n v="99645.22"/>
    <n v="1.7483032046917215"/>
    <n v="174210.05745821164"/>
  </r>
  <r>
    <s v="National Fund for Culture"/>
    <n v="78259"/>
    <s v="III Curta Canoa - Formação e Difusão 2007"/>
    <s v="Audiovisual"/>
    <s v="Formação /Pesquisa/Informação"/>
    <x v="3"/>
    <x v="12"/>
    <n v="0"/>
    <x v="6"/>
    <s v="Ceará"/>
    <n v="0"/>
    <n v="30000"/>
    <n v="1.7483032046917215"/>
    <n v="52449.096140751644"/>
  </r>
  <r>
    <s v="National Fund for Culture"/>
    <n v="710897"/>
    <s v="III Fest Aruanda do Audiovisual Universitário Brasileiro."/>
    <s v="Audiovisual"/>
    <s v="Formação /Pesquisa/Informação"/>
    <x v="3"/>
    <x v="12"/>
    <n v="0"/>
    <x v="8"/>
    <s v="Paraíba"/>
    <n v="0"/>
    <n v="50000"/>
    <n v="1.7483032046917215"/>
    <n v="87415.160234586074"/>
  </r>
  <r>
    <s v="National Fund for Culture"/>
    <n v="75251"/>
    <s v="III TUDO SOBRE MULHERES - FESTIVAL DE CINEMA FEMININO DE CHAPADA DOS GUIMARÃES."/>
    <s v="Audiovisual"/>
    <s v="Formação /Pesquisa/Informação"/>
    <x v="3"/>
    <x v="12"/>
    <n v="0"/>
    <x v="12"/>
    <s v="SãoPaulo"/>
    <n v="0"/>
    <n v="30000"/>
    <n v="1.7483032046917215"/>
    <n v="52449.096140751644"/>
  </r>
  <r>
    <s v="National Fund for Culture"/>
    <n v="710571"/>
    <s v="ImplantaÃ§Ã£o de EspaÃ§o Cultural MÃ³vel"/>
    <s v="Integrated Arts"/>
    <s v="Artes Integradas"/>
    <x v="1"/>
    <x v="12"/>
    <n v="0"/>
    <x v="11"/>
    <s v="Pará"/>
    <n v="0"/>
    <n v="99000"/>
    <n v="1.7483032046917215"/>
    <n v="173082.01726448044"/>
  </r>
  <r>
    <s v="National Fund for Culture"/>
    <n v="67175"/>
    <s v="Implantação de Espaço Cultural"/>
    <s v="Integrated Arts"/>
    <s v="Equipamentos culturais multifuncionais"/>
    <x v="6"/>
    <x v="12"/>
    <n v="0"/>
    <x v="0"/>
    <s v="RioGrandedoSul"/>
    <n v="0"/>
    <n v="50188.800000000003"/>
    <n v="1.7483032046917215"/>
    <n v="87745.239879631874"/>
  </r>
  <r>
    <s v="National Fund for Culture"/>
    <n v="73391"/>
    <s v="Implantação de Espaços Culturais Construção de um Centro Cultural"/>
    <s v="Cultural Heritage"/>
    <s v="Arquitetônico"/>
    <x v="0"/>
    <x v="12"/>
    <n v="0"/>
    <x v="18"/>
    <s v="MatoGrosso"/>
    <n v="0"/>
    <n v="200000"/>
    <n v="1.7483032046917215"/>
    <n v="349660.6409383443"/>
  </r>
  <r>
    <s v="National Fund for Culture"/>
    <n v="79860"/>
    <s v="Implantação de Programação Cultural na Sala de Exposições Temporárias e do Auditório do Museu do Pontal"/>
    <s v="Integrated Arts"/>
    <s v="Artes Integradas"/>
    <x v="1"/>
    <x v="12"/>
    <n v="0"/>
    <x v="5"/>
    <s v="RiodeJaneiro"/>
    <n v="0"/>
    <n v="131200"/>
    <n v="1.7483032046917215"/>
    <n v="229377.38045555385"/>
  </r>
  <r>
    <s v="National Fund for Culture"/>
    <n v="60386"/>
    <s v="Impressão do Livro &quot;Quem é Quem na Negritude Brasileira&quot; - Volume I"/>
    <s v="Humanities"/>
    <s v="Acervo Bibliográfico"/>
    <x v="0"/>
    <x v="12"/>
    <n v="0"/>
    <x v="12"/>
    <s v="SãoPaulo"/>
    <n v="0"/>
    <n v="96000"/>
    <n v="1.7483032046917215"/>
    <n v="167837.10765040526"/>
  </r>
  <r>
    <s v="National Fund for Culture"/>
    <n v="65142"/>
    <s v="Incentivo aos Grupos Folclóricos"/>
    <s v="Integrated Arts"/>
    <s v="Cultura Popular"/>
    <x v="3"/>
    <x v="12"/>
    <n v="0"/>
    <x v="17"/>
    <s v="Maranhão"/>
    <n v="0"/>
    <n v="63740"/>
    <n v="1.7483032046917215"/>
    <n v="111436.84626705034"/>
  </r>
  <r>
    <s v="National Fund for Culture"/>
    <n v="76051"/>
    <s v="Informação e Cidadania para Indígenas, Quilombolas e Trabalhadores(as) do campo."/>
    <s v="Cultural Heritage"/>
    <s v="Acervo"/>
    <x v="0"/>
    <x v="12"/>
    <n v="0"/>
    <x v="3"/>
    <s v="MinasGerais"/>
    <n v="0"/>
    <n v="47239.040000000001"/>
    <n v="1.7483032046917215"/>
    <n v="82588.165018560423"/>
  </r>
  <r>
    <s v="National Fund for Culture"/>
    <n v="59678"/>
    <s v="Informatização do Museu"/>
    <s v="Cultural Heritage"/>
    <s v="Museu"/>
    <x v="2"/>
    <x v="12"/>
    <n v="0"/>
    <x v="0"/>
    <s v="RioGrandedoSul"/>
    <n v="0"/>
    <n v="12000"/>
    <n v="1.7483032046917215"/>
    <n v="20979.638456300658"/>
  </r>
  <r>
    <s v="National Fund for Culture"/>
    <n v="75234"/>
    <s v="Integração Cultura, Juventude e Sociedade"/>
    <s v="Integrated Arts"/>
    <s v="Artes Integradas"/>
    <x v="1"/>
    <x v="12"/>
    <n v="0"/>
    <x v="5"/>
    <s v="RiodeJaneiro"/>
    <n v="0"/>
    <n v="50000"/>
    <n v="1.7483032046917215"/>
    <n v="87415.160234586074"/>
  </r>
  <r>
    <s v="National Fund for Culture"/>
    <n v="72267"/>
    <s v="Interação : Culturas Indígenas e Cultural Digital."/>
    <s v="Integrated Arts"/>
    <s v="Artes Integradas"/>
    <x v="1"/>
    <x v="12"/>
    <n v="0"/>
    <x v="25"/>
    <s v="Acre"/>
    <n v="0"/>
    <n v="170000"/>
    <n v="1.7483032046917215"/>
    <n v="297211.54479759268"/>
  </r>
  <r>
    <s v="National Fund for Culture"/>
    <n v="611599"/>
    <s v="Intituto de Educação e Reabilitação dos Cegos"/>
    <s v="Integrated Arts"/>
    <s v="Artes Integradas"/>
    <x v="1"/>
    <x v="12"/>
    <n v="0"/>
    <x v="19"/>
    <s v="RioGrandedoNorte"/>
    <n v="0"/>
    <n v="142000"/>
    <n v="1.7483032046917215"/>
    <n v="248259.05506622445"/>
  </r>
  <r>
    <s v="National Fund for Culture"/>
    <n v="74746"/>
    <s v="IV FÓRUM BRASILEIRO DE TV DIGITAL"/>
    <s v="Audiovisual"/>
    <s v="Formação /Pesquisa/Informação"/>
    <x v="3"/>
    <x v="12"/>
    <n v="0"/>
    <x v="5"/>
    <s v="RiodeJaneiro"/>
    <n v="0"/>
    <n v="50000"/>
    <n v="1.7483032046917215"/>
    <n v="87415.160234586074"/>
  </r>
  <r>
    <s v="National Fund for Culture"/>
    <n v="710981"/>
    <s v="IV Programa de Fomento à Produção e Teledifusão do Documentário Brasileiro - DOCTV."/>
    <s v="Audiovisual"/>
    <s v="Formação /Pesquisa/Informação"/>
    <x v="3"/>
    <x v="12"/>
    <n v="0"/>
    <x v="12"/>
    <s v="SãoPaulo"/>
    <n v="0"/>
    <n v="3987180"/>
    <n v="1.7483032046917215"/>
    <n v="6970799.5716827381"/>
  </r>
  <r>
    <s v="National Fund for Culture"/>
    <n v="711960"/>
    <s v="João Donato  - Rio - Havana "/>
    <s v="Audiovisual"/>
    <s v="Formação /Pesquisa/Informação"/>
    <x v="3"/>
    <x v="12"/>
    <n v="0"/>
    <x v="5"/>
    <s v="RiodeJaneiro"/>
    <n v="0"/>
    <n v="80000"/>
    <n v="1.7483032046917215"/>
    <n v="139864.25637533772"/>
  </r>
  <r>
    <s v="National Fund for Culture"/>
    <n v="73661"/>
    <s v="Lavagem das Escadarias da Igreja de Madeleine - 2007"/>
    <s v="Integrated Arts"/>
    <s v="Artes Integradas"/>
    <x v="1"/>
    <x v="12"/>
    <n v="0"/>
    <x v="12"/>
    <s v="SãoPaulo"/>
    <n v="0"/>
    <n v="50000"/>
    <n v="1.7483032046917215"/>
    <n v="87415.160234586074"/>
  </r>
  <r>
    <s v="National Fund for Culture"/>
    <n v="710933"/>
    <s v="Ligando Pontos _x000d__x000a_"/>
    <s v="Integrated Arts"/>
    <s v="Artes Integradas"/>
    <x v="1"/>
    <x v="12"/>
    <n v="0"/>
    <x v="12"/>
    <s v="SãoPaulo"/>
    <n v="0"/>
    <n v="250000"/>
    <n v="1.7483032046917215"/>
    <n v="437075.8011729304"/>
  </r>
  <r>
    <s v="National Fund for Culture"/>
    <n v="712089"/>
    <s v="Lygia Clark, do Objeto ao Acontecimento"/>
    <s v="Audiovisual"/>
    <s v="Formação /Pesquisa/Informação"/>
    <x v="3"/>
    <x v="12"/>
    <n v="0"/>
    <x v="12"/>
    <s v="SãoPaulo"/>
    <n v="0"/>
    <n v="150000"/>
    <n v="1.7483032046917215"/>
    <n v="262245.48070375825"/>
  </r>
  <r>
    <s v="National Fund for Culture"/>
    <n v="710071"/>
    <s v="Manutenção do Circuito Universitário de Cultura e Arte - CUCA 2007"/>
    <s v="Integrated Arts"/>
    <s v="Artes Integradas"/>
    <x v="1"/>
    <x v="12"/>
    <n v="0"/>
    <x v="12"/>
    <s v="SãoPaulo"/>
    <n v="0"/>
    <n v="580000"/>
    <n v="1.7483032046917215"/>
    <n v="1014015.8587211985"/>
  </r>
  <r>
    <s v="National Fund for Culture"/>
    <n v="77518"/>
    <s v="Manutenção Espaço Criar e Animar"/>
    <s v="Integrated Arts"/>
    <s v="Artes Integradas"/>
    <x v="1"/>
    <x v="12"/>
    <n v="0"/>
    <x v="1"/>
    <s v="DistritoFederal"/>
    <n v="0"/>
    <n v="100000"/>
    <n v="1.7483032046917215"/>
    <n v="174830.32046917215"/>
  </r>
  <r>
    <s v="National Fund for Culture"/>
    <n v="71795"/>
    <s v="Maracatu Leão Coroado: memória e futuro"/>
    <s v="Integrated Arts"/>
    <s v="Artes Integradas"/>
    <x v="1"/>
    <x v="12"/>
    <n v="0"/>
    <x v="4"/>
    <s v="Pernambuco"/>
    <n v="0"/>
    <n v="178981.28"/>
    <n v="1.7483032046917215"/>
    <n v="312913.54540382634"/>
  </r>
  <r>
    <s v="National Fund for Culture"/>
    <n v="75108"/>
    <s v="Meio Dia em Ponto"/>
    <s v="Integrated Arts"/>
    <s v="Artes Integradas"/>
    <x v="1"/>
    <x v="12"/>
    <n v="0"/>
    <x v="1"/>
    <s v="DistritoFederal"/>
    <n v="0"/>
    <n v="50000"/>
    <n v="1.7483032046917215"/>
    <n v="87415.160234586074"/>
  </r>
  <r>
    <s v="National Fund for Culture"/>
    <n v="712022"/>
    <s v="Memória, Pesquisa e Desenvolvimento da Cultura Musical"/>
    <s v="Music"/>
    <s v="Áreas Integradas"/>
    <x v="0"/>
    <x v="12"/>
    <n v="0"/>
    <x v="12"/>
    <s v="SãoPaulo"/>
    <n v="0"/>
    <n v="320000"/>
    <n v="1.7483032046917215"/>
    <n v="559457.02550135087"/>
  </r>
  <r>
    <s v="National Fund for Culture"/>
    <n v="71857"/>
    <s v="Memorial Manoelzão Armazém da Cultura"/>
    <s v="Integrated Arts"/>
    <s v="Artes Integradas"/>
    <x v="1"/>
    <x v="12"/>
    <n v="0"/>
    <x v="3"/>
    <s v="MinasGerais"/>
    <n v="0"/>
    <n v="184999.56"/>
    <n v="1.7483032046917215"/>
    <n v="323435.32361455844"/>
  </r>
  <r>
    <s v="National Fund for Culture"/>
    <n v="71663"/>
    <s v="Memórias Culturais do Vale do Rio Corrente"/>
    <s v="Integrated Arts"/>
    <s v="Artes Integradas"/>
    <x v="1"/>
    <x v="12"/>
    <n v="0"/>
    <x v="14"/>
    <s v="Goiás"/>
    <n v="0"/>
    <n v="185000"/>
    <n v="1.7483032046917215"/>
    <n v="323436.09286796849"/>
  </r>
  <r>
    <s v="National Fund for Culture"/>
    <n v="71668"/>
    <s v="Memórias do Olhar- Centro de Cultura Digital do Reino da Garotada do Poá"/>
    <s v="Integrated Arts"/>
    <s v="Artes Integradas"/>
    <x v="1"/>
    <x v="12"/>
    <n v="0"/>
    <x v="12"/>
    <s v="SãoPaulo"/>
    <n v="0"/>
    <n v="152950"/>
    <n v="1.7483032046917215"/>
    <n v="267402.97515759879"/>
  </r>
  <r>
    <s v="National Fund for Culture"/>
    <n v="72378"/>
    <s v="Mestre Daniel - Uma História da Ayhuasca"/>
    <s v="Integrated Arts"/>
    <s v="Artes Integradas"/>
    <x v="1"/>
    <x v="12"/>
    <n v="0"/>
    <x v="25"/>
    <s v="Acre"/>
    <n v="0"/>
    <n v="50000"/>
    <n v="1.7483032046917215"/>
    <n v="87415.160234586074"/>
  </r>
  <r>
    <s v="National Fund for Culture"/>
    <n v="72083"/>
    <s v="Mocambo Tambor Menino."/>
    <s v="Integrated Arts"/>
    <s v="Artes Integradas"/>
    <x v="1"/>
    <x v="12"/>
    <n v="0"/>
    <x v="12"/>
    <s v="SãoPaulo"/>
    <n v="0"/>
    <n v="164909"/>
    <n v="1.7483032046917215"/>
    <n v="288310.93318250711"/>
  </r>
  <r>
    <s v="National Fund for Culture"/>
    <n v="71893"/>
    <s v="Mocart- Movimento Cultural Artístico Raízas da terra."/>
    <s v="Integrated Arts"/>
    <s v="Artes Integradas"/>
    <x v="1"/>
    <x v="12"/>
    <n v="0"/>
    <x v="5"/>
    <s v="RiodeJaneiro"/>
    <n v="0"/>
    <n v="130000"/>
    <n v="1.7483032046917215"/>
    <n v="227279.41660992379"/>
  </r>
  <r>
    <s v="National Fund for Culture"/>
    <n v="81949"/>
    <s v="Morar com Arte"/>
    <s v="Integrated Arts"/>
    <s v="Artes Integradas"/>
    <x v="1"/>
    <x v="12"/>
    <n v="0"/>
    <x v="2"/>
    <s v="Tocantins"/>
    <n v="0"/>
    <n v="185000"/>
    <n v="1.7483032046917215"/>
    <n v="323436.09286796849"/>
  </r>
  <r>
    <s v="National Fund for Culture"/>
    <n v="79393"/>
    <s v="Mostra  Vitrine Cultural da Amapá"/>
    <s v="Integrated Arts"/>
    <s v="Artes Integradas"/>
    <x v="1"/>
    <x v="12"/>
    <n v="0"/>
    <x v="13"/>
    <s v="Amapá"/>
    <n v="0"/>
    <n v="577350"/>
    <n v="1.7483032046917215"/>
    <n v="1009382.8552287654"/>
  </r>
  <r>
    <s v="National Fund for Culture"/>
    <n v="79631"/>
    <s v="Mostra Araguaia."/>
    <s v="Audiovisual"/>
    <s v="Formação /Pesquisa/Informação"/>
    <x v="3"/>
    <x v="12"/>
    <n v="0"/>
    <x v="2"/>
    <s v="Tocantins"/>
    <n v="0"/>
    <n v="40000"/>
    <n v="1.7483032046917215"/>
    <n v="69932.128187668859"/>
  </r>
  <r>
    <s v="National Fund for Culture"/>
    <n v="78254"/>
    <s v="Mostra de Cinema Brasileiro de Nimes"/>
    <s v="Audiovisual"/>
    <s v="Formação /Pesquisa/Informação"/>
    <x v="3"/>
    <x v="12"/>
    <n v="0"/>
    <x v="5"/>
    <s v="RiodeJaneiro"/>
    <n v="0"/>
    <n v="50000"/>
    <n v="1.7483032046917215"/>
    <n v="87415.160234586074"/>
  </r>
  <r>
    <s v="National Fund for Culture"/>
    <n v="78631"/>
    <s v="Mostra do Audiovisual Paulista (21)"/>
    <s v="Audiovisual"/>
    <s v="Formação /Pesquisa/Informação"/>
    <x v="3"/>
    <x v="12"/>
    <n v="0"/>
    <x v="12"/>
    <s v="SãoPaulo"/>
    <n v="0"/>
    <n v="30000"/>
    <n v="1.7483032046917215"/>
    <n v="52449.096140751644"/>
  </r>
  <r>
    <s v="National Fund for Culture"/>
    <n v="62726"/>
    <s v="Mostra Estadual da Cultura Camponesa"/>
    <s v="Integrated Arts"/>
    <s v="Artes Integradas"/>
    <x v="1"/>
    <x v="12"/>
    <n v="0"/>
    <x v="4"/>
    <s v="Pernambuco"/>
    <n v="0"/>
    <n v="139893.44"/>
    <n v="1.7483032046917215"/>
    <n v="244576.14946734905"/>
  </r>
  <r>
    <s v="National Fund for Culture"/>
    <n v="77078"/>
    <s v="Mostra Popular e Comunitária de Cinema - Ano IV - São Paulo "/>
    <s v="Audiovisual"/>
    <s v="Formação /Pesquisa/Informação"/>
    <x v="3"/>
    <x v="12"/>
    <n v="0"/>
    <x v="12"/>
    <s v="SãoPaulo"/>
    <n v="0"/>
    <n v="400000"/>
    <n v="1.7483032046917215"/>
    <n v="699321.28187668859"/>
  </r>
  <r>
    <s v="National Fund for Culture"/>
    <n v="76825"/>
    <s v="Mostra Popular e Comunitária de Cinema - São Paulo e Bahia."/>
    <s v="Audiovisual"/>
    <s v="Formação /Pesquisa/Informação"/>
    <x v="3"/>
    <x v="12"/>
    <n v="0"/>
    <x v="12"/>
    <s v="SãoPaulo"/>
    <n v="0"/>
    <n v="200000"/>
    <n v="1.7483032046917215"/>
    <n v="349660.6409383443"/>
  </r>
  <r>
    <s v="National Fund for Culture"/>
    <n v="77614"/>
    <s v="Mostra Popular e Comunitário de Cinema - Rio Grande do Sul."/>
    <s v="Audiovisual"/>
    <s v="Formação /Pesquisa/Informação"/>
    <x v="3"/>
    <x v="12"/>
    <n v="0"/>
    <x v="12"/>
    <s v="SãoPaulo"/>
    <n v="0"/>
    <n v="30000"/>
    <n v="1.7483032046917215"/>
    <n v="52449.096140751644"/>
  </r>
  <r>
    <s v="National Fund for Culture"/>
    <n v="73564"/>
    <s v="Mostra Taguatinga - Festival de Cinema e Vídeo"/>
    <s v="Audiovisual"/>
    <s v="Formação /Pesquisa/Informação"/>
    <x v="3"/>
    <x v="12"/>
    <n v="0"/>
    <x v="1"/>
    <s v="DistritoFederal"/>
    <n v="0"/>
    <n v="50000"/>
    <n v="1.7483032046917215"/>
    <n v="87415.160234586074"/>
  </r>
  <r>
    <s v="National Fund for Culture"/>
    <n v="66124"/>
    <s v="Museu do Índio Tuküna "/>
    <s v="Cultural Heritage"/>
    <s v="Museu"/>
    <x v="2"/>
    <x v="12"/>
    <n v="0"/>
    <x v="0"/>
    <s v="RioGrandedoSul"/>
    <n v="0"/>
    <n v="51463.24"/>
    <n v="1.7483032046917215"/>
    <n v="89973.347415819182"/>
  </r>
  <r>
    <s v="National Fund for Culture"/>
    <n v="710514"/>
    <s v="Música no Museu "/>
    <s v="Music"/>
    <s v="Música Erudita"/>
    <x v="0"/>
    <x v="12"/>
    <n v="0"/>
    <x v="5"/>
    <s v="RiodeJaneiro"/>
    <n v="0"/>
    <n v="196800"/>
    <n v="1.7483032046917215"/>
    <n v="344066.07068333082"/>
  </r>
  <r>
    <s v="National Fund for Culture"/>
    <n v="711398"/>
    <s v="Natal Cultural de Cantadores Repentistas e Poetas Cordelistas (II) - Emenda Parlamentar"/>
    <s v="Music"/>
    <s v="Música Popular"/>
    <x v="4"/>
    <x v="12"/>
    <n v="0"/>
    <x v="1"/>
    <s v="DistritoFederal"/>
    <n v="0"/>
    <n v="83599.92"/>
    <n v="1.7483032046917215"/>
    <n v="146158.00804797155"/>
  </r>
  <r>
    <s v="National Fund for Culture"/>
    <n v="711635"/>
    <s v="Noções Básicas de Fotografia e Exposição Fotográfica"/>
    <s v="Visual Arts"/>
    <s v="Fotografia"/>
    <x v="2"/>
    <x v="12"/>
    <n v="0"/>
    <x v="3"/>
    <s v="MinasGerais"/>
    <n v="0"/>
    <n v="49000"/>
    <n v="1.7483032046917215"/>
    <n v="85666.857029894352"/>
  </r>
  <r>
    <s v="National Fund for Culture"/>
    <n v="72534"/>
    <s v="Noites Culturais T- Bone"/>
    <s v="Integrated Arts"/>
    <s v="Artes Integradas"/>
    <x v="1"/>
    <x v="12"/>
    <n v="0"/>
    <x v="1"/>
    <s v="DistritoFederal"/>
    <n v="0"/>
    <n v="74154.27"/>
    <n v="1.7483032046917215"/>
    <n v="129644.14788257518"/>
  </r>
  <r>
    <s v="National Fund for Culture"/>
    <n v="71753"/>
    <s v="Nos Trilhos do Teatro."/>
    <s v="Integrated Arts"/>
    <s v="Artes Integradas"/>
    <x v="1"/>
    <x v="12"/>
    <n v="0"/>
    <x v="10"/>
    <s v="Piauí"/>
    <n v="0"/>
    <n v="180000"/>
    <n v="1.7483032046917215"/>
    <n v="314694.57684450987"/>
  </r>
  <r>
    <s v="National Fund for Culture"/>
    <n v="712020"/>
    <s v="Nos Trilhos que sigo a cidadania persigo "/>
    <s v="Integrated Arts"/>
    <s v="Artes Integradas"/>
    <x v="1"/>
    <x v="12"/>
    <n v="0"/>
    <x v="13"/>
    <s v="Amapá"/>
    <n v="0"/>
    <n v="97840"/>
    <n v="1.7483032046917215"/>
    <n v="171053.98554703803"/>
  </r>
  <r>
    <s v="National Fund for Culture"/>
    <n v="68413"/>
    <s v="Nucleo de Cultura Popular do Vale do Paraíba - Quilombo São José "/>
    <s v="Integrated Arts"/>
    <s v="Artes Integradas"/>
    <x v="1"/>
    <x v="12"/>
    <n v="0"/>
    <x v="5"/>
    <s v="RiodeJaneiro"/>
    <n v="0"/>
    <n v="160534"/>
    <n v="1.7483032046917215"/>
    <n v="280662.1066619808"/>
  </r>
  <r>
    <s v="National Fund for Culture"/>
    <n v="78240"/>
    <s v="Núcleo de Formação em Arte para Educadores"/>
    <s v="Integrated Arts"/>
    <s v="Equipamentos culturais multifuncionais"/>
    <x v="6"/>
    <x v="12"/>
    <n v="0"/>
    <x v="12"/>
    <s v="SãoPaulo"/>
    <n v="0"/>
    <n v="791753.53"/>
    <n v="1.7483032046917215"/>
    <n v="1384225.233824983"/>
  </r>
  <r>
    <s v="National Fund for Culture"/>
    <n v="77185"/>
    <s v="Núcleo de Pesquisas Visuais"/>
    <s v="Integrated Arts"/>
    <s v="Artes Integradas"/>
    <x v="1"/>
    <x v="12"/>
    <n v="0"/>
    <x v="9"/>
    <s v="Paraná"/>
    <n v="0"/>
    <n v="185000"/>
    <n v="1.7483032046917215"/>
    <n v="323436.09286796849"/>
  </r>
  <r>
    <s v="National Fund for Culture"/>
    <n v="77309"/>
    <s v="Núcleo Permanente de Teatro"/>
    <s v="Integrated Arts"/>
    <s v="Artes Integradas"/>
    <x v="1"/>
    <x v="12"/>
    <n v="0"/>
    <x v="5"/>
    <s v="RiodeJaneiro"/>
    <n v="0"/>
    <n v="185000"/>
    <n v="1.7483032046917215"/>
    <n v="323436.09286796849"/>
  </r>
  <r>
    <s v="National Fund for Culture"/>
    <n v="710310"/>
    <s v="O Alquimista Democrático"/>
    <s v="Audiovisual"/>
    <s v="Formação /Pesquisa/Informação"/>
    <x v="3"/>
    <x v="12"/>
    <n v="0"/>
    <x v="6"/>
    <s v="Ceará"/>
    <n v="0"/>
    <n v="57050"/>
    <n v="1.7483032046917215"/>
    <n v="99740.697827662705"/>
  </r>
  <r>
    <s v="National Fund for Culture"/>
    <n v="78712"/>
    <s v="Oficina de Bordado, Adereços. Alegorias e Músicas de Maracatu de Baque Solto"/>
    <s v="Integrated Arts"/>
    <s v="Artes Integradas"/>
    <x v="1"/>
    <x v="12"/>
    <n v="0"/>
    <x v="4"/>
    <s v="Pernambuco"/>
    <n v="0"/>
    <n v="37438.04"/>
    <n v="1.7483032046917215"/>
    <n v="65453.045309376859"/>
  </r>
  <r>
    <s v="National Fund for Culture"/>
    <n v="71693"/>
    <s v="Oficina de Educação e Realização Audiovisual"/>
    <s v="Integrated Arts"/>
    <s v="Multimídia"/>
    <x v="5"/>
    <x v="12"/>
    <n v="0"/>
    <x v="5"/>
    <s v="RiodeJaneiro"/>
    <n v="0"/>
    <n v="185000"/>
    <n v="1.7483032046917215"/>
    <n v="323436.09286796849"/>
  </r>
  <r>
    <s v="National Fund for Culture"/>
    <n v="77280"/>
    <s v="Oficina de Midia Comunitária "/>
    <s v="Integrated Arts"/>
    <s v="Artes Integradas"/>
    <x v="1"/>
    <x v="12"/>
    <n v="0"/>
    <x v="5"/>
    <s v="RiodeJaneiro"/>
    <n v="0"/>
    <n v="184994.4"/>
    <n v="1.7483032046917215"/>
    <n v="323426.30237002217"/>
  </r>
  <r>
    <s v="National Fund for Culture"/>
    <n v="79474"/>
    <s v="Oficinas culturaisProjetos Amorim Lima"/>
    <s v="Integrated Arts"/>
    <s v="Artes Integradas"/>
    <x v="1"/>
    <x v="12"/>
    <n v="0"/>
    <x v="12"/>
    <s v="SãoPaulo"/>
    <n v="0"/>
    <n v="78393"/>
    <n v="1.7483032046917215"/>
    <n v="137054.73312539811"/>
  </r>
  <r>
    <s v="National Fund for Culture"/>
    <n v="710297"/>
    <s v="Oficinas da Casa"/>
    <s v="Integrated Arts"/>
    <s v="Artes Integradas"/>
    <x v="1"/>
    <x v="12"/>
    <n v="0"/>
    <x v="16"/>
    <s v="EspíritoSanto"/>
    <n v="0"/>
    <n v="28656"/>
    <n v="1.7483032046917215"/>
    <n v="50099.376633645974"/>
  </r>
  <r>
    <s v="National Fund for Culture"/>
    <n v="710337"/>
    <s v="Oficinas de Animação de Festival de Cinema de Curitiba 10A. Edição "/>
    <s v="Audiovisual"/>
    <s v="Formação /Pesquisa/Informação"/>
    <x v="3"/>
    <x v="12"/>
    <n v="0"/>
    <x v="9"/>
    <s v="Paraná"/>
    <n v="0"/>
    <n v="50000"/>
    <n v="1.7483032046917215"/>
    <n v="87415.160234586074"/>
  </r>
  <r>
    <s v="National Fund for Culture"/>
    <n v="77202"/>
    <s v="Oficinas do Congado."/>
    <s v="Integrated Arts"/>
    <s v="Artes Integradas"/>
    <x v="1"/>
    <x v="12"/>
    <n v="0"/>
    <x v="19"/>
    <s v="RioGrandedoNorte"/>
    <n v="0"/>
    <n v="180000"/>
    <n v="1.7483032046917215"/>
    <n v="314694.57684450987"/>
  </r>
  <r>
    <s v="National Fund for Culture"/>
    <n v="77517"/>
    <s v="Orquestra de Câmara e Sala de Aprendizagem em Tecnologia"/>
    <s v="Integrated Arts"/>
    <s v="Artes Integradas"/>
    <x v="1"/>
    <x v="12"/>
    <n v="0"/>
    <x v="24"/>
    <s v="Roraima"/>
    <n v="0"/>
    <n v="150000"/>
    <n v="1.7483032046917215"/>
    <n v="262245.48070375825"/>
  </r>
  <r>
    <s v="National Fund for Culture"/>
    <n v="74851"/>
    <s v="Orquestra de Sucata"/>
    <s v="Music"/>
    <s v="Música Popular"/>
    <x v="4"/>
    <x v="12"/>
    <n v="0"/>
    <x v="0"/>
    <s v="RioGrandedoSul"/>
    <n v="0"/>
    <n v="50000"/>
    <n v="1.7483032046917215"/>
    <n v="87415.160234586074"/>
  </r>
  <r>
    <s v="National Fund for Culture"/>
    <n v="611174"/>
    <s v="Orquestra Solidária"/>
    <s v="Music"/>
    <s v="Orquestra"/>
    <x v="4"/>
    <x v="12"/>
    <n v="0"/>
    <x v="23"/>
    <s v="Rondônia"/>
    <n v="0"/>
    <n v="109715.5"/>
    <n v="1.7483032046917215"/>
    <n v="191815.96025435458"/>
  </r>
  <r>
    <s v="National Fund for Culture"/>
    <n v="77195"/>
    <s v="Palavras Visíveis"/>
    <s v="Integrated Arts"/>
    <s v="Artes Integradas"/>
    <x v="1"/>
    <x v="12"/>
    <n v="0"/>
    <x v="5"/>
    <s v="RiodeJaneiro"/>
    <n v="0"/>
    <n v="184883"/>
    <n v="1.7483032046917215"/>
    <n v="323231.54139301955"/>
  </r>
  <r>
    <s v="National Fund for Culture"/>
    <n v="79366"/>
    <s v="Participação do Brasil na 27ª Feira internacional do Livro de Santiago do Chile"/>
    <s v="Integrated Arts"/>
    <s v="Artes Integradas"/>
    <x v="1"/>
    <x v="12"/>
    <n v="0"/>
    <x v="5"/>
    <s v="RiodeJaneiro"/>
    <n v="0"/>
    <n v="318521.12"/>
    <n v="1.7483032046917215"/>
    <n v="556871.49485799635"/>
  </r>
  <r>
    <s v="National Fund for Culture"/>
    <n v="77264"/>
    <s v="Pé na Estrada"/>
    <s v="Integrated Arts"/>
    <s v="Artes Integradas"/>
    <x v="1"/>
    <x v="12"/>
    <n v="0"/>
    <x v="12"/>
    <s v="SãoPaulo"/>
    <n v="0"/>
    <n v="185000"/>
    <n v="1.7483032046917215"/>
    <n v="323436.09286796849"/>
  </r>
  <r>
    <s v="National Fund for Culture"/>
    <n v="71675"/>
    <s v="Pintadas Cultura Viva"/>
    <s v="Integrated Arts"/>
    <s v="Artes Integradas"/>
    <x v="1"/>
    <x v="12"/>
    <n v="0"/>
    <x v="21"/>
    <s v="Bahia"/>
    <n v="0"/>
    <n v="109550"/>
    <n v="1.7483032046917215"/>
    <n v="191526.6160739781"/>
  </r>
  <r>
    <s v="National Fund for Culture"/>
    <n v="76602"/>
    <s v="Pintura Interna e Externa da Paróquia Nossa Senhora de Lourdes"/>
    <s v="Cultural Heritage"/>
    <s v="História"/>
    <x v="1"/>
    <x v="12"/>
    <n v="0"/>
    <x v="3"/>
    <s v="MinasGerais"/>
    <n v="0"/>
    <n v="60000"/>
    <n v="1.7483032046917215"/>
    <n v="104898.19228150329"/>
  </r>
  <r>
    <s v="National Fund for Culture"/>
    <n v="711314"/>
    <s v="Pontão  -  Cidades Invisíveis"/>
    <s v="Integrated Arts"/>
    <s v="Artes Integradas"/>
    <x v="1"/>
    <x v="12"/>
    <n v="0"/>
    <x v="3"/>
    <s v="MinasGerais"/>
    <n v="0"/>
    <n v="444000"/>
    <n v="1.7483032046917215"/>
    <n v="776246.62288312439"/>
  </r>
  <r>
    <s v="National Fund for Culture"/>
    <n v="711195"/>
    <s v="Pontão - A cultura lúdica e a formação do brincante"/>
    <s v="Integrated Arts"/>
    <s v="Artes Integradas"/>
    <x v="1"/>
    <x v="12"/>
    <n v="0"/>
    <x v="12"/>
    <s v="SãoPaulo"/>
    <n v="0"/>
    <n v="400000"/>
    <n v="1.7483032046917215"/>
    <n v="699321.28187668859"/>
  </r>
  <r>
    <s v="National Fund for Culture"/>
    <n v="711110"/>
    <s v="Pontão - Aldeia Digital "/>
    <s v="Integrated Arts"/>
    <s v="Artes Integradas"/>
    <x v="1"/>
    <x v="12"/>
    <n v="0"/>
    <x v="6"/>
    <s v="Ceará"/>
    <n v="0"/>
    <n v="444000"/>
    <n v="1.7483032046917215"/>
    <n v="776246.62288312439"/>
  </r>
  <r>
    <s v="National Fund for Culture"/>
    <n v="711845"/>
    <s v="Pontão - Disseminação de Tecnologias de Gestão Cultural no Nordeste Brasileiro"/>
    <s v="Integrated Arts"/>
    <s v="Artes Integradas"/>
    <x v="1"/>
    <x v="12"/>
    <n v="0"/>
    <x v="6"/>
    <s v="Ceará"/>
    <n v="0"/>
    <n v="250000"/>
    <n v="1.7483032046917215"/>
    <n v="437075.8011729304"/>
  </r>
  <r>
    <s v="National Fund for Culture"/>
    <n v="711176"/>
    <s v="Pontão - FOCU Fomento Cultural "/>
    <s v="Integrated Arts"/>
    <s v="Artes Integradas"/>
    <x v="1"/>
    <x v="12"/>
    <n v="0"/>
    <x v="0"/>
    <s v="RioGrandedoSul"/>
    <n v="0"/>
    <n v="300000"/>
    <n v="1.7483032046917215"/>
    <n v="524490.9614075165"/>
  </r>
  <r>
    <s v="National Fund for Culture"/>
    <n v="711928"/>
    <s v="Pontão - Frutos do Brasil - Juventude em Debate"/>
    <s v="Integrated Arts"/>
    <s v="Artes Integradas"/>
    <x v="1"/>
    <x v="12"/>
    <n v="0"/>
    <x v="12"/>
    <s v="SãoPaulo"/>
    <n v="0"/>
    <n v="440000"/>
    <n v="1.7483032046917215"/>
    <n v="769253.41006435745"/>
  </r>
  <r>
    <s v="National Fund for Culture"/>
    <n v="711951"/>
    <s v="Pontão - Pesquisa e Desenvolvimento"/>
    <s v="Integrated Arts"/>
    <s v="Artes Integradas"/>
    <x v="1"/>
    <x v="12"/>
    <n v="0"/>
    <x v="21"/>
    <s v="Bahia"/>
    <n v="0"/>
    <n v="433000"/>
    <n v="1.7483032046917215"/>
    <n v="757015.28763151541"/>
  </r>
  <r>
    <s v="National Fund for Culture"/>
    <n v="71998"/>
    <s v="Pontão - Prefeitura Municipal de São leolpodo."/>
    <s v="Integrated Arts"/>
    <s v="Artes Integradas"/>
    <x v="1"/>
    <x v="12"/>
    <n v="0"/>
    <x v="0"/>
    <s v="RioGrandedoSul"/>
    <n v="0"/>
    <n v="470000"/>
    <n v="1.7483032046917215"/>
    <n v="821702.50620510906"/>
  </r>
  <r>
    <s v="National Fund for Culture"/>
    <n v="711068"/>
    <s v="Pontão - Programa de Formação em Gestão Cultural "/>
    <s v="Integrated Arts"/>
    <s v="Artes Integradas"/>
    <x v="1"/>
    <x v="12"/>
    <n v="0"/>
    <x v="3"/>
    <s v="MinasGerais"/>
    <n v="0"/>
    <n v="300000"/>
    <n v="1.7483032046917215"/>
    <n v="524490.9614075165"/>
  </r>
  <r>
    <s v="National Fund for Culture"/>
    <n v="711509"/>
    <s v="Pontão - Rede Boca no Trombone - a cultura do semi-árido brasileiro navegando nas ondas do rádio"/>
    <s v="Integrated Arts"/>
    <s v="Artes Integradas"/>
    <x v="1"/>
    <x v="12"/>
    <n v="0"/>
    <x v="6"/>
    <s v="Ceará"/>
    <n v="0"/>
    <n v="350000"/>
    <n v="1.7483032046917215"/>
    <n v="611906.12164210249"/>
  </r>
  <r>
    <s v="National Fund for Culture"/>
    <n v="711102"/>
    <s v="Pontão Casa da Gávea "/>
    <s v="Integrated Arts"/>
    <s v="Artes Integradas"/>
    <x v="1"/>
    <x v="12"/>
    <n v="0"/>
    <x v="5"/>
    <s v="RiodeJaneiro"/>
    <n v="0"/>
    <n v="250000"/>
    <n v="1.7483032046917215"/>
    <n v="437075.8011729304"/>
  </r>
  <r>
    <s v="National Fund for Culture"/>
    <n v="711073"/>
    <s v="Pontão de Cultura Brasil Memória em Rede "/>
    <s v="Integrated Arts"/>
    <s v="Artes Integradas"/>
    <x v="1"/>
    <x v="12"/>
    <n v="0"/>
    <x v="12"/>
    <s v="SãoPaulo"/>
    <n v="0"/>
    <n v="394495"/>
    <n v="1.7483032046917215"/>
    <n v="689696.87273486063"/>
  </r>
  <r>
    <s v="National Fund for Culture"/>
    <n v="711580"/>
    <s v="Pontão de Cultura CBC"/>
    <s v="Integrated Arts"/>
    <s v="Artes Integradas"/>
    <x v="1"/>
    <x v="12"/>
    <n v="0"/>
    <x v="12"/>
    <s v="SãoPaulo"/>
    <n v="0"/>
    <n v="150000"/>
    <n v="1.7483032046917215"/>
    <n v="262245.48070375825"/>
  </r>
  <r>
    <s v="National Fund for Culture"/>
    <n v="710923"/>
    <s v="Pontão de cultura de &quot;Convivência&quot; no âmbito do Programa Nacional de Cultura, Educação e Cidadania."/>
    <s v="Integrated Arts"/>
    <s v="Artes Integradas"/>
    <x v="1"/>
    <x v="12"/>
    <n v="0"/>
    <x v="12"/>
    <s v="SãoPaulo"/>
    <n v="0"/>
    <n v="400000"/>
    <n v="1.7483032046917215"/>
    <n v="699321.28187668859"/>
  </r>
  <r>
    <s v="National Fund for Culture"/>
    <n v="711510"/>
    <s v="Pontão de Cultura Digital Circo Voador"/>
    <s v="Integrated Arts"/>
    <s v="Artes Integradas"/>
    <x v="1"/>
    <x v="12"/>
    <n v="0"/>
    <x v="5"/>
    <s v="RiodeJaneiro"/>
    <n v="0"/>
    <n v="444000"/>
    <n v="1.7483032046917215"/>
    <n v="776246.62288312439"/>
  </r>
  <r>
    <s v="National Fund for Culture"/>
    <n v="711564"/>
    <s v="Pontão de Cultura Digital do Tapajós"/>
    <s v="Integrated Arts"/>
    <s v="Artes Integradas"/>
    <x v="1"/>
    <x v="12"/>
    <n v="0"/>
    <x v="11"/>
    <s v="Pará"/>
    <n v="0"/>
    <n v="434000"/>
    <n v="1.7483032046917215"/>
    <n v="758763.59083620715"/>
  </r>
  <r>
    <s v="National Fund for Culture"/>
    <n v="711941"/>
    <s v="Pontão de Cultura Digital Minuano"/>
    <s v="Integrated Arts"/>
    <s v="Artes Integradas"/>
    <x v="1"/>
    <x v="12"/>
    <n v="0"/>
    <x v="0"/>
    <s v="RioGrandedoSul"/>
    <n v="0"/>
    <n v="444000"/>
    <n v="1.7483032046917215"/>
    <n v="776246.62288312439"/>
  </r>
  <r>
    <s v="National Fund for Culture"/>
    <n v="711891"/>
    <s v="Pontão de Cultura Guaicuru"/>
    <s v="Integrated Arts"/>
    <s v="Artes Integradas"/>
    <x v="1"/>
    <x v="12"/>
    <n v="0"/>
    <x v="26"/>
    <s v="MatoGrossodoSul"/>
    <n v="0"/>
    <n v="425000"/>
    <n v="1.7483032046917215"/>
    <n v="743028.86199398164"/>
  </r>
  <r>
    <s v="National Fund for Culture"/>
    <n v="710929"/>
    <s v="Pontão de Cultura Rede Cultural da Terra."/>
    <s v="Integrated Arts"/>
    <s v="Artes Integradas"/>
    <x v="1"/>
    <x v="12"/>
    <n v="0"/>
    <x v="1"/>
    <s v="DistritoFederal"/>
    <n v="0"/>
    <n v="300000"/>
    <n v="1.7483032046917215"/>
    <n v="524490.9614075165"/>
  </r>
  <r>
    <s v="National Fund for Culture"/>
    <n v="711302"/>
    <s v="Pontão Rede Amazônia de Protagonismo Juvenil"/>
    <s v="Integrated Arts"/>
    <s v="Artes Integradas"/>
    <x v="1"/>
    <x v="12"/>
    <n v="0"/>
    <x v="11"/>
    <s v="Pará"/>
    <n v="0"/>
    <n v="400000"/>
    <n v="1.7483032046917215"/>
    <n v="699321.28187668859"/>
  </r>
  <r>
    <s v="National Fund for Culture"/>
    <n v="71677"/>
    <s v="Ponto de Cultura ABD/APECi"/>
    <s v="Integrated Arts"/>
    <s v="Artes Integradas"/>
    <x v="1"/>
    <x v="12"/>
    <n v="0"/>
    <x v="4"/>
    <s v="Pernambuco"/>
    <n v="0"/>
    <n v="185000"/>
    <n v="1.7483032046917215"/>
    <n v="323436.09286796849"/>
  </r>
  <r>
    <s v="National Fund for Culture"/>
    <n v="71812"/>
    <s v="Ponto de Cultura Apowe."/>
    <s v="Integrated Arts"/>
    <s v="Artes Integradas"/>
    <x v="1"/>
    <x v="12"/>
    <n v="0"/>
    <x v="18"/>
    <s v="MatoGrosso"/>
    <n v="0"/>
    <n v="49910"/>
    <n v="1.7483032046917215"/>
    <n v="87257.812946163816"/>
  </r>
  <r>
    <s v="National Fund for Culture"/>
    <n v="71694"/>
    <s v="Ponto de Cultura da Cidade do Aço- Usina de Cinema de Volta Redonda."/>
    <s v="Integrated Arts"/>
    <s v="Artes Integradas"/>
    <x v="1"/>
    <x v="12"/>
    <n v="0"/>
    <x v="5"/>
    <s v="RiodeJaneiro"/>
    <n v="0"/>
    <n v="185000"/>
    <n v="1.7483032046917215"/>
    <n v="323436.09286796849"/>
  </r>
  <r>
    <s v="National Fund for Culture"/>
    <n v="77201"/>
    <s v="Ponto de Cultura do Arraial da Boa Morte - Resgate Cultural dos Sertões das Gerais"/>
    <s v="Integrated Arts"/>
    <s v="Artes Integradas"/>
    <x v="1"/>
    <x v="12"/>
    <n v="0"/>
    <x v="3"/>
    <s v="MinasGerais"/>
    <n v="0"/>
    <n v="185000"/>
    <n v="1.7483032046917215"/>
    <n v="323436.09286796849"/>
  </r>
  <r>
    <s v="National Fund for Culture"/>
    <n v="75244"/>
    <s v="Ponto de Cultura e Inclusão Digital  Lado Leste"/>
    <s v="Integrated Arts"/>
    <s v="Artes Integradas"/>
    <x v="1"/>
    <x v="12"/>
    <n v="0"/>
    <x v="12"/>
    <s v="SãoPaulo"/>
    <n v="0"/>
    <n v="184998.28"/>
    <n v="1.7483032046917215"/>
    <n v="323433.08578645642"/>
  </r>
  <r>
    <s v="National Fund for Culture"/>
    <n v="82013"/>
    <s v="Ponto de Cultura Luzes do Campo"/>
    <s v="Integrated Arts"/>
    <s v="Artes Integradas"/>
    <x v="1"/>
    <x v="12"/>
    <n v="0"/>
    <x v="12"/>
    <s v="SãoPaulo"/>
    <n v="0"/>
    <n v="184874"/>
    <n v="1.7483032046917215"/>
    <n v="323215.80666417733"/>
  </r>
  <r>
    <s v="National Fund for Culture"/>
    <n v="77187"/>
    <s v="Ponto de Cultura Memória Visual"/>
    <s v="Integrated Arts"/>
    <s v="Artes Integradas"/>
    <x v="1"/>
    <x v="12"/>
    <n v="0"/>
    <x v="5"/>
    <s v="RiodeJaneiro"/>
    <n v="0"/>
    <n v="185000"/>
    <n v="1.7483032046917215"/>
    <n v="323436.09286796849"/>
  </r>
  <r>
    <s v="National Fund for Culture"/>
    <n v="70040"/>
    <s v="Ponto de Cultura NhambuDigital:Centro de Inclusão Sócio-Digital "/>
    <s v="Integrated Arts"/>
    <s v="Artes Integradas"/>
    <x v="1"/>
    <x v="12"/>
    <n v="0"/>
    <x v="16"/>
    <s v="EspíritoSanto"/>
    <n v="0"/>
    <n v="164175"/>
    <n v="1.7483032046917215"/>
    <n v="287027.67863026337"/>
  </r>
  <r>
    <s v="National Fund for Culture"/>
    <n v="610674"/>
    <s v="Ponto de Cultura-Refinaria Multicultural do Sítio Trindade"/>
    <s v="Integrated Arts"/>
    <s v="Artes Integradas"/>
    <x v="1"/>
    <x v="12"/>
    <n v="0"/>
    <x v="4"/>
    <s v="Pernambuco"/>
    <n v="0"/>
    <n v="500000"/>
    <n v="1.7483032046917215"/>
    <n v="874151.6023458608"/>
  </r>
  <r>
    <s v="National Fund for Culture"/>
    <n v="74773"/>
    <s v="Porto do Escritor - Vitrine da Literatura Goiana"/>
    <s v="Humanities"/>
    <s v="Acervo Bibliográfico"/>
    <x v="0"/>
    <x v="12"/>
    <n v="0"/>
    <x v="14"/>
    <s v="Goiás"/>
    <n v="0"/>
    <n v="117219.75"/>
    <n v="1.7483032046917215"/>
    <n v="204935.66457816242"/>
  </r>
  <r>
    <s v="National Fund for Culture"/>
    <n v="711958"/>
    <s v="Potencializando a cadeia produtiva da música por meio da D-Economia"/>
    <s v="Integrated Arts"/>
    <s v="Artes Integradas"/>
    <x v="1"/>
    <x v="12"/>
    <n v="0"/>
    <x v="12"/>
    <s v="SãoPaulo"/>
    <n v="0"/>
    <n v="444000"/>
    <n v="1.7483032046917215"/>
    <n v="776246.62288312439"/>
  </r>
  <r>
    <s v="National Fund for Culture"/>
    <n v="78362"/>
    <s v="Pré Jornada Nacional de Cineclubes"/>
    <s v="Audiovisual"/>
    <s v="Formação /Pesquisa/Informação"/>
    <x v="3"/>
    <x v="12"/>
    <n v="0"/>
    <x v="16"/>
    <s v="EspíritoSanto"/>
    <n v="0"/>
    <n v="50000"/>
    <n v="1.7483032046917215"/>
    <n v="87415.160234586074"/>
  </r>
  <r>
    <s v="National Fund for Culture"/>
    <n v="74233"/>
    <s v="PREMIERE BRASIL NEW YORK - 2007"/>
    <s v="Audiovisual"/>
    <s v="Formação /Pesquisa/Informação"/>
    <x v="3"/>
    <x v="12"/>
    <n v="0"/>
    <x v="5"/>
    <s v="RiodeJaneiro"/>
    <n v="0"/>
    <n v="100000"/>
    <n v="1.7483032046917215"/>
    <n v="174830.32046917215"/>
  </r>
  <r>
    <s v="National Fund for Culture"/>
    <n v="76339"/>
    <s v="Preparação do encontro Nacional de Rappers e Repentistas"/>
    <s v="Integrated Arts"/>
    <s v="Artes Integradas"/>
    <x v="1"/>
    <x v="12"/>
    <n v="0"/>
    <x v="8"/>
    <s v="Paraíba"/>
    <n v="0"/>
    <n v="233184"/>
    <n v="1.7483032046917215"/>
    <n v="407676.33448283438"/>
  </r>
  <r>
    <s v="National Fund for Culture"/>
    <n v="712133"/>
    <s v="Pré-Produção das Exposições do MAM"/>
    <s v="Visual Arts"/>
    <s v="Plásticas"/>
    <x v="2"/>
    <x v="12"/>
    <n v="0"/>
    <x v="12"/>
    <s v="SãoPaulo"/>
    <n v="0"/>
    <n v="1020320"/>
    <n v="1.7483032046917215"/>
    <n v="1783828.7258110573"/>
  </r>
  <r>
    <s v="National Fund for Culture"/>
    <n v="68418"/>
    <s v="Preservação do Museu de Arte Folclorica do Nordeste"/>
    <s v="Cultural Heritage"/>
    <s v="Museu"/>
    <x v="2"/>
    <x v="12"/>
    <n v="0"/>
    <x v="10"/>
    <s v="Piauí"/>
    <n v="0"/>
    <n v="37120"/>
    <n v="1.7483032046917215"/>
    <n v="64897.014958156702"/>
  </r>
  <r>
    <s v="National Fund for Culture"/>
    <n v="711308"/>
    <s v="Preservação e Difusão das Bandas de Congo de Vitória/ES. "/>
    <s v="Audiovisual"/>
    <s v="Formação /Pesquisa/Informação"/>
    <x v="3"/>
    <x v="12"/>
    <n v="0"/>
    <x v="16"/>
    <s v="EspíritoSanto"/>
    <n v="0"/>
    <n v="141700"/>
    <n v="1.7483032046917215"/>
    <n v="247734.56410481693"/>
  </r>
  <r>
    <s v="National Fund for Culture"/>
    <n v="79387"/>
    <s v="Primeiro Plano - Festival de Cinema de Juíz de Fora "/>
    <s v="Audiovisual"/>
    <s v="Formação /Pesquisa/Informação"/>
    <x v="3"/>
    <x v="12"/>
    <n v="0"/>
    <x v="3"/>
    <s v="MinasGerais"/>
    <n v="0"/>
    <n v="30000"/>
    <n v="1.7483032046917215"/>
    <n v="52449.096140751644"/>
  </r>
  <r>
    <s v="National Fund for Culture"/>
    <n v="71953"/>
    <s v="Produtora de Audio Popular"/>
    <s v="Integrated Arts"/>
    <s v="Artes Integradas"/>
    <x v="1"/>
    <x v="12"/>
    <n v="0"/>
    <x v="9"/>
    <s v="Paraná"/>
    <n v="0"/>
    <n v="105434"/>
    <n v="1.7483032046917215"/>
    <n v="184330.60008346697"/>
  </r>
  <r>
    <s v="National Fund for Culture"/>
    <n v="711949"/>
    <s v="Programa de Capacitação e de Formação da Cinemateca Brasileira"/>
    <s v="Audiovisual"/>
    <s v="Formação /Pesquisa/Informação"/>
    <x v="3"/>
    <x v="12"/>
    <n v="0"/>
    <x v="12"/>
    <s v="SãoPaulo"/>
    <n v="0"/>
    <n v="500000"/>
    <n v="1.7483032046917215"/>
    <n v="874151.6023458608"/>
  </r>
  <r>
    <s v="National Fund for Culture"/>
    <n v="79711"/>
    <s v="Programa de Fomento aos Grupos Catarinense de Teatro"/>
    <s v="Performing Arts"/>
    <s v="Teatro"/>
    <x v="0"/>
    <x v="12"/>
    <n v="0"/>
    <x v="22"/>
    <s v="SantaCatarina"/>
    <n v="0"/>
    <n v="91660"/>
    <n v="1.7483032046917215"/>
    <n v="160249.47174204318"/>
  </r>
  <r>
    <s v="National Fund for Culture"/>
    <n v="77503"/>
    <s v="Programa de Formação Centro Multiculturalismo Comunitário."/>
    <s v="Integrated Arts"/>
    <s v="Artes Integradas"/>
    <x v="1"/>
    <x v="12"/>
    <n v="0"/>
    <x v="3"/>
    <s v="MinasGerais"/>
    <n v="0"/>
    <n v="185000"/>
    <n v="1.7483032046917215"/>
    <n v="323436.09286796849"/>
  </r>
  <r>
    <s v="National Fund for Culture"/>
    <n v="71189"/>
    <s v="Programa de Treinamento de Técnico de Cinema de Animação"/>
    <s v="Audiovisual"/>
    <s v="Formação /Pesquisa/Informação"/>
    <x v="3"/>
    <x v="12"/>
    <n v="0"/>
    <x v="12"/>
    <s v="SãoPaulo"/>
    <n v="0"/>
    <n v="77936"/>
    <n v="1.7483032046917215"/>
    <n v="136255.75856085401"/>
  </r>
  <r>
    <s v="National Fund for Culture"/>
    <n v="710890"/>
    <s v="Programa Itinerante do 9º Festival Internacional de Curtas de Belo Horizonte. "/>
    <s v="Audiovisual"/>
    <s v="Formação /Pesquisa/Informação"/>
    <x v="3"/>
    <x v="12"/>
    <n v="0"/>
    <x v="3"/>
    <s v="MinasGerais"/>
    <n v="0"/>
    <n v="30000"/>
    <n v="1.7483032046917215"/>
    <n v="52449.096140751644"/>
  </r>
  <r>
    <s v="National Fund for Culture"/>
    <n v="72993"/>
    <s v="Programadora Brasil II"/>
    <s v="Audiovisual"/>
    <s v="Formação /Pesquisa/Informação"/>
    <x v="3"/>
    <x v="12"/>
    <n v="0"/>
    <x v="12"/>
    <s v="SãoPaulo"/>
    <n v="0"/>
    <n v="2170000"/>
    <n v="1.7483032046917215"/>
    <n v="3793817.9541810355"/>
  </r>
  <r>
    <s v="National Fund for Culture"/>
    <n v="72138"/>
    <s v="Projeto agregarte."/>
    <s v="Integrated Arts"/>
    <s v="Artes Integradas"/>
    <x v="1"/>
    <x v="12"/>
    <n v="0"/>
    <x v="19"/>
    <s v="RioGrandedoNorte"/>
    <n v="0"/>
    <n v="146110.62"/>
    <n v="1.7483032046917215"/>
    <n v="255445.66518549432"/>
  </r>
  <r>
    <s v="National Fund for Culture"/>
    <n v="72246"/>
    <s v="Projeto Ampliarte."/>
    <s v="Integrated Arts"/>
    <s v="Artes Integradas"/>
    <x v="1"/>
    <x v="12"/>
    <n v="0"/>
    <x v="11"/>
    <s v="Pará"/>
    <n v="0"/>
    <n v="182000"/>
    <n v="1.7483032046917215"/>
    <n v="318191.18325389334"/>
  </r>
  <r>
    <s v="National Fund for Culture"/>
    <n v="75224"/>
    <s v="Projeto Aprendendo Com Arte"/>
    <s v="Music"/>
    <s v="Música Instrumental"/>
    <x v="4"/>
    <x v="12"/>
    <n v="0"/>
    <x v="6"/>
    <s v="Ceará"/>
    <n v="0"/>
    <n v="100000"/>
    <n v="1.7483032046917215"/>
    <n v="174830.32046917215"/>
  </r>
  <r>
    <s v="National Fund for Culture"/>
    <n v="76348"/>
    <s v="Projeto Arte Educação"/>
    <s v="Integrated Arts"/>
    <s v="Artes Integradas"/>
    <x v="1"/>
    <x v="12"/>
    <n v="0"/>
    <x v="14"/>
    <s v="Goiás"/>
    <n v="0"/>
    <n v="579999.99"/>
    <n v="1.7483032046917215"/>
    <n v="1014015.8412381664"/>
  </r>
  <r>
    <s v="National Fund for Culture"/>
    <n v="81395"/>
    <s v="Projeto Arte Educando"/>
    <s v="Integrated Arts"/>
    <s v="Artes Integradas"/>
    <x v="1"/>
    <x v="12"/>
    <n v="0"/>
    <x v="3"/>
    <s v="MinasGerais"/>
    <n v="0"/>
    <n v="185000"/>
    <n v="1.7483032046917215"/>
    <n v="323436.09286796849"/>
  </r>
  <r>
    <s v="National Fund for Culture"/>
    <n v="710931"/>
    <s v="Projeto Ceilândia - Dança para Todos"/>
    <s v="Performing Arts"/>
    <s v="Dança"/>
    <x v="3"/>
    <x v="12"/>
    <n v="0"/>
    <x v="1"/>
    <s v="DistritoFederal"/>
    <n v="0"/>
    <n v="81077.13"/>
    <n v="1.7483032046917215"/>
    <n v="141747.40620620732"/>
  </r>
  <r>
    <s v="National Fund for Culture"/>
    <n v="75260"/>
    <s v="Projeto Ciranda Cultural."/>
    <s v="Integrated Arts"/>
    <s v="Artes Integradas"/>
    <x v="1"/>
    <x v="12"/>
    <n v="0"/>
    <x v="21"/>
    <s v="Bahia"/>
    <n v="0"/>
    <n v="131400"/>
    <n v="1.7483032046917215"/>
    <n v="229727.0410964922"/>
  </r>
  <r>
    <s v="National Fund for Culture"/>
    <n v="79059"/>
    <s v="Projeto Cultural Capoeirando"/>
    <s v="Integrated Arts"/>
    <s v="Artes Integradas"/>
    <x v="1"/>
    <x v="12"/>
    <n v="0"/>
    <x v="12"/>
    <s v="SãoPaulo"/>
    <n v="0"/>
    <n v="49615.34"/>
    <n v="1.7483032046917215"/>
    <n v="86742.657923869352"/>
  </r>
  <r>
    <s v="National Fund for Culture"/>
    <n v="68805"/>
    <s v="Projeto de Adequação da Biblioteca do Centro de Estudos e Ação Social - CEAS"/>
    <s v="Humanities"/>
    <s v="Biblioteca"/>
    <x v="3"/>
    <x v="12"/>
    <n v="0"/>
    <x v="21"/>
    <s v="Bahia"/>
    <n v="0"/>
    <n v="139409.60999999999"/>
    <n v="1.7483032046917215"/>
    <n v="243730.26792782304"/>
  </r>
  <r>
    <s v="National Fund for Culture"/>
    <n v="76369"/>
    <s v="Projeto de Modernização, Humanização e Acervo, Criação do Museu e Climatização da Biblioteca da Academia Pernambucana de Letras"/>
    <s v="Integrated Arts"/>
    <s v="Artes Integradas"/>
    <x v="1"/>
    <x v="12"/>
    <n v="0"/>
    <x v="4"/>
    <s v="Pernambuco"/>
    <n v="0"/>
    <n v="129847.52"/>
    <n v="1.7483032046917215"/>
    <n v="227012.83533727241"/>
  </r>
  <r>
    <s v="National Fund for Culture"/>
    <n v="64516"/>
    <s v="Projeto Diversão e Arte"/>
    <s v="Integrated Arts"/>
    <s v="Artes Integradas"/>
    <x v="1"/>
    <x v="12"/>
    <n v="0"/>
    <x v="13"/>
    <s v="Amapá"/>
    <n v="0"/>
    <n v="24300"/>
    <n v="1.7483032046917215"/>
    <n v="42483.76787400883"/>
  </r>
  <r>
    <s v="National Fund for Culture"/>
    <n v="71956"/>
    <s v="Projeto Garagem Digital._x000d__x000a_"/>
    <s v="Integrated Arts"/>
    <s v="Artes Integradas"/>
    <x v="1"/>
    <x v="12"/>
    <n v="0"/>
    <x v="6"/>
    <s v="Ceará"/>
    <n v="0"/>
    <n v="175000"/>
    <n v="1.7483032046917215"/>
    <n v="305953.06082105124"/>
  </r>
  <r>
    <s v="National Fund for Culture"/>
    <n v="711947"/>
    <s v="Projeto Memória do Protagonismo da Juventude Brasileiro"/>
    <s v="Audiovisual"/>
    <s v="Formação /Pesquisa/Informação"/>
    <x v="3"/>
    <x v="12"/>
    <n v="0"/>
    <x v="12"/>
    <s v="SãoPaulo"/>
    <n v="0"/>
    <n v="250000"/>
    <n v="1.7483032046917215"/>
    <n v="437075.8011729304"/>
  </r>
  <r>
    <s v="National Fund for Culture"/>
    <n v="77271"/>
    <s v="Projeto Radio Cultura e Cidadania"/>
    <s v="Integrated Arts"/>
    <s v="Artes Integradas"/>
    <x v="1"/>
    <x v="12"/>
    <n v="0"/>
    <x v="5"/>
    <s v="RiodeJaneiro"/>
    <n v="0"/>
    <n v="185000"/>
    <n v="1.7483032046917215"/>
    <n v="323436.09286796849"/>
  </r>
  <r>
    <s v="National Fund for Culture"/>
    <n v="711881"/>
    <s v="Projeto rede de pontos de cultura 508 sul."/>
    <s v="Integrated Arts"/>
    <s v="Artes Integradas"/>
    <x v="1"/>
    <x v="12"/>
    <n v="0"/>
    <x v="1"/>
    <s v="DistritoFederal"/>
    <n v="0"/>
    <n v="2650000"/>
    <n v="1.7483032046917215"/>
    <n v="4633003.4924330618"/>
  </r>
  <r>
    <s v="National Fund for Culture"/>
    <n v="79516"/>
    <s v="Projeto Setorial de Promoção de Exportações."/>
    <s v="Audiovisual"/>
    <s v="Formação /Pesquisa/Informação"/>
    <x v="3"/>
    <x v="12"/>
    <n v="0"/>
    <x v="12"/>
    <s v="SãoPaulo"/>
    <n v="0"/>
    <n v="1000000"/>
    <n v="1.7483032046917215"/>
    <n v="1748303.2046917216"/>
  </r>
  <r>
    <s v="National Fund for Culture"/>
    <n v="712001"/>
    <s v="Projeto Setorial Integrado de Capacitação e Exportação "/>
    <s v="Audiovisual"/>
    <s v="Formação /Pesquisa/Informação"/>
    <x v="3"/>
    <x v="12"/>
    <n v="0"/>
    <x v="12"/>
    <s v="SãoPaulo"/>
    <n v="0"/>
    <n v="955000"/>
    <n v="1.7483032046917215"/>
    <n v="1669629.5604805939"/>
  </r>
  <r>
    <s v="National Fund for Culture"/>
    <n v="711452"/>
    <s v="Projeto Talento das Artes"/>
    <s v="Integrated Arts"/>
    <s v="Artes Integradas"/>
    <x v="1"/>
    <x v="12"/>
    <n v="0"/>
    <x v="1"/>
    <s v="DistritoFederal"/>
    <n v="0"/>
    <n v="242895.54"/>
    <n v="1.7483032046917215"/>
    <n v="424655.05098732625"/>
  </r>
  <r>
    <s v="National Fund for Culture"/>
    <n v="71852"/>
    <s v="Projeto Tambores da Ilha."/>
    <s v="Integrated Arts"/>
    <s v="Artes Integradas"/>
    <x v="1"/>
    <x v="12"/>
    <n v="0"/>
    <x v="17"/>
    <s v="Maranhão"/>
    <n v="0"/>
    <n v="171032"/>
    <n v="1.7483032046917215"/>
    <n v="299015.79370483453"/>
  </r>
  <r>
    <s v="National Fund for Culture"/>
    <n v="81724"/>
    <s v="Projeto vida de negro"/>
    <s v="Integrated Arts"/>
    <s v="Artes Integradas"/>
    <x v="1"/>
    <x v="12"/>
    <n v="0"/>
    <x v="17"/>
    <s v="Maranhão"/>
    <n v="0"/>
    <n v="185000"/>
    <n v="1.7483032046917215"/>
    <n v="323436.09286796849"/>
  </r>
  <r>
    <s v="National Fund for Culture"/>
    <n v="711233"/>
    <s v="Publicação de Livros, desenvolvimento de projeto de educação musical e promoção de eventos culturais"/>
    <s v="Integrated Arts"/>
    <s v="Artes Integradas"/>
    <x v="1"/>
    <x v="12"/>
    <n v="0"/>
    <x v="21"/>
    <s v="Bahia"/>
    <n v="0"/>
    <n v="96000"/>
    <n v="1.7483032046917215"/>
    <n v="167837.10765040526"/>
  </r>
  <r>
    <s v="National Fund for Culture"/>
    <n v="710692"/>
    <s v="Rádio Diversidade"/>
    <s v="Integrated Arts"/>
    <s v="Artes Integradas"/>
    <x v="1"/>
    <x v="12"/>
    <n v="0"/>
    <x v="1"/>
    <s v="DistritoFederal"/>
    <n v="0"/>
    <n v="298905.53000000003"/>
    <n v="1.7483032046917215"/>
    <n v="522577.49599907757"/>
  </r>
  <r>
    <s v="National Fund for Culture"/>
    <n v="711898"/>
    <s v="Realização do Ano Novo Amazônico com Edição, em Brasília, do Espetáculo &quot;Lendas e Encantos da Amazônia&quot;"/>
    <s v="Integrated Arts"/>
    <s v="Artes Integradas"/>
    <x v="1"/>
    <x v="12"/>
    <n v="0"/>
    <x v="1"/>
    <s v="DistritoFederal"/>
    <n v="0"/>
    <n v="2185160"/>
    <n v="1.7483032046917215"/>
    <n v="3820322.2307641623"/>
  </r>
  <r>
    <s v="National Fund for Culture"/>
    <n v="78940"/>
    <s v="Recuperação do Centro Cultural 5 de Novembro"/>
    <s v="Cultural Heritage"/>
    <s v="Arquitetônico"/>
    <x v="0"/>
    <x v="12"/>
    <n v="0"/>
    <x v="0"/>
    <s v="RioGrandedoSul"/>
    <n v="0"/>
    <n v="200000"/>
    <n v="1.7483032046917215"/>
    <n v="349660.6409383443"/>
  </r>
  <r>
    <s v="National Fund for Culture"/>
    <n v="710813"/>
    <s v="Recuperação e Reforma do Teatro do Bonsucesso - II Etapa"/>
    <s v="Cultural Heritage"/>
    <s v="Arquitetônico"/>
    <x v="0"/>
    <x v="12"/>
    <n v="0"/>
    <x v="4"/>
    <s v="Pernambuco"/>
    <n v="0"/>
    <n v="89210.37"/>
    <n v="1.7483032046917215"/>
    <n v="155966.77576273421"/>
  </r>
  <r>
    <s v="National Fund for Culture"/>
    <n v="711888"/>
    <s v="rede Alagoana dos Pontos de Cultura."/>
    <s v="Integrated Arts"/>
    <s v="Artes Integradas"/>
    <x v="1"/>
    <x v="12"/>
    <n v="0"/>
    <x v="20"/>
    <s v="Alagoas"/>
    <n v="0"/>
    <n v="2500000"/>
    <n v="1.7483032046917215"/>
    <n v="4370758.0117293037"/>
  </r>
  <r>
    <s v="National Fund for Culture"/>
    <n v="710381"/>
    <s v="Rede anti-incêndio do subsolo do Multipalco Theatro São Pedro"/>
    <s v="Integrated Arts"/>
    <s v="Artes Integradas"/>
    <x v="1"/>
    <x v="12"/>
    <n v="0"/>
    <x v="0"/>
    <s v="RioGrandedoSul"/>
    <n v="0"/>
    <n v="150000"/>
    <n v="1.7483032046917215"/>
    <n v="262245.48070375825"/>
  </r>
  <r>
    <s v="National Fund for Culture"/>
    <n v="711857"/>
    <s v="Rede Audiovisual dos Pontos de Cultura"/>
    <s v="Audiovisual"/>
    <s v="Formação /Pesquisa/Informação"/>
    <x v="3"/>
    <x v="12"/>
    <n v="0"/>
    <x v="5"/>
    <s v="RiodeJaneiro"/>
    <n v="0"/>
    <n v="3100000"/>
    <n v="1.7483032046917215"/>
    <n v="5419739.934544337"/>
  </r>
  <r>
    <s v="National Fund for Culture"/>
    <n v="78108"/>
    <s v="Rede Carrossel de Educação Audiovisual"/>
    <s v="Audiovisual"/>
    <s v="Formação /Pesquisa/Informação"/>
    <x v="3"/>
    <x v="12"/>
    <n v="0"/>
    <x v="6"/>
    <s v="Ceará"/>
    <n v="0"/>
    <n v="250000"/>
    <n v="1.7483032046917215"/>
    <n v="437075.8011729304"/>
  </r>
  <r>
    <s v="National Fund for Culture"/>
    <n v="80109"/>
    <s v="Rede de Cultura- Escola Viva/Bairro Escola - Nova Iguaçu"/>
    <s v="Integrated Arts"/>
    <s v="Artes Integradas"/>
    <x v="1"/>
    <x v="12"/>
    <n v="0"/>
    <x v="5"/>
    <s v="RiodeJaneiro"/>
    <n v="0"/>
    <n v="1500000"/>
    <n v="1.7483032046917215"/>
    <n v="2622454.8070375822"/>
  </r>
  <r>
    <s v="National Fund for Culture"/>
    <n v="711884"/>
    <s v="Rede de ponto de cultura do estado de Tocantins."/>
    <s v="Integrated Arts"/>
    <s v="Artes Integradas"/>
    <x v="1"/>
    <x v="12"/>
    <n v="0"/>
    <x v="2"/>
    <s v="Tocantins"/>
    <n v="0"/>
    <n v="2980000"/>
    <n v="1.7483032046917215"/>
    <n v="5209943.5499813305"/>
  </r>
  <r>
    <s v="National Fund for Culture"/>
    <n v="711938"/>
    <s v="REDE DE PONTO DE CULTURA DO ESTADO DO AMAPÁ."/>
    <s v="Integrated Arts"/>
    <s v="Artes Integradas"/>
    <x v="1"/>
    <x v="12"/>
    <n v="0"/>
    <x v="13"/>
    <s v="Amapá"/>
    <n v="0"/>
    <n v="1900000"/>
    <n v="1.7483032046917215"/>
    <n v="3321776.088914271"/>
  </r>
  <r>
    <s v="National Fund for Culture"/>
    <n v="711967"/>
    <s v="REDE DE PONTOS  DE CULTURA DO ESTADO DE RORAIMA."/>
    <s v="Integrated Arts"/>
    <s v="Artes Integradas"/>
    <x v="1"/>
    <x v="12"/>
    <n v="0"/>
    <x v="24"/>
    <s v="Roraima"/>
    <n v="0"/>
    <n v="1300000"/>
    <n v="1.7483032046917215"/>
    <n v="2272794.1660992377"/>
  </r>
  <r>
    <s v="National Fund for Culture"/>
    <n v="711889"/>
    <s v="Rede de Pontos  de Cultura do Estado do Rio Grande do Norte."/>
    <s v="Integrated Arts"/>
    <s v="Artes Integradas"/>
    <x v="1"/>
    <x v="12"/>
    <n v="0"/>
    <x v="19"/>
    <s v="RioGrandedoNorte"/>
    <n v="0"/>
    <n v="6460000"/>
    <n v="1.7483032046917215"/>
    <n v="11294038.702308521"/>
  </r>
  <r>
    <s v="National Fund for Culture"/>
    <n v="711904"/>
    <s v="Rede de Pontos da Cultura do estado de Goiás."/>
    <s v="Integrated Arts"/>
    <s v="Artes Integradas"/>
    <x v="1"/>
    <x v="12"/>
    <n v="0"/>
    <x v="14"/>
    <s v="Goiás"/>
    <n v="0"/>
    <n v="4900000"/>
    <n v="1.7483032046917215"/>
    <n v="8566685.7029894348"/>
  </r>
  <r>
    <s v="National Fund for Culture"/>
    <n v="80868"/>
    <s v="Rede de Pontos de Cultura da Bahia"/>
    <s v="Integrated Arts"/>
    <s v="Artes Integradas"/>
    <x v="1"/>
    <x v="12"/>
    <n v="0"/>
    <x v="21"/>
    <s v="Bahia"/>
    <n v="0"/>
    <n v="18100000"/>
    <n v="1.7483032046917215"/>
    <n v="31644288.004920159"/>
  </r>
  <r>
    <s v="National Fund for Culture"/>
    <n v="711886"/>
    <s v="Rede de Pontos de Cultura do  Estado do Piauí."/>
    <s v="Integrated Arts"/>
    <s v="Artes Integradas"/>
    <x v="1"/>
    <x v="12"/>
    <n v="0"/>
    <x v="10"/>
    <s v="Piauí"/>
    <n v="0"/>
    <n v="9700000"/>
    <n v="1.7483032046917215"/>
    <n v="16958541.085509699"/>
  </r>
  <r>
    <s v="National Fund for Culture"/>
    <n v="711860"/>
    <s v="Rede de Pontos de Cultura do Estado  de Mato grosso do Sul."/>
    <s v="Integrated Arts"/>
    <s v="Artes Integradas"/>
    <x v="1"/>
    <x v="12"/>
    <n v="0"/>
    <x v="26"/>
    <s v="MatoGrossodoSul"/>
    <n v="0"/>
    <n v="3700000"/>
    <n v="1.7483032046917215"/>
    <n v="6468721.8573593693"/>
  </r>
  <r>
    <s v="National Fund for Culture"/>
    <n v="711862"/>
    <s v="Rede de Pontos de Cultura do Estado de Mato Grosso"/>
    <s v="Integrated Arts"/>
    <s v="Artes Integradas"/>
    <x v="1"/>
    <x v="12"/>
    <n v="0"/>
    <x v="18"/>
    <s v="MatoGrosso"/>
    <n v="0"/>
    <n v="4900000"/>
    <n v="1.7483032046917215"/>
    <n v="8566685.7029894348"/>
  </r>
  <r>
    <s v="National Fund for Culture"/>
    <n v="711887"/>
    <s v="Rede de Pontos de Cultura do Estado de Pernambuco"/>
    <s v="Integrated Arts"/>
    <s v="Artes Integradas"/>
    <x v="1"/>
    <x v="12"/>
    <n v="0"/>
    <x v="4"/>
    <s v="Pernambuco"/>
    <n v="0"/>
    <n v="14500000"/>
    <n v="1.7483032046917215"/>
    <n v="25350396.468029961"/>
  </r>
  <r>
    <s v="National Fund for Culture"/>
    <n v="711856"/>
    <s v="Rede de Pontos de Cultura do Estado de Rondônia"/>
    <s v="Integrated Arts"/>
    <s v="Artes Integradas"/>
    <x v="1"/>
    <x v="12"/>
    <n v="0"/>
    <x v="23"/>
    <s v="Rondônia"/>
    <n v="0"/>
    <n v="3700000"/>
    <n v="1.7483032046917215"/>
    <n v="6468721.8573593693"/>
  </r>
  <r>
    <s v="National Fund for Culture"/>
    <n v="711877"/>
    <s v="REDE DE PONTOS DE CULTURA DO ESTADO DE SANTA CATARINA"/>
    <s v="Integrated Arts"/>
    <s v="Artes Integradas"/>
    <x v="1"/>
    <x v="12"/>
    <n v="0"/>
    <x v="22"/>
    <s v="SantaCatarina"/>
    <n v="0"/>
    <n v="7300000"/>
    <n v="1.7483032046917215"/>
    <n v="12762613.394249568"/>
  </r>
  <r>
    <s v="National Fund for Culture"/>
    <n v="83506"/>
    <s v="Rede de Pontos de Cultura do Estado do Acre."/>
    <s v="Integrated Arts"/>
    <s v="Artes Integradas"/>
    <x v="1"/>
    <x v="12"/>
    <n v="0"/>
    <x v="25"/>
    <s v="Acre"/>
    <n v="0"/>
    <n v="1900000"/>
    <n v="1.7483032046917215"/>
    <n v="3321776.088914271"/>
  </r>
  <r>
    <s v="National Fund for Culture"/>
    <n v="711885"/>
    <s v="Rede de pontos de cultura do estado do Amazonas."/>
    <s v="Integrated Arts"/>
    <s v="Artes Integradas"/>
    <x v="1"/>
    <x v="12"/>
    <n v="0"/>
    <x v="15"/>
    <s v="Amazonas"/>
    <n v="0"/>
    <n v="4900000"/>
    <n v="1.7483032046917215"/>
    <n v="8566685.7029894348"/>
  </r>
  <r>
    <s v="National Fund for Culture"/>
    <n v="711919"/>
    <s v="REDE DE PONTOS DECULTURA DO ESTADO DA PARAÍBA."/>
    <s v="Integrated Arts"/>
    <s v="Artes Integradas"/>
    <x v="1"/>
    <x v="12"/>
    <n v="0"/>
    <x v="8"/>
    <s v="Paraíba"/>
    <n v="0"/>
    <n v="2500000"/>
    <n v="1.7483032046917215"/>
    <n v="4370758.0117293037"/>
  </r>
  <r>
    <s v="National Fund for Culture"/>
    <n v="711969"/>
    <s v="REDE DE PONTOS DO ESTADO DE MINAS GERAIS."/>
    <s v="Integrated Arts"/>
    <s v="Artes Integradas"/>
    <x v="1"/>
    <x v="12"/>
    <n v="0"/>
    <x v="3"/>
    <s v="MinasGerais"/>
    <n v="0"/>
    <n v="12100000"/>
    <n v="1.7483032046917215"/>
    <n v="21154468.776769832"/>
  </r>
  <r>
    <s v="National Fund for Culture"/>
    <n v="711927"/>
    <s v="REDE DE PONTOS DO ESTADO DO PARÁ."/>
    <s v="Integrated Arts"/>
    <s v="Artes Integradas"/>
    <x v="1"/>
    <x v="12"/>
    <n v="0"/>
    <x v="11"/>
    <s v="Pará"/>
    <n v="0"/>
    <n v="7300000"/>
    <n v="1.7483032046917215"/>
    <n v="12762613.394249568"/>
  </r>
  <r>
    <s v="National Fund for Culture"/>
    <n v="711309"/>
    <s v="Rede Nordestina Audiovisual"/>
    <s v="Integrated Arts"/>
    <s v="Artes Integradas"/>
    <x v="1"/>
    <x v="12"/>
    <n v="0"/>
    <x v="8"/>
    <s v="Paraíba"/>
    <n v="0"/>
    <n v="300000"/>
    <n v="1.7483032046917215"/>
    <n v="524490.9614075165"/>
  </r>
  <r>
    <s v="National Fund for Culture"/>
    <n v="710186"/>
    <s v="Reforma da Biblioteca Pública "/>
    <s v="Cultural Heritage"/>
    <s v="História"/>
    <x v="1"/>
    <x v="12"/>
    <n v="0"/>
    <x v="9"/>
    <s v="Paraná"/>
    <n v="0"/>
    <n v="100000"/>
    <n v="1.7483032046917215"/>
    <n v="174830.32046917215"/>
  </r>
  <r>
    <s v="National Fund for Culture"/>
    <n v="64424"/>
    <s v="Reforma da Casa de Cultura"/>
    <s v="Integrated Arts"/>
    <s v="Equipamentos culturais multifuncionais"/>
    <x v="6"/>
    <x v="12"/>
    <n v="0"/>
    <x v="0"/>
    <s v="RioGrandedoSul"/>
    <n v="0"/>
    <n v="79948.33"/>
    <n v="1.7483032046917215"/>
    <n v="139773.9215487513"/>
  </r>
  <r>
    <s v="National Fund for Culture"/>
    <n v="68092"/>
    <s v="Reforma do Centro Cultural Raul Julglair"/>
    <s v="Integrated Arts"/>
    <s v="Equipamentos culturais multifuncionais"/>
    <x v="6"/>
    <x v="12"/>
    <n v="0"/>
    <x v="9"/>
    <s v="Paraná"/>
    <n v="0"/>
    <n v="97772.28"/>
    <n v="1.7483032046917215"/>
    <n v="170935.59045401632"/>
  </r>
  <r>
    <s v="National Fund for Culture"/>
    <n v="78549"/>
    <s v="Reforma, Ampliação e Aquisição de Equipamentos para Centro Cultural "/>
    <s v="Cultural Heritage"/>
    <s v="Arquitetônico"/>
    <x v="0"/>
    <x v="12"/>
    <n v="0"/>
    <x v="25"/>
    <s v="Acre"/>
    <n v="0"/>
    <n v="199994.64"/>
    <n v="1.7483032046917215"/>
    <n v="349651.27003316715"/>
  </r>
  <r>
    <s v="National Fund for Culture"/>
    <n v="710669"/>
    <s v="Renovação Instrumental da Sociedade Musical Carlos Gomes"/>
    <s v="Music"/>
    <s v="Música Instrumental"/>
    <x v="4"/>
    <x v="12"/>
    <n v="0"/>
    <x v="20"/>
    <s v="Alagoas"/>
    <n v="0"/>
    <n v="87678.22"/>
    <n v="1.7483032046917215"/>
    <n v="153288.11300766579"/>
  </r>
  <r>
    <s v="National Fund for Culture"/>
    <n v="710689"/>
    <s v="Renovação Instrumental e Aumento da Estrutura Física da Sede da Sociedade Musical Filarmônica Santa Cecília"/>
    <s v="Music"/>
    <s v="Música Erudita"/>
    <x v="0"/>
    <x v="12"/>
    <n v="0"/>
    <x v="20"/>
    <s v="Alagoas"/>
    <n v="0"/>
    <n v="101023.38"/>
    <n v="1.7483032046917215"/>
    <n v="176619.49900278958"/>
  </r>
  <r>
    <s v="National Fund for Culture"/>
    <n v="610851"/>
    <s v="Restauração de obras raras e modernização das instalações e serviços da biblioteca "/>
    <s v="Integrated Arts"/>
    <s v="Artes Integradas"/>
    <x v="1"/>
    <x v="12"/>
    <n v="0"/>
    <x v="21"/>
    <s v="Bahia"/>
    <n v="0"/>
    <n v="40179.89"/>
    <n v="1.7483032046917215"/>
    <n v="70246.630451160847"/>
  </r>
  <r>
    <s v="National Fund for Culture"/>
    <n v="78516"/>
    <s v="Restauração do Orgão da Catedral de Petrópolis"/>
    <s v="Cultural Heritage"/>
    <s v="História"/>
    <x v="1"/>
    <x v="12"/>
    <n v="0"/>
    <x v="5"/>
    <s v="RiodeJaneiro"/>
    <n v="0"/>
    <n v="322752"/>
    <n v="1.7483032046917215"/>
    <n v="564268.35592066252"/>
  </r>
  <r>
    <s v="National Fund for Culture"/>
    <n v="54415"/>
    <s v="Restauração do Prédio do Centro Cultural de Salinas João Costa e Praça de Eventos"/>
    <s v="Cultural Heritage"/>
    <s v="História"/>
    <x v="1"/>
    <x v="12"/>
    <n v="0"/>
    <x v="3"/>
    <s v="MinasGerais"/>
    <n v="0"/>
    <n v="181654.36"/>
    <n v="1.7483032046917215"/>
    <n v="317586.89973422367"/>
  </r>
  <r>
    <s v="National Fund for Culture"/>
    <n v="83035"/>
    <s v="Restinga Faz Parte."/>
    <s v="Integrated Arts"/>
    <s v="Artes Integradas"/>
    <x v="1"/>
    <x v="12"/>
    <n v="0"/>
    <x v="0"/>
    <s v="RioGrandedoSul"/>
    <n v="0"/>
    <n v="185000"/>
    <n v="1.7483032046917215"/>
    <n v="323436.09286796849"/>
  </r>
  <r>
    <s v="National Fund for Culture"/>
    <n v="62903"/>
    <s v="Retratos da Nossa  História"/>
    <s v="Visual Arts"/>
    <s v="Plásticas"/>
    <x v="2"/>
    <x v="12"/>
    <n v="0"/>
    <x v="0"/>
    <s v="RioGrandedoSul"/>
    <n v="0"/>
    <n v="11070.6"/>
    <n v="1.7483032046917215"/>
    <n v="19354.765457860172"/>
  </r>
  <r>
    <s v="National Fund for Culture"/>
    <n v="62892"/>
    <s v="Revitalização do Centro Cultural de Pomerode"/>
    <s v="Cultural Heritage"/>
    <s v="Arquitetônico"/>
    <x v="0"/>
    <x v="12"/>
    <n v="0"/>
    <x v="22"/>
    <s v="SantaCatarina"/>
    <n v="0"/>
    <n v="296026"/>
    <n v="1.7483032046917215"/>
    <n v="517543.20447207155"/>
  </r>
  <r>
    <s v="National Fund for Culture"/>
    <n v="78058"/>
    <s v="Sábado Mulher"/>
    <s v="Integrated Arts"/>
    <s v="Artes Integradas"/>
    <x v="1"/>
    <x v="12"/>
    <n v="0"/>
    <x v="1"/>
    <s v="DistritoFederal"/>
    <n v="0"/>
    <n v="254016.08"/>
    <n v="1.7483032046917215"/>
    <n v="444097.12670722866"/>
  </r>
  <r>
    <s v="National Fund for Culture"/>
    <n v="79886"/>
    <s v="Saldanha Rolim Canta vandré e Gonzagão, Dois Cantores e Uma Paixão: Brasil"/>
    <s v="Music"/>
    <s v="Música Popular"/>
    <x v="4"/>
    <x v="12"/>
    <n v="0"/>
    <x v="3"/>
    <s v="MinasGerais"/>
    <n v="0"/>
    <n v="146395"/>
    <n v="1.7483032046917215"/>
    <n v="255942.84765084457"/>
  </r>
  <r>
    <s v="National Fund for Culture"/>
    <n v="711300"/>
    <s v="Samambaia Canta e Dança Festival"/>
    <s v="Integrated Arts"/>
    <s v="Artes Integradas"/>
    <x v="1"/>
    <x v="12"/>
    <n v="0"/>
    <x v="1"/>
    <s v="DistritoFederal"/>
    <n v="0"/>
    <n v="84257.36"/>
    <n v="1.7483032046917215"/>
    <n v="147307.41250686406"/>
  </r>
  <r>
    <s v="National Fund for Culture"/>
    <n v="68132"/>
    <s v="Sapiens Circus - Amazônia "/>
    <s v="Integrated Arts"/>
    <s v="Artes Integradas"/>
    <x v="1"/>
    <x v="12"/>
    <n v="0"/>
    <x v="15"/>
    <s v="Amazonas"/>
    <n v="0"/>
    <n v="50000"/>
    <n v="1.7483032046917215"/>
    <n v="87415.160234586074"/>
  </r>
  <r>
    <s v="National Fund for Culture"/>
    <n v="72101"/>
    <s v="Segunda Etapa da Construção do Centro de Cultura e Convenções de Inhumas"/>
    <s v="Cultural Heritage"/>
    <s v="Arquitetônico"/>
    <x v="0"/>
    <x v="12"/>
    <n v="0"/>
    <x v="14"/>
    <s v="Goiás"/>
    <n v="0"/>
    <n v="500000"/>
    <n v="1.7483032046917215"/>
    <n v="874151.6023458608"/>
  </r>
  <r>
    <s v="National Fund for Culture"/>
    <n v="77662"/>
    <s v="Semente de Umarí- Percussão e Adereços Artesanais."/>
    <s v="Integrated Arts"/>
    <s v="Artes Integradas"/>
    <x v="1"/>
    <x v="12"/>
    <n v="0"/>
    <x v="11"/>
    <s v="Pará"/>
    <n v="0"/>
    <n v="70000"/>
    <n v="1.7483032046917215"/>
    <n v="122381.2243284205"/>
  </r>
  <r>
    <s v="National Fund for Culture"/>
    <n v="71470"/>
    <s v="Sementes das Artes Brasileiras."/>
    <s v="Integrated Arts"/>
    <s v="Artes Integradas"/>
    <x v="1"/>
    <x v="12"/>
    <n v="0"/>
    <x v="22"/>
    <s v="SantaCatarina"/>
    <n v="0"/>
    <n v="182000"/>
    <n v="1.7483032046917215"/>
    <n v="318191.18325389334"/>
  </r>
  <r>
    <s v="National Fund for Culture"/>
    <n v="79021"/>
    <s v="Sementes do Amanhã"/>
    <s v="Integrated Arts"/>
    <s v="Artes Integradas"/>
    <x v="1"/>
    <x v="12"/>
    <n v="0"/>
    <x v="9"/>
    <s v="Paraná"/>
    <n v="0"/>
    <n v="60000"/>
    <n v="1.7483032046917215"/>
    <n v="104898.19228150329"/>
  </r>
  <r>
    <s v="National Fund for Culture"/>
    <n v="712007"/>
    <s v="Seminario Circuito Em Construção "/>
    <s v="Audiovisual"/>
    <s v="Formação /Pesquisa/Informação"/>
    <x v="3"/>
    <x v="12"/>
    <n v="0"/>
    <x v="5"/>
    <s v="RiodeJaneiro"/>
    <n v="0"/>
    <n v="294550"/>
    <n v="1.7483032046917215"/>
    <n v="514962.70894194656"/>
  </r>
  <r>
    <s v="National Fund for Culture"/>
    <n v="711944"/>
    <s v="Seminário Juventude, Paz  e Integração"/>
    <s v="Audiovisual"/>
    <s v="Formação /Pesquisa/Informação"/>
    <x v="3"/>
    <x v="12"/>
    <n v="0"/>
    <x v="12"/>
    <s v="SãoPaulo"/>
    <n v="0"/>
    <n v="100000"/>
    <n v="1.7483032046917215"/>
    <n v="174830.32046917215"/>
  </r>
  <r>
    <s v="National Fund for Culture"/>
    <n v="710259"/>
    <s v="Seminário Permanente de Cinema e Audiovisual"/>
    <s v="Audiovisual"/>
    <s v="Formação /Pesquisa/Informação"/>
    <x v="3"/>
    <x v="12"/>
    <n v="0"/>
    <x v="21"/>
    <s v="Bahia"/>
    <n v="0"/>
    <n v="100000"/>
    <n v="1.7483032046917215"/>
    <n v="174830.32046917215"/>
  </r>
  <r>
    <s v="National Fund for Culture"/>
    <n v="75970"/>
    <s v="SEMINÉRIO FEDALA"/>
    <s v="Audiovisual"/>
    <s v="Formação /Pesquisa/Informação"/>
    <x v="3"/>
    <x v="12"/>
    <n v="0"/>
    <x v="12"/>
    <s v="SãoPaulo"/>
    <n v="0"/>
    <n v="30000"/>
    <n v="1.7483032046917215"/>
    <n v="52449.096140751644"/>
  </r>
  <r>
    <s v="National Fund for Culture"/>
    <n v="710778"/>
    <s v="Sempre Jovem Sexagenária"/>
    <s v="Integrated Arts"/>
    <s v="Artes Integradas"/>
    <x v="1"/>
    <x v="12"/>
    <n v="0"/>
    <x v="12"/>
    <s v="SãoPaulo"/>
    <n v="0"/>
    <n v="446394"/>
    <n v="1.7483032046917215"/>
    <n v="780432.06075515633"/>
  </r>
  <r>
    <s v="National Fund for Culture"/>
    <n v="77163"/>
    <s v="Sertão Cinema Cidadão."/>
    <s v="Integrated Arts"/>
    <s v="Artes Integradas"/>
    <x v="1"/>
    <x v="12"/>
    <n v="0"/>
    <x v="6"/>
    <s v="Ceará"/>
    <n v="0"/>
    <n v="185000"/>
    <n v="1.7483032046917215"/>
    <n v="323436.09286796849"/>
  </r>
  <r>
    <s v="National Fund for Culture"/>
    <n v="72077"/>
    <s v="Sindicato dos Empregados no Comércio de Irecê e Região."/>
    <s v="Integrated Arts"/>
    <s v="Artes Integradas"/>
    <x v="1"/>
    <x v="12"/>
    <n v="0"/>
    <x v="21"/>
    <s v="Bahia"/>
    <n v="0"/>
    <n v="180000"/>
    <n v="1.7483032046917215"/>
    <n v="314694.57684450987"/>
  </r>
  <r>
    <s v="National Fund for Culture"/>
    <n v="712015"/>
    <s v="Som em Cena."/>
    <s v="Integrated Arts"/>
    <s v="Artes Integradas"/>
    <x v="1"/>
    <x v="12"/>
    <n v="0"/>
    <x v="5"/>
    <s v="RiodeJaneiro"/>
    <n v="0"/>
    <n v="185000"/>
    <n v="1.7483032046917215"/>
    <n v="323436.09286796849"/>
  </r>
  <r>
    <s v="National Fund for Culture"/>
    <n v="710118"/>
    <s v="Somar Para Crescer"/>
    <s v="Integrated Arts"/>
    <s v="Artes Integradas"/>
    <x v="1"/>
    <x v="12"/>
    <n v="0"/>
    <x v="12"/>
    <s v="SãoPaulo"/>
    <n v="0"/>
    <n v="98950"/>
    <n v="1.7483032046917215"/>
    <n v="172994.60210424583"/>
  </r>
  <r>
    <s v="National Fund for Culture"/>
    <n v="72258"/>
    <s v="Taiko Ecos da Alma- Escola Carirtas."/>
    <s v="Integrated Arts"/>
    <s v="Artes Integradas"/>
    <x v="1"/>
    <x v="12"/>
    <n v="0"/>
    <x v="12"/>
    <s v="SãoPaulo"/>
    <n v="0"/>
    <n v="168209.22"/>
    <n v="1.7483032046917215"/>
    <n v="294080.71838469483"/>
  </r>
  <r>
    <s v="National Fund for Culture"/>
    <n v="78469"/>
    <s v="Teia Cultural"/>
    <s v="Integrated Arts"/>
    <s v="Artes Integradas"/>
    <x v="1"/>
    <x v="12"/>
    <n v="0"/>
    <x v="13"/>
    <s v="Amapá"/>
    <n v="0"/>
    <n v="1131318.1499999999"/>
    <n v="1.7483032046917215"/>
    <n v="1977887.1471709094"/>
  </r>
  <r>
    <s v="National Fund for Culture"/>
    <n v="83486"/>
    <s v="Tenda da Terceira Idade."/>
    <s v="Integrated Arts"/>
    <s v="Artes Integradas"/>
    <x v="1"/>
    <x v="12"/>
    <n v="0"/>
    <x v="12"/>
    <s v="SãoPaulo"/>
    <n v="0"/>
    <n v="154970"/>
    <n v="1.7483032046917215"/>
    <n v="270934.54763107607"/>
  </r>
  <r>
    <s v="National Fund for Culture"/>
    <n v="77287"/>
    <s v="Terrícolas e Terranteses 2"/>
    <s v="Integrated Arts"/>
    <s v="Artes Integradas"/>
    <x v="1"/>
    <x v="12"/>
    <n v="0"/>
    <x v="12"/>
    <s v="SãoPaulo"/>
    <n v="0"/>
    <n v="180000"/>
    <n v="1.7483032046917215"/>
    <n v="314694.57684450987"/>
  </r>
  <r>
    <s v="National Fund for Culture"/>
    <n v="73126"/>
    <s v="Todas as Idades"/>
    <s v="Integrated Arts"/>
    <s v="Artes Integradas"/>
    <x v="1"/>
    <x v="12"/>
    <n v="0"/>
    <x v="26"/>
    <s v="MatoGrossodoSul"/>
    <n v="0"/>
    <n v="185000"/>
    <n v="1.7483032046917215"/>
    <n v="323436.09286796849"/>
  </r>
  <r>
    <s v="National Fund for Culture"/>
    <n v="78493"/>
    <s v="Trem da Cultura"/>
    <s v="Integrated Arts"/>
    <s v="Artes Integradas"/>
    <x v="1"/>
    <x v="12"/>
    <n v="0"/>
    <x v="3"/>
    <s v="MinasGerais"/>
    <n v="0"/>
    <n v="185000"/>
    <n v="1.7483032046917215"/>
    <n v="323436.09286796849"/>
  </r>
  <r>
    <s v="National Fund for Culture"/>
    <n v="71626"/>
    <s v="TV- Murinho"/>
    <s v="Integrated Arts"/>
    <s v="Artes Integradas"/>
    <x v="1"/>
    <x v="12"/>
    <n v="0"/>
    <x v="3"/>
    <s v="MinasGerais"/>
    <n v="0"/>
    <n v="119800"/>
    <n v="1.7483032046917215"/>
    <n v="209446.72392206822"/>
  </r>
  <r>
    <s v="National Fund for Culture"/>
    <n v="76765"/>
    <s v="Um Canto para Martin Fierro - 9ª Edição"/>
    <s v="Integrated Arts"/>
    <s v="Artes Integradas"/>
    <x v="1"/>
    <x v="12"/>
    <n v="0"/>
    <x v="0"/>
    <s v="RioGrandedoSul"/>
    <n v="0"/>
    <n v="151775.44"/>
    <n v="1.7483032046917215"/>
    <n v="265349.48814549611"/>
  </r>
  <r>
    <s v="National Fund for Culture"/>
    <n v="710265"/>
    <s v="V Congresso do Fórum Brasileiro de Ensino de Cinema e Audiovisual"/>
    <s v="Audiovisual"/>
    <s v="Formação /Pesquisa/Informação"/>
    <x v="3"/>
    <x v="12"/>
    <n v="0"/>
    <x v="3"/>
    <s v="MinasGerais"/>
    <n v="0"/>
    <n v="57600"/>
    <n v="1.7483032046917215"/>
    <n v="100702.26459024315"/>
  </r>
  <r>
    <s v="National Fund for Culture"/>
    <n v="77408"/>
    <s v="V Curta Santos "/>
    <s v="Audiovisual"/>
    <s v="Formação /Pesquisa/Informação"/>
    <x v="3"/>
    <x v="12"/>
    <n v="0"/>
    <x v="12"/>
    <s v="SãoPaulo"/>
    <n v="0"/>
    <n v="150000"/>
    <n v="1.7483032046917215"/>
    <n v="262245.48070375825"/>
  </r>
  <r>
    <s v="National Fund for Culture"/>
    <n v="79713"/>
    <s v="VI Araribóia Cine - Festival de Niterói."/>
    <s v="Audiovisual"/>
    <s v="Formação /Pesquisa/Informação"/>
    <x v="3"/>
    <x v="12"/>
    <n v="0"/>
    <x v="5"/>
    <s v="RiodeJaneiro"/>
    <n v="0"/>
    <n v="40000"/>
    <n v="1.7483032046917215"/>
    <n v="69932.128187668859"/>
  </r>
  <r>
    <s v="National Fund for Culture"/>
    <n v="78054"/>
    <s v="VI Festival Internacional de Bonecos de Brasília/2007"/>
    <s v="Performing Arts"/>
    <s v="Teatro"/>
    <x v="0"/>
    <x v="12"/>
    <n v="0"/>
    <x v="1"/>
    <s v="DistritoFederal"/>
    <n v="0"/>
    <n v="100000"/>
    <n v="1.7483032046917215"/>
    <n v="174830.32046917215"/>
  </r>
  <r>
    <s v="National Fund for Culture"/>
    <n v="71874"/>
    <s v="Via Sacra no Morro da Capelinha-Planaltina/DF"/>
    <s v="Performing Arts"/>
    <s v="Teatro"/>
    <x v="0"/>
    <x v="12"/>
    <n v="0"/>
    <x v="1"/>
    <s v="DistritoFederal"/>
    <n v="0"/>
    <n v="120000"/>
    <n v="1.7483032046917215"/>
    <n v="209796.38456300658"/>
  </r>
  <r>
    <s v="National Fund for Culture"/>
    <n v="79795"/>
    <s v="VideoRadiografia Canais Comunitários do Brasil "/>
    <s v="Audiovisual"/>
    <s v="Formação /Pesquisa/Informação"/>
    <x v="3"/>
    <x v="12"/>
    <n v="0"/>
    <x v="12"/>
    <s v="SãoPaulo"/>
    <n v="0"/>
    <n v="50000"/>
    <n v="1.7483032046917215"/>
    <n v="87415.160234586074"/>
  </r>
  <r>
    <s v="National Fund for Culture"/>
    <n v="711607"/>
    <s v="Vila  Sésamo"/>
    <s v="Audiovisual"/>
    <s v="Formação /Pesquisa/Informação"/>
    <x v="3"/>
    <x v="12"/>
    <n v="0"/>
    <x v="12"/>
    <s v="SãoPaulo"/>
    <n v="0"/>
    <n v="1520281.96"/>
    <n v="1.7483032046917215"/>
    <n v="2657913.8227030113"/>
  </r>
  <r>
    <s v="National Fund for Culture"/>
    <n v="71886"/>
    <s v="Violeiros e baileiros da Alvorada."/>
    <s v="Integrated Arts"/>
    <s v="Artes Integradas"/>
    <x v="1"/>
    <x v="12"/>
    <n v="0"/>
    <x v="26"/>
    <s v="MatoGrossodoSul"/>
    <n v="0"/>
    <n v="179994.46"/>
    <n v="1.7483032046917215"/>
    <n v="314684.89124475588"/>
  </r>
  <r>
    <s v="National Fund for Culture"/>
    <n v="711202"/>
    <s v="Virilhas"/>
    <s v="Performing Arts"/>
    <s v="Teatro"/>
    <x v="0"/>
    <x v="12"/>
    <n v="0"/>
    <x v="6"/>
    <s v="Ceará"/>
    <n v="0"/>
    <n v="18429.77"/>
    <n v="1.7483032046917215"/>
    <n v="32220.825952731349"/>
  </r>
  <r>
    <s v="National Fund for Culture"/>
    <n v="76206"/>
    <s v="Workshop de Programação para TV Pública"/>
    <s v="Audiovisual"/>
    <s v="Formação /Pesquisa/Informação"/>
    <x v="3"/>
    <x v="12"/>
    <n v="0"/>
    <x v="21"/>
    <s v="Bahia"/>
    <n v="0"/>
    <n v="201399"/>
    <n v="1.7483032046917215"/>
    <n v="352106.51712170802"/>
  </r>
  <r>
    <s v="National Fund for Culture"/>
    <n v="74837"/>
    <s v="XXXIV JORNADA INTERNACIONAL DE CINEMA DA BAHIA"/>
    <s v="Audiovisual"/>
    <s v="Formação /Pesquisa/Informação"/>
    <x v="3"/>
    <x v="12"/>
    <n v="0"/>
    <x v="21"/>
    <s v="Bahia"/>
    <n v="0"/>
    <n v="110000"/>
    <n v="1.7483032046917215"/>
    <n v="192313.35251608936"/>
  </r>
  <r>
    <s v="National Fund for Culture"/>
    <n v="81394"/>
    <s v="Zeladores do Patrimônio Histórico e Cultural, artístico e Cultural"/>
    <s v="Integrated Arts"/>
    <s v="Artes Integradas"/>
    <x v="1"/>
    <x v="12"/>
    <n v="0"/>
    <x v="12"/>
    <s v="SãoPaulo"/>
    <n v="0"/>
    <n v="231250"/>
    <n v="1.7483032046917215"/>
    <n v="404295.11608496058"/>
  </r>
  <r>
    <s v="National Fund for Culture"/>
    <n v="71894"/>
    <s v=" Memória Viva Tietê."/>
    <s v="Integrated Arts"/>
    <s v="Artes Integradas"/>
    <x v="1"/>
    <x v="13"/>
    <n v="0"/>
    <x v="7"/>
    <s v="Sergipe"/>
    <n v="0"/>
    <n v="185000"/>
    <n v="1.6508576287825887"/>
    <n v="305408.66132477892"/>
  </r>
  <r>
    <s v="National Fund for Culture"/>
    <n v="86159"/>
    <s v="10 anos da fundacine - arte Integradas/cinema/música/artes plásticas"/>
    <s v="Audiovisual"/>
    <s v="Formação /Pesquisa/Informação"/>
    <x v="3"/>
    <x v="13"/>
    <n v="0"/>
    <x v="0"/>
    <s v="RioGrandedoSul"/>
    <n v="0"/>
    <n v="120000"/>
    <n v="1.6508576287825887"/>
    <n v="198102.91545391065"/>
  </r>
  <r>
    <s v="National Fund for Culture"/>
    <n v="84343"/>
    <s v="10 Anos Fundacine - Programação Cultural"/>
    <s v="Audiovisual"/>
    <s v="Formação /Pesquisa/Informação"/>
    <x v="3"/>
    <x v="13"/>
    <n v="0"/>
    <x v="0"/>
    <s v="RioGrandedoSul"/>
    <n v="0"/>
    <n v="97873"/>
    <n v="1.6508576287825887"/>
    <n v="161574.3887018383"/>
  </r>
  <r>
    <s v="National Fund for Culture"/>
    <n v="810481"/>
    <s v="12º Seminário de Cinema Brasileiro: Idéias e Perspectivas"/>
    <s v="Audiovisual"/>
    <s v="Formação /Pesquisa/Informação"/>
    <x v="3"/>
    <x v="13"/>
    <n v="0"/>
    <x v="3"/>
    <s v="MinasGerais"/>
    <n v="0"/>
    <n v="50000"/>
    <n v="1.6508576287825887"/>
    <n v="82542.881439129429"/>
  </r>
  <r>
    <s v="National Fund for Culture"/>
    <n v="82863"/>
    <s v="13º Festival Brasileiro de Cinema Universitário"/>
    <s v="Audiovisual"/>
    <s v="Formação /Pesquisa/Informação"/>
    <x v="3"/>
    <x v="13"/>
    <n v="0"/>
    <x v="5"/>
    <s v="RiodeJaneiro"/>
    <n v="0"/>
    <n v="75000"/>
    <n v="1.6508576287825887"/>
    <n v="123814.32215869415"/>
  </r>
  <r>
    <s v="National Fund for Culture"/>
    <n v="83728"/>
    <s v="15º Vitória Cine - Vídeo - 12 º Mostra Competitiva Nacional"/>
    <s v="Audiovisual"/>
    <s v="Formação /Pesquisa/Informação"/>
    <x v="3"/>
    <x v="13"/>
    <n v="0"/>
    <x v="16"/>
    <s v="EspíritoSanto"/>
    <n v="0"/>
    <n v="75000"/>
    <n v="1.6508576287825887"/>
    <n v="123814.32215869415"/>
  </r>
  <r>
    <s v="National Fund for Culture"/>
    <n v="83622"/>
    <s v="18° ENCA - Encontro Nacional de Capoeira - Brasilia - 2008 - (18º) - EMENDA PARLAMENTAR"/>
    <s v="Integrated Arts"/>
    <s v="Artes Integradas"/>
    <x v="1"/>
    <x v="13"/>
    <n v="0"/>
    <x v="1"/>
    <s v="DistritoFederal"/>
    <n v="0"/>
    <n v="50000"/>
    <n v="1.6508576287825887"/>
    <n v="82542.881439129429"/>
  </r>
  <r>
    <s v="National Fund for Culture"/>
    <n v="83591"/>
    <s v="1º Seminário e Fórum do Documentário Latino Americano no CINESUL"/>
    <s v="Audiovisual"/>
    <s v="Formação /Pesquisa/Informação"/>
    <x v="3"/>
    <x v="13"/>
    <n v="0"/>
    <x v="5"/>
    <s v="RiodeJaneiro"/>
    <n v="0"/>
    <n v="70000"/>
    <n v="1.6508576287825887"/>
    <n v="115560.03401478121"/>
  </r>
  <r>
    <s v="National Fund for Culture"/>
    <n v="83600"/>
    <s v="2° edição do livro Athos Bulcão"/>
    <s v="Humanities"/>
    <s v="Edição de Livros"/>
    <x v="4"/>
    <x v="13"/>
    <n v="0"/>
    <x v="1"/>
    <s v="DistritoFederal"/>
    <n v="0"/>
    <n v="313419"/>
    <n v="1.6508576287825887"/>
    <n v="517410.14715541014"/>
  </r>
  <r>
    <s v="National Fund for Culture"/>
    <n v="87664"/>
    <s v="27ª Jornada Nacional de Cineclubes"/>
    <s v="Audiovisual"/>
    <s v="Formação /Pesquisa/Informação"/>
    <x v="3"/>
    <x v="13"/>
    <n v="0"/>
    <x v="16"/>
    <s v="EspíritoSanto"/>
    <n v="0"/>
    <n v="150000"/>
    <n v="1.6508576287825887"/>
    <n v="247628.6443173883"/>
  </r>
  <r>
    <s v="National Fund for Culture"/>
    <n v="83379"/>
    <s v="31º Festival Guarnice de Cinema"/>
    <s v="Audiovisual"/>
    <s v="Formação /Pesquisa/Informação"/>
    <x v="3"/>
    <x v="13"/>
    <n v="0"/>
    <x v="17"/>
    <s v="Maranhão"/>
    <n v="0"/>
    <n v="75000"/>
    <n v="1.6508576287825887"/>
    <n v="123814.32215869415"/>
  </r>
  <r>
    <s v="National Fund for Culture"/>
    <n v="86877"/>
    <s v="3º Encontro Nacional de Arquivo de Imagens em Movimento"/>
    <s v="Audiovisual"/>
    <s v="Formação /Pesquisa/Informação"/>
    <x v="3"/>
    <x v="13"/>
    <n v="0"/>
    <x v="3"/>
    <s v="MinasGerais"/>
    <n v="0"/>
    <n v="75000"/>
    <n v="1.6508576287825887"/>
    <n v="123814.32215869415"/>
  </r>
  <r>
    <s v="National Fund for Culture"/>
    <n v="83377"/>
    <s v="3º Festival de Música Popular de Santa Maria"/>
    <s v="Music"/>
    <s v="Música Popular"/>
    <x v="4"/>
    <x v="13"/>
    <n v="0"/>
    <x v="1"/>
    <s v="DistritoFederal"/>
    <n v="0"/>
    <n v="92790"/>
    <n v="1.6508576287825887"/>
    <n v="153183.07937473641"/>
  </r>
  <r>
    <s v="National Fund for Culture"/>
    <n v="87072"/>
    <s v="3º Granimado - Festival de Animação de Gramado"/>
    <s v="Audiovisual"/>
    <s v="Formação /Pesquisa/Informação"/>
    <x v="3"/>
    <x v="13"/>
    <n v="0"/>
    <x v="0"/>
    <s v="RioGrandedoSul"/>
    <n v="0"/>
    <n v="25000"/>
    <n v="1.6508576287825887"/>
    <n v="41271.440719564715"/>
  </r>
  <r>
    <s v="National Fund for Culture"/>
    <n v="810199"/>
    <s v="4º FESTIVAL DE ATIBAIA - INTERNACIONAL DO AUDIOVISUAL 2009"/>
    <s v="Audiovisual"/>
    <s v="Formação /Pesquisa/Informação"/>
    <x v="3"/>
    <x v="13"/>
    <n v="0"/>
    <x v="12"/>
    <s v="SãoPaulo"/>
    <n v="0"/>
    <n v="96000"/>
    <n v="1.6508576287825887"/>
    <n v="158482.33236312852"/>
  </r>
  <r>
    <s v="National Fund for Culture"/>
    <n v="83597"/>
    <s v="4º Festival de Música Popular de Samambaia"/>
    <s v="Music"/>
    <s v="Música Popular"/>
    <x v="4"/>
    <x v="13"/>
    <n v="0"/>
    <x v="1"/>
    <s v="DistritoFederal"/>
    <n v="0"/>
    <n v="100000"/>
    <n v="1.6508576287825887"/>
    <n v="165085.76287825886"/>
  </r>
  <r>
    <s v="National Fund for Culture"/>
    <n v="83510"/>
    <s v="5º Tempo Glauber"/>
    <s v="Audiovisual"/>
    <s v="Formação /Pesquisa/Informação"/>
    <x v="3"/>
    <x v="13"/>
    <n v="0"/>
    <x v="5"/>
    <s v="RiodeJaneiro"/>
    <n v="0"/>
    <n v="100000"/>
    <n v="1.6508576287825887"/>
    <n v="165085.76287825886"/>
  </r>
  <r>
    <s v="National Fund for Culture"/>
    <n v="85193"/>
    <s v="6ª  Etapa do Teatro da Casa da Cultura"/>
    <s v="Cultural Heritage"/>
    <s v="Arquitetônico"/>
    <x v="0"/>
    <x v="13"/>
    <n v="0"/>
    <x v="9"/>
    <s v="Paraná"/>
    <n v="0"/>
    <n v="500000"/>
    <n v="1.6508576287825887"/>
    <n v="825428.81439129438"/>
  </r>
  <r>
    <s v="National Fund for Culture"/>
    <n v="88072"/>
    <s v="7º NOIA - Festival Brasileiro do Audiovisual Universitário"/>
    <s v="Audiovisual"/>
    <s v="Formação /Pesquisa/Informação"/>
    <x v="3"/>
    <x v="13"/>
    <n v="0"/>
    <x v="6"/>
    <s v="Ceará"/>
    <n v="0"/>
    <n v="25000"/>
    <n v="1.6508576287825887"/>
    <n v="41271.440719564715"/>
  </r>
  <r>
    <s v="National Fund for Culture"/>
    <n v="84555"/>
    <s v="8º  Festival de Cinema Brasileiro  Em Israel"/>
    <s v="Audiovisual"/>
    <s v="Formação /Pesquisa/Informação"/>
    <x v="3"/>
    <x v="13"/>
    <n v="0"/>
    <x v="12"/>
    <s v="SãoPaulo"/>
    <n v="0"/>
    <n v="100000"/>
    <n v="1.6508576287825887"/>
    <n v="165085.76287825886"/>
  </r>
  <r>
    <s v="National Fund for Culture"/>
    <n v="80897"/>
    <s v="8º Conferência Internacional do Documentário "/>
    <s v="Audiovisual"/>
    <s v="Formação /Pesquisa/Informação"/>
    <x v="3"/>
    <x v="13"/>
    <n v="0"/>
    <x v="12"/>
    <s v="SãoPaulo"/>
    <n v="0"/>
    <n v="30000"/>
    <n v="1.6508576287825887"/>
    <n v="49525.728863477663"/>
  </r>
  <r>
    <s v="National Fund for Culture"/>
    <n v="83532"/>
    <s v="8º Goiânia Mostra Curtas"/>
    <s v="Audiovisual"/>
    <s v="Formação /Pesquisa/Informação"/>
    <x v="3"/>
    <x v="13"/>
    <n v="0"/>
    <x v="14"/>
    <s v="Goiás"/>
    <n v="0"/>
    <n v="50000"/>
    <n v="1.6508576287825887"/>
    <n v="82542.881439129429"/>
  </r>
  <r>
    <s v="National Fund for Culture"/>
    <n v="83611"/>
    <s v="A formação audiovisual no fortalecer da cultura da terra "/>
    <s v="Audiovisual"/>
    <s v="Formação /Pesquisa/Informação"/>
    <x v="3"/>
    <x v="13"/>
    <n v="0"/>
    <x v="1"/>
    <s v="DistritoFederal"/>
    <n v="0"/>
    <n v="75000"/>
    <n v="1.6508576287825887"/>
    <n v="123814.32215869415"/>
  </r>
  <r>
    <s v="National Fund for Culture"/>
    <n v="85046"/>
    <s v="A Grande Berimbalada do Meio do Mundo"/>
    <s v="Performing Arts"/>
    <s v="Dança"/>
    <x v="3"/>
    <x v="13"/>
    <n v="0"/>
    <x v="13"/>
    <s v="Amapá"/>
    <n v="0"/>
    <n v="335420"/>
    <n v="1.6508576287825887"/>
    <n v="553730.66584625584"/>
  </r>
  <r>
    <s v="National Fund for Culture"/>
    <n v="88402"/>
    <s v="Abertura e Manutenção de Pólos do Projeto Guri"/>
    <s v="Integrated Arts"/>
    <s v="Artes Integradas"/>
    <x v="1"/>
    <x v="13"/>
    <n v="0"/>
    <x v="12"/>
    <s v="SãoPaulo"/>
    <n v="0"/>
    <n v="3050000"/>
    <n v="1.6508576287825887"/>
    <n v="5035115.7677868959"/>
  </r>
  <r>
    <s v="National Fund for Culture"/>
    <n v="82887"/>
    <s v="Ação Arrumação Caravana da Cidadania"/>
    <s v="Integrated Arts"/>
    <s v="Artes Integradas"/>
    <x v="1"/>
    <x v="13"/>
    <n v="0"/>
    <x v="3"/>
    <s v="MinasGerais"/>
    <n v="0"/>
    <n v="1592523"/>
    <n v="1.6508576287825887"/>
    <n v="2629028.7435617344"/>
  </r>
  <r>
    <s v="National Fund for Culture"/>
    <n v="810524"/>
    <s v="Acenda Uma Vela  IV "/>
    <s v="Audiovisual"/>
    <s v="Formação /Pesquisa/Informação"/>
    <x v="3"/>
    <x v="13"/>
    <n v="0"/>
    <x v="20"/>
    <s v="Alagoas"/>
    <n v="0"/>
    <n v="50000"/>
    <n v="1.6508576287825887"/>
    <n v="82542.881439129429"/>
  </r>
  <r>
    <s v="National Fund for Culture"/>
    <n v="711642"/>
    <s v="Acervo da Biblioteca Tude de Souza"/>
    <s v="Humanities"/>
    <s v="Acervo Bibliográfico"/>
    <x v="0"/>
    <x v="13"/>
    <n v="0"/>
    <x v="5"/>
    <s v="RiodeJaneiro"/>
    <n v="0"/>
    <n v="169727.2"/>
    <n v="1.6508576287825887"/>
    <n v="280195.44293190818"/>
  </r>
  <r>
    <s v="National Fund for Culture"/>
    <n v="86749"/>
    <s v="Adequação do Museu de Arte e da Casa de Cultura do Município de Santa Maria/RS"/>
    <s v="Cultural Heritage"/>
    <s v="Arquitetônico"/>
    <x v="0"/>
    <x v="13"/>
    <n v="0"/>
    <x v="0"/>
    <s v="RioGrandedoSul"/>
    <n v="0"/>
    <n v="199996.23"/>
    <n v="1.6508576287825887"/>
    <n v="330165.30202325725"/>
  </r>
  <r>
    <s v="National Fund for Culture"/>
    <n v="83541"/>
    <s v="Afroficinas Trimestrais"/>
    <s v="Integrated Arts"/>
    <s v="Artes Integradas"/>
    <x v="1"/>
    <x v="13"/>
    <n v="0"/>
    <x v="1"/>
    <s v="DistritoFederal"/>
    <n v="0"/>
    <n v="50000"/>
    <n v="1.6508576287825887"/>
    <n v="82542.881439129429"/>
  </r>
  <r>
    <s v="National Fund for Culture"/>
    <n v="72012"/>
    <s v="Aldeia TaboKaGrande-Um Mundo de Arte Mitos e Lendas."/>
    <s v="Integrated Arts"/>
    <s v="Artes Integradas"/>
    <x v="1"/>
    <x v="13"/>
    <n v="0"/>
    <x v="2"/>
    <s v="Tocantins"/>
    <n v="0"/>
    <n v="185000"/>
    <n v="1.6508576287825887"/>
    <n v="305408.66132477892"/>
  </r>
  <r>
    <s v="National Fund for Culture"/>
    <n v="77305"/>
    <s v="Anjos da Caatinga"/>
    <s v="Integrated Arts"/>
    <s v="Artes Integradas"/>
    <x v="1"/>
    <x v="13"/>
    <n v="0"/>
    <x v="8"/>
    <s v="Paraíba"/>
    <n v="0"/>
    <n v="185000"/>
    <n v="1.6508576287825887"/>
    <n v="305408.66132477892"/>
  </r>
  <r>
    <s v="National Fund for Culture"/>
    <n v="84905"/>
    <s v="Aperfeiçoamento para as Escolas e Resgate da História do Teatro Carlos Gomes"/>
    <s v="Integrated Arts"/>
    <s v="Artes Integradas"/>
    <x v="1"/>
    <x v="13"/>
    <n v="0"/>
    <x v="22"/>
    <s v="SantaCatarina"/>
    <n v="0"/>
    <n v="150000"/>
    <n v="1.6508576287825887"/>
    <n v="247628.6443173883"/>
  </r>
  <r>
    <s v="National Fund for Culture"/>
    <n v="82067"/>
    <s v="Apoio a Lista de Debates Sobre Cinema Brasileiro - 2008"/>
    <s v="Audiovisual"/>
    <s v="Formação /Pesquisa/Informação"/>
    <x v="3"/>
    <x v="13"/>
    <n v="0"/>
    <x v="5"/>
    <s v="RiodeJaneiro"/>
    <n v="0"/>
    <n v="70000"/>
    <n v="1.6508576287825887"/>
    <n v="115560.03401478121"/>
  </r>
  <r>
    <s v="National Fund for Culture"/>
    <n v="85152"/>
    <s v="Apoio à Produção e Circulação Cultural em Alagoas "/>
    <s v="Integrated Arts"/>
    <s v="Artes Integradas"/>
    <x v="1"/>
    <x v="13"/>
    <n v="0"/>
    <x v="20"/>
    <s v="Alagoas"/>
    <n v="0"/>
    <n v="100000"/>
    <n v="1.6508576287825887"/>
    <n v="165085.76287825886"/>
  </r>
  <r>
    <s v="National Fund for Culture"/>
    <n v="810658"/>
    <s v="Apoio Logístico ao Filme Tainá 3"/>
    <s v="Audiovisual"/>
    <s v="Formação /Pesquisa/Informação"/>
    <x v="3"/>
    <x v="13"/>
    <n v="0"/>
    <x v="13"/>
    <s v="Amapá"/>
    <n v="0"/>
    <n v="1800000"/>
    <n v="1.6508576287825887"/>
    <n v="2971543.7318086596"/>
  </r>
  <r>
    <s v="National Fund for Culture"/>
    <n v="82872"/>
    <s v="Aquisição de Equipamentos e Material Permantente"/>
    <s v="Integrated Arts"/>
    <s v="Artes Integradas"/>
    <x v="1"/>
    <x v="13"/>
    <n v="0"/>
    <x v="2"/>
    <s v="Tocantins"/>
    <n v="0"/>
    <n v="141195.20000000001"/>
    <n v="1.6508576287825887"/>
    <n v="233093.17306748338"/>
  </r>
  <r>
    <s v="National Fund for Culture"/>
    <n v="81470"/>
    <s v="Aquisição de Equipamentos para a Casa da Cultura de Planaltina do Paraná"/>
    <s v="Integrated Arts"/>
    <s v="Equipamentos culturais multifuncionais"/>
    <x v="6"/>
    <x v="13"/>
    <n v="0"/>
    <x v="9"/>
    <s v="Paraná"/>
    <n v="0"/>
    <n v="100000"/>
    <n v="1.6508576287825887"/>
    <n v="165085.76287825886"/>
  </r>
  <r>
    <s v="National Fund for Culture"/>
    <n v="84537"/>
    <s v="Aquisição de Instrumentos Musicais para a Filamônica Nossa Senhora da Conceição"/>
    <s v="Music"/>
    <s v="Música Instrumental"/>
    <x v="4"/>
    <x v="13"/>
    <n v="0"/>
    <x v="7"/>
    <s v="Sergipe"/>
    <n v="0"/>
    <n v="148405"/>
    <n v="1.6508576287825887"/>
    <n v="244995.52639948006"/>
  </r>
  <r>
    <s v="National Fund for Culture"/>
    <n v="85697"/>
    <s v="Arte da Paz"/>
    <s v="Music"/>
    <s v="Música Popular"/>
    <x v="4"/>
    <x v="13"/>
    <n v="0"/>
    <x v="9"/>
    <s v="Paraná"/>
    <n v="0"/>
    <n v="128398.16"/>
    <n v="1.6508576287825887"/>
    <n v="211967.08195764743"/>
  </r>
  <r>
    <s v="National Fund for Culture"/>
    <n v="84294"/>
    <s v="Arte e Cidadania"/>
    <s v="Integrated Arts"/>
    <s v="Artes Integradas"/>
    <x v="1"/>
    <x v="13"/>
    <n v="0"/>
    <x v="1"/>
    <s v="DistritoFederal"/>
    <n v="0"/>
    <n v="50000"/>
    <n v="1.6508576287825887"/>
    <n v="82542.881439129429"/>
  </r>
  <r>
    <s v="National Fund for Culture"/>
    <n v="71635"/>
    <s v="Artes e Tecnologia Direcionada para o Cinema de Desenho Animado"/>
    <s v="Integrated Arts"/>
    <s v="Artes Integradas"/>
    <x v="1"/>
    <x v="13"/>
    <n v="0"/>
    <x v="6"/>
    <s v="Ceará"/>
    <n v="0"/>
    <n v="185000"/>
    <n v="1.6508576287825887"/>
    <n v="305408.66132477892"/>
  </r>
  <r>
    <s v="National Fund for Culture"/>
    <n v="86653"/>
    <s v="Atividades Culturais e Artísticas da UNE 2009"/>
    <s v="Integrated Arts"/>
    <s v="Artes Integradas"/>
    <x v="1"/>
    <x v="13"/>
    <n v="0"/>
    <x v="12"/>
    <s v="SãoPaulo"/>
    <n v="0"/>
    <n v="1459116"/>
    <n v="1.6508576287825887"/>
    <n v="2408792.7798787355"/>
  </r>
  <r>
    <s v="National Fund for Culture"/>
    <n v="83481"/>
    <s v="Atividades Paralelas da VII Mostra de Cinema Infantil de Florianópois "/>
    <s v="Audiovisual"/>
    <s v="Formação /Pesquisa/Informação"/>
    <x v="3"/>
    <x v="13"/>
    <n v="0"/>
    <x v="22"/>
    <s v="SantaCatarina"/>
    <n v="0"/>
    <n v="25000"/>
    <n v="1.6508576287825887"/>
    <n v="41271.440719564715"/>
  </r>
  <r>
    <s v="National Fund for Culture"/>
    <n v="83638"/>
    <s v="Balaio Cultural"/>
    <s v="Integrated Arts"/>
    <s v="Artes Integradas"/>
    <x v="1"/>
    <x v="13"/>
    <n v="0"/>
    <x v="19"/>
    <s v="RioGrandedoNorte"/>
    <n v="0"/>
    <n v="150000"/>
    <n v="1.6508576287825887"/>
    <n v="247628.6443173883"/>
  </r>
  <r>
    <s v="National Fund for Culture"/>
    <n v="86905"/>
    <s v="Barração Menino de Ceilândia"/>
    <s v="Integrated Arts"/>
    <s v="Artes Integradas"/>
    <x v="1"/>
    <x v="13"/>
    <n v="0"/>
    <x v="1"/>
    <s v="DistritoFederal"/>
    <n v="0"/>
    <n v="62500"/>
    <n v="1.6508576287825887"/>
    <n v="103178.6017989118"/>
  </r>
  <r>
    <s v="National Fund for Culture"/>
    <n v="84207"/>
    <s v="Bazerra de Menezes - Pós - Produção e Finalização"/>
    <s v="Audiovisual"/>
    <s v="Produção Cinematográfica"/>
    <x v="2"/>
    <x v="13"/>
    <n v="0"/>
    <x v="6"/>
    <s v="Ceará"/>
    <n v="0"/>
    <n v="300000"/>
    <n v="1.6508576287825887"/>
    <n v="495257.2886347766"/>
  </r>
  <r>
    <s v="National Fund for Culture"/>
    <n v="77165"/>
    <s v="Beabá Audiovisual."/>
    <s v="Integrated Arts"/>
    <s v="Artes Integradas"/>
    <x v="1"/>
    <x v="13"/>
    <n v="0"/>
    <x v="3"/>
    <s v="MinasGerais"/>
    <n v="0"/>
    <n v="183800"/>
    <n v="1.6508576287825887"/>
    <n v="303427.63217023981"/>
  </r>
  <r>
    <s v="National Fund for Culture"/>
    <n v="88495"/>
    <s v="Bem -Te-Vi- Ver bem e ser bem Visto."/>
    <s v="Integrated Arts"/>
    <s v="Artes Integradas"/>
    <x v="1"/>
    <x v="13"/>
    <n v="0"/>
    <x v="12"/>
    <s v="SãoPaulo"/>
    <n v="0"/>
    <n v="350000"/>
    <n v="1.6508576287825887"/>
    <n v="577800.17007390608"/>
  </r>
  <r>
    <s v="National Fund for Culture"/>
    <n v="91587"/>
    <s v="BR GAMES - Termo de Parceria"/>
    <s v="Audiovisual"/>
    <s v="Formação /Pesquisa/Informação"/>
    <x v="3"/>
    <x v="13"/>
    <n v="0"/>
    <x v="12"/>
    <s v="SãoPaulo"/>
    <n v="0"/>
    <n v="1074000"/>
    <n v="1.6508576287825887"/>
    <n v="1773021.0933125003"/>
  </r>
  <r>
    <s v="National Fund for Culture"/>
    <n v="85377"/>
    <s v="Brincando como Antigamente: Jogos e Brincadeiras Tradicionais"/>
    <s v="Integrated Arts"/>
    <s v="Artes Integradas"/>
    <x v="1"/>
    <x v="13"/>
    <n v="0"/>
    <x v="25"/>
    <s v="Acre"/>
    <n v="0"/>
    <n v="173740"/>
    <n v="1.6508576287825887"/>
    <n v="286820.00442468695"/>
  </r>
  <r>
    <s v="National Fund for Culture"/>
    <n v="82893"/>
    <s v="Cante, Dance e Encante"/>
    <s v="Integrated Arts"/>
    <s v="Artes Integradas"/>
    <x v="1"/>
    <x v="13"/>
    <n v="0"/>
    <x v="3"/>
    <s v="MinasGerais"/>
    <n v="0"/>
    <n v="525538.13"/>
    <n v="1.6508576287825887"/>
    <n v="867588.63112663582"/>
  </r>
  <r>
    <s v="National Fund for Culture"/>
    <n v="82891"/>
    <s v="Canto Coral com Inclusão Social"/>
    <s v="Music"/>
    <s v="Música Erudita"/>
    <x v="0"/>
    <x v="13"/>
    <n v="0"/>
    <x v="5"/>
    <s v="RiodeJaneiro"/>
    <n v="0"/>
    <n v="120376"/>
    <n v="1.6508576287825887"/>
    <n v="198723.63792233288"/>
  </r>
  <r>
    <s v="National Fund for Culture"/>
    <n v="83420"/>
    <s v="Canto e MÃºsica Para Todos"/>
    <s v="Music"/>
    <s v="Música Popular"/>
    <x v="4"/>
    <x v="13"/>
    <n v="0"/>
    <x v="3"/>
    <s v="MinasGerais"/>
    <n v="0"/>
    <n v="124800"/>
    <n v="1.6508576287825887"/>
    <n v="206027.03207206706"/>
  </r>
  <r>
    <s v="National Fund for Culture"/>
    <n v="810137"/>
    <s v="Capacitação em Projetos Culturais para Grupos GLBT Brasileiros."/>
    <s v="Integrated Arts"/>
    <s v="Artes Integradas"/>
    <x v="1"/>
    <x v="13"/>
    <n v="0"/>
    <x v="0"/>
    <s v="RioGrandedoSul"/>
    <n v="0"/>
    <n v="240000"/>
    <n v="1.6508576287825887"/>
    <n v="396205.83090782131"/>
  </r>
  <r>
    <s v="National Fund for Culture"/>
    <n v="85329"/>
    <s v="Capim Dourado - Trançando a Tradição"/>
    <s v="Integrated Arts"/>
    <s v="Cultura Popular"/>
    <x v="3"/>
    <x v="13"/>
    <n v="0"/>
    <x v="2"/>
    <s v="Tocantins"/>
    <n v="0"/>
    <n v="142100"/>
    <n v="1.6508576287825887"/>
    <n v="234586.86905000586"/>
  </r>
  <r>
    <s v="National Fund for Culture"/>
    <n v="84082"/>
    <s v="Caravana Diferente"/>
    <s v="Integrated Arts"/>
    <s v="Artes Integradas"/>
    <x v="1"/>
    <x v="13"/>
    <n v="0"/>
    <x v="3"/>
    <s v="MinasGerais"/>
    <n v="0"/>
    <n v="14368.8"/>
    <n v="1.6508576287825887"/>
    <n v="23720.843096451259"/>
  </r>
  <r>
    <s v="National Fund for Culture"/>
    <n v="87276"/>
    <s v="Casa de Cultura de Paranã"/>
    <s v="Integrated Arts"/>
    <s v="Equipamentos culturais multifuncionais"/>
    <x v="6"/>
    <x v="13"/>
    <n v="0"/>
    <x v="2"/>
    <s v="Tocantins"/>
    <n v="0"/>
    <n v="200000"/>
    <n v="1.6508576287825887"/>
    <n v="330171.52575651772"/>
  </r>
  <r>
    <s v="National Fund for Culture"/>
    <n v="84486"/>
    <s v="Centenário Josué de Castro - Seminário Internacional: &quot;Os Desafios Conteporâneos da Obra de Josué de Castro&quot;"/>
    <s v="Integrated Arts"/>
    <s v="Artes Integradas"/>
    <x v="1"/>
    <x v="13"/>
    <n v="0"/>
    <x v="4"/>
    <s v="Pernambuco"/>
    <n v="0"/>
    <n v="149603.01999999999"/>
    <n v="1.6508576287825887"/>
    <n v="246973.28685591416"/>
  </r>
  <r>
    <s v="National Fund for Culture"/>
    <n v="71900"/>
    <s v="Centr de Referência do Jongo Pinheral."/>
    <s v="Integrated Arts"/>
    <s v="Artes Integradas"/>
    <x v="1"/>
    <x v="13"/>
    <n v="0"/>
    <x v="5"/>
    <s v="RiodeJaneiro"/>
    <n v="0"/>
    <n v="185000"/>
    <n v="1.6508576287825887"/>
    <n v="305408.66132477892"/>
  </r>
  <r>
    <s v="National Fund for Culture"/>
    <n v="77197"/>
    <s v="Centro Cultural Armazém do Circo"/>
    <s v="Integrated Arts"/>
    <s v="Artes Integradas"/>
    <x v="1"/>
    <x v="13"/>
    <n v="0"/>
    <x v="20"/>
    <s v="Alagoas"/>
    <n v="0"/>
    <n v="185000"/>
    <n v="1.6508576287825887"/>
    <n v="305408.66132477892"/>
  </r>
  <r>
    <s v="National Fund for Culture"/>
    <n v="81319"/>
    <s v="Centro Cultural de Rondinha"/>
    <s v="Integrated Arts"/>
    <s v="Equipamentos culturais multifuncionais"/>
    <x v="6"/>
    <x v="13"/>
    <n v="0"/>
    <x v="0"/>
    <s v="RioGrandedoSul"/>
    <n v="0"/>
    <n v="297210.93"/>
    <n v="1.6508576287825887"/>
    <n v="490652.93114806793"/>
  </r>
  <r>
    <s v="National Fund for Culture"/>
    <n v="83257"/>
    <s v="Centro Cultural Dom Agostinho José Sartori"/>
    <s v="Cultural Heritage"/>
    <s v="Arquitetônico"/>
    <x v="0"/>
    <x v="13"/>
    <n v="0"/>
    <x v="9"/>
    <s v="Paraná"/>
    <n v="0"/>
    <n v="1000000"/>
    <n v="1.6508576287825887"/>
    <n v="1650857.6287825888"/>
  </r>
  <r>
    <s v="National Fund for Culture"/>
    <n v="85236"/>
    <s v="Centro de Tradições Gaúchas - Sede Cultural Tradicionalista"/>
    <s v="Integrated Arts"/>
    <s v="Equipamentos culturais multifuncionais"/>
    <x v="6"/>
    <x v="13"/>
    <n v="0"/>
    <x v="0"/>
    <s v="RioGrandedoSul"/>
    <n v="0"/>
    <n v="100000"/>
    <n v="1.6508576287825887"/>
    <n v="165085.76287825886"/>
  </r>
  <r>
    <s v="National Fund for Culture"/>
    <n v="85269"/>
    <s v="Centro em Movimento - Cultura no Mercado"/>
    <s v="Integrated Arts"/>
    <s v="Artes Integradas"/>
    <x v="1"/>
    <x v="13"/>
    <n v="0"/>
    <x v="25"/>
    <s v="Acre"/>
    <n v="0"/>
    <n v="79280"/>
    <n v="1.6508576287825887"/>
    <n v="130879.99280988362"/>
  </r>
  <r>
    <s v="National Fund for Culture"/>
    <n v="77203"/>
    <s v="Centros de Midia da Juventude "/>
    <s v="Integrated Arts"/>
    <s v="Artes Integradas"/>
    <x v="1"/>
    <x v="13"/>
    <n v="0"/>
    <x v="3"/>
    <s v="MinasGerais"/>
    <n v="0"/>
    <n v="184539.6"/>
    <n v="1.6508576287825887"/>
    <n v="304648.60647248739"/>
  </r>
  <r>
    <s v="National Fund for Culture"/>
    <n v="77257"/>
    <s v="Cidadania e Cultura"/>
    <s v="Integrated Arts"/>
    <s v="Artes Integradas"/>
    <x v="1"/>
    <x v="13"/>
    <n v="0"/>
    <x v="3"/>
    <s v="MinasGerais"/>
    <n v="0"/>
    <n v="180200"/>
    <n v="1.6508576287825887"/>
    <n v="297484.54470662249"/>
  </r>
  <r>
    <s v="National Fund for Culture"/>
    <n v="84543"/>
    <s v="CINE CEARÁ Itinerante - 18º Cine Ceará"/>
    <s v="Audiovisual"/>
    <s v="Formação /Pesquisa/Informação"/>
    <x v="3"/>
    <x v="13"/>
    <n v="0"/>
    <x v="6"/>
    <s v="Ceará"/>
    <n v="0"/>
    <n v="100000"/>
    <n v="1.6508576287825887"/>
    <n v="165085.76287825886"/>
  </r>
  <r>
    <s v="National Fund for Culture"/>
    <n v="83266"/>
    <s v="Cineclube Desejo Diverso - Mostra Internacional do II For Rainbow"/>
    <s v="Audiovisual"/>
    <s v="Formação /Pesquisa/Informação"/>
    <x v="3"/>
    <x v="13"/>
    <n v="0"/>
    <x v="6"/>
    <s v="Ceará"/>
    <n v="0"/>
    <n v="70000"/>
    <n v="1.6508576287825887"/>
    <n v="115560.03401478121"/>
  </r>
  <r>
    <s v="National Fund for Culture"/>
    <n v="84003"/>
    <s v="Cineclube UMES - O Cinema Brasileiro de A a Z"/>
    <s v="Audiovisual"/>
    <s v="Produção Cinematográfica"/>
    <x v="2"/>
    <x v="13"/>
    <n v="0"/>
    <x v="12"/>
    <s v="SãoPaulo"/>
    <n v="0"/>
    <n v="100000"/>
    <n v="1.6508576287825887"/>
    <n v="165085.76287825886"/>
  </r>
  <r>
    <s v="National Fund for Culture"/>
    <n v="83895"/>
    <s v="Cinema Que Pensa"/>
    <s v="Audiovisual"/>
    <s v="Formação /Pesquisa/Informação"/>
    <x v="3"/>
    <x v="13"/>
    <n v="0"/>
    <x v="5"/>
    <s v="RiodeJaneiro"/>
    <n v="0"/>
    <n v="50000"/>
    <n v="1.6508576287825887"/>
    <n v="82542.881439129429"/>
  </r>
  <r>
    <s v="National Fund for Culture"/>
    <n v="81766"/>
    <s v="Circo - Circulando Piauí"/>
    <s v="Performing Arts"/>
    <s v="Circo"/>
    <x v="3"/>
    <x v="13"/>
    <n v="0"/>
    <x v="10"/>
    <s v="Piauí"/>
    <n v="0"/>
    <n v="25900"/>
    <n v="1.6508576287825887"/>
    <n v="42757.212585469046"/>
  </r>
  <r>
    <s v="National Fund for Culture"/>
    <n v="83547"/>
    <s v="Circuito - Cine Fest Brasil/Brazilian Film Festival 2008- Miami, Nova York, Barcelona"/>
    <s v="Audiovisual"/>
    <s v="Formação /Pesquisa/Informação"/>
    <x v="3"/>
    <x v="13"/>
    <n v="0"/>
    <x v="5"/>
    <s v="RiodeJaneiro"/>
    <n v="0"/>
    <n v="150000"/>
    <n v="1.6508576287825887"/>
    <n v="247628.6443173883"/>
  </r>
  <r>
    <s v="National Fund for Culture"/>
    <n v="83552"/>
    <s v="Circulação do Projeto BR Arte e Cultura -2008"/>
    <s v="Integrated Arts"/>
    <s v="Artes Integradas"/>
    <x v="1"/>
    <x v="13"/>
    <n v="0"/>
    <x v="2"/>
    <s v="Tocantins"/>
    <n v="0"/>
    <n v="100000"/>
    <n v="1.6508576287825887"/>
    <n v="165085.76287825886"/>
  </r>
  <r>
    <s v="National Fund for Culture"/>
    <n v="76160"/>
    <s v="Conclusão do Auditório"/>
    <s v="Cultural Heritage"/>
    <s v="Arquitetônico"/>
    <x v="0"/>
    <x v="13"/>
    <n v="0"/>
    <x v="9"/>
    <s v="Paraná"/>
    <n v="0"/>
    <n v="100000"/>
    <n v="1.6508576287825887"/>
    <n v="165085.76287825886"/>
  </r>
  <r>
    <s v="National Fund for Culture"/>
    <n v="84706"/>
    <s v="Construção da 1ª Fase do Teatro Cecy"/>
    <s v="Cultural Heritage"/>
    <s v="Arquitetônico"/>
    <x v="0"/>
    <x v="13"/>
    <n v="0"/>
    <x v="25"/>
    <s v="Acre"/>
    <n v="0"/>
    <n v="300000"/>
    <n v="1.6508576287825887"/>
    <n v="495257.2886347766"/>
  </r>
  <r>
    <s v="National Fund for Culture"/>
    <n v="84764"/>
    <s v="Construção da Biblioteca Pública Municipal &quot;Joaquim Pinto Lara&quot;"/>
    <s v="Cultural Heritage"/>
    <s v="Arquitetônico"/>
    <x v="0"/>
    <x v="13"/>
    <n v="0"/>
    <x v="3"/>
    <s v="MinasGerais"/>
    <n v="0"/>
    <n v="148693.47"/>
    <n v="1.6508576287825887"/>
    <n v="245471.749299655"/>
  </r>
  <r>
    <s v="National Fund for Culture"/>
    <n v="84858"/>
    <s v="Construção de Concha Acústica Municipal- Palco de Eventos"/>
    <s v="Cultural Heritage"/>
    <s v="Arquitetônico"/>
    <x v="0"/>
    <x v="13"/>
    <n v="0"/>
    <x v="0"/>
    <s v="RioGrandedoSul"/>
    <n v="0"/>
    <n v="100000"/>
    <n v="1.6508576287825887"/>
    <n v="165085.76287825886"/>
  </r>
  <r>
    <s v="National Fund for Culture"/>
    <n v="83430"/>
    <s v="Construção de Teatro Municipal"/>
    <s v="Cultural Heritage"/>
    <s v="Arquitetônico"/>
    <x v="0"/>
    <x v="13"/>
    <n v="0"/>
    <x v="23"/>
    <s v="Rondônia"/>
    <n v="0"/>
    <n v="500000"/>
    <n v="1.6508576287825887"/>
    <n v="825428.81439129438"/>
  </r>
  <r>
    <s v="National Fund for Culture"/>
    <n v="85274"/>
    <s v="Cultura em Movimento - &quot;Domingo na Concha&quot;"/>
    <s v="Integrated Arts"/>
    <s v="Artes Integradas"/>
    <x v="1"/>
    <x v="13"/>
    <n v="0"/>
    <x v="25"/>
    <s v="Acre"/>
    <n v="0"/>
    <n v="79600"/>
    <n v="1.6508576287825887"/>
    <n v="131408.26725109405"/>
  </r>
  <r>
    <s v="National Fund for Culture"/>
    <n v="810296"/>
    <s v="Cultura em Movimento DF"/>
    <s v="Integrated Arts"/>
    <s v="Artes Integradas"/>
    <x v="1"/>
    <x v="13"/>
    <n v="0"/>
    <x v="1"/>
    <s v="DistritoFederal"/>
    <n v="0"/>
    <n v="535001.18000000005"/>
    <n v="1.6508576287825887"/>
    <n v="883210.77941068704"/>
  </r>
  <r>
    <s v="National Fund for Culture"/>
    <n v="84282"/>
    <s v="Cultura para Tod@s"/>
    <s v="Integrated Arts"/>
    <s v="Artes Integradas"/>
    <x v="1"/>
    <x v="13"/>
    <n v="0"/>
    <x v="14"/>
    <s v="Goiás"/>
    <n v="0"/>
    <n v="100000"/>
    <n v="1.6508576287825887"/>
    <n v="165085.76287825886"/>
  </r>
  <r>
    <s v="National Fund for Culture"/>
    <n v="77169"/>
    <s v="Cultura Viva - Arroio do Sal Cultural"/>
    <s v="Integrated Arts"/>
    <s v="Artes Integradas"/>
    <x v="1"/>
    <x v="13"/>
    <n v="0"/>
    <x v="0"/>
    <s v="RioGrandedoSul"/>
    <n v="0"/>
    <n v="185000"/>
    <n v="1.6508576287825887"/>
    <n v="305408.66132477892"/>
  </r>
  <r>
    <s v="National Fund for Culture"/>
    <n v="84514"/>
    <s v="Culturas Integradas - EMENDA PARLAMENTAR Deputado Magela"/>
    <s v="Music"/>
    <s v="Música Popular"/>
    <x v="4"/>
    <x v="13"/>
    <n v="0"/>
    <x v="1"/>
    <s v="DistritoFederal"/>
    <n v="0"/>
    <n v="166771.04999999999"/>
    <n v="1.6508576287825887"/>
    <n v="275315.26015258254"/>
  </r>
  <r>
    <s v="National Fund for Culture"/>
    <n v="89996"/>
    <s v="Cursos  Audiovisuais"/>
    <s v="Audiovisual"/>
    <s v="Formação /Pesquisa/Informação"/>
    <x v="3"/>
    <x v="13"/>
    <n v="0"/>
    <x v="5"/>
    <s v="RiodeJaneiro"/>
    <n v="0"/>
    <n v="800000"/>
    <n v="1.6508576287825887"/>
    <n v="1320686.1030260709"/>
  </r>
  <r>
    <s v="National Fund for Culture"/>
    <n v="89540"/>
    <s v="Dia do Samba - Tributo a Paulinho da Viola"/>
    <s v="Music"/>
    <s v="Música Popular"/>
    <x v="4"/>
    <x v="13"/>
    <n v="0"/>
    <x v="21"/>
    <s v="Bahia"/>
    <n v="0"/>
    <n v="299998.40000000002"/>
    <n v="1.6508576287825887"/>
    <n v="495254.64726257056"/>
  </r>
  <r>
    <s v="National Fund for Culture"/>
    <n v="84370"/>
    <s v="Dia Internacional da Animação "/>
    <s v="Audiovisual"/>
    <s v="Formação /Pesquisa/Informação"/>
    <x v="3"/>
    <x v="13"/>
    <n v="0"/>
    <x v="5"/>
    <s v="RiodeJaneiro"/>
    <n v="0"/>
    <n v="50000"/>
    <n v="1.6508576287825887"/>
    <n v="82542.881439129429"/>
  </r>
  <r>
    <s v="National Fund for Culture"/>
    <n v="88256"/>
    <s v="Dicionário de Filmes Brasileiros - Longa Metragem "/>
    <s v="Audiovisual"/>
    <s v="Formação /Pesquisa/Informação"/>
    <x v="3"/>
    <x v="13"/>
    <n v="0"/>
    <x v="12"/>
    <s v="SãoPaulo"/>
    <n v="0"/>
    <n v="52200"/>
    <n v="1.6508576287825887"/>
    <n v="86174.768222451123"/>
  </r>
  <r>
    <s v="National Fund for Culture"/>
    <n v="82851"/>
    <s v="Difusão do Cinema Brasileiro"/>
    <s v="Audiovisual"/>
    <s v="Formação /Pesquisa/Informação"/>
    <x v="3"/>
    <x v="13"/>
    <n v="0"/>
    <x v="12"/>
    <s v="SãoPaulo"/>
    <n v="0"/>
    <n v="100000"/>
    <n v="1.6508576287825887"/>
    <n v="165085.76287825886"/>
  </r>
  <r>
    <s v="National Fund for Culture"/>
    <n v="89791"/>
    <s v="DISTRIBUIÇÃO CRIATIVA"/>
    <s v="Audiovisual"/>
    <s v="Formação /Pesquisa/Informação"/>
    <x v="3"/>
    <x v="13"/>
    <n v="0"/>
    <x v="5"/>
    <s v="RiodeJaneiro"/>
    <n v="0"/>
    <n v="100000"/>
    <n v="1.6508576287825887"/>
    <n v="165085.76287825886"/>
  </r>
  <r>
    <s v="National Fund for Culture"/>
    <n v="83627"/>
    <s v="Do Caipira ao Digital"/>
    <s v="Music"/>
    <s v="Música Popular"/>
    <x v="4"/>
    <x v="13"/>
    <n v="0"/>
    <x v="26"/>
    <s v="MatoGrossodoSul"/>
    <n v="0"/>
    <n v="193598.4"/>
    <n v="1.6508576287825887"/>
    <n v="319603.39556010312"/>
  </r>
  <r>
    <s v="National Fund for Culture"/>
    <n v="810526"/>
    <s v="DVD NOVENÁRIO DE NOSSA SENHORA DA PURIFICAÇÃO - SANTO AMARO -BAHIA"/>
    <s v="Audiovisual"/>
    <s v="Formação /Pesquisa/Informação"/>
    <x v="3"/>
    <x v="13"/>
    <n v="0"/>
    <x v="21"/>
    <s v="Bahia"/>
    <n v="0"/>
    <n v="68000"/>
    <n v="1.6508576287825887"/>
    <n v="112258.31875721602"/>
  </r>
  <r>
    <s v="National Fund for Culture"/>
    <n v="85359"/>
    <s v="Edital Nº 09/2008 - GLBT- III Parada da Diversidade do Agreste Pernambucano."/>
    <s v="Integrated Arts"/>
    <s v="Artes Integradas"/>
    <x v="1"/>
    <x v="13"/>
    <n v="0"/>
    <x v="4"/>
    <s v="Pernambuco"/>
    <n v="0"/>
    <n v="24000"/>
    <n v="1.6508576287825887"/>
    <n v="39620.583090782129"/>
  </r>
  <r>
    <s v="National Fund for Culture"/>
    <n v="85360"/>
    <s v="Edital Nº 09/2008 - GLBT- VII Parada da Diversidade Sexual e Show da Diversidade de Campo Grande-MS"/>
    <s v="Integrated Arts"/>
    <s v="Artes Integradas"/>
    <x v="1"/>
    <x v="13"/>
    <n v="0"/>
    <x v="26"/>
    <s v="MatoGrossodoSul"/>
    <n v="0"/>
    <n v="27900"/>
    <n v="1.6508576287825887"/>
    <n v="46058.927843034224"/>
  </r>
  <r>
    <s v="National Fund for Culture"/>
    <n v="85393"/>
    <s v="Edital Nº 09/2008 GLBT - II Mostra da Diversidade Cultural de João Pessoa."/>
    <s v="Integrated Arts"/>
    <s v="Artes Integradas"/>
    <x v="1"/>
    <x v="13"/>
    <n v="0"/>
    <x v="8"/>
    <s v="Paraíba"/>
    <n v="0"/>
    <n v="23400"/>
    <n v="1.6508576287825887"/>
    <n v="38630.068513512575"/>
  </r>
  <r>
    <s v="National Fund for Culture"/>
    <n v="85395"/>
    <s v="Edital Nº09/2008 - GLBT - Semana da Diversidade Cultural GLBT de Natal"/>
    <s v="Integrated Arts"/>
    <s v="Artes Integradas"/>
    <x v="1"/>
    <x v="13"/>
    <n v="0"/>
    <x v="19"/>
    <s v="RioGrandedoNorte"/>
    <n v="0"/>
    <n v="30000"/>
    <n v="1.6508576287825887"/>
    <n v="49525.728863477663"/>
  </r>
  <r>
    <s v="National Fund for Culture"/>
    <n v="85397"/>
    <s v="Edital Nº09/2008 - GLBT- VIII Parada do Orgulho GLBT do Meio do Mundo - Tem Mulher na Parada."/>
    <s v="Integrated Arts"/>
    <s v="Artes Integradas"/>
    <x v="1"/>
    <x v="13"/>
    <n v="0"/>
    <x v="13"/>
    <s v="Amapá"/>
    <n v="0"/>
    <n v="24624"/>
    <n v="1.6508576287825887"/>
    <n v="40650.718251142462"/>
  </r>
  <r>
    <s v="National Fund for Culture"/>
    <n v="85382"/>
    <s v="Edital nº09/2008 GLBT-Ação Cultural na VIII Parada do Orgulho LGBT de Maceió e Região Metropolitana."/>
    <s v="Integrated Arts"/>
    <s v="Artes Integradas"/>
    <x v="1"/>
    <x v="13"/>
    <n v="0"/>
    <x v="20"/>
    <s v="Alagoas"/>
    <n v="0"/>
    <n v="25349.759999999998"/>
    <n v="1.6508576287825887"/>
    <n v="41848.844683807714"/>
  </r>
  <r>
    <s v="National Fund for Culture"/>
    <n v="114925"/>
    <s v="Edital Prêmio ASAS -1ª Edição 2008"/>
    <s v="Integrated Arts"/>
    <s v="Artes Integradas"/>
    <x v="1"/>
    <x v="13"/>
    <n v="0"/>
    <x v="1"/>
    <s v="DistritoFederal"/>
    <n v="0"/>
    <n v="5040000"/>
    <n v="1.6508576287825887"/>
    <n v="8320322.4490642473"/>
  </r>
  <r>
    <s v="National Fund for Culture"/>
    <n v="83483"/>
    <s v="Educação Patrimonial no museu Casa do pontal - Novos olhares Sobre a Arte Popular Brasileira"/>
    <s v="Integrated Arts"/>
    <s v="Artes Integradas"/>
    <x v="1"/>
    <x v="13"/>
    <n v="0"/>
    <x v="5"/>
    <s v="RiodeJaneiro"/>
    <n v="0"/>
    <n v="150000"/>
    <n v="1.6508576287825887"/>
    <n v="247628.6443173883"/>
  </r>
  <r>
    <s v="National Fund for Culture"/>
    <n v="83914"/>
    <s v="Elogio do Riso"/>
    <s v="Integrated Arts"/>
    <s v="Artes Integradas"/>
    <x v="1"/>
    <x v="13"/>
    <n v="0"/>
    <x v="12"/>
    <s v="SãoPaulo"/>
    <n v="0"/>
    <n v="100000"/>
    <n v="1.6508576287825887"/>
    <n v="165085.76287825886"/>
  </r>
  <r>
    <s v="National Fund for Culture"/>
    <n v="86535"/>
    <s v="ENCONTRO 2008 DO FÓRUM DE EXPERIÊNCIAS POPULARES EM AUDIOVISUAL 2008"/>
    <s v="Audiovisual"/>
    <s v="Formação /Pesquisa/Informação"/>
    <x v="3"/>
    <x v="13"/>
    <n v="0"/>
    <x v="5"/>
    <s v="RiodeJaneiro"/>
    <n v="0"/>
    <n v="50000"/>
    <n v="1.6508576287825887"/>
    <n v="82542.881439129429"/>
  </r>
  <r>
    <s v="National Fund for Culture"/>
    <n v="82528"/>
    <s v="Encontro com Escritores"/>
    <s v="Humanities"/>
    <s v="Evento Literário"/>
    <x v="3"/>
    <x v="13"/>
    <n v="0"/>
    <x v="1"/>
    <s v="DistritoFederal"/>
    <n v="0"/>
    <n v="97868"/>
    <n v="1.6508576287825887"/>
    <n v="161566.13441369438"/>
  </r>
  <r>
    <s v="National Fund for Culture"/>
    <n v="87672"/>
    <s v="Encontro de Culturas Tradicionais da Chapada dos Veadeiros (VIII) "/>
    <s v="Cultural Heritage"/>
    <s v="Artesanato/Folclore"/>
    <x v="1"/>
    <x v="13"/>
    <n v="0"/>
    <x v="14"/>
    <s v="Goiás"/>
    <n v="0"/>
    <n v="120000"/>
    <n v="1.6508576287825887"/>
    <n v="198102.91545391065"/>
  </r>
  <r>
    <s v="National Fund for Culture"/>
    <n v="83592"/>
    <s v="Encontro Mestres do Mundo (IV)"/>
    <s v="Cultural Heritage"/>
    <s v="Artesanato/Folclore"/>
    <x v="1"/>
    <x v="13"/>
    <n v="0"/>
    <x v="6"/>
    <s v="Ceará"/>
    <n v="0"/>
    <n v="600000"/>
    <n v="1.6508576287825887"/>
    <n v="990514.57726955321"/>
  </r>
  <r>
    <s v="National Fund for Culture"/>
    <n v="87119"/>
    <s v="Encontro Sul-americano das Culturas Populares (II) - Revelando Experiências, Manifestações e Políticas "/>
    <s v="Integrated Arts"/>
    <s v="Artes Integradas"/>
    <x v="1"/>
    <x v="13"/>
    <n v="0"/>
    <x v="1"/>
    <s v="DistritoFederal"/>
    <n v="0"/>
    <n v="351295.98"/>
    <n v="1.6508576287825887"/>
    <n v="579939.64854365564"/>
  </r>
  <r>
    <s v="National Fund for Culture"/>
    <n v="83588"/>
    <s v="ENCORAL 2008 "/>
    <s v="Music"/>
    <s v="Música Popular"/>
    <x v="4"/>
    <x v="13"/>
    <n v="0"/>
    <x v="20"/>
    <s v="Alagoas"/>
    <n v="0"/>
    <n v="47600"/>
    <n v="1.6508576287825887"/>
    <n v="78580.823130051227"/>
  </r>
  <r>
    <s v="National Fund for Culture"/>
    <n v="86980"/>
    <s v="Ensinamento de Mãe Preta ( troca de saberes tradicionais dos terreiros de Candomblé de Pernambuco."/>
    <s v="Integrated Arts"/>
    <s v="Artes Integradas"/>
    <x v="1"/>
    <x v="13"/>
    <n v="0"/>
    <x v="4"/>
    <s v="Pernambuco"/>
    <n v="0"/>
    <n v="185000"/>
    <n v="1.6508576287825887"/>
    <n v="305408.66132477892"/>
  </r>
  <r>
    <s v="National Fund for Culture"/>
    <n v="77208"/>
    <s v="Entre Morros"/>
    <s v="Integrated Arts"/>
    <s v="Artes Integradas"/>
    <x v="1"/>
    <x v="13"/>
    <n v="0"/>
    <x v="12"/>
    <s v="SãoPaulo"/>
    <n v="0"/>
    <n v="185000"/>
    <n v="1.6508576287825887"/>
    <n v="305408.66132477892"/>
  </r>
  <r>
    <s v="National Fund for Culture"/>
    <n v="84142"/>
    <s v="Espaço Cultural Bagagem 2008"/>
    <s v="Performing Arts"/>
    <s v="Teatro"/>
    <x v="0"/>
    <x v="13"/>
    <n v="0"/>
    <x v="1"/>
    <s v="DistritoFederal"/>
    <n v="0"/>
    <n v="50000"/>
    <n v="1.6508576287825887"/>
    <n v="82542.881439129429"/>
  </r>
  <r>
    <s v="National Fund for Culture"/>
    <n v="83204"/>
    <s v="Espaço Cultural no Município de Sarandi"/>
    <s v="Cultural Heritage"/>
    <s v="Arquitetônico"/>
    <x v="0"/>
    <x v="13"/>
    <n v="0"/>
    <x v="0"/>
    <s v="RioGrandedoSul"/>
    <n v="0"/>
    <n v="900000"/>
    <n v="1.6508576287825887"/>
    <n v="1485771.8659043298"/>
  </r>
  <r>
    <s v="National Fund for Culture"/>
    <n v="83088"/>
    <s v="ESPAÇOS CULTURAIS - Formação Técnica e Difusão Audiovisual em Comunidade do Entorno do DF"/>
    <s v="Audiovisual"/>
    <s v="Infra-estrutura Técnica Audiovisual"/>
    <x v="0"/>
    <x v="13"/>
    <n v="0"/>
    <x v="1"/>
    <s v="DistritoFederal"/>
    <n v="0"/>
    <n v="900000"/>
    <n v="1.6508576287825887"/>
    <n v="1485771.8659043298"/>
  </r>
  <r>
    <s v="National Fund for Culture"/>
    <n v="116826"/>
    <s v="Especialização em Gestão Cultural "/>
    <s v="Integrated Arts"/>
    <s v="Artes Integradas"/>
    <x v="1"/>
    <x v="13"/>
    <n v="0"/>
    <x v="11"/>
    <s v="Pará"/>
    <n v="0"/>
    <n v="500000"/>
    <n v="1.6508576287825887"/>
    <n v="825428.81439129438"/>
  </r>
  <r>
    <s v="National Fund for Culture"/>
    <n v="92014"/>
    <s v="Estação Digital UFRJ"/>
    <s v="Integrated Arts"/>
    <s v="Artes Integradas"/>
    <x v="1"/>
    <x v="13"/>
    <n v="0"/>
    <x v="5"/>
    <s v="RiodeJaneiro"/>
    <n v="0"/>
    <n v="220486"/>
    <n v="1.6508576287825887"/>
    <n v="363990.99513975787"/>
  </r>
  <r>
    <s v="National Fund for Culture"/>
    <n v="83389"/>
    <s v="FAM 2008 - FORUM AUDIOVISUAL MERCOSUL"/>
    <s v="Audiovisual"/>
    <s v="Formação /Pesquisa/Informação"/>
    <x v="3"/>
    <x v="13"/>
    <n v="0"/>
    <x v="22"/>
    <s v="SantaCatarina"/>
    <n v="0"/>
    <n v="50000"/>
    <n v="1.6508576287825887"/>
    <n v="82542.881439129429"/>
  </r>
  <r>
    <s v="National Fund for Culture"/>
    <n v="77297"/>
    <s v="Fazendo Teatro na Classe e na Raça"/>
    <s v="Integrated Arts"/>
    <s v="Artes Integradas"/>
    <x v="1"/>
    <x v="13"/>
    <n v="0"/>
    <x v="22"/>
    <s v="SantaCatarina"/>
    <n v="0"/>
    <n v="185000"/>
    <n v="1.6508576287825887"/>
    <n v="305408.66132477892"/>
  </r>
  <r>
    <s v="National Fund for Culture"/>
    <n v="82947"/>
    <s v="FEMINA - Festival Internacional de Cinema Feminino"/>
    <s v="Audiovisual"/>
    <s v="Formação /Pesquisa/Informação"/>
    <x v="3"/>
    <x v="13"/>
    <n v="0"/>
    <x v="5"/>
    <s v="RiodeJaneiro"/>
    <n v="0"/>
    <n v="25000"/>
    <n v="1.6508576287825887"/>
    <n v="41271.440719564715"/>
  </r>
  <r>
    <s v="National Fund for Culture"/>
    <n v="83455"/>
    <s v="Festa da Lavadeira - a última festa popular do século XX"/>
    <s v="Cultural Heritage"/>
    <s v="Artesanato/Folclore"/>
    <x v="1"/>
    <x v="13"/>
    <n v="0"/>
    <x v="4"/>
    <s v="Pernambuco"/>
    <n v="0"/>
    <n v="81275"/>
    <n v="1.6508576287825887"/>
    <n v="134173.45377930489"/>
  </r>
  <r>
    <s v="National Fund for Culture"/>
    <n v="87469"/>
    <s v="FESTCINEAMAZÔNIA - FESTIVAL DE CINEMA E VÍDEO AMBIANTAL"/>
    <s v="Audiovisual"/>
    <s v="Formação /Pesquisa/Informação"/>
    <x v="3"/>
    <x v="13"/>
    <n v="0"/>
    <x v="23"/>
    <s v="Rondônia"/>
    <n v="0"/>
    <n v="300000"/>
    <n v="1.6508576287825887"/>
    <n v="495257.2886347766"/>
  </r>
  <r>
    <s v="National Fund for Culture"/>
    <n v="85383"/>
    <s v="Festicom Udia - Festival de Comédia de Uberlandia (I)"/>
    <s v="Performing Arts"/>
    <s v="Teatro"/>
    <x v="0"/>
    <x v="13"/>
    <n v="0"/>
    <x v="3"/>
    <s v="MinasGerais"/>
    <n v="0"/>
    <n v="45614.400000000001"/>
    <n v="1.6508576287825887"/>
    <n v="75302.880222340522"/>
  </r>
  <r>
    <s v="National Fund for Culture"/>
    <n v="83946"/>
    <s v="Festival Atibaia de Cultura"/>
    <s v="Performing Arts"/>
    <s v="Teatro"/>
    <x v="0"/>
    <x v="13"/>
    <n v="0"/>
    <x v="12"/>
    <s v="SãoPaulo"/>
    <n v="0"/>
    <n v="100000"/>
    <n v="1.6508576287825887"/>
    <n v="165085.76287825886"/>
  </r>
  <r>
    <s v="National Fund for Culture"/>
    <n v="83910"/>
    <s v="Festival da Lapa 2008"/>
    <s v="Audiovisual"/>
    <s v="Formação /Pesquisa/Informação"/>
    <x v="3"/>
    <x v="13"/>
    <n v="0"/>
    <x v="9"/>
    <s v="Paraná"/>
    <n v="0"/>
    <n v="50000"/>
    <n v="1.6508576287825887"/>
    <n v="82542.881439129429"/>
  </r>
  <r>
    <s v="National Fund for Culture"/>
    <n v="87762"/>
    <s v="Festival de Arte e Cultura de Rio Branco"/>
    <s v="Integrated Arts"/>
    <s v="Artes Integradas"/>
    <x v="1"/>
    <x v="13"/>
    <n v="0"/>
    <x v="25"/>
    <s v="Acre"/>
    <n v="0"/>
    <n v="94000"/>
    <n v="1.6508576287825887"/>
    <n v="155180.61710556335"/>
  </r>
  <r>
    <s v="National Fund for Culture"/>
    <n v="88764"/>
    <s v="Festival de Música de Londrina - O Festival Continua."/>
    <s v="Music"/>
    <s v="Música Erudita"/>
    <x v="0"/>
    <x v="13"/>
    <n v="0"/>
    <x v="9"/>
    <s v="Paraná"/>
    <n v="0"/>
    <n v="150000"/>
    <n v="1.6508576287825887"/>
    <n v="247628.6443173883"/>
  </r>
  <r>
    <s v="National Fund for Culture"/>
    <n v="88022"/>
    <s v="Festival de Música popular de Vila Boa"/>
    <s v="Music"/>
    <s v="Música Popular"/>
    <x v="4"/>
    <x v="13"/>
    <n v="0"/>
    <x v="14"/>
    <s v="Goiás"/>
    <n v="0"/>
    <n v="100000"/>
    <n v="1.6508576287825887"/>
    <n v="165085.76287825886"/>
  </r>
  <r>
    <s v="National Fund for Culture"/>
    <n v="82378"/>
    <s v="Festival do Cinema Brasileiro de Paris"/>
    <s v="Audiovisual"/>
    <s v="Formação /Pesquisa/Informação"/>
    <x v="3"/>
    <x v="13"/>
    <n v="0"/>
    <x v="11"/>
    <s v="Pará"/>
    <n v="0"/>
    <n v="50000"/>
    <n v="1.6508576287825887"/>
    <n v="82542.881439129429"/>
  </r>
  <r>
    <s v="National Fund for Culture"/>
    <n v="86860"/>
    <s v="Festival FORRODRILHA - Show de Cultura Popular - EMENDA PARLAMENTAR"/>
    <s v="Integrated Arts"/>
    <s v="Artes Integradas"/>
    <x v="1"/>
    <x v="13"/>
    <n v="0"/>
    <x v="1"/>
    <s v="DistritoFederal"/>
    <n v="0"/>
    <n v="99998"/>
    <n v="1.6508576287825887"/>
    <n v="165082.46116300131"/>
  </r>
  <r>
    <s v="National Fund for Culture"/>
    <n v="89322"/>
    <s v="Festival Internacional de Teatro de  Londrina"/>
    <s v="Performing Arts"/>
    <s v="Teatro"/>
    <x v="0"/>
    <x v="13"/>
    <n v="0"/>
    <x v="9"/>
    <s v="Paraná"/>
    <n v="0"/>
    <n v="150000"/>
    <n v="1.6508576287825887"/>
    <n v="247628.6443173883"/>
  </r>
  <r>
    <s v="National Fund for Culture"/>
    <n v="86156"/>
    <s v="Festival Internacional de Televisão"/>
    <s v="Audiovisual"/>
    <s v="Formação /Pesquisa/Informação"/>
    <x v="3"/>
    <x v="13"/>
    <n v="0"/>
    <x v="5"/>
    <s v="RiodeJaneiro"/>
    <n v="0"/>
    <n v="100000"/>
    <n v="1.6508576287825887"/>
    <n v="165085.76287825886"/>
  </r>
  <r>
    <s v="National Fund for Culture"/>
    <n v="87764"/>
    <s v="Festival Popular de Cantadores Repentista Compeões da Arte do Improviso ao Som da Viola , Poetas Cordelistas, Coquistas Emboladores e Sanfoneiros"/>
    <s v="Music"/>
    <s v="Música Popular"/>
    <x v="4"/>
    <x v="13"/>
    <n v="0"/>
    <x v="1"/>
    <s v="DistritoFederal"/>
    <n v="0"/>
    <n v="188500"/>
    <n v="1.6508576287825887"/>
    <n v="311186.66302551795"/>
  </r>
  <r>
    <s v="National Fund for Culture"/>
    <n v="83570"/>
    <s v="FILE GAMES 2008"/>
    <s v="Audiovisual"/>
    <s v="Formação /Pesquisa/Informação"/>
    <x v="3"/>
    <x v="13"/>
    <n v="0"/>
    <x v="12"/>
    <s v="SãoPaulo"/>
    <n v="0"/>
    <n v="75000"/>
    <n v="1.6508576287825887"/>
    <n v="123814.32215869415"/>
  </r>
  <r>
    <s v="National Fund for Culture"/>
    <n v="71896"/>
    <s v="Fome de Livro na Quebrada."/>
    <s v="Integrated Arts"/>
    <s v="Artes Integradas"/>
    <x v="1"/>
    <x v="13"/>
    <n v="0"/>
    <x v="10"/>
    <s v="Piauí"/>
    <n v="0"/>
    <n v="118874"/>
    <n v="1.6508576287825887"/>
    <n v="196244.04976390145"/>
  </r>
  <r>
    <s v="National Fund for Culture"/>
    <n v="85110"/>
    <s v="Fomento a Bandas Marciais de MS"/>
    <s v="Music"/>
    <s v="Música Instrumental"/>
    <x v="4"/>
    <x v="13"/>
    <n v="0"/>
    <x v="26"/>
    <s v="MatoGrossodoSul"/>
    <n v="0"/>
    <n v="390000"/>
    <n v="1.6508576287825887"/>
    <n v="643834.47522520961"/>
  </r>
  <r>
    <s v="National Fund for Culture"/>
    <n v="82899"/>
    <s v="Formação Banda Musical"/>
    <s v="Music"/>
    <s v="Música Popular"/>
    <x v="4"/>
    <x v="13"/>
    <n v="0"/>
    <x v="11"/>
    <s v="Pará"/>
    <n v="0"/>
    <n v="50000"/>
    <n v="1.6508576287825887"/>
    <n v="82542.881439129429"/>
  </r>
  <r>
    <s v="National Fund for Culture"/>
    <n v="88390"/>
    <s v="forumdoc.bh.2008 - XII Festival de Filme Documentário de Belo Horizonte, Itinerância Estadual"/>
    <s v="Audiovisual"/>
    <s v="Formação /Pesquisa/Informação"/>
    <x v="3"/>
    <x v="13"/>
    <n v="0"/>
    <x v="3"/>
    <s v="MinasGerais"/>
    <n v="0"/>
    <n v="25000"/>
    <n v="1.6508576287825887"/>
    <n v="41271.440719564715"/>
  </r>
  <r>
    <s v="National Fund for Culture"/>
    <n v="89782"/>
    <s v="GERÔNIMO - &quot;Pagador de Promessa&quot;"/>
    <s v="Music"/>
    <s v="Música Instrumental"/>
    <x v="4"/>
    <x v="13"/>
    <n v="0"/>
    <x v="21"/>
    <s v="Bahia"/>
    <n v="0"/>
    <n v="274480"/>
    <n v="1.6508576287825887"/>
    <n v="453127.40194824495"/>
  </r>
  <r>
    <s v="National Fund for Culture"/>
    <n v="83382"/>
    <s v="Hip Hop Pró-Ativo Festival"/>
    <s v="Integrated Arts"/>
    <s v="Artes Integradas"/>
    <x v="1"/>
    <x v="13"/>
    <n v="0"/>
    <x v="1"/>
    <s v="DistritoFederal"/>
    <n v="0"/>
    <n v="43902"/>
    <n v="1.6508576287825887"/>
    <n v="72475.951618813211"/>
  </r>
  <r>
    <s v="National Fund for Culture"/>
    <n v="88164"/>
    <s v="Histórias Encontradas: a França, em fragmentos, na coleção do Museu Mariano Procópio - Ano da França no Brasil- 2009"/>
    <s v="Cultural Heritage"/>
    <s v="Acervos Museológicos"/>
    <x v="0"/>
    <x v="13"/>
    <n v="0"/>
    <x v="3"/>
    <s v="MinasGerais"/>
    <n v="0"/>
    <n v="173994.61"/>
    <n v="1.6508576287825887"/>
    <n v="287240.32928555127"/>
  </r>
  <r>
    <s v="National Fund for Culture"/>
    <n v="84392"/>
    <s v="I Festival de Rabeca do Piauí"/>
    <s v="Integrated Arts"/>
    <s v="Artes Integradas"/>
    <x v="1"/>
    <x v="13"/>
    <n v="0"/>
    <x v="10"/>
    <s v="Piauí"/>
    <n v="0"/>
    <n v="90619.65"/>
    <n v="1.6508576287825887"/>
    <n v="149600.14052010811"/>
  </r>
  <r>
    <s v="National Fund for Culture"/>
    <n v="86651"/>
    <s v="I Programa de Fomento á Teledifusão e Séries de Animação Brasileira - Anima TV - Etapa I"/>
    <s v="Audiovisual"/>
    <s v="Rádio/Tvs Educativa"/>
    <x v="2"/>
    <x v="13"/>
    <n v="0"/>
    <x v="12"/>
    <s v="SãoPaulo"/>
    <n v="0"/>
    <n v="926000"/>
    <n v="1.6508576287825887"/>
    <n v="1528694.1642526772"/>
  </r>
  <r>
    <s v="National Fund for Culture"/>
    <n v="91032"/>
    <s v="Ideário Comunicação, Cultura e Educação Popular"/>
    <s v="Integrated Arts"/>
    <s v="Artes Integradas"/>
    <x v="1"/>
    <x v="13"/>
    <n v="0"/>
    <x v="20"/>
    <s v="Alagoas"/>
    <n v="0"/>
    <n v="185000"/>
    <n v="1.6508576287825887"/>
    <n v="305408.66132477892"/>
  </r>
  <r>
    <s v="National Fund for Culture"/>
    <n v="810393"/>
    <s v="II CONGRESSO IBEROAMERICANO DE CULTURA - CULTURA E TRANFORMAÇÃO SOCIAL."/>
    <s v="Integrated Arts"/>
    <s v="Artes Integradas"/>
    <x v="1"/>
    <x v="13"/>
    <n v="0"/>
    <x v="12"/>
    <s v="SãoPaulo"/>
    <n v="0"/>
    <n v="3000000"/>
    <n v="1.6508576287825887"/>
    <n v="4952572.886347766"/>
  </r>
  <r>
    <s v="National Fund for Culture"/>
    <n v="86881"/>
    <s v="II Encontro de Cinema Negro Brasil Africa America Latina"/>
    <s v="Audiovisual"/>
    <s v="Formação /Pesquisa/Informação"/>
    <x v="3"/>
    <x v="13"/>
    <n v="0"/>
    <x v="5"/>
    <s v="RiodeJaneiro"/>
    <n v="0"/>
    <n v="25000"/>
    <n v="1.6508576287825887"/>
    <n v="41271.440719564715"/>
  </r>
  <r>
    <s v="National Fund for Culture"/>
    <n v="86755"/>
    <s v="II Encontro de Culturas de São Sebastião"/>
    <s v="Integrated Arts"/>
    <s v="Artes Integradas"/>
    <x v="1"/>
    <x v="13"/>
    <n v="0"/>
    <x v="1"/>
    <s v="DistritoFederal"/>
    <n v="0"/>
    <n v="150000"/>
    <n v="1.6508576287825887"/>
    <n v="247628.6443173883"/>
  </r>
  <r>
    <s v="National Fund for Culture"/>
    <n v="87038"/>
    <s v="II Encontro de Produtores de Mercosul"/>
    <s v="Audiovisual"/>
    <s v="Formação /Pesquisa/Informação"/>
    <x v="3"/>
    <x v="13"/>
    <n v="0"/>
    <x v="12"/>
    <s v="SãoPaulo"/>
    <n v="0"/>
    <n v="93040"/>
    <n v="1.6508576287825887"/>
    <n v="153595.79378193207"/>
  </r>
  <r>
    <s v="National Fund for Culture"/>
    <n v="84596"/>
    <s v="II Festival de Música Popular de Ceilândia - DF"/>
    <s v="Music"/>
    <s v="Música Popular"/>
    <x v="4"/>
    <x v="13"/>
    <n v="0"/>
    <x v="1"/>
    <s v="DistritoFederal"/>
    <n v="0"/>
    <n v="179460.4"/>
    <n v="1.6508576287825887"/>
    <n v="296263.57040437486"/>
  </r>
  <r>
    <s v="National Fund for Culture"/>
    <n v="84697"/>
    <s v="III Canta Beltrão"/>
    <s v="Music"/>
    <s v="Música Popular"/>
    <x v="4"/>
    <x v="13"/>
    <n v="0"/>
    <x v="9"/>
    <s v="Paraná"/>
    <n v="0"/>
    <n v="100000"/>
    <n v="1.6508576287825887"/>
    <n v="165085.76287825886"/>
  </r>
  <r>
    <s v="National Fund for Culture"/>
    <n v="84440"/>
    <s v="Implantação do Memorial da Araguaia- Anfiteatro"/>
    <s v="Cultural Heritage"/>
    <s v="Arquitetônico"/>
    <x v="0"/>
    <x v="13"/>
    <n v="0"/>
    <x v="2"/>
    <s v="Tocantins"/>
    <n v="0"/>
    <n v="540000"/>
    <n v="1.6508576287825887"/>
    <n v="891463.11954259791"/>
  </r>
  <r>
    <s v="National Fund for Culture"/>
    <n v="116822"/>
    <s v="Implantação do Projeto TOM"/>
    <s v="Integrated Arts"/>
    <s v="Artes Integradas"/>
    <x v="1"/>
    <x v="13"/>
    <n v="0"/>
    <x v="11"/>
    <s v="Pará"/>
    <n v="0"/>
    <n v="500000"/>
    <n v="1.6508576287825887"/>
    <n v="825428.81439129438"/>
  </r>
  <r>
    <s v="National Fund for Culture"/>
    <n v="76559"/>
    <s v="Implantação e Modernização de Espaços Culturais Construção Centro Cultural 8ª Etapa"/>
    <s v="Cultural Heritage"/>
    <s v="Arquitetônico"/>
    <x v="0"/>
    <x v="13"/>
    <n v="0"/>
    <x v="11"/>
    <s v="Pará"/>
    <n v="0"/>
    <n v="150000"/>
    <n v="1.6508576287825887"/>
    <n v="247628.6443173883"/>
  </r>
  <r>
    <s v="National Fund for Culture"/>
    <n v="61895"/>
    <s v="Inventário das Manifestações Culturais e Folclóricas de Itabira"/>
    <s v="Integrated Arts"/>
    <s v="Cultura Popular"/>
    <x v="3"/>
    <x v="13"/>
    <n v="0"/>
    <x v="3"/>
    <s v="MinasGerais"/>
    <n v="0"/>
    <n v="133588"/>
    <n v="1.6508576287825887"/>
    <n v="220534.76891380845"/>
  </r>
  <r>
    <s v="National Fund for Culture"/>
    <n v="87073"/>
    <s v="IV FESTIVAL ARUANDA DO AUDIOVISUAL UNIVERSITÁRIO BRASILEIRO"/>
    <s v="Audiovisual"/>
    <s v="Formação /Pesquisa/Informação"/>
    <x v="3"/>
    <x v="13"/>
    <n v="0"/>
    <x v="8"/>
    <s v="Paraíba"/>
    <n v="0"/>
    <n v="25000"/>
    <n v="1.6508576287825887"/>
    <n v="41271.440719564715"/>
  </r>
  <r>
    <s v="National Fund for Culture"/>
    <n v="83571"/>
    <s v="IV Festival Brasília de Cultura Popular - EMENDA PARLAMENTAR"/>
    <s v="Integrated Arts"/>
    <s v="Artes Integradas"/>
    <x v="1"/>
    <x v="13"/>
    <n v="0"/>
    <x v="1"/>
    <s v="DistritoFederal"/>
    <n v="0"/>
    <n v="50000"/>
    <n v="1.6508576287825887"/>
    <n v="82542.881439129429"/>
  </r>
  <r>
    <s v="National Fund for Culture"/>
    <n v="88327"/>
    <s v="IV Tudo Sobre Mulheres - Festival de Cinema Feminino de Chapada dos Guimarães"/>
    <s v="Audiovisual"/>
    <s v="Formação /Pesquisa/Informação"/>
    <x v="3"/>
    <x v="13"/>
    <n v="0"/>
    <x v="18"/>
    <s v="MatoGrosso"/>
    <n v="0"/>
    <n v="30000"/>
    <n v="1.6508576287825887"/>
    <n v="49525.728863477663"/>
  </r>
  <r>
    <s v="National Fund for Culture"/>
    <n v="84844"/>
    <s v="Jornada Internacional de Cinema da Bahia "/>
    <s v="Audiovisual"/>
    <s v="Formação /Pesquisa/Informação"/>
    <x v="3"/>
    <x v="13"/>
    <n v="0"/>
    <x v="21"/>
    <s v="Bahia"/>
    <n v="0"/>
    <n v="100000"/>
    <n v="1.6508576287825887"/>
    <n v="165085.76287825886"/>
  </r>
  <r>
    <s v="National Fund for Culture"/>
    <n v="83632"/>
    <s v="Jornal Radcal - 28ª Edição"/>
    <s v="Humanities"/>
    <s v="Periódicos"/>
    <x v="4"/>
    <x v="13"/>
    <n v="0"/>
    <x v="1"/>
    <s v="DistritoFederal"/>
    <n v="0"/>
    <n v="80000"/>
    <n v="1.6508576287825887"/>
    <n v="132068.61030260709"/>
  </r>
  <r>
    <s v="National Fund for Culture"/>
    <n v="85910"/>
    <s v="Juventude e Direito a Cultura"/>
    <s v="Integrated Arts"/>
    <s v="Artes Integradas"/>
    <x v="1"/>
    <x v="13"/>
    <n v="0"/>
    <x v="19"/>
    <s v="RioGrandedoNorte"/>
    <n v="0"/>
    <n v="60000"/>
    <n v="1.6508576287825887"/>
    <n v="99051.457726955327"/>
  </r>
  <r>
    <s v="National Fund for Culture"/>
    <n v="80934"/>
    <s v="Laboratório Corpo Criativo - Basirah - Núcleo de Dança Contemporânea"/>
    <s v="Performing Arts"/>
    <s v="Teatro"/>
    <x v="0"/>
    <x v="13"/>
    <n v="0"/>
    <x v="1"/>
    <s v="DistritoFederal"/>
    <n v="0"/>
    <n v="32591"/>
    <n v="1.6508576287825887"/>
    <n v="53803.100979653347"/>
  </r>
  <r>
    <s v="National Fund for Culture"/>
    <n v="80930"/>
    <s v="Lucarini"/>
    <s v="Humanities"/>
    <s v="Edição de Livros"/>
    <x v="4"/>
    <x v="13"/>
    <n v="0"/>
    <x v="20"/>
    <s v="Alagoas"/>
    <n v="0"/>
    <n v="136922.6"/>
    <n v="1.6508576287825887"/>
    <n v="226039.7187627469"/>
  </r>
  <r>
    <s v="National Fund for Culture"/>
    <n v="84090"/>
    <s v="Manutenção do Encantador"/>
    <s v="Performing Arts"/>
    <s v="Teatro"/>
    <x v="0"/>
    <x v="13"/>
    <n v="0"/>
    <x v="1"/>
    <s v="DistritoFederal"/>
    <n v="0"/>
    <n v="50000"/>
    <n v="1.6508576287825887"/>
    <n v="82542.881439129429"/>
  </r>
  <r>
    <s v="National Fund for Culture"/>
    <n v="84959"/>
    <s v="Modernização das Casas de Leitura do Acre"/>
    <s v="Humanities"/>
    <s v="Acervo Bibliográfico"/>
    <x v="0"/>
    <x v="13"/>
    <n v="0"/>
    <x v="25"/>
    <s v="Acre"/>
    <n v="0"/>
    <n v="80000"/>
    <n v="1.6508576287825887"/>
    <n v="132068.61030260709"/>
  </r>
  <r>
    <s v="National Fund for Culture"/>
    <n v="85082"/>
    <s v="Modernização do Centro de Tradições populares - CTP"/>
    <s v="Integrated Arts"/>
    <s v="Cultura Popular"/>
    <x v="3"/>
    <x v="13"/>
    <n v="0"/>
    <x v="25"/>
    <s v="Acre"/>
    <n v="0"/>
    <n v="200000"/>
    <n v="1.6508576287825887"/>
    <n v="330171.52575651772"/>
  </r>
  <r>
    <s v="National Fund for Culture"/>
    <n v="88216"/>
    <s v="Modernização do Controle Convenções Victor Brecheret."/>
    <s v="Integrated Arts"/>
    <s v="Artes Integradas"/>
    <x v="1"/>
    <x v="13"/>
    <n v="0"/>
    <x v="12"/>
    <s v="SãoPaulo"/>
    <n v="0"/>
    <n v="10000"/>
    <n v="1.6508576287825887"/>
    <n v="16508.576287825887"/>
  </r>
  <r>
    <s v="National Fund for Culture"/>
    <n v="85669"/>
    <s v="Montagem da Peça Circense &quot;Laetitia e o Nariz Mágico&quot;"/>
    <s v="Performing Arts"/>
    <s v="Circo"/>
    <x v="3"/>
    <x v="13"/>
    <n v="0"/>
    <x v="9"/>
    <s v="Paraná"/>
    <n v="0"/>
    <n v="100000"/>
    <n v="1.6508576287825887"/>
    <n v="165085.76287825886"/>
  </r>
  <r>
    <s v="National Fund for Culture"/>
    <n v="83587"/>
    <s v="Mostra &quot; 100 Anos de Cinema em Mato Grosso&quot;"/>
    <s v="Audiovisual"/>
    <s v="Formação /Pesquisa/Informação"/>
    <x v="3"/>
    <x v="13"/>
    <n v="0"/>
    <x v="18"/>
    <s v="MatoGrosso"/>
    <n v="0"/>
    <n v="70000"/>
    <n v="1.6508576287825887"/>
    <n v="115560.03401478121"/>
  </r>
  <r>
    <s v="National Fund for Culture"/>
    <n v="83722"/>
    <s v="Mostra Cinema Conquista - Ano 4"/>
    <s v="Audiovisual"/>
    <s v="Formação /Pesquisa/Informação"/>
    <x v="3"/>
    <x v="13"/>
    <n v="0"/>
    <x v="21"/>
    <s v="Bahia"/>
    <n v="0"/>
    <n v="50000"/>
    <n v="1.6508576287825887"/>
    <n v="82542.881439129429"/>
  </r>
  <r>
    <s v="National Fund for Culture"/>
    <n v="810432"/>
    <s v="Mostra Internacional do Filme Etnográfico - Oficinas Etnocine"/>
    <s v="Audiovisual"/>
    <s v="Formação /Pesquisa/Informação"/>
    <x v="3"/>
    <x v="13"/>
    <n v="0"/>
    <x v="5"/>
    <s v="RiodeJaneiro"/>
    <n v="0"/>
    <n v="50000"/>
    <n v="1.6508576287825887"/>
    <n v="82542.881439129429"/>
  </r>
  <r>
    <s v="National Fund for Culture"/>
    <n v="87507"/>
    <s v="Mostra Londrina de Cinema "/>
    <s v="Audiovisual"/>
    <s v="Formação /Pesquisa/Informação"/>
    <x v="3"/>
    <x v="13"/>
    <n v="0"/>
    <x v="11"/>
    <s v="Pará"/>
    <n v="0"/>
    <n v="25000"/>
    <n v="1.6508576287825887"/>
    <n v="41271.440719564715"/>
  </r>
  <r>
    <s v="National Fund for Culture"/>
    <n v="85904"/>
    <s v="Mostra Popular e Comunitária de Cinema-RJ"/>
    <s v="Audiovisual"/>
    <s v="Formação /Pesquisa/Informação"/>
    <x v="3"/>
    <x v="13"/>
    <n v="0"/>
    <x v="5"/>
    <s v="RiodeJaneiro"/>
    <n v="0"/>
    <n v="100000"/>
    <n v="1.6508576287825887"/>
    <n v="165085.76287825886"/>
  </r>
  <r>
    <s v="National Fund for Culture"/>
    <n v="85906"/>
    <s v="Mostra Popular e Comunitária de Cinema-SP e BA (ano II)"/>
    <s v="Audiovisual"/>
    <s v="Formação /Pesquisa/Informação"/>
    <x v="3"/>
    <x v="13"/>
    <n v="0"/>
    <x v="12"/>
    <s v="SãoPaulo"/>
    <n v="0"/>
    <n v="250000"/>
    <n v="1.6508576287825887"/>
    <n v="412714.40719564719"/>
  </r>
  <r>
    <s v="National Fund for Culture"/>
    <n v="83846"/>
    <s v="Movimentação de Educação e Cultura "/>
    <s v="Integrated Arts"/>
    <s v="Artes Integradas"/>
    <x v="1"/>
    <x v="13"/>
    <n v="0"/>
    <x v="5"/>
    <s v="RiodeJaneiro"/>
    <n v="0"/>
    <n v="310592"/>
    <n v="1.6508576287825887"/>
    <n v="512743.17263884179"/>
  </r>
  <r>
    <s v="National Fund for Culture"/>
    <n v="86723"/>
    <s v="Música Brasil - UBES"/>
    <s v="Music"/>
    <s v="Música Popular"/>
    <x v="4"/>
    <x v="13"/>
    <n v="0"/>
    <x v="12"/>
    <s v="SãoPaulo"/>
    <n v="0"/>
    <n v="786567.5"/>
    <n v="1.6508576287825887"/>
    <n v="1298510.9579274489"/>
  </r>
  <r>
    <s v="National Fund for Culture"/>
    <n v="84597"/>
    <s v="Nòs Vivendo "/>
    <s v="Audiovisual"/>
    <s v="Produção Cinematográfica"/>
    <x v="2"/>
    <x v="13"/>
    <n v="0"/>
    <x v="1"/>
    <s v="DistritoFederal"/>
    <n v="0"/>
    <n v="50000"/>
    <n v="1.6508576287825887"/>
    <n v="82542.881439129429"/>
  </r>
  <r>
    <s v="National Fund for Culture"/>
    <n v="83613"/>
    <s v="Nucleo de Produção Audiovisual de Niterói (NPD)"/>
    <s v="Audiovisual"/>
    <s v="Formação /Pesquisa/Informação"/>
    <x v="3"/>
    <x v="13"/>
    <n v="0"/>
    <x v="5"/>
    <s v="RiodeJaneiro"/>
    <n v="0"/>
    <n v="100000"/>
    <n v="1.6508576287825887"/>
    <n v="165085.76287825886"/>
  </r>
  <r>
    <s v="National Fund for Culture"/>
    <n v="82885"/>
    <s v="O Choro e Sua História"/>
    <s v="Music"/>
    <s v="Música Popular"/>
    <x v="4"/>
    <x v="13"/>
    <n v="0"/>
    <x v="12"/>
    <s v="SãoPaulo"/>
    <n v="0"/>
    <n v="196800"/>
    <n v="1.6508576287825887"/>
    <n v="324888.78134441347"/>
  </r>
  <r>
    <s v="National Fund for Culture"/>
    <n v="84547"/>
    <s v="O Negro e o Rio Grande do Sul"/>
    <s v="Integrated Arts"/>
    <s v="Artes Integradas"/>
    <x v="1"/>
    <x v="13"/>
    <n v="0"/>
    <x v="0"/>
    <s v="RioGrandedoSul"/>
    <n v="0"/>
    <n v="91986.36"/>
    <n v="1.6508576287825887"/>
    <n v="151856.38414994156"/>
  </r>
  <r>
    <s v="National Fund for Culture"/>
    <n v="85424"/>
    <s v="Oficina Brincando na Diversidade: Cultura na Infância"/>
    <s v="Integrated Arts"/>
    <s v="Artes Integradas"/>
    <x v="1"/>
    <x v="13"/>
    <n v="0"/>
    <x v="12"/>
    <s v="SãoPaulo"/>
    <n v="0"/>
    <n v="101536.1"/>
    <n v="1.6508576287825887"/>
    <n v="167621.64528183182"/>
  </r>
  <r>
    <s v="National Fund for Culture"/>
    <n v="82125"/>
    <s v="Oficina de Arte e Cultura Popular"/>
    <s v="Integrated Arts"/>
    <s v="Carnaval"/>
    <x v="0"/>
    <x v="13"/>
    <n v="0"/>
    <x v="1"/>
    <s v="DistritoFederal"/>
    <n v="0"/>
    <n v="150000"/>
    <n v="1.6508576287825887"/>
    <n v="247628.6443173883"/>
  </r>
  <r>
    <s v="National Fund for Culture"/>
    <n v="88028"/>
    <s v="Oficina de Avaliação do IV Seminário Internacional de Cinema e Audiovisual"/>
    <s v="Audiovisual"/>
    <s v="Formação /Pesquisa/Informação"/>
    <x v="3"/>
    <x v="13"/>
    <n v="0"/>
    <x v="21"/>
    <s v="Bahia"/>
    <n v="0"/>
    <n v="170000"/>
    <n v="1.6508576287825887"/>
    <n v="280645.79689304007"/>
  </r>
  <r>
    <s v="National Fund for Culture"/>
    <n v="80418"/>
    <s v="Oficinas Culturais Identitárias do Imaginário Popular do Ceará / Serra da Ibiapaba"/>
    <s v="Integrated Arts"/>
    <s v="Artes Integradas"/>
    <x v="1"/>
    <x v="13"/>
    <n v="0"/>
    <x v="6"/>
    <s v="Ceará"/>
    <n v="0"/>
    <n v="81104"/>
    <n v="1.6508576287825887"/>
    <n v="133891.15712478306"/>
  </r>
  <r>
    <s v="National Fund for Culture"/>
    <n v="85328"/>
    <s v="OFICINAS DA TRANSFORME PARA JOVENS E ADOLESCENTES EM SITUAÇÃO DE RISCO "/>
    <s v="Audiovisual"/>
    <s v="Produção Cinematográfica"/>
    <x v="2"/>
    <x v="13"/>
    <n v="0"/>
    <x v="1"/>
    <s v="DistritoFederal"/>
    <n v="0"/>
    <n v="150000"/>
    <n v="1.6508576287825887"/>
    <n v="247628.6443173883"/>
  </r>
  <r>
    <s v="National Fund for Culture"/>
    <n v="83569"/>
    <s v="Oficinas de Arte e Cultua de Santa Maria "/>
    <s v="Integrated Arts"/>
    <s v="Artes Integradas"/>
    <x v="1"/>
    <x v="13"/>
    <n v="0"/>
    <x v="1"/>
    <s v="DistritoFederal"/>
    <n v="0"/>
    <n v="50000"/>
    <n v="1.6508576287825887"/>
    <n v="82542.881439129429"/>
  </r>
  <r>
    <s v="National Fund for Culture"/>
    <n v="85210"/>
    <s v="Oficinas em Ação"/>
    <s v="Integrated Arts"/>
    <s v="Artes Integradas"/>
    <x v="1"/>
    <x v="13"/>
    <n v="0"/>
    <x v="1"/>
    <s v="DistritoFederal"/>
    <n v="0"/>
    <n v="66590"/>
    <n v="1.6508576287825887"/>
    <n v="109930.60950063258"/>
  </r>
  <r>
    <s v="National Fund for Culture"/>
    <n v="88391"/>
    <s v="Orquestra de Sucata - Música e Ecologia nas Comunidades"/>
    <s v="Music"/>
    <s v="Música Popular"/>
    <x v="4"/>
    <x v="13"/>
    <n v="0"/>
    <x v="0"/>
    <s v="RioGrandedoSul"/>
    <n v="0"/>
    <n v="175100"/>
    <n v="1.6508576287825887"/>
    <n v="289065.17079983128"/>
  </r>
  <r>
    <s v="National Fund for Culture"/>
    <n v="87584"/>
    <s v="PERRO LOCO 2- FESTIVAL DE CINEMA UNIVERSITÁRIO LATINO AMERICANO"/>
    <s v="Audiovisual"/>
    <s v="Formação /Pesquisa/Informação"/>
    <x v="3"/>
    <x v="13"/>
    <n v="0"/>
    <x v="14"/>
    <s v="Goiás"/>
    <n v="0"/>
    <n v="25000"/>
    <n v="1.6508576287825887"/>
    <n v="41271.440719564715"/>
  </r>
  <r>
    <s v="National Fund for Culture"/>
    <n v="91602"/>
    <s v="Pontão - Ação Cultural em Rede."/>
    <s v="Integrated Arts"/>
    <s v="Artes Integradas"/>
    <x v="1"/>
    <x v="13"/>
    <n v="0"/>
    <x v="18"/>
    <s v="MatoGrosso"/>
    <n v="0"/>
    <n v="262500"/>
    <n v="1.6508576287825887"/>
    <n v="433350.12755542953"/>
  </r>
  <r>
    <s v="National Fund for Culture"/>
    <n v="91030"/>
    <s v="Pontão - Cultura Viva ao Alcance de Todos."/>
    <s v="Integrated Arts"/>
    <s v="Artes Integradas"/>
    <x v="1"/>
    <x v="13"/>
    <n v="0"/>
    <x v="10"/>
    <s v="Piauí"/>
    <n v="0"/>
    <n v="350000"/>
    <n v="1.6508576287825887"/>
    <n v="577800.17007390608"/>
  </r>
  <r>
    <s v="National Fund for Culture"/>
    <n v="89491"/>
    <s v="Pontão - Hortolândia- Escola Viva"/>
    <s v="Integrated Arts"/>
    <s v="Artes Integradas"/>
    <x v="1"/>
    <x v="13"/>
    <n v="0"/>
    <x v="12"/>
    <s v="SãoPaulo"/>
    <n v="0"/>
    <n v="800000"/>
    <n v="1.6508576287825887"/>
    <n v="1320686.1030260709"/>
  </r>
  <r>
    <s v="National Fund for Culture"/>
    <n v="81435"/>
    <s v="Pontão - Interagindo em Rede: Pontões e Cidades Digitais"/>
    <s v="Integrated Arts"/>
    <s v="Artes Integradas"/>
    <x v="1"/>
    <x v="13"/>
    <n v="0"/>
    <x v="5"/>
    <s v="RiodeJaneiro"/>
    <n v="0"/>
    <n v="2000000"/>
    <n v="1.6508576287825887"/>
    <n v="3301715.2575651775"/>
  </r>
  <r>
    <s v="National Fund for Culture"/>
    <n v="91467"/>
    <s v="Pontão - Kuai Tema - Integração pela liberdade."/>
    <s v="Integrated Arts"/>
    <s v="Artes Integradas"/>
    <x v="1"/>
    <x v="13"/>
    <n v="0"/>
    <x v="9"/>
    <s v="Paraná"/>
    <n v="0"/>
    <n v="349824.07"/>
    <n v="1.6508576287825887"/>
    <n v="577509.73469127435"/>
  </r>
  <r>
    <s v="National Fund for Culture"/>
    <n v="91592"/>
    <s v="Pontão - MHHOB- Preto Ghoez Vive"/>
    <s v="Integrated Arts"/>
    <s v="Artes Integradas"/>
    <x v="1"/>
    <x v="13"/>
    <n v="0"/>
    <x v="10"/>
    <s v="Piauí"/>
    <n v="0"/>
    <n v="235799"/>
    <n v="1.6508576287825887"/>
    <n v="389270.57800930564"/>
  </r>
  <r>
    <s v="National Fund for Culture"/>
    <n v="87457"/>
    <s v="Pontão - Pontinho de Cultura Infantil Bola de Meia"/>
    <s v="Integrated Arts"/>
    <s v="Artes Integradas"/>
    <x v="1"/>
    <x v="13"/>
    <n v="0"/>
    <x v="12"/>
    <s v="SãoPaulo"/>
    <n v="0"/>
    <n v="350000"/>
    <n v="1.6508576287825887"/>
    <n v="577800.17007390608"/>
  </r>
  <r>
    <s v="National Fund for Culture"/>
    <n v="91597"/>
    <s v="Pontão - Projeto Ganesha"/>
    <s v="Integrated Arts"/>
    <s v="Artes Integradas"/>
    <x v="1"/>
    <x v="13"/>
    <n v="0"/>
    <x v="22"/>
    <s v="SantaCatarina"/>
    <n v="0"/>
    <n v="250742.52"/>
    <n v="1.6508576287825887"/>
    <n v="413940.20200217079"/>
  </r>
  <r>
    <s v="National Fund for Culture"/>
    <n v="88525"/>
    <s v="Pontão Coletivo Digital"/>
    <s v="Integrated Arts"/>
    <s v="Artes Integradas"/>
    <x v="1"/>
    <x v="13"/>
    <n v="0"/>
    <x v="7"/>
    <s v="Sergipe"/>
    <n v="0"/>
    <n v="321219.24"/>
    <n v="1.6508576287825887"/>
    <n v="530287.2328657452"/>
  </r>
  <r>
    <s v="National Fund for Culture"/>
    <n v="712090"/>
    <s v="Pontão Cultura e Meio Ambiente Tecendo o Saber"/>
    <s v="Integrated Arts"/>
    <s v="Artes Integradas"/>
    <x v="1"/>
    <x v="13"/>
    <n v="0"/>
    <x v="12"/>
    <s v="SãoPaulo"/>
    <n v="0"/>
    <n v="440000"/>
    <n v="1.6508576287825887"/>
    <n v="726377.35666433896"/>
  </r>
  <r>
    <s v="National Fund for Culture"/>
    <n v="91040"/>
    <s v="Pontão de Cultura Canavial"/>
    <s v="Integrated Arts"/>
    <s v="Artes Integradas"/>
    <x v="1"/>
    <x v="13"/>
    <n v="0"/>
    <x v="4"/>
    <s v="Pernambuco"/>
    <n v="0"/>
    <n v="350000"/>
    <n v="1.6508576287825887"/>
    <n v="577800.17007390608"/>
  </r>
  <r>
    <s v="National Fund for Culture"/>
    <n v="88499"/>
    <s v="Pontão de integração Regional do Pim."/>
    <s v="Integrated Arts"/>
    <s v="Artes Integradas"/>
    <x v="1"/>
    <x v="13"/>
    <n v="0"/>
    <x v="5"/>
    <s v="RiodeJaneiro"/>
    <n v="0"/>
    <n v="350000"/>
    <n v="1.6508576287825887"/>
    <n v="577800.17007390608"/>
  </r>
  <r>
    <s v="National Fund for Culture"/>
    <n v="88519"/>
    <s v="Pontão de Rede Fluminense de Cultura."/>
    <s v="Integrated Arts"/>
    <s v="Artes Integradas"/>
    <x v="1"/>
    <x v="13"/>
    <n v="0"/>
    <x v="5"/>
    <s v="RiodeJaneiro"/>
    <n v="0"/>
    <n v="257360"/>
    <n v="1.6508576287825887"/>
    <n v="424864.719343487"/>
  </r>
  <r>
    <s v="National Fund for Culture"/>
    <n v="88332"/>
    <s v="pontão Estúdio do Latão Projeto Intercâmbios Dialéticos."/>
    <s v="Integrated Arts"/>
    <s v="Artes Integradas"/>
    <x v="1"/>
    <x v="13"/>
    <n v="0"/>
    <x v="12"/>
    <s v="SãoPaulo"/>
    <n v="0"/>
    <n v="229013"/>
    <n v="1.6508576287825887"/>
    <n v="378067.85814038699"/>
  </r>
  <r>
    <s v="National Fund for Culture"/>
    <n v="93364"/>
    <s v="Ponto de Cultura Unicamp Quilombola"/>
    <s v="Integrated Arts"/>
    <s v="Artes Integradas"/>
    <x v="1"/>
    <x v="13"/>
    <n v="0"/>
    <x v="12"/>
    <s v="SãoPaulo"/>
    <n v="0"/>
    <n v="185000"/>
    <n v="1.6508576287825887"/>
    <n v="305408.66132477892"/>
  </r>
  <r>
    <s v="National Fund for Culture"/>
    <n v="77215"/>
    <s v="Ponto Indigenista de Cultura"/>
    <s v="Integrated Arts"/>
    <s v="Artes Integradas"/>
    <x v="1"/>
    <x v="13"/>
    <n v="0"/>
    <x v="1"/>
    <s v="DistritoFederal"/>
    <n v="0"/>
    <n v="171200"/>
    <n v="1.6508576287825887"/>
    <n v="282626.82604757918"/>
  </r>
  <r>
    <s v="National Fund for Culture"/>
    <n v="88502"/>
    <s v="Pontos de Cultura Le Monde Diplomatique."/>
    <s v="Integrated Arts"/>
    <s v="Artes Integradas"/>
    <x v="1"/>
    <x v="13"/>
    <n v="0"/>
    <x v="12"/>
    <s v="SãoPaulo"/>
    <n v="0"/>
    <n v="350000"/>
    <n v="1.6508576287825887"/>
    <n v="577800.17007390608"/>
  </r>
  <r>
    <s v="National Fund for Culture"/>
    <n v="85913"/>
    <s v="Praça das Identidades Culturais"/>
    <s v="Integrated Arts"/>
    <s v="Cultura Popular"/>
    <x v="3"/>
    <x v="13"/>
    <n v="0"/>
    <x v="1"/>
    <s v="DistritoFederal"/>
    <n v="0"/>
    <n v="97030.399999999994"/>
    <n v="1.6508576287825887"/>
    <n v="160183.37606382609"/>
  </r>
  <r>
    <s v="National Fund for Culture"/>
    <n v="82849"/>
    <s v="Presença Brasil  Em Cannes - Premiere Brasil Nova York 2008"/>
    <s v="Audiovisual"/>
    <s v="Formação /Pesquisa/Informação"/>
    <x v="3"/>
    <x v="13"/>
    <n v="0"/>
    <x v="5"/>
    <s v="RiodeJaneiro"/>
    <n v="0"/>
    <n v="250000"/>
    <n v="1.6508576287825887"/>
    <n v="412714.40719564719"/>
  </r>
  <r>
    <s v="National Fund for Culture"/>
    <n v="83445"/>
    <s v="Preservação e Modernização do Museu Casa do Pontal - acervo, infra-estrutura e equipamentos"/>
    <s v="Cultural Heritage"/>
    <s v="Museu"/>
    <x v="2"/>
    <x v="13"/>
    <n v="0"/>
    <x v="5"/>
    <s v="RiodeJaneiro"/>
    <n v="0"/>
    <n v="250000"/>
    <n v="1.6508576287825887"/>
    <n v="412714.40719564719"/>
  </r>
  <r>
    <s v="National Fund for Culture"/>
    <n v="86998"/>
    <s v="Primeiro Plano 2008 - Festival de Cinema de Juiz de Fora"/>
    <s v="Audiovisual"/>
    <s v="Formação /Pesquisa/Informação"/>
    <x v="3"/>
    <x v="13"/>
    <n v="0"/>
    <x v="3"/>
    <s v="MinasGerais"/>
    <n v="0"/>
    <n v="25000"/>
    <n v="1.6508576287825887"/>
    <n v="41271.440719564715"/>
  </r>
  <r>
    <s v="National Fund for Culture"/>
    <n v="81116"/>
    <s v="Programa de Aprimoramento em Artes Carnavalescas e Cenografia Arte e Folia"/>
    <s v="Integrated Arts"/>
    <s v="Carnaval"/>
    <x v="0"/>
    <x v="13"/>
    <n v="0"/>
    <x v="5"/>
    <s v="RiodeJaneiro"/>
    <n v="0"/>
    <n v="79200"/>
    <n v="1.6508576287825887"/>
    <n v="130747.92419958103"/>
  </r>
  <r>
    <s v="National Fund for Culture"/>
    <n v="83726"/>
    <s v="Projete - se com Cultura "/>
    <s v="Audiovisual"/>
    <s v="Distribuição Cinematográfica"/>
    <x v="2"/>
    <x v="13"/>
    <n v="0"/>
    <x v="8"/>
    <s v="Paraíba"/>
    <n v="0"/>
    <n v="40000"/>
    <n v="1.6508576287825887"/>
    <n v="66034.305151303546"/>
  </r>
  <r>
    <s v="National Fund for Culture"/>
    <n v="81171"/>
    <s v="PROJETO &quot;VII ENCONTRO INTERNACIONAL DA MÚSICA-FEIRA DE FORTALEZA 2008"/>
    <s v="Music"/>
    <s v="Áreas Integradas"/>
    <x v="0"/>
    <x v="13"/>
    <n v="0"/>
    <x v="6"/>
    <s v="Ceará"/>
    <n v="0"/>
    <n v="100000"/>
    <n v="1.6508576287825887"/>
    <n v="165085.76287825886"/>
  </r>
  <r>
    <s v="National Fund for Culture"/>
    <n v="83989"/>
    <s v="Projeto ceilândia - Dança para Todos versão 2008"/>
    <s v="Integrated Arts"/>
    <s v="Artes Integradas"/>
    <x v="1"/>
    <x v="13"/>
    <n v="0"/>
    <x v="1"/>
    <s v="DistritoFederal"/>
    <n v="0"/>
    <n v="100000"/>
    <n v="1.6508576287825887"/>
    <n v="165085.76287825886"/>
  </r>
  <r>
    <s v="National Fund for Culture"/>
    <n v="85091"/>
    <s v="Projeto Ciclo do Marabaixo no Município de Macapá/AP"/>
    <s v="Integrated Arts"/>
    <s v="Artes Integradas"/>
    <x v="1"/>
    <x v="13"/>
    <n v="0"/>
    <x v="13"/>
    <s v="Amapá"/>
    <n v="0"/>
    <n v="98594"/>
    <n v="1.6508576287825887"/>
    <n v="162764.65705219054"/>
  </r>
  <r>
    <s v="National Fund for Culture"/>
    <n v="81412"/>
    <s v="Projeto Cultural Arte e Cidadania"/>
    <s v="Integrated Arts"/>
    <s v="Artes Integradas"/>
    <x v="1"/>
    <x v="13"/>
    <n v="0"/>
    <x v="14"/>
    <s v="Goiás"/>
    <n v="0"/>
    <n v="128000"/>
    <n v="1.6508576287825887"/>
    <n v="211309.77648417137"/>
  </r>
  <r>
    <s v="National Fund for Culture"/>
    <n v="87805"/>
    <s v="Projeto Cultural e Artìstico da Fundação Lar Harmonia"/>
    <s v="Integrated Arts"/>
    <s v="Artes Integradas"/>
    <x v="1"/>
    <x v="13"/>
    <n v="0"/>
    <x v="21"/>
    <s v="Bahia"/>
    <n v="0"/>
    <n v="138287.47"/>
    <n v="1.6508576287825887"/>
    <n v="228292.92481454337"/>
  </r>
  <r>
    <s v="National Fund for Culture"/>
    <n v="83386"/>
    <s v="Projeto Cultural Evoluir"/>
    <s v="Integrated Arts"/>
    <s v="Artes Integradas"/>
    <x v="1"/>
    <x v="13"/>
    <n v="0"/>
    <x v="12"/>
    <s v="SãoPaulo"/>
    <n v="0"/>
    <n v="61632"/>
    <n v="1.6508576287825887"/>
    <n v="101745.6573771285"/>
  </r>
  <r>
    <s v="National Fund for Culture"/>
    <n v="85310"/>
    <s v="Projeto Cultural Vivendo e Aprendendo Com Arte"/>
    <s v="Performing Arts"/>
    <s v="Circo"/>
    <x v="3"/>
    <x v="13"/>
    <n v="0"/>
    <x v="12"/>
    <s v="SãoPaulo"/>
    <n v="0"/>
    <n v="99450.65"/>
    <n v="1.6508576287825887"/>
    <n v="164178.86423988713"/>
  </r>
  <r>
    <s v="National Fund for Culture"/>
    <n v="85203"/>
    <s v="Projeto Educarte - Educando com Arte"/>
    <s v="Integrated Arts"/>
    <s v="Artes Integradas"/>
    <x v="1"/>
    <x v="13"/>
    <n v="0"/>
    <x v="1"/>
    <s v="DistritoFederal"/>
    <n v="0"/>
    <n v="49990.28"/>
    <n v="1.6508576287825887"/>
    <n v="82526.835102977668"/>
  </r>
  <r>
    <s v="National Fund for Culture"/>
    <n v="82123"/>
    <s v="Projeto Escola de Talentos - V Mostra de Talentos Junvenis Espaço Teen"/>
    <s v="Integrated Arts"/>
    <s v="Artes Integradas"/>
    <x v="1"/>
    <x v="13"/>
    <n v="0"/>
    <x v="1"/>
    <s v="DistritoFederal"/>
    <n v="0"/>
    <n v="159370"/>
    <n v="1.6508576287825887"/>
    <n v="263097.18029908114"/>
  </r>
  <r>
    <s v="National Fund for Culture"/>
    <n v="82158"/>
    <s v="Projeto Ibeiji"/>
    <s v="Integrated Arts"/>
    <s v="Artes Integradas"/>
    <x v="1"/>
    <x v="13"/>
    <n v="0"/>
    <x v="1"/>
    <s v="DistritoFederal"/>
    <n v="0"/>
    <n v="100000"/>
    <n v="1.6508576287825887"/>
    <n v="165085.76287825886"/>
  </r>
  <r>
    <s v="National Fund for Culture"/>
    <n v="88422"/>
    <s v="Projeto Memória Audiovisual do Protagonismo da Juventude Brasileira"/>
    <s v="Audiovisual"/>
    <s v="Formação/Pesquisa e informação"/>
    <x v="1"/>
    <x v="13"/>
    <n v="0"/>
    <x v="14"/>
    <s v="Goiás"/>
    <n v="0"/>
    <n v="300000"/>
    <n v="1.6508576287825887"/>
    <n v="495257.2886347766"/>
  </r>
  <r>
    <s v="National Fund for Culture"/>
    <n v="86922"/>
    <s v="Projeto Modernização do Acervo da Biblioteca Epifânio Dória"/>
    <s v="Humanities"/>
    <s v="Acervo Bibliográfico"/>
    <x v="0"/>
    <x v="13"/>
    <n v="0"/>
    <x v="7"/>
    <s v="Sergipe"/>
    <n v="0"/>
    <n v="94078.24"/>
    <n v="1.6508576287825887"/>
    <n v="155309.78020643929"/>
  </r>
  <r>
    <s v="National Fund for Culture"/>
    <n v="78789"/>
    <s v="Projeto Música para Todos"/>
    <s v="Music"/>
    <s v="Música Popular"/>
    <x v="4"/>
    <x v="13"/>
    <n v="0"/>
    <x v="10"/>
    <s v="Piauí"/>
    <n v="0"/>
    <n v="80104.710000000006"/>
    <n v="1.6508576287825887"/>
    <n v="132241.47160491694"/>
  </r>
  <r>
    <s v="National Fund for Culture"/>
    <n v="83298"/>
    <s v="Projeto o Mimo de Tajaçuaba - EMENDA PARLAMENTAR"/>
    <s v="Integrated Arts"/>
    <s v="Cultura Popular"/>
    <x v="3"/>
    <x v="13"/>
    <n v="0"/>
    <x v="17"/>
    <s v="Maranhão"/>
    <n v="0"/>
    <n v="192326"/>
    <n v="1.6508576287825887"/>
    <n v="317502.84431324014"/>
  </r>
  <r>
    <s v="National Fund for Culture"/>
    <n v="85179"/>
    <s v="Projeto Vem-Ser"/>
    <s v="Integrated Arts"/>
    <s v="Artes Integradas"/>
    <x v="1"/>
    <x v="13"/>
    <n v="0"/>
    <x v="3"/>
    <s v="MinasGerais"/>
    <n v="0"/>
    <n v="88652"/>
    <n v="1.6508576287825887"/>
    <n v="146351.83050683406"/>
  </r>
  <r>
    <s v="National Fund for Culture"/>
    <n v="74327"/>
    <s v="Publicação do Livro &quot; A Prataria Luso-Brasileira na Coleção do Museu Carlos Costa Pinto&quot;"/>
    <s v="Humanities"/>
    <s v="Edição de Livros"/>
    <x v="4"/>
    <x v="13"/>
    <n v="0"/>
    <x v="21"/>
    <s v="Bahia"/>
    <n v="0"/>
    <n v="92857.600000000006"/>
    <n v="1.6508576287825887"/>
    <n v="153294.67735044213"/>
  </r>
  <r>
    <s v="National Fund for Culture"/>
    <n v="84255"/>
    <s v="Quintas Culturais T-Bone"/>
    <s v="Music"/>
    <s v="Música Popular"/>
    <x v="4"/>
    <x v="13"/>
    <n v="0"/>
    <x v="1"/>
    <s v="DistritoFederal"/>
    <n v="0"/>
    <n v="49620"/>
    <n v="1.6508576287825887"/>
    <n v="81915.555540192057"/>
  </r>
  <r>
    <s v="National Fund for Culture"/>
    <n v="83412"/>
    <s v="REDE BRAZUCAH - Formação de Agentes Difusores do Cinema Brasilerio "/>
    <s v="Audiovisual"/>
    <s v="Formação /Pesquisa/Informação"/>
    <x v="3"/>
    <x v="13"/>
    <n v="0"/>
    <x v="12"/>
    <s v="SãoPaulo"/>
    <n v="0"/>
    <n v="25000"/>
    <n v="1.6508576287825887"/>
    <n v="41271.440719564715"/>
  </r>
  <r>
    <s v="National Fund for Culture"/>
    <n v="85314"/>
    <s v="Rede de Pontos de Cultura- Arte de Viver Goiânia"/>
    <s v="Integrated Arts"/>
    <s v="Artes Integradas"/>
    <x v="1"/>
    <x v="13"/>
    <n v="0"/>
    <x v="14"/>
    <s v="Goiás"/>
    <n v="0"/>
    <n v="3600000"/>
    <n v="1.6508576287825887"/>
    <n v="5943087.4636173192"/>
  </r>
  <r>
    <s v="National Fund for Culture"/>
    <n v="85276"/>
    <s v="Rede de Pontos de Cultura do Estado de Campina Grande"/>
    <s v="Integrated Arts"/>
    <s v="Artes Integradas"/>
    <x v="1"/>
    <x v="13"/>
    <n v="0"/>
    <x v="8"/>
    <s v="Paraíba"/>
    <n v="0"/>
    <n v="1200000"/>
    <n v="1.6508576287825887"/>
    <n v="1981029.1545391064"/>
  </r>
  <r>
    <s v="National Fund for Culture"/>
    <n v="89995"/>
    <s v="Rede de pontos de Cultura do Estado de São Paulo"/>
    <s v="Integrated Arts"/>
    <s v="Artes Integradas"/>
    <x v="1"/>
    <x v="13"/>
    <n v="0"/>
    <x v="12"/>
    <s v="SãoPaulo"/>
    <n v="0"/>
    <n v="36000000"/>
    <n v="1.6508576287825887"/>
    <n v="59430874.636173196"/>
  </r>
  <r>
    <s v="National Fund for Culture"/>
    <n v="711890"/>
    <s v="Rede de Pontos de Cultura do Estado de Sergipe"/>
    <s v="Integrated Arts"/>
    <s v="Artes Integradas"/>
    <x v="1"/>
    <x v="13"/>
    <n v="0"/>
    <x v="7"/>
    <s v="Sergipe"/>
    <n v="0"/>
    <n v="3700000"/>
    <n v="1.6508576287825887"/>
    <n v="6108173.226495578"/>
  </r>
  <r>
    <s v="National Fund for Culture"/>
    <n v="96895"/>
    <s v="Rede de Pontos de Cultura do Grupo Hospitalar Conceição - GHC"/>
    <s v="Integrated Arts"/>
    <s v="Artes Integradas"/>
    <x v="1"/>
    <x v="13"/>
    <n v="0"/>
    <x v="0"/>
    <s v="RioGrandedoSul"/>
    <n v="0"/>
    <n v="2279999.9300000002"/>
    <n v="1.6508576287825887"/>
    <n v="3763955.2780642686"/>
  </r>
  <r>
    <s v="National Fund for Culture"/>
    <n v="85018"/>
    <s v="Rede de Pontos de Cultura do Município de Curitiba"/>
    <s v="Integrated Arts"/>
    <s v="Artes Integradas"/>
    <x v="1"/>
    <x v="13"/>
    <n v="0"/>
    <x v="9"/>
    <s v="Paraná"/>
    <n v="0"/>
    <n v="3600000"/>
    <n v="1.6508576287825887"/>
    <n v="5943087.4636173192"/>
  </r>
  <r>
    <s v="National Fund for Culture"/>
    <n v="83679"/>
    <s v="Rede de Pontos no Munícipio de São Vicente."/>
    <s v="Integrated Arts"/>
    <s v="Artes Integradas"/>
    <x v="1"/>
    <x v="13"/>
    <n v="0"/>
    <x v="12"/>
    <s v="SãoPaulo"/>
    <n v="0"/>
    <n v="1200000"/>
    <n v="1.6508576287825887"/>
    <n v="1981029.1545391064"/>
  </r>
  <r>
    <s v="National Fund for Culture"/>
    <n v="84013"/>
    <s v="Reforma da Igreja Evangélica e Cemitério em Lomba Grande"/>
    <s v="Cultural Heritage"/>
    <s v="Arquitetônico"/>
    <x v="0"/>
    <x v="13"/>
    <n v="0"/>
    <x v="0"/>
    <s v="RioGrandedoSul"/>
    <n v="0"/>
    <n v="200000"/>
    <n v="1.6508576287825887"/>
    <n v="330171.52575651772"/>
  </r>
  <r>
    <s v="National Fund for Culture"/>
    <n v="85084"/>
    <s v="Reforma do Auditório do Colégio João XXIII"/>
    <s v="Cultural Heritage"/>
    <s v="Arquitetônico"/>
    <x v="0"/>
    <x v="13"/>
    <n v="0"/>
    <x v="5"/>
    <s v="RiodeJaneiro"/>
    <n v="0"/>
    <n v="300000"/>
    <n v="1.6508576287825887"/>
    <n v="495257.2886347766"/>
  </r>
  <r>
    <s v="National Fund for Culture"/>
    <n v="711420"/>
    <s v="Requalificação da Feira de São Joaquim (1ª Etapa)"/>
    <s v="Cultural Heritage"/>
    <s v="Arquitetônico"/>
    <x v="0"/>
    <x v="13"/>
    <n v="0"/>
    <x v="21"/>
    <s v="Bahia"/>
    <n v="0"/>
    <n v="1163882.57"/>
    <n v="1.6508576287825887"/>
    <n v="1921404.4196915855"/>
  </r>
  <r>
    <s v="National Fund for Culture"/>
    <n v="84601"/>
    <s v="Resgatando a Memória GLBT de Curitiba - Gala Gay no Clube Operário - EMENDA PARLAMENTAR - Deputado Dr. Rosinha"/>
    <s v="Audiovisual"/>
    <s v="Videofonográfica"/>
    <x v="0"/>
    <x v="13"/>
    <n v="0"/>
    <x v="9"/>
    <s v="Paraná"/>
    <n v="0"/>
    <n v="84582.399999999994"/>
    <n v="1.6508576287825887"/>
    <n v="139633.50030074042"/>
  </r>
  <r>
    <s v="National Fund for Culture"/>
    <n v="88959"/>
    <s v="Restauração Centro Cultural"/>
    <s v="Cultural Heritage"/>
    <s v="Arquitetônico"/>
    <x v="0"/>
    <x v="13"/>
    <n v="0"/>
    <x v="0"/>
    <s v="RioGrandedoSul"/>
    <n v="0"/>
    <n v="100000"/>
    <n v="1.6508576287825887"/>
    <n v="165085.76287825886"/>
  </r>
  <r>
    <s v="National Fund for Culture"/>
    <n v="85134"/>
    <s v="Restauração do Arcebispado da Cidade de Maceió "/>
    <s v="Cultural Heritage"/>
    <s v="História"/>
    <x v="1"/>
    <x v="13"/>
    <n v="0"/>
    <x v="20"/>
    <s v="Alagoas"/>
    <n v="0"/>
    <n v="906213.95"/>
    <n v="1.6508576287825887"/>
    <n v="1496030.2126667034"/>
  </r>
  <r>
    <s v="National Fund for Culture"/>
    <n v="84625"/>
    <s v="Restauração do Jornal Lampião da Esquina - EMENDA PARLAMENTAR - Deputado Dr. Rosinha"/>
    <s v="Humanities"/>
    <s v="Arquivo"/>
    <x v="5"/>
    <x v="13"/>
    <n v="0"/>
    <x v="9"/>
    <s v="Paraná"/>
    <n v="0"/>
    <n v="48881.7"/>
    <n v="1.6508576287825887"/>
    <n v="80696.727352861853"/>
  </r>
  <r>
    <s v="National Fund for Culture"/>
    <n v="85212"/>
    <s v="Restauração do Palecte Barão de Jaraguá"/>
    <s v="Cultural Heritage"/>
    <s v="História"/>
    <x v="1"/>
    <x v="13"/>
    <n v="0"/>
    <x v="20"/>
    <s v="Alagoas"/>
    <n v="0"/>
    <n v="100000"/>
    <n v="1.6508576287825887"/>
    <n v="165085.76287825886"/>
  </r>
  <r>
    <s v="National Fund for Culture"/>
    <n v="82897"/>
    <s v="Restauração Parcial do Antigo Colégio Campos Salles para instalação do Museu de Arte Moderna Manabu Mabe"/>
    <s v="Cultural Heritage"/>
    <s v="História"/>
    <x v="1"/>
    <x v="13"/>
    <n v="0"/>
    <x v="12"/>
    <s v="SãoPaulo"/>
    <n v="0"/>
    <n v="150000"/>
    <n v="1.6508576287825887"/>
    <n v="247628.6443173883"/>
  </r>
  <r>
    <s v="National Fund for Culture"/>
    <n v="86973"/>
    <s v="Reunião Recam - Reunión Especializada de Autoridades Cinematográficas Y Audiovisuales Del Mercosur - e Seminário de Co-produção Internacional"/>
    <s v="Audiovisual"/>
    <s v="Formação /Pesquisa/Informação"/>
    <x v="3"/>
    <x v="13"/>
    <n v="0"/>
    <x v="5"/>
    <s v="RiodeJaneiro"/>
    <n v="0"/>
    <n v="204144"/>
    <n v="1.6508576287825887"/>
    <n v="337012.67977019277"/>
  </r>
  <r>
    <s v="National Fund for Culture"/>
    <n v="83566"/>
    <s v="Revista de Cinema Brasilerio"/>
    <s v="Audiovisual"/>
    <s v="Formação /Pesquisa/Informação"/>
    <x v="3"/>
    <x v="13"/>
    <n v="0"/>
    <x v="5"/>
    <s v="RiodeJaneiro"/>
    <n v="0"/>
    <n v="100000"/>
    <n v="1.6508576287825887"/>
    <n v="165085.76287825886"/>
  </r>
  <r>
    <s v="National Fund for Culture"/>
    <n v="84977"/>
    <s v="Revista Diversidade - EMENDA PARLAMENTAR"/>
    <s v="Humanities"/>
    <s v="Periódicos"/>
    <x v="4"/>
    <x v="13"/>
    <n v="0"/>
    <x v="3"/>
    <s v="MinasGerais"/>
    <n v="0"/>
    <n v="100000"/>
    <n v="1.6508576287825887"/>
    <n v="165085.76287825886"/>
  </r>
  <r>
    <s v="National Fund for Culture"/>
    <n v="82892"/>
    <s v="Revitalização do Centro Cultural Thaumaturgo Filho em Rio Branco - AC"/>
    <s v="Cultural Heritage"/>
    <s v="Arquitetônico"/>
    <x v="0"/>
    <x v="13"/>
    <n v="0"/>
    <x v="25"/>
    <s v="Acre"/>
    <n v="0"/>
    <n v="350034.17"/>
    <n v="1.6508576287825887"/>
    <n v="577856.57987908146"/>
  </r>
  <r>
    <s v="National Fund for Culture"/>
    <n v="88352"/>
    <s v="Reviver o Patrimônio."/>
    <s v="Integrated Arts"/>
    <s v="Artes Integradas"/>
    <x v="1"/>
    <x v="13"/>
    <n v="0"/>
    <x v="12"/>
    <s v="SãoPaulo"/>
    <n v="0"/>
    <n v="184574.4"/>
    <n v="1.6508576287825887"/>
    <n v="304706.05631796905"/>
  </r>
  <r>
    <s v="National Fund for Culture"/>
    <n v="83410"/>
    <s v="Sábado Mulher"/>
    <s v="Integrated Arts"/>
    <s v="Artes Integradas"/>
    <x v="1"/>
    <x v="13"/>
    <n v="0"/>
    <x v="1"/>
    <s v="DistritoFederal"/>
    <n v="0"/>
    <n v="79452"/>
    <n v="1.6508576287825887"/>
    <n v="131163.94032203424"/>
  </r>
  <r>
    <s v="National Fund for Culture"/>
    <n v="83250"/>
    <s v="Salas de Oficinas Dona Matilde Cagliari"/>
    <s v="Music"/>
    <s v="Música Popular"/>
    <x v="4"/>
    <x v="13"/>
    <n v="0"/>
    <x v="0"/>
    <s v="RioGrandedoSul"/>
    <n v="0"/>
    <n v="102507.44"/>
    <n v="1.6508576287825887"/>
    <n v="169225.18933097349"/>
  </r>
  <r>
    <s v="National Fund for Culture"/>
    <n v="86997"/>
    <s v="Sampa é Hip Hop"/>
    <s v="Integrated Arts"/>
    <s v="Artes Integradas"/>
    <x v="1"/>
    <x v="13"/>
    <n v="0"/>
    <x v="12"/>
    <s v="SãoPaulo"/>
    <n v="0"/>
    <n v="251912"/>
    <n v="1.6508576287825887"/>
    <n v="415870.8469818795"/>
  </r>
  <r>
    <s v="National Fund for Culture"/>
    <n v="89148"/>
    <s v="Santa Joana dos Matadores"/>
    <s v="Performing Arts"/>
    <s v="Teatro"/>
    <x v="0"/>
    <x v="13"/>
    <n v="0"/>
    <x v="12"/>
    <s v="SãoPaulo"/>
    <n v="0"/>
    <n v="148892"/>
    <n v="1.6508576287825887"/>
    <n v="245799.49406469718"/>
  </r>
  <r>
    <s v="National Fund for Culture"/>
    <n v="83616"/>
    <s v="Semana Chico Mendes"/>
    <s v="Integrated Arts"/>
    <s v="Artes Integradas"/>
    <x v="1"/>
    <x v="13"/>
    <n v="0"/>
    <x v="25"/>
    <s v="Acre"/>
    <n v="0"/>
    <n v="100000"/>
    <n v="1.6508576287825887"/>
    <n v="165085.76287825886"/>
  </r>
  <r>
    <s v="National Fund for Culture"/>
    <n v="84590"/>
    <s v="Seminário de Ações Integradas da Comissão Nacional de Folclore"/>
    <s v="Cultural Heritage"/>
    <s v="Artesanato/Folclore"/>
    <x v="1"/>
    <x v="13"/>
    <n v="0"/>
    <x v="12"/>
    <s v="SãoPaulo"/>
    <n v="0"/>
    <n v="96000"/>
    <n v="1.6508576287825887"/>
    <n v="158482.33236312852"/>
  </r>
  <r>
    <s v="National Fund for Culture"/>
    <n v="77177"/>
    <s v="Ser especial na Arte e o Artista na Era Digital."/>
    <s v="Integrated Arts"/>
    <s v="Artes Integradas"/>
    <x v="1"/>
    <x v="13"/>
    <n v="0"/>
    <x v="23"/>
    <s v="Rondônia"/>
    <n v="0"/>
    <n v="185000"/>
    <n v="1.6508576287825887"/>
    <n v="305408.66132477892"/>
  </r>
  <r>
    <s v="National Fund for Culture"/>
    <n v="810449"/>
    <s v="Série de Programas de Televisão Programa mais Cultura - Tô Sabendo I"/>
    <s v="Audiovisual"/>
    <s v="Formação /Pesquisa/Informação"/>
    <x v="3"/>
    <x v="13"/>
    <n v="0"/>
    <x v="21"/>
    <s v="Bahia"/>
    <n v="0"/>
    <n v="6328784.2999999998"/>
    <n v="1.6508576287825887"/>
    <n v="10447921.842574475"/>
  </r>
  <r>
    <s v="National Fund for Culture"/>
    <n v="86669"/>
    <s v="SESSÕES CURTA CINEMA,WORKHOPS E DEBATES - CURTA CINEMA 2008"/>
    <s v="Audiovisual"/>
    <s v="Formação /Pesquisa/Informação"/>
    <x v="3"/>
    <x v="13"/>
    <n v="0"/>
    <x v="5"/>
    <s v="RiodeJaneiro"/>
    <n v="0"/>
    <n v="75000"/>
    <n v="1.6508576287825887"/>
    <n v="123814.32215869415"/>
  </r>
  <r>
    <s v="National Fund for Culture"/>
    <n v="83536"/>
    <s v="Seu Bairro é um Palco"/>
    <s v="Performing Arts"/>
    <s v="Teatro"/>
    <x v="0"/>
    <x v="13"/>
    <n v="0"/>
    <x v="3"/>
    <s v="MinasGerais"/>
    <n v="0"/>
    <n v="100000"/>
    <n v="1.6508576287825887"/>
    <n v="165085.76287825886"/>
  </r>
  <r>
    <s v="National Fund for Culture"/>
    <n v="85286"/>
    <s v="Sússia - A Interregionalidade de uma Forma de Expressão Cultural"/>
    <s v="Integrated Arts"/>
    <s v="Cultura Popular"/>
    <x v="3"/>
    <x v="13"/>
    <n v="0"/>
    <x v="2"/>
    <s v="Tocantins"/>
    <n v="0"/>
    <n v="142201.60000000001"/>
    <n v="1.6508576287825887"/>
    <n v="234754.59618509017"/>
  </r>
  <r>
    <s v="National Fund for Culture"/>
    <n v="83727"/>
    <s v="Teatro de Bonecos com Enfoque na Educação Ambiental"/>
    <s v="Performing Arts"/>
    <s v="Teatro"/>
    <x v="0"/>
    <x v="13"/>
    <n v="0"/>
    <x v="1"/>
    <s v="DistritoFederal"/>
    <n v="0"/>
    <n v="50000"/>
    <n v="1.6508576287825887"/>
    <n v="82542.881439129429"/>
  </r>
  <r>
    <s v="National Fund for Culture"/>
    <n v="82361"/>
    <s v="Teatro Escola e Comunidade"/>
    <s v="Performing Arts"/>
    <s v="Teatro"/>
    <x v="0"/>
    <x v="13"/>
    <n v="0"/>
    <x v="13"/>
    <s v="Amapá"/>
    <n v="0"/>
    <n v="117980"/>
    <n v="1.6508576287825887"/>
    <n v="194768.18304376982"/>
  </r>
  <r>
    <s v="National Fund for Culture"/>
    <n v="87206"/>
    <s v="Teatro Mamulengo Só-Riso"/>
    <s v="Integrated Arts"/>
    <s v="Artes Integradas"/>
    <x v="1"/>
    <x v="13"/>
    <n v="0"/>
    <x v="4"/>
    <s v="Pernambuco"/>
    <n v="0"/>
    <n v="185000"/>
    <n v="1.6508576287825887"/>
    <n v="305408.66132477892"/>
  </r>
  <r>
    <s v="National Fund for Culture"/>
    <n v="83995"/>
    <s v="Teatro Maquínico - À procura de um candidato"/>
    <s v="Performing Arts"/>
    <s v="Teatro"/>
    <x v="0"/>
    <x v="13"/>
    <n v="0"/>
    <x v="15"/>
    <s v="Amazonas"/>
    <n v="0"/>
    <n v="100000"/>
    <n v="1.6508576287825887"/>
    <n v="165085.76287825886"/>
  </r>
  <r>
    <s v="National Fund for Culture"/>
    <n v="83325"/>
    <s v="Teatrofício para o Jovem"/>
    <s v="Integrated Arts"/>
    <s v="Artes Integradas"/>
    <x v="1"/>
    <x v="13"/>
    <n v="0"/>
    <x v="4"/>
    <s v="Pernambuco"/>
    <n v="0"/>
    <n v="500000"/>
    <n v="1.6508576287825887"/>
    <n v="825428.81439129438"/>
  </r>
  <r>
    <s v="National Fund for Culture"/>
    <n v="82253"/>
    <s v="Tecendo Arte com Cidadania"/>
    <s v="Integrated Arts"/>
    <s v="Artes Integradas"/>
    <x v="1"/>
    <x v="13"/>
    <n v="0"/>
    <x v="1"/>
    <s v="DistritoFederal"/>
    <n v="0"/>
    <n v="129552"/>
    <n v="1.6508576287825887"/>
    <n v="213871.90752404192"/>
  </r>
  <r>
    <s v="National Fund for Culture"/>
    <n v="86771"/>
    <s v="Termo de Parceria"/>
    <s v="Audiovisual"/>
    <s v="Formação /Pesquisa/Informação"/>
    <x v="3"/>
    <x v="13"/>
    <n v="0"/>
    <x v="12"/>
    <s v="SãoPaulo"/>
    <n v="0"/>
    <n v="115904585.8"/>
    <n v="1.6508576287825887"/>
    <n v="191341969.67881608"/>
  </r>
  <r>
    <s v="National Fund for Culture"/>
    <n v="83880"/>
    <s v="Toca das Artes"/>
    <s v="Integrated Arts"/>
    <s v="Artes Integradas"/>
    <x v="1"/>
    <x v="13"/>
    <n v="0"/>
    <x v="14"/>
    <s v="Goiás"/>
    <n v="0"/>
    <n v="120000"/>
    <n v="1.6508576287825887"/>
    <n v="198102.91545391065"/>
  </r>
  <r>
    <s v="National Fund for Culture"/>
    <n v="86757"/>
    <s v="TV Intertribal"/>
    <s v="Cultural Heritage"/>
    <s v="Cultura Indígena"/>
    <x v="3"/>
    <x v="13"/>
    <n v="0"/>
    <x v="1"/>
    <s v="DistritoFederal"/>
    <n v="0"/>
    <n v="73008"/>
    <n v="1.6508576287825887"/>
    <n v="120525.81376215923"/>
  </r>
  <r>
    <s v="National Fund for Culture"/>
    <n v="87012"/>
    <s v="Um Canto para Martin Fierro - 10 anos"/>
    <s v="Music"/>
    <s v="Música Popular"/>
    <x v="4"/>
    <x v="13"/>
    <n v="0"/>
    <x v="0"/>
    <s v="RioGrandedoSul"/>
    <n v="0"/>
    <n v="185760"/>
    <n v="1.6508576287825887"/>
    <n v="306663.31312265369"/>
  </r>
  <r>
    <s v="National Fund for Culture"/>
    <n v="86796"/>
    <s v="V IBERO BRASIL CINE FESTIVAL"/>
    <s v="Audiovisual"/>
    <s v="Formação /Pesquisa/Informação"/>
    <x v="3"/>
    <x v="13"/>
    <n v="0"/>
    <x v="5"/>
    <s v="RiodeJaneiro"/>
    <n v="0"/>
    <n v="50000"/>
    <n v="1.6508576287825887"/>
    <n v="82542.881439129429"/>
  </r>
  <r>
    <s v="National Fund for Culture"/>
    <n v="89264"/>
    <s v="VI TEMPO GLAUBER"/>
    <s v="Audiovisual"/>
    <s v="Formação /Pesquisa/Informação"/>
    <x v="3"/>
    <x v="13"/>
    <n v="0"/>
    <x v="5"/>
    <s v="RiodeJaneiro"/>
    <n v="0"/>
    <n v="100000"/>
    <n v="1.6508576287825887"/>
    <n v="165085.76287825886"/>
  </r>
  <r>
    <s v="National Fund for Culture"/>
    <n v="82951"/>
    <s v="Vídeo Índio Brasil 2008"/>
    <s v="Audiovisual"/>
    <s v="Formação /Pesquisa/Informação"/>
    <x v="3"/>
    <x v="13"/>
    <n v="0"/>
    <x v="26"/>
    <s v="MatoGrossodoSul"/>
    <n v="0"/>
    <n v="97280"/>
    <n v="1.6508576287825887"/>
    <n v="160595.43012797023"/>
  </r>
  <r>
    <s v="National Fund for Culture"/>
    <n v="87975"/>
    <s v="VII Araribóia Cine - Festival de Niteroi"/>
    <s v="Audiovisual"/>
    <s v="Formação /Pesquisa/Informação"/>
    <x v="3"/>
    <x v="13"/>
    <n v="0"/>
    <x v="5"/>
    <s v="RiodeJaneiro"/>
    <n v="0"/>
    <n v="25000"/>
    <n v="1.6508576287825887"/>
    <n v="41271.440719564715"/>
  </r>
  <r>
    <s v="National Fund for Culture"/>
    <n v="86404"/>
    <s v="Volta Redonda em Cena - Mostra de Curtas e Vídeos"/>
    <s v="Audiovisual"/>
    <s v="Formação /Pesquisa/Informação"/>
    <x v="3"/>
    <x v="13"/>
    <n v="0"/>
    <x v="5"/>
    <s v="RiodeJaneiro"/>
    <n v="0"/>
    <n v="25000"/>
    <n v="1.6508576287825887"/>
    <n v="41271.440719564715"/>
  </r>
  <r>
    <s v="National Fund for Culture"/>
    <n v="84291"/>
    <s v="XXV Festival de Música Popular do Gama"/>
    <s v="Music"/>
    <s v="Música Popular"/>
    <x v="4"/>
    <x v="13"/>
    <n v="0"/>
    <x v="1"/>
    <s v="DistritoFederal"/>
    <n v="0"/>
    <n v="50000"/>
    <n v="1.6508576287825887"/>
    <n v="82542.881439129429"/>
  </r>
  <r>
    <s v="National Fund for Culture"/>
    <n v="93036"/>
    <s v="xx001"/>
    <s v="Integrated Arts"/>
    <s v="Artes Integradas"/>
    <x v="1"/>
    <x v="14"/>
    <n v="0"/>
    <x v="8"/>
    <s v="Paraíba"/>
    <n v="0"/>
    <n v="155323"/>
    <n v="1.5826205680692205"/>
    <n v="245817.37449421553"/>
  </r>
  <r>
    <s v="National Fund for Culture"/>
    <n v="94033"/>
    <s v="xx002"/>
    <s v="Integrated Arts"/>
    <s v="Artes Integradas"/>
    <x v="1"/>
    <x v="14"/>
    <n v="0"/>
    <x v="4"/>
    <s v="Pernambuco"/>
    <n v="0"/>
    <n v="100000"/>
    <n v="1.5826205680692205"/>
    <n v="158262.05680692205"/>
  </r>
  <r>
    <s v="National Fund for Culture"/>
    <n v="82716"/>
    <s v=" Pró-Mirim Berço de Cultura e Arte"/>
    <s v="Integrated Arts"/>
    <s v="Artes Integradas"/>
    <x v="1"/>
    <x v="14"/>
    <n v="0"/>
    <x v="3"/>
    <s v="MinasGerais"/>
    <n v="0"/>
    <n v="110870.29"/>
    <n v="1.5826205680692205"/>
    <n v="175465.60134179919"/>
  </r>
  <r>
    <s v="National Fund for Culture"/>
    <n v="98880"/>
    <s v="13ª Mostra de Cinema de Tiradentes"/>
    <s v="Audiovisual"/>
    <s v="Videofonográfica"/>
    <x v="0"/>
    <x v="14"/>
    <n v="0"/>
    <x v="3"/>
    <s v="MinasGerais"/>
    <n v="0"/>
    <n v="150000"/>
    <n v="1.5826205680692205"/>
    <n v="237393.08521038308"/>
  </r>
  <r>
    <s v="National Fund for Culture"/>
    <n v="97980"/>
    <s v="13º Seminário do Cinema Brasileiro: idéias e perspectivas"/>
    <s v="Audiovisual"/>
    <s v="Videofonográfica"/>
    <x v="0"/>
    <x v="14"/>
    <n v="0"/>
    <x v="3"/>
    <s v="MinasGerais"/>
    <n v="0"/>
    <n v="75000"/>
    <n v="1.5826205680692205"/>
    <n v="118696.54260519154"/>
  </r>
  <r>
    <s v="National Fund for Culture"/>
    <n v="91986"/>
    <s v="14º Festival Brasileiro de Cinema Universitário "/>
    <s v="Audiovisual"/>
    <s v="Difusão"/>
    <x v="5"/>
    <x v="14"/>
    <n v="0"/>
    <x v="3"/>
    <s v="MinasGerais"/>
    <n v="0"/>
    <n v="25000"/>
    <n v="1.5826205680692205"/>
    <n v="39565.514201730512"/>
  </r>
  <r>
    <s v="National Fund for Culture"/>
    <n v="93779"/>
    <s v="16º Vitória Cine Video - 13º Mostra Competitiva Nacional "/>
    <s v="Audiovisual"/>
    <s v="Videofonográfica"/>
    <x v="0"/>
    <x v="14"/>
    <n v="0"/>
    <x v="16"/>
    <s v="EspíritoSanto"/>
    <n v="0"/>
    <n v="75000"/>
    <n v="1.5826205680692205"/>
    <n v="118696.54260519154"/>
  </r>
  <r>
    <s v="National Fund for Culture"/>
    <n v="95673"/>
    <s v="17º Festival Mix Brasil de Cinema da Diversidade Sexual"/>
    <s v="Audiovisual"/>
    <s v="Videofonográfica"/>
    <x v="0"/>
    <x v="14"/>
    <n v="0"/>
    <x v="12"/>
    <s v="SãoPaulo"/>
    <n v="0"/>
    <n v="50000"/>
    <n v="1.5826205680692205"/>
    <n v="79131.028403461023"/>
  </r>
  <r>
    <s v="National Fund for Culture"/>
    <n v="90924"/>
    <s v="25 de Julho: Dia da Cultura e da Paz."/>
    <s v="Integrated Arts"/>
    <s v="Artes Integradas"/>
    <x v="1"/>
    <x v="14"/>
    <n v="0"/>
    <x v="0"/>
    <s v="RioGrandedoSul"/>
    <n v="0"/>
    <n v="84705.16"/>
    <n v="1.5826205680692205"/>
    <n v="134056.12843759422"/>
  </r>
  <r>
    <s v="National Fund for Culture"/>
    <n v="95118"/>
    <s v="2ª Edição do Projeto Jornada Cultural."/>
    <s v="Integrated Arts"/>
    <s v="Artes Integradas"/>
    <x v="1"/>
    <x v="14"/>
    <n v="0"/>
    <x v="13"/>
    <s v="Amapá"/>
    <n v="0"/>
    <n v="993800"/>
    <n v="1.5826205680692205"/>
    <n v="1572808.3205471912"/>
  </r>
  <r>
    <s v="National Fund for Culture"/>
    <n v="96591"/>
    <s v="3 Festival de Cinema Brasileiro em Montreal"/>
    <s v="Audiovisual"/>
    <s v="Videofonográfica"/>
    <x v="0"/>
    <x v="14"/>
    <n v="0"/>
    <x v="12"/>
    <s v="SãoPaulo"/>
    <n v="0"/>
    <n v="50000"/>
    <n v="1.5826205680692205"/>
    <n v="79131.028403461023"/>
  </r>
  <r>
    <s v="National Fund for Culture"/>
    <n v="92348"/>
    <s v="4º GRANIMADO - Festival de Animação de Gramado"/>
    <s v="Audiovisual"/>
    <s v="Formação /Pesquisa/Informação"/>
    <x v="3"/>
    <x v="14"/>
    <n v="0"/>
    <x v="0"/>
    <s v="RioGrandedoSul"/>
    <n v="0"/>
    <n v="25000"/>
    <n v="1.5826205680692205"/>
    <n v="39565.514201730512"/>
  </r>
  <r>
    <s v="National Fund for Culture"/>
    <n v="93447"/>
    <s v="4º Seminario do Cinema Brasileiro: Fatos e Memoria "/>
    <s v="Audiovisual"/>
    <s v="Videofonográfica"/>
    <x v="0"/>
    <x v="14"/>
    <n v="0"/>
    <x v="3"/>
    <s v="MinasGerais"/>
    <n v="0"/>
    <n v="75000"/>
    <n v="1.5826205680692205"/>
    <n v="118696.54260519154"/>
  </r>
  <r>
    <s v="National Fund for Culture"/>
    <n v="94294"/>
    <s v="5ª Conferência Brasileira de Capoterapia do Distrito Federal e Entorno/2009"/>
    <s v="Integrated Arts"/>
    <s v="Artes Integradas"/>
    <x v="1"/>
    <x v="14"/>
    <n v="0"/>
    <x v="1"/>
    <s v="DistritoFederal"/>
    <n v="0"/>
    <n v="50000"/>
    <n v="1.5826205680692205"/>
    <n v="79131.028403461023"/>
  </r>
  <r>
    <s v="National Fund for Culture"/>
    <n v="96600"/>
    <s v="5º Fest - Aruanda do Audiovisual Universitário Brasileiro  "/>
    <s v="Audiovisual"/>
    <s v="Videofonográfica"/>
    <x v="0"/>
    <x v="14"/>
    <n v="0"/>
    <x v="8"/>
    <s v="Paraíba"/>
    <n v="0"/>
    <n v="50000"/>
    <n v="1.5826205680692205"/>
    <n v="79131.028403461023"/>
  </r>
  <r>
    <s v="National Fund for Culture"/>
    <n v="97590"/>
    <s v="5º Festival de Atibaia Internacional do Audiovisual - FAIA "/>
    <s v="Audiovisual"/>
    <s v="Videofonográfica"/>
    <x v="0"/>
    <x v="14"/>
    <n v="0"/>
    <x v="12"/>
    <s v="SãoPaulo"/>
    <n v="0"/>
    <n v="150000"/>
    <n v="1.5826205680692205"/>
    <n v="237393.08521038308"/>
  </r>
  <r>
    <s v="National Fund for Culture"/>
    <n v="97587"/>
    <s v="7º Festival de Cinema de Campo Grande"/>
    <s v="Audiovisual"/>
    <s v="Videofonográfica"/>
    <x v="0"/>
    <x v="14"/>
    <n v="0"/>
    <x v="26"/>
    <s v="MatoGrossodoSul"/>
    <n v="0"/>
    <n v="75000"/>
    <n v="1.5826205680692205"/>
    <n v="118696.54260519154"/>
  </r>
  <r>
    <s v="National Fund for Culture"/>
    <n v="97860"/>
    <s v="8º Encontro de Congadas de Atibaia"/>
    <s v="Integrated Arts"/>
    <s v="Artes Integradas"/>
    <x v="1"/>
    <x v="14"/>
    <n v="0"/>
    <x v="12"/>
    <s v="SãoPaulo"/>
    <n v="0"/>
    <n v="100000"/>
    <n v="1.5826205680692205"/>
    <n v="158262.05680692205"/>
  </r>
  <r>
    <s v="National Fund for Culture"/>
    <n v="96439"/>
    <s v="8º FAC -  Festival Alegretense da Canção. "/>
    <s v="Integrated Arts"/>
    <s v="Artes Integradas"/>
    <x v="1"/>
    <x v="14"/>
    <n v="0"/>
    <x v="0"/>
    <s v="RioGrandedoSul"/>
    <n v="0"/>
    <n v="100000"/>
    <n v="1.5826205680692205"/>
    <n v="158262.05680692205"/>
  </r>
  <r>
    <s v="National Fund for Culture"/>
    <n v="94416"/>
    <s v="8º NÓIA - Festival do Audiovisual Universitario"/>
    <s v="Audiovisual"/>
    <s v="Videofonográfica"/>
    <x v="0"/>
    <x v="14"/>
    <n v="0"/>
    <x v="6"/>
    <s v="Ceará"/>
    <n v="0"/>
    <n v="25000"/>
    <n v="1.5826205680692205"/>
    <n v="39565.514201730512"/>
  </r>
  <r>
    <s v="National Fund for Culture"/>
    <n v="97670"/>
    <s v="8º Prêmio Sergio Motta de Arte e Tecnologia"/>
    <s v="Audiovisual"/>
    <s v="Videofonográfica"/>
    <x v="0"/>
    <x v="14"/>
    <n v="0"/>
    <x v="12"/>
    <s v="SãoPaulo"/>
    <n v="0"/>
    <n v="150000"/>
    <n v="1.5826205680692205"/>
    <n v="237393.08521038308"/>
  </r>
  <r>
    <s v="National Fund for Culture"/>
    <n v="96666"/>
    <s v="8º Santa Maria Video e Cinema"/>
    <s v="Audiovisual"/>
    <s v="Videofonográfica"/>
    <x v="0"/>
    <x v="14"/>
    <n v="0"/>
    <x v="0"/>
    <s v="RioGrandedoSul"/>
    <n v="0"/>
    <n v="50000"/>
    <n v="1.5826205680692205"/>
    <n v="79131.028403461023"/>
  </r>
  <r>
    <s v="National Fund for Culture"/>
    <n v="90946"/>
    <s v="9º GOIANIA MOSTRA CURTAS"/>
    <s v="Audiovisual"/>
    <s v="Formação /Pesquisa/Informação"/>
    <x v="3"/>
    <x v="14"/>
    <n v="0"/>
    <x v="14"/>
    <s v="Goiás"/>
    <n v="0"/>
    <n v="50000"/>
    <n v="1.5826205680692205"/>
    <n v="79131.028403461023"/>
  </r>
  <r>
    <s v="National Fund for Culture"/>
    <n v="91812"/>
    <s v="A Cara de Brasilia."/>
    <s v="Integrated Arts"/>
    <s v="Artes Integradas"/>
    <x v="1"/>
    <x v="14"/>
    <n v="0"/>
    <x v="1"/>
    <s v="DistritoFederal"/>
    <n v="0"/>
    <n v="73100"/>
    <n v="1.5826205680692205"/>
    <n v="115689.56352586002"/>
  </r>
  <r>
    <s v="National Fund for Culture"/>
    <n v="91825"/>
    <s v="A Cultura de Paz e a Integração Regional em um Mundo em Transição"/>
    <s v="Integrated Arts"/>
    <s v="Artes Integradas"/>
    <x v="1"/>
    <x v="14"/>
    <n v="0"/>
    <x v="12"/>
    <s v="SãoPaulo"/>
    <n v="0"/>
    <n v="166064"/>
    <n v="1.5826205680692205"/>
    <n v="262816.302015847"/>
  </r>
  <r>
    <s v="National Fund for Culture"/>
    <n v="96578"/>
    <s v="A Escola vai ao Cinema"/>
    <s v="Audiovisual"/>
    <s v="Videofonográfica"/>
    <x v="0"/>
    <x v="14"/>
    <n v="0"/>
    <x v="26"/>
    <s v="MatoGrossodoSul"/>
    <n v="0"/>
    <n v="50000"/>
    <n v="1.5826205680692205"/>
    <n v="79131.028403461023"/>
  </r>
  <r>
    <s v="National Fund for Culture"/>
    <n v="84409"/>
    <s v="Ação Cultural Cernegro"/>
    <s v="Integrated Arts"/>
    <s v="Artes Integradas"/>
    <x v="1"/>
    <x v="14"/>
    <n v="0"/>
    <x v="1"/>
    <s v="DistritoFederal"/>
    <n v="0"/>
    <n v="27816"/>
    <n v="1.5826205680692205"/>
    <n v="44022.173721413434"/>
  </r>
  <r>
    <s v="National Fund for Culture"/>
    <n v="93903"/>
    <s v="Ação em Gramado 2009"/>
    <s v="Audiovisual"/>
    <s v="Videofonográfica"/>
    <x v="0"/>
    <x v="14"/>
    <n v="0"/>
    <x v="0"/>
    <s v="RioGrandedoSul"/>
    <n v="0"/>
    <n v="25000"/>
    <n v="1.5826205680692205"/>
    <n v="39565.514201730512"/>
  </r>
  <r>
    <s v="National Fund for Culture"/>
    <n v="97605"/>
    <s v="Acenda uma Vela V"/>
    <s v="Audiovisual"/>
    <s v="Videofonográfica"/>
    <x v="0"/>
    <x v="14"/>
    <n v="0"/>
    <x v="20"/>
    <s v="Alagoas"/>
    <n v="0"/>
    <n v="50000"/>
    <n v="1.5826205680692205"/>
    <n v="79131.028403461023"/>
  </r>
  <r>
    <s v="National Fund for Culture"/>
    <n v="82368"/>
    <s v="Acervo Municipal de Artes Plásticas de Caxias do Sul - AMARP"/>
    <s v="Cultural Heritage"/>
    <s v="Arquitetônico"/>
    <x v="0"/>
    <x v="14"/>
    <n v="0"/>
    <x v="0"/>
    <s v="RioGrandedoSul"/>
    <n v="0"/>
    <n v="127401.97"/>
    <n v="1.5826205680692205"/>
    <n v="201628.97813453779"/>
  </r>
  <r>
    <s v="National Fund for Culture"/>
    <n v="92075"/>
    <s v="Acões Artistico-Culturais em Uberlândia."/>
    <s v="Integrated Arts"/>
    <s v="Artes Integradas"/>
    <x v="1"/>
    <x v="14"/>
    <n v="0"/>
    <x v="3"/>
    <s v="MinasGerais"/>
    <n v="0"/>
    <n v="435036.94"/>
    <n v="1.5826205680692205"/>
    <n v="688498.40911389538"/>
  </r>
  <r>
    <s v="National Fund for Culture"/>
    <n v="96070"/>
    <s v="Acompanhando Hamelins."/>
    <s v="Integrated Arts"/>
    <s v="Artes Integradas"/>
    <x v="1"/>
    <x v="14"/>
    <n v="0"/>
    <x v="10"/>
    <s v="Piauí"/>
    <n v="0"/>
    <n v="100000"/>
    <n v="1.5826205680692205"/>
    <n v="158262.05680692205"/>
  </r>
  <r>
    <s v="National Fund for Culture"/>
    <n v="88225"/>
    <s v="Acréscimo de um Foyer obra em construçãodo Galpão Cultural e Aquisição do Galpão Cultural e Aquisição de Equipamentos."/>
    <s v="Integrated Arts"/>
    <s v="Artes Integradas"/>
    <x v="1"/>
    <x v="14"/>
    <n v="0"/>
    <x v="3"/>
    <s v="MinasGerais"/>
    <n v="0"/>
    <n v="288000"/>
    <n v="1.5826205680692205"/>
    <n v="455794.7236039355"/>
  </r>
  <r>
    <s v="National Fund for Culture"/>
    <n v="810329"/>
    <s v="Apoio a Atividades Culturais em Municípios do Estado de Minas Gerais"/>
    <s v="Integrated Arts"/>
    <s v="Artes Integradas"/>
    <x v="1"/>
    <x v="14"/>
    <n v="0"/>
    <x v="3"/>
    <s v="MinasGerais"/>
    <n v="0"/>
    <n v="36773.4"/>
    <n v="1.5826205680692205"/>
    <n v="58198.339197836671"/>
  </r>
  <r>
    <s v="National Fund for Culture"/>
    <n v="91448"/>
    <s v="APOIO A LISTA DE DEBATES SOBRE CINEMA BRASILEIRO"/>
    <s v="Audiovisual"/>
    <s v="Formação /Pesquisa/Informação"/>
    <x v="3"/>
    <x v="14"/>
    <n v="0"/>
    <x v="5"/>
    <s v="RiodeJaneiro"/>
    <n v="0"/>
    <n v="50000"/>
    <n v="1.5826205680692205"/>
    <n v="79131.028403461023"/>
  </r>
  <r>
    <s v="National Fund for Culture"/>
    <n v="95084"/>
    <s v="Aprimorar o corpo docente das Escolas de Ballet, Música e Teatro."/>
    <s v="Integrated Arts"/>
    <s v="Artes Integradas"/>
    <x v="1"/>
    <x v="14"/>
    <n v="0"/>
    <x v="22"/>
    <s v="SantaCatarina"/>
    <n v="0"/>
    <n v="150000"/>
    <n v="1.5826205680692205"/>
    <n v="237393.08521038308"/>
  </r>
  <r>
    <s v="National Fund for Culture"/>
    <n v="94822"/>
    <s v="Aquisição de Equipamentos Cenográficos para o Teatro Municipal Cacilda Beker"/>
    <s v="Integrated Arts"/>
    <s v="Equipamentos culturais multifuncionais"/>
    <x v="6"/>
    <x v="14"/>
    <n v="0"/>
    <x v="23"/>
    <s v="Rondônia"/>
    <n v="0"/>
    <n v="200000"/>
    <n v="1.5826205680692205"/>
    <n v="316524.11361384409"/>
  </r>
  <r>
    <s v="National Fund for Culture"/>
    <n v="810648"/>
    <s v="Aquisição de Equipamentos e Instrumentos Musicais, Cacoal-RO."/>
    <s v="Integrated Arts"/>
    <s v="Equipamentos culturais multifuncionais"/>
    <x v="6"/>
    <x v="14"/>
    <n v="0"/>
    <x v="23"/>
    <s v="Rondônia"/>
    <n v="0"/>
    <n v="85991.41"/>
    <n v="1.5826205680692205"/>
    <n v="136091.77414327324"/>
  </r>
  <r>
    <s v="National Fund for Culture"/>
    <n v="94986"/>
    <s v="Aquisição de equipamentos e mobiliários para o Centro Cultural."/>
    <s v="Integrated Arts"/>
    <s v="Equipamentos culturais multifuncionais"/>
    <x v="6"/>
    <x v="14"/>
    <n v="0"/>
    <x v="23"/>
    <s v="Rondônia"/>
    <n v="0"/>
    <n v="200000"/>
    <n v="1.5826205680692205"/>
    <n v="316524.11361384409"/>
  </r>
  <r>
    <s v="National Fund for Culture"/>
    <n v="91220"/>
    <s v="Aquisição de Equipamentos Musicais e Indumentárias."/>
    <s v="Integrated Arts"/>
    <s v="Artes Integradas"/>
    <x v="1"/>
    <x v="14"/>
    <n v="0"/>
    <x v="8"/>
    <s v="Paraíba"/>
    <n v="0"/>
    <n v="56034"/>
    <n v="1.5826205680692205"/>
    <n v="88680.560911190696"/>
  </r>
  <r>
    <s v="National Fund for Culture"/>
    <n v="97936"/>
    <s v="Aquisição de Equipamentos, Mobiliários e Materiais para a Escola Arquidiocesana de Artes e Ofícios"/>
    <s v="Integrated Arts"/>
    <s v="Equipamentos culturais multifuncionais"/>
    <x v="6"/>
    <x v="14"/>
    <n v="0"/>
    <x v="20"/>
    <s v="Alagoas"/>
    <n v="0"/>
    <n v="1000000"/>
    <n v="1.5826205680692205"/>
    <n v="1582620.5680692205"/>
  </r>
  <r>
    <s v="National Fund for Culture"/>
    <n v="90712"/>
    <s v="Aquisição de Instrumentos Musicais"/>
    <s v="Music"/>
    <s v="Música Instrumental"/>
    <x v="4"/>
    <x v="14"/>
    <n v="0"/>
    <x v="10"/>
    <s v="Piauí"/>
    <n v="0"/>
    <n v="100000"/>
    <n v="1.5826205680692205"/>
    <n v="158262.05680692205"/>
  </r>
  <r>
    <s v="National Fund for Culture"/>
    <n v="92122"/>
    <s v="Aquisição de Instrumentos Musicais para Banda Musical Municipal Iulle Martins Rezende."/>
    <s v="Music"/>
    <s v="Música Instrumental"/>
    <x v="4"/>
    <x v="14"/>
    <n v="0"/>
    <x v="26"/>
    <s v="MatoGrossodoSul"/>
    <n v="0"/>
    <n v="100000"/>
    <n v="1.5826205680692205"/>
    <n v="158262.05680692205"/>
  </r>
  <r>
    <s v="National Fund for Culture"/>
    <n v="810302"/>
    <s v="Aquisição de mobiliário para o Auditório do Centro Cultural de Colina"/>
    <s v="Integrated Arts"/>
    <s v="Equipamentos culturais multifuncionais"/>
    <x v="6"/>
    <x v="14"/>
    <n v="0"/>
    <x v="12"/>
    <s v="SãoPaulo"/>
    <n v="0"/>
    <n v="168000"/>
    <n v="1.5826205680692205"/>
    <n v="265880.25543562905"/>
  </r>
  <r>
    <s v="National Fund for Culture"/>
    <n v="93178"/>
    <s v="Aquisição e instalação de aparelhos de climatização para o teatro municipal de Jau"/>
    <s v="Integrated Arts"/>
    <s v="Equipamentos culturais multifuncionais"/>
    <x v="6"/>
    <x v="14"/>
    <n v="0"/>
    <x v="12"/>
    <s v="SãoPaulo"/>
    <n v="0"/>
    <n v="150000"/>
    <n v="1.5826205680692205"/>
    <n v="237393.08521038308"/>
  </r>
  <r>
    <s v="National Fund for Culture"/>
    <n v="116824"/>
    <s v="Arranjos Produtivos Locais"/>
    <s v="Integrated Arts"/>
    <s v="Artes Integradas"/>
    <x v="1"/>
    <x v="14"/>
    <n v="0"/>
    <x v="1"/>
    <s v="DistritoFederal"/>
    <n v="0"/>
    <n v="799486"/>
    <n v="1.5826205680692205"/>
    <n v="1265282.9874833887"/>
  </r>
  <r>
    <s v="National Fund for Culture"/>
    <n v="92882"/>
    <s v="ARTE E ESTÉTICA"/>
    <s v="Performing Arts"/>
    <s v="Teatro"/>
    <x v="0"/>
    <x v="14"/>
    <n v="0"/>
    <x v="1"/>
    <s v="DistritoFederal"/>
    <n v="0"/>
    <n v="86049.48"/>
    <n v="1.5826205680692205"/>
    <n v="136183.67691966103"/>
  </r>
  <r>
    <s v="National Fund for Culture"/>
    <n v="93112"/>
    <s v="ARTE FOLIA"/>
    <s v="Integrated Arts"/>
    <s v="Artes Integradas"/>
    <x v="1"/>
    <x v="14"/>
    <n v="0"/>
    <x v="1"/>
    <s v="DistritoFederal"/>
    <n v="0"/>
    <n v="48337"/>
    <n v="1.5826205680692205"/>
    <n v="76499.130398761903"/>
  </r>
  <r>
    <s v="National Fund for Culture"/>
    <n v="72783"/>
    <s v="Artes Integradas à Diversidade"/>
    <s v="Integrated Arts"/>
    <s v="Artes Integradas"/>
    <x v="1"/>
    <x v="14"/>
    <n v="0"/>
    <x v="3"/>
    <s v="MinasGerais"/>
    <n v="0"/>
    <n v="38937.599999999999"/>
    <n v="1.5826205680692205"/>
    <n v="61623.446631252074"/>
  </r>
  <r>
    <s v="National Fund for Culture"/>
    <n v="92174"/>
    <s v="Atividades Contato 2009"/>
    <s v="Integrated Arts"/>
    <s v="Artes Integradas"/>
    <x v="1"/>
    <x v="14"/>
    <n v="0"/>
    <x v="3"/>
    <s v="MinasGerais"/>
    <n v="0"/>
    <n v="75570.789999999994"/>
    <n v="1.5826205680692205"/>
    <n v="119599.88659923976"/>
  </r>
  <r>
    <s v="National Fund for Culture"/>
    <n v="92813"/>
    <s v="Atividades Culturais"/>
    <s v="Integrated Arts"/>
    <s v="Artes Integradas"/>
    <x v="1"/>
    <x v="14"/>
    <n v="0"/>
    <x v="9"/>
    <s v="Paraná"/>
    <n v="0"/>
    <n v="100000"/>
    <n v="1.5826205680692205"/>
    <n v="158262.05680692205"/>
  </r>
  <r>
    <s v="National Fund for Culture"/>
    <n v="92039"/>
    <s v="Atividades Paralelas ao Encontro de Bumba-Meu-Boi"/>
    <s v="Cultural Heritage"/>
    <s v="Artesanato/Folclore"/>
    <x v="1"/>
    <x v="14"/>
    <n v="0"/>
    <x v="1"/>
    <s v="DistritoFederal"/>
    <n v="0"/>
    <n v="50000"/>
    <n v="1.5826205680692205"/>
    <n v="79131.028403461023"/>
  </r>
  <r>
    <s v="National Fund for Culture"/>
    <n v="91033"/>
    <s v="Avenida Brasil"/>
    <s v="Integrated Arts"/>
    <s v="Artes Integradas"/>
    <x v="1"/>
    <x v="14"/>
    <n v="0"/>
    <x v="7"/>
    <s v="Sergipe"/>
    <n v="0"/>
    <n v="279233"/>
    <n v="1.5826205680692205"/>
    <n v="441919.88908367266"/>
  </r>
  <r>
    <s v="National Fund for Culture"/>
    <n v="91077"/>
    <s v="Bembé do Mercado"/>
    <s v="Integrated Arts"/>
    <s v="Artes Integradas"/>
    <x v="1"/>
    <x v="14"/>
    <n v="0"/>
    <x v="21"/>
    <s v="Bahia"/>
    <n v="0"/>
    <n v="308773"/>
    <n v="1.5826205680692205"/>
    <n v="488670.50066443742"/>
  </r>
  <r>
    <s v="National Fund for Culture"/>
    <n v="96418"/>
    <s v="Bienal Internacional de Dança do Ceará (VII)"/>
    <s v="Music"/>
    <s v="Áreas Integradas"/>
    <x v="0"/>
    <x v="14"/>
    <n v="0"/>
    <x v="6"/>
    <s v="Ceará"/>
    <n v="0"/>
    <n v="37500"/>
    <n v="1.5826205680692205"/>
    <n v="59348.271302595771"/>
  </r>
  <r>
    <s v="National Fund for Culture"/>
    <n v="95083"/>
    <s v="Brasil Canta Mato Grosso do Sul"/>
    <s v="Integrated Arts"/>
    <s v="Artes Integradas"/>
    <x v="1"/>
    <x v="14"/>
    <n v="0"/>
    <x v="26"/>
    <s v="MatoGrossodoSul"/>
    <n v="0"/>
    <n v="456530.28"/>
    <n v="1.5826205680692205"/>
    <n v="722514.21107440034"/>
  </r>
  <r>
    <s v="National Fund for Culture"/>
    <n v="93788"/>
    <s v="Brasília 50 Anos: Cinema e Memória"/>
    <s v="Audiovisual"/>
    <s v="Videofonográfica"/>
    <x v="0"/>
    <x v="14"/>
    <n v="0"/>
    <x v="1"/>
    <s v="DistritoFederal"/>
    <n v="0"/>
    <n v="50000"/>
    <n v="1.5826205680692205"/>
    <n v="79131.028403461023"/>
  </r>
  <r>
    <s v="National Fund for Culture"/>
    <n v="92638"/>
    <s v="BSB BLUES FESTIVAL - 3ª Edição"/>
    <s v="Integrated Arts"/>
    <s v="Artes Integradas"/>
    <x v="1"/>
    <x v="14"/>
    <n v="0"/>
    <x v="1"/>
    <s v="DistritoFederal"/>
    <n v="0"/>
    <n v="79200"/>
    <n v="1.5826205680692205"/>
    <n v="125343.54899108227"/>
  </r>
  <r>
    <s v="National Fund for Culture"/>
    <n v="91813"/>
    <s v="BumBa-Meu-Boi seu Teodoro nas Feiras"/>
    <s v="Integrated Arts"/>
    <s v="Artes Integradas"/>
    <x v="1"/>
    <x v="14"/>
    <n v="0"/>
    <x v="1"/>
    <s v="DistritoFederal"/>
    <n v="0"/>
    <n v="50000"/>
    <n v="1.5826205680692205"/>
    <n v="79131.028403461023"/>
  </r>
  <r>
    <s v="National Fund for Culture"/>
    <n v="77158"/>
    <s v="Casa da Mandicuéra"/>
    <s v="Integrated Arts"/>
    <s v="Artes Integradas"/>
    <x v="1"/>
    <x v="14"/>
    <n v="0"/>
    <x v="9"/>
    <s v="Paraná"/>
    <n v="0"/>
    <n v="183016.5"/>
    <n v="1.5826205680692205"/>
    <n v="289645.67719604052"/>
  </r>
  <r>
    <s v="National Fund for Culture"/>
    <n v="91427"/>
    <s v="CEDEP CULTURAL"/>
    <s v="Integrated Arts"/>
    <s v="Artes Integradas"/>
    <x v="1"/>
    <x v="14"/>
    <n v="0"/>
    <x v="1"/>
    <s v="DistritoFederal"/>
    <n v="0"/>
    <n v="142000"/>
    <n v="1.5826205680692205"/>
    <n v="224732.12066582931"/>
  </r>
  <r>
    <s v="National Fund for Culture"/>
    <n v="96994"/>
    <s v="Central Jovem de Comunicação"/>
    <s v="Integrated Arts"/>
    <s v="Artes Integradas"/>
    <x v="1"/>
    <x v="14"/>
    <n v="0"/>
    <x v="9"/>
    <s v="Paraná"/>
    <n v="0"/>
    <n v="99960"/>
    <n v="1.5826205680692205"/>
    <n v="158198.75198419928"/>
  </r>
  <r>
    <s v="National Fund for Culture"/>
    <n v="86959"/>
    <s v="Centro Cultural José Octávio Guizzo - Revitalização Etapa I"/>
    <s v="Integrated Arts"/>
    <s v="Equipamentos culturais multifuncionais"/>
    <x v="6"/>
    <x v="14"/>
    <n v="0"/>
    <x v="26"/>
    <s v="MatoGrossodoSul"/>
    <n v="0"/>
    <n v="331561"/>
    <n v="1.5826205680692205"/>
    <n v="524735.25816959876"/>
  </r>
  <r>
    <s v="National Fund for Culture"/>
    <n v="96693"/>
    <s v="Choro Real"/>
    <s v="Music"/>
    <s v="Música Popular"/>
    <x v="4"/>
    <x v="14"/>
    <n v="0"/>
    <x v="3"/>
    <s v="MinasGerais"/>
    <n v="0"/>
    <n v="97800"/>
    <n v="1.5826205680692205"/>
    <n v="154780.29155716975"/>
  </r>
  <r>
    <s v="National Fund for Culture"/>
    <n v="96369"/>
    <s v="Cidade da Música."/>
    <s v="Integrated Arts"/>
    <s v="Artes Integradas"/>
    <x v="1"/>
    <x v="14"/>
    <n v="0"/>
    <x v="12"/>
    <s v="SãoPaulo"/>
    <n v="0"/>
    <n v="100000"/>
    <n v="1.5826205680692205"/>
    <n v="158262.05680692205"/>
  </r>
  <r>
    <s v="National Fund for Culture"/>
    <n v="98636"/>
    <s v="Cidade do Funk"/>
    <s v="Audiovisual"/>
    <s v="Videofonográfica"/>
    <x v="0"/>
    <x v="14"/>
    <n v="0"/>
    <x v="5"/>
    <s v="RiodeJaneiro"/>
    <n v="0"/>
    <n v="100000"/>
    <n v="1.5826205680692205"/>
    <n v="158262.05680692205"/>
  </r>
  <r>
    <s v="National Fund for Culture"/>
    <n v="97345"/>
    <s v="CINE CEARÀ Itinerante - 19º Cine Ceará"/>
    <s v="Audiovisual"/>
    <s v="Videofonográfica"/>
    <x v="0"/>
    <x v="14"/>
    <n v="0"/>
    <x v="6"/>
    <s v="Ceará"/>
    <n v="0"/>
    <n v="50000"/>
    <n v="1.5826205680692205"/>
    <n v="79131.028403461023"/>
  </r>
  <r>
    <s v="National Fund for Culture"/>
    <n v="91405"/>
    <s v="Cine Cultura Viva"/>
    <s v="Audiovisual"/>
    <s v="Formação /Pesquisa/Informação"/>
    <x v="3"/>
    <x v="14"/>
    <n v="0"/>
    <x v="1"/>
    <s v="DistritoFederal"/>
    <n v="0"/>
    <n v="154390"/>
    <n v="1.5826205680692205"/>
    <n v="244340.78950420694"/>
  </r>
  <r>
    <s v="National Fund for Culture"/>
    <n v="93235"/>
    <s v="Cine Periferia Criativa"/>
    <s v="Audiovisual"/>
    <s v="Videofonográfica"/>
    <x v="0"/>
    <x v="14"/>
    <n v="0"/>
    <x v="1"/>
    <s v="DistritoFederal"/>
    <n v="0"/>
    <n v="50000"/>
    <n v="1.5826205680692205"/>
    <n v="79131.028403461023"/>
  </r>
  <r>
    <s v="National Fund for Culture"/>
    <n v="97987"/>
    <s v="Cineclube Cavalcante"/>
    <s v="Audiovisual"/>
    <s v="Videofonográfica"/>
    <x v="0"/>
    <x v="14"/>
    <n v="0"/>
    <x v="14"/>
    <s v="Goiás"/>
    <n v="0"/>
    <n v="15000"/>
    <n v="1.5826205680692205"/>
    <n v="23739.308521038307"/>
  </r>
  <r>
    <s v="National Fund for Culture"/>
    <n v="94539"/>
    <s v="Cinema Que Pensa"/>
    <s v="Audiovisual"/>
    <s v="Videofonográfica"/>
    <x v="0"/>
    <x v="14"/>
    <n v="0"/>
    <x v="5"/>
    <s v="RiodeJaneiro"/>
    <n v="0"/>
    <n v="50000"/>
    <n v="1.5826205680692205"/>
    <n v="79131.028403461023"/>
  </r>
  <r>
    <s v="National Fund for Culture"/>
    <n v="96436"/>
    <s v="Ciranda do Itapuã."/>
    <s v="Integrated Arts"/>
    <s v="Artes Integradas"/>
    <x v="1"/>
    <x v="14"/>
    <n v="0"/>
    <x v="1"/>
    <s v="DistritoFederal"/>
    <n v="0"/>
    <n v="100000"/>
    <n v="1.5826205680692205"/>
    <n v="158262.05680692205"/>
  </r>
  <r>
    <s v="National Fund for Culture"/>
    <n v="93325"/>
    <s v="Circo Teatro Escola Canoa Criança."/>
    <s v="Integrated Arts"/>
    <s v="Artes Integradas"/>
    <x v="1"/>
    <x v="14"/>
    <n v="0"/>
    <x v="6"/>
    <s v="Ceará"/>
    <n v="0"/>
    <n v="99250"/>
    <n v="1.5826205680692205"/>
    <n v="157075.09138087014"/>
  </r>
  <r>
    <s v="National Fund for Culture"/>
    <n v="94513"/>
    <s v="Circulação do espetáculo teatral &quot;AS CAIXEIRAS&quot;"/>
    <s v="Performing Arts"/>
    <s v="Teatro"/>
    <x v="0"/>
    <x v="14"/>
    <n v="0"/>
    <x v="1"/>
    <s v="DistritoFederal"/>
    <n v="0"/>
    <n v="120000"/>
    <n v="1.5826205680692205"/>
    <n v="189914.46816830646"/>
  </r>
  <r>
    <s v="National Fund for Culture"/>
    <n v="93343"/>
    <s v="Conclusão da obra e Aquisição de Equipamentos para Auditorio de Educação Continnuada de Brotas."/>
    <s v="Integrated Arts"/>
    <s v="Artes Integradas"/>
    <x v="1"/>
    <x v="14"/>
    <n v="0"/>
    <x v="12"/>
    <s v="SãoPaulo"/>
    <n v="0"/>
    <n v="300000"/>
    <n v="1.5826205680692205"/>
    <n v="474786.17042076617"/>
  </r>
  <r>
    <s v="National Fund for Culture"/>
    <n v="90642"/>
    <s v="Concurso Regional de Músicas Apparicio Silva Rillo (43º)"/>
    <s v="Music"/>
    <s v="Música Popular"/>
    <x v="4"/>
    <x v="14"/>
    <n v="0"/>
    <x v="0"/>
    <s v="RioGrandedoSul"/>
    <n v="0"/>
    <n v="106279.78"/>
    <n v="1.5826205680692205"/>
    <n v="168200.56579787176"/>
  </r>
  <r>
    <s v="National Fund for Culture"/>
    <n v="93263"/>
    <s v="Congresso Brasileiro de Acadêmicos , Pesquisadores e Profissionais Indígenas (I)"/>
    <s v="Cultural Heritage"/>
    <s v="Cultura Indígena"/>
    <x v="3"/>
    <x v="14"/>
    <n v="0"/>
    <x v="1"/>
    <s v="DistritoFederal"/>
    <n v="0"/>
    <n v="199600"/>
    <n v="1.5826205680692205"/>
    <n v="315891.06538661639"/>
  </r>
  <r>
    <s v="National Fund for Culture"/>
    <n v="93886"/>
    <s v="Consolidação dos Cineclubes nos Bairros de Vila Velha -ES"/>
    <s v="Audiovisual"/>
    <s v="Videofonográfica"/>
    <x v="0"/>
    <x v="14"/>
    <n v="0"/>
    <x v="16"/>
    <s v="EspíritoSanto"/>
    <n v="0"/>
    <n v="10904"/>
    <n v="1.5826205680692205"/>
    <n v="17256.89467422678"/>
  </r>
  <r>
    <s v="National Fund for Culture"/>
    <n v="95716"/>
    <s v="Construção da 1ª Etapa do Centro Cultural Municipal"/>
    <s v="Cultural Heritage"/>
    <s v="Arquitetônico"/>
    <x v="0"/>
    <x v="14"/>
    <n v="0"/>
    <x v="0"/>
    <s v="RioGrandedoSul"/>
    <n v="0"/>
    <n v="300000"/>
    <n v="1.5826205680692205"/>
    <n v="474786.17042076617"/>
  </r>
  <r>
    <s v="National Fund for Culture"/>
    <n v="98415"/>
    <s v="Construção de salas e reformas hidráulica e elétrica na sede da Sociedade Musical e Cultura 22 de maio"/>
    <s v="Cultural Heritage"/>
    <s v="Arquitetônico"/>
    <x v="0"/>
    <x v="14"/>
    <n v="0"/>
    <x v="3"/>
    <s v="MinasGerais"/>
    <n v="0"/>
    <n v="320000"/>
    <n v="1.5826205680692205"/>
    <n v="506438.58178215055"/>
  </r>
  <r>
    <s v="National Fund for Culture"/>
    <n v="93732"/>
    <s v="Construção de um Centro Cultural"/>
    <s v="Cultural Heritage"/>
    <s v="Arquitetônico"/>
    <x v="0"/>
    <x v="14"/>
    <n v="0"/>
    <x v="3"/>
    <s v="MinasGerais"/>
    <n v="0"/>
    <n v="250000"/>
    <n v="1.5826205680692205"/>
    <n v="395655.14201730513"/>
  </r>
  <r>
    <s v="National Fund for Culture"/>
    <n v="84503"/>
    <s v="Construção do Centro Cultural de Macaubas/BA"/>
    <s v="Cultural Heritage"/>
    <s v="Arquitetônico"/>
    <x v="0"/>
    <x v="14"/>
    <n v="0"/>
    <x v="21"/>
    <s v="Bahia"/>
    <n v="0"/>
    <n v="688070.88"/>
    <n v="1.5826205680692205"/>
    <n v="1088955.1269774884"/>
  </r>
  <r>
    <s v="National Fund for Culture"/>
    <n v="93190"/>
    <s v="Construção do Complexo Cultural Teatro Deodoro."/>
    <s v="Cultural Heritage"/>
    <s v="Arquitetônico"/>
    <x v="0"/>
    <x v="14"/>
    <n v="0"/>
    <x v="20"/>
    <s v="Alagoas"/>
    <n v="0"/>
    <n v="1493579.68"/>
    <n v="1.5826205680692205"/>
    <n v="2363769.9216182446"/>
  </r>
  <r>
    <s v="National Fund for Culture"/>
    <n v="96110"/>
    <s v="Criação de Estações do Saber "/>
    <s v="Cultural Heritage"/>
    <s v="Arquitetônico"/>
    <x v="0"/>
    <x v="14"/>
    <n v="0"/>
    <x v="0"/>
    <s v="RioGrandedoSul"/>
    <n v="0"/>
    <n v="100000"/>
    <n v="1.5826205680692205"/>
    <n v="158262.05680692205"/>
  </r>
  <r>
    <s v="National Fund for Culture"/>
    <n v="83629"/>
    <s v="Cultura e Diversidade - EMENDA PARLAMENTAR"/>
    <s v="Integrated Arts"/>
    <s v="Artes Integradas"/>
    <x v="1"/>
    <x v="14"/>
    <n v="0"/>
    <x v="4"/>
    <s v="Pernambuco"/>
    <n v="0"/>
    <n v="64000"/>
    <n v="1.5826205680692205"/>
    <n v="101287.71635643012"/>
  </r>
  <r>
    <s v="National Fund for Culture"/>
    <n v="92303"/>
    <s v="Cultura Kinoforum - 20º Festival Internacional de Curtas Metragens de São Paulo"/>
    <s v="Audiovisual"/>
    <s v="Formação /Pesquisa/Informação"/>
    <x v="3"/>
    <x v="14"/>
    <n v="0"/>
    <x v="12"/>
    <s v="SãoPaulo"/>
    <n v="0"/>
    <n v="50000"/>
    <n v="1.5826205680692205"/>
    <n v="79131.028403461023"/>
  </r>
  <r>
    <s v="National Fund for Culture"/>
    <n v="94819"/>
    <s v="Cultura na Comunidade - Oficinas e Diálogos Interculturais"/>
    <s v="Integrated Arts"/>
    <s v="Artes Integradas"/>
    <x v="1"/>
    <x v="14"/>
    <n v="0"/>
    <x v="1"/>
    <s v="DistritoFederal"/>
    <n v="0"/>
    <n v="50000"/>
    <n v="1.5826205680692205"/>
    <n v="79131.028403461023"/>
  </r>
  <r>
    <s v="National Fund for Culture"/>
    <n v="94018"/>
    <s v="Culturas Integradas 2ª Edição "/>
    <s v="Integrated Arts"/>
    <s v="Artes Integradas"/>
    <x v="1"/>
    <x v="14"/>
    <n v="0"/>
    <x v="1"/>
    <s v="DistritoFederal"/>
    <n v="0"/>
    <n v="272400"/>
    <n v="1.5826205680692205"/>
    <n v="431105.84274205565"/>
  </r>
  <r>
    <s v="National Fund for Culture"/>
    <n v="94768"/>
    <s v="Curta na Escola - DVD Vol. 1"/>
    <s v="Audiovisual"/>
    <s v="Videofonográfica"/>
    <x v="0"/>
    <x v="14"/>
    <n v="0"/>
    <x v="5"/>
    <s v="RiodeJaneiro"/>
    <n v="0"/>
    <n v="25000"/>
    <n v="1.5826205680692205"/>
    <n v="39565.514201730512"/>
  </r>
  <r>
    <s v="National Fund for Culture"/>
    <n v="97867"/>
    <s v="Curta-Metragem Juventude e Brasilidade"/>
    <s v="Audiovisual"/>
    <s v="Videofonográfica"/>
    <x v="0"/>
    <x v="14"/>
    <n v="0"/>
    <x v="12"/>
    <s v="SãoPaulo"/>
    <n v="0"/>
    <n v="400000"/>
    <n v="1.5826205680692205"/>
    <n v="633048.22722768818"/>
  </r>
  <r>
    <s v="National Fund for Culture"/>
    <n v="93180"/>
    <s v="Democratizar Acesso a Cultura e Artes no Espaço de Cultura Popular - Mercado São José - Recife-PE"/>
    <s v="Integrated Arts"/>
    <s v="Cultura Popular"/>
    <x v="3"/>
    <x v="14"/>
    <n v="0"/>
    <x v="4"/>
    <s v="Pernambuco"/>
    <n v="0"/>
    <n v="10000"/>
    <n v="1.5826205680692205"/>
    <n v="15826.205680692205"/>
  </r>
  <r>
    <s v="National Fund for Culture"/>
    <n v="77282"/>
    <s v="Desenvolvendo Talentos"/>
    <s v="Integrated Arts"/>
    <s v="Artes Integradas"/>
    <x v="1"/>
    <x v="14"/>
    <n v="0"/>
    <x v="22"/>
    <s v="SantaCatarina"/>
    <n v="0"/>
    <n v="177190.46"/>
    <n v="1.5826205680692205"/>
    <n v="280425.26646164648"/>
  </r>
  <r>
    <s v="National Fund for Culture"/>
    <n v="97790"/>
    <s v="Desenvolvimento de Projeto -filme de animação BRASIL- CUBA"/>
    <s v="Audiovisual"/>
    <s v="Videofonográfica"/>
    <x v="0"/>
    <x v="14"/>
    <n v="0"/>
    <x v="5"/>
    <s v="RiodeJaneiro"/>
    <n v="0"/>
    <n v="604000"/>
    <n v="1.5826205680692205"/>
    <n v="955902.82311380911"/>
  </r>
  <r>
    <s v="National Fund for Culture"/>
    <n v="96981"/>
    <s v="DF JUNINO - Projeto de Fomento e Incentivo a dança e aos Grupos de Quadrilhas Juninas do DFe Entorno."/>
    <s v="Integrated Arts"/>
    <s v="Artes Integradas"/>
    <x v="1"/>
    <x v="14"/>
    <n v="0"/>
    <x v="1"/>
    <s v="DistritoFederal"/>
    <n v="0"/>
    <n v="561700"/>
    <n v="1.5826205680692205"/>
    <n v="888957.97308448108"/>
  </r>
  <r>
    <s v="National Fund for Culture"/>
    <n v="94396"/>
    <s v="Dia do Samba 2009 - Tributo a Noel Rosa"/>
    <s v="Integrated Arts"/>
    <s v="Artes Integradas"/>
    <x v="1"/>
    <x v="14"/>
    <n v="0"/>
    <x v="21"/>
    <s v="Bahia"/>
    <n v="0"/>
    <n v="359953.6"/>
    <n v="1.5826205680692205"/>
    <n v="569669.97091056092"/>
  </r>
  <r>
    <s v="National Fund for Culture"/>
    <n v="90957"/>
    <s v="DIFUSÃO DO CINEMA BRASILEIRO"/>
    <s v="Audiovisual"/>
    <s v="Formação /Pesquisa/Informação"/>
    <x v="3"/>
    <x v="14"/>
    <n v="0"/>
    <x v="12"/>
    <s v="SãoPaulo"/>
    <n v="0"/>
    <n v="100000"/>
    <n v="1.5826205680692205"/>
    <n v="158262.05680692205"/>
  </r>
  <r>
    <s v="National Fund for Culture"/>
    <n v="94946"/>
    <s v="Diversão &amp; Arte - Iniciação Musical"/>
    <s v="Integrated Arts"/>
    <s v="Artes Integradas"/>
    <x v="1"/>
    <x v="14"/>
    <n v="0"/>
    <x v="5"/>
    <s v="RiodeJaneiro"/>
    <n v="0"/>
    <n v="212878.2"/>
    <n v="1.5826205680692205"/>
    <n v="336905.41781355313"/>
  </r>
  <r>
    <s v="National Fund for Culture"/>
    <n v="93201"/>
    <s v="Documentário - Expedição do Oiapoque ao Chui"/>
    <s v="Integrated Arts"/>
    <s v="Artes Integradas"/>
    <x v="1"/>
    <x v="14"/>
    <n v="0"/>
    <x v="3"/>
    <s v="MinasGerais"/>
    <n v="0"/>
    <n v="89962"/>
    <n v="1.5826205680692205"/>
    <n v="142375.71154464321"/>
  </r>
  <r>
    <s v="National Fund for Culture"/>
    <n v="97850"/>
    <s v="Dorival Caymmi"/>
    <s v="Music"/>
    <s v="Música Popular"/>
    <x v="4"/>
    <x v="14"/>
    <n v="0"/>
    <x v="1"/>
    <s v="DistritoFederal"/>
    <n v="0"/>
    <n v="283800"/>
    <n v="1.5826205680692205"/>
    <n v="449147.7172180448"/>
  </r>
  <r>
    <s v="National Fund for Culture"/>
    <n v="93021"/>
    <s v="Edição de um Livro do Patrimônio Cultural da Cidade de Itaúna"/>
    <s v="Humanities"/>
    <s v="Edição de Livros"/>
    <x v="4"/>
    <x v="14"/>
    <n v="0"/>
    <x v="3"/>
    <s v="MinasGerais"/>
    <n v="0"/>
    <n v="86060"/>
    <n v="1.5826205680692205"/>
    <n v="136200.32608803711"/>
  </r>
  <r>
    <s v="National Fund for Culture"/>
    <n v="93935"/>
    <s v="Edificação para um espaço cultural"/>
    <s v="Cultural Heritage"/>
    <s v="Arquitetônico"/>
    <x v="0"/>
    <x v="14"/>
    <n v="0"/>
    <x v="9"/>
    <s v="Paraná"/>
    <n v="0"/>
    <n v="200000"/>
    <n v="1.5826205680692205"/>
    <n v="316524.11361384409"/>
  </r>
  <r>
    <s v="National Fund for Culture"/>
    <n v="115826"/>
    <s v="Edital Melhores Histórias de Pontos de Cultura "/>
    <s v="Integrated Arts"/>
    <s v="Artes Integradas"/>
    <x v="1"/>
    <x v="14"/>
    <n v="0"/>
    <x v="1"/>
    <s v="DistritoFederal"/>
    <n v="0"/>
    <n v="125000"/>
    <n v="1.5826205680692205"/>
    <n v="197827.57100865257"/>
  </r>
  <r>
    <s v="National Fund for Culture"/>
    <n v="91162"/>
    <s v="Educação Patrimonial no Museu Casa do Pontal"/>
    <s v="Integrated Arts"/>
    <s v="Artes Integradas"/>
    <x v="1"/>
    <x v="14"/>
    <n v="0"/>
    <x v="5"/>
    <s v="RiodeJaneiro"/>
    <n v="0"/>
    <n v="150000"/>
    <n v="1.5826205680692205"/>
    <n v="237393.08521038308"/>
  </r>
  <r>
    <s v="National Fund for Culture"/>
    <n v="98062"/>
    <s v="EMENDA PARLAMENTAR - Apoio as Ações do Ponto de Cultura ComunicArte do Território do Baixo Sul"/>
    <s v="Integrated Arts"/>
    <s v="Artes Integradas"/>
    <x v="1"/>
    <x v="14"/>
    <n v="0"/>
    <x v="25"/>
    <s v="Acre"/>
    <n v="0"/>
    <n v="150000"/>
    <n v="1.5826205680692205"/>
    <n v="237393.08521038308"/>
  </r>
  <r>
    <s v="National Fund for Culture"/>
    <n v="91650"/>
    <s v="Encontro Brasileiro de Grafiteiros"/>
    <s v="Integrated Arts"/>
    <s v="Artes Integradas"/>
    <x v="1"/>
    <x v="14"/>
    <n v="0"/>
    <x v="1"/>
    <s v="DistritoFederal"/>
    <n v="0"/>
    <n v="100000"/>
    <n v="1.5826205680692205"/>
    <n v="158262.05680692205"/>
  </r>
  <r>
    <s v="National Fund for Culture"/>
    <n v="85891"/>
    <s v="Encontro dos Povos Guarani da América do Sul"/>
    <s v="Cultural Heritage"/>
    <s v="Cultura Indígena"/>
    <x v="3"/>
    <x v="14"/>
    <n v="0"/>
    <x v="26"/>
    <s v="MatoGrossodoSul"/>
    <n v="0"/>
    <n v="328485.52"/>
    <n v="1.5826205680692205"/>
    <n v="519867.94026491331"/>
  </r>
  <r>
    <s v="National Fund for Culture"/>
    <n v="92110"/>
    <s v="Encontro Internacional da Diversidade Cultural"/>
    <s v="Integrated Arts"/>
    <s v="Artes Integradas"/>
    <x v="1"/>
    <x v="14"/>
    <n v="0"/>
    <x v="12"/>
    <s v="SãoPaulo"/>
    <n v="0"/>
    <n v="149160"/>
    <n v="1.5826205680692205"/>
    <n v="236063.68393320491"/>
  </r>
  <r>
    <s v="National Fund for Culture"/>
    <n v="91480"/>
    <s v="Encontro Internacional de Coros em Alagoas ENCORAL 2009 - Interiores"/>
    <s v="Music"/>
    <s v="Áreas Integradas"/>
    <x v="0"/>
    <x v="14"/>
    <n v="0"/>
    <x v="20"/>
    <s v="Alagoas"/>
    <n v="0"/>
    <n v="97763.86"/>
    <n v="1.5826205680692205"/>
    <n v="154723.09564983973"/>
  </r>
  <r>
    <s v="National Fund for Culture"/>
    <n v="91471"/>
    <s v="Encontro Internacional de Coros em Alagoas ENCORAL 2009 - Maceió"/>
    <s v="Music"/>
    <s v="Áreas Integradas"/>
    <x v="0"/>
    <x v="14"/>
    <n v="0"/>
    <x v="3"/>
    <s v="MinasGerais"/>
    <n v="0"/>
    <n v="97871"/>
    <n v="1.5826205680692205"/>
    <n v="154892.65761750267"/>
  </r>
  <r>
    <s v="National Fund for Culture"/>
    <n v="84772"/>
    <s v="Equipamentos para Revitalização do Teatro Vianninha"/>
    <s v="Integrated Arts"/>
    <s v="Equipamentos culturais multifuncionais"/>
    <x v="6"/>
    <x v="14"/>
    <n v="0"/>
    <x v="9"/>
    <s v="Paraná"/>
    <n v="0"/>
    <n v="99472"/>
    <n v="1.5826205680692205"/>
    <n v="157426.43314698149"/>
  </r>
  <r>
    <s v="National Fund for Culture"/>
    <n v="94939"/>
    <s v="Equipar o Teatro Municipal de Alvorada do Oeste"/>
    <s v="Integrated Arts"/>
    <s v="Equipamentos culturais multifuncionais"/>
    <x v="6"/>
    <x v="14"/>
    <n v="0"/>
    <x v="23"/>
    <s v="Rondônia"/>
    <n v="0"/>
    <n v="184707.1"/>
    <n v="1.5826205680692205"/>
    <n v="292321.25552841835"/>
  </r>
  <r>
    <s v="National Fund for Culture"/>
    <n v="82534"/>
    <s v="Escola de Circo de Cuiabá"/>
    <s v="Performing Arts"/>
    <s v="Circo"/>
    <x v="3"/>
    <x v="14"/>
    <n v="0"/>
    <x v="18"/>
    <s v="MatoGrosso"/>
    <n v="0"/>
    <n v="175485.44"/>
    <n v="1.5826205680692205"/>
    <n v="277726.8667406771"/>
  </r>
  <r>
    <s v="National Fund for Culture"/>
    <n v="90960"/>
    <s v="ESPAÇOS CULTURAIS II - CINEMA, CULTURA POPULAR E INCLUSÃO DIGITAL"/>
    <s v="Audiovisual"/>
    <s v="Formação /Pesquisa/Informação"/>
    <x v="3"/>
    <x v="14"/>
    <n v="0"/>
    <x v="1"/>
    <s v="DistritoFederal"/>
    <n v="0"/>
    <n v="600000"/>
    <n v="1.5826205680692205"/>
    <n v="949572.34084153234"/>
  </r>
  <r>
    <s v="National Fund for Culture"/>
    <n v="93094"/>
    <s v="Exposição Itinerante Caminhos de Zumbi"/>
    <s v="Visual Arts"/>
    <s v="Exposição Itinerante"/>
    <x v="0"/>
    <x v="14"/>
    <n v="0"/>
    <x v="1"/>
    <s v="DistritoFederal"/>
    <n v="0"/>
    <n v="250000"/>
    <n v="1.5826205680692205"/>
    <n v="395655.14201730513"/>
  </r>
  <r>
    <s v="National Fund for Culture"/>
    <n v="93543"/>
    <s v="Exposição, Arte Brasileira entre Dois Séculos."/>
    <s v="Visual Arts"/>
    <s v="Plásticas"/>
    <x v="2"/>
    <x v="14"/>
    <n v="0"/>
    <x v="22"/>
    <s v="SantaCatarina"/>
    <n v="0"/>
    <n v="397920"/>
    <n v="1.5826205680692205"/>
    <n v="629756.37644610426"/>
  </r>
  <r>
    <s v="National Fund for Culture"/>
    <n v="85694"/>
    <s v="Faxinalenses: Conhecimentos Tradicionais e Cultura Secular"/>
    <s v="Integrated Arts"/>
    <s v="Artes Integradas"/>
    <x v="1"/>
    <x v="14"/>
    <n v="0"/>
    <x v="9"/>
    <s v="Paraná"/>
    <n v="0"/>
    <n v="100000"/>
    <n v="1.5826205680692205"/>
    <n v="158262.05680692205"/>
  </r>
  <r>
    <s v="National Fund for Culture"/>
    <n v="91473"/>
    <s v="Feira Nacional do Livro de Ribeirão Preto (9ª)"/>
    <s v="Humanities"/>
    <s v="Evento Literário"/>
    <x v="3"/>
    <x v="14"/>
    <n v="0"/>
    <x v="12"/>
    <s v="SãoPaulo"/>
    <n v="0"/>
    <n v="250000"/>
    <n v="1.5826205680692205"/>
    <n v="395655.14201730513"/>
  </r>
  <r>
    <s v="National Fund for Culture"/>
    <n v="93637"/>
    <s v="FEMPEL - Festival de Música em Pedro Leopoldo"/>
    <s v="Music"/>
    <s v="Áreas Integradas"/>
    <x v="0"/>
    <x v="14"/>
    <n v="0"/>
    <x v="3"/>
    <s v="MinasGerais"/>
    <n v="0"/>
    <n v="95000"/>
    <n v="1.5826205680692205"/>
    <n v="150348.95396657594"/>
  </r>
  <r>
    <s v="National Fund for Culture"/>
    <n v="116817"/>
    <s v="Ferramenta de Inclusão Musical"/>
    <s v="Integrated Arts"/>
    <s v="Artes Integradas"/>
    <x v="1"/>
    <x v="14"/>
    <n v="0"/>
    <x v="11"/>
    <s v="Pará"/>
    <n v="0"/>
    <n v="500000"/>
    <n v="1.5826205680692205"/>
    <n v="791310.28403461026"/>
  </r>
  <r>
    <s v="National Fund for Culture"/>
    <n v="86339"/>
    <s v="FEST´AFROBRASIL"/>
    <s v="Integrated Arts"/>
    <s v="Artes Integradas"/>
    <x v="1"/>
    <x v="14"/>
    <n v="0"/>
    <x v="3"/>
    <s v="MinasGerais"/>
    <n v="0"/>
    <n v="207728"/>
    <n v="1.5826205680692205"/>
    <n v="328754.60536388302"/>
  </r>
  <r>
    <s v="National Fund for Culture"/>
    <n v="92086"/>
    <s v="Festa da Morte do Bumba-Meu-Boi do Seu Teodoro (46ª)"/>
    <s v="Cultural Heritage"/>
    <s v="Artesanato/Folclore"/>
    <x v="1"/>
    <x v="14"/>
    <n v="0"/>
    <x v="1"/>
    <s v="DistritoFederal"/>
    <n v="0"/>
    <n v="100000"/>
    <n v="1.5826205680692205"/>
    <n v="158262.05680692205"/>
  </r>
  <r>
    <s v="National Fund for Culture"/>
    <n v="97842"/>
    <s v="FESTCINEAMAZÔNIA - FESTIVAL DE CINEMA E VÍDEO AMBIENTAL"/>
    <s v="Audiovisual"/>
    <s v="Videofonográfica"/>
    <x v="0"/>
    <x v="14"/>
    <n v="0"/>
    <x v="23"/>
    <s v="Rondônia"/>
    <n v="0"/>
    <n v="100000"/>
    <n v="1.5826205680692205"/>
    <n v="158262.05680692205"/>
  </r>
  <r>
    <s v="National Fund for Culture"/>
    <n v="90929"/>
    <s v="Festival Baqueria De Los Piñales"/>
    <s v="Integrated Arts"/>
    <s v="Cultura Popular"/>
    <x v="3"/>
    <x v="14"/>
    <n v="0"/>
    <x v="0"/>
    <s v="RioGrandedoSul"/>
    <n v="0"/>
    <n v="68408"/>
    <n v="1.5826205680692205"/>
    <n v="108263.90782047923"/>
  </r>
  <r>
    <s v="National Fund for Culture"/>
    <n v="91401"/>
    <s v="Festival da Canção em Turmalina - FESTUR (24º) "/>
    <s v="Integrated Arts"/>
    <s v="Artes Integradas"/>
    <x v="1"/>
    <x v="14"/>
    <n v="0"/>
    <x v="3"/>
    <s v="MinasGerais"/>
    <n v="0"/>
    <n v="149064"/>
    <n v="1.5826205680692205"/>
    <n v="235911.75235867029"/>
  </r>
  <r>
    <s v="National Fund for Culture"/>
    <n v="96186"/>
    <s v="Festival de Cultura Popular de Ceilândia"/>
    <s v="Integrated Arts"/>
    <s v="Artes Integradas"/>
    <x v="1"/>
    <x v="14"/>
    <n v="0"/>
    <x v="1"/>
    <s v="DistritoFederal"/>
    <n v="0"/>
    <n v="100000"/>
    <n v="1.5826205680692205"/>
    <n v="158262.05680692205"/>
  </r>
  <r>
    <s v="National Fund for Culture"/>
    <n v="97180"/>
    <s v="Festival de Música da 3ª Idade"/>
    <s v="Music"/>
    <s v="Áreas Integradas"/>
    <x v="0"/>
    <x v="14"/>
    <n v="0"/>
    <x v="9"/>
    <s v="Paraná"/>
    <n v="0"/>
    <n v="98360"/>
    <n v="1.5826205680692205"/>
    <n v="155666.55907528853"/>
  </r>
  <r>
    <s v="National Fund for Culture"/>
    <n v="94024"/>
    <s v="Festival de Teatro"/>
    <s v="Integrated Arts"/>
    <s v="Artes Integradas"/>
    <x v="1"/>
    <x v="14"/>
    <n v="0"/>
    <x v="19"/>
    <s v="RioGrandedoNorte"/>
    <n v="0"/>
    <n v="165982.41"/>
    <n v="1.5826205680692205"/>
    <n v="262687.17600369826"/>
  </r>
  <r>
    <s v="National Fund for Culture"/>
    <n v="93005"/>
    <s v="FESTIVAL DE VIDEO NAS ESCOLAS PÚBLICAS DE SALVADOR"/>
    <s v="Audiovisual"/>
    <s v="Videofonográfica"/>
    <x v="0"/>
    <x v="14"/>
    <n v="0"/>
    <x v="1"/>
    <s v="DistritoFederal"/>
    <n v="0"/>
    <n v="170000"/>
    <n v="1.5826205680692205"/>
    <n v="269045.49657176749"/>
  </r>
  <r>
    <s v="National Fund for Culture"/>
    <n v="92036"/>
    <s v="Festival do Folclore Brasileiro e II Desfile da Identidade Cultural Capixaba"/>
    <s v="Cultural Heritage"/>
    <s v="Artesanato/Folclore"/>
    <x v="1"/>
    <x v="14"/>
    <n v="0"/>
    <x v="1"/>
    <s v="DistritoFederal"/>
    <n v="0"/>
    <n v="150000"/>
    <n v="1.5826205680692205"/>
    <n v="237393.08521038308"/>
  </r>
  <r>
    <s v="National Fund for Culture"/>
    <n v="92257"/>
    <s v="Festival Elemento em Movimento"/>
    <s v="Integrated Arts"/>
    <s v="Artes Integradas"/>
    <x v="1"/>
    <x v="14"/>
    <n v="0"/>
    <x v="1"/>
    <s v="DistritoFederal"/>
    <n v="0"/>
    <n v="144109.99"/>
    <n v="1.5826205680692205"/>
    <n v="228071.43423824967"/>
  </r>
  <r>
    <s v="National Fund for Culture"/>
    <n v="94431"/>
    <s v="Festival Internacional de Curtas do Rio de Janeiro - Curta Cinema 2009 - Sessões Curta Cinema Escolas, Workshop de Direção e Roteiro, e Debates Curta Cinema 2009"/>
    <s v="Audiovisual"/>
    <s v="Videofonográfica"/>
    <x v="0"/>
    <x v="14"/>
    <n v="0"/>
    <x v="5"/>
    <s v="RiodeJaneiro"/>
    <n v="0"/>
    <n v="50000"/>
    <n v="1.5826205680692205"/>
    <n v="79131.028403461023"/>
  </r>
  <r>
    <s v="National Fund for Culture"/>
    <n v="94398"/>
    <s v="Festival Latino - Americano de Canoa Quebrada - Curta Canoa"/>
    <s v="Audiovisual"/>
    <s v="Videofonográfica"/>
    <x v="0"/>
    <x v="14"/>
    <n v="0"/>
    <x v="6"/>
    <s v="Ceará"/>
    <n v="0"/>
    <n v="25000"/>
    <n v="1.5826205680692205"/>
    <n v="39565.514201730512"/>
  </r>
  <r>
    <s v="National Fund for Culture"/>
    <n v="95675"/>
    <s v="Festival Lixo e Cidadania - 8ª Edição &quot;A Crise Economica Mundial e a Preservação do Planeta com Justiça Social e Desenvolvimento Humano&quot;"/>
    <s v="Integrated Arts"/>
    <s v="Artes Integradas"/>
    <x v="1"/>
    <x v="14"/>
    <n v="0"/>
    <x v="3"/>
    <s v="MinasGerais"/>
    <n v="0"/>
    <n v="315000"/>
    <n v="1.5826205680692205"/>
    <n v="498525.47894180444"/>
  </r>
  <r>
    <s v="National Fund for Culture"/>
    <n v="91965"/>
    <s v="Festival Mulher em Cena."/>
    <s v="Integrated Arts"/>
    <s v="Artes Integradas"/>
    <x v="1"/>
    <x v="14"/>
    <n v="0"/>
    <x v="1"/>
    <s v="DistritoFederal"/>
    <n v="0"/>
    <n v="70000"/>
    <n v="1.5826205680692205"/>
    <n v="110783.43976484543"/>
  </r>
  <r>
    <s v="National Fund for Culture"/>
    <n v="96322"/>
    <s v="Festival Panorama de Dança 2009"/>
    <s v="Integrated Arts"/>
    <s v="Artes Integradas"/>
    <x v="1"/>
    <x v="14"/>
    <n v="0"/>
    <x v="5"/>
    <s v="RiodeJaneiro"/>
    <n v="0"/>
    <n v="37500"/>
    <n v="1.5826205680692205"/>
    <n v="59348.271302595771"/>
  </r>
  <r>
    <s v="National Fund for Culture"/>
    <n v="93597"/>
    <s v="Festival Sarau Cultural "/>
    <s v="Integrated Arts"/>
    <s v="Artes Integradas"/>
    <x v="1"/>
    <x v="14"/>
    <n v="0"/>
    <x v="1"/>
    <s v="DistritoFederal"/>
    <n v="0"/>
    <n v="49250"/>
    <n v="1.5826205680692205"/>
    <n v="77944.062977409107"/>
  </r>
  <r>
    <s v="National Fund for Culture"/>
    <n v="95416"/>
    <s v="Festival Web da Diversidade Musical Brasileira - DF e Entorno"/>
    <s v="Integrated Arts"/>
    <s v="Artes Integradas"/>
    <x v="1"/>
    <x v="14"/>
    <n v="0"/>
    <x v="1"/>
    <s v="DistritoFederal"/>
    <n v="0"/>
    <n v="62500"/>
    <n v="1.5826205680692205"/>
    <n v="98913.785504326283"/>
  </r>
  <r>
    <s v="National Fund for Culture"/>
    <n v="84600"/>
    <s v="Formação Banda Musical"/>
    <s v="Music"/>
    <s v="Música Popular"/>
    <x v="4"/>
    <x v="14"/>
    <n v="0"/>
    <x v="11"/>
    <s v="Pará"/>
    <n v="0"/>
    <n v="50000"/>
    <n v="1.5826205680692205"/>
    <n v="79131.028403461023"/>
  </r>
  <r>
    <s v="National Fund for Culture"/>
    <n v="116845"/>
    <s v="Formação de Agentes de Desenvolvimento em Rádio e Cultura"/>
    <s v="Integrated Arts"/>
    <s v="Artes Integradas"/>
    <x v="1"/>
    <x v="14"/>
    <n v="0"/>
    <x v="1"/>
    <s v="DistritoFederal"/>
    <n v="0"/>
    <n v="10000"/>
    <n v="1.5826205680692205"/>
    <n v="15826.205680692205"/>
  </r>
  <r>
    <s v="National Fund for Culture"/>
    <n v="85535"/>
    <s v="Formando Hamelins"/>
    <s v="Music"/>
    <s v="Música Instrumental"/>
    <x v="4"/>
    <x v="14"/>
    <n v="0"/>
    <x v="10"/>
    <s v="Piauí"/>
    <n v="0"/>
    <n v="44000"/>
    <n v="1.5826205680692205"/>
    <n v="69635.304995045706"/>
  </r>
  <r>
    <s v="National Fund for Culture"/>
    <n v="810343"/>
    <s v="Formando Leitores em Viçosa"/>
    <s v="Humanities"/>
    <s v="Evento Literário"/>
    <x v="3"/>
    <x v="14"/>
    <n v="0"/>
    <x v="3"/>
    <s v="MinasGerais"/>
    <n v="0"/>
    <n v="84168.87"/>
    <n v="1.5826205680692205"/>
    <n v="133207.38485314435"/>
  </r>
  <r>
    <s v="National Fund for Culture"/>
    <n v="96901"/>
    <s v="Fortalecimento do Centro Cultural Majestic"/>
    <s v="Audiovisual"/>
    <s v="Videofonográfica"/>
    <x v="0"/>
    <x v="14"/>
    <n v="0"/>
    <x v="16"/>
    <s v="EspíritoSanto"/>
    <n v="0"/>
    <n v="100000"/>
    <n v="1.5826205680692205"/>
    <n v="158262.05680692205"/>
  </r>
  <r>
    <s v="National Fund for Culture"/>
    <n v="90942"/>
    <s v="FÓRUM AUDIOVISUAL MERCOSUL"/>
    <s v="Audiovisual"/>
    <s v="Formação /Pesquisa/Informação"/>
    <x v="3"/>
    <x v="14"/>
    <n v="0"/>
    <x v="22"/>
    <s v="SantaCatarina"/>
    <n v="0"/>
    <n v="50000"/>
    <n v="1.5826205680692205"/>
    <n v="79131.028403461023"/>
  </r>
  <r>
    <s v="National Fund for Culture"/>
    <n v="94309"/>
    <s v="Fórum de Culturas e Rítmos Tradicionais de Goiás"/>
    <s v="Integrated Arts"/>
    <s v="Artes Integradas"/>
    <x v="1"/>
    <x v="14"/>
    <n v="0"/>
    <x v="1"/>
    <s v="DistritoFederal"/>
    <n v="0"/>
    <n v="454572.01"/>
    <n v="1.5826205680692205"/>
    <n v="719415.01269456733"/>
  </r>
  <r>
    <s v="National Fund for Culture"/>
    <n v="91662"/>
    <s v="FORUM DOC.BH 2009 - 13º FESTIVAL DO FILME DOCUMENTÁRIO DE BELO HORIZONTE"/>
    <s v="Audiovisual"/>
    <s v="Formação /Pesquisa/Informação"/>
    <x v="3"/>
    <x v="14"/>
    <n v="0"/>
    <x v="3"/>
    <s v="MinasGerais"/>
    <n v="0"/>
    <n v="25000"/>
    <n v="1.5826205680692205"/>
    <n v="39565.514201730512"/>
  </r>
  <r>
    <s v="National Fund for Culture"/>
    <n v="96254"/>
    <s v="Fundação Cultural de Uberaba/MG"/>
    <s v="Integrated Arts"/>
    <s v="Artes Integradas"/>
    <x v="1"/>
    <x v="14"/>
    <n v="0"/>
    <x v="3"/>
    <s v="MinasGerais"/>
    <n v="0"/>
    <n v="960000"/>
    <n v="1.5826205680692205"/>
    <n v="1519315.7453464516"/>
  </r>
  <r>
    <s v="National Fund for Culture"/>
    <n v="97582"/>
    <s v="Fundação do Patrimônio Histórico e Artístico de Pernambuco"/>
    <s v="Integrated Arts"/>
    <s v="Artes Integradas"/>
    <x v="1"/>
    <x v="14"/>
    <n v="0"/>
    <x v="4"/>
    <s v="Pernambuco"/>
    <n v="0"/>
    <n v="1000000"/>
    <n v="1.5826205680692205"/>
    <n v="1582620.5680692205"/>
  </r>
  <r>
    <s v="National Fund for Culture"/>
    <n v="82902"/>
    <s v="Galpão Cultural - Projeto de Reforma e Recuperação do Prédio Centenário da Antiga Usina de Café "/>
    <s v="Cultural Heritage"/>
    <s v="Arquitetônico"/>
    <x v="0"/>
    <x v="14"/>
    <n v="0"/>
    <x v="5"/>
    <s v="RiodeJaneiro"/>
    <n v="0"/>
    <n v="376496.24"/>
    <n v="1.5826205680692205"/>
    <n v="595850.69322472555"/>
  </r>
  <r>
    <s v="National Fund for Culture"/>
    <n v="91167"/>
    <s v="Gama Festineco"/>
    <s v="Performing Arts"/>
    <s v="Teatro"/>
    <x v="0"/>
    <x v="14"/>
    <n v="0"/>
    <x v="1"/>
    <s v="DistritoFederal"/>
    <n v="0"/>
    <n v="104560.52"/>
    <n v="1.5826205680692205"/>
    <n v="165479.6295600131"/>
  </r>
  <r>
    <s v="National Fund for Culture"/>
    <n v="90927"/>
    <s v="Gestão Cultural"/>
    <s v="Integrated Arts"/>
    <s v="Artes Integradas"/>
    <x v="1"/>
    <x v="14"/>
    <n v="0"/>
    <x v="14"/>
    <s v="Goiás"/>
    <n v="0"/>
    <n v="20000"/>
    <n v="1.5826205680692205"/>
    <n v="31652.411361384409"/>
  </r>
  <r>
    <s v="National Fund for Culture"/>
    <n v="93832"/>
    <s v="GOIAMUM AUDIOVISUAL"/>
    <s v="Audiovisual"/>
    <s v="Videofonográfica"/>
    <x v="0"/>
    <x v="14"/>
    <n v="0"/>
    <x v="19"/>
    <s v="RioGrandedoNorte"/>
    <n v="0"/>
    <n v="25000"/>
    <n v="1.5826205680692205"/>
    <n v="39565.514201730512"/>
  </r>
  <r>
    <s v="National Fund for Culture"/>
    <n v="93733"/>
    <s v="I Fest- JLM"/>
    <s v="Music"/>
    <s v="Áreas Integradas"/>
    <x v="0"/>
    <x v="14"/>
    <n v="0"/>
    <x v="1"/>
    <s v="DistritoFederal"/>
    <n v="0"/>
    <n v="100000"/>
    <n v="1.5826205680692205"/>
    <n v="158262.05680692205"/>
  </r>
  <r>
    <s v="National Fund for Culture"/>
    <n v="91016"/>
    <s v="I Programa de Fomento a produção e Teledifusão e series de animação brasileiras - Anima Tv - Etapa 2"/>
    <s v="Audiovisual"/>
    <s v="Formação /Pesquisa/Informação"/>
    <x v="3"/>
    <x v="14"/>
    <n v="0"/>
    <x v="12"/>
    <s v="SãoPaulo"/>
    <n v="0"/>
    <n v="3200000"/>
    <n v="1.5826205680692205"/>
    <n v="5064385.8178215055"/>
  </r>
  <r>
    <s v="National Fund for Culture"/>
    <n v="91358"/>
    <s v="II Fórum Nacional de Tvs Públicas"/>
    <s v="Audiovisual"/>
    <s v="Formação /Pesquisa/Informação"/>
    <x v="3"/>
    <x v="14"/>
    <n v="0"/>
    <x v="12"/>
    <s v="SãoPaulo"/>
    <n v="0"/>
    <n v="600000"/>
    <n v="1.5826205680692205"/>
    <n v="949572.34084153234"/>
  </r>
  <r>
    <s v="National Fund for Culture"/>
    <n v="98130"/>
    <s v="III Encontro de Culturas de São Sebastião"/>
    <s v="Cultural Heritage"/>
    <s v="Cultura Afro Brasileira"/>
    <x v="3"/>
    <x v="14"/>
    <n v="0"/>
    <x v="1"/>
    <s v="DistritoFederal"/>
    <n v="0"/>
    <n v="100000"/>
    <n v="1.5826205680692205"/>
    <n v="158262.05680692205"/>
  </r>
  <r>
    <s v="National Fund for Culture"/>
    <n v="91134"/>
    <s v="Implantação de Espaço Cultural"/>
    <s v="Integrated Arts"/>
    <s v="Equipamentos culturais multifuncionais"/>
    <x v="6"/>
    <x v="14"/>
    <n v="0"/>
    <x v="3"/>
    <s v="MinasGerais"/>
    <n v="0"/>
    <n v="91816"/>
    <n v="1.5826205680692205"/>
    <n v="145309.89007784353"/>
  </r>
  <r>
    <s v="National Fund for Culture"/>
    <n v="83540"/>
    <s v="Implementação e Modernização de Espaços Culturais - Equipamentos"/>
    <s v="Integrated Arts"/>
    <s v="Equipamentos culturais multifuncionais"/>
    <x v="6"/>
    <x v="14"/>
    <n v="0"/>
    <x v="9"/>
    <s v="Paraná"/>
    <n v="0"/>
    <n v="200000"/>
    <n v="1.5826205680692205"/>
    <n v="316524.11361384409"/>
  </r>
  <r>
    <s v="National Fund for Culture"/>
    <n v="89634"/>
    <s v="InformatizaÃ§Ã£o e ModernizaÃ§Ã£o do Instituto Tomie Ohtake"/>
    <s v="Integrated Arts"/>
    <s v="Equipamentos culturais multifuncionais"/>
    <x v="6"/>
    <x v="14"/>
    <n v="0"/>
    <x v="12"/>
    <s v="SãoPaulo"/>
    <n v="0"/>
    <n v="316169"/>
    <n v="1.5826205680692205"/>
    <n v="500375.56238587736"/>
  </r>
  <r>
    <s v="National Fund for Culture"/>
    <n v="84278"/>
    <s v="Instalação de Espaço Culturais em Município do Estado de Rondônia"/>
    <s v="Integrated Arts"/>
    <s v="Equipamentos culturais multifuncionais"/>
    <x v="6"/>
    <x v="14"/>
    <n v="0"/>
    <x v="23"/>
    <s v="Rondônia"/>
    <n v="0"/>
    <n v="458240"/>
    <n v="1.5826205680692205"/>
    <n v="725220.04911203962"/>
  </r>
  <r>
    <s v="National Fund for Culture"/>
    <n v="87266"/>
    <s v="Instalação de espaços Culturais - Aquisição de Equipamentos"/>
    <s v="Integrated Arts"/>
    <s v="Equipamentos culturais multifuncionais"/>
    <x v="6"/>
    <x v="14"/>
    <n v="0"/>
    <x v="14"/>
    <s v="Goiás"/>
    <n v="0"/>
    <n v="312143.68"/>
    <n v="1.5826205680692205"/>
    <n v="494005.00816081697"/>
  </r>
  <r>
    <s v="National Fund for Culture"/>
    <n v="97762"/>
    <s v="Instituto Intercidadania Teia - Rede Colaborativa de Cultura, arte e informação."/>
    <s v="Integrated Arts"/>
    <s v="Artes Integradas"/>
    <x v="1"/>
    <x v="14"/>
    <n v="0"/>
    <x v="4"/>
    <s v="Pernambuco"/>
    <n v="0"/>
    <n v="945000"/>
    <n v="1.5826205680692205"/>
    <n v="1495576.4368254133"/>
  </r>
  <r>
    <s v="National Fund for Culture"/>
    <n v="96906"/>
    <s v="Integração Latino Americana: a importância da cultura de paz em um mundo militarizado."/>
    <s v="Audiovisual"/>
    <s v="Videofonográfica"/>
    <x v="0"/>
    <x v="14"/>
    <n v="0"/>
    <x v="12"/>
    <s v="SãoPaulo"/>
    <n v="0"/>
    <n v="400000"/>
    <n v="1.5826205680692205"/>
    <n v="633048.22722768818"/>
  </r>
  <r>
    <s v="National Fund for Culture"/>
    <n v="93953"/>
    <s v="IV Canta Beltrão"/>
    <s v="Integrated Arts"/>
    <s v="Artes Integradas"/>
    <x v="1"/>
    <x v="14"/>
    <n v="0"/>
    <x v="9"/>
    <s v="Paraná"/>
    <n v="0"/>
    <n v="100000"/>
    <n v="1.5826205680692205"/>
    <n v="158262.05680692205"/>
  </r>
  <r>
    <s v="National Fund for Culture"/>
    <n v="93629"/>
    <s v="IV Goyas Festival-Mostra de Música Instrumental."/>
    <s v="Music"/>
    <s v="Música Instrumental"/>
    <x v="4"/>
    <x v="14"/>
    <n v="0"/>
    <x v="14"/>
    <s v="Goiás"/>
    <n v="0"/>
    <n v="20000"/>
    <n v="1.5826205680692205"/>
    <n v="31652.411361384409"/>
  </r>
  <r>
    <s v="National Fund for Culture"/>
    <n v="98132"/>
    <s v="IV Mostra Internacional de Curtas para as Relações Internacionais Os diferentes Olhares do Mundo"/>
    <s v="Audiovisual"/>
    <s v="Videofonográfica"/>
    <x v="0"/>
    <x v="14"/>
    <n v="0"/>
    <x v="1"/>
    <s v="DistritoFederal"/>
    <n v="0"/>
    <n v="25000"/>
    <n v="1.5826205680692205"/>
    <n v="39565.514201730512"/>
  </r>
  <r>
    <s v="National Fund for Culture"/>
    <n v="94147"/>
    <s v="Lançamento da Revista Satellite 061"/>
    <s v="Humanities"/>
    <s v="Periódicos"/>
    <x v="4"/>
    <x v="14"/>
    <n v="0"/>
    <x v="1"/>
    <s v="DistritoFederal"/>
    <n v="0"/>
    <n v="73906.38"/>
    <n v="1.5826205680692205"/>
    <n v="116965.75709953968"/>
  </r>
  <r>
    <s v="National Fund for Culture"/>
    <n v="96214"/>
    <s v="Lições do Pererê"/>
    <s v="Integrated Arts"/>
    <s v="Artes Integradas"/>
    <x v="1"/>
    <x v="14"/>
    <n v="0"/>
    <x v="1"/>
    <s v="DistritoFederal"/>
    <n v="0"/>
    <n v="100000"/>
    <n v="1.5826205680692205"/>
    <n v="158262.05680692205"/>
  </r>
  <r>
    <s v="National Fund for Culture"/>
    <n v="97918"/>
    <s v="Ligando os Pontinho"/>
    <s v="Integrated Arts"/>
    <s v="Artes Integradas"/>
    <x v="1"/>
    <x v="14"/>
    <n v="0"/>
    <x v="12"/>
    <s v="SãoPaulo"/>
    <n v="0"/>
    <n v="399231.28"/>
    <n v="1.5826205680692205"/>
    <n v="631831.63514460204"/>
  </r>
  <r>
    <s v="National Fund for Culture"/>
    <n v="72357"/>
    <s v="Lume e Barão Geraldo: um centro de arte e pesquisa."/>
    <s v="Integrated Arts"/>
    <s v="Artes Integradas"/>
    <x v="1"/>
    <x v="14"/>
    <n v="0"/>
    <x v="12"/>
    <s v="SãoPaulo"/>
    <n v="0"/>
    <n v="169785.68"/>
    <n v="1.5826205680692205"/>
    <n v="268706.30933161889"/>
  </r>
  <r>
    <s v="National Fund for Culture"/>
    <n v="82890"/>
    <s v="Meio Dia em Ponto/ Feira do Rock"/>
    <s v="Integrated Arts"/>
    <s v="Artes Integradas"/>
    <x v="1"/>
    <x v="14"/>
    <n v="0"/>
    <x v="1"/>
    <s v="DistritoFederal"/>
    <n v="0"/>
    <n v="80000"/>
    <n v="1.5826205680692205"/>
    <n v="126609.64544553764"/>
  </r>
  <r>
    <s v="National Fund for Culture"/>
    <n v="88501"/>
    <s v="Memória do Movimento Comunitário."/>
    <s v="Integrated Arts"/>
    <s v="Artes Integradas"/>
    <x v="1"/>
    <x v="14"/>
    <n v="0"/>
    <x v="12"/>
    <s v="SãoPaulo"/>
    <n v="0"/>
    <n v="231875"/>
    <n v="1.5826205680692205"/>
    <n v="366970.14422105049"/>
  </r>
  <r>
    <s v="National Fund for Culture"/>
    <n v="83617"/>
    <s v="Memória dos Movimentos Socioambientais do Acre"/>
    <s v="Humanities"/>
    <s v="Acervo Bibliográfico"/>
    <x v="0"/>
    <x v="14"/>
    <n v="0"/>
    <x v="25"/>
    <s v="Acre"/>
    <n v="0"/>
    <n v="112636.8"/>
    <n v="1.5826205680692205"/>
    <n v="178261.31640149918"/>
  </r>
  <r>
    <s v="National Fund for Culture"/>
    <n v="88077"/>
    <s v="Memórias dos Povos do Campo no Paraná: Cultura e Conflitos Sociais"/>
    <s v="Humanities"/>
    <s v="História"/>
    <x v="1"/>
    <x v="14"/>
    <n v="0"/>
    <x v="9"/>
    <s v="Paraná"/>
    <n v="0"/>
    <n v="99812.2"/>
    <n v="1.5826205680692205"/>
    <n v="157964.84066423864"/>
  </r>
  <r>
    <s v="National Fund for Culture"/>
    <n v="84983"/>
    <s v="Modernização dos Espaços Culturais do Teatro da Bacareiras e Centro de difusão cultural João Batista de Azevado Picanço"/>
    <s v="Integrated Arts"/>
    <s v="Equipamentos culturais multifuncionais"/>
    <x v="6"/>
    <x v="14"/>
    <n v="0"/>
    <x v="13"/>
    <s v="Amapá"/>
    <n v="0"/>
    <n v="312399.58"/>
    <n v="1.5826205680692205"/>
    <n v="494410.00076418591"/>
  </r>
  <r>
    <s v="National Fund for Culture"/>
    <n v="90936"/>
    <s v="MOSTRA DE FILMES DO 5º FESTIVAL DE VERÃO DE RS DE CINEMA INTERNACIONAL"/>
    <s v="Audiovisual"/>
    <s v="Formação /Pesquisa/Informação"/>
    <x v="3"/>
    <x v="14"/>
    <n v="0"/>
    <x v="0"/>
    <s v="RioGrandedoSul"/>
    <n v="0"/>
    <n v="50000"/>
    <n v="1.5826205680692205"/>
    <n v="79131.028403461023"/>
  </r>
  <r>
    <s v="National Fund for Culture"/>
    <n v="94618"/>
    <s v="Mostra Itinerante do Festival Internacional de Cinema de Arquivo - Recine"/>
    <s v="Audiovisual"/>
    <s v="Videofonográfica"/>
    <x v="0"/>
    <x v="14"/>
    <n v="0"/>
    <x v="5"/>
    <s v="RiodeJaneiro"/>
    <n v="0"/>
    <n v="50000"/>
    <n v="1.5826205680692205"/>
    <n v="79131.028403461023"/>
  </r>
  <r>
    <s v="National Fund for Culture"/>
    <n v="92795"/>
    <s v="Mostra Jean Rouch"/>
    <s v="Audiovisual"/>
    <s v="Exibição Cinematográfica"/>
    <x v="1"/>
    <x v="14"/>
    <n v="0"/>
    <x v="3"/>
    <s v="MinasGerais"/>
    <n v="0"/>
    <n v="280000"/>
    <n v="1.5826205680692205"/>
    <n v="443133.75905938173"/>
  </r>
  <r>
    <s v="National Fund for Culture"/>
    <n v="97989"/>
    <s v="Mostra Jean Rouch - Extensão"/>
    <s v="Audiovisual"/>
    <s v="Videofonográfica"/>
    <x v="0"/>
    <x v="14"/>
    <n v="0"/>
    <x v="3"/>
    <s v="MinasGerais"/>
    <n v="0"/>
    <n v="69760"/>
    <n v="1.5826205680692205"/>
    <n v="110403.61082850883"/>
  </r>
  <r>
    <s v="National Fund for Culture"/>
    <n v="94879"/>
    <s v="Mostra Londrina de Cinema"/>
    <s v="Audiovisual"/>
    <s v="Videofonográfica"/>
    <x v="0"/>
    <x v="14"/>
    <n v="0"/>
    <x v="9"/>
    <s v="Paraná"/>
    <n v="0"/>
    <n v="25000"/>
    <n v="1.5826205680692205"/>
    <n v="39565.514201730512"/>
  </r>
  <r>
    <s v="National Fund for Culture"/>
    <n v="97028"/>
    <s v="Mostra Mangue Cultural (1ª)"/>
    <s v="Integrated Arts"/>
    <s v="Artes Integradas"/>
    <x v="1"/>
    <x v="14"/>
    <n v="0"/>
    <x v="12"/>
    <s v="SãoPaulo"/>
    <n v="0"/>
    <n v="90000"/>
    <n v="1.5826205680692205"/>
    <n v="142435.85112622986"/>
  </r>
  <r>
    <s v="National Fund for Culture"/>
    <n v="91992"/>
    <s v="Mostra Popular e Comunitária de Cinema - RS Ano II"/>
    <s v="Audiovisual"/>
    <s v="Formação /Pesquisa/Informação"/>
    <x v="3"/>
    <x v="14"/>
    <n v="0"/>
    <x v="12"/>
    <s v="SãoPaulo"/>
    <n v="0"/>
    <n v="100000"/>
    <n v="1.5826205680692205"/>
    <n v="158262.05680692205"/>
  </r>
  <r>
    <s v="National Fund for Culture"/>
    <n v="91990"/>
    <s v="Mostra Popular e Comunitária de Cinema - SP / MG"/>
    <s v="Audiovisual"/>
    <s v="Formação /Pesquisa/Informação"/>
    <x v="3"/>
    <x v="14"/>
    <n v="0"/>
    <x v="12"/>
    <s v="SãoPaulo"/>
    <n v="0"/>
    <n v="100000"/>
    <n v="1.5826205680692205"/>
    <n v="158262.05680692205"/>
  </r>
  <r>
    <s v="National Fund for Culture"/>
    <n v="91133"/>
    <s v="Museu Casa do Pontal - Ações educativas e Incremento Cultural"/>
    <s v="Integrated Arts"/>
    <s v="Artes Integradas"/>
    <x v="1"/>
    <x v="14"/>
    <n v="0"/>
    <x v="5"/>
    <s v="RiodeJaneiro"/>
    <n v="0"/>
    <n v="200000"/>
    <n v="1.5826205680692205"/>
    <n v="316524.11361384409"/>
  </r>
  <r>
    <s v="National Fund for Culture"/>
    <n v="75957"/>
    <s v="Música, Teatro e Dança para Alunos Carentes na Escola Municipal Léa Beatriz de Quadros Dolzan"/>
    <s v="Integrated Arts"/>
    <s v="Artes Integradas"/>
    <x v="1"/>
    <x v="14"/>
    <n v="0"/>
    <x v="0"/>
    <s v="RioGrandedoSul"/>
    <n v="0"/>
    <n v="84937.12"/>
    <n v="1.5826205680692205"/>
    <n v="134423.23310456355"/>
  </r>
  <r>
    <s v="National Fund for Culture"/>
    <n v="90976"/>
    <s v="Noite do Griot 2010"/>
    <s v="Music"/>
    <s v="Música Popular"/>
    <x v="4"/>
    <x v="14"/>
    <n v="0"/>
    <x v="3"/>
    <s v="MinasGerais"/>
    <n v="0"/>
    <n v="198416"/>
    <n v="1.5826205680692205"/>
    <n v="314017.24263402243"/>
  </r>
  <r>
    <s v="National Fund for Culture"/>
    <n v="91076"/>
    <s v="Núcleo de Produção Digital Boi de Prata"/>
    <s v="Audiovisual"/>
    <s v="Formação /Pesquisa/Informação"/>
    <x v="3"/>
    <x v="14"/>
    <n v="0"/>
    <x v="19"/>
    <s v="RioGrandedoNorte"/>
    <n v="0"/>
    <n v="100000"/>
    <n v="1.5826205680692205"/>
    <n v="158262.05680692205"/>
  </r>
  <r>
    <s v="National Fund for Culture"/>
    <n v="90955"/>
    <s v="Núcleo de Produção Digital de São Carlos"/>
    <s v="Audiovisual"/>
    <s v="Formação /Pesquisa/Informação"/>
    <x v="3"/>
    <x v="14"/>
    <n v="0"/>
    <x v="12"/>
    <s v="SãoPaulo"/>
    <n v="0"/>
    <n v="100000"/>
    <n v="1.5826205680692205"/>
    <n v="158262.05680692205"/>
  </r>
  <r>
    <s v="National Fund for Culture"/>
    <n v="96670"/>
    <s v="O Monte Carmel"/>
    <s v="Audiovisual"/>
    <s v="Videofonográfica"/>
    <x v="0"/>
    <x v="14"/>
    <n v="0"/>
    <x v="9"/>
    <s v="Paraná"/>
    <n v="0"/>
    <n v="200000"/>
    <n v="1.5826205680692205"/>
    <n v="316524.11361384409"/>
  </r>
  <r>
    <s v="National Fund for Culture"/>
    <n v="78756"/>
    <s v="Oficina do Vidro"/>
    <s v="Visual Arts"/>
    <s v="Plásticas"/>
    <x v="2"/>
    <x v="14"/>
    <n v="0"/>
    <x v="1"/>
    <s v="DistritoFederal"/>
    <n v="0"/>
    <n v="134076.79999999999"/>
    <n v="1.5826205680692205"/>
    <n v="212192.70138090325"/>
  </r>
  <r>
    <s v="National Fund for Culture"/>
    <n v="116841"/>
    <s v="Oficina Nacional para Inclusão Digital (8ª)"/>
    <s v="Integrated Arts"/>
    <s v="Artes Integradas"/>
    <x v="1"/>
    <x v="14"/>
    <n v="0"/>
    <x v="1"/>
    <s v="DistritoFederal"/>
    <n v="0"/>
    <n v="50000"/>
    <n v="1.5826205680692205"/>
    <n v="79131.028403461023"/>
  </r>
  <r>
    <s v="National Fund for Culture"/>
    <n v="90953"/>
    <s v="OFICINAS DA TRANSFORME PARA JOVENS E ADOLESCENTES EM SITUAÇÃO DE RISCO I"/>
    <s v="Audiovisual"/>
    <s v="Formação /Pesquisa/Informação"/>
    <x v="3"/>
    <x v="14"/>
    <n v="0"/>
    <x v="1"/>
    <s v="DistritoFederal"/>
    <n v="0"/>
    <n v="250000"/>
    <n v="1.5826205680692205"/>
    <n v="395655.14201730513"/>
  </r>
  <r>
    <s v="National Fund for Culture"/>
    <n v="90954"/>
    <s v="OLHAR BRASIL RORAIMA"/>
    <s v="Audiovisual"/>
    <s v="Formação /Pesquisa/Informação"/>
    <x v="3"/>
    <x v="14"/>
    <n v="0"/>
    <x v="24"/>
    <s v="Roraima"/>
    <n v="0"/>
    <n v="100000"/>
    <n v="1.5826205680692205"/>
    <n v="158262.05680692205"/>
  </r>
  <r>
    <s v="National Fund for Culture"/>
    <n v="710580"/>
    <s v="Orquestra Filarmônica de Brasília - 22 Anos Para Crianças"/>
    <s v="Music"/>
    <s v="Música Erudita"/>
    <x v="0"/>
    <x v="14"/>
    <n v="0"/>
    <x v="1"/>
    <s v="DistritoFederal"/>
    <n v="0"/>
    <n v="257280"/>
    <n v="1.5826205680692205"/>
    <n v="407176.61975284904"/>
  </r>
  <r>
    <s v="National Fund for Culture"/>
    <n v="92304"/>
    <s v="Painel Setorial  Festivais Audiovisuais"/>
    <s v="Audiovisual"/>
    <s v="Formação /Pesquisa/Informação"/>
    <x v="3"/>
    <x v="14"/>
    <n v="0"/>
    <x v="5"/>
    <s v="RiodeJaneiro"/>
    <n v="0"/>
    <n v="40000"/>
    <n v="1.5826205680692205"/>
    <n v="63304.822722768818"/>
  </r>
  <r>
    <s v="National Fund for Culture"/>
    <n v="97134"/>
    <s v="PaixÃ£o de Cristo Negro"/>
    <s v="Integrated Arts"/>
    <s v="Artes Integradas"/>
    <x v="1"/>
    <x v="14"/>
    <n v="0"/>
    <x v="1"/>
    <s v="DistritoFederal"/>
    <n v="0"/>
    <n v="110178"/>
    <n v="1.5826205680692205"/>
    <n v="174369.96894873056"/>
  </r>
  <r>
    <s v="National Fund for Culture"/>
    <n v="98335"/>
    <s v="Pensadores Brasileiros que marcaram o século XX"/>
    <s v="Audiovisual"/>
    <s v="Videofonográfica"/>
    <x v="0"/>
    <x v="14"/>
    <n v="0"/>
    <x v="11"/>
    <s v="Pará"/>
    <n v="0"/>
    <n v="770000"/>
    <n v="1.5826205680692205"/>
    <n v="1218617.8374132998"/>
  </r>
  <r>
    <s v="National Fund for Culture"/>
    <n v="94412"/>
    <s v="PERRO LOCO 3 - Festival de Cinema Universitario Latino Americano"/>
    <s v="Audiovisual"/>
    <s v="Videofonográfica"/>
    <x v="0"/>
    <x v="14"/>
    <n v="0"/>
    <x v="14"/>
    <s v="Goiás"/>
    <n v="0"/>
    <n v="25000"/>
    <n v="1.5826205680692205"/>
    <n v="39565.514201730512"/>
  </r>
  <r>
    <s v="National Fund for Culture"/>
    <n v="84718"/>
    <s v="Pharmácia"/>
    <s v="Cultural Heritage"/>
    <s v="História"/>
    <x v="1"/>
    <x v="14"/>
    <n v="0"/>
    <x v="0"/>
    <s v="RioGrandedoSul"/>
    <n v="0"/>
    <n v="100000"/>
    <n v="1.5826205680692205"/>
    <n v="158262.05680692205"/>
  </r>
  <r>
    <s v="National Fund for Culture"/>
    <n v="97895"/>
    <s v="PM da Cidade do Rio de Janeiro"/>
    <s v="Integrated Arts"/>
    <s v="Artes Integradas"/>
    <x v="1"/>
    <x v="14"/>
    <n v="0"/>
    <x v="5"/>
    <s v="RiodeJaneiro"/>
    <n v="0"/>
    <n v="400000"/>
    <n v="1.5826205680692205"/>
    <n v="633048.22722768818"/>
  </r>
  <r>
    <s v="National Fund for Culture"/>
    <n v="96492"/>
    <s v="PontÃ£o de Cultura Multivisualnet Caatinga"/>
    <s v="Integrated Arts"/>
    <s v="Artes Integradas"/>
    <x v="1"/>
    <x v="14"/>
    <n v="0"/>
    <x v="8"/>
    <s v="Paraíba"/>
    <n v="0"/>
    <n v="350000"/>
    <n v="1.5826205680692205"/>
    <n v="553917.19882422721"/>
  </r>
  <r>
    <s v="National Fund for Culture"/>
    <n v="92330"/>
    <s v="Pontão - Implantação Pontão de Cultura do Estado de Santa Catarina."/>
    <s v="Integrated Arts"/>
    <s v="Artes Integradas"/>
    <x v="1"/>
    <x v="14"/>
    <n v="0"/>
    <x v="22"/>
    <s v="SantaCatarina"/>
    <n v="0"/>
    <n v="1005233"/>
    <n v="1.5826205680692205"/>
    <n v="1590902.4215019266"/>
  </r>
  <r>
    <s v="National Fund for Culture"/>
    <n v="88521"/>
    <s v="Pontão Anima Azul."/>
    <s v="Integrated Arts"/>
    <s v="Artes Integradas"/>
    <x v="1"/>
    <x v="14"/>
    <n v="0"/>
    <x v="16"/>
    <s v="EspíritoSanto"/>
    <n v="0"/>
    <n v="315938"/>
    <n v="1.5826205680692205"/>
    <n v="500009.97703465336"/>
  </r>
  <r>
    <s v="National Fund for Culture"/>
    <n v="97699"/>
    <s v="Pontão de Articulação da Comissão"/>
    <s v="Integrated Arts"/>
    <s v="Artes Integradas"/>
    <x v="1"/>
    <x v="14"/>
    <n v="0"/>
    <x v="14"/>
    <s v="Goiás"/>
    <n v="0"/>
    <n v="945000"/>
    <n v="1.5826205680692205"/>
    <n v="1495576.4368254133"/>
  </r>
  <r>
    <s v="National Fund for Culture"/>
    <n v="91128"/>
    <s v="Pontão de Cultura de Griôs e Mestres do Cariri"/>
    <s v="Integrated Arts"/>
    <s v="Artes Integradas"/>
    <x v="1"/>
    <x v="14"/>
    <n v="0"/>
    <x v="6"/>
    <s v="Ceará"/>
    <n v="0"/>
    <n v="338990.4"/>
    <n v="1.5826205680692205"/>
    <n v="536493.17941801227"/>
  </r>
  <r>
    <s v="National Fund for Culture"/>
    <n v="97686"/>
    <s v="Pontão de Cultura do Triângulo"/>
    <s v="Integrated Arts"/>
    <s v="Artes Integradas"/>
    <x v="1"/>
    <x v="14"/>
    <n v="0"/>
    <x v="3"/>
    <s v="MinasGerais"/>
    <n v="0"/>
    <n v="525000"/>
    <n v="1.5826205680692205"/>
    <n v="830875.79823634075"/>
  </r>
  <r>
    <s v="National Fund for Culture"/>
    <n v="98445"/>
    <s v="Pontão de Cultura TV em Movimento - Escola de Mídia Comunitária"/>
    <s v="Audiovisual"/>
    <s v="Formação /Pesquisa/Informação"/>
    <x v="3"/>
    <x v="14"/>
    <n v="0"/>
    <x v="1"/>
    <s v="DistritoFederal"/>
    <n v="0"/>
    <n v="525000"/>
    <n v="1.5826205680692205"/>
    <n v="830875.79823634075"/>
  </r>
  <r>
    <s v="National Fund for Culture"/>
    <n v="98419"/>
    <s v="Pontão Ocão de Leitura"/>
    <s v="Integrated Arts"/>
    <s v="Artes Integradas"/>
    <x v="1"/>
    <x v="14"/>
    <n v="0"/>
    <x v="20"/>
    <s v="Alagoas"/>
    <n v="0"/>
    <n v="420000"/>
    <n v="1.5826205680692205"/>
    <n v="664700.63858907262"/>
  </r>
  <r>
    <s v="National Fund for Culture"/>
    <n v="77489"/>
    <s v="Ponto de Cultura Inclusão Digital afro-brasileira- Gira e toca cultura "/>
    <s v="Integrated Arts"/>
    <s v="Artes Integradas"/>
    <x v="1"/>
    <x v="14"/>
    <n v="0"/>
    <x v="21"/>
    <s v="Bahia"/>
    <n v="0"/>
    <n v="185000"/>
    <n v="1.5826205680692205"/>
    <n v="292784.80509280576"/>
  </r>
  <r>
    <s v="National Fund for Culture"/>
    <n v="98406"/>
    <s v="Ponto de Multiplicação Cultural Preservarte"/>
    <s v="Integrated Arts"/>
    <s v="Artes Integradas"/>
    <x v="1"/>
    <x v="14"/>
    <n v="0"/>
    <x v="16"/>
    <s v="EspíritoSanto"/>
    <n v="0"/>
    <n v="420000"/>
    <n v="1.5826205680692205"/>
    <n v="664700.63858907262"/>
  </r>
  <r>
    <s v="National Fund for Culture"/>
    <n v="90961"/>
    <s v="PORTAL MOVIE BOX BRAZIL"/>
    <s v="Audiovisual"/>
    <s v="Formação /Pesquisa/Informação"/>
    <x v="3"/>
    <x v="14"/>
    <n v="0"/>
    <x v="0"/>
    <s v="RioGrandedoSul"/>
    <n v="0"/>
    <n v="200000"/>
    <n v="1.5826205680692205"/>
    <n v="316524.11361384409"/>
  </r>
  <r>
    <s v="National Fund for Culture"/>
    <n v="92040"/>
    <s v="Praça das Identidades"/>
    <s v="Integrated Arts"/>
    <s v="Artes Integradas"/>
    <x v="1"/>
    <x v="14"/>
    <n v="0"/>
    <x v="1"/>
    <s v="DistritoFederal"/>
    <n v="0"/>
    <n v="70000"/>
    <n v="1.5826205680692205"/>
    <n v="110783.43976484543"/>
  </r>
  <r>
    <s v="National Fund for Culture"/>
    <n v="91161"/>
    <s v="Praça do Centro Cultural Itapuã"/>
    <s v="Integrated Arts"/>
    <s v="Artes Integradas"/>
    <x v="1"/>
    <x v="14"/>
    <n v="0"/>
    <x v="1"/>
    <s v="DistritoFederal"/>
    <n v="0"/>
    <n v="90000"/>
    <n v="1.5826205680692205"/>
    <n v="142435.85112622986"/>
  </r>
  <r>
    <s v="National Fund for Culture"/>
    <n v="91118"/>
    <s v="Prata da Casa"/>
    <s v="Music"/>
    <s v="Música Instrumental"/>
    <x v="4"/>
    <x v="14"/>
    <n v="0"/>
    <x v="1"/>
    <s v="DistritoFederal"/>
    <n v="0"/>
    <n v="395000"/>
    <n v="1.5826205680692205"/>
    <n v="625135.12438734213"/>
  </r>
  <r>
    <s v="National Fund for Culture"/>
    <n v="96665"/>
    <s v="Pré Jornada Nacional de Cineclubes"/>
    <s v="Audiovisual"/>
    <s v="Videofonográfica"/>
    <x v="0"/>
    <x v="14"/>
    <n v="0"/>
    <x v="0"/>
    <s v="RioGrandedoSul"/>
    <n v="0"/>
    <n v="50000"/>
    <n v="1.5826205680692205"/>
    <n v="79131.028403461023"/>
  </r>
  <r>
    <s v="National Fund for Culture"/>
    <n v="97586"/>
    <s v="Prefeitur4a municipal de Altamira/PA"/>
    <s v="Integrated Arts"/>
    <s v="Artes Integradas"/>
    <x v="1"/>
    <x v="14"/>
    <n v="0"/>
    <x v="11"/>
    <s v="Pará"/>
    <n v="0"/>
    <n v="360000"/>
    <n v="1.5826205680692205"/>
    <n v="569743.40450491942"/>
  </r>
  <r>
    <s v="National Fund for Culture"/>
    <n v="91582"/>
    <s v="Prefeitura da Estância Turistica de Embu."/>
    <s v="Integrated Arts"/>
    <s v="Artes Integradas"/>
    <x v="1"/>
    <x v="14"/>
    <n v="0"/>
    <x v="12"/>
    <s v="SãoPaulo"/>
    <n v="0"/>
    <n v="720000"/>
    <n v="1.5826205680692205"/>
    <n v="1139486.8090098388"/>
  </r>
  <r>
    <s v="National Fund for Culture"/>
    <n v="97863"/>
    <s v="Prefeitura Municipal da Cidade do Rio de Janeiro"/>
    <s v="Integrated Arts"/>
    <s v="Artes Integradas"/>
    <x v="1"/>
    <x v="14"/>
    <n v="0"/>
    <x v="5"/>
    <s v="RiodeJaneiro"/>
    <n v="0"/>
    <n v="500000"/>
    <n v="1.5826205680692205"/>
    <n v="791310.28403461026"/>
  </r>
  <r>
    <s v="National Fund for Culture"/>
    <n v="97864"/>
    <s v="Prefeitura Municipal da Cidade do Rio de Janeiro"/>
    <s v="Integrated Arts"/>
    <s v="Artes Integradas"/>
    <x v="1"/>
    <x v="14"/>
    <n v="0"/>
    <x v="5"/>
    <s v="RiodeJaneiro"/>
    <n v="0"/>
    <n v="500000"/>
    <n v="1.5826205680692205"/>
    <n v="791310.28403461026"/>
  </r>
  <r>
    <s v="National Fund for Culture"/>
    <n v="97579"/>
    <s v="Prefeitura Municipal de Guarulhos"/>
    <s v="Integrated Arts"/>
    <s v="Artes Integradas"/>
    <x v="1"/>
    <x v="14"/>
    <n v="0"/>
    <x v="12"/>
    <s v="SãoPaulo"/>
    <n v="0"/>
    <n v="100000"/>
    <n v="1.5826205680692205"/>
    <n v="158262.05680692205"/>
  </r>
  <r>
    <s v="National Fund for Culture"/>
    <n v="97583"/>
    <s v="Prefeitura Municipal de São João do Meriti/RJ"/>
    <s v="Integrated Arts"/>
    <s v="Artes Integradas"/>
    <x v="1"/>
    <x v="14"/>
    <n v="0"/>
    <x v="5"/>
    <s v="RiodeJaneiro"/>
    <n v="0"/>
    <n v="700000"/>
    <n v="1.5826205680692205"/>
    <n v="1107834.3976484544"/>
  </r>
  <r>
    <s v="National Fund for Culture"/>
    <n v="90933"/>
    <s v="PREMIERE BRASIL BERLIM"/>
    <s v="Audiovisual"/>
    <s v="Formação /Pesquisa/Informação"/>
    <x v="3"/>
    <x v="14"/>
    <n v="0"/>
    <x v="5"/>
    <s v="RiodeJaneiro"/>
    <n v="0"/>
    <n v="50000"/>
    <n v="1.5826205680692205"/>
    <n v="79131.028403461023"/>
  </r>
  <r>
    <s v="National Fund for Culture"/>
    <n v="90952"/>
    <s v="PREMIERE BRASIL NOVA YORK 2009"/>
    <s v="Audiovisual"/>
    <s v="Formação /Pesquisa/Informação"/>
    <x v="3"/>
    <x v="14"/>
    <n v="0"/>
    <x v="5"/>
    <s v="RiodeJaneiro"/>
    <n v="0"/>
    <n v="100000"/>
    <n v="1.5826205680692205"/>
    <n v="158262.05680692205"/>
  </r>
  <r>
    <s v="National Fund for Culture"/>
    <n v="97440"/>
    <s v="Prêmio SAV para Publicação de Pesquisa em Cinema Audiovisual"/>
    <s v="Audiovisual"/>
    <s v="Videofonográfica"/>
    <x v="0"/>
    <x v="14"/>
    <n v="0"/>
    <x v="12"/>
    <s v="SãoPaulo"/>
    <n v="0"/>
    <n v="204173"/>
    <n v="1.5826205680692205"/>
    <n v="323128.38924439694"/>
  </r>
  <r>
    <s v="National Fund for Culture"/>
    <n v="91790"/>
    <s v="Pré-Produção da 29ª Bienal de São Paulo"/>
    <s v="Integrated Arts"/>
    <s v="Artes Integradas"/>
    <x v="1"/>
    <x v="14"/>
    <n v="0"/>
    <x v="12"/>
    <s v="SãoPaulo"/>
    <n v="0"/>
    <n v="197600"/>
    <n v="1.5826205680692205"/>
    <n v="312725.82425047795"/>
  </r>
  <r>
    <s v="National Fund for Culture"/>
    <n v="91477"/>
    <s v="Preservação do Acervo da Casa de Jorge Amado"/>
    <s v="Humanities"/>
    <s v="Acervo Bibliográfico"/>
    <x v="0"/>
    <x v="14"/>
    <n v="0"/>
    <x v="21"/>
    <s v="Bahia"/>
    <n v="0"/>
    <n v="147140"/>
    <n v="1.5826205680692205"/>
    <n v="232866.7903857051"/>
  </r>
  <r>
    <s v="National Fund for Culture"/>
    <n v="88156"/>
    <s v="Preservação e difusão do Acervo Fotográfico da Fundação Gilberto Freyre"/>
    <s v="Humanities"/>
    <s v="Arquivo"/>
    <x v="5"/>
    <x v="14"/>
    <n v="0"/>
    <x v="4"/>
    <s v="Pernambuco"/>
    <n v="0"/>
    <n v="246928.6"/>
    <n v="1.5826205680692205"/>
    <n v="390794.28120453731"/>
  </r>
  <r>
    <s v="National Fund for Culture"/>
    <n v="93020"/>
    <s v="Preservação, Pesquisa e Acesso a Arte Popular Brasileira - Acervo Museu casa do Pontal."/>
    <s v="Integrated Arts"/>
    <s v="Artes Integradas"/>
    <x v="1"/>
    <x v="14"/>
    <n v="0"/>
    <x v="5"/>
    <s v="RiodeJaneiro"/>
    <n v="0"/>
    <n v="400000"/>
    <n v="1.5826205680692205"/>
    <n v="633048.22722768818"/>
  </r>
  <r>
    <s v="National Fund for Culture"/>
    <n v="83599"/>
    <s v="Preservando Culturas - Qualificação de Mão-de-Obra para Preservação do Patrimonio Cultural"/>
    <s v="Integrated Arts"/>
    <s v="Artes Integradas"/>
    <x v="1"/>
    <x v="14"/>
    <n v="0"/>
    <x v="4"/>
    <s v="Pernambuco"/>
    <n v="0"/>
    <n v="177808"/>
    <n v="1.5826205680692205"/>
    <n v="281402.59796725196"/>
  </r>
  <r>
    <s v="National Fund for Culture"/>
    <n v="92834"/>
    <s v="Prévia Ferrock 24 anos"/>
    <s v="Music"/>
    <s v="Áreas Integradas"/>
    <x v="0"/>
    <x v="14"/>
    <n v="0"/>
    <x v="1"/>
    <s v="DistritoFederal"/>
    <n v="0"/>
    <n v="79110"/>
    <n v="1.5826205680692205"/>
    <n v="125201.11313995603"/>
  </r>
  <r>
    <s v="National Fund for Culture"/>
    <n v="91971"/>
    <s v="Primeiro Plano 2009 -Festival de Cinema de Juiz de Fora e Mercocidades"/>
    <s v="Audiovisual"/>
    <s v="Formação /Pesquisa/Informação"/>
    <x v="3"/>
    <x v="14"/>
    <n v="0"/>
    <x v="3"/>
    <s v="MinasGerais"/>
    <n v="0"/>
    <n v="25000"/>
    <n v="1.5826205680692205"/>
    <n v="39565.514201730512"/>
  </r>
  <r>
    <s v="National Fund for Culture"/>
    <n v="88066"/>
    <s v="Programa Ação e Cidadania"/>
    <s v="Integrated Arts"/>
    <s v="Artes Integradas"/>
    <x v="1"/>
    <x v="14"/>
    <n v="0"/>
    <x v="3"/>
    <s v="MinasGerais"/>
    <n v="0"/>
    <n v="74180"/>
    <n v="1.5826205680692205"/>
    <n v="117398.79373937477"/>
  </r>
  <r>
    <s v="National Fund for Culture"/>
    <n v="95368"/>
    <s v="Programa de Capacitação do Tempo Glauber"/>
    <s v="Audiovisual"/>
    <s v="Videofonográfica"/>
    <x v="0"/>
    <x v="14"/>
    <n v="0"/>
    <x v="5"/>
    <s v="RiodeJaneiro"/>
    <n v="0"/>
    <n v="150000"/>
    <n v="1.5826205680692205"/>
    <n v="237393.08521038308"/>
  </r>
  <r>
    <s v="National Fund for Culture"/>
    <n v="98454"/>
    <s v="Programa de Capacitação do Tempo Glauber II - Projeto Irradiar"/>
    <s v="Audiovisual"/>
    <s v="Videofonográfica"/>
    <x v="0"/>
    <x v="14"/>
    <n v="0"/>
    <x v="5"/>
    <s v="RiodeJaneiro"/>
    <n v="0"/>
    <n v="1000000"/>
    <n v="1.5826205680692205"/>
    <n v="1582620.5680692205"/>
  </r>
  <r>
    <s v="National Fund for Culture"/>
    <n v="93584"/>
    <s v="Programa de Capacitação e Aperfeiçoamento de músicos monitores "/>
    <s v="Integrated Arts"/>
    <s v="Artes Integradas"/>
    <x v="1"/>
    <x v="14"/>
    <n v="0"/>
    <x v="7"/>
    <s v="Sergipe"/>
    <n v="0"/>
    <n v="250000"/>
    <n v="1.5826205680692205"/>
    <n v="395655.14201730513"/>
  </r>
  <r>
    <s v="National Fund for Culture"/>
    <n v="90835"/>
    <s v="Projeto &quot;Espaço Cultural Bagagem&quot;"/>
    <s v="Integrated Arts"/>
    <s v="Artes Integradas"/>
    <x v="1"/>
    <x v="14"/>
    <n v="0"/>
    <x v="1"/>
    <s v="DistritoFederal"/>
    <n v="0"/>
    <n v="50000"/>
    <n v="1.5826205680692205"/>
    <n v="79131.028403461023"/>
  </r>
  <r>
    <s v="National Fund for Culture"/>
    <n v="93646"/>
    <s v="Projeto ÁGUA SINAL DE VIDA"/>
    <s v="Integrated Arts"/>
    <s v="Artes Integradas"/>
    <x v="1"/>
    <x v="14"/>
    <n v="0"/>
    <x v="1"/>
    <s v="DistritoFederal"/>
    <n v="0"/>
    <n v="120000"/>
    <n v="1.5826205680692205"/>
    <n v="189914.46816830646"/>
  </r>
  <r>
    <s v="National Fund for Culture"/>
    <n v="810320"/>
    <s v="Projeto Arte Educação"/>
    <s v="Integrated Arts"/>
    <s v="Artes Integradas"/>
    <x v="1"/>
    <x v="14"/>
    <n v="0"/>
    <x v="14"/>
    <s v="Goiás"/>
    <n v="0"/>
    <n v="257423.17"/>
    <n v="1.5826205680692205"/>
    <n v="407403.20353957952"/>
  </r>
  <r>
    <s v="National Fund for Culture"/>
    <n v="93346"/>
    <s v="Projeto Atividades Culturais e Artísticas da UNE 2010"/>
    <s v="Integrated Arts"/>
    <s v="Artes Integradas"/>
    <x v="1"/>
    <x v="14"/>
    <n v="0"/>
    <x v="12"/>
    <s v="SãoPaulo"/>
    <n v="0"/>
    <n v="341900"/>
    <n v="1.5826205680692205"/>
    <n v="541097.97222286649"/>
  </r>
  <r>
    <s v="National Fund for Culture"/>
    <n v="89573"/>
    <s v="Projeto Balaio Cultural - Fomento e Incentivo a Cultura Popular em Especial do Ciclo Junino - EMENDA PARLAMENTAR - Dep. Federal Rodrigo Rollemberg"/>
    <s v="Cultural Heritage"/>
    <s v="Artesanato/Folclore"/>
    <x v="1"/>
    <x v="14"/>
    <n v="0"/>
    <x v="1"/>
    <s v="DistritoFederal"/>
    <n v="0"/>
    <n v="296400"/>
    <n v="1.5826205680692205"/>
    <n v="469088.73637571692"/>
  </r>
  <r>
    <s v="National Fund for Culture"/>
    <n v="95279"/>
    <s v="Projeto Caldeirão Cultural "/>
    <s v="Integrated Arts"/>
    <s v="Artes Integradas"/>
    <x v="1"/>
    <x v="14"/>
    <n v="0"/>
    <x v="9"/>
    <s v="Paraná"/>
    <n v="0"/>
    <n v="197400"/>
    <n v="1.5826205680692205"/>
    <n v="312409.30013686413"/>
  </r>
  <r>
    <s v="National Fund for Culture"/>
    <n v="95916"/>
    <s v="Projeto Ceilândia - Dança para Todos Versão 2009"/>
    <s v="Music"/>
    <s v="Áreas Integradas"/>
    <x v="0"/>
    <x v="14"/>
    <n v="0"/>
    <x v="1"/>
    <s v="DistritoFederal"/>
    <n v="0"/>
    <n v="50000"/>
    <n v="1.5826205680692205"/>
    <n v="79131.028403461023"/>
  </r>
  <r>
    <s v="National Fund for Culture"/>
    <n v="95905"/>
    <s v="Projeto Celebração Plínio Marcos"/>
    <s v="Integrated Arts"/>
    <s v="Artes Integradas"/>
    <x v="1"/>
    <x v="14"/>
    <n v="0"/>
    <x v="1"/>
    <s v="DistritoFederal"/>
    <n v="0"/>
    <n v="104300"/>
    <n v="1.5826205680692205"/>
    <n v="165067.32524961969"/>
  </r>
  <r>
    <s v="National Fund for Culture"/>
    <n v="94013"/>
    <s v="Projeto Cineclube UMES"/>
    <s v="Audiovisual"/>
    <s v="Videofonográfica"/>
    <x v="0"/>
    <x v="14"/>
    <n v="0"/>
    <x v="12"/>
    <s v="SãoPaulo"/>
    <n v="0"/>
    <n v="100000"/>
    <n v="1.5826205680692205"/>
    <n v="158262.05680692205"/>
  </r>
  <r>
    <s v="National Fund for Culture"/>
    <n v="91038"/>
    <s v="Projeto Esperança da Terra"/>
    <s v="Integrated Arts"/>
    <s v="Artes Integradas"/>
    <x v="1"/>
    <x v="14"/>
    <n v="0"/>
    <x v="21"/>
    <s v="Bahia"/>
    <n v="0"/>
    <n v="1400000"/>
    <n v="1.5826205680692205"/>
    <n v="2215668.7952969088"/>
  </r>
  <r>
    <s v="National Fund for Culture"/>
    <n v="92372"/>
    <s v="Projeto GOG com Vida Hip Hop - Fábrica da Vida"/>
    <s v="Integrated Arts"/>
    <s v="Artes Integradas"/>
    <x v="1"/>
    <x v="14"/>
    <n v="0"/>
    <x v="1"/>
    <s v="DistritoFederal"/>
    <n v="0"/>
    <n v="80000"/>
    <n v="1.5826205680692205"/>
    <n v="126609.64544553764"/>
  </r>
  <r>
    <s v="National Fund for Culture"/>
    <n v="91481"/>
    <s v="Projeto Juventude e Cultura em Movimento"/>
    <s v="Integrated Arts"/>
    <s v="Artes Integradas"/>
    <x v="1"/>
    <x v="14"/>
    <n v="0"/>
    <x v="6"/>
    <s v="Ceará"/>
    <n v="0"/>
    <n v="901987.34"/>
    <n v="1.5826205680692205"/>
    <n v="1427503.7164220451"/>
  </r>
  <r>
    <s v="National Fund for Culture"/>
    <n v="89347"/>
    <s v="Projeto Juventude. Presente!"/>
    <s v="Integrated Arts"/>
    <s v="Artes Integradas"/>
    <x v="1"/>
    <x v="14"/>
    <n v="0"/>
    <x v="3"/>
    <s v="MinasGerais"/>
    <n v="0"/>
    <n v="77833.2"/>
    <n v="1.5826205680692205"/>
    <n v="123180.42319864525"/>
  </r>
  <r>
    <s v="National Fund for Culture"/>
    <n v="94837"/>
    <s v="Projeto Noite Cultural T-Bone"/>
    <s v="Integrated Arts"/>
    <s v="Artes Integradas"/>
    <x v="1"/>
    <x v="14"/>
    <n v="0"/>
    <x v="3"/>
    <s v="MinasGerais"/>
    <n v="0"/>
    <n v="50000"/>
    <n v="1.5826205680692205"/>
    <n v="79131.028403461023"/>
  </r>
  <r>
    <s v="National Fund for Culture"/>
    <n v="98074"/>
    <s v="Projeto Participação na Tela"/>
    <s v="Audiovisual"/>
    <s v="Videofonográfica"/>
    <x v="0"/>
    <x v="14"/>
    <n v="0"/>
    <x v="12"/>
    <s v="SãoPaulo"/>
    <n v="0"/>
    <n v="400000"/>
    <n v="1.5826205680692205"/>
    <n v="633048.22722768818"/>
  </r>
  <r>
    <s v="National Fund for Culture"/>
    <n v="92201"/>
    <s v="PROJETO RADIOFONICO CULTURAL - RADIONOVELA"/>
    <s v="Audiovisual"/>
    <s v="Rádio/Tvs Educativa"/>
    <x v="2"/>
    <x v="14"/>
    <n v="0"/>
    <x v="14"/>
    <s v="Goiás"/>
    <n v="0"/>
    <n v="250000"/>
    <n v="1.5826205680692205"/>
    <n v="395655.14201730513"/>
  </r>
  <r>
    <s v="National Fund for Culture"/>
    <n v="91603"/>
    <s v="PROJETO SETORIAL DE PROMOÇÃO DE EXPORTAÇÕES"/>
    <s v="Audiovisual"/>
    <s v="Formação /Pesquisa/Informação"/>
    <x v="3"/>
    <x v="14"/>
    <n v="0"/>
    <x v="12"/>
    <s v="SãoPaulo"/>
    <n v="0"/>
    <n v="1300000"/>
    <n v="1.5826205680692205"/>
    <n v="2057406.7384899866"/>
  </r>
  <r>
    <s v="National Fund for Culture"/>
    <n v="90959"/>
    <s v="PROJETO SETORIAL INTEGRADO DE CAPACITAÇÃO E EXPORTAÇÃO"/>
    <s v="Audiovisual"/>
    <s v="Formação /Pesquisa/Informação"/>
    <x v="3"/>
    <x v="14"/>
    <n v="0"/>
    <x v="12"/>
    <s v="SãoPaulo"/>
    <n v="0"/>
    <n v="300000"/>
    <n v="1.5826205680692205"/>
    <n v="474786.17042076617"/>
  </r>
  <r>
    <s v="National Fund for Culture"/>
    <n v="98256"/>
    <s v="Projeto VEREDAS"/>
    <s v="Integrated Arts"/>
    <s v="Artes Integradas"/>
    <x v="1"/>
    <x v="14"/>
    <n v="0"/>
    <x v="12"/>
    <s v="SãoPaulo"/>
    <n v="0"/>
    <n v="905372.48"/>
    <n v="1.5826205680692205"/>
    <n v="1432861.1086118389"/>
  </r>
  <r>
    <s v="National Fund for Culture"/>
    <n v="95882"/>
    <s v="Projeto Viva a Arte"/>
    <s v="Integrated Arts"/>
    <s v="Artes Integradas"/>
    <x v="1"/>
    <x v="14"/>
    <n v="0"/>
    <x v="1"/>
    <s v="DistritoFederal"/>
    <n v="0"/>
    <n v="41250"/>
    <n v="1.5826205680692205"/>
    <n v="65283.098432855346"/>
  </r>
  <r>
    <s v="National Fund for Culture"/>
    <n v="90637"/>
    <s v="Projeto Viva Arte Viva"/>
    <s v="Integrated Arts"/>
    <s v="Artes Integradas"/>
    <x v="1"/>
    <x v="14"/>
    <n v="0"/>
    <x v="1"/>
    <s v="DistritoFederal"/>
    <n v="0"/>
    <n v="98000"/>
    <n v="1.5826205680692205"/>
    <n v="155096.8156707836"/>
  </r>
  <r>
    <s v="National Fund for Culture"/>
    <n v="91360"/>
    <s v="Quintal da Aldeia Centro de Vivência Criativas."/>
    <s v="Integrated Arts"/>
    <s v="Artes Integradas"/>
    <x v="1"/>
    <x v="14"/>
    <n v="0"/>
    <x v="14"/>
    <s v="Goiás"/>
    <n v="0"/>
    <n v="185000"/>
    <n v="1.5826205680692205"/>
    <n v="292784.80509280576"/>
  </r>
  <r>
    <s v="National Fund for Culture"/>
    <n v="90997"/>
    <s v="Rde de Pontos de Cultura do Município de Suzano"/>
    <s v="Integrated Arts"/>
    <s v="Artes Integradas"/>
    <x v="1"/>
    <x v="14"/>
    <n v="0"/>
    <x v="12"/>
    <s v="SãoPaulo"/>
    <n v="0"/>
    <n v="1260000"/>
    <n v="1.5826205680692205"/>
    <n v="1994101.9157672178"/>
  </r>
  <r>
    <s v="National Fund for Culture"/>
    <n v="810374"/>
    <s v="Realização de Oficinas, Seminários e Noites Culturais"/>
    <s v="Integrated Arts"/>
    <s v="Artes Integradas"/>
    <x v="1"/>
    <x v="14"/>
    <n v="0"/>
    <x v="0"/>
    <s v="RioGrandedoSul"/>
    <n v="0"/>
    <n v="307175"/>
    <n v="1.5826205680692205"/>
    <n v="486141.47299666278"/>
  </r>
  <r>
    <s v="National Fund for Culture"/>
    <n v="91519"/>
    <s v="Realização do 25º Festival da Canção."/>
    <s v="Integrated Arts"/>
    <s v="Artes Integradas"/>
    <x v="1"/>
    <x v="14"/>
    <n v="0"/>
    <x v="15"/>
    <s v="Amazonas"/>
    <n v="0"/>
    <n v="284408"/>
    <n v="1.5826205680692205"/>
    <n v="450109.95052343083"/>
  </r>
  <r>
    <s v="National Fund for Culture"/>
    <n v="92028"/>
    <s v="Rede Brazucah - Agentes Difusores do Cinema Brasileiro"/>
    <s v="Audiovisual"/>
    <s v="Formação /Pesquisa/Informação"/>
    <x v="3"/>
    <x v="14"/>
    <n v="0"/>
    <x v="12"/>
    <s v="SãoPaulo"/>
    <n v="0"/>
    <n v="25000"/>
    <n v="1.5826205680692205"/>
    <n v="39565.514201730512"/>
  </r>
  <r>
    <s v="National Fund for Culture"/>
    <n v="96820"/>
    <s v="Rede Carioca de Pontos de Cultura"/>
    <s v="Integrated Arts"/>
    <s v="Artes Integradas"/>
    <x v="1"/>
    <x v="14"/>
    <n v="0"/>
    <x v="5"/>
    <s v="RiodeJaneiro"/>
    <n v="0"/>
    <n v="12170000"/>
    <n v="1.5826205680692205"/>
    <n v="19260492.313402414"/>
  </r>
  <r>
    <s v="National Fund for Culture"/>
    <n v="95550"/>
    <s v="Rede de 05 Pontos de Cultura no Município de Governador Valadares."/>
    <s v="Integrated Arts"/>
    <s v="Artes Integradas"/>
    <x v="1"/>
    <x v="14"/>
    <n v="0"/>
    <x v="3"/>
    <s v="MinasGerais"/>
    <n v="0"/>
    <n v="600000"/>
    <n v="1.5826205680692205"/>
    <n v="949572.34084153234"/>
  </r>
  <r>
    <s v="National Fund for Culture"/>
    <n v="95504"/>
    <s v="Rede de 10 Pontos de Cultura em Caxias do Sul / RS."/>
    <s v="Integrated Arts"/>
    <s v="Artes Integradas"/>
    <x v="1"/>
    <x v="14"/>
    <n v="0"/>
    <x v="0"/>
    <s v="RioGrandedoSul"/>
    <n v="0"/>
    <n v="1200000"/>
    <n v="1.5826205680692205"/>
    <n v="1899144.6816830647"/>
  </r>
  <r>
    <s v="National Fund for Culture"/>
    <n v="91959"/>
    <s v="REDE DE EXIBIÇÃO MINUTO/EXPOSIÇÃO MASP"/>
    <s v="Audiovisual"/>
    <s v="Formação /Pesquisa/Informação"/>
    <x v="3"/>
    <x v="14"/>
    <n v="0"/>
    <x v="12"/>
    <s v="SãoPaulo"/>
    <n v="0"/>
    <n v="35000"/>
    <n v="1.5826205680692205"/>
    <n v="55391.719882422716"/>
  </r>
  <r>
    <s v="National Fund for Culture"/>
    <n v="97725"/>
    <s v="Rede de Memória das Seras do Ceará - Comunicação e Cidadania Cultural"/>
    <s v="Integrated Arts"/>
    <s v="Artes Integradas"/>
    <x v="1"/>
    <x v="14"/>
    <n v="0"/>
    <x v="6"/>
    <s v="Ceará"/>
    <n v="0"/>
    <n v="420000"/>
    <n v="1.5826205680692205"/>
    <n v="664700.63858907262"/>
  </r>
  <r>
    <s v="National Fund for Culture"/>
    <n v="92336"/>
    <s v="Rede de Pontos de Cultura de Americana/SP"/>
    <s v="Integrated Arts"/>
    <s v="Artes Integradas"/>
    <x v="1"/>
    <x v="14"/>
    <n v="0"/>
    <x v="12"/>
    <s v="SãoPaulo"/>
    <n v="0"/>
    <n v="450000"/>
    <n v="1.5826205680692205"/>
    <n v="712179.25563114916"/>
  </r>
  <r>
    <s v="National Fund for Culture"/>
    <n v="91761"/>
    <s v="Rede de Pontos de Cultura de Bauru/SP"/>
    <s v="Integrated Arts"/>
    <s v="Artes Integradas"/>
    <x v="1"/>
    <x v="14"/>
    <n v="0"/>
    <x v="12"/>
    <s v="SãoPaulo"/>
    <n v="0"/>
    <n v="900000"/>
    <n v="1.5826205680692205"/>
    <n v="1424358.5112622983"/>
  </r>
  <r>
    <s v="National Fund for Culture"/>
    <n v="96815"/>
    <s v="Rede de Pontos de Cultura de Canoas"/>
    <s v="Integrated Arts"/>
    <s v="Artes Integradas"/>
    <x v="1"/>
    <x v="14"/>
    <n v="0"/>
    <x v="0"/>
    <s v="RioGrandedoSul"/>
    <n v="0"/>
    <n v="600000"/>
    <n v="1.5826205680692205"/>
    <n v="949572.34084153234"/>
  </r>
  <r>
    <s v="National Fund for Culture"/>
    <n v="90981"/>
    <s v="Rede de pontos de Cultura de Diadema."/>
    <s v="Integrated Arts"/>
    <s v="Artes Integradas"/>
    <x v="1"/>
    <x v="14"/>
    <n v="0"/>
    <x v="12"/>
    <s v="SãoPaulo"/>
    <n v="0"/>
    <n v="2325000"/>
    <n v="1.5826205680692205"/>
    <n v="3679592.8207609374"/>
  </r>
  <r>
    <s v="National Fund for Culture"/>
    <n v="90995"/>
    <s v="Rede de Pontos de Cultura de Guarulhos / SP."/>
    <s v="Integrated Arts"/>
    <s v="Artes Integradas"/>
    <x v="1"/>
    <x v="14"/>
    <n v="0"/>
    <x v="12"/>
    <s v="SãoPaulo"/>
    <n v="0"/>
    <n v="3225000"/>
    <n v="1.5826205680692205"/>
    <n v="5103951.332023236"/>
  </r>
  <r>
    <s v="National Fund for Culture"/>
    <n v="91586"/>
    <s v="Rede de Pontos de Cultura do estado do Espirito Santo"/>
    <s v="Integrated Arts"/>
    <s v="Artes Integradas"/>
    <x v="1"/>
    <x v="14"/>
    <n v="0"/>
    <x v="16"/>
    <s v="EspíritoSanto"/>
    <n v="0"/>
    <n v="2500000"/>
    <n v="1.5826205680692205"/>
    <n v="3956551.4201730513"/>
  </r>
  <r>
    <s v="National Fund for Culture"/>
    <n v="91005"/>
    <s v="Rede de Pontos de Cultura do Município de Botucatu / SP"/>
    <s v="Integrated Arts"/>
    <s v="Artes Integradas"/>
    <x v="1"/>
    <x v="14"/>
    <n v="0"/>
    <x v="12"/>
    <s v="SãoPaulo"/>
    <n v="0"/>
    <n v="540000"/>
    <n v="1.5826205680692205"/>
    <n v="854615.10675737902"/>
  </r>
  <r>
    <s v="National Fund for Culture"/>
    <n v="91006"/>
    <s v="Rede de Pontos de Cultura do Município de Mogi das Cruzes / SP."/>
    <s v="Integrated Arts"/>
    <s v="Artes Integradas"/>
    <x v="1"/>
    <x v="14"/>
    <n v="0"/>
    <x v="12"/>
    <s v="SãoPaulo"/>
    <n v="0"/>
    <n v="1200000"/>
    <n v="1.5826205680692205"/>
    <n v="1899144.6816830647"/>
  </r>
  <r>
    <s v="National Fund for Culture"/>
    <n v="91001"/>
    <s v="Rede de Pontos de Cultura do Município de São Bernardo do Campo / SP."/>
    <s v="Integrated Arts"/>
    <s v="Artes Integradas"/>
    <x v="1"/>
    <x v="14"/>
    <n v="0"/>
    <x v="12"/>
    <s v="SãoPaulo"/>
    <n v="0"/>
    <n v="1350000"/>
    <n v="1.5826205680692205"/>
    <n v="2136537.7668934478"/>
  </r>
  <r>
    <s v="National Fund for Culture"/>
    <n v="92388"/>
    <s v="Rede de Pontos de Cultura no Município de Ribeirão Preto."/>
    <s v="Integrated Arts"/>
    <s v="Artes Integradas"/>
    <x v="1"/>
    <x v="14"/>
    <n v="0"/>
    <x v="12"/>
    <s v="SãoPaulo"/>
    <n v="0"/>
    <n v="1425000"/>
    <n v="1.5826205680692205"/>
    <n v="2255234.3094986393"/>
  </r>
  <r>
    <s v="National Fund for Culture"/>
    <n v="92367"/>
    <s v="Rede de Pontos do Município de Palmas"/>
    <s v="Integrated Arts"/>
    <s v="Artes Integradas"/>
    <x v="1"/>
    <x v="14"/>
    <n v="0"/>
    <x v="2"/>
    <s v="Tocantins"/>
    <n v="0"/>
    <n v="1200000"/>
    <n v="1.5826205680692205"/>
    <n v="1899144.6816830647"/>
  </r>
  <r>
    <s v="National Fund for Culture"/>
    <n v="92596"/>
    <s v="Rede Morena Cultura Viva&quot; Cultura é a gente que faz&quot;"/>
    <s v="Integrated Arts"/>
    <s v="Artes Integradas"/>
    <x v="1"/>
    <x v="14"/>
    <n v="0"/>
    <x v="26"/>
    <s v="MatoGrossodoSul"/>
    <n v="0"/>
    <n v="1800000"/>
    <n v="1.5826205680692205"/>
    <n v="2848717.0225245967"/>
  </r>
  <r>
    <s v="National Fund for Culture"/>
    <n v="94596"/>
    <s v="REDE OLHARES DO MUNDO"/>
    <s v="Audiovisual"/>
    <s v="Videofonográfica"/>
    <x v="0"/>
    <x v="14"/>
    <n v="0"/>
    <x v="16"/>
    <s v="EspíritoSanto"/>
    <n v="0"/>
    <n v="200000"/>
    <n v="1.5826205680692205"/>
    <n v="316524.11361384409"/>
  </r>
  <r>
    <s v="National Fund for Culture"/>
    <n v="95091"/>
    <s v="Rede Povos da Floresta"/>
    <s v="Integrated Arts"/>
    <s v="Artes Integradas"/>
    <x v="1"/>
    <x v="14"/>
    <n v="0"/>
    <x v="5"/>
    <s v="RiodeJaneiro"/>
    <n v="0"/>
    <n v="450000"/>
    <n v="1.5826205680692205"/>
    <n v="712179.25563114916"/>
  </r>
  <r>
    <s v="National Fund for Culture"/>
    <n v="91501"/>
    <s v="Reforma da Casa da Cultura de Iretama"/>
    <s v="Cultural Heritage"/>
    <s v="Arquitetônico"/>
    <x v="0"/>
    <x v="14"/>
    <n v="0"/>
    <x v="9"/>
    <s v="Paraná"/>
    <n v="0"/>
    <n v="150000"/>
    <n v="1.5826205680692205"/>
    <n v="237393.08521038308"/>
  </r>
  <r>
    <s v="National Fund for Culture"/>
    <n v="96617"/>
    <s v="Reforma da casa de cultura do Município Doutor Camargo/PR"/>
    <s v="Cultural Heritage"/>
    <s v="Arquitetônico"/>
    <x v="0"/>
    <x v="14"/>
    <n v="0"/>
    <x v="9"/>
    <s v="Paraná"/>
    <n v="0"/>
    <n v="200000"/>
    <n v="1.5826205680692205"/>
    <n v="316524.11361384409"/>
  </r>
  <r>
    <s v="National Fund for Culture"/>
    <n v="90827"/>
    <s v="Reforma da Casa de Cultura e Aquisição de Equipamentos."/>
    <s v="Integrated Arts"/>
    <s v="Equipamentos culturais multifuncionais"/>
    <x v="6"/>
    <x v="14"/>
    <n v="0"/>
    <x v="3"/>
    <s v="MinasGerais"/>
    <n v="0"/>
    <n v="81600"/>
    <n v="1.5826205680692205"/>
    <n v="129141.83835444839"/>
  </r>
  <r>
    <s v="National Fund for Culture"/>
    <n v="95283"/>
    <s v="Reforma do Teatro Municipal Geraldo Moreira do município de Bela Vista do Paraíso"/>
    <s v="Cultural Heritage"/>
    <s v="Arquitetônico"/>
    <x v="0"/>
    <x v="14"/>
    <n v="0"/>
    <x v="9"/>
    <s v="Paraná"/>
    <n v="0"/>
    <n v="200000"/>
    <n v="1.5826205680692205"/>
    <n v="316524.11361384409"/>
  </r>
  <r>
    <s v="National Fund for Culture"/>
    <n v="93699"/>
    <s v="Reforma do Teatro Vianninha"/>
    <s v="Cultural Heritage"/>
    <s v="Arquitetônico"/>
    <x v="0"/>
    <x v="14"/>
    <n v="0"/>
    <x v="3"/>
    <s v="MinasGerais"/>
    <n v="0"/>
    <n v="100000"/>
    <n v="1.5826205680692205"/>
    <n v="158262.05680692205"/>
  </r>
  <r>
    <s v="National Fund for Culture"/>
    <n v="93672"/>
    <s v="Reforma e Ampliação de Biblioteca Municipal"/>
    <s v="Cultural Heritage"/>
    <s v="Arquitetônico"/>
    <x v="0"/>
    <x v="14"/>
    <n v="0"/>
    <x v="12"/>
    <s v="SãoPaulo"/>
    <n v="0"/>
    <n v="100000"/>
    <n v="1.5826205680692205"/>
    <n v="158262.05680692205"/>
  </r>
  <r>
    <s v="National Fund for Culture"/>
    <n v="98356"/>
    <s v="Reforma e aquisição de mobiliários, equipamentos e acervo bilbliográfico para a Casa da Leitura Augusto Stresser"/>
    <s v="Integrated Arts"/>
    <s v="Equipamentos culturais multifuncionais"/>
    <x v="6"/>
    <x v="14"/>
    <n v="0"/>
    <x v="9"/>
    <s v="Paraná"/>
    <n v="0"/>
    <n v="100000"/>
    <n v="1.5826205680692205"/>
    <n v="158262.05680692205"/>
  </r>
  <r>
    <s v="National Fund for Culture"/>
    <n v="96754"/>
    <s v="Reforma e Modernização de Centro Cultural"/>
    <s v="Cultural Heritage"/>
    <s v="Arquitetônico"/>
    <x v="0"/>
    <x v="14"/>
    <n v="0"/>
    <x v="12"/>
    <s v="SãoPaulo"/>
    <n v="0"/>
    <n v="100000"/>
    <n v="1.5826205680692205"/>
    <n v="158262.05680692205"/>
  </r>
  <r>
    <s v="National Fund for Culture"/>
    <n v="810201"/>
    <s v="Restauração da Catedral Diocesana de Nossa Senhora do Rosário"/>
    <s v="Cultural Heritage"/>
    <s v="História"/>
    <x v="1"/>
    <x v="14"/>
    <n v="0"/>
    <x v="20"/>
    <s v="Alagoas"/>
    <n v="0"/>
    <n v="600000"/>
    <n v="1.5826205680692205"/>
    <n v="949572.34084153234"/>
  </r>
  <r>
    <s v="National Fund for Culture"/>
    <n v="96747"/>
    <s v="Restauração da Escola Coronel Thomas Gonçalves da Rocha Cunha"/>
    <s v="Cultural Heritage"/>
    <s v="História"/>
    <x v="1"/>
    <x v="14"/>
    <n v="0"/>
    <x v="12"/>
    <s v="SãoPaulo"/>
    <n v="0"/>
    <n v="500000"/>
    <n v="1.5826205680692205"/>
    <n v="791310.28403461026"/>
  </r>
  <r>
    <s v="National Fund for Culture"/>
    <n v="94246"/>
    <s v="Restauração da Igreja Nossa Senhora do Ó"/>
    <s v="Cultural Heritage"/>
    <s v="Arquitetônico"/>
    <x v="0"/>
    <x v="14"/>
    <n v="0"/>
    <x v="20"/>
    <s v="Alagoas"/>
    <n v="0"/>
    <n v="300000"/>
    <n v="1.5826205680692205"/>
    <n v="474786.17042076617"/>
  </r>
  <r>
    <s v="National Fund for Culture"/>
    <n v="100105"/>
    <s v="REVISTA DE HISTÓRIA DA BIBLIOTECA NACIONAL - SABIN"/>
    <s v="Integrated Arts"/>
    <s v="Artes Integradas"/>
    <x v="1"/>
    <x v="14"/>
    <n v="0"/>
    <x v="5"/>
    <s v="RiodeJaneiro"/>
    <n v="0"/>
    <n v="373300"/>
    <n v="1.5826205680692205"/>
    <n v="590792.25806023995"/>
  </r>
  <r>
    <s v="National Fund for Culture"/>
    <n v="96755"/>
    <s v="Revista Diversidade - Emenda Parlamentar"/>
    <s v="Integrated Arts"/>
    <s v="Artes Integradas"/>
    <x v="1"/>
    <x v="14"/>
    <n v="0"/>
    <x v="3"/>
    <s v="MinasGerais"/>
    <n v="0"/>
    <n v="99900"/>
    <n v="1.5826205680692205"/>
    <n v="158103.79475011514"/>
  </r>
  <r>
    <s v="National Fund for Culture"/>
    <n v="95156"/>
    <s v="Revista do Cinema Brasileiro"/>
    <s v="Audiovisual"/>
    <s v="Rádio/Tvs Educativa"/>
    <x v="2"/>
    <x v="14"/>
    <n v="0"/>
    <x v="5"/>
    <s v="RiodeJaneiro"/>
    <n v="0"/>
    <n v="75000"/>
    <n v="1.5826205680692205"/>
    <n v="118696.54260519154"/>
  </r>
  <r>
    <s v="National Fund for Culture"/>
    <n v="92389"/>
    <s v="Revitalização da Biblioteca Arthur Vianna"/>
    <s v="Integrated Arts"/>
    <s v="Equipamentos culturais multifuncionais"/>
    <x v="6"/>
    <x v="14"/>
    <n v="0"/>
    <x v="11"/>
    <s v="Pará"/>
    <n v="0"/>
    <n v="200000"/>
    <n v="1.5826205680692205"/>
    <n v="316524.11361384409"/>
  </r>
  <r>
    <s v="National Fund for Culture"/>
    <n v="85449"/>
    <s v="Revitalização do Casarão"/>
    <s v="Cultural Heritage"/>
    <s v="História"/>
    <x v="1"/>
    <x v="14"/>
    <n v="0"/>
    <x v="25"/>
    <s v="Acre"/>
    <n v="0"/>
    <n v="256583.64"/>
    <n v="1.5826205680692205"/>
    <n v="406074.54609406838"/>
  </r>
  <r>
    <s v="National Fund for Culture"/>
    <n v="96538"/>
    <s v="Revitalização do Centro de Criatividade Cultural de Curitiba"/>
    <s v="Cultural Heritage"/>
    <s v="Arquitetônico"/>
    <x v="0"/>
    <x v="14"/>
    <n v="0"/>
    <x v="9"/>
    <s v="Paraná"/>
    <n v="0"/>
    <n v="400000"/>
    <n v="1.5826205680692205"/>
    <n v="633048.22722768818"/>
  </r>
  <r>
    <s v="National Fund for Culture"/>
    <n v="83834"/>
    <s v="Revitalização dos Espaços da Fundação Casa de Jorge Amado"/>
    <s v="Cultural Heritage"/>
    <s v="História"/>
    <x v="1"/>
    <x v="14"/>
    <n v="0"/>
    <x v="21"/>
    <s v="Bahia"/>
    <n v="0"/>
    <n v="109120"/>
    <n v="1.5826205680692205"/>
    <n v="172695.55638771332"/>
  </r>
  <r>
    <s v="National Fund for Culture"/>
    <n v="98543"/>
    <s v="Revitalização dos Estúdios Vera Cruz: Núcleo de Formação Audiovisual"/>
    <s v="Audiovisual"/>
    <s v="Infra-estrutura Técnica Audiovisual"/>
    <x v="0"/>
    <x v="14"/>
    <n v="0"/>
    <x v="12"/>
    <s v="SãoPaulo"/>
    <n v="0"/>
    <n v="5000000"/>
    <n v="1.5826205680692205"/>
    <n v="7913102.8403461026"/>
  </r>
  <r>
    <s v="National Fund for Culture"/>
    <n v="92663"/>
    <s v="Rock Sem Fronteiras."/>
    <s v="Music"/>
    <s v="Música Popular"/>
    <x v="4"/>
    <x v="14"/>
    <n v="0"/>
    <x v="1"/>
    <s v="DistritoFederal"/>
    <n v="0"/>
    <n v="50000"/>
    <n v="1.5826205680692205"/>
    <n v="79131.028403461023"/>
  </r>
  <r>
    <s v="National Fund for Culture"/>
    <n v="96197"/>
    <s v="Saldanha Rolim e os Tambores de Cantaria."/>
    <s v="Music"/>
    <s v="Áreas Integradas"/>
    <x v="0"/>
    <x v="14"/>
    <n v="0"/>
    <x v="3"/>
    <s v="MinasGerais"/>
    <n v="0"/>
    <n v="141000"/>
    <n v="1.5826205680692205"/>
    <n v="223149.50009776009"/>
  </r>
  <r>
    <s v="National Fund for Culture"/>
    <n v="97214"/>
    <s v="Segundo Festival de Cinema Brasileiro na Polônia."/>
    <s v="Audiovisual"/>
    <s v="Videofonográfica"/>
    <x v="0"/>
    <x v="14"/>
    <n v="0"/>
    <x v="5"/>
    <s v="RiodeJaneiro"/>
    <n v="0"/>
    <n v="50000"/>
    <n v="1.5826205680692205"/>
    <n v="79131.028403461023"/>
  </r>
  <r>
    <s v="National Fund for Culture"/>
    <n v="93568"/>
    <s v="Seletiva do Festival Porão do Rock 2009"/>
    <s v="Music"/>
    <s v="Áreas Integradas"/>
    <x v="0"/>
    <x v="14"/>
    <n v="0"/>
    <x v="1"/>
    <s v="DistritoFederal"/>
    <n v="0"/>
    <n v="492000"/>
    <n v="1.5826205680692205"/>
    <n v="778649.31949005648"/>
  </r>
  <r>
    <s v="National Fund for Culture"/>
    <n v="82880"/>
    <s v="Semana da Cultura Popular em Rosário "/>
    <s v="Integrated Arts"/>
    <s v="Artes Integradas"/>
    <x v="1"/>
    <x v="14"/>
    <n v="0"/>
    <x v="17"/>
    <s v="Maranhão"/>
    <n v="0"/>
    <n v="97380"/>
    <n v="1.5826205680692205"/>
    <n v="154115.59091858068"/>
  </r>
  <r>
    <s v="National Fund for Culture"/>
    <n v="90956"/>
    <s v="SEMINA´RIO EDUCAÇÃO E AUDIOVISUAL FEPA"/>
    <s v="Audiovisual"/>
    <s v="Formação /Pesquisa/Informação"/>
    <x v="3"/>
    <x v="14"/>
    <n v="0"/>
    <x v="5"/>
    <s v="RiodeJaneiro"/>
    <n v="0"/>
    <n v="50000"/>
    <n v="1.5826205680692205"/>
    <n v="79131.028403461023"/>
  </r>
  <r>
    <s v="National Fund for Culture"/>
    <n v="97792"/>
    <s v="Solicitação de Descentralização de Créditos para a SAV, Secretaria do Audiovisual em Apoio ao Projeto da Escola de Cinema Darcy Ribeiro."/>
    <s v="Audiovisual"/>
    <s v="Videofonográfica"/>
    <x v="0"/>
    <x v="14"/>
    <n v="0"/>
    <x v="5"/>
    <s v="RiodeJaneiro"/>
    <n v="0"/>
    <n v="1600000"/>
    <n v="1.5826205680692205"/>
    <n v="2532192.9089107527"/>
  </r>
  <r>
    <s v="National Fund for Culture"/>
    <n v="97676"/>
    <s v="SOMOS - Pontão de Cultura LGBT."/>
    <s v="Integrated Arts"/>
    <s v="Artes Integradas"/>
    <x v="1"/>
    <x v="14"/>
    <n v="0"/>
    <x v="0"/>
    <s v="RioGrandedoSul"/>
    <n v="0"/>
    <n v="630000"/>
    <n v="1.5826205680692205"/>
    <n v="997050.95788360888"/>
  </r>
  <r>
    <s v="National Fund for Culture"/>
    <n v="96457"/>
    <s v="Tempo Festival das Artes "/>
    <s v="Integrated Arts"/>
    <s v="Artes Integradas"/>
    <x v="1"/>
    <x v="14"/>
    <n v="0"/>
    <x v="12"/>
    <s v="SãoPaulo"/>
    <n v="0"/>
    <n v="100000"/>
    <n v="1.5826205680692205"/>
    <n v="158262.05680692205"/>
  </r>
  <r>
    <s v="National Fund for Culture"/>
    <n v="90958"/>
    <s v="TEMPO GLAUBER VII"/>
    <s v="Audiovisual"/>
    <s v="Formação /Pesquisa/Informação"/>
    <x v="3"/>
    <x v="14"/>
    <n v="0"/>
    <x v="5"/>
    <s v="RiodeJaneiro"/>
    <n v="0"/>
    <n v="200000"/>
    <n v="1.5826205680692205"/>
    <n v="316524.11361384409"/>
  </r>
  <r>
    <s v="National Fund for Culture"/>
    <n v="97414"/>
    <s v="Termo de Parceria com o Instituto Empreender"/>
    <s v="Integrated Arts"/>
    <s v="Artes Integradas"/>
    <x v="1"/>
    <x v="14"/>
    <n v="0"/>
    <x v="1"/>
    <s v="DistritoFederal"/>
    <n v="0"/>
    <n v="4581062.67"/>
    <n v="1.5826205680692205"/>
    <n v="7250084.0051560998"/>
  </r>
  <r>
    <s v="National Fund for Culture"/>
    <n v="97505"/>
    <s v="Teste de Audiência"/>
    <s v="Audiovisual"/>
    <s v="Videofonográfica"/>
    <x v="0"/>
    <x v="14"/>
    <n v="0"/>
    <x v="1"/>
    <s v="DistritoFederal"/>
    <n v="0"/>
    <n v="50000"/>
    <n v="1.5826205680692205"/>
    <n v="79131.028403461023"/>
  </r>
  <r>
    <s v="National Fund for Culture"/>
    <n v="79015"/>
    <s v="Tratamento e Difusão do Acervo do Centro de Pesquisa e Memória do Teatro"/>
    <s v="Humanities"/>
    <s v="Arquivo"/>
    <x v="5"/>
    <x v="14"/>
    <n v="0"/>
    <x v="3"/>
    <s v="MinasGerais"/>
    <n v="0"/>
    <n v="57782.5"/>
    <n v="1.5826205680692205"/>
    <n v="91447.772974459731"/>
  </r>
  <r>
    <s v="National Fund for Culture"/>
    <n v="810334"/>
    <s v="Três Centros Culturais em Ouro Preto"/>
    <s v="Integrated Arts"/>
    <s v="Equipamentos culturais multifuncionais"/>
    <x v="6"/>
    <x v="14"/>
    <n v="0"/>
    <x v="3"/>
    <s v="MinasGerais"/>
    <n v="0"/>
    <n v="156758"/>
    <n v="1.5826205680692205"/>
    <n v="248088.43500939486"/>
  </r>
  <r>
    <s v="National Fund for Culture"/>
    <n v="97705"/>
    <s v="TV SUPREN."/>
    <s v="Integrated Arts"/>
    <s v="Artes Integradas"/>
    <x v="1"/>
    <x v="14"/>
    <n v="0"/>
    <x v="1"/>
    <s v="DistritoFederal"/>
    <n v="0"/>
    <n v="945000"/>
    <n v="1.5826205680692205"/>
    <n v="1495576.4368254133"/>
  </r>
  <r>
    <s v="National Fund for Culture"/>
    <n v="97835"/>
    <s v="Um Canto para Martin Fierro"/>
    <s v="Music"/>
    <s v="Áreas Integradas"/>
    <x v="0"/>
    <x v="14"/>
    <n v="0"/>
    <x v="0"/>
    <s v="RioGrandedoSul"/>
    <n v="0"/>
    <n v="321725"/>
    <n v="1.5826205680692205"/>
    <n v="509168.60226206994"/>
  </r>
  <r>
    <s v="National Fund for Culture"/>
    <n v="91447"/>
    <s v="V PANORAMA INTERNACIONAL COISAS DE CINEMA"/>
    <s v="Audiovisual"/>
    <s v="Formação /Pesquisa/Informação"/>
    <x v="3"/>
    <x v="14"/>
    <n v="0"/>
    <x v="21"/>
    <s v="Bahia"/>
    <n v="0"/>
    <n v="50000"/>
    <n v="1.5826205680692205"/>
    <n v="79131.028403461023"/>
  </r>
  <r>
    <s v="National Fund for Culture"/>
    <n v="91559"/>
    <s v="V SEMCINE - SEMINÁRIO INTERNCAIONAL DE CINEMA E AUDIOVISUAL"/>
    <s v="Audiovisual"/>
    <s v="Formação /Pesquisa/Informação"/>
    <x v="3"/>
    <x v="14"/>
    <n v="0"/>
    <x v="21"/>
    <s v="Bahia"/>
    <n v="0"/>
    <n v="200000"/>
    <n v="1.5826205680692205"/>
    <n v="316524.11361384409"/>
  </r>
  <r>
    <s v="National Fund for Culture"/>
    <n v="95151"/>
    <s v="VEM SER UM TALENTO em Goiania/GO."/>
    <s v="Visual Arts"/>
    <s v="Plásticas"/>
    <x v="2"/>
    <x v="14"/>
    <n v="0"/>
    <x v="14"/>
    <s v="Goiás"/>
    <n v="0"/>
    <n v="80062.539999999994"/>
    <n v="1.5826205680692205"/>
    <n v="126708.62253586468"/>
  </r>
  <r>
    <s v="National Fund for Culture"/>
    <n v="97359"/>
    <s v="VI Congresso do Fórum Brasileiro de Ensino de Cinema e Audiovisual"/>
    <s v="Audiovisual"/>
    <s v="Videofonográfica"/>
    <x v="0"/>
    <x v="14"/>
    <n v="0"/>
    <x v="5"/>
    <s v="RiodeJaneiro"/>
    <n v="0"/>
    <n v="50000"/>
    <n v="1.5826205680692205"/>
    <n v="79131.028403461023"/>
  </r>
  <r>
    <s v="National Fund for Culture"/>
    <n v="97140"/>
    <s v="VIII Araribóia  Cine - Festival de Niterói"/>
    <s v="Audiovisual"/>
    <s v="Videofonográfica"/>
    <x v="0"/>
    <x v="14"/>
    <n v="0"/>
    <x v="5"/>
    <s v="RiodeJaneiro"/>
    <n v="0"/>
    <n v="50000"/>
    <n v="1.5826205680692205"/>
    <n v="79131.028403461023"/>
  </r>
  <r>
    <s v="National Fund for Culture"/>
    <n v="93601"/>
    <s v="Virada BSB Cultural - Um Show de Fomento a Cultura Popular"/>
    <s v="Integrated Arts"/>
    <s v="Artes Integradas"/>
    <x v="1"/>
    <x v="14"/>
    <n v="0"/>
    <x v="1"/>
    <s v="DistritoFederal"/>
    <n v="0"/>
    <n v="379000"/>
    <n v="1.5826205680692205"/>
    <n v="599813.19529823458"/>
  </r>
  <r>
    <s v="National Fund for Culture"/>
    <n v="94829"/>
    <s v="Visa a Exposição de Fotos e Vídeos em espaço cultural, show Santo Louvor e Encenação Domingo de Ramos."/>
    <s v="Integrated Arts"/>
    <s v="Artes Integradas"/>
    <x v="1"/>
    <x v="14"/>
    <n v="0"/>
    <x v="1"/>
    <s v="DistritoFederal"/>
    <n v="0"/>
    <n v="203000"/>
    <n v="1.5826205680692205"/>
    <n v="321271.97531805176"/>
  </r>
  <r>
    <s v="National Fund for Culture"/>
    <n v="97963"/>
    <s v="Workshop Fedala - Rio de Janeiro - Brasil"/>
    <s v="Audiovisual"/>
    <s v="Videofonográfica"/>
    <x v="0"/>
    <x v="14"/>
    <n v="0"/>
    <x v="5"/>
    <s v="RiodeJaneiro"/>
    <n v="0"/>
    <n v="147000"/>
    <n v="1.5826205680692205"/>
    <n v="232645.22350617542"/>
  </r>
  <r>
    <s v="National Fund for Culture"/>
    <n v="91017"/>
    <s v="XI festival do Cinema Brasileiro de Paris"/>
    <s v="Audiovisual"/>
    <s v="Formação /Pesquisa/Informação"/>
    <x v="3"/>
    <x v="14"/>
    <n v="0"/>
    <x v="11"/>
    <s v="Pará"/>
    <n v="0"/>
    <n v="100000"/>
    <n v="1.5826205680692205"/>
    <n v="158262.05680692205"/>
  </r>
  <r>
    <s v="National Fund for Culture"/>
    <n v="100627"/>
    <s v="xx003"/>
    <s v="Integrated Arts"/>
    <s v="Artes Integradas"/>
    <x v="1"/>
    <x v="15"/>
    <n v="0"/>
    <x v="8"/>
    <s v="Paraíba"/>
    <n v="0"/>
    <n v="630000"/>
    <n v="1.4943255243453308"/>
    <n v="941425.08033755841"/>
  </r>
  <r>
    <s v="National Fund for Culture"/>
    <n v="107060"/>
    <s v="xx004"/>
    <s v="Integrated Arts"/>
    <s v="Artes Integradas"/>
    <x v="1"/>
    <x v="15"/>
    <n v="0"/>
    <x v="21"/>
    <s v="Bahia"/>
    <n v="0"/>
    <n v="25000"/>
    <n v="1.4943255243453308"/>
    <n v="37358.138108633269"/>
  </r>
  <r>
    <s v="National Fund for Culture"/>
    <n v="93549"/>
    <s v="  XII Festival de Música Sacra  "/>
    <s v="Music"/>
    <s v="Áreas Integradas"/>
    <x v="0"/>
    <x v="15"/>
    <n v="0"/>
    <x v="12"/>
    <s v="SãoPaulo"/>
    <n v="0"/>
    <n v="56000"/>
    <n v="1.4943255243453308"/>
    <n v="83682.229363338527"/>
  </r>
  <r>
    <s v="National Fund for Culture"/>
    <n v="102199"/>
    <s v="&quot;Acordes do Cerrado - Viola de Raíz&quot;"/>
    <s v="Audiovisual"/>
    <s v="Videofonográfica"/>
    <x v="0"/>
    <x v="15"/>
    <n v="0"/>
    <x v="1"/>
    <s v="DistritoFederal"/>
    <n v="0"/>
    <n v="499980"/>
    <n v="1.4943255243453308"/>
    <n v="747132.8756621785"/>
  </r>
  <r>
    <s v="National Fund for Culture"/>
    <n v="101163"/>
    <s v="&quot;Brasília Outros 50 Anos&quot;"/>
    <s v="Audiovisual"/>
    <s v="Videofonográfica"/>
    <x v="0"/>
    <x v="15"/>
    <n v="0"/>
    <x v="1"/>
    <s v="DistritoFederal"/>
    <n v="0"/>
    <n v="450000"/>
    <n v="1.4943255243453308"/>
    <n v="672446.48595539888"/>
  </r>
  <r>
    <s v="National Fund for Culture"/>
    <n v="102174"/>
    <s v="&quot;Circuito Cine Águas Lindas&quot;"/>
    <s v="Audiovisual"/>
    <s v="Videofonográfica"/>
    <x v="0"/>
    <x v="15"/>
    <n v="0"/>
    <x v="1"/>
    <s v="DistritoFederal"/>
    <n v="0"/>
    <n v="300000"/>
    <n v="1.4943255243453308"/>
    <n v="448297.65730359923"/>
  </r>
  <r>
    <s v="National Fund for Culture"/>
    <n v="93560"/>
    <s v="&quot;Registro: Catálogo e DVD/ 12 anos de Festival Estudantil&quot;"/>
    <s v="Humanities"/>
    <s v="História"/>
    <x v="1"/>
    <x v="15"/>
    <n v="0"/>
    <x v="3"/>
    <s v="MinasGerais"/>
    <n v="0"/>
    <n v="189536"/>
    <n v="1.4943255243453308"/>
    <n v="283228.48258231662"/>
  </r>
  <r>
    <s v="National Fund for Culture"/>
    <n v="101545"/>
    <s v="10ª Goiânia Mostra Curtas"/>
    <s v="Audiovisual"/>
    <s v="Videofonográfica"/>
    <x v="0"/>
    <x v="15"/>
    <n v="0"/>
    <x v="14"/>
    <s v="Goiás"/>
    <n v="0"/>
    <n v="75000"/>
    <n v="1.4943255243453308"/>
    <n v="112074.41432589981"/>
  </r>
  <r>
    <s v="National Fund for Culture"/>
    <n v="103030"/>
    <s v="10º Festival de Cinema Brasileiro em Israel"/>
    <s v="Audiovisual"/>
    <s v="Videofonográfica"/>
    <x v="0"/>
    <x v="15"/>
    <n v="0"/>
    <x v="12"/>
    <s v="SãoPaulo"/>
    <n v="0"/>
    <n v="150000"/>
    <n v="1.4943255243453308"/>
    <n v="224148.82865179962"/>
  </r>
  <r>
    <s v="National Fund for Culture"/>
    <n v="101463"/>
    <s v="12º Festival de Cinema Brasileiro de Paris"/>
    <s v="Audiovisual"/>
    <s v="Videofonográfica"/>
    <x v="0"/>
    <x v="15"/>
    <n v="0"/>
    <x v="12"/>
    <s v="SãoPaulo"/>
    <n v="0"/>
    <n v="100000"/>
    <n v="1.4943255243453308"/>
    <n v="149432.55243453308"/>
  </r>
  <r>
    <s v="National Fund for Culture"/>
    <n v="107641"/>
    <s v="12º Festival Internacional de Curtas de Belo Horizonte"/>
    <s v="Audiovisual"/>
    <s v="Videofonográfica"/>
    <x v="0"/>
    <x v="15"/>
    <n v="0"/>
    <x v="3"/>
    <s v="MinasGerais"/>
    <n v="0"/>
    <n v="100000"/>
    <n v="1.4943255243453308"/>
    <n v="149432.55243453308"/>
  </r>
  <r>
    <s v="National Fund for Culture"/>
    <n v="102638"/>
    <s v="13º edição do Festival Porão do Rock"/>
    <s v="Music"/>
    <s v="Áreas Integradas"/>
    <x v="0"/>
    <x v="15"/>
    <n v="0"/>
    <x v="1"/>
    <s v="DistritoFederal"/>
    <n v="0"/>
    <n v="491860"/>
    <n v="1.4943255243453308"/>
    <n v="734998.9524044944"/>
  </r>
  <r>
    <s v="National Fund for Culture"/>
    <n v="103466"/>
    <s v="15º Festival Brasileiro de Cinema Universitario"/>
    <s v="Audiovisual"/>
    <s v="Videofonográfica"/>
    <x v="0"/>
    <x v="15"/>
    <n v="0"/>
    <x v="5"/>
    <s v="RiodeJaneiro"/>
    <n v="0"/>
    <n v="50000"/>
    <n v="1.4943255243453308"/>
    <n v="74716.276217266539"/>
  </r>
  <r>
    <s v="National Fund for Culture"/>
    <n v="102083"/>
    <s v="17º Festival de Cinema e Vídeo de Cuiabá"/>
    <s v="Audiovisual"/>
    <s v="Videofonográfica"/>
    <x v="0"/>
    <x v="15"/>
    <n v="0"/>
    <x v="18"/>
    <s v="MatoGrosso"/>
    <n v="0"/>
    <n v="75000"/>
    <n v="1.4943255243453308"/>
    <n v="112074.41432589981"/>
  </r>
  <r>
    <s v="National Fund for Culture"/>
    <n v="105187"/>
    <s v="17º Vitória Cine Vídeo - 14ª Mostra Competitiva Nacional"/>
    <s v="Audiovisual"/>
    <s v="Videofonográfica"/>
    <x v="0"/>
    <x v="15"/>
    <n v="0"/>
    <x v="16"/>
    <s v="EspíritoSanto"/>
    <n v="0"/>
    <n v="100000"/>
    <n v="1.4943255243453308"/>
    <n v="149432.55243453308"/>
  </r>
  <r>
    <s v="National Fund for Culture"/>
    <n v="102517"/>
    <s v="1º Festival de Cinema Curtaamazônia"/>
    <s v="Audiovisual"/>
    <s v="Videofonográfica"/>
    <x v="0"/>
    <x v="15"/>
    <n v="0"/>
    <x v="23"/>
    <s v="Rondônia"/>
    <n v="0"/>
    <n v="50000"/>
    <n v="1.4943255243453308"/>
    <n v="74716.276217266539"/>
  </r>
  <r>
    <s v="National Fund for Culture"/>
    <n v="103866"/>
    <s v="21º Festival de Curtas de São Paulo - Comcurta e Kinooikos "/>
    <s v="Audiovisual"/>
    <s v="Videofonográfica"/>
    <x v="0"/>
    <x v="15"/>
    <n v="0"/>
    <x v="12"/>
    <s v="SãoPaulo"/>
    <n v="0"/>
    <n v="300000"/>
    <n v="1.4943255243453308"/>
    <n v="448297.65730359923"/>
  </r>
  <r>
    <s v="National Fund for Culture"/>
    <n v="93593"/>
    <s v="28ª Feira do Livro com Mostra Cultural e 11ª feira nacional de artesanato."/>
    <s v="Humanities"/>
    <s v="Evento Literário"/>
    <x v="3"/>
    <x v="15"/>
    <n v="0"/>
    <x v="0"/>
    <s v="RioGrandedoSul"/>
    <n v="0"/>
    <n v="99623.5"/>
    <n v="1.4943255243453308"/>
    <n v="148869.93887461707"/>
  </r>
  <r>
    <s v="National Fund for Culture"/>
    <n v="106654"/>
    <s v="28ª Jornada Nacional de Cineclubes/10º Internation Festival Of Film Society"/>
    <s v="Audiovisual"/>
    <s v="Formação /Pesquisa/Informação"/>
    <x v="3"/>
    <x v="15"/>
    <n v="0"/>
    <x v="16"/>
    <s v="EspíritoSanto"/>
    <n v="0"/>
    <n v="460000"/>
    <n v="1.4943255243453308"/>
    <n v="687389.74119885219"/>
  </r>
  <r>
    <s v="National Fund for Culture"/>
    <n v="102541"/>
    <s v="29º Edição do Jornal Radcal"/>
    <s v="Integrated Arts"/>
    <s v="Artes Integradas"/>
    <x v="1"/>
    <x v="15"/>
    <n v="0"/>
    <x v="1"/>
    <s v="DistritoFederal"/>
    <n v="0"/>
    <n v="100000"/>
    <n v="1.4943255243453308"/>
    <n v="149432.55243453308"/>
  </r>
  <r>
    <s v="National Fund for Culture"/>
    <n v="102708"/>
    <s v="2ª Edição do Festival Mulher em Cena"/>
    <s v="Integrated Arts"/>
    <s v="Artes Integradas"/>
    <x v="1"/>
    <x v="15"/>
    <n v="0"/>
    <x v="1"/>
    <s v="DistritoFederal"/>
    <n v="0"/>
    <n v="600000"/>
    <n v="1.4943255243453308"/>
    <n v="896595.31460719847"/>
  </r>
  <r>
    <s v="National Fund for Culture"/>
    <n v="1011411"/>
    <s v="3ª Edição da Feira Música Brasil (FMB)"/>
    <s v="Integrated Arts"/>
    <s v="Artes Integradas"/>
    <x v="1"/>
    <x v="15"/>
    <n v="0"/>
    <x v="3"/>
    <s v="MinasGerais"/>
    <n v="0"/>
    <n v="767474.1"/>
    <n v="1.4943255243453308"/>
    <n v="1146856.1369039607"/>
  </r>
  <r>
    <s v="National Fund for Culture"/>
    <n v="1010736"/>
    <s v="43° Festival de Brasília do Cinema Brasileiro"/>
    <s v="Audiovisual"/>
    <s v="Difusão"/>
    <x v="5"/>
    <x v="15"/>
    <n v="0"/>
    <x v="1"/>
    <s v="DistritoFederal"/>
    <n v="0"/>
    <n v="100000"/>
    <n v="1.4943255243453308"/>
    <n v="149432.55243453308"/>
  </r>
  <r>
    <s v="National Fund for Culture"/>
    <n v="102593"/>
    <s v="50 Anos de História por Mário Fontenelle"/>
    <s v="Audiovisual"/>
    <s v="Videofonográfica"/>
    <x v="0"/>
    <x v="15"/>
    <n v="0"/>
    <x v="1"/>
    <s v="DistritoFederal"/>
    <n v="0"/>
    <n v="200000"/>
    <n v="1.4943255243453308"/>
    <n v="298865.10486906616"/>
  </r>
  <r>
    <s v="National Fund for Culture"/>
    <n v="102730"/>
    <s v="6ª Festa do Ano Novo Chinês "/>
    <s v="Integrated Arts"/>
    <s v="Artes Integradas"/>
    <x v="1"/>
    <x v="15"/>
    <n v="0"/>
    <x v="12"/>
    <s v="SãoPaulo"/>
    <n v="0"/>
    <n v="50000"/>
    <n v="1.4943255243453308"/>
    <n v="74716.276217266539"/>
  </r>
  <r>
    <s v="National Fund for Culture"/>
    <n v="106970"/>
    <s v="6º Fest-Aruanda do Audiovisual Brasileiro"/>
    <s v="Audiovisual"/>
    <s v="Difusão"/>
    <x v="5"/>
    <x v="15"/>
    <n v="0"/>
    <x v="8"/>
    <s v="Paraíba"/>
    <n v="0"/>
    <n v="75000"/>
    <n v="1.4943255243453308"/>
    <n v="112074.41432589981"/>
  </r>
  <r>
    <s v="National Fund for Culture"/>
    <n v="1012046"/>
    <s v="6º Festival de Atibaia Internacional do Audiovisual"/>
    <s v="Audiovisual"/>
    <s v="Difusão"/>
    <x v="5"/>
    <x v="15"/>
    <n v="0"/>
    <x v="12"/>
    <s v="SãoPaulo"/>
    <n v="0"/>
    <n v="270000"/>
    <n v="1.4943255243453308"/>
    <n v="403467.89157323935"/>
  </r>
  <r>
    <s v="National Fund for Culture"/>
    <n v="102026"/>
    <s v="6º Festival Latino - Americano de Canoa Quebrada - Curta Canoa."/>
    <s v="Audiovisual"/>
    <s v="Videofonográfica"/>
    <x v="0"/>
    <x v="15"/>
    <n v="0"/>
    <x v="6"/>
    <s v="Ceará"/>
    <n v="0"/>
    <n v="50000"/>
    <n v="1.4943255243453308"/>
    <n v="74716.276217266539"/>
  </r>
  <r>
    <s v="National Fund for Culture"/>
    <n v="102657"/>
    <s v="7º Fórum Internacional de TV Digital"/>
    <s v="Audiovisual"/>
    <s v="Videofonográfica"/>
    <x v="0"/>
    <x v="15"/>
    <n v="0"/>
    <x v="5"/>
    <s v="RiodeJaneiro"/>
    <n v="0"/>
    <n v="50000"/>
    <n v="1.4943255243453308"/>
    <n v="74716.276217266539"/>
  </r>
  <r>
    <s v="National Fund for Culture"/>
    <n v="102669"/>
    <s v="8º Encontro Internacional de Televisão "/>
    <s v="Audiovisual"/>
    <s v="Videofonográfica"/>
    <x v="0"/>
    <x v="15"/>
    <n v="0"/>
    <x v="5"/>
    <s v="RiodeJaneiro"/>
    <n v="0"/>
    <n v="50000"/>
    <n v="1.4943255243453308"/>
    <n v="74716.276217266539"/>
  </r>
  <r>
    <s v="National Fund for Culture"/>
    <n v="102908"/>
    <s v="8º Minuano da Canção Nativa, na cidade de São Pedro do Sul/RS."/>
    <s v="Integrated Arts"/>
    <s v="Artes Integradas"/>
    <x v="1"/>
    <x v="15"/>
    <n v="0"/>
    <x v="0"/>
    <s v="RioGrandedoSul"/>
    <n v="0"/>
    <n v="147224"/>
    <n v="1.4943255243453308"/>
    <n v="220000.58099621697"/>
  </r>
  <r>
    <s v="National Fund for Culture"/>
    <n v="103565"/>
    <s v="A Cultura Lúdica e a Formação do Brincante"/>
    <s v="Integrated Arts"/>
    <s v="Artes Integradas"/>
    <x v="1"/>
    <x v="15"/>
    <n v="0"/>
    <x v="12"/>
    <s v="SãoPaulo"/>
    <n v="0"/>
    <n v="700000"/>
    <n v="1.4943255243453308"/>
    <n v="1046027.8670417316"/>
  </r>
  <r>
    <s v="National Fund for Culture"/>
    <n v="102743"/>
    <s v="A Trilha da Coluna Prestes na Bahia"/>
    <s v="Audiovisual"/>
    <s v="Videofonográfica"/>
    <x v="0"/>
    <x v="15"/>
    <n v="0"/>
    <x v="21"/>
    <s v="Bahia"/>
    <n v="0"/>
    <n v="350000"/>
    <n v="1.4943255243453308"/>
    <n v="523013.9335208658"/>
  </r>
  <r>
    <s v="National Fund for Culture"/>
    <n v="101892"/>
    <s v="Ação Arrumação II - Caravana da Cidadania (shows musicais, teatro, festival, palestras)"/>
    <s v="Integrated Arts"/>
    <s v="Artes Integradas"/>
    <x v="1"/>
    <x v="15"/>
    <n v="0"/>
    <x v="3"/>
    <s v="MinasGerais"/>
    <n v="0"/>
    <n v="1564783"/>
    <n v="1.4943255243453308"/>
    <n v="2338295.1769616599"/>
  </r>
  <r>
    <s v="National Fund for Culture"/>
    <n v="103034"/>
    <s v="Ação de Cinema em Gramado 2010"/>
    <s v="Audiovisual"/>
    <s v="Videofonográfica"/>
    <x v="0"/>
    <x v="15"/>
    <n v="0"/>
    <x v="0"/>
    <s v="RioGrandedoSul"/>
    <n v="0"/>
    <n v="75000"/>
    <n v="1.4943255243453308"/>
    <n v="112074.41432589981"/>
  </r>
  <r>
    <s v="National Fund for Culture"/>
    <n v="107135"/>
    <s v="Acervo Denise Stoklos - Teatro Essencial - 42 anos"/>
    <s v="Integrated Arts"/>
    <s v="Artes Integradas"/>
    <x v="1"/>
    <x v="15"/>
    <n v="0"/>
    <x v="22"/>
    <s v="SantaCatarina"/>
    <n v="0"/>
    <n v="528290"/>
    <n v="1.4943255243453308"/>
    <n v="789437.23125639488"/>
  </r>
  <r>
    <s v="National Fund for Culture"/>
    <n v="108981"/>
    <s v="Ações de Resultado  4ª Mostra CINEBH"/>
    <s v="Audiovisual"/>
    <s v="Difusão"/>
    <x v="5"/>
    <x v="15"/>
    <n v="0"/>
    <x v="3"/>
    <s v="MinasGerais"/>
    <n v="0"/>
    <n v="300000"/>
    <n v="1.4943255243453308"/>
    <n v="448297.65730359923"/>
  </r>
  <r>
    <s v="National Fund for Culture"/>
    <n v="104812"/>
    <s v="Ações de Resultado - 5º CINEOP"/>
    <s v="Audiovisual"/>
    <s v="Videofonográfica"/>
    <x v="0"/>
    <x v="15"/>
    <n v="0"/>
    <x v="3"/>
    <s v="MinasGerais"/>
    <n v="0"/>
    <n v="75000"/>
    <n v="1.4943255243453308"/>
    <n v="112074.41432589981"/>
  </r>
  <r>
    <s v="National Fund for Culture"/>
    <n v="93633"/>
    <s v="África-Brasil, Ancestralidade e Expressões Contemporâneas."/>
    <s v="Visual Arts"/>
    <s v="Exposição Itinerante"/>
    <x v="0"/>
    <x v="15"/>
    <n v="0"/>
    <x v="5"/>
    <s v="RiodeJaneiro"/>
    <n v="0"/>
    <n v="381170"/>
    <n v="1.4943255243453308"/>
    <n v="569592.06011470978"/>
  </r>
  <r>
    <s v="National Fund for Culture"/>
    <n v="104004"/>
    <s v="Alé"/>
    <s v="Integrated Arts"/>
    <s v="Artes Integradas"/>
    <x v="1"/>
    <x v="15"/>
    <n v="0"/>
    <x v="13"/>
    <s v="Amapá"/>
    <n v="0"/>
    <n v="200000"/>
    <n v="1.4943255243453308"/>
    <n v="298865.10486906616"/>
  </r>
  <r>
    <s v="National Fund for Culture"/>
    <n v="102540"/>
    <s v="APCT 25 Anos"/>
    <s v="Audiovisual"/>
    <s v="Videofonográfica"/>
    <x v="0"/>
    <x v="15"/>
    <n v="0"/>
    <x v="0"/>
    <s v="RioGrandedoSul"/>
    <n v="0"/>
    <n v="50000"/>
    <n v="1.4943255243453308"/>
    <n v="74716.276217266539"/>
  </r>
  <r>
    <s v="National Fund for Culture"/>
    <n v="101062"/>
    <s v="Apoio a Lista de Debates Sobre Cinema Brasileiro 2010"/>
    <s v="Audiovisual"/>
    <s v="Videofonográfica"/>
    <x v="0"/>
    <x v="15"/>
    <n v="0"/>
    <x v="5"/>
    <s v="RiodeJaneiro"/>
    <n v="0"/>
    <n v="50000"/>
    <n v="1.4943255243453308"/>
    <n v="74716.276217266539"/>
  </r>
  <r>
    <s v="National Fund for Culture"/>
    <n v="101063"/>
    <s v="Apoio a Mostra Microcine "/>
    <s v="Audiovisual"/>
    <s v="Videofonográfica"/>
    <x v="0"/>
    <x v="15"/>
    <n v="0"/>
    <x v="5"/>
    <s v="RiodeJaneiro"/>
    <n v="0"/>
    <n v="50000"/>
    <n v="1.4943255243453308"/>
    <n v="74716.276217266539"/>
  </r>
  <r>
    <s v="National Fund for Culture"/>
    <n v="104009"/>
    <s v="Aquisição de 3 projetores"/>
    <s v="Integrated Arts"/>
    <s v="Equipamentos culturais multifuncionais"/>
    <x v="6"/>
    <x v="15"/>
    <n v="0"/>
    <x v="5"/>
    <s v="RiodeJaneiro"/>
    <n v="0"/>
    <n v="400000"/>
    <n v="1.4943255243453308"/>
    <n v="597730.20973813231"/>
  </r>
  <r>
    <s v="National Fund for Culture"/>
    <n v="102082"/>
    <s v="Aquisição de acervos bibliográficos para Bibliotecas Públicas de Florianópolis"/>
    <s v="Humanities"/>
    <s v="Acervo Bibliográfico"/>
    <x v="0"/>
    <x v="15"/>
    <n v="0"/>
    <x v="22"/>
    <s v="SantaCatarina"/>
    <n v="0"/>
    <n v="100000"/>
    <n v="1.4943255243453308"/>
    <n v="149432.55243453308"/>
  </r>
  <r>
    <s v="National Fund for Culture"/>
    <n v="102059"/>
    <s v="Aquisição de Carreta-Palco"/>
    <s v="Integrated Arts"/>
    <s v="Equipamentos culturais multifuncionais"/>
    <x v="6"/>
    <x v="15"/>
    <n v="0"/>
    <x v="19"/>
    <s v="RioGrandedoNorte"/>
    <n v="0"/>
    <n v="200000"/>
    <n v="1.4943255243453308"/>
    <n v="298865.10486906616"/>
  </r>
  <r>
    <s v="National Fund for Culture"/>
    <n v="103326"/>
    <s v="Aquisição de Circo para Escola de Arte Ciacerses da Fundacam"/>
    <s v="Integrated Arts"/>
    <s v="Artes Integradas"/>
    <x v="1"/>
    <x v="15"/>
    <n v="0"/>
    <x v="9"/>
    <s v="Paraná"/>
    <n v="0"/>
    <n v="150000"/>
    <n v="1.4943255243453308"/>
    <n v="224148.82865179962"/>
  </r>
  <r>
    <s v="National Fund for Culture"/>
    <n v="104105"/>
    <s v="Aquisição de Equipamentos de Projeção (cinema) - Cine Cultura Jaguariaíva"/>
    <s v="Integrated Arts"/>
    <s v="Artes Integradas"/>
    <x v="1"/>
    <x v="15"/>
    <n v="0"/>
    <x v="6"/>
    <s v="Ceará"/>
    <n v="0"/>
    <n v="100000"/>
    <n v="1.4943255243453308"/>
    <n v="149432.55243453308"/>
  </r>
  <r>
    <s v="National Fund for Culture"/>
    <n v="101981"/>
    <s v="Aquisição de equipamentos e mobiliário para o Centro Cultural de Espigão do Oeste"/>
    <s v="Integrated Arts"/>
    <s v="Equipamentos culturais multifuncionais"/>
    <x v="6"/>
    <x v="15"/>
    <n v="0"/>
    <x v="23"/>
    <s v="Rondônia"/>
    <n v="0"/>
    <n v="200000"/>
    <n v="1.4943255243453308"/>
    <n v="298865.10486906616"/>
  </r>
  <r>
    <s v="National Fund for Culture"/>
    <n v="100864"/>
    <s v="Aquisição de Equipamentos e Mobiliários para o Centro de Criatividade Digital _x000d__x000a_"/>
    <s v="Integrated Arts"/>
    <s v="Equipamentos culturais multifuncionais"/>
    <x v="6"/>
    <x v="15"/>
    <n v="0"/>
    <x v="9"/>
    <s v="Paraná"/>
    <n v="0"/>
    <n v="100000"/>
    <n v="1.4943255243453308"/>
    <n v="149432.55243453308"/>
  </r>
  <r>
    <s v="National Fund for Culture"/>
    <n v="102043"/>
    <s v="Aquisição de Equipamentos para a Biblioteca Pública Municipal Prof. Aroldo Azevedo"/>
    <s v="Integrated Arts"/>
    <s v="Artes Integradas"/>
    <x v="1"/>
    <x v="15"/>
    <n v="0"/>
    <x v="12"/>
    <s v="SãoPaulo"/>
    <n v="0"/>
    <n v="120000"/>
    <n v="1.4943255243453308"/>
    <n v="179319.0629214397"/>
  </r>
  <r>
    <s v="National Fund for Culture"/>
    <n v="102891"/>
    <s v="Aquisição de Equipamentos para o Centro Cultural"/>
    <s v="Integrated Arts"/>
    <s v="Artes Integradas"/>
    <x v="1"/>
    <x v="15"/>
    <n v="0"/>
    <x v="23"/>
    <s v="Rondônia"/>
    <n v="0"/>
    <n v="100000"/>
    <n v="1.4943255243453308"/>
    <n v="149432.55243453308"/>
  </r>
  <r>
    <s v="National Fund for Culture"/>
    <n v="101066"/>
    <s v="Aquisição de equipamentos para o Centro Cultural Instituto Frei Manuel Simon"/>
    <s v="Integrated Arts"/>
    <s v="Artes Integradas"/>
    <x v="1"/>
    <x v="15"/>
    <n v="0"/>
    <x v="16"/>
    <s v="EspíritoSanto"/>
    <n v="0"/>
    <n v="100000"/>
    <n v="1.4943255243453308"/>
    <n v="149432.55243453308"/>
  </r>
  <r>
    <s v="National Fund for Culture"/>
    <n v="102131"/>
    <s v="Aquisição de Equipamentos para o Centro Cultural no Município de Jaru - RO"/>
    <s v="Integrated Arts"/>
    <s v="Equipamentos culturais multifuncionais"/>
    <x v="6"/>
    <x v="15"/>
    <n v="0"/>
    <x v="23"/>
    <s v="Rondônia"/>
    <n v="0"/>
    <n v="200000"/>
    <n v="1.4943255243453308"/>
    <n v="298865.10486906616"/>
  </r>
  <r>
    <s v="National Fund for Culture"/>
    <n v="103440"/>
    <s v="Aquisição de Equipamentos para o Centro Cultural Terreira da Tribo"/>
    <s v="Integrated Arts"/>
    <s v="Equipamentos culturais multifuncionais"/>
    <x v="6"/>
    <x v="15"/>
    <n v="0"/>
    <x v="0"/>
    <s v="RioGrandedoSul"/>
    <n v="0"/>
    <n v="100000"/>
    <n v="1.4943255243453308"/>
    <n v="149432.55243453308"/>
  </r>
  <r>
    <s v="National Fund for Culture"/>
    <n v="102054"/>
    <s v="Aquisição de equipamentos para o Teatro Cine Ita"/>
    <s v="Integrated Arts"/>
    <s v="Equipamentos culturais multifuncionais"/>
    <x v="6"/>
    <x v="15"/>
    <n v="0"/>
    <x v="12"/>
    <s v="SãoPaulo"/>
    <n v="0"/>
    <n v="100000"/>
    <n v="1.4943255243453308"/>
    <n v="149432.55243453308"/>
  </r>
  <r>
    <s v="National Fund for Culture"/>
    <n v="102007"/>
    <s v="Aquisição de Equipamentos para o Teatro Municipal"/>
    <s v="Cultural Heritage"/>
    <s v="Arquitetônico"/>
    <x v="0"/>
    <x v="15"/>
    <n v="0"/>
    <x v="23"/>
    <s v="Rondônia"/>
    <n v="0"/>
    <n v="220000"/>
    <n v="1.4943255243453308"/>
    <n v="328751.61535597278"/>
  </r>
  <r>
    <s v="National Fund for Culture"/>
    <n v="100802"/>
    <s v="Aquisição de Equipamentos, Instalação Élétrica e Luminotécnicas."/>
    <s v="Integrated Arts"/>
    <s v="Equipamentos culturais multifuncionais"/>
    <x v="6"/>
    <x v="15"/>
    <n v="0"/>
    <x v="9"/>
    <s v="Paraná"/>
    <n v="0"/>
    <n v="500000"/>
    <n v="1.4943255243453308"/>
    <n v="747162.76217266545"/>
  </r>
  <r>
    <s v="National Fund for Culture"/>
    <n v="102068"/>
    <s v="Aquisição de Equipamentos, Mobiliário e Acervo Bibliográfico"/>
    <s v="Integrated Arts"/>
    <s v="Equipamentos culturais multifuncionais"/>
    <x v="6"/>
    <x v="15"/>
    <n v="0"/>
    <x v="4"/>
    <s v="Pernambuco"/>
    <n v="0"/>
    <n v="100000"/>
    <n v="1.4943255243453308"/>
    <n v="149432.55243453308"/>
  </r>
  <r>
    <s v="National Fund for Culture"/>
    <n v="104264"/>
    <s v="Aquisição de Instrumentos Musicais"/>
    <s v="Integrated Arts"/>
    <s v="Artes Integradas"/>
    <x v="1"/>
    <x v="15"/>
    <n v="0"/>
    <x v="9"/>
    <s v="Paraná"/>
    <n v="0"/>
    <n v="100000"/>
    <n v="1.4943255243453308"/>
    <n v="149432.55243453308"/>
  </r>
  <r>
    <s v="National Fund for Culture"/>
    <n v="102726"/>
    <s v="Aquisição de Instrumentos Musucais e realização de oficinas de Taiko"/>
    <s v="Integrated Arts"/>
    <s v="Artes Integradas"/>
    <x v="1"/>
    <x v="15"/>
    <n v="0"/>
    <x v="12"/>
    <s v="SãoPaulo"/>
    <n v="0"/>
    <n v="100000"/>
    <n v="1.4943255243453308"/>
    <n v="149432.55243453308"/>
  </r>
  <r>
    <s v="National Fund for Culture"/>
    <n v="1012134"/>
    <s v="Aquisição de Mobiliário, Equipamentos e Instrumentos Musicais  para o Clube do Choro "/>
    <s v="Integrated Arts"/>
    <s v="Equipamentos culturais multifuncionais"/>
    <x v="6"/>
    <x v="15"/>
    <n v="0"/>
    <x v="1"/>
    <s v="DistritoFederal"/>
    <n v="0"/>
    <n v="2001835.79"/>
    <n v="1.4943255243453308"/>
    <n v="2991394.3165449998"/>
  </r>
  <r>
    <s v="National Fund for Culture"/>
    <n v="100895"/>
    <s v="Aquisição e restauração de equipamentos para o Theatro Fernanda Montenegro"/>
    <s v="Integrated Arts"/>
    <s v="Equipamentos culturais multifuncionais"/>
    <x v="6"/>
    <x v="15"/>
    <n v="0"/>
    <x v="2"/>
    <s v="Tocantins"/>
    <n v="0"/>
    <n v="500000"/>
    <n v="1.4943255243453308"/>
    <n v="747162.76217266545"/>
  </r>
  <r>
    <s v="National Fund for Culture"/>
    <n v="102094"/>
    <s v="Ardor Irresistível"/>
    <s v="Audiovisual"/>
    <s v="Videofonográfica"/>
    <x v="0"/>
    <x v="15"/>
    <n v="0"/>
    <x v="12"/>
    <s v="SãoPaulo"/>
    <n v="0"/>
    <n v="200000"/>
    <n v="1.4943255243453308"/>
    <n v="298865.10486906616"/>
  </r>
  <r>
    <s v="National Fund for Culture"/>
    <n v="102229"/>
    <s v="Arte e Cultura - Economia Criativa e o Empoderamento da Mulher no Campo"/>
    <s v="Integrated Arts"/>
    <s v="Artes Integradas"/>
    <x v="1"/>
    <x v="15"/>
    <n v="0"/>
    <x v="12"/>
    <s v="SãoPaulo"/>
    <n v="0"/>
    <n v="178000"/>
    <n v="1.4943255243453308"/>
    <n v="265989.94333346887"/>
  </r>
  <r>
    <s v="National Fund for Culture"/>
    <n v="101464"/>
    <s v="Atividades Paralelas da IX Mostra de Cinema Infantil de Florianópolis "/>
    <s v="Audiovisual"/>
    <s v="Videofonográfica"/>
    <x v="0"/>
    <x v="15"/>
    <n v="0"/>
    <x v="22"/>
    <s v="SantaCatarina"/>
    <n v="0"/>
    <n v="75000"/>
    <n v="1.4943255243453308"/>
    <n v="112074.41432589981"/>
  </r>
  <r>
    <s v="National Fund for Culture"/>
    <n v="106637"/>
    <s v="Avaliação de Filmes para Portal de Filmes Brasileiros na Internet"/>
    <s v="Audiovisual"/>
    <s v="Multimídia"/>
    <x v="5"/>
    <x v="15"/>
    <n v="0"/>
    <x v="12"/>
    <s v="SãoPaulo"/>
    <n v="0"/>
    <n v="220000"/>
    <n v="1.4943255243453308"/>
    <n v="328751.61535597278"/>
  </r>
  <r>
    <s v="National Fund for Culture"/>
    <n v="1010285"/>
    <s v="Base Técnica de Produção Audiovisual"/>
    <s v="Audiovisual"/>
    <s v="Videofonográfica"/>
    <x v="0"/>
    <x v="15"/>
    <n v="0"/>
    <x v="21"/>
    <s v="Bahia"/>
    <n v="0"/>
    <n v="100001"/>
    <n v="1.4943255243453308"/>
    <n v="149434.04676005742"/>
  </r>
  <r>
    <s v="National Fund for Culture"/>
    <n v="93114"/>
    <s v="Biblioteca Itinerante - Viajando nas Rodas da Imaginação"/>
    <s v="Humanities"/>
    <s v="Biblioteca"/>
    <x v="3"/>
    <x v="15"/>
    <n v="0"/>
    <x v="22"/>
    <s v="SantaCatarina"/>
    <n v="0"/>
    <n v="80496.89"/>
    <n v="1.4943255243453308"/>
    <n v="120288.55735741842"/>
  </r>
  <r>
    <s v="National Fund for Culture"/>
    <n v="103872"/>
    <s v="Biblioteca Modernizada e Informatizada"/>
    <s v="Cultural Heritage"/>
    <s v="Museu"/>
    <x v="2"/>
    <x v="15"/>
    <n v="0"/>
    <x v="21"/>
    <s v="Bahia"/>
    <n v="0"/>
    <n v="100000"/>
    <n v="1.4943255243453308"/>
    <n v="149432.55243453308"/>
  </r>
  <r>
    <s v="National Fund for Culture"/>
    <n v="105879"/>
    <s v="Bienal Internacional de Dança de Par em Par no Ceará"/>
    <s v="Integrated Arts"/>
    <s v="Artes Integradas"/>
    <x v="1"/>
    <x v="15"/>
    <n v="0"/>
    <x v="6"/>
    <s v="Ceará"/>
    <n v="0"/>
    <n v="290000"/>
    <n v="1.4943255243453308"/>
    <n v="433354.40206014592"/>
  </r>
  <r>
    <s v="National Fund for Culture"/>
    <n v="102483"/>
    <s v="Brasília  Outros 50 Anos - Área de Dança"/>
    <s v="Performing Arts"/>
    <s v="Dança"/>
    <x v="3"/>
    <x v="15"/>
    <n v="0"/>
    <x v="1"/>
    <s v="DistritoFederal"/>
    <n v="0"/>
    <n v="28800"/>
    <n v="1.4943255243453308"/>
    <n v="43036.575101145529"/>
  </r>
  <r>
    <s v="National Fund for Culture"/>
    <n v="102292"/>
    <s v="Brasília Ourtos 50 Anos"/>
    <s v="Audiovisual"/>
    <s v="Videofonográfica"/>
    <x v="0"/>
    <x v="15"/>
    <n v="0"/>
    <x v="1"/>
    <s v="DistritoFederal"/>
    <n v="0"/>
    <n v="109000"/>
    <n v="1.4943255243453308"/>
    <n v="162881.48215364106"/>
  </r>
  <r>
    <s v="National Fund for Culture"/>
    <n v="102462"/>
    <s v="Brasília Outros 50 - Dialogos Culturais, Arte Digital, Música e Acessibilidade."/>
    <s v="Performing Arts"/>
    <s v="Teatro"/>
    <x v="0"/>
    <x v="15"/>
    <n v="0"/>
    <x v="1"/>
    <s v="DistritoFederal"/>
    <n v="0"/>
    <n v="582730"/>
    <n v="1.4943255243453308"/>
    <n v="870788.31280175468"/>
  </r>
  <r>
    <s v="National Fund for Culture"/>
    <n v="102196"/>
    <s v="Brasília Outros 50 Anos"/>
    <s v="Integrated Arts"/>
    <s v="Artes Integradas"/>
    <x v="1"/>
    <x v="15"/>
    <n v="0"/>
    <x v="1"/>
    <s v="DistritoFederal"/>
    <n v="0"/>
    <n v="268800"/>
    <n v="1.4943255243453308"/>
    <n v="401674.70094402495"/>
  </r>
  <r>
    <s v="National Fund for Culture"/>
    <n v="106616"/>
    <s v="Brasilia Outros 50 nas Cidades"/>
    <s v="Integrated Arts"/>
    <s v="Artes Integradas"/>
    <x v="1"/>
    <x v="15"/>
    <n v="0"/>
    <x v="1"/>
    <s v="DistritoFederal"/>
    <n v="0"/>
    <n v="606000"/>
    <n v="1.4943255243453308"/>
    <n v="905561.26775327045"/>
  </r>
  <r>
    <s v="National Fund for Culture"/>
    <n v="105801"/>
    <s v="Brasília, Outros 50 Anos  na Cidade de Brazlândia"/>
    <s v="Integrated Arts"/>
    <s v="Artes Integradas"/>
    <x v="1"/>
    <x v="15"/>
    <n v="0"/>
    <x v="1"/>
    <s v="DistritoFederal"/>
    <n v="0"/>
    <n v="120000"/>
    <n v="1.4943255243453308"/>
    <n v="179319.0629214397"/>
  </r>
  <r>
    <s v="National Fund for Culture"/>
    <n v="102737"/>
    <s v="Calendário Cultural"/>
    <s v="Integrated Arts"/>
    <s v="Artes Integradas"/>
    <x v="1"/>
    <x v="15"/>
    <n v="0"/>
    <x v="1"/>
    <s v="DistritoFederal"/>
    <n v="0"/>
    <n v="100000"/>
    <n v="1.4943255243453308"/>
    <n v="149432.55243453308"/>
  </r>
  <r>
    <s v="National Fund for Culture"/>
    <n v="1010848"/>
    <s v="Canta Gente Boa"/>
    <s v="Integrated Arts"/>
    <s v="Artes Integradas"/>
    <x v="1"/>
    <x v="15"/>
    <n v="0"/>
    <x v="5"/>
    <s v="RiodeJaneiro"/>
    <n v="0"/>
    <n v="185180"/>
    <n v="1.4943255243453308"/>
    <n v="276719.20059826836"/>
  </r>
  <r>
    <s v="National Fund for Culture"/>
    <n v="105697"/>
    <s v="Caravana seu Estrelo - Rumo a Cidade Mestiça"/>
    <s v="Audiovisual"/>
    <s v="Videofonográfica"/>
    <x v="0"/>
    <x v="15"/>
    <n v="0"/>
    <x v="1"/>
    <s v="DistritoFederal"/>
    <n v="0"/>
    <n v="100000"/>
    <n v="1.4943255243453308"/>
    <n v="149432.55243453308"/>
  </r>
  <r>
    <s v="National Fund for Culture"/>
    <n v="1010403"/>
    <s v="Casa da Vila Brasilia Outros 50"/>
    <s v="Audiovisual"/>
    <s v="Difusão"/>
    <x v="5"/>
    <x v="15"/>
    <n v="0"/>
    <x v="1"/>
    <s v="DistritoFederal"/>
    <n v="0"/>
    <n v="150000"/>
    <n v="1.4943255243453308"/>
    <n v="224148.82865179962"/>
  </r>
  <r>
    <s v="National Fund for Culture"/>
    <n v="105050"/>
    <s v="CEDOJ Virtual - Produção do Acervo Virtual do Centro de Documentação de Juventude (CEDOJ)"/>
    <s v="Integrated Arts"/>
    <s v="Multimídia"/>
    <x v="5"/>
    <x v="15"/>
    <n v="0"/>
    <x v="12"/>
    <s v="SãoPaulo"/>
    <n v="0"/>
    <n v="219460"/>
    <n v="1.4943255243453308"/>
    <n v="327944.67957282631"/>
  </r>
  <r>
    <s v="National Fund for Culture"/>
    <n v="101596"/>
    <s v="Ceilândia -Dança Para Todos"/>
    <s v="Integrated Arts"/>
    <s v="Artes Integradas"/>
    <x v="1"/>
    <x v="15"/>
    <n v="0"/>
    <x v="1"/>
    <s v="DistritoFederal"/>
    <n v="0"/>
    <n v="50000"/>
    <n v="1.4943255243453308"/>
    <n v="74716.276217266539"/>
  </r>
  <r>
    <s v="National Fund for Culture"/>
    <n v="108307"/>
    <s v="Cenas Brasileiras - I Festival da Ópera Brasileira"/>
    <s v="Integrated Arts"/>
    <s v="Artes Integradas"/>
    <x v="1"/>
    <x v="15"/>
    <n v="0"/>
    <x v="21"/>
    <s v="Bahia"/>
    <n v="0"/>
    <n v="296000"/>
    <n v="1.4943255243453308"/>
    <n v="442320.35520621791"/>
  </r>
  <r>
    <s v="National Fund for Culture"/>
    <n v="103968"/>
    <s v="Centenário Rachel de Queiroz "/>
    <s v="Audiovisual"/>
    <s v="Videofonográfica"/>
    <x v="0"/>
    <x v="15"/>
    <n v="0"/>
    <x v="5"/>
    <s v="RiodeJaneiro"/>
    <n v="0"/>
    <n v="400000"/>
    <n v="1.4943255243453308"/>
    <n v="597730.20973813231"/>
  </r>
  <r>
    <s v="National Fund for Culture"/>
    <n v="97709"/>
    <s v="Central de Mídia - Distribuição e Produção Cultural."/>
    <s v="Integrated Arts"/>
    <s v="Artes Integradas"/>
    <x v="1"/>
    <x v="15"/>
    <n v="0"/>
    <x v="12"/>
    <s v="SãoPaulo"/>
    <n v="0"/>
    <n v="945000"/>
    <n v="1.4943255243453308"/>
    <n v="1412137.6205063376"/>
  </r>
  <r>
    <s v="National Fund for Culture"/>
    <n v="102028"/>
    <s v="Centro Cultural de Conceição da Feira (reforma e ampliação)"/>
    <s v="Cultural Heritage"/>
    <s v="Arquitetônico"/>
    <x v="0"/>
    <x v="15"/>
    <n v="0"/>
    <x v="21"/>
    <s v="Bahia"/>
    <n v="0"/>
    <n v="400000"/>
    <n v="1.4943255243453308"/>
    <n v="597730.20973813231"/>
  </r>
  <r>
    <s v="National Fund for Culture"/>
    <n v="91730"/>
    <s v="Centro Cultural Palace"/>
    <s v="Integrated Arts"/>
    <s v="Equipamentos culturais multifuncionais"/>
    <x v="6"/>
    <x v="15"/>
    <n v="0"/>
    <x v="12"/>
    <s v="SãoPaulo"/>
    <n v="0"/>
    <n v="237402"/>
    <n v="1.4943255243453308"/>
    <n v="354755.86813063023"/>
  </r>
  <r>
    <s v="National Fund for Culture"/>
    <n v="102176"/>
    <s v="Centro de Iniciação Musical - Complexo Cultural 22 de Maio"/>
    <s v="Music"/>
    <s v="Orquestra"/>
    <x v="4"/>
    <x v="15"/>
    <n v="0"/>
    <x v="3"/>
    <s v="MinasGerais"/>
    <n v="0"/>
    <n v="328000"/>
    <n v="1.4943255243453308"/>
    <n v="490138.77198526851"/>
  </r>
  <r>
    <s v="National Fund for Culture"/>
    <n v="104804"/>
    <s v="Centro de Movimento Deborah Colker"/>
    <s v="Integrated Arts"/>
    <s v="Artes Integradas"/>
    <x v="1"/>
    <x v="15"/>
    <n v="0"/>
    <x v="5"/>
    <s v="RiodeJaneiro"/>
    <n v="0"/>
    <n v="143360"/>
    <n v="1.4943255243453308"/>
    <n v="214226.50717014662"/>
  </r>
  <r>
    <s v="National Fund for Culture"/>
    <n v="1010187"/>
    <s v="Centro Internacional de Referência das Artes Cênicas - CRIAC"/>
    <s v="Integrated Arts"/>
    <s v="Artes Integradas"/>
    <x v="1"/>
    <x v="15"/>
    <n v="0"/>
    <x v="3"/>
    <s v="MinasGerais"/>
    <n v="0"/>
    <n v="229395.84"/>
    <n v="1.4943255243453308"/>
    <n v="342792.05889063759"/>
  </r>
  <r>
    <s v="National Fund for Culture"/>
    <n v="103546"/>
    <s v="Cidadão da Arte - Módulo de Capacitação para Artistas"/>
    <s v="Integrated Arts"/>
    <s v="Artes Integradas"/>
    <x v="1"/>
    <x v="15"/>
    <n v="0"/>
    <x v="4"/>
    <s v="Pernambuco"/>
    <n v="0"/>
    <n v="225000"/>
    <n v="1.4943255243453308"/>
    <n v="336223.24297769944"/>
  </r>
  <r>
    <s v="National Fund for Culture"/>
    <n v="103547"/>
    <s v="Cidadão da Arte - Módulo de Capacitação para Técnicos"/>
    <s v="Integrated Arts"/>
    <s v="Artes Integradas"/>
    <x v="1"/>
    <x v="15"/>
    <n v="0"/>
    <x v="4"/>
    <s v="Pernambuco"/>
    <n v="0"/>
    <n v="225000"/>
    <n v="1.4943255243453308"/>
    <n v="336223.24297769944"/>
  </r>
  <r>
    <s v="National Fund for Culture"/>
    <n v="103432"/>
    <s v="Cine Itinerante 2010"/>
    <s v="Audiovisual"/>
    <s v="Videofonográfica"/>
    <x v="0"/>
    <x v="15"/>
    <n v="0"/>
    <x v="6"/>
    <s v="Ceará"/>
    <n v="0"/>
    <n v="100000"/>
    <n v="1.4943255243453308"/>
    <n v="149432.55243453308"/>
  </r>
  <r>
    <s v="National Fund for Culture"/>
    <n v="101170"/>
    <s v="Cineclubinho - Festival Internacional de Cinema Infantil"/>
    <s v="Audiovisual"/>
    <s v="Videofonográfica"/>
    <x v="0"/>
    <x v="15"/>
    <n v="0"/>
    <x v="3"/>
    <s v="MinasGerais"/>
    <n v="0"/>
    <n v="340000"/>
    <n v="1.4943255243453308"/>
    <n v="508070.67827741249"/>
  </r>
  <r>
    <s v="National Fund for Culture"/>
    <n v="104226"/>
    <s v="CINEFOOT-FESTIVAL DE CINEMA DE FUTEBOL "/>
    <s v="Audiovisual"/>
    <s v="Videofonográfica"/>
    <x v="0"/>
    <x v="15"/>
    <n v="0"/>
    <x v="5"/>
    <s v="RiodeJaneiro"/>
    <n v="0"/>
    <n v="108000"/>
    <n v="1.4943255243453308"/>
    <n v="161387.15662929573"/>
  </r>
  <r>
    <s v="National Fund for Culture"/>
    <n v="105067"/>
    <s v="Cinema nas Praças"/>
    <s v="Audiovisual"/>
    <s v="Videofonográfica"/>
    <x v="0"/>
    <x v="15"/>
    <n v="0"/>
    <x v="12"/>
    <s v="SãoPaulo"/>
    <n v="0"/>
    <n v="300000"/>
    <n v="1.4943255243453308"/>
    <n v="448297.65730359923"/>
  </r>
  <r>
    <s v="National Fund for Culture"/>
    <n v="101474"/>
    <s v="Cinema que Pensa"/>
    <s v="Audiovisual"/>
    <s v="Videofonográfica"/>
    <x v="0"/>
    <x v="15"/>
    <n v="0"/>
    <x v="5"/>
    <s v="RiodeJaneiro"/>
    <n v="0"/>
    <n v="50000"/>
    <n v="1.4943255243453308"/>
    <n v="74716.276217266539"/>
  </r>
  <r>
    <s v="National Fund for Culture"/>
    <n v="106073"/>
    <s v="CINEMANEIRO CINECLUBISTA - Portal História Viva do Cinema Brasileiro"/>
    <s v="Audiovisual"/>
    <s v="Videofonográfica"/>
    <x v="0"/>
    <x v="15"/>
    <n v="0"/>
    <x v="5"/>
    <s v="RiodeJaneiro"/>
    <n v="0"/>
    <n v="100000"/>
    <n v="1.4943255243453308"/>
    <n v="149432.55243453308"/>
  </r>
  <r>
    <s v="National Fund for Culture"/>
    <n v="1012356"/>
    <s v="Cineshow"/>
    <s v="Audiovisual"/>
    <s v="Exibição Cinematográfica"/>
    <x v="1"/>
    <x v="15"/>
    <n v="0"/>
    <x v="1"/>
    <s v="DistritoFederal"/>
    <n v="0"/>
    <n v="150000"/>
    <n v="1.4943255243453308"/>
    <n v="224148.82865179962"/>
  </r>
  <r>
    <s v="National Fund for Culture"/>
    <n v="101994"/>
    <s v="Circuito de Eventos Tradicionais do Tocantins (festivais)"/>
    <s v="Integrated Arts"/>
    <s v="Artes Integradas"/>
    <x v="1"/>
    <x v="15"/>
    <n v="0"/>
    <x v="2"/>
    <s v="Tocantins"/>
    <n v="0"/>
    <n v="816560"/>
    <n v="1.4943255243453308"/>
    <n v="1220206.4501594233"/>
  </r>
  <r>
    <s v="National Fund for Culture"/>
    <n v="103010"/>
    <s v="Circuito Educativo Brasiliathos"/>
    <s v="Integrated Arts"/>
    <s v="Artes Integradas"/>
    <x v="1"/>
    <x v="15"/>
    <n v="0"/>
    <x v="1"/>
    <s v="DistritoFederal"/>
    <n v="0"/>
    <n v="50000"/>
    <n v="1.4943255243453308"/>
    <n v="74716.276217266539"/>
  </r>
  <r>
    <s v="National Fund for Culture"/>
    <n v="105194"/>
    <s v="Circuito Inffinito de Festivais - Cines Fest Brasil-Miami, Vancouver, Londres"/>
    <s v="Audiovisual"/>
    <s v="Videofonográfica"/>
    <x v="0"/>
    <x v="15"/>
    <n v="0"/>
    <x v="5"/>
    <s v="RiodeJaneiro"/>
    <n v="0"/>
    <n v="200000"/>
    <n v="1.4943255243453308"/>
    <n v="298865.10486906616"/>
  </r>
  <r>
    <s v="National Fund for Culture"/>
    <n v="102632"/>
    <s v="Circularte Cultura e Arte em toda parte."/>
    <s v="Integrated Arts"/>
    <s v="Artes Integradas"/>
    <x v="1"/>
    <x v="15"/>
    <n v="0"/>
    <x v="3"/>
    <s v="MinasGerais"/>
    <n v="0"/>
    <n v="322040"/>
    <n v="1.4943255243453308"/>
    <n v="481232.59186017036"/>
  </r>
  <r>
    <s v="National Fund for Culture"/>
    <n v="1010987"/>
    <s v="Clube do Violeiro Caipira de Brasilia"/>
    <s v="Integrated Arts"/>
    <s v="Artes Integradas"/>
    <x v="1"/>
    <x v="15"/>
    <n v="0"/>
    <x v="1"/>
    <s v="DistritoFederal"/>
    <n v="0"/>
    <n v="160000"/>
    <n v="1.4943255243453308"/>
    <n v="239092.08389525293"/>
  </r>
  <r>
    <s v="National Fund for Culture"/>
    <n v="102314"/>
    <s v="Comemoração do Aniversário de Brasília no Complexo da Funarte nos dias 21 a 23"/>
    <s v="Integrated Arts"/>
    <s v="Artes Integradas"/>
    <x v="1"/>
    <x v="15"/>
    <n v="0"/>
    <x v="1"/>
    <s v="DistritoFederal"/>
    <n v="0"/>
    <n v="424000"/>
    <n v="1.4943255243453308"/>
    <n v="633594.02232242026"/>
  </r>
  <r>
    <s v="National Fund for Culture"/>
    <n v="102763"/>
    <s v="Concertos em Museus e Centros Culturais do Rio de Janeiro"/>
    <s v="Integrated Arts"/>
    <s v="Artes Integradas"/>
    <x v="1"/>
    <x v="15"/>
    <n v="0"/>
    <x v="5"/>
    <s v="RiodeJaneiro"/>
    <n v="0"/>
    <n v="124800"/>
    <n v="1.4943255243453308"/>
    <n v="186491.8254382973"/>
  </r>
  <r>
    <s v="National Fund for Culture"/>
    <n v="102631"/>
    <s v="Conclusão da Via Sacra - Acesso Bairro Cristo Rei - Morro do Cristo em Serafina Correa - RS"/>
    <s v="Integrated Arts"/>
    <s v="Artes Integradas"/>
    <x v="1"/>
    <x v="15"/>
    <n v="0"/>
    <x v="0"/>
    <s v="RioGrandedoSul"/>
    <n v="0"/>
    <n v="117000"/>
    <n v="1.4943255243453308"/>
    <n v="174836.08634840371"/>
  </r>
  <r>
    <s v="National Fund for Culture"/>
    <n v="103874"/>
    <s v="Consórcio Intermunicipal Culturando - CIC"/>
    <s v="Integrated Arts"/>
    <s v="Artes Integradas"/>
    <x v="1"/>
    <x v="15"/>
    <n v="0"/>
    <x v="12"/>
    <s v="SãoPaulo"/>
    <n v="0"/>
    <n v="9240000"/>
    <n v="1.4943255243453308"/>
    <n v="13807567.844950857"/>
  </r>
  <r>
    <s v="National Fund for Culture"/>
    <n v="102803"/>
    <s v="ConstruÃ§Ã£o da Segunda Etapa de Anfiteatro no municÃ­pio de Birigui/SP."/>
    <s v="Cultural Heritage"/>
    <s v="Arquitetônico"/>
    <x v="0"/>
    <x v="15"/>
    <n v="0"/>
    <x v="12"/>
    <s v="SãoPaulo"/>
    <n v="0"/>
    <n v="93905.72"/>
    <n v="1.4943255243453308"/>
    <n v="140325.71427802581"/>
  </r>
  <r>
    <s v="National Fund for Culture"/>
    <n v="101501"/>
    <s v="Construção da Casa da Cultura de Itapoá/SC"/>
    <s v="Cultural Heritage"/>
    <s v="Arquitetônico"/>
    <x v="0"/>
    <x v="15"/>
    <n v="0"/>
    <x v="22"/>
    <s v="SantaCatarina"/>
    <n v="0"/>
    <n v="250000"/>
    <n v="1.4943255243453308"/>
    <n v="373581.38108633272"/>
  </r>
  <r>
    <s v="National Fund for Culture"/>
    <n v="102072"/>
    <s v="Construção da II Etapa do Teatro Municipal de Nova Brasilandia D Oeste"/>
    <s v="Cultural Heritage"/>
    <s v="Arquitetônico"/>
    <x v="0"/>
    <x v="15"/>
    <n v="0"/>
    <x v="23"/>
    <s v="Rondônia"/>
    <n v="0"/>
    <n v="214394.73"/>
    <n v="1.4943255243453308"/>
    <n v="320375.51732412563"/>
  </r>
  <r>
    <s v="National Fund for Culture"/>
    <n v="102557"/>
    <s v="Construção de Biblioteca Pública"/>
    <s v="Cultural Heritage"/>
    <s v="Arquitetônico"/>
    <x v="0"/>
    <x v="15"/>
    <n v="0"/>
    <x v="12"/>
    <s v="SãoPaulo"/>
    <n v="0"/>
    <n v="149999.93"/>
    <n v="1.4943255243453308"/>
    <n v="224148.7240490129"/>
  </r>
  <r>
    <s v="National Fund for Culture"/>
    <n v="97402"/>
    <s v="Construção de Centro Cultural"/>
    <s v="Cultural Heritage"/>
    <s v="Arquitetônico"/>
    <x v="0"/>
    <x v="15"/>
    <n v="0"/>
    <x v="6"/>
    <s v="Ceará"/>
    <n v="0"/>
    <n v="952174.11"/>
    <n v="1.4943255243453308"/>
    <n v="1422858.0761937988"/>
  </r>
  <r>
    <s v="National Fund for Culture"/>
    <n v="104291"/>
    <s v="Construção de Centro Municipal de Cultura"/>
    <s v="Cultural Heritage"/>
    <s v="Arquitetônico"/>
    <x v="0"/>
    <x v="15"/>
    <n v="0"/>
    <x v="0"/>
    <s v="RioGrandedoSul"/>
    <n v="0"/>
    <n v="172800"/>
    <n v="1.4943255243453308"/>
    <n v="258219.45060687317"/>
  </r>
  <r>
    <s v="National Fund for Culture"/>
    <n v="101996"/>
    <s v="Construção de prédio para abrigar a Biblioteca Pública Municipal"/>
    <s v="Cultural Heritage"/>
    <s v="Arqueológico"/>
    <x v="4"/>
    <x v="15"/>
    <n v="0"/>
    <x v="12"/>
    <s v="SãoPaulo"/>
    <n v="0"/>
    <n v="100000"/>
    <n v="1.4943255243453308"/>
    <n v="149432.55243453308"/>
  </r>
  <r>
    <s v="National Fund for Culture"/>
    <n v="104343"/>
    <s v="Construção de Réplicas de Prédios históricos no Largo da Estação Férrea de Osório"/>
    <s v="Cultural Heritage"/>
    <s v="Arquitetônico"/>
    <x v="0"/>
    <x v="15"/>
    <n v="0"/>
    <x v="0"/>
    <s v="RioGrandedoSul"/>
    <n v="0"/>
    <n v="300000"/>
    <n v="1.4943255243453308"/>
    <n v="448297.65730359923"/>
  </r>
  <r>
    <s v="National Fund for Culture"/>
    <n v="710426"/>
    <s v="Construção de um Centro de Cultural"/>
    <s v="Cultural Heritage"/>
    <s v="Arquitetônico"/>
    <x v="0"/>
    <x v="15"/>
    <n v="0"/>
    <x v="0"/>
    <s v="RioGrandedoSul"/>
    <n v="0"/>
    <n v="150000"/>
    <n v="1.4943255243453308"/>
    <n v="224148.82865179962"/>
  </r>
  <r>
    <s v="National Fund for Culture"/>
    <n v="102784"/>
    <s v="Construção do Centro Cultural"/>
    <s v="Integrated Arts"/>
    <s v="Artes Integradas"/>
    <x v="1"/>
    <x v="15"/>
    <n v="0"/>
    <x v="23"/>
    <s v="Rondônia"/>
    <n v="0"/>
    <n v="220000"/>
    <n v="1.4943255243453308"/>
    <n v="328751.61535597278"/>
  </r>
  <r>
    <s v="National Fund for Culture"/>
    <n v="102147"/>
    <s v="Construção do Centro Cultural de Vilhena - RO"/>
    <s v="Cultural Heritage"/>
    <s v="Arquitetônico"/>
    <x v="0"/>
    <x v="15"/>
    <n v="0"/>
    <x v="23"/>
    <s v="Rondônia"/>
    <n v="0"/>
    <n v="220000"/>
    <n v="1.4943255243453308"/>
    <n v="328751.61535597278"/>
  </r>
  <r>
    <s v="National Fund for Culture"/>
    <n v="102694"/>
    <s v="Construção do Centro cultural no Municipío de Cacaulândia"/>
    <s v="Integrated Arts"/>
    <s v="Artes Integradas"/>
    <x v="1"/>
    <x v="15"/>
    <n v="0"/>
    <x v="23"/>
    <s v="Rondônia"/>
    <n v="0"/>
    <n v="220000"/>
    <n v="1.4943255243453308"/>
    <n v="328751.61535597278"/>
  </r>
  <r>
    <s v="National Fund for Culture"/>
    <n v="102228"/>
    <s v="Construção do Centro Cultural no Municipio de Dumont - SP"/>
    <s v="Integrated Arts"/>
    <s v="Artes Integradas"/>
    <x v="1"/>
    <x v="15"/>
    <n v="0"/>
    <x v="12"/>
    <s v="SãoPaulo"/>
    <n v="0"/>
    <n v="200000"/>
    <n v="1.4943255243453308"/>
    <n v="298865.10486906616"/>
  </r>
  <r>
    <s v="National Fund for Culture"/>
    <n v="103431"/>
    <s v="Construção do Centro Cultural Terreiro da Tribo"/>
    <s v="Cultural Heritage"/>
    <s v="Arquitetônico"/>
    <x v="0"/>
    <x v="15"/>
    <n v="0"/>
    <x v="0"/>
    <s v="RioGrandedoSul"/>
    <n v="0"/>
    <n v="1300000"/>
    <n v="1.4943255243453308"/>
    <n v="1942623.1816489301"/>
  </r>
  <r>
    <s v="National Fund for Culture"/>
    <n v="103652"/>
    <s v="Construção do Espaço cultural de Euclides da Cunha - BA"/>
    <s v="Integrated Arts"/>
    <s v="Artes Integradas"/>
    <x v="1"/>
    <x v="15"/>
    <n v="0"/>
    <x v="21"/>
    <s v="Bahia"/>
    <n v="0"/>
    <n v="375577.5"/>
    <n v="1.4943255243453308"/>
    <n v="561235.04461980844"/>
  </r>
  <r>
    <s v="National Fund for Culture"/>
    <n v="101663"/>
    <s v="Construção do Memorial Darcy Ribeiro"/>
    <s v="Cultural Heritage"/>
    <s v="Acervo"/>
    <x v="0"/>
    <x v="15"/>
    <n v="0"/>
    <x v="5"/>
    <s v="RiodeJaneiro"/>
    <n v="0"/>
    <n v="7851162.5"/>
    <n v="1.4943255243453308"/>
    <n v="11732192.519532898"/>
  </r>
  <r>
    <s v="National Fund for Culture"/>
    <n v="92930"/>
    <s v="Construção do Museu Histórico Municipal "/>
    <s v="Cultural Heritage"/>
    <s v="Arquitetônico"/>
    <x v="0"/>
    <x v="15"/>
    <n v="0"/>
    <x v="0"/>
    <s v="RioGrandedoSul"/>
    <n v="0"/>
    <n v="190000"/>
    <n v="1.4943255243453308"/>
    <n v="283921.84962561284"/>
  </r>
  <r>
    <s v="National Fund for Culture"/>
    <n v="102882"/>
    <s v="Construção do piso do palco e instalação das cadeiras no auditório."/>
    <s v="Integrated Arts"/>
    <s v="Artes Integradas"/>
    <x v="1"/>
    <x v="15"/>
    <n v="0"/>
    <x v="0"/>
    <s v="RioGrandedoSul"/>
    <n v="0"/>
    <n v="100000"/>
    <n v="1.4943255243453308"/>
    <n v="149432.55243453308"/>
  </r>
  <r>
    <s v="National Fund for Culture"/>
    <n v="102069"/>
    <s v="Construção do portal Rede Candanga (página eletrônica)"/>
    <s v="Integrated Arts"/>
    <s v="Multimídia"/>
    <x v="5"/>
    <x v="15"/>
    <n v="0"/>
    <x v="1"/>
    <s v="DistritoFederal"/>
    <n v="0"/>
    <n v="50000"/>
    <n v="1.4943255243453308"/>
    <n v="74716.276217266539"/>
  </r>
  <r>
    <s v="National Fund for Culture"/>
    <n v="711579"/>
    <s v="Construção do Teatro Municipal Londrina - 1ª Fase"/>
    <s v="Cultural Heritage"/>
    <s v="Arquitetônico"/>
    <x v="0"/>
    <x v="15"/>
    <n v="0"/>
    <x v="9"/>
    <s v="Paraná"/>
    <n v="0"/>
    <n v="6528336.8300000001"/>
    <n v="1.4943255243453308"/>
    <n v="9755460.356592685"/>
  </r>
  <r>
    <s v="National Fund for Culture"/>
    <n v="102893"/>
    <s v="Construção e Instalação da Casa de Cultura de Itanhém-BA"/>
    <s v="Integrated Arts"/>
    <s v="Artes Integradas"/>
    <x v="1"/>
    <x v="15"/>
    <n v="0"/>
    <x v="21"/>
    <s v="Bahia"/>
    <n v="0"/>
    <n v="200000"/>
    <n v="1.4943255243453308"/>
    <n v="298865.10486906616"/>
  </r>
  <r>
    <s v="National Fund for Culture"/>
    <n v="101939"/>
    <s v="Construção, Modernização e Reforma de Espaço Cultural "/>
    <s v="Cultural Heritage"/>
    <s v="Arquitetônico"/>
    <x v="0"/>
    <x v="15"/>
    <n v="0"/>
    <x v="9"/>
    <s v="Paraná"/>
    <n v="0"/>
    <n v="500000"/>
    <n v="1.4943255243453308"/>
    <n v="747162.76217266545"/>
  </r>
  <r>
    <s v="National Fund for Culture"/>
    <n v="100619"/>
    <s v="Conteúdo Brasil ( ex: BOX BRASIL)"/>
    <s v="Audiovisual"/>
    <s v="Videofonográfica"/>
    <x v="0"/>
    <x v="15"/>
    <n v="0"/>
    <x v="0"/>
    <s v="RioGrandedoSul"/>
    <n v="0"/>
    <n v="2000000"/>
    <n v="1.4943255243453308"/>
    <n v="2988651.0486906618"/>
  </r>
  <r>
    <s v="National Fund for Culture"/>
    <n v="1012043"/>
    <s v="Convênio Tempo Glauber VIII"/>
    <s v="Audiovisual"/>
    <s v="Produção Cinematográfica"/>
    <x v="2"/>
    <x v="15"/>
    <n v="0"/>
    <x v="5"/>
    <s v="RiodeJaneiro"/>
    <n v="0"/>
    <n v="100000"/>
    <n v="1.4943255243453308"/>
    <n v="149432.55243453308"/>
  </r>
  <r>
    <s v="National Fund for Culture"/>
    <n v="102003"/>
    <s v="Coral CATVE (formação de coro infanto-juvenil)"/>
    <s v="Integrated Arts"/>
    <s v="Artes Integradas"/>
    <x v="1"/>
    <x v="15"/>
    <n v="0"/>
    <x v="9"/>
    <s v="Paraná"/>
    <n v="0"/>
    <n v="281088"/>
    <n v="1.4943255243453308"/>
    <n v="420036.97298718034"/>
  </r>
  <r>
    <s v="National Fund for Culture"/>
    <n v="108774"/>
    <s v="Corpo Vivo"/>
    <s v="Integrated Arts"/>
    <s v="Artes Integradas"/>
    <x v="1"/>
    <x v="15"/>
    <n v="0"/>
    <x v="12"/>
    <s v="SãoPaulo"/>
    <n v="0"/>
    <n v="2013320"/>
    <n v="1.4943255243453308"/>
    <n v="3008555.4646749413"/>
  </r>
  <r>
    <s v="National Fund for Culture"/>
    <n v="102173"/>
    <s v="Cultura Digital - Olhares D'Outros 50"/>
    <s v="Integrated Arts"/>
    <s v="Artes Integradas"/>
    <x v="1"/>
    <x v="15"/>
    <n v="0"/>
    <x v="1"/>
    <s v="DistritoFederal"/>
    <n v="0"/>
    <n v="72000"/>
    <n v="1.4943255243453308"/>
    <n v="107591.43775286381"/>
  </r>
  <r>
    <s v="National Fund for Culture"/>
    <n v="104530"/>
    <s v="Cultura e Cidadania sobre Rodas "/>
    <s v="Integrated Arts"/>
    <s v="Artes Integradas"/>
    <x v="1"/>
    <x v="15"/>
    <n v="0"/>
    <x v="0"/>
    <s v="RioGrandedoSul"/>
    <n v="0"/>
    <n v="1250000"/>
    <n v="1.4943255243453308"/>
    <n v="1867906.9054316636"/>
  </r>
  <r>
    <s v="National Fund for Culture"/>
    <n v="103289"/>
    <s v="Cultural Maxakali"/>
    <s v="Music"/>
    <s v="Áreas Integradas"/>
    <x v="0"/>
    <x v="15"/>
    <n v="0"/>
    <x v="3"/>
    <s v="MinasGerais"/>
    <n v="0"/>
    <n v="165977"/>
    <n v="1.4943255243453308"/>
    <n v="248023.66755426498"/>
  </r>
  <r>
    <s v="National Fund for Culture"/>
    <n v="101823"/>
    <s v="Culturas Integradas 3ª Edição "/>
    <s v="Performing Arts"/>
    <s v="Mímica"/>
    <x v="3"/>
    <x v="15"/>
    <n v="0"/>
    <x v="1"/>
    <s v="DistritoFederal"/>
    <n v="0"/>
    <n v="270000"/>
    <n v="1.4943255243453308"/>
    <n v="403467.89157323935"/>
  </r>
  <r>
    <s v="National Fund for Culture"/>
    <n v="103387"/>
    <s v="Dança Movimento para a Vida "/>
    <s v="Performing Arts"/>
    <s v="Dança"/>
    <x v="3"/>
    <x v="15"/>
    <n v="0"/>
    <x v="6"/>
    <s v="Ceará"/>
    <n v="0"/>
    <n v="200000"/>
    <n v="1.4943255243453308"/>
    <n v="298865.10486906616"/>
  </r>
  <r>
    <s v="National Fund for Culture"/>
    <n v="100927"/>
    <s v="Dança na cidade- Goiás "/>
    <s v="Integrated Arts"/>
    <s v="Artes Integradas"/>
    <x v="1"/>
    <x v="15"/>
    <n v="0"/>
    <x v="14"/>
    <s v="Goiás"/>
    <n v="0"/>
    <n v="472000"/>
    <n v="1.4943255243453308"/>
    <n v="705321.64749099617"/>
  </r>
  <r>
    <s v="National Fund for Culture"/>
    <n v="104877"/>
    <s v="Descentralização de Créditos Orçamentários para realização da 9ª Oficina para Inclusão Digital do Ministério do Planejamento"/>
    <s v="Integrated Arts"/>
    <s v="Artes Integradas"/>
    <x v="1"/>
    <x v="15"/>
    <n v="0"/>
    <x v="1"/>
    <s v="DistritoFederal"/>
    <n v="0"/>
    <n v="50000"/>
    <n v="1.4943255243453308"/>
    <n v="74716.276217266539"/>
  </r>
  <r>
    <s v="National Fund for Culture"/>
    <n v="112775"/>
    <s v="Descentralização de R$ 2.000.000,00 ( Dois milhões de reais) . Para pagamento de Pontões de Bens Imateriais - IPHAN."/>
    <s v="Cultural Heritage"/>
    <s v="Museu"/>
    <x v="2"/>
    <x v="15"/>
    <n v="0"/>
    <x v="1"/>
    <s v="DistritoFederal"/>
    <n v="0"/>
    <n v="2000000"/>
    <n v="1.4943255243453308"/>
    <n v="2988651.0486906618"/>
  </r>
  <r>
    <s v="National Fund for Culture"/>
    <n v="1010360"/>
    <s v="Dia do Samba 2010"/>
    <s v="Integrated Arts"/>
    <s v="Artes Integradas"/>
    <x v="1"/>
    <x v="15"/>
    <n v="0"/>
    <x v="21"/>
    <s v="Bahia"/>
    <n v="0"/>
    <n v="368800"/>
    <n v="1.4943255243453308"/>
    <n v="551107.25337855797"/>
  </r>
  <r>
    <s v="National Fund for Culture"/>
    <n v="102420"/>
    <s v="Dicionário de Filmes Brasileiros - Curta e Média Metragem "/>
    <s v="Audiovisual"/>
    <s v="Videofonográfica"/>
    <x v="0"/>
    <x v="15"/>
    <n v="0"/>
    <x v="12"/>
    <s v="SãoPaulo"/>
    <n v="0"/>
    <n v="59100"/>
    <n v="1.4943255243453308"/>
    <n v="88314.638488809054"/>
  </r>
  <r>
    <s v="National Fund for Culture"/>
    <n v="101194"/>
    <s v="Difusão do Cinema Brasileiro"/>
    <s v="Audiovisual"/>
    <s v="Videofonográfica"/>
    <x v="0"/>
    <x v="15"/>
    <n v="0"/>
    <x v="12"/>
    <s v="SãoPaulo"/>
    <n v="0"/>
    <n v="100000"/>
    <n v="1.4943255243453308"/>
    <n v="149432.55243453308"/>
  </r>
  <r>
    <s v="National Fund for Culture"/>
    <n v="103112"/>
    <s v="Difusão e Preservação de Documentos Históricos: Um Direito do Cidadão e um Dever da Sociedade."/>
    <s v="Integrated Arts"/>
    <s v="Artes Integradas"/>
    <x v="1"/>
    <x v="15"/>
    <n v="0"/>
    <x v="5"/>
    <s v="RiodeJaneiro"/>
    <n v="0"/>
    <n v="3395048.66"/>
    <n v="1.4943255243453308"/>
    <n v="5073307.8690324128"/>
  </r>
  <r>
    <s v="National Fund for Culture"/>
    <n v="102290"/>
    <s v="Divulgação das Culturas Populares do Município de Jales/SP"/>
    <s v="Integrated Arts"/>
    <s v="Artes Integradas"/>
    <x v="1"/>
    <x v="15"/>
    <n v="0"/>
    <x v="12"/>
    <s v="SãoPaulo"/>
    <n v="0"/>
    <n v="150000"/>
    <n v="1.4943255243453308"/>
    <n v="224148.82865179962"/>
  </r>
  <r>
    <s v="National Fund for Culture"/>
    <n v="104634"/>
    <s v="Documentário de Longa-Metragem Tem Um Vidro Sob Minha Pele "/>
    <s v="Audiovisual"/>
    <s v="Produção Cinematográfica"/>
    <x v="2"/>
    <x v="15"/>
    <n v="0"/>
    <x v="12"/>
    <s v="SãoPaulo"/>
    <n v="0"/>
    <n v="200000"/>
    <n v="1.4943255243453308"/>
    <n v="298865.10486906616"/>
  </r>
  <r>
    <s v="National Fund for Culture"/>
    <n v="106568"/>
    <s v="DVD ROM Vida e Obra de Cora Coralina"/>
    <s v="Audiovisual"/>
    <s v="Multimídia"/>
    <x v="5"/>
    <x v="15"/>
    <n v="0"/>
    <x v="14"/>
    <s v="Goiás"/>
    <n v="0"/>
    <n v="300000"/>
    <n v="1.4943255243453308"/>
    <n v="448297.65730359923"/>
  </r>
  <r>
    <s v="National Fund for Culture"/>
    <n v="105433"/>
    <s v="È o São João de Repente na Casa do Cantador"/>
    <s v="Integrated Arts"/>
    <s v="Artes Integradas"/>
    <x v="1"/>
    <x v="15"/>
    <n v="0"/>
    <x v="1"/>
    <s v="DistritoFederal"/>
    <n v="0"/>
    <n v="333000"/>
    <n v="1.4943255243453308"/>
    <n v="497610.39960699517"/>
  </r>
  <r>
    <s v="National Fund for Culture"/>
    <n v="100800"/>
    <s v="ECCO - Espaço Cultural Contemporâneo"/>
    <s v="Integrated Arts"/>
    <s v="Artes Integradas"/>
    <x v="1"/>
    <x v="15"/>
    <n v="0"/>
    <x v="1"/>
    <s v="DistritoFederal"/>
    <n v="0"/>
    <n v="500000"/>
    <n v="1.4943255243453308"/>
    <n v="747162.76217266545"/>
  </r>
  <r>
    <s v="National Fund for Culture"/>
    <n v="114928"/>
    <s v="Edital de seleção e concessão do Prêmio Asas II"/>
    <s v="Integrated Arts"/>
    <s v="Artes Integradas"/>
    <x v="1"/>
    <x v="15"/>
    <n v="0"/>
    <x v="1"/>
    <s v="DistritoFederal"/>
    <n v="0"/>
    <n v="2600000"/>
    <n v="1.4943255243453308"/>
    <n v="3885246.3632978601"/>
  </r>
  <r>
    <s v="National Fund for Culture"/>
    <n v="102814"/>
    <s v="Elaboração de 200 verbetes para o Dicionário Biográfico-Histórico da Bahia e a aquisição de equipamentos e mobiliário para o Centro de Memória da Bahia"/>
    <s v="Integrated Arts"/>
    <s v="Artes Integradas"/>
    <x v="1"/>
    <x v="15"/>
    <n v="0"/>
    <x v="21"/>
    <s v="Bahia"/>
    <n v="0"/>
    <n v="200000"/>
    <n v="1.4943255243453308"/>
    <n v="298865.10486906616"/>
  </r>
  <r>
    <s v="National Fund for Culture"/>
    <n v="1012123"/>
    <s v="Encontro Cultural da Diversidade Ayahuasqueira"/>
    <s v="Audiovisual"/>
    <s v="Produção Cinematográfica"/>
    <x v="2"/>
    <x v="15"/>
    <n v="0"/>
    <x v="5"/>
    <s v="RiodeJaneiro"/>
    <n v="0"/>
    <n v="175000"/>
    <n v="1.4943255243453308"/>
    <n v="261506.9667604329"/>
  </r>
  <r>
    <s v="National Fund for Culture"/>
    <n v="106146"/>
    <s v="Encontro Cultural de Brasilia - DF"/>
    <s v="Music"/>
    <s v="Música Popular"/>
    <x v="4"/>
    <x v="15"/>
    <n v="0"/>
    <x v="1"/>
    <s v="DistritoFederal"/>
    <n v="0"/>
    <n v="532500"/>
    <n v="1.4943255243453308"/>
    <n v="795728.34171388869"/>
  </r>
  <r>
    <s v="National Fund for Culture"/>
    <n v="104136"/>
    <s v="Encontro de Bumba-meu Boi em Brasília            "/>
    <s v="Integrated Arts"/>
    <s v="Cultura Popular"/>
    <x v="3"/>
    <x v="15"/>
    <n v="0"/>
    <x v="1"/>
    <s v="DistritoFederal"/>
    <n v="0"/>
    <n v="200000"/>
    <n v="1.4943255243453308"/>
    <n v="298865.10486906616"/>
  </r>
  <r>
    <s v="National Fund for Culture"/>
    <n v="102227"/>
    <s v="Encontro de Bumba-Meu-Boi em Brasilia (2Âª)"/>
    <s v="Integrated Arts"/>
    <s v="Artes Integradas"/>
    <x v="1"/>
    <x v="15"/>
    <n v="0"/>
    <x v="1"/>
    <s v="DistritoFederal"/>
    <n v="0"/>
    <n v="200000"/>
    <n v="1.4943255243453308"/>
    <n v="298865.10486906616"/>
  </r>
  <r>
    <s v="National Fund for Culture"/>
    <n v="101549"/>
    <s v="Encontro Nacional das Guardas de Congado e Grupos de Danças Folclóricas do Brasil"/>
    <s v="Integrated Arts"/>
    <s v="Artes Integradas"/>
    <x v="1"/>
    <x v="15"/>
    <n v="0"/>
    <x v="3"/>
    <s v="MinasGerais"/>
    <n v="0"/>
    <n v="2311500"/>
    <n v="1.4943255243453308"/>
    <n v="3454133.4495242322"/>
  </r>
  <r>
    <s v="National Fund for Culture"/>
    <n v="103113"/>
    <s v="Escola de Forró e realização do projeto Fancruz"/>
    <s v="Integrated Arts"/>
    <s v="Artes Integradas"/>
    <x v="1"/>
    <x v="15"/>
    <n v="0"/>
    <x v="21"/>
    <s v="Bahia"/>
    <n v="0"/>
    <n v="365476.79"/>
    <n v="1.4943255243453308"/>
    <n v="546141.29585279839"/>
  </r>
  <r>
    <s v="National Fund for Culture"/>
    <n v="103985"/>
    <s v="Estação Cultural Luiz Gonzaga"/>
    <s v="Cultural Heritage"/>
    <s v="Arquitetônico"/>
    <x v="0"/>
    <x v="15"/>
    <n v="0"/>
    <x v="4"/>
    <s v="Pernambuco"/>
    <n v="0"/>
    <n v="6000000"/>
    <n v="1.4943255243453308"/>
    <n v="8965953.1460719854"/>
  </r>
  <r>
    <s v="National Fund for Culture"/>
    <n v="104025"/>
    <s v="Estação Digital UFRJ."/>
    <s v="Integrated Arts"/>
    <s v="Artes Integradas"/>
    <x v="1"/>
    <x v="15"/>
    <n v="0"/>
    <x v="5"/>
    <s v="RiodeJaneiro"/>
    <n v="0"/>
    <n v="353396"/>
    <n v="1.4943255243453308"/>
    <n v="528088.66300154256"/>
  </r>
  <r>
    <s v="National Fund for Culture"/>
    <n v="104404"/>
    <s v="Estação Hip Hop"/>
    <s v="Performing Arts"/>
    <s v="Dança"/>
    <x v="3"/>
    <x v="15"/>
    <n v="0"/>
    <x v="1"/>
    <s v="DistritoFederal"/>
    <n v="0"/>
    <n v="100000"/>
    <n v="1.4943255243453308"/>
    <n v="149432.55243453308"/>
  </r>
  <r>
    <s v="National Fund for Culture"/>
    <n v="106707"/>
    <s v="Estruturação do Espaço Cultural Teatro Atheneu no Estado de Sergipe"/>
    <s v="Integrated Arts"/>
    <s v="Artes Integradas"/>
    <x v="1"/>
    <x v="15"/>
    <n v="0"/>
    <x v="7"/>
    <s v="Sergipe"/>
    <n v="0"/>
    <n v="1442458.2"/>
    <n v="1.4943255243453308"/>
    <n v="2155502.106061222"/>
  </r>
  <r>
    <s v="National Fund for Culture"/>
    <n v="104292"/>
    <s v="Etapa de Encerramento do Circuito de Concursos de Quadrilhas Juninas do DF e Entorno"/>
    <s v="Integrated Arts"/>
    <s v="Artes Integradas"/>
    <x v="1"/>
    <x v="15"/>
    <n v="0"/>
    <x v="1"/>
    <s v="DistritoFederal"/>
    <n v="0"/>
    <n v="175000"/>
    <n v="1.4943255243453308"/>
    <n v="261506.9667604329"/>
  </r>
  <r>
    <s v="National Fund for Culture"/>
    <n v="106695"/>
    <s v="Etapa II Projeto de Realização do Filme O Caminho das Gaivotas e Formação da Area de Animação Brasil Cuba"/>
    <s v="Audiovisual"/>
    <s v="Videofonográfica"/>
    <x v="0"/>
    <x v="15"/>
    <n v="0"/>
    <x v="1"/>
    <s v="DistritoFederal"/>
    <n v="0"/>
    <n v="1212950"/>
    <n v="1.4943255243453308"/>
    <n v="1812542.1447546689"/>
  </r>
  <r>
    <s v="National Fund for Culture"/>
    <n v="1012040"/>
    <s v="Etapa III Projeto de Realização do Filme &quot;O caminho das Gaivotas&quot; e Formação na Área de Animação Brasil Cuba."/>
    <s v="Audiovisual"/>
    <s v="Produção Cinematográfica"/>
    <x v="2"/>
    <x v="15"/>
    <n v="0"/>
    <x v="22"/>
    <s v="SantaCatarina"/>
    <n v="0"/>
    <n v="456200"/>
    <n v="1.4943255243453308"/>
    <n v="681711.30420633988"/>
  </r>
  <r>
    <s v="National Fund for Culture"/>
    <n v="105876"/>
    <s v="Exposição do Artista Rodrigo Braga"/>
    <s v="Integrated Arts"/>
    <s v="Artes Integradas"/>
    <x v="1"/>
    <x v="15"/>
    <n v="0"/>
    <x v="23"/>
    <s v="Rondônia"/>
    <n v="0"/>
    <n v="372580"/>
    <n v="1.4943255243453308"/>
    <n v="556755.80386058334"/>
  </r>
  <r>
    <s v="National Fund for Culture"/>
    <n v="108882"/>
    <s v="Exposição na Cinelândia e Coleção Darcy no Bolso"/>
    <s v="Integrated Arts"/>
    <s v="Artes Integradas"/>
    <x v="1"/>
    <x v="15"/>
    <n v="0"/>
    <x v="5"/>
    <s v="RiodeJaneiro"/>
    <n v="0"/>
    <n v="332260"/>
    <n v="1.4943255243453308"/>
    <n v="496504.59871897963"/>
  </r>
  <r>
    <s v="National Fund for Culture"/>
    <n v="108877"/>
    <s v="Exposição Permanente no Memorial Darcy Ribeiro"/>
    <s v="Integrated Arts"/>
    <s v="Artes Integradas"/>
    <x v="1"/>
    <x v="15"/>
    <n v="0"/>
    <x v="5"/>
    <s v="RiodeJaneiro"/>
    <n v="0"/>
    <n v="515350"/>
    <n v="1.4943255243453308"/>
    <n v="770100.65897136624"/>
  </r>
  <r>
    <s v="National Fund for Culture"/>
    <n v="103185"/>
    <s v="Exposição Tony Minister Projeto Impressionista"/>
    <s v="Integrated Arts"/>
    <s v="Artes Integradas"/>
    <x v="1"/>
    <x v="15"/>
    <n v="0"/>
    <x v="3"/>
    <s v="MinasGerais"/>
    <n v="0"/>
    <n v="300000"/>
    <n v="1.4943255243453308"/>
    <n v="448297.65730359923"/>
  </r>
  <r>
    <s v="National Fund for Culture"/>
    <n v="103279"/>
    <s v="Exposição Tony Minister Projeto Picasso"/>
    <s v="Integrated Arts"/>
    <s v="Artes Integradas"/>
    <x v="1"/>
    <x v="15"/>
    <n v="0"/>
    <x v="3"/>
    <s v="MinasGerais"/>
    <n v="0"/>
    <n v="300000"/>
    <n v="1.4943255243453308"/>
    <n v="448297.65730359923"/>
  </r>
  <r>
    <s v="National Fund for Culture"/>
    <n v="100865"/>
    <s v="Exposições de obras de Tony Minister"/>
    <s v="Visual Arts"/>
    <s v="Exposição Itinerante"/>
    <x v="0"/>
    <x v="15"/>
    <n v="0"/>
    <x v="21"/>
    <s v="Bahia"/>
    <n v="0"/>
    <n v="91950"/>
    <n v="1.4943255243453308"/>
    <n v="137403.23196355317"/>
  </r>
  <r>
    <s v="National Fund for Culture"/>
    <n v="104894"/>
    <s v="Exposições do MAM "/>
    <s v="Visual Arts"/>
    <s v="Exposição Itinerante"/>
    <x v="0"/>
    <x v="15"/>
    <n v="0"/>
    <x v="12"/>
    <s v="SãoPaulo"/>
    <n v="0"/>
    <n v="1376247.2"/>
    <n v="1.4943255243453308"/>
    <n v="2056561.3187687933"/>
  </r>
  <r>
    <s v="National Fund for Culture"/>
    <n v="103190"/>
    <s v="Feira de Cultura e Arte de Ceilândia Edição Taguatinga"/>
    <s v="Integrated Arts"/>
    <s v="Artes Integradas"/>
    <x v="1"/>
    <x v="15"/>
    <n v="0"/>
    <x v="1"/>
    <s v="DistritoFederal"/>
    <n v="0"/>
    <n v="240500"/>
    <n v="1.4943255243453308"/>
    <n v="359385.28860505205"/>
  </r>
  <r>
    <s v="National Fund for Culture"/>
    <n v="103183"/>
    <s v="Feira de desenvolvimento de arte e cultura de Ceilandia"/>
    <s v="Music"/>
    <s v="Áreas Integradas"/>
    <x v="0"/>
    <x v="15"/>
    <n v="0"/>
    <x v="1"/>
    <s v="DistritoFederal"/>
    <n v="0"/>
    <n v="310000"/>
    <n v="1.4943255243453308"/>
    <n v="463240.91254705255"/>
  </r>
  <r>
    <s v="National Fund for Culture"/>
    <n v="1010412"/>
    <s v="Feiras de Música do Brasil: Circuito de Cultura - Mercado Cultural da Bahia"/>
    <s v="Integrated Arts"/>
    <s v="Artes Integradas"/>
    <x v="1"/>
    <x v="15"/>
    <n v="0"/>
    <x v="21"/>
    <s v="Bahia"/>
    <n v="0"/>
    <n v="550000"/>
    <n v="1.4943255243453308"/>
    <n v="821879.03838993201"/>
  </r>
  <r>
    <s v="National Fund for Culture"/>
    <n v="102370"/>
    <s v="FEMINA - Festival Internacional de Cinema Feminino"/>
    <s v="Audiovisual"/>
    <s v="Videofonográfica"/>
    <x v="0"/>
    <x v="15"/>
    <n v="0"/>
    <x v="5"/>
    <s v="RiodeJaneiro"/>
    <n v="0"/>
    <n v="50000"/>
    <n v="1.4943255243453308"/>
    <n v="74716.276217266539"/>
  </r>
  <r>
    <s v="National Fund for Culture"/>
    <n v="103586"/>
    <s v="Festa da Tribo"/>
    <s v="Integrated Arts"/>
    <s v="Artes Integradas"/>
    <x v="1"/>
    <x v="15"/>
    <n v="0"/>
    <x v="1"/>
    <s v="DistritoFederal"/>
    <n v="0"/>
    <n v="92677.46"/>
    <n v="1.4943255243453308"/>
    <n v="138490.29400949343"/>
  </r>
  <r>
    <s v="National Fund for Culture"/>
    <n v="103742"/>
    <s v="Festa Nordestina de Jaguariúna"/>
    <s v="Integrated Arts"/>
    <s v="Artes Integradas"/>
    <x v="1"/>
    <x v="15"/>
    <n v="0"/>
    <x v="12"/>
    <s v="SãoPaulo"/>
    <n v="0"/>
    <n v="200000"/>
    <n v="1.4943255243453308"/>
    <n v="298865.10486906616"/>
  </r>
  <r>
    <s v="National Fund for Culture"/>
    <n v="106039"/>
    <s v="Festejo de São Raimundo"/>
    <s v="Integrated Arts"/>
    <s v="Artes Integradas"/>
    <x v="1"/>
    <x v="15"/>
    <n v="0"/>
    <x v="17"/>
    <s v="Maranhão"/>
    <n v="0"/>
    <n v="83545"/>
    <n v="1.4943255243453308"/>
    <n v="124843.42593143067"/>
  </r>
  <r>
    <s v="National Fund for Culture"/>
    <n v="106314"/>
    <s v="Festiva Canavial."/>
    <s v="Integrated Arts"/>
    <s v="Artes Integradas"/>
    <x v="1"/>
    <x v="15"/>
    <n v="0"/>
    <x v="4"/>
    <s v="Pernambuco"/>
    <n v="0"/>
    <n v="160000"/>
    <n v="1.4943255243453308"/>
    <n v="239092.08389525293"/>
  </r>
  <r>
    <s v="National Fund for Culture"/>
    <n v="100928"/>
    <s v="Festival Canoas Jazz do Mercosul"/>
    <s v="Integrated Arts"/>
    <s v="Artes Integradas"/>
    <x v="1"/>
    <x v="15"/>
    <n v="0"/>
    <x v="0"/>
    <s v="RioGrandedoSul"/>
    <n v="0"/>
    <n v="583457.19999999995"/>
    <n v="1.4943255243453308"/>
    <n v="871874.98632305849"/>
  </r>
  <r>
    <s v="National Fund for Culture"/>
    <n v="104078"/>
    <s v="FESTIVAL CANTO SEM FRONTEIRA NA CIDADE DE BAGÉ/RS"/>
    <s v="Integrated Arts"/>
    <s v="Artes Integradas"/>
    <x v="1"/>
    <x v="15"/>
    <n v="0"/>
    <x v="0"/>
    <s v="RioGrandedoSul"/>
    <n v="0"/>
    <n v="100080"/>
    <n v="1.4943255243453308"/>
    <n v="149552.09847648072"/>
  </r>
  <r>
    <s v="National Fund for Culture"/>
    <n v="1010827"/>
    <s v="Festival da Brasilidade (Mostra de Teatro de Rua)"/>
    <s v="Integrated Arts"/>
    <s v="Artes Integradas"/>
    <x v="1"/>
    <x v="15"/>
    <n v="0"/>
    <x v="3"/>
    <s v="MinasGerais"/>
    <n v="0"/>
    <n v="750000"/>
    <n v="1.4943255243453308"/>
    <n v="1120744.1432589982"/>
  </r>
  <r>
    <s v="National Fund for Culture"/>
    <n v="102522"/>
    <s v="Festival de Arte Efêmera"/>
    <s v="Integrated Arts"/>
    <s v="Artes Integradas"/>
    <x v="1"/>
    <x v="15"/>
    <n v="0"/>
    <x v="1"/>
    <s v="DistritoFederal"/>
    <n v="0"/>
    <n v="300000"/>
    <n v="1.4943255243453308"/>
    <n v="448297.65730359923"/>
  </r>
  <r>
    <s v="National Fund for Culture"/>
    <n v="104701"/>
    <s v="Festival de Cinema e Vídeo de Cuiabá  (17a)"/>
    <s v="Audiovisual"/>
    <s v="Produção Cinematográfica"/>
    <x v="2"/>
    <x v="15"/>
    <n v="0"/>
    <x v="18"/>
    <s v="MatoGrosso"/>
    <n v="0"/>
    <n v="100000"/>
    <n v="1.4943255243453308"/>
    <n v="149432.55243453308"/>
  </r>
  <r>
    <s v="National Fund for Culture"/>
    <n v="104394"/>
    <s v="Festival de Cinema, Vídeo e Televisão de Natal"/>
    <s v="Audiovisual"/>
    <s v="Videofonográfica"/>
    <x v="0"/>
    <x v="15"/>
    <n v="0"/>
    <x v="19"/>
    <s v="RioGrandedoNorte"/>
    <n v="0"/>
    <n v="120000"/>
    <n v="1.4943255243453308"/>
    <n v="179319.0629214397"/>
  </r>
  <r>
    <s v="National Fund for Culture"/>
    <n v="103596"/>
    <s v="Festival de Forró e Quadrilha do Guará"/>
    <s v="Music"/>
    <s v="Música Popular"/>
    <x v="4"/>
    <x v="15"/>
    <n v="0"/>
    <x v="1"/>
    <s v="DistritoFederal"/>
    <n v="0"/>
    <n v="80000"/>
    <n v="1.4943255243453308"/>
    <n v="119546.04194762647"/>
  </r>
  <r>
    <s v="National Fund for Culture"/>
    <n v="1011117"/>
    <s v="Festival de Jazz de Capão - Chapada Diamantina - 2ª Edição"/>
    <s v="Integrated Arts"/>
    <s v="Artes Integradas"/>
    <x v="1"/>
    <x v="15"/>
    <n v="0"/>
    <x v="21"/>
    <s v="Bahia"/>
    <n v="0"/>
    <n v="350000"/>
    <n v="1.4943255243453308"/>
    <n v="523013.9335208658"/>
  </r>
  <r>
    <s v="National Fund for Culture"/>
    <n v="100936"/>
    <s v="Festival de Jazz do Capão - Chapada Diamantina"/>
    <s v="Integrated Arts"/>
    <s v="Artes Integradas"/>
    <x v="1"/>
    <x v="15"/>
    <n v="0"/>
    <x v="12"/>
    <s v="SãoPaulo"/>
    <n v="0"/>
    <n v="50000"/>
    <n v="1.4943255243453308"/>
    <n v="74716.276217266539"/>
  </r>
  <r>
    <s v="National Fund for Culture"/>
    <n v="107780"/>
    <s v="Festival de Música Popular de Santa Maria - DF"/>
    <s v="Integrated Arts"/>
    <s v="Artes Integradas"/>
    <x v="1"/>
    <x v="15"/>
    <n v="0"/>
    <x v="1"/>
    <s v="DistritoFederal"/>
    <n v="0"/>
    <n v="170100"/>
    <n v="1.4943255243453308"/>
    <n v="254184.77169114078"/>
  </r>
  <r>
    <s v="National Fund for Culture"/>
    <n v="103659"/>
    <s v="Festival de Música Regional de Taruma"/>
    <s v="Integrated Arts"/>
    <s v="Artes Integradas"/>
    <x v="1"/>
    <x v="15"/>
    <n v="0"/>
    <x v="12"/>
    <s v="SãoPaulo"/>
    <n v="0"/>
    <n v="150000"/>
    <n v="1.4943255243453308"/>
    <n v="224148.82865179962"/>
  </r>
  <r>
    <s v="National Fund for Culture"/>
    <n v="103944"/>
    <s v="Festival de Música Sertaneja e Popular de Guzolândia"/>
    <s v="Music"/>
    <s v="Música Popular"/>
    <x v="4"/>
    <x v="15"/>
    <n v="0"/>
    <x v="12"/>
    <s v="SãoPaulo"/>
    <n v="0"/>
    <n v="150000"/>
    <n v="1.4943255243453308"/>
    <n v="224148.82865179962"/>
  </r>
  <r>
    <s v="National Fund for Culture"/>
    <n v="104079"/>
    <s v="FESTIVAL DE TROVA E MÚSICA REGIONALISTA NA CIDADE BAGÉ/RS"/>
    <s v="Integrated Arts"/>
    <s v="Artes Integradas"/>
    <x v="1"/>
    <x v="15"/>
    <n v="0"/>
    <x v="0"/>
    <s v="RioGrandedoSul"/>
    <n v="0"/>
    <n v="121808"/>
    <n v="1.4943255243453308"/>
    <n v="182020.80346945606"/>
  </r>
  <r>
    <s v="National Fund for Culture"/>
    <n v="104064"/>
    <s v="FESTIVAL DO JERRA DA CANÇÃO  NATIVA NA CIDADE  DE SANTA VITÓRIA DO PALMAR/RS"/>
    <s v="Integrated Arts"/>
    <s v="Artes Integradas"/>
    <x v="1"/>
    <x v="15"/>
    <n v="0"/>
    <x v="0"/>
    <s v="RioGrandedoSul"/>
    <n v="0"/>
    <n v="94600"/>
    <n v="1.4943255243453308"/>
    <n v="141363.19460306829"/>
  </r>
  <r>
    <s v="National Fund for Culture"/>
    <n v="102888"/>
    <s v="Festival Dulcina de Cenas Curta"/>
    <s v="Integrated Arts"/>
    <s v="Artes Integradas"/>
    <x v="1"/>
    <x v="15"/>
    <n v="0"/>
    <x v="1"/>
    <s v="DistritoFederal"/>
    <n v="0"/>
    <n v="300000"/>
    <n v="1.4943255243453308"/>
    <n v="448297.65730359923"/>
  </r>
  <r>
    <s v="National Fund for Culture"/>
    <n v="104069"/>
    <s v="FESTIVAL ESTAÇÃO DAS CANOAS NA CIDADE DE CANOAS/RS"/>
    <s v="Integrated Arts"/>
    <s v="Artes Integradas"/>
    <x v="1"/>
    <x v="15"/>
    <n v="0"/>
    <x v="0"/>
    <s v="RioGrandedoSul"/>
    <n v="0"/>
    <n v="130000"/>
    <n v="1.4943255243453308"/>
    <n v="194262.31816489302"/>
  </r>
  <r>
    <s v="National Fund for Culture"/>
    <n v="104073"/>
    <s v="FESTIVAL GRITO DO NATIVISMO GAÚCHO NA CIDADE DE JAGUARI/RS"/>
    <s v="Integrated Arts"/>
    <s v="Artes Integradas"/>
    <x v="1"/>
    <x v="15"/>
    <n v="0"/>
    <x v="0"/>
    <s v="RioGrandedoSul"/>
    <n v="0"/>
    <n v="116432"/>
    <n v="1.4943255243453308"/>
    <n v="173987.30945057556"/>
  </r>
  <r>
    <s v="National Fund for Culture"/>
    <n v="102244"/>
    <s v="Festival Ibero Americano de Cinema - 20° Cine Ceará. "/>
    <s v="Audiovisual"/>
    <s v="Videofonográfica"/>
    <x v="0"/>
    <x v="15"/>
    <n v="0"/>
    <x v="6"/>
    <s v="Ceará"/>
    <n v="0"/>
    <n v="100000"/>
    <n v="1.4943255243453308"/>
    <n v="149432.55243453308"/>
  </r>
  <r>
    <s v="National Fund for Culture"/>
    <n v="104691"/>
    <s v="Festival Internacional de Bonecos"/>
    <s v="Performing Arts"/>
    <s v="Teatro"/>
    <x v="0"/>
    <x v="15"/>
    <n v="0"/>
    <x v="1"/>
    <s v="DistritoFederal"/>
    <n v="0"/>
    <n v="300000"/>
    <n v="1.4943255243453308"/>
    <n v="448297.65730359923"/>
  </r>
  <r>
    <s v="National Fund for Culture"/>
    <n v="102518"/>
    <s v="Festival Internacional de Filmes Curtíssimos"/>
    <s v="Audiovisual"/>
    <s v="Videofonográfica"/>
    <x v="0"/>
    <x v="15"/>
    <n v="0"/>
    <x v="1"/>
    <s v="DistritoFederal"/>
    <n v="0"/>
    <n v="50000"/>
    <n v="1.4943255243453308"/>
    <n v="74716.276217266539"/>
  </r>
  <r>
    <s v="National Fund for Culture"/>
    <n v="102520"/>
    <s v="Festival Internacional de Televisão - 2010"/>
    <s v="Audiovisual"/>
    <s v="Videofonográfica"/>
    <x v="0"/>
    <x v="15"/>
    <n v="0"/>
    <x v="5"/>
    <s v="RiodeJaneiro"/>
    <n v="0"/>
    <n v="75000"/>
    <n v="1.4943255243453308"/>
    <n v="112074.41432589981"/>
  </r>
  <r>
    <s v="National Fund for Culture"/>
    <n v="104081"/>
    <s v="FESTIVAL LAÇADOR DO CANTO NATIVO NA CIDADE DE PORTO ALEGRE/RS"/>
    <s v="Integrated Arts"/>
    <s v="Artes Integradas"/>
    <x v="1"/>
    <x v="15"/>
    <n v="0"/>
    <x v="0"/>
    <s v="RioGrandedoSul"/>
    <n v="0"/>
    <n v="116520"/>
    <n v="1.4943255243453308"/>
    <n v="174118.81009671796"/>
  </r>
  <r>
    <s v="National Fund for Culture"/>
    <n v="103961"/>
    <s v="Festival latino americano de cinema e vídeo ambiental - FEST CINEAMAZONIA 2010"/>
    <s v="Integrated Arts"/>
    <s v="Artes Integradas"/>
    <x v="1"/>
    <x v="15"/>
    <n v="0"/>
    <x v="23"/>
    <s v="Rondônia"/>
    <n v="0"/>
    <n v="200000"/>
    <n v="1.4943255243453308"/>
    <n v="298865.10486906616"/>
  </r>
  <r>
    <s v="National Fund for Culture"/>
    <n v="106192"/>
    <s v="Festival Lixo e Cidadania - 9ª Edição"/>
    <s v="Integrated Arts"/>
    <s v="Artes Integradas"/>
    <x v="1"/>
    <x v="15"/>
    <n v="0"/>
    <x v="3"/>
    <s v="MinasGerais"/>
    <n v="0"/>
    <n v="375548"/>
    <n v="1.4943255243453308"/>
    <n v="561190.96201684035"/>
  </r>
  <r>
    <s v="National Fund for Culture"/>
    <n v="103467"/>
    <s v="Festival Nacional de Arte - XIII FENART"/>
    <s v="Integrated Arts"/>
    <s v="Artes Integradas"/>
    <x v="1"/>
    <x v="15"/>
    <n v="0"/>
    <x v="8"/>
    <s v="Paraíba"/>
    <n v="0"/>
    <n v="352576"/>
    <n v="1.4943255243453308"/>
    <n v="526863.31607157935"/>
  </r>
  <r>
    <s v="National Fund for Culture"/>
    <n v="103789"/>
    <s v="Festival Nossa Arte"/>
    <s v="Integrated Arts"/>
    <s v="Artes Integradas"/>
    <x v="1"/>
    <x v="15"/>
    <n v="0"/>
    <x v="9"/>
    <s v="Paraná"/>
    <n v="0"/>
    <n v="150000"/>
    <n v="1.4943255243453308"/>
    <n v="224148.82865179962"/>
  </r>
  <r>
    <s v="National Fund for Culture"/>
    <n v="101725"/>
    <s v="Festival República Blues - 1ª Etapa"/>
    <s v="Integrated Arts"/>
    <s v="Artes Integradas"/>
    <x v="1"/>
    <x v="15"/>
    <n v="0"/>
    <x v="1"/>
    <s v="DistritoFederal"/>
    <n v="0"/>
    <n v="50000"/>
    <n v="1.4943255243453308"/>
    <n v="74716.276217266539"/>
  </r>
  <r>
    <s v="National Fund for Culture"/>
    <n v="101822"/>
    <s v="Festival República Blues - 2ª Etapa"/>
    <s v="Music"/>
    <s v="Música Popular"/>
    <x v="4"/>
    <x v="15"/>
    <n v="0"/>
    <x v="1"/>
    <s v="DistritoFederal"/>
    <n v="0"/>
    <n v="150000"/>
    <n v="1.4943255243453308"/>
    <n v="224148.82865179962"/>
  </r>
  <r>
    <s v="National Fund for Culture"/>
    <n v="105167"/>
    <s v="Festival Rolla Pedra Música de Brasilia"/>
    <s v="Music"/>
    <s v="Música Popular"/>
    <x v="4"/>
    <x v="15"/>
    <n v="0"/>
    <x v="1"/>
    <s v="DistritoFederal"/>
    <n v="0"/>
    <n v="272430"/>
    <n v="1.4943255243453308"/>
    <n v="407099.10259739845"/>
  </r>
  <r>
    <s v="National Fund for Culture"/>
    <n v="104062"/>
    <s v="FESTIVAL SERRA CAMPO E CANTIGA NA CIDADE DE VERANÓPOLIS/RS"/>
    <s v="Integrated Arts"/>
    <s v="Artes Integradas"/>
    <x v="1"/>
    <x v="15"/>
    <n v="0"/>
    <x v="0"/>
    <s v="RioGrandedoSul"/>
    <n v="0"/>
    <n v="125000"/>
    <n v="1.4943255243453308"/>
    <n v="186790.69054316636"/>
  </r>
  <r>
    <s v="National Fund for Culture"/>
    <n v="107059"/>
    <s v="Festival Universo Pop"/>
    <s v="Integrated Arts"/>
    <s v="Artes Integradas"/>
    <x v="1"/>
    <x v="15"/>
    <n v="0"/>
    <x v="0"/>
    <s v="RioGrandedoSul"/>
    <n v="0"/>
    <n v="219888"/>
    <n v="1.4943255243453308"/>
    <n v="328584.25089724612"/>
  </r>
  <r>
    <s v="National Fund for Culture"/>
    <n v="107240"/>
    <s v="Film Business School Latin América (FBS LA)"/>
    <s v="Audiovisual"/>
    <s v="Formação/Pesquisa e informação"/>
    <x v="1"/>
    <x v="15"/>
    <n v="0"/>
    <x v="5"/>
    <s v="RiodeJaneiro"/>
    <n v="0"/>
    <n v="75000"/>
    <n v="1.4943255243453308"/>
    <n v="112074.41432589981"/>
  </r>
  <r>
    <s v="National Fund for Culture"/>
    <n v="107017"/>
    <s v="Filme Maracatu Atômico  Kaosnavial"/>
    <s v="Audiovisual"/>
    <s v="Produção Cinematográfica"/>
    <x v="2"/>
    <x v="15"/>
    <n v="0"/>
    <x v="4"/>
    <s v="Pernambuco"/>
    <n v="0"/>
    <n v="120000"/>
    <n v="1.4943255243453308"/>
    <n v="179319.0629214397"/>
  </r>
  <r>
    <s v="National Fund for Culture"/>
    <n v="1012621"/>
    <s v="Folguedos do Coco ao Mamulengo."/>
    <s v="Integrated Arts"/>
    <s v="Artes Integradas"/>
    <x v="1"/>
    <x v="15"/>
    <n v="0"/>
    <x v="1"/>
    <s v="DistritoFederal"/>
    <n v="0"/>
    <n v="120000"/>
    <n v="1.4943255243453308"/>
    <n v="179319.0629214397"/>
  </r>
  <r>
    <s v="National Fund for Culture"/>
    <n v="102049"/>
    <s v="Fomento de atividades culturais (espetáculos teatrais e shows musicais)"/>
    <s v="Integrated Arts"/>
    <s v="Artes Integradas"/>
    <x v="1"/>
    <x v="15"/>
    <n v="0"/>
    <x v="1"/>
    <s v="DistritoFederal"/>
    <n v="0"/>
    <n v="47000"/>
    <n v="1.4943255243453308"/>
    <n v="70233.299644230545"/>
  </r>
  <r>
    <s v="National Fund for Culture"/>
    <n v="102627"/>
    <s v="Forregge, edição 2010"/>
    <s v="Music"/>
    <s v="Áreas Integradas"/>
    <x v="0"/>
    <x v="15"/>
    <n v="0"/>
    <x v="1"/>
    <s v="DistritoFederal"/>
    <n v="0"/>
    <n v="47700"/>
    <n v="1.4943255243453308"/>
    <n v="71279.327511272277"/>
  </r>
  <r>
    <s v="National Fund for Culture"/>
    <n v="108668"/>
    <s v="Forró-Bodó 2ª Edição - Elza Soares Canta Luiz Gonzaga"/>
    <s v="Music"/>
    <s v="Música Popular"/>
    <x v="4"/>
    <x v="15"/>
    <n v="0"/>
    <x v="1"/>
    <s v="DistritoFederal"/>
    <n v="0"/>
    <n v="544000"/>
    <n v="1.4943255243453308"/>
    <n v="812913.08524386003"/>
  </r>
  <r>
    <s v="National Fund for Culture"/>
    <n v="101799"/>
    <s v="Forrolândia 2010"/>
    <s v="Integrated Arts"/>
    <s v="Artes Integradas"/>
    <x v="1"/>
    <x v="15"/>
    <n v="0"/>
    <x v="1"/>
    <s v="DistritoFederal"/>
    <n v="0"/>
    <n v="163784"/>
    <n v="1.4943255243453308"/>
    <n v="244746.61167937567"/>
  </r>
  <r>
    <s v="National Fund for Culture"/>
    <n v="101068"/>
    <s v="Fórum audiovisual Mercosul"/>
    <s v="Audiovisual"/>
    <s v="Videofonográfica"/>
    <x v="0"/>
    <x v="15"/>
    <n v="0"/>
    <x v="22"/>
    <s v="SantaCatarina"/>
    <n v="0"/>
    <n v="50000"/>
    <n v="1.4943255243453308"/>
    <n v="74716.276217266539"/>
  </r>
  <r>
    <s v="National Fund for Culture"/>
    <n v="102281"/>
    <s v="Fórum entre Fronteiras"/>
    <s v="Audiovisual"/>
    <s v="Videofonográfica"/>
    <x v="0"/>
    <x v="15"/>
    <n v="0"/>
    <x v="0"/>
    <s v="RioGrandedoSul"/>
    <n v="0"/>
    <n v="50000"/>
    <n v="1.4943255243453308"/>
    <n v="74716.276217266539"/>
  </r>
  <r>
    <s v="National Fund for Culture"/>
    <n v="104646"/>
    <s v="Forumdoc.bh.2010 - 14º Festival do Filme Documentário e Etnográfico de Belo Horizonte. "/>
    <s v="Audiovisual"/>
    <s v="Videofonográfica"/>
    <x v="0"/>
    <x v="15"/>
    <n v="0"/>
    <x v="3"/>
    <s v="MinasGerais"/>
    <n v="0"/>
    <n v="100000"/>
    <n v="1.4943255243453308"/>
    <n v="149432.55243453308"/>
  </r>
  <r>
    <s v="National Fund for Culture"/>
    <n v="106204"/>
    <s v="Gestão e Desenvolvimento Institucional da Rede Cultural Quilombaque"/>
    <s v="Integrated Arts"/>
    <s v="Artes Integradas"/>
    <x v="1"/>
    <x v="15"/>
    <n v="0"/>
    <x v="12"/>
    <s v="SãoPaulo"/>
    <n v="0"/>
    <n v="169772"/>
    <n v="1.4943255243453308"/>
    <n v="253694.6329191555"/>
  </r>
  <r>
    <s v="National Fund for Culture"/>
    <n v="1010514"/>
    <s v="Goiamum Audiovisual 2010"/>
    <s v="Audiovisual"/>
    <s v="Videofonográfica"/>
    <x v="0"/>
    <x v="15"/>
    <n v="0"/>
    <x v="19"/>
    <s v="RioGrandedoNorte"/>
    <n v="0"/>
    <n v="50000"/>
    <n v="1.4943255243453308"/>
    <n v="74716.276217266539"/>
  </r>
  <r>
    <s v="National Fund for Culture"/>
    <n v="101825"/>
    <s v="Grupo Aruanda Circula em BH - Espetáculos Comemoração 50 anos"/>
    <s v="Integrated Arts"/>
    <s v="Artes Integradas"/>
    <x v="1"/>
    <x v="15"/>
    <n v="0"/>
    <x v="3"/>
    <s v="MinasGerais"/>
    <n v="0"/>
    <n v="89258"/>
    <n v="1.4943255243453308"/>
    <n v="133380.50765201554"/>
  </r>
  <r>
    <s v="National Fund for Culture"/>
    <n v="105880"/>
    <s v="Guia Cultural  Satelite 061 Edição IV"/>
    <s v="Integrated Arts"/>
    <s v="Artes Integradas"/>
    <x v="1"/>
    <x v="15"/>
    <n v="0"/>
    <x v="1"/>
    <s v="DistritoFederal"/>
    <n v="0"/>
    <n v="150000"/>
    <n v="1.4943255243453308"/>
    <n v="224148.82865179962"/>
  </r>
  <r>
    <s v="National Fund for Culture"/>
    <n v="108674"/>
    <s v="Hélio Oiticica Mundo Museu - Itinerância da Exposição"/>
    <s v="Visual Arts"/>
    <s v="Exposição Itinerante"/>
    <x v="0"/>
    <x v="15"/>
    <n v="0"/>
    <x v="5"/>
    <s v="RiodeJaneiro"/>
    <n v="0"/>
    <n v="1355094.4"/>
    <n v="1.4943255243453308"/>
    <n v="2024952.1498174213"/>
  </r>
  <r>
    <s v="National Fund for Culture"/>
    <n v="104297"/>
    <s v="HÉLIO OITICICA: RESTAURO DA OBRA "/>
    <s v="Integrated Arts"/>
    <s v="Restauração/Bolsas"/>
    <x v="0"/>
    <x v="15"/>
    <n v="0"/>
    <x v="5"/>
    <s v="RiodeJaneiro"/>
    <n v="0"/>
    <n v="670360"/>
    <n v="1.4943255243453308"/>
    <n v="1001736.058500136"/>
  </r>
  <r>
    <s v="National Fund for Culture"/>
    <n v="102736"/>
    <s v="Hip Hop Pró Ativo"/>
    <s v="Integrated Arts"/>
    <s v="Artes Integradas"/>
    <x v="1"/>
    <x v="15"/>
    <n v="0"/>
    <x v="1"/>
    <s v="DistritoFederal"/>
    <n v="0"/>
    <n v="150000"/>
    <n v="1.4943255243453308"/>
    <n v="224148.82865179962"/>
  </r>
  <r>
    <s v="National Fund for Culture"/>
    <n v="103177"/>
    <s v="Hip Hop pro ativo festival"/>
    <s v="Integrated Arts"/>
    <s v="Artes Integradas"/>
    <x v="1"/>
    <x v="15"/>
    <n v="0"/>
    <x v="1"/>
    <s v="DistritoFederal"/>
    <n v="0"/>
    <n v="80000"/>
    <n v="1.4943255243453308"/>
    <n v="119546.04194762647"/>
  </r>
  <r>
    <s v="National Fund for Culture"/>
    <n v="104359"/>
    <s v="HIP-HOP DESCOBRINDO NOVOS TALENTOS"/>
    <s v="Music"/>
    <s v="Música Popular"/>
    <x v="4"/>
    <x v="15"/>
    <n v="0"/>
    <x v="13"/>
    <s v="Amapá"/>
    <n v="0"/>
    <n v="200000"/>
    <n v="1.4943255243453308"/>
    <n v="298865.10486906616"/>
  </r>
  <r>
    <s v="National Fund for Culture"/>
    <n v="106221"/>
    <s v="I Encontro com as culturas Identitárias/BA"/>
    <s v="Integrated Arts"/>
    <s v="Artes Integradas"/>
    <x v="1"/>
    <x v="15"/>
    <n v="0"/>
    <x v="21"/>
    <s v="Bahia"/>
    <n v="0"/>
    <n v="757262.4"/>
    <n v="1.4943255243453308"/>
    <n v="1131596.5329470036"/>
  </r>
  <r>
    <s v="National Fund for Culture"/>
    <n v="104450"/>
    <s v="I FESTIVAL CARIRI MOSTRA ARTES DO POVO E I SENÁRIO CARIRI PARAIBANO."/>
    <s v="Integrated Arts"/>
    <s v="Artes Integradas"/>
    <x v="1"/>
    <x v="15"/>
    <n v="0"/>
    <x v="8"/>
    <s v="Paraíba"/>
    <n v="0"/>
    <n v="53472.160000000003"/>
    <n v="1.4943255243453308"/>
    <n v="79904.813529877429"/>
  </r>
  <r>
    <s v="National Fund for Culture"/>
    <n v="104731"/>
    <s v="I FESTIVAL CULTURAL DO CORREDOR PANO - ENCONTRO DAS 13  ETNIAS DO TRONCO LINGUISTICO PANO"/>
    <s v="Integrated Arts"/>
    <s v="Artes Integradas"/>
    <x v="1"/>
    <x v="15"/>
    <n v="0"/>
    <x v="25"/>
    <s v="Acre"/>
    <n v="0"/>
    <n v="186463"/>
    <n v="1.4943255243453308"/>
    <n v="278636.42024600343"/>
  </r>
  <r>
    <s v="National Fund for Culture"/>
    <n v="1012343"/>
    <s v="I Jornada Audiovisual Gaúcho (Ex: Verão de Cinema) "/>
    <s v="Audiovisual"/>
    <s v="Difusão"/>
    <x v="5"/>
    <x v="15"/>
    <n v="0"/>
    <x v="0"/>
    <s v="RioGrandedoSul"/>
    <n v="0"/>
    <n v="150000"/>
    <n v="1.4943255243453308"/>
    <n v="224148.82865179962"/>
  </r>
  <r>
    <s v="National Fund for Culture"/>
    <n v="102079"/>
    <s v="II Auto de Natal Popular (espetáculo e oficinas de teatro)"/>
    <s v="Integrated Arts"/>
    <s v="Artes Integradas"/>
    <x v="1"/>
    <x v="15"/>
    <n v="0"/>
    <x v="1"/>
    <s v="DistritoFederal"/>
    <n v="0"/>
    <n v="71035"/>
    <n v="1.4943255243453308"/>
    <n v="106149.41362187058"/>
  </r>
  <r>
    <s v="National Fund for Culture"/>
    <n v="1010401"/>
    <s v="II Festival Internacional da Sanfona"/>
    <s v="Integrated Arts"/>
    <s v="Artes Integradas"/>
    <x v="1"/>
    <x v="15"/>
    <n v="0"/>
    <x v="21"/>
    <s v="Bahia"/>
    <n v="0"/>
    <n v="777801.41"/>
    <n v="1.4943255243453308"/>
    <n v="1162288.4998347878"/>
  </r>
  <r>
    <s v="National Fund for Culture"/>
    <n v="106926"/>
    <s v="III DOCLAT XXI - 1ª Etapa"/>
    <s v="Audiovisual"/>
    <s v="Produção Cinematográfica"/>
    <x v="2"/>
    <x v="15"/>
    <n v="0"/>
    <x v="12"/>
    <s v="SãoPaulo"/>
    <n v="0"/>
    <n v="300000"/>
    <n v="1.4943255243453308"/>
    <n v="448297.65730359923"/>
  </r>
  <r>
    <s v="National Fund for Culture"/>
    <n v="103180"/>
    <s v="III Festival de repentistas e trovadores Patativa do Assaré"/>
    <s v="Music"/>
    <s v="Música Popular"/>
    <x v="4"/>
    <x v="15"/>
    <n v="0"/>
    <x v="6"/>
    <s v="Ceará"/>
    <n v="0"/>
    <n v="450000"/>
    <n v="1.4943255243453308"/>
    <n v="672446.48595539888"/>
  </r>
  <r>
    <s v="National Fund for Culture"/>
    <n v="108775"/>
    <s v="III Forum da ECDR - Imagens e Expressões do Brasil "/>
    <s v="Audiovisual"/>
    <s v="Videofonográfica"/>
    <x v="0"/>
    <x v="15"/>
    <n v="0"/>
    <x v="5"/>
    <s v="RiodeJaneiro"/>
    <n v="0"/>
    <n v="72749.899999999994"/>
    <n v="1.4943255243453308"/>
    <n v="108712.03246357037"/>
  </r>
  <r>
    <s v="National Fund for Culture"/>
    <n v="107352"/>
    <s v="Imagem das Américas e Mídia Digital"/>
    <s v="Audiovisual"/>
    <s v="Produção Cinematográfica"/>
    <x v="2"/>
    <x v="15"/>
    <n v="0"/>
    <x v="3"/>
    <s v="MinasGerais"/>
    <n v="0"/>
    <n v="200000"/>
    <n v="1.4943255243453308"/>
    <n v="298865.10486906616"/>
  </r>
  <r>
    <s v="National Fund for Culture"/>
    <n v="107639"/>
    <s v="Imagem dos Povos - Audiovisual das Américas e Diversidade Cultural"/>
    <s v="Audiovisual"/>
    <s v="Videofonográfica"/>
    <x v="0"/>
    <x v="15"/>
    <n v="0"/>
    <x v="3"/>
    <s v="MinasGerais"/>
    <n v="0"/>
    <n v="200000"/>
    <n v="1.4943255243453308"/>
    <n v="298865.10486906616"/>
  </r>
  <r>
    <s v="National Fund for Culture"/>
    <n v="103324"/>
    <s v="Implantação das Bibliotecas Públicas na Cidade de Diadema - SP"/>
    <s v="Integrated Arts"/>
    <s v="Artes Integradas"/>
    <x v="1"/>
    <x v="15"/>
    <n v="0"/>
    <x v="12"/>
    <s v="SãoPaulo"/>
    <n v="0"/>
    <n v="400000"/>
    <n v="1.4943255243453308"/>
    <n v="597730.20973813231"/>
  </r>
  <r>
    <s v="National Fund for Culture"/>
    <n v="103951"/>
    <s v="Implantação de equipamentos Museográficos nos &quot;Cenários&quot; do Parque Estadual de Canudos "/>
    <s v="Integrated Arts"/>
    <s v="Artes Integradas"/>
    <x v="1"/>
    <x v="15"/>
    <n v="0"/>
    <x v="21"/>
    <s v="Bahia"/>
    <n v="0"/>
    <n v="100000"/>
    <n v="1.4943255243453308"/>
    <n v="149432.55243453308"/>
  </r>
  <r>
    <s v="National Fund for Culture"/>
    <n v="93657"/>
    <s v="Implantação de Escola de Artes Circo do Cidadão"/>
    <s v="Performing Arts"/>
    <s v="Circo"/>
    <x v="3"/>
    <x v="15"/>
    <n v="0"/>
    <x v="22"/>
    <s v="SantaCatarina"/>
    <n v="0"/>
    <n v="255035"/>
    <n v="1.4943255243453308"/>
    <n v="381105.31010141142"/>
  </r>
  <r>
    <s v="National Fund for Culture"/>
    <n v="102816"/>
    <s v="Implantação de Infra-estrutura cultural do Centro de Memória da Bahia - Fase 2"/>
    <s v="Integrated Arts"/>
    <s v="Artes Integradas"/>
    <x v="1"/>
    <x v="15"/>
    <n v="0"/>
    <x v="21"/>
    <s v="Bahia"/>
    <n v="0"/>
    <n v="100000"/>
    <n v="1.4943255243453308"/>
    <n v="149432.55243453308"/>
  </r>
  <r>
    <s v="National Fund for Culture"/>
    <n v="1010400"/>
    <s v="Implantação de Uma Sala de Exibição de Filmes - Cinema"/>
    <s v="Audiovisual"/>
    <s v="Videofonográfica"/>
    <x v="0"/>
    <x v="15"/>
    <n v="0"/>
    <x v="9"/>
    <s v="Paraná"/>
    <n v="0"/>
    <n v="100000"/>
    <n v="1.4943255243453308"/>
    <n v="149432.55243453308"/>
  </r>
  <r>
    <s v="National Fund for Culture"/>
    <n v="106228"/>
    <s v="Implementação de um Núcleo Áudio Visual no Quilombo Kalunga"/>
    <s v="Audiovisual"/>
    <s v="Infra-estrutura Técnica Audiovisual"/>
    <x v="0"/>
    <x v="15"/>
    <n v="0"/>
    <x v="14"/>
    <s v="Goiás"/>
    <n v="0"/>
    <n v="150000"/>
    <n v="1.4943255243453308"/>
    <n v="224148.82865179962"/>
  </r>
  <r>
    <s v="National Fund for Culture"/>
    <n v="102830"/>
    <s v="Implementação do Centro de Documentação Prof. Luiz Mott/CEDED"/>
    <s v="Integrated Arts"/>
    <s v="Artes Integradas"/>
    <x v="1"/>
    <x v="15"/>
    <n v="0"/>
    <x v="9"/>
    <s v="Paraná"/>
    <n v="0"/>
    <n v="90054.399999999994"/>
    <n v="1.4943255243453308"/>
    <n v="134570.58849960414"/>
  </r>
  <r>
    <s v="National Fund for Culture"/>
    <n v="103957"/>
    <s v="Implementação e Modernização do Teatro Paulo Pontes, cine Banguê e Galeria de Arte Archidy Picado"/>
    <s v="Integrated Arts"/>
    <s v="Artes Integradas"/>
    <x v="1"/>
    <x v="15"/>
    <n v="0"/>
    <x v="8"/>
    <s v="Paraíba"/>
    <n v="0"/>
    <n v="499999.99"/>
    <n v="1.4943255243453308"/>
    <n v="747162.7472294101"/>
  </r>
  <r>
    <s v="National Fund for Culture"/>
    <n v="105245"/>
    <s v="Implementar Bandas Marciais"/>
    <s v="Music"/>
    <s v="Música Instrumental"/>
    <x v="4"/>
    <x v="15"/>
    <n v="0"/>
    <x v="18"/>
    <s v="MatoGrosso"/>
    <n v="0"/>
    <n v="200000"/>
    <n v="1.4943255243453308"/>
    <n v="298865.10486906616"/>
  </r>
  <r>
    <s v="National Fund for Culture"/>
    <n v="102524"/>
    <s v="Infraestrutura Cultural do Centro de Referência da Música Brasileira - Auditório Ibirapuera"/>
    <s v="Integrated Arts"/>
    <s v="Artes Integradas"/>
    <x v="1"/>
    <x v="15"/>
    <n v="0"/>
    <x v="12"/>
    <s v="SãoPaulo"/>
    <n v="0"/>
    <n v="10657396.869999999"/>
    <n v="1.4943255243453308"/>
    <n v="15925620.165919036"/>
  </r>
  <r>
    <s v="National Fund for Culture"/>
    <n v="103594"/>
    <s v="Instalação de Espaço Cultural"/>
    <s v="Cultural Heritage"/>
    <s v="Arquitetônico"/>
    <x v="0"/>
    <x v="15"/>
    <n v="0"/>
    <x v="7"/>
    <s v="Sergipe"/>
    <n v="0"/>
    <n v="100000"/>
    <n v="1.4943255243453308"/>
    <n v="149432.55243453308"/>
  </r>
  <r>
    <s v="National Fund for Culture"/>
    <n v="102231"/>
    <s v="Instalação de Unidade Móvel de Cultura"/>
    <s v="Integrated Arts"/>
    <s v="Artes Integradas"/>
    <x v="1"/>
    <x v="15"/>
    <n v="0"/>
    <x v="12"/>
    <s v="SãoPaulo"/>
    <n v="0"/>
    <n v="200000"/>
    <n v="1.4943255243453308"/>
    <n v="298865.10486906616"/>
  </r>
  <r>
    <s v="National Fund for Culture"/>
    <n v="106427"/>
    <s v="Instalação do Museu  Nacional da Cultura Afro-Brasileira"/>
    <s v="Cultural Heritage"/>
    <s v="Acervos Museológicos"/>
    <x v="0"/>
    <x v="15"/>
    <n v="0"/>
    <x v="21"/>
    <s v="Bahia"/>
    <n v="0"/>
    <n v="9983397.7400000002"/>
    <n v="1.4943255243453308"/>
    <n v="14918446.062573491"/>
  </r>
  <r>
    <s v="National Fund for Culture"/>
    <n v="1012620"/>
    <s v="Itinerância  da Mostra Competiva do IV FOR RAINBOW - Festival de Cinema e Cultura da Diversidade Sexual"/>
    <s v="Audiovisual"/>
    <s v="Exibição Cinematográfica"/>
    <x v="1"/>
    <x v="15"/>
    <n v="0"/>
    <x v="6"/>
    <s v="Ceará"/>
    <n v="0"/>
    <n v="70000"/>
    <n v="1.4943255243453308"/>
    <n v="104602.78670417315"/>
  </r>
  <r>
    <s v="National Fund for Culture"/>
    <n v="103016"/>
    <s v="IV Festival do Audiovisual Ação Mulher "/>
    <s v="Audiovisual"/>
    <s v="Videofonográfica"/>
    <x v="0"/>
    <x v="15"/>
    <n v="0"/>
    <x v="4"/>
    <s v="Pernambuco"/>
    <n v="0"/>
    <n v="50000"/>
    <n v="1.4943255243453308"/>
    <n v="74716.276217266539"/>
  </r>
  <r>
    <s v="National Fund for Culture"/>
    <n v="102519"/>
    <s v="IV Mostra Internacional de Curtas para as Relações Internacionais - Os Diferentes Olhares do Mundo - Etapa II"/>
    <s v="Audiovisual"/>
    <s v="Videofonográfica"/>
    <x v="0"/>
    <x v="15"/>
    <n v="0"/>
    <x v="22"/>
    <s v="SantaCatarina"/>
    <n v="0"/>
    <n v="75000"/>
    <n v="1.4943255243453308"/>
    <n v="112074.41432589981"/>
  </r>
  <r>
    <s v="National Fund for Culture"/>
    <n v="100682"/>
    <s v="JORNAL DO PONTO "/>
    <s v="Integrated Arts"/>
    <s v="Artes Integradas"/>
    <x v="1"/>
    <x v="15"/>
    <n v="0"/>
    <x v="12"/>
    <s v="SãoPaulo"/>
    <n v="0"/>
    <n v="630000"/>
    <n v="1.4943255243453308"/>
    <n v="941425.08033755841"/>
  </r>
  <r>
    <s v="National Fund for Culture"/>
    <n v="106108"/>
    <s v="Lançamento Nacional do Filme &quot;Dawson Isla 10&quot; "/>
    <s v="Audiovisual"/>
    <s v="Videofonográfica"/>
    <x v="0"/>
    <x v="15"/>
    <n v="0"/>
    <x v="21"/>
    <s v="Bahia"/>
    <n v="0"/>
    <n v="300000"/>
    <n v="1.4943255243453308"/>
    <n v="448297.65730359923"/>
  </r>
  <r>
    <s v="National Fund for Culture"/>
    <n v="103306"/>
    <s v="Liçoes do Pererê 2010"/>
    <s v="Performing Arts"/>
    <s v="Teatro"/>
    <x v="0"/>
    <x v="15"/>
    <n v="0"/>
    <x v="1"/>
    <s v="DistritoFederal"/>
    <n v="0"/>
    <n v="300000"/>
    <n v="1.4943255243453308"/>
    <n v="448297.65730359923"/>
  </r>
  <r>
    <s v="National Fund for Culture"/>
    <n v="102889"/>
    <s v="Livro de Emancipação"/>
    <s v="Humanities"/>
    <s v="Edição de Livros"/>
    <x v="4"/>
    <x v="15"/>
    <n v="0"/>
    <x v="12"/>
    <s v="SãoPaulo"/>
    <n v="0"/>
    <n v="99200"/>
    <n v="1.4943255243453308"/>
    <n v="148237.09201505681"/>
  </r>
  <r>
    <s v="National Fund for Culture"/>
    <n v="106096"/>
    <s v="Livro de Fotografia sobre a História e Memória do FEST CINEAMAZONIA - Festival latino Americano de Cinema e Vídeo Ambiental"/>
    <s v="Audiovisual"/>
    <s v="Videofonográfica"/>
    <x v="0"/>
    <x v="15"/>
    <n v="0"/>
    <x v="23"/>
    <s v="Rondônia"/>
    <n v="0"/>
    <n v="100000"/>
    <n v="1.4943255243453308"/>
    <n v="149432.55243453308"/>
  </r>
  <r>
    <s v="National Fund for Culture"/>
    <n v="106760"/>
    <s v="Livro DOC TV"/>
    <s v="Audiovisual"/>
    <s v="Videofonográfica"/>
    <x v="0"/>
    <x v="15"/>
    <n v="0"/>
    <x v="12"/>
    <s v="SãoPaulo"/>
    <n v="0"/>
    <n v="93800"/>
    <n v="1.4943255243453308"/>
    <n v="140167.73418359202"/>
  </r>
  <r>
    <s v="National Fund for Culture"/>
    <n v="100672"/>
    <s v="LIVRO NA RODA "/>
    <s v="Integrated Arts"/>
    <s v="Artes Integradas"/>
    <x v="1"/>
    <x v="15"/>
    <n v="0"/>
    <x v="12"/>
    <s v="SãoPaulo"/>
    <n v="0"/>
    <n v="420000"/>
    <n v="1.4943255243453308"/>
    <n v="627616.72022503894"/>
  </r>
  <r>
    <s v="National Fund for Culture"/>
    <n v="106116"/>
    <s v="Luziânia Cenário Cultural"/>
    <s v="Integrated Arts"/>
    <s v="Cultura Popular"/>
    <x v="3"/>
    <x v="15"/>
    <n v="0"/>
    <x v="14"/>
    <s v="Goiás"/>
    <n v="0"/>
    <n v="188000"/>
    <n v="1.4943255243453308"/>
    <n v="280933.19857692218"/>
  </r>
  <r>
    <s v="National Fund for Culture"/>
    <n v="92959"/>
    <s v="Manutenção do Coral Giuseppe Verdì"/>
    <s v="Music"/>
    <s v="Música Instrumental"/>
    <x v="4"/>
    <x v="15"/>
    <n v="0"/>
    <x v="22"/>
    <s v="SantaCatarina"/>
    <n v="0"/>
    <n v="41600"/>
    <n v="1.4943255243453308"/>
    <n v="62163.941812765763"/>
  </r>
  <r>
    <s v="National Fund for Culture"/>
    <n v="103816"/>
    <s v="Melhorias do Centro Cultural"/>
    <s v="Cultural Heritage"/>
    <s v="Arquitetônico"/>
    <x v="0"/>
    <x v="15"/>
    <n v="0"/>
    <x v="14"/>
    <s v="Goiás"/>
    <n v="0"/>
    <n v="100000"/>
    <n v="1.4943255243453308"/>
    <n v="149432.55243453308"/>
  </r>
  <r>
    <s v="National Fund for Culture"/>
    <n v="103959"/>
    <s v="Minissérie  Economia Criativa - Econômia da Cultura"/>
    <s v="Integrated Arts"/>
    <s v="Artes Integradas"/>
    <x v="1"/>
    <x v="15"/>
    <n v="0"/>
    <x v="4"/>
    <s v="Pernambuco"/>
    <n v="0"/>
    <n v="1000000"/>
    <n v="1.4943255243453308"/>
    <n v="1494325.5243453309"/>
  </r>
  <r>
    <s v="National Fund for Culture"/>
    <n v="102565"/>
    <s v="Modernização das Casas de Leitura do Acre"/>
    <s v="Integrated Arts"/>
    <s v="Artes Integradas"/>
    <x v="1"/>
    <x v="15"/>
    <n v="0"/>
    <x v="25"/>
    <s v="Acre"/>
    <n v="0"/>
    <n v="150000"/>
    <n v="1.4943255243453308"/>
    <n v="224148.82865179962"/>
  </r>
  <r>
    <s v="National Fund for Culture"/>
    <n v="101898"/>
    <s v="Modernização do Centro Municipal de Cultura Nelson Marchezan"/>
    <s v="Cultural Heritage"/>
    <s v="Arquitetônico"/>
    <x v="0"/>
    <x v="15"/>
    <n v="0"/>
    <x v="0"/>
    <s v="RioGrandedoSul"/>
    <n v="0"/>
    <n v="99350"/>
    <n v="1.4943255243453308"/>
    <n v="148461.24084370863"/>
  </r>
  <r>
    <s v="National Fund for Culture"/>
    <n v="108262"/>
    <s v="Modernização do Museu Sinagoga Kahal Zur Israel"/>
    <s v="Cultural Heritage"/>
    <s v="Museu"/>
    <x v="2"/>
    <x v="15"/>
    <n v="0"/>
    <x v="4"/>
    <s v="Pernambuco"/>
    <n v="0"/>
    <n v="2545738"/>
    <n v="1.4943255243453308"/>
    <n v="3804161.2716958337"/>
  </r>
  <r>
    <s v="National Fund for Culture"/>
    <n v="102070"/>
    <s v="Modernizar as Bibliotecas Públicas do Municipio de Arauá. (aquisição de equipamentos e material permanente)"/>
    <s v="Integrated Arts"/>
    <s v="Equipamentos culturais multifuncionais"/>
    <x v="6"/>
    <x v="15"/>
    <n v="0"/>
    <x v="7"/>
    <s v="Sergipe"/>
    <n v="0"/>
    <n v="158458.37"/>
    <n v="1.4943255243453308"/>
    <n v="236788.38683715643"/>
  </r>
  <r>
    <s v="National Fund for Culture"/>
    <n v="101503"/>
    <s v="Montagem de duas exposições e curso formação de arte para educadores"/>
    <s v="Integrated Arts"/>
    <s v="Artes Integradas"/>
    <x v="1"/>
    <x v="15"/>
    <n v="0"/>
    <x v="12"/>
    <s v="SãoPaulo"/>
    <n v="0"/>
    <n v="1087620"/>
    <n v="1.4943255243453308"/>
    <n v="1625258.3267884688"/>
  </r>
  <r>
    <s v="National Fund for Culture"/>
    <n v="1010638"/>
    <s v="MOSTRA BRASILIDADE - QUINZENA CULTURAL DO RIO DE JANEIRO"/>
    <s v="Audiovisual"/>
    <s v="Videofonográfica"/>
    <x v="0"/>
    <x v="15"/>
    <n v="0"/>
    <x v="5"/>
    <s v="RiodeJaneiro"/>
    <n v="0"/>
    <n v="344540.5"/>
    <n v="1.4943255243453308"/>
    <n v="514855.66332070244"/>
  </r>
  <r>
    <s v="National Fund for Culture"/>
    <n v="101266"/>
    <s v="Mostra Cinebrasil"/>
    <s v="Audiovisual"/>
    <s v="Videofonográfica"/>
    <x v="0"/>
    <x v="15"/>
    <n v="0"/>
    <x v="5"/>
    <s v="RiodeJaneiro"/>
    <n v="0"/>
    <n v="50000"/>
    <n v="1.4943255243453308"/>
    <n v="74716.276217266539"/>
  </r>
  <r>
    <s v="National Fund for Culture"/>
    <n v="103297"/>
    <s v="Mostra de Capoeira Guarulhos 450 Anos"/>
    <s v="Integrated Arts"/>
    <s v="Artes Integradas"/>
    <x v="1"/>
    <x v="15"/>
    <n v="0"/>
    <x v="12"/>
    <s v="SãoPaulo"/>
    <n v="0"/>
    <n v="100000"/>
    <n v="1.4943255243453308"/>
    <n v="149432.55243453308"/>
  </r>
  <r>
    <s v="National Fund for Culture"/>
    <n v="1012210"/>
    <s v="Mostra de Cinema de Tiradentes - 14ª Edição"/>
    <s v="Audiovisual"/>
    <s v="Difusão"/>
    <x v="5"/>
    <x v="15"/>
    <n v="0"/>
    <x v="3"/>
    <s v="MinasGerais"/>
    <n v="0"/>
    <n v="300000"/>
    <n v="1.4943255243453308"/>
    <n v="448297.65730359923"/>
  </r>
  <r>
    <s v="National Fund for Culture"/>
    <n v="102744"/>
    <s v="Mostra Itinerante de Cinema do Ceará"/>
    <s v="Audiovisual"/>
    <s v="Videofonográfica"/>
    <x v="0"/>
    <x v="15"/>
    <n v="0"/>
    <x v="6"/>
    <s v="Ceará"/>
    <n v="0"/>
    <n v="450000"/>
    <n v="1.4943255243453308"/>
    <n v="672446.48595539888"/>
  </r>
  <r>
    <s v="National Fund for Culture"/>
    <n v="103011"/>
    <s v="Mostra Itinerante do IIIº Bahia Afro Film Festival"/>
    <s v="Audiovisual"/>
    <s v="Videofonográfica"/>
    <x v="0"/>
    <x v="15"/>
    <n v="0"/>
    <x v="21"/>
    <s v="Bahia"/>
    <n v="0"/>
    <n v="50000"/>
    <n v="1.4943255243453308"/>
    <n v="74716.276217266539"/>
  </r>
  <r>
    <s v="National Fund for Culture"/>
    <n v="1010316"/>
    <s v="Mostra Novas Perspectivas"/>
    <s v="Audiovisual"/>
    <s v="Videofonográfica"/>
    <x v="0"/>
    <x v="15"/>
    <n v="0"/>
    <x v="22"/>
    <s v="SantaCatarina"/>
    <n v="0"/>
    <n v="180000"/>
    <n v="1.4943255243453308"/>
    <n v="268978.59438215953"/>
  </r>
  <r>
    <s v="National Fund for Culture"/>
    <n v="106134"/>
    <s v="Mostra Popular e Comunitária de Cinema - AM AP e AC"/>
    <s v="Audiovisual"/>
    <s v="Difusão"/>
    <x v="5"/>
    <x v="15"/>
    <n v="0"/>
    <x v="22"/>
    <s v="SantaCatarina"/>
    <n v="0"/>
    <n v="300000"/>
    <n v="1.4943255243453308"/>
    <n v="448297.65730359923"/>
  </r>
  <r>
    <s v="National Fund for Culture"/>
    <n v="103960"/>
    <s v="Mostra Popular e Comunitária de Cinema - SP, BA e CE"/>
    <s v="Audiovisual"/>
    <s v="Exibição Cinematográfica"/>
    <x v="1"/>
    <x v="15"/>
    <n v="0"/>
    <x v="12"/>
    <s v="SãoPaulo"/>
    <n v="0"/>
    <n v="400000"/>
    <n v="1.4943255243453308"/>
    <n v="597730.20973813231"/>
  </r>
  <r>
    <s v="National Fund for Culture"/>
    <n v="107671"/>
    <s v="MUDANTE - 1º Festival de Música, Dança e Teatro de Uberlândia"/>
    <s v="Integrated Arts"/>
    <s v="Artes Integradas"/>
    <x v="1"/>
    <x v="15"/>
    <n v="0"/>
    <x v="3"/>
    <s v="MinasGerais"/>
    <n v="0"/>
    <n v="155600"/>
    <n v="1.4943255243453308"/>
    <n v="232517.05158813347"/>
  </r>
  <r>
    <s v="National Fund for Culture"/>
    <n v="105142"/>
    <s v="Museu do Trabalho e do Trabalhador"/>
    <s v="Cultural Heritage"/>
    <s v="Arquitetônico"/>
    <x v="0"/>
    <x v="15"/>
    <n v="0"/>
    <x v="12"/>
    <s v="SãoPaulo"/>
    <n v="0"/>
    <n v="1044800"/>
    <n v="1.4943255243453308"/>
    <n v="1561271.3078360017"/>
  </r>
  <r>
    <s v="National Fund for Culture"/>
    <n v="106282"/>
    <s v="Museu Luiz Gonzaga"/>
    <s v="Cultural Heritage"/>
    <s v="Arquitetônico"/>
    <x v="0"/>
    <x v="15"/>
    <n v="0"/>
    <x v="4"/>
    <s v="Pernambuco"/>
    <n v="0"/>
    <n v="12800000"/>
    <n v="1.4943255243453308"/>
    <n v="19127366.711620234"/>
  </r>
  <r>
    <s v="National Fund for Culture"/>
    <n v="103745"/>
    <s v="Música e Cidadania - Intercâmbios 2010"/>
    <s v="Music"/>
    <s v="Música Popular"/>
    <x v="4"/>
    <x v="15"/>
    <n v="0"/>
    <x v="20"/>
    <s v="Alagoas"/>
    <n v="0"/>
    <n v="400000"/>
    <n v="1.4943255243453308"/>
    <n v="597730.20973813231"/>
  </r>
  <r>
    <s v="National Fund for Culture"/>
    <n v="1010831"/>
    <s v="Música e Manifestações Populares"/>
    <s v="Integrated Arts"/>
    <s v="Artes Integradas"/>
    <x v="1"/>
    <x v="15"/>
    <n v="0"/>
    <x v="5"/>
    <s v="RiodeJaneiro"/>
    <n v="0"/>
    <n v="1879000"/>
    <n v="1.4943255243453308"/>
    <n v="2807837.6602448765"/>
  </r>
  <r>
    <s v="National Fund for Culture"/>
    <n v="106957"/>
    <s v="Na Batalha ( Ex: Qual é a Graça?)"/>
    <s v="Audiovisual"/>
    <s v="Videofonográfica"/>
    <x v="0"/>
    <x v="15"/>
    <n v="0"/>
    <x v="12"/>
    <s v="SãoPaulo"/>
    <n v="0"/>
    <n v="2000000"/>
    <n v="1.4943255243453308"/>
    <n v="2988651.0486906618"/>
  </r>
  <r>
    <s v="National Fund for Culture"/>
    <n v="105527"/>
    <s v="Nona edição da Feira da Música de Fortaleza"/>
    <s v="Integrated Arts"/>
    <s v="Artes Integradas"/>
    <x v="1"/>
    <x v="15"/>
    <n v="0"/>
    <x v="6"/>
    <s v="Ceará"/>
    <n v="0"/>
    <n v="400000"/>
    <n v="1.4943255243453308"/>
    <n v="597730.20973813231"/>
  </r>
  <r>
    <s v="National Fund for Culture"/>
    <n v="102633"/>
    <s v="Nós Digitais"/>
    <s v="Integrated Arts"/>
    <s v="Artes Integradas"/>
    <x v="1"/>
    <x v="15"/>
    <n v="0"/>
    <x v="12"/>
    <s v="SãoPaulo"/>
    <n v="0"/>
    <n v="691540"/>
    <n v="1.4943255243453308"/>
    <n v="1033385.8731057701"/>
  </r>
  <r>
    <s v="National Fund for Culture"/>
    <n v="106115"/>
    <s v="Núcleo de Administração Cultural Afrobrasileiro e Produção de Documentário Histórico Cultural"/>
    <s v="Audiovisual"/>
    <s v="Produção Cinematográfica"/>
    <x v="2"/>
    <x v="15"/>
    <n v="0"/>
    <x v="12"/>
    <s v="SãoPaulo"/>
    <n v="0"/>
    <n v="500000"/>
    <n v="1.4943255243453308"/>
    <n v="747162.76217266545"/>
  </r>
  <r>
    <s v="National Fund for Culture"/>
    <n v="103013"/>
    <s v="Núcleo de Cinema de Animação de Aracati - CE "/>
    <s v="Audiovisual"/>
    <s v="Videofonográfica"/>
    <x v="0"/>
    <x v="15"/>
    <n v="0"/>
    <x v="6"/>
    <s v="Ceará"/>
    <n v="0"/>
    <n v="50000"/>
    <n v="1.4943255243453308"/>
    <n v="74716.276217266539"/>
  </r>
  <r>
    <s v="National Fund for Culture"/>
    <n v="107500"/>
    <s v="Núcleo de Criação e Produção Barração das Artes"/>
    <s v="Integrated Arts"/>
    <s v="Artes Integradas"/>
    <x v="1"/>
    <x v="15"/>
    <n v="0"/>
    <x v="21"/>
    <s v="Bahia"/>
    <n v="0"/>
    <n v="412000"/>
    <n v="1.4943255243453308"/>
    <n v="615662.11603027629"/>
  </r>
  <r>
    <s v="National Fund for Culture"/>
    <n v="106927"/>
    <s v="Núcleo de Produção Digital Goiânia GO"/>
    <s v="Audiovisual"/>
    <s v="Produção Cinematográfica"/>
    <x v="2"/>
    <x v="15"/>
    <n v="0"/>
    <x v="14"/>
    <s v="Goiás"/>
    <n v="0"/>
    <n v="100000"/>
    <n v="1.4943255243453308"/>
    <n v="149432.55243453308"/>
  </r>
  <r>
    <s v="National Fund for Culture"/>
    <n v="1012140"/>
    <s v="O Caminho de Peabiru"/>
    <s v="Audiovisual"/>
    <s v="Videofonográfica"/>
    <x v="0"/>
    <x v="15"/>
    <n v="0"/>
    <x v="12"/>
    <s v="SãoPaulo"/>
    <n v="0"/>
    <n v="1000000"/>
    <n v="1.4943255243453308"/>
    <n v="1494325.5243453309"/>
  </r>
  <r>
    <s v="National Fund for Culture"/>
    <n v="107061"/>
    <s v="O Homem da Tarja Preta"/>
    <s v="Integrated Arts"/>
    <s v="Artes Integradas"/>
    <x v="1"/>
    <x v="15"/>
    <n v="0"/>
    <x v="12"/>
    <s v="SãoPaulo"/>
    <n v="0"/>
    <n v="216904"/>
    <n v="1.4943255243453308"/>
    <n v="324125.18353259965"/>
  </r>
  <r>
    <s v="National Fund for Culture"/>
    <n v="102561"/>
    <s v="O Maranhão está aqui no coração de Bsb - Companhia de Desenvolvimento Economico e Social - CODES"/>
    <s v="Integrated Arts"/>
    <s v="Artes Integradas"/>
    <x v="1"/>
    <x v="15"/>
    <n v="0"/>
    <x v="1"/>
    <s v="DistritoFederal"/>
    <n v="0"/>
    <n v="267000"/>
    <n v="1.4943255243453308"/>
    <n v="398984.91500020336"/>
  </r>
  <r>
    <s v="National Fund for Culture"/>
    <n v="106924"/>
    <s v="O Milagre de Santa Luzia Série para TV e Rede Digital"/>
    <s v="Audiovisual"/>
    <s v="Produção Cinematográfica"/>
    <x v="2"/>
    <x v="15"/>
    <n v="0"/>
    <x v="12"/>
    <s v="SãoPaulo"/>
    <n v="0"/>
    <n v="3119688.39"/>
    <n v="1.4943255243453308"/>
    <n v="4661829.9891807912"/>
  </r>
  <r>
    <s v="National Fund for Culture"/>
    <n v="1010637"/>
    <s v="O Olhar Precioso de Darcy Ribeiro"/>
    <s v="Integrated Arts"/>
    <s v="Artes Integradas"/>
    <x v="1"/>
    <x v="15"/>
    <n v="0"/>
    <x v="5"/>
    <s v="RiodeJaneiro"/>
    <n v="0"/>
    <n v="256499"/>
    <n v="1.4943255243453308"/>
    <n v="383293.00266905304"/>
  </r>
  <r>
    <s v="National Fund for Culture"/>
    <n v="103336"/>
    <s v="O Rei e o Baião"/>
    <s v="Humanities"/>
    <s v="Edição de Livros"/>
    <x v="4"/>
    <x v="15"/>
    <n v="0"/>
    <x v="1"/>
    <s v="DistritoFederal"/>
    <n v="0"/>
    <n v="449210"/>
    <n v="1.4943255243453308"/>
    <n v="671265.96879116609"/>
  </r>
  <r>
    <s v="National Fund for Culture"/>
    <n v="103758"/>
    <s v="O Sarau do Charles"/>
    <s v="Music"/>
    <s v="Áreas Integradas"/>
    <x v="0"/>
    <x v="15"/>
    <n v="0"/>
    <x v="12"/>
    <s v="SãoPaulo"/>
    <n v="0"/>
    <n v="150000"/>
    <n v="1.4943255243453308"/>
    <n v="224148.82865179962"/>
  </r>
  <r>
    <s v="National Fund for Culture"/>
    <n v="91651"/>
    <s v="Oficina de Música."/>
    <s v="Integrated Arts"/>
    <s v="Equipamentos culturais multifuncionais"/>
    <x v="6"/>
    <x v="15"/>
    <n v="0"/>
    <x v="14"/>
    <s v="Goiás"/>
    <n v="0"/>
    <n v="131440"/>
    <n v="1.4943255243453308"/>
    <n v="196414.14691995029"/>
  </r>
  <r>
    <s v="National Fund for Culture"/>
    <n v="105203"/>
    <s v="Oficinas de Sensibilização Musical "/>
    <s v="Music"/>
    <s v="Música Instrumental"/>
    <x v="4"/>
    <x v="15"/>
    <n v="0"/>
    <x v="1"/>
    <s v="DistritoFederal"/>
    <n v="0"/>
    <n v="50000"/>
    <n v="1.4943255243453308"/>
    <n v="74716.276217266539"/>
  </r>
  <r>
    <s v="National Fund for Culture"/>
    <n v="101798"/>
    <s v="Oficinas de Técnica Vocal e Gravação de CD das apresentações"/>
    <s v="Integrated Arts"/>
    <s v="Artes Integradas"/>
    <x v="1"/>
    <x v="15"/>
    <n v="0"/>
    <x v="3"/>
    <s v="MinasGerais"/>
    <n v="0"/>
    <n v="96510"/>
    <n v="1.4943255243453308"/>
    <n v="144217.35635456789"/>
  </r>
  <r>
    <s v="National Fund for Culture"/>
    <n v="1010717"/>
    <s v="Olhar da Brasilidade"/>
    <s v="Audiovisual"/>
    <s v="Videofonográfica"/>
    <x v="0"/>
    <x v="15"/>
    <n v="0"/>
    <x v="12"/>
    <s v="SãoPaulo"/>
    <n v="0"/>
    <n v="63000"/>
    <n v="1.4943255243453308"/>
    <n v="94142.508033755847"/>
  </r>
  <r>
    <s v="National Fund for Culture"/>
    <n v="102064"/>
    <s v="Orquestra de Sucata (oficinas de confecção de instrumentos)"/>
    <s v="Music"/>
    <s v="Música Instrumental"/>
    <x v="4"/>
    <x v="15"/>
    <n v="0"/>
    <x v="0"/>
    <s v="RioGrandedoSul"/>
    <n v="0"/>
    <n v="135320"/>
    <n v="1.4943255243453308"/>
    <n v="202212.12995441016"/>
  </r>
  <r>
    <s v="National Fund for Culture"/>
    <n v="1011909"/>
    <s v="Painel Setorial - Festivais Audiovisuais - 2011"/>
    <s v="Audiovisual"/>
    <s v="Produção Cinematográfica"/>
    <x v="2"/>
    <x v="15"/>
    <n v="0"/>
    <x v="5"/>
    <s v="RiodeJaneiro"/>
    <n v="0"/>
    <n v="50000"/>
    <n v="1.4943255243453308"/>
    <n v="74716.276217266539"/>
  </r>
  <r>
    <s v="National Fund for Culture"/>
    <n v="101265"/>
    <s v="Paixão de Cristo em Arapiraca - Edição 2010."/>
    <s v="Integrated Arts"/>
    <s v="Artes Integradas"/>
    <x v="1"/>
    <x v="15"/>
    <n v="0"/>
    <x v="20"/>
    <s v="Alagoas"/>
    <n v="0"/>
    <n v="238000"/>
    <n v="1.4943255243453308"/>
    <n v="355649.47479418875"/>
  </r>
  <r>
    <s v="National Fund for Culture"/>
    <n v="102739"/>
    <s v="Pé na Estrada Minas - Bagagem Cia de Bonecos"/>
    <s v="Integrated Arts"/>
    <s v="Artes Integradas"/>
    <x v="1"/>
    <x v="15"/>
    <n v="0"/>
    <x v="1"/>
    <s v="DistritoFederal"/>
    <n v="0"/>
    <n v="300000"/>
    <n v="1.4943255243453308"/>
    <n v="448297.65730359923"/>
  </r>
  <r>
    <s v="National Fund for Culture"/>
    <n v="98442"/>
    <s v="Pernambuco Pulsante"/>
    <s v="Integrated Arts"/>
    <s v="Artes Integradas"/>
    <x v="1"/>
    <x v="15"/>
    <n v="0"/>
    <x v="4"/>
    <s v="Pernambuco"/>
    <n v="0"/>
    <n v="822360"/>
    <n v="1.4943255243453308"/>
    <n v="1228873.5382006261"/>
  </r>
  <r>
    <s v="National Fund for Culture"/>
    <n v="103012"/>
    <s v="Perro Loco 2010"/>
    <s v="Audiovisual"/>
    <s v="Videofonográfica"/>
    <x v="0"/>
    <x v="15"/>
    <n v="0"/>
    <x v="16"/>
    <s v="EspíritoSanto"/>
    <n v="0"/>
    <n v="50000"/>
    <n v="1.4943255243453308"/>
    <n v="74716.276217266539"/>
  </r>
  <r>
    <s v="National Fund for Culture"/>
    <n v="101824"/>
    <s v="Piscar de Olhos (Livro de Fotografias)"/>
    <s v="Humanities"/>
    <s v="Edição de Livros"/>
    <x v="4"/>
    <x v="15"/>
    <n v="0"/>
    <x v="12"/>
    <s v="SãoPaulo"/>
    <n v="0"/>
    <n v="100000"/>
    <n v="1.4943255243453308"/>
    <n v="149432.55243453308"/>
  </r>
  <r>
    <s v="National Fund for Culture"/>
    <n v="97682"/>
    <s v="Pontal Raiz."/>
    <s v="Integrated Arts"/>
    <s v="Artes Integradas"/>
    <x v="1"/>
    <x v="15"/>
    <n v="0"/>
    <x v="12"/>
    <s v="SãoPaulo"/>
    <n v="0"/>
    <n v="945000"/>
    <n v="1.4943255243453308"/>
    <n v="1412137.6205063376"/>
  </r>
  <r>
    <s v="National Fund for Culture"/>
    <n v="102945"/>
    <s v="Pontão &quot; Cultura Viva ao Alcance de Todos."/>
    <s v="Integrated Arts"/>
    <s v="Artes Integradas"/>
    <x v="1"/>
    <x v="15"/>
    <n v="0"/>
    <x v="10"/>
    <s v="Piauí"/>
    <n v="0"/>
    <n v="700000"/>
    <n v="1.4943255243453308"/>
    <n v="1046027.8670417316"/>
  </r>
  <r>
    <s v="National Fund for Culture"/>
    <n v="100496"/>
    <s v="Pontão Caipira"/>
    <s v="Integrated Arts"/>
    <s v="Artes Integradas"/>
    <x v="1"/>
    <x v="15"/>
    <n v="0"/>
    <x v="12"/>
    <s v="SãoPaulo"/>
    <n v="0"/>
    <n v="420000"/>
    <n v="1.4943255243453308"/>
    <n v="627616.72022503894"/>
  </r>
  <r>
    <s v="National Fund for Culture"/>
    <n v="97763"/>
    <s v="Pontão Cineclubista de Cultura: Democratizando o Audivisual."/>
    <s v="Integrated Arts"/>
    <s v="Artes Integradas"/>
    <x v="1"/>
    <x v="15"/>
    <n v="0"/>
    <x v="16"/>
    <s v="EspíritoSanto"/>
    <n v="0"/>
    <n v="945000"/>
    <n v="1.4943255243453308"/>
    <n v="1412137.6205063376"/>
  </r>
  <r>
    <s v="National Fund for Culture"/>
    <n v="98485"/>
    <s v="Pontão de Cultura Brasil Plural"/>
    <s v="Audiovisual"/>
    <s v="Rádio/Tvs Educativa"/>
    <x v="2"/>
    <x v="15"/>
    <n v="0"/>
    <x v="26"/>
    <s v="MatoGrossodoSul"/>
    <n v="0"/>
    <n v="420000"/>
    <n v="1.4943255243453308"/>
    <n v="627616.72022503894"/>
  </r>
  <r>
    <s v="National Fund for Culture"/>
    <n v="103457"/>
    <s v="Pontão de Cultura Canavial."/>
    <s v="Integrated Arts"/>
    <s v="Artes Integradas"/>
    <x v="1"/>
    <x v="15"/>
    <n v="0"/>
    <x v="4"/>
    <s v="Pernambuco"/>
    <n v="0"/>
    <n v="700000"/>
    <n v="1.4943255243453308"/>
    <n v="1046027.8670417316"/>
  </r>
  <r>
    <s v="National Fund for Culture"/>
    <n v="97684"/>
    <s v="Pontão de Cultura e Comunicação."/>
    <s v="Integrated Arts"/>
    <s v="Artes Integradas"/>
    <x v="1"/>
    <x v="15"/>
    <n v="0"/>
    <x v="19"/>
    <s v="RioGrandedoNorte"/>
    <n v="0"/>
    <n v="945000"/>
    <n v="1.4943255243453308"/>
    <n v="1412137.6205063376"/>
  </r>
  <r>
    <s v="National Fund for Culture"/>
    <n v="102333"/>
    <s v="Pontão de Cultura Fluminense de Cultura"/>
    <s v="Integrated Arts"/>
    <s v="Artes Integradas"/>
    <x v="1"/>
    <x v="15"/>
    <n v="0"/>
    <x v="5"/>
    <s v="RiodeJaneiro"/>
    <n v="0"/>
    <n v="698868"/>
    <n v="1.4943255243453308"/>
    <n v="1044336.2905481727"/>
  </r>
  <r>
    <s v="National Fund for Culture"/>
    <n v="100684"/>
    <s v="PONTÃO DE CULTURA LABORATORIOS DE MÍDIA LIVRE - AGÊNCIA JOVEM DE NOTÍCIAS  "/>
    <s v="Integrated Arts"/>
    <s v="Artes Integradas"/>
    <x v="1"/>
    <x v="15"/>
    <n v="0"/>
    <x v="12"/>
    <s v="SãoPaulo"/>
    <n v="0"/>
    <n v="490000"/>
    <n v="1.4943255243453308"/>
    <n v="732219.50692921213"/>
  </r>
  <r>
    <s v="National Fund for Culture"/>
    <n v="100659"/>
    <s v="PONTÃO DE CULTURA OLGA KOS "/>
    <s v="Integrated Arts"/>
    <s v="Artes Integradas"/>
    <x v="1"/>
    <x v="15"/>
    <n v="0"/>
    <x v="12"/>
    <s v="SãoPaulo"/>
    <n v="0"/>
    <n v="945000"/>
    <n v="1.4943255243453308"/>
    <n v="1412137.6205063376"/>
  </r>
  <r>
    <s v="National Fund for Culture"/>
    <n v="102464"/>
    <s v="Pontão de Integração Pim."/>
    <s v="Integrated Arts"/>
    <s v="Artes Integradas"/>
    <x v="1"/>
    <x v="15"/>
    <n v="0"/>
    <x v="5"/>
    <s v="RiodeJaneiro"/>
    <n v="0"/>
    <n v="350000"/>
    <n v="1.4943255243453308"/>
    <n v="523013.9335208658"/>
  </r>
  <r>
    <s v="National Fund for Culture"/>
    <n v="100652"/>
    <s v="PONTÃO DE INTERAÇÕES ESTÉTICAS"/>
    <s v="Integrated Arts"/>
    <s v="Artes Integradas"/>
    <x v="1"/>
    <x v="15"/>
    <n v="0"/>
    <x v="12"/>
    <s v="SãoPaulo"/>
    <n v="0"/>
    <n v="629740"/>
    <n v="1.4943255243453308"/>
    <n v="941036.55570122867"/>
  </r>
  <r>
    <s v="National Fund for Culture"/>
    <n v="97710"/>
    <s v="Pontão de Interações estéticas Internacionais Plataforma Brasil."/>
    <s v="Integrated Arts"/>
    <s v="Artes Integradas"/>
    <x v="1"/>
    <x v="15"/>
    <n v="0"/>
    <x v="12"/>
    <s v="SãoPaulo"/>
    <n v="0"/>
    <n v="945000"/>
    <n v="1.4943255243453308"/>
    <n v="1412137.6205063376"/>
  </r>
  <r>
    <s v="National Fund for Culture"/>
    <n v="97687"/>
    <s v="Pontão Terceira Margem"/>
    <s v="Integrated Arts"/>
    <s v="Artes Integradas"/>
    <x v="1"/>
    <x v="15"/>
    <n v="0"/>
    <x v="6"/>
    <s v="Ceará"/>
    <n v="0"/>
    <n v="525000"/>
    <n v="1.4943255243453308"/>
    <n v="784520.90028129867"/>
  </r>
  <r>
    <s v="National Fund for Culture"/>
    <n v="100654"/>
    <s v="Ponto de Cultura da Vila Prudente "/>
    <s v="Integrated Arts"/>
    <s v="Artes Integradas"/>
    <x v="1"/>
    <x v="15"/>
    <n v="0"/>
    <x v="12"/>
    <s v="SãoPaulo"/>
    <n v="0"/>
    <n v="420000"/>
    <n v="1.4943255243453308"/>
    <n v="627616.72022503894"/>
  </r>
  <r>
    <s v="National Fund for Culture"/>
    <n v="1012180"/>
    <s v="Pontos de Cultura Indígena - O Encontro entre dois Mundos "/>
    <s v="Cultural Heritage"/>
    <s v="Cultura Indígena"/>
    <x v="3"/>
    <x v="15"/>
    <n v="0"/>
    <x v="5"/>
    <s v="RiodeJaneiro"/>
    <n v="0"/>
    <n v="544000"/>
    <n v="1.4943255243453308"/>
    <n v="812913.08524386003"/>
  </r>
  <r>
    <s v="National Fund for Culture"/>
    <n v="97701"/>
    <s v="Pontos de Cultura no Sul do Rio Grande do Sul"/>
    <s v="Integrated Arts"/>
    <s v="Artes Integradas"/>
    <x v="1"/>
    <x v="15"/>
    <n v="0"/>
    <x v="0"/>
    <s v="RioGrandedoSul"/>
    <n v="0"/>
    <n v="4010000"/>
    <n v="1.4943255243453308"/>
    <n v="5992245.3526247768"/>
  </r>
  <r>
    <s v="National Fund for Culture"/>
    <n v="101059"/>
    <s v="Praça da Identidade - Terra Madre Brasil"/>
    <s v="Integrated Arts"/>
    <s v="Artes Integradas"/>
    <x v="1"/>
    <x v="15"/>
    <n v="0"/>
    <x v="1"/>
    <s v="DistritoFederal"/>
    <n v="0"/>
    <n v="60000"/>
    <n v="1.4943255243453308"/>
    <n v="89659.531460719852"/>
  </r>
  <r>
    <s v="National Fund for Culture"/>
    <n v="101673"/>
    <s v="Prefeitura Municipal de São Carlos / SP"/>
    <s v="Integrated Arts"/>
    <s v="Artes Integradas"/>
    <x v="1"/>
    <x v="15"/>
    <n v="0"/>
    <x v="12"/>
    <s v="SãoPaulo"/>
    <n v="0"/>
    <n v="720000"/>
    <n v="1.4943255243453308"/>
    <n v="1075914.3775286381"/>
  </r>
  <r>
    <s v="National Fund for Culture"/>
    <n v="101332"/>
    <s v="PREFEITURA MUNICIPAL DE SÃO JOSÉ DO RIO PRETO "/>
    <s v="Integrated Arts"/>
    <s v="Artes Integradas"/>
    <x v="1"/>
    <x v="15"/>
    <n v="0"/>
    <x v="12"/>
    <s v="SãoPaulo"/>
    <n v="0"/>
    <n v="499200"/>
    <n v="1.4943255243453308"/>
    <n v="745967.30175318918"/>
  </r>
  <r>
    <s v="National Fund for Culture"/>
    <n v="101683"/>
    <s v="Prefeitura Municipal de Votorantim/SP"/>
    <s v="Integrated Arts"/>
    <s v="Artes Integradas"/>
    <x v="1"/>
    <x v="15"/>
    <n v="0"/>
    <x v="12"/>
    <s v="SãoPaulo"/>
    <n v="0"/>
    <n v="960000"/>
    <n v="1.4943255243453308"/>
    <n v="1434552.5033715176"/>
  </r>
  <r>
    <s v="National Fund for Culture"/>
    <n v="105066"/>
    <s v="Premiere Brasil Nova York 2010"/>
    <s v="Audiovisual"/>
    <s v="Videofonográfica"/>
    <x v="0"/>
    <x v="15"/>
    <n v="0"/>
    <x v="5"/>
    <s v="RiodeJaneiro"/>
    <n v="0"/>
    <n v="100000"/>
    <n v="1.4943255243453308"/>
    <n v="149432.55243453308"/>
  </r>
  <r>
    <s v="National Fund for Culture"/>
    <n v="106007"/>
    <s v="Preservação e acessibilidade da hemeroteca integrante do acervo Jorge Amado"/>
    <s v="Humanities"/>
    <s v="Acervo Bibliográfico"/>
    <x v="0"/>
    <x v="15"/>
    <n v="0"/>
    <x v="21"/>
    <s v="Bahia"/>
    <n v="0"/>
    <n v="150000"/>
    <n v="1.4943255243453308"/>
    <n v="224148.82865179962"/>
  </r>
  <r>
    <s v="National Fund for Culture"/>
    <n v="102307"/>
    <s v="PRIMEIRO PLANO 2010 - FESTIVAL DE CINEMA DE JUIZ DE FORA E MERCOCIDADES"/>
    <s v="Audiovisual"/>
    <s v="Videofonográfica"/>
    <x v="0"/>
    <x v="15"/>
    <n v="0"/>
    <x v="3"/>
    <s v="MinasGerais"/>
    <n v="0"/>
    <n v="50000"/>
    <n v="1.4943255243453308"/>
    <n v="74716.276217266539"/>
  </r>
  <r>
    <s v="National Fund for Culture"/>
    <n v="1010274"/>
    <s v="PROCIMA - Projeto de Comunicação e Informação ao Mercado Audiovisual"/>
    <s v="Audiovisual"/>
    <s v="Videofonográfica"/>
    <x v="0"/>
    <x v="15"/>
    <n v="0"/>
    <x v="0"/>
    <s v="RioGrandedoSul"/>
    <n v="0"/>
    <n v="100000"/>
    <n v="1.4943255243453308"/>
    <n v="149432.55243453308"/>
  </r>
  <r>
    <s v="National Fund for Culture"/>
    <n v="103329"/>
    <s v="Produção do DVD Titiane e o Campo da Vertentes"/>
    <s v="Audiovisual"/>
    <s v="Produção Cinematográfica"/>
    <x v="2"/>
    <x v="15"/>
    <n v="0"/>
    <x v="3"/>
    <s v="MinasGerais"/>
    <n v="0"/>
    <n v="220000"/>
    <n v="1.4943255243453308"/>
    <n v="328751.61535597278"/>
  </r>
  <r>
    <s v="National Fund for Culture"/>
    <n v="1011268"/>
    <s v="Programa Caipira Brasil"/>
    <s v="Integrated Arts"/>
    <s v="Artes Integradas"/>
    <x v="1"/>
    <x v="15"/>
    <n v="0"/>
    <x v="1"/>
    <s v="DistritoFederal"/>
    <n v="0"/>
    <n v="80000"/>
    <n v="1.4943255243453308"/>
    <n v="119546.04194762647"/>
  </r>
  <r>
    <s v="National Fund for Culture"/>
    <n v="1012500"/>
    <s v="Programa de Capacitação do Tempo Glauber III - Projeto Irradiar Amazônia"/>
    <s v="Audiovisual"/>
    <s v="Videofonográfica"/>
    <x v="0"/>
    <x v="15"/>
    <n v="0"/>
    <x v="5"/>
    <s v="RiodeJaneiro"/>
    <n v="0"/>
    <n v="1500000"/>
    <n v="1.4943255243453308"/>
    <n v="2241488.2865179963"/>
  </r>
  <r>
    <s v="National Fund for Culture"/>
    <n v="1012591"/>
    <s v="Programa de Fomento Coletivos Criativos"/>
    <s v="Audiovisual"/>
    <s v="Formação /Pesquisa/Informação"/>
    <x v="3"/>
    <x v="15"/>
    <n v="0"/>
    <x v="22"/>
    <s v="SantaCatarina"/>
    <n v="0"/>
    <n v="2506720"/>
    <n v="1.4943255243453308"/>
    <n v="3745855.6783869276"/>
  </r>
  <r>
    <s v="National Fund for Culture"/>
    <n v="102670"/>
    <s v="Programa de Formação em Gestão Cultural."/>
    <s v="Integrated Arts"/>
    <s v="Artes Integradas"/>
    <x v="1"/>
    <x v="15"/>
    <n v="0"/>
    <x v="3"/>
    <s v="MinasGerais"/>
    <n v="0"/>
    <n v="700000"/>
    <n v="1.4943255243453308"/>
    <n v="1046027.8670417316"/>
  </r>
  <r>
    <s v="National Fund for Culture"/>
    <n v="102521"/>
    <s v="Projeto Animação "/>
    <s v="Audiovisual"/>
    <s v="Videofonográfica"/>
    <x v="0"/>
    <x v="15"/>
    <n v="0"/>
    <x v="16"/>
    <s v="EspíritoSanto"/>
    <n v="0"/>
    <n v="50000"/>
    <n v="1.4943255243453308"/>
    <n v="74716.276217266539"/>
  </r>
  <r>
    <s v="National Fund for Culture"/>
    <n v="103765"/>
    <s v="Projeto Doces Sons"/>
    <s v="Performing Arts"/>
    <s v="Teatro"/>
    <x v="0"/>
    <x v="15"/>
    <n v="0"/>
    <x v="0"/>
    <s v="RioGrandedoSul"/>
    <n v="0"/>
    <n v="460000"/>
    <n v="1.4943255243453308"/>
    <n v="687389.74119885219"/>
  </r>
  <r>
    <s v="National Fund for Culture"/>
    <n v="105196"/>
    <s v="Projeto EDU.TV"/>
    <s v="Audiovisual"/>
    <s v="Videofonográfica"/>
    <x v="0"/>
    <x v="15"/>
    <n v="0"/>
    <x v="6"/>
    <s v="Ceará"/>
    <n v="0"/>
    <n v="150000"/>
    <n v="1.4943255243453308"/>
    <n v="224148.82865179962"/>
  </r>
  <r>
    <s v="National Fund for Culture"/>
    <n v="104355"/>
    <s v="Projeto FAVELARTE"/>
    <s v="Integrated Arts"/>
    <s v="Artes Integradas"/>
    <x v="1"/>
    <x v="15"/>
    <n v="0"/>
    <x v="3"/>
    <s v="MinasGerais"/>
    <n v="0"/>
    <n v="818250"/>
    <n v="1.4943255243453308"/>
    <n v="1222731.860295567"/>
  </r>
  <r>
    <s v="National Fund for Culture"/>
    <n v="104401"/>
    <s v="Projeto Férias com a arte 2010 - IV Edição"/>
    <s v="Integrated Arts"/>
    <s v="Artes Integradas"/>
    <x v="1"/>
    <x v="15"/>
    <n v="0"/>
    <x v="1"/>
    <s v="DistritoFederal"/>
    <n v="0"/>
    <n v="250000"/>
    <n v="1.4943255243453308"/>
    <n v="373581.38108633272"/>
  </r>
  <r>
    <s v="National Fund for Culture"/>
    <n v="108335"/>
    <s v="PROJETO FOTOLATA - Arte e Ciência COMUNIDADE QUILOMBOLAS"/>
    <s v="Audiovisual"/>
    <s v="Videofonográfica"/>
    <x v="0"/>
    <x v="15"/>
    <n v="0"/>
    <x v="14"/>
    <s v="Goiás"/>
    <n v="0"/>
    <n v="157000"/>
    <n v="1.4943255243453308"/>
    <n v="234609.10732221694"/>
  </r>
  <r>
    <s v="National Fund for Culture"/>
    <n v="103490"/>
    <s v="Projeto Ganesha"/>
    <s v="Integrated Arts"/>
    <s v="Artes Integradas"/>
    <x v="1"/>
    <x v="15"/>
    <n v="0"/>
    <x v="22"/>
    <s v="SantaCatarina"/>
    <n v="0"/>
    <n v="697600"/>
    <n v="1.4943255243453308"/>
    <n v="1042441.4857833028"/>
  </r>
  <r>
    <s v="National Fund for Culture"/>
    <n v="102240"/>
    <s v="Projeto Letra de Música."/>
    <s v="Integrated Arts"/>
    <s v="Artes Integradas"/>
    <x v="1"/>
    <x v="15"/>
    <n v="0"/>
    <x v="1"/>
    <s v="DistritoFederal"/>
    <n v="0"/>
    <n v="50000"/>
    <n v="1.4943255243453308"/>
    <n v="74716.276217266539"/>
  </r>
  <r>
    <s v="National Fund for Culture"/>
    <n v="103251"/>
    <s v="Projeto Limoeiro em Movimento"/>
    <s v="Audiovisual"/>
    <s v="Videofonográfica"/>
    <x v="0"/>
    <x v="15"/>
    <n v="0"/>
    <x v="6"/>
    <s v="Ceará"/>
    <n v="0"/>
    <n v="30000"/>
    <n v="1.4943255243453308"/>
    <n v="44829.765730359926"/>
  </r>
  <r>
    <s v="National Fund for Culture"/>
    <n v="102038"/>
    <s v="Projeto Manguerê (oficinas)"/>
    <s v="Integrated Arts"/>
    <s v="Artes Integradas"/>
    <x v="1"/>
    <x v="15"/>
    <n v="0"/>
    <x v="16"/>
    <s v="EspíritoSanto"/>
    <n v="0"/>
    <n v="100000"/>
    <n v="1.4943255243453308"/>
    <n v="149432.55243453308"/>
  </r>
  <r>
    <s v="National Fund for Culture"/>
    <n v="101877"/>
    <s v="Projeto Marcas e Marcos"/>
    <s v="Performing Arts"/>
    <s v="Teatro"/>
    <x v="0"/>
    <x v="15"/>
    <n v="0"/>
    <x v="1"/>
    <s v="DistritoFederal"/>
    <n v="0"/>
    <n v="100000"/>
    <n v="1.4943255243453308"/>
    <n v="149432.55243453308"/>
  </r>
  <r>
    <s v="National Fund for Culture"/>
    <n v="102226"/>
    <s v="Projeto Meio Dia em Ponto"/>
    <s v="Integrated Arts"/>
    <s v="Artes Integradas"/>
    <x v="1"/>
    <x v="15"/>
    <n v="0"/>
    <x v="1"/>
    <s v="DistritoFederal"/>
    <n v="0"/>
    <n v="50000"/>
    <n v="1.4943255243453308"/>
    <n v="74716.276217266539"/>
  </r>
  <r>
    <s v="National Fund for Culture"/>
    <n v="101865"/>
    <s v="Projeto Quintas Culturais T-BONE"/>
    <s v="Humanities"/>
    <s v="Evento Literário"/>
    <x v="3"/>
    <x v="15"/>
    <n v="0"/>
    <x v="1"/>
    <s v="DistritoFederal"/>
    <n v="0"/>
    <n v="100000"/>
    <n v="1.4943255243453308"/>
    <n v="149432.55243453308"/>
  </r>
  <r>
    <s v="National Fund for Culture"/>
    <n v="101508"/>
    <s v="Projeto Setorial de Promoção de Exportações"/>
    <s v="Audiovisual"/>
    <s v="Videofonográfica"/>
    <x v="0"/>
    <x v="15"/>
    <n v="0"/>
    <x v="12"/>
    <s v="SãoPaulo"/>
    <n v="0"/>
    <n v="1300000"/>
    <n v="1.4943255243453308"/>
    <n v="1942623.1816489301"/>
  </r>
  <r>
    <s v="National Fund for Culture"/>
    <n v="100626"/>
    <s v="Projeto Setorial Integrado de Capacitação e Exportação "/>
    <s v="Audiovisual"/>
    <s v="Videofonográfica"/>
    <x v="0"/>
    <x v="15"/>
    <n v="0"/>
    <x v="12"/>
    <s v="SãoPaulo"/>
    <n v="0"/>
    <n v="1800000"/>
    <n v="1.4943255243453308"/>
    <n v="2689785.9438215955"/>
  </r>
  <r>
    <s v="National Fund for Culture"/>
    <n v="103778"/>
    <s v="PROJETO TÉCNICO DE VIABILIDADE DE REVITALIZAÇÃO DA ESCOLA DE CINEMA DARCY RIBEIRO"/>
    <s v="Audiovisual"/>
    <s v="Videofonográfica"/>
    <x v="0"/>
    <x v="15"/>
    <n v="0"/>
    <x v="5"/>
    <s v="RiodeJaneiro"/>
    <n v="0"/>
    <n v="882182"/>
    <n v="1.4943255243453308"/>
    <n v="1318267.0797180126"/>
  </r>
  <r>
    <s v="National Fund for Culture"/>
    <n v="104875"/>
    <s v="Projeto Ultrapassa - Espetáculo em Circulação"/>
    <s v="Performing Arts"/>
    <s v="Teatro"/>
    <x v="0"/>
    <x v="15"/>
    <n v="0"/>
    <x v="1"/>
    <s v="DistritoFederal"/>
    <n v="0"/>
    <n v="100000"/>
    <n v="1.4943255243453308"/>
    <n v="149432.55243453308"/>
  </r>
  <r>
    <s v="National Fund for Culture"/>
    <n v="104380"/>
    <s v="Projeto Vem Ser 2010"/>
    <s v="Integrated Arts"/>
    <s v="Artes Integradas"/>
    <x v="1"/>
    <x v="15"/>
    <n v="0"/>
    <x v="3"/>
    <s v="MinasGerais"/>
    <n v="0"/>
    <n v="100000"/>
    <n v="1.4943255243453308"/>
    <n v="149432.55243453308"/>
  </r>
  <r>
    <s v="National Fund for Culture"/>
    <n v="104152"/>
    <s v="Projeto Vitral"/>
    <s v="Integrated Arts"/>
    <s v="Artes Integradas"/>
    <x v="1"/>
    <x v="15"/>
    <n v="0"/>
    <x v="13"/>
    <s v="Amapá"/>
    <n v="0"/>
    <n v="400000"/>
    <n v="1.4943255243453308"/>
    <n v="597730.20973813231"/>
  </r>
  <r>
    <s v="National Fund for Culture"/>
    <n v="102701"/>
    <s v="Publicação de livro comemorativo ao Centenário da Imigração Okinawana no Brasil"/>
    <s v="Humanities"/>
    <s v="Edição de Livros"/>
    <x v="4"/>
    <x v="15"/>
    <n v="0"/>
    <x v="12"/>
    <s v="SãoPaulo"/>
    <n v="0"/>
    <n v="50000"/>
    <n v="1.4943255243453308"/>
    <n v="74716.276217266539"/>
  </r>
  <r>
    <s v="National Fund for Culture"/>
    <n v="101962"/>
    <s v="Publicação de Livros Imigração Japonesa no Brasil"/>
    <s v="Humanities"/>
    <s v="Edição de Livros"/>
    <x v="4"/>
    <x v="15"/>
    <n v="0"/>
    <x v="12"/>
    <s v="SãoPaulo"/>
    <n v="0"/>
    <n v="200000"/>
    <n v="1.4943255243453308"/>
    <n v="298865.10486906616"/>
  </r>
  <r>
    <s v="National Fund for Culture"/>
    <n v="102052"/>
    <s v="Publicação de sete obras de autores brasileiros"/>
    <s v="Humanities"/>
    <s v="Edição de Livros"/>
    <x v="4"/>
    <x v="15"/>
    <n v="0"/>
    <x v="3"/>
    <s v="MinasGerais"/>
    <n v="0"/>
    <n v="99980"/>
    <n v="1.4943255243453308"/>
    <n v="149402.66592404619"/>
  </r>
  <r>
    <s v="National Fund for Culture"/>
    <n v="101498"/>
    <s v="Publicar o livro - Brasília Arquitetura Famíliar"/>
    <s v="Humanities"/>
    <s v="Edição de Livros"/>
    <x v="4"/>
    <x v="15"/>
    <n v="0"/>
    <x v="1"/>
    <s v="DistritoFederal"/>
    <n v="0"/>
    <n v="78400"/>
    <n v="1.4943255243453308"/>
    <n v="117155.12110867393"/>
  </r>
  <r>
    <s v="National Fund for Culture"/>
    <n v="106794"/>
    <s v="Quintas Culturais"/>
    <s v="Integrated Arts"/>
    <s v="Artes Integradas"/>
    <x v="1"/>
    <x v="15"/>
    <n v="0"/>
    <x v="1"/>
    <s v="DistritoFederal"/>
    <n v="0"/>
    <n v="50000"/>
    <n v="1.4943255243453308"/>
    <n v="74716.276217266539"/>
  </r>
  <r>
    <s v="National Fund for Culture"/>
    <n v="101948"/>
    <s v="Rádio Diversidade"/>
    <s v="Integrated Arts"/>
    <s v="Artes Integradas"/>
    <x v="1"/>
    <x v="15"/>
    <n v="0"/>
    <x v="1"/>
    <s v="DistritoFederal"/>
    <n v="0"/>
    <n v="243153"/>
    <n v="1.4943255243453308"/>
    <n v="363349.73422114021"/>
  </r>
  <r>
    <s v="National Fund for Culture"/>
    <n v="104719"/>
    <s v="Rádio Web Juventude.Br"/>
    <s v="Audiovisual"/>
    <s v="Produção Radiofônica"/>
    <x v="2"/>
    <x v="15"/>
    <n v="0"/>
    <x v="12"/>
    <s v="SãoPaulo"/>
    <n v="0"/>
    <n v="250000"/>
    <n v="1.4943255243453308"/>
    <n v="373581.38108633272"/>
  </r>
  <r>
    <s v="National Fund for Culture"/>
    <n v="104392"/>
    <s v="RAPSÓDIA AUSENTE (PONTES DE CORRESPONDÊNCIA)"/>
    <s v="Integrated Arts"/>
    <s v="Artes Integradas"/>
    <x v="1"/>
    <x v="15"/>
    <n v="0"/>
    <x v="5"/>
    <s v="RiodeJaneiro"/>
    <n v="0"/>
    <n v="420000"/>
    <n v="1.4943255243453308"/>
    <n v="627616.72022503894"/>
  </r>
  <r>
    <s v="National Fund for Culture"/>
    <n v="106242"/>
    <s v="Realização de 15 espetáculos teatral O Auto da Camisinha, além de realizar uma oficina teatral com duração de 15 horas"/>
    <s v="Performing Arts"/>
    <s v="Teatro"/>
    <x v="0"/>
    <x v="15"/>
    <n v="0"/>
    <x v="1"/>
    <s v="DistritoFederal"/>
    <n v="0"/>
    <n v="24500"/>
    <n v="1.4943255243453308"/>
    <n v="36610.975346460604"/>
  </r>
  <r>
    <s v="National Fund for Culture"/>
    <n v="102029"/>
    <s v="Realização de cursos e oficinas no município de Cariacica"/>
    <s v="Integrated Arts"/>
    <s v="Artes Integradas"/>
    <x v="1"/>
    <x v="15"/>
    <n v="0"/>
    <x v="16"/>
    <s v="EspíritoSanto"/>
    <n v="0"/>
    <n v="146250"/>
    <n v="1.4943255243453308"/>
    <n v="218545.10793550464"/>
  </r>
  <r>
    <s v="National Fund for Culture"/>
    <n v="101590"/>
    <s v="Realização de Festival, Curso e Oficinas."/>
    <s v="Integrated Arts"/>
    <s v="Artes Integradas"/>
    <x v="1"/>
    <x v="15"/>
    <n v="0"/>
    <x v="4"/>
    <s v="Pernambuco"/>
    <n v="0"/>
    <n v="466000"/>
    <n v="1.4943255243453308"/>
    <n v="696355.69434492418"/>
  </r>
  <r>
    <s v="National Fund for Culture"/>
    <n v="101999"/>
    <s v="Realização de oficinas de música"/>
    <s v="Integrated Arts"/>
    <s v="Artes Integradas"/>
    <x v="1"/>
    <x v="15"/>
    <n v="0"/>
    <x v="19"/>
    <s v="RioGrandedoNorte"/>
    <n v="0"/>
    <n v="120956"/>
    <n v="1.4943255243453308"/>
    <n v="180747.63812271383"/>
  </r>
  <r>
    <s v="National Fund for Culture"/>
    <n v="104911"/>
    <s v="Realização do Concerto Cabeças ao Ar Livre, Edição Comemorativa dos 50 anos de Brasília"/>
    <s v="Music"/>
    <s v="Música Instrumental"/>
    <x v="4"/>
    <x v="15"/>
    <n v="0"/>
    <x v="1"/>
    <s v="DistritoFederal"/>
    <n v="0"/>
    <n v="300000"/>
    <n v="1.4943255243453308"/>
    <n v="448297.65730359923"/>
  </r>
  <r>
    <s v="National Fund for Culture"/>
    <n v="101960"/>
    <s v="Realização do espetáculo Áfricas do Bando de Teatro Oludum"/>
    <s v="Integrated Arts"/>
    <s v="Artes Integradas"/>
    <x v="1"/>
    <x v="15"/>
    <n v="0"/>
    <x v="21"/>
    <s v="Bahia"/>
    <n v="0"/>
    <n v="296200"/>
    <n v="1.4943255243453308"/>
    <n v="442619.22031108697"/>
  </r>
  <r>
    <s v="National Fund for Culture"/>
    <n v="101990"/>
    <s v="Realização do Projeto Convite à Música na cidade de Maringá/PR"/>
    <s v="Music"/>
    <s v="Música Erudita"/>
    <x v="0"/>
    <x v="15"/>
    <n v="0"/>
    <x v="9"/>
    <s v="Paraná"/>
    <n v="0"/>
    <n v="125507"/>
    <n v="1.4943255243453308"/>
    <n v="187548.31358400945"/>
  </r>
  <r>
    <s v="National Fund for Culture"/>
    <n v="103667"/>
    <s v="Realização do Projeto Frevo Relax"/>
    <s v="Integrated Arts"/>
    <s v="Artes Integradas"/>
    <x v="1"/>
    <x v="15"/>
    <n v="0"/>
    <x v="1"/>
    <s v="DistritoFederal"/>
    <n v="0"/>
    <n v="93664.56"/>
    <n v="1.4943255243453308"/>
    <n v="139965.34273457469"/>
  </r>
  <r>
    <s v="National Fund for Culture"/>
    <n v="101551"/>
    <s v="Realização do Segundo Módulo do Fórum de Atualização sobre Culturas Indígenas"/>
    <s v="Integrated Arts"/>
    <s v="Artes Integradas"/>
    <x v="1"/>
    <x v="15"/>
    <n v="0"/>
    <x v="1"/>
    <s v="DistritoFederal"/>
    <n v="0"/>
    <n v="247520"/>
    <n v="1.4943255243453308"/>
    <n v="369875.45378595631"/>
  </r>
  <r>
    <s v="National Fund for Culture"/>
    <n v="101997"/>
    <s v="Realizar o Projeto Plataforma Intinerante em 12 municipios de Pernambuco."/>
    <s v="Integrated Arts"/>
    <s v="Artes Integradas"/>
    <x v="1"/>
    <x v="15"/>
    <n v="0"/>
    <x v="4"/>
    <s v="Pernambuco"/>
    <n v="0"/>
    <n v="98839"/>
    <n v="1.4943255243453308"/>
    <n v="147697.64050076815"/>
  </r>
  <r>
    <s v="National Fund for Culture"/>
    <n v="100312"/>
    <s v="Rede de Exibição Minuto / Exposição MASP 2010"/>
    <s v="Audiovisual"/>
    <s v="Videofonográfica"/>
    <x v="0"/>
    <x v="15"/>
    <n v="0"/>
    <x v="12"/>
    <s v="SãoPaulo"/>
    <n v="0"/>
    <n v="50000"/>
    <n v="1.4943255243453308"/>
    <n v="74716.276217266539"/>
  </r>
  <r>
    <s v="National Fund for Culture"/>
    <n v="100893"/>
    <s v="REDE DE PONTOS DE CULTURA DE ALEGRETE "/>
    <s v="Integrated Arts"/>
    <s v="Artes Integradas"/>
    <x v="1"/>
    <x v="15"/>
    <n v="0"/>
    <x v="0"/>
    <s v="RioGrandedoSul"/>
    <n v="0"/>
    <n v="600000"/>
    <n v="1.4943255243453308"/>
    <n v="896595.31460719847"/>
  </r>
  <r>
    <s v="National Fund for Culture"/>
    <n v="100967"/>
    <s v="Rede de Pontos de Cultura de Amparo"/>
    <s v="Integrated Arts"/>
    <s v="Artes Integradas"/>
    <x v="1"/>
    <x v="15"/>
    <n v="0"/>
    <x v="12"/>
    <s v="SãoPaulo"/>
    <n v="0"/>
    <n v="600000"/>
    <n v="1.4943255243453308"/>
    <n v="896595.31460719847"/>
  </r>
  <r>
    <s v="National Fund for Culture"/>
    <n v="103854"/>
    <s v="Rede de Pontos de Cultura de Araras/SP"/>
    <s v="Integrated Arts"/>
    <s v="Artes Integradas"/>
    <x v="1"/>
    <x v="15"/>
    <n v="0"/>
    <x v="12"/>
    <s v="SãoPaulo"/>
    <n v="0"/>
    <n v="450000"/>
    <n v="1.4943255243453308"/>
    <n v="672446.48595539888"/>
  </r>
  <r>
    <s v="National Fund for Culture"/>
    <n v="100968"/>
    <s v="Rede de Pontos de Cultura de Diamantina"/>
    <s v="Integrated Arts"/>
    <s v="Artes Integradas"/>
    <x v="1"/>
    <x v="15"/>
    <n v="0"/>
    <x v="3"/>
    <s v="MinasGerais"/>
    <n v="0"/>
    <n v="600000"/>
    <n v="1.4943255243453308"/>
    <n v="896595.31460719847"/>
  </r>
  <r>
    <s v="National Fund for Culture"/>
    <n v="103021"/>
    <s v="Rede de Pontos de Cultura de Joinville/SC"/>
    <s v="Integrated Arts"/>
    <s v="Artes Integradas"/>
    <x v="1"/>
    <x v="15"/>
    <n v="0"/>
    <x v="22"/>
    <s v="SantaCatarina"/>
    <n v="0"/>
    <n v="1200000"/>
    <n v="1.4943255243453308"/>
    <n v="1793190.6292143969"/>
  </r>
  <r>
    <s v="National Fund for Culture"/>
    <n v="100892"/>
    <s v="REDE DE PONTOS DE CULTURA DE SABARÁ"/>
    <s v="Integrated Arts"/>
    <s v="Artes Integradas"/>
    <x v="1"/>
    <x v="15"/>
    <n v="0"/>
    <x v="3"/>
    <s v="MinasGerais"/>
    <n v="0"/>
    <n v="600000"/>
    <n v="1.4943255243453308"/>
    <n v="896595.31460719847"/>
  </r>
  <r>
    <s v="National Fund for Culture"/>
    <n v="96697"/>
    <s v="Rede de Pontos de Cultura de São José dos Pinhais."/>
    <s v="Integrated Arts"/>
    <s v="Artes Integradas"/>
    <x v="1"/>
    <x v="15"/>
    <n v="0"/>
    <x v="9"/>
    <s v="Paraná"/>
    <n v="0"/>
    <n v="600000"/>
    <n v="1.4943255243453308"/>
    <n v="896595.31460719847"/>
  </r>
  <r>
    <s v="National Fund for Culture"/>
    <n v="95295"/>
    <s v="Rede de Pontos de Cultura de Vitória/ES"/>
    <s v="Integrated Arts"/>
    <s v="Artes Integradas"/>
    <x v="1"/>
    <x v="15"/>
    <n v="0"/>
    <x v="16"/>
    <s v="EspíritoSanto"/>
    <n v="0"/>
    <n v="600000"/>
    <n v="1.4943255243453308"/>
    <n v="896595.31460719847"/>
  </r>
  <r>
    <s v="National Fund for Culture"/>
    <n v="96750"/>
    <s v="Rede de Pontos de Cultura do Muncipio de Passo Fundo"/>
    <s v="Integrated Arts"/>
    <s v="Artes Integradas"/>
    <x v="1"/>
    <x v="15"/>
    <n v="0"/>
    <x v="0"/>
    <s v="RioGrandedoSul"/>
    <n v="0"/>
    <n v="600000"/>
    <n v="1.4943255243453308"/>
    <n v="896595.31460719847"/>
  </r>
  <r>
    <s v="National Fund for Culture"/>
    <n v="101303"/>
    <s v="REDE DE PONTOS DE CULTURA DO MUNICIPIO DE ALVORADA"/>
    <s v="Integrated Arts"/>
    <s v="Artes Integradas"/>
    <x v="1"/>
    <x v="15"/>
    <n v="0"/>
    <x v="0"/>
    <s v="RioGrandedoSul"/>
    <n v="0"/>
    <n v="600000"/>
    <n v="1.4943255243453308"/>
    <n v="896595.31460719847"/>
  </r>
  <r>
    <s v="National Fund for Culture"/>
    <n v="91020"/>
    <s v="Rede de pontos de Cultura do Município de Arapiraca"/>
    <s v="Integrated Arts"/>
    <s v="Artes Integradas"/>
    <x v="1"/>
    <x v="15"/>
    <n v="0"/>
    <x v="20"/>
    <s v="Alagoas"/>
    <n v="0"/>
    <n v="1228750"/>
    <n v="1.4943255243453308"/>
    <n v="1836152.4880393252"/>
  </r>
  <r>
    <s v="National Fund for Culture"/>
    <n v="100896"/>
    <s v="REDE DE PONTOS DE CULTURA DO MUNICIPIO DE BENTO GONÇALVES"/>
    <s v="Integrated Arts"/>
    <s v="Artes Integradas"/>
    <x v="1"/>
    <x v="15"/>
    <n v="0"/>
    <x v="0"/>
    <s v="RioGrandedoSul"/>
    <n v="0"/>
    <n v="600000"/>
    <n v="1.4943255243453308"/>
    <n v="896595.31460719847"/>
  </r>
  <r>
    <s v="National Fund for Culture"/>
    <n v="96688"/>
    <s v="Rede de Pontos de Cultura do Município de Foz do Iguaçu/PR."/>
    <s v="Integrated Arts"/>
    <s v="Artes Integradas"/>
    <x v="1"/>
    <x v="15"/>
    <n v="0"/>
    <x v="9"/>
    <s v="Paraná"/>
    <n v="0"/>
    <n v="1680000"/>
    <n v="1.4943255243453308"/>
    <n v="2510466.8809001558"/>
  </r>
  <r>
    <s v="National Fund for Culture"/>
    <n v="98524"/>
    <s v="Rede de Pontos de Cultura do Município de Garibaldi/RS"/>
    <s v="Integrated Arts"/>
    <s v="Equipamentos culturais multifuncionais"/>
    <x v="6"/>
    <x v="15"/>
    <n v="0"/>
    <x v="0"/>
    <s v="RioGrandedoSul"/>
    <n v="0"/>
    <n v="360000"/>
    <n v="1.4943255243453308"/>
    <n v="537957.18876431906"/>
  </r>
  <r>
    <s v="National Fund for Culture"/>
    <n v="96748"/>
    <s v="Rede de Pontos de Cultura do Municpio de São Lepoldo/RS"/>
    <s v="Integrated Arts"/>
    <s v="Artes Integradas"/>
    <x v="1"/>
    <x v="15"/>
    <n v="0"/>
    <x v="0"/>
    <s v="RioGrandedoSul"/>
    <n v="0"/>
    <n v="600000"/>
    <n v="1.4943255243453308"/>
    <n v="896595.31460719847"/>
  </r>
  <r>
    <s v="National Fund for Culture"/>
    <n v="101261"/>
    <s v="Rede de pontos de Cultura no Município de Jales"/>
    <s v="Integrated Arts"/>
    <s v="Artes Integradas"/>
    <x v="1"/>
    <x v="15"/>
    <n v="0"/>
    <x v="12"/>
    <s v="SãoPaulo"/>
    <n v="0"/>
    <n v="600000"/>
    <n v="1.4943255243453308"/>
    <n v="896595.31460719847"/>
  </r>
  <r>
    <s v="National Fund for Culture"/>
    <n v="1011957"/>
    <s v="Rede Olhares do Mundo - Continuação"/>
    <s v="Audiovisual"/>
    <s v="Formação /Pesquisa/Informação"/>
    <x v="3"/>
    <x v="15"/>
    <n v="0"/>
    <x v="16"/>
    <s v="EspíritoSanto"/>
    <n v="0"/>
    <n v="400000"/>
    <n v="1.4943255243453308"/>
    <n v="597730.20973813231"/>
  </r>
  <r>
    <s v="National Fund for Culture"/>
    <n v="96700"/>
    <s v="Rede Pontos de Cultura do Muncipio de João Pessoa."/>
    <s v="Integrated Arts"/>
    <s v="Artes Integradas"/>
    <x v="1"/>
    <x v="15"/>
    <n v="0"/>
    <x v="8"/>
    <s v="Paraíba"/>
    <n v="0"/>
    <n v="2400000"/>
    <n v="1.4943255243453308"/>
    <n v="3586381.2584287939"/>
  </r>
  <r>
    <s v="National Fund for Culture"/>
    <n v="102027"/>
    <s v="Reforma do Anfiteatro Municipal "/>
    <s v="Cultural Heritage"/>
    <s v="Arquitetônico"/>
    <x v="0"/>
    <x v="15"/>
    <n v="0"/>
    <x v="9"/>
    <s v="Paraná"/>
    <n v="0"/>
    <n v="200000"/>
    <n v="1.4943255243453308"/>
    <n v="298865.10486906616"/>
  </r>
  <r>
    <s v="National Fund for Culture"/>
    <n v="102005"/>
    <s v="Reforma do Centro de Convivência Cultural dos Idosos"/>
    <s v="Cultural Heritage"/>
    <s v="Arquitetônico"/>
    <x v="0"/>
    <x v="15"/>
    <n v="0"/>
    <x v="9"/>
    <s v="Paraná"/>
    <n v="0"/>
    <n v="300000"/>
    <n v="1.4943255243453308"/>
    <n v="448297.65730359923"/>
  </r>
  <r>
    <s v="National Fund for Culture"/>
    <n v="101803"/>
    <s v="Reforma do Espaço Cultural da Casa do Povo de Santo."/>
    <s v="Cultural Heritage"/>
    <s v="Arquitetônico"/>
    <x v="0"/>
    <x v="15"/>
    <n v="0"/>
    <x v="21"/>
    <s v="Bahia"/>
    <n v="0"/>
    <n v="230000"/>
    <n v="1.4943255243453308"/>
    <n v="343694.8705994261"/>
  </r>
  <r>
    <s v="National Fund for Culture"/>
    <n v="102764"/>
    <s v="Reforma do Patrimônio Cultural - Igreja Nossa Senhora da Purificação"/>
    <s v="Cultural Heritage"/>
    <s v="Arquitetônico"/>
    <x v="0"/>
    <x v="15"/>
    <n v="0"/>
    <x v="0"/>
    <s v="RioGrandedoSul"/>
    <n v="0"/>
    <n v="170000"/>
    <n v="1.4943255243453308"/>
    <n v="254035.33913870624"/>
  </r>
  <r>
    <s v="National Fund for Culture"/>
    <n v="103184"/>
    <s v="Reforma do Teatro Banestado"/>
    <s v="Integrated Arts"/>
    <s v="Artes Integradas"/>
    <x v="1"/>
    <x v="15"/>
    <n v="0"/>
    <x v="9"/>
    <s v="Paraná"/>
    <n v="0"/>
    <n v="150000"/>
    <n v="1.4943255243453308"/>
    <n v="224148.82865179962"/>
  </r>
  <r>
    <s v="National Fund for Culture"/>
    <n v="103545"/>
    <s v="Reforma e Adequação do Cine Teatro e Galeria de Arte de Serrinha/BA"/>
    <s v="Cultural Heritage"/>
    <s v="Arquitetônico"/>
    <x v="0"/>
    <x v="15"/>
    <n v="0"/>
    <x v="21"/>
    <s v="Bahia"/>
    <n v="0"/>
    <n v="1623551.05"/>
    <n v="1.4943255243453308"/>
    <n v="2426113.7740926626"/>
  </r>
  <r>
    <s v="National Fund for Culture"/>
    <n v="104560"/>
    <s v="Reforma e Estruturação - Usina da Música - São José Dos Pinhais"/>
    <s v="Cultural Heritage"/>
    <s v="Arquitetônico"/>
    <x v="0"/>
    <x v="15"/>
    <n v="0"/>
    <x v="9"/>
    <s v="Paraná"/>
    <n v="0"/>
    <n v="600000"/>
    <n v="1.4943255243453308"/>
    <n v="896595.31460719847"/>
  </r>
  <r>
    <s v="National Fund for Culture"/>
    <n v="102947"/>
    <s v="Reforma Estruturais no Complexo Cultural 'O Gonzagão'"/>
    <s v="Integrated Arts"/>
    <s v="Artes Integradas"/>
    <x v="1"/>
    <x v="15"/>
    <n v="0"/>
    <x v="7"/>
    <s v="Sergipe"/>
    <n v="0"/>
    <n v="405364.21"/>
    <n v="1.4943255243453308"/>
    <n v="605746.08565908088"/>
  </r>
  <r>
    <s v="National Fund for Culture"/>
    <n v="102056"/>
    <s v="Reforma, ampliação e manutenção da Sede do Contato - Centro de Referência da Juventude"/>
    <s v="Cultural Heritage"/>
    <s v="Arquitetônico"/>
    <x v="0"/>
    <x v="15"/>
    <n v="0"/>
    <x v="3"/>
    <s v="MinasGerais"/>
    <n v="0"/>
    <n v="297000"/>
    <n v="1.4943255243453308"/>
    <n v="443814.68073056324"/>
  </r>
  <r>
    <s v="National Fund for Culture"/>
    <n v="1011845"/>
    <s v="Reggae a Paz"/>
    <s v="Audiovisual"/>
    <s v="Videofonográfica"/>
    <x v="0"/>
    <x v="15"/>
    <n v="0"/>
    <x v="1"/>
    <s v="DistritoFederal"/>
    <n v="0"/>
    <n v="100000"/>
    <n v="1.4943255243453308"/>
    <n v="149432.55243453308"/>
  </r>
  <r>
    <s v="National Fund for Culture"/>
    <n v="100843"/>
    <s v="Restauração do Telhado da Igreja São Domingos "/>
    <s v="Cultural Heritage"/>
    <s v="Arquitetônico"/>
    <x v="0"/>
    <x v="15"/>
    <n v="0"/>
    <x v="0"/>
    <s v="RioGrandedoSul"/>
    <n v="0"/>
    <n v="300000"/>
    <n v="1.4943255243453308"/>
    <n v="448297.65730359923"/>
  </r>
  <r>
    <s v="National Fund for Culture"/>
    <n v="93966"/>
    <s v="Restauração, preservação de Imóvel Histórico."/>
    <s v="Cultural Heritage"/>
    <s v="Arquitetônico"/>
    <x v="0"/>
    <x v="15"/>
    <n v="0"/>
    <x v="9"/>
    <s v="Paraná"/>
    <n v="0"/>
    <n v="250000"/>
    <n v="1.4943255243453308"/>
    <n v="373581.38108633272"/>
  </r>
  <r>
    <s v="National Fund for Culture"/>
    <n v="102025"/>
    <s v="Revista Cineclube Brasil"/>
    <s v="Audiovisual"/>
    <s v="Videofonográfica"/>
    <x v="0"/>
    <x v="15"/>
    <n v="0"/>
    <x v="12"/>
    <s v="SãoPaulo"/>
    <n v="0"/>
    <n v="25000"/>
    <n v="1.4943255243453308"/>
    <n v="37358.138108633269"/>
  </r>
  <r>
    <s v="National Fund for Culture"/>
    <n v="106561"/>
    <s v="Revista de Cinema Edição Especial CBC"/>
    <s v="Audiovisual"/>
    <s v="Produção Cinematográfica"/>
    <x v="2"/>
    <x v="15"/>
    <n v="0"/>
    <x v="12"/>
    <s v="SãoPaulo"/>
    <n v="0"/>
    <n v="40000"/>
    <n v="1.4943255243453308"/>
    <n v="59773.020973813233"/>
  </r>
  <r>
    <s v="National Fund for Culture"/>
    <n v="1012007"/>
    <s v="Revista de Cinema On Line"/>
    <s v="Audiovisual"/>
    <s v="Difusão"/>
    <x v="5"/>
    <x v="15"/>
    <n v="0"/>
    <x v="12"/>
    <s v="SãoPaulo"/>
    <n v="0"/>
    <n v="100000"/>
    <n v="1.4943255243453308"/>
    <n v="149432.55243453308"/>
  </r>
  <r>
    <s v="National Fund for Culture"/>
    <n v="94603"/>
    <s v="Revitalização do espaço - Parque Nacional Serra da Capivara."/>
    <s v="Integrated Arts"/>
    <s v="Artes Integradas"/>
    <x v="1"/>
    <x v="15"/>
    <n v="0"/>
    <x v="10"/>
    <s v="Piauí"/>
    <n v="0"/>
    <n v="406000"/>
    <n v="1.4943255243453308"/>
    <n v="606696.1628842043"/>
  </r>
  <r>
    <s v="National Fund for Culture"/>
    <n v="104095"/>
    <s v="Roda de Mulheres nas Escolas "/>
    <s v="Integrated Arts"/>
    <s v="Artes Integradas"/>
    <x v="1"/>
    <x v="15"/>
    <n v="0"/>
    <x v="1"/>
    <s v="DistritoFederal"/>
    <n v="0"/>
    <n v="80000"/>
    <n v="1.4943255243453308"/>
    <n v="119546.04194762647"/>
  </r>
  <r>
    <s v="National Fund for Culture"/>
    <n v="104750"/>
    <s v="Sambrasil - DF"/>
    <s v="Music"/>
    <s v="Música Popular"/>
    <x v="4"/>
    <x v="15"/>
    <n v="0"/>
    <x v="1"/>
    <s v="DistritoFederal"/>
    <n v="0"/>
    <n v="200000"/>
    <n v="1.4943255243453308"/>
    <n v="298865.10486906616"/>
  </r>
  <r>
    <s v="National Fund for Culture"/>
    <n v="104876"/>
    <s v="São João Fora de Época de Samambaia/DF (I)"/>
    <s v="Integrated Arts"/>
    <s v="Cultura Popular"/>
    <x v="3"/>
    <x v="15"/>
    <n v="0"/>
    <x v="1"/>
    <s v="DistritoFederal"/>
    <n v="0"/>
    <n v="70000"/>
    <n v="1.4943255243453308"/>
    <n v="104602.78670417315"/>
  </r>
  <r>
    <s v="National Fund for Culture"/>
    <n v="103785"/>
    <s v="Saulo Laranjeira e Saldanha Cantam Geraldo Vandré e Luiz Gonzaga"/>
    <s v="Music"/>
    <s v="Áreas Integradas"/>
    <x v="0"/>
    <x v="15"/>
    <n v="0"/>
    <x v="3"/>
    <s v="MinasGerais"/>
    <n v="0"/>
    <n v="699000"/>
    <n v="1.4943255243453308"/>
    <n v="1044533.5415173862"/>
  </r>
  <r>
    <s v="National Fund for Culture"/>
    <n v="102321"/>
    <s v="Seminário CINE - PE - Festival do Audivisual 2010"/>
    <s v="Audiovisual"/>
    <s v="Videofonográfica"/>
    <x v="0"/>
    <x v="15"/>
    <n v="0"/>
    <x v="4"/>
    <s v="Pernambuco"/>
    <n v="0"/>
    <n v="50000"/>
    <n v="1.4943255243453308"/>
    <n v="74716.276217266539"/>
  </r>
  <r>
    <s v="National Fund for Culture"/>
    <n v="1010632"/>
    <s v="Seminário Com.Posições.Políticas"/>
    <s v="Integrated Arts"/>
    <s v="Artes Integradas"/>
    <x v="1"/>
    <x v="15"/>
    <n v="0"/>
    <x v="5"/>
    <s v="RiodeJaneiro"/>
    <n v="0"/>
    <n v="90022"/>
    <n v="1.4943255243453308"/>
    <n v="134522.17235261537"/>
  </r>
  <r>
    <s v="National Fund for Culture"/>
    <n v="1011531"/>
    <s v="Seminário Regional &quot;Cultura: Desafio do Vale do Jequitinhonha&quot;"/>
    <s v="Integrated Arts"/>
    <s v="Artes Integradas"/>
    <x v="1"/>
    <x v="15"/>
    <n v="0"/>
    <x v="3"/>
    <s v="MinasGerais"/>
    <n v="0"/>
    <n v="150000"/>
    <n v="1.4943255243453308"/>
    <n v="224148.82865179962"/>
  </r>
  <r>
    <s v="National Fund for Culture"/>
    <n v="102286"/>
    <s v="Site e Livro do CBC"/>
    <s v="Audiovisual"/>
    <s v="Videofonográfica"/>
    <x v="0"/>
    <x v="15"/>
    <n v="0"/>
    <x v="6"/>
    <s v="Ceará"/>
    <n v="0"/>
    <n v="75000"/>
    <n v="1.4943255243453308"/>
    <n v="112074.41432589981"/>
  </r>
  <r>
    <s v="National Fund for Culture"/>
    <n v="92053"/>
    <s v="Soldados da Borracha. Os Pracinhas da Floresta."/>
    <s v="Humanities"/>
    <s v="Edição de Livros"/>
    <x v="4"/>
    <x v="15"/>
    <n v="0"/>
    <x v="11"/>
    <s v="Pará"/>
    <n v="0"/>
    <n v="100000"/>
    <n v="1.4943255243453308"/>
    <n v="149432.55243453308"/>
  </r>
  <r>
    <s v="National Fund for Culture"/>
    <n v="1011035"/>
    <s v="Sonhar TV"/>
    <s v="Audiovisual"/>
    <s v="Videofonográfica"/>
    <x v="0"/>
    <x v="15"/>
    <n v="0"/>
    <x v="12"/>
    <s v="SãoPaulo"/>
    <n v="0"/>
    <n v="1000000"/>
    <n v="1.4943255243453308"/>
    <n v="1494325.5243453309"/>
  </r>
  <r>
    <s v="National Fund for Culture"/>
    <n v="102225"/>
    <s v="Talento das Artes"/>
    <s v="Integrated Arts"/>
    <s v="Artes Integradas"/>
    <x v="1"/>
    <x v="15"/>
    <n v="0"/>
    <x v="1"/>
    <s v="DistritoFederal"/>
    <n v="0"/>
    <n v="100000"/>
    <n v="1.4943255243453308"/>
    <n v="149432.55243453308"/>
  </r>
  <r>
    <s v="National Fund for Culture"/>
    <n v="106442"/>
    <s v="Teatro Pra que te  Quero "/>
    <s v="Performing Arts"/>
    <s v="Teatro"/>
    <x v="0"/>
    <x v="15"/>
    <n v="0"/>
    <x v="1"/>
    <s v="DistritoFederal"/>
    <n v="0"/>
    <n v="534200"/>
    <n v="1.4943255243453308"/>
    <n v="798268.69510527572"/>
  </r>
  <r>
    <s v="National Fund for Culture"/>
    <n v="1012508"/>
    <s v="Tô Sabendo 2"/>
    <s v="Audiovisual"/>
    <s v="Produção Cinematográfica"/>
    <x v="2"/>
    <x v="15"/>
    <n v="0"/>
    <x v="21"/>
    <s v="Bahia"/>
    <n v="0"/>
    <n v="2500000"/>
    <n v="1.4943255243453308"/>
    <n v="3735813.8108633272"/>
  </r>
  <r>
    <s v="National Fund for Culture"/>
    <n v="105118"/>
    <s v="Tô Sabendo 2"/>
    <s v="Audiovisual"/>
    <s v="Videofonográfica"/>
    <x v="0"/>
    <x v="15"/>
    <n v="0"/>
    <x v="21"/>
    <s v="Bahia"/>
    <n v="0"/>
    <n v="7035670"/>
    <n v="1.4943255243453308"/>
    <n v="10513581.261870714"/>
  </r>
  <r>
    <s v="National Fund for Culture"/>
    <n v="105183"/>
    <s v="Trem da História - MG"/>
    <s v="Performing Arts"/>
    <s v="Teatro"/>
    <x v="0"/>
    <x v="15"/>
    <n v="0"/>
    <x v="3"/>
    <s v="MinasGerais"/>
    <n v="0"/>
    <n v="100000"/>
    <n v="1.4943255243453308"/>
    <n v="149432.55243453308"/>
  </r>
  <r>
    <s v="National Fund for Culture"/>
    <n v="105524"/>
    <s v="V edição do Goyaz Festival - Mostra de Música Instrumental"/>
    <s v="Music"/>
    <s v="Música Instrumental"/>
    <x v="4"/>
    <x v="15"/>
    <n v="0"/>
    <x v="14"/>
    <s v="Goiás"/>
    <n v="0"/>
    <n v="252469"/>
    <n v="1.4943255243453308"/>
    <n v="377270.87080594135"/>
  </r>
  <r>
    <s v="National Fund for Culture"/>
    <n v="103106"/>
    <s v="V Programa de Fomento à Produção e Teledifusão do Documentário Brasileiro -  DOCTV "/>
    <s v="Audiovisual"/>
    <s v="Videofonográfica"/>
    <x v="0"/>
    <x v="15"/>
    <n v="0"/>
    <x v="12"/>
    <s v="SãoPaulo"/>
    <n v="0"/>
    <n v="3000000"/>
    <n v="1.4943255243453308"/>
    <n v="4482976.5730359927"/>
  </r>
  <r>
    <s v="National Fund for Culture"/>
    <n v="104223"/>
    <s v="V Tudo Sobre Mulheres - Festival de Cinema Feminino de Chapada dos Guimarães"/>
    <s v="Audiovisual"/>
    <s v="Videofonográfica"/>
    <x v="0"/>
    <x v="15"/>
    <n v="0"/>
    <x v="12"/>
    <s v="SãoPaulo"/>
    <n v="0"/>
    <n v="100000"/>
    <n v="1.4943255243453308"/>
    <n v="149432.55243453308"/>
  </r>
  <r>
    <s v="National Fund for Culture"/>
    <n v="104361"/>
    <s v="VI Festival Brasília de Cultura Popular "/>
    <s v="Integrated Arts"/>
    <s v="Artes Integradas"/>
    <x v="1"/>
    <x v="15"/>
    <n v="0"/>
    <x v="1"/>
    <s v="DistritoFederal"/>
    <n v="0"/>
    <n v="148000"/>
    <n v="1.4943255243453308"/>
    <n v="221160.17760310895"/>
  </r>
  <r>
    <s v="National Fund for Culture"/>
    <n v="102269"/>
    <s v="VI Mostra Produção Independente - 10 anos da ABD Capixaba"/>
    <s v="Audiovisual"/>
    <s v="Videofonográfica"/>
    <x v="0"/>
    <x v="15"/>
    <n v="0"/>
    <x v="16"/>
    <s v="EspíritoSanto"/>
    <n v="0"/>
    <n v="80000"/>
    <n v="1.4943255243453308"/>
    <n v="119546.04194762647"/>
  </r>
  <r>
    <s v="National Fund for Culture"/>
    <n v="101544"/>
    <s v="VI Panorama Internacional - Coisa de Cinema"/>
    <s v="Audiovisual"/>
    <s v="Videofonográfica"/>
    <x v="0"/>
    <x v="15"/>
    <n v="0"/>
    <x v="21"/>
    <s v="Bahia"/>
    <n v="0"/>
    <n v="50000"/>
    <n v="1.4943255243453308"/>
    <n v="74716.276217266539"/>
  </r>
  <r>
    <s v="National Fund for Culture"/>
    <n v="104255"/>
    <s v="VI SEMCINE- Seminário Internacional de Cinema e Audiovisual"/>
    <s v="Audiovisual"/>
    <s v="Videofonográfica"/>
    <x v="0"/>
    <x v="15"/>
    <n v="0"/>
    <x v="21"/>
    <s v="Bahia"/>
    <n v="0"/>
    <n v="300000"/>
    <n v="1.4943255243453308"/>
    <n v="448297.65730359923"/>
  </r>
  <r>
    <s v="National Fund for Culture"/>
    <n v="105955"/>
    <s v="VIDAS VAZIAS E AS HORAS MORTAS"/>
    <s v="Audiovisual"/>
    <s v="Produção Cinematográfica"/>
    <x v="2"/>
    <x v="15"/>
    <n v="0"/>
    <x v="1"/>
    <s v="DistritoFederal"/>
    <n v="0"/>
    <n v="100000"/>
    <n v="1.4943255243453308"/>
    <n v="149432.55243453308"/>
  </r>
  <r>
    <s v="National Fund for Culture"/>
    <n v="104598"/>
    <s v="Vídeo Índio Brasil"/>
    <s v="Audiovisual"/>
    <s v="Videofonográfica"/>
    <x v="0"/>
    <x v="15"/>
    <n v="0"/>
    <x v="26"/>
    <s v="MatoGrossodoSul"/>
    <n v="0"/>
    <n v="325000"/>
    <n v="1.4943255243453308"/>
    <n v="485655.79541223252"/>
  </r>
  <r>
    <s v="National Fund for Culture"/>
    <n v="104879"/>
    <s v="Vídeo-Documentário São Paulo Cidade Aberta"/>
    <s v="Audiovisual"/>
    <s v="Exibição Cinematográfica"/>
    <x v="1"/>
    <x v="15"/>
    <n v="0"/>
    <x v="12"/>
    <s v="SãoPaulo"/>
    <n v="0"/>
    <n v="100000"/>
    <n v="1.4943255243453308"/>
    <n v="149432.55243453308"/>
  </r>
  <r>
    <s v="National Fund for Culture"/>
    <n v="101891"/>
    <s v="VIII Congresso Brasileiro de Cinema"/>
    <s v="Audiovisual"/>
    <s v="Videofonográfica"/>
    <x v="0"/>
    <x v="15"/>
    <n v="0"/>
    <x v="0"/>
    <s v="RioGrandedoSul"/>
    <n v="0"/>
    <n v="400000"/>
    <n v="1.4943255243453308"/>
    <n v="597730.20973813231"/>
  </r>
  <r>
    <s v="National Fund for Culture"/>
    <n v="103599"/>
    <s v="Visa a manutenção, conservação e aquisição de equipamentos para o acervo bibliográfico da Fundação José e Paulina Nemirovsky"/>
    <s v="Humanities"/>
    <s v="Acervo Bibliográfico"/>
    <x v="0"/>
    <x v="15"/>
    <n v="0"/>
    <x v="12"/>
    <s v="SãoPaulo"/>
    <n v="0"/>
    <n v="447800"/>
    <n v="1.4943255243453308"/>
    <n v="669158.96980183909"/>
  </r>
  <r>
    <s v="National Fund for Culture"/>
    <n v="102976"/>
    <s v="Vitrine Cultural"/>
    <s v="Integrated Arts"/>
    <s v="Artes Integradas"/>
    <x v="1"/>
    <x v="15"/>
    <n v="0"/>
    <x v="1"/>
    <s v="DistritoFederal"/>
    <n v="0"/>
    <n v="500000"/>
    <n v="1.4943255243453308"/>
    <n v="747162.76217266545"/>
  </r>
  <r>
    <s v="National Fund for Culture"/>
    <n v="1010715"/>
    <s v="VIVADANÇA Festival Internacional 5ª Edição "/>
    <s v="Integrated Arts"/>
    <s v="Artes Integradas"/>
    <x v="1"/>
    <x v="15"/>
    <n v="0"/>
    <x v="21"/>
    <s v="Bahia"/>
    <n v="0"/>
    <n v="462240"/>
    <n v="1.4943255243453308"/>
    <n v="690737.03037338576"/>
  </r>
  <r>
    <s v="National Fund for Culture"/>
    <n v="101991"/>
    <s v="Vozes do Tambor (Oficinas de Percussão)"/>
    <s v="Integrated Arts"/>
    <s v="Artes Integradas"/>
    <x v="1"/>
    <x v="15"/>
    <n v="0"/>
    <x v="14"/>
    <s v="Goiás"/>
    <n v="0"/>
    <n v="103560.22"/>
    <n v="1.4943255243453308"/>
    <n v="154752.68005281783"/>
  </r>
  <r>
    <s v="National Fund for Culture"/>
    <n v="104680"/>
    <s v="X ENCONTRO DE CULTURAS TRADICIONAIS DA CHAPADA DOS VEADEIROS"/>
    <s v="Integrated Arts"/>
    <s v="Artes Integradas"/>
    <x v="1"/>
    <x v="15"/>
    <n v="0"/>
    <x v="14"/>
    <s v="Goiás"/>
    <n v="0"/>
    <n v="396800"/>
    <n v="1.4943255243453308"/>
    <n v="592948.36806022725"/>
  </r>
  <r>
    <s v="National Fund for Culture"/>
    <n v="103983"/>
    <s v="XVII FESTEJOS REGIONAIS DE SÃO LUIZ DO ANUÁ."/>
    <s v="Integrated Arts"/>
    <s v="Artes Integradas"/>
    <x v="1"/>
    <x v="15"/>
    <n v="0"/>
    <x v="24"/>
    <s v="Roraima"/>
    <n v="0"/>
    <n v="205113.60000000001"/>
    <n v="1.4943255243453308"/>
    <n v="306506.48787035845"/>
  </r>
  <r>
    <s v="National Fund for Culture"/>
    <n v="106270"/>
    <s v="XXXVII JORNADA INTERNACIONAL DE CINEMA DA BAHIA "/>
    <s v="Audiovisual"/>
    <s v="Videofonográfica"/>
    <x v="0"/>
    <x v="15"/>
    <n v="0"/>
    <x v="21"/>
    <s v="Bahia"/>
    <n v="0"/>
    <n v="100000"/>
    <n v="1.4943255243453308"/>
    <n v="149432.55243453308"/>
  </r>
  <r>
    <s v="National Fund for Culture"/>
    <n v="1112069"/>
    <s v="xx005"/>
    <s v="Integrated Arts"/>
    <s v="Artes Integradas"/>
    <x v="1"/>
    <x v="16"/>
    <n v="0"/>
    <x v="12"/>
    <s v="SãoPaulo"/>
    <n v="0"/>
    <n v="100000"/>
    <n v="1.4030783875336761"/>
    <n v="140307.8387533676"/>
  </r>
  <r>
    <s v="National Fund for Culture"/>
    <n v="1114001"/>
    <s v="10º Nóia - Festival de Cinema Universitário- Itinerante"/>
    <s v="Audiovisual"/>
    <s v="Exibição Cinematográfica"/>
    <x v="1"/>
    <x v="16"/>
    <n v="0"/>
    <x v="6"/>
    <s v="Ceará"/>
    <n v="0"/>
    <n v="100000"/>
    <n v="1.4030783875336761"/>
    <n v="140307.8387533676"/>
  </r>
  <r>
    <s v="National Fund for Culture"/>
    <n v="1113104"/>
    <s v="18º Vitória Cine Vídeo Itinerante"/>
    <s v="Audiovisual"/>
    <s v="Difusão"/>
    <x v="5"/>
    <x v="16"/>
    <n v="0"/>
    <x v="16"/>
    <s v="EspíritoSanto"/>
    <n v="0"/>
    <n v="300000"/>
    <n v="1.4030783875336761"/>
    <n v="420923.5162601028"/>
  </r>
  <r>
    <s v="National Fund for Culture"/>
    <n v="1114747"/>
    <s v="2º Coruja da Canção de Capão da Canoa"/>
    <s v="Integrated Arts"/>
    <s v="Artes Integradas"/>
    <x v="1"/>
    <x v="16"/>
    <n v="0"/>
    <x v="0"/>
    <s v="RioGrandedoSul"/>
    <n v="0"/>
    <n v="150000"/>
    <n v="1.4030783875336761"/>
    <n v="210461.7581300514"/>
  </r>
  <r>
    <s v="National Fund for Culture"/>
    <n v="1113103"/>
    <s v="Ateliê de Coprodução Cinematográfica internacional Produire au Sud Imagem dos Povos"/>
    <s v="Audiovisual"/>
    <s v="Intercâmbio cultural"/>
    <x v="3"/>
    <x v="16"/>
    <n v="0"/>
    <x v="3"/>
    <s v="MinasGerais"/>
    <n v="0"/>
    <n v="150000"/>
    <n v="1.4030783875336761"/>
    <n v="210461.7581300514"/>
  </r>
  <r>
    <s v="National Fund for Culture"/>
    <n v="1112478"/>
    <s v="Capitólio - Conclusão da III Etapa de Restauro"/>
    <s v="Audiovisual"/>
    <s v="Infra-estrutura Técnica Audiovisual"/>
    <x v="0"/>
    <x v="16"/>
    <n v="0"/>
    <x v="0"/>
    <s v="RioGrandedoSul"/>
    <n v="0"/>
    <n v="800000"/>
    <n v="1.4030783875336761"/>
    <n v="1122462.7100269408"/>
  </r>
  <r>
    <s v="National Fund for Culture"/>
    <n v="1111945"/>
    <s v="Cine Pernambuco (Capacitação de Produtores e Artistas - Região Metropolitana do Recife)"/>
    <s v="Integrated Arts"/>
    <s v="Artes Integradas"/>
    <x v="1"/>
    <x v="16"/>
    <n v="0"/>
    <x v="4"/>
    <s v="Pernambuco"/>
    <n v="0"/>
    <n v="1250000"/>
    <n v="1.4030783875336761"/>
    <n v="1753847.9844170951"/>
  </r>
  <r>
    <s v="National Fund for Culture"/>
    <n v="119772"/>
    <s v="Cinema sem Fronteiras 2011"/>
    <s v="Audiovisual"/>
    <s v="Formação/Pesquisa e informação"/>
    <x v="1"/>
    <x v="16"/>
    <n v="0"/>
    <x v="3"/>
    <s v="MinasGerais"/>
    <n v="0"/>
    <n v="200000"/>
    <n v="1.4030783875336761"/>
    <n v="280615.6775067352"/>
  </r>
  <r>
    <s v="National Fund for Culture"/>
    <n v="1112731"/>
    <s v="Dia do Samba - 40ª Edição."/>
    <s v="Integrated Arts"/>
    <s v="Artes Integradas"/>
    <x v="1"/>
    <x v="16"/>
    <n v="0"/>
    <x v="21"/>
    <s v="Bahia"/>
    <n v="0"/>
    <n v="250000"/>
    <n v="1.4030783875336761"/>
    <n v="350769.59688341903"/>
  </r>
  <r>
    <s v="National Fund for Culture"/>
    <n v="1010420"/>
    <s v="Feiras de Música do Brasil: Circuito de Cultura - Porto Musical"/>
    <s v="Integrated Arts"/>
    <s v="Artes Integradas"/>
    <x v="1"/>
    <x v="16"/>
    <n v="0"/>
    <x v="4"/>
    <s v="Pernambuco"/>
    <n v="0"/>
    <n v="235000"/>
    <n v="1.4030783875336761"/>
    <n v="329723.4210704139"/>
  </r>
  <r>
    <s v="National Fund for Culture"/>
    <n v="1112373"/>
    <s v="Forumdoc.bh.2011"/>
    <s v="Audiovisual"/>
    <s v="Difusão"/>
    <x v="5"/>
    <x v="16"/>
    <n v="0"/>
    <x v="3"/>
    <s v="MinasGerais"/>
    <n v="0"/>
    <n v="100000"/>
    <n v="1.4030783875336761"/>
    <n v="140307.8387533676"/>
  </r>
  <r>
    <s v="National Fund for Culture"/>
    <n v="1112286"/>
    <s v="I Nossas Américas - Nossos Cinemas"/>
    <s v="Audiovisual"/>
    <s v="Difusão"/>
    <x v="5"/>
    <x v="16"/>
    <n v="0"/>
    <x v="6"/>
    <s v="Ceará"/>
    <n v="0"/>
    <n v="444000"/>
    <n v="1.4030783875336761"/>
    <n v="622966.80406495219"/>
  </r>
  <r>
    <s v="National Fund for Culture"/>
    <n v="1111410"/>
    <s v="II Festival Natalino de Votuporanga"/>
    <s v="Integrated Arts"/>
    <s v="Artes Integradas"/>
    <x v="1"/>
    <x v="16"/>
    <n v="0"/>
    <x v="22"/>
    <s v="SantaCatarina"/>
    <n v="0"/>
    <n v="100000"/>
    <n v="1.4030783875336761"/>
    <n v="140307.8387533676"/>
  </r>
  <r>
    <s v="National Fund for Culture"/>
    <n v="1011997"/>
    <s v="Implementação de 09 Pontos de Cultura Indígena: Araribá-Avái-Ribeirão Silveira - São Sebastião e Bertioga, Peruíbe, Pindo-ty-Miracatú e Sete Barras, Vanuire-Tupã, Guarani de Itaporanga-Itaporanga outr"/>
    <s v="Cultural Heritage"/>
    <s v="Cultura Indígena"/>
    <x v="3"/>
    <x v="16"/>
    <n v="0"/>
    <x v="9"/>
    <s v="Paraná"/>
    <n v="0"/>
    <n v="1759590"/>
    <n v="1.4030783875336761"/>
    <n v="2468842.699920381"/>
  </r>
  <r>
    <s v="National Fund for Culture"/>
    <n v="1011890"/>
    <s v="Implementação de Pontos de Cultura Indigena - Região Sul"/>
    <s v="Integrated Arts"/>
    <s v="Artes Integradas"/>
    <x v="1"/>
    <x v="16"/>
    <n v="0"/>
    <x v="9"/>
    <s v="Paraná"/>
    <n v="0"/>
    <n v="4692240"/>
    <n v="1.4030783875336761"/>
    <n v="6583580.5331210159"/>
  </r>
  <r>
    <s v="National Fund for Culture"/>
    <n v="1012002"/>
    <s v="Implementação de Pontos de Cultura Indígena- Região Centro - Oeste"/>
    <s v="Integrated Arts"/>
    <s v="Artes Integradas"/>
    <x v="1"/>
    <x v="16"/>
    <n v="0"/>
    <x v="26"/>
    <s v="MatoGrossodoSul"/>
    <n v="0"/>
    <n v="1037570"/>
    <n v="1.4030783875336761"/>
    <n v="1455792.0425533163"/>
  </r>
  <r>
    <s v="National Fund for Culture"/>
    <n v="1112480"/>
    <s v="Primeiro Plano 2011 - Festival de Cinema de Juíz de Fora e Mercocidades (Termo de Cooperação)"/>
    <s v="Audiovisual"/>
    <s v="Exibição Cinematográfica"/>
    <x v="1"/>
    <x v="16"/>
    <n v="0"/>
    <x v="3"/>
    <s v="MinasGerais"/>
    <n v="0"/>
    <n v="100000"/>
    <n v="1.4030783875336761"/>
    <n v="140307.8387533676"/>
  </r>
  <r>
    <s v="National Fund for Culture"/>
    <n v="116102"/>
    <s v="Produção do Documentário II Festival Cultural Corredor Pano"/>
    <s v="Integrated Arts"/>
    <s v="Artes Integradas"/>
    <x v="1"/>
    <x v="16"/>
    <n v="0"/>
    <x v="25"/>
    <s v="Acre"/>
    <n v="0"/>
    <n v="100000"/>
    <n v="1.4030783875336761"/>
    <n v="140307.8387533676"/>
  </r>
  <r>
    <s v="National Fund for Culture"/>
    <n v="1112624"/>
    <s v="Rede de Pontos de Cultura no Estado do Rio Grande do Sul"/>
    <s v="Integrated Arts"/>
    <s v="Artes Integradas"/>
    <x v="1"/>
    <x v="16"/>
    <n v="0"/>
    <x v="0"/>
    <s v="RioGrandedoSul"/>
    <n v="0"/>
    <n v="14500000"/>
    <n v="1.4030783875336761"/>
    <n v="20344636.619238302"/>
  </r>
  <r>
    <s v="National Fund for Culture"/>
    <n v="119731"/>
    <s v="Sala Avenida Brasil - Sala Cinevitória"/>
    <s v="Audiovisual"/>
    <s v="Infra-estrutura Técnica Audiovisual"/>
    <x v="0"/>
    <x v="16"/>
    <n v="0"/>
    <x v="7"/>
    <s v="Sergipe"/>
    <n v="0"/>
    <n v="218058.54"/>
    <n v="1.4030783875336761"/>
    <n v="305953.22469114762"/>
  </r>
  <r>
    <s v="National Fund for Culture"/>
    <n v="1111814"/>
    <s v="Santa Maria para o Cinema e para o Cineclubismo"/>
    <s v="Audiovisual"/>
    <s v="Videofonográfica"/>
    <x v="0"/>
    <x v="16"/>
    <n v="0"/>
    <x v="0"/>
    <s v="RioGrandedoSul"/>
    <n v="0"/>
    <n v="130000"/>
    <n v="1.4030783875336761"/>
    <n v="182400.19037937789"/>
  </r>
  <r>
    <s v="National Fund for Culture"/>
    <n v="1114294"/>
    <s v="Xangô Rezado alto - Centenário do Quebra "/>
    <s v="Integrated Arts"/>
    <s v="Artes Integradas"/>
    <x v="1"/>
    <x v="16"/>
    <n v="0"/>
    <x v="20"/>
    <s v="Alagoas"/>
    <n v="0"/>
    <n v="274000"/>
    <n v="1.4030783875336761"/>
    <n v="384443.47818422725"/>
  </r>
  <r>
    <s v="National Fund for Culture"/>
    <n v="125096"/>
    <s v="10º Nóia - Festival de Cinema Universitário- Itinerante"/>
    <s v="Audiovisual"/>
    <s v="Videofonográfica"/>
    <x v="0"/>
    <x v="17"/>
    <n v="0"/>
    <x v="6"/>
    <s v="Ceará"/>
    <n v="0"/>
    <n v="100000"/>
    <n v="1.3256774537399445"/>
    <n v="132567.74537399446"/>
  </r>
  <r>
    <s v="National Fund for Culture"/>
    <n v="118312"/>
    <s v="11º Edição do FETACAM 2011- Festival de Teatro de Campo Mourão- PR"/>
    <s v="Artes Performáticas"/>
    <s v="Teatro"/>
    <x v="0"/>
    <x v="17"/>
    <n v="0"/>
    <x v="9"/>
    <s v="Paraná"/>
    <n v="0"/>
    <n v="100000"/>
    <n v="1.3256774537399445"/>
    <n v="132567.74537399446"/>
  </r>
  <r>
    <s v="National Fund for Culture"/>
    <n v="1112062"/>
    <s v="1º Feira do Livro de Barretos"/>
    <s v="Humanidades"/>
    <s v="Evento Literário"/>
    <x v="3"/>
    <x v="17"/>
    <n v="0"/>
    <x v="12"/>
    <s v="SãoPaulo"/>
    <n v="0"/>
    <n v="100000"/>
    <n v="1.3256774537399445"/>
    <n v="132567.74537399446"/>
  </r>
  <r>
    <s v="National Fund for Culture"/>
    <n v="123998"/>
    <s v="7º CineOP"/>
    <s v="Audiovisual"/>
    <s v="Formação /Pesquisa/Informação"/>
    <x v="3"/>
    <x v="17"/>
    <n v="0"/>
    <x v="3"/>
    <s v="MinasGerais"/>
    <n v="0"/>
    <n v="150000"/>
    <n v="1.3256774537399445"/>
    <n v="198851.61806099166"/>
  </r>
  <r>
    <s v="National Fund for Culture"/>
    <n v="1210099"/>
    <s v="Ação de Cine Mais Cultura em Municípios Paraenses"/>
    <s v="Audiovisual"/>
    <s v="Formação /Pesquisa/Informação"/>
    <x v="3"/>
    <x v="17"/>
    <n v="0"/>
    <x v="11"/>
    <s v="Pará"/>
    <n v="0"/>
    <n v="400000"/>
    <n v="1.3256774537399445"/>
    <n v="530270.98149597785"/>
  </r>
  <r>
    <s v="National Fund for Culture"/>
    <n v="123307"/>
    <s v="Ações de Resultados da Mostra de Cinema de Tiradentes"/>
    <s v="Audiovisual"/>
    <s v="Difusão"/>
    <x v="5"/>
    <x v="17"/>
    <n v="0"/>
    <x v="3"/>
    <s v="MinasGerais"/>
    <n v="0"/>
    <n v="200000"/>
    <n v="1.3256774537399445"/>
    <n v="265135.49074798892"/>
  </r>
  <r>
    <s v="National Fund for Culture"/>
    <n v="1113851"/>
    <s v="Aquisição de equipamentos de sonorização, iluminação e instrumentos musicais"/>
    <s v="Artes Integradas"/>
    <s v="Equipamentos culturais multifuncionais"/>
    <x v="6"/>
    <x v="17"/>
    <n v="0"/>
    <x v="12"/>
    <s v="SãoPaulo"/>
    <n v="0"/>
    <n v="285062.62"/>
    <n v="1.3256774537399445"/>
    <n v="377901.08823803737"/>
  </r>
  <r>
    <s v="National Fund for Culture"/>
    <n v="124054"/>
    <s v="Aquisição de Instrumentos Musicais"/>
    <s v="Música"/>
    <s v="Música Instrumental"/>
    <x v="4"/>
    <x v="17"/>
    <n v="0"/>
    <x v="3"/>
    <s v="MinasGerais"/>
    <n v="0"/>
    <n v="100000"/>
    <n v="1.3256774537399445"/>
    <n v="132567.74537399446"/>
  </r>
  <r>
    <s v="National Fund for Culture"/>
    <n v="1114622"/>
    <s v="Aquisição de instrumentos musicais que intregará o acervo do Centro Cultural do município de Glória/BA"/>
    <s v="Artes Integradas"/>
    <s v="Equipamentos culturais multifuncionais"/>
    <x v="6"/>
    <x v="17"/>
    <n v="0"/>
    <x v="21"/>
    <s v="Bahia"/>
    <n v="0"/>
    <n v="245000"/>
    <n v="1.3256774537399445"/>
    <n v="324790.97616628639"/>
  </r>
  <r>
    <s v="National Fund for Culture"/>
    <n v="129063"/>
    <s v="Campanha Oscar do Filme &quot; O Palhaço&quot;"/>
    <s v="Audiovisual"/>
    <s v="Videofonográfica"/>
    <x v="0"/>
    <x v="17"/>
    <n v="0"/>
    <x v="1"/>
    <s v="DistritoFederal"/>
    <n v="0"/>
    <n v="200000"/>
    <n v="1.3256774537399445"/>
    <n v="265135.49074798892"/>
  </r>
  <r>
    <s v="National Fund for Culture"/>
    <n v="125412"/>
    <s v="Capacitação de Produtores e Artistas - Região Metropolitana do Recife - Modulo 1"/>
    <s v="Audiovisual"/>
    <s v="Produção Cinematográfica de curta metragem"/>
    <x v="2"/>
    <x v="17"/>
    <n v="0"/>
    <x v="4"/>
    <s v="Pernambuco"/>
    <n v="0"/>
    <n v="1000000"/>
    <n v="1.3256774537399445"/>
    <n v="1325677.4537399446"/>
  </r>
  <r>
    <s v="National Fund for Culture"/>
    <n v="1111957"/>
    <s v="Caravana Multicultural"/>
    <s v="Artes Integradas"/>
    <s v="Artes Integradas"/>
    <x v="1"/>
    <x v="17"/>
    <n v="0"/>
    <x v="4"/>
    <s v="Pernambuco"/>
    <n v="0"/>
    <n v="3000000"/>
    <n v="1.3256774537399445"/>
    <n v="3977032.3612198336"/>
  </r>
  <r>
    <s v="National Fund for Culture"/>
    <n v="1112065"/>
    <s v="Centenário de Divinópolis "/>
    <s v="Artes Integradas"/>
    <s v="Artes Integradas"/>
    <x v="1"/>
    <x v="17"/>
    <n v="0"/>
    <x v="3"/>
    <s v="MinasGerais"/>
    <n v="0"/>
    <n v="621440"/>
    <n v="1.3256774537399445"/>
    <n v="823828.99685215112"/>
  </r>
  <r>
    <s v="National Fund for Culture"/>
    <n v="125094"/>
    <s v="Cine Escola - Ver e Fazer Cinema"/>
    <s v="Audiovisual"/>
    <s v="Videofonográfica"/>
    <x v="0"/>
    <x v="17"/>
    <n v="0"/>
    <x v="14"/>
    <s v="Goiás"/>
    <n v="0"/>
    <n v="100000"/>
    <n v="1.3256774537399445"/>
    <n v="132567.74537399446"/>
  </r>
  <r>
    <s v="National Fund for Culture"/>
    <n v="125095"/>
    <s v="Cine Praça na Mostra de Cinema de Ouro Preto"/>
    <s v="Audiovisual"/>
    <s v="Videofonográfica"/>
    <x v="0"/>
    <x v="17"/>
    <n v="0"/>
    <x v="3"/>
    <s v="MinasGerais"/>
    <n v="0"/>
    <n v="150000"/>
    <n v="1.3256774537399445"/>
    <n v="198851.61806099166"/>
  </r>
  <r>
    <s v="National Fund for Culture"/>
    <n v="1112047"/>
    <s v="Circuitos de Oficina de Percussão "/>
    <s v="Artes Integradas"/>
    <s v="Artes Integradas"/>
    <x v="1"/>
    <x v="17"/>
    <n v="0"/>
    <x v="3"/>
    <s v="MinasGerais"/>
    <n v="0"/>
    <n v="100000"/>
    <n v="1.3256774537399445"/>
    <n v="132567.74537399446"/>
  </r>
  <r>
    <s v="National Fund for Culture"/>
    <n v="1112051"/>
    <s v="Confecção de LIVRETO com 200 Curiosidades sobre o município de Macaé-RJ."/>
    <s v="Artes Integradas"/>
    <s v="Artes Integradas"/>
    <x v="1"/>
    <x v="17"/>
    <n v="0"/>
    <x v="5"/>
    <s v="RiodeJaneiro"/>
    <n v="0"/>
    <n v="234232.4"/>
    <n v="1.3256774537399445"/>
    <n v="310516.61161539616"/>
  </r>
  <r>
    <s v="National Fund for Culture"/>
    <n v="128910"/>
    <s v="Criativa Birô no Estado da Bahia"/>
    <s v="Artes Integradas"/>
    <s v="Artes Integradas"/>
    <x v="1"/>
    <x v="17"/>
    <n v="0"/>
    <x v="21"/>
    <s v="Bahia"/>
    <n v="0"/>
    <n v="120000"/>
    <n v="1.3256774537399445"/>
    <n v="159081.29444879334"/>
  </r>
  <r>
    <s v="National Fund for Culture"/>
    <n v="165097"/>
    <s v="Desenvolver atividades de divulgação dos serviços e acervo da Biblioteca Pública Municipal Euclides da Cunha, por meio da implementação de Feira do Livro do Municipio de Sapucaia do Sul, visando o inc"/>
    <s v="Humanidades"/>
    <s v="Biblioteca"/>
    <x v="3"/>
    <x v="17"/>
    <n v="0"/>
    <x v="0"/>
    <s v="RioGrandedoSul"/>
    <n v="0"/>
    <n v="50000"/>
    <n v="1.3256774537399445"/>
    <n v="66283.872686997231"/>
  </r>
  <r>
    <s v="National Fund for Culture"/>
    <n v="119614"/>
    <s v="Edital  Prêmio Agente Jovem de Cultura: Diálogos e Ações Interculturais 2011"/>
    <s v="Herança Cultural"/>
    <s v="Arquitetônico"/>
    <x v="0"/>
    <x v="17"/>
    <n v="0"/>
    <x v="1"/>
    <s v="DistritoFederal"/>
    <n v="0"/>
    <n v="2907000"/>
    <n v="1.3256774537399445"/>
    <n v="3853744.3580220188"/>
  </r>
  <r>
    <s v="National Fund for Culture"/>
    <n v="120600"/>
    <s v="Encontro de Documentaristas: A Eternidade do Cotidiano"/>
    <s v="Audiovisual"/>
    <s v="Intercâmbio cultural"/>
    <x v="3"/>
    <x v="17"/>
    <n v="0"/>
    <x v="21"/>
    <s v="Bahia"/>
    <n v="0"/>
    <n v="100000"/>
    <n v="1.3256774537399445"/>
    <n v="132567.74537399446"/>
  </r>
  <r>
    <s v="National Fund for Culture"/>
    <n v="1114642"/>
    <s v="Festival de Danças Bailando"/>
    <s v="Artes Integradas"/>
    <s v="Artes Integradas"/>
    <x v="1"/>
    <x v="17"/>
    <n v="0"/>
    <x v="3"/>
    <s v="MinasGerais"/>
    <n v="0"/>
    <n v="150000"/>
    <n v="1.3256774537399445"/>
    <n v="198851.61806099166"/>
  </r>
  <r>
    <s v="National Fund for Culture"/>
    <n v="1113441"/>
    <s v="Festival de Música e Meio Ambiente Rio dos Sinos"/>
    <s v="Artes Integradas"/>
    <s v="Artes Integradas"/>
    <x v="1"/>
    <x v="17"/>
    <n v="0"/>
    <x v="0"/>
    <s v="RioGrandedoSul"/>
    <n v="0"/>
    <n v="175950"/>
    <n v="1.3256774537399445"/>
    <n v="233252.94798554323"/>
  </r>
  <r>
    <s v="National Fund for Culture"/>
    <n v="123587"/>
    <s v="Festival Ibero-Americano de Cinema: 22º Cine Ceará"/>
    <s v="Audiovisual"/>
    <s v="Formação /Pesquisa/Informação"/>
    <x v="3"/>
    <x v="17"/>
    <n v="0"/>
    <x v="6"/>
    <s v="Ceará"/>
    <n v="0"/>
    <n v="211000"/>
    <n v="1.3256774537399445"/>
    <n v="279717.94273912831"/>
  </r>
  <r>
    <s v="National Fund for Culture"/>
    <n v="1114677"/>
    <s v="Festival Nossa Música pela Paz e Contra as Drogas"/>
    <s v="Artes Integradas"/>
    <s v="Artes Integradas"/>
    <x v="1"/>
    <x v="17"/>
    <n v="0"/>
    <x v="0"/>
    <s v="RioGrandedoSul"/>
    <n v="0"/>
    <n v="260356.14"/>
    <n v="1.3256774537399445"/>
    <n v="345148.26474076055"/>
  </r>
  <r>
    <s v="National Fund for Culture"/>
    <n v="1113856"/>
    <s v="Gira Cultura"/>
    <s v="Artes Integradas"/>
    <s v="Artes Integradas"/>
    <x v="1"/>
    <x v="17"/>
    <n v="0"/>
    <x v="1"/>
    <s v="DistritoFederal"/>
    <n v="0"/>
    <n v="2038510"/>
    <n v="1.3256774537399445"/>
    <n v="2702406.7462234143"/>
  </r>
  <r>
    <s v="National Fund for Culture"/>
    <n v="1111609"/>
    <s v="I Festival do Mercosul de Música e Dança"/>
    <s v="Música"/>
    <s v="Áreas Integradas"/>
    <x v="0"/>
    <x v="17"/>
    <n v="0"/>
    <x v="0"/>
    <s v="RioGrandedoSul"/>
    <n v="0"/>
    <n v="500000"/>
    <n v="1.3256774537399445"/>
    <n v="662838.72686997231"/>
  </r>
  <r>
    <s v="National Fund for Culture"/>
    <n v="164921"/>
    <s v="Implementação da ação Agentes de Leitura no município de Sobral/CE"/>
    <s v="Humanidades"/>
    <s v="Eventos e ações de incentivo à leitura"/>
    <x v="1"/>
    <x v="17"/>
    <n v="0"/>
    <x v="6"/>
    <s v="Ceará"/>
    <n v="0"/>
    <n v="250000"/>
    <n v="1.3256774537399445"/>
    <n v="331419.36343498615"/>
  </r>
  <r>
    <s v="National Fund for Culture"/>
    <n v="1111941"/>
    <s v="Modernização da Biblioteca Publica Cecilia Meireles"/>
    <s v="Humanidades"/>
    <s v="Biblioteca"/>
    <x v="3"/>
    <x v="17"/>
    <n v="0"/>
    <x v="0"/>
    <s v="RioGrandedoSul"/>
    <n v="0"/>
    <n v="142500"/>
    <n v="1.3256774537399445"/>
    <n v="188909.0371579421"/>
  </r>
  <r>
    <s v="National Fund for Culture"/>
    <n v="1114713"/>
    <s v="Modernização e Revitalização de Espaços Culturais da Bahia"/>
    <s v="Audiovisual"/>
    <s v="Formação /Pesquisa/Informação"/>
    <x v="3"/>
    <x v="17"/>
    <n v="0"/>
    <x v="21"/>
    <s v="Bahia"/>
    <n v="0"/>
    <n v="1992000"/>
    <n v="1.3256774537399445"/>
    <n v="2640749.4878499694"/>
  </r>
  <r>
    <s v="National Fund for Culture"/>
    <n v="126544"/>
    <s v="Oficina de Arte HIP HOP"/>
    <s v="Artes Integradas"/>
    <s v="Artes Integradas"/>
    <x v="1"/>
    <x v="17"/>
    <n v="0"/>
    <x v="9"/>
    <s v="Paraná"/>
    <n v="0"/>
    <n v="100000"/>
    <n v="1.3256774537399445"/>
    <n v="132567.74537399446"/>
  </r>
  <r>
    <s v="National Fund for Culture"/>
    <n v="129048"/>
    <s v="Oficinas Audiovisuais - Vídeos na Comunidade"/>
    <s v="Audiovisual"/>
    <s v="Formação /Pesquisa/Informação"/>
    <x v="3"/>
    <x v="17"/>
    <n v="0"/>
    <x v="16"/>
    <s v="EspíritoSanto"/>
    <n v="0"/>
    <n v="600000"/>
    <n v="1.3256774537399445"/>
    <n v="795406.47224396665"/>
  </r>
  <r>
    <s v="National Fund for Culture"/>
    <n v="1114710"/>
    <s v="Oficinas Técnicas e Jornadas: Institucionalizando Museus"/>
    <s v="Artes Integradas"/>
    <s v="Artes Integradas"/>
    <x v="1"/>
    <x v="17"/>
    <n v="0"/>
    <x v="5"/>
    <s v="RiodeJaneiro"/>
    <n v="0"/>
    <n v="199694.48"/>
    <n v="1.3256774537399445"/>
    <n v="264730.46977232228"/>
  </r>
  <r>
    <s v="National Fund for Culture"/>
    <n v="1114714"/>
    <s v="Pesquisa de Conteúdo sobre a moda, o feminino e a Marquesa de Santos"/>
    <s v="Artes Integradas"/>
    <s v="Artes Integradas"/>
    <x v="1"/>
    <x v="17"/>
    <n v="0"/>
    <x v="5"/>
    <s v="RiodeJaneiro"/>
    <n v="0"/>
    <n v="477722.57"/>
    <n v="1.3256774537399445"/>
    <n v="633306.04019170243"/>
  </r>
  <r>
    <s v="National Fund for Culture"/>
    <n v="1111971"/>
    <s v="Primeiro Fazendo Cultura e Arte de Tarumã"/>
    <s v="Artes Integradas"/>
    <s v="Artes Integradas"/>
    <x v="1"/>
    <x v="17"/>
    <n v="0"/>
    <x v="12"/>
    <s v="SãoPaulo"/>
    <n v="0"/>
    <n v="100000"/>
    <n v="1.3256774537399445"/>
    <n v="132567.74537399446"/>
  </r>
  <r>
    <s v="National Fund for Culture"/>
    <n v="125510"/>
    <s v="Primeiro Plano 2012 - Festival de Cinema de Juiz de Fora e Mercocidades"/>
    <s v="Audiovisual"/>
    <s v="Videofonográfica"/>
    <x v="0"/>
    <x v="17"/>
    <n v="0"/>
    <x v="3"/>
    <s v="MinasGerais"/>
    <n v="0"/>
    <n v="150000"/>
    <n v="1.3256774537399445"/>
    <n v="198851.61806099166"/>
  </r>
  <r>
    <s v="National Fund for Culture"/>
    <n v="1112708"/>
    <s v="Programa Cinema da Fronteira"/>
    <s v="Audiovisual"/>
    <s v="Videofonográfica"/>
    <x v="0"/>
    <x v="17"/>
    <n v="0"/>
    <x v="0"/>
    <s v="RioGrandedoSul"/>
    <n v="0"/>
    <n v="100000"/>
    <n v="1.3256774537399445"/>
    <n v="132567.74537399446"/>
  </r>
  <r>
    <s v="National Fund for Culture"/>
    <n v="1412990"/>
    <s v="Projeto de Modernização de Bibliotecas Públicas de Belo Horizonte."/>
    <s v="Humanidades"/>
    <s v="Biblioteca"/>
    <x v="3"/>
    <x v="17"/>
    <n v="0"/>
    <x v="3"/>
    <s v="MinasGerais"/>
    <n v="0"/>
    <n v="160000"/>
    <n v="1.3256774537399445"/>
    <n v="212108.39259839113"/>
  </r>
  <r>
    <s v="National Fund for Culture"/>
    <n v="1114625"/>
    <s v="Realização de Eventos Culturais e Artes (Festivais de Artes) - RO."/>
    <s v="Artes Integradas"/>
    <s v="Equipamentos culturais multifuncionais"/>
    <x v="6"/>
    <x v="17"/>
    <n v="0"/>
    <x v="23"/>
    <s v="Rondônia"/>
    <n v="0"/>
    <n v="1399791"/>
    <n v="1.3256774537399445"/>
    <n v="1855671.3686480906"/>
  </r>
  <r>
    <s v="National Fund for Culture"/>
    <n v="1114712"/>
    <s v="Recuperação e Modernização dos Prédios e Jardim do Museu Antônio Parreiras - MAP"/>
    <s v="Herança Cultural"/>
    <s v="Arquitetônico"/>
    <x v="0"/>
    <x v="17"/>
    <n v="0"/>
    <x v="5"/>
    <s v="RiodeJaneiro"/>
    <n v="0"/>
    <n v="5000000"/>
    <n v="1.3256774537399445"/>
    <n v="6628387.2686997224"/>
  </r>
  <r>
    <s v="National Fund for Culture"/>
    <n v="1114711"/>
    <s v="Restauração dos Acervos da Rede de Museus do Estado do Rio de Janeiro"/>
    <s v="Herança Cultural"/>
    <s v="Acervos Museológicos"/>
    <x v="0"/>
    <x v="17"/>
    <n v="0"/>
    <x v="5"/>
    <s v="RiodeJaneiro"/>
    <n v="0"/>
    <n v="286206.45"/>
    <n v="1.3256774537399445"/>
    <n v="379417.43787994876"/>
  </r>
  <r>
    <s v="National Fund for Culture"/>
    <n v="118857"/>
    <s v="Restauração e Melhorias do Patrimônio da Escola Sarandi localizado na Av. Expedicionário nº 625, no Município de Sarandi/RS."/>
    <s v="Herança Cultural"/>
    <s v="Arquitetônico"/>
    <x v="0"/>
    <x v="17"/>
    <n v="0"/>
    <x v="0"/>
    <s v="RioGrandedoSul"/>
    <n v="0"/>
    <n v="200000"/>
    <n v="1.3256774537399445"/>
    <n v="265135.49074798892"/>
  </r>
  <r>
    <s v="National Fund for Culture"/>
    <n v="119713"/>
    <s v="Resturação e revitalização de bens tombados integrantes do Patrimônio Histórico Municipal "/>
    <s v="Audiovisual"/>
    <s v="Intercâmbio cultural"/>
    <x v="3"/>
    <x v="17"/>
    <n v="0"/>
    <x v="0"/>
    <s v="RioGrandedoSul"/>
    <n v="0"/>
    <n v="200000"/>
    <n v="1.3256774537399445"/>
    <n v="265135.49074798892"/>
  </r>
  <r>
    <s v="National Fund for Culture"/>
    <n v="126653"/>
    <s v="Ribeirão Vai ao Cinema - 2012"/>
    <s v="Audiovisual"/>
    <s v="Exibição Cinematográfica"/>
    <x v="1"/>
    <x v="17"/>
    <n v="0"/>
    <x v="12"/>
    <s v="SãoPaulo"/>
    <n v="0"/>
    <n v="400000"/>
    <n v="1.3256774537399445"/>
    <n v="530270.98149597785"/>
  </r>
  <r>
    <s v="National Fund for Culture"/>
    <n v="1112302"/>
    <s v="Segundo Festival de Música Regional de Tarumã"/>
    <s v="Artes Integradas"/>
    <s v="Artes Integradas"/>
    <x v="1"/>
    <x v="17"/>
    <n v="0"/>
    <x v="12"/>
    <s v="SãoPaulo"/>
    <n v="0"/>
    <n v="200000"/>
    <n v="1.3256774537399445"/>
    <n v="265135.49074798892"/>
  </r>
  <r>
    <s v="National Fund for Culture"/>
    <n v="127928"/>
    <s v="XI Simpósio Brasileiro de Jogos e Entretenimento Digital - SBGames"/>
    <s v="Audiovisual"/>
    <s v="Jogos eletrônicos"/>
    <x v="2"/>
    <x v="17"/>
    <n v="0"/>
    <x v="1"/>
    <s v="DistritoFederal"/>
    <n v="0"/>
    <n v="100000"/>
    <n v="1.3256774537399445"/>
    <n v="132567.74537399446"/>
  </r>
  <r>
    <s v="National Fund for Culture"/>
    <n v="126334"/>
    <s v="2ª Mostra Mangue Cultural Município de Juquitiba"/>
    <s v="Integrated Arts"/>
    <s v="Artes Integradas"/>
    <x v="1"/>
    <x v="18"/>
    <n v="0"/>
    <x v="12"/>
    <s v="SãoPaulo"/>
    <n v="0"/>
    <n v="307000"/>
    <n v="1.2516937980127849"/>
    <n v="384269.995989925"/>
  </r>
  <r>
    <s v="National Fund for Culture"/>
    <n v="126258"/>
    <s v="Alô Carnaval - cultura e carnaval como forma de profissionalização"/>
    <s v="Integrated Arts"/>
    <s v="Carnaval"/>
    <x v="0"/>
    <x v="18"/>
    <n v="0"/>
    <x v="0"/>
    <s v="RioGrandedoSul"/>
    <n v="0"/>
    <n v="282000.00199999998"/>
    <n v="1.2516937980127849"/>
    <n v="352977.65354299289"/>
  </r>
  <r>
    <s v="National Fund for Culture"/>
    <n v="126663"/>
    <s v="Aquisição de Equipamentos"/>
    <s v="Integrated Arts"/>
    <s v="Equipamentos culturais multifuncionais"/>
    <x v="6"/>
    <x v="18"/>
    <n v="0"/>
    <x v="9"/>
    <s v="Paraná"/>
    <n v="0"/>
    <n v="100000"/>
    <n v="1.2516937980127849"/>
    <n v="125169.3798012785"/>
  </r>
  <r>
    <s v="National Fund for Culture"/>
    <n v="126652"/>
    <s v="Aquisição De Equipamentos de Áudio e Vídeo"/>
    <s v="Audiovisual"/>
    <s v="Multimídia"/>
    <x v="5"/>
    <x v="18"/>
    <n v="0"/>
    <x v="17"/>
    <s v="Maranhão"/>
    <n v="0"/>
    <n v="483800"/>
    <n v="1.2516937980127849"/>
    <n v="605569.45947858528"/>
  </r>
  <r>
    <s v="National Fund for Culture"/>
    <n v="126157"/>
    <s v="Aquisição de Equipamentos para o Centro Cultural Walter Puccineli"/>
    <s v="Music"/>
    <s v="Música Instrumental"/>
    <x v="4"/>
    <x v="18"/>
    <n v="0"/>
    <x v="12"/>
    <s v="SãoPaulo"/>
    <n v="0"/>
    <n v="200000"/>
    <n v="1.2516937980127849"/>
    <n v="250338.75960255699"/>
  </r>
  <r>
    <s v="National Fund for Culture"/>
    <n v="124594"/>
    <s v="Aquisição de Instrumentos Musicais"/>
    <s v="Music"/>
    <s v="Música Instrumental"/>
    <x v="4"/>
    <x v="18"/>
    <n v="0"/>
    <x v="9"/>
    <s v="Paraná"/>
    <n v="0"/>
    <n v="100000"/>
    <n v="1.2516937980127849"/>
    <n v="125169.3798012785"/>
  </r>
  <r>
    <s v="National Fund for Culture"/>
    <n v="126758"/>
    <s v="Aquisição de Instrumentos Musicais"/>
    <s v="Integrated Arts"/>
    <s v="Equipamentos culturais multifuncionais"/>
    <x v="6"/>
    <x v="18"/>
    <n v="0"/>
    <x v="12"/>
    <s v="SãoPaulo"/>
    <n v="0"/>
    <n v="150000"/>
    <n v="1.2516937980127849"/>
    <n v="187754.06970191773"/>
  </r>
  <r>
    <s v="National Fund for Culture"/>
    <n v="126622"/>
    <s v="Aquisição de Instrumentos Musicais para a Banda Lira Castelense"/>
    <s v="Music"/>
    <s v="Música Popular"/>
    <x v="4"/>
    <x v="18"/>
    <n v="0"/>
    <x v="16"/>
    <s v="EspíritoSanto"/>
    <n v="0"/>
    <n v="101958"/>
    <n v="1.2516937980127849"/>
    <n v="127620.19625778752"/>
  </r>
  <r>
    <s v="National Fund for Culture"/>
    <n v="1210113"/>
    <s v="Carnaval RS 2014 - Desfile de Rua"/>
    <s v="Integrated Arts"/>
    <s v="Artes Integradas"/>
    <x v="1"/>
    <x v="18"/>
    <n v="0"/>
    <x v="0"/>
    <s v="RioGrandedoSul"/>
    <n v="0"/>
    <n v="3000000"/>
    <n v="1.2516937980127849"/>
    <n v="3755081.3940383545"/>
  </r>
  <r>
    <s v="National Fund for Culture"/>
    <n v="132831"/>
    <s v="Ceará Junino"/>
    <s v="Integrated Arts"/>
    <s v="Artes Integradas"/>
    <x v="1"/>
    <x v="18"/>
    <n v="0"/>
    <x v="6"/>
    <s v="Ceará"/>
    <n v="0"/>
    <n v="200000"/>
    <n v="1.2516937980127849"/>
    <n v="250338.75960255699"/>
  </r>
  <r>
    <s v="National Fund for Culture"/>
    <n v="133815"/>
    <s v="Circuito Cultura Viva"/>
    <s v="Integrated Arts"/>
    <s v="Artes Integradas"/>
    <x v="1"/>
    <x v="18"/>
    <n v="0"/>
    <x v="10"/>
    <s v="Piauí"/>
    <n v="0"/>
    <n v="900000"/>
    <n v="1.2516937980127849"/>
    <n v="1126524.4182115064"/>
  </r>
  <r>
    <s v="National Fund for Culture"/>
    <n v="137290"/>
    <s v="Circuito Cultural XXVII Ronda Crioula de Cachoeirinha"/>
    <s v="Integrated Arts"/>
    <s v="Artes Integradas"/>
    <x v="1"/>
    <x v="18"/>
    <n v="0"/>
    <x v="0"/>
    <s v="RioGrandedoSul"/>
    <n v="0"/>
    <n v="199000"/>
    <n v="1.2516937980127849"/>
    <n v="249087.0658045442"/>
  </r>
  <r>
    <s v="National Fund for Culture"/>
    <n v="133006"/>
    <s v="Copa das Confederações 2013: Festival BH Cultura na Copa"/>
    <s v="Integrated Arts"/>
    <s v="Artes Integradas"/>
    <x v="1"/>
    <x v="18"/>
    <n v="0"/>
    <x v="3"/>
    <s v="MinasGerais"/>
    <n v="0"/>
    <n v="120000"/>
    <n v="1.2516937980127849"/>
    <n v="150203.25576153418"/>
  </r>
  <r>
    <s v="National Fund for Culture"/>
    <n v="126543"/>
    <s v="Fomento às Corporações Musicais em Campo Grande/MS"/>
    <s v="Music"/>
    <s v="Música Instrumental"/>
    <x v="4"/>
    <x v="18"/>
    <n v="0"/>
    <x v="26"/>
    <s v="MatoGrossodoSul"/>
    <n v="0"/>
    <n v="100000"/>
    <n v="1.2516937980127849"/>
    <n v="125169.3798012785"/>
  </r>
  <r>
    <s v="National Fund for Culture"/>
    <n v="125935"/>
    <s v="Fomento e Intercâmbio entre Música e Artes Visuais"/>
    <s v="Integrated Arts"/>
    <s v="Artes Integradas"/>
    <x v="1"/>
    <x v="18"/>
    <n v="0"/>
    <x v="12"/>
    <s v="SãoPaulo"/>
    <n v="0"/>
    <n v="217500"/>
    <n v="1.2516937980127849"/>
    <n v="272243.40106778074"/>
  </r>
  <r>
    <s v="National Fund for Culture"/>
    <n v="1210370"/>
    <s v="Implantação da Reserva Técnica"/>
    <s v="Cultural Heritage"/>
    <s v="Museu"/>
    <x v="2"/>
    <x v="18"/>
    <n v="0"/>
    <x v="10"/>
    <s v="Piauí"/>
    <n v="0"/>
    <n v="150000"/>
    <n v="1.2516937980127849"/>
    <n v="187754.06970191773"/>
  </r>
  <r>
    <s v="National Fund for Culture"/>
    <n v="129363"/>
    <s v="Mestre em Movimento"/>
    <s v="Integrated Arts"/>
    <s v="Artes Integradas"/>
    <x v="1"/>
    <x v="18"/>
    <n v="0"/>
    <x v="4"/>
    <s v="Pernambuco"/>
    <n v="0"/>
    <n v="898106.25"/>
    <n v="1.2516937980127849"/>
    <n v="1124154.0230815196"/>
  </r>
  <r>
    <s v="National Fund for Culture"/>
    <n v="129045"/>
    <s v="Modernização dos sistemas de sonorização, iluminação vestimenta cênica do Teatro 4 de Setembro"/>
    <s v="Integrated Arts"/>
    <s v="Artes Integradas"/>
    <x v="1"/>
    <x v="18"/>
    <n v="0"/>
    <x v="10"/>
    <s v="Piauí"/>
    <n v="0"/>
    <n v="843472.13"/>
    <n v="1.2516937980127849"/>
    <n v="1055768.8339176334"/>
  </r>
  <r>
    <s v="National Fund for Culture"/>
    <n v="1311148"/>
    <s v="Natal de Luz"/>
    <s v="Integrated Arts"/>
    <s v="Artes Integradas"/>
    <x v="1"/>
    <x v="18"/>
    <n v="0"/>
    <x v="6"/>
    <s v="Ceará"/>
    <n v="0"/>
    <n v="149900"/>
    <n v="1.2516937980127849"/>
    <n v="187628.90032211645"/>
  </r>
  <r>
    <s v="National Fund for Culture"/>
    <n v="129582"/>
    <s v="Orquestra Conquista Sinfônica - Práticas Concertantes"/>
    <s v="Music"/>
    <s v="Orquestra"/>
    <x v="4"/>
    <x v="18"/>
    <n v="0"/>
    <x v="21"/>
    <s v="Bahia"/>
    <n v="0"/>
    <n v="150000"/>
    <n v="1.2516937980127849"/>
    <n v="187754.06970191773"/>
  </r>
  <r>
    <s v="National Fund for Culture"/>
    <n v="1310312"/>
    <s v="Programa Cultura Viva - Municipio de São Paulo"/>
    <s v="Integrated Arts"/>
    <s v="Artes Integradas"/>
    <x v="1"/>
    <x v="18"/>
    <n v="0"/>
    <x v="12"/>
    <s v="SãoPaulo"/>
    <n v="0"/>
    <n v="15350000"/>
    <n v="1.2516937980127849"/>
    <n v="19213499.799496248"/>
  </r>
  <r>
    <s v="National Fund for Culture"/>
    <n v="1311345"/>
    <s v="Programa Cultura Viva- Estado de São Paulo"/>
    <s v="Integrated Arts"/>
    <s v="Artes Integradas"/>
    <x v="1"/>
    <x v="18"/>
    <n v="0"/>
    <x v="12"/>
    <s v="SãoPaulo"/>
    <n v="0"/>
    <n v="42000000"/>
    <n v="1.2516937980127849"/>
    <n v="52571139.516536966"/>
  </r>
  <r>
    <s v="National Fund for Culture"/>
    <n v="123768"/>
    <s v="Promoção Valorização e Fortalecimento das Culturas Populares e Tradicionais."/>
    <s v="Integrated Arts"/>
    <s v="Artes Integradas"/>
    <x v="1"/>
    <x v="18"/>
    <n v="0"/>
    <x v="26"/>
    <s v="MatoGrossodoSul"/>
    <n v="0"/>
    <n v="399378.2"/>
    <n v="1.2516937980127849"/>
    <n v="499899.21600150963"/>
  </r>
  <r>
    <s v="National Fund for Culture"/>
    <n v="1210199"/>
    <s v="Realização do Carnaval Cultural"/>
    <s v="Integrated Arts"/>
    <s v="Artes Integradas"/>
    <x v="1"/>
    <x v="18"/>
    <n v="0"/>
    <x v="6"/>
    <s v="Ceará"/>
    <n v="0"/>
    <n v="399000"/>
    <n v="1.2516937980127849"/>
    <n v="499425.82540710119"/>
  </r>
  <r>
    <s v="National Fund for Culture"/>
    <n v="133342"/>
    <s v="Rede Cultura e Saúde - Construção, Sistematização e Avaliação do Conhecimento e Experiência sobre as Ações Articuladas da Saúde e da Cultura e sua Contribuição para a Melhoria da Qualidade de Vida"/>
    <s v="Integrated Arts"/>
    <s v="Artes Integradas"/>
    <x v="1"/>
    <x v="18"/>
    <n v="0"/>
    <x v="1"/>
    <s v="DistritoFederal"/>
    <n v="0"/>
    <n v="2600000"/>
    <n v="1.2516937980127849"/>
    <n v="3254403.8748332406"/>
  </r>
  <r>
    <s v="National Fund for Culture"/>
    <n v="137414"/>
    <s v="Semana Farroupilha"/>
    <s v="Integrated Arts"/>
    <s v="Artes Integradas"/>
    <x v="1"/>
    <x v="18"/>
    <n v="0"/>
    <x v="2"/>
    <s v="Tocantins"/>
    <n v="0"/>
    <n v="100000"/>
    <n v="1.2516937980127849"/>
    <n v="125169.3798012785"/>
  </r>
  <r>
    <s v="National Fund for Culture"/>
    <n v="1210235"/>
    <s v="VIII Festival de Cultura de Oeiras"/>
    <s v="Integrated Arts"/>
    <s v="Artes Integradas"/>
    <x v="1"/>
    <x v="18"/>
    <n v="0"/>
    <x v="10"/>
    <s v="Piauí"/>
    <n v="0"/>
    <n v="100000"/>
    <n v="1.2516937980127849"/>
    <n v="125169.3798012785"/>
  </r>
  <r>
    <s v="National Fund for Culture"/>
    <n v="1210038"/>
    <s v="Xangô Rezado Alto 2013."/>
    <s v="Integrated Arts"/>
    <s v="Artes Integradas"/>
    <x v="1"/>
    <x v="18"/>
    <n v="0"/>
    <x v="20"/>
    <s v="Alagoas"/>
    <n v="0"/>
    <n v="250000"/>
    <n v="1.2516937980127849"/>
    <n v="312923.44950319623"/>
  </r>
  <r>
    <s v="National Fund for Culture"/>
    <n v="139196"/>
    <s v="3º Festival de Música Regional de Tarumã/SP"/>
    <s v="Artes Integradas"/>
    <s v="Música"/>
    <x v="0"/>
    <x v="19"/>
    <n v="0"/>
    <x v="12"/>
    <s v="SãoPaulo"/>
    <n v="0"/>
    <n v="300000"/>
    <n v="1.1763213509825461"/>
    <n v="352896.4052947638"/>
  </r>
  <r>
    <s v="National Fund for Culture"/>
    <n v="145083"/>
    <s v="8ª Edição do Festival Canavial de Nazaré da Mata."/>
    <s v="Artes Integradas"/>
    <s v="Artes Integradas"/>
    <x v="1"/>
    <x v="19"/>
    <n v="0"/>
    <x v="4"/>
    <s v="Pernambuco"/>
    <n v="0"/>
    <n v="500000"/>
    <n v="1.1763213509825461"/>
    <n v="588160.67549127305"/>
  </r>
  <r>
    <s v="National Fund for Culture"/>
    <n v="145152"/>
    <s v="8ª Edição do Festival Canavial do Município de Buenos Aires/PE"/>
    <s v="Artes Integradas"/>
    <s v="Artes Integradas"/>
    <x v="1"/>
    <x v="19"/>
    <n v="0"/>
    <x v="4"/>
    <s v="Pernambuco"/>
    <n v="0"/>
    <n v="170000"/>
    <n v="1.1763213509825461"/>
    <n v="199974.62966703283"/>
  </r>
  <r>
    <s v="National Fund for Culture"/>
    <n v="1311505"/>
    <s v="Aniversário Cultural"/>
    <s v="Artes Integradas"/>
    <s v="Artes Integradas"/>
    <x v="1"/>
    <x v="19"/>
    <n v="0"/>
    <x v="0"/>
    <s v="RioGrandedoSul"/>
    <n v="0"/>
    <n v="100000"/>
    <n v="1.1763213509825461"/>
    <n v="117632.13509825461"/>
  </r>
  <r>
    <s v="National Fund for Culture"/>
    <n v="145605"/>
    <s v="Aquisição de equipamentos para dotar espaços culturais"/>
    <s v="Artes Integradas"/>
    <s v="Equipamentos culturais multifuncionais"/>
    <x v="6"/>
    <x v="19"/>
    <n v="0"/>
    <x v="12"/>
    <s v="SãoPaulo"/>
    <n v="0"/>
    <n v="493000"/>
    <n v="1.1763213509825461"/>
    <n v="579926.42603439523"/>
  </r>
  <r>
    <s v="National Fund for Culture"/>
    <n v="1311506"/>
    <s v="Barracões Culturais da Cidâdania "/>
    <s v="Artes Integradas"/>
    <s v="Artes Integradas"/>
    <x v="1"/>
    <x v="19"/>
    <n v="0"/>
    <x v="12"/>
    <s v="SãoPaulo"/>
    <n v="0"/>
    <n v="100000"/>
    <n v="1.1763213509825461"/>
    <n v="117632.13509825461"/>
  </r>
  <r>
    <s v="National Fund for Culture"/>
    <n v="137933"/>
    <s v="Brasília de Todas as Culturas"/>
    <s v="Artes Integradas"/>
    <s v="Artes Integradas"/>
    <x v="1"/>
    <x v="19"/>
    <n v="0"/>
    <x v="1"/>
    <s v="DistritoFederal"/>
    <n v="0"/>
    <n v="3000000"/>
    <n v="1.1763213509825461"/>
    <n v="3528964.0529476381"/>
  </r>
  <r>
    <s v="National Fund for Culture"/>
    <n v="139199"/>
    <s v="Caravana Cultural da 11ª Regional de Cultura"/>
    <s v="Artes Integradas"/>
    <s v="Artes Integradas"/>
    <x v="1"/>
    <x v="19"/>
    <n v="0"/>
    <x v="9"/>
    <s v="Paraná"/>
    <n v="0"/>
    <n v="100000"/>
    <n v="1.1763213509825461"/>
    <n v="117632.13509825461"/>
  </r>
  <r>
    <s v="National Fund for Culture"/>
    <n v="1311286"/>
    <s v="Divulgação de CD de Músicas Regionais- Promoção de Culturas Regionais"/>
    <s v="Artes Integradas"/>
    <s v="Artes Integradas"/>
    <x v="1"/>
    <x v="19"/>
    <n v="0"/>
    <x v="18"/>
    <s v="MatoGrosso"/>
    <n v="0"/>
    <n v="200000"/>
    <n v="1.1763213509825461"/>
    <n v="235264.27019650923"/>
  </r>
  <r>
    <s v="National Fund for Culture"/>
    <n v="138029"/>
    <s v="Emenda Parlamentar nº 28790004- Deputada  Lídice da Mata-PSB"/>
    <s v="Artes Integradas"/>
    <s v="Artes Integradas"/>
    <x v="1"/>
    <x v="19"/>
    <n v="0"/>
    <x v="21"/>
    <s v="Bahia"/>
    <n v="0"/>
    <n v="200000"/>
    <n v="1.1763213509825461"/>
    <n v="235264.27019650923"/>
  </r>
  <r>
    <s v="National Fund for Culture"/>
    <n v="138030"/>
    <s v="Emenda Parlamentar nº 28790004de Autoria da Deputada Lídice da Mata-PSB"/>
    <s v="Artes Integradas"/>
    <s v="Artes Integradas"/>
    <x v="1"/>
    <x v="19"/>
    <n v="0"/>
    <x v="21"/>
    <s v="Bahia"/>
    <n v="0"/>
    <n v="200000"/>
    <n v="1.1763213509825461"/>
    <n v="235264.27019650923"/>
  </r>
  <r>
    <s v="National Fund for Culture"/>
    <n v="146618"/>
    <s v="Encontro Musical Regional no Município de Santa Luzia"/>
    <s v="Artes Integradas"/>
    <s v="Artes Integradas"/>
    <x v="1"/>
    <x v="19"/>
    <n v="0"/>
    <x v="3"/>
    <s v="MinasGerais"/>
    <n v="0"/>
    <n v="400000"/>
    <n v="1.1763213509825461"/>
    <n v="470528.54039301845"/>
  </r>
  <r>
    <s v="National Fund for Culture"/>
    <n v="137282"/>
    <s v="Eventos Artístico-Culturais em Municípios do Estado do Acre"/>
    <s v="Audiovisual"/>
    <s v="Difusão de acervo audiovisual"/>
    <x v="2"/>
    <x v="19"/>
    <n v="0"/>
    <x v="25"/>
    <s v="Acre"/>
    <n v="0"/>
    <n v="294500.05"/>
    <n v="1.1763213509825461"/>
    <n v="346426.69668042735"/>
  </r>
  <r>
    <s v="National Fund for Culture"/>
    <n v="126340"/>
    <s v="Feira de Artes"/>
    <s v="Artes Integradas"/>
    <s v="Artes Integradas"/>
    <x v="1"/>
    <x v="19"/>
    <n v="0"/>
    <x v="12"/>
    <s v="SãoPaulo"/>
    <n v="0"/>
    <n v="160000"/>
    <n v="1.1763213509825461"/>
    <n v="188211.41615720736"/>
  </r>
  <r>
    <s v="National Fund for Culture"/>
    <n v="146867"/>
    <s v="Festival de fotografia da Comarca de Abre Campo"/>
    <s v="Artes Integradas"/>
    <s v="Artes Integradas"/>
    <x v="1"/>
    <x v="19"/>
    <n v="0"/>
    <x v="3"/>
    <s v="MinasGerais"/>
    <n v="0"/>
    <n v="100000"/>
    <n v="1.1763213509825461"/>
    <n v="117632.13509825461"/>
  </r>
  <r>
    <s v="National Fund for Culture"/>
    <n v="145604"/>
    <s v="Festival de Música em Santos"/>
    <s v="Artes Integradas"/>
    <s v="Artes Integradas"/>
    <x v="1"/>
    <x v="19"/>
    <n v="0"/>
    <x v="12"/>
    <s v="SãoPaulo"/>
    <n v="0"/>
    <n v="100000"/>
    <n v="1.1763213509825461"/>
    <n v="117632.13509825461"/>
  </r>
  <r>
    <s v="National Fund for Culture"/>
    <n v="146915"/>
    <s v="Fomentar a Cultura"/>
    <s v="Artes Integradas"/>
    <s v="Restauração/Bolsas"/>
    <x v="0"/>
    <x v="19"/>
    <n v="0"/>
    <x v="12"/>
    <s v="SãoPaulo"/>
    <n v="0"/>
    <n v="978209.5"/>
    <n v="1.1763213509825461"/>
    <n v="1150688.7205839609"/>
  </r>
  <r>
    <s v="National Fund for Culture"/>
    <n v="146931"/>
    <s v="Fomento e promoção na área de música instrumental para jovens e adolescentes."/>
    <s v="Artes Integradas"/>
    <s v="Artes Integradas"/>
    <x v="1"/>
    <x v="19"/>
    <n v="0"/>
    <x v="11"/>
    <s v="Pará"/>
    <n v="0"/>
    <n v="100000"/>
    <n v="1.1763213509825461"/>
    <n v="117632.13509825461"/>
  </r>
  <r>
    <s v="National Fund for Culture"/>
    <n v="144527"/>
    <s v="Formalização de Convênio entre a SCDC/MINC e a Fundação de Arte de Niterói/FAN, referente a realização do projeto: Seminário Arte e Cultura LGBT."/>
    <s v="Artes Integradas"/>
    <s v="Artes Integradas"/>
    <x v="1"/>
    <x v="19"/>
    <n v="0"/>
    <x v="5"/>
    <s v="RiodeJaneiro"/>
    <n v="0"/>
    <n v="749647.5"/>
    <n v="1.1763213509825461"/>
    <n v="881826.35996068816"/>
  </r>
  <r>
    <s v="National Fund for Culture"/>
    <n v="139197"/>
    <s v="I Festival Regional de Música de Guaira"/>
    <s v="Artes Integradas"/>
    <s v="Artes Integradas"/>
    <x v="1"/>
    <x v="19"/>
    <n v="0"/>
    <x v="9"/>
    <s v="Paraná"/>
    <n v="0"/>
    <n v="100000"/>
    <n v="1.1763213509825461"/>
    <n v="117632.13509825461"/>
  </r>
  <r>
    <s v="National Fund for Culture"/>
    <n v="146908"/>
    <s v="Jundiaí Cultural "/>
    <s v="Artes Integradas"/>
    <s v="Artes Integradas"/>
    <x v="1"/>
    <x v="19"/>
    <n v="0"/>
    <x v="12"/>
    <s v="SãoPaulo"/>
    <n v="0"/>
    <n v="999800"/>
    <n v="1.1763213509825461"/>
    <n v="1176086.0867123497"/>
  </r>
  <r>
    <s v="National Fund for Culture"/>
    <n v="146378"/>
    <s v="Projeção Cultural no Meio do Mundo - Primavera 2014"/>
    <s v="Artes Integradas"/>
    <s v="Artes Integradas"/>
    <x v="1"/>
    <x v="19"/>
    <n v="0"/>
    <x v="13"/>
    <s v="Amapá"/>
    <n v="0"/>
    <n v="400000"/>
    <n v="1.1763213509825461"/>
    <n v="470528.54039301845"/>
  </r>
  <r>
    <s v="National Fund for Culture"/>
    <n v="146734"/>
    <s v="Projeto de formação artística no municipio de Guarujá"/>
    <s v="Artes Integradas"/>
    <s v="Artes Integradas"/>
    <x v="1"/>
    <x v="19"/>
    <n v="0"/>
    <x v="12"/>
    <s v="SãoPaulo"/>
    <n v="0"/>
    <n v="843000"/>
    <n v="1.1763213509825461"/>
    <n v="991638.89887828636"/>
  </r>
  <r>
    <s v="National Fund for Culture"/>
    <n v="1311144"/>
    <s v="Projeto de Promoção e Fomento à Cultura Brasileira- TO. "/>
    <s v="Artes Integradas"/>
    <s v="Artes Integradas"/>
    <x v="1"/>
    <x v="19"/>
    <n v="0"/>
    <x v="2"/>
    <s v="Tocantins"/>
    <n v="0"/>
    <n v="500000"/>
    <n v="1.1763213509825461"/>
    <n v="588160.67549127305"/>
  </r>
  <r>
    <s v="National Fund for Culture"/>
    <n v="139357"/>
    <s v="Promoção cultural das tradições dos desbravadores do sudoeste do Paraná"/>
    <s v="Artes Integradas"/>
    <s v="Artes Integradas"/>
    <x v="1"/>
    <x v="19"/>
    <n v="0"/>
    <x v="9"/>
    <s v="Paraná"/>
    <n v="0"/>
    <n v="100000"/>
    <n v="1.1763213509825461"/>
    <n v="117632.13509825461"/>
  </r>
  <r>
    <s v="National Fund for Culture"/>
    <n v="144692"/>
    <s v="Promoção e Fomento à Cultura Brasileira- AD"/>
    <s v="Artes Integradas"/>
    <s v="Artes Integradas"/>
    <x v="1"/>
    <x v="19"/>
    <n v="0"/>
    <x v="10"/>
    <s v="Piauí"/>
    <n v="0"/>
    <n v="250000"/>
    <n v="1.1763213509825461"/>
    <n v="294080.33774563653"/>
  </r>
  <r>
    <s v="National Fund for Culture"/>
    <n v="145153"/>
    <s v="Quixelô Junino"/>
    <s v="Artes Integradas"/>
    <s v="Artes Integradas"/>
    <x v="1"/>
    <x v="19"/>
    <n v="0"/>
    <x v="6"/>
    <s v="Ceará"/>
    <n v="0"/>
    <n v="283050"/>
    <n v="1.1763213509825461"/>
    <n v="332957.75839560968"/>
  </r>
  <r>
    <s v="National Fund for Culture"/>
    <n v="147010"/>
    <s v="Realização de um evento cultural de apresentações musicais na comunidade periférica de Heliópolis em São Paulo."/>
    <s v="Artes Integradas"/>
    <s v="Artes Integradas"/>
    <x v="1"/>
    <x v="19"/>
    <n v="0"/>
    <x v="12"/>
    <s v="SãoPaulo"/>
    <n v="0"/>
    <n v="100000"/>
    <n v="1.1763213509825461"/>
    <n v="117632.13509825461"/>
  </r>
  <r>
    <s v="National Fund for Culture"/>
    <n v="145079"/>
    <s v="Realização de Virada Cultural no Município de Santa Luzia"/>
    <s v="Artes Integradas"/>
    <s v="Artes Integradas"/>
    <x v="1"/>
    <x v="19"/>
    <n v="0"/>
    <x v="3"/>
    <s v="MinasGerais"/>
    <n v="0"/>
    <n v="600000"/>
    <n v="1.1763213509825461"/>
    <n v="705792.81058952759"/>
  </r>
  <r>
    <s v="National Fund for Culture"/>
    <n v="1210104"/>
    <s v="Realização do Projeto Cultura e Movimento"/>
    <s v="Artes Integradas"/>
    <s v="Artes Integradas"/>
    <x v="1"/>
    <x v="19"/>
    <n v="0"/>
    <x v="1"/>
    <s v="DistritoFederal"/>
    <n v="0"/>
    <n v="1984840"/>
    <n v="1.1763213509825461"/>
    <n v="2334809.6702841967"/>
  </r>
  <r>
    <s v="National Fund for Culture"/>
    <n v="1410288"/>
    <s v="Realização do Projeto II Festival Viva Breves (PA)."/>
    <s v="Artes Integradas"/>
    <s v="Artes Integradas"/>
    <x v="1"/>
    <x v="19"/>
    <n v="0"/>
    <x v="11"/>
    <s v="Pará"/>
    <n v="0"/>
    <n v="500000"/>
    <n v="1.1763213509825461"/>
    <n v="588160.67549127305"/>
  </r>
  <r>
    <s v="National Fund for Culture"/>
    <n v="146625"/>
    <s v="Realização do São João dos Ventos"/>
    <s v="Artes Integradas"/>
    <s v="Multimídia"/>
    <x v="5"/>
    <x v="19"/>
    <n v="0"/>
    <x v="1"/>
    <s v="DistritoFederal"/>
    <n v="0"/>
    <n v="100000"/>
    <n v="1.1763213509825461"/>
    <n v="117632.13509825461"/>
  </r>
  <r>
    <s v="National Fund for Culture"/>
    <n v="146613"/>
    <s v="São  João de Maceió 2014"/>
    <s v="Artes Integradas"/>
    <s v="Artes Integradas"/>
    <x v="1"/>
    <x v="19"/>
    <n v="0"/>
    <x v="20"/>
    <s v="Alagoas"/>
    <n v="0"/>
    <n v="1000000"/>
    <n v="1.1763213509825461"/>
    <n v="1176321.3509825461"/>
  </r>
  <r>
    <s v="National Fund for Culture"/>
    <n v="137415"/>
    <s v="Semana Farroupilha"/>
    <s v="Artes Integradas"/>
    <s v="Artes Integradas"/>
    <x v="1"/>
    <x v="19"/>
    <n v="0"/>
    <x v="2"/>
    <s v="Tocantins"/>
    <n v="0"/>
    <n v="100000"/>
    <n v="1.1763213509825461"/>
    <n v="117632.13509825461"/>
  </r>
  <r>
    <s v="National Fund for Culture"/>
    <n v="145358"/>
    <s v="Semana Farroupilha 2014 - Interiorização"/>
    <s v="Artes Integradas"/>
    <s v="Artes Integradas"/>
    <x v="1"/>
    <x v="19"/>
    <n v="0"/>
    <x v="0"/>
    <s v="RioGrandedoSul"/>
    <n v="0"/>
    <n v="1000000"/>
    <n v="1.1763213509825461"/>
    <n v="1176321.3509825461"/>
  </r>
  <r>
    <s v="National Fund for Culture"/>
    <n v="146819"/>
    <s v="Teatro por toda parte"/>
    <s v="Artes Integradas"/>
    <s v="Artes Integradas"/>
    <x v="1"/>
    <x v="19"/>
    <n v="0"/>
    <x v="3"/>
    <s v="MinasGerais"/>
    <n v="0"/>
    <n v="146066"/>
    <n v="1.1763213509825461"/>
    <n v="171820.55445261658"/>
  </r>
  <r>
    <s v="National Fund for Culture"/>
    <n v="1311379"/>
    <s v="X Semana Cultural Fernando Furlaneto "/>
    <s v="Artes Integradas"/>
    <s v="Artes Integradas"/>
    <x v="1"/>
    <x v="19"/>
    <n v="0"/>
    <x v="12"/>
    <s v="SãoPaulo"/>
    <n v="0"/>
    <n v="331607"/>
    <n v="1.1763213509825461"/>
    <n v="390076.39423526917"/>
  </r>
  <r>
    <s v="National Fund for Culture"/>
    <n v="1310973"/>
    <s v="1ª Mostra Cultural de Verão"/>
    <s v="Integrated Arts"/>
    <s v="Artes Integradas"/>
    <x v="1"/>
    <x v="20"/>
    <n v="0"/>
    <x v="12"/>
    <s v="SãoPaulo"/>
    <n v="0"/>
    <n v="300000"/>
    <n v="1.0628798821322138"/>
    <n v="318863.96463966416"/>
  </r>
  <r>
    <s v="National Fund for Culture"/>
    <n v="153754"/>
    <s v="9º Edição do Festival Canavial no Município de Limoeiro- PE"/>
    <s v="Integrated Arts"/>
    <s v="Artes Integradas"/>
    <x v="1"/>
    <x v="20"/>
    <n v="0"/>
    <x v="4"/>
    <s v="Pernambuco"/>
    <n v="0"/>
    <n v="300000"/>
    <n v="1.0628798821322138"/>
    <n v="318863.96463966416"/>
  </r>
  <r>
    <s v="National Fund for Culture"/>
    <n v="1414355"/>
    <s v="Ações Culturais em São Gonçalo do Abaeté - MG"/>
    <s v="Integrated Arts"/>
    <s v="Artes Integradas"/>
    <x v="1"/>
    <x v="20"/>
    <n v="0"/>
    <x v="3"/>
    <s v="MinasGerais"/>
    <n v="0"/>
    <n v="200000"/>
    <n v="1.0628798821322138"/>
    <n v="212575.97642644276"/>
  </r>
  <r>
    <s v="National Fund for Culture"/>
    <n v="1311509"/>
    <s v="Ações Culturais para a cidade de Maceió-Circuito Cultura Viva de Maceió/AL"/>
    <s v="Integrated Arts"/>
    <s v="Artes Integradas"/>
    <x v="1"/>
    <x v="20"/>
    <n v="0"/>
    <x v="20"/>
    <s v="Alagoas"/>
    <n v="0"/>
    <n v="892950"/>
    <n v="1.0628798821322138"/>
    <n v="949098.59074996039"/>
  </r>
  <r>
    <s v="National Fund for Culture"/>
    <n v="1311444"/>
    <s v="Apoio a Candeia Produtiva do Carnaval - Porto Alegre."/>
    <s v="Integrated Arts"/>
    <s v="Carnaval"/>
    <x v="0"/>
    <x v="20"/>
    <n v="0"/>
    <x v="0"/>
    <s v="RioGrandedoSul"/>
    <n v="0"/>
    <n v="3000000"/>
    <n v="1.0628798821322138"/>
    <n v="3188639.6463966416"/>
  </r>
  <r>
    <s v="National Fund for Culture"/>
    <n v="153859"/>
    <s v="Arranjo Produtivo local da Cultura Popular"/>
    <s v="Integrated Arts"/>
    <s v="Artes Integradas"/>
    <x v="1"/>
    <x v="20"/>
    <n v="0"/>
    <x v="1"/>
    <s v="DistritoFederal"/>
    <n v="0"/>
    <n v="199776"/>
    <n v="1.0628798821322138"/>
    <n v="212337.89133284515"/>
  </r>
  <r>
    <s v="National Fund for Culture"/>
    <n v="1310972"/>
    <s v="Arte nas Cidades"/>
    <s v="Integrated Arts"/>
    <s v="Artes Integradas"/>
    <x v="1"/>
    <x v="20"/>
    <n v="0"/>
    <x v="1"/>
    <s v="DistritoFederal"/>
    <n v="0"/>
    <n v="2800000"/>
    <n v="1.0628798821322138"/>
    <n v="2976063.669970199"/>
  </r>
  <r>
    <s v="National Fund for Culture"/>
    <n v="1311411"/>
    <s v="Arte Por Toda a Parte"/>
    <s v="Integrated Arts"/>
    <s v="Artes Integradas"/>
    <x v="1"/>
    <x v="20"/>
    <n v="0"/>
    <x v="22"/>
    <s v="SantaCatarina"/>
    <n v="0"/>
    <n v="3000000"/>
    <n v="1.0628798821322138"/>
    <n v="3188639.6463966416"/>
  </r>
  <r>
    <s v="National Fund for Culture"/>
    <n v="137657"/>
    <s v="Circuito da Cultura Viva 2"/>
    <s v="Integrated Arts"/>
    <s v="Artes Integradas"/>
    <x v="1"/>
    <x v="20"/>
    <n v="0"/>
    <x v="10"/>
    <s v="Piauí"/>
    <n v="0"/>
    <n v="968800"/>
    <n v="1.0628798821322138"/>
    <n v="1029718.0298096888"/>
  </r>
  <r>
    <s v="National Fund for Culture"/>
    <n v="153877"/>
    <s v="Edital de seleção para premiação de 18 entidades sem fins lucrativos. _x000d__x000a_"/>
    <s v="Integrated Arts"/>
    <s v="Artes Integradas"/>
    <x v="1"/>
    <x v="20"/>
    <n v="0"/>
    <x v="1"/>
    <s v="DistritoFederal"/>
    <n v="0"/>
    <n v="400000"/>
    <n v="1.0628798821322138"/>
    <n v="425151.95285288553"/>
  </r>
  <r>
    <s v="National Fund for Culture"/>
    <n v="1413686"/>
    <s v="Encontro Cultural de Artes Livre - 2015"/>
    <s v="Integrated Arts"/>
    <s v="Artes Integradas"/>
    <x v="1"/>
    <x v="20"/>
    <n v="0"/>
    <x v="12"/>
    <s v="SãoPaulo"/>
    <n v="0"/>
    <n v="100000"/>
    <n v="1.0628798821322138"/>
    <n v="106287.98821322138"/>
  </r>
  <r>
    <s v="National Fund for Culture"/>
    <n v="137416"/>
    <s v="Encontro da Cultura Nordestina"/>
    <s v="Integrated Arts"/>
    <s v="Artes Integradas"/>
    <x v="1"/>
    <x v="20"/>
    <n v="0"/>
    <x v="7"/>
    <s v="Sergipe"/>
    <n v="0"/>
    <n v="1157200"/>
    <n v="1.0628798821322138"/>
    <n v="1229964.5996033978"/>
  </r>
  <r>
    <s v="National Fund for Culture"/>
    <n v="154000"/>
    <s v="Exposição com obras do artista Hansen Bahia e Exposição Itinerante"/>
    <s v="Integrated Arts"/>
    <s v="Artes Integradas"/>
    <x v="1"/>
    <x v="20"/>
    <n v="0"/>
    <x v="21"/>
    <s v="Bahia"/>
    <n v="0"/>
    <n v="100000"/>
    <n v="1.0628798821322138"/>
    <n v="106287.98821322138"/>
  </r>
  <r>
    <s v="National Fund for Culture"/>
    <n v="1311378"/>
    <s v="Festival Cultural Sempre Viva"/>
    <s v="Integrated Arts"/>
    <s v="Artes Integradas"/>
    <x v="1"/>
    <x v="20"/>
    <n v="0"/>
    <x v="12"/>
    <s v="SãoPaulo"/>
    <n v="0"/>
    <n v="258480"/>
    <n v="1.0628798821322138"/>
    <n v="274733.19193353463"/>
  </r>
  <r>
    <s v="National Fund for Culture"/>
    <n v="139557"/>
    <s v="Festival de Diversidades Culturais de Anhumas/SP"/>
    <s v="Integrated Arts"/>
    <s v="Artes Integradas"/>
    <x v="1"/>
    <x v="20"/>
    <n v="0"/>
    <x v="12"/>
    <s v="SãoPaulo"/>
    <n v="0"/>
    <n v="150000"/>
    <n v="1.0628798821322138"/>
    <n v="159431.98231983208"/>
  </r>
  <r>
    <s v="National Fund for Culture"/>
    <n v="139553"/>
    <s v="Festival de Diversidades Culturais de Taciba/SP"/>
    <s v="Integrated Arts"/>
    <s v="Artes Integradas"/>
    <x v="1"/>
    <x v="20"/>
    <n v="0"/>
    <x v="12"/>
    <s v="SãoPaulo"/>
    <n v="0"/>
    <n v="150000"/>
    <n v="1.0628798821322138"/>
    <n v="159431.98231983208"/>
  </r>
  <r>
    <s v="National Fund for Culture"/>
    <n v="1310902"/>
    <s v="Festival de Música e Gastronomia de Tatuí/SP"/>
    <s v="Music"/>
    <s v="Música Popular"/>
    <x v="4"/>
    <x v="20"/>
    <n v="0"/>
    <x v="12"/>
    <s v="SãoPaulo"/>
    <n v="0"/>
    <n v="375000"/>
    <n v="1.0628798821322138"/>
    <n v="398579.9557995802"/>
  </r>
  <r>
    <s v="National Fund for Culture"/>
    <n v="153586"/>
    <s v="Giro de Folguedos"/>
    <s v="Integrated Arts"/>
    <s v="Cultura Popular"/>
    <x v="3"/>
    <x v="20"/>
    <n v="0"/>
    <x v="20"/>
    <s v="Alagoas"/>
    <n v="0"/>
    <n v="190272"/>
    <n v="1.0628798821322138"/>
    <n v="202236.2809330606"/>
  </r>
  <r>
    <s v="National Fund for Culture"/>
    <n v="137696"/>
    <s v="I Encontro Municipal de Cultura Digital e Democratização da Comunicação"/>
    <s v="Integrated Arts"/>
    <s v="Artes Integradas"/>
    <x v="1"/>
    <x v="20"/>
    <n v="0"/>
    <x v="12"/>
    <s v="SãoPaulo"/>
    <n v="0"/>
    <n v="250000"/>
    <n v="1.0628798821322138"/>
    <n v="265719.97053305345"/>
  </r>
  <r>
    <s v="National Fund for Culture"/>
    <n v="147221"/>
    <s v="JAMAXIN CULTURAL"/>
    <s v="Integrated Arts"/>
    <s v="Cultura Popular"/>
    <x v="3"/>
    <x v="20"/>
    <n v="0"/>
    <x v="25"/>
    <s v="Acre"/>
    <n v="0"/>
    <n v="2499944.5"/>
    <n v="1.0628798821322138"/>
    <n v="2657140.7154970765"/>
  </r>
  <r>
    <s v="National Fund for Culture"/>
    <n v="1413744"/>
    <s v="Oficinas de Capacitação Cultural Mauá - SP"/>
    <s v="Integrated Arts"/>
    <s v="Artes Integradas"/>
    <x v="1"/>
    <x v="20"/>
    <n v="0"/>
    <x v="12"/>
    <s v="SãoPaulo"/>
    <n v="0"/>
    <n v="400000"/>
    <n v="1.0628798821322138"/>
    <n v="425151.95285288553"/>
  </r>
  <r>
    <s v="National Fund for Culture"/>
    <n v="150026"/>
    <s v="Olinda de Todos os Ritmos"/>
    <s v="Integrated Arts"/>
    <s v="Artes Integradas"/>
    <x v="1"/>
    <x v="20"/>
    <n v="0"/>
    <x v="4"/>
    <s v="Pernambuco"/>
    <n v="0"/>
    <n v="404000"/>
    <n v="1.0628798821322138"/>
    <n v="429403.47238141438"/>
  </r>
  <r>
    <s v="National Fund for Culture"/>
    <n v="139358"/>
    <s v="Passeando pelas Gerações"/>
    <s v="Integrated Arts"/>
    <s v="Artes Integradas"/>
    <x v="1"/>
    <x v="20"/>
    <n v="0"/>
    <x v="9"/>
    <s v="Paraná"/>
    <n v="0"/>
    <n v="100000"/>
    <n v="1.0628798821322138"/>
    <n v="106287.98821322138"/>
  </r>
  <r>
    <s v="National Fund for Culture"/>
    <n v="1311365"/>
    <s v="Programa Cultura Viva- Prefeitura de São Luis do Maranhão"/>
    <s v="Integrated Arts"/>
    <s v="Artes Integradas"/>
    <x v="1"/>
    <x v="20"/>
    <n v="0"/>
    <x v="17"/>
    <s v="Maranhão"/>
    <n v="0"/>
    <n v="2000000"/>
    <n v="1.0628798821322138"/>
    <n v="2125759.7642644276"/>
  </r>
  <r>
    <s v="National Fund for Culture"/>
    <n v="153846"/>
    <s v="Projeto: Duas Asas"/>
    <s v="Integrated Arts"/>
    <s v="Artes Integradas"/>
    <x v="1"/>
    <x v="20"/>
    <n v="0"/>
    <x v="1"/>
    <s v="DistritoFederal"/>
    <n v="0"/>
    <n v="1199210"/>
    <n v="1.0628798821322138"/>
    <n v="1274616.1834517722"/>
  </r>
  <r>
    <s v="National Fund for Culture"/>
    <n v="137567"/>
    <s v="Promoção e Fomento à Cultura Brasileira"/>
    <s v="Integrated Arts"/>
    <s v="Artes Integradas"/>
    <x v="1"/>
    <x v="20"/>
    <n v="0"/>
    <x v="17"/>
    <s v="Maranhão"/>
    <n v="0"/>
    <n v="950000"/>
    <n v="1.0628798821322138"/>
    <n v="1009735.8880256031"/>
  </r>
  <r>
    <s v="National Fund for Culture"/>
    <n v="1311522"/>
    <s v="Promoção e Fomento à Cultura Brasileira/0sasco-SP"/>
    <s v="Integrated Arts"/>
    <s v="Artes Integradas"/>
    <x v="1"/>
    <x v="20"/>
    <n v="0"/>
    <x v="12"/>
    <s v="SãoPaulo"/>
    <n v="0"/>
    <n v="1086960"/>
    <n v="1.0628798821322138"/>
    <n v="1155307.9166824312"/>
  </r>
  <r>
    <s v="National Fund for Culture"/>
    <n v="148319"/>
    <s v="Rede de Pontos de Cultura do Governo do Distrito Federal"/>
    <s v="Integrated Arts"/>
    <s v="Artes Integradas"/>
    <x v="1"/>
    <x v="20"/>
    <n v="0"/>
    <x v="1"/>
    <s v="DistritoFederal"/>
    <n v="0"/>
    <n v="1800000"/>
    <n v="1.0628798821322138"/>
    <n v="1913183.787837985"/>
  </r>
  <r>
    <s v="National Fund for Culture"/>
    <n v="148320"/>
    <s v="Rede Estadual de Pontos de Cultura do Mato Grosso/MT"/>
    <s v="Integrated Arts"/>
    <s v="Artes Integradas"/>
    <x v="1"/>
    <x v="20"/>
    <n v="0"/>
    <x v="18"/>
    <s v="MatoGrosso"/>
    <n v="0"/>
    <n v="1500000"/>
    <n v="1.0628798821322138"/>
    <n v="1594319.8231983208"/>
  </r>
  <r>
    <s v="National Fund for Culture"/>
    <n v="149251"/>
    <s v="Rede Municipal de Pontos de Cultura de Aparecida de Goiânia."/>
    <s v="Integrated Arts"/>
    <s v="Artes Integradas"/>
    <x v="1"/>
    <x v="20"/>
    <n v="0"/>
    <x v="14"/>
    <s v="Goiás"/>
    <n v="0"/>
    <n v="600000"/>
    <n v="1.0628798821322138"/>
    <n v="637727.92927932832"/>
  </r>
  <r>
    <s v="National Fund for Culture"/>
    <n v="149249"/>
    <s v="Rede Municipal de Pontos de Cultura de Campinas/SP."/>
    <s v="Integrated Arts"/>
    <s v="Artes Integradas"/>
    <x v="1"/>
    <x v="20"/>
    <n v="0"/>
    <x v="12"/>
    <s v="SãoPaulo"/>
    <n v="0"/>
    <n v="1960000"/>
    <n v="1.0628798821322138"/>
    <n v="2083244.5689791392"/>
  </r>
  <r>
    <s v="National Fund for Culture"/>
    <n v="149139"/>
    <s v="Rede Municipal de Pontos de Cultura de Maceió"/>
    <s v="Integrated Arts"/>
    <s v="Artes Integradas"/>
    <x v="1"/>
    <x v="20"/>
    <n v="0"/>
    <x v="20"/>
    <s v="Alagoas"/>
    <n v="0"/>
    <n v="900000"/>
    <n v="1.0628798821322138"/>
    <n v="956591.89391899249"/>
  </r>
  <r>
    <s v="National Fund for Culture"/>
    <n v="148322"/>
    <s v="Rede Municipal de Pontos de Cultura de Niterói/RJ"/>
    <s v="Integrated Arts"/>
    <s v="Artes Integradas"/>
    <x v="1"/>
    <x v="20"/>
    <n v="0"/>
    <x v="5"/>
    <s v="RiodeJaneiro"/>
    <n v="0"/>
    <n v="800000"/>
    <n v="1.0628798821322138"/>
    <n v="850303.90570577106"/>
  </r>
  <r>
    <s v="National Fund for Culture"/>
    <n v="149252"/>
    <s v="Rede Municipal de Pontos de Cultura de Palmas."/>
    <s v="Integrated Arts"/>
    <s v="Artes Integradas"/>
    <x v="1"/>
    <x v="20"/>
    <n v="0"/>
    <x v="2"/>
    <s v="Tocantins"/>
    <n v="0"/>
    <n v="400000"/>
    <n v="1.0628798821322138"/>
    <n v="425151.95285288553"/>
  </r>
  <r>
    <s v="National Fund for Culture"/>
    <n v="149248"/>
    <s v="Rede Municipal de Pontos de Cultura de São José do Campos/SP."/>
    <s v="Integrated Arts"/>
    <s v="Artes Integradas"/>
    <x v="1"/>
    <x v="20"/>
    <n v="0"/>
    <x v="12"/>
    <s v="SãoPaulo"/>
    <n v="0"/>
    <n v="400000"/>
    <n v="1.0628798821322138"/>
    <n v="425151.95285288553"/>
  </r>
  <r>
    <s v="National Fund for Culture"/>
    <n v="153871"/>
    <s v="Rock Ecologia Trilha Parque."/>
    <s v="Integrated Arts"/>
    <s v="Artes Integradas"/>
    <x v="1"/>
    <x v="20"/>
    <n v="0"/>
    <x v="1"/>
    <s v="DistritoFederal"/>
    <n v="0"/>
    <n v="300000"/>
    <n v="1.0628798821322138"/>
    <n v="318863.96463966416"/>
  </r>
  <r>
    <s v="National Fund for Culture"/>
    <n v="1413694"/>
    <s v="Semana Cultural Especial de Ituverava"/>
    <s v="Integrated Arts"/>
    <s v="Artes Integradas"/>
    <x v="1"/>
    <x v="20"/>
    <n v="0"/>
    <x v="12"/>
    <s v="SãoPaulo"/>
    <n v="0"/>
    <n v="144962.79"/>
    <n v="1.0628798821322138"/>
    <n v="154078.03314875689"/>
  </r>
  <r>
    <s v="National Fund for Culture"/>
    <n v="153858"/>
    <s v="Tauá Natalino 2015"/>
    <s v="Integrated Arts"/>
    <s v="Cultura Popular"/>
    <x v="3"/>
    <x v="20"/>
    <n v="0"/>
    <x v="6"/>
    <s v="Ceará"/>
    <n v="0"/>
    <n v="368227.9"/>
    <n v="1.0628798821322138"/>
    <n v="391382.02694979263"/>
  </r>
  <r>
    <s v="National Fund for Culture"/>
    <n v="153864"/>
    <s v="XI Festival Cultural dos Inhanmuns"/>
    <s v="Integrated Arts"/>
    <s v="Cultura Popular"/>
    <x v="3"/>
    <x v="20"/>
    <n v="0"/>
    <x v="6"/>
    <s v="Ceará"/>
    <n v="0"/>
    <n v="702800"/>
    <n v="1.0628798821322138"/>
    <n v="746991.98116251989"/>
  </r>
  <r>
    <s v="National Fund for Culture"/>
    <n v="153755"/>
    <s v="XIX Regata de Canoas de Icaraí "/>
    <s v="Integrated Arts"/>
    <s v="Artes Integradas"/>
    <x v="1"/>
    <x v="20"/>
    <n v="0"/>
    <x v="6"/>
    <s v="Ceará"/>
    <n v="0"/>
    <n v="284000"/>
    <n v="1.0628798821322138"/>
    <n v="301857.88652554876"/>
  </r>
  <r>
    <s v="National Fund for Culture"/>
    <n v="150027"/>
    <s v="_x0009_Ações culturais em São Gonçalo do Abaeté - MG"/>
    <s v="Integrated Arts"/>
    <s v="Artes Integradas"/>
    <x v="1"/>
    <x v="21"/>
    <n v="0"/>
    <x v="3"/>
    <s v="MinasGerais"/>
    <n v="0"/>
    <n v="200000"/>
    <n v="1"/>
    <n v="200000"/>
  </r>
  <r>
    <s v="National Fund for Culture"/>
    <n v="159594"/>
    <s v="16ª Feira Nacional do Livro de Ribeirão Preto"/>
    <s v="Integrated Arts"/>
    <s v="Cultura Popular"/>
    <x v="3"/>
    <x v="21"/>
    <n v="0"/>
    <x v="12"/>
    <s v="SãoPaulo"/>
    <n v="0"/>
    <n v="120000"/>
    <n v="1"/>
    <n v="120000"/>
  </r>
  <r>
    <s v="National Fund for Culture"/>
    <n v="159607"/>
    <s v="18º Salão FNLIJ do Livro para Crianças e Jovens"/>
    <s v="Integrated Arts"/>
    <s v="Cultura Popular"/>
    <x v="3"/>
    <x v="21"/>
    <n v="0"/>
    <x v="5"/>
    <s v="RiodeJaneiro"/>
    <n v="0"/>
    <n v="120000"/>
    <n v="1"/>
    <n v="120000"/>
  </r>
  <r>
    <s v="National Fund for Culture"/>
    <n v="1510713"/>
    <s v="Ações de cultura no municipio de Abelardo Luz-SC"/>
    <s v="Integrated Arts"/>
    <s v="Artes Integradas"/>
    <x v="1"/>
    <x v="21"/>
    <n v="0"/>
    <x v="22"/>
    <s v="SantaCatarina"/>
    <n v="0"/>
    <n v="188000"/>
    <n v="1"/>
    <n v="188000"/>
  </r>
  <r>
    <s v="National Fund for Culture"/>
    <n v="1510750"/>
    <s v="Celebrações do revezamento da tocga Olímpica e Paralímpica de 2016"/>
    <s v="Integrated Arts"/>
    <s v="Artes Integradas"/>
    <x v="1"/>
    <x v="21"/>
    <n v="0"/>
    <x v="22"/>
    <s v="SantaCatarina"/>
    <n v="0"/>
    <n v="250000"/>
    <n v="1"/>
    <n v="250000"/>
  </r>
  <r>
    <s v="National Fund for Culture"/>
    <n v="1510733"/>
    <s v="Celebrações nas cidades do revezamento da tocha Olimpica e Paralimpíca"/>
    <s v="Integrated Arts"/>
    <s v="Artes Integradas"/>
    <x v="1"/>
    <x v="21"/>
    <n v="0"/>
    <x v="10"/>
    <s v="Piauí"/>
    <n v="0"/>
    <n v="250000"/>
    <n v="1"/>
    <n v="250000"/>
  </r>
  <r>
    <s v="National Fund for Culture"/>
    <n v="1510744"/>
    <s v="Celebrações nas cidades do revezamento da tocha Olimpica e Paralimpica 2016"/>
    <s v="Integrated Arts"/>
    <s v="Artes Integradas"/>
    <x v="1"/>
    <x v="21"/>
    <n v="0"/>
    <x v="12"/>
    <s v="SãoPaulo"/>
    <n v="0"/>
    <n v="250000"/>
    <n v="1"/>
    <n v="250000"/>
  </r>
  <r>
    <s v="National Fund for Culture"/>
    <n v="1510745"/>
    <s v="Celebrações nas cidades do revezamento da tocha Olimpica e Paralimpica 2016"/>
    <s v="Integrated Arts"/>
    <s v="Artes Integradas"/>
    <x v="1"/>
    <x v="21"/>
    <n v="0"/>
    <x v="1"/>
    <s v="DistritoFederal"/>
    <n v="0"/>
    <n v="240000"/>
    <n v="1"/>
    <n v="240000"/>
  </r>
  <r>
    <s v="National Fund for Culture"/>
    <n v="1510746"/>
    <s v="Celebrações nas cidades do revezamento da tocha Olimpica e Paralimpica 2016"/>
    <s v="Integrated Arts"/>
    <s v="Artes Integradas"/>
    <x v="1"/>
    <x v="21"/>
    <n v="0"/>
    <x v="21"/>
    <s v="Bahia"/>
    <n v="0"/>
    <n v="250000"/>
    <n v="1"/>
    <n v="250000"/>
  </r>
  <r>
    <s v="National Fund for Culture"/>
    <n v="1510747"/>
    <s v="Celebrações nas cidades do revezamento da tocha Olimpíca e Paralimpica 2016"/>
    <s v="Integrated Arts"/>
    <s v="Artes Integradas"/>
    <x v="1"/>
    <x v="21"/>
    <n v="0"/>
    <x v="25"/>
    <s v="Acre"/>
    <n v="0"/>
    <n v="238485.69"/>
    <n v="1"/>
    <n v="238485.69"/>
  </r>
  <r>
    <s v="National Fund for Culture"/>
    <n v="1510738"/>
    <s v="Celebrações nas cidades do revezamento da tocha Olimpíca e Paralimpíca 2016"/>
    <s v="Integrated Arts"/>
    <s v="Artes Integradas"/>
    <x v="1"/>
    <x v="21"/>
    <n v="0"/>
    <x v="24"/>
    <s v="Roraima"/>
    <n v="0"/>
    <n v="192000"/>
    <n v="1"/>
    <n v="192000"/>
  </r>
  <r>
    <s v="National Fund for Culture"/>
    <n v="1510741"/>
    <s v="celebrações nas cidades do revezamento da tocha Olimpíca e Paralímpica 2016"/>
    <s v="Integrated Arts"/>
    <s v="Artes Integradas"/>
    <x v="1"/>
    <x v="21"/>
    <n v="0"/>
    <x v="16"/>
    <s v="EspíritoSanto"/>
    <n v="0"/>
    <n v="240000"/>
    <n v="1"/>
    <n v="240000"/>
  </r>
  <r>
    <s v="National Fund for Culture"/>
    <n v="1510739"/>
    <s v="Celebrações nas Cidades do revezamento da Tocha Olímpica e Paralímpica 2016"/>
    <s v="Integrated Arts"/>
    <s v="Artes Integradas"/>
    <x v="1"/>
    <x v="21"/>
    <n v="0"/>
    <x v="20"/>
    <s v="Alagoas"/>
    <n v="0"/>
    <n v="236571.2"/>
    <n v="1"/>
    <n v="236571.2"/>
  </r>
  <r>
    <s v="National Fund for Culture"/>
    <n v="1510749"/>
    <s v="Celebrações nas cidades do revezamento da tocha Olímpica e Paralímpica 2016"/>
    <s v="Integrated Arts"/>
    <s v="Artes Integradas"/>
    <x v="1"/>
    <x v="21"/>
    <n v="0"/>
    <x v="2"/>
    <s v="Tocantins"/>
    <n v="0"/>
    <n v="250000"/>
    <n v="1"/>
    <n v="250000"/>
  </r>
  <r>
    <s v="National Fund for Culture"/>
    <n v="1510752"/>
    <s v="Celebrações nas cidades do revezamento da tocha Olímpica e Paralímpica 2016"/>
    <s v="Integrated Arts"/>
    <s v="Artes Integradas"/>
    <x v="1"/>
    <x v="21"/>
    <n v="0"/>
    <x v="17"/>
    <s v="Maranhão"/>
    <n v="0"/>
    <n v="250000"/>
    <n v="1"/>
    <n v="250000"/>
  </r>
  <r>
    <s v="National Fund for Culture"/>
    <n v="1510774"/>
    <s v="Celebrações nas Cidades do Revezamento da Tocha Olímpica e Paralímpica 2016"/>
    <s v="Integrated Arts"/>
    <s v="Artes Integradas"/>
    <x v="1"/>
    <x v="21"/>
    <n v="0"/>
    <x v="13"/>
    <s v="Amapá"/>
    <n v="0"/>
    <n v="250000"/>
    <n v="1"/>
    <n v="250000"/>
  </r>
  <r>
    <s v="National Fund for Culture"/>
    <n v="1510783"/>
    <s v="Celebrações nas cidades do revezamento da tocha Olímpica e Paralímpica 2016"/>
    <s v="Integrated Arts"/>
    <s v="Artes Integradas"/>
    <x v="1"/>
    <x v="21"/>
    <n v="0"/>
    <x v="0"/>
    <s v="RioGrandedoSul"/>
    <n v="0"/>
    <n v="249240"/>
    <n v="1"/>
    <n v="249240"/>
  </r>
  <r>
    <s v="National Fund for Culture"/>
    <n v="1510720"/>
    <s v="Celebrações nas cidades do revezamento da tocha Olimpíca e Paralímpica de 2016"/>
    <s v="Integrated Arts"/>
    <s v="Artes Integradas"/>
    <x v="1"/>
    <x v="21"/>
    <n v="0"/>
    <x v="19"/>
    <s v="RioGrandedoNorte"/>
    <n v="0"/>
    <n v="240000"/>
    <n v="1"/>
    <n v="240000"/>
  </r>
  <r>
    <s v="National Fund for Culture"/>
    <n v="1510755"/>
    <s v="Celebrações nas cidades do revezamento da tocha Olímpica e Paraolímpica 2016"/>
    <s v="Integrated Arts"/>
    <s v="Artes Integradas"/>
    <x v="1"/>
    <x v="21"/>
    <n v="0"/>
    <x v="7"/>
    <s v="Sergipe"/>
    <n v="0"/>
    <n v="250000"/>
    <n v="1"/>
    <n v="250000"/>
  </r>
  <r>
    <s v="National Fund for Culture"/>
    <n v="153844"/>
    <s v="Espetáculo Parada Livre de Canoas"/>
    <s v="Integrated Arts"/>
    <s v="Artes Integradas"/>
    <x v="1"/>
    <x v="21"/>
    <n v="0"/>
    <x v="0"/>
    <s v="RioGrandedoSul"/>
    <n v="0"/>
    <n v="100000"/>
    <n v="1"/>
    <n v="100000"/>
  </r>
  <r>
    <s v="National Fund for Culture"/>
    <n v="159519"/>
    <s v="Fazendo Esccambo"/>
    <s v="Integrated Arts"/>
    <s v="Artes Integradas"/>
    <x v="1"/>
    <x v="21"/>
    <n v="0"/>
    <x v="19"/>
    <s v="RioGrandedoNorte"/>
    <n v="0"/>
    <n v="100000"/>
    <n v="1"/>
    <n v="100000"/>
  </r>
  <r>
    <s v="National Fund for Culture"/>
    <n v="158078"/>
    <s v="III Fórum Nacional de Cultura e Infância"/>
    <s v="Integrated Arts"/>
    <s v="Cultura Popular"/>
    <x v="3"/>
    <x v="21"/>
    <n v="0"/>
    <x v="6"/>
    <s v="Ceará"/>
    <n v="0"/>
    <n v="200000"/>
    <n v="1"/>
    <n v="200000"/>
  </r>
  <r>
    <s v="National Fund for Culture"/>
    <n v="160950"/>
    <s v="Realização do Encontro Nordestino de Cultura"/>
    <s v="Integrated Arts"/>
    <s v="Artes Integradas"/>
    <x v="1"/>
    <x v="21"/>
    <n v="0"/>
    <x v="7"/>
    <s v="Sergipe"/>
    <n v="0"/>
    <n v="100000"/>
    <n v="1"/>
    <n v="100000"/>
  </r>
  <r>
    <s v="National Fund for Culture"/>
    <n v="158065"/>
    <s v="Rede das Produtoras Culturais Colaborativas"/>
    <s v="Integrated Arts"/>
    <s v="Cultura Popular"/>
    <x v="3"/>
    <x v="21"/>
    <n v="0"/>
    <x v="4"/>
    <s v="Pernambuco"/>
    <n v="0"/>
    <n v="200000"/>
    <n v="1"/>
    <n v="2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Tabela dinâmica11" cacheId="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6:I65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 showAll="0">
      <items count="8">
        <item x="5"/>
        <item x="3"/>
        <item x="2"/>
        <item x="6"/>
        <item x="1"/>
        <item x="4"/>
        <item x="0"/>
        <item t="default"/>
      </items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6" item="13" hier="-1"/>
  </pageFields>
  <dataFields count="1">
    <dataField name="Soma de RAISED VALUE REAL" fld="13" baseField="8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8000000}" name="Tabela dinâmica18" cacheId="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73:I302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>
      <items count="8">
        <item x="5"/>
        <item x="3"/>
        <item x="2"/>
        <item x="6"/>
        <item x="1"/>
        <item x="4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6" item="20" hier="-1"/>
  </pageFields>
  <dataFields count="1">
    <dataField name="Soma de RAISED VALUE REAL" fld="13" baseField="8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4000000}" name="Tabela dinâmica14" cacheId="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36:I165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>
      <items count="8">
        <item x="5"/>
        <item x="3"/>
        <item x="2"/>
        <item x="6"/>
        <item x="1"/>
        <item x="4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6" item="16" hier="-1"/>
  </pageFields>
  <dataFields count="1">
    <dataField name="Soma de RAISED VALUE REAL" fld="13" baseField="8" baseItem="2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3000000}" name="Tabela dinâmica13" cacheId="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3:I132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 showAll="0">
      <items count="8">
        <item x="5"/>
        <item x="3"/>
        <item x="2"/>
        <item x="6"/>
        <item x="1"/>
        <item x="4"/>
        <item x="0"/>
        <item t="default"/>
      </items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6" item="15" hier="-1"/>
  </pageFields>
  <dataFields count="1">
    <dataField name="Soma de RAISED VALUE REAL" fld="13" baseField="8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5000000}" name="Tabela dinâmica15" cacheId="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1:I200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 showAll="0">
      <items count="8">
        <item x="5"/>
        <item x="3"/>
        <item x="2"/>
        <item x="6"/>
        <item x="1"/>
        <item x="4"/>
        <item x="0"/>
        <item t="default"/>
      </items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6" item="17" hier="-1"/>
  </pageFields>
  <dataFields count="1">
    <dataField name="Soma de RAISED VALUE REAL" fld="13" baseField="8" baseItem="18"/>
  </dataFields>
  <formats count="1">
    <format dxfId="0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6000000}" name="Tabela dinâmica16" cacheId="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05:I234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>
      <items count="8">
        <item x="5"/>
        <item x="3"/>
        <item x="2"/>
        <item x="6"/>
        <item x="1"/>
        <item x="4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6" item="18" hier="-1"/>
  </pageFields>
  <dataFields count="1">
    <dataField name="Soma de RAISED VALUE REAL" fld="13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0" cacheId="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I32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 showAll="0">
      <items count="8">
        <item x="5"/>
        <item x="3"/>
        <item x="2"/>
        <item x="6"/>
        <item x="1"/>
        <item x="4"/>
        <item x="0"/>
        <item t="default"/>
      </items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6" item="12" hier="-1"/>
  </pageFields>
  <dataFields count="1">
    <dataField name="Soma de RAISED VALUE REAL" fld="13" baseField="8" baseItem="26"/>
  </dataFields>
  <formats count="1">
    <format dxfId="1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7000000}" name="Tabela dinâmica17" cacheId="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39:I268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>
      <items count="8">
        <item x="5"/>
        <item x="3"/>
        <item x="2"/>
        <item x="6"/>
        <item x="1"/>
        <item x="4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6" item="19" hier="-1"/>
  </pageFields>
  <dataFields count="1">
    <dataField name="Soma de RAISED VALUE REAL" fld="13" baseField="8" baseItem="9"/>
  </dataFields>
  <formats count="1">
    <format dxfId="2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2000000}" name="Tabela dinâmica12" cacheId="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69:I98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 showAll="0">
      <items count="8">
        <item x="5"/>
        <item x="3"/>
        <item x="2"/>
        <item x="6"/>
        <item x="1"/>
        <item x="4"/>
        <item x="0"/>
        <item t="default"/>
      </items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 showAll="0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6" item="14" hier="-1"/>
  </pageFields>
  <dataFields count="1">
    <dataField name="Soma de RAISED VALUE REAL" fld="13" baseField="8" baseItem="2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38"/>
  <sheetViews>
    <sheetView workbookViewId="0">
      <selection activeCell="F26" sqref="F26"/>
    </sheetView>
  </sheetViews>
  <sheetFormatPr defaultColWidth="8.85546875" defaultRowHeight="15" x14ac:dyDescent="0.25"/>
  <cols>
    <col min="1" max="1" width="37.42578125" bestFit="1" customWidth="1"/>
    <col min="2" max="2" width="20.140625" bestFit="1" customWidth="1"/>
    <col min="3" max="3" width="25.85546875" bestFit="1" customWidth="1"/>
    <col min="4" max="4" width="15.28515625" bestFit="1" customWidth="1"/>
    <col min="5" max="5" width="13.7109375" bestFit="1" customWidth="1"/>
    <col min="6" max="6" width="13.28515625" bestFit="1" customWidth="1"/>
    <col min="7" max="7" width="26.42578125" bestFit="1" customWidth="1"/>
    <col min="8" max="10" width="15.28515625" bestFit="1" customWidth="1"/>
    <col min="11" max="11" width="11.42578125" bestFit="1" customWidth="1"/>
    <col min="12" max="12" width="14.28515625" bestFit="1" customWidth="1"/>
    <col min="14" max="14" width="23.140625" bestFit="1" customWidth="1"/>
    <col min="15" max="15" width="19.42578125" bestFit="1" customWidth="1"/>
    <col min="16" max="16" width="25.85546875" bestFit="1" customWidth="1"/>
    <col min="17" max="17" width="11.42578125" bestFit="1" customWidth="1"/>
    <col min="18" max="18" width="13.7109375" bestFit="1" customWidth="1"/>
    <col min="19" max="19" width="10" bestFit="1" customWidth="1"/>
    <col min="20" max="20" width="26.42578125" bestFit="1" customWidth="1"/>
    <col min="21" max="21" width="15.28515625" bestFit="1" customWidth="1"/>
    <col min="22" max="22" width="10" bestFit="1" customWidth="1"/>
    <col min="23" max="23" width="10.85546875" bestFit="1" customWidth="1"/>
    <col min="24" max="24" width="11.42578125" bestFit="1" customWidth="1"/>
  </cols>
  <sheetData>
    <row r="1" spans="1:24" s="1" customFormat="1" x14ac:dyDescent="0.25">
      <c r="B1" s="1" t="s">
        <v>0</v>
      </c>
      <c r="N1" s="1" t="s">
        <v>1</v>
      </c>
    </row>
    <row r="3" spans="1:24" x14ac:dyDescent="0.25">
      <c r="A3" s="2"/>
      <c r="B3" s="3">
        <v>2007</v>
      </c>
      <c r="C3" s="2">
        <v>2007</v>
      </c>
      <c r="D3" s="2">
        <v>2007</v>
      </c>
      <c r="E3" s="2">
        <v>2007</v>
      </c>
      <c r="F3" s="2">
        <v>2007</v>
      </c>
      <c r="G3" s="2">
        <v>2007</v>
      </c>
      <c r="H3" s="2">
        <v>2007</v>
      </c>
      <c r="I3" s="2">
        <v>2007</v>
      </c>
      <c r="J3" s="2">
        <v>2007</v>
      </c>
      <c r="K3" s="2">
        <v>2007</v>
      </c>
      <c r="L3" s="2"/>
      <c r="N3" s="2"/>
      <c r="O3" s="3">
        <v>2007</v>
      </c>
      <c r="P3" s="2">
        <v>2007</v>
      </c>
      <c r="Q3" s="2">
        <v>2007</v>
      </c>
      <c r="R3" s="2">
        <v>2007</v>
      </c>
      <c r="S3" s="2">
        <v>2007</v>
      </c>
      <c r="T3" s="2">
        <v>2007</v>
      </c>
      <c r="U3" s="2">
        <v>2007</v>
      </c>
      <c r="V3" s="2">
        <v>2007</v>
      </c>
      <c r="W3" s="2">
        <v>2007</v>
      </c>
      <c r="X3" s="2">
        <v>2007</v>
      </c>
    </row>
    <row r="4" spans="1:24" x14ac:dyDescent="0.25">
      <c r="A4" s="2"/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N4" s="2"/>
      <c r="O4" s="2" t="s">
        <v>2</v>
      </c>
      <c r="P4" s="2" t="s">
        <v>3</v>
      </c>
      <c r="Q4" s="2" t="s">
        <v>4</v>
      </c>
      <c r="R4" s="2" t="s">
        <v>5</v>
      </c>
      <c r="S4" s="2" t="s">
        <v>6</v>
      </c>
      <c r="T4" s="2" t="s">
        <v>7</v>
      </c>
      <c r="U4" s="2" t="s">
        <v>8</v>
      </c>
      <c r="V4" s="2" t="s">
        <v>9</v>
      </c>
      <c r="W4" s="2" t="s">
        <v>10</v>
      </c>
      <c r="X4" s="2" t="s">
        <v>11</v>
      </c>
    </row>
    <row r="5" spans="1:24" x14ac:dyDescent="0.25">
      <c r="A5" s="2" t="s">
        <v>13</v>
      </c>
      <c r="B5" s="4">
        <f>+[1]TabDin!B6</f>
        <v>0</v>
      </c>
      <c r="C5" s="4">
        <f>+[1]TabDin!C6</f>
        <v>26997.495991389726</v>
      </c>
      <c r="D5" s="4">
        <f>+[1]TabDin!D6</f>
        <v>353681.59615173418</v>
      </c>
      <c r="E5" s="4">
        <f>+[1]TabDin!E6</f>
        <v>0</v>
      </c>
      <c r="F5" s="4">
        <f>+[1]TabDin!F6</f>
        <v>0</v>
      </c>
      <c r="G5" s="4">
        <f>+[1]TabDin!G6</f>
        <v>0</v>
      </c>
      <c r="H5" s="4">
        <f>+[1]TabDin!H6</f>
        <v>0</v>
      </c>
      <c r="I5" s="4">
        <f>+[1]TabDin!I6</f>
        <v>0</v>
      </c>
      <c r="J5" s="4">
        <f>+[1]TabDin!J6</f>
        <v>0</v>
      </c>
      <c r="K5" s="4">
        <f>+[1]TabDin!K6</f>
        <v>0</v>
      </c>
      <c r="L5" s="4">
        <f>SUM(B5:K5)</f>
        <v>380679.09214312391</v>
      </c>
      <c r="N5" s="2" t="s">
        <v>13</v>
      </c>
      <c r="O5" s="5">
        <f>+B5/[1]Formato_Análises!$N$31</f>
        <v>0</v>
      </c>
      <c r="P5" s="5">
        <f>+C5/[1]Formato_Análises!$N$31</f>
        <v>6.6117586128057796E-5</v>
      </c>
      <c r="Q5" s="5">
        <f>+D5/[1]Formato_Análises!$N$31</f>
        <v>8.6617564099015891E-4</v>
      </c>
      <c r="R5" s="5">
        <f>+E5/[1]Formato_Análises!$N$31</f>
        <v>0</v>
      </c>
      <c r="S5" s="5">
        <f>+F5/[1]Formato_Análises!$N$31</f>
        <v>0</v>
      </c>
      <c r="T5" s="5">
        <f>+G5/[1]Formato_Análises!$N$31</f>
        <v>0</v>
      </c>
      <c r="U5" s="5">
        <f>+H5/[1]Formato_Análises!$N$31</f>
        <v>0</v>
      </c>
      <c r="V5" s="5">
        <f>+I5/[1]Formato_Análises!$N$31</f>
        <v>0</v>
      </c>
      <c r="W5" s="5">
        <f>+J5/[1]Formato_Análises!$N$31</f>
        <v>0</v>
      </c>
      <c r="X5" s="5">
        <f>+K5/[1]Formato_Análises!$N$31</f>
        <v>0</v>
      </c>
    </row>
    <row r="6" spans="1:24" x14ac:dyDescent="0.25">
      <c r="A6" s="2" t="s">
        <v>14</v>
      </c>
      <c r="B6" s="4">
        <f>+[1]TabDin!B7</f>
        <v>0</v>
      </c>
      <c r="C6" s="4">
        <f>+[1]TabDin!C7</f>
        <v>586712.7325927472</v>
      </c>
      <c r="D6" s="4">
        <f>+[1]TabDin!D7</f>
        <v>449958.26652316214</v>
      </c>
      <c r="E6" s="4">
        <f>+[1]TabDin!E7</f>
        <v>0</v>
      </c>
      <c r="F6" s="4">
        <f>+[1]TabDin!F7</f>
        <v>0</v>
      </c>
      <c r="G6" s="4">
        <f>+[1]TabDin!G7</f>
        <v>0</v>
      </c>
      <c r="H6" s="4">
        <f>+[1]TabDin!H7</f>
        <v>0</v>
      </c>
      <c r="I6" s="4">
        <f>+[1]TabDin!I7</f>
        <v>0</v>
      </c>
      <c r="J6" s="4">
        <f>+[1]TabDin!J7</f>
        <v>0</v>
      </c>
      <c r="K6" s="4">
        <f>+[1]TabDin!K7</f>
        <v>0</v>
      </c>
      <c r="L6" s="4">
        <f t="shared" ref="L6:L32" si="0">SUM(B6:K6)</f>
        <v>1036670.9991159093</v>
      </c>
      <c r="N6" s="2" t="s">
        <v>14</v>
      </c>
      <c r="O6" s="5">
        <f>+B6/[1]Formato_Análises!$N$31</f>
        <v>0</v>
      </c>
      <c r="P6" s="5">
        <f>+C6/[1]Formato_Análises!$N$31</f>
        <v>1.4368750954533338E-3</v>
      </c>
      <c r="Q6" s="5">
        <f>+D6/[1]Formato_Análises!$N$31</f>
        <v>1.1019597688009634E-3</v>
      </c>
      <c r="R6" s="5">
        <f>+E6/[1]Formato_Análises!$N$31</f>
        <v>0</v>
      </c>
      <c r="S6" s="5">
        <f>+F6/[1]Formato_Análises!$N$31</f>
        <v>0</v>
      </c>
      <c r="T6" s="5">
        <f>+G6/[1]Formato_Análises!$N$31</f>
        <v>0</v>
      </c>
      <c r="U6" s="5">
        <f>+H6/[1]Formato_Análises!$N$31</f>
        <v>0</v>
      </c>
      <c r="V6" s="5">
        <f>+I6/[1]Formato_Análises!$N$31</f>
        <v>0</v>
      </c>
      <c r="W6" s="5">
        <f>+J6/[1]Formato_Análises!$N$31</f>
        <v>0</v>
      </c>
      <c r="X6" s="5">
        <f>+K6/[1]Formato_Análises!$N$31</f>
        <v>0</v>
      </c>
    </row>
    <row r="7" spans="1:24" x14ac:dyDescent="0.25">
      <c r="A7" s="2" t="s">
        <v>15</v>
      </c>
      <c r="B7" s="4">
        <f>+[1]TabDin!B8</f>
        <v>0</v>
      </c>
      <c r="C7" s="4">
        <f>+[1]TabDin!C8</f>
        <v>352587.29764754989</v>
      </c>
      <c r="D7" s="4">
        <f>+[1]TabDin!D8</f>
        <v>252545.73646846926</v>
      </c>
      <c r="E7" s="4">
        <f>+[1]TabDin!E8</f>
        <v>0</v>
      </c>
      <c r="F7" s="4">
        <f>+[1]TabDin!F8</f>
        <v>403615.8047707954</v>
      </c>
      <c r="G7" s="4">
        <f>+[1]TabDin!G8</f>
        <v>143986.64528741187</v>
      </c>
      <c r="H7" s="4">
        <f>+[1]TabDin!H8</f>
        <v>0</v>
      </c>
      <c r="I7" s="4">
        <f>+[1]TabDin!I8</f>
        <v>88191.820238539774</v>
      </c>
      <c r="J7" s="4">
        <f>+[1]TabDin!J8</f>
        <v>0</v>
      </c>
      <c r="K7" s="4">
        <f>+[1]TabDin!K8</f>
        <v>0</v>
      </c>
      <c r="L7" s="4">
        <f t="shared" si="0"/>
        <v>1240927.3044127661</v>
      </c>
      <c r="N7" s="2" t="s">
        <v>15</v>
      </c>
      <c r="O7" s="5">
        <f>+B7/[1]Formato_Análises!$N$31</f>
        <v>0</v>
      </c>
      <c r="P7" s="5">
        <f>+C7/[1]Formato_Análises!$N$31</f>
        <v>8.6349567483243509E-4</v>
      </c>
      <c r="Q7" s="5">
        <f>+D7/[1]Formato_Análises!$N$31</f>
        <v>6.184912292441189E-4</v>
      </c>
      <c r="R7" s="5">
        <f>+E7/[1]Formato_Análises!$N$31</f>
        <v>0</v>
      </c>
      <c r="S7" s="5">
        <f>+F7/[1]Formato_Análises!$N$31</f>
        <v>9.8846584672479965E-4</v>
      </c>
      <c r="T7" s="5">
        <f>+G7/[1]Formato_Análises!$N$31</f>
        <v>3.5262712601630828E-4</v>
      </c>
      <c r="U7" s="5">
        <f>+H7/[1]Formato_Análises!$N$31</f>
        <v>0</v>
      </c>
      <c r="V7" s="5">
        <f>+I7/[1]Formato_Análises!$N$31</f>
        <v>2.1598411468498881E-4</v>
      </c>
      <c r="W7" s="5">
        <f>+J7/[1]Formato_Análises!$N$31</f>
        <v>0</v>
      </c>
      <c r="X7" s="5">
        <f>+K7/[1]Formato_Análises!$N$31</f>
        <v>0</v>
      </c>
    </row>
    <row r="8" spans="1:24" x14ac:dyDescent="0.25">
      <c r="A8" s="2" t="s">
        <v>16</v>
      </c>
      <c r="B8" s="4">
        <f>+[1]TabDin!B9</f>
        <v>0</v>
      </c>
      <c r="C8" s="4">
        <f>+[1]TabDin!C9</f>
        <v>0</v>
      </c>
      <c r="D8" s="4">
        <f>+[1]TabDin!D9</f>
        <v>0</v>
      </c>
      <c r="E8" s="4">
        <f>+[1]TabDin!E9</f>
        <v>0</v>
      </c>
      <c r="F8" s="4">
        <f>+[1]TabDin!F9</f>
        <v>0</v>
      </c>
      <c r="G8" s="4">
        <f>+[1]TabDin!G9</f>
        <v>0</v>
      </c>
      <c r="H8" s="4">
        <f>+[1]TabDin!H9</f>
        <v>0</v>
      </c>
      <c r="I8" s="4">
        <f>+[1]TabDin!I9</f>
        <v>0</v>
      </c>
      <c r="J8" s="4">
        <f>+[1]TabDin!J9</f>
        <v>0</v>
      </c>
      <c r="K8" s="4">
        <f>+[1]TabDin!K9</f>
        <v>0</v>
      </c>
      <c r="L8" s="4">
        <f t="shared" si="0"/>
        <v>0</v>
      </c>
      <c r="N8" s="2" t="s">
        <v>16</v>
      </c>
      <c r="O8" s="5">
        <f>+B8/[1]Formato_Análises!$N$31</f>
        <v>0</v>
      </c>
      <c r="P8" s="5">
        <f>+C8/[1]Formato_Análises!$N$31</f>
        <v>0</v>
      </c>
      <c r="Q8" s="5">
        <f>+D8/[1]Formato_Análises!$N$31</f>
        <v>0</v>
      </c>
      <c r="R8" s="5">
        <f>+E8/[1]Formato_Análises!$N$31</f>
        <v>0</v>
      </c>
      <c r="S8" s="5">
        <f>+F8/[1]Formato_Análises!$N$31</f>
        <v>0</v>
      </c>
      <c r="T8" s="5">
        <f>+G8/[1]Formato_Análises!$N$31</f>
        <v>0</v>
      </c>
      <c r="U8" s="5">
        <f>+H8/[1]Formato_Análises!$N$31</f>
        <v>0</v>
      </c>
      <c r="V8" s="5">
        <f>+I8/[1]Formato_Análises!$N$31</f>
        <v>0</v>
      </c>
      <c r="W8" s="5">
        <f>+J8/[1]Formato_Análises!$N$31</f>
        <v>0</v>
      </c>
      <c r="X8" s="5">
        <f>+K8/[1]Formato_Análises!$N$31</f>
        <v>0</v>
      </c>
    </row>
    <row r="9" spans="1:24" x14ac:dyDescent="0.25">
      <c r="A9" s="2" t="s">
        <v>17</v>
      </c>
      <c r="B9" s="4">
        <f>+[1]TabDin!B10</f>
        <v>58278.594680079957</v>
      </c>
      <c r="C9" s="4">
        <f>+[1]TabDin!C10</f>
        <v>403162.60680475325</v>
      </c>
      <c r="D9" s="4">
        <f>+[1]TabDin!D10</f>
        <v>915720.41724141734</v>
      </c>
      <c r="E9" s="4">
        <f>+[1]TabDin!E10</f>
        <v>0</v>
      </c>
      <c r="F9" s="4">
        <f>+[1]TabDin!F10</f>
        <v>139206.86461045095</v>
      </c>
      <c r="G9" s="4">
        <f>+[1]TabDin!G10</f>
        <v>133187.64689085598</v>
      </c>
      <c r="H9" s="4">
        <f>+[1]TabDin!H10</f>
        <v>0</v>
      </c>
      <c r="I9" s="4">
        <f>+[1]TabDin!I10</f>
        <v>613002.33624091209</v>
      </c>
      <c r="J9" s="4">
        <f>+[1]TabDin!J10</f>
        <v>139470.61214795618</v>
      </c>
      <c r="K9" s="4">
        <f>+[1]TabDin!K10</f>
        <v>0</v>
      </c>
      <c r="L9" s="4">
        <f t="shared" si="0"/>
        <v>2402029.0786164254</v>
      </c>
      <c r="N9" s="2" t="s">
        <v>17</v>
      </c>
      <c r="O9" s="5">
        <f>+B9/[1]Formato_Análises!$N$31</f>
        <v>1.4272582925510077E-4</v>
      </c>
      <c r="P9" s="5">
        <f>+C9/[1]Formato_Análises!$N$31</f>
        <v>9.8735595284566314E-4</v>
      </c>
      <c r="Q9" s="5">
        <f>+D9/[1]Formato_Análises!$N$31</f>
        <v>2.2426236705615234E-3</v>
      </c>
      <c r="R9" s="5">
        <f>+E9/[1]Formato_Análises!$N$31</f>
        <v>0</v>
      </c>
      <c r="S9" s="5">
        <f>+F9/[1]Formato_Análises!$N$31</f>
        <v>3.4092131594107094E-4</v>
      </c>
      <c r="T9" s="5">
        <f>+G9/[1]Formato_Análises!$N$31</f>
        <v>3.2618009156508513E-4</v>
      </c>
      <c r="U9" s="5">
        <f>+H9/[1]Formato_Análises!$N$31</f>
        <v>0</v>
      </c>
      <c r="V9" s="5">
        <f>+I9/[1]Formato_Análises!$N$31</f>
        <v>1.5012590343947232E-3</v>
      </c>
      <c r="W9" s="5">
        <f>+J9/[1]Formato_Análises!$N$31</f>
        <v>3.4156724067915134E-4</v>
      </c>
      <c r="X9" s="5">
        <f>+K9/[1]Formato_Análises!$N$31</f>
        <v>0</v>
      </c>
    </row>
    <row r="10" spans="1:24" x14ac:dyDescent="0.25">
      <c r="A10" s="2" t="s">
        <v>18</v>
      </c>
      <c r="B10" s="4">
        <f>+[1]TabDin!B11</f>
        <v>0</v>
      </c>
      <c r="C10" s="4">
        <f>+[1]TabDin!C11</f>
        <v>269974.95991389727</v>
      </c>
      <c r="D10" s="4">
        <f>+[1]TabDin!D11</f>
        <v>0</v>
      </c>
      <c r="E10" s="4">
        <f>+[1]TabDin!E11</f>
        <v>0</v>
      </c>
      <c r="F10" s="4">
        <f>+[1]TabDin!F11</f>
        <v>0</v>
      </c>
      <c r="G10" s="4">
        <f>+[1]TabDin!G11</f>
        <v>0</v>
      </c>
      <c r="H10" s="4">
        <f>+[1]TabDin!H11</f>
        <v>0</v>
      </c>
      <c r="I10" s="4">
        <f>+[1]TabDin!I11</f>
        <v>0</v>
      </c>
      <c r="J10" s="4">
        <f>+[1]TabDin!J11</f>
        <v>17998.330660926484</v>
      </c>
      <c r="K10" s="4">
        <f>+[1]TabDin!K11</f>
        <v>0</v>
      </c>
      <c r="L10" s="4">
        <f t="shared" si="0"/>
        <v>287973.29057482374</v>
      </c>
      <c r="N10" s="2" t="s">
        <v>18</v>
      </c>
      <c r="O10" s="5">
        <f>+B10/[1]Formato_Análises!$N$31</f>
        <v>0</v>
      </c>
      <c r="P10" s="5">
        <f>+C10/[1]Formato_Análises!$N$31</f>
        <v>6.6117586128057806E-4</v>
      </c>
      <c r="Q10" s="5">
        <f>+D10/[1]Formato_Análises!$N$31</f>
        <v>0</v>
      </c>
      <c r="R10" s="5">
        <f>+E10/[1]Formato_Análises!$N$31</f>
        <v>0</v>
      </c>
      <c r="S10" s="5">
        <f>+F10/[1]Formato_Análises!$N$31</f>
        <v>0</v>
      </c>
      <c r="T10" s="5">
        <f>+G10/[1]Formato_Análises!$N$31</f>
        <v>0</v>
      </c>
      <c r="U10" s="5">
        <f>+H10/[1]Formato_Análises!$N$31</f>
        <v>0</v>
      </c>
      <c r="V10" s="5">
        <f>+I10/[1]Formato_Análises!$N$31</f>
        <v>0</v>
      </c>
      <c r="W10" s="5">
        <f>+J10/[1]Formato_Análises!$N$31</f>
        <v>4.4078390752038535E-5</v>
      </c>
      <c r="X10" s="5">
        <f>+K10/[1]Formato_Análises!$N$31</f>
        <v>0</v>
      </c>
    </row>
    <row r="11" spans="1:24" x14ac:dyDescent="0.25">
      <c r="A11" s="2" t="s">
        <v>19</v>
      </c>
      <c r="B11" s="4">
        <f>+[1]TabDin!B12</f>
        <v>0</v>
      </c>
      <c r="C11" s="4">
        <f>+[1]TabDin!C12</f>
        <v>0</v>
      </c>
      <c r="D11" s="4">
        <f>+[1]TabDin!D12</f>
        <v>0</v>
      </c>
      <c r="E11" s="4">
        <f>+[1]TabDin!E12</f>
        <v>0</v>
      </c>
      <c r="F11" s="4">
        <f>+[1]TabDin!F12</f>
        <v>0</v>
      </c>
      <c r="G11" s="4">
        <f>+[1]TabDin!G12</f>
        <v>0</v>
      </c>
      <c r="H11" s="4">
        <f>+[1]TabDin!H12</f>
        <v>0</v>
      </c>
      <c r="I11" s="4">
        <f>+[1]TabDin!I12</f>
        <v>0</v>
      </c>
      <c r="J11" s="4">
        <f>+[1]TabDin!J12</f>
        <v>0</v>
      </c>
      <c r="K11" s="4">
        <f>+[1]TabDin!K12</f>
        <v>0</v>
      </c>
      <c r="L11" s="4">
        <f t="shared" si="0"/>
        <v>0</v>
      </c>
      <c r="N11" s="2" t="s">
        <v>19</v>
      </c>
      <c r="O11" s="5">
        <f>+B11/[1]Formato_Análises!$N$31</f>
        <v>0</v>
      </c>
      <c r="P11" s="5">
        <f>+C11/[1]Formato_Análises!$N$31</f>
        <v>0</v>
      </c>
      <c r="Q11" s="5">
        <f>+D11/[1]Formato_Análises!$N$31</f>
        <v>0</v>
      </c>
      <c r="R11" s="5">
        <f>+E11/[1]Formato_Análises!$N$31</f>
        <v>0</v>
      </c>
      <c r="S11" s="5">
        <f>+F11/[1]Formato_Análises!$N$31</f>
        <v>0</v>
      </c>
      <c r="T11" s="5">
        <f>+G11/[1]Formato_Análises!$N$31</f>
        <v>0</v>
      </c>
      <c r="U11" s="5">
        <f>+H11/[1]Formato_Análises!$N$31</f>
        <v>0</v>
      </c>
      <c r="V11" s="5">
        <f>+I11/[1]Formato_Análises!$N$31</f>
        <v>0</v>
      </c>
      <c r="W11" s="5">
        <f>+J11/[1]Formato_Análises!$N$31</f>
        <v>0</v>
      </c>
      <c r="X11" s="5">
        <f>+K11/[1]Formato_Análises!$N$31</f>
        <v>0</v>
      </c>
    </row>
    <row r="12" spans="1:24" x14ac:dyDescent="0.25">
      <c r="A12" s="2" t="s">
        <v>20</v>
      </c>
      <c r="B12" s="4">
        <f>+[1]TabDin!B13</f>
        <v>1080206.0812517847</v>
      </c>
      <c r="C12" s="4">
        <f>+[1]TabDin!C13</f>
        <v>1852857.2281195777</v>
      </c>
      <c r="D12" s="4">
        <f>+[1]TabDin!D13</f>
        <v>408412.35989193228</v>
      </c>
      <c r="E12" s="4">
        <f>+[1]TabDin!E13</f>
        <v>0</v>
      </c>
      <c r="F12" s="4">
        <f>+[1]TabDin!F13</f>
        <v>0</v>
      </c>
      <c r="G12" s="4">
        <f>+[1]TabDin!G13</f>
        <v>0</v>
      </c>
      <c r="H12" s="4">
        <f>+[1]TabDin!H13</f>
        <v>0</v>
      </c>
      <c r="I12" s="4">
        <f>+[1]TabDin!I13</f>
        <v>680336.89898302115</v>
      </c>
      <c r="J12" s="4">
        <f>+[1]TabDin!J13</f>
        <v>116989.14929602215</v>
      </c>
      <c r="K12" s="4">
        <f>+[1]TabDin!K13</f>
        <v>0</v>
      </c>
      <c r="L12" s="4">
        <f t="shared" si="0"/>
        <v>4138801.7175423382</v>
      </c>
      <c r="N12" s="2" t="s">
        <v>20</v>
      </c>
      <c r="O12" s="5">
        <f>+B12/[1]Formato_Análises!$N$31</f>
        <v>2.6454534389409581E-3</v>
      </c>
      <c r="P12" s="5">
        <f>+C12/[1]Formato_Análises!$N$31</f>
        <v>4.5376966590628051E-3</v>
      </c>
      <c r="Q12" s="5">
        <f>+D12/[1]Formato_Análises!$N$31</f>
        <v>1.0002127378602177E-3</v>
      </c>
      <c r="R12" s="5">
        <f>+E12/[1]Formato_Análises!$N$31</f>
        <v>0</v>
      </c>
      <c r="S12" s="5">
        <f>+F12/[1]Formato_Análises!$N$31</f>
        <v>0</v>
      </c>
      <c r="T12" s="5">
        <f>+G12/[1]Formato_Análises!$N$31</f>
        <v>0</v>
      </c>
      <c r="U12" s="5">
        <f>+H12/[1]Formato_Análises!$N$31</f>
        <v>0</v>
      </c>
      <c r="V12" s="5">
        <f>+I12/[1]Formato_Análises!$N$31</f>
        <v>1.6661631704270568E-3</v>
      </c>
      <c r="W12" s="5">
        <f>+J12/[1]Formato_Análises!$N$31</f>
        <v>2.8650953988825048E-4</v>
      </c>
      <c r="X12" s="5">
        <f>+K12/[1]Formato_Análises!$N$31</f>
        <v>0</v>
      </c>
    </row>
    <row r="13" spans="1:24" x14ac:dyDescent="0.25">
      <c r="A13" s="2" t="s">
        <v>21</v>
      </c>
      <c r="B13" s="4">
        <f>+[1]TabDin!B14</f>
        <v>0</v>
      </c>
      <c r="C13" s="4">
        <f>+[1]TabDin!C14</f>
        <v>0</v>
      </c>
      <c r="D13" s="4">
        <f>+[1]TabDin!D14</f>
        <v>0</v>
      </c>
      <c r="E13" s="4">
        <f>+[1]TabDin!E14</f>
        <v>0</v>
      </c>
      <c r="F13" s="4">
        <f>+[1]TabDin!F14</f>
        <v>0</v>
      </c>
      <c r="G13" s="4">
        <f>+[1]TabDin!G14</f>
        <v>0</v>
      </c>
      <c r="H13" s="4">
        <f>+[1]TabDin!H14</f>
        <v>0</v>
      </c>
      <c r="I13" s="4">
        <f>+[1]TabDin!I14</f>
        <v>0</v>
      </c>
      <c r="J13" s="4">
        <f>+[1]TabDin!J14</f>
        <v>0</v>
      </c>
      <c r="K13" s="4">
        <f>+[1]TabDin!K14</f>
        <v>0</v>
      </c>
      <c r="L13" s="4">
        <f t="shared" si="0"/>
        <v>0</v>
      </c>
      <c r="N13" s="2" t="s">
        <v>21</v>
      </c>
      <c r="O13" s="5">
        <f>+B13/[1]Formato_Análises!$N$31</f>
        <v>0</v>
      </c>
      <c r="P13" s="5">
        <f>+C13/[1]Formato_Análises!$N$31</f>
        <v>0</v>
      </c>
      <c r="Q13" s="5">
        <f>+D13/[1]Formato_Análises!$N$31</f>
        <v>0</v>
      </c>
      <c r="R13" s="5">
        <f>+E13/[1]Formato_Análises!$N$31</f>
        <v>0</v>
      </c>
      <c r="S13" s="5">
        <f>+F13/[1]Formato_Análises!$N$31</f>
        <v>0</v>
      </c>
      <c r="T13" s="5">
        <f>+G13/[1]Formato_Análises!$N$31</f>
        <v>0</v>
      </c>
      <c r="U13" s="5">
        <f>+H13/[1]Formato_Análises!$N$31</f>
        <v>0</v>
      </c>
      <c r="V13" s="5">
        <f>+I13/[1]Formato_Análises!$N$31</f>
        <v>0</v>
      </c>
      <c r="W13" s="5">
        <f>+J13/[1]Formato_Análises!$N$31</f>
        <v>0</v>
      </c>
      <c r="X13" s="5">
        <f>+K13/[1]Formato_Análises!$N$31</f>
        <v>0</v>
      </c>
    </row>
    <row r="14" spans="1:24" x14ac:dyDescent="0.25">
      <c r="A14" s="2" t="s">
        <v>22</v>
      </c>
      <c r="B14" s="4">
        <f>+[1]TabDin!B15</f>
        <v>0</v>
      </c>
      <c r="C14" s="4">
        <f>+[1]TabDin!C15</f>
        <v>1295879.8075867069</v>
      </c>
      <c r="D14" s="4">
        <f>+[1]TabDin!D15</f>
        <v>1406714.3197232413</v>
      </c>
      <c r="E14" s="4">
        <f>+[1]TabDin!E15</f>
        <v>0</v>
      </c>
      <c r="F14" s="4">
        <f>+[1]TabDin!F15</f>
        <v>254822.16533046326</v>
      </c>
      <c r="G14" s="4">
        <f>+[1]TabDin!G15</f>
        <v>53994.991982779451</v>
      </c>
      <c r="H14" s="4">
        <f>+[1]TabDin!H15</f>
        <v>0</v>
      </c>
      <c r="I14" s="4">
        <f>+[1]TabDin!I15</f>
        <v>683936.56511520641</v>
      </c>
      <c r="J14" s="4">
        <f>+[1]TabDin!J15</f>
        <v>150852.12651635293</v>
      </c>
      <c r="K14" s="4">
        <f>+[1]TabDin!K15</f>
        <v>0</v>
      </c>
      <c r="L14" s="4">
        <f t="shared" si="0"/>
        <v>3846199.97625475</v>
      </c>
      <c r="N14" s="2" t="s">
        <v>22</v>
      </c>
      <c r="O14" s="5">
        <f>+B14/[1]Formato_Análises!$N$31</f>
        <v>0</v>
      </c>
      <c r="P14" s="5">
        <f>+C14/[1]Formato_Análises!$N$31</f>
        <v>3.1736441341467746E-3</v>
      </c>
      <c r="Q14" s="5">
        <f>+D14/[1]Formato_Análises!$N$31</f>
        <v>3.4450808038470212E-3</v>
      </c>
      <c r="R14" s="5">
        <f>+E14/[1]Formato_Análises!$N$31</f>
        <v>0</v>
      </c>
      <c r="S14" s="5">
        <f>+F14/[1]Formato_Análises!$N$31</f>
        <v>6.2406626410643675E-4</v>
      </c>
      <c r="T14" s="5">
        <f>+G14/[1]Formato_Análises!$N$31</f>
        <v>1.3223517225611559E-4</v>
      </c>
      <c r="U14" s="5">
        <f>+H14/[1]Formato_Análises!$N$31</f>
        <v>0</v>
      </c>
      <c r="V14" s="5">
        <f>+I14/[1]Formato_Análises!$N$31</f>
        <v>1.6749788485774643E-3</v>
      </c>
      <c r="W14" s="5">
        <f>+J14/[1]Formato_Análises!$N$31</f>
        <v>3.6944087224706409E-4</v>
      </c>
      <c r="X14" s="5">
        <f>+K14/[1]Formato_Análises!$N$31</f>
        <v>0</v>
      </c>
    </row>
    <row r="15" spans="1:24" x14ac:dyDescent="0.25">
      <c r="A15" s="2" t="s">
        <v>23</v>
      </c>
      <c r="B15" s="4">
        <f>+[1]TabDin!B16</f>
        <v>0</v>
      </c>
      <c r="C15" s="4">
        <f>+[1]TabDin!C16</f>
        <v>683936.56511520641</v>
      </c>
      <c r="D15" s="4">
        <f>+[1]TabDin!D16</f>
        <v>0</v>
      </c>
      <c r="E15" s="4">
        <f>+[1]TabDin!E16</f>
        <v>0</v>
      </c>
      <c r="F15" s="4">
        <f>+[1]TabDin!F16</f>
        <v>0</v>
      </c>
      <c r="G15" s="4">
        <f>+[1]TabDin!G16</f>
        <v>0</v>
      </c>
      <c r="H15" s="4">
        <f>+[1]TabDin!H16</f>
        <v>0</v>
      </c>
      <c r="I15" s="4">
        <f>+[1]TabDin!I16</f>
        <v>333881.03864673717</v>
      </c>
      <c r="J15" s="4">
        <f>+[1]TabDin!J16</f>
        <v>0</v>
      </c>
      <c r="K15" s="4">
        <f>+[1]TabDin!K16</f>
        <v>0</v>
      </c>
      <c r="L15" s="4">
        <f t="shared" si="0"/>
        <v>1017817.6037619435</v>
      </c>
      <c r="N15" s="2" t="s">
        <v>23</v>
      </c>
      <c r="O15" s="5">
        <f>+B15/[1]Formato_Análises!$N$31</f>
        <v>0</v>
      </c>
      <c r="P15" s="5">
        <f>+C15/[1]Formato_Análises!$N$31</f>
        <v>1.6749788485774643E-3</v>
      </c>
      <c r="Q15" s="5">
        <f>+D15/[1]Formato_Análises!$N$31</f>
        <v>0</v>
      </c>
      <c r="R15" s="5">
        <f>+E15/[1]Formato_Análises!$N$31</f>
        <v>0</v>
      </c>
      <c r="S15" s="5">
        <f>+F15/[1]Formato_Análises!$N$31</f>
        <v>0</v>
      </c>
      <c r="T15" s="5">
        <f>+G15/[1]Formato_Análises!$N$31</f>
        <v>0</v>
      </c>
      <c r="U15" s="5">
        <f>+H15/[1]Formato_Análises!$N$31</f>
        <v>0</v>
      </c>
      <c r="V15" s="5">
        <f>+I15/[1]Formato_Análises!$N$31</f>
        <v>8.1768354873694655E-4</v>
      </c>
      <c r="W15" s="5">
        <f>+J15/[1]Formato_Análises!$N$31</f>
        <v>0</v>
      </c>
      <c r="X15" s="5">
        <f>+K15/[1]Formato_Análises!$N$31</f>
        <v>0</v>
      </c>
    </row>
    <row r="16" spans="1:24" x14ac:dyDescent="0.25">
      <c r="A16" s="2" t="s">
        <v>24</v>
      </c>
      <c r="B16" s="4">
        <f>+[1]TabDin!B17</f>
        <v>0</v>
      </c>
      <c r="C16" s="4">
        <f>+[1]TabDin!C17</f>
        <v>979109.18795440078</v>
      </c>
      <c r="D16" s="4">
        <f>+[1]TabDin!D17</f>
        <v>0</v>
      </c>
      <c r="E16" s="4">
        <f>+[1]TabDin!E17</f>
        <v>0</v>
      </c>
      <c r="F16" s="4">
        <f>+[1]TabDin!F17</f>
        <v>62994.1573132427</v>
      </c>
      <c r="G16" s="4">
        <f>+[1]TabDin!G17</f>
        <v>0</v>
      </c>
      <c r="H16" s="4">
        <f>+[1]TabDin!H17</f>
        <v>0</v>
      </c>
      <c r="I16" s="4">
        <f>+[1]TabDin!I17</f>
        <v>21687.988446416413</v>
      </c>
      <c r="J16" s="4">
        <f>+[1]TabDin!J17</f>
        <v>0</v>
      </c>
      <c r="K16" s="4">
        <f>+[1]TabDin!K17</f>
        <v>0</v>
      </c>
      <c r="L16" s="4">
        <f t="shared" si="0"/>
        <v>1063791.3337140598</v>
      </c>
      <c r="N16" s="2" t="s">
        <v>24</v>
      </c>
      <c r="O16" s="5">
        <f>+B16/[1]Formato_Análises!$N$31</f>
        <v>0</v>
      </c>
      <c r="P16" s="5">
        <f>+C16/[1]Formato_Análises!$N$31</f>
        <v>2.3978644569108963E-3</v>
      </c>
      <c r="Q16" s="5">
        <f>+D16/[1]Formato_Análises!$N$31</f>
        <v>0</v>
      </c>
      <c r="R16" s="5">
        <f>+E16/[1]Formato_Análises!$N$31</f>
        <v>0</v>
      </c>
      <c r="S16" s="5">
        <f>+F16/[1]Formato_Análises!$N$31</f>
        <v>1.5427436763213489E-4</v>
      </c>
      <c r="T16" s="5">
        <f>+G16/[1]Formato_Análises!$N$31</f>
        <v>0</v>
      </c>
      <c r="U16" s="5">
        <f>+H16/[1]Formato_Análises!$N$31</f>
        <v>0</v>
      </c>
      <c r="V16" s="5">
        <f>+I16/[1]Formato_Análises!$N$31</f>
        <v>5.3114460856206434E-5</v>
      </c>
      <c r="W16" s="5">
        <f>+J16/[1]Formato_Análises!$N$31</f>
        <v>0</v>
      </c>
      <c r="X16" s="5">
        <f>+K16/[1]Formato_Análises!$N$31</f>
        <v>0</v>
      </c>
    </row>
    <row r="17" spans="1:24" x14ac:dyDescent="0.25">
      <c r="A17" s="2" t="s">
        <v>25</v>
      </c>
      <c r="B17" s="4">
        <f>+[1]TabDin!B18</f>
        <v>53994.991982779451</v>
      </c>
      <c r="C17" s="4">
        <f>+[1]TabDin!C18</f>
        <v>2884263.5535321902</v>
      </c>
      <c r="D17" s="4">
        <f>+[1]TabDin!D18</f>
        <v>457157.59878753277</v>
      </c>
      <c r="E17" s="4">
        <f>+[1]TabDin!E18</f>
        <v>0</v>
      </c>
      <c r="F17" s="4">
        <f>+[1]TabDin!F18</f>
        <v>1138018.2131961256</v>
      </c>
      <c r="G17" s="4">
        <f>+[1]TabDin!G18</f>
        <v>0</v>
      </c>
      <c r="H17" s="4">
        <f>+[1]TabDin!H18</f>
        <v>0</v>
      </c>
      <c r="I17" s="4">
        <f>+[1]TabDin!I18</f>
        <v>903771.97345553199</v>
      </c>
      <c r="J17" s="4">
        <f>+[1]TabDin!J18</f>
        <v>595441.38301337673</v>
      </c>
      <c r="K17" s="4">
        <f>+[1]TabDin!K18</f>
        <v>0</v>
      </c>
      <c r="L17" s="4">
        <f t="shared" si="0"/>
        <v>6032647.7139675375</v>
      </c>
      <c r="N17" s="2" t="s">
        <v>25</v>
      </c>
      <c r="O17" s="5">
        <f>+B17/[1]Formato_Análises!$N$31</f>
        <v>1.3223517225611559E-4</v>
      </c>
      <c r="P17" s="5">
        <f>+C17/[1]Formato_Análises!$N$31</f>
        <v>7.0636381973166141E-3</v>
      </c>
      <c r="Q17" s="5">
        <f>+D17/[1]Formato_Análises!$N$31</f>
        <v>1.1195911251017791E-3</v>
      </c>
      <c r="R17" s="5">
        <f>+E17/[1]Formato_Análises!$N$31</f>
        <v>0</v>
      </c>
      <c r="S17" s="5">
        <f>+F17/[1]Formato_Análises!$N$31</f>
        <v>2.7870368885429386E-3</v>
      </c>
      <c r="T17" s="5">
        <f>+G17/[1]Formato_Análises!$N$31</f>
        <v>0</v>
      </c>
      <c r="U17" s="5">
        <f>+H17/[1]Formato_Análises!$N$31</f>
        <v>0</v>
      </c>
      <c r="V17" s="5">
        <f>+I17/[1]Formato_Análises!$N$31</f>
        <v>2.2133616137633119E-3</v>
      </c>
      <c r="W17" s="5">
        <f>+J17/[1]Formato_Análises!$N$31</f>
        <v>1.45825179261635E-3</v>
      </c>
      <c r="X17" s="5">
        <f>+K17/[1]Formato_Análises!$N$31</f>
        <v>0</v>
      </c>
    </row>
    <row r="18" spans="1:24" x14ac:dyDescent="0.25">
      <c r="A18" s="2" t="s">
        <v>26</v>
      </c>
      <c r="B18" s="4">
        <f>+[1]TabDin!B19</f>
        <v>0</v>
      </c>
      <c r="C18" s="4">
        <f>+[1]TabDin!C19</f>
        <v>269974.95991389727</v>
      </c>
      <c r="D18" s="4">
        <f>+[1]TabDin!D19</f>
        <v>0</v>
      </c>
      <c r="E18" s="4">
        <f>+[1]TabDin!E19</f>
        <v>0</v>
      </c>
      <c r="F18" s="4">
        <f>+[1]TabDin!F19</f>
        <v>366496.06561403122</v>
      </c>
      <c r="G18" s="4">
        <f>+[1]TabDin!G19</f>
        <v>0</v>
      </c>
      <c r="H18" s="4">
        <f>+[1]TabDin!H19</f>
        <v>0</v>
      </c>
      <c r="I18" s="4">
        <f>+[1]TabDin!I19</f>
        <v>0</v>
      </c>
      <c r="J18" s="4">
        <f>+[1]TabDin!J19</f>
        <v>141878.59080875086</v>
      </c>
      <c r="K18" s="4">
        <f>+[1]TabDin!K19</f>
        <v>0</v>
      </c>
      <c r="L18" s="4">
        <f t="shared" si="0"/>
        <v>778349.61633667932</v>
      </c>
      <c r="N18" s="2" t="s">
        <v>26</v>
      </c>
      <c r="O18" s="5">
        <f>+B18/[1]Formato_Análises!$N$31</f>
        <v>0</v>
      </c>
      <c r="P18" s="5">
        <f>+C18/[1]Formato_Análises!$N$31</f>
        <v>6.6117586128057806E-4</v>
      </c>
      <c r="Q18" s="5">
        <f>+D18/[1]Formato_Análises!$N$31</f>
        <v>0</v>
      </c>
      <c r="R18" s="5">
        <f>+E18/[1]Formato_Análises!$N$31</f>
        <v>0</v>
      </c>
      <c r="S18" s="5">
        <f>+F18/[1]Formato_Análises!$N$31</f>
        <v>8.9755861771618594E-4</v>
      </c>
      <c r="T18" s="5">
        <f>+G18/[1]Formato_Análises!$N$31</f>
        <v>0</v>
      </c>
      <c r="U18" s="5">
        <f>+H18/[1]Formato_Análises!$N$31</f>
        <v>0</v>
      </c>
      <c r="V18" s="5">
        <f>+I18/[1]Formato_Análises!$N$31</f>
        <v>0</v>
      </c>
      <c r="W18" s="5">
        <f>+J18/[1]Formato_Análises!$N$31</f>
        <v>3.4746444449947577E-4</v>
      </c>
      <c r="X18" s="5">
        <f>+K18/[1]Formato_Análises!$N$31</f>
        <v>0</v>
      </c>
    </row>
    <row r="19" spans="1:24" x14ac:dyDescent="0.25">
      <c r="A19" s="2" t="s">
        <v>27</v>
      </c>
      <c r="B19" s="4">
        <f>+[1]TabDin!B20</f>
        <v>0</v>
      </c>
      <c r="C19" s="4">
        <f>+[1]TabDin!C20</f>
        <v>485954.92784501507</v>
      </c>
      <c r="D19" s="4">
        <f>+[1]TabDin!D20</f>
        <v>179983.30660926484</v>
      </c>
      <c r="E19" s="4">
        <f>+[1]TabDin!E20</f>
        <v>0</v>
      </c>
      <c r="F19" s="4">
        <f>+[1]TabDin!F20</f>
        <v>0</v>
      </c>
      <c r="G19" s="4">
        <f>+[1]TabDin!G20</f>
        <v>0</v>
      </c>
      <c r="H19" s="4">
        <f>+[1]TabDin!H20</f>
        <v>0</v>
      </c>
      <c r="I19" s="4">
        <f>+[1]TabDin!I20</f>
        <v>89991.653304632418</v>
      </c>
      <c r="J19" s="4">
        <f>+[1]TabDin!J20</f>
        <v>297980.36242229887</v>
      </c>
      <c r="K19" s="4">
        <f>+[1]TabDin!K20</f>
        <v>0</v>
      </c>
      <c r="L19" s="4">
        <f t="shared" si="0"/>
        <v>1053910.2501812112</v>
      </c>
      <c r="N19" s="2" t="s">
        <v>27</v>
      </c>
      <c r="O19" s="5">
        <f>+B19/[1]Formato_Análises!$N$31</f>
        <v>0</v>
      </c>
      <c r="P19" s="5">
        <f>+C19/[1]Formato_Análises!$N$31</f>
        <v>1.1901165503050404E-3</v>
      </c>
      <c r="Q19" s="5">
        <f>+D19/[1]Formato_Análises!$N$31</f>
        <v>4.4078390752038532E-4</v>
      </c>
      <c r="R19" s="5">
        <f>+E19/[1]Formato_Análises!$N$31</f>
        <v>0</v>
      </c>
      <c r="S19" s="5">
        <f>+F19/[1]Formato_Análises!$N$31</f>
        <v>0</v>
      </c>
      <c r="T19" s="5">
        <f>+G19/[1]Formato_Análises!$N$31</f>
        <v>0</v>
      </c>
      <c r="U19" s="5">
        <f>+H19/[1]Formato_Análises!$N$31</f>
        <v>0</v>
      </c>
      <c r="V19" s="5">
        <f>+I19/[1]Formato_Análises!$N$31</f>
        <v>2.2039195376019266E-4</v>
      </c>
      <c r="W19" s="5">
        <f>+J19/[1]Formato_Análises!$N$31</f>
        <v>7.2976183729074997E-4</v>
      </c>
      <c r="X19" s="5">
        <f>+K19/[1]Formato_Análises!$N$31</f>
        <v>0</v>
      </c>
    </row>
    <row r="20" spans="1:24" x14ac:dyDescent="0.25">
      <c r="A20" s="2" t="s">
        <v>28</v>
      </c>
      <c r="B20" s="4">
        <f>+[1]TabDin!B21</f>
        <v>3155953.4663847829</v>
      </c>
      <c r="C20" s="4">
        <f>+[1]TabDin!C21</f>
        <v>9356639.930815123</v>
      </c>
      <c r="D20" s="4">
        <f>+[1]TabDin!D21</f>
        <v>555984.63261361397</v>
      </c>
      <c r="E20" s="4">
        <f>+[1]TabDin!E21</f>
        <v>0</v>
      </c>
      <c r="F20" s="4">
        <f>+[1]TabDin!F21</f>
        <v>457990.741513827</v>
      </c>
      <c r="G20" s="4">
        <f>+[1]TabDin!G21</f>
        <v>539949.91982779454</v>
      </c>
      <c r="H20" s="4">
        <f>+[1]TabDin!H21</f>
        <v>0</v>
      </c>
      <c r="I20" s="4">
        <f>+[1]TabDin!I21</f>
        <v>10630295.795664988</v>
      </c>
      <c r="J20" s="4">
        <f>+[1]TabDin!J21</f>
        <v>3606411.5465503992</v>
      </c>
      <c r="K20" s="4">
        <f>+[1]TabDin!K21</f>
        <v>0</v>
      </c>
      <c r="L20" s="4">
        <f t="shared" si="0"/>
        <v>28303226.033370532</v>
      </c>
      <c r="N20" s="2" t="s">
        <v>28</v>
      </c>
      <c r="O20" s="5">
        <f>+B20/[1]Formato_Análises!$N$31</f>
        <v>7.7290140239816086E-3</v>
      </c>
      <c r="P20" s="5">
        <f>+C20/[1]Formato_Análises!$N$31</f>
        <v>2.2914660185233297E-2</v>
      </c>
      <c r="Q20" s="5">
        <f>+D20/[1]Formato_Análises!$N$31</f>
        <v>1.3616211608821472E-3</v>
      </c>
      <c r="R20" s="5">
        <f>+E20/[1]Formato_Análises!$N$31</f>
        <v>0</v>
      </c>
      <c r="S20" s="5">
        <f>+F20/[1]Formato_Análises!$N$31</f>
        <v>1.1216315138096906E-3</v>
      </c>
      <c r="T20" s="5">
        <f>+G20/[1]Formato_Análises!$N$31</f>
        <v>1.3223517225611561E-3</v>
      </c>
      <c r="U20" s="5">
        <f>+H20/[1]Formato_Análises!$N$31</f>
        <v>0</v>
      </c>
      <c r="V20" s="5">
        <f>+I20/[1]Formato_Análises!$N$31</f>
        <v>2.6033877292204039E-2</v>
      </c>
      <c r="W20" s="5">
        <f>+J20/[1]Formato_Análises!$N$31</f>
        <v>8.8321978496937563E-3</v>
      </c>
      <c r="X20" s="5">
        <f>+K20/[1]Formato_Análises!$N$31</f>
        <v>0</v>
      </c>
    </row>
    <row r="21" spans="1:24" x14ac:dyDescent="0.25">
      <c r="A21" s="2" t="s">
        <v>29</v>
      </c>
      <c r="B21" s="4">
        <f>+[1]TabDin!B22</f>
        <v>0</v>
      </c>
      <c r="C21" s="4">
        <f>+[1]TabDin!C22</f>
        <v>16190056.377753859</v>
      </c>
      <c r="D21" s="4">
        <f>+[1]TabDin!D22</f>
        <v>3197632.0207129838</v>
      </c>
      <c r="E21" s="4">
        <f>+[1]TabDin!E22</f>
        <v>0</v>
      </c>
      <c r="F21" s="4">
        <f>+[1]TabDin!F22</f>
        <v>1402665.4152577594</v>
      </c>
      <c r="G21" s="4">
        <f>+[1]TabDin!G22</f>
        <v>802608.9182946384</v>
      </c>
      <c r="H21" s="4">
        <f>+[1]TabDin!H22</f>
        <v>0</v>
      </c>
      <c r="I21" s="4">
        <f>+[1]TabDin!I22</f>
        <v>3260241.3197217034</v>
      </c>
      <c r="J21" s="4">
        <f>+[1]TabDin!J22</f>
        <v>2692321.5800852245</v>
      </c>
      <c r="K21" s="4">
        <f>+[1]TabDin!K22</f>
        <v>0</v>
      </c>
      <c r="L21" s="4">
        <f t="shared" si="0"/>
        <v>27545525.63182617</v>
      </c>
      <c r="N21" s="2" t="s">
        <v>29</v>
      </c>
      <c r="O21" s="5">
        <f>+B21/[1]Formato_Análises!$N$31</f>
        <v>0</v>
      </c>
      <c r="P21" s="5">
        <f>+C21/[1]Formato_Análises!$N$31</f>
        <v>3.964987891157197E-2</v>
      </c>
      <c r="Q21" s="5">
        <f>+D21/[1]Formato_Análises!$N$31</f>
        <v>7.8310859126621973E-3</v>
      </c>
      <c r="R21" s="5">
        <f>+E21/[1]Formato_Análises!$N$31</f>
        <v>0</v>
      </c>
      <c r="S21" s="5">
        <f>+F21/[1]Formato_Análises!$N$31</f>
        <v>3.4351649290634426E-3</v>
      </c>
      <c r="T21" s="5">
        <f>+G21/[1]Formato_Análises!$N$31</f>
        <v>1.9656105995688455E-3</v>
      </c>
      <c r="U21" s="5">
        <f>+H21/[1]Formato_Análises!$N$31</f>
        <v>0</v>
      </c>
      <c r="V21" s="5">
        <f>+I21/[1]Formato_Análises!$N$31</f>
        <v>7.9844177520648797E-3</v>
      </c>
      <c r="W21" s="5">
        <f>+J21/[1]Formato_Análises!$N$31</f>
        <v>6.5935671964720702E-3</v>
      </c>
      <c r="X21" s="5">
        <f>+K21/[1]Formato_Análises!$N$31</f>
        <v>0</v>
      </c>
    </row>
    <row r="22" spans="1:24" x14ac:dyDescent="0.25">
      <c r="A22" s="2" t="s">
        <v>30</v>
      </c>
      <c r="B22" s="4">
        <f>+[1]TabDin!B23</f>
        <v>5030890.1826393129</v>
      </c>
      <c r="C22" s="4">
        <f>+[1]TabDin!C23</f>
        <v>0</v>
      </c>
      <c r="D22" s="4">
        <f>+[1]TabDin!D23</f>
        <v>1632448.5909460322</v>
      </c>
      <c r="E22" s="4">
        <f>+[1]TabDin!E23</f>
        <v>0</v>
      </c>
      <c r="F22" s="4">
        <f>+[1]TabDin!F23</f>
        <v>0</v>
      </c>
      <c r="G22" s="4">
        <f>+[1]TabDin!G23</f>
        <v>89091.736771586104</v>
      </c>
      <c r="H22" s="4">
        <f>+[1]TabDin!H23</f>
        <v>0</v>
      </c>
      <c r="I22" s="4">
        <f>+[1]TabDin!I23</f>
        <v>0</v>
      </c>
      <c r="J22" s="4">
        <f>+[1]TabDin!J23</f>
        <v>0</v>
      </c>
      <c r="K22" s="4">
        <f>+[1]TabDin!K23</f>
        <v>0</v>
      </c>
      <c r="L22" s="4">
        <f t="shared" si="0"/>
        <v>6752430.5103569319</v>
      </c>
      <c r="N22" s="2" t="s">
        <v>30</v>
      </c>
      <c r="O22" s="5">
        <f>+B22/[1]Formato_Análises!$N$31</f>
        <v>1.2320783937056257E-2</v>
      </c>
      <c r="P22" s="5">
        <f>+C22/[1]Formato_Análises!$N$31</f>
        <v>0</v>
      </c>
      <c r="Q22" s="5">
        <f>+D22/[1]Formato_Análises!$N$31</f>
        <v>3.9979100412098952E-3</v>
      </c>
      <c r="R22" s="5">
        <f>+E22/[1]Formato_Análises!$N$31</f>
        <v>0</v>
      </c>
      <c r="S22" s="5">
        <f>+F22/[1]Formato_Análises!$N$31</f>
        <v>0</v>
      </c>
      <c r="T22" s="5">
        <f>+G22/[1]Formato_Análises!$N$31</f>
        <v>2.1818803422259076E-4</v>
      </c>
      <c r="U22" s="5">
        <f>+H22/[1]Formato_Análises!$N$31</f>
        <v>0</v>
      </c>
      <c r="V22" s="5">
        <f>+I22/[1]Formato_Análises!$N$31</f>
        <v>0</v>
      </c>
      <c r="W22" s="5">
        <f>+J22/[1]Formato_Análises!$N$31</f>
        <v>0</v>
      </c>
      <c r="X22" s="5">
        <f>+K22/[1]Formato_Análises!$N$31</f>
        <v>0</v>
      </c>
    </row>
    <row r="23" spans="1:24" x14ac:dyDescent="0.25">
      <c r="A23" s="2" t="s">
        <v>31</v>
      </c>
      <c r="B23" s="4">
        <f>+[1]TabDin!B24</f>
        <v>18365942.065093245</v>
      </c>
      <c r="C23" s="4">
        <f>+[1]TabDin!C24</f>
        <v>39133344.983505614</v>
      </c>
      <c r="D23" s="4">
        <f>+[1]TabDin!D24</f>
        <v>29192245.909078132</v>
      </c>
      <c r="E23" s="4">
        <f>+[1]TabDin!E24</f>
        <v>0</v>
      </c>
      <c r="F23" s="4">
        <f>+[1]TabDin!F24</f>
        <v>5902903.8136703502</v>
      </c>
      <c r="G23" s="4">
        <f>+[1]TabDin!G24</f>
        <v>7277601.1909541599</v>
      </c>
      <c r="H23" s="4">
        <f>+[1]TabDin!H24</f>
        <v>0</v>
      </c>
      <c r="I23" s="4">
        <f>+[1]TabDin!I24</f>
        <v>59861388.27051045</v>
      </c>
      <c r="J23" s="4">
        <f>+[1]TabDin!J24</f>
        <v>12212501.794594418</v>
      </c>
      <c r="K23" s="4">
        <f>+[1]TabDin!K24</f>
        <v>0</v>
      </c>
      <c r="L23" s="4">
        <f t="shared" si="0"/>
        <v>171945928.02740636</v>
      </c>
      <c r="N23" s="2" t="s">
        <v>31</v>
      </c>
      <c r="O23" s="5">
        <f>+B23/[1]Formato_Análises!$N$31</f>
        <v>4.4978680863551238E-2</v>
      </c>
      <c r="P23" s="5">
        <f>+C23/[1]Formato_Análises!$N$31</f>
        <v>9.5838603263470351E-2</v>
      </c>
      <c r="Q23" s="5">
        <f>+D23/[1]Formato_Análises!$N$31</f>
        <v>7.1492587082168185E-2</v>
      </c>
      <c r="R23" s="5">
        <f>+E23/[1]Formato_Análises!$N$31</f>
        <v>0</v>
      </c>
      <c r="S23" s="5">
        <f>+F23/[1]Formato_Análises!$N$31</f>
        <v>1.4456368525083346E-2</v>
      </c>
      <c r="T23" s="5">
        <f>+G23/[1]Formato_Análises!$N$31</f>
        <v>1.7823038984875819E-2</v>
      </c>
      <c r="U23" s="5">
        <f>+H23/[1]Formato_Análises!$N$31</f>
        <v>0</v>
      </c>
      <c r="V23" s="5">
        <f>+I23/[1]Formato_Análises!$N$31</f>
        <v>0.14660213287865173</v>
      </c>
      <c r="W23" s="5">
        <f>+J23/[1]Formato_Análises!$N$31</f>
        <v>2.9908741888532157E-2</v>
      </c>
      <c r="X23" s="5">
        <f>+K23/[1]Formato_Análises!$N$31</f>
        <v>0</v>
      </c>
    </row>
    <row r="24" spans="1:24" x14ac:dyDescent="0.25">
      <c r="A24" s="2" t="s">
        <v>32</v>
      </c>
      <c r="B24" s="4">
        <f>+[1]TabDin!B25</f>
        <v>1848886.0098487271</v>
      </c>
      <c r="C24" s="4">
        <f>+[1]TabDin!C25</f>
        <v>35429353.615450621</v>
      </c>
      <c r="D24" s="4">
        <f>+[1]TabDin!D25</f>
        <v>15404323.378223475</v>
      </c>
      <c r="E24" s="4">
        <f>+[1]TabDin!E25</f>
        <v>0</v>
      </c>
      <c r="F24" s="4">
        <f>+[1]TabDin!F25</f>
        <v>7395021.0942978906</v>
      </c>
      <c r="G24" s="4">
        <f>+[1]TabDin!G25</f>
        <v>6889455.2933547134</v>
      </c>
      <c r="H24" s="4">
        <f>+[1]TabDin!H25</f>
        <v>0</v>
      </c>
      <c r="I24" s="4">
        <f>+[1]TabDin!I25</f>
        <v>16607017.926711397</v>
      </c>
      <c r="J24" s="4">
        <f>+[1]TabDin!J25</f>
        <v>16078594.569798801</v>
      </c>
      <c r="K24" s="4">
        <f>+[1]TabDin!K25</f>
        <v>0</v>
      </c>
      <c r="L24" s="4">
        <f t="shared" si="0"/>
        <v>99652651.887685627</v>
      </c>
      <c r="N24" s="2" t="s">
        <v>32</v>
      </c>
      <c r="O24" s="5">
        <f>+B24/[1]Formato_Análises!$N$31</f>
        <v>4.5279710398372286E-3</v>
      </c>
      <c r="P24" s="5">
        <f>+C24/[1]Formato_Análises!$N$31</f>
        <v>8.6767429834161802E-2</v>
      </c>
      <c r="Q24" s="5">
        <f>+D24/[1]Formato_Análises!$N$31</f>
        <v>3.7725597886151097E-2</v>
      </c>
      <c r="R24" s="5">
        <f>+E24/[1]Formato_Análises!$N$31</f>
        <v>0</v>
      </c>
      <c r="S24" s="5">
        <f>+F24/[1]Formato_Análises!$N$31</f>
        <v>1.8110603452889937E-2</v>
      </c>
      <c r="T24" s="5">
        <f>+G24/[1]Formato_Análises!$N$31</f>
        <v>1.687245935249182E-2</v>
      </c>
      <c r="U24" s="5">
        <f>+H24/[1]Formato_Análises!$N$31</f>
        <v>0</v>
      </c>
      <c r="V24" s="5">
        <f>+I24/[1]Formato_Análises!$N$31</f>
        <v>4.0671028840961007E-2</v>
      </c>
      <c r="W24" s="5">
        <f>+J24/[1]Formato_Análises!$N$31</f>
        <v>3.9376905977718847E-2</v>
      </c>
      <c r="X24" s="5">
        <f>+K24/[1]Formato_Análises!$N$31</f>
        <v>0</v>
      </c>
    </row>
    <row r="25" spans="1:24" x14ac:dyDescent="0.25">
      <c r="A25" s="2" t="s">
        <v>33</v>
      </c>
      <c r="B25" s="4">
        <f>+[1]TabDin!B26</f>
        <v>220154.57273793576</v>
      </c>
      <c r="C25" s="4">
        <f>+[1]TabDin!C26</f>
        <v>5100756.228587212</v>
      </c>
      <c r="D25" s="4">
        <f>+[1]TabDin!D26</f>
        <v>1014774.3020271489</v>
      </c>
      <c r="E25" s="4">
        <f>+[1]TabDin!E26</f>
        <v>0</v>
      </c>
      <c r="F25" s="4">
        <f>+[1]TabDin!F26</f>
        <v>0</v>
      </c>
      <c r="G25" s="4">
        <f>+[1]TabDin!G26</f>
        <v>728932.39176752267</v>
      </c>
      <c r="H25" s="4">
        <f>+[1]TabDin!H26</f>
        <v>0</v>
      </c>
      <c r="I25" s="4">
        <f>+[1]TabDin!I26</f>
        <v>179983.30660926484</v>
      </c>
      <c r="J25" s="4">
        <f>+[1]TabDin!J26</f>
        <v>192636.13306389618</v>
      </c>
      <c r="K25" s="4">
        <f>+[1]TabDin!K26</f>
        <v>0</v>
      </c>
      <c r="L25" s="4">
        <f t="shared" si="0"/>
        <v>7437236.9347929806</v>
      </c>
      <c r="N25" s="2" t="s">
        <v>33</v>
      </c>
      <c r="O25" s="5">
        <f>+B25/[1]Formato_Análises!$N$31</f>
        <v>5.3916440728905325E-4</v>
      </c>
      <c r="P25" s="5">
        <f>+C25/[1]Formato_Análises!$N$31</f>
        <v>1.2491887742826255E-2</v>
      </c>
      <c r="Q25" s="5">
        <f>+D25/[1]Formato_Análises!$N$31</f>
        <v>2.4852092703789301E-3</v>
      </c>
      <c r="R25" s="5">
        <f>+E25/[1]Formato_Análises!$N$31</f>
        <v>0</v>
      </c>
      <c r="S25" s="5">
        <f>+F25/[1]Formato_Análises!$N$31</f>
        <v>0</v>
      </c>
      <c r="T25" s="5">
        <f>+G25/[1]Formato_Análises!$N$31</f>
        <v>1.7851748254575609E-3</v>
      </c>
      <c r="U25" s="5">
        <f>+H25/[1]Formato_Análises!$N$31</f>
        <v>0</v>
      </c>
      <c r="V25" s="5">
        <f>+I25/[1]Formato_Análises!$N$31</f>
        <v>4.4078390752038532E-4</v>
      </c>
      <c r="W25" s="5">
        <f>+J25/[1]Formato_Análises!$N$31</f>
        <v>4.7177101621906847E-4</v>
      </c>
      <c r="X25" s="5">
        <f>+K25/[1]Formato_Análises!$N$31</f>
        <v>0</v>
      </c>
    </row>
    <row r="26" spans="1:24" x14ac:dyDescent="0.25">
      <c r="A26" s="2" t="s">
        <v>34</v>
      </c>
      <c r="B26" s="4">
        <f>+[1]TabDin!B27</f>
        <v>0</v>
      </c>
      <c r="C26" s="4">
        <f>+[1]TabDin!C27</f>
        <v>2287034.3423392717</v>
      </c>
      <c r="D26" s="4">
        <f>+[1]TabDin!D27</f>
        <v>961555.77602741239</v>
      </c>
      <c r="E26" s="4">
        <f>+[1]TabDin!E27</f>
        <v>0</v>
      </c>
      <c r="F26" s="4">
        <f>+[1]TabDin!F27</f>
        <v>291869.38921299449</v>
      </c>
      <c r="G26" s="4">
        <f>+[1]TabDin!G27</f>
        <v>0</v>
      </c>
      <c r="H26" s="4">
        <f>+[1]TabDin!H27</f>
        <v>0</v>
      </c>
      <c r="I26" s="4">
        <f>+[1]TabDin!I27</f>
        <v>34563.994201243222</v>
      </c>
      <c r="J26" s="4">
        <f>+[1]TabDin!J27</f>
        <v>340109.41496694268</v>
      </c>
      <c r="K26" s="4">
        <f>+[1]TabDin!K27</f>
        <v>0</v>
      </c>
      <c r="L26" s="4">
        <f t="shared" si="0"/>
        <v>3915132.9167478643</v>
      </c>
      <c r="N26" s="2" t="s">
        <v>34</v>
      </c>
      <c r="O26" s="5">
        <f>+B26/[1]Formato_Análises!$N$31</f>
        <v>0</v>
      </c>
      <c r="P26" s="5">
        <f>+C26/[1]Formato_Análises!$N$31</f>
        <v>5.6010079659116916E-3</v>
      </c>
      <c r="Q26" s="5">
        <f>+D26/[1]Formato_Análises!$N$31</f>
        <v>2.3548756839782484E-3</v>
      </c>
      <c r="R26" s="5">
        <f>+E26/[1]Formato_Análises!$N$31</f>
        <v>0</v>
      </c>
      <c r="S26" s="5">
        <f>+F26/[1]Formato_Análises!$N$31</f>
        <v>7.1479590127871025E-4</v>
      </c>
      <c r="T26" s="5">
        <f>+G26/[1]Formato_Análises!$N$31</f>
        <v>0</v>
      </c>
      <c r="U26" s="5">
        <f>+H26/[1]Formato_Análises!$N$31</f>
        <v>0</v>
      </c>
      <c r="V26" s="5">
        <f>+I26/[1]Formato_Análises!$N$31</f>
        <v>8.464814160021481E-5</v>
      </c>
      <c r="W26" s="5">
        <f>+J26/[1]Formato_Análises!$N$31</f>
        <v>8.3293700809186156E-4</v>
      </c>
      <c r="X26" s="5">
        <f>+K26/[1]Formato_Análises!$N$31</f>
        <v>0</v>
      </c>
    </row>
    <row r="27" spans="1:24" x14ac:dyDescent="0.25">
      <c r="A27" s="2" t="s">
        <v>35</v>
      </c>
      <c r="B27" s="4">
        <f>+[1]TabDin!B28</f>
        <v>4868076.9235139592</v>
      </c>
      <c r="C27" s="4">
        <f>+[1]TabDin!C28</f>
        <v>6066669.9044208955</v>
      </c>
      <c r="D27" s="4">
        <f>+[1]TabDin!D28</f>
        <v>2682457.9909297782</v>
      </c>
      <c r="E27" s="4">
        <f>+[1]TabDin!E28</f>
        <v>0</v>
      </c>
      <c r="F27" s="4">
        <f>+[1]TabDin!F28</f>
        <v>997485.30357590015</v>
      </c>
      <c r="G27" s="4">
        <f>+[1]TabDin!G28</f>
        <v>5849457.4648011075</v>
      </c>
      <c r="H27" s="4">
        <f>+[1]TabDin!H28</f>
        <v>0</v>
      </c>
      <c r="I27" s="4">
        <f>+[1]TabDin!I28</f>
        <v>2657421.7550321789</v>
      </c>
      <c r="J27" s="4">
        <f>+[1]TabDin!J28</f>
        <v>467825.89330682892</v>
      </c>
      <c r="K27" s="4">
        <f>+[1]TabDin!K28</f>
        <v>0</v>
      </c>
      <c r="L27" s="4">
        <f t="shared" si="0"/>
        <v>23589395.235580646</v>
      </c>
      <c r="N27" s="2" t="s">
        <v>35</v>
      </c>
      <c r="O27" s="5">
        <f>+B27/[1]Formato_Análises!$N$31</f>
        <v>1.1922049932745503E-2</v>
      </c>
      <c r="P27" s="5">
        <f>+C27/[1]Formato_Análises!$N$31</f>
        <v>1.4857436039400519E-2</v>
      </c>
      <c r="Q27" s="5">
        <f>+D27/[1]Formato_Análises!$N$31</f>
        <v>6.5694110041450114E-3</v>
      </c>
      <c r="R27" s="5">
        <f>+E27/[1]Formato_Análises!$N$31</f>
        <v>0</v>
      </c>
      <c r="S27" s="5">
        <f>+F27/[1]Formato_Análises!$N$31</f>
        <v>2.4428680530848203E-3</v>
      </c>
      <c r="T27" s="5">
        <f>+G27/[1]Formato_Análises!$N$31</f>
        <v>1.4325476994412525E-2</v>
      </c>
      <c r="U27" s="5">
        <f>+H27/[1]Formato_Análises!$N$31</f>
        <v>0</v>
      </c>
      <c r="V27" s="5">
        <f>+I27/[1]Formato_Análises!$N$31</f>
        <v>6.5080965961788126E-3</v>
      </c>
      <c r="W27" s="5">
        <f>+J27/[1]Formato_Análises!$N$31</f>
        <v>1.1457180622793605E-3</v>
      </c>
      <c r="X27" s="5">
        <f>+K27/[1]Formato_Análises!$N$31</f>
        <v>0</v>
      </c>
    </row>
    <row r="28" spans="1:24" x14ac:dyDescent="0.25">
      <c r="A28" s="2" t="s">
        <v>36</v>
      </c>
      <c r="B28" s="4">
        <f>+[1]TabDin!B29</f>
        <v>95674.914184110545</v>
      </c>
      <c r="C28" s="4">
        <f>+[1]TabDin!C29</f>
        <v>0</v>
      </c>
      <c r="D28" s="4">
        <f>+[1]TabDin!D29</f>
        <v>269974.95991389727</v>
      </c>
      <c r="E28" s="4">
        <f>+[1]TabDin!E29</f>
        <v>0</v>
      </c>
      <c r="F28" s="4">
        <f>+[1]TabDin!F29</f>
        <v>0</v>
      </c>
      <c r="G28" s="4">
        <f>+[1]TabDin!G29</f>
        <v>53994.991982779451</v>
      </c>
      <c r="H28" s="4">
        <f>+[1]TabDin!H29</f>
        <v>0</v>
      </c>
      <c r="I28" s="4">
        <f>+[1]TabDin!I29</f>
        <v>116743.61606914579</v>
      </c>
      <c r="J28" s="4">
        <f>+[1]TabDin!J29</f>
        <v>458957.43185362534</v>
      </c>
      <c r="K28" s="4">
        <f>+[1]TabDin!K29</f>
        <v>0</v>
      </c>
      <c r="L28" s="4">
        <f t="shared" si="0"/>
        <v>995345.91400355834</v>
      </c>
      <c r="N28" s="2" t="s">
        <v>36</v>
      </c>
      <c r="O28" s="5">
        <f>+B28/[1]Formato_Análises!$N$31</f>
        <v>2.3431041089440091E-4</v>
      </c>
      <c r="P28" s="5">
        <f>+C28/[1]Formato_Análises!$N$31</f>
        <v>0</v>
      </c>
      <c r="Q28" s="5">
        <f>+D28/[1]Formato_Análises!$N$31</f>
        <v>6.6117586128057806E-4</v>
      </c>
      <c r="R28" s="5">
        <f>+E28/[1]Formato_Análises!$N$31</f>
        <v>0</v>
      </c>
      <c r="S28" s="5">
        <f>+F28/[1]Formato_Análises!$N$31</f>
        <v>0</v>
      </c>
      <c r="T28" s="5">
        <f>+G28/[1]Formato_Análises!$N$31</f>
        <v>1.3223517225611559E-4</v>
      </c>
      <c r="U28" s="5">
        <f>+H28/[1]Formato_Análises!$N$31</f>
        <v>0</v>
      </c>
      <c r="V28" s="5">
        <f>+I28/[1]Formato_Análises!$N$31</f>
        <v>2.8590822248161118E-4</v>
      </c>
      <c r="W28" s="5">
        <f>+J28/[1]Formato_Análises!$N$31</f>
        <v>1.1239989641769826E-3</v>
      </c>
      <c r="X28" s="5">
        <f>+K28/[1]Formato_Análises!$N$31</f>
        <v>0</v>
      </c>
    </row>
    <row r="29" spans="1:24" x14ac:dyDescent="0.25">
      <c r="A29" s="2" t="s">
        <v>37</v>
      </c>
      <c r="B29" s="4">
        <f>+[1]TabDin!B30</f>
        <v>0</v>
      </c>
      <c r="C29" s="4">
        <f>+[1]TabDin!C30</f>
        <v>166453.79946647046</v>
      </c>
      <c r="D29" s="4">
        <f>+[1]TabDin!D30</f>
        <v>269974.95991389727</v>
      </c>
      <c r="E29" s="4">
        <f>+[1]TabDin!E30</f>
        <v>0</v>
      </c>
      <c r="F29" s="4">
        <f>+[1]TabDin!F30</f>
        <v>288492.20044610894</v>
      </c>
      <c r="G29" s="4">
        <f>+[1]TabDin!G30</f>
        <v>0</v>
      </c>
      <c r="H29" s="4">
        <f>+[1]TabDin!H30</f>
        <v>0</v>
      </c>
      <c r="I29" s="4">
        <f>+[1]TabDin!I30</f>
        <v>118788.9823621148</v>
      </c>
      <c r="J29" s="4">
        <f>+[1]TabDin!J30</f>
        <v>69949.378218859143</v>
      </c>
      <c r="K29" s="4">
        <f>+[1]TabDin!K30</f>
        <v>0</v>
      </c>
      <c r="L29" s="4">
        <f t="shared" si="0"/>
        <v>913659.32040745066</v>
      </c>
      <c r="N29" s="2" t="s">
        <v>37</v>
      </c>
      <c r="O29" s="5">
        <f>+B29/[1]Formato_Análises!$N$31</f>
        <v>0</v>
      </c>
      <c r="P29" s="5">
        <f>+C29/[1]Formato_Análises!$N$31</f>
        <v>4.0764978448656121E-4</v>
      </c>
      <c r="Q29" s="5">
        <f>+D29/[1]Formato_Análises!$N$31</f>
        <v>6.6117586128057806E-4</v>
      </c>
      <c r="R29" s="5">
        <f>+E29/[1]Formato_Análises!$N$31</f>
        <v>0</v>
      </c>
      <c r="S29" s="5">
        <f>+F29/[1]Formato_Análises!$N$31</f>
        <v>7.0652507611638864E-4</v>
      </c>
      <c r="T29" s="5">
        <f>+G29/[1]Formato_Análises!$N$31</f>
        <v>0</v>
      </c>
      <c r="U29" s="5">
        <f>+H29/[1]Formato_Análises!$N$31</f>
        <v>0</v>
      </c>
      <c r="V29" s="5">
        <f>+I29/[1]Formato_Análises!$N$31</f>
        <v>2.9091737896345433E-4</v>
      </c>
      <c r="W29" s="5">
        <f>+J29/[1]Formato_Análises!$N$31</f>
        <v>1.7130788871918038E-4</v>
      </c>
      <c r="X29" s="5">
        <f>+K29/[1]Formato_Análises!$N$31</f>
        <v>0</v>
      </c>
    </row>
    <row r="30" spans="1:24" x14ac:dyDescent="0.25">
      <c r="A30" s="2" t="s">
        <v>38</v>
      </c>
      <c r="B30" s="4">
        <f>+[1]TabDin!B31</f>
        <v>0</v>
      </c>
      <c r="C30" s="4">
        <f>+[1]TabDin!C31</f>
        <v>881918.20238539774</v>
      </c>
      <c r="D30" s="4">
        <f>+[1]TabDin!D31</f>
        <v>269974.95991389727</v>
      </c>
      <c r="E30" s="4">
        <f>+[1]TabDin!E31</f>
        <v>0</v>
      </c>
      <c r="F30" s="4">
        <f>+[1]TabDin!F31</f>
        <v>499086.07793529116</v>
      </c>
      <c r="G30" s="4">
        <f>+[1]TabDin!G31</f>
        <v>0</v>
      </c>
      <c r="H30" s="4">
        <f>+[1]TabDin!H31</f>
        <v>0</v>
      </c>
      <c r="I30" s="4">
        <f>+[1]TabDin!I31</f>
        <v>8912.7733432907953</v>
      </c>
      <c r="J30" s="4">
        <f>+[1]TabDin!J31</f>
        <v>293930.41405363852</v>
      </c>
      <c r="K30" s="4">
        <f>+[1]TabDin!K31</f>
        <v>0</v>
      </c>
      <c r="L30" s="4">
        <f t="shared" si="0"/>
        <v>1953822.4276315155</v>
      </c>
      <c r="N30" s="2" t="s">
        <v>38</v>
      </c>
      <c r="O30" s="5">
        <f>+B30/[1]Formato_Análises!$N$31</f>
        <v>0</v>
      </c>
      <c r="P30" s="5">
        <f>+C30/[1]Formato_Análises!$N$31</f>
        <v>2.1598411468498882E-3</v>
      </c>
      <c r="Q30" s="5">
        <f>+D30/[1]Formato_Análises!$N$31</f>
        <v>6.6117586128057806E-4</v>
      </c>
      <c r="R30" s="5">
        <f>+E30/[1]Formato_Análises!$N$31</f>
        <v>0</v>
      </c>
      <c r="S30" s="5">
        <f>+F30/[1]Formato_Análises!$N$31</f>
        <v>1.2222750863163498E-3</v>
      </c>
      <c r="T30" s="5">
        <f>+G30/[1]Formato_Análises!$N$31</f>
        <v>0</v>
      </c>
      <c r="U30" s="5">
        <f>+H30/[1]Formato_Análises!$N$31</f>
        <v>0</v>
      </c>
      <c r="V30" s="5">
        <f>+I30/[1]Formato_Análises!$N$31</f>
        <v>2.1827619100409484E-5</v>
      </c>
      <c r="W30" s="5">
        <f>+J30/[1]Formato_Análises!$N$31</f>
        <v>7.1984340596050779E-4</v>
      </c>
      <c r="X30" s="5">
        <f>+K30/[1]Formato_Análises!$N$31</f>
        <v>0</v>
      </c>
    </row>
    <row r="31" spans="1:24" x14ac:dyDescent="0.25">
      <c r="A31" s="2" t="s">
        <v>39</v>
      </c>
      <c r="B31" s="4">
        <f>+[1]TabDin!B32</f>
        <v>0</v>
      </c>
      <c r="C31" s="4">
        <f>+[1]TabDin!C32</f>
        <v>2848619.1915346943</v>
      </c>
      <c r="D31" s="4">
        <f>+[1]TabDin!D32</f>
        <v>2464037.5213543614</v>
      </c>
      <c r="E31" s="4">
        <f>+[1]TabDin!E32</f>
        <v>0</v>
      </c>
      <c r="F31" s="4">
        <f>+[1]TabDin!F32</f>
        <v>334229.00037340482</v>
      </c>
      <c r="G31" s="4">
        <f>+[1]TabDin!G32</f>
        <v>1372538.297537725</v>
      </c>
      <c r="H31" s="4">
        <f>+[1]TabDin!H32</f>
        <v>0</v>
      </c>
      <c r="I31" s="4">
        <f>+[1]TabDin!I32</f>
        <v>4119545.3935598661</v>
      </c>
      <c r="J31" s="4">
        <f>+[1]TabDin!J32</f>
        <v>902371.37936015998</v>
      </c>
      <c r="K31" s="4">
        <f>+[1]TabDin!K32</f>
        <v>0</v>
      </c>
      <c r="L31" s="4">
        <f t="shared" si="0"/>
        <v>12041340.78372021</v>
      </c>
      <c r="N31" s="2" t="s">
        <v>39</v>
      </c>
      <c r="O31" s="5">
        <f>+B31/[1]Formato_Análises!$N$31</f>
        <v>0</v>
      </c>
      <c r="P31" s="5">
        <f>+C31/[1]Formato_Análises!$N$31</f>
        <v>6.9763442062331172E-3</v>
      </c>
      <c r="Q31" s="5">
        <f>+D31/[1]Formato_Análises!$N$31</f>
        <v>6.0344934616481357E-3</v>
      </c>
      <c r="R31" s="5">
        <f>+E31/[1]Formato_Análises!$N$31</f>
        <v>0</v>
      </c>
      <c r="S31" s="5">
        <f>+F31/[1]Formato_Análises!$N$31</f>
        <v>8.1853571626535563E-4</v>
      </c>
      <c r="T31" s="5">
        <f>+G31/[1]Formato_Análises!$N$31</f>
        <v>3.3613828160378571E-3</v>
      </c>
      <c r="U31" s="5">
        <f>+H31/[1]Formato_Análises!$N$31</f>
        <v>0</v>
      </c>
      <c r="V31" s="5">
        <f>+I31/[1]Formato_Análises!$N$31</f>
        <v>1.0088876296305635E-2</v>
      </c>
      <c r="W31" s="5">
        <f>+J31/[1]Formato_Análises!$N$31</f>
        <v>2.2099315215517697E-3</v>
      </c>
      <c r="X31" s="5">
        <f>+K31/[1]Formato_Análises!$N$31</f>
        <v>0</v>
      </c>
    </row>
    <row r="32" spans="1:24" x14ac:dyDescent="0.25">
      <c r="A32" s="2" t="s">
        <v>40</v>
      </c>
      <c r="B32" s="4">
        <f>+[1]TabDin!B33</f>
        <v>34778057.802316718</v>
      </c>
      <c r="C32" s="4">
        <f>+[1]TabDin!C33</f>
        <v>127552257.89927649</v>
      </c>
      <c r="D32" s="4">
        <f>+[1]TabDin!D33</f>
        <v>62339558.603051372</v>
      </c>
      <c r="E32" s="4">
        <f>+[1]TabDin!E33</f>
        <v>0</v>
      </c>
      <c r="F32" s="4">
        <f>+[1]TabDin!F33</f>
        <v>19934896.307118636</v>
      </c>
      <c r="G32" s="4">
        <f>+[1]TabDin!G33</f>
        <v>23934799.489453077</v>
      </c>
      <c r="H32" s="4">
        <f>+[1]TabDin!H33</f>
        <v>0</v>
      </c>
      <c r="I32" s="4">
        <f>+[1]TabDin!I33</f>
        <v>101009703.40821666</v>
      </c>
      <c r="J32" s="4">
        <f>+[1]TabDin!J33</f>
        <v>38776220.090718478</v>
      </c>
      <c r="K32" s="4">
        <f>+[1]TabDin!K33</f>
        <v>0</v>
      </c>
      <c r="L32" s="4">
        <f t="shared" si="0"/>
        <v>408325493.60015142</v>
      </c>
      <c r="N32" s="2" t="s">
        <v>40</v>
      </c>
      <c r="O32" s="5">
        <f>+B32/[1]Formato_Análises!$N$31</f>
        <v>8.5172389055807471E-2</v>
      </c>
      <c r="P32" s="5">
        <f>+C32/[1]Formato_Análises!$N$31</f>
        <v>0.31237887395828567</v>
      </c>
      <c r="Q32" s="5">
        <f>+D32/[1]Formato_Análises!$N$31</f>
        <v>0.15267123797099172</v>
      </c>
      <c r="R32" s="5">
        <f>+E32/[1]Formato_Análises!$N$31</f>
        <v>0</v>
      </c>
      <c r="S32" s="5">
        <f>+F32/[1]Formato_Análises!$N$31</f>
        <v>4.8821091554571608E-2</v>
      </c>
      <c r="T32" s="5">
        <f>+G32/[1]Formato_Análises!$N$31</f>
        <v>5.8616960891721803E-2</v>
      </c>
      <c r="U32" s="5">
        <f>+H32/[1]Formato_Análises!$N$31</f>
        <v>0</v>
      </c>
      <c r="V32" s="5">
        <f>+I32/[1]Formato_Análises!$N$31</f>
        <v>0.24737545167123309</v>
      </c>
      <c r="W32" s="5">
        <f>+J32/[1]Formato_Análises!$N$31</f>
        <v>9.4963994897388646E-2</v>
      </c>
      <c r="X32" s="5">
        <f>+K32/[1]Formato_Análises!$N$31</f>
        <v>0</v>
      </c>
    </row>
    <row r="36" spans="1:24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24" x14ac:dyDescent="0.25">
      <c r="A37" s="2"/>
      <c r="B37">
        <v>2008</v>
      </c>
      <c r="C37">
        <v>2008</v>
      </c>
      <c r="D37">
        <v>2008</v>
      </c>
      <c r="E37">
        <v>2008</v>
      </c>
      <c r="F37">
        <v>2008</v>
      </c>
      <c r="G37">
        <v>2008</v>
      </c>
      <c r="H37">
        <v>2008</v>
      </c>
      <c r="I37">
        <v>2008</v>
      </c>
      <c r="J37">
        <v>2008</v>
      </c>
      <c r="K37">
        <v>2008</v>
      </c>
      <c r="N37" s="2"/>
      <c r="O37">
        <v>2008</v>
      </c>
      <c r="P37">
        <v>2008</v>
      </c>
      <c r="Q37">
        <v>2008</v>
      </c>
      <c r="R37">
        <v>2008</v>
      </c>
      <c r="S37">
        <v>2008</v>
      </c>
      <c r="T37">
        <v>2008</v>
      </c>
      <c r="U37">
        <v>2008</v>
      </c>
      <c r="V37">
        <v>2008</v>
      </c>
      <c r="W37">
        <v>2008</v>
      </c>
      <c r="X37">
        <v>2008</v>
      </c>
    </row>
    <row r="38" spans="1:24" x14ac:dyDescent="0.25">
      <c r="A38" s="2"/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">
        <v>9</v>
      </c>
      <c r="J38" s="2" t="s">
        <v>10</v>
      </c>
      <c r="K38" s="2" t="s">
        <v>11</v>
      </c>
      <c r="L38" s="2" t="s">
        <v>12</v>
      </c>
      <c r="N38" s="2"/>
      <c r="O38" s="2" t="s">
        <v>2</v>
      </c>
      <c r="P38" s="2" t="s">
        <v>3</v>
      </c>
      <c r="Q38" s="2" t="s">
        <v>4</v>
      </c>
      <c r="R38" s="2" t="s">
        <v>5</v>
      </c>
      <c r="S38" s="2" t="s">
        <v>6</v>
      </c>
      <c r="T38" s="2" t="s">
        <v>7</v>
      </c>
      <c r="U38" s="2" t="s">
        <v>8</v>
      </c>
      <c r="V38" s="2" t="s">
        <v>9</v>
      </c>
      <c r="W38" s="2" t="s">
        <v>10</v>
      </c>
      <c r="X38" s="2" t="s">
        <v>11</v>
      </c>
    </row>
    <row r="39" spans="1:24" x14ac:dyDescent="0.25">
      <c r="A39" s="2" t="s">
        <v>13</v>
      </c>
      <c r="B39" s="4">
        <f>+[1]TabDin!B40</f>
        <v>0</v>
      </c>
      <c r="C39" s="4">
        <f>+[1]TabDin!C40</f>
        <v>0</v>
      </c>
      <c r="D39" s="4">
        <f>+[1]TabDin!D40</f>
        <v>196688.31147030965</v>
      </c>
      <c r="E39" s="4">
        <f>+[1]TabDin!E40</f>
        <v>0</v>
      </c>
      <c r="F39" s="4">
        <f>+[1]TabDin!F40</f>
        <v>0</v>
      </c>
      <c r="G39" s="4">
        <f>+[1]TabDin!G40</f>
        <v>0</v>
      </c>
      <c r="H39" s="4">
        <f>+[1]TabDin!H40</f>
        <v>0</v>
      </c>
      <c r="I39" s="4">
        <f>+[1]TabDin!I40</f>
        <v>0</v>
      </c>
      <c r="J39" s="4">
        <f>+[1]TabDin!J40</f>
        <v>1271128.7191775613</v>
      </c>
      <c r="K39" s="4">
        <f>+[1]TabDin!K40</f>
        <v>0</v>
      </c>
      <c r="L39" s="4">
        <f>SUM(B39:K39)</f>
        <v>1467817.0306478711</v>
      </c>
      <c r="N39" s="2" t="s">
        <v>13</v>
      </c>
      <c r="O39" s="5">
        <f>+B39/[1]Formato_Análises!$O$31</f>
        <v>0</v>
      </c>
      <c r="P39" s="5">
        <f>+C39/[1]Formato_Análises!$O$31</f>
        <v>0</v>
      </c>
      <c r="Q39" s="5">
        <f>+D39/[1]Formato_Análises!$O$31</f>
        <v>5.5358675736546538E-4</v>
      </c>
      <c r="R39" s="5">
        <f>+E39/[1]Formato_Análises!$O$31</f>
        <v>0</v>
      </c>
      <c r="S39" s="5">
        <f>+F39/[1]Formato_Análises!$O$31</f>
        <v>0</v>
      </c>
      <c r="T39" s="5">
        <f>+G39/[1]Formato_Análises!$O$31</f>
        <v>0</v>
      </c>
      <c r="U39" s="5">
        <f>+H39/[1]Formato_Análises!$O$31</f>
        <v>0</v>
      </c>
      <c r="V39" s="5">
        <f>+I39/[1]Formato_Análises!$O$31</f>
        <v>0</v>
      </c>
      <c r="W39" s="5">
        <f>+J39/[1]Formato_Análises!$O$31</f>
        <v>3.5776402806215806E-3</v>
      </c>
      <c r="X39" s="5">
        <f>+K39/[1]Formato_Análises!$O$31</f>
        <v>0</v>
      </c>
    </row>
    <row r="40" spans="1:24" x14ac:dyDescent="0.25">
      <c r="A40" s="2" t="s">
        <v>14</v>
      </c>
      <c r="B40" s="4">
        <f>+[1]TabDin!B41</f>
        <v>0</v>
      </c>
      <c r="C40" s="4">
        <f>+[1]TabDin!C41</f>
        <v>0</v>
      </c>
      <c r="D40" s="4">
        <f>+[1]TabDin!D41</f>
        <v>0</v>
      </c>
      <c r="E40" s="4">
        <f>+[1]TabDin!E41</f>
        <v>0</v>
      </c>
      <c r="F40" s="4">
        <f>+[1]TabDin!F41</f>
        <v>0</v>
      </c>
      <c r="G40" s="4">
        <f>+[1]TabDin!G41</f>
        <v>0</v>
      </c>
      <c r="H40" s="4">
        <f>+[1]TabDin!H41</f>
        <v>0</v>
      </c>
      <c r="I40" s="4">
        <f>+[1]TabDin!I41</f>
        <v>0</v>
      </c>
      <c r="J40" s="4">
        <f>+[1]TabDin!J41</f>
        <v>0</v>
      </c>
      <c r="K40" s="4">
        <f>+[1]TabDin!K41</f>
        <v>0</v>
      </c>
      <c r="L40" s="4">
        <f t="shared" ref="L40:L66" si="1">SUM(B40:K40)</f>
        <v>0</v>
      </c>
      <c r="N40" s="2" t="s">
        <v>14</v>
      </c>
      <c r="O40" s="5">
        <f>+B40/[1]Formato_Análises!$O$31</f>
        <v>0</v>
      </c>
      <c r="P40" s="5">
        <f>+C40/[1]Formato_Análises!$O$31</f>
        <v>0</v>
      </c>
      <c r="Q40" s="5">
        <f>+D40/[1]Formato_Análises!$O$31</f>
        <v>0</v>
      </c>
      <c r="R40" s="5">
        <f>+E40/[1]Formato_Análises!$O$31</f>
        <v>0</v>
      </c>
      <c r="S40" s="5">
        <f>+F40/[1]Formato_Análises!$O$31</f>
        <v>0</v>
      </c>
      <c r="T40" s="5">
        <f>+G40/[1]Formato_Análises!$O$31</f>
        <v>0</v>
      </c>
      <c r="U40" s="5">
        <f>+H40/[1]Formato_Análises!$O$31</f>
        <v>0</v>
      </c>
      <c r="V40" s="5">
        <f>+I40/[1]Formato_Análises!$O$31</f>
        <v>0</v>
      </c>
      <c r="W40" s="5">
        <f>+J40/[1]Formato_Análises!$O$31</f>
        <v>0</v>
      </c>
      <c r="X40" s="5">
        <f>+K40/[1]Formato_Análises!$O$31</f>
        <v>0</v>
      </c>
    </row>
    <row r="41" spans="1:24" x14ac:dyDescent="0.25">
      <c r="A41" s="2" t="s">
        <v>15</v>
      </c>
      <c r="B41" s="4">
        <f>+[1]TabDin!B42</f>
        <v>0</v>
      </c>
      <c r="C41" s="4">
        <f>+[1]TabDin!C42</f>
        <v>134431.66485761496</v>
      </c>
      <c r="D41" s="4">
        <f>+[1]TabDin!D42</f>
        <v>120092.00402024294</v>
      </c>
      <c r="E41" s="4">
        <f>+[1]TabDin!E42</f>
        <v>0</v>
      </c>
      <c r="F41" s="4">
        <f>+[1]TabDin!F42</f>
        <v>0</v>
      </c>
      <c r="G41" s="4">
        <f>+[1]TabDin!G42</f>
        <v>135961.22868026796</v>
      </c>
      <c r="H41" s="4">
        <f>+[1]TabDin!H42</f>
        <v>0</v>
      </c>
      <c r="I41" s="4">
        <f>+[1]TabDin!I42</f>
        <v>0</v>
      </c>
      <c r="J41" s="4">
        <f>+[1]TabDin!J42</f>
        <v>470177.72199138568</v>
      </c>
      <c r="K41" s="4">
        <f>+[1]TabDin!K42</f>
        <v>0</v>
      </c>
      <c r="L41" s="4">
        <f t="shared" si="1"/>
        <v>860662.61954951158</v>
      </c>
      <c r="N41" s="2" t="s">
        <v>15</v>
      </c>
      <c r="O41" s="5">
        <f>+B41/[1]Formato_Análises!$O$31</f>
        <v>0</v>
      </c>
      <c r="P41" s="5">
        <f>+C41/[1]Formato_Análises!$O$31</f>
        <v>3.7836305004327513E-4</v>
      </c>
      <c r="Q41" s="5">
        <f>+D41/[1]Formato_Análises!$O$31</f>
        <v>3.3800352748018873E-4</v>
      </c>
      <c r="R41" s="5">
        <f>+E41/[1]Formato_Análises!$O$31</f>
        <v>0</v>
      </c>
      <c r="S41" s="5">
        <f>+F41/[1]Formato_Análises!$O$31</f>
        <v>0</v>
      </c>
      <c r="T41" s="5">
        <f>+G41/[1]Formato_Análises!$O$31</f>
        <v>3.8266806578333767E-4</v>
      </c>
      <c r="U41" s="5">
        <f>+H41/[1]Formato_Análises!$O$31</f>
        <v>0</v>
      </c>
      <c r="V41" s="5">
        <f>+I41/[1]Formato_Análises!$O$31</f>
        <v>0</v>
      </c>
      <c r="W41" s="5">
        <f>+J41/[1]Formato_Análises!$O$31</f>
        <v>1.3233331383902937E-3</v>
      </c>
      <c r="X41" s="5">
        <f>+K41/[1]Formato_Análises!$O$31</f>
        <v>0</v>
      </c>
    </row>
    <row r="42" spans="1:24" x14ac:dyDescent="0.25">
      <c r="A42" s="2" t="s">
        <v>16</v>
      </c>
      <c r="B42" s="4">
        <f>+[1]TabDin!B43</f>
        <v>0</v>
      </c>
      <c r="C42" s="4">
        <f>+[1]TabDin!C43</f>
        <v>0</v>
      </c>
      <c r="D42" s="4">
        <f>+[1]TabDin!D43</f>
        <v>0</v>
      </c>
      <c r="E42" s="4">
        <f>+[1]TabDin!E43</f>
        <v>0</v>
      </c>
      <c r="F42" s="4">
        <f>+[1]TabDin!F43</f>
        <v>0</v>
      </c>
      <c r="G42" s="4">
        <f>+[1]TabDin!G43</f>
        <v>0</v>
      </c>
      <c r="H42" s="4">
        <f>+[1]TabDin!H43</f>
        <v>0</v>
      </c>
      <c r="I42" s="4">
        <f>+[1]TabDin!I43</f>
        <v>0</v>
      </c>
      <c r="J42" s="4">
        <f>+[1]TabDin!J43</f>
        <v>0</v>
      </c>
      <c r="K42" s="4">
        <f>+[1]TabDin!K43</f>
        <v>0</v>
      </c>
      <c r="L42" s="4">
        <f t="shared" si="1"/>
        <v>0</v>
      </c>
      <c r="N42" s="2" t="s">
        <v>16</v>
      </c>
      <c r="O42" s="5">
        <f>+B42/[1]Formato_Análises!$O$31</f>
        <v>0</v>
      </c>
      <c r="P42" s="5">
        <f>+C42/[1]Formato_Análises!$O$31</f>
        <v>0</v>
      </c>
      <c r="Q42" s="5">
        <f>+D42/[1]Formato_Análises!$O$31</f>
        <v>0</v>
      </c>
      <c r="R42" s="5">
        <f>+E42/[1]Formato_Análises!$O$31</f>
        <v>0</v>
      </c>
      <c r="S42" s="5">
        <f>+F42/[1]Formato_Análises!$O$31</f>
        <v>0</v>
      </c>
      <c r="T42" s="5">
        <f>+G42/[1]Formato_Análises!$O$31</f>
        <v>0</v>
      </c>
      <c r="U42" s="5">
        <f>+H42/[1]Formato_Análises!$O$31</f>
        <v>0</v>
      </c>
      <c r="V42" s="5">
        <f>+I42/[1]Formato_Análises!$O$31</f>
        <v>0</v>
      </c>
      <c r="W42" s="5">
        <f>+J42/[1]Formato_Análises!$O$31</f>
        <v>0</v>
      </c>
      <c r="X42" s="5">
        <f>+K42/[1]Formato_Análises!$O$31</f>
        <v>0</v>
      </c>
    </row>
    <row r="43" spans="1:24" x14ac:dyDescent="0.25">
      <c r="A43" s="2" t="s">
        <v>17</v>
      </c>
      <c r="B43" s="4">
        <f>+[1]TabDin!B44</f>
        <v>82545.460962507685</v>
      </c>
      <c r="C43" s="4">
        <f>+[1]TabDin!C44</f>
        <v>0</v>
      </c>
      <c r="D43" s="4">
        <f>+[1]TabDin!D44</f>
        <v>527212.35273777507</v>
      </c>
      <c r="E43" s="4">
        <f>+[1]TabDin!E44</f>
        <v>0</v>
      </c>
      <c r="F43" s="4">
        <f>+[1]TabDin!F44</f>
        <v>0</v>
      </c>
      <c r="G43" s="4">
        <f>+[1]TabDin!G44</f>
        <v>0</v>
      </c>
      <c r="H43" s="4">
        <f>+[1]TabDin!H44</f>
        <v>0</v>
      </c>
      <c r="I43" s="4">
        <f>+[1]TabDin!I44</f>
        <v>653718.99053199938</v>
      </c>
      <c r="J43" s="4">
        <f>+[1]TabDin!J44</f>
        <v>285610.30307246116</v>
      </c>
      <c r="K43" s="4">
        <f>+[1]TabDin!K44</f>
        <v>0</v>
      </c>
      <c r="L43" s="4">
        <f t="shared" si="1"/>
        <v>1549087.1073047433</v>
      </c>
      <c r="N43" s="2" t="s">
        <v>17</v>
      </c>
      <c r="O43" s="5">
        <f>+B43/[1]Formato_Análises!$O$31</f>
        <v>2.3232734943870887E-4</v>
      </c>
      <c r="P43" s="5">
        <f>+C43/[1]Formato_Análises!$O$31</f>
        <v>0</v>
      </c>
      <c r="Q43" s="5">
        <f>+D43/[1]Formato_Análises!$O$31</f>
        <v>1.4838592828083695E-3</v>
      </c>
      <c r="R43" s="5">
        <f>+E43/[1]Formato_Análises!$O$31</f>
        <v>0</v>
      </c>
      <c r="S43" s="5">
        <f>+F43/[1]Formato_Análises!$O$31</f>
        <v>0</v>
      </c>
      <c r="T43" s="5">
        <f>+G43/[1]Formato_Análises!$O$31</f>
        <v>0</v>
      </c>
      <c r="U43" s="5">
        <f>+H43/[1]Formato_Análises!$O$31</f>
        <v>0</v>
      </c>
      <c r="V43" s="5">
        <f>+I43/[1]Formato_Análises!$O$31</f>
        <v>1.8399170417987077E-3</v>
      </c>
      <c r="W43" s="5">
        <f>+J43/[1]Formato_Análises!$O$31</f>
        <v>8.0386109558888816E-4</v>
      </c>
      <c r="X43" s="5">
        <f>+K43/[1]Formato_Análises!$O$31</f>
        <v>0</v>
      </c>
    </row>
    <row r="44" spans="1:24" x14ac:dyDescent="0.25">
      <c r="A44" s="2" t="s">
        <v>18</v>
      </c>
      <c r="B44" s="4">
        <f>+[1]TabDin!B45</f>
        <v>0</v>
      </c>
      <c r="C44" s="4">
        <f>+[1]TabDin!C45</f>
        <v>0</v>
      </c>
      <c r="D44" s="4">
        <f>+[1]TabDin!D45</f>
        <v>0</v>
      </c>
      <c r="E44" s="4">
        <f>+[1]TabDin!E45</f>
        <v>0</v>
      </c>
      <c r="F44" s="4">
        <f>+[1]TabDin!F45</f>
        <v>190221.99543427609</v>
      </c>
      <c r="G44" s="4">
        <f>+[1]TabDin!G45</f>
        <v>0</v>
      </c>
      <c r="H44" s="4">
        <f>+[1]TabDin!H45</f>
        <v>0</v>
      </c>
      <c r="I44" s="4">
        <f>+[1]TabDin!I45</f>
        <v>0</v>
      </c>
      <c r="J44" s="4">
        <f>+[1]TabDin!J45</f>
        <v>0</v>
      </c>
      <c r="K44" s="4">
        <f>+[1]TabDin!K45</f>
        <v>0</v>
      </c>
      <c r="L44" s="4">
        <f t="shared" si="1"/>
        <v>190221.99543427609</v>
      </c>
      <c r="N44" s="2" t="s">
        <v>18</v>
      </c>
      <c r="O44" s="5">
        <f>+B44/[1]Formato_Análises!$O$31</f>
        <v>0</v>
      </c>
      <c r="P44" s="5">
        <f>+C44/[1]Formato_Análises!$O$31</f>
        <v>0</v>
      </c>
      <c r="Q44" s="5">
        <f>+D44/[1]Formato_Análises!$O$31</f>
        <v>0</v>
      </c>
      <c r="R44" s="5">
        <f>+E44/[1]Formato_Análises!$O$31</f>
        <v>0</v>
      </c>
      <c r="S44" s="5">
        <f>+F44/[1]Formato_Análises!$O$31</f>
        <v>5.3538706415680987E-4</v>
      </c>
      <c r="T44" s="5">
        <f>+G44/[1]Formato_Análises!$O$31</f>
        <v>0</v>
      </c>
      <c r="U44" s="5">
        <f>+H44/[1]Formato_Análises!$O$31</f>
        <v>0</v>
      </c>
      <c r="V44" s="5">
        <f>+I44/[1]Formato_Análises!$O$31</f>
        <v>0</v>
      </c>
      <c r="W44" s="5">
        <f>+J44/[1]Formato_Análises!$O$31</f>
        <v>0</v>
      </c>
      <c r="X44" s="5">
        <f>+K44/[1]Formato_Análises!$O$31</f>
        <v>0</v>
      </c>
    </row>
    <row r="45" spans="1:24" x14ac:dyDescent="0.25">
      <c r="A45" s="2" t="s">
        <v>19</v>
      </c>
      <c r="B45" s="4">
        <f>+[1]TabDin!B46</f>
        <v>0</v>
      </c>
      <c r="C45" s="4">
        <f>+[1]TabDin!C46</f>
        <v>0</v>
      </c>
      <c r="D45" s="4">
        <f>+[1]TabDin!D46</f>
        <v>0</v>
      </c>
      <c r="E45" s="4">
        <f>+[1]TabDin!E46</f>
        <v>0</v>
      </c>
      <c r="F45" s="4">
        <f>+[1]TabDin!F46</f>
        <v>0</v>
      </c>
      <c r="G45" s="4">
        <f>+[1]TabDin!G46</f>
        <v>0</v>
      </c>
      <c r="H45" s="4">
        <f>+[1]TabDin!H46</f>
        <v>0</v>
      </c>
      <c r="I45" s="4">
        <f>+[1]TabDin!I46</f>
        <v>0</v>
      </c>
      <c r="J45" s="4">
        <f>+[1]TabDin!J46</f>
        <v>0</v>
      </c>
      <c r="K45" s="4">
        <f>+[1]TabDin!K46</f>
        <v>0</v>
      </c>
      <c r="L45" s="4">
        <f t="shared" si="1"/>
        <v>0</v>
      </c>
      <c r="N45" s="2" t="s">
        <v>19</v>
      </c>
      <c r="O45" s="5">
        <f>+B45/[1]Formato_Análises!$O$31</f>
        <v>0</v>
      </c>
      <c r="P45" s="5">
        <f>+C45/[1]Formato_Análises!$O$31</f>
        <v>0</v>
      </c>
      <c r="Q45" s="5">
        <f>+D45/[1]Formato_Análises!$O$31</f>
        <v>0</v>
      </c>
      <c r="R45" s="5">
        <f>+E45/[1]Formato_Análises!$O$31</f>
        <v>0</v>
      </c>
      <c r="S45" s="5">
        <f>+F45/[1]Formato_Análises!$O$31</f>
        <v>0</v>
      </c>
      <c r="T45" s="5">
        <f>+G45/[1]Formato_Análises!$O$31</f>
        <v>0</v>
      </c>
      <c r="U45" s="5">
        <f>+H45/[1]Formato_Análises!$O$31</f>
        <v>0</v>
      </c>
      <c r="V45" s="5">
        <f>+I45/[1]Formato_Análises!$O$31</f>
        <v>0</v>
      </c>
      <c r="W45" s="5">
        <f>+J45/[1]Formato_Análises!$O$31</f>
        <v>0</v>
      </c>
      <c r="X45" s="5">
        <f>+K45/[1]Formato_Análises!$O$31</f>
        <v>0</v>
      </c>
    </row>
    <row r="46" spans="1:24" x14ac:dyDescent="0.25">
      <c r="A46" s="2" t="s">
        <v>20</v>
      </c>
      <c r="B46" s="4">
        <f>+[1]TabDin!B47</f>
        <v>331405.49490815314</v>
      </c>
      <c r="C46" s="4">
        <f>+[1]TabDin!C47</f>
        <v>1966119.3525009849</v>
      </c>
      <c r="D46" s="4">
        <f>+[1]TabDin!D47</f>
        <v>935838.13215986942</v>
      </c>
      <c r="E46" s="4">
        <f>+[1]TabDin!E47</f>
        <v>0</v>
      </c>
      <c r="F46" s="4">
        <f>+[1]TabDin!F47</f>
        <v>57817.512496283955</v>
      </c>
      <c r="G46" s="4">
        <f>+[1]TabDin!G47</f>
        <v>0</v>
      </c>
      <c r="H46" s="4">
        <f>+[1]TabDin!H47</f>
        <v>0</v>
      </c>
      <c r="I46" s="4">
        <f>+[1]TabDin!I47</f>
        <v>305063.00685135124</v>
      </c>
      <c r="J46" s="4">
        <f>+[1]TabDin!J47</f>
        <v>430718.22144127265</v>
      </c>
      <c r="K46" s="4">
        <f>+[1]TabDin!K47</f>
        <v>0</v>
      </c>
      <c r="L46" s="4">
        <f t="shared" si="1"/>
        <v>4026961.7203579154</v>
      </c>
      <c r="N46" s="2" t="s">
        <v>20</v>
      </c>
      <c r="O46" s="5">
        <f>+B46/[1]Formato_Análises!$O$31</f>
        <v>9.3275341034688552E-4</v>
      </c>
      <c r="P46" s="5">
        <f>+C46/[1]Formato_Análises!$O$31</f>
        <v>5.5337179357951155E-3</v>
      </c>
      <c r="Q46" s="5">
        <f>+D46/[1]Formato_Análises!$O$31</f>
        <v>2.633952130294936E-3</v>
      </c>
      <c r="R46" s="5">
        <f>+E46/[1]Formato_Análises!$O$31</f>
        <v>0</v>
      </c>
      <c r="S46" s="5">
        <f>+F46/[1]Formato_Análises!$O$31</f>
        <v>1.6272959497436434E-4</v>
      </c>
      <c r="T46" s="5">
        <f>+G46/[1]Formato_Análises!$O$31</f>
        <v>0</v>
      </c>
      <c r="U46" s="5">
        <f>+H46/[1]Formato_Análises!$O$31</f>
        <v>0</v>
      </c>
      <c r="V46" s="5">
        <f>+I46/[1]Formato_Análises!$O$31</f>
        <v>8.5861147260136387E-4</v>
      </c>
      <c r="W46" s="5">
        <f>+J46/[1]Formato_Análises!$O$31</f>
        <v>1.2122728684967506E-3</v>
      </c>
      <c r="X46" s="5">
        <f>+K46/[1]Formato_Análises!$O$31</f>
        <v>0</v>
      </c>
    </row>
    <row r="47" spans="1:24" x14ac:dyDescent="0.25">
      <c r="A47" s="2" t="s">
        <v>21</v>
      </c>
      <c r="B47" s="4">
        <f>+[1]TabDin!B48</f>
        <v>0</v>
      </c>
      <c r="C47" s="4">
        <f>+[1]TabDin!C48</f>
        <v>71741.641828501888</v>
      </c>
      <c r="D47" s="4">
        <f>+[1]TabDin!D48</f>
        <v>0</v>
      </c>
      <c r="E47" s="4">
        <f>+[1]TabDin!E48</f>
        <v>0</v>
      </c>
      <c r="F47" s="4">
        <f>+[1]TabDin!F48</f>
        <v>0</v>
      </c>
      <c r="G47" s="4">
        <f>+[1]TabDin!G48</f>
        <v>0</v>
      </c>
      <c r="H47" s="4">
        <f>+[1]TabDin!H48</f>
        <v>0</v>
      </c>
      <c r="I47" s="4">
        <f>+[1]TabDin!I48</f>
        <v>0</v>
      </c>
      <c r="J47" s="4">
        <f>+[1]TabDin!J48</f>
        <v>3178093.7204012638</v>
      </c>
      <c r="K47" s="4">
        <f>+[1]TabDin!K48</f>
        <v>0</v>
      </c>
      <c r="L47" s="4">
        <f t="shared" si="1"/>
        <v>3249835.3622297659</v>
      </c>
      <c r="N47" s="2" t="s">
        <v>21</v>
      </c>
      <c r="O47" s="5">
        <f>+B47/[1]Formato_Análises!$O$31</f>
        <v>0</v>
      </c>
      <c r="P47" s="5">
        <f>+C47/[1]Formato_Análises!$O$31</f>
        <v>2.019195882614004E-4</v>
      </c>
      <c r="Q47" s="5">
        <f>+D47/[1]Formato_Análises!$O$31</f>
        <v>0</v>
      </c>
      <c r="R47" s="5">
        <f>+E47/[1]Formato_Análises!$O$31</f>
        <v>0</v>
      </c>
      <c r="S47" s="5">
        <f>+F47/[1]Formato_Análises!$O$31</f>
        <v>0</v>
      </c>
      <c r="T47" s="5">
        <f>+G47/[1]Formato_Análises!$O$31</f>
        <v>0</v>
      </c>
      <c r="U47" s="5">
        <f>+H47/[1]Formato_Análises!$O$31</f>
        <v>0</v>
      </c>
      <c r="V47" s="5">
        <f>+I47/[1]Formato_Análises!$O$31</f>
        <v>0</v>
      </c>
      <c r="W47" s="5">
        <f>+J47/[1]Formato_Análises!$O$31</f>
        <v>8.9448660376855189E-3</v>
      </c>
      <c r="X47" s="5">
        <f>+K47/[1]Formato_Análises!$O$31</f>
        <v>0</v>
      </c>
    </row>
    <row r="48" spans="1:24" x14ac:dyDescent="0.25">
      <c r="A48" s="2" t="s">
        <v>22</v>
      </c>
      <c r="B48" s="4">
        <f>+[1]TabDin!B49</f>
        <v>0</v>
      </c>
      <c r="C48" s="4">
        <f>+[1]TabDin!C49</f>
        <v>1511118.3026610343</v>
      </c>
      <c r="D48" s="4">
        <f>+[1]TabDin!D49</f>
        <v>1819467.9002932736</v>
      </c>
      <c r="E48" s="4">
        <f>+[1]TabDin!E49</f>
        <v>0</v>
      </c>
      <c r="F48" s="4">
        <f>+[1]TabDin!F49</f>
        <v>426509.88151054661</v>
      </c>
      <c r="G48" s="4">
        <f>+[1]TabDin!G49</f>
        <v>603327.95226868906</v>
      </c>
      <c r="H48" s="4">
        <f>+[1]TabDin!H49</f>
        <v>0</v>
      </c>
      <c r="I48" s="4">
        <f>+[1]TabDin!I49</f>
        <v>763926.37529503671</v>
      </c>
      <c r="J48" s="4">
        <f>+[1]TabDin!J49</f>
        <v>106833.03100903603</v>
      </c>
      <c r="K48" s="4">
        <f>+[1]TabDin!K49</f>
        <v>0</v>
      </c>
      <c r="L48" s="4">
        <f t="shared" si="1"/>
        <v>5231183.4430376161</v>
      </c>
      <c r="N48" s="2" t="s">
        <v>22</v>
      </c>
      <c r="O48" s="5">
        <f>+B48/[1]Formato_Análises!$O$31</f>
        <v>0</v>
      </c>
      <c r="P48" s="5">
        <f>+C48/[1]Formato_Análises!$O$31</f>
        <v>4.2531001202478873E-3</v>
      </c>
      <c r="Q48" s="5">
        <f>+D48/[1]Formato_Análises!$O$31</f>
        <v>5.1209618280034317E-3</v>
      </c>
      <c r="R48" s="5">
        <f>+E48/[1]Formato_Análises!$O$31</f>
        <v>0</v>
      </c>
      <c r="S48" s="5">
        <f>+F48/[1]Formato_Análises!$O$31</f>
        <v>1.2004283351905918E-3</v>
      </c>
      <c r="T48" s="5">
        <f>+G48/[1]Formato_Análises!$O$31</f>
        <v>1.6980895419135607E-3</v>
      </c>
      <c r="U48" s="5">
        <f>+H48/[1]Formato_Análises!$O$31</f>
        <v>0</v>
      </c>
      <c r="V48" s="5">
        <f>+I48/[1]Formato_Análises!$O$31</f>
        <v>2.1500999312273326E-3</v>
      </c>
      <c r="W48" s="5">
        <f>+J48/[1]Formato_Análises!$O$31</f>
        <v>3.0068564203798118E-4</v>
      </c>
      <c r="X48" s="5">
        <f>+K48/[1]Formato_Análises!$O$31</f>
        <v>0</v>
      </c>
    </row>
    <row r="49" spans="1:24" x14ac:dyDescent="0.25">
      <c r="A49" s="2" t="s">
        <v>23</v>
      </c>
      <c r="B49" s="4">
        <f>+[1]TabDin!B50</f>
        <v>0</v>
      </c>
      <c r="C49" s="4">
        <f>+[1]TabDin!C50</f>
        <v>745081.46919380815</v>
      </c>
      <c r="D49" s="4">
        <f>+[1]TabDin!D50</f>
        <v>0</v>
      </c>
      <c r="E49" s="4">
        <f>+[1]TabDin!E50</f>
        <v>0</v>
      </c>
      <c r="F49" s="4">
        <f>+[1]TabDin!F50</f>
        <v>0</v>
      </c>
      <c r="G49" s="4">
        <f>+[1]TabDin!G50</f>
        <v>0</v>
      </c>
      <c r="H49" s="4">
        <f>+[1]TabDin!H50</f>
        <v>0</v>
      </c>
      <c r="I49" s="4">
        <f>+[1]TabDin!I50</f>
        <v>0</v>
      </c>
      <c r="J49" s="4">
        <f>+[1]TabDin!J50</f>
        <v>0</v>
      </c>
      <c r="K49" s="4">
        <f>+[1]TabDin!K50</f>
        <v>0</v>
      </c>
      <c r="L49" s="4">
        <f t="shared" si="1"/>
        <v>745081.46919380815</v>
      </c>
      <c r="N49" s="2" t="s">
        <v>23</v>
      </c>
      <c r="O49" s="5">
        <f>+B49/[1]Formato_Análises!$O$31</f>
        <v>0</v>
      </c>
      <c r="P49" s="5">
        <f>+C49/[1]Formato_Análises!$O$31</f>
        <v>2.0970602239694333E-3</v>
      </c>
      <c r="Q49" s="5">
        <f>+D49/[1]Formato_Análises!$O$31</f>
        <v>0</v>
      </c>
      <c r="R49" s="5">
        <f>+E49/[1]Formato_Análises!$O$31</f>
        <v>0</v>
      </c>
      <c r="S49" s="5">
        <f>+F49/[1]Formato_Análises!$O$31</f>
        <v>0</v>
      </c>
      <c r="T49" s="5">
        <f>+G49/[1]Formato_Análises!$O$31</f>
        <v>0</v>
      </c>
      <c r="U49" s="5">
        <f>+H49/[1]Formato_Análises!$O$31</f>
        <v>0</v>
      </c>
      <c r="V49" s="5">
        <f>+I49/[1]Formato_Análises!$O$31</f>
        <v>0</v>
      </c>
      <c r="W49" s="5">
        <f>+J49/[1]Formato_Análises!$O$31</f>
        <v>0</v>
      </c>
      <c r="X49" s="5">
        <f>+K49/[1]Formato_Análises!$O$31</f>
        <v>0</v>
      </c>
    </row>
    <row r="50" spans="1:24" x14ac:dyDescent="0.25">
      <c r="A50" s="2" t="s">
        <v>24</v>
      </c>
      <c r="B50" s="4">
        <f>+[1]TabDin!B51</f>
        <v>0</v>
      </c>
      <c r="C50" s="4">
        <f>+[1]TabDin!C51</f>
        <v>927856.85113811237</v>
      </c>
      <c r="D50" s="4">
        <f>+[1]TabDin!D51</f>
        <v>132821.59499242963</v>
      </c>
      <c r="E50" s="4">
        <f>+[1]TabDin!E51</f>
        <v>0</v>
      </c>
      <c r="F50" s="4">
        <f>+[1]TabDin!F51</f>
        <v>0</v>
      </c>
      <c r="G50" s="4">
        <f>+[1]TabDin!G51</f>
        <v>0</v>
      </c>
      <c r="H50" s="4">
        <f>+[1]TabDin!H51</f>
        <v>0</v>
      </c>
      <c r="I50" s="4">
        <f>+[1]TabDin!I51</f>
        <v>284769.90972283483</v>
      </c>
      <c r="J50" s="4">
        <f>+[1]TabDin!J51</f>
        <v>135855.70577165851</v>
      </c>
      <c r="K50" s="4">
        <f>+[1]TabDin!K51</f>
        <v>0</v>
      </c>
      <c r="L50" s="4">
        <f t="shared" si="1"/>
        <v>1481304.0616250355</v>
      </c>
      <c r="N50" s="2" t="s">
        <v>24</v>
      </c>
      <c r="O50" s="5">
        <f>+B50/[1]Formato_Análises!$O$31</f>
        <v>0</v>
      </c>
      <c r="P50" s="5">
        <f>+C50/[1]Formato_Análises!$O$31</f>
        <v>2.6114885103297814E-3</v>
      </c>
      <c r="Q50" s="5">
        <f>+D50/[1]Formato_Análises!$O$31</f>
        <v>3.7383144697476062E-4</v>
      </c>
      <c r="R50" s="5">
        <f>+E50/[1]Formato_Análises!$O$31</f>
        <v>0</v>
      </c>
      <c r="S50" s="5">
        <f>+F50/[1]Formato_Análises!$O$31</f>
        <v>0</v>
      </c>
      <c r="T50" s="5">
        <f>+G50/[1]Formato_Análises!$O$31</f>
        <v>0</v>
      </c>
      <c r="U50" s="5">
        <f>+H50/[1]Formato_Análises!$O$31</f>
        <v>0</v>
      </c>
      <c r="V50" s="5">
        <f>+I50/[1]Formato_Análises!$O$31</f>
        <v>8.0149577644077316E-4</v>
      </c>
      <c r="W50" s="5">
        <f>+J50/[1]Formato_Análises!$O$31</f>
        <v>3.8237106753078164E-4</v>
      </c>
      <c r="X50" s="5">
        <f>+K50/[1]Formato_Análises!$O$31</f>
        <v>0</v>
      </c>
    </row>
    <row r="51" spans="1:24" x14ac:dyDescent="0.25">
      <c r="A51" s="2" t="s">
        <v>25</v>
      </c>
      <c r="B51" s="4">
        <f>+[1]TabDin!B52</f>
        <v>509854.60755100485</v>
      </c>
      <c r="C51" s="4">
        <f>+[1]TabDin!C52</f>
        <v>1284534.4963254353</v>
      </c>
      <c r="D51" s="4">
        <f>+[1]TabDin!D52</f>
        <v>1465138.5944428695</v>
      </c>
      <c r="E51" s="4">
        <f>+[1]TabDin!E52</f>
        <v>0</v>
      </c>
      <c r="F51" s="4">
        <f>+[1]TabDin!F52</f>
        <v>211844.58943744251</v>
      </c>
      <c r="G51" s="4">
        <f>+[1]TabDin!G52</f>
        <v>305871.82320561656</v>
      </c>
      <c r="H51" s="4">
        <f>+[1]TabDin!H52</f>
        <v>0</v>
      </c>
      <c r="I51" s="4">
        <f>+[1]TabDin!I52</f>
        <v>1787279.6572384422</v>
      </c>
      <c r="J51" s="4">
        <f>+[1]TabDin!J52</f>
        <v>623802.60862295446</v>
      </c>
      <c r="K51" s="4">
        <f>+[1]TabDin!K52</f>
        <v>0</v>
      </c>
      <c r="L51" s="4">
        <f t="shared" si="1"/>
        <v>6188326.3768237652</v>
      </c>
      <c r="N51" s="2" t="s">
        <v>25</v>
      </c>
      <c r="O51" s="5">
        <f>+B51/[1]Formato_Análises!$O$31</f>
        <v>1.4350052466875162E-3</v>
      </c>
      <c r="P51" s="5">
        <f>+C51/[1]Formato_Análises!$O$31</f>
        <v>3.6153713519078167E-3</v>
      </c>
      <c r="Q51" s="5">
        <f>+D51/[1]Formato_Análises!$O$31</f>
        <v>4.1236884770911135E-3</v>
      </c>
      <c r="R51" s="5">
        <f>+E51/[1]Formato_Análises!$O$31</f>
        <v>0</v>
      </c>
      <c r="S51" s="5">
        <f>+F51/[1]Formato_Análises!$O$31</f>
        <v>5.9624467999866296E-4</v>
      </c>
      <c r="T51" s="5">
        <f>+G51/[1]Formato_Análises!$O$31</f>
        <v>8.6088791709120068E-4</v>
      </c>
      <c r="U51" s="5">
        <f>+H51/[1]Formato_Análises!$O$31</f>
        <v>0</v>
      </c>
      <c r="V51" s="5">
        <f>+I51/[1]Formato_Análises!$O$31</f>
        <v>5.0303667897685072E-3</v>
      </c>
      <c r="W51" s="5">
        <f>+J51/[1]Formato_Análises!$O$31</f>
        <v>1.7557162434424971E-3</v>
      </c>
      <c r="X51" s="5">
        <f>+K51/[1]Formato_Análises!$O$31</f>
        <v>0</v>
      </c>
    </row>
    <row r="52" spans="1:24" x14ac:dyDescent="0.25">
      <c r="A52" s="2" t="s">
        <v>26</v>
      </c>
      <c r="B52" s="4">
        <f>+[1]TabDin!B53</f>
        <v>0</v>
      </c>
      <c r="C52" s="4">
        <f>+[1]TabDin!C53</f>
        <v>0</v>
      </c>
      <c r="D52" s="4">
        <f>+[1]TabDin!D53</f>
        <v>54384.491472107184</v>
      </c>
      <c r="E52" s="4">
        <f>+[1]TabDin!E53</f>
        <v>0</v>
      </c>
      <c r="F52" s="4">
        <f>+[1]TabDin!F53</f>
        <v>64811.018196525241</v>
      </c>
      <c r="G52" s="4">
        <f>+[1]TabDin!G53</f>
        <v>0</v>
      </c>
      <c r="H52" s="4">
        <f>+[1]TabDin!H53</f>
        <v>0</v>
      </c>
      <c r="I52" s="4">
        <f>+[1]TabDin!I53</f>
        <v>0</v>
      </c>
      <c r="J52" s="4">
        <f>+[1]TabDin!J53</f>
        <v>182181.24837012505</v>
      </c>
      <c r="K52" s="4">
        <f>+[1]TabDin!K53</f>
        <v>0</v>
      </c>
      <c r="L52" s="4">
        <f t="shared" si="1"/>
        <v>301376.75803875749</v>
      </c>
      <c r="N52" s="2" t="s">
        <v>26</v>
      </c>
      <c r="O52" s="5">
        <f>+B52/[1]Formato_Análises!$O$31</f>
        <v>0</v>
      </c>
      <c r="P52" s="5">
        <f>+C52/[1]Formato_Análises!$O$31</f>
        <v>0</v>
      </c>
      <c r="Q52" s="5">
        <f>+D52/[1]Formato_Análises!$O$31</f>
        <v>1.5306722631333507E-4</v>
      </c>
      <c r="R52" s="5">
        <f>+E52/[1]Formato_Análises!$O$31</f>
        <v>0</v>
      </c>
      <c r="S52" s="5">
        <f>+F52/[1]Formato_Análises!$O$31</f>
        <v>1.8241308360809479E-4</v>
      </c>
      <c r="T52" s="5">
        <f>+G52/[1]Formato_Análises!$O$31</f>
        <v>0</v>
      </c>
      <c r="U52" s="5">
        <f>+H52/[1]Formato_Análises!$O$31</f>
        <v>0</v>
      </c>
      <c r="V52" s="5">
        <f>+I52/[1]Formato_Análises!$O$31</f>
        <v>0</v>
      </c>
      <c r="W52" s="5">
        <f>+J52/[1]Formato_Análises!$O$31</f>
        <v>5.127560747463833E-4</v>
      </c>
      <c r="X52" s="5">
        <f>+K52/[1]Formato_Análises!$O$31</f>
        <v>0</v>
      </c>
    </row>
    <row r="53" spans="1:24" x14ac:dyDescent="0.25">
      <c r="A53" s="2" t="s">
        <v>27</v>
      </c>
      <c r="B53" s="4">
        <f>+[1]TabDin!B54</f>
        <v>0</v>
      </c>
      <c r="C53" s="4">
        <f>+[1]TabDin!C54</f>
        <v>392718.21369558148</v>
      </c>
      <c r="D53" s="4">
        <f>+[1]TabDin!D54</f>
        <v>254927.30377550243</v>
      </c>
      <c r="E53" s="4">
        <f>+[1]TabDin!E54</f>
        <v>0</v>
      </c>
      <c r="F53" s="4">
        <f>+[1]TabDin!F54</f>
        <v>0</v>
      </c>
      <c r="G53" s="4">
        <f>+[1]TabDin!G54</f>
        <v>0</v>
      </c>
      <c r="H53" s="4">
        <f>+[1]TabDin!H54</f>
        <v>0</v>
      </c>
      <c r="I53" s="4">
        <f>+[1]TabDin!I54</f>
        <v>0</v>
      </c>
      <c r="J53" s="4">
        <f>+[1]TabDin!J54</f>
        <v>0</v>
      </c>
      <c r="K53" s="4">
        <f>+[1]TabDin!K54</f>
        <v>0</v>
      </c>
      <c r="L53" s="4">
        <f t="shared" si="1"/>
        <v>647645.51747108391</v>
      </c>
      <c r="N53" s="2" t="s">
        <v>27</v>
      </c>
      <c r="O53" s="5">
        <f>+B53/[1]Formato_Análises!$O$31</f>
        <v>0</v>
      </c>
      <c r="P53" s="5">
        <f>+C53/[1]Formato_Análises!$O$31</f>
        <v>1.1053203967888667E-3</v>
      </c>
      <c r="Q53" s="5">
        <f>+D53/[1]Formato_Análises!$O$31</f>
        <v>7.1750262334375808E-4</v>
      </c>
      <c r="R53" s="5">
        <f>+E53/[1]Formato_Análises!$O$31</f>
        <v>0</v>
      </c>
      <c r="S53" s="5">
        <f>+F53/[1]Formato_Análises!$O$31</f>
        <v>0</v>
      </c>
      <c r="T53" s="5">
        <f>+G53/[1]Formato_Análises!$O$31</f>
        <v>0</v>
      </c>
      <c r="U53" s="5">
        <f>+H53/[1]Formato_Análises!$O$31</f>
        <v>0</v>
      </c>
      <c r="V53" s="5">
        <f>+I53/[1]Formato_Análises!$O$31</f>
        <v>0</v>
      </c>
      <c r="W53" s="5">
        <f>+J53/[1]Formato_Análises!$O$31</f>
        <v>0</v>
      </c>
      <c r="X53" s="5">
        <f>+K53/[1]Formato_Análises!$O$31</f>
        <v>0</v>
      </c>
    </row>
    <row r="54" spans="1:24" x14ac:dyDescent="0.25">
      <c r="A54" s="2" t="s">
        <v>28</v>
      </c>
      <c r="B54" s="4">
        <f>+[1]TabDin!B55</f>
        <v>2974151.8773808614</v>
      </c>
      <c r="C54" s="4">
        <f>+[1]TabDin!C55</f>
        <v>4459373.6856035329</v>
      </c>
      <c r="D54" s="4">
        <f>+[1]TabDin!D55</f>
        <v>1210758.4326418834</v>
      </c>
      <c r="E54" s="4">
        <f>+[1]TabDin!E55</f>
        <v>0</v>
      </c>
      <c r="F54" s="4">
        <f>+[1]TabDin!F55</f>
        <v>105030.049155507</v>
      </c>
      <c r="G54" s="4">
        <f>+[1]TabDin!G55</f>
        <v>169951.53585033494</v>
      </c>
      <c r="H54" s="4">
        <f>+[1]TabDin!H55</f>
        <v>0</v>
      </c>
      <c r="I54" s="4">
        <f>+[1]TabDin!I55</f>
        <v>7899105.0864189072</v>
      </c>
      <c r="J54" s="4">
        <f>+[1]TabDin!J55</f>
        <v>197115.53564113023</v>
      </c>
      <c r="K54" s="4">
        <f>+[1]TabDin!K55</f>
        <v>0</v>
      </c>
      <c r="L54" s="4">
        <f t="shared" si="1"/>
        <v>17015486.202692159</v>
      </c>
      <c r="N54" s="2" t="s">
        <v>28</v>
      </c>
      <c r="O54" s="5">
        <f>+B54/[1]Formato_Análises!$O$31</f>
        <v>8.3708639390105109E-3</v>
      </c>
      <c r="P54" s="5">
        <f>+C54/[1]Formato_Análises!$O$31</f>
        <v>1.2551077387569063E-2</v>
      </c>
      <c r="Q54" s="5">
        <f>+D54/[1]Formato_Análises!$O$31</f>
        <v>3.4077258057110837E-3</v>
      </c>
      <c r="R54" s="5">
        <f>+E54/[1]Formato_Análises!$O$31</f>
        <v>0</v>
      </c>
      <c r="S54" s="5">
        <f>+F54/[1]Formato_Análises!$O$31</f>
        <v>2.9561108081762835E-4</v>
      </c>
      <c r="T54" s="5">
        <f>+G54/[1]Formato_Análises!$O$31</f>
        <v>4.7833508222917202E-4</v>
      </c>
      <c r="U54" s="5">
        <f>+H54/[1]Formato_Análises!$O$31</f>
        <v>0</v>
      </c>
      <c r="V54" s="5">
        <f>+I54/[1]Formato_Análises!$O$31</f>
        <v>2.2232332659685185E-2</v>
      </c>
      <c r="W54" s="5">
        <f>+J54/[1]Formato_Análises!$O$31</f>
        <v>5.5478919609517317E-4</v>
      </c>
      <c r="X54" s="5">
        <f>+K54/[1]Formato_Análises!$O$31</f>
        <v>0</v>
      </c>
    </row>
    <row r="55" spans="1:24" x14ac:dyDescent="0.25">
      <c r="A55" s="2" t="s">
        <v>29</v>
      </c>
      <c r="B55" s="4">
        <f>+[1]TabDin!B56</f>
        <v>0</v>
      </c>
      <c r="C55" s="4">
        <f>+[1]TabDin!C56</f>
        <v>19762470.585384637</v>
      </c>
      <c r="D55" s="4">
        <f>+[1]TabDin!D56</f>
        <v>2209369.1502869828</v>
      </c>
      <c r="E55" s="4">
        <f>+[1]TabDin!E56</f>
        <v>0</v>
      </c>
      <c r="F55" s="4">
        <f>+[1]TabDin!F56</f>
        <v>612099.15103392489</v>
      </c>
      <c r="G55" s="4">
        <f>+[1]TabDin!G56</f>
        <v>0</v>
      </c>
      <c r="H55" s="4">
        <f>+[1]TabDin!H56</f>
        <v>0</v>
      </c>
      <c r="I55" s="4">
        <f>+[1]TabDin!I56</f>
        <v>1470339.5023284222</v>
      </c>
      <c r="J55" s="4">
        <f>+[1]TabDin!J56</f>
        <v>1505272.1397793186</v>
      </c>
      <c r="K55" s="4">
        <f>+[1]TabDin!K56</f>
        <v>0</v>
      </c>
      <c r="L55" s="4">
        <f t="shared" si="1"/>
        <v>25559550.528813288</v>
      </c>
      <c r="N55" s="2" t="s">
        <v>29</v>
      </c>
      <c r="O55" s="5">
        <f>+B55/[1]Formato_Análises!$O$31</f>
        <v>0</v>
      </c>
      <c r="P55" s="5">
        <f>+C55/[1]Formato_Análises!$O$31</f>
        <v>5.5622227508648453E-2</v>
      </c>
      <c r="Q55" s="5">
        <f>+D55/[1]Formato_Análises!$O$31</f>
        <v>6.2183537729708438E-3</v>
      </c>
      <c r="R55" s="5">
        <f>+E55/[1]Formato_Análises!$O$31</f>
        <v>0</v>
      </c>
      <c r="S55" s="5">
        <f>+F55/[1]Formato_Análises!$O$31</f>
        <v>1.7227764155074085E-3</v>
      </c>
      <c r="T55" s="5">
        <f>+G55/[1]Formato_Análises!$O$31</f>
        <v>0</v>
      </c>
      <c r="U55" s="5">
        <f>+H55/[1]Formato_Análises!$O$31</f>
        <v>0</v>
      </c>
      <c r="V55" s="5">
        <f>+I55/[1]Formato_Análises!$O$31</f>
        <v>4.1383266307780152E-3</v>
      </c>
      <c r="W55" s="5">
        <f>+J55/[1]Formato_Análises!$O$31</f>
        <v>4.2366458717542866E-3</v>
      </c>
      <c r="X55" s="5">
        <f>+K55/[1]Formato_Análises!$O$31</f>
        <v>0</v>
      </c>
    </row>
    <row r="56" spans="1:24" x14ac:dyDescent="0.25">
      <c r="A56" s="2" t="s">
        <v>30</v>
      </c>
      <c r="B56" s="4">
        <f>+[1]TabDin!B57</f>
        <v>4606199.8921774989</v>
      </c>
      <c r="C56" s="4">
        <f>+[1]TabDin!C57</f>
        <v>49285.945396597141</v>
      </c>
      <c r="D56" s="4">
        <f>+[1]TabDin!D57</f>
        <v>3898688.2324066842</v>
      </c>
      <c r="E56" s="4">
        <f>+[1]TabDin!E57</f>
        <v>0</v>
      </c>
      <c r="F56" s="4">
        <f>+[1]TabDin!F57</f>
        <v>0</v>
      </c>
      <c r="G56" s="4">
        <f>+[1]TabDin!G57</f>
        <v>0</v>
      </c>
      <c r="H56" s="4">
        <f>+[1]TabDin!H57</f>
        <v>0</v>
      </c>
      <c r="I56" s="4">
        <f>+[1]TabDin!I57</f>
        <v>0</v>
      </c>
      <c r="J56" s="4">
        <f>+[1]TabDin!J57</f>
        <v>0</v>
      </c>
      <c r="K56" s="4">
        <f>+[1]TabDin!K57</f>
        <v>0</v>
      </c>
      <c r="L56" s="4">
        <f t="shared" si="1"/>
        <v>8554174.0699807815</v>
      </c>
      <c r="N56" s="2" t="s">
        <v>30</v>
      </c>
      <c r="O56" s="5">
        <f>+B56/[1]Formato_Análises!$O$31</f>
        <v>1.2964325348192404E-2</v>
      </c>
      <c r="P56" s="5">
        <f>+C56/[1]Formato_Análises!$O$31</f>
        <v>1.3871717384645991E-4</v>
      </c>
      <c r="Q56" s="5">
        <f>+D56/[1]Formato_Análises!$O$31</f>
        <v>1.0973006786337208E-2</v>
      </c>
      <c r="R56" s="5">
        <f>+E56/[1]Formato_Análises!$O$31</f>
        <v>0</v>
      </c>
      <c r="S56" s="5">
        <f>+F56/[1]Formato_Análises!$O$31</f>
        <v>0</v>
      </c>
      <c r="T56" s="5">
        <f>+G56/[1]Formato_Análises!$O$31</f>
        <v>0</v>
      </c>
      <c r="U56" s="5">
        <f>+H56/[1]Formato_Análises!$O$31</f>
        <v>0</v>
      </c>
      <c r="V56" s="5">
        <f>+I56/[1]Formato_Análises!$O$31</f>
        <v>0</v>
      </c>
      <c r="W56" s="5">
        <f>+J56/[1]Formato_Análises!$O$31</f>
        <v>0</v>
      </c>
      <c r="X56" s="5">
        <f>+K56/[1]Formato_Análises!$O$31</f>
        <v>0</v>
      </c>
    </row>
    <row r="57" spans="1:24" x14ac:dyDescent="0.25">
      <c r="A57" s="2" t="s">
        <v>31</v>
      </c>
      <c r="B57" s="4">
        <f>+[1]TabDin!B58</f>
        <v>23176722.58682093</v>
      </c>
      <c r="C57" s="4">
        <f>+[1]TabDin!C58</f>
        <v>38007174.228064582</v>
      </c>
      <c r="D57" s="4">
        <f>+[1]TabDin!D58</f>
        <v>28154887.893656183</v>
      </c>
      <c r="E57" s="4">
        <f>+[1]TabDin!E58</f>
        <v>0</v>
      </c>
      <c r="F57" s="4">
        <f>+[1]TabDin!F58</f>
        <v>7114006.3697246322</v>
      </c>
      <c r="G57" s="4">
        <f>+[1]TabDin!G58</f>
        <v>7965372.4023309788</v>
      </c>
      <c r="H57" s="4">
        <f>+[1]TabDin!H58</f>
        <v>0</v>
      </c>
      <c r="I57" s="4">
        <f>+[1]TabDin!I58</f>
        <v>41245687.5889275</v>
      </c>
      <c r="J57" s="4">
        <f>+[1]TabDin!J58</f>
        <v>18447961.243821822</v>
      </c>
      <c r="K57" s="4">
        <f>+[1]TabDin!K58</f>
        <v>0</v>
      </c>
      <c r="L57" s="4">
        <f t="shared" si="1"/>
        <v>164111812.31334662</v>
      </c>
      <c r="N57" s="2" t="s">
        <v>31</v>
      </c>
      <c r="O57" s="5">
        <f>+B57/[1]Formato_Análises!$O$31</f>
        <v>6.5231770039034048E-2</v>
      </c>
      <c r="P57" s="5">
        <f>+C57/[1]Formato_Análises!$O$31</f>
        <v>0.10697264204596425</v>
      </c>
      <c r="Q57" s="5">
        <f>+D57/[1]Formato_Análises!$O$31</f>
        <v>7.9243006239290828E-2</v>
      </c>
      <c r="R57" s="5">
        <f>+E57/[1]Formato_Análises!$O$31</f>
        <v>0</v>
      </c>
      <c r="S57" s="5">
        <f>+F57/[1]Formato_Análises!$O$31</f>
        <v>2.0022642365749348E-2</v>
      </c>
      <c r="T57" s="5">
        <f>+G57/[1]Formato_Análises!$O$31</f>
        <v>2.241884454877939E-2</v>
      </c>
      <c r="U57" s="5">
        <f>+H57/[1]Formato_Análises!$O$31</f>
        <v>0</v>
      </c>
      <c r="V57" s="5">
        <f>+I57/[1]Formato_Análises!$O$31</f>
        <v>0.11608756146706804</v>
      </c>
      <c r="W57" s="5">
        <f>+J57/[1]Formato_Análises!$O$31</f>
        <v>5.1922490811116134E-2</v>
      </c>
      <c r="X57" s="5">
        <f>+K57/[1]Formato_Análises!$O$31</f>
        <v>0</v>
      </c>
    </row>
    <row r="58" spans="1:24" x14ac:dyDescent="0.25">
      <c r="A58" s="2" t="s">
        <v>32</v>
      </c>
      <c r="B58" s="4">
        <f>+[1]TabDin!B59</f>
        <v>6913425.1143838279</v>
      </c>
      <c r="C58" s="4">
        <f>+[1]TabDin!C59</f>
        <v>21897696.576670643</v>
      </c>
      <c r="D58" s="4">
        <f>+[1]TabDin!D59</f>
        <v>15871699.545275537</v>
      </c>
      <c r="E58" s="4">
        <f>+[1]TabDin!E59</f>
        <v>0</v>
      </c>
      <c r="F58" s="4">
        <f>+[1]TabDin!F59</f>
        <v>4672263.8610769268</v>
      </c>
      <c r="G58" s="4">
        <f>+[1]TabDin!G59</f>
        <v>6025334.3903568089</v>
      </c>
      <c r="H58" s="4">
        <f>+[1]TabDin!H59</f>
        <v>0</v>
      </c>
      <c r="I58" s="4">
        <f>+[1]TabDin!I59</f>
        <v>7588904.7675467189</v>
      </c>
      <c r="J58" s="4">
        <f>+[1]TabDin!J59</f>
        <v>10453712.444015129</v>
      </c>
      <c r="K58" s="4">
        <f>+[1]TabDin!K59</f>
        <v>0</v>
      </c>
      <c r="L58" s="4">
        <f t="shared" si="1"/>
        <v>73423036.699325591</v>
      </c>
      <c r="N58" s="2" t="s">
        <v>32</v>
      </c>
      <c r="O58" s="5">
        <f>+B58/[1]Formato_Análises!$O$31</f>
        <v>1.9458098769323327E-2</v>
      </c>
      <c r="P58" s="5">
        <f>+C58/[1]Formato_Análises!$O$31</f>
        <v>6.163190253164498E-2</v>
      </c>
      <c r="Q58" s="5">
        <f>+D58/[1]Formato_Análises!$O$31</f>
        <v>4.4671503962116881E-2</v>
      </c>
      <c r="R58" s="5">
        <f>+E58/[1]Formato_Análises!$O$31</f>
        <v>0</v>
      </c>
      <c r="S58" s="5">
        <f>+F58/[1]Formato_Análises!$O$31</f>
        <v>1.3150264909360724E-2</v>
      </c>
      <c r="T58" s="5">
        <f>+G58/[1]Formato_Análises!$O$31</f>
        <v>1.6958533541042445E-2</v>
      </c>
      <c r="U58" s="5">
        <f>+H58/[1]Formato_Análises!$O$31</f>
        <v>0</v>
      </c>
      <c r="V58" s="5">
        <f>+I58/[1]Formato_Análises!$O$31</f>
        <v>2.135926202638469E-2</v>
      </c>
      <c r="W58" s="5">
        <f>+J58/[1]Formato_Análises!$O$31</f>
        <v>2.9422372539849223E-2</v>
      </c>
      <c r="X58" s="5">
        <f>+K58/[1]Formato_Análises!$O$31</f>
        <v>0</v>
      </c>
    </row>
    <row r="59" spans="1:24" x14ac:dyDescent="0.25">
      <c r="A59" s="2" t="s">
        <v>33</v>
      </c>
      <c r="B59" s="4">
        <f>+[1]TabDin!B60</f>
        <v>57664.997988011863</v>
      </c>
      <c r="C59" s="4">
        <f>+[1]TabDin!C60</f>
        <v>5475580.5496518323</v>
      </c>
      <c r="D59" s="4">
        <f>+[1]TabDin!D60</f>
        <v>1119082.4443818917</v>
      </c>
      <c r="E59" s="4">
        <f>+[1]TabDin!E60</f>
        <v>0</v>
      </c>
      <c r="F59" s="4">
        <f>+[1]TabDin!F60</f>
        <v>580596.93434870685</v>
      </c>
      <c r="G59" s="4">
        <f>+[1]TabDin!G60</f>
        <v>110468.49830271772</v>
      </c>
      <c r="H59" s="4">
        <f>+[1]TabDin!H60</f>
        <v>0</v>
      </c>
      <c r="I59" s="4">
        <f>+[1]TabDin!I60</f>
        <v>692552.508590115</v>
      </c>
      <c r="J59" s="4">
        <f>+[1]TabDin!J60</f>
        <v>91756.834205595835</v>
      </c>
      <c r="K59" s="4">
        <f>+[1]TabDin!K60</f>
        <v>0</v>
      </c>
      <c r="L59" s="4">
        <f t="shared" si="1"/>
        <v>8127702.7674688715</v>
      </c>
      <c r="N59" s="2" t="s">
        <v>33</v>
      </c>
      <c r="O59" s="5">
        <f>+B59/[1]Formato_Análises!$O$31</f>
        <v>1.623003370715719E-4</v>
      </c>
      <c r="P59" s="5">
        <f>+C59/[1]Formato_Análises!$O$31</f>
        <v>1.5411230380269626E-2</v>
      </c>
      <c r="Q59" s="5">
        <f>+D59/[1]Formato_Análises!$O$31</f>
        <v>3.1497002388141708E-3</v>
      </c>
      <c r="R59" s="5">
        <f>+E59/[1]Formato_Análises!$O$31</f>
        <v>0</v>
      </c>
      <c r="S59" s="5">
        <f>+F59/[1]Formato_Análises!$O$31</f>
        <v>1.6341122246654094E-3</v>
      </c>
      <c r="T59" s="5">
        <f>+G59/[1]Formato_Análises!$O$31</f>
        <v>3.1091780344896184E-4</v>
      </c>
      <c r="U59" s="5">
        <f>+H59/[1]Formato_Análises!$O$31</f>
        <v>0</v>
      </c>
      <c r="V59" s="5">
        <f>+I59/[1]Formato_Análises!$O$31</f>
        <v>1.9492154600838764E-3</v>
      </c>
      <c r="W59" s="5">
        <f>+J59/[1]Formato_Análises!$O$31</f>
        <v>2.5825311089552996E-4</v>
      </c>
      <c r="X59" s="5">
        <f>+K59/[1]Formato_Análises!$O$31</f>
        <v>0</v>
      </c>
    </row>
    <row r="60" spans="1:24" x14ac:dyDescent="0.25">
      <c r="A60" s="2" t="s">
        <v>34</v>
      </c>
      <c r="B60" s="4">
        <f>+[1]TabDin!B61</f>
        <v>0</v>
      </c>
      <c r="C60" s="4">
        <f>+[1]TabDin!C61</f>
        <v>300515.10375199624</v>
      </c>
      <c r="D60" s="4">
        <f>+[1]TabDin!D61</f>
        <v>356898.22528570343</v>
      </c>
      <c r="E60" s="4">
        <f>+[1]TabDin!E61</f>
        <v>0</v>
      </c>
      <c r="F60" s="4">
        <f>+[1]TabDin!F61</f>
        <v>84975.767925167471</v>
      </c>
      <c r="G60" s="4">
        <f>+[1]TabDin!G61</f>
        <v>0</v>
      </c>
      <c r="H60" s="4">
        <f>+[1]TabDin!H61</f>
        <v>0</v>
      </c>
      <c r="I60" s="4">
        <f>+[1]TabDin!I61</f>
        <v>26689.189189936602</v>
      </c>
      <c r="J60" s="4">
        <f>+[1]TabDin!J61</f>
        <v>641485.81100087799</v>
      </c>
      <c r="K60" s="4">
        <f>+[1]TabDin!K61</f>
        <v>0</v>
      </c>
      <c r="L60" s="4">
        <f t="shared" si="1"/>
        <v>1410564.0971536818</v>
      </c>
      <c r="N60" s="2" t="s">
        <v>34</v>
      </c>
      <c r="O60" s="5">
        <f>+B60/[1]Formato_Análises!$O$31</f>
        <v>0</v>
      </c>
      <c r="P60" s="5">
        <f>+C60/[1]Formato_Análises!$O$31</f>
        <v>8.4581122580091109E-4</v>
      </c>
      <c r="Q60" s="5">
        <f>+D60/[1]Formato_Análises!$O$31</f>
        <v>1.0045036726812615E-3</v>
      </c>
      <c r="R60" s="5">
        <f>+E60/[1]Formato_Análises!$O$31</f>
        <v>0</v>
      </c>
      <c r="S60" s="5">
        <f>+F60/[1]Formato_Análises!$O$31</f>
        <v>2.3916754111458601E-4</v>
      </c>
      <c r="T60" s="5">
        <f>+G60/[1]Formato_Análises!$O$31</f>
        <v>0</v>
      </c>
      <c r="U60" s="5">
        <f>+H60/[1]Formato_Análises!$O$31</f>
        <v>0</v>
      </c>
      <c r="V60" s="5">
        <f>+I60/[1]Formato_Análises!$O$31</f>
        <v>7.5117741313269186E-5</v>
      </c>
      <c r="W60" s="5">
        <f>+J60/[1]Formato_Análises!$O$31</f>
        <v>1.8054862912458189E-3</v>
      </c>
      <c r="X60" s="5">
        <f>+K60/[1]Formato_Análises!$O$31</f>
        <v>0</v>
      </c>
    </row>
    <row r="61" spans="1:24" x14ac:dyDescent="0.25">
      <c r="A61" s="2" t="s">
        <v>35</v>
      </c>
      <c r="B61" s="4">
        <f>+[1]TabDin!B62</f>
        <v>3501786.3557433821</v>
      </c>
      <c r="C61" s="4">
        <f>+[1]TabDin!C62</f>
        <v>4578075.0203933129</v>
      </c>
      <c r="D61" s="4">
        <f>+[1]TabDin!D62</f>
        <v>2032620.3687700056</v>
      </c>
      <c r="E61" s="4">
        <f>+[1]TabDin!E62</f>
        <v>0</v>
      </c>
      <c r="F61" s="4">
        <f>+[1]TabDin!F62</f>
        <v>591030.59903763048</v>
      </c>
      <c r="G61" s="4">
        <f>+[1]TabDin!G62</f>
        <v>280420.03415305266</v>
      </c>
      <c r="H61" s="4">
        <f>+[1]TabDin!H62</f>
        <v>0</v>
      </c>
      <c r="I61" s="4">
        <f>+[1]TabDin!I62</f>
        <v>1040735.0072918842</v>
      </c>
      <c r="J61" s="4">
        <f>+[1]TabDin!J62</f>
        <v>1193179.6314924331</v>
      </c>
      <c r="K61" s="4">
        <f>+[1]TabDin!K62</f>
        <v>0</v>
      </c>
      <c r="L61" s="4">
        <f t="shared" si="1"/>
        <v>13217847.016881701</v>
      </c>
      <c r="N61" s="2" t="s">
        <v>35</v>
      </c>
      <c r="O61" s="5">
        <f>+B61/[1]Formato_Análises!$O$31</f>
        <v>9.8559113104961221E-3</v>
      </c>
      <c r="P61" s="5">
        <f>+C61/[1]Formato_Análises!$O$31</f>
        <v>1.2885166823438494E-2</v>
      </c>
      <c r="Q61" s="5">
        <f>+D61/[1]Formato_Análises!$O$31</f>
        <v>5.7208875834608968E-3</v>
      </c>
      <c r="R61" s="5">
        <f>+E61/[1]Formato_Análises!$O$31</f>
        <v>0</v>
      </c>
      <c r="S61" s="5">
        <f>+F61/[1]Formato_Análises!$O$31</f>
        <v>1.6634781720336223E-3</v>
      </c>
      <c r="T61" s="5">
        <f>+G61/[1]Formato_Análises!$O$31</f>
        <v>7.8925288567813386E-4</v>
      </c>
      <c r="U61" s="5">
        <f>+H61/[1]Formato_Análises!$O$31</f>
        <v>0</v>
      </c>
      <c r="V61" s="5">
        <f>+I61/[1]Formato_Análises!$O$31</f>
        <v>2.9291883877421297E-3</v>
      </c>
      <c r="W61" s="5">
        <f>+J61/[1]Formato_Análises!$O$31</f>
        <v>3.3582495991487764E-3</v>
      </c>
      <c r="X61" s="5">
        <f>+K61/[1]Formato_Análises!$O$31</f>
        <v>0</v>
      </c>
    </row>
    <row r="62" spans="1:24" x14ac:dyDescent="0.25">
      <c r="A62" s="2" t="s">
        <v>36</v>
      </c>
      <c r="B62" s="4">
        <f>+[1]TabDin!B63</f>
        <v>90342.24259694558</v>
      </c>
      <c r="C62" s="4">
        <f>+[1]TabDin!C63</f>
        <v>0</v>
      </c>
      <c r="D62" s="4">
        <f>+[1]TabDin!D63</f>
        <v>0</v>
      </c>
      <c r="E62" s="4">
        <f>+[1]TabDin!E63</f>
        <v>0</v>
      </c>
      <c r="F62" s="4">
        <f>+[1]TabDin!F63</f>
        <v>0</v>
      </c>
      <c r="G62" s="4">
        <f>+[1]TabDin!G63</f>
        <v>0</v>
      </c>
      <c r="H62" s="4">
        <f>+[1]TabDin!H63</f>
        <v>0</v>
      </c>
      <c r="I62" s="4">
        <f>+[1]TabDin!I63</f>
        <v>64547.593315957216</v>
      </c>
      <c r="J62" s="4">
        <f>+[1]TabDin!J63</f>
        <v>0</v>
      </c>
      <c r="K62" s="4">
        <f>+[1]TabDin!K63</f>
        <v>0</v>
      </c>
      <c r="L62" s="4">
        <f t="shared" si="1"/>
        <v>154889.83591290278</v>
      </c>
      <c r="N62" s="2" t="s">
        <v>36</v>
      </c>
      <c r="O62" s="5">
        <f>+B62/[1]Formato_Análises!$O$31</f>
        <v>2.5427168883859552E-4</v>
      </c>
      <c r="P62" s="5">
        <f>+C62/[1]Formato_Análises!$O$31</f>
        <v>0</v>
      </c>
      <c r="Q62" s="5">
        <f>+D62/[1]Formato_Análises!$O$31</f>
        <v>0</v>
      </c>
      <c r="R62" s="5">
        <f>+E62/[1]Formato_Análises!$O$31</f>
        <v>0</v>
      </c>
      <c r="S62" s="5">
        <f>+F62/[1]Formato_Análises!$O$31</f>
        <v>0</v>
      </c>
      <c r="T62" s="5">
        <f>+G62/[1]Formato_Análises!$O$31</f>
        <v>0</v>
      </c>
      <c r="U62" s="5">
        <f>+H62/[1]Formato_Análises!$O$31</f>
        <v>0</v>
      </c>
      <c r="V62" s="5">
        <f>+I62/[1]Formato_Análises!$O$31</f>
        <v>1.8167166423063957E-4</v>
      </c>
      <c r="W62" s="5">
        <f>+J62/[1]Formato_Análises!$O$31</f>
        <v>0</v>
      </c>
      <c r="X62" s="5">
        <f>+K62/[1]Formato_Análises!$O$31</f>
        <v>0</v>
      </c>
    </row>
    <row r="63" spans="1:24" x14ac:dyDescent="0.25">
      <c r="A63" s="2" t="s">
        <v>37</v>
      </c>
      <c r="B63" s="4">
        <f>+[1]TabDin!B64</f>
        <v>0</v>
      </c>
      <c r="C63" s="4">
        <f>+[1]TabDin!C64</f>
        <v>268057.58948376344</v>
      </c>
      <c r="D63" s="4">
        <f>+[1]TabDin!D64</f>
        <v>339903.07170066988</v>
      </c>
      <c r="E63" s="4">
        <f>+[1]TabDin!E64</f>
        <v>0</v>
      </c>
      <c r="F63" s="4">
        <f>+[1]TabDin!F64</f>
        <v>0</v>
      </c>
      <c r="G63" s="4">
        <f>+[1]TabDin!G64</f>
        <v>0</v>
      </c>
      <c r="H63" s="4">
        <f>+[1]TabDin!H64</f>
        <v>0</v>
      </c>
      <c r="I63" s="4">
        <f>+[1]TabDin!I64</f>
        <v>6798.061434013398</v>
      </c>
      <c r="J63" s="4">
        <f>+[1]TabDin!J64</f>
        <v>99075.899067912018</v>
      </c>
      <c r="K63" s="4">
        <f>+[1]TabDin!K64</f>
        <v>0</v>
      </c>
      <c r="L63" s="4">
        <f t="shared" si="1"/>
        <v>713834.62168635882</v>
      </c>
      <c r="N63" s="2" t="s">
        <v>37</v>
      </c>
      <c r="O63" s="5">
        <f>+B63/[1]Formato_Análises!$O$31</f>
        <v>0</v>
      </c>
      <c r="P63" s="5">
        <f>+C63/[1]Formato_Análises!$O$31</f>
        <v>7.5445831346170164E-4</v>
      </c>
      <c r="Q63" s="5">
        <f>+D63/[1]Formato_Análises!$O$31</f>
        <v>9.5667016445834404E-4</v>
      </c>
      <c r="R63" s="5">
        <f>+E63/[1]Formato_Análises!$O$31</f>
        <v>0</v>
      </c>
      <c r="S63" s="5">
        <f>+F63/[1]Formato_Análises!$O$31</f>
        <v>0</v>
      </c>
      <c r="T63" s="5">
        <f>+G63/[1]Formato_Análises!$O$31</f>
        <v>0</v>
      </c>
      <c r="U63" s="5">
        <f>+H63/[1]Formato_Análises!$O$31</f>
        <v>0</v>
      </c>
      <c r="V63" s="5">
        <f>+I63/[1]Formato_Análises!$O$31</f>
        <v>1.9133403289166884E-5</v>
      </c>
      <c r="W63" s="5">
        <f>+J63/[1]Formato_Análises!$O$31</f>
        <v>2.7885289821277863E-4</v>
      </c>
      <c r="X63" s="5">
        <f>+K63/[1]Formato_Análises!$O$31</f>
        <v>0</v>
      </c>
    </row>
    <row r="64" spans="1:24" x14ac:dyDescent="0.25">
      <c r="A64" s="2" t="s">
        <v>38</v>
      </c>
      <c r="B64" s="4">
        <f>+[1]TabDin!B65</f>
        <v>0</v>
      </c>
      <c r="C64" s="4">
        <f>+[1]TabDin!C65</f>
        <v>1920452.355108785</v>
      </c>
      <c r="D64" s="4">
        <f>+[1]TabDin!D65</f>
        <v>339903.07170066988</v>
      </c>
      <c r="E64" s="4">
        <f>+[1]TabDin!E65</f>
        <v>0</v>
      </c>
      <c r="F64" s="4">
        <f>+[1]TabDin!F65</f>
        <v>490121.53472342249</v>
      </c>
      <c r="G64" s="4">
        <f>+[1]TabDin!G65</f>
        <v>0</v>
      </c>
      <c r="H64" s="4">
        <f>+[1]TabDin!H65</f>
        <v>0</v>
      </c>
      <c r="I64" s="4">
        <f>+[1]TabDin!I65</f>
        <v>0</v>
      </c>
      <c r="J64" s="4">
        <f>+[1]TabDin!J65</f>
        <v>632997.83647013677</v>
      </c>
      <c r="K64" s="4">
        <f>+[1]TabDin!K65</f>
        <v>0</v>
      </c>
      <c r="L64" s="4">
        <f t="shared" si="1"/>
        <v>3383474.7980030142</v>
      </c>
      <c r="N64" s="2" t="s">
        <v>38</v>
      </c>
      <c r="O64" s="5">
        <f>+B64/[1]Formato_Análises!$O$31</f>
        <v>0</v>
      </c>
      <c r="P64" s="5">
        <f>+C64/[1]Formato_Análises!$O$31</f>
        <v>5.4051864291896441E-3</v>
      </c>
      <c r="Q64" s="5">
        <f>+D64/[1]Formato_Análises!$O$31</f>
        <v>9.5667016445834404E-4</v>
      </c>
      <c r="R64" s="5">
        <f>+E64/[1]Formato_Análises!$O$31</f>
        <v>0</v>
      </c>
      <c r="S64" s="5">
        <f>+F64/[1]Formato_Análises!$O$31</f>
        <v>1.3794657602898871E-3</v>
      </c>
      <c r="T64" s="5">
        <f>+G64/[1]Formato_Análises!$O$31</f>
        <v>0</v>
      </c>
      <c r="U64" s="5">
        <f>+H64/[1]Formato_Análises!$O$31</f>
        <v>0</v>
      </c>
      <c r="V64" s="5">
        <f>+I64/[1]Formato_Análises!$O$31</f>
        <v>0</v>
      </c>
      <c r="W64" s="5">
        <f>+J64/[1]Formato_Análises!$O$31</f>
        <v>1.7815965630665063E-3</v>
      </c>
      <c r="X64" s="5">
        <f>+K64/[1]Formato_Análises!$O$31</f>
        <v>0</v>
      </c>
    </row>
    <row r="65" spans="1:24" x14ac:dyDescent="0.25">
      <c r="A65" s="2" t="s">
        <v>39</v>
      </c>
      <c r="B65" s="4">
        <f>+[1]TabDin!B66</f>
        <v>1136281.8457227102</v>
      </c>
      <c r="C65" s="4">
        <f>+[1]TabDin!C66</f>
        <v>5010658.2390035456</v>
      </c>
      <c r="D65" s="4">
        <f>+[1]TabDin!D66</f>
        <v>2777899.7805176191</v>
      </c>
      <c r="E65" s="4">
        <f>+[1]TabDin!E66</f>
        <v>0</v>
      </c>
      <c r="F65" s="4">
        <f>+[1]TabDin!F66</f>
        <v>170701.36202650663</v>
      </c>
      <c r="G65" s="4">
        <f>+[1]TabDin!G66</f>
        <v>787038.76446146704</v>
      </c>
      <c r="H65" s="4">
        <f>+[1]TabDin!H66</f>
        <v>0</v>
      </c>
      <c r="I65" s="4">
        <f>+[1]TabDin!I66</f>
        <v>3409312.7849256438</v>
      </c>
      <c r="J65" s="4">
        <f>+[1]TabDin!J66</f>
        <v>394309.84381912707</v>
      </c>
      <c r="K65" s="4">
        <f>+[1]TabDin!K66</f>
        <v>0</v>
      </c>
      <c r="L65" s="4">
        <f t="shared" si="1"/>
        <v>13686202.620476618</v>
      </c>
      <c r="N65" s="2" t="s">
        <v>39</v>
      </c>
      <c r="O65" s="5">
        <f>+B65/[1]Formato_Análises!$O$31</f>
        <v>3.198108610138911E-3</v>
      </c>
      <c r="P65" s="5">
        <f>+C65/[1]Formato_Análises!$O$31</f>
        <v>1.4102688797627102E-2</v>
      </c>
      <c r="Q65" s="5">
        <f>+D65/[1]Formato_Análises!$O$31</f>
        <v>7.8185049243006035E-3</v>
      </c>
      <c r="R65" s="5">
        <f>+E65/[1]Formato_Análises!$O$31</f>
        <v>0</v>
      </c>
      <c r="S65" s="5">
        <f>+F65/[1]Formato_Análises!$O$31</f>
        <v>4.8044549661196718E-4</v>
      </c>
      <c r="T65" s="5">
        <f>+G65/[1]Formato_Análises!$O$31</f>
        <v>2.2151506324000064E-3</v>
      </c>
      <c r="U65" s="5">
        <f>+H65/[1]Formato_Análises!$O$31</f>
        <v>0</v>
      </c>
      <c r="V65" s="5">
        <f>+I65/[1]Formato_Análises!$O$31</f>
        <v>9.5956409170583051E-3</v>
      </c>
      <c r="W65" s="5">
        <f>+J65/[1]Formato_Análises!$O$31</f>
        <v>1.1098001005009595E-3</v>
      </c>
      <c r="X65" s="5">
        <f>+K65/[1]Formato_Análises!$O$31</f>
        <v>0</v>
      </c>
    </row>
    <row r="66" spans="1:24" x14ac:dyDescent="0.25">
      <c r="A66" s="2" t="s">
        <v>40</v>
      </c>
      <c r="B66" s="4">
        <f>+[1]TabDin!B67</f>
        <v>43380380.476235837</v>
      </c>
      <c r="C66" s="4">
        <f>+[1]TabDin!C67</f>
        <v>108762941.87071431</v>
      </c>
      <c r="D66" s="4">
        <f>+[1]TabDin!D67</f>
        <v>63818280.901988208</v>
      </c>
      <c r="E66" s="4">
        <f>+[1]TabDin!E67</f>
        <v>0</v>
      </c>
      <c r="F66" s="4">
        <f>+[1]TabDin!F67</f>
        <v>15372030.626127498</v>
      </c>
      <c r="G66" s="4">
        <f>+[1]TabDin!G67</f>
        <v>16383746.629609935</v>
      </c>
      <c r="H66" s="4">
        <f>+[1]TabDin!H67</f>
        <v>0</v>
      </c>
      <c r="I66" s="4">
        <f>+[1]TabDin!I67</f>
        <v>67239430.029608771</v>
      </c>
      <c r="J66" s="4">
        <f>+[1]TabDin!J67</f>
        <v>40341268.499171197</v>
      </c>
      <c r="K66" s="4">
        <f>+[1]TabDin!K67</f>
        <v>0</v>
      </c>
      <c r="L66" s="4">
        <f t="shared" si="1"/>
        <v>355298079.03345579</v>
      </c>
      <c r="N66" s="2" t="s">
        <v>40</v>
      </c>
      <c r="O66" s="5">
        <f>+B66/[1]Formato_Análises!$O$31</f>
        <v>0.1220957360485786</v>
      </c>
      <c r="P66" s="5">
        <f>+C66/[1]Formato_Análises!$O$31</f>
        <v>0.30611744979480426</v>
      </c>
      <c r="Q66" s="5">
        <f>+D66/[1]Formato_Análises!$O$31</f>
        <v>0.17961898661427583</v>
      </c>
      <c r="R66" s="5">
        <f>+E66/[1]Formato_Análises!$O$31</f>
        <v>0</v>
      </c>
      <c r="S66" s="5">
        <f>+F66/[1]Formato_Análises!$O$31</f>
        <v>4.3265166724079103E-2</v>
      </c>
      <c r="T66" s="5">
        <f>+G66/[1]Formato_Análises!$O$31</f>
        <v>4.6112680018366208E-2</v>
      </c>
      <c r="U66" s="5">
        <f>+H66/[1]Formato_Análises!$O$31</f>
        <v>0</v>
      </c>
      <c r="V66" s="5">
        <f>+I66/[1]Formato_Análises!$O$31</f>
        <v>0.18924794136947004</v>
      </c>
      <c r="W66" s="5">
        <f>+J66/[1]Formato_Análises!$O$31</f>
        <v>0.11354203943042585</v>
      </c>
      <c r="X66" s="5">
        <f>+K66/[1]Formato_Análises!$O$31</f>
        <v>0</v>
      </c>
    </row>
    <row r="67" spans="1:24" x14ac:dyDescent="0.25">
      <c r="A67" s="2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</row>
    <row r="68" spans="1:24" x14ac:dyDescent="0.25">
      <c r="A68" s="2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24" x14ac:dyDescent="0.25">
      <c r="A69" s="2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24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24" x14ac:dyDescent="0.25">
      <c r="A71" s="2"/>
      <c r="B71">
        <v>2009</v>
      </c>
      <c r="C71">
        <v>2009</v>
      </c>
      <c r="D71">
        <v>2009</v>
      </c>
      <c r="E71">
        <v>2009</v>
      </c>
      <c r="F71">
        <v>2009</v>
      </c>
      <c r="G71">
        <v>2009</v>
      </c>
      <c r="H71">
        <v>2009</v>
      </c>
      <c r="I71">
        <v>2009</v>
      </c>
      <c r="J71">
        <v>2009</v>
      </c>
      <c r="K71">
        <v>2009</v>
      </c>
      <c r="O71">
        <v>2009</v>
      </c>
      <c r="P71">
        <v>2009</v>
      </c>
      <c r="Q71">
        <v>2009</v>
      </c>
      <c r="R71">
        <v>2009</v>
      </c>
      <c r="S71">
        <v>2009</v>
      </c>
      <c r="T71">
        <v>2009</v>
      </c>
      <c r="U71">
        <v>2009</v>
      </c>
      <c r="V71">
        <v>2009</v>
      </c>
      <c r="W71">
        <v>2009</v>
      </c>
      <c r="X71">
        <v>2009</v>
      </c>
    </row>
    <row r="72" spans="1:24" x14ac:dyDescent="0.25">
      <c r="A72" s="2"/>
      <c r="B72" s="2" t="s">
        <v>2</v>
      </c>
      <c r="C72" s="2" t="s">
        <v>3</v>
      </c>
      <c r="D72" s="2" t="s">
        <v>4</v>
      </c>
      <c r="E72" s="2" t="s">
        <v>5</v>
      </c>
      <c r="F72" s="2" t="s">
        <v>6</v>
      </c>
      <c r="G72" s="2" t="s">
        <v>7</v>
      </c>
      <c r="H72" s="2" t="s">
        <v>8</v>
      </c>
      <c r="I72" s="2" t="s">
        <v>9</v>
      </c>
      <c r="J72" s="2" t="s">
        <v>10</v>
      </c>
      <c r="K72" s="2" t="s">
        <v>11</v>
      </c>
      <c r="L72" s="2" t="s">
        <v>12</v>
      </c>
      <c r="O72" s="2" t="s">
        <v>2</v>
      </c>
      <c r="P72" s="2" t="s">
        <v>3</v>
      </c>
      <c r="Q72" s="2" t="s">
        <v>4</v>
      </c>
      <c r="R72" s="2" t="s">
        <v>5</v>
      </c>
      <c r="S72" s="2" t="s">
        <v>6</v>
      </c>
      <c r="T72" s="2" t="s">
        <v>7</v>
      </c>
      <c r="U72" s="2" t="s">
        <v>8</v>
      </c>
      <c r="V72" s="2" t="s">
        <v>9</v>
      </c>
      <c r="W72" s="2" t="s">
        <v>10</v>
      </c>
      <c r="X72" s="2" t="s">
        <v>11</v>
      </c>
    </row>
    <row r="73" spans="1:24" x14ac:dyDescent="0.25">
      <c r="A73" s="2" t="s">
        <v>13</v>
      </c>
      <c r="B73" s="4">
        <f>+[1]TabDin!B74</f>
        <v>0</v>
      </c>
      <c r="C73" s="4">
        <f>+[1]TabDin!C74</f>
        <v>0</v>
      </c>
      <c r="D73" s="4">
        <f>+[1]TabDin!D74</f>
        <v>897273.21608303301</v>
      </c>
      <c r="E73" s="4">
        <f>+[1]TabDin!E74</f>
        <v>0</v>
      </c>
      <c r="F73" s="4">
        <f>+[1]TabDin!F74</f>
        <v>0</v>
      </c>
      <c r="G73" s="4">
        <f>+[1]TabDin!G74</f>
        <v>0</v>
      </c>
      <c r="H73" s="4">
        <f>+[1]TabDin!H74</f>
        <v>0</v>
      </c>
      <c r="I73" s="4">
        <f>+[1]TabDin!I74</f>
        <v>0</v>
      </c>
      <c r="J73" s="4">
        <f>+[1]TabDin!J74</f>
        <v>0</v>
      </c>
      <c r="K73" s="4">
        <f>+[1]TabDin!K74</f>
        <v>0</v>
      </c>
      <c r="L73" s="4">
        <f>SUM(B73:K73)</f>
        <v>897273.21608303301</v>
      </c>
      <c r="N73" s="2" t="s">
        <v>13</v>
      </c>
      <c r="O73" s="5">
        <f>+B73/[1]Formato_Análises!$P$31</f>
        <v>0</v>
      </c>
      <c r="P73" s="5">
        <f>+C73/[1]Formato_Análises!$P$31</f>
        <v>0</v>
      </c>
      <c r="Q73" s="5">
        <f>+D73/[1]Formato_Análises!$P$31</f>
        <v>2.6546898890530001E-3</v>
      </c>
      <c r="R73" s="5">
        <f>+E73/[1]Formato_Análises!$P$31</f>
        <v>0</v>
      </c>
      <c r="S73" s="5">
        <f>+F73/[1]Formato_Análises!$P$31</f>
        <v>0</v>
      </c>
      <c r="T73" s="5">
        <f>+G73/[1]Formato_Análises!$P$31</f>
        <v>0</v>
      </c>
      <c r="U73" s="5">
        <f>+H73/[1]Formato_Análises!$P$31</f>
        <v>0</v>
      </c>
      <c r="V73" s="5">
        <f>+I73/[1]Formato_Análises!$P$31</f>
        <v>0</v>
      </c>
      <c r="W73" s="5">
        <f>+J73/[1]Formato_Análises!$P$31</f>
        <v>0</v>
      </c>
      <c r="X73" s="5">
        <f>+K73/[1]Formato_Análises!$P$31</f>
        <v>0</v>
      </c>
    </row>
    <row r="74" spans="1:24" x14ac:dyDescent="0.25">
      <c r="A74" s="2" t="s">
        <v>14</v>
      </c>
      <c r="B74" s="4">
        <f>+[1]TabDin!B75</f>
        <v>0</v>
      </c>
      <c r="C74" s="4">
        <f>+[1]TabDin!C75</f>
        <v>0</v>
      </c>
      <c r="D74" s="4">
        <f>+[1]TabDin!D75</f>
        <v>0</v>
      </c>
      <c r="E74" s="4">
        <f>+[1]TabDin!E75</f>
        <v>0</v>
      </c>
      <c r="F74" s="4">
        <f>+[1]TabDin!F75</f>
        <v>0</v>
      </c>
      <c r="G74" s="4">
        <f>+[1]TabDin!G75</f>
        <v>0</v>
      </c>
      <c r="H74" s="4">
        <f>+[1]TabDin!H75</f>
        <v>0</v>
      </c>
      <c r="I74" s="4">
        <f>+[1]TabDin!I75</f>
        <v>0</v>
      </c>
      <c r="J74" s="4">
        <f>+[1]TabDin!J75</f>
        <v>0</v>
      </c>
      <c r="K74" s="4">
        <f>+[1]TabDin!K75</f>
        <v>0</v>
      </c>
      <c r="L74" s="4">
        <f t="shared" ref="L74:L100" si="2">SUM(B74:K74)</f>
        <v>0</v>
      </c>
      <c r="N74" s="2" t="s">
        <v>14</v>
      </c>
      <c r="O74" s="5">
        <f>+B74/[1]Formato_Análises!$P$31</f>
        <v>0</v>
      </c>
      <c r="P74" s="5">
        <f>+C74/[1]Formato_Análises!$P$31</f>
        <v>0</v>
      </c>
      <c r="Q74" s="5">
        <f>+D74/[1]Formato_Análises!$P$31</f>
        <v>0</v>
      </c>
      <c r="R74" s="5">
        <f>+E74/[1]Formato_Análises!$P$31</f>
        <v>0</v>
      </c>
      <c r="S74" s="5">
        <f>+F74/[1]Formato_Análises!$P$31</f>
        <v>0</v>
      </c>
      <c r="T74" s="5">
        <f>+G74/[1]Formato_Análises!$P$31</f>
        <v>0</v>
      </c>
      <c r="U74" s="5">
        <f>+H74/[1]Formato_Análises!$P$31</f>
        <v>0</v>
      </c>
      <c r="V74" s="5">
        <f>+I74/[1]Formato_Análises!$P$31</f>
        <v>0</v>
      </c>
      <c r="W74" s="5">
        <f>+J74/[1]Formato_Análises!$P$31</f>
        <v>0</v>
      </c>
      <c r="X74" s="5">
        <f>+K74/[1]Formato_Análises!$P$31</f>
        <v>0</v>
      </c>
    </row>
    <row r="75" spans="1:24" x14ac:dyDescent="0.25">
      <c r="A75" s="2" t="s">
        <v>15</v>
      </c>
      <c r="B75" s="4">
        <f>+[1]TabDin!B76</f>
        <v>0</v>
      </c>
      <c r="C75" s="4">
        <f>+[1]TabDin!C76</f>
        <v>36062.914074609202</v>
      </c>
      <c r="D75" s="4">
        <f>+[1]TabDin!D76</f>
        <v>94088.999880301824</v>
      </c>
      <c r="E75" s="4">
        <f>+[1]TabDin!E76</f>
        <v>0</v>
      </c>
      <c r="F75" s="4">
        <f>+[1]TabDin!F76</f>
        <v>297740.40963152709</v>
      </c>
      <c r="G75" s="4">
        <f>+[1]TabDin!G76</f>
        <v>0</v>
      </c>
      <c r="H75" s="4">
        <f>+[1]TabDin!H76</f>
        <v>0</v>
      </c>
      <c r="I75" s="4">
        <f>+[1]TabDin!I76</f>
        <v>0</v>
      </c>
      <c r="J75" s="4">
        <f>+[1]TabDin!J76</f>
        <v>0</v>
      </c>
      <c r="K75" s="4">
        <f>+[1]TabDin!K76</f>
        <v>0</v>
      </c>
      <c r="L75" s="4">
        <f t="shared" si="2"/>
        <v>427892.32358643808</v>
      </c>
      <c r="N75" s="2" t="s">
        <v>15</v>
      </c>
      <c r="O75" s="5">
        <f>+B75/[1]Formato_Análises!$P$31</f>
        <v>0</v>
      </c>
      <c r="P75" s="5">
        <f>+C75/[1]Formato_Análises!$P$31</f>
        <v>1.0669643498507465E-4</v>
      </c>
      <c r="Q75" s="5">
        <f>+D75/[1]Formato_Análises!$P$31</f>
        <v>2.7837353458930392E-4</v>
      </c>
      <c r="R75" s="5">
        <f>+E75/[1]Formato_Análises!$P$31</f>
        <v>0</v>
      </c>
      <c r="S75" s="5">
        <f>+F75/[1]Formato_Análises!$P$31</f>
        <v>8.8090053379924981E-4</v>
      </c>
      <c r="T75" s="5">
        <f>+G75/[1]Formato_Análises!$P$31</f>
        <v>0</v>
      </c>
      <c r="U75" s="5">
        <f>+H75/[1]Formato_Análises!$P$31</f>
        <v>0</v>
      </c>
      <c r="V75" s="5">
        <f>+I75/[1]Formato_Análises!$P$31</f>
        <v>0</v>
      </c>
      <c r="W75" s="5">
        <f>+J75/[1]Formato_Análises!$P$31</f>
        <v>0</v>
      </c>
      <c r="X75" s="5">
        <f>+K75/[1]Formato_Análises!$P$31</f>
        <v>0</v>
      </c>
    </row>
    <row r="76" spans="1:24" x14ac:dyDescent="0.25">
      <c r="A76" s="2" t="s">
        <v>16</v>
      </c>
      <c r="B76" s="4">
        <f>+[1]TabDin!B77</f>
        <v>0</v>
      </c>
      <c r="C76" s="4">
        <f>+[1]TabDin!C77</f>
        <v>0</v>
      </c>
      <c r="D76" s="4">
        <f>+[1]TabDin!D77</f>
        <v>0</v>
      </c>
      <c r="E76" s="4">
        <f>+[1]TabDin!E77</f>
        <v>0</v>
      </c>
      <c r="F76" s="4">
        <f>+[1]TabDin!F77</f>
        <v>0</v>
      </c>
      <c r="G76" s="4">
        <f>+[1]TabDin!G77</f>
        <v>0</v>
      </c>
      <c r="H76" s="4">
        <f>+[1]TabDin!H77</f>
        <v>0</v>
      </c>
      <c r="I76" s="4">
        <f>+[1]TabDin!I77</f>
        <v>0</v>
      </c>
      <c r="J76" s="4">
        <f>+[1]TabDin!J77</f>
        <v>0</v>
      </c>
      <c r="K76" s="4">
        <f>+[1]TabDin!K77</f>
        <v>0</v>
      </c>
      <c r="L76" s="4">
        <f t="shared" si="2"/>
        <v>0</v>
      </c>
      <c r="N76" s="2" t="s">
        <v>16</v>
      </c>
      <c r="O76" s="5">
        <f>+B76/[1]Formato_Análises!$P$31</f>
        <v>0</v>
      </c>
      <c r="P76" s="5">
        <f>+C76/[1]Formato_Análises!$P$31</f>
        <v>0</v>
      </c>
      <c r="Q76" s="5">
        <f>+D76/[1]Formato_Análises!$P$31</f>
        <v>0</v>
      </c>
      <c r="R76" s="5">
        <f>+E76/[1]Formato_Análises!$P$31</f>
        <v>0</v>
      </c>
      <c r="S76" s="5">
        <f>+F76/[1]Formato_Análises!$P$31</f>
        <v>0</v>
      </c>
      <c r="T76" s="5">
        <f>+G76/[1]Formato_Análises!$P$31</f>
        <v>0</v>
      </c>
      <c r="U76" s="5">
        <f>+H76/[1]Formato_Análises!$P$31</f>
        <v>0</v>
      </c>
      <c r="V76" s="5">
        <f>+I76/[1]Formato_Análises!$P$31</f>
        <v>0</v>
      </c>
      <c r="W76" s="5">
        <f>+J76/[1]Formato_Análises!$P$31</f>
        <v>0</v>
      </c>
      <c r="X76" s="5">
        <f>+K76/[1]Formato_Análises!$P$31</f>
        <v>0</v>
      </c>
    </row>
    <row r="77" spans="1:24" x14ac:dyDescent="0.25">
      <c r="A77" s="2" t="s">
        <v>17</v>
      </c>
      <c r="B77" s="4">
        <f>+[1]TabDin!B78</f>
        <v>0</v>
      </c>
      <c r="C77" s="4">
        <f>+[1]TabDin!C78</f>
        <v>268047.71797288558</v>
      </c>
      <c r="D77" s="4">
        <f>+[1]TabDin!D78</f>
        <v>406631.13786259893</v>
      </c>
      <c r="E77" s="4">
        <f>+[1]TabDin!E78</f>
        <v>0</v>
      </c>
      <c r="F77" s="4">
        <f>+[1]TabDin!F78</f>
        <v>235271.57322472567</v>
      </c>
      <c r="G77" s="4">
        <f>+[1]TabDin!G78</f>
        <v>0</v>
      </c>
      <c r="H77" s="4">
        <f>+[1]TabDin!H78</f>
        <v>0</v>
      </c>
      <c r="I77" s="4">
        <f>+[1]TabDin!I78</f>
        <v>233767.23835908785</v>
      </c>
      <c r="J77" s="4">
        <f>+[1]TabDin!J78</f>
        <v>2166448.797582176</v>
      </c>
      <c r="K77" s="4">
        <f>+[1]TabDin!K78</f>
        <v>0</v>
      </c>
      <c r="L77" s="4">
        <f t="shared" si="2"/>
        <v>3310166.4650014741</v>
      </c>
      <c r="N77" s="2" t="s">
        <v>17</v>
      </c>
      <c r="O77" s="5">
        <f>+B77/[1]Formato_Análises!$P$31</f>
        <v>0</v>
      </c>
      <c r="P77" s="5">
        <f>+C77/[1]Formato_Análises!$P$31</f>
        <v>7.930511620448281E-4</v>
      </c>
      <c r="Q77" s="5">
        <f>+D77/[1]Formato_Análises!$P$31</f>
        <v>1.2030667481308878E-3</v>
      </c>
      <c r="R77" s="5">
        <f>+E77/[1]Formato_Análises!$P$31</f>
        <v>0</v>
      </c>
      <c r="S77" s="5">
        <f>+F77/[1]Formato_Análises!$P$31</f>
        <v>6.9607902635029082E-4</v>
      </c>
      <c r="T77" s="5">
        <f>+G77/[1]Formato_Análises!$P$31</f>
        <v>0</v>
      </c>
      <c r="U77" s="5">
        <f>+H77/[1]Formato_Análises!$P$31</f>
        <v>0</v>
      </c>
      <c r="V77" s="5">
        <f>+I77/[1]Formato_Análises!$P$31</f>
        <v>6.9162827212518188E-4</v>
      </c>
      <c r="W77" s="5">
        <f>+J77/[1]Formato_Análises!$P$31</f>
        <v>6.4096973084731149E-3</v>
      </c>
      <c r="X77" s="5">
        <f>+K77/[1]Formato_Análises!$P$31</f>
        <v>0</v>
      </c>
    </row>
    <row r="78" spans="1:24" x14ac:dyDescent="0.25">
      <c r="A78" s="2" t="s">
        <v>18</v>
      </c>
      <c r="B78" s="4">
        <f>+[1]TabDin!B79</f>
        <v>0</v>
      </c>
      <c r="C78" s="4">
        <f>+[1]TabDin!C79</f>
        <v>0</v>
      </c>
      <c r="D78" s="4">
        <f>+[1]TabDin!D79</f>
        <v>0</v>
      </c>
      <c r="E78" s="4">
        <f>+[1]TabDin!E79</f>
        <v>0</v>
      </c>
      <c r="F78" s="4">
        <f>+[1]TabDin!F79</f>
        <v>136769.47540388189</v>
      </c>
      <c r="G78" s="4">
        <f>+[1]TabDin!G79</f>
        <v>0</v>
      </c>
      <c r="H78" s="4">
        <f>+[1]TabDin!H79</f>
        <v>0</v>
      </c>
      <c r="I78" s="4">
        <f>+[1]TabDin!I79</f>
        <v>95255.7506102552</v>
      </c>
      <c r="J78" s="4">
        <f>+[1]TabDin!J79</f>
        <v>0</v>
      </c>
      <c r="K78" s="4">
        <f>+[1]TabDin!K79</f>
        <v>0</v>
      </c>
      <c r="L78" s="4">
        <f t="shared" si="2"/>
        <v>232025.22601413709</v>
      </c>
      <c r="N78" s="2" t="s">
        <v>18</v>
      </c>
      <c r="O78" s="5">
        <f>+B78/[1]Formato_Análises!$P$31</f>
        <v>0</v>
      </c>
      <c r="P78" s="5">
        <f>+C78/[1]Formato_Análises!$P$31</f>
        <v>0</v>
      </c>
      <c r="Q78" s="5">
        <f>+D78/[1]Formato_Análises!$P$31</f>
        <v>0</v>
      </c>
      <c r="R78" s="5">
        <f>+E78/[1]Formato_Análises!$P$31</f>
        <v>0</v>
      </c>
      <c r="S78" s="5">
        <f>+F78/[1]Formato_Análises!$P$31</f>
        <v>4.0464881485124932E-4</v>
      </c>
      <c r="T78" s="5">
        <f>+G78/[1]Formato_Análises!$P$31</f>
        <v>0</v>
      </c>
      <c r="U78" s="5">
        <f>+H78/[1]Formato_Análises!$P$31</f>
        <v>0</v>
      </c>
      <c r="V78" s="5">
        <f>+I78/[1]Formato_Análises!$P$31</f>
        <v>2.8182550586219413E-4</v>
      </c>
      <c r="W78" s="5">
        <f>+J78/[1]Formato_Análises!$P$31</f>
        <v>0</v>
      </c>
      <c r="X78" s="5">
        <f>+K78/[1]Formato_Análises!$P$31</f>
        <v>0</v>
      </c>
    </row>
    <row r="79" spans="1:24" x14ac:dyDescent="0.25">
      <c r="A79" s="2" t="s">
        <v>19</v>
      </c>
      <c r="B79" s="4">
        <f>+[1]TabDin!B80</f>
        <v>0</v>
      </c>
      <c r="C79" s="4">
        <f>+[1]TabDin!C80</f>
        <v>0</v>
      </c>
      <c r="D79" s="4">
        <f>+[1]TabDin!D80</f>
        <v>0</v>
      </c>
      <c r="E79" s="4">
        <f>+[1]TabDin!E80</f>
        <v>0</v>
      </c>
      <c r="F79" s="4">
        <f>+[1]TabDin!F80</f>
        <v>0</v>
      </c>
      <c r="G79" s="4">
        <f>+[1]TabDin!G80</f>
        <v>0</v>
      </c>
      <c r="H79" s="4">
        <f>+[1]TabDin!H80</f>
        <v>0</v>
      </c>
      <c r="I79" s="4">
        <f>+[1]TabDin!I80</f>
        <v>0</v>
      </c>
      <c r="J79" s="4">
        <f>+[1]TabDin!J80</f>
        <v>0</v>
      </c>
      <c r="K79" s="4">
        <f>+[1]TabDin!K80</f>
        <v>0</v>
      </c>
      <c r="L79" s="4">
        <f t="shared" si="2"/>
        <v>0</v>
      </c>
      <c r="N79" s="2" t="s">
        <v>19</v>
      </c>
      <c r="O79" s="5">
        <f>+B79/[1]Formato_Análises!$P$31</f>
        <v>0</v>
      </c>
      <c r="P79" s="5">
        <f>+C79/[1]Formato_Análises!$P$31</f>
        <v>0</v>
      </c>
      <c r="Q79" s="5">
        <f>+D79/[1]Formato_Análises!$P$31</f>
        <v>0</v>
      </c>
      <c r="R79" s="5">
        <f>+E79/[1]Formato_Análises!$P$31</f>
        <v>0</v>
      </c>
      <c r="S79" s="5">
        <f>+F79/[1]Formato_Análises!$P$31</f>
        <v>0</v>
      </c>
      <c r="T79" s="5">
        <f>+G79/[1]Formato_Análises!$P$31</f>
        <v>0</v>
      </c>
      <c r="U79" s="5">
        <f>+H79/[1]Formato_Análises!$P$31</f>
        <v>0</v>
      </c>
      <c r="V79" s="5">
        <f>+I79/[1]Formato_Análises!$P$31</f>
        <v>0</v>
      </c>
      <c r="W79" s="5">
        <f>+J79/[1]Formato_Análises!$P$31</f>
        <v>0</v>
      </c>
      <c r="X79" s="5">
        <f>+K79/[1]Formato_Análises!$P$31</f>
        <v>0</v>
      </c>
    </row>
    <row r="80" spans="1:24" x14ac:dyDescent="0.25">
      <c r="A80" s="2" t="s">
        <v>20</v>
      </c>
      <c r="B80" s="4">
        <f>+[1]TabDin!B81</f>
        <v>0</v>
      </c>
      <c r="C80" s="4">
        <f>+[1]TabDin!C81</f>
        <v>153133.18208901805</v>
      </c>
      <c r="D80" s="4">
        <f>+[1]TabDin!D81</f>
        <v>0</v>
      </c>
      <c r="E80" s="4">
        <f>+[1]TabDin!E81</f>
        <v>0</v>
      </c>
      <c r="F80" s="4">
        <f>+[1]TabDin!F81</f>
        <v>76213.040091596267</v>
      </c>
      <c r="G80" s="4">
        <f>+[1]TabDin!G81</f>
        <v>0</v>
      </c>
      <c r="H80" s="4">
        <f>+[1]TabDin!H81</f>
        <v>0</v>
      </c>
      <c r="I80" s="4">
        <f>+[1]TabDin!I81</f>
        <v>0</v>
      </c>
      <c r="J80" s="4">
        <f>+[1]TabDin!J81</f>
        <v>159926.00379607565</v>
      </c>
      <c r="K80" s="4">
        <f>+[1]TabDin!K81</f>
        <v>0</v>
      </c>
      <c r="L80" s="4">
        <f t="shared" si="2"/>
        <v>389272.22597668995</v>
      </c>
      <c r="N80" s="2" t="s">
        <v>20</v>
      </c>
      <c r="O80" s="5">
        <f>+B80/[1]Formato_Análises!$P$31</f>
        <v>0</v>
      </c>
      <c r="P80" s="5">
        <f>+C80/[1]Formato_Análises!$P$31</f>
        <v>4.5306279390001204E-4</v>
      </c>
      <c r="Q80" s="5">
        <f>+D80/[1]Formato_Análises!$P$31</f>
        <v>0</v>
      </c>
      <c r="R80" s="5">
        <f>+E80/[1]Formato_Análises!$P$31</f>
        <v>0</v>
      </c>
      <c r="S80" s="5">
        <f>+F80/[1]Formato_Análises!$P$31</f>
        <v>2.2548537426356078E-4</v>
      </c>
      <c r="T80" s="5">
        <f>+G80/[1]Formato_Análises!$P$31</f>
        <v>0</v>
      </c>
      <c r="U80" s="5">
        <f>+H80/[1]Formato_Análises!$P$31</f>
        <v>0</v>
      </c>
      <c r="V80" s="5">
        <f>+I80/[1]Formato_Análises!$P$31</f>
        <v>0</v>
      </c>
      <c r="W80" s="5">
        <f>+J80/[1]Formato_Análises!$P$31</f>
        <v>4.7316016756573481E-4</v>
      </c>
      <c r="X80" s="5">
        <f>+K80/[1]Formato_Análises!$P$31</f>
        <v>0</v>
      </c>
    </row>
    <row r="81" spans="1:24" x14ac:dyDescent="0.25">
      <c r="A81" s="2" t="s">
        <v>21</v>
      </c>
      <c r="B81" s="4">
        <f>+[1]TabDin!B82</f>
        <v>0</v>
      </c>
      <c r="C81" s="4">
        <f>+[1]TabDin!C82</f>
        <v>173165.02064230063</v>
      </c>
      <c r="D81" s="4">
        <f>+[1]TabDin!D82</f>
        <v>81463.353205703883</v>
      </c>
      <c r="E81" s="4">
        <f>+[1]TabDin!E82</f>
        <v>0</v>
      </c>
      <c r="F81" s="4">
        <f>+[1]TabDin!F82</f>
        <v>0</v>
      </c>
      <c r="G81" s="4">
        <f>+[1]TabDin!G82</f>
        <v>0</v>
      </c>
      <c r="H81" s="4">
        <f>+[1]TabDin!H82</f>
        <v>0</v>
      </c>
      <c r="I81" s="4">
        <f>+[1]TabDin!I82</f>
        <v>0</v>
      </c>
      <c r="J81" s="4">
        <f>+[1]TabDin!J82</f>
        <v>3046729.4098933251</v>
      </c>
      <c r="K81" s="4">
        <f>+[1]TabDin!K82</f>
        <v>0</v>
      </c>
      <c r="L81" s="4">
        <f t="shared" si="2"/>
        <v>3301357.7837413298</v>
      </c>
      <c r="N81" s="2" t="s">
        <v>21</v>
      </c>
      <c r="O81" s="5">
        <f>+B81/[1]Formato_Análises!$P$31</f>
        <v>0</v>
      </c>
      <c r="P81" s="5">
        <f>+C81/[1]Formato_Análises!$P$31</f>
        <v>5.1232937883017031E-4</v>
      </c>
      <c r="Q81" s="5">
        <f>+D81/[1]Formato_Análises!$P$31</f>
        <v>2.410190521763249E-4</v>
      </c>
      <c r="R81" s="5">
        <f>+E81/[1]Formato_Análises!$P$31</f>
        <v>0</v>
      </c>
      <c r="S81" s="5">
        <f>+F81/[1]Formato_Análises!$P$31</f>
        <v>0</v>
      </c>
      <c r="T81" s="5">
        <f>+G81/[1]Formato_Análises!$P$31</f>
        <v>0</v>
      </c>
      <c r="U81" s="5">
        <f>+H81/[1]Formato_Análises!$P$31</f>
        <v>0</v>
      </c>
      <c r="V81" s="5">
        <f>+I81/[1]Formato_Análises!$P$31</f>
        <v>0</v>
      </c>
      <c r="W81" s="5">
        <f>+J81/[1]Formato_Análises!$P$31</f>
        <v>9.014112551394551E-3</v>
      </c>
      <c r="X81" s="5">
        <f>+K81/[1]Formato_Análises!$P$31</f>
        <v>0</v>
      </c>
    </row>
    <row r="82" spans="1:24" x14ac:dyDescent="0.25">
      <c r="A82" s="2" t="s">
        <v>22</v>
      </c>
      <c r="B82" s="4">
        <f>+[1]TabDin!B83</f>
        <v>0</v>
      </c>
      <c r="C82" s="4">
        <f>+[1]TabDin!C83</f>
        <v>1494904.0161638923</v>
      </c>
      <c r="D82" s="4">
        <f>+[1]TabDin!D83</f>
        <v>977560.23846844665</v>
      </c>
      <c r="E82" s="4">
        <f>+[1]TabDin!E83</f>
        <v>0</v>
      </c>
      <c r="F82" s="4">
        <f>+[1]TabDin!F83</f>
        <v>138487.7004496966</v>
      </c>
      <c r="G82" s="4">
        <f>+[1]TabDin!G83</f>
        <v>138487.7004496966</v>
      </c>
      <c r="H82" s="4">
        <f>+[1]TabDin!H83</f>
        <v>0</v>
      </c>
      <c r="I82" s="4">
        <f>+[1]TabDin!I83</f>
        <v>1437199.2869939255</v>
      </c>
      <c r="J82" s="4">
        <f>+[1]TabDin!J83</f>
        <v>102188.20050470739</v>
      </c>
      <c r="K82" s="4">
        <f>+[1]TabDin!K83</f>
        <v>0</v>
      </c>
      <c r="L82" s="4">
        <f t="shared" si="2"/>
        <v>4288827.143030365</v>
      </c>
      <c r="N82" s="2" t="s">
        <v>22</v>
      </c>
      <c r="O82" s="5">
        <f>+B82/[1]Formato_Análises!$P$31</f>
        <v>0</v>
      </c>
      <c r="P82" s="5">
        <f>+C82/[1]Formato_Análises!$P$31</f>
        <v>4.4228519314765376E-3</v>
      </c>
      <c r="Q82" s="5">
        <f>+D82/[1]Formato_Análises!$P$31</f>
        <v>2.8922286261158989E-3</v>
      </c>
      <c r="R82" s="5">
        <f>+E82/[1]Formato_Análises!$P$31</f>
        <v>0</v>
      </c>
      <c r="S82" s="5">
        <f>+F82/[1]Formato_Análises!$P$31</f>
        <v>4.0973238869975234E-4</v>
      </c>
      <c r="T82" s="5">
        <f>+G82/[1]Formato_Análises!$P$31</f>
        <v>4.0973238869975234E-4</v>
      </c>
      <c r="U82" s="5">
        <f>+H82/[1]Formato_Análises!$P$31</f>
        <v>0</v>
      </c>
      <c r="V82" s="5">
        <f>+I82/[1]Formato_Análises!$P$31</f>
        <v>4.2521256038293336E-3</v>
      </c>
      <c r="W82" s="5">
        <f>+J82/[1]Formato_Análises!$P$31</f>
        <v>3.0233598618334721E-4</v>
      </c>
      <c r="X82" s="5">
        <f>+K82/[1]Formato_Análises!$P$31</f>
        <v>0</v>
      </c>
    </row>
    <row r="83" spans="1:24" x14ac:dyDescent="0.25">
      <c r="A83" s="2" t="s">
        <v>23</v>
      </c>
      <c r="B83" s="4">
        <f>+[1]TabDin!B84</f>
        <v>0</v>
      </c>
      <c r="C83" s="4">
        <f>+[1]TabDin!C84</f>
        <v>585424.65708992933</v>
      </c>
      <c r="D83" s="4">
        <f>+[1]TabDin!D84</f>
        <v>0</v>
      </c>
      <c r="E83" s="4">
        <f>+[1]TabDin!E84</f>
        <v>0</v>
      </c>
      <c r="F83" s="4">
        <f>+[1]TabDin!F84</f>
        <v>0</v>
      </c>
      <c r="G83" s="4">
        <f>+[1]TabDin!G84</f>
        <v>0</v>
      </c>
      <c r="H83" s="4">
        <f>+[1]TabDin!H84</f>
        <v>0</v>
      </c>
      <c r="I83" s="4">
        <f>+[1]TabDin!I84</f>
        <v>0</v>
      </c>
      <c r="J83" s="4">
        <f>+[1]TabDin!J84</f>
        <v>0</v>
      </c>
      <c r="K83" s="4">
        <f>+[1]TabDin!K84</f>
        <v>0</v>
      </c>
      <c r="L83" s="4">
        <f t="shared" si="2"/>
        <v>585424.65708992933</v>
      </c>
      <c r="N83" s="2" t="s">
        <v>23</v>
      </c>
      <c r="O83" s="5">
        <f>+B83/[1]Formato_Análises!$P$31</f>
        <v>0</v>
      </c>
      <c r="P83" s="5">
        <f>+C83/[1]Formato_Análises!$P$31</f>
        <v>1.7320487117216455E-3</v>
      </c>
      <c r="Q83" s="5">
        <f>+D83/[1]Formato_Análises!$P$31</f>
        <v>0</v>
      </c>
      <c r="R83" s="5">
        <f>+E83/[1]Formato_Análises!$P$31</f>
        <v>0</v>
      </c>
      <c r="S83" s="5">
        <f>+F83/[1]Formato_Análises!$P$31</f>
        <v>0</v>
      </c>
      <c r="T83" s="5">
        <f>+G83/[1]Formato_Análises!$P$31</f>
        <v>0</v>
      </c>
      <c r="U83" s="5">
        <f>+H83/[1]Formato_Análises!$P$31</f>
        <v>0</v>
      </c>
      <c r="V83" s="5">
        <f>+I83/[1]Formato_Análises!$P$31</f>
        <v>0</v>
      </c>
      <c r="W83" s="5">
        <f>+J83/[1]Formato_Análises!$P$31</f>
        <v>0</v>
      </c>
      <c r="X83" s="5">
        <f>+K83/[1]Formato_Análises!$P$31</f>
        <v>0</v>
      </c>
    </row>
    <row r="84" spans="1:24" x14ac:dyDescent="0.25">
      <c r="A84" s="2" t="s">
        <v>24</v>
      </c>
      <c r="B84" s="4">
        <f>+[1]TabDin!B85</f>
        <v>0</v>
      </c>
      <c r="C84" s="4">
        <f>+[1]TabDin!C85</f>
        <v>907757.20749452373</v>
      </c>
      <c r="D84" s="4">
        <f>+[1]TabDin!D85</f>
        <v>8718.2080600744303</v>
      </c>
      <c r="E84" s="4">
        <f>+[1]TabDin!E85</f>
        <v>0</v>
      </c>
      <c r="F84" s="4">
        <f>+[1]TabDin!F85</f>
        <v>0</v>
      </c>
      <c r="G84" s="4">
        <f>+[1]TabDin!G85</f>
        <v>0</v>
      </c>
      <c r="H84" s="4">
        <f>+[1]TabDin!H85</f>
        <v>0</v>
      </c>
      <c r="I84" s="4">
        <f>+[1]TabDin!I85</f>
        <v>243199.73339274051</v>
      </c>
      <c r="J84" s="4">
        <f>+[1]TabDin!J85</f>
        <v>102228.93218131023</v>
      </c>
      <c r="K84" s="4">
        <f>+[1]TabDin!K85</f>
        <v>0</v>
      </c>
      <c r="L84" s="4">
        <f t="shared" si="2"/>
        <v>1261904.0811286489</v>
      </c>
      <c r="N84" s="2" t="s">
        <v>24</v>
      </c>
      <c r="O84" s="5">
        <f>+B84/[1]Formato_Análises!$P$31</f>
        <v>0</v>
      </c>
      <c r="P84" s="5">
        <f>+C84/[1]Formato_Análises!$P$31</f>
        <v>2.6857080287880741E-3</v>
      </c>
      <c r="Q84" s="5">
        <f>+D84/[1]Formato_Análises!$P$31</f>
        <v>2.5793858963910293E-5</v>
      </c>
      <c r="R84" s="5">
        <f>+E84/[1]Formato_Análises!$P$31</f>
        <v>0</v>
      </c>
      <c r="S84" s="5">
        <f>+F84/[1]Formato_Análises!$P$31</f>
        <v>0</v>
      </c>
      <c r="T84" s="5">
        <f>+G84/[1]Formato_Análises!$P$31</f>
        <v>0</v>
      </c>
      <c r="U84" s="5">
        <f>+H84/[1]Formato_Análises!$P$31</f>
        <v>0</v>
      </c>
      <c r="V84" s="5">
        <f>+I84/[1]Formato_Análises!$P$31</f>
        <v>7.1953543434238464E-4</v>
      </c>
      <c r="W84" s="5">
        <f>+J84/[1]Formato_Análises!$P$31</f>
        <v>3.024564957094353E-4</v>
      </c>
      <c r="X84" s="5">
        <f>+K84/[1]Formato_Análises!$P$31</f>
        <v>0</v>
      </c>
    </row>
    <row r="85" spans="1:24" x14ac:dyDescent="0.25">
      <c r="A85" s="2" t="s">
        <v>25</v>
      </c>
      <c r="B85" s="4">
        <f>+[1]TabDin!B86</f>
        <v>342146.08346395631</v>
      </c>
      <c r="C85" s="4">
        <f>+[1]TabDin!C86</f>
        <v>8061613.4332364565</v>
      </c>
      <c r="D85" s="4">
        <f>+[1]TabDin!D86</f>
        <v>1266052.9282440622</v>
      </c>
      <c r="E85" s="4">
        <f>+[1]TabDin!E86</f>
        <v>0</v>
      </c>
      <c r="F85" s="4">
        <f>+[1]TabDin!F86</f>
        <v>479004.51684953878</v>
      </c>
      <c r="G85" s="4">
        <f>+[1]TabDin!G86</f>
        <v>107901.35580638853</v>
      </c>
      <c r="H85" s="4">
        <f>+[1]TabDin!H86</f>
        <v>0</v>
      </c>
      <c r="I85" s="4">
        <f>+[1]TabDin!I86</f>
        <v>767102.04419142427</v>
      </c>
      <c r="J85" s="4">
        <f>+[1]TabDin!J86</f>
        <v>850230.98082410125</v>
      </c>
      <c r="K85" s="4">
        <f>+[1]TabDin!K86</f>
        <v>0</v>
      </c>
      <c r="L85" s="4">
        <f t="shared" si="2"/>
        <v>11874051.342615927</v>
      </c>
      <c r="N85" s="2" t="s">
        <v>25</v>
      </c>
      <c r="O85" s="5">
        <f>+B85/[1]Formato_Análises!$P$31</f>
        <v>1.0122800191405645E-3</v>
      </c>
      <c r="P85" s="5">
        <f>+C85/[1]Formato_Análises!$P$31</f>
        <v>2.3851245403369113E-2</v>
      </c>
      <c r="Q85" s="5">
        <f>+D85/[1]Formato_Análises!$P$31</f>
        <v>3.7457686771120925E-3</v>
      </c>
      <c r="R85" s="5">
        <f>+E85/[1]Formato_Análises!$P$31</f>
        <v>0</v>
      </c>
      <c r="S85" s="5">
        <f>+F85/[1]Formato_Análises!$P$31</f>
        <v>1.4171920267967903E-3</v>
      </c>
      <c r="T85" s="5">
        <f>+G85/[1]Formato_Análises!$P$31</f>
        <v>3.1923903794295631E-4</v>
      </c>
      <c r="U85" s="5">
        <f>+H85/[1]Formato_Análises!$P$31</f>
        <v>0</v>
      </c>
      <c r="V85" s="5">
        <f>+I85/[1]Formato_Análises!$P$31</f>
        <v>2.2695629425746873E-3</v>
      </c>
      <c r="W85" s="5">
        <f>+J85/[1]Formato_Análises!$P$31</f>
        <v>2.5155098220879983E-3</v>
      </c>
      <c r="X85" s="5">
        <f>+K85/[1]Formato_Análises!$P$31</f>
        <v>0</v>
      </c>
    </row>
    <row r="86" spans="1:24" x14ac:dyDescent="0.25">
      <c r="A86" s="2" t="s">
        <v>26</v>
      </c>
      <c r="B86" s="4">
        <f>+[1]TabDin!B87</f>
        <v>0</v>
      </c>
      <c r="C86" s="4">
        <f>+[1]TabDin!C87</f>
        <v>0</v>
      </c>
      <c r="D86" s="4">
        <f>+[1]TabDin!D87</f>
        <v>0</v>
      </c>
      <c r="E86" s="4">
        <f>+[1]TabDin!E87</f>
        <v>0</v>
      </c>
      <c r="F86" s="4">
        <f>+[1]TabDin!F87</f>
        <v>211804.7183348301</v>
      </c>
      <c r="G86" s="4">
        <f>+[1]TabDin!G87</f>
        <v>0</v>
      </c>
      <c r="H86" s="4">
        <f>+[1]TabDin!H87</f>
        <v>0</v>
      </c>
      <c r="I86" s="4">
        <f>+[1]TabDin!I87</f>
        <v>0</v>
      </c>
      <c r="J86" s="4">
        <f>+[1]TabDin!J87</f>
        <v>0</v>
      </c>
      <c r="K86" s="4">
        <f>+[1]TabDin!K87</f>
        <v>0</v>
      </c>
      <c r="L86" s="4">
        <f t="shared" si="2"/>
        <v>211804.7183348301</v>
      </c>
      <c r="N86" s="2" t="s">
        <v>26</v>
      </c>
      <c r="O86" s="5">
        <f>+B86/[1]Formato_Análises!$P$31</f>
        <v>0</v>
      </c>
      <c r="P86" s="5">
        <f>+C86/[1]Formato_Análises!$P$31</f>
        <v>0</v>
      </c>
      <c r="Q86" s="5">
        <f>+D86/[1]Formato_Análises!$P$31</f>
        <v>0</v>
      </c>
      <c r="R86" s="5">
        <f>+E86/[1]Formato_Análises!$P$31</f>
        <v>0</v>
      </c>
      <c r="S86" s="5">
        <f>+F86/[1]Formato_Análises!$P$31</f>
        <v>6.2664953565844475E-4</v>
      </c>
      <c r="T86" s="5">
        <f>+G86/[1]Formato_Análises!$P$31</f>
        <v>0</v>
      </c>
      <c r="U86" s="5">
        <f>+H86/[1]Formato_Análises!$P$31</f>
        <v>0</v>
      </c>
      <c r="V86" s="5">
        <f>+I86/[1]Formato_Análises!$P$31</f>
        <v>0</v>
      </c>
      <c r="W86" s="5">
        <f>+J86/[1]Formato_Análises!$P$31</f>
        <v>0</v>
      </c>
      <c r="X86" s="5">
        <f>+K86/[1]Formato_Análises!$P$31</f>
        <v>0</v>
      </c>
    </row>
    <row r="87" spans="1:24" x14ac:dyDescent="0.25">
      <c r="A87" s="2" t="s">
        <v>27</v>
      </c>
      <c r="B87" s="4">
        <f>+[1]TabDin!B88</f>
        <v>0</v>
      </c>
      <c r="C87" s="4">
        <f>+[1]TabDin!C88</f>
        <v>0</v>
      </c>
      <c r="D87" s="4">
        <f>+[1]TabDin!D88</f>
        <v>244390.05961711163</v>
      </c>
      <c r="E87" s="4">
        <f>+[1]TabDin!E88</f>
        <v>0</v>
      </c>
      <c r="F87" s="4">
        <f>+[1]TabDin!F88</f>
        <v>0</v>
      </c>
      <c r="G87" s="4">
        <f>+[1]TabDin!G88</f>
        <v>0</v>
      </c>
      <c r="H87" s="4">
        <f>+[1]TabDin!H88</f>
        <v>0</v>
      </c>
      <c r="I87" s="4">
        <f>+[1]TabDin!I88</f>
        <v>0</v>
      </c>
      <c r="J87" s="4">
        <f>+[1]TabDin!J88</f>
        <v>0</v>
      </c>
      <c r="K87" s="4">
        <f>+[1]TabDin!K88</f>
        <v>0</v>
      </c>
      <c r="L87" s="4">
        <f t="shared" si="2"/>
        <v>244390.05961711163</v>
      </c>
      <c r="N87" s="2" t="s">
        <v>27</v>
      </c>
      <c r="O87" s="5">
        <f>+B87/[1]Formato_Análises!$P$31</f>
        <v>0</v>
      </c>
      <c r="P87" s="5">
        <f>+C87/[1]Formato_Análises!$P$31</f>
        <v>0</v>
      </c>
      <c r="Q87" s="5">
        <f>+D87/[1]Formato_Análises!$P$31</f>
        <v>7.2305715652897472E-4</v>
      </c>
      <c r="R87" s="5">
        <f>+E87/[1]Formato_Análises!$P$31</f>
        <v>0</v>
      </c>
      <c r="S87" s="5">
        <f>+F87/[1]Formato_Análises!$P$31</f>
        <v>0</v>
      </c>
      <c r="T87" s="5">
        <f>+G87/[1]Formato_Análises!$P$31</f>
        <v>0</v>
      </c>
      <c r="U87" s="5">
        <f>+H87/[1]Formato_Análises!$P$31</f>
        <v>0</v>
      </c>
      <c r="V87" s="5">
        <f>+I87/[1]Formato_Análises!$P$31</f>
        <v>0</v>
      </c>
      <c r="W87" s="5">
        <f>+J87/[1]Formato_Análises!$P$31</f>
        <v>0</v>
      </c>
      <c r="X87" s="5">
        <f>+K87/[1]Formato_Análises!$P$31</f>
        <v>0</v>
      </c>
    </row>
    <row r="88" spans="1:24" x14ac:dyDescent="0.25">
      <c r="A88" s="2" t="s">
        <v>28</v>
      </c>
      <c r="B88" s="4">
        <f>+[1]TabDin!B89</f>
        <v>3450490.5449444754</v>
      </c>
      <c r="C88" s="4">
        <f>+[1]TabDin!C89</f>
        <v>1522871.9494157918</v>
      </c>
      <c r="D88" s="4">
        <f>+[1]TabDin!D89</f>
        <v>772251.14723550912</v>
      </c>
      <c r="E88" s="4">
        <f>+[1]TabDin!E89</f>
        <v>0</v>
      </c>
      <c r="F88" s="4">
        <f>+[1]TabDin!F89</f>
        <v>1015482.3417752576</v>
      </c>
      <c r="G88" s="4">
        <f>+[1]TabDin!G89</f>
        <v>194305.57543271285</v>
      </c>
      <c r="H88" s="4">
        <f>+[1]TabDin!H89</f>
        <v>0</v>
      </c>
      <c r="I88" s="4">
        <f>+[1]TabDin!I89</f>
        <v>2115268.3543217597</v>
      </c>
      <c r="J88" s="4">
        <f>+[1]TabDin!J89</f>
        <v>340925.45287219266</v>
      </c>
      <c r="K88" s="4">
        <f>+[1]TabDin!K89</f>
        <v>0</v>
      </c>
      <c r="L88" s="4">
        <f t="shared" si="2"/>
        <v>9411595.3659977</v>
      </c>
      <c r="N88" s="2" t="s">
        <v>28</v>
      </c>
      <c r="O88" s="5">
        <f>+B88/[1]Formato_Análises!$P$31</f>
        <v>1.0208688053705837E-2</v>
      </c>
      <c r="P88" s="5">
        <f>+C88/[1]Formato_Análises!$P$31</f>
        <v>4.5055983996544714E-3</v>
      </c>
      <c r="Q88" s="5">
        <f>+D88/[1]Formato_Análises!$P$31</f>
        <v>2.2847971784170275E-3</v>
      </c>
      <c r="R88" s="5">
        <f>+E88/[1]Formato_Análises!$P$31</f>
        <v>0</v>
      </c>
      <c r="S88" s="5">
        <f>+F88/[1]Formato_Análises!$P$31</f>
        <v>3.0044256943173625E-3</v>
      </c>
      <c r="T88" s="5">
        <f>+G88/[1]Formato_Análises!$P$31</f>
        <v>5.7487623306044843E-4</v>
      </c>
      <c r="U88" s="5">
        <f>+H88/[1]Formato_Análises!$P$31</f>
        <v>0</v>
      </c>
      <c r="V88" s="5">
        <f>+I88/[1]Formato_Análises!$P$31</f>
        <v>6.2582738592880391E-3</v>
      </c>
      <c r="W88" s="5">
        <f>+J88/[1]Formato_Análises!$P$31</f>
        <v>1.008668637866565E-3</v>
      </c>
      <c r="X88" s="5">
        <f>+K88/[1]Formato_Análises!$P$31</f>
        <v>0</v>
      </c>
    </row>
    <row r="89" spans="1:24" x14ac:dyDescent="0.25">
      <c r="A89" s="2" t="s">
        <v>29</v>
      </c>
      <c r="B89" s="4">
        <f>+[1]TabDin!B90</f>
        <v>0</v>
      </c>
      <c r="C89" s="4">
        <f>+[1]TabDin!C90</f>
        <v>15720309.447370913</v>
      </c>
      <c r="D89" s="4">
        <f>+[1]TabDin!D90</f>
        <v>3134155.7013343093</v>
      </c>
      <c r="E89" s="4">
        <f>+[1]TabDin!E90</f>
        <v>0</v>
      </c>
      <c r="F89" s="4">
        <f>+[1]TabDin!F90</f>
        <v>524378.87141493696</v>
      </c>
      <c r="G89" s="4">
        <f>+[1]TabDin!G90</f>
        <v>325853.41282281553</v>
      </c>
      <c r="H89" s="4">
        <f>+[1]TabDin!H90</f>
        <v>0</v>
      </c>
      <c r="I89" s="4">
        <f>+[1]TabDin!I90</f>
        <v>1862429.8443923793</v>
      </c>
      <c r="J89" s="4">
        <f>+[1]TabDin!J90</f>
        <v>1091824.9411837924</v>
      </c>
      <c r="K89" s="4">
        <f>+[1]TabDin!K90</f>
        <v>0</v>
      </c>
      <c r="L89" s="4">
        <f t="shared" si="2"/>
        <v>22658952.218519144</v>
      </c>
      <c r="N89" s="2" t="s">
        <v>29</v>
      </c>
      <c r="O89" s="5">
        <f>+B89/[1]Formato_Análises!$P$31</f>
        <v>0</v>
      </c>
      <c r="P89" s="5">
        <f>+C89/[1]Formato_Análises!$P$31</f>
        <v>4.6510411538750331E-2</v>
      </c>
      <c r="Q89" s="5">
        <f>+D89/[1]Formato_Análises!$P$31</f>
        <v>9.2727736679482677E-3</v>
      </c>
      <c r="R89" s="5">
        <f>+E89/[1]Formato_Análises!$P$31</f>
        <v>0</v>
      </c>
      <c r="S89" s="5">
        <f>+F89/[1]Formato_Análises!$P$31</f>
        <v>1.5514374696875336E-3</v>
      </c>
      <c r="T89" s="5">
        <f>+G89/[1]Formato_Análises!$P$31</f>
        <v>9.6407620870529959E-4</v>
      </c>
      <c r="U89" s="5">
        <f>+H89/[1]Formato_Análises!$P$31</f>
        <v>0</v>
      </c>
      <c r="V89" s="5">
        <f>+I89/[1]Formato_Análises!$P$31</f>
        <v>5.5102209542845322E-3</v>
      </c>
      <c r="W89" s="5">
        <f>+J89/[1]Formato_Análises!$P$31</f>
        <v>3.2302943852815049E-3</v>
      </c>
      <c r="X89" s="5">
        <f>+K89/[1]Formato_Análises!$P$31</f>
        <v>0</v>
      </c>
    </row>
    <row r="90" spans="1:24" x14ac:dyDescent="0.25">
      <c r="A90" s="2" t="s">
        <v>30</v>
      </c>
      <c r="B90" s="4">
        <f>+[1]TabDin!B91</f>
        <v>0</v>
      </c>
      <c r="C90" s="4">
        <f>+[1]TabDin!C91</f>
        <v>0</v>
      </c>
      <c r="D90" s="4">
        <f>+[1]TabDin!D91</f>
        <v>1772470.1730080624</v>
      </c>
      <c r="E90" s="4">
        <f>+[1]TabDin!E91</f>
        <v>0</v>
      </c>
      <c r="F90" s="4">
        <f>+[1]TabDin!F91</f>
        <v>0</v>
      </c>
      <c r="G90" s="4">
        <f>+[1]TabDin!G91</f>
        <v>0</v>
      </c>
      <c r="H90" s="4">
        <f>+[1]TabDin!H91</f>
        <v>0</v>
      </c>
      <c r="I90" s="4">
        <f>+[1]TabDin!I91</f>
        <v>0</v>
      </c>
      <c r="J90" s="4">
        <f>+[1]TabDin!J91</f>
        <v>0</v>
      </c>
      <c r="K90" s="4">
        <f>+[1]TabDin!K91</f>
        <v>0</v>
      </c>
      <c r="L90" s="4">
        <f t="shared" si="2"/>
        <v>1772470.1730080624</v>
      </c>
      <c r="N90" s="2" t="s">
        <v>30</v>
      </c>
      <c r="O90" s="5">
        <f>+B90/[1]Formato_Análises!$P$31</f>
        <v>0</v>
      </c>
      <c r="P90" s="5">
        <f>+C90/[1]Formato_Análises!$P$31</f>
        <v>0</v>
      </c>
      <c r="Q90" s="5">
        <f>+D90/[1]Formato_Análises!$P$31</f>
        <v>5.2440645308386141E-3</v>
      </c>
      <c r="R90" s="5">
        <f>+E90/[1]Formato_Análises!$P$31</f>
        <v>0</v>
      </c>
      <c r="S90" s="5">
        <f>+F90/[1]Formato_Análises!$P$31</f>
        <v>0</v>
      </c>
      <c r="T90" s="5">
        <f>+G90/[1]Formato_Análises!$P$31</f>
        <v>0</v>
      </c>
      <c r="U90" s="5">
        <f>+H90/[1]Formato_Análises!$P$31</f>
        <v>0</v>
      </c>
      <c r="V90" s="5">
        <f>+I90/[1]Formato_Análises!$P$31</f>
        <v>0</v>
      </c>
      <c r="W90" s="5">
        <f>+J90/[1]Formato_Análises!$P$31</f>
        <v>0</v>
      </c>
      <c r="X90" s="5">
        <f>+K90/[1]Formato_Análises!$P$31</f>
        <v>0</v>
      </c>
    </row>
    <row r="91" spans="1:24" x14ac:dyDescent="0.25">
      <c r="A91" s="2" t="s">
        <v>31</v>
      </c>
      <c r="B91" s="4">
        <f>+[1]TabDin!B92</f>
        <v>34571209.645691164</v>
      </c>
      <c r="C91" s="4">
        <f>+[1]TabDin!C92</f>
        <v>67740733.545901626</v>
      </c>
      <c r="D91" s="4">
        <f>+[1]TabDin!D92</f>
        <v>21668172.628457937</v>
      </c>
      <c r="E91" s="4">
        <f>+[1]TabDin!E92</f>
        <v>0</v>
      </c>
      <c r="F91" s="4">
        <f>+[1]TabDin!F92</f>
        <v>6205004.6667960836</v>
      </c>
      <c r="G91" s="4">
        <f>+[1]TabDin!G92</f>
        <v>7420258.107004662</v>
      </c>
      <c r="H91" s="4">
        <f>+[1]TabDin!H92</f>
        <v>0</v>
      </c>
      <c r="I91" s="4">
        <f>+[1]TabDin!I92</f>
        <v>36669890.594959877</v>
      </c>
      <c r="J91" s="4">
        <f>+[1]TabDin!J92</f>
        <v>14868920.970053783</v>
      </c>
      <c r="K91" s="4">
        <f>+[1]TabDin!K92</f>
        <v>0</v>
      </c>
      <c r="L91" s="4">
        <f t="shared" si="2"/>
        <v>189144190.15886515</v>
      </c>
      <c r="N91" s="2" t="s">
        <v>31</v>
      </c>
      <c r="O91" s="5">
        <f>+B91/[1]Formato_Análises!$P$31</f>
        <v>0.10228304941429903</v>
      </c>
      <c r="P91" s="5">
        <f>+C91/[1]Formato_Análises!$P$31</f>
        <v>0.20041904427546964</v>
      </c>
      <c r="Q91" s="5">
        <f>+D91/[1]Formato_Análises!$P$31</f>
        <v>6.410787456927633E-2</v>
      </c>
      <c r="R91" s="5">
        <f>+E91/[1]Formato_Análises!$P$31</f>
        <v>0</v>
      </c>
      <c r="S91" s="5">
        <f>+F91/[1]Formato_Análises!$P$31</f>
        <v>1.8358246802884507E-2</v>
      </c>
      <c r="T91" s="5">
        <f>+G91/[1]Formato_Análises!$P$31</f>
        <v>2.1953719132307127E-2</v>
      </c>
      <c r="U91" s="5">
        <f>+H91/[1]Formato_Análises!$P$31</f>
        <v>0</v>
      </c>
      <c r="V91" s="5">
        <f>+I91/[1]Formato_Análises!$P$31</f>
        <v>0.10849224745622101</v>
      </c>
      <c r="W91" s="5">
        <f>+J91/[1]Formato_Análises!$P$31</f>
        <v>4.399147712515377E-2</v>
      </c>
      <c r="X91" s="5">
        <f>+K91/[1]Formato_Análises!$P$31</f>
        <v>0</v>
      </c>
    </row>
    <row r="92" spans="1:24" x14ac:dyDescent="0.25">
      <c r="A92" s="2" t="s">
        <v>32</v>
      </c>
      <c r="B92" s="4">
        <f>+[1]TabDin!B93</f>
        <v>1414008.8535541275</v>
      </c>
      <c r="C92" s="4">
        <f>+[1]TabDin!C93</f>
        <v>18180792.821476601</v>
      </c>
      <c r="D92" s="4">
        <f>+[1]TabDin!D93</f>
        <v>11526461.356525308</v>
      </c>
      <c r="E92" s="4">
        <f>+[1]TabDin!E93</f>
        <v>0</v>
      </c>
      <c r="F92" s="4">
        <f>+[1]TabDin!F93</f>
        <v>2563951.9015473933</v>
      </c>
      <c r="G92" s="4">
        <f>+[1]TabDin!G93</f>
        <v>2685834.3238843586</v>
      </c>
      <c r="H92" s="4">
        <f>+[1]TabDin!H93</f>
        <v>0</v>
      </c>
      <c r="I92" s="4">
        <f>+[1]TabDin!I93</f>
        <v>6901187.1107092071</v>
      </c>
      <c r="J92" s="4">
        <f>+[1]TabDin!J93</f>
        <v>4942388.3841557</v>
      </c>
      <c r="K92" s="4">
        <f>+[1]TabDin!K93</f>
        <v>0</v>
      </c>
      <c r="L92" s="4">
        <f t="shared" si="2"/>
        <v>48214624.751852691</v>
      </c>
      <c r="N92" s="2" t="s">
        <v>32</v>
      </c>
      <c r="O92" s="5">
        <f>+B92/[1]Formato_Análises!$P$31</f>
        <v>4.183513938985332E-3</v>
      </c>
      <c r="P92" s="5">
        <f>+C92/[1]Formato_Análises!$P$31</f>
        <v>5.3790045231523934E-2</v>
      </c>
      <c r="Q92" s="5">
        <f>+D92/[1]Formato_Análises!$P$31</f>
        <v>3.410241147429529E-2</v>
      </c>
      <c r="R92" s="5">
        <f>+E92/[1]Formato_Análises!$P$31</f>
        <v>0</v>
      </c>
      <c r="S92" s="5">
        <f>+F92/[1]Formato_Análises!$P$31</f>
        <v>7.5857576789924034E-3</v>
      </c>
      <c r="T92" s="5">
        <f>+G92/[1]Formato_Análises!$P$31</f>
        <v>7.9463613707460717E-3</v>
      </c>
      <c r="U92" s="5">
        <f>+H92/[1]Formato_Análises!$P$31</f>
        <v>0</v>
      </c>
      <c r="V92" s="5">
        <f>+I92/[1]Formato_Análises!$P$31</f>
        <v>2.0417985644594624E-2</v>
      </c>
      <c r="W92" s="5">
        <f>+J92/[1]Formato_Análises!$P$31</f>
        <v>1.4622645851915151E-2</v>
      </c>
      <c r="X92" s="5">
        <f>+K92/[1]Formato_Análises!$P$31</f>
        <v>0</v>
      </c>
    </row>
    <row r="93" spans="1:24" x14ac:dyDescent="0.25">
      <c r="A93" s="2" t="s">
        <v>33</v>
      </c>
      <c r="B93" s="4">
        <f>+[1]TabDin!B94</f>
        <v>446504.15813732147</v>
      </c>
      <c r="C93" s="4">
        <f>+[1]TabDin!C94</f>
        <v>4719292.3399937684</v>
      </c>
      <c r="D93" s="4">
        <f>+[1]TabDin!D94</f>
        <v>289596.81147962448</v>
      </c>
      <c r="E93" s="4">
        <f>+[1]TabDin!E94</f>
        <v>0</v>
      </c>
      <c r="F93" s="4">
        <f>+[1]TabDin!F94</f>
        <v>47615.329948733917</v>
      </c>
      <c r="G93" s="4">
        <f>+[1]TabDin!G94</f>
        <v>1163296.6837774515</v>
      </c>
      <c r="H93" s="4">
        <f>+[1]TabDin!H94</f>
        <v>0</v>
      </c>
      <c r="I93" s="4">
        <f>+[1]TabDin!I94</f>
        <v>0</v>
      </c>
      <c r="J93" s="4">
        <f>+[1]TabDin!J94</f>
        <v>79275.573392011487</v>
      </c>
      <c r="K93" s="4">
        <f>+[1]TabDin!K94</f>
        <v>0</v>
      </c>
      <c r="L93" s="4">
        <f t="shared" si="2"/>
        <v>6745580.8967289105</v>
      </c>
      <c r="N93" s="2" t="s">
        <v>33</v>
      </c>
      <c r="O93" s="5">
        <f>+B93/[1]Formato_Análises!$P$31</f>
        <v>1.3210358370014908E-3</v>
      </c>
      <c r="P93" s="5">
        <f>+C93/[1]Formato_Análises!$P$31</f>
        <v>1.3962589581306943E-2</v>
      </c>
      <c r="Q93" s="5">
        <f>+D93/[1]Formato_Análises!$P$31</f>
        <v>8.5680672682177062E-4</v>
      </c>
      <c r="R93" s="5">
        <f>+E93/[1]Formato_Análises!$P$31</f>
        <v>0</v>
      </c>
      <c r="S93" s="5">
        <f>+F93/[1]Formato_Análises!$P$31</f>
        <v>1.408756359970619E-4</v>
      </c>
      <c r="T93" s="5">
        <f>+G93/[1]Formato_Análises!$P$31</f>
        <v>3.4417520650779198E-3</v>
      </c>
      <c r="U93" s="5">
        <f>+H93/[1]Formato_Análises!$P$31</f>
        <v>0</v>
      </c>
      <c r="V93" s="5">
        <f>+I93/[1]Formato_Análises!$P$31</f>
        <v>0</v>
      </c>
      <c r="W93" s="5">
        <f>+J93/[1]Formato_Análises!$P$31</f>
        <v>2.3454624451107748E-4</v>
      </c>
      <c r="X93" s="5">
        <f>+K93/[1]Formato_Análises!$P$31</f>
        <v>0</v>
      </c>
    </row>
    <row r="94" spans="1:24" x14ac:dyDescent="0.25">
      <c r="A94" s="2" t="s">
        <v>34</v>
      </c>
      <c r="B94" s="4">
        <f>+[1]TabDin!B95</f>
        <v>497795.04941201414</v>
      </c>
      <c r="C94" s="4">
        <f>+[1]TabDin!C95</f>
        <v>703022.22109696805</v>
      </c>
      <c r="D94" s="4">
        <f>+[1]TabDin!D95</f>
        <v>0</v>
      </c>
      <c r="E94" s="4">
        <f>+[1]TabDin!E95</f>
        <v>0</v>
      </c>
      <c r="F94" s="4">
        <f>+[1]TabDin!F95</f>
        <v>373110.30401744437</v>
      </c>
      <c r="G94" s="4">
        <f>+[1]TabDin!G95</f>
        <v>0</v>
      </c>
      <c r="H94" s="4">
        <f>+[1]TabDin!H95</f>
        <v>0</v>
      </c>
      <c r="I94" s="4">
        <f>+[1]TabDin!I95</f>
        <v>260682.73025825241</v>
      </c>
      <c r="J94" s="4">
        <f>+[1]TabDin!J95</f>
        <v>129103.12216039951</v>
      </c>
      <c r="K94" s="4">
        <f>+[1]TabDin!K95</f>
        <v>0</v>
      </c>
      <c r="L94" s="4">
        <f t="shared" si="2"/>
        <v>1963713.4269450787</v>
      </c>
      <c r="N94" s="2" t="s">
        <v>34</v>
      </c>
      <c r="O94" s="5">
        <f>+B94/[1]Formato_Análises!$P$31</f>
        <v>1.4727860598175067E-3</v>
      </c>
      <c r="P94" s="5">
        <f>+C94/[1]Formato_Análises!$P$31</f>
        <v>2.0799751387575098E-3</v>
      </c>
      <c r="Q94" s="5">
        <f>+D94/[1]Formato_Análises!$P$31</f>
        <v>0</v>
      </c>
      <c r="R94" s="5">
        <f>+E94/[1]Formato_Análises!$P$31</f>
        <v>0</v>
      </c>
      <c r="S94" s="5">
        <f>+F94/[1]Formato_Análises!$P$31</f>
        <v>1.1038913608727857E-3</v>
      </c>
      <c r="T94" s="5">
        <f>+G94/[1]Formato_Análises!$P$31</f>
        <v>0</v>
      </c>
      <c r="U94" s="5">
        <f>+H94/[1]Formato_Análises!$P$31</f>
        <v>0</v>
      </c>
      <c r="V94" s="5">
        <f>+I94/[1]Formato_Análises!$P$31</f>
        <v>7.7126096696423965E-4</v>
      </c>
      <c r="W94" s="5">
        <f>+J94/[1]Formato_Análises!$P$31</f>
        <v>3.8196699388903967E-4</v>
      </c>
      <c r="X94" s="5">
        <f>+K94/[1]Formato_Análises!$P$31</f>
        <v>0</v>
      </c>
    </row>
    <row r="95" spans="1:24" x14ac:dyDescent="0.25">
      <c r="A95" s="2" t="s">
        <v>35</v>
      </c>
      <c r="B95" s="4">
        <f>+[1]TabDin!B96</f>
        <v>0</v>
      </c>
      <c r="C95" s="4">
        <f>+[1]TabDin!C96</f>
        <v>2890429.3399484353</v>
      </c>
      <c r="D95" s="4">
        <f>+[1]TabDin!D96</f>
        <v>1332740.4584453152</v>
      </c>
      <c r="E95" s="4">
        <f>+[1]TabDin!E96</f>
        <v>0</v>
      </c>
      <c r="F95" s="4">
        <f>+[1]TabDin!F96</f>
        <v>0</v>
      </c>
      <c r="G95" s="4">
        <f>+[1]TabDin!G96</f>
        <v>1653706.0700757888</v>
      </c>
      <c r="H95" s="4">
        <f>+[1]TabDin!H96</f>
        <v>0</v>
      </c>
      <c r="I95" s="4">
        <f>+[1]TabDin!I96</f>
        <v>1713112.1776701272</v>
      </c>
      <c r="J95" s="4">
        <f>+[1]TabDin!J96</f>
        <v>979336.0418123072</v>
      </c>
      <c r="K95" s="4">
        <f>+[1]TabDin!K96</f>
        <v>0</v>
      </c>
      <c r="L95" s="4">
        <f t="shared" si="2"/>
        <v>8569324.0879519731</v>
      </c>
      <c r="N95" s="2" t="s">
        <v>35</v>
      </c>
      <c r="O95" s="5">
        <f>+B95/[1]Formato_Análises!$P$31</f>
        <v>0</v>
      </c>
      <c r="P95" s="5">
        <f>+C95/[1]Formato_Análises!$P$31</f>
        <v>8.5516801418411836E-3</v>
      </c>
      <c r="Q95" s="5">
        <f>+D95/[1]Formato_Análises!$P$31</f>
        <v>3.9430716936046748E-3</v>
      </c>
      <c r="R95" s="5">
        <f>+E95/[1]Formato_Análises!$P$31</f>
        <v>0</v>
      </c>
      <c r="S95" s="5">
        <f>+F95/[1]Formato_Análises!$P$31</f>
        <v>0</v>
      </c>
      <c r="T95" s="5">
        <f>+G95/[1]Formato_Análises!$P$31</f>
        <v>4.8926867591793958E-3</v>
      </c>
      <c r="U95" s="5">
        <f>+H95/[1]Formato_Análises!$P$31</f>
        <v>0</v>
      </c>
      <c r="V95" s="5">
        <f>+I95/[1]Formato_Análises!$P$31</f>
        <v>5.0684468179351128E-3</v>
      </c>
      <c r="W95" s="5">
        <f>+J95/[1]Formato_Análises!$P$31</f>
        <v>2.8974825522304804E-3</v>
      </c>
      <c r="X95" s="5">
        <f>+K95/[1]Formato_Análises!$P$31</f>
        <v>0</v>
      </c>
    </row>
    <row r="96" spans="1:24" x14ac:dyDescent="0.25">
      <c r="A96" s="2" t="s">
        <v>36</v>
      </c>
      <c r="B96" s="4">
        <f>+[1]TabDin!B97</f>
        <v>0</v>
      </c>
      <c r="C96" s="4">
        <f>+[1]TabDin!C97</f>
        <v>1140486.9448798543</v>
      </c>
      <c r="D96" s="4">
        <f>+[1]TabDin!D97</f>
        <v>48878.011923422331</v>
      </c>
      <c r="E96" s="4">
        <f>+[1]TabDin!E97</f>
        <v>0</v>
      </c>
      <c r="F96" s="4">
        <f>+[1]TabDin!F97</f>
        <v>0</v>
      </c>
      <c r="G96" s="4">
        <f>+[1]TabDin!G97</f>
        <v>0</v>
      </c>
      <c r="H96" s="4">
        <f>+[1]TabDin!H97</f>
        <v>0</v>
      </c>
      <c r="I96" s="4">
        <f>+[1]TabDin!I97</f>
        <v>0</v>
      </c>
      <c r="J96" s="4">
        <f>+[1]TabDin!J97</f>
        <v>0</v>
      </c>
      <c r="K96" s="4">
        <f>+[1]TabDin!K97</f>
        <v>0</v>
      </c>
      <c r="L96" s="4">
        <f t="shared" si="2"/>
        <v>1189364.9568032767</v>
      </c>
      <c r="N96" s="2" t="s">
        <v>36</v>
      </c>
      <c r="O96" s="5">
        <f>+B96/[1]Formato_Análises!$P$31</f>
        <v>0</v>
      </c>
      <c r="P96" s="5">
        <f>+C96/[1]Formato_Análises!$P$31</f>
        <v>3.3742667304685484E-3</v>
      </c>
      <c r="Q96" s="5">
        <f>+D96/[1]Formato_Análises!$P$31</f>
        <v>1.4461143130579495E-4</v>
      </c>
      <c r="R96" s="5">
        <f>+E96/[1]Formato_Análises!$P$31</f>
        <v>0</v>
      </c>
      <c r="S96" s="5">
        <f>+F96/[1]Formato_Análises!$P$31</f>
        <v>0</v>
      </c>
      <c r="T96" s="5">
        <f>+G96/[1]Formato_Análises!$P$31</f>
        <v>0</v>
      </c>
      <c r="U96" s="5">
        <f>+H96/[1]Formato_Análises!$P$31</f>
        <v>0</v>
      </c>
      <c r="V96" s="5">
        <f>+I96/[1]Formato_Análises!$P$31</f>
        <v>0</v>
      </c>
      <c r="W96" s="5">
        <f>+J96/[1]Formato_Análises!$P$31</f>
        <v>0</v>
      </c>
      <c r="X96" s="5">
        <f>+K96/[1]Formato_Análises!$P$31</f>
        <v>0</v>
      </c>
    </row>
    <row r="97" spans="1:24" x14ac:dyDescent="0.25">
      <c r="A97" s="2" t="s">
        <v>37</v>
      </c>
      <c r="B97" s="4">
        <f>+[1]TabDin!B98</f>
        <v>0</v>
      </c>
      <c r="C97" s="4">
        <f>+[1]TabDin!C98</f>
        <v>389925.96938616573</v>
      </c>
      <c r="D97" s="4">
        <f>+[1]TabDin!D98</f>
        <v>244390.05961711163</v>
      </c>
      <c r="E97" s="4">
        <f>+[1]TabDin!E98</f>
        <v>0</v>
      </c>
      <c r="F97" s="4">
        <f>+[1]TabDin!F98</f>
        <v>0</v>
      </c>
      <c r="G97" s="4">
        <f>+[1]TabDin!G98</f>
        <v>0</v>
      </c>
      <c r="H97" s="4">
        <f>+[1]TabDin!H98</f>
        <v>0</v>
      </c>
      <c r="I97" s="4">
        <f>+[1]TabDin!I98</f>
        <v>317904.65871911024</v>
      </c>
      <c r="J97" s="4">
        <f>+[1]TabDin!J98</f>
        <v>0</v>
      </c>
      <c r="K97" s="4">
        <f>+[1]TabDin!K98</f>
        <v>0</v>
      </c>
      <c r="L97" s="4">
        <f t="shared" si="2"/>
        <v>952220.68772238772</v>
      </c>
      <c r="N97" s="2" t="s">
        <v>37</v>
      </c>
      <c r="O97" s="5">
        <f>+B97/[1]Formato_Análises!$P$31</f>
        <v>0</v>
      </c>
      <c r="P97" s="5">
        <f>+C97/[1]Formato_Análises!$P$31</f>
        <v>1.1536425136230227E-3</v>
      </c>
      <c r="Q97" s="5">
        <f>+D97/[1]Formato_Análises!$P$31</f>
        <v>7.2305715652897472E-4</v>
      </c>
      <c r="R97" s="5">
        <f>+E97/[1]Formato_Análises!$P$31</f>
        <v>0</v>
      </c>
      <c r="S97" s="5">
        <f>+F97/[1]Formato_Análises!$P$31</f>
        <v>0</v>
      </c>
      <c r="T97" s="5">
        <f>+G97/[1]Formato_Análises!$P$31</f>
        <v>0</v>
      </c>
      <c r="U97" s="5">
        <f>+H97/[1]Formato_Análises!$P$31</f>
        <v>0</v>
      </c>
      <c r="V97" s="5">
        <f>+I97/[1]Formato_Análises!$P$31</f>
        <v>9.4055887109681553E-4</v>
      </c>
      <c r="W97" s="5">
        <f>+J97/[1]Formato_Análises!$P$31</f>
        <v>0</v>
      </c>
      <c r="X97" s="5">
        <f>+K97/[1]Formato_Análises!$P$31</f>
        <v>0</v>
      </c>
    </row>
    <row r="98" spans="1:24" x14ac:dyDescent="0.25">
      <c r="A98" s="2" t="s">
        <v>38</v>
      </c>
      <c r="B98" s="4">
        <f>+[1]TabDin!B99</f>
        <v>0</v>
      </c>
      <c r="C98" s="4">
        <f>+[1]TabDin!C99</f>
        <v>508448.27279345435</v>
      </c>
      <c r="D98" s="4">
        <f>+[1]TabDin!D99</f>
        <v>570243.47243992717</v>
      </c>
      <c r="E98" s="4">
        <f>+[1]TabDin!E99</f>
        <v>0</v>
      </c>
      <c r="F98" s="4">
        <f>+[1]TabDin!F99</f>
        <v>0</v>
      </c>
      <c r="G98" s="4">
        <f>+[1]TabDin!G99</f>
        <v>0</v>
      </c>
      <c r="H98" s="4">
        <f>+[1]TabDin!H99</f>
        <v>0</v>
      </c>
      <c r="I98" s="4">
        <f>+[1]TabDin!I99</f>
        <v>130341.36512912621</v>
      </c>
      <c r="J98" s="4">
        <f>+[1]TabDin!J99</f>
        <v>61678.527832011634</v>
      </c>
      <c r="K98" s="4">
        <f>+[1]TabDin!K99</f>
        <v>0</v>
      </c>
      <c r="L98" s="4">
        <f t="shared" si="2"/>
        <v>1270711.6381945196</v>
      </c>
      <c r="N98" s="2" t="s">
        <v>38</v>
      </c>
      <c r="O98" s="5">
        <f>+B98/[1]Formato_Análises!$P$31</f>
        <v>0</v>
      </c>
      <c r="P98" s="5">
        <f>+C98/[1]Formato_Análises!$P$31</f>
        <v>1.5043048925315718E-3</v>
      </c>
      <c r="Q98" s="5">
        <f>+D98/[1]Formato_Análises!$P$31</f>
        <v>1.6871333652342742E-3</v>
      </c>
      <c r="R98" s="5">
        <f>+E98/[1]Formato_Análises!$P$31</f>
        <v>0</v>
      </c>
      <c r="S98" s="5">
        <f>+F98/[1]Formato_Análises!$P$31</f>
        <v>0</v>
      </c>
      <c r="T98" s="5">
        <f>+G98/[1]Formato_Análises!$P$31</f>
        <v>0</v>
      </c>
      <c r="U98" s="5">
        <f>+H98/[1]Formato_Análises!$P$31</f>
        <v>0</v>
      </c>
      <c r="V98" s="5">
        <f>+I98/[1]Formato_Análises!$P$31</f>
        <v>3.8563048348211982E-4</v>
      </c>
      <c r="W98" s="5">
        <f>+J98/[1]Formato_Análises!$P$31</f>
        <v>1.8248328521617568E-4</v>
      </c>
      <c r="X98" s="5">
        <f>+K98/[1]Formato_Análises!$P$31</f>
        <v>0</v>
      </c>
    </row>
    <row r="99" spans="1:24" x14ac:dyDescent="0.25">
      <c r="A99" s="2" t="s">
        <v>39</v>
      </c>
      <c r="B99" s="4">
        <f>+[1]TabDin!B100</f>
        <v>0</v>
      </c>
      <c r="C99" s="4">
        <f>+[1]TabDin!C100</f>
        <v>8037800.2124614008</v>
      </c>
      <c r="D99" s="4">
        <f>+[1]TabDin!D100</f>
        <v>3044211.7197918198</v>
      </c>
      <c r="E99" s="4">
        <f>+[1]TabDin!E100</f>
        <v>0</v>
      </c>
      <c r="F99" s="4">
        <f>+[1]TabDin!F100</f>
        <v>0</v>
      </c>
      <c r="G99" s="4">
        <f>+[1]TabDin!G100</f>
        <v>1713547.2082689162</v>
      </c>
      <c r="H99" s="4">
        <f>+[1]TabDin!H100</f>
        <v>0</v>
      </c>
      <c r="I99" s="4">
        <f>+[1]TabDin!I100</f>
        <v>5594353.7744844062</v>
      </c>
      <c r="J99" s="4">
        <f>+[1]TabDin!J100</f>
        <v>688441.82867685799</v>
      </c>
      <c r="K99" s="4">
        <f>+[1]TabDin!K100</f>
        <v>0</v>
      </c>
      <c r="L99" s="4">
        <f t="shared" si="2"/>
        <v>19078354.743683401</v>
      </c>
      <c r="N99" s="2" t="s">
        <v>39</v>
      </c>
      <c r="O99" s="5">
        <f>+B99/[1]Formato_Análises!$P$31</f>
        <v>0</v>
      </c>
      <c r="P99" s="5">
        <f>+C99/[1]Formato_Análises!$P$31</f>
        <v>2.3780791147871225E-2</v>
      </c>
      <c r="Q99" s="5">
        <f>+D99/[1]Formato_Análises!$P$31</f>
        <v>9.0066636647717982E-3</v>
      </c>
      <c r="R99" s="5">
        <f>+E99/[1]Formato_Análises!$P$31</f>
        <v>0</v>
      </c>
      <c r="S99" s="5">
        <f>+F99/[1]Formato_Análises!$P$31</f>
        <v>0</v>
      </c>
      <c r="T99" s="5">
        <f>+G99/[1]Formato_Análises!$P$31</f>
        <v>5.0697339078775439E-3</v>
      </c>
      <c r="U99" s="5">
        <f>+H99/[1]Formato_Análises!$P$31</f>
        <v>0</v>
      </c>
      <c r="V99" s="5">
        <f>+I99/[1]Formato_Análises!$P$31</f>
        <v>1.6551563263797361E-2</v>
      </c>
      <c r="W99" s="5">
        <f>+J99/[1]Formato_Análises!$P$31</f>
        <v>2.0368373077799392E-3</v>
      </c>
      <c r="X99" s="5">
        <f>+K99/[1]Formato_Análises!$P$31</f>
        <v>0</v>
      </c>
    </row>
    <row r="100" spans="1:24" x14ac:dyDescent="0.25">
      <c r="A100" s="2" t="s">
        <v>40</v>
      </c>
      <c r="B100" s="4">
        <f>+[1]TabDin!B101</f>
        <v>40722154.335203059</v>
      </c>
      <c r="C100" s="4">
        <f>+[1]TabDin!C101</f>
        <v>133234221.21348859</v>
      </c>
      <c r="D100" s="4">
        <f>+[1]TabDin!D101</f>
        <v>48379749.681679688</v>
      </c>
      <c r="E100" s="4">
        <f>+[1]TabDin!E101</f>
        <v>0</v>
      </c>
      <c r="F100" s="4">
        <f>+[1]TabDin!F101</f>
        <v>12304834.849485647</v>
      </c>
      <c r="G100" s="4">
        <f>+[1]TabDin!G101</f>
        <v>15403190.437522791</v>
      </c>
      <c r="H100" s="4">
        <f>+[1]TabDin!H101</f>
        <v>0</v>
      </c>
      <c r="I100" s="4">
        <f>+[1]TabDin!I101</f>
        <v>58341694.664191671</v>
      </c>
      <c r="J100" s="4">
        <f>+[1]TabDin!J101</f>
        <v>29609647.166920751</v>
      </c>
      <c r="K100" s="4">
        <f>+[1]TabDin!K101</f>
        <v>0</v>
      </c>
      <c r="L100" s="4">
        <f t="shared" si="2"/>
        <v>337995492.34849226</v>
      </c>
      <c r="N100" s="2" t="s">
        <v>40</v>
      </c>
      <c r="O100" s="5">
        <f>+B100/[1]Formato_Análises!$P$31</f>
        <v>0.12048135332294976</v>
      </c>
      <c r="P100" s="5">
        <f>+C100/[1]Formato_Análises!$P$31</f>
        <v>0.39418934343691381</v>
      </c>
      <c r="Q100" s="5">
        <f>+D100/[1]Formato_Análises!$P$31</f>
        <v>0.14313726300171323</v>
      </c>
      <c r="R100" s="5">
        <f>+E100/[1]Formato_Análises!$P$31</f>
        <v>0</v>
      </c>
      <c r="S100" s="5">
        <f>+F100/[1]Formato_Análises!$P$31</f>
        <v>3.6405322343170995E-2</v>
      </c>
      <c r="T100" s="5">
        <f>+G100/[1]Formato_Análises!$P$31</f>
        <v>4.5572177103596519E-2</v>
      </c>
      <c r="U100" s="5">
        <f>+H100/[1]Formato_Análises!$P$31</f>
        <v>0</v>
      </c>
      <c r="V100" s="5">
        <f>+I100/[1]Formato_Análises!$P$31</f>
        <v>0.17261086607639761</v>
      </c>
      <c r="W100" s="5">
        <f>+J100/[1]Formato_Análises!$P$31</f>
        <v>8.7603674715257887E-2</v>
      </c>
      <c r="X100" s="5">
        <f>+K100/[1]Formato_Análises!$P$31</f>
        <v>0</v>
      </c>
    </row>
    <row r="101" spans="1:24" x14ac:dyDescent="0.25">
      <c r="A101" s="2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24" x14ac:dyDescent="0.25">
      <c r="A102" s="2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24" x14ac:dyDescent="0.25">
      <c r="A103" s="2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24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24" x14ac:dyDescent="0.25">
      <c r="A105" s="2"/>
      <c r="B105">
        <v>2010</v>
      </c>
      <c r="C105">
        <v>2010</v>
      </c>
      <c r="D105">
        <v>2010</v>
      </c>
      <c r="E105">
        <v>2010</v>
      </c>
      <c r="F105">
        <v>2010</v>
      </c>
      <c r="G105">
        <v>2010</v>
      </c>
      <c r="H105">
        <v>2010</v>
      </c>
      <c r="I105">
        <v>2010</v>
      </c>
      <c r="J105">
        <v>2010</v>
      </c>
      <c r="K105">
        <v>2010</v>
      </c>
      <c r="O105">
        <v>2010</v>
      </c>
      <c r="P105">
        <v>2010</v>
      </c>
      <c r="Q105">
        <v>2010</v>
      </c>
      <c r="R105">
        <v>2010</v>
      </c>
      <c r="S105">
        <v>2010</v>
      </c>
      <c r="T105">
        <v>2010</v>
      </c>
      <c r="U105">
        <v>2010</v>
      </c>
      <c r="V105">
        <v>2010</v>
      </c>
      <c r="W105">
        <v>2010</v>
      </c>
      <c r="X105">
        <v>2010</v>
      </c>
    </row>
    <row r="106" spans="1:24" x14ac:dyDescent="0.25">
      <c r="A106" s="2"/>
      <c r="B106" s="2" t="s">
        <v>2</v>
      </c>
      <c r="C106" s="2" t="s">
        <v>3</v>
      </c>
      <c r="D106" s="2" t="s">
        <v>4</v>
      </c>
      <c r="E106" s="2" t="s">
        <v>5</v>
      </c>
      <c r="F106" s="2" t="s">
        <v>6</v>
      </c>
      <c r="G106" s="2" t="s">
        <v>7</v>
      </c>
      <c r="H106" s="2" t="s">
        <v>8</v>
      </c>
      <c r="I106" s="2" t="s">
        <v>9</v>
      </c>
      <c r="J106" s="2" t="s">
        <v>10</v>
      </c>
      <c r="K106" s="2" t="s">
        <v>11</v>
      </c>
      <c r="L106" s="2" t="s">
        <v>12</v>
      </c>
      <c r="O106" s="2" t="s">
        <v>2</v>
      </c>
      <c r="P106" s="2" t="s">
        <v>3</v>
      </c>
      <c r="Q106" s="2" t="s">
        <v>4</v>
      </c>
      <c r="R106" s="2" t="s">
        <v>5</v>
      </c>
      <c r="S106" s="2" t="s">
        <v>6</v>
      </c>
      <c r="T106" s="2" t="s">
        <v>7</v>
      </c>
      <c r="U106" s="2" t="s">
        <v>8</v>
      </c>
      <c r="V106" s="2" t="s">
        <v>9</v>
      </c>
      <c r="W106" s="2" t="s">
        <v>10</v>
      </c>
      <c r="X106" s="2" t="s">
        <v>11</v>
      </c>
    </row>
    <row r="107" spans="1:24" x14ac:dyDescent="0.25">
      <c r="A107" s="2" t="s">
        <v>13</v>
      </c>
      <c r="B107" s="4">
        <f>+[1]TabDin!B108</f>
        <v>0</v>
      </c>
      <c r="C107" s="4">
        <f>+[1]TabDin!C108</f>
        <v>0</v>
      </c>
      <c r="D107" s="4">
        <f>+[1]TabDin!D108</f>
        <v>389867.46769757406</v>
      </c>
      <c r="E107" s="4">
        <f>+[1]TabDin!E108</f>
        <v>0</v>
      </c>
      <c r="F107" s="4">
        <f>+[1]TabDin!F108</f>
        <v>0</v>
      </c>
      <c r="G107" s="4">
        <f>+[1]TabDin!G108</f>
        <v>0</v>
      </c>
      <c r="H107" s="4">
        <f>+[1]TabDin!H108</f>
        <v>0</v>
      </c>
      <c r="I107" s="4">
        <f>+[1]TabDin!I108</f>
        <v>0</v>
      </c>
      <c r="J107" s="4">
        <f>+[1]TabDin!J108</f>
        <v>0</v>
      </c>
      <c r="K107" s="4">
        <f>+[1]TabDin!K108</f>
        <v>0</v>
      </c>
      <c r="L107" s="4">
        <f>SUM(B107:K107)</f>
        <v>389867.46769757406</v>
      </c>
      <c r="N107" s="2" t="s">
        <v>13</v>
      </c>
      <c r="O107" s="5">
        <f>+B107/[1]Formato_Análises!$Q$31</f>
        <v>0</v>
      </c>
      <c r="P107" s="5">
        <f>+C107/[1]Formato_Análises!$Q$31</f>
        <v>0</v>
      </c>
      <c r="Q107" s="5">
        <f>+D107/[1]Formato_Análises!$Q$31</f>
        <v>1.0845480135271508E-3</v>
      </c>
      <c r="R107" s="5">
        <f>+E107/[1]Formato_Análises!$Q$31</f>
        <v>0</v>
      </c>
      <c r="S107" s="5">
        <f>+F107/[1]Formato_Análises!$Q$31</f>
        <v>0</v>
      </c>
      <c r="T107" s="5">
        <f>+G107/[1]Formato_Análises!$Q$31</f>
        <v>0</v>
      </c>
      <c r="U107" s="5">
        <f>+H107/[1]Formato_Análises!$Q$31</f>
        <v>0</v>
      </c>
      <c r="V107" s="5">
        <f>+I107/[1]Formato_Análises!$Q$31</f>
        <v>0</v>
      </c>
      <c r="W107" s="5">
        <f>+J107/[1]Formato_Análises!$Q$31</f>
        <v>0</v>
      </c>
      <c r="X107" s="5">
        <f>+K107/[1]Formato_Análises!$Q$31</f>
        <v>0</v>
      </c>
    </row>
    <row r="108" spans="1:24" x14ac:dyDescent="0.25">
      <c r="A108" s="2" t="s">
        <v>14</v>
      </c>
      <c r="B108" s="4">
        <f>+[1]TabDin!B109</f>
        <v>0</v>
      </c>
      <c r="C108" s="4">
        <f>+[1]TabDin!C109</f>
        <v>0</v>
      </c>
      <c r="D108" s="4">
        <f>+[1]TabDin!D109</f>
        <v>0</v>
      </c>
      <c r="E108" s="4">
        <f>+[1]TabDin!E109</f>
        <v>0</v>
      </c>
      <c r="F108" s="4">
        <f>+[1]TabDin!F109</f>
        <v>0</v>
      </c>
      <c r="G108" s="4">
        <f>+[1]TabDin!G109</f>
        <v>0</v>
      </c>
      <c r="H108" s="4">
        <f>+[1]TabDin!H109</f>
        <v>0</v>
      </c>
      <c r="I108" s="4">
        <f>+[1]TabDin!I109</f>
        <v>92302.17560679499</v>
      </c>
      <c r="J108" s="4">
        <f>+[1]TabDin!J109</f>
        <v>0</v>
      </c>
      <c r="K108" s="4">
        <f>+[1]TabDin!K109</f>
        <v>0</v>
      </c>
      <c r="L108" s="4">
        <f t="shared" ref="L108:L134" si="3">SUM(B108:K108)</f>
        <v>92302.17560679499</v>
      </c>
      <c r="N108" s="2" t="s">
        <v>14</v>
      </c>
      <c r="O108" s="5">
        <f>+B108/[1]Formato_Análises!$Q$31</f>
        <v>0</v>
      </c>
      <c r="P108" s="5">
        <f>+C108/[1]Formato_Análises!$Q$31</f>
        <v>0</v>
      </c>
      <c r="Q108" s="5">
        <f>+D108/[1]Formato_Análises!$Q$31</f>
        <v>0</v>
      </c>
      <c r="R108" s="5">
        <f>+E108/[1]Formato_Análises!$Q$31</f>
        <v>0</v>
      </c>
      <c r="S108" s="5">
        <f>+F108/[1]Formato_Análises!$Q$31</f>
        <v>0</v>
      </c>
      <c r="T108" s="5">
        <f>+G108/[1]Formato_Análises!$Q$31</f>
        <v>0</v>
      </c>
      <c r="U108" s="5">
        <f>+H108/[1]Formato_Análises!$Q$31</f>
        <v>0</v>
      </c>
      <c r="V108" s="5">
        <f>+I108/[1]Formato_Análises!$Q$31</f>
        <v>2.5676967044666971E-4</v>
      </c>
      <c r="W108" s="5">
        <f>+J108/[1]Formato_Análises!$Q$31</f>
        <v>0</v>
      </c>
      <c r="X108" s="5">
        <f>+K108/[1]Formato_Análises!$Q$31</f>
        <v>0</v>
      </c>
    </row>
    <row r="109" spans="1:24" x14ac:dyDescent="0.25">
      <c r="A109" s="2" t="s">
        <v>15</v>
      </c>
      <c r="B109" s="4">
        <f>+[1]TabDin!B110</f>
        <v>0</v>
      </c>
      <c r="C109" s="4">
        <f>+[1]TabDin!C110</f>
        <v>221938.85827259388</v>
      </c>
      <c r="D109" s="4">
        <f>+[1]TabDin!D110</f>
        <v>102707.70753686767</v>
      </c>
      <c r="E109" s="4">
        <f>+[1]TabDin!E110</f>
        <v>0</v>
      </c>
      <c r="F109" s="4">
        <f>+[1]TabDin!F110</f>
        <v>71372.657287954222</v>
      </c>
      <c r="G109" s="4">
        <f>+[1]TabDin!G110</f>
        <v>0</v>
      </c>
      <c r="H109" s="4">
        <f>+[1]TabDin!H110</f>
        <v>0</v>
      </c>
      <c r="I109" s="4">
        <f>+[1]TabDin!I110</f>
        <v>276881.9129068898</v>
      </c>
      <c r="J109" s="4">
        <f>+[1]TabDin!J110</f>
        <v>151998.60768048963</v>
      </c>
      <c r="K109" s="4">
        <f>+[1]TabDin!K110</f>
        <v>0</v>
      </c>
      <c r="L109" s="4">
        <f t="shared" si="3"/>
        <v>824899.74368479522</v>
      </c>
      <c r="N109" s="2" t="s">
        <v>15</v>
      </c>
      <c r="O109" s="5">
        <f>+B109/[1]Formato_Análises!$Q$31</f>
        <v>0</v>
      </c>
      <c r="P109" s="5">
        <f>+C109/[1]Formato_Análises!$Q$31</f>
        <v>6.1739787955516893E-4</v>
      </c>
      <c r="Q109" s="5">
        <f>+D109/[1]Formato_Análises!$Q$31</f>
        <v>2.8571617129502427E-4</v>
      </c>
      <c r="R109" s="5">
        <f>+E109/[1]Formato_Análises!$Q$31</f>
        <v>0</v>
      </c>
      <c r="S109" s="5">
        <f>+F109/[1]Formato_Análises!$Q$31</f>
        <v>1.9854714767288735E-4</v>
      </c>
      <c r="T109" s="5">
        <f>+G109/[1]Formato_Análises!$Q$31</f>
        <v>0</v>
      </c>
      <c r="U109" s="5">
        <f>+H109/[1]Formato_Análises!$Q$31</f>
        <v>0</v>
      </c>
      <c r="V109" s="5">
        <f>+I109/[1]Formato_Análises!$Q$31</f>
        <v>7.7024053942789E-4</v>
      </c>
      <c r="W109" s="5">
        <f>+J109/[1]Formato_Análises!$Q$31</f>
        <v>4.2283545480805329E-4</v>
      </c>
      <c r="X109" s="5">
        <f>+K109/[1]Formato_Análises!$Q$31</f>
        <v>0</v>
      </c>
    </row>
    <row r="110" spans="1:24" x14ac:dyDescent="0.25">
      <c r="A110" s="2" t="s">
        <v>16</v>
      </c>
      <c r="B110" s="4">
        <f>+[1]TabDin!B111</f>
        <v>0</v>
      </c>
      <c r="C110" s="4">
        <f>+[1]TabDin!C111</f>
        <v>0</v>
      </c>
      <c r="D110" s="4">
        <f>+[1]TabDin!D111</f>
        <v>0</v>
      </c>
      <c r="E110" s="4">
        <f>+[1]TabDin!E111</f>
        <v>0</v>
      </c>
      <c r="F110" s="4">
        <f>+[1]TabDin!F111</f>
        <v>0</v>
      </c>
      <c r="G110" s="4">
        <f>+[1]TabDin!G111</f>
        <v>0</v>
      </c>
      <c r="H110" s="4">
        <f>+[1]TabDin!H111</f>
        <v>0</v>
      </c>
      <c r="I110" s="4">
        <f>+[1]TabDin!I111</f>
        <v>0</v>
      </c>
      <c r="J110" s="4">
        <f>+[1]TabDin!J111</f>
        <v>0</v>
      </c>
      <c r="K110" s="4">
        <f>+[1]TabDin!K111</f>
        <v>0</v>
      </c>
      <c r="L110" s="4">
        <f t="shared" si="3"/>
        <v>0</v>
      </c>
      <c r="N110" s="2" t="s">
        <v>16</v>
      </c>
      <c r="O110" s="5">
        <f>+B110/[1]Formato_Análises!$Q$31</f>
        <v>0</v>
      </c>
      <c r="P110" s="5">
        <f>+C110/[1]Formato_Análises!$Q$31</f>
        <v>0</v>
      </c>
      <c r="Q110" s="5">
        <f>+D110/[1]Formato_Análises!$Q$31</f>
        <v>0</v>
      </c>
      <c r="R110" s="5">
        <f>+E110/[1]Formato_Análises!$Q$31</f>
        <v>0</v>
      </c>
      <c r="S110" s="5">
        <f>+F110/[1]Formato_Análises!$Q$31</f>
        <v>0</v>
      </c>
      <c r="T110" s="5">
        <f>+G110/[1]Formato_Análises!$Q$31</f>
        <v>0</v>
      </c>
      <c r="U110" s="5">
        <f>+H110/[1]Formato_Análises!$Q$31</f>
        <v>0</v>
      </c>
      <c r="V110" s="5">
        <f>+I110/[1]Formato_Análises!$Q$31</f>
        <v>0</v>
      </c>
      <c r="W110" s="5">
        <f>+J110/[1]Formato_Análises!$Q$31</f>
        <v>0</v>
      </c>
      <c r="X110" s="5">
        <f>+K110/[1]Formato_Análises!$Q$31</f>
        <v>0</v>
      </c>
    </row>
    <row r="111" spans="1:24" x14ac:dyDescent="0.25">
      <c r="A111" s="2" t="s">
        <v>17</v>
      </c>
      <c r="B111" s="4">
        <f>+[1]TabDin!B112</f>
        <v>2769065.2682038494</v>
      </c>
      <c r="C111" s="4">
        <f>+[1]TabDin!C112</f>
        <v>123702.45272647057</v>
      </c>
      <c r="D111" s="4">
        <f>+[1]TabDin!D112</f>
        <v>438490.46929850528</v>
      </c>
      <c r="E111" s="4">
        <f>+[1]TabDin!E112</f>
        <v>0</v>
      </c>
      <c r="F111" s="4">
        <f>+[1]TabDin!F112</f>
        <v>83271.946093263541</v>
      </c>
      <c r="G111" s="4">
        <f>+[1]TabDin!G112</f>
        <v>0</v>
      </c>
      <c r="H111" s="4">
        <f>+[1]TabDin!H112</f>
        <v>0</v>
      </c>
      <c r="I111" s="4">
        <f>+[1]TabDin!I112</f>
        <v>662247.80350012053</v>
      </c>
      <c r="J111" s="4">
        <f>+[1]TabDin!J112</f>
        <v>115152.80987393184</v>
      </c>
      <c r="K111" s="4">
        <f>+[1]TabDin!K112</f>
        <v>0</v>
      </c>
      <c r="L111" s="4">
        <f t="shared" si="3"/>
        <v>4191930.7496961416</v>
      </c>
      <c r="N111" s="2" t="s">
        <v>17</v>
      </c>
      <c r="O111" s="5">
        <f>+B111/[1]Formato_Análises!$Q$31</f>
        <v>7.7030901134000915E-3</v>
      </c>
      <c r="P111" s="5">
        <f>+C111/[1]Formato_Análises!$Q$31</f>
        <v>3.4412014463592228E-4</v>
      </c>
      <c r="Q111" s="5">
        <f>+D111/[1]Formato_Análises!$Q$31</f>
        <v>1.2198093117048278E-3</v>
      </c>
      <c r="R111" s="5">
        <f>+E111/[1]Formato_Análises!$Q$31</f>
        <v>0</v>
      </c>
      <c r="S111" s="5">
        <f>+F111/[1]Formato_Análises!$Q$31</f>
        <v>2.3164903768797053E-4</v>
      </c>
      <c r="T111" s="5">
        <f>+G111/[1]Formato_Análises!$Q$31</f>
        <v>0</v>
      </c>
      <c r="U111" s="5">
        <f>+H111/[1]Formato_Análises!$Q$31</f>
        <v>0</v>
      </c>
      <c r="V111" s="5">
        <f>+I111/[1]Formato_Análises!$Q$31</f>
        <v>1.842265896127357E-3</v>
      </c>
      <c r="W111" s="5">
        <f>+J111/[1]Formato_Análises!$Q$31</f>
        <v>3.2033642596134877E-4</v>
      </c>
      <c r="X111" s="5">
        <f>+K111/[1]Formato_Análises!$Q$31</f>
        <v>0</v>
      </c>
    </row>
    <row r="112" spans="1:24" x14ac:dyDescent="0.25">
      <c r="A112" s="2" t="s">
        <v>18</v>
      </c>
      <c r="B112" s="4">
        <f>+[1]TabDin!B113</f>
        <v>0</v>
      </c>
      <c r="C112" s="4">
        <f>+[1]TabDin!C113</f>
        <v>93532.871281552245</v>
      </c>
      <c r="D112" s="4">
        <f>+[1]TabDin!D113</f>
        <v>0</v>
      </c>
      <c r="E112" s="4">
        <f>+[1]TabDin!E113</f>
        <v>0</v>
      </c>
      <c r="F112" s="4">
        <f>+[1]TabDin!F113</f>
        <v>0</v>
      </c>
      <c r="G112" s="4">
        <f>+[1]TabDin!G113</f>
        <v>0</v>
      </c>
      <c r="H112" s="4">
        <f>+[1]TabDin!H113</f>
        <v>0</v>
      </c>
      <c r="I112" s="4">
        <f>+[1]TabDin!I113</f>
        <v>0</v>
      </c>
      <c r="J112" s="4">
        <f>+[1]TabDin!J113</f>
        <v>0</v>
      </c>
      <c r="K112" s="4">
        <f>+[1]TabDin!K113</f>
        <v>0</v>
      </c>
      <c r="L112" s="4">
        <f t="shared" si="3"/>
        <v>93532.871281552245</v>
      </c>
      <c r="N112" s="2" t="s">
        <v>18</v>
      </c>
      <c r="O112" s="5">
        <f>+B112/[1]Formato_Análises!$Q$31</f>
        <v>0</v>
      </c>
      <c r="P112" s="5">
        <f>+C112/[1]Formato_Análises!$Q$31</f>
        <v>2.6019326605262528E-4</v>
      </c>
      <c r="Q112" s="5">
        <f>+D112/[1]Formato_Análises!$Q$31</f>
        <v>0</v>
      </c>
      <c r="R112" s="5">
        <f>+E112/[1]Formato_Análises!$Q$31</f>
        <v>0</v>
      </c>
      <c r="S112" s="5">
        <f>+F112/[1]Formato_Análises!$Q$31</f>
        <v>0</v>
      </c>
      <c r="T112" s="5">
        <f>+G112/[1]Formato_Análises!$Q$31</f>
        <v>0</v>
      </c>
      <c r="U112" s="5">
        <f>+H112/[1]Formato_Análises!$Q$31</f>
        <v>0</v>
      </c>
      <c r="V112" s="5">
        <f>+I112/[1]Formato_Análises!$Q$31</f>
        <v>0</v>
      </c>
      <c r="W112" s="5">
        <f>+J112/[1]Formato_Análises!$Q$31</f>
        <v>0</v>
      </c>
      <c r="X112" s="5">
        <f>+K112/[1]Formato_Análises!$Q$31</f>
        <v>0</v>
      </c>
    </row>
    <row r="113" spans="1:24" x14ac:dyDescent="0.25">
      <c r="A113" s="2" t="s">
        <v>19</v>
      </c>
      <c r="B113" s="4">
        <f>+[1]TabDin!B114</f>
        <v>0</v>
      </c>
      <c r="C113" s="4">
        <f>+[1]TabDin!C114</f>
        <v>0</v>
      </c>
      <c r="D113" s="4">
        <f>+[1]TabDin!D114</f>
        <v>0</v>
      </c>
      <c r="E113" s="4">
        <f>+[1]TabDin!E114</f>
        <v>0</v>
      </c>
      <c r="F113" s="4">
        <f>+[1]TabDin!F114</f>
        <v>0</v>
      </c>
      <c r="G113" s="4">
        <f>+[1]TabDin!G114</f>
        <v>0</v>
      </c>
      <c r="H113" s="4">
        <f>+[1]TabDin!H114</f>
        <v>0</v>
      </c>
      <c r="I113" s="4">
        <f>+[1]TabDin!I114</f>
        <v>0</v>
      </c>
      <c r="J113" s="4">
        <f>+[1]TabDin!J114</f>
        <v>0</v>
      </c>
      <c r="K113" s="4">
        <f>+[1]TabDin!K114</f>
        <v>0</v>
      </c>
      <c r="L113" s="4">
        <f t="shared" si="3"/>
        <v>0</v>
      </c>
      <c r="N113" s="2" t="s">
        <v>19</v>
      </c>
      <c r="O113" s="5">
        <f>+B113/[1]Formato_Análises!$Q$31</f>
        <v>0</v>
      </c>
      <c r="P113" s="5">
        <f>+C113/[1]Formato_Análises!$Q$31</f>
        <v>0</v>
      </c>
      <c r="Q113" s="5">
        <f>+D113/[1]Formato_Análises!$Q$31</f>
        <v>0</v>
      </c>
      <c r="R113" s="5">
        <f>+E113/[1]Formato_Análises!$Q$31</f>
        <v>0</v>
      </c>
      <c r="S113" s="5">
        <f>+F113/[1]Formato_Análises!$Q$31</f>
        <v>0</v>
      </c>
      <c r="T113" s="5">
        <f>+G113/[1]Formato_Análises!$Q$31</f>
        <v>0</v>
      </c>
      <c r="U113" s="5">
        <f>+H113/[1]Formato_Análises!$Q$31</f>
        <v>0</v>
      </c>
      <c r="V113" s="5">
        <f>+I113/[1]Formato_Análises!$Q$31</f>
        <v>0</v>
      </c>
      <c r="W113" s="5">
        <f>+J113/[1]Formato_Análises!$Q$31</f>
        <v>0</v>
      </c>
      <c r="X113" s="5">
        <f>+K113/[1]Formato_Análises!$Q$31</f>
        <v>0</v>
      </c>
    </row>
    <row r="114" spans="1:24" x14ac:dyDescent="0.25">
      <c r="A114" s="2" t="s">
        <v>20</v>
      </c>
      <c r="B114" s="4">
        <f>+[1]TabDin!B115</f>
        <v>461510.87803397491</v>
      </c>
      <c r="C114" s="4">
        <f>+[1]TabDin!C115</f>
        <v>101217.02740081794</v>
      </c>
      <c r="D114" s="4">
        <f>+[1]TabDin!D115</f>
        <v>307673.9186893166</v>
      </c>
      <c r="E114" s="4">
        <f>+[1]TabDin!E115</f>
        <v>0</v>
      </c>
      <c r="F114" s="4">
        <f>+[1]TabDin!F115</f>
        <v>6541.9166961315941</v>
      </c>
      <c r="G114" s="4">
        <f>+[1]TabDin!G115</f>
        <v>0</v>
      </c>
      <c r="H114" s="4">
        <f>+[1]TabDin!H115</f>
        <v>0</v>
      </c>
      <c r="I114" s="4">
        <f>+[1]TabDin!I115</f>
        <v>68385.143537480952</v>
      </c>
      <c r="J114" s="4">
        <f>+[1]TabDin!J115</f>
        <v>230755.43901698745</v>
      </c>
      <c r="K114" s="4">
        <f>+[1]TabDin!K115</f>
        <v>0</v>
      </c>
      <c r="L114" s="4">
        <f t="shared" si="3"/>
        <v>1176084.3233747096</v>
      </c>
      <c r="N114" s="2" t="s">
        <v>20</v>
      </c>
      <c r="O114" s="5">
        <f>+B114/[1]Formato_Análises!$Q$31</f>
        <v>1.2838483522333486E-3</v>
      </c>
      <c r="P114" s="5">
        <f>+C114/[1]Formato_Análises!$Q$31</f>
        <v>2.8156934111731057E-4</v>
      </c>
      <c r="Q114" s="5">
        <f>+D114/[1]Formato_Análises!$Q$31</f>
        <v>8.5589890148889906E-4</v>
      </c>
      <c r="R114" s="5">
        <f>+E114/[1]Formato_Análises!$Q$31</f>
        <v>0</v>
      </c>
      <c r="S114" s="5">
        <f>+F114/[1]Formato_Análises!$Q$31</f>
        <v>1.8198550392907714E-5</v>
      </c>
      <c r="T114" s="5">
        <f>+G114/[1]Formato_Análises!$Q$31</f>
        <v>0</v>
      </c>
      <c r="U114" s="5">
        <f>+H114/[1]Formato_Análises!$Q$31</f>
        <v>0</v>
      </c>
      <c r="V114" s="5">
        <f>+I114/[1]Formato_Análises!$Q$31</f>
        <v>1.9023636933943012E-4</v>
      </c>
      <c r="W114" s="5">
        <f>+J114/[1]Formato_Análises!$Q$31</f>
        <v>6.4192417611667429E-4</v>
      </c>
      <c r="X114" s="5">
        <f>+K114/[1]Formato_Análises!$Q$31</f>
        <v>0</v>
      </c>
    </row>
    <row r="115" spans="1:24" x14ac:dyDescent="0.25">
      <c r="A115" s="2" t="s">
        <v>21</v>
      </c>
      <c r="B115" s="4">
        <f>+[1]TabDin!B116</f>
        <v>0</v>
      </c>
      <c r="C115" s="4">
        <f>+[1]TabDin!C116</f>
        <v>64939.19564816061</v>
      </c>
      <c r="D115" s="4">
        <f>+[1]TabDin!D116</f>
        <v>123069.56747572665</v>
      </c>
      <c r="E115" s="4">
        <f>+[1]TabDin!E116</f>
        <v>0</v>
      </c>
      <c r="F115" s="4">
        <f>+[1]TabDin!F116</f>
        <v>0</v>
      </c>
      <c r="G115" s="4">
        <f>+[1]TabDin!G116</f>
        <v>0</v>
      </c>
      <c r="H115" s="4">
        <f>+[1]TabDin!H116</f>
        <v>0</v>
      </c>
      <c r="I115" s="4">
        <f>+[1]TabDin!I116</f>
        <v>463403.07263391424</v>
      </c>
      <c r="J115" s="4">
        <f>+[1]TabDin!J116</f>
        <v>1384532.6341019247</v>
      </c>
      <c r="K115" s="4">
        <f>+[1]TabDin!K116</f>
        <v>0</v>
      </c>
      <c r="L115" s="4">
        <f t="shared" si="3"/>
        <v>2035944.4698597263</v>
      </c>
      <c r="N115" s="2" t="s">
        <v>21</v>
      </c>
      <c r="O115" s="5">
        <f>+B115/[1]Formato_Análises!$Q$31</f>
        <v>0</v>
      </c>
      <c r="P115" s="5">
        <f>+C115/[1]Formato_Análises!$Q$31</f>
        <v>1.8065030164275448E-4</v>
      </c>
      <c r="Q115" s="5">
        <f>+D115/[1]Formato_Análises!$Q$31</f>
        <v>3.4235956059555964E-4</v>
      </c>
      <c r="R115" s="5">
        <f>+E115/[1]Formato_Análises!$Q$31</f>
        <v>0</v>
      </c>
      <c r="S115" s="5">
        <f>+F115/[1]Formato_Análises!$Q$31</f>
        <v>0</v>
      </c>
      <c r="T115" s="5">
        <f>+G115/[1]Formato_Análises!$Q$31</f>
        <v>0</v>
      </c>
      <c r="U115" s="5">
        <f>+H115/[1]Formato_Análises!$Q$31</f>
        <v>0</v>
      </c>
      <c r="V115" s="5">
        <f>+I115/[1]Formato_Análises!$Q$31</f>
        <v>1.2891121304775053E-3</v>
      </c>
      <c r="W115" s="5">
        <f>+J115/[1]Formato_Análises!$Q$31</f>
        <v>3.8515450567000458E-3</v>
      </c>
      <c r="X115" s="5">
        <f>+K115/[1]Formato_Análises!$Q$31</f>
        <v>0</v>
      </c>
    </row>
    <row r="116" spans="1:24" x14ac:dyDescent="0.25">
      <c r="A116" s="2" t="s">
        <v>22</v>
      </c>
      <c r="B116" s="4">
        <f>+[1]TabDin!B117</f>
        <v>0</v>
      </c>
      <c r="C116" s="4">
        <f>+[1]TabDin!C117</f>
        <v>2372655.4222992654</v>
      </c>
      <c r="D116" s="4">
        <f>+[1]TabDin!D117</f>
        <v>1309152.5240230421</v>
      </c>
      <c r="E116" s="4">
        <f>+[1]TabDin!E117</f>
        <v>0</v>
      </c>
      <c r="F116" s="4">
        <f>+[1]TabDin!F117</f>
        <v>284598.37478761788</v>
      </c>
      <c r="G116" s="4">
        <f>+[1]TabDin!G117</f>
        <v>0</v>
      </c>
      <c r="H116" s="4">
        <f>+[1]TabDin!H117</f>
        <v>0</v>
      </c>
      <c r="I116" s="4">
        <f>+[1]TabDin!I117</f>
        <v>992248.38777304604</v>
      </c>
      <c r="J116" s="4">
        <f>+[1]TabDin!J117</f>
        <v>77779.966644659246</v>
      </c>
      <c r="K116" s="4">
        <f>+[1]TabDin!K117</f>
        <v>0</v>
      </c>
      <c r="L116" s="4">
        <f t="shared" si="3"/>
        <v>5036434.6755276313</v>
      </c>
      <c r="N116" s="2" t="s">
        <v>22</v>
      </c>
      <c r="O116" s="5">
        <f>+B116/[1]Formato_Análises!$Q$31</f>
        <v>0</v>
      </c>
      <c r="P116" s="5">
        <f>+C116/[1]Formato_Análises!$Q$31</f>
        <v>6.6003422656316793E-3</v>
      </c>
      <c r="Q116" s="5">
        <f>+D116/[1]Formato_Análises!$Q$31</f>
        <v>3.6418498258352651E-3</v>
      </c>
      <c r="R116" s="5">
        <f>+E116/[1]Formato_Análises!$Q$31</f>
        <v>0</v>
      </c>
      <c r="S116" s="5">
        <f>+F116/[1]Formato_Análises!$Q$31</f>
        <v>7.9170648387723167E-4</v>
      </c>
      <c r="T116" s="5">
        <f>+G116/[1]Formato_Análises!$Q$31</f>
        <v>0</v>
      </c>
      <c r="U116" s="5">
        <f>+H116/[1]Formato_Análises!$Q$31</f>
        <v>0</v>
      </c>
      <c r="V116" s="5">
        <f>+I116/[1]Formato_Análises!$Q$31</f>
        <v>2.7602739573016994E-3</v>
      </c>
      <c r="W116" s="5">
        <f>+J116/[1]Formato_Análises!$Q$31</f>
        <v>2.163712422963937E-4</v>
      </c>
      <c r="X116" s="5">
        <f>+K116/[1]Formato_Análises!$Q$31</f>
        <v>0</v>
      </c>
    </row>
    <row r="117" spans="1:24" x14ac:dyDescent="0.25">
      <c r="A117" s="2" t="s">
        <v>23</v>
      </c>
      <c r="B117" s="4">
        <f>+[1]TabDin!B118</f>
        <v>0</v>
      </c>
      <c r="C117" s="4">
        <f>+[1]TabDin!C118</f>
        <v>637048.07886379072</v>
      </c>
      <c r="D117" s="4">
        <f>+[1]TabDin!D118</f>
        <v>0</v>
      </c>
      <c r="E117" s="4">
        <f>+[1]TabDin!E118</f>
        <v>0</v>
      </c>
      <c r="F117" s="4">
        <f>+[1]TabDin!F118</f>
        <v>0</v>
      </c>
      <c r="G117" s="4">
        <f>+[1]TabDin!G118</f>
        <v>0</v>
      </c>
      <c r="H117" s="4">
        <f>+[1]TabDin!H118</f>
        <v>0</v>
      </c>
      <c r="I117" s="4">
        <f>+[1]TabDin!I118</f>
        <v>152298.58975121172</v>
      </c>
      <c r="J117" s="4">
        <f>+[1]TabDin!J118</f>
        <v>0</v>
      </c>
      <c r="K117" s="4">
        <f>+[1]TabDin!K118</f>
        <v>0</v>
      </c>
      <c r="L117" s="4">
        <f t="shared" si="3"/>
        <v>789346.66861500242</v>
      </c>
      <c r="N117" s="2" t="s">
        <v>23</v>
      </c>
      <c r="O117" s="5">
        <f>+B117/[1]Formato_Análises!$Q$31</f>
        <v>0</v>
      </c>
      <c r="P117" s="5">
        <f>+C117/[1]Formato_Análises!$Q$31</f>
        <v>1.7721643524998101E-3</v>
      </c>
      <c r="Q117" s="5">
        <f>+D117/[1]Formato_Análises!$Q$31</f>
        <v>0</v>
      </c>
      <c r="R117" s="5">
        <f>+E117/[1]Formato_Análises!$Q$31</f>
        <v>0</v>
      </c>
      <c r="S117" s="5">
        <f>+F117/[1]Formato_Análises!$Q$31</f>
        <v>0</v>
      </c>
      <c r="T117" s="5">
        <f>+G117/[1]Formato_Análises!$Q$31</f>
        <v>0</v>
      </c>
      <c r="U117" s="5">
        <f>+H117/[1]Formato_Análises!$Q$31</f>
        <v>0</v>
      </c>
      <c r="V117" s="5">
        <f>+I117/[1]Formato_Análises!$Q$31</f>
        <v>4.23669956237005E-4</v>
      </c>
      <c r="W117" s="5">
        <f>+J117/[1]Formato_Análises!$Q$31</f>
        <v>0</v>
      </c>
      <c r="X117" s="5">
        <f>+K117/[1]Formato_Análises!$Q$31</f>
        <v>0</v>
      </c>
    </row>
    <row r="118" spans="1:24" x14ac:dyDescent="0.25">
      <c r="A118" s="2" t="s">
        <v>24</v>
      </c>
      <c r="B118" s="4">
        <f>+[1]TabDin!B119</f>
        <v>0</v>
      </c>
      <c r="C118" s="4">
        <f>+[1]TabDin!C119</f>
        <v>325069.17132047727</v>
      </c>
      <c r="D118" s="4">
        <f>+[1]TabDin!D119</f>
        <v>0</v>
      </c>
      <c r="E118" s="4">
        <f>+[1]TabDin!E119</f>
        <v>0</v>
      </c>
      <c r="F118" s="4">
        <f>+[1]TabDin!F119</f>
        <v>0</v>
      </c>
      <c r="G118" s="4">
        <f>+[1]TabDin!G119</f>
        <v>0</v>
      </c>
      <c r="H118" s="4">
        <f>+[1]TabDin!H119</f>
        <v>0</v>
      </c>
      <c r="I118" s="4">
        <f>+[1]TabDin!I119</f>
        <v>72171.501850439163</v>
      </c>
      <c r="J118" s="4">
        <f>+[1]TabDin!J119</f>
        <v>55839.954874667157</v>
      </c>
      <c r="K118" s="4">
        <f>+[1]TabDin!K119</f>
        <v>0</v>
      </c>
      <c r="L118" s="4">
        <f t="shared" si="3"/>
        <v>453080.62804558361</v>
      </c>
      <c r="N118" s="2" t="s">
        <v>24</v>
      </c>
      <c r="O118" s="5">
        <f>+B118/[1]Formato_Análises!$Q$31</f>
        <v>0</v>
      </c>
      <c r="P118" s="5">
        <f>+C118/[1]Formato_Análises!$Q$31</f>
        <v>9.0428967078633334E-4</v>
      </c>
      <c r="Q118" s="5">
        <f>+D118/[1]Formato_Análises!$Q$31</f>
        <v>0</v>
      </c>
      <c r="R118" s="5">
        <f>+E118/[1]Formato_Análises!$Q$31</f>
        <v>0</v>
      </c>
      <c r="S118" s="5">
        <f>+F118/[1]Formato_Análises!$Q$31</f>
        <v>0</v>
      </c>
      <c r="T118" s="5">
        <f>+G118/[1]Formato_Análises!$Q$31</f>
        <v>0</v>
      </c>
      <c r="U118" s="5">
        <f>+H118/[1]Formato_Análises!$Q$31</f>
        <v>0</v>
      </c>
      <c r="V118" s="5">
        <f>+I118/[1]Formato_Análises!$Q$31</f>
        <v>2.0076940358071312E-4</v>
      </c>
      <c r="W118" s="5">
        <f>+J118/[1]Formato_Análises!$Q$31</f>
        <v>1.5533769076045133E-4</v>
      </c>
      <c r="X118" s="5">
        <f>+K118/[1]Formato_Análises!$Q$31</f>
        <v>0</v>
      </c>
    </row>
    <row r="119" spans="1:24" x14ac:dyDescent="0.25">
      <c r="A119" s="2" t="s">
        <v>25</v>
      </c>
      <c r="B119" s="4">
        <f>+[1]TabDin!B120</f>
        <v>2356684.4845398935</v>
      </c>
      <c r="C119" s="4">
        <f>+[1]TabDin!C120</f>
        <v>3620566.9296420095</v>
      </c>
      <c r="D119" s="4">
        <f>+[1]TabDin!D120</f>
        <v>1201319.7689529993</v>
      </c>
      <c r="E119" s="4">
        <f>+[1]TabDin!E120</f>
        <v>0</v>
      </c>
      <c r="F119" s="4">
        <f>+[1]TabDin!F120</f>
        <v>258446.09169902597</v>
      </c>
      <c r="G119" s="4">
        <f>+[1]TabDin!G120</f>
        <v>26679.651568921337</v>
      </c>
      <c r="H119" s="4">
        <f>+[1]TabDin!H120</f>
        <v>0</v>
      </c>
      <c r="I119" s="4">
        <f>+[1]TabDin!I120</f>
        <v>354055.76193173107</v>
      </c>
      <c r="J119" s="4">
        <f>+[1]TabDin!J120</f>
        <v>1876929.2815450472</v>
      </c>
      <c r="K119" s="4">
        <f>+[1]TabDin!K120</f>
        <v>0</v>
      </c>
      <c r="L119" s="4">
        <f t="shared" si="3"/>
        <v>9694681.9698796272</v>
      </c>
      <c r="N119" s="2" t="s">
        <v>25</v>
      </c>
      <c r="O119" s="5">
        <f>+B119/[1]Formato_Análises!$Q$31</f>
        <v>6.5559137091189086E-3</v>
      </c>
      <c r="P119" s="5">
        <f>+C119/[1]Formato_Análises!$Q$31</f>
        <v>1.0071829523440309E-2</v>
      </c>
      <c r="Q119" s="5">
        <f>+D119/[1]Formato_Análises!$Q$31</f>
        <v>3.3418766041785806E-3</v>
      </c>
      <c r="R119" s="5">
        <f>+E119/[1]Formato_Análises!$Q$31</f>
        <v>0</v>
      </c>
      <c r="S119" s="5">
        <f>+F119/[1]Formato_Análises!$Q$31</f>
        <v>7.1895507725067522E-4</v>
      </c>
      <c r="T119" s="5">
        <f>+G119/[1]Formato_Análises!$Q$31</f>
        <v>7.4218460138653471E-5</v>
      </c>
      <c r="U119" s="5">
        <f>+H119/[1]Formato_Análises!$Q$31</f>
        <v>0</v>
      </c>
      <c r="V119" s="5">
        <f>+I119/[1]Formato_Análises!$Q$31</f>
        <v>9.8492566088835055E-4</v>
      </c>
      <c r="W119" s="5">
        <f>+J119/[1]Formato_Análises!$Q$31</f>
        <v>5.2213126061846325E-3</v>
      </c>
      <c r="X119" s="5">
        <f>+K119/[1]Formato_Análises!$Q$31</f>
        <v>0</v>
      </c>
    </row>
    <row r="120" spans="1:24" x14ac:dyDescent="0.25">
      <c r="A120" s="2" t="s">
        <v>26</v>
      </c>
      <c r="B120" s="4">
        <f>+[1]TabDin!B121</f>
        <v>0</v>
      </c>
      <c r="C120" s="4">
        <f>+[1]TabDin!C121</f>
        <v>0</v>
      </c>
      <c r="D120" s="4">
        <f>+[1]TabDin!D121</f>
        <v>49227.826990290661</v>
      </c>
      <c r="E120" s="4">
        <f>+[1]TabDin!E121</f>
        <v>0</v>
      </c>
      <c r="F120" s="4">
        <f>+[1]TabDin!F121</f>
        <v>0</v>
      </c>
      <c r="G120" s="4">
        <f>+[1]TabDin!G121</f>
        <v>0</v>
      </c>
      <c r="H120" s="4">
        <f>+[1]TabDin!H121</f>
        <v>0</v>
      </c>
      <c r="I120" s="4">
        <f>+[1]TabDin!I121</f>
        <v>184604.35121358998</v>
      </c>
      <c r="J120" s="4">
        <f>+[1]TabDin!J121</f>
        <v>647738.33223821851</v>
      </c>
      <c r="K120" s="4">
        <f>+[1]TabDin!K121</f>
        <v>0</v>
      </c>
      <c r="L120" s="4">
        <f t="shared" si="3"/>
        <v>881570.51044209918</v>
      </c>
      <c r="N120" s="2" t="s">
        <v>26</v>
      </c>
      <c r="O120" s="5">
        <f>+B120/[1]Formato_Análises!$Q$31</f>
        <v>0</v>
      </c>
      <c r="P120" s="5">
        <f>+C120/[1]Formato_Análises!$Q$31</f>
        <v>0</v>
      </c>
      <c r="Q120" s="5">
        <f>+D120/[1]Formato_Análises!$Q$31</f>
        <v>1.3694382423822386E-4</v>
      </c>
      <c r="R120" s="5">
        <f>+E120/[1]Formato_Análises!$Q$31</f>
        <v>0</v>
      </c>
      <c r="S120" s="5">
        <f>+F120/[1]Formato_Análises!$Q$31</f>
        <v>0</v>
      </c>
      <c r="T120" s="5">
        <f>+G120/[1]Formato_Análises!$Q$31</f>
        <v>0</v>
      </c>
      <c r="U120" s="5">
        <f>+H120/[1]Formato_Análises!$Q$31</f>
        <v>0</v>
      </c>
      <c r="V120" s="5">
        <f>+I120/[1]Formato_Análises!$Q$31</f>
        <v>5.1353934089333941E-4</v>
      </c>
      <c r="W120" s="5">
        <f>+J120/[1]Formato_Análises!$Q$31</f>
        <v>1.8019029021916024E-3</v>
      </c>
      <c r="X120" s="5">
        <f>+K120/[1]Formato_Análises!$Q$31</f>
        <v>0</v>
      </c>
    </row>
    <row r="121" spans="1:24" x14ac:dyDescent="0.25">
      <c r="A121" s="2" t="s">
        <v>27</v>
      </c>
      <c r="B121" s="4">
        <f>+[1]TabDin!B122</f>
        <v>0</v>
      </c>
      <c r="C121" s="4">
        <f>+[1]TabDin!C122</f>
        <v>235132.10051034298</v>
      </c>
      <c r="D121" s="4">
        <f>+[1]TabDin!D122</f>
        <v>349200.66749481368</v>
      </c>
      <c r="E121" s="4">
        <f>+[1]TabDin!E122</f>
        <v>0</v>
      </c>
      <c r="F121" s="4">
        <f>+[1]TabDin!F122</f>
        <v>0</v>
      </c>
      <c r="G121" s="4">
        <f>+[1]TabDin!G122</f>
        <v>0</v>
      </c>
      <c r="H121" s="4">
        <f>+[1]TabDin!H122</f>
        <v>0</v>
      </c>
      <c r="I121" s="4">
        <f>+[1]TabDin!I122</f>
        <v>0</v>
      </c>
      <c r="J121" s="4">
        <f>+[1]TabDin!J122</f>
        <v>461510.87803397491</v>
      </c>
      <c r="K121" s="4">
        <f>+[1]TabDin!K122</f>
        <v>0</v>
      </c>
      <c r="L121" s="4">
        <f t="shared" si="3"/>
        <v>1045843.6460391316</v>
      </c>
      <c r="N121" s="2" t="s">
        <v>27</v>
      </c>
      <c r="O121" s="5">
        <f>+B121/[1]Formato_Análises!$Q$31</f>
        <v>0</v>
      </c>
      <c r="P121" s="5">
        <f>+C121/[1]Formato_Análises!$Q$31</f>
        <v>6.540993379903538E-4</v>
      </c>
      <c r="Q121" s="5">
        <f>+D121/[1]Formato_Análises!$Q$31</f>
        <v>9.7141957622285573E-4</v>
      </c>
      <c r="R121" s="5">
        <f>+E121/[1]Formato_Análises!$Q$31</f>
        <v>0</v>
      </c>
      <c r="S121" s="5">
        <f>+F121/[1]Formato_Análises!$Q$31</f>
        <v>0</v>
      </c>
      <c r="T121" s="5">
        <f>+G121/[1]Formato_Análises!$Q$31</f>
        <v>0</v>
      </c>
      <c r="U121" s="5">
        <f>+H121/[1]Formato_Análises!$Q$31</f>
        <v>0</v>
      </c>
      <c r="V121" s="5">
        <f>+I121/[1]Formato_Análises!$Q$31</f>
        <v>0</v>
      </c>
      <c r="W121" s="5">
        <f>+J121/[1]Formato_Análises!$Q$31</f>
        <v>1.2838483522333486E-3</v>
      </c>
      <c r="X121" s="5">
        <f>+K121/[1]Formato_Análises!$Q$31</f>
        <v>0</v>
      </c>
    </row>
    <row r="122" spans="1:24" x14ac:dyDescent="0.25">
      <c r="A122" s="2" t="s">
        <v>28</v>
      </c>
      <c r="B122" s="4">
        <f>+[1]TabDin!B123</f>
        <v>5790196.3786711683</v>
      </c>
      <c r="C122" s="4">
        <f>+[1]TabDin!C123</f>
        <v>4040252.1844258728</v>
      </c>
      <c r="D122" s="4">
        <f>+[1]TabDin!D123</f>
        <v>834594.61039747926</v>
      </c>
      <c r="E122" s="4">
        <f>+[1]TabDin!E123</f>
        <v>0</v>
      </c>
      <c r="F122" s="4">
        <f>+[1]TabDin!F123</f>
        <v>1329421.4049036731</v>
      </c>
      <c r="G122" s="4">
        <f>+[1]TabDin!G123</f>
        <v>0</v>
      </c>
      <c r="H122" s="4">
        <f>+[1]TabDin!H123</f>
        <v>0</v>
      </c>
      <c r="I122" s="4">
        <f>+[1]TabDin!I123</f>
        <v>4341247.9637915576</v>
      </c>
      <c r="J122" s="4">
        <f>+[1]TabDin!J123</f>
        <v>137959.58522395953</v>
      </c>
      <c r="K122" s="4">
        <f>+[1]TabDin!K123</f>
        <v>0</v>
      </c>
      <c r="L122" s="4">
        <f t="shared" si="3"/>
        <v>16473672.127413711</v>
      </c>
      <c r="N122" s="2" t="s">
        <v>28</v>
      </c>
      <c r="O122" s="5">
        <f>+B122/[1]Formato_Análises!$Q$31</f>
        <v>1.6107386485735738E-2</v>
      </c>
      <c r="P122" s="5">
        <f>+C122/[1]Formato_Análises!$Q$31</f>
        <v>1.1239325780746795E-2</v>
      </c>
      <c r="Q122" s="5">
        <f>+D122/[1]Formato_Análises!$Q$31</f>
        <v>2.3217067383247193E-3</v>
      </c>
      <c r="R122" s="5">
        <f>+E122/[1]Formato_Análises!$Q$31</f>
        <v>0</v>
      </c>
      <c r="S122" s="5">
        <f>+F122/[1]Formato_Análises!$Q$31</f>
        <v>3.6982345624877702E-3</v>
      </c>
      <c r="T122" s="5">
        <f>+G122/[1]Formato_Análises!$Q$31</f>
        <v>0</v>
      </c>
      <c r="U122" s="5">
        <f>+H122/[1]Formato_Análises!$Q$31</f>
        <v>0</v>
      </c>
      <c r="V122" s="5">
        <f>+I122/[1]Formato_Análises!$Q$31</f>
        <v>1.207664718260415E-2</v>
      </c>
      <c r="W122" s="5">
        <f>+J122/[1]Formato_Análises!$Q$31</f>
        <v>3.8378117308762055E-4</v>
      </c>
      <c r="X122" s="5">
        <f>+K122/[1]Formato_Análises!$Q$31</f>
        <v>0</v>
      </c>
    </row>
    <row r="123" spans="1:24" x14ac:dyDescent="0.25">
      <c r="A123" s="2" t="s">
        <v>29</v>
      </c>
      <c r="B123" s="4">
        <f>+[1]TabDin!B124</f>
        <v>2646183.0126098208</v>
      </c>
      <c r="C123" s="4">
        <f>+[1]TabDin!C124</f>
        <v>15766547.390725965</v>
      </c>
      <c r="D123" s="4">
        <f>+[1]TabDin!D124</f>
        <v>4860774.3743629474</v>
      </c>
      <c r="E123" s="4">
        <f>+[1]TabDin!E124</f>
        <v>0</v>
      </c>
      <c r="F123" s="4">
        <f>+[1]TabDin!F124</f>
        <v>594052.18709655211</v>
      </c>
      <c r="G123" s="4">
        <f>+[1]TabDin!G124</f>
        <v>46151.087803397495</v>
      </c>
      <c r="H123" s="4">
        <f>+[1]TabDin!H124</f>
        <v>0</v>
      </c>
      <c r="I123" s="4">
        <f>+[1]TabDin!I124</f>
        <v>2587565.0391559163</v>
      </c>
      <c r="J123" s="4">
        <f>+[1]TabDin!J124</f>
        <v>1445429.3790509063</v>
      </c>
      <c r="K123" s="4">
        <f>+[1]TabDin!K124</f>
        <v>0</v>
      </c>
      <c r="L123" s="4">
        <f t="shared" si="3"/>
        <v>27946702.470805503</v>
      </c>
      <c r="N123" s="2" t="s">
        <v>29</v>
      </c>
      <c r="O123" s="5">
        <f>+B123/[1]Formato_Análises!$Q$31</f>
        <v>7.3612516240557577E-3</v>
      </c>
      <c r="P123" s="5">
        <f>+C123/[1]Formato_Análises!$Q$31</f>
        <v>4.3859975682961891E-2</v>
      </c>
      <c r="Q123" s="5">
        <f>+D123/[1]Formato_Análises!$Q$31</f>
        <v>1.3521885329525323E-2</v>
      </c>
      <c r="R123" s="5">
        <f>+E123/[1]Formato_Análises!$Q$31</f>
        <v>0</v>
      </c>
      <c r="S123" s="5">
        <f>+F123/[1]Formato_Análises!$Q$31</f>
        <v>1.6525567605112437E-3</v>
      </c>
      <c r="T123" s="5">
        <f>+G123/[1]Formato_Análises!$Q$31</f>
        <v>1.2838483522333485E-4</v>
      </c>
      <c r="U123" s="5">
        <f>+H123/[1]Formato_Análises!$Q$31</f>
        <v>0</v>
      </c>
      <c r="V123" s="5">
        <f>+I123/[1]Formato_Análises!$Q$31</f>
        <v>7.1981859365238742E-3</v>
      </c>
      <c r="W123" s="5">
        <f>+J123/[1]Formato_Análises!$Q$31</f>
        <v>4.0209499166508631E-3</v>
      </c>
      <c r="X123" s="5">
        <f>+K123/[1]Formato_Análises!$Q$31</f>
        <v>0</v>
      </c>
    </row>
    <row r="124" spans="1:24" x14ac:dyDescent="0.25">
      <c r="A124" s="2" t="s">
        <v>30</v>
      </c>
      <c r="B124" s="4">
        <f>+[1]TabDin!B125</f>
        <v>0</v>
      </c>
      <c r="C124" s="4">
        <f>+[1]TabDin!C125</f>
        <v>56381.245599817274</v>
      </c>
      <c r="D124" s="4">
        <f>+[1]TabDin!D125</f>
        <v>1350291.1883312005</v>
      </c>
      <c r="E124" s="4">
        <f>+[1]TabDin!E125</f>
        <v>0</v>
      </c>
      <c r="F124" s="4">
        <f>+[1]TabDin!F125</f>
        <v>0</v>
      </c>
      <c r="G124" s="4">
        <f>+[1]TabDin!G125</f>
        <v>0</v>
      </c>
      <c r="H124" s="4">
        <f>+[1]TabDin!H125</f>
        <v>0</v>
      </c>
      <c r="I124" s="4">
        <f>+[1]TabDin!I125</f>
        <v>0</v>
      </c>
      <c r="J124" s="4">
        <f>+[1]TabDin!J125</f>
        <v>0</v>
      </c>
      <c r="K124" s="4">
        <f>+[1]TabDin!K125</f>
        <v>0</v>
      </c>
      <c r="L124" s="4">
        <f t="shared" si="3"/>
        <v>1406672.4339310178</v>
      </c>
      <c r="N124" s="2" t="s">
        <v>30</v>
      </c>
      <c r="O124" s="5">
        <f>+B124/[1]Formato_Análises!$Q$31</f>
        <v>0</v>
      </c>
      <c r="P124" s="5">
        <f>+C124/[1]Formato_Análises!$Q$31</f>
        <v>1.5684347369784076E-4</v>
      </c>
      <c r="Q124" s="5">
        <f>+D124/[1]Formato_Análises!$Q$31</f>
        <v>3.7562909124898292E-3</v>
      </c>
      <c r="R124" s="5">
        <f>+E124/[1]Formato_Análises!$Q$31</f>
        <v>0</v>
      </c>
      <c r="S124" s="5">
        <f>+F124/[1]Formato_Análises!$Q$31</f>
        <v>0</v>
      </c>
      <c r="T124" s="5">
        <f>+G124/[1]Formato_Análises!$Q$31</f>
        <v>0</v>
      </c>
      <c r="U124" s="5">
        <f>+H124/[1]Formato_Análises!$Q$31</f>
        <v>0</v>
      </c>
      <c r="V124" s="5">
        <f>+I124/[1]Formato_Análises!$Q$31</f>
        <v>0</v>
      </c>
      <c r="W124" s="5">
        <f>+J124/[1]Formato_Análises!$Q$31</f>
        <v>0</v>
      </c>
      <c r="X124" s="5">
        <f>+K124/[1]Formato_Análises!$Q$31</f>
        <v>0</v>
      </c>
    </row>
    <row r="125" spans="1:24" x14ac:dyDescent="0.25">
      <c r="A125" s="2" t="s">
        <v>31</v>
      </c>
      <c r="B125" s="4">
        <f>+[1]TabDin!B126</f>
        <v>31732549.291257586</v>
      </c>
      <c r="C125" s="4">
        <f>+[1]TabDin!C126</f>
        <v>60517712.587539174</v>
      </c>
      <c r="D125" s="4">
        <f>+[1]TabDin!D126</f>
        <v>24665361.143307872</v>
      </c>
      <c r="E125" s="4">
        <f>+[1]TabDin!E126</f>
        <v>0</v>
      </c>
      <c r="F125" s="4">
        <f>+[1]TabDin!F126</f>
        <v>4758309.0523392241</v>
      </c>
      <c r="G125" s="4">
        <f>+[1]TabDin!G126</f>
        <v>8394537.2151740529</v>
      </c>
      <c r="H125" s="4">
        <f>+[1]TabDin!H126</f>
        <v>0</v>
      </c>
      <c r="I125" s="4">
        <f>+[1]TabDin!I126</f>
        <v>39329980.010835432</v>
      </c>
      <c r="J125" s="4">
        <f>+[1]TabDin!J126</f>
        <v>10439041.558044115</v>
      </c>
      <c r="K125" s="4">
        <f>+[1]TabDin!K126</f>
        <v>0</v>
      </c>
      <c r="L125" s="4">
        <f t="shared" si="3"/>
        <v>179837490.85849744</v>
      </c>
      <c r="N125" s="2" t="s">
        <v>31</v>
      </c>
      <c r="O125" s="5">
        <f>+B125/[1]Formato_Análises!$Q$31</f>
        <v>8.8274801437606493E-2</v>
      </c>
      <c r="P125" s="5">
        <f>+C125/[1]Formato_Análises!$Q$31</f>
        <v>0.16835045344418481</v>
      </c>
      <c r="Q125" s="5">
        <f>+D125/[1]Formato_Análises!$Q$31</f>
        <v>6.8615031125539544E-2</v>
      </c>
      <c r="R125" s="5">
        <f>+E125/[1]Formato_Análises!$Q$31</f>
        <v>0</v>
      </c>
      <c r="S125" s="5">
        <f>+F125/[1]Formato_Análises!$Q$31</f>
        <v>1.3236843435384893E-2</v>
      </c>
      <c r="T125" s="5">
        <f>+G125/[1]Formato_Análises!$Q$31</f>
        <v>2.3352239967503734E-2</v>
      </c>
      <c r="U125" s="5">
        <f>+H125/[1]Formato_Análises!$Q$31</f>
        <v>0</v>
      </c>
      <c r="V125" s="5">
        <f>+I125/[1]Formato_Análises!$Q$31</f>
        <v>0.10940962051725338</v>
      </c>
      <c r="W125" s="5">
        <f>+J125/[1]Formato_Análises!$Q$31</f>
        <v>2.9039719194232649E-2</v>
      </c>
      <c r="X125" s="5">
        <f>+K125/[1]Formato_Análises!$Q$31</f>
        <v>0</v>
      </c>
    </row>
    <row r="126" spans="1:24" x14ac:dyDescent="0.25">
      <c r="A126" s="2" t="s">
        <v>32</v>
      </c>
      <c r="B126" s="4">
        <f>+[1]TabDin!B127</f>
        <v>13968395.908494974</v>
      </c>
      <c r="C126" s="4">
        <f>+[1]TabDin!C127</f>
        <v>21107944.454697505</v>
      </c>
      <c r="D126" s="4">
        <f>+[1]TabDin!D127</f>
        <v>11499373.261240406</v>
      </c>
      <c r="E126" s="4">
        <f>+[1]TabDin!E127</f>
        <v>0</v>
      </c>
      <c r="F126" s="4">
        <f>+[1]TabDin!F127</f>
        <v>2254927.9970737416</v>
      </c>
      <c r="G126" s="4">
        <f>+[1]TabDin!G127</f>
        <v>8505234.1375205647</v>
      </c>
      <c r="H126" s="4">
        <f>+[1]TabDin!H127</f>
        <v>0</v>
      </c>
      <c r="I126" s="4">
        <f>+[1]TabDin!I127</f>
        <v>5167408.3859744864</v>
      </c>
      <c r="J126" s="4">
        <f>+[1]TabDin!J127</f>
        <v>3008308.27686028</v>
      </c>
      <c r="K126" s="4">
        <f>+[1]TabDin!K127</f>
        <v>0</v>
      </c>
      <c r="L126" s="4">
        <f t="shared" si="3"/>
        <v>65511592.421861961</v>
      </c>
      <c r="N126" s="2" t="s">
        <v>32</v>
      </c>
      <c r="O126" s="5">
        <f>+B126/[1]Formato_Análises!$Q$31</f>
        <v>3.8857810127596017E-2</v>
      </c>
      <c r="P126" s="5">
        <f>+C126/[1]Formato_Análises!$Q$31</f>
        <v>5.8718875322374242E-2</v>
      </c>
      <c r="Q126" s="5">
        <f>+D126/[1]Formato_Análises!$Q$31</f>
        <v>3.1989389884051415E-2</v>
      </c>
      <c r="R126" s="5">
        <f>+E126/[1]Formato_Análises!$Q$31</f>
        <v>0</v>
      </c>
      <c r="S126" s="5">
        <f>+F126/[1]Formato_Análises!$Q$31</f>
        <v>6.2728436776626727E-3</v>
      </c>
      <c r="T126" s="5">
        <f>+G126/[1]Formato_Análises!$Q$31</f>
        <v>2.3660180837624264E-2</v>
      </c>
      <c r="U126" s="5">
        <f>+H126/[1]Formato_Análises!$Q$31</f>
        <v>0</v>
      </c>
      <c r="V126" s="5">
        <f>+I126/[1]Formato_Análises!$Q$31</f>
        <v>1.437489137831708E-2</v>
      </c>
      <c r="W126" s="5">
        <f>+J126/[1]Formato_Análises!$Q$31</f>
        <v>8.3686253305879626E-3</v>
      </c>
      <c r="X126" s="5">
        <f>+K126/[1]Formato_Análises!$Q$31</f>
        <v>0</v>
      </c>
    </row>
    <row r="127" spans="1:24" x14ac:dyDescent="0.25">
      <c r="A127" s="2" t="s">
        <v>33</v>
      </c>
      <c r="B127" s="4">
        <f>+[1]TabDin!B128</f>
        <v>576888.59754246869</v>
      </c>
      <c r="C127" s="4">
        <f>+[1]TabDin!C128</f>
        <v>3704004.9581165817</v>
      </c>
      <c r="D127" s="4">
        <f>+[1]TabDin!D128</f>
        <v>323417.1777488587</v>
      </c>
      <c r="E127" s="4">
        <f>+[1]TabDin!E128</f>
        <v>0</v>
      </c>
      <c r="F127" s="4">
        <f>+[1]TabDin!F128</f>
        <v>113277.84501343915</v>
      </c>
      <c r="G127" s="4">
        <f>+[1]TabDin!G128</f>
        <v>1655172.9969758033</v>
      </c>
      <c r="H127" s="4">
        <f>+[1]TabDin!H128</f>
        <v>0</v>
      </c>
      <c r="I127" s="4">
        <f>+[1]TabDin!I128</f>
        <v>1304668.8843081584</v>
      </c>
      <c r="J127" s="4">
        <f>+[1]TabDin!J128</f>
        <v>0</v>
      </c>
      <c r="K127" s="4">
        <f>+[1]TabDin!K128</f>
        <v>0</v>
      </c>
      <c r="L127" s="4">
        <f t="shared" si="3"/>
        <v>7677430.459705309</v>
      </c>
      <c r="N127" s="2" t="s">
        <v>33</v>
      </c>
      <c r="O127" s="5">
        <f>+B127/[1]Formato_Análises!$Q$31</f>
        <v>1.6048104402916858E-3</v>
      </c>
      <c r="P127" s="5">
        <f>+C127/[1]Formato_Análises!$Q$31</f>
        <v>1.0303940575355303E-2</v>
      </c>
      <c r="Q127" s="5">
        <f>+D127/[1]Formato_Análises!$Q$31</f>
        <v>8.9969409281456889E-4</v>
      </c>
      <c r="R127" s="5">
        <f>+E127/[1]Formato_Análises!$Q$31</f>
        <v>0</v>
      </c>
      <c r="S127" s="5">
        <f>+F127/[1]Formato_Análises!$Q$31</f>
        <v>3.1512057805567543E-4</v>
      </c>
      <c r="T127" s="5">
        <f>+G127/[1]Formato_Análises!$Q$31</f>
        <v>4.6044226170376063E-3</v>
      </c>
      <c r="U127" s="5">
        <f>+H127/[1]Formato_Análises!$Q$31</f>
        <v>0</v>
      </c>
      <c r="V127" s="5">
        <f>+I127/[1]Formato_Análises!$Q$31</f>
        <v>3.6293770679135381E-3</v>
      </c>
      <c r="W127" s="5">
        <f>+J127/[1]Formato_Análises!$Q$31</f>
        <v>0</v>
      </c>
      <c r="X127" s="5">
        <f>+K127/[1]Formato_Análises!$Q$31</f>
        <v>0</v>
      </c>
    </row>
    <row r="128" spans="1:24" x14ac:dyDescent="0.25">
      <c r="A128" s="2" t="s">
        <v>34</v>
      </c>
      <c r="B128" s="4">
        <f>+[1]TabDin!B129</f>
        <v>461510.87803397491</v>
      </c>
      <c r="C128" s="4">
        <f>+[1]TabDin!C129</f>
        <v>661309.65957094892</v>
      </c>
      <c r="D128" s="4">
        <f>+[1]TabDin!D129</f>
        <v>461510.87803397491</v>
      </c>
      <c r="E128" s="4">
        <f>+[1]TabDin!E129</f>
        <v>0</v>
      </c>
      <c r="F128" s="4">
        <f>+[1]TabDin!F129</f>
        <v>0</v>
      </c>
      <c r="G128" s="4">
        <f>+[1]TabDin!G129</f>
        <v>0</v>
      </c>
      <c r="H128" s="4">
        <f>+[1]TabDin!H129</f>
        <v>0</v>
      </c>
      <c r="I128" s="4">
        <f>+[1]TabDin!I129</f>
        <v>584580.44550970162</v>
      </c>
      <c r="J128" s="4">
        <f>+[1]TabDin!J129</f>
        <v>61534.783737863327</v>
      </c>
      <c r="K128" s="4">
        <f>+[1]TabDin!K129</f>
        <v>0</v>
      </c>
      <c r="L128" s="4">
        <f t="shared" si="3"/>
        <v>2230446.6448864639</v>
      </c>
      <c r="N128" s="2" t="s">
        <v>34</v>
      </c>
      <c r="O128" s="5">
        <f>+B128/[1]Formato_Análises!$Q$31</f>
        <v>1.2838483522333486E-3</v>
      </c>
      <c r="P128" s="5">
        <f>+C128/[1]Formato_Análises!$Q$31</f>
        <v>1.8396561319918819E-3</v>
      </c>
      <c r="Q128" s="5">
        <f>+D128/[1]Formato_Análises!$Q$31</f>
        <v>1.2838483522333486E-3</v>
      </c>
      <c r="R128" s="5">
        <f>+E128/[1]Formato_Análises!$Q$31</f>
        <v>0</v>
      </c>
      <c r="S128" s="5">
        <f>+F128/[1]Formato_Análises!$Q$31</f>
        <v>0</v>
      </c>
      <c r="T128" s="5">
        <f>+G128/[1]Formato_Análises!$Q$31</f>
        <v>0</v>
      </c>
      <c r="U128" s="5">
        <f>+H128/[1]Formato_Análises!$Q$31</f>
        <v>0</v>
      </c>
      <c r="V128" s="5">
        <f>+I128/[1]Formato_Análises!$Q$31</f>
        <v>1.6262079128289083E-3</v>
      </c>
      <c r="W128" s="5">
        <f>+J128/[1]Formato_Análises!$Q$31</f>
        <v>1.7117978029777982E-4</v>
      </c>
      <c r="X128" s="5">
        <f>+K128/[1]Formato_Análises!$Q$31</f>
        <v>0</v>
      </c>
    </row>
    <row r="129" spans="1:24" x14ac:dyDescent="0.25">
      <c r="A129" s="2" t="s">
        <v>35</v>
      </c>
      <c r="B129" s="4">
        <f>+[1]TabDin!B130</f>
        <v>3462494.7926555043</v>
      </c>
      <c r="C129" s="4">
        <f>+[1]TabDin!C130</f>
        <v>2750851.4337283201</v>
      </c>
      <c r="D129" s="4">
        <f>+[1]TabDin!D130</f>
        <v>1171229.998122589</v>
      </c>
      <c r="E129" s="4">
        <f>+[1]TabDin!E130</f>
        <v>0</v>
      </c>
      <c r="F129" s="4">
        <f>+[1]TabDin!F130</f>
        <v>455168.18020019471</v>
      </c>
      <c r="G129" s="4">
        <f>+[1]TabDin!G130</f>
        <v>846103.27639562066</v>
      </c>
      <c r="H129" s="4">
        <f>+[1]TabDin!H130</f>
        <v>0</v>
      </c>
      <c r="I129" s="4">
        <f>+[1]TabDin!I130</f>
        <v>1677591.7801306678</v>
      </c>
      <c r="J129" s="4">
        <f>+[1]TabDin!J130</f>
        <v>1626385.1021812393</v>
      </c>
      <c r="K129" s="4">
        <f>+[1]TabDin!K130</f>
        <v>0</v>
      </c>
      <c r="L129" s="4">
        <f t="shared" si="3"/>
        <v>11989824.563414134</v>
      </c>
      <c r="N129" s="2" t="s">
        <v>35</v>
      </c>
      <c r="O129" s="5">
        <f>+B129/[1]Formato_Análises!$Q$31</f>
        <v>9.6320984959320267E-3</v>
      </c>
      <c r="P129" s="5">
        <f>+C129/[1]Formato_Análises!$Q$31</f>
        <v>7.652422182280301E-3</v>
      </c>
      <c r="Q129" s="5">
        <f>+D129/[1]Formato_Análises!$Q$31</f>
        <v>3.2581717457703298E-3</v>
      </c>
      <c r="R129" s="5">
        <f>+E129/[1]Formato_Análises!$Q$31</f>
        <v>0</v>
      </c>
      <c r="S129" s="5">
        <f>+F129/[1]Formato_Análises!$Q$31</f>
        <v>1.266203996379155E-3</v>
      </c>
      <c r="T129" s="5">
        <f>+G129/[1]Formato_Análises!$Q$31</f>
        <v>2.3537219790944722E-3</v>
      </c>
      <c r="U129" s="5">
        <f>+H129/[1]Formato_Análises!$Q$31</f>
        <v>0</v>
      </c>
      <c r="V129" s="5">
        <f>+I129/[1]Formato_Análises!$Q$31</f>
        <v>4.6667880328541559E-3</v>
      </c>
      <c r="W129" s="5">
        <f>+J129/[1]Formato_Análises!$Q$31</f>
        <v>4.5243393664461716E-3</v>
      </c>
      <c r="X129" s="5">
        <f>+K129/[1]Formato_Análises!$Q$31</f>
        <v>0</v>
      </c>
    </row>
    <row r="130" spans="1:24" x14ac:dyDescent="0.25">
      <c r="A130" s="2" t="s">
        <v>36</v>
      </c>
      <c r="B130" s="4">
        <f>+[1]TabDin!B131</f>
        <v>0</v>
      </c>
      <c r="C130" s="4">
        <f>+[1]TabDin!C131</f>
        <v>976864.69183858018</v>
      </c>
      <c r="D130" s="4">
        <f>+[1]TabDin!D131</f>
        <v>0</v>
      </c>
      <c r="E130" s="4">
        <f>+[1]TabDin!E131</f>
        <v>0</v>
      </c>
      <c r="F130" s="4">
        <f>+[1]TabDin!F131</f>
        <v>0</v>
      </c>
      <c r="G130" s="4">
        <f>+[1]TabDin!G131</f>
        <v>0</v>
      </c>
      <c r="H130" s="4">
        <f>+[1]TabDin!H131</f>
        <v>0</v>
      </c>
      <c r="I130" s="4">
        <f>+[1]TabDin!I131</f>
        <v>138453.26341019248</v>
      </c>
      <c r="J130" s="4">
        <f>+[1]TabDin!J131</f>
        <v>0</v>
      </c>
      <c r="K130" s="4">
        <f>+[1]TabDin!K131</f>
        <v>0</v>
      </c>
      <c r="L130" s="4">
        <f t="shared" si="3"/>
        <v>1115317.9552487726</v>
      </c>
      <c r="N130" s="2" t="s">
        <v>36</v>
      </c>
      <c r="O130" s="5">
        <f>+B130/[1]Formato_Análises!$Q$31</f>
        <v>0</v>
      </c>
      <c r="P130" s="5">
        <f>+C130/[1]Formato_Análises!$Q$31</f>
        <v>2.7174790122272544E-3</v>
      </c>
      <c r="Q130" s="5">
        <f>+D130/[1]Formato_Análises!$Q$31</f>
        <v>0</v>
      </c>
      <c r="R130" s="5">
        <f>+E130/[1]Formato_Análises!$Q$31</f>
        <v>0</v>
      </c>
      <c r="S130" s="5">
        <f>+F130/[1]Formato_Análises!$Q$31</f>
        <v>0</v>
      </c>
      <c r="T130" s="5">
        <f>+G130/[1]Formato_Análises!$Q$31</f>
        <v>0</v>
      </c>
      <c r="U130" s="5">
        <f>+H130/[1]Formato_Análises!$Q$31</f>
        <v>0</v>
      </c>
      <c r="V130" s="5">
        <f>+I130/[1]Formato_Análises!$Q$31</f>
        <v>3.8515450567000459E-4</v>
      </c>
      <c r="W130" s="5">
        <f>+J130/[1]Formato_Análises!$Q$31</f>
        <v>0</v>
      </c>
      <c r="X130" s="5">
        <f>+K130/[1]Formato_Análises!$Q$31</f>
        <v>0</v>
      </c>
    </row>
    <row r="131" spans="1:24" x14ac:dyDescent="0.25">
      <c r="A131" s="2" t="s">
        <v>37</v>
      </c>
      <c r="B131" s="4">
        <f>+[1]TabDin!B132</f>
        <v>0</v>
      </c>
      <c r="C131" s="4">
        <f>+[1]TabDin!C132</f>
        <v>227108.91850007352</v>
      </c>
      <c r="D131" s="4">
        <f>+[1]TabDin!D132</f>
        <v>384592.39836164576</v>
      </c>
      <c r="E131" s="4">
        <f>+[1]TabDin!E132</f>
        <v>0</v>
      </c>
      <c r="F131" s="4">
        <f>+[1]TabDin!F132</f>
        <v>0</v>
      </c>
      <c r="G131" s="4">
        <f>+[1]TabDin!G132</f>
        <v>0</v>
      </c>
      <c r="H131" s="4">
        <f>+[1]TabDin!H132</f>
        <v>0</v>
      </c>
      <c r="I131" s="4">
        <f>+[1]TabDin!I132</f>
        <v>33352.083541360938</v>
      </c>
      <c r="J131" s="4">
        <f>+[1]TabDin!J132</f>
        <v>307673.9186893166</v>
      </c>
      <c r="K131" s="4">
        <f>+[1]TabDin!K132</f>
        <v>0</v>
      </c>
      <c r="L131" s="4">
        <f t="shared" si="3"/>
        <v>952727.31909239676</v>
      </c>
      <c r="N131" s="2" t="s">
        <v>37</v>
      </c>
      <c r="O131" s="5">
        <f>+B131/[1]Formato_Análises!$Q$31</f>
        <v>0</v>
      </c>
      <c r="P131" s="5">
        <f>+C131/[1]Formato_Análises!$Q$31</f>
        <v>6.3178014792611794E-4</v>
      </c>
      <c r="Q131" s="5">
        <f>+D131/[1]Formato_Análises!$Q$31</f>
        <v>1.0698736268611238E-3</v>
      </c>
      <c r="R131" s="5">
        <f>+E131/[1]Formato_Análises!$Q$31</f>
        <v>0</v>
      </c>
      <c r="S131" s="5">
        <f>+F131/[1]Formato_Análises!$Q$31</f>
        <v>0</v>
      </c>
      <c r="T131" s="5">
        <f>+G131/[1]Formato_Análises!$Q$31</f>
        <v>0</v>
      </c>
      <c r="U131" s="5">
        <f>+H131/[1]Formato_Análises!$Q$31</f>
        <v>0</v>
      </c>
      <c r="V131" s="5">
        <f>+I131/[1]Formato_Análises!$Q$31</f>
        <v>9.2780082845572771E-5</v>
      </c>
      <c r="W131" s="5">
        <f>+J131/[1]Formato_Análises!$Q$31</f>
        <v>8.5589890148889906E-4</v>
      </c>
      <c r="X131" s="5">
        <f>+K131/[1]Formato_Análises!$Q$31</f>
        <v>0</v>
      </c>
    </row>
    <row r="132" spans="1:24" x14ac:dyDescent="0.25">
      <c r="A132" s="2" t="s">
        <v>38</v>
      </c>
      <c r="B132" s="4">
        <f>+[1]TabDin!B133</f>
        <v>0</v>
      </c>
      <c r="C132" s="4">
        <f>+[1]TabDin!C133</f>
        <v>907638.06013348396</v>
      </c>
      <c r="D132" s="4">
        <f>+[1]TabDin!D133</f>
        <v>1347611.7638592068</v>
      </c>
      <c r="E132" s="4">
        <f>+[1]TabDin!E133</f>
        <v>0</v>
      </c>
      <c r="F132" s="4">
        <f>+[1]TabDin!F133</f>
        <v>44612.718209950908</v>
      </c>
      <c r="G132" s="4">
        <f>+[1]TabDin!G133</f>
        <v>0</v>
      </c>
      <c r="H132" s="4">
        <f>+[1]TabDin!H133</f>
        <v>0</v>
      </c>
      <c r="I132" s="4">
        <f>+[1]TabDin!I133</f>
        <v>184604.35121358998</v>
      </c>
      <c r="J132" s="4">
        <f>+[1]TabDin!J133</f>
        <v>0</v>
      </c>
      <c r="K132" s="4">
        <f>+[1]TabDin!K133</f>
        <v>0</v>
      </c>
      <c r="L132" s="4">
        <f t="shared" si="3"/>
        <v>2484466.8934162315</v>
      </c>
      <c r="N132" s="2" t="s">
        <v>38</v>
      </c>
      <c r="O132" s="5">
        <f>+B132/[1]Formato_Análises!$Q$31</f>
        <v>0</v>
      </c>
      <c r="P132" s="5">
        <f>+C132/[1]Formato_Análises!$Q$31</f>
        <v>2.5249017593922522E-3</v>
      </c>
      <c r="Q132" s="5">
        <f>+D132/[1]Formato_Análises!$Q$31</f>
        <v>3.7488371885213779E-3</v>
      </c>
      <c r="R132" s="5">
        <f>+E132/[1]Formato_Análises!$Q$31</f>
        <v>0</v>
      </c>
      <c r="S132" s="5">
        <f>+F132/[1]Formato_Análises!$Q$31</f>
        <v>1.2410534071589035E-4</v>
      </c>
      <c r="T132" s="5">
        <f>+G132/[1]Formato_Análises!$Q$31</f>
        <v>0</v>
      </c>
      <c r="U132" s="5">
        <f>+H132/[1]Formato_Análises!$Q$31</f>
        <v>0</v>
      </c>
      <c r="V132" s="5">
        <f>+I132/[1]Formato_Análises!$Q$31</f>
        <v>5.1353934089333941E-4</v>
      </c>
      <c r="W132" s="5">
        <f>+J132/[1]Formato_Análises!$Q$31</f>
        <v>0</v>
      </c>
      <c r="X132" s="5">
        <f>+K132/[1]Formato_Análises!$Q$31</f>
        <v>0</v>
      </c>
    </row>
    <row r="133" spans="1:24" x14ac:dyDescent="0.25">
      <c r="A133" s="2" t="s">
        <v>39</v>
      </c>
      <c r="B133" s="4">
        <f>+[1]TabDin!B134</f>
        <v>1414244.0583145227</v>
      </c>
      <c r="C133" s="4">
        <f>+[1]TabDin!C134</f>
        <v>7112617.7096463898</v>
      </c>
      <c r="D133" s="4">
        <f>+[1]TabDin!D134</f>
        <v>1465417.0305861591</v>
      </c>
      <c r="E133" s="4">
        <f>+[1]TabDin!E134</f>
        <v>0</v>
      </c>
      <c r="F133" s="4">
        <f>+[1]TabDin!F134</f>
        <v>0</v>
      </c>
      <c r="G133" s="4">
        <f>+[1]TabDin!G134</f>
        <v>954635.25121327711</v>
      </c>
      <c r="H133" s="4">
        <f>+[1]TabDin!H134</f>
        <v>0</v>
      </c>
      <c r="I133" s="4">
        <f>+[1]TabDin!I134</f>
        <v>3618596.8012384661</v>
      </c>
      <c r="J133" s="4">
        <f>+[1]TabDin!J134</f>
        <v>577229.11565197806</v>
      </c>
      <c r="K133" s="4">
        <f>+[1]TabDin!K134</f>
        <v>0</v>
      </c>
      <c r="L133" s="4">
        <f t="shared" si="3"/>
        <v>15142739.966650793</v>
      </c>
      <c r="N133" s="2" t="s">
        <v>39</v>
      </c>
      <c r="O133" s="5">
        <f>+B133/[1]Formato_Análises!$Q$31</f>
        <v>3.9341974162291349E-3</v>
      </c>
      <c r="P133" s="5">
        <f>+C133/[1]Formato_Análises!$Q$31</f>
        <v>1.9786147978776394E-2</v>
      </c>
      <c r="Q133" s="5">
        <f>+D133/[1]Formato_Análises!$Q$31</f>
        <v>4.0765523189124622E-3</v>
      </c>
      <c r="R133" s="5">
        <f>+E133/[1]Formato_Análises!$Q$31</f>
        <v>0</v>
      </c>
      <c r="S133" s="5">
        <f>+F133/[1]Formato_Análises!$Q$31</f>
        <v>0</v>
      </c>
      <c r="T133" s="5">
        <f>+G133/[1]Formato_Análises!$Q$31</f>
        <v>2.6556403165946814E-3</v>
      </c>
      <c r="U133" s="5">
        <f>+H133/[1]Formato_Análises!$Q$31</f>
        <v>0</v>
      </c>
      <c r="V133" s="5">
        <f>+I133/[1]Formato_Análises!$Q$31</f>
        <v>1.0066348946004404E-2</v>
      </c>
      <c r="W133" s="5">
        <f>+J133/[1]Formato_Análises!$Q$31</f>
        <v>1.6057577064009087E-3</v>
      </c>
      <c r="X133" s="5">
        <f>+K133/[1]Formato_Análises!$Q$31</f>
        <v>0</v>
      </c>
    </row>
    <row r="134" spans="1:24" x14ac:dyDescent="0.25">
      <c r="A134" t="s">
        <v>40</v>
      </c>
      <c r="B134" s="4">
        <f>+[1]TabDin!B135</f>
        <v>65639723.54835774</v>
      </c>
      <c r="C134" s="4">
        <f>+[1]TabDin!C135</f>
        <v>125625035.40248819</v>
      </c>
      <c r="D134" s="4">
        <f>+[1]TabDin!D135</f>
        <v>52634883.742511474</v>
      </c>
      <c r="E134" s="4">
        <f>+[1]TabDin!E135</f>
        <v>0</v>
      </c>
      <c r="F134" s="4">
        <f>+[1]TabDin!F135</f>
        <v>10254000.37140077</v>
      </c>
      <c r="G134" s="4">
        <f>+[1]TabDin!G135</f>
        <v>20428513.616651636</v>
      </c>
      <c r="H134" s="4">
        <f>+[1]TabDin!H135</f>
        <v>0</v>
      </c>
      <c r="I134" s="4">
        <f>+[1]TabDin!I135</f>
        <v>62286647.709814757</v>
      </c>
      <c r="J134" s="4">
        <f>+[1]TabDin!J135</f>
        <v>22605799.623449564</v>
      </c>
      <c r="K134" s="4">
        <f>+[1]TabDin!K135</f>
        <v>0</v>
      </c>
      <c r="L134" s="4">
        <f t="shared" si="3"/>
        <v>359474604.01467419</v>
      </c>
      <c r="N134" s="2" t="s">
        <v>40</v>
      </c>
      <c r="O134" s="5">
        <f>+B134/[1]Formato_Análises!$Q$31</f>
        <v>0.18259905655443257</v>
      </c>
      <c r="P134" s="5">
        <f>+C134/[1]Formato_Análises!$Q$31</f>
        <v>0.34946845757526734</v>
      </c>
      <c r="Q134" s="5">
        <f>+D134/[1]Formato_Análises!$Q$31</f>
        <v>0.14642170310413041</v>
      </c>
      <c r="R134" s="5">
        <f>+E134/[1]Formato_Análises!$Q$31</f>
        <v>0</v>
      </c>
      <c r="S134" s="5">
        <f>+F134/[1]Formato_Análises!$Q$31</f>
        <v>2.8524964648078976E-2</v>
      </c>
      <c r="T134" s="5">
        <f>+G134/[1]Formato_Análises!$Q$31</f>
        <v>5.6828809013216741E-2</v>
      </c>
      <c r="U134" s="5">
        <f>+H134/[1]Formato_Análises!$Q$31</f>
        <v>0</v>
      </c>
      <c r="V134" s="5">
        <f>+I134/[1]Formato_Análises!$Q$31</f>
        <v>0.1732713438284284</v>
      </c>
      <c r="W134" s="5">
        <f>+J134/[1]Formato_Análises!$Q$31</f>
        <v>6.2885665276445415E-2</v>
      </c>
      <c r="X134" s="5">
        <f>+K134/[1]Formato_Análises!$Q$31</f>
        <v>0</v>
      </c>
    </row>
    <row r="135" spans="1:24" x14ac:dyDescent="0.25">
      <c r="A135" s="2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24" x14ac:dyDescent="0.25">
      <c r="A136" s="2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24" x14ac:dyDescent="0.25">
      <c r="A137" s="2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24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24" x14ac:dyDescent="0.25">
      <c r="A139" s="2"/>
      <c r="B139">
        <v>2011</v>
      </c>
      <c r="C139">
        <v>2011</v>
      </c>
      <c r="D139">
        <v>2011</v>
      </c>
      <c r="E139">
        <v>2011</v>
      </c>
      <c r="F139">
        <v>2011</v>
      </c>
      <c r="G139">
        <v>2011</v>
      </c>
      <c r="H139">
        <v>2011</v>
      </c>
      <c r="I139">
        <v>2011</v>
      </c>
      <c r="J139">
        <v>2011</v>
      </c>
      <c r="K139">
        <v>2011</v>
      </c>
      <c r="O139">
        <v>2011</v>
      </c>
      <c r="P139">
        <v>2011</v>
      </c>
      <c r="Q139">
        <v>2011</v>
      </c>
      <c r="R139">
        <v>2011</v>
      </c>
      <c r="S139">
        <v>2011</v>
      </c>
      <c r="T139">
        <v>2011</v>
      </c>
      <c r="U139">
        <v>2011</v>
      </c>
      <c r="V139">
        <v>2011</v>
      </c>
      <c r="W139">
        <v>2011</v>
      </c>
      <c r="X139">
        <v>2011</v>
      </c>
    </row>
    <row r="140" spans="1:24" x14ac:dyDescent="0.25">
      <c r="A140" s="2"/>
      <c r="B140" s="2" t="s">
        <v>2</v>
      </c>
      <c r="C140" s="2" t="s">
        <v>3</v>
      </c>
      <c r="D140" s="2" t="s">
        <v>4</v>
      </c>
      <c r="E140" s="2" t="s">
        <v>5</v>
      </c>
      <c r="F140" s="2" t="s">
        <v>6</v>
      </c>
      <c r="G140" s="2" t="s">
        <v>7</v>
      </c>
      <c r="H140" s="2" t="s">
        <v>8</v>
      </c>
      <c r="I140" s="2" t="s">
        <v>9</v>
      </c>
      <c r="J140" s="2" t="s">
        <v>10</v>
      </c>
      <c r="K140" s="2" t="s">
        <v>11</v>
      </c>
      <c r="L140" s="2" t="s">
        <v>12</v>
      </c>
      <c r="O140" s="2" t="s">
        <v>2</v>
      </c>
      <c r="P140" s="2" t="s">
        <v>3</v>
      </c>
      <c r="Q140" s="2" t="s">
        <v>4</v>
      </c>
      <c r="R140" s="2" t="s">
        <v>5</v>
      </c>
      <c r="S140" s="2" t="s">
        <v>6</v>
      </c>
      <c r="T140" s="2" t="s">
        <v>7</v>
      </c>
      <c r="U140" s="2" t="s">
        <v>8</v>
      </c>
      <c r="V140" s="2" t="s">
        <v>9</v>
      </c>
      <c r="W140" s="2" t="s">
        <v>10</v>
      </c>
      <c r="X140" s="2" t="s">
        <v>11</v>
      </c>
    </row>
    <row r="141" spans="1:24" x14ac:dyDescent="0.25">
      <c r="A141" s="2" t="s">
        <v>13</v>
      </c>
      <c r="B141" s="4">
        <f>+[1]TabDin!B142</f>
        <v>0</v>
      </c>
      <c r="C141" s="4">
        <f>+[1]TabDin!C142</f>
        <v>0</v>
      </c>
      <c r="D141" s="4">
        <f>+[1]TabDin!D142</f>
        <v>0</v>
      </c>
      <c r="E141" s="4">
        <f>+[1]TabDin!E142</f>
        <v>0</v>
      </c>
      <c r="F141" s="4">
        <f>+[1]TabDin!F142</f>
        <v>0</v>
      </c>
      <c r="G141" s="4">
        <f>+[1]TabDin!G142</f>
        <v>0</v>
      </c>
      <c r="H141" s="4">
        <f>+[1]TabDin!H142</f>
        <v>0</v>
      </c>
      <c r="I141" s="4">
        <f>+[1]TabDin!I142</f>
        <v>0</v>
      </c>
      <c r="J141" s="4">
        <f>+[1]TabDin!J142</f>
        <v>0</v>
      </c>
      <c r="K141" s="4">
        <f>+[1]TabDin!K142</f>
        <v>0</v>
      </c>
      <c r="L141" s="4">
        <f>SUM(B141:K141)</f>
        <v>0</v>
      </c>
      <c r="N141" s="2" t="s">
        <v>13</v>
      </c>
      <c r="O141" s="5">
        <f>+B141/[1]Formato_Análises!$R$31</f>
        <v>0</v>
      </c>
      <c r="P141" s="5">
        <f>+C141/[1]Formato_Análises!$R$31</f>
        <v>0</v>
      </c>
      <c r="Q141" s="5">
        <f>+D141/[1]Formato_Análises!$R$31</f>
        <v>0</v>
      </c>
      <c r="R141" s="5">
        <f>+E141/[1]Formato_Análises!$R$31</f>
        <v>0</v>
      </c>
      <c r="S141" s="5">
        <f>+F141/[1]Formato_Análises!$R$31</f>
        <v>0</v>
      </c>
      <c r="T141" s="5">
        <f>+G141/[1]Formato_Análises!$R$31</f>
        <v>0</v>
      </c>
      <c r="U141" s="5">
        <f>+H141/[1]Formato_Análises!$R$31</f>
        <v>0</v>
      </c>
      <c r="V141" s="5">
        <f>+I141/[1]Formato_Análises!$R$31</f>
        <v>0</v>
      </c>
      <c r="W141" s="5">
        <f>+J141/[1]Formato_Análises!$R$31</f>
        <v>0</v>
      </c>
      <c r="X141" s="5">
        <f>+K141/[1]Formato_Análises!$R$31</f>
        <v>0</v>
      </c>
    </row>
    <row r="142" spans="1:24" x14ac:dyDescent="0.25">
      <c r="A142" s="2" t="s">
        <v>14</v>
      </c>
      <c r="B142" s="4">
        <f>+[1]TabDin!B143</f>
        <v>0</v>
      </c>
      <c r="C142" s="4">
        <f>+[1]TabDin!C143</f>
        <v>0</v>
      </c>
      <c r="D142" s="4">
        <f>+[1]TabDin!D143</f>
        <v>0</v>
      </c>
      <c r="E142" s="4">
        <f>+[1]TabDin!E143</f>
        <v>0</v>
      </c>
      <c r="F142" s="4">
        <f>+[1]TabDin!F143</f>
        <v>0</v>
      </c>
      <c r="G142" s="4">
        <f>+[1]TabDin!G143</f>
        <v>0</v>
      </c>
      <c r="H142" s="4">
        <f>+[1]TabDin!H143</f>
        <v>0</v>
      </c>
      <c r="I142" s="4">
        <f>+[1]TabDin!I143</f>
        <v>129998.97171632297</v>
      </c>
      <c r="J142" s="4">
        <f>+[1]TabDin!J143</f>
        <v>0</v>
      </c>
      <c r="K142" s="4">
        <f>+[1]TabDin!K143</f>
        <v>0</v>
      </c>
      <c r="L142" s="4">
        <f t="shared" ref="L142:L168" si="4">SUM(B142:K142)</f>
        <v>129998.97171632297</v>
      </c>
      <c r="N142" s="2" t="s">
        <v>14</v>
      </c>
      <c r="O142" s="5">
        <f>+B142/[1]Formato_Análises!$R$31</f>
        <v>0</v>
      </c>
      <c r="P142" s="5">
        <f>+C142/[1]Formato_Análises!$R$31</f>
        <v>0</v>
      </c>
      <c r="Q142" s="5">
        <f>+D142/[1]Formato_Análises!$R$31</f>
        <v>0</v>
      </c>
      <c r="R142" s="5">
        <f>+E142/[1]Formato_Análises!$R$31</f>
        <v>0</v>
      </c>
      <c r="S142" s="5">
        <f>+F142/[1]Formato_Análises!$R$31</f>
        <v>0</v>
      </c>
      <c r="T142" s="5">
        <f>+G142/[1]Formato_Análises!$R$31</f>
        <v>0</v>
      </c>
      <c r="U142" s="5">
        <f>+H142/[1]Formato_Análises!$R$31</f>
        <v>0</v>
      </c>
      <c r="V142" s="5">
        <f>+I142/[1]Formato_Análises!$R$31</f>
        <v>4.6195728648905409E-4</v>
      </c>
      <c r="W142" s="5">
        <f>+J142/[1]Formato_Análises!$R$31</f>
        <v>0</v>
      </c>
      <c r="X142" s="5">
        <f>+K142/[1]Formato_Análises!$R$31</f>
        <v>0</v>
      </c>
    </row>
    <row r="143" spans="1:24" x14ac:dyDescent="0.25">
      <c r="A143" s="2" t="s">
        <v>15</v>
      </c>
      <c r="B143" s="4">
        <f>+[1]TabDin!B144</f>
        <v>0</v>
      </c>
      <c r="C143" s="4">
        <f>+[1]TabDin!C144</f>
        <v>943768.70151569019</v>
      </c>
      <c r="D143" s="4">
        <f>+[1]TabDin!D144</f>
        <v>30162.65030422507</v>
      </c>
      <c r="E143" s="4">
        <f>+[1]TabDin!E144</f>
        <v>0</v>
      </c>
      <c r="F143" s="4">
        <f>+[1]TabDin!F144</f>
        <v>7446.0522133071654</v>
      </c>
      <c r="G143" s="4">
        <f>+[1]TabDin!G144</f>
        <v>0</v>
      </c>
      <c r="H143" s="4">
        <f>+[1]TabDin!H144</f>
        <v>0</v>
      </c>
      <c r="I143" s="4">
        <f>+[1]TabDin!I144</f>
        <v>7245.2760236564</v>
      </c>
      <c r="J143" s="4">
        <f>+[1]TabDin!J144</f>
        <v>0</v>
      </c>
      <c r="K143" s="4">
        <f>+[1]TabDin!K144</f>
        <v>0</v>
      </c>
      <c r="L143" s="4">
        <f t="shared" si="4"/>
        <v>988622.68005687871</v>
      </c>
      <c r="N143" s="2" t="s">
        <v>15</v>
      </c>
      <c r="O143" s="5">
        <f>+B143/[1]Formato_Análises!$R$31</f>
        <v>0</v>
      </c>
      <c r="P143" s="5">
        <f>+C143/[1]Formato_Análises!$R$31</f>
        <v>3.3537252077413433E-3</v>
      </c>
      <c r="Q143" s="5">
        <f>+D143/[1]Formato_Análises!$R$31</f>
        <v>1.0718435618293808E-4</v>
      </c>
      <c r="R143" s="5">
        <f>+E143/[1]Formato_Análises!$R$31</f>
        <v>0</v>
      </c>
      <c r="S143" s="5">
        <f>+F143/[1]Formato_Análises!$R$31</f>
        <v>2.6459886798345265E-5</v>
      </c>
      <c r="T143" s="5">
        <f>+G143/[1]Formato_Análises!$R$31</f>
        <v>0</v>
      </c>
      <c r="U143" s="5">
        <f>+H143/[1]Formato_Análises!$R$31</f>
        <v>0</v>
      </c>
      <c r="V143" s="5">
        <f>+I143/[1]Formato_Análises!$R$31</f>
        <v>2.5746419433656613E-5</v>
      </c>
      <c r="W143" s="5">
        <f>+J143/[1]Formato_Análises!$R$31</f>
        <v>0</v>
      </c>
      <c r="X143" s="5">
        <f>+K143/[1]Formato_Análises!$R$31</f>
        <v>0</v>
      </c>
    </row>
    <row r="144" spans="1:24" x14ac:dyDescent="0.25">
      <c r="A144" s="2" t="s">
        <v>16</v>
      </c>
      <c r="B144" s="4">
        <f>+[1]TabDin!B145</f>
        <v>0</v>
      </c>
      <c r="C144" s="4">
        <f>+[1]TabDin!C145</f>
        <v>0</v>
      </c>
      <c r="D144" s="4">
        <f>+[1]TabDin!D145</f>
        <v>0</v>
      </c>
      <c r="E144" s="4">
        <f>+[1]TabDin!E145</f>
        <v>0</v>
      </c>
      <c r="F144" s="4">
        <f>+[1]TabDin!F145</f>
        <v>0</v>
      </c>
      <c r="G144" s="4">
        <f>+[1]TabDin!G145</f>
        <v>0</v>
      </c>
      <c r="H144" s="4">
        <f>+[1]TabDin!H145</f>
        <v>0</v>
      </c>
      <c r="I144" s="4">
        <f>+[1]TabDin!I145</f>
        <v>0</v>
      </c>
      <c r="J144" s="4">
        <f>+[1]TabDin!J145</f>
        <v>0</v>
      </c>
      <c r="K144" s="4">
        <f>+[1]TabDin!K145</f>
        <v>0</v>
      </c>
      <c r="L144" s="4">
        <f t="shared" si="4"/>
        <v>0</v>
      </c>
      <c r="N144" s="2" t="s">
        <v>16</v>
      </c>
      <c r="O144" s="5">
        <f>+B144/[1]Formato_Análises!$R$31</f>
        <v>0</v>
      </c>
      <c r="P144" s="5">
        <f>+C144/[1]Formato_Análises!$R$31</f>
        <v>0</v>
      </c>
      <c r="Q144" s="5">
        <f>+D144/[1]Formato_Análises!$R$31</f>
        <v>0</v>
      </c>
      <c r="R144" s="5">
        <f>+E144/[1]Formato_Análises!$R$31</f>
        <v>0</v>
      </c>
      <c r="S144" s="5">
        <f>+F144/[1]Formato_Análises!$R$31</f>
        <v>0</v>
      </c>
      <c r="T144" s="5">
        <f>+G144/[1]Formato_Análises!$R$31</f>
        <v>0</v>
      </c>
      <c r="U144" s="5">
        <f>+H144/[1]Formato_Análises!$R$31</f>
        <v>0</v>
      </c>
      <c r="V144" s="5">
        <f>+I144/[1]Formato_Análises!$R$31</f>
        <v>0</v>
      </c>
      <c r="W144" s="5">
        <f>+J144/[1]Formato_Análises!$R$31</f>
        <v>0</v>
      </c>
      <c r="X144" s="5">
        <f>+K144/[1]Formato_Análises!$R$31</f>
        <v>0</v>
      </c>
    </row>
    <row r="145" spans="1:24" x14ac:dyDescent="0.25">
      <c r="A145" s="2" t="s">
        <v>17</v>
      </c>
      <c r="B145" s="4">
        <f>+[1]TabDin!B146</f>
        <v>577773.20762810204</v>
      </c>
      <c r="C145" s="4">
        <f>+[1]TabDin!C146</f>
        <v>69689.328761799552</v>
      </c>
      <c r="D145" s="4">
        <f>+[1]TabDin!D146</f>
        <v>190665.15851727367</v>
      </c>
      <c r="E145" s="4">
        <f>+[1]TabDin!E146</f>
        <v>0</v>
      </c>
      <c r="F145" s="4">
        <f>+[1]TabDin!F146</f>
        <v>23204.816451363651</v>
      </c>
      <c r="G145" s="4">
        <f>+[1]TabDin!G146</f>
        <v>0</v>
      </c>
      <c r="H145" s="4">
        <f>+[1]TabDin!H146</f>
        <v>0</v>
      </c>
      <c r="I145" s="4">
        <f>+[1]TabDin!I146</f>
        <v>351735.87779136415</v>
      </c>
      <c r="J145" s="4">
        <f>+[1]TabDin!J146</f>
        <v>225748.15434632008</v>
      </c>
      <c r="K145" s="4">
        <f>+[1]TabDin!K146</f>
        <v>0</v>
      </c>
      <c r="L145" s="4">
        <f t="shared" si="4"/>
        <v>1438816.5434962229</v>
      </c>
      <c r="N145" s="2" t="s">
        <v>17</v>
      </c>
      <c r="O145" s="5">
        <f>+B145/[1]Formato_Análises!$R$31</f>
        <v>2.0531434955069071E-3</v>
      </c>
      <c r="P145" s="5">
        <f>+C145/[1]Formato_Análises!$R$31</f>
        <v>2.4764421431190616E-4</v>
      </c>
      <c r="Q145" s="5">
        <f>+D145/[1]Formato_Análises!$R$31</f>
        <v>6.7753735351727923E-4</v>
      </c>
      <c r="R145" s="5">
        <f>+E145/[1]Formato_Análises!$R$31</f>
        <v>0</v>
      </c>
      <c r="S145" s="5">
        <f>+F145/[1]Formato_Análises!$R$31</f>
        <v>8.2459375638296162E-5</v>
      </c>
      <c r="T145" s="5">
        <f>+G145/[1]Formato_Análises!$R$31</f>
        <v>0</v>
      </c>
      <c r="U145" s="5">
        <f>+H145/[1]Formato_Análises!$R$31</f>
        <v>0</v>
      </c>
      <c r="V145" s="5">
        <f>+I145/[1]Formato_Análises!$R$31</f>
        <v>1.2499095148222768E-3</v>
      </c>
      <c r="W145" s="5">
        <f>+J145/[1]Formato_Análises!$R$31</f>
        <v>8.0220638236512911E-4</v>
      </c>
      <c r="X145" s="5">
        <f>+K145/[1]Formato_Análises!$R$31</f>
        <v>0</v>
      </c>
    </row>
    <row r="146" spans="1:24" x14ac:dyDescent="0.25">
      <c r="A146" s="2" t="s">
        <v>18</v>
      </c>
      <c r="B146" s="4">
        <f>+[1]TabDin!B147</f>
        <v>0</v>
      </c>
      <c r="C146" s="4">
        <f>+[1]TabDin!C147</f>
        <v>0</v>
      </c>
      <c r="D146" s="4">
        <f>+[1]TabDin!D147</f>
        <v>0</v>
      </c>
      <c r="E146" s="4">
        <f>+[1]TabDin!E147</f>
        <v>0</v>
      </c>
      <c r="F146" s="4">
        <f>+[1]TabDin!F147</f>
        <v>0</v>
      </c>
      <c r="G146" s="4">
        <f>+[1]TabDin!G147</f>
        <v>0</v>
      </c>
      <c r="H146" s="4">
        <f>+[1]TabDin!H147</f>
        <v>0</v>
      </c>
      <c r="I146" s="4">
        <f>+[1]TabDin!I147</f>
        <v>0</v>
      </c>
      <c r="J146" s="4">
        <f>+[1]TabDin!J147</f>
        <v>0</v>
      </c>
      <c r="K146" s="4">
        <f>+[1]TabDin!K147</f>
        <v>0</v>
      </c>
      <c r="L146" s="4">
        <f t="shared" si="4"/>
        <v>0</v>
      </c>
      <c r="N146" s="2" t="s">
        <v>18</v>
      </c>
      <c r="O146" s="5">
        <f>+B146/[1]Formato_Análises!$R$31</f>
        <v>0</v>
      </c>
      <c r="P146" s="5">
        <f>+C146/[1]Formato_Análises!$R$31</f>
        <v>0</v>
      </c>
      <c r="Q146" s="5">
        <f>+D146/[1]Formato_Análises!$R$31</f>
        <v>0</v>
      </c>
      <c r="R146" s="5">
        <f>+E146/[1]Formato_Análises!$R$31</f>
        <v>0</v>
      </c>
      <c r="S146" s="5">
        <f>+F146/[1]Formato_Análises!$R$31</f>
        <v>0</v>
      </c>
      <c r="T146" s="5">
        <f>+G146/[1]Formato_Análises!$R$31</f>
        <v>0</v>
      </c>
      <c r="U146" s="5">
        <f>+H146/[1]Formato_Análises!$R$31</f>
        <v>0</v>
      </c>
      <c r="V146" s="5">
        <f>+I146/[1]Formato_Análises!$R$31</f>
        <v>0</v>
      </c>
      <c r="W146" s="5">
        <f>+J146/[1]Formato_Análises!$R$31</f>
        <v>0</v>
      </c>
      <c r="X146" s="5">
        <f>+K146/[1]Formato_Análises!$R$31</f>
        <v>0</v>
      </c>
    </row>
    <row r="147" spans="1:24" x14ac:dyDescent="0.25">
      <c r="A147" s="2" t="s">
        <v>19</v>
      </c>
      <c r="B147" s="4">
        <f>+[1]TabDin!B148</f>
        <v>0</v>
      </c>
      <c r="C147" s="4">
        <f>+[1]TabDin!C148</f>
        <v>0</v>
      </c>
      <c r="D147" s="4">
        <f>+[1]TabDin!D148</f>
        <v>0</v>
      </c>
      <c r="E147" s="4">
        <f>+[1]TabDin!E148</f>
        <v>0</v>
      </c>
      <c r="F147" s="4">
        <f>+[1]TabDin!F148</f>
        <v>0</v>
      </c>
      <c r="G147" s="4">
        <f>+[1]TabDin!G148</f>
        <v>0</v>
      </c>
      <c r="H147" s="4">
        <f>+[1]TabDin!H148</f>
        <v>0</v>
      </c>
      <c r="I147" s="4">
        <f>+[1]TabDin!I148</f>
        <v>107434.03909240745</v>
      </c>
      <c r="J147" s="4">
        <f>+[1]TabDin!J148</f>
        <v>0</v>
      </c>
      <c r="K147" s="4">
        <f>+[1]TabDin!K148</f>
        <v>0</v>
      </c>
      <c r="L147" s="4">
        <f t="shared" si="4"/>
        <v>107434.03909240745</v>
      </c>
      <c r="N147" s="2" t="s">
        <v>19</v>
      </c>
      <c r="O147" s="5">
        <f>+B147/[1]Formato_Análises!$R$31</f>
        <v>0</v>
      </c>
      <c r="P147" s="5">
        <f>+C147/[1]Formato_Análises!$R$31</f>
        <v>0</v>
      </c>
      <c r="Q147" s="5">
        <f>+D147/[1]Formato_Análises!$R$31</f>
        <v>0</v>
      </c>
      <c r="R147" s="5">
        <f>+E147/[1]Formato_Análises!$R$31</f>
        <v>0</v>
      </c>
      <c r="S147" s="5">
        <f>+F147/[1]Formato_Análises!$R$31</f>
        <v>0</v>
      </c>
      <c r="T147" s="5">
        <f>+G147/[1]Formato_Análises!$R$31</f>
        <v>0</v>
      </c>
      <c r="U147" s="5">
        <f>+H147/[1]Formato_Análises!$R$31</f>
        <v>0</v>
      </c>
      <c r="V147" s="5">
        <f>+I147/[1]Formato_Análises!$R$31</f>
        <v>3.8177176727203187E-4</v>
      </c>
      <c r="W147" s="5">
        <f>+J147/[1]Formato_Análises!$R$31</f>
        <v>0</v>
      </c>
      <c r="X147" s="5">
        <f>+K147/[1]Formato_Análises!$R$31</f>
        <v>0</v>
      </c>
    </row>
    <row r="148" spans="1:24" x14ac:dyDescent="0.25">
      <c r="A148" s="2" t="s">
        <v>20</v>
      </c>
      <c r="B148" s="4">
        <f>+[1]TabDin!B149</f>
        <v>0</v>
      </c>
      <c r="C148" s="4">
        <f>+[1]TabDin!C149</f>
        <v>19007.294097945487</v>
      </c>
      <c r="D148" s="4">
        <f>+[1]TabDin!D149</f>
        <v>288886.60381405102</v>
      </c>
      <c r="E148" s="4">
        <f>+[1]TabDin!E149</f>
        <v>0</v>
      </c>
      <c r="F148" s="4">
        <f>+[1]TabDin!F149</f>
        <v>0</v>
      </c>
      <c r="G148" s="4">
        <f>+[1]TabDin!G149</f>
        <v>0</v>
      </c>
      <c r="H148" s="4">
        <f>+[1]TabDin!H149</f>
        <v>0</v>
      </c>
      <c r="I148" s="4">
        <f>+[1]TabDin!I149</f>
        <v>410679.39044078114</v>
      </c>
      <c r="J148" s="4">
        <f>+[1]TabDin!J149</f>
        <v>0</v>
      </c>
      <c r="K148" s="4">
        <f>+[1]TabDin!K149</f>
        <v>0</v>
      </c>
      <c r="L148" s="4">
        <f t="shared" si="4"/>
        <v>718573.28835277772</v>
      </c>
      <c r="N148" s="2" t="s">
        <v>20</v>
      </c>
      <c r="O148" s="5">
        <f>+B148/[1]Formato_Análises!$R$31</f>
        <v>0</v>
      </c>
      <c r="P148" s="5">
        <f>+C148/[1]Formato_Análises!$R$31</f>
        <v>6.7543288143438472E-5</v>
      </c>
      <c r="Q148" s="5">
        <f>+D148/[1]Formato_Análises!$R$31</f>
        <v>1.0265717477534536E-3</v>
      </c>
      <c r="R148" s="5">
        <f>+E148/[1]Formato_Análises!$R$31</f>
        <v>0</v>
      </c>
      <c r="S148" s="5">
        <f>+F148/[1]Formato_Análises!$R$31</f>
        <v>0</v>
      </c>
      <c r="T148" s="5">
        <f>+G148/[1]Formato_Análises!$R$31</f>
        <v>0</v>
      </c>
      <c r="U148" s="5">
        <f>+H148/[1]Formato_Análises!$R$31</f>
        <v>0</v>
      </c>
      <c r="V148" s="5">
        <f>+I148/[1]Formato_Análises!$R$31</f>
        <v>1.459367980532886E-3</v>
      </c>
      <c r="W148" s="5">
        <f>+J148/[1]Formato_Análises!$R$31</f>
        <v>0</v>
      </c>
      <c r="X148" s="5">
        <f>+K148/[1]Formato_Análises!$R$31</f>
        <v>0</v>
      </c>
    </row>
    <row r="149" spans="1:24" x14ac:dyDescent="0.25">
      <c r="A149" s="2" t="s">
        <v>21</v>
      </c>
      <c r="B149" s="4">
        <f>+[1]TabDin!B150</f>
        <v>0</v>
      </c>
      <c r="C149" s="4">
        <f>+[1]TabDin!C150</f>
        <v>404441.24533967144</v>
      </c>
      <c r="D149" s="4">
        <f>+[1]TabDin!D150</f>
        <v>129854.52841441595</v>
      </c>
      <c r="E149" s="4">
        <f>+[1]TabDin!E150</f>
        <v>0</v>
      </c>
      <c r="F149" s="4">
        <f>+[1]TabDin!F150</f>
        <v>0</v>
      </c>
      <c r="G149" s="4">
        <f>+[1]TabDin!G150</f>
        <v>0</v>
      </c>
      <c r="H149" s="4">
        <f>+[1]TabDin!H150</f>
        <v>0</v>
      </c>
      <c r="I149" s="4">
        <f>+[1]TabDin!I150</f>
        <v>0</v>
      </c>
      <c r="J149" s="4">
        <f>+[1]TabDin!J150</f>
        <v>2337208.1794971987</v>
      </c>
      <c r="K149" s="4">
        <f>+[1]TabDin!K150</f>
        <v>0</v>
      </c>
      <c r="L149" s="4">
        <f t="shared" si="4"/>
        <v>2871503.9532512859</v>
      </c>
      <c r="N149" s="2" t="s">
        <v>21</v>
      </c>
      <c r="O149" s="5">
        <f>+B149/[1]Formato_Análises!$R$31</f>
        <v>0</v>
      </c>
      <c r="P149" s="5">
        <f>+C149/[1]Formato_Análises!$R$31</f>
        <v>1.4372004468548348E-3</v>
      </c>
      <c r="Q149" s="5">
        <f>+D149/[1]Formato_Análises!$R$31</f>
        <v>4.6144400061517738E-4</v>
      </c>
      <c r="R149" s="5">
        <f>+E149/[1]Formato_Análises!$R$31</f>
        <v>0</v>
      </c>
      <c r="S149" s="5">
        <f>+F149/[1]Formato_Análises!$R$31</f>
        <v>0</v>
      </c>
      <c r="T149" s="5">
        <f>+G149/[1]Formato_Análises!$R$31</f>
        <v>0</v>
      </c>
      <c r="U149" s="5">
        <f>+H149/[1]Formato_Análises!$R$31</f>
        <v>0</v>
      </c>
      <c r="V149" s="5">
        <f>+I149/[1]Formato_Análises!$R$31</f>
        <v>0</v>
      </c>
      <c r="W149" s="5">
        <f>+J149/[1]Formato_Análises!$R$31</f>
        <v>8.3053760680245406E-3</v>
      </c>
      <c r="X149" s="5">
        <f>+K149/[1]Formato_Análises!$R$31</f>
        <v>0</v>
      </c>
    </row>
    <row r="150" spans="1:24" x14ac:dyDescent="0.25">
      <c r="A150" s="2" t="s">
        <v>22</v>
      </c>
      <c r="B150" s="4">
        <f>+[1]TabDin!B151</f>
        <v>0</v>
      </c>
      <c r="C150" s="4">
        <f>+[1]TabDin!C151</f>
        <v>3258490.3088802574</v>
      </c>
      <c r="D150" s="4">
        <f>+[1]TabDin!D151</f>
        <v>1504582.0988503788</v>
      </c>
      <c r="E150" s="4">
        <f>+[1]TabDin!E151</f>
        <v>0</v>
      </c>
      <c r="F150" s="4">
        <f>+[1]TabDin!F151</f>
        <v>603773.0019713667</v>
      </c>
      <c r="G150" s="4">
        <f>+[1]TabDin!G151</f>
        <v>72221.650953512755</v>
      </c>
      <c r="H150" s="4">
        <f>+[1]TabDin!H151</f>
        <v>0</v>
      </c>
      <c r="I150" s="4">
        <f>+[1]TabDin!I151</f>
        <v>809492.99473918322</v>
      </c>
      <c r="J150" s="4">
        <f>+[1]TabDin!J151</f>
        <v>540666.1855867533</v>
      </c>
      <c r="K150" s="4">
        <f>+[1]TabDin!K151</f>
        <v>0</v>
      </c>
      <c r="L150" s="4">
        <f t="shared" si="4"/>
        <v>6789226.2409814522</v>
      </c>
      <c r="N150" s="2" t="s">
        <v>22</v>
      </c>
      <c r="O150" s="5">
        <f>+B150/[1]Formato_Análises!$R$31</f>
        <v>0</v>
      </c>
      <c r="P150" s="5">
        <f>+C150/[1]Formato_Análises!$R$31</f>
        <v>1.1579194214135438E-2</v>
      </c>
      <c r="Q150" s="5">
        <f>+D150/[1]Formato_Análises!$R$31</f>
        <v>5.3466012423670139E-3</v>
      </c>
      <c r="R150" s="5">
        <f>+E150/[1]Formato_Análises!$R$31</f>
        <v>0</v>
      </c>
      <c r="S150" s="5">
        <f>+F150/[1]Formato_Análises!$R$31</f>
        <v>2.1455349528047181E-3</v>
      </c>
      <c r="T150" s="5">
        <f>+G150/[1]Formato_Análises!$R$31</f>
        <v>2.5664293693836339E-4</v>
      </c>
      <c r="U150" s="5">
        <f>+H150/[1]Formato_Análises!$R$31</f>
        <v>0</v>
      </c>
      <c r="V150" s="5">
        <f>+I150/[1]Formato_Análises!$R$31</f>
        <v>2.8765703477841974E-3</v>
      </c>
      <c r="W150" s="5">
        <f>+J150/[1]Formato_Análises!$R$31</f>
        <v>1.9212819970227722E-3</v>
      </c>
      <c r="X150" s="5">
        <f>+K150/[1]Formato_Análises!$R$31</f>
        <v>0</v>
      </c>
    </row>
    <row r="151" spans="1:24" x14ac:dyDescent="0.25">
      <c r="A151" s="2" t="s">
        <v>23</v>
      </c>
      <c r="B151" s="4">
        <f>+[1]TabDin!B152</f>
        <v>0</v>
      </c>
      <c r="C151" s="4">
        <f>+[1]TabDin!C152</f>
        <v>911960.84200274409</v>
      </c>
      <c r="D151" s="4">
        <f>+[1]TabDin!D152</f>
        <v>0</v>
      </c>
      <c r="E151" s="4">
        <f>+[1]TabDin!E152</f>
        <v>0</v>
      </c>
      <c r="F151" s="4">
        <f>+[1]TabDin!F152</f>
        <v>0</v>
      </c>
      <c r="G151" s="4">
        <f>+[1]TabDin!G152</f>
        <v>0</v>
      </c>
      <c r="H151" s="4">
        <f>+[1]TabDin!H152</f>
        <v>0</v>
      </c>
      <c r="I151" s="4">
        <f>+[1]TabDin!I152</f>
        <v>431163.25619247119</v>
      </c>
      <c r="J151" s="4">
        <f>+[1]TabDin!J152</f>
        <v>0</v>
      </c>
      <c r="K151" s="4">
        <f>+[1]TabDin!K152</f>
        <v>0</v>
      </c>
      <c r="L151" s="4">
        <f t="shared" si="4"/>
        <v>1343124.0981952152</v>
      </c>
      <c r="N151" s="2" t="s">
        <v>23</v>
      </c>
      <c r="O151" s="5">
        <f>+B151/[1]Formato_Análises!$R$31</f>
        <v>0</v>
      </c>
      <c r="P151" s="5">
        <f>+C151/[1]Formato_Análises!$R$31</f>
        <v>3.2406945254549492E-3</v>
      </c>
      <c r="Q151" s="5">
        <f>+D151/[1]Formato_Análises!$R$31</f>
        <v>0</v>
      </c>
      <c r="R151" s="5">
        <f>+E151/[1]Formato_Análises!$R$31</f>
        <v>0</v>
      </c>
      <c r="S151" s="5">
        <f>+F151/[1]Formato_Análises!$R$31</f>
        <v>0</v>
      </c>
      <c r="T151" s="5">
        <f>+G151/[1]Formato_Análises!$R$31</f>
        <v>0</v>
      </c>
      <c r="U151" s="5">
        <f>+H151/[1]Formato_Análises!$R$31</f>
        <v>0</v>
      </c>
      <c r="V151" s="5">
        <f>+I151/[1]Formato_Análises!$R$31</f>
        <v>1.5321583335220295E-3</v>
      </c>
      <c r="W151" s="5">
        <f>+J151/[1]Formato_Análises!$R$31</f>
        <v>0</v>
      </c>
      <c r="X151" s="5">
        <f>+K151/[1]Formato_Análises!$R$31</f>
        <v>0</v>
      </c>
    </row>
    <row r="152" spans="1:24" x14ac:dyDescent="0.25">
      <c r="A152" s="2" t="s">
        <v>24</v>
      </c>
      <c r="B152" s="4">
        <f>+[1]TabDin!B153</f>
        <v>0</v>
      </c>
      <c r="C152" s="4">
        <f>+[1]TabDin!C153</f>
        <v>285933.22939727886</v>
      </c>
      <c r="D152" s="4">
        <f>+[1]TabDin!D153</f>
        <v>50555.15566745893</v>
      </c>
      <c r="E152" s="4">
        <f>+[1]TabDin!E153</f>
        <v>0</v>
      </c>
      <c r="F152" s="4">
        <f>+[1]TabDin!F153</f>
        <v>216664.95286053829</v>
      </c>
      <c r="G152" s="4">
        <f>+[1]TabDin!G153</f>
        <v>0</v>
      </c>
      <c r="H152" s="4">
        <f>+[1]TabDin!H153</f>
        <v>0</v>
      </c>
      <c r="I152" s="4">
        <f>+[1]TabDin!I153</f>
        <v>5488.84547246697</v>
      </c>
      <c r="J152" s="4">
        <f>+[1]TabDin!J153</f>
        <v>0</v>
      </c>
      <c r="K152" s="4">
        <f>+[1]TabDin!K153</f>
        <v>0</v>
      </c>
      <c r="L152" s="4">
        <f t="shared" si="4"/>
        <v>558642.18339774315</v>
      </c>
      <c r="N152" s="2" t="s">
        <v>24</v>
      </c>
      <c r="O152" s="5">
        <f>+B152/[1]Formato_Análises!$R$31</f>
        <v>0</v>
      </c>
      <c r="P152" s="5">
        <f>+C152/[1]Formato_Análises!$R$31</f>
        <v>1.0160767968046456E-3</v>
      </c>
      <c r="Q152" s="5">
        <f>+D152/[1]Formato_Análises!$R$31</f>
        <v>1.7965005585685436E-4</v>
      </c>
      <c r="R152" s="5">
        <f>+E152/[1]Formato_Análises!$R$31</f>
        <v>0</v>
      </c>
      <c r="S152" s="5">
        <f>+F152/[1]Formato_Análises!$R$31</f>
        <v>7.6992881081509022E-4</v>
      </c>
      <c r="T152" s="5">
        <f>+G152/[1]Formato_Análises!$R$31</f>
        <v>0</v>
      </c>
      <c r="U152" s="5">
        <f>+H152/[1]Formato_Análises!$R$31</f>
        <v>0</v>
      </c>
      <c r="V152" s="5">
        <f>+I152/[1]Formato_Análises!$R$31</f>
        <v>1.9504863207315619E-5</v>
      </c>
      <c r="W152" s="5">
        <f>+J152/[1]Formato_Análises!$R$31</f>
        <v>0</v>
      </c>
      <c r="X152" s="5">
        <f>+K152/[1]Formato_Análises!$R$31</f>
        <v>0</v>
      </c>
    </row>
    <row r="153" spans="1:24" x14ac:dyDescent="0.25">
      <c r="A153" s="2" t="s">
        <v>25</v>
      </c>
      <c r="B153" s="4">
        <f>+[1]TabDin!B154</f>
        <v>0</v>
      </c>
      <c r="C153" s="4">
        <f>+[1]TabDin!C154</f>
        <v>2737830.5750437318</v>
      </c>
      <c r="D153" s="4">
        <f>+[1]TabDin!D154</f>
        <v>1274543.1839992595</v>
      </c>
      <c r="E153" s="4">
        <f>+[1]TabDin!E154</f>
        <v>0</v>
      </c>
      <c r="F153" s="4">
        <f>+[1]TabDin!F154</f>
        <v>0</v>
      </c>
      <c r="G153" s="4">
        <f>+[1]TabDin!G154</f>
        <v>0</v>
      </c>
      <c r="H153" s="4">
        <f>+[1]TabDin!H154</f>
        <v>0</v>
      </c>
      <c r="I153" s="4">
        <f>+[1]TabDin!I154</f>
        <v>1558940.0999931253</v>
      </c>
      <c r="J153" s="4">
        <f>+[1]TabDin!J154</f>
        <v>24668.85042650269</v>
      </c>
      <c r="K153" s="4">
        <f>+[1]TabDin!K154</f>
        <v>0</v>
      </c>
      <c r="L153" s="4">
        <f t="shared" si="4"/>
        <v>5595982.7094626194</v>
      </c>
      <c r="N153" s="2" t="s">
        <v>25</v>
      </c>
      <c r="O153" s="5">
        <f>+B153/[1]Formato_Análises!$R$31</f>
        <v>0</v>
      </c>
      <c r="P153" s="5">
        <f>+C153/[1]Formato_Análises!$R$31</f>
        <v>9.7290060576314744E-3</v>
      </c>
      <c r="Q153" s="5">
        <f>+D153/[1]Formato_Análises!$R$31</f>
        <v>4.5291474464754398E-3</v>
      </c>
      <c r="R153" s="5">
        <f>+E153/[1]Formato_Análises!$R$31</f>
        <v>0</v>
      </c>
      <c r="S153" s="5">
        <f>+F153/[1]Formato_Análises!$R$31</f>
        <v>0</v>
      </c>
      <c r="T153" s="5">
        <f>+G153/[1]Formato_Análises!$R$31</f>
        <v>0</v>
      </c>
      <c r="U153" s="5">
        <f>+H153/[1]Formato_Análises!$R$31</f>
        <v>0</v>
      </c>
      <c r="V153" s="5">
        <f>+I153/[1]Formato_Análises!$R$31</f>
        <v>5.5397648833969458E-3</v>
      </c>
      <c r="W153" s="5">
        <f>+J153/[1]Formato_Análises!$R$31</f>
        <v>8.7661887270148493E-5</v>
      </c>
      <c r="X153" s="5">
        <f>+K153/[1]Formato_Análises!$R$31</f>
        <v>0</v>
      </c>
    </row>
    <row r="154" spans="1:24" x14ac:dyDescent="0.25">
      <c r="A154" s="2" t="s">
        <v>26</v>
      </c>
      <c r="B154" s="4">
        <f>+[1]TabDin!B155</f>
        <v>0</v>
      </c>
      <c r="C154" s="4">
        <f>+[1]TabDin!C155</f>
        <v>0</v>
      </c>
      <c r="D154" s="4">
        <f>+[1]TabDin!D155</f>
        <v>23110.928305124085</v>
      </c>
      <c r="E154" s="4">
        <f>+[1]TabDin!E155</f>
        <v>0</v>
      </c>
      <c r="F154" s="4">
        <f>+[1]TabDin!F155</f>
        <v>0</v>
      </c>
      <c r="G154" s="4">
        <f>+[1]TabDin!G155</f>
        <v>72221.650953512755</v>
      </c>
      <c r="H154" s="4">
        <f>+[1]TabDin!H155</f>
        <v>0</v>
      </c>
      <c r="I154" s="4">
        <f>+[1]TabDin!I155</f>
        <v>0</v>
      </c>
      <c r="J154" s="4">
        <f>+[1]TabDin!J155</f>
        <v>0</v>
      </c>
      <c r="K154" s="4">
        <f>+[1]TabDin!K155</f>
        <v>0</v>
      </c>
      <c r="L154" s="4">
        <f t="shared" si="4"/>
        <v>95332.579258636833</v>
      </c>
      <c r="N154" s="2" t="s">
        <v>26</v>
      </c>
      <c r="O154" s="5">
        <f>+B154/[1]Formato_Análises!$R$31</f>
        <v>0</v>
      </c>
      <c r="P154" s="5">
        <f>+C154/[1]Formato_Análises!$R$31</f>
        <v>0</v>
      </c>
      <c r="Q154" s="5">
        <f>+D154/[1]Formato_Análises!$R$31</f>
        <v>8.2125739820276293E-5</v>
      </c>
      <c r="R154" s="5">
        <f>+E154/[1]Formato_Análises!$R$31</f>
        <v>0</v>
      </c>
      <c r="S154" s="5">
        <f>+F154/[1]Formato_Análises!$R$31</f>
        <v>0</v>
      </c>
      <c r="T154" s="5">
        <f>+G154/[1]Formato_Análises!$R$31</f>
        <v>2.5664293693836339E-4</v>
      </c>
      <c r="U154" s="5">
        <f>+H154/[1]Formato_Análises!$R$31</f>
        <v>0</v>
      </c>
      <c r="V154" s="5">
        <f>+I154/[1]Formato_Análises!$R$31</f>
        <v>0</v>
      </c>
      <c r="W154" s="5">
        <f>+J154/[1]Formato_Análises!$R$31</f>
        <v>0</v>
      </c>
      <c r="X154" s="5">
        <f>+K154/[1]Formato_Análises!$R$31</f>
        <v>0</v>
      </c>
    </row>
    <row r="155" spans="1:24" x14ac:dyDescent="0.25">
      <c r="A155" s="2" t="s">
        <v>27</v>
      </c>
      <c r="B155" s="4">
        <f>+[1]TabDin!B156</f>
        <v>0</v>
      </c>
      <c r="C155" s="4">
        <f>+[1]TabDin!C156</f>
        <v>80888.249067934288</v>
      </c>
      <c r="D155" s="4">
        <f>+[1]TabDin!D156</f>
        <v>307644.01099969738</v>
      </c>
      <c r="E155" s="4">
        <f>+[1]TabDin!E156</f>
        <v>0</v>
      </c>
      <c r="F155" s="4">
        <f>+[1]TabDin!F156</f>
        <v>0</v>
      </c>
      <c r="G155" s="4">
        <f>+[1]TabDin!G156</f>
        <v>0</v>
      </c>
      <c r="H155" s="4">
        <f>+[1]TabDin!H156</f>
        <v>0</v>
      </c>
      <c r="I155" s="4">
        <f>+[1]TabDin!I156</f>
        <v>0</v>
      </c>
      <c r="J155" s="4">
        <f>+[1]TabDin!J156</f>
        <v>0</v>
      </c>
      <c r="K155" s="4">
        <f>+[1]TabDin!K156</f>
        <v>0</v>
      </c>
      <c r="L155" s="4">
        <f t="shared" si="4"/>
        <v>388532.26006763167</v>
      </c>
      <c r="N155" s="2" t="s">
        <v>27</v>
      </c>
      <c r="O155" s="5">
        <f>+B155/[1]Formato_Análises!$R$31</f>
        <v>0</v>
      </c>
      <c r="P155" s="5">
        <f>+C155/[1]Formato_Análises!$R$31</f>
        <v>2.8744008937096698E-4</v>
      </c>
      <c r="Q155" s="5">
        <f>+D155/[1]Formato_Análises!$R$31</f>
        <v>1.0932270513350853E-3</v>
      </c>
      <c r="R155" s="5">
        <f>+E155/[1]Formato_Análises!$R$31</f>
        <v>0</v>
      </c>
      <c r="S155" s="5">
        <f>+F155/[1]Formato_Análises!$R$31</f>
        <v>0</v>
      </c>
      <c r="T155" s="5">
        <f>+G155/[1]Formato_Análises!$R$31</f>
        <v>0</v>
      </c>
      <c r="U155" s="5">
        <f>+H155/[1]Formato_Análises!$R$31</f>
        <v>0</v>
      </c>
      <c r="V155" s="5">
        <f>+I155/[1]Formato_Análises!$R$31</f>
        <v>0</v>
      </c>
      <c r="W155" s="5">
        <f>+J155/[1]Formato_Análises!$R$31</f>
        <v>0</v>
      </c>
      <c r="X155" s="5">
        <f>+K155/[1]Formato_Análises!$R$31</f>
        <v>0</v>
      </c>
    </row>
    <row r="156" spans="1:24" x14ac:dyDescent="0.25">
      <c r="A156" s="2" t="s">
        <v>28</v>
      </c>
      <c r="B156" s="4">
        <f>+[1]TabDin!B157</f>
        <v>145802.8744862254</v>
      </c>
      <c r="C156" s="4">
        <f>+[1]TabDin!C157</f>
        <v>2599306.7474251483</v>
      </c>
      <c r="D156" s="4">
        <f>+[1]TabDin!D157</f>
        <v>410912.26193211565</v>
      </c>
      <c r="E156" s="4">
        <f>+[1]TabDin!E157</f>
        <v>0</v>
      </c>
      <c r="F156" s="4">
        <f>+[1]TabDin!F157</f>
        <v>228337.09831238084</v>
      </c>
      <c r="G156" s="4">
        <f>+[1]TabDin!G157</f>
        <v>0</v>
      </c>
      <c r="H156" s="4">
        <f>+[1]TabDin!H157</f>
        <v>0</v>
      </c>
      <c r="I156" s="4">
        <f>+[1]TabDin!I157</f>
        <v>2106211.851108049</v>
      </c>
      <c r="J156" s="4">
        <f>+[1]TabDin!J157</f>
        <v>627825.1228317169</v>
      </c>
      <c r="K156" s="4">
        <f>+[1]TabDin!K157</f>
        <v>0</v>
      </c>
      <c r="L156" s="4">
        <f t="shared" si="4"/>
        <v>6118395.9560956359</v>
      </c>
      <c r="N156" s="2" t="s">
        <v>28</v>
      </c>
      <c r="O156" s="5">
        <f>+B156/[1]Formato_Análises!$R$31</f>
        <v>5.1811717716459139E-4</v>
      </c>
      <c r="P156" s="5">
        <f>+C156/[1]Formato_Análises!$R$31</f>
        <v>9.2367553061378505E-3</v>
      </c>
      <c r="Q156" s="5">
        <f>+D156/[1]Formato_Análises!$R$31</f>
        <v>1.4601955000187502E-3</v>
      </c>
      <c r="R156" s="5">
        <f>+E156/[1]Formato_Análises!$R$31</f>
        <v>0</v>
      </c>
      <c r="S156" s="5">
        <f>+F156/[1]Formato_Análises!$R$31</f>
        <v>8.1140631305414595E-4</v>
      </c>
      <c r="T156" s="5">
        <f>+G156/[1]Formato_Análises!$R$31</f>
        <v>0</v>
      </c>
      <c r="U156" s="5">
        <f>+H156/[1]Formato_Análises!$R$31</f>
        <v>0</v>
      </c>
      <c r="V156" s="5">
        <f>+I156/[1]Formato_Análises!$R$31</f>
        <v>7.4845200593751495E-3</v>
      </c>
      <c r="W156" s="5">
        <f>+J156/[1]Formato_Análises!$R$31</f>
        <v>2.2310052633791747E-3</v>
      </c>
      <c r="X156" s="5">
        <f>+K156/[1]Formato_Análises!$R$31</f>
        <v>0</v>
      </c>
    </row>
    <row r="157" spans="1:24" x14ac:dyDescent="0.25">
      <c r="A157" s="2" t="s">
        <v>29</v>
      </c>
      <c r="B157" s="4">
        <f>+[1]TabDin!B158</f>
        <v>0</v>
      </c>
      <c r="C157" s="4">
        <f>+[1]TabDin!C158</f>
        <v>14386171.958508281</v>
      </c>
      <c r="D157" s="4">
        <f>+[1]TabDin!D158</f>
        <v>1916169.5176642681</v>
      </c>
      <c r="E157" s="4">
        <f>+[1]TabDin!E158</f>
        <v>0</v>
      </c>
      <c r="F157" s="4">
        <f>+[1]TabDin!F158</f>
        <v>404022.2153208392</v>
      </c>
      <c r="G157" s="4">
        <f>+[1]TabDin!G158</f>
        <v>1156528.6297091721</v>
      </c>
      <c r="H157" s="4">
        <f>+[1]TabDin!H158</f>
        <v>0</v>
      </c>
      <c r="I157" s="4">
        <f>+[1]TabDin!I158</f>
        <v>770460.57237207412</v>
      </c>
      <c r="J157" s="4">
        <f>+[1]TabDin!J158</f>
        <v>159176.38870257043</v>
      </c>
      <c r="K157" s="4">
        <f>+[1]TabDin!K158</f>
        <v>0</v>
      </c>
      <c r="L157" s="4">
        <f t="shared" si="4"/>
        <v>18792529.282277208</v>
      </c>
      <c r="N157" s="2" t="s">
        <v>29</v>
      </c>
      <c r="O157" s="5">
        <f>+B157/[1]Formato_Análises!$R$31</f>
        <v>0</v>
      </c>
      <c r="P157" s="5">
        <f>+C157/[1]Formato_Análises!$R$31</f>
        <v>5.1121919451943977E-2</v>
      </c>
      <c r="Q157" s="5">
        <f>+D157/[1]Formato_Análises!$R$31</f>
        <v>6.8091959432174387E-3</v>
      </c>
      <c r="R157" s="5">
        <f>+E157/[1]Formato_Análises!$R$31</f>
        <v>0</v>
      </c>
      <c r="S157" s="5">
        <f>+F157/[1]Formato_Análises!$R$31</f>
        <v>1.4357114045347185E-3</v>
      </c>
      <c r="T157" s="5">
        <f>+G157/[1]Formato_Análises!$R$31</f>
        <v>4.1097773349561759E-3</v>
      </c>
      <c r="U157" s="5">
        <f>+H157/[1]Formato_Análises!$R$31</f>
        <v>0</v>
      </c>
      <c r="V157" s="5">
        <f>+I157/[1]Formato_Análises!$R$31</f>
        <v>2.7378668512584607E-3</v>
      </c>
      <c r="W157" s="5">
        <f>+J157/[1]Formato_Análises!$R$31</f>
        <v>5.6564057105486644E-4</v>
      </c>
      <c r="X157" s="5">
        <f>+K157/[1]Formato_Análises!$R$31</f>
        <v>0</v>
      </c>
    </row>
    <row r="158" spans="1:24" x14ac:dyDescent="0.25">
      <c r="A158" s="2" t="s">
        <v>30</v>
      </c>
      <c r="B158" s="4">
        <f>+[1]TabDin!B159</f>
        <v>0</v>
      </c>
      <c r="C158" s="4">
        <f>+[1]TabDin!C159</f>
        <v>11555.464152562043</v>
      </c>
      <c r="D158" s="4">
        <f>+[1]TabDin!D159</f>
        <v>1571124.2391729071</v>
      </c>
      <c r="E158" s="4">
        <f>+[1]TabDin!E159</f>
        <v>0</v>
      </c>
      <c r="F158" s="4">
        <f>+[1]TabDin!F159</f>
        <v>144443.30190702551</v>
      </c>
      <c r="G158" s="4">
        <f>+[1]TabDin!G159</f>
        <v>0</v>
      </c>
      <c r="H158" s="4">
        <f>+[1]TabDin!H159</f>
        <v>0</v>
      </c>
      <c r="I158" s="4">
        <f>+[1]TabDin!I159</f>
        <v>0</v>
      </c>
      <c r="J158" s="4">
        <f>+[1]TabDin!J159</f>
        <v>0</v>
      </c>
      <c r="K158" s="4">
        <f>+[1]TabDin!K159</f>
        <v>0</v>
      </c>
      <c r="L158" s="4">
        <f t="shared" si="4"/>
        <v>1727123.0052324946</v>
      </c>
      <c r="N158" s="2" t="s">
        <v>30</v>
      </c>
      <c r="O158" s="5">
        <f>+B158/[1]Formato_Análises!$R$31</f>
        <v>0</v>
      </c>
      <c r="P158" s="5">
        <f>+C158/[1]Formato_Análises!$R$31</f>
        <v>4.1062869910138147E-5</v>
      </c>
      <c r="Q158" s="5">
        <f>+D158/[1]Formato_Análises!$R$31</f>
        <v>5.583061778744544E-3</v>
      </c>
      <c r="R158" s="5">
        <f>+E158/[1]Formato_Análises!$R$31</f>
        <v>0</v>
      </c>
      <c r="S158" s="5">
        <f>+F158/[1]Formato_Análises!$R$31</f>
        <v>5.1328587387672678E-4</v>
      </c>
      <c r="T158" s="5">
        <f>+G158/[1]Formato_Análises!$R$31</f>
        <v>0</v>
      </c>
      <c r="U158" s="5">
        <f>+H158/[1]Formato_Análises!$R$31</f>
        <v>0</v>
      </c>
      <c r="V158" s="5">
        <f>+I158/[1]Formato_Análises!$R$31</f>
        <v>0</v>
      </c>
      <c r="W158" s="5">
        <f>+J158/[1]Formato_Análises!$R$31</f>
        <v>0</v>
      </c>
      <c r="X158" s="5">
        <f>+K158/[1]Formato_Análises!$R$31</f>
        <v>0</v>
      </c>
    </row>
    <row r="159" spans="1:24" x14ac:dyDescent="0.25">
      <c r="A159" s="2" t="s">
        <v>31</v>
      </c>
      <c r="B159" s="4">
        <f>+[1]TabDin!B160</f>
        <v>11572621.257961532</v>
      </c>
      <c r="C159" s="4">
        <f>+[1]TabDin!C160</f>
        <v>44155846.608923808</v>
      </c>
      <c r="D159" s="4">
        <f>+[1]TabDin!D160</f>
        <v>18712714.073610481</v>
      </c>
      <c r="E159" s="4">
        <f>+[1]TabDin!E160</f>
        <v>0</v>
      </c>
      <c r="F159" s="4">
        <f>+[1]TabDin!F160</f>
        <v>3237828.9223105246</v>
      </c>
      <c r="G159" s="4">
        <f>+[1]TabDin!G160</f>
        <v>13690869.251642227</v>
      </c>
      <c r="H159" s="4">
        <f>+[1]TabDin!H160</f>
        <v>0</v>
      </c>
      <c r="I159" s="4">
        <f>+[1]TabDin!I160</f>
        <v>37632926.598143496</v>
      </c>
      <c r="J159" s="4">
        <f>+[1]TabDin!J160</f>
        <v>1141383.3595073051</v>
      </c>
      <c r="K159" s="4">
        <f>+[1]TabDin!K160</f>
        <v>0</v>
      </c>
      <c r="L159" s="4">
        <f t="shared" si="4"/>
        <v>130144190.07209937</v>
      </c>
      <c r="N159" s="2" t="s">
        <v>31</v>
      </c>
      <c r="O159" s="5">
        <f>+B159/[1]Formato_Análises!$R$31</f>
        <v>4.1123838468194514E-2</v>
      </c>
      <c r="P159" s="5">
        <f>+C159/[1]Formato_Análises!$R$31</f>
        <v>0.1569098186914667</v>
      </c>
      <c r="Q159" s="5">
        <f>+D159/[1]Formato_Análises!$R$31</f>
        <v>6.6496484565694541E-2</v>
      </c>
      <c r="R159" s="5">
        <f>+E159/[1]Formato_Análises!$R$31</f>
        <v>0</v>
      </c>
      <c r="S159" s="5">
        <f>+F159/[1]Formato_Análises!$R$31</f>
        <v>1.1505773032807304E-2</v>
      </c>
      <c r="T159" s="5">
        <f>+G159/[1]Formato_Análises!$R$31</f>
        <v>4.8651129510210882E-2</v>
      </c>
      <c r="U159" s="5">
        <f>+H159/[1]Formato_Análises!$R$31</f>
        <v>0</v>
      </c>
      <c r="V159" s="5">
        <f>+I159/[1]Formato_Análises!$R$31</f>
        <v>0.13373032435869062</v>
      </c>
      <c r="W159" s="5">
        <f>+J159/[1]Formato_Análises!$R$31</f>
        <v>4.0559579252083412E-3</v>
      </c>
      <c r="X159" s="5">
        <f>+K159/[1]Formato_Análises!$R$31</f>
        <v>0</v>
      </c>
    </row>
    <row r="160" spans="1:24" x14ac:dyDescent="0.25">
      <c r="A160" s="2" t="s">
        <v>32</v>
      </c>
      <c r="B160" s="4">
        <f>+[1]TabDin!B161</f>
        <v>3611082.547675638</v>
      </c>
      <c r="C160" s="4">
        <f>+[1]TabDin!C161</f>
        <v>22220168.489867005</v>
      </c>
      <c r="D160" s="4">
        <f>+[1]TabDin!D161</f>
        <v>13146473.525555901</v>
      </c>
      <c r="E160" s="4">
        <f>+[1]TabDin!E161</f>
        <v>0</v>
      </c>
      <c r="F160" s="4">
        <f>+[1]TabDin!F161</f>
        <v>3082910.4477058994</v>
      </c>
      <c r="G160" s="4">
        <f>+[1]TabDin!G161</f>
        <v>10492931.004910085</v>
      </c>
      <c r="H160" s="4">
        <f>+[1]TabDin!H161</f>
        <v>0</v>
      </c>
      <c r="I160" s="4">
        <f>+[1]TabDin!I161</f>
        <v>10262214.737639004</v>
      </c>
      <c r="J160" s="4">
        <f>+[1]TabDin!J161</f>
        <v>5865108.6318046376</v>
      </c>
      <c r="K160" s="4">
        <f>+[1]TabDin!K161</f>
        <v>0</v>
      </c>
      <c r="L160" s="4">
        <f t="shared" si="4"/>
        <v>68680889.385158181</v>
      </c>
      <c r="N160" s="2" t="s">
        <v>32</v>
      </c>
      <c r="O160" s="5">
        <f>+B160/[1]Formato_Análises!$R$31</f>
        <v>1.2832146846918168E-2</v>
      </c>
      <c r="P160" s="5">
        <f>+C160/[1]Formato_Análises!$R$31</f>
        <v>7.8960384112174306E-2</v>
      </c>
      <c r="Q160" s="5">
        <f>+D160/[1]Formato_Análises!$R$31</f>
        <v>4.671659442059601E-2</v>
      </c>
      <c r="R160" s="5">
        <f>+E160/[1]Formato_Análises!$R$31</f>
        <v>0</v>
      </c>
      <c r="S160" s="5">
        <f>+F160/[1]Formato_Análises!$R$31</f>
        <v>1.0955263154071162E-2</v>
      </c>
      <c r="T160" s="5">
        <f>+G160/[1]Formato_Análises!$R$31</f>
        <v>3.7287109815934721E-2</v>
      </c>
      <c r="U160" s="5">
        <f>+H160/[1]Formato_Análises!$R$31</f>
        <v>0</v>
      </c>
      <c r="V160" s="5">
        <f>+I160/[1]Formato_Análises!$R$31</f>
        <v>3.6467249017266196E-2</v>
      </c>
      <c r="W160" s="5">
        <f>+J160/[1]Formato_Análises!$R$31</f>
        <v>2.0841931537923054E-2</v>
      </c>
      <c r="X160" s="5">
        <f>+K160/[1]Formato_Análises!$R$31</f>
        <v>0</v>
      </c>
    </row>
    <row r="161" spans="1:24" x14ac:dyDescent="0.25">
      <c r="A161" s="2" t="s">
        <v>33</v>
      </c>
      <c r="B161" s="4">
        <f>+[1]TabDin!B162</f>
        <v>1133879.9199701503</v>
      </c>
      <c r="C161" s="4">
        <f>+[1]TabDin!C162</f>
        <v>4134776.1830697497</v>
      </c>
      <c r="D161" s="4">
        <f>+[1]TabDin!D162</f>
        <v>132887.83775446349</v>
      </c>
      <c r="E161" s="4">
        <f>+[1]TabDin!E162</f>
        <v>0</v>
      </c>
      <c r="F161" s="4">
        <f>+[1]TabDin!F162</f>
        <v>65650.925149762174</v>
      </c>
      <c r="G161" s="4">
        <f>+[1]TabDin!G162</f>
        <v>94454.89842325919</v>
      </c>
      <c r="H161" s="4">
        <f>+[1]TabDin!H162</f>
        <v>0</v>
      </c>
      <c r="I161" s="4">
        <f>+[1]TabDin!I162</f>
        <v>359147.43694417598</v>
      </c>
      <c r="J161" s="4">
        <f>+[1]TabDin!J162</f>
        <v>102583.01190817132</v>
      </c>
      <c r="K161" s="4">
        <f>+[1]TabDin!K162</f>
        <v>0</v>
      </c>
      <c r="L161" s="4">
        <f t="shared" si="4"/>
        <v>6023380.213219732</v>
      </c>
      <c r="N161" s="2" t="s">
        <v>33</v>
      </c>
      <c r="O161" s="5">
        <f>+B161/[1]Formato_Análises!$R$31</f>
        <v>4.0292941099323047E-3</v>
      </c>
      <c r="P161" s="5">
        <f>+C161/[1]Formato_Análises!$R$31</f>
        <v>1.469311611124563E-2</v>
      </c>
      <c r="Q161" s="5">
        <f>+D161/[1]Formato_Análises!$R$31</f>
        <v>4.7222300396658864E-4</v>
      </c>
      <c r="R161" s="5">
        <f>+E161/[1]Formato_Análises!$R$31</f>
        <v>0</v>
      </c>
      <c r="S161" s="5">
        <f>+F161/[1]Formato_Análises!$R$31</f>
        <v>2.332935625357111E-4</v>
      </c>
      <c r="T161" s="5">
        <f>+G161/[1]Formato_Análises!$R$31</f>
        <v>3.356497978032025E-4</v>
      </c>
      <c r="U161" s="5">
        <f>+H161/[1]Formato_Análises!$R$31</f>
        <v>0</v>
      </c>
      <c r="V161" s="5">
        <f>+I161/[1]Formato_Análises!$R$31</f>
        <v>1.2762468289539404E-3</v>
      </c>
      <c r="W161" s="5">
        <f>+J161/[1]Formato_Análises!$R$31</f>
        <v>3.6453342049799363E-4</v>
      </c>
      <c r="X161" s="5">
        <f>+K161/[1]Formato_Análises!$R$31</f>
        <v>0</v>
      </c>
    </row>
    <row r="162" spans="1:24" x14ac:dyDescent="0.25">
      <c r="A162" s="2" t="s">
        <v>34</v>
      </c>
      <c r="B162" s="4">
        <f>+[1]TabDin!B163</f>
        <v>0</v>
      </c>
      <c r="C162" s="4">
        <f>+[1]TabDin!C163</f>
        <v>1097413.6917490517</v>
      </c>
      <c r="D162" s="4">
        <f>+[1]TabDin!D163</f>
        <v>579217.64064717235</v>
      </c>
      <c r="E162" s="4">
        <f>+[1]TabDin!E163</f>
        <v>0</v>
      </c>
      <c r="F162" s="4">
        <f>+[1]TabDin!F163</f>
        <v>235370.36045749809</v>
      </c>
      <c r="G162" s="4">
        <f>+[1]TabDin!G163</f>
        <v>165387.58068354422</v>
      </c>
      <c r="H162" s="4">
        <f>+[1]TabDin!H163</f>
        <v>0</v>
      </c>
      <c r="I162" s="4">
        <f>+[1]TabDin!I163</f>
        <v>1112213.4246840964</v>
      </c>
      <c r="J162" s="4">
        <f>+[1]TabDin!J163</f>
        <v>72221.650953512755</v>
      </c>
      <c r="K162" s="4">
        <f>+[1]TabDin!K163</f>
        <v>0</v>
      </c>
      <c r="L162" s="4">
        <f t="shared" si="4"/>
        <v>3261824.3491748758</v>
      </c>
      <c r="N162" s="2" t="s">
        <v>34</v>
      </c>
      <c r="O162" s="5">
        <f>+B162/[1]Formato_Análises!$R$31</f>
        <v>0</v>
      </c>
      <c r="P162" s="5">
        <f>+C162/[1]Formato_Análises!$R$31</f>
        <v>3.8997097015704496E-3</v>
      </c>
      <c r="Q162" s="5">
        <f>+D162/[1]Formato_Análises!$R$31</f>
        <v>2.0582763542456744E-3</v>
      </c>
      <c r="R162" s="5">
        <f>+E162/[1]Formato_Análises!$R$31</f>
        <v>0</v>
      </c>
      <c r="S162" s="5">
        <f>+F162/[1]Formato_Análises!$R$31</f>
        <v>8.3639933148212629E-4</v>
      </c>
      <c r="T162" s="5">
        <f>+G162/[1]Formato_Análises!$R$31</f>
        <v>5.877123255888521E-4</v>
      </c>
      <c r="U162" s="5">
        <f>+H162/[1]Formato_Análises!$R$31</f>
        <v>0</v>
      </c>
      <c r="V162" s="5">
        <f>+I162/[1]Formato_Análises!$R$31</f>
        <v>3.9523012288507952E-3</v>
      </c>
      <c r="W162" s="5">
        <f>+J162/[1]Formato_Análises!$R$31</f>
        <v>2.5664293693836339E-4</v>
      </c>
      <c r="X162" s="5">
        <f>+K162/[1]Formato_Análises!$R$31</f>
        <v>0</v>
      </c>
    </row>
    <row r="163" spans="1:24" x14ac:dyDescent="0.25">
      <c r="A163" s="2" t="s">
        <v>35</v>
      </c>
      <c r="B163" s="4">
        <f>+[1]TabDin!B164</f>
        <v>216664.95286053829</v>
      </c>
      <c r="C163" s="4">
        <f>+[1]TabDin!C164</f>
        <v>2361769.6652173935</v>
      </c>
      <c r="D163" s="4">
        <f>+[1]TabDin!D164</f>
        <v>1378147.9878251213</v>
      </c>
      <c r="E163" s="4">
        <f>+[1]TabDin!E164</f>
        <v>0</v>
      </c>
      <c r="F163" s="4">
        <f>+[1]TabDin!F164</f>
        <v>335686.23363192729</v>
      </c>
      <c r="G163" s="4">
        <f>+[1]TabDin!G164</f>
        <v>909992.80201426079</v>
      </c>
      <c r="H163" s="4">
        <f>+[1]TabDin!H164</f>
        <v>0</v>
      </c>
      <c r="I163" s="4">
        <f>+[1]TabDin!I164</f>
        <v>1916443.3966090141</v>
      </c>
      <c r="J163" s="4">
        <f>+[1]TabDin!J164</f>
        <v>0</v>
      </c>
      <c r="K163" s="4">
        <f>+[1]TabDin!K164</f>
        <v>0</v>
      </c>
      <c r="L163" s="4">
        <f t="shared" si="4"/>
        <v>7118705.0381582547</v>
      </c>
      <c r="N163" s="2" t="s">
        <v>35</v>
      </c>
      <c r="O163" s="5">
        <f>+B163/[1]Formato_Análises!$R$31</f>
        <v>7.6992881081509022E-4</v>
      </c>
      <c r="P163" s="5">
        <f>+C163/[1]Formato_Análises!$R$31</f>
        <v>8.3926564299046363E-3</v>
      </c>
      <c r="Q163" s="5">
        <f>+D163/[1]Formato_Análises!$R$31</f>
        <v>4.897311851245238E-3</v>
      </c>
      <c r="R163" s="5">
        <f>+E163/[1]Formato_Análises!$R$31</f>
        <v>0</v>
      </c>
      <c r="S163" s="5">
        <f>+F163/[1]Formato_Análises!$R$31</f>
        <v>1.1928763708895129E-3</v>
      </c>
      <c r="T163" s="5">
        <f>+G163/[1]Formato_Análises!$R$31</f>
        <v>3.2337010054233786E-3</v>
      </c>
      <c r="U163" s="5">
        <f>+H163/[1]Formato_Análises!$R$31</f>
        <v>0</v>
      </c>
      <c r="V163" s="5">
        <f>+I163/[1]Formato_Análises!$R$31</f>
        <v>6.8101691845628967E-3</v>
      </c>
      <c r="W163" s="5">
        <f>+J163/[1]Formato_Análises!$R$31</f>
        <v>0</v>
      </c>
      <c r="X163" s="5">
        <f>+K163/[1]Formato_Análises!$R$31</f>
        <v>0</v>
      </c>
    </row>
    <row r="164" spans="1:24" x14ac:dyDescent="0.25">
      <c r="A164" s="2" t="s">
        <v>36</v>
      </c>
      <c r="B164" s="4">
        <f>+[1]TabDin!B165</f>
        <v>0</v>
      </c>
      <c r="C164" s="4">
        <f>+[1]TabDin!C165</f>
        <v>44777.423591177911</v>
      </c>
      <c r="D164" s="4">
        <f>+[1]TabDin!D165</f>
        <v>46793.924307450943</v>
      </c>
      <c r="E164" s="4">
        <f>+[1]TabDin!E165</f>
        <v>0</v>
      </c>
      <c r="F164" s="4">
        <f>+[1]TabDin!F165</f>
        <v>0</v>
      </c>
      <c r="G164" s="4">
        <f>+[1]TabDin!G165</f>
        <v>0</v>
      </c>
      <c r="H164" s="4">
        <f>+[1]TabDin!H165</f>
        <v>0</v>
      </c>
      <c r="I164" s="4">
        <f>+[1]TabDin!I165</f>
        <v>173331.96228843063</v>
      </c>
      <c r="J164" s="4">
        <f>+[1]TabDin!J165</f>
        <v>0</v>
      </c>
      <c r="K164" s="4">
        <f>+[1]TabDin!K165</f>
        <v>0</v>
      </c>
      <c r="L164" s="4">
        <f t="shared" si="4"/>
        <v>264903.31018705945</v>
      </c>
      <c r="N164" s="2" t="s">
        <v>36</v>
      </c>
      <c r="O164" s="5">
        <f>+B164/[1]Formato_Análises!$R$31</f>
        <v>0</v>
      </c>
      <c r="P164" s="5">
        <f>+C164/[1]Formato_Análises!$R$31</f>
        <v>1.5911862090178529E-4</v>
      </c>
      <c r="Q164" s="5">
        <f>+D164/[1]Formato_Análises!$R$31</f>
        <v>1.6628434834404135E-4</v>
      </c>
      <c r="R164" s="5">
        <f>+E164/[1]Formato_Análises!$R$31</f>
        <v>0</v>
      </c>
      <c r="S164" s="5">
        <f>+F164/[1]Formato_Análises!$R$31</f>
        <v>0</v>
      </c>
      <c r="T164" s="5">
        <f>+G164/[1]Formato_Análises!$R$31</f>
        <v>0</v>
      </c>
      <c r="U164" s="5">
        <f>+H164/[1]Formato_Análises!$R$31</f>
        <v>0</v>
      </c>
      <c r="V164" s="5">
        <f>+I164/[1]Formato_Análises!$R$31</f>
        <v>6.1594304865207215E-4</v>
      </c>
      <c r="W164" s="5">
        <f>+J164/[1]Formato_Análises!$R$31</f>
        <v>0</v>
      </c>
      <c r="X164" s="5">
        <f>+K164/[1]Formato_Análises!$R$31</f>
        <v>0</v>
      </c>
    </row>
    <row r="165" spans="1:24" x14ac:dyDescent="0.25">
      <c r="A165" s="2" t="s">
        <v>37</v>
      </c>
      <c r="B165" s="4">
        <f>+[1]TabDin!B166</f>
        <v>0</v>
      </c>
      <c r="C165" s="4">
        <f>+[1]TabDin!C166</f>
        <v>128307.6850942936</v>
      </c>
      <c r="D165" s="4">
        <f>+[1]TabDin!D166</f>
        <v>343033.77551333391</v>
      </c>
      <c r="E165" s="4">
        <f>+[1]TabDin!E166</f>
        <v>0</v>
      </c>
      <c r="F165" s="4">
        <f>+[1]TabDin!F166</f>
        <v>0</v>
      </c>
      <c r="G165" s="4">
        <f>+[1]TabDin!G166</f>
        <v>0</v>
      </c>
      <c r="H165" s="4">
        <f>+[1]TabDin!H166</f>
        <v>0</v>
      </c>
      <c r="I165" s="4">
        <f>+[1]TabDin!I166</f>
        <v>144443.30190702551</v>
      </c>
      <c r="J165" s="4">
        <f>+[1]TabDin!J166</f>
        <v>0</v>
      </c>
      <c r="K165" s="4">
        <f>+[1]TabDin!K166</f>
        <v>0</v>
      </c>
      <c r="L165" s="4">
        <f t="shared" si="4"/>
        <v>615784.76251465303</v>
      </c>
      <c r="N165" s="2" t="s">
        <v>37</v>
      </c>
      <c r="O165" s="5">
        <f>+B165/[1]Formato_Análises!$R$31</f>
        <v>0</v>
      </c>
      <c r="P165" s="5">
        <f>+C165/[1]Formato_Análises!$R$31</f>
        <v>4.5594722219183145E-4</v>
      </c>
      <c r="Q165" s="5">
        <f>+D165/[1]Formato_Análises!$R$31</f>
        <v>1.2189861967218745E-3</v>
      </c>
      <c r="R165" s="5">
        <f>+E165/[1]Formato_Análises!$R$31</f>
        <v>0</v>
      </c>
      <c r="S165" s="5">
        <f>+F165/[1]Formato_Análises!$R$31</f>
        <v>0</v>
      </c>
      <c r="T165" s="5">
        <f>+G165/[1]Formato_Análises!$R$31</f>
        <v>0</v>
      </c>
      <c r="U165" s="5">
        <f>+H165/[1]Formato_Análises!$R$31</f>
        <v>0</v>
      </c>
      <c r="V165" s="5">
        <f>+I165/[1]Formato_Análises!$R$31</f>
        <v>5.1328587387672678E-4</v>
      </c>
      <c r="W165" s="5">
        <f>+J165/[1]Formato_Análises!$R$31</f>
        <v>0</v>
      </c>
      <c r="X165" s="5">
        <f>+K165/[1]Formato_Análises!$R$31</f>
        <v>0</v>
      </c>
    </row>
    <row r="166" spans="1:24" x14ac:dyDescent="0.25">
      <c r="A166" s="2" t="s">
        <v>38</v>
      </c>
      <c r="B166" s="4">
        <f>+[1]TabDin!B167</f>
        <v>0</v>
      </c>
      <c r="C166" s="4">
        <f>+[1]TabDin!C167</f>
        <v>429718.82317340095</v>
      </c>
      <c r="D166" s="4">
        <f>+[1]TabDin!D167</f>
        <v>757241.81470939226</v>
      </c>
      <c r="E166" s="4">
        <f>+[1]TabDin!E167</f>
        <v>0</v>
      </c>
      <c r="F166" s="4">
        <f>+[1]TabDin!F167</f>
        <v>41888.557553037404</v>
      </c>
      <c r="G166" s="4">
        <f>+[1]TabDin!G167</f>
        <v>0</v>
      </c>
      <c r="H166" s="4">
        <f>+[1]TabDin!H167</f>
        <v>0</v>
      </c>
      <c r="I166" s="4">
        <f>+[1]TabDin!I167</f>
        <v>144443.30190702551</v>
      </c>
      <c r="J166" s="4">
        <f>+[1]TabDin!J167</f>
        <v>0</v>
      </c>
      <c r="K166" s="4">
        <f>+[1]TabDin!K167</f>
        <v>0</v>
      </c>
      <c r="L166" s="4">
        <f t="shared" si="4"/>
        <v>1373292.4973428561</v>
      </c>
      <c r="N166" s="2" t="s">
        <v>38</v>
      </c>
      <c r="O166" s="5">
        <f>+B166/[1]Formato_Análises!$R$31</f>
        <v>0</v>
      </c>
      <c r="P166" s="5">
        <f>+C166/[1]Formato_Análises!$R$31</f>
        <v>1.5270254747832622E-3</v>
      </c>
      <c r="Q166" s="5">
        <f>+D166/[1]Formato_Análises!$R$31</f>
        <v>2.690893391853457E-3</v>
      </c>
      <c r="R166" s="5">
        <f>+E166/[1]Formato_Análises!$R$31</f>
        <v>0</v>
      </c>
      <c r="S166" s="5">
        <f>+F166/[1]Formato_Análises!$R$31</f>
        <v>1.4885290342425076E-4</v>
      </c>
      <c r="T166" s="5">
        <f>+G166/[1]Formato_Análises!$R$31</f>
        <v>0</v>
      </c>
      <c r="U166" s="5">
        <f>+H166/[1]Formato_Análises!$R$31</f>
        <v>0</v>
      </c>
      <c r="V166" s="5">
        <f>+I166/[1]Formato_Análises!$R$31</f>
        <v>5.1328587387672678E-4</v>
      </c>
      <c r="W166" s="5">
        <f>+J166/[1]Formato_Análises!$R$31</f>
        <v>0</v>
      </c>
      <c r="X166" s="5">
        <f>+K166/[1]Formato_Análises!$R$31</f>
        <v>0</v>
      </c>
    </row>
    <row r="167" spans="1:24" x14ac:dyDescent="0.25">
      <c r="A167" s="2" t="s">
        <v>39</v>
      </c>
      <c r="B167" s="4">
        <f>+[1]TabDin!B168</f>
        <v>0</v>
      </c>
      <c r="C167" s="4">
        <f>+[1]TabDin!C168</f>
        <v>9809527.5661437884</v>
      </c>
      <c r="D167" s="4">
        <f>+[1]TabDin!D168</f>
        <v>2072616.0724040978</v>
      </c>
      <c r="E167" s="4">
        <f>+[1]TabDin!E168</f>
        <v>0</v>
      </c>
      <c r="F167" s="4">
        <f>+[1]TabDin!F168</f>
        <v>129998.97171632297</v>
      </c>
      <c r="G167" s="4">
        <f>+[1]TabDin!G168</f>
        <v>1898601.8177347791</v>
      </c>
      <c r="H167" s="4">
        <f>+[1]TabDin!H168</f>
        <v>0</v>
      </c>
      <c r="I167" s="4">
        <f>+[1]TabDin!I168</f>
        <v>2351521.0662831659</v>
      </c>
      <c r="J167" s="4">
        <f>+[1]TabDin!J168</f>
        <v>0</v>
      </c>
      <c r="K167" s="4">
        <f>+[1]TabDin!K168</f>
        <v>0</v>
      </c>
      <c r="L167" s="4">
        <f t="shared" si="4"/>
        <v>16262265.494282156</v>
      </c>
      <c r="N167" s="2" t="s">
        <v>39</v>
      </c>
      <c r="O167" s="5">
        <f>+B167/[1]Formato_Análises!$R$31</f>
        <v>0</v>
      </c>
      <c r="P167" s="5">
        <f>+C167/[1]Formato_Análises!$R$31</f>
        <v>3.4858604467148745E-2</v>
      </c>
      <c r="Q167" s="5">
        <f>+D167/[1]Formato_Análises!$R$31</f>
        <v>7.3651359245419093E-3</v>
      </c>
      <c r="R167" s="5">
        <f>+E167/[1]Formato_Análises!$R$31</f>
        <v>0</v>
      </c>
      <c r="S167" s="5">
        <f>+F167/[1]Formato_Análises!$R$31</f>
        <v>4.6195728648905409E-4</v>
      </c>
      <c r="T167" s="5">
        <f>+G167/[1]Formato_Análises!$R$31</f>
        <v>6.7467683187359927E-3</v>
      </c>
      <c r="U167" s="5">
        <f>+H167/[1]Formato_Análises!$R$31</f>
        <v>0</v>
      </c>
      <c r="V167" s="5">
        <f>+I167/[1]Formato_Análises!$R$31</f>
        <v>8.3562375652669867E-3</v>
      </c>
      <c r="W167" s="5">
        <f>+J167/[1]Formato_Análises!$R$31</f>
        <v>0</v>
      </c>
      <c r="X167" s="5">
        <f>+K167/[1]Formato_Análises!$R$31</f>
        <v>0</v>
      </c>
    </row>
    <row r="168" spans="1:24" x14ac:dyDescent="0.25">
      <c r="A168" s="2" t="s">
        <v>40</v>
      </c>
      <c r="B168" s="4">
        <f>+[1]TabDin!B169</f>
        <v>17257824.760582186</v>
      </c>
      <c r="C168" s="4">
        <f>+[1]TabDin!C169</f>
        <v>110091350.08102274</v>
      </c>
      <c r="D168" s="4">
        <f>+[1]TabDin!D169</f>
        <v>44867336.989968598</v>
      </c>
      <c r="E168" s="4">
        <f>+[1]TabDin!E169</f>
        <v>0</v>
      </c>
      <c r="F168" s="4">
        <f>+[1]TabDin!F169</f>
        <v>8757225.8575617932</v>
      </c>
      <c r="G168" s="4">
        <f>+[1]TabDin!G169</f>
        <v>28553209.287024353</v>
      </c>
      <c r="H168" s="4">
        <f>+[1]TabDin!H169</f>
        <v>0</v>
      </c>
      <c r="I168" s="4">
        <f>+[1]TabDin!I169</f>
        <v>60785536.401347347</v>
      </c>
      <c r="J168" s="4">
        <f>+[1]TabDin!J169</f>
        <v>11096589.535564689</v>
      </c>
      <c r="K168" s="4">
        <f>+[1]TabDin!K169</f>
        <v>0</v>
      </c>
      <c r="L168" s="4">
        <f t="shared" si="4"/>
        <v>281409072.91307169</v>
      </c>
      <c r="N168" s="2" t="s">
        <v>40</v>
      </c>
      <c r="O168" s="5">
        <f>+B168/[1]Formato_Análises!$R$31</f>
        <v>6.1326468908531578E-2</v>
      </c>
      <c r="P168" s="5">
        <f>+C168/[1]Formato_Análises!$R$31</f>
        <v>0.39121464329982836</v>
      </c>
      <c r="Q168" s="5">
        <f>+D168/[1]Formato_Análises!$R$31</f>
        <v>0.15943813227311363</v>
      </c>
      <c r="R168" s="5">
        <f>+E168/[1]Formato_Análises!$R$31</f>
        <v>0</v>
      </c>
      <c r="S168" s="5">
        <f>+F168/[1]Formato_Análises!$R$31</f>
        <v>3.111920225922116E-2</v>
      </c>
      <c r="T168" s="5">
        <f>+G168/[1]Formato_Análises!$R$31</f>
        <v>0.10146513398252993</v>
      </c>
      <c r="U168" s="5">
        <f>+H168/[1]Formato_Análises!$R$31</f>
        <v>0</v>
      </c>
      <c r="V168" s="5">
        <f>+I168/[1]Formato_Análises!$R$31</f>
        <v>0.21600418128709101</v>
      </c>
      <c r="W168" s="5">
        <f>+J168/[1]Formato_Análises!$R$31</f>
        <v>3.9432237989684385E-2</v>
      </c>
      <c r="X168" s="5">
        <f>+K168/[1]Formato_Análises!$R$31</f>
        <v>0</v>
      </c>
    </row>
    <row r="169" spans="1:24" x14ac:dyDescent="0.25">
      <c r="A169" s="2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N169" s="2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x14ac:dyDescent="0.25">
      <c r="A170" s="2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N170" s="2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24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24" x14ac:dyDescent="0.25">
      <c r="A173" s="2"/>
      <c r="B173">
        <v>2012</v>
      </c>
      <c r="C173">
        <v>2012</v>
      </c>
      <c r="D173">
        <v>2012</v>
      </c>
      <c r="E173">
        <v>2012</v>
      </c>
      <c r="F173">
        <v>2012</v>
      </c>
      <c r="G173">
        <v>2012</v>
      </c>
      <c r="H173">
        <v>2012</v>
      </c>
      <c r="I173">
        <v>2012</v>
      </c>
      <c r="J173">
        <v>2012</v>
      </c>
      <c r="K173">
        <v>2012</v>
      </c>
      <c r="O173">
        <v>2012</v>
      </c>
      <c r="P173">
        <v>2012</v>
      </c>
      <c r="Q173">
        <v>2012</v>
      </c>
      <c r="R173">
        <v>2012</v>
      </c>
      <c r="S173">
        <v>2012</v>
      </c>
      <c r="T173">
        <v>2012</v>
      </c>
      <c r="U173">
        <v>2012</v>
      </c>
      <c r="V173">
        <v>2012</v>
      </c>
      <c r="W173">
        <v>2012</v>
      </c>
      <c r="X173">
        <v>2012</v>
      </c>
    </row>
    <row r="174" spans="1:24" x14ac:dyDescent="0.25">
      <c r="A174" s="2"/>
      <c r="B174" s="2" t="s">
        <v>2</v>
      </c>
      <c r="C174" s="2" t="s">
        <v>3</v>
      </c>
      <c r="D174" s="2" t="s">
        <v>4</v>
      </c>
      <c r="E174" s="2" t="s">
        <v>5</v>
      </c>
      <c r="F174" s="2" t="s">
        <v>6</v>
      </c>
      <c r="G174" s="2" t="s">
        <v>7</v>
      </c>
      <c r="H174" s="2" t="s">
        <v>8</v>
      </c>
      <c r="I174" s="2" t="s">
        <v>9</v>
      </c>
      <c r="J174" s="2" t="s">
        <v>10</v>
      </c>
      <c r="K174" s="2" t="s">
        <v>11</v>
      </c>
      <c r="L174" s="2" t="s">
        <v>12</v>
      </c>
      <c r="O174" s="2" t="s">
        <v>2</v>
      </c>
      <c r="P174" s="2" t="s">
        <v>3</v>
      </c>
      <c r="Q174" s="2" t="s">
        <v>4</v>
      </c>
      <c r="R174" s="2" t="s">
        <v>5</v>
      </c>
      <c r="S174" s="2" t="s">
        <v>6</v>
      </c>
      <c r="T174" s="2" t="s">
        <v>7</v>
      </c>
      <c r="U174" s="2" t="s">
        <v>8</v>
      </c>
      <c r="V174" s="2" t="s">
        <v>9</v>
      </c>
      <c r="W174" s="2" t="s">
        <v>10</v>
      </c>
      <c r="X174" s="2" t="s">
        <v>11</v>
      </c>
    </row>
    <row r="175" spans="1:24" x14ac:dyDescent="0.25">
      <c r="A175" s="2" t="s">
        <v>13</v>
      </c>
      <c r="B175" s="4">
        <f>+[1]TabDin!B176</f>
        <v>0</v>
      </c>
      <c r="C175" s="4">
        <f>+[1]TabDin!C176</f>
        <v>0</v>
      </c>
      <c r="D175" s="4">
        <f>+[1]TabDin!D176</f>
        <v>0</v>
      </c>
      <c r="E175" s="4">
        <f>+[1]TabDin!E176</f>
        <v>0</v>
      </c>
      <c r="F175" s="4">
        <f>+[1]TabDin!F176</f>
        <v>0</v>
      </c>
      <c r="G175" s="4">
        <f>+[1]TabDin!G176</f>
        <v>0</v>
      </c>
      <c r="H175" s="4">
        <f>+[1]TabDin!H176</f>
        <v>0</v>
      </c>
      <c r="I175" s="4">
        <f>+[1]TabDin!I176</f>
        <v>0</v>
      </c>
      <c r="J175" s="4">
        <f>+[1]TabDin!J176</f>
        <v>0</v>
      </c>
      <c r="K175" s="4">
        <f>+[1]TabDin!K176</f>
        <v>0</v>
      </c>
      <c r="L175" s="4">
        <f>SUM(B175:K175)</f>
        <v>0</v>
      </c>
      <c r="N175" s="2" t="s">
        <v>13</v>
      </c>
      <c r="O175" s="5">
        <f>+B175/[1]Formato_Análises!$S$31</f>
        <v>0</v>
      </c>
      <c r="P175" s="5">
        <f>+C175/[1]Formato_Análises!$S$31</f>
        <v>0</v>
      </c>
      <c r="Q175" s="5">
        <f>+D175/[1]Formato_Análises!$S$31</f>
        <v>0</v>
      </c>
      <c r="R175" s="5">
        <f>+E175/[1]Formato_Análises!$S$31</f>
        <v>0</v>
      </c>
      <c r="S175" s="5">
        <f>+F175/[1]Formato_Análises!$S$31</f>
        <v>0</v>
      </c>
      <c r="T175" s="5">
        <f>+G175/[1]Formato_Análises!$S$31</f>
        <v>0</v>
      </c>
      <c r="U175" s="5">
        <f>+H175/[1]Formato_Análises!$S$31</f>
        <v>0</v>
      </c>
      <c r="V175" s="5">
        <f>+I175/[1]Formato_Análises!$S$31</f>
        <v>0</v>
      </c>
      <c r="W175" s="5">
        <f>+J175/[1]Formato_Análises!$S$31</f>
        <v>0</v>
      </c>
      <c r="X175" s="5">
        <f>+K175/[1]Formato_Análises!$S$31</f>
        <v>0</v>
      </c>
    </row>
    <row r="176" spans="1:24" x14ac:dyDescent="0.25">
      <c r="A176" s="2" t="s">
        <v>14</v>
      </c>
      <c r="B176" s="4">
        <f>+[1]TabDin!B177</f>
        <v>0</v>
      </c>
      <c r="C176" s="4">
        <f>+[1]TabDin!C177</f>
        <v>68237.53768258357</v>
      </c>
      <c r="D176" s="4">
        <f>+[1]TabDin!D177</f>
        <v>136475.07536516714</v>
      </c>
      <c r="E176" s="4">
        <f>+[1]TabDin!E177</f>
        <v>0</v>
      </c>
      <c r="F176" s="4">
        <f>+[1]TabDin!F177</f>
        <v>0</v>
      </c>
      <c r="G176" s="4">
        <f>+[1]TabDin!G177</f>
        <v>0</v>
      </c>
      <c r="H176" s="4">
        <f>+[1]TabDin!H177</f>
        <v>0</v>
      </c>
      <c r="I176" s="4">
        <f>+[1]TabDin!I177</f>
        <v>0</v>
      </c>
      <c r="J176" s="4">
        <f>+[1]TabDin!J177</f>
        <v>0</v>
      </c>
      <c r="K176" s="4">
        <f>+[1]TabDin!K177</f>
        <v>0</v>
      </c>
      <c r="L176" s="4">
        <f t="shared" ref="L176:L202" si="5">SUM(B176:K176)</f>
        <v>204712.61304775072</v>
      </c>
      <c r="N176" s="2" t="s">
        <v>14</v>
      </c>
      <c r="O176" s="5">
        <f>+B176/[1]Formato_Análises!$S$31</f>
        <v>0</v>
      </c>
      <c r="P176" s="5">
        <f>+C176/[1]Formato_Análises!$S$31</f>
        <v>2.9341310692043395E-4</v>
      </c>
      <c r="Q176" s="5">
        <f>+D176/[1]Formato_Análises!$S$31</f>
        <v>5.868262138408679E-4</v>
      </c>
      <c r="R176" s="5">
        <f>+E176/[1]Formato_Análises!$S$31</f>
        <v>0</v>
      </c>
      <c r="S176" s="5">
        <f>+F176/[1]Formato_Análises!$S$31</f>
        <v>0</v>
      </c>
      <c r="T176" s="5">
        <f>+G176/[1]Formato_Análises!$S$31</f>
        <v>0</v>
      </c>
      <c r="U176" s="5">
        <f>+H176/[1]Formato_Análises!$S$31</f>
        <v>0</v>
      </c>
      <c r="V176" s="5">
        <f>+I176/[1]Formato_Análises!$S$31</f>
        <v>0</v>
      </c>
      <c r="W176" s="5">
        <f>+J176/[1]Formato_Análises!$S$31</f>
        <v>0</v>
      </c>
      <c r="X176" s="5">
        <f>+K176/[1]Formato_Análises!$S$31</f>
        <v>0</v>
      </c>
    </row>
    <row r="177" spans="1:24" x14ac:dyDescent="0.25">
      <c r="A177" s="2" t="s">
        <v>15</v>
      </c>
      <c r="B177" s="4">
        <f>+[1]TabDin!B178</f>
        <v>0</v>
      </c>
      <c r="C177" s="4">
        <f>+[1]TabDin!C178</f>
        <v>89045.210048133784</v>
      </c>
      <c r="D177" s="4">
        <f>+[1]TabDin!D178</f>
        <v>0</v>
      </c>
      <c r="E177" s="4">
        <f>+[1]TabDin!E178</f>
        <v>0</v>
      </c>
      <c r="F177" s="4">
        <f>+[1]TabDin!F178</f>
        <v>0</v>
      </c>
      <c r="G177" s="4">
        <f>+[1]TabDin!G178</f>
        <v>0</v>
      </c>
      <c r="H177" s="4">
        <f>+[1]TabDin!H178</f>
        <v>0</v>
      </c>
      <c r="I177" s="4">
        <f>+[1]TabDin!I178</f>
        <v>0</v>
      </c>
      <c r="J177" s="4">
        <f>+[1]TabDin!J178</f>
        <v>0</v>
      </c>
      <c r="K177" s="4">
        <f>+[1]TabDin!K178</f>
        <v>0</v>
      </c>
      <c r="L177" s="4">
        <f t="shared" si="5"/>
        <v>89045.210048133784</v>
      </c>
      <c r="N177" s="2" t="s">
        <v>15</v>
      </c>
      <c r="O177" s="5">
        <f>+B177/[1]Formato_Análises!$S$31</f>
        <v>0</v>
      </c>
      <c r="P177" s="5">
        <f>+C177/[1]Formato_Análises!$S$31</f>
        <v>3.8288356561368191E-4</v>
      </c>
      <c r="Q177" s="5">
        <f>+D177/[1]Formato_Análises!$S$31</f>
        <v>0</v>
      </c>
      <c r="R177" s="5">
        <f>+E177/[1]Formato_Análises!$S$31</f>
        <v>0</v>
      </c>
      <c r="S177" s="5">
        <f>+F177/[1]Formato_Análises!$S$31</f>
        <v>0</v>
      </c>
      <c r="T177" s="5">
        <f>+G177/[1]Formato_Análises!$S$31</f>
        <v>0</v>
      </c>
      <c r="U177" s="5">
        <f>+H177/[1]Formato_Análises!$S$31</f>
        <v>0</v>
      </c>
      <c r="V177" s="5">
        <f>+I177/[1]Formato_Análises!$S$31</f>
        <v>0</v>
      </c>
      <c r="W177" s="5">
        <f>+J177/[1]Formato_Análises!$S$31</f>
        <v>0</v>
      </c>
      <c r="X177" s="5">
        <f>+K177/[1]Formato_Análises!$S$31</f>
        <v>0</v>
      </c>
    </row>
    <row r="178" spans="1:24" x14ac:dyDescent="0.25">
      <c r="A178" s="2" t="s">
        <v>16</v>
      </c>
      <c r="B178" s="4">
        <f>+[1]TabDin!B179</f>
        <v>0</v>
      </c>
      <c r="C178" s="4">
        <f>+[1]TabDin!C179</f>
        <v>0</v>
      </c>
      <c r="D178" s="4">
        <f>+[1]TabDin!D179</f>
        <v>0</v>
      </c>
      <c r="E178" s="4">
        <f>+[1]TabDin!E179</f>
        <v>0</v>
      </c>
      <c r="F178" s="4">
        <f>+[1]TabDin!F179</f>
        <v>0</v>
      </c>
      <c r="G178" s="4">
        <f>+[1]TabDin!G179</f>
        <v>0</v>
      </c>
      <c r="H178" s="4">
        <f>+[1]TabDin!H179</f>
        <v>0</v>
      </c>
      <c r="I178" s="4">
        <f>+[1]TabDin!I179</f>
        <v>0</v>
      </c>
      <c r="J178" s="4">
        <f>+[1]TabDin!J179</f>
        <v>0</v>
      </c>
      <c r="K178" s="4">
        <f>+[1]TabDin!K179</f>
        <v>0</v>
      </c>
      <c r="L178" s="4">
        <f t="shared" si="5"/>
        <v>0</v>
      </c>
      <c r="N178" s="2" t="s">
        <v>16</v>
      </c>
      <c r="O178" s="5">
        <f>+B178/[1]Formato_Análises!$S$31</f>
        <v>0</v>
      </c>
      <c r="P178" s="5">
        <f>+C178/[1]Formato_Análises!$S$31</f>
        <v>0</v>
      </c>
      <c r="Q178" s="5">
        <f>+D178/[1]Formato_Análises!$S$31</f>
        <v>0</v>
      </c>
      <c r="R178" s="5">
        <f>+E178/[1]Formato_Análises!$S$31</f>
        <v>0</v>
      </c>
      <c r="S178" s="5">
        <f>+F178/[1]Formato_Análises!$S$31</f>
        <v>0</v>
      </c>
      <c r="T178" s="5">
        <f>+G178/[1]Formato_Análises!$S$31</f>
        <v>0</v>
      </c>
      <c r="U178" s="5">
        <f>+H178/[1]Formato_Análises!$S$31</f>
        <v>0</v>
      </c>
      <c r="V178" s="5">
        <f>+I178/[1]Formato_Análises!$S$31</f>
        <v>0</v>
      </c>
      <c r="W178" s="5">
        <f>+J178/[1]Formato_Análises!$S$31</f>
        <v>0</v>
      </c>
      <c r="X178" s="5">
        <f>+K178/[1]Formato_Análises!$S$31</f>
        <v>0</v>
      </c>
    </row>
    <row r="179" spans="1:24" x14ac:dyDescent="0.25">
      <c r="A179" s="2" t="s">
        <v>17</v>
      </c>
      <c r="B179" s="4">
        <f>+[1]TabDin!B180</f>
        <v>0</v>
      </c>
      <c r="C179" s="4">
        <f>+[1]TabDin!C180</f>
        <v>372559.7052973801</v>
      </c>
      <c r="D179" s="4">
        <f>+[1]TabDin!D180</f>
        <v>10918.006029213371</v>
      </c>
      <c r="E179" s="4">
        <f>+[1]TabDin!E180</f>
        <v>0</v>
      </c>
      <c r="F179" s="4">
        <f>+[1]TabDin!F180</f>
        <v>7308.2402858047008</v>
      </c>
      <c r="G179" s="4">
        <f>+[1]TabDin!G180</f>
        <v>0</v>
      </c>
      <c r="H179" s="4">
        <f>+[1]TabDin!H180</f>
        <v>0</v>
      </c>
      <c r="I179" s="4">
        <f>+[1]TabDin!I180</f>
        <v>251387.08882263786</v>
      </c>
      <c r="J179" s="4">
        <f>+[1]TabDin!J180</f>
        <v>159971.0610602755</v>
      </c>
      <c r="K179" s="4">
        <f>+[1]TabDin!K180</f>
        <v>0</v>
      </c>
      <c r="L179" s="4">
        <f t="shared" si="5"/>
        <v>802144.1014953116</v>
      </c>
      <c r="N179" s="2" t="s">
        <v>17</v>
      </c>
      <c r="O179" s="5">
        <f>+B179/[1]Formato_Análises!$S$31</f>
        <v>0</v>
      </c>
      <c r="P179" s="5">
        <f>+C179/[1]Formato_Análises!$S$31</f>
        <v>1.6019613889521399E-3</v>
      </c>
      <c r="Q179" s="5">
        <f>+D179/[1]Formato_Análises!$S$31</f>
        <v>4.6946097107269438E-5</v>
      </c>
      <c r="R179" s="5">
        <f>+E179/[1]Formato_Análises!$S$31</f>
        <v>0</v>
      </c>
      <c r="S179" s="5">
        <f>+F179/[1]Formato_Análises!$S$31</f>
        <v>3.1424543751178479E-5</v>
      </c>
      <c r="T179" s="5">
        <f>+G179/[1]Formato_Análises!$S$31</f>
        <v>0</v>
      </c>
      <c r="U179" s="5">
        <f>+H179/[1]Formato_Análises!$S$31</f>
        <v>0</v>
      </c>
      <c r="V179" s="5">
        <f>+I179/[1]Formato_Análises!$S$31</f>
        <v>1.0809338858948788E-3</v>
      </c>
      <c r="W179" s="5">
        <f>+J179/[1]Formato_Análises!$S$31</f>
        <v>6.8785609265959618E-4</v>
      </c>
      <c r="X179" s="5">
        <f>+K179/[1]Formato_Análises!$S$31</f>
        <v>0</v>
      </c>
    </row>
    <row r="180" spans="1:24" x14ac:dyDescent="0.25">
      <c r="A180" s="2" t="s">
        <v>18</v>
      </c>
      <c r="B180" s="4">
        <f>+[1]TabDin!B181</f>
        <v>0</v>
      </c>
      <c r="C180" s="4">
        <f>+[1]TabDin!C181</f>
        <v>122827.56782865043</v>
      </c>
      <c r="D180" s="4">
        <f>+[1]TabDin!D181</f>
        <v>0</v>
      </c>
      <c r="E180" s="4">
        <f>+[1]TabDin!E181</f>
        <v>0</v>
      </c>
      <c r="F180" s="4">
        <f>+[1]TabDin!F181</f>
        <v>0</v>
      </c>
      <c r="G180" s="4">
        <f>+[1]TabDin!G181</f>
        <v>0</v>
      </c>
      <c r="H180" s="4">
        <f>+[1]TabDin!H181</f>
        <v>0</v>
      </c>
      <c r="I180" s="4">
        <f>+[1]TabDin!I181</f>
        <v>0</v>
      </c>
      <c r="J180" s="4">
        <f>+[1]TabDin!J181</f>
        <v>0</v>
      </c>
      <c r="K180" s="4">
        <f>+[1]TabDin!K181</f>
        <v>0</v>
      </c>
      <c r="L180" s="4">
        <f t="shared" si="5"/>
        <v>122827.56782865043</v>
      </c>
      <c r="N180" s="2" t="s">
        <v>18</v>
      </c>
      <c r="O180" s="5">
        <f>+B180/[1]Formato_Análises!$S$31</f>
        <v>0</v>
      </c>
      <c r="P180" s="5">
        <f>+C180/[1]Formato_Análises!$S$31</f>
        <v>5.2814359245678113E-4</v>
      </c>
      <c r="Q180" s="5">
        <f>+D180/[1]Formato_Análises!$S$31</f>
        <v>0</v>
      </c>
      <c r="R180" s="5">
        <f>+E180/[1]Formato_Análises!$S$31</f>
        <v>0</v>
      </c>
      <c r="S180" s="5">
        <f>+F180/[1]Formato_Análises!$S$31</f>
        <v>0</v>
      </c>
      <c r="T180" s="5">
        <f>+G180/[1]Formato_Análises!$S$31</f>
        <v>0</v>
      </c>
      <c r="U180" s="5">
        <f>+H180/[1]Formato_Análises!$S$31</f>
        <v>0</v>
      </c>
      <c r="V180" s="5">
        <f>+I180/[1]Formato_Análises!$S$31</f>
        <v>0</v>
      </c>
      <c r="W180" s="5">
        <f>+J180/[1]Formato_Análises!$S$31</f>
        <v>0</v>
      </c>
      <c r="X180" s="5">
        <f>+K180/[1]Formato_Análises!$S$31</f>
        <v>0</v>
      </c>
    </row>
    <row r="181" spans="1:24" x14ac:dyDescent="0.25">
      <c r="A181" s="2" t="s">
        <v>19</v>
      </c>
      <c r="B181" s="4">
        <f>+[1]TabDin!B182</f>
        <v>0</v>
      </c>
      <c r="C181" s="4">
        <f>+[1]TabDin!C182</f>
        <v>373941.70650055795</v>
      </c>
      <c r="D181" s="4">
        <f>+[1]TabDin!D182</f>
        <v>0</v>
      </c>
      <c r="E181" s="4">
        <f>+[1]TabDin!E182</f>
        <v>0</v>
      </c>
      <c r="F181" s="4">
        <f>+[1]TabDin!F182</f>
        <v>0</v>
      </c>
      <c r="G181" s="4">
        <f>+[1]TabDin!G182</f>
        <v>0</v>
      </c>
      <c r="H181" s="4">
        <f>+[1]TabDin!H182</f>
        <v>0</v>
      </c>
      <c r="I181" s="4">
        <f>+[1]TabDin!I182</f>
        <v>126884.28944388003</v>
      </c>
      <c r="J181" s="4">
        <f>+[1]TabDin!J182</f>
        <v>0</v>
      </c>
      <c r="K181" s="4">
        <f>+[1]TabDin!K182</f>
        <v>0</v>
      </c>
      <c r="L181" s="4">
        <f t="shared" si="5"/>
        <v>500825.99594443798</v>
      </c>
      <c r="N181" s="2" t="s">
        <v>19</v>
      </c>
      <c r="O181" s="5">
        <f>+B181/[1]Formato_Análises!$S$31</f>
        <v>0</v>
      </c>
      <c r="P181" s="5">
        <f>+C181/[1]Formato_Análises!$S$31</f>
        <v>1.6079038259239782E-3</v>
      </c>
      <c r="Q181" s="5">
        <f>+D181/[1]Formato_Análises!$S$31</f>
        <v>0</v>
      </c>
      <c r="R181" s="5">
        <f>+E181/[1]Formato_Análises!$S$31</f>
        <v>0</v>
      </c>
      <c r="S181" s="5">
        <f>+F181/[1]Formato_Análises!$S$31</f>
        <v>0</v>
      </c>
      <c r="T181" s="5">
        <f>+G181/[1]Formato_Análises!$S$31</f>
        <v>0</v>
      </c>
      <c r="U181" s="5">
        <f>+H181/[1]Formato_Análises!$S$31</f>
        <v>0</v>
      </c>
      <c r="V181" s="5">
        <f>+I181/[1]Formato_Análises!$S$31</f>
        <v>5.4558700166320098E-4</v>
      </c>
      <c r="W181" s="5">
        <f>+J181/[1]Formato_Análises!$S$31</f>
        <v>0</v>
      </c>
      <c r="X181" s="5">
        <f>+K181/[1]Formato_Análises!$S$31</f>
        <v>0</v>
      </c>
    </row>
    <row r="182" spans="1:24" x14ac:dyDescent="0.25">
      <c r="A182" s="2" t="s">
        <v>20</v>
      </c>
      <c r="B182" s="4">
        <f>+[1]TabDin!B183</f>
        <v>0</v>
      </c>
      <c r="C182" s="4">
        <f>+[1]TabDin!C183</f>
        <v>204712.61304775072</v>
      </c>
      <c r="D182" s="4">
        <f>+[1]TabDin!D183</f>
        <v>204712.61304775072</v>
      </c>
      <c r="E182" s="4">
        <f>+[1]TabDin!E183</f>
        <v>0</v>
      </c>
      <c r="F182" s="4">
        <f>+[1]TabDin!F183</f>
        <v>0</v>
      </c>
      <c r="G182" s="4">
        <f>+[1]TabDin!G183</f>
        <v>0</v>
      </c>
      <c r="H182" s="4">
        <f>+[1]TabDin!H183</f>
        <v>0</v>
      </c>
      <c r="I182" s="4">
        <f>+[1]TabDin!I183</f>
        <v>43849.441714828201</v>
      </c>
      <c r="J182" s="4">
        <f>+[1]TabDin!J183</f>
        <v>0</v>
      </c>
      <c r="K182" s="4">
        <f>+[1]TabDin!K183</f>
        <v>0</v>
      </c>
      <c r="L182" s="4">
        <f t="shared" si="5"/>
        <v>453274.66781032964</v>
      </c>
      <c r="N182" s="2" t="s">
        <v>20</v>
      </c>
      <c r="O182" s="5">
        <f>+B182/[1]Formato_Análises!$S$31</f>
        <v>0</v>
      </c>
      <c r="P182" s="5">
        <f>+C182/[1]Formato_Análises!$S$31</f>
        <v>8.8023932076130196E-4</v>
      </c>
      <c r="Q182" s="5">
        <f>+D182/[1]Formato_Análises!$S$31</f>
        <v>8.8023932076130196E-4</v>
      </c>
      <c r="R182" s="5">
        <f>+E182/[1]Formato_Análises!$S$31</f>
        <v>0</v>
      </c>
      <c r="S182" s="5">
        <f>+F182/[1]Formato_Análises!$S$31</f>
        <v>0</v>
      </c>
      <c r="T182" s="5">
        <f>+G182/[1]Formato_Análises!$S$31</f>
        <v>0</v>
      </c>
      <c r="U182" s="5">
        <f>+H182/[1]Formato_Análises!$S$31</f>
        <v>0</v>
      </c>
      <c r="V182" s="5">
        <f>+I182/[1]Formato_Análises!$S$31</f>
        <v>1.8854726250707086E-4</v>
      </c>
      <c r="W182" s="5">
        <f>+J182/[1]Formato_Análises!$S$31</f>
        <v>0</v>
      </c>
      <c r="X182" s="5">
        <f>+K182/[1]Formato_Análises!$S$31</f>
        <v>0</v>
      </c>
    </row>
    <row r="183" spans="1:24" x14ac:dyDescent="0.25">
      <c r="A183" s="2" t="s">
        <v>21</v>
      </c>
      <c r="B183" s="4">
        <f>+[1]TabDin!B184</f>
        <v>0</v>
      </c>
      <c r="C183" s="4">
        <f>+[1]TabDin!C184</f>
        <v>477662.76377808501</v>
      </c>
      <c r="D183" s="4">
        <f>+[1]TabDin!D184</f>
        <v>136475.07536516714</v>
      </c>
      <c r="E183" s="4">
        <f>+[1]TabDin!E184</f>
        <v>0</v>
      </c>
      <c r="F183" s="4">
        <f>+[1]TabDin!F184</f>
        <v>0</v>
      </c>
      <c r="G183" s="4">
        <f>+[1]TabDin!G184</f>
        <v>0</v>
      </c>
      <c r="H183" s="4">
        <f>+[1]TabDin!H184</f>
        <v>0</v>
      </c>
      <c r="I183" s="4">
        <f>+[1]TabDin!I184</f>
        <v>0</v>
      </c>
      <c r="J183" s="4">
        <f>+[1]TabDin!J184</f>
        <v>1060575.105677787</v>
      </c>
      <c r="K183" s="4">
        <f>+[1]TabDin!K184</f>
        <v>0</v>
      </c>
      <c r="L183" s="4">
        <f t="shared" si="5"/>
        <v>1674712.9448210392</v>
      </c>
      <c r="N183" s="2" t="s">
        <v>21</v>
      </c>
      <c r="O183" s="5">
        <f>+B183/[1]Formato_Análises!$S$31</f>
        <v>0</v>
      </c>
      <c r="P183" s="5">
        <f>+C183/[1]Formato_Análises!$S$31</f>
        <v>2.053891748443038E-3</v>
      </c>
      <c r="Q183" s="5">
        <f>+D183/[1]Formato_Análises!$S$31</f>
        <v>5.868262138408679E-4</v>
      </c>
      <c r="R183" s="5">
        <f>+E183/[1]Formato_Análises!$S$31</f>
        <v>0</v>
      </c>
      <c r="S183" s="5">
        <f>+F183/[1]Formato_Análises!$S$31</f>
        <v>0</v>
      </c>
      <c r="T183" s="5">
        <f>+G183/[1]Formato_Análises!$S$31</f>
        <v>0</v>
      </c>
      <c r="U183" s="5">
        <f>+H183/[1]Formato_Análises!$S$31</f>
        <v>0</v>
      </c>
      <c r="V183" s="5">
        <f>+I183/[1]Formato_Análises!$S$31</f>
        <v>0</v>
      </c>
      <c r="W183" s="5">
        <f>+J183/[1]Formato_Análises!$S$31</f>
        <v>4.5603438730001536E-3</v>
      </c>
      <c r="X183" s="5">
        <f>+K183/[1]Formato_Análises!$S$31</f>
        <v>0</v>
      </c>
    </row>
    <row r="184" spans="1:24" x14ac:dyDescent="0.25">
      <c r="A184" s="2" t="s">
        <v>22</v>
      </c>
      <c r="B184" s="4">
        <f>+[1]TabDin!B185</f>
        <v>0</v>
      </c>
      <c r="C184" s="4">
        <f>+[1]TabDin!C185</f>
        <v>2052641.7706483901</v>
      </c>
      <c r="D184" s="4">
        <f>+[1]TabDin!D185</f>
        <v>1036659.213470795</v>
      </c>
      <c r="E184" s="4">
        <f>+[1]TabDin!E185</f>
        <v>0</v>
      </c>
      <c r="F184" s="4">
        <f>+[1]TabDin!F185</f>
        <v>68237.53768258357</v>
      </c>
      <c r="G184" s="4">
        <f>+[1]TabDin!G185</f>
        <v>272950.15073033428</v>
      </c>
      <c r="H184" s="4">
        <f>+[1]TabDin!H185</f>
        <v>0</v>
      </c>
      <c r="I184" s="4">
        <f>+[1]TabDin!I185</f>
        <v>1964027.3305281391</v>
      </c>
      <c r="J184" s="4">
        <f>+[1]TabDin!J185</f>
        <v>403681.57701620564</v>
      </c>
      <c r="K184" s="4">
        <f>+[1]TabDin!K185</f>
        <v>0</v>
      </c>
      <c r="L184" s="4">
        <f t="shared" si="5"/>
        <v>5798197.5800764477</v>
      </c>
      <c r="N184" s="2" t="s">
        <v>22</v>
      </c>
      <c r="O184" s="5">
        <f>+B184/[1]Formato_Análises!$S$31</f>
        <v>0</v>
      </c>
      <c r="P184" s="5">
        <f>+C184/[1]Formato_Análises!$S$31</f>
        <v>8.8261097890453971E-3</v>
      </c>
      <c r="Q184" s="5">
        <f>+D184/[1]Formato_Análises!$S$31</f>
        <v>4.4575084472866788E-3</v>
      </c>
      <c r="R184" s="5">
        <f>+E184/[1]Formato_Análises!$S$31</f>
        <v>0</v>
      </c>
      <c r="S184" s="5">
        <f>+F184/[1]Formato_Análises!$S$31</f>
        <v>2.9341310692043395E-4</v>
      </c>
      <c r="T184" s="5">
        <f>+G184/[1]Formato_Análises!$S$31</f>
        <v>1.1736524276817358E-3</v>
      </c>
      <c r="U184" s="5">
        <f>+H184/[1]Formato_Análises!$S$31</f>
        <v>0</v>
      </c>
      <c r="V184" s="5">
        <f>+I184/[1]Formato_Análises!$S$31</f>
        <v>8.445078481693083E-3</v>
      </c>
      <c r="W184" s="5">
        <f>+J184/[1]Formato_Análises!$S$31</f>
        <v>1.7357816495347613E-3</v>
      </c>
      <c r="X184" s="5">
        <f>+K184/[1]Formato_Análises!$S$31</f>
        <v>0</v>
      </c>
    </row>
    <row r="185" spans="1:24" x14ac:dyDescent="0.25">
      <c r="A185" s="2" t="s">
        <v>23</v>
      </c>
      <c r="B185" s="4">
        <f>+[1]TabDin!B186</f>
        <v>0</v>
      </c>
      <c r="C185" s="4">
        <f>+[1]TabDin!C186</f>
        <v>1569149.4740260821</v>
      </c>
      <c r="D185" s="4">
        <f>+[1]TabDin!D186</f>
        <v>0</v>
      </c>
      <c r="E185" s="4">
        <f>+[1]TabDin!E186</f>
        <v>0</v>
      </c>
      <c r="F185" s="4">
        <f>+[1]TabDin!F186</f>
        <v>0</v>
      </c>
      <c r="G185" s="4">
        <f>+[1]TabDin!G186</f>
        <v>0</v>
      </c>
      <c r="H185" s="4">
        <f>+[1]TabDin!H186</f>
        <v>0</v>
      </c>
      <c r="I185" s="4">
        <f>+[1]TabDin!I186</f>
        <v>11600.381406039207</v>
      </c>
      <c r="J185" s="4">
        <f>+[1]TabDin!J186</f>
        <v>0</v>
      </c>
      <c r="K185" s="4">
        <f>+[1]TabDin!K186</f>
        <v>0</v>
      </c>
      <c r="L185" s="4">
        <f t="shared" si="5"/>
        <v>1580749.8554321213</v>
      </c>
      <c r="N185" s="2" t="s">
        <v>23</v>
      </c>
      <c r="O185" s="5">
        <f>+B185/[1]Formato_Análises!$S$31</f>
        <v>0</v>
      </c>
      <c r="P185" s="5">
        <f>+C185/[1]Formato_Análises!$S$31</f>
        <v>6.7471517588781468E-3</v>
      </c>
      <c r="Q185" s="5">
        <f>+D185/[1]Formato_Análises!$S$31</f>
        <v>0</v>
      </c>
      <c r="R185" s="5">
        <f>+E185/[1]Formato_Análises!$S$31</f>
        <v>0</v>
      </c>
      <c r="S185" s="5">
        <f>+F185/[1]Formato_Análises!$S$31</f>
        <v>0</v>
      </c>
      <c r="T185" s="5">
        <f>+G185/[1]Formato_Análises!$S$31</f>
        <v>0</v>
      </c>
      <c r="U185" s="5">
        <f>+H185/[1]Formato_Análises!$S$31</f>
        <v>0</v>
      </c>
      <c r="V185" s="5">
        <f>+I185/[1]Formato_Análises!$S$31</f>
        <v>4.9880228176473779E-5</v>
      </c>
      <c r="W185" s="5">
        <f>+J185/[1]Formato_Análises!$S$31</f>
        <v>0</v>
      </c>
      <c r="X185" s="5">
        <f>+K185/[1]Formato_Análises!$S$31</f>
        <v>0</v>
      </c>
    </row>
    <row r="186" spans="1:24" x14ac:dyDescent="0.25">
      <c r="A186" s="2" t="s">
        <v>24</v>
      </c>
      <c r="B186" s="4">
        <f>+[1]TabDin!B187</f>
        <v>0</v>
      </c>
      <c r="C186" s="4">
        <f>+[1]TabDin!C187</f>
        <v>206536.12476724241</v>
      </c>
      <c r="D186" s="4">
        <f>+[1]TabDin!D187</f>
        <v>168837.49187155443</v>
      </c>
      <c r="E186" s="4">
        <f>+[1]TabDin!E187</f>
        <v>0</v>
      </c>
      <c r="F186" s="4">
        <f>+[1]TabDin!F187</f>
        <v>283883.57844306389</v>
      </c>
      <c r="G186" s="4">
        <f>+[1]TabDin!G187</f>
        <v>0</v>
      </c>
      <c r="H186" s="4">
        <f>+[1]TabDin!H187</f>
        <v>0</v>
      </c>
      <c r="I186" s="4">
        <f>+[1]TabDin!I187</f>
        <v>0</v>
      </c>
      <c r="J186" s="4">
        <f>+[1]TabDin!J187</f>
        <v>73561.430372578732</v>
      </c>
      <c r="K186" s="4">
        <f>+[1]TabDin!K187</f>
        <v>0</v>
      </c>
      <c r="L186" s="4">
        <f t="shared" si="5"/>
        <v>732818.62545443955</v>
      </c>
      <c r="N186" s="2" t="s">
        <v>24</v>
      </c>
      <c r="O186" s="5">
        <f>+B186/[1]Formato_Análises!$S$31</f>
        <v>0</v>
      </c>
      <c r="P186" s="5">
        <f>+C186/[1]Formato_Análises!$S$31</f>
        <v>8.8808019921753675E-4</v>
      </c>
      <c r="Q186" s="5">
        <f>+D186/[1]Formato_Análises!$S$31</f>
        <v>7.2598066602468125E-4</v>
      </c>
      <c r="R186" s="5">
        <f>+E186/[1]Formato_Análises!$S$31</f>
        <v>0</v>
      </c>
      <c r="S186" s="5">
        <f>+F186/[1]Formato_Análises!$S$31</f>
        <v>1.2206648361511693E-3</v>
      </c>
      <c r="T186" s="5">
        <f>+G186/[1]Formato_Análises!$S$31</f>
        <v>0</v>
      </c>
      <c r="U186" s="5">
        <f>+H186/[1]Formato_Análises!$S$31</f>
        <v>0</v>
      </c>
      <c r="V186" s="5">
        <f>+I186/[1]Formato_Análises!$S$31</f>
        <v>0</v>
      </c>
      <c r="W186" s="5">
        <f>+J186/[1]Formato_Análises!$S$31</f>
        <v>3.1630519752236621E-4</v>
      </c>
      <c r="X186" s="5">
        <f>+K186/[1]Formato_Análises!$S$31</f>
        <v>0</v>
      </c>
    </row>
    <row r="187" spans="1:24" x14ac:dyDescent="0.25">
      <c r="A187" s="2" t="s">
        <v>25</v>
      </c>
      <c r="B187" s="4">
        <f>+[1]TabDin!B188</f>
        <v>0</v>
      </c>
      <c r="C187" s="4">
        <f>+[1]TabDin!C188</f>
        <v>2280790.5250707013</v>
      </c>
      <c r="D187" s="4">
        <f>+[1]TabDin!D188</f>
        <v>858655.31857230898</v>
      </c>
      <c r="E187" s="4">
        <f>+[1]TabDin!E188</f>
        <v>0</v>
      </c>
      <c r="F187" s="4">
        <f>+[1]TabDin!F188</f>
        <v>0</v>
      </c>
      <c r="G187" s="4">
        <f>+[1]TabDin!G188</f>
        <v>0</v>
      </c>
      <c r="H187" s="4">
        <f>+[1]TabDin!H188</f>
        <v>0</v>
      </c>
      <c r="I187" s="4">
        <f>+[1]TabDin!I188</f>
        <v>521737.29383471294</v>
      </c>
      <c r="J187" s="4">
        <f>+[1]TabDin!J188</f>
        <v>243164.46553188656</v>
      </c>
      <c r="K187" s="4">
        <f>+[1]TabDin!K188</f>
        <v>0</v>
      </c>
      <c r="L187" s="4">
        <f t="shared" si="5"/>
        <v>3904347.6030096095</v>
      </c>
      <c r="N187" s="2" t="s">
        <v>25</v>
      </c>
      <c r="O187" s="5">
        <f>+B187/[1]Formato_Análises!$S$31</f>
        <v>0</v>
      </c>
      <c r="P187" s="5">
        <f>+C187/[1]Formato_Análises!$S$31</f>
        <v>9.8071216653306571E-3</v>
      </c>
      <c r="Q187" s="5">
        <f>+D187/[1]Formato_Análises!$S$31</f>
        <v>3.6921133638788909E-3</v>
      </c>
      <c r="R187" s="5">
        <f>+E187/[1]Formato_Análises!$S$31</f>
        <v>0</v>
      </c>
      <c r="S187" s="5">
        <f>+F187/[1]Formato_Análises!$S$31</f>
        <v>0</v>
      </c>
      <c r="T187" s="5">
        <f>+G187/[1]Formato_Análises!$S$31</f>
        <v>0</v>
      </c>
      <c r="U187" s="5">
        <f>+H187/[1]Formato_Análises!$S$31</f>
        <v>0</v>
      </c>
      <c r="V187" s="5">
        <f>+I187/[1]Formato_Análises!$S$31</f>
        <v>2.2434068634245964E-3</v>
      </c>
      <c r="W187" s="5">
        <f>+J187/[1]Formato_Análises!$S$31</f>
        <v>1.0455776065109665E-3</v>
      </c>
      <c r="X187" s="5">
        <f>+K187/[1]Formato_Análises!$S$31</f>
        <v>0</v>
      </c>
    </row>
    <row r="188" spans="1:24" x14ac:dyDescent="0.25">
      <c r="A188" s="2" t="s">
        <v>26</v>
      </c>
      <c r="B188" s="4">
        <f>+[1]TabDin!B189</f>
        <v>0</v>
      </c>
      <c r="C188" s="4">
        <f>+[1]TabDin!C189</f>
        <v>272950.15073033428</v>
      </c>
      <c r="D188" s="4">
        <f>+[1]TabDin!D189</f>
        <v>0</v>
      </c>
      <c r="E188" s="4">
        <f>+[1]TabDin!E189</f>
        <v>0</v>
      </c>
      <c r="F188" s="4">
        <f>+[1]TabDin!F189</f>
        <v>0</v>
      </c>
      <c r="G188" s="4">
        <f>+[1]TabDin!G189</f>
        <v>0</v>
      </c>
      <c r="H188" s="4">
        <f>+[1]TabDin!H189</f>
        <v>0</v>
      </c>
      <c r="I188" s="4">
        <f>+[1]TabDin!I189</f>
        <v>0</v>
      </c>
      <c r="J188" s="4">
        <f>+[1]TabDin!J189</f>
        <v>0</v>
      </c>
      <c r="K188" s="4">
        <f>+[1]TabDin!K189</f>
        <v>0</v>
      </c>
      <c r="L188" s="4">
        <f t="shared" si="5"/>
        <v>272950.15073033428</v>
      </c>
      <c r="N188" s="2" t="s">
        <v>26</v>
      </c>
      <c r="O188" s="5">
        <f>+B188/[1]Formato_Análises!$S$31</f>
        <v>0</v>
      </c>
      <c r="P188" s="5">
        <f>+C188/[1]Formato_Análises!$S$31</f>
        <v>1.1736524276817358E-3</v>
      </c>
      <c r="Q188" s="5">
        <f>+D188/[1]Formato_Análises!$S$31</f>
        <v>0</v>
      </c>
      <c r="R188" s="5">
        <f>+E188/[1]Formato_Análises!$S$31</f>
        <v>0</v>
      </c>
      <c r="S188" s="5">
        <f>+F188/[1]Formato_Análises!$S$31</f>
        <v>0</v>
      </c>
      <c r="T188" s="5">
        <f>+G188/[1]Formato_Análises!$S$31</f>
        <v>0</v>
      </c>
      <c r="U188" s="5">
        <f>+H188/[1]Formato_Análises!$S$31</f>
        <v>0</v>
      </c>
      <c r="V188" s="5">
        <f>+I188/[1]Formato_Análises!$S$31</f>
        <v>0</v>
      </c>
      <c r="W188" s="5">
        <f>+J188/[1]Formato_Análises!$S$31</f>
        <v>0</v>
      </c>
      <c r="X188" s="5">
        <f>+K188/[1]Formato_Análises!$S$31</f>
        <v>0</v>
      </c>
    </row>
    <row r="189" spans="1:24" x14ac:dyDescent="0.25">
      <c r="A189" s="2" t="s">
        <v>27</v>
      </c>
      <c r="B189" s="4">
        <f>+[1]TabDin!B190</f>
        <v>0</v>
      </c>
      <c r="C189" s="4">
        <f>+[1]TabDin!C190</f>
        <v>66872.786928931906</v>
      </c>
      <c r="D189" s="4">
        <f>+[1]TabDin!D190</f>
        <v>272950.15073033428</v>
      </c>
      <c r="E189" s="4">
        <f>+[1]TabDin!E190</f>
        <v>0</v>
      </c>
      <c r="F189" s="4">
        <f>+[1]TabDin!F190</f>
        <v>0</v>
      </c>
      <c r="G189" s="4">
        <f>+[1]TabDin!G190</f>
        <v>0</v>
      </c>
      <c r="H189" s="4">
        <f>+[1]TabDin!H190</f>
        <v>0</v>
      </c>
      <c r="I189" s="4">
        <f>+[1]TabDin!I190</f>
        <v>0</v>
      </c>
      <c r="J189" s="4">
        <f>+[1]TabDin!J190</f>
        <v>0</v>
      </c>
      <c r="K189" s="4">
        <f>+[1]TabDin!K190</f>
        <v>0</v>
      </c>
      <c r="L189" s="4">
        <f t="shared" si="5"/>
        <v>339822.93765926617</v>
      </c>
      <c r="N189" s="2" t="s">
        <v>27</v>
      </c>
      <c r="O189" s="5">
        <f>+B189/[1]Formato_Análises!$S$31</f>
        <v>0</v>
      </c>
      <c r="P189" s="5">
        <f>+C189/[1]Formato_Análises!$S$31</f>
        <v>2.8754484478202535E-4</v>
      </c>
      <c r="Q189" s="5">
        <f>+D189/[1]Formato_Análises!$S$31</f>
        <v>1.1736524276817358E-3</v>
      </c>
      <c r="R189" s="5">
        <f>+E189/[1]Formato_Análises!$S$31</f>
        <v>0</v>
      </c>
      <c r="S189" s="5">
        <f>+F189/[1]Formato_Análises!$S$31</f>
        <v>0</v>
      </c>
      <c r="T189" s="5">
        <f>+G189/[1]Formato_Análises!$S$31</f>
        <v>0</v>
      </c>
      <c r="U189" s="5">
        <f>+H189/[1]Formato_Análises!$S$31</f>
        <v>0</v>
      </c>
      <c r="V189" s="5">
        <f>+I189/[1]Formato_Análises!$S$31</f>
        <v>0</v>
      </c>
      <c r="W189" s="5">
        <f>+J189/[1]Formato_Análises!$S$31</f>
        <v>0</v>
      </c>
      <c r="X189" s="5">
        <f>+K189/[1]Formato_Análises!$S$31</f>
        <v>0</v>
      </c>
    </row>
    <row r="190" spans="1:24" x14ac:dyDescent="0.25">
      <c r="A190" s="2" t="s">
        <v>28</v>
      </c>
      <c r="B190" s="4">
        <f>+[1]TabDin!B191</f>
        <v>0</v>
      </c>
      <c r="C190" s="4">
        <f>+[1]TabDin!C191</f>
        <v>1057274.5378651256</v>
      </c>
      <c r="D190" s="4">
        <f>+[1]TabDin!D191</f>
        <v>246161.40359687549</v>
      </c>
      <c r="E190" s="4">
        <f>+[1]TabDin!E191</f>
        <v>0</v>
      </c>
      <c r="F190" s="4">
        <f>+[1]TabDin!F191</f>
        <v>47766.276377808499</v>
      </c>
      <c r="G190" s="4">
        <f>+[1]TabDin!G191</f>
        <v>0</v>
      </c>
      <c r="H190" s="4">
        <f>+[1]TabDin!H191</f>
        <v>0</v>
      </c>
      <c r="I190" s="4">
        <f>+[1]TabDin!I191</f>
        <v>2246262.4401833746</v>
      </c>
      <c r="J190" s="4">
        <f>+[1]TabDin!J191</f>
        <v>0</v>
      </c>
      <c r="K190" s="4">
        <f>+[1]TabDin!K191</f>
        <v>0</v>
      </c>
      <c r="L190" s="4">
        <f t="shared" si="5"/>
        <v>3597464.6580231842</v>
      </c>
      <c r="N190" s="2" t="s">
        <v>28</v>
      </c>
      <c r="O190" s="5">
        <f>+B190/[1]Formato_Análises!$S$31</f>
        <v>0</v>
      </c>
      <c r="P190" s="5">
        <f>+C190/[1]Formato_Análises!$S$31</f>
        <v>4.5461518331141402E-3</v>
      </c>
      <c r="Q190" s="5">
        <f>+D190/[1]Formato_Análises!$S$31</f>
        <v>1.0584640754364265E-3</v>
      </c>
      <c r="R190" s="5">
        <f>+E190/[1]Formato_Análises!$S$31</f>
        <v>0</v>
      </c>
      <c r="S190" s="5">
        <f>+F190/[1]Formato_Análises!$S$31</f>
        <v>2.0538917484430377E-4</v>
      </c>
      <c r="T190" s="5">
        <f>+G190/[1]Formato_Análises!$S$31</f>
        <v>0</v>
      </c>
      <c r="U190" s="5">
        <f>+H190/[1]Formato_Análises!$S$31</f>
        <v>0</v>
      </c>
      <c r="V190" s="5">
        <f>+I190/[1]Formato_Análises!$S$31</f>
        <v>9.6586551026898899E-3</v>
      </c>
      <c r="W190" s="5">
        <f>+J190/[1]Formato_Análises!$S$31</f>
        <v>0</v>
      </c>
      <c r="X190" s="5">
        <f>+K190/[1]Formato_Análises!$S$31</f>
        <v>0</v>
      </c>
    </row>
    <row r="191" spans="1:24" x14ac:dyDescent="0.25">
      <c r="A191" s="2" t="s">
        <v>29</v>
      </c>
      <c r="B191" s="4">
        <f>+[1]TabDin!B192</f>
        <v>0</v>
      </c>
      <c r="C191" s="4">
        <f>+[1]TabDin!C192</f>
        <v>9600945.5353225302</v>
      </c>
      <c r="D191" s="4">
        <f>+[1]TabDin!D192</f>
        <v>1749610.0294612015</v>
      </c>
      <c r="E191" s="4">
        <f>+[1]TabDin!E192</f>
        <v>0</v>
      </c>
      <c r="F191" s="4">
        <f>+[1]TabDin!F192</f>
        <v>143844.72943488616</v>
      </c>
      <c r="G191" s="4">
        <f>+[1]TabDin!G192</f>
        <v>463032.63569893909</v>
      </c>
      <c r="H191" s="4">
        <f>+[1]TabDin!H192</f>
        <v>0</v>
      </c>
      <c r="I191" s="4">
        <f>+[1]TabDin!I192</f>
        <v>1698568.7879948702</v>
      </c>
      <c r="J191" s="4">
        <f>+[1]TabDin!J192</f>
        <v>0</v>
      </c>
      <c r="K191" s="4">
        <f>+[1]TabDin!K192</f>
        <v>0</v>
      </c>
      <c r="L191" s="4">
        <f t="shared" si="5"/>
        <v>13656001.717912428</v>
      </c>
      <c r="N191" s="2" t="s">
        <v>29</v>
      </c>
      <c r="O191" s="5">
        <f>+B191/[1]Formato_Análises!$S$31</f>
        <v>0</v>
      </c>
      <c r="P191" s="5">
        <f>+C191/[1]Formato_Análises!$S$31</f>
        <v>4.1282897281503951E-2</v>
      </c>
      <c r="Q191" s="5">
        <f>+D191/[1]Formato_Análises!$S$31</f>
        <v>7.5231101835960424E-3</v>
      </c>
      <c r="R191" s="5">
        <f>+E191/[1]Formato_Análises!$S$31</f>
        <v>0</v>
      </c>
      <c r="S191" s="5">
        <f>+F191/[1]Formato_Análises!$S$31</f>
        <v>6.1851482938827477E-4</v>
      </c>
      <c r="T191" s="5">
        <f>+G191/[1]Formato_Análises!$S$31</f>
        <v>1.9909839783192967E-3</v>
      </c>
      <c r="U191" s="5">
        <f>+H191/[1]Formato_Análises!$S$31</f>
        <v>0</v>
      </c>
      <c r="V191" s="5">
        <f>+I191/[1]Formato_Análises!$S$31</f>
        <v>7.3036390574634426E-3</v>
      </c>
      <c r="W191" s="5">
        <f>+J191/[1]Formato_Análises!$S$31</f>
        <v>0</v>
      </c>
      <c r="X191" s="5">
        <f>+K191/[1]Formato_Análises!$S$31</f>
        <v>0</v>
      </c>
    </row>
    <row r="192" spans="1:24" x14ac:dyDescent="0.25">
      <c r="A192" s="2" t="s">
        <v>30</v>
      </c>
      <c r="B192" s="4">
        <f>+[1]TabDin!B193</f>
        <v>0</v>
      </c>
      <c r="C192" s="4">
        <f>+[1]TabDin!C193</f>
        <v>0</v>
      </c>
      <c r="D192" s="4">
        <f>+[1]TabDin!D193</f>
        <v>1041935.3125893973</v>
      </c>
      <c r="E192" s="4">
        <f>+[1]TabDin!E193</f>
        <v>0</v>
      </c>
      <c r="F192" s="4">
        <f>+[1]TabDin!F193</f>
        <v>0</v>
      </c>
      <c r="G192" s="4">
        <f>+[1]TabDin!G193</f>
        <v>0</v>
      </c>
      <c r="H192" s="4">
        <f>+[1]TabDin!H193</f>
        <v>0</v>
      </c>
      <c r="I192" s="4">
        <f>+[1]TabDin!I193</f>
        <v>0</v>
      </c>
      <c r="J192" s="4">
        <f>+[1]TabDin!J193</f>
        <v>0</v>
      </c>
      <c r="K192" s="4">
        <f>+[1]TabDin!K193</f>
        <v>0</v>
      </c>
      <c r="L192" s="4">
        <f t="shared" si="5"/>
        <v>1041935.3125893973</v>
      </c>
      <c r="N192" s="2" t="s">
        <v>30</v>
      </c>
      <c r="O192" s="5">
        <f>+B192/[1]Formato_Análises!$S$31</f>
        <v>0</v>
      </c>
      <c r="P192" s="5">
        <f>+C192/[1]Formato_Análises!$S$31</f>
        <v>0</v>
      </c>
      <c r="Q192" s="5">
        <f>+D192/[1]Formato_Análises!$S$31</f>
        <v>4.4801950313485247E-3</v>
      </c>
      <c r="R192" s="5">
        <f>+E192/[1]Formato_Análises!$S$31</f>
        <v>0</v>
      </c>
      <c r="S192" s="5">
        <f>+F192/[1]Formato_Análises!$S$31</f>
        <v>0</v>
      </c>
      <c r="T192" s="5">
        <f>+G192/[1]Formato_Análises!$S$31</f>
        <v>0</v>
      </c>
      <c r="U192" s="5">
        <f>+H192/[1]Formato_Análises!$S$31</f>
        <v>0</v>
      </c>
      <c r="V192" s="5">
        <f>+I192/[1]Formato_Análises!$S$31</f>
        <v>0</v>
      </c>
      <c r="W192" s="5">
        <f>+J192/[1]Formato_Análises!$S$31</f>
        <v>0</v>
      </c>
      <c r="X192" s="5">
        <f>+K192/[1]Formato_Análises!$S$31</f>
        <v>0</v>
      </c>
    </row>
    <row r="193" spans="1:24" x14ac:dyDescent="0.25">
      <c r="A193" s="2" t="s">
        <v>31</v>
      </c>
      <c r="B193" s="4">
        <f>+[1]TabDin!B194</f>
        <v>3829822.2491797274</v>
      </c>
      <c r="C193" s="4">
        <f>+[1]TabDin!C194</f>
        <v>48106845.929662578</v>
      </c>
      <c r="D193" s="4">
        <f>+[1]TabDin!D194</f>
        <v>12493183.607318334</v>
      </c>
      <c r="E193" s="4">
        <f>+[1]TabDin!E194</f>
        <v>0</v>
      </c>
      <c r="F193" s="4">
        <f>+[1]TabDin!F194</f>
        <v>3450129.4830032811</v>
      </c>
      <c r="G193" s="4">
        <f>+[1]TabDin!G194</f>
        <v>9694852.4925129488</v>
      </c>
      <c r="H193" s="4">
        <f>+[1]TabDin!H194</f>
        <v>0</v>
      </c>
      <c r="I193" s="4">
        <f>+[1]TabDin!I194</f>
        <v>31923899.9666293</v>
      </c>
      <c r="J193" s="4">
        <f>+[1]TabDin!J194</f>
        <v>2883569.3116836827</v>
      </c>
      <c r="K193" s="4">
        <f>+[1]TabDin!K194</f>
        <v>0</v>
      </c>
      <c r="L193" s="4">
        <f t="shared" si="5"/>
        <v>112382303.03998986</v>
      </c>
      <c r="N193" s="2" t="s">
        <v>31</v>
      </c>
      <c r="O193" s="5">
        <f>+B193/[1]Formato_Análises!$S$31</f>
        <v>1.6467769548074388E-2</v>
      </c>
      <c r="P193" s="5">
        <f>+C193/[1]Formato_Análises!$S$31</f>
        <v>0.20685358246693566</v>
      </c>
      <c r="Q193" s="5">
        <f>+D193/[1]Formato_Análises!$S$31</f>
        <v>5.3719168980012943E-2</v>
      </c>
      <c r="R193" s="5">
        <f>+E193/[1]Formato_Análises!$S$31</f>
        <v>0</v>
      </c>
      <c r="S193" s="5">
        <f>+F193/[1]Formato_Análises!$S$31</f>
        <v>1.4835136865499155E-2</v>
      </c>
      <c r="T193" s="5">
        <f>+G193/[1]Formato_Análises!$S$31</f>
        <v>4.1686685768111631E-2</v>
      </c>
      <c r="U193" s="5">
        <f>+H193/[1]Formato_Análises!$S$31</f>
        <v>0</v>
      </c>
      <c r="V193" s="5">
        <f>+I193/[1]Formato_Análises!$S$31</f>
        <v>0.13726888443421334</v>
      </c>
      <c r="W193" s="5">
        <f>+J193/[1]Formato_Análises!$S$31</f>
        <v>1.2398997084232024E-2</v>
      </c>
      <c r="X193" s="5">
        <f>+K193/[1]Formato_Análises!$S$31</f>
        <v>0</v>
      </c>
    </row>
    <row r="194" spans="1:24" x14ac:dyDescent="0.25">
      <c r="A194" s="2" t="s">
        <v>32</v>
      </c>
      <c r="B194" s="4">
        <f>+[1]TabDin!B195</f>
        <v>0</v>
      </c>
      <c r="C194" s="4">
        <f>+[1]TabDin!C195</f>
        <v>22402415.351647209</v>
      </c>
      <c r="D194" s="4">
        <f>+[1]TabDin!D195</f>
        <v>9590983.7146138456</v>
      </c>
      <c r="E194" s="4">
        <f>+[1]TabDin!E195</f>
        <v>0</v>
      </c>
      <c r="F194" s="4">
        <f>+[1]TabDin!F195</f>
        <v>2033099.699894239</v>
      </c>
      <c r="G194" s="4">
        <f>+[1]TabDin!G195</f>
        <v>13925504.426353991</v>
      </c>
      <c r="H194" s="4">
        <f>+[1]TabDin!H195</f>
        <v>0</v>
      </c>
      <c r="I194" s="4">
        <f>+[1]TabDin!I195</f>
        <v>8072130.6010927577</v>
      </c>
      <c r="J194" s="4">
        <f>+[1]TabDin!J195</f>
        <v>9858526.3816705253</v>
      </c>
      <c r="K194" s="4">
        <f>+[1]TabDin!K195</f>
        <v>0</v>
      </c>
      <c r="L194" s="4">
        <f t="shared" si="5"/>
        <v>65882660.175272569</v>
      </c>
      <c r="N194" s="2" t="s">
        <v>32</v>
      </c>
      <c r="O194" s="5">
        <f>+B194/[1]Formato_Análises!$S$31</f>
        <v>0</v>
      </c>
      <c r="P194" s="5">
        <f>+C194/[1]Formato_Análises!$S$31</f>
        <v>9.6327659439073191E-2</v>
      </c>
      <c r="Q194" s="5">
        <f>+D194/[1]Formato_Análises!$S$31</f>
        <v>4.1240062664898706E-2</v>
      </c>
      <c r="R194" s="5">
        <f>+E194/[1]Formato_Análises!$S$31</f>
        <v>0</v>
      </c>
      <c r="S194" s="5">
        <f>+F194/[1]Formato_Análises!$S$31</f>
        <v>8.7420812632462031E-3</v>
      </c>
      <c r="T194" s="5">
        <f>+G194/[1]Formato_Análises!$S$31</f>
        <v>5.9877974175695389E-2</v>
      </c>
      <c r="U194" s="5">
        <f>+H194/[1]Formato_Análises!$S$31</f>
        <v>0</v>
      </c>
      <c r="V194" s="5">
        <f>+I194/[1]Formato_Análises!$S$31</f>
        <v>3.4709179134678039E-2</v>
      </c>
      <c r="W194" s="5">
        <f>+J194/[1]Formato_Análises!$S$31</f>
        <v>4.2390463570922542E-2</v>
      </c>
      <c r="X194" s="5">
        <f>+K194/[1]Formato_Análises!$S$31</f>
        <v>0</v>
      </c>
    </row>
    <row r="195" spans="1:24" x14ac:dyDescent="0.25">
      <c r="A195" s="2" t="s">
        <v>33</v>
      </c>
      <c r="B195" s="4">
        <f>+[1]TabDin!B196</f>
        <v>0</v>
      </c>
      <c r="C195" s="4">
        <f>+[1]TabDin!C196</f>
        <v>2169543.5907046855</v>
      </c>
      <c r="D195" s="4">
        <f>+[1]TabDin!D196</f>
        <v>109664.27385952933</v>
      </c>
      <c r="E195" s="4">
        <f>+[1]TabDin!E196</f>
        <v>0</v>
      </c>
      <c r="F195" s="4">
        <f>+[1]TabDin!F196</f>
        <v>0</v>
      </c>
      <c r="G195" s="4">
        <f>+[1]TabDin!G196</f>
        <v>15748.991689512168</v>
      </c>
      <c r="H195" s="4">
        <f>+[1]TabDin!H196</f>
        <v>0</v>
      </c>
      <c r="I195" s="4">
        <f>+[1]TabDin!I196</f>
        <v>617768.07614796562</v>
      </c>
      <c r="J195" s="4">
        <f>+[1]TabDin!J196</f>
        <v>81885.045219100284</v>
      </c>
      <c r="K195" s="4">
        <f>+[1]TabDin!K196</f>
        <v>0</v>
      </c>
      <c r="L195" s="4">
        <f t="shared" si="5"/>
        <v>2994609.9776207926</v>
      </c>
      <c r="N195" s="2" t="s">
        <v>33</v>
      </c>
      <c r="O195" s="5">
        <f>+B195/[1]Formato_Análises!$S$31</f>
        <v>0</v>
      </c>
      <c r="P195" s="5">
        <f>+C195/[1]Formato_Análises!$S$31</f>
        <v>9.3287733872972102E-3</v>
      </c>
      <c r="Q195" s="5">
        <f>+D195/[1]Formato_Análises!$S$31</f>
        <v>4.7154303047940182E-4</v>
      </c>
      <c r="R195" s="5">
        <f>+E195/[1]Formato_Análises!$S$31</f>
        <v>0</v>
      </c>
      <c r="S195" s="5">
        <f>+F195/[1]Formato_Análises!$S$31</f>
        <v>0</v>
      </c>
      <c r="T195" s="5">
        <f>+G195/[1]Formato_Análises!$S$31</f>
        <v>6.7718747472672629E-5</v>
      </c>
      <c r="U195" s="5">
        <f>+H195/[1]Formato_Análises!$S$31</f>
        <v>0</v>
      </c>
      <c r="V195" s="5">
        <f>+I195/[1]Formato_Análises!$S$31</f>
        <v>2.6563275395720732E-3</v>
      </c>
      <c r="W195" s="5">
        <f>+J195/[1]Formato_Análises!$S$31</f>
        <v>3.5209572830452077E-4</v>
      </c>
      <c r="X195" s="5">
        <f>+K195/[1]Formato_Análises!$S$31</f>
        <v>0</v>
      </c>
    </row>
    <row r="196" spans="1:24" x14ac:dyDescent="0.25">
      <c r="A196" s="2" t="s">
        <v>34</v>
      </c>
      <c r="B196" s="4">
        <f>+[1]TabDin!B197</f>
        <v>0</v>
      </c>
      <c r="C196" s="4">
        <f>+[1]TabDin!C197</f>
        <v>709502.50026115496</v>
      </c>
      <c r="D196" s="4">
        <f>+[1]TabDin!D197</f>
        <v>421707.98287836649</v>
      </c>
      <c r="E196" s="4">
        <f>+[1]TabDin!E197</f>
        <v>0</v>
      </c>
      <c r="F196" s="4">
        <f>+[1]TabDin!F197</f>
        <v>0</v>
      </c>
      <c r="G196" s="4">
        <f>+[1]TabDin!G197</f>
        <v>74378.916074016102</v>
      </c>
      <c r="H196" s="4">
        <f>+[1]TabDin!H197</f>
        <v>0</v>
      </c>
      <c r="I196" s="4">
        <f>+[1]TabDin!I197</f>
        <v>327540.18087640114</v>
      </c>
      <c r="J196" s="4">
        <f>+[1]TabDin!J197</f>
        <v>47766.276377808499</v>
      </c>
      <c r="K196" s="4">
        <f>+[1]TabDin!K197</f>
        <v>0</v>
      </c>
      <c r="L196" s="4">
        <f t="shared" si="5"/>
        <v>1580895.8564677474</v>
      </c>
      <c r="N196" s="2" t="s">
        <v>34</v>
      </c>
      <c r="O196" s="5">
        <f>+B196/[1]Formato_Análises!$S$31</f>
        <v>0</v>
      </c>
      <c r="P196" s="5">
        <f>+C196/[1]Formato_Análises!$S$31</f>
        <v>3.0507743983642466E-3</v>
      </c>
      <c r="Q196" s="5">
        <f>+D196/[1]Formato_Análises!$S$31</f>
        <v>1.813293000768282E-3</v>
      </c>
      <c r="R196" s="5">
        <f>+E196/[1]Formato_Análises!$S$31</f>
        <v>0</v>
      </c>
      <c r="S196" s="5">
        <f>+F196/[1]Formato_Análises!$S$31</f>
        <v>0</v>
      </c>
      <c r="T196" s="5">
        <f>+G196/[1]Formato_Análises!$S$31</f>
        <v>3.1982028654327306E-4</v>
      </c>
      <c r="U196" s="5">
        <f>+H196/[1]Formato_Análises!$S$31</f>
        <v>0</v>
      </c>
      <c r="V196" s="5">
        <f>+I196/[1]Formato_Análises!$S$31</f>
        <v>1.4083829132180831E-3</v>
      </c>
      <c r="W196" s="5">
        <f>+J196/[1]Formato_Análises!$S$31</f>
        <v>2.0538917484430377E-4</v>
      </c>
      <c r="X196" s="5">
        <f>+K196/[1]Formato_Análises!$S$31</f>
        <v>0</v>
      </c>
    </row>
    <row r="197" spans="1:24" x14ac:dyDescent="0.25">
      <c r="A197" s="2" t="s">
        <v>35</v>
      </c>
      <c r="B197" s="4">
        <f>+[1]TabDin!B198</f>
        <v>272950.15073033428</v>
      </c>
      <c r="C197" s="4">
        <f>+[1]TabDin!C198</f>
        <v>2065422.6614563379</v>
      </c>
      <c r="D197" s="4">
        <f>+[1]TabDin!D198</f>
        <v>682678.26960810111</v>
      </c>
      <c r="E197" s="4">
        <f>+[1]TabDin!E198</f>
        <v>0</v>
      </c>
      <c r="F197" s="4">
        <f>+[1]TabDin!F198</f>
        <v>62541.068036841498</v>
      </c>
      <c r="G197" s="4">
        <f>+[1]TabDin!G198</f>
        <v>773919.6092739962</v>
      </c>
      <c r="H197" s="4">
        <f>+[1]TabDin!H198</f>
        <v>0</v>
      </c>
      <c r="I197" s="4">
        <f>+[1]TabDin!I198</f>
        <v>937652.00529638084</v>
      </c>
      <c r="J197" s="4">
        <f>+[1]TabDin!J198</f>
        <v>161538.51824336703</v>
      </c>
      <c r="K197" s="4">
        <f>+[1]TabDin!K198</f>
        <v>0</v>
      </c>
      <c r="L197" s="4">
        <f t="shared" si="5"/>
        <v>4956702.2826453587</v>
      </c>
      <c r="N197" s="2" t="s">
        <v>35</v>
      </c>
      <c r="O197" s="5">
        <f>+B197/[1]Formato_Análises!$S$31</f>
        <v>1.1736524276817358E-3</v>
      </c>
      <c r="P197" s="5">
        <f>+C197/[1]Formato_Análises!$S$31</f>
        <v>8.8810660639715936E-3</v>
      </c>
      <c r="Q197" s="5">
        <f>+D197/[1]Formato_Análises!$S$31</f>
        <v>2.9354334713033378E-3</v>
      </c>
      <c r="R197" s="5">
        <f>+E197/[1]Formato_Análises!$S$31</f>
        <v>0</v>
      </c>
      <c r="S197" s="5">
        <f>+F197/[1]Formato_Análises!$S$31</f>
        <v>2.6891898075471614E-4</v>
      </c>
      <c r="T197" s="5">
        <f>+G197/[1]Formato_Análises!$S$31</f>
        <v>3.3277601269849047E-3</v>
      </c>
      <c r="U197" s="5">
        <f>+H197/[1]Formato_Análises!$S$31</f>
        <v>0</v>
      </c>
      <c r="V197" s="5">
        <f>+I197/[1]Formato_Análises!$S$31</f>
        <v>4.0317895021936834E-3</v>
      </c>
      <c r="W197" s="5">
        <f>+J197/[1]Formato_Análises!$S$31</f>
        <v>6.945959677734226E-4</v>
      </c>
      <c r="X197" s="5">
        <f>+K197/[1]Formato_Análises!$S$31</f>
        <v>0</v>
      </c>
    </row>
    <row r="198" spans="1:24" x14ac:dyDescent="0.25">
      <c r="A198" s="2" t="s">
        <v>36</v>
      </c>
      <c r="B198" s="4">
        <f>+[1]TabDin!B199</f>
        <v>0</v>
      </c>
      <c r="C198" s="4">
        <f>+[1]TabDin!C199</f>
        <v>450476.92876534373</v>
      </c>
      <c r="D198" s="4">
        <f>+[1]TabDin!D199</f>
        <v>0</v>
      </c>
      <c r="E198" s="4">
        <f>+[1]TabDin!E199</f>
        <v>0</v>
      </c>
      <c r="F198" s="4">
        <f>+[1]TabDin!F199</f>
        <v>0</v>
      </c>
      <c r="G198" s="4">
        <f>+[1]TabDin!G199</f>
        <v>0</v>
      </c>
      <c r="H198" s="4">
        <f>+[1]TabDin!H199</f>
        <v>0</v>
      </c>
      <c r="I198" s="4">
        <f>+[1]TabDin!I199</f>
        <v>54590.030146066856</v>
      </c>
      <c r="J198" s="4">
        <f>+[1]TabDin!J199</f>
        <v>409425.22609550145</v>
      </c>
      <c r="K198" s="4">
        <f>+[1]TabDin!K199</f>
        <v>0</v>
      </c>
      <c r="L198" s="4">
        <f t="shared" si="5"/>
        <v>914492.1850069121</v>
      </c>
      <c r="N198" s="2" t="s">
        <v>36</v>
      </c>
      <c r="O198" s="5">
        <f>+B198/[1]Formato_Análises!$S$31</f>
        <v>0</v>
      </c>
      <c r="P198" s="5">
        <f>+C198/[1]Formato_Análises!$S$31</f>
        <v>1.9369959666459371E-3</v>
      </c>
      <c r="Q198" s="5">
        <f>+D198/[1]Formato_Análises!$S$31</f>
        <v>0</v>
      </c>
      <c r="R198" s="5">
        <f>+E198/[1]Formato_Análises!$S$31</f>
        <v>0</v>
      </c>
      <c r="S198" s="5">
        <f>+F198/[1]Formato_Análises!$S$31</f>
        <v>0</v>
      </c>
      <c r="T198" s="5">
        <f>+G198/[1]Formato_Análises!$S$31</f>
        <v>0</v>
      </c>
      <c r="U198" s="5">
        <f>+H198/[1]Formato_Análises!$S$31</f>
        <v>0</v>
      </c>
      <c r="V198" s="5">
        <f>+I198/[1]Formato_Análises!$S$31</f>
        <v>2.3473048553634718E-4</v>
      </c>
      <c r="W198" s="5">
        <f>+J198/[1]Formato_Análises!$S$31</f>
        <v>1.7604786415226039E-3</v>
      </c>
      <c r="X198" s="5">
        <f>+K198/[1]Formato_Análises!$S$31</f>
        <v>0</v>
      </c>
    </row>
    <row r="199" spans="1:24" x14ac:dyDescent="0.25">
      <c r="A199" s="2" t="s">
        <v>37</v>
      </c>
      <c r="B199" s="4">
        <f>+[1]TabDin!B200</f>
        <v>0</v>
      </c>
      <c r="C199" s="4">
        <f>+[1]TabDin!C200</f>
        <v>82514.386381639211</v>
      </c>
      <c r="D199" s="4">
        <f>+[1]TabDin!D200</f>
        <v>209320.28727173101</v>
      </c>
      <c r="E199" s="4">
        <f>+[1]TabDin!E200</f>
        <v>0</v>
      </c>
      <c r="F199" s="4">
        <f>+[1]TabDin!F200</f>
        <v>0</v>
      </c>
      <c r="G199" s="4">
        <f>+[1]TabDin!G200</f>
        <v>0</v>
      </c>
      <c r="H199" s="4">
        <f>+[1]TabDin!H200</f>
        <v>0</v>
      </c>
      <c r="I199" s="4">
        <f>+[1]TabDin!I200</f>
        <v>0</v>
      </c>
      <c r="J199" s="4">
        <f>+[1]TabDin!J200</f>
        <v>156263.96129311639</v>
      </c>
      <c r="K199" s="4">
        <f>+[1]TabDin!K200</f>
        <v>0</v>
      </c>
      <c r="L199" s="4">
        <f t="shared" si="5"/>
        <v>448098.63494648662</v>
      </c>
      <c r="N199" s="2" t="s">
        <v>37</v>
      </c>
      <c r="O199" s="5">
        <f>+B199/[1]Formato_Análises!$S$31</f>
        <v>0</v>
      </c>
      <c r="P199" s="5">
        <f>+C199/[1]Formato_Análises!$S$31</f>
        <v>3.5480181870702651E-4</v>
      </c>
      <c r="Q199" s="5">
        <f>+D199/[1]Formato_Análises!$S$31</f>
        <v>9.0005175912952163E-4</v>
      </c>
      <c r="R199" s="5">
        <f>+E199/[1]Formato_Análises!$S$31</f>
        <v>0</v>
      </c>
      <c r="S199" s="5">
        <f>+F199/[1]Formato_Análises!$S$31</f>
        <v>0</v>
      </c>
      <c r="T199" s="5">
        <f>+G199/[1]Formato_Análises!$S$31</f>
        <v>0</v>
      </c>
      <c r="U199" s="5">
        <f>+H199/[1]Formato_Análises!$S$31</f>
        <v>0</v>
      </c>
      <c r="V199" s="5">
        <f>+I199/[1]Formato_Análises!$S$31</f>
        <v>0</v>
      </c>
      <c r="W199" s="5">
        <f>+J199/[1]Formato_Análises!$S$31</f>
        <v>6.7191601484779383E-4</v>
      </c>
      <c r="X199" s="5">
        <f>+K199/[1]Formato_Análises!$S$31</f>
        <v>0</v>
      </c>
    </row>
    <row r="200" spans="1:24" x14ac:dyDescent="0.25">
      <c r="A200" s="2" t="s">
        <v>38</v>
      </c>
      <c r="B200" s="4">
        <f>+[1]TabDin!B201</f>
        <v>0</v>
      </c>
      <c r="C200" s="4">
        <f>+[1]TabDin!C201</f>
        <v>290009.53515098017</v>
      </c>
      <c r="D200" s="4">
        <f>+[1]TabDin!D201</f>
        <v>272950.15073033428</v>
      </c>
      <c r="E200" s="4">
        <f>+[1]TabDin!E201</f>
        <v>0</v>
      </c>
      <c r="F200" s="4">
        <f>+[1]TabDin!F201</f>
        <v>0</v>
      </c>
      <c r="G200" s="4">
        <f>+[1]TabDin!G201</f>
        <v>272950.15073033428</v>
      </c>
      <c r="H200" s="4">
        <f>+[1]TabDin!H201</f>
        <v>0</v>
      </c>
      <c r="I200" s="4">
        <f>+[1]TabDin!I201</f>
        <v>423072.73363201815</v>
      </c>
      <c r="J200" s="4">
        <f>+[1]TabDin!J201</f>
        <v>0</v>
      </c>
      <c r="K200" s="4">
        <f>+[1]TabDin!K201</f>
        <v>0</v>
      </c>
      <c r="L200" s="4">
        <f t="shared" si="5"/>
        <v>1258982.5702436669</v>
      </c>
      <c r="N200" s="2" t="s">
        <v>38</v>
      </c>
      <c r="O200" s="5">
        <f>+B200/[1]Formato_Análises!$S$31</f>
        <v>0</v>
      </c>
      <c r="P200" s="5">
        <f>+C200/[1]Formato_Análises!$S$31</f>
        <v>1.2470057044118444E-3</v>
      </c>
      <c r="Q200" s="5">
        <f>+D200/[1]Formato_Análises!$S$31</f>
        <v>1.1736524276817358E-3</v>
      </c>
      <c r="R200" s="5">
        <f>+E200/[1]Formato_Análises!$S$31</f>
        <v>0</v>
      </c>
      <c r="S200" s="5">
        <f>+F200/[1]Formato_Análises!$S$31</f>
        <v>0</v>
      </c>
      <c r="T200" s="5">
        <f>+G200/[1]Formato_Análises!$S$31</f>
        <v>1.1736524276817358E-3</v>
      </c>
      <c r="U200" s="5">
        <f>+H200/[1]Formato_Análises!$S$31</f>
        <v>0</v>
      </c>
      <c r="V200" s="5">
        <f>+I200/[1]Formato_Análises!$S$31</f>
        <v>1.8191612629066907E-3</v>
      </c>
      <c r="W200" s="5">
        <f>+J200/[1]Formato_Análises!$S$31</f>
        <v>0</v>
      </c>
      <c r="X200" s="5">
        <f>+K200/[1]Formato_Análises!$S$31</f>
        <v>0</v>
      </c>
    </row>
    <row r="201" spans="1:24" x14ac:dyDescent="0.25">
      <c r="A201" s="2" t="s">
        <v>39</v>
      </c>
      <c r="B201" s="4">
        <f>+[1]TabDin!B202</f>
        <v>0</v>
      </c>
      <c r="C201" s="4">
        <f>+[1]TabDin!C202</f>
        <v>2282702.5818190905</v>
      </c>
      <c r="D201" s="4">
        <f>+[1]TabDin!D202</f>
        <v>524185.75221931684</v>
      </c>
      <c r="E201" s="4">
        <f>+[1]TabDin!E202</f>
        <v>0</v>
      </c>
      <c r="F201" s="4">
        <f>+[1]TabDin!F202</f>
        <v>0</v>
      </c>
      <c r="G201" s="4">
        <f>+[1]TabDin!G202</f>
        <v>2412878.3771306272</v>
      </c>
      <c r="H201" s="4">
        <f>+[1]TabDin!H202</f>
        <v>0</v>
      </c>
      <c r="I201" s="4">
        <f>+[1]TabDin!I202</f>
        <v>2154379.1627054843</v>
      </c>
      <c r="J201" s="4">
        <f>+[1]TabDin!J202</f>
        <v>0</v>
      </c>
      <c r="K201" s="4">
        <f>+[1]TabDin!K202</f>
        <v>0</v>
      </c>
      <c r="L201" s="4">
        <f t="shared" si="5"/>
        <v>7374145.873874519</v>
      </c>
      <c r="N201" s="2" t="s">
        <v>39</v>
      </c>
      <c r="O201" s="5">
        <f>+B201/[1]Formato_Análises!$S$31</f>
        <v>0</v>
      </c>
      <c r="P201" s="5">
        <f>+C201/[1]Formato_Análises!$S$31</f>
        <v>9.8153432766344348E-3</v>
      </c>
      <c r="Q201" s="5">
        <f>+D201/[1]Formato_Análises!$S$31</f>
        <v>2.2539349364792513E-3</v>
      </c>
      <c r="R201" s="5">
        <f>+E201/[1]Formato_Análises!$S$31</f>
        <v>0</v>
      </c>
      <c r="S201" s="5">
        <f>+F201/[1]Formato_Análises!$S$31</f>
        <v>0</v>
      </c>
      <c r="T201" s="5">
        <f>+G201/[1]Formato_Análises!$S$31</f>
        <v>1.0375083352923047E-2</v>
      </c>
      <c r="U201" s="5">
        <f>+H201/[1]Formato_Análises!$S$31</f>
        <v>0</v>
      </c>
      <c r="V201" s="5">
        <f>+I201/[1]Formato_Análises!$S$31</f>
        <v>9.2635681925462791E-3</v>
      </c>
      <c r="W201" s="5">
        <f>+J201/[1]Formato_Análises!$S$31</f>
        <v>0</v>
      </c>
      <c r="X201" s="5">
        <f>+K201/[1]Formato_Análises!$S$31</f>
        <v>0</v>
      </c>
    </row>
    <row r="202" spans="1:24" x14ac:dyDescent="0.25">
      <c r="A202" s="2" t="s">
        <v>40</v>
      </c>
      <c r="B202" s="4">
        <f>+[1]TabDin!B203</f>
        <v>4102772.3999100616</v>
      </c>
      <c r="C202" s="4">
        <f>+[1]TabDin!C203</f>
        <v>97375581.475391477</v>
      </c>
      <c r="D202" s="4">
        <f>+[1]TabDin!D203</f>
        <v>30168063.728599321</v>
      </c>
      <c r="E202" s="4">
        <f>+[1]TabDin!E203</f>
        <v>0</v>
      </c>
      <c r="F202" s="4">
        <f>+[1]TabDin!F203</f>
        <v>6096810.6131585082</v>
      </c>
      <c r="G202" s="4">
        <f>+[1]TabDin!G203</f>
        <v>27906215.750194695</v>
      </c>
      <c r="H202" s="4">
        <f>+[1]TabDin!H203</f>
        <v>0</v>
      </c>
      <c r="I202" s="4">
        <f>+[1]TabDin!I203</f>
        <v>51375349.81045486</v>
      </c>
      <c r="J202" s="4">
        <f>+[1]TabDin!J203</f>
        <v>15539928.360241836</v>
      </c>
      <c r="K202" s="4">
        <f>+[1]TabDin!K203</f>
        <v>0</v>
      </c>
      <c r="L202" s="4">
        <f t="shared" si="5"/>
        <v>232564722.13795078</v>
      </c>
      <c r="N202" s="2" t="s">
        <v>40</v>
      </c>
      <c r="O202" s="5">
        <f>+B202/[1]Formato_Análises!$S$31</f>
        <v>1.7641421975756123E-2</v>
      </c>
      <c r="P202" s="5">
        <f>+C202/[1]Formato_Análises!$S$31</f>
        <v>0.41870314887066601</v>
      </c>
      <c r="Q202" s="5">
        <f>+D202/[1]Formato_Análises!$S$31</f>
        <v>0.12971900231155645</v>
      </c>
      <c r="R202" s="5">
        <f>+E202/[1]Formato_Análises!$S$31</f>
        <v>0</v>
      </c>
      <c r="S202" s="5">
        <f>+F202/[1]Formato_Análises!$S$31</f>
        <v>2.6215543600555433E-2</v>
      </c>
      <c r="T202" s="5">
        <f>+G202/[1]Formato_Análises!$S$31</f>
        <v>0.11999333129141367</v>
      </c>
      <c r="U202" s="5">
        <f>+H202/[1]Formato_Análises!$S$31</f>
        <v>0</v>
      </c>
      <c r="V202" s="5">
        <f>+I202/[1]Formato_Análises!$S$31</f>
        <v>0.22090775134837717</v>
      </c>
      <c r="W202" s="5">
        <f>+J202/[1]Formato_Análises!$S$31</f>
        <v>6.6819800601675056E-2</v>
      </c>
      <c r="X202" s="5">
        <f>+K202/[1]Formato_Análises!$S$31</f>
        <v>0</v>
      </c>
    </row>
    <row r="203" spans="1:24" x14ac:dyDescent="0.25">
      <c r="A203" s="2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N203" s="2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x14ac:dyDescent="0.25">
      <c r="A204" s="2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N204" s="2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x14ac:dyDescent="0.25"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</row>
    <row r="206" spans="1:24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</row>
    <row r="207" spans="1:24" x14ac:dyDescent="0.25">
      <c r="A207" s="2"/>
      <c r="B207">
        <v>2013</v>
      </c>
      <c r="C207">
        <v>2013</v>
      </c>
      <c r="D207">
        <v>2013</v>
      </c>
      <c r="E207">
        <v>2013</v>
      </c>
      <c r="F207">
        <v>2013</v>
      </c>
      <c r="G207">
        <v>2013</v>
      </c>
      <c r="H207">
        <v>2013</v>
      </c>
      <c r="I207">
        <v>2013</v>
      </c>
      <c r="J207">
        <v>2013</v>
      </c>
      <c r="K207">
        <v>2013</v>
      </c>
      <c r="O207">
        <v>2013</v>
      </c>
      <c r="P207">
        <v>2013</v>
      </c>
      <c r="Q207">
        <v>2013</v>
      </c>
      <c r="R207">
        <v>2013</v>
      </c>
      <c r="S207">
        <v>2013</v>
      </c>
      <c r="T207">
        <v>2013</v>
      </c>
      <c r="U207">
        <v>2013</v>
      </c>
      <c r="V207">
        <v>2013</v>
      </c>
      <c r="W207">
        <v>2013</v>
      </c>
      <c r="X207">
        <v>2013</v>
      </c>
    </row>
    <row r="208" spans="1:24" x14ac:dyDescent="0.25">
      <c r="A208" s="2"/>
      <c r="B208" s="2" t="s">
        <v>2</v>
      </c>
      <c r="C208" s="2" t="s">
        <v>3</v>
      </c>
      <c r="D208" s="2" t="s">
        <v>4</v>
      </c>
      <c r="E208" s="2" t="s">
        <v>5</v>
      </c>
      <c r="F208" s="2" t="s">
        <v>6</v>
      </c>
      <c r="G208" s="2" t="s">
        <v>7</v>
      </c>
      <c r="H208" s="2" t="s">
        <v>8</v>
      </c>
      <c r="I208" s="2" t="s">
        <v>9</v>
      </c>
      <c r="J208" s="2" t="s">
        <v>10</v>
      </c>
      <c r="K208" s="2" t="s">
        <v>11</v>
      </c>
      <c r="L208" s="2" t="s">
        <v>12</v>
      </c>
      <c r="O208" s="2" t="s">
        <v>2</v>
      </c>
      <c r="P208" s="2" t="s">
        <v>3</v>
      </c>
      <c r="Q208" s="2" t="s">
        <v>4</v>
      </c>
      <c r="R208" s="2" t="s">
        <v>5</v>
      </c>
      <c r="S208" s="2" t="s">
        <v>6</v>
      </c>
      <c r="T208" s="2" t="s">
        <v>7</v>
      </c>
      <c r="U208" s="2" t="s">
        <v>8</v>
      </c>
      <c r="V208" s="2" t="s">
        <v>9</v>
      </c>
      <c r="W208" s="2" t="s">
        <v>10</v>
      </c>
      <c r="X208" s="2" t="s">
        <v>11</v>
      </c>
    </row>
    <row r="209" spans="1:24" x14ac:dyDescent="0.25">
      <c r="A209" s="2" t="s">
        <v>13</v>
      </c>
      <c r="B209" s="4">
        <f>+[1]TabDin!B210</f>
        <v>0</v>
      </c>
      <c r="C209" s="4">
        <f>+[1]TabDin!C210</f>
        <v>220099.59223565614</v>
      </c>
      <c r="D209" s="4">
        <f>+[1]TabDin!D210</f>
        <v>644293.24394098646</v>
      </c>
      <c r="E209" s="4">
        <f>+[1]TabDin!E210</f>
        <v>0</v>
      </c>
      <c r="F209" s="4">
        <f>+[1]TabDin!F210</f>
        <v>0</v>
      </c>
      <c r="G209" s="4">
        <f>+[1]TabDin!G210</f>
        <v>0</v>
      </c>
      <c r="H209" s="4">
        <f>+[1]TabDin!H210</f>
        <v>0</v>
      </c>
      <c r="I209" s="4">
        <f>+[1]TabDin!I210</f>
        <v>0</v>
      </c>
      <c r="J209" s="4">
        <f>+[1]TabDin!J210</f>
        <v>0</v>
      </c>
      <c r="K209" s="4">
        <f>+[1]TabDin!K210</f>
        <v>0</v>
      </c>
      <c r="L209" s="4">
        <f>SUM(B209:K209)</f>
        <v>864392.83617664257</v>
      </c>
      <c r="N209" s="2" t="s">
        <v>13</v>
      </c>
      <c r="O209" s="5">
        <f>+B209/[1]Formato_Análises!$T$31</f>
        <v>0</v>
      </c>
      <c r="P209" s="5">
        <f>+C209/[1]Formato_Análises!$T$31</f>
        <v>1.1216474353017707E-3</v>
      </c>
      <c r="Q209" s="5">
        <f>+D209/[1]Formato_Análises!$T$31</f>
        <v>3.2833766628468705E-3</v>
      </c>
      <c r="R209" s="5">
        <f>+E209/[1]Formato_Análises!$T$31</f>
        <v>0</v>
      </c>
      <c r="S209" s="5">
        <f>+F209/[1]Formato_Análises!$T$31</f>
        <v>0</v>
      </c>
      <c r="T209" s="5">
        <f>+G209/[1]Formato_Análises!$T$31</f>
        <v>0</v>
      </c>
      <c r="U209" s="5">
        <f>+H209/[1]Formato_Análises!$T$31</f>
        <v>0</v>
      </c>
      <c r="V209" s="5">
        <f>+I209/[1]Formato_Análises!$T$31</f>
        <v>0</v>
      </c>
      <c r="W209" s="5">
        <f>+J209/[1]Formato_Análises!$T$31</f>
        <v>0</v>
      </c>
      <c r="X209" s="5">
        <f>+K209/[1]Formato_Análises!$T$31</f>
        <v>0</v>
      </c>
    </row>
    <row r="210" spans="1:24" x14ac:dyDescent="0.25">
      <c r="A210" s="2" t="s">
        <v>14</v>
      </c>
      <c r="B210" s="4">
        <f>+[1]TabDin!B211</f>
        <v>0</v>
      </c>
      <c r="C210" s="4">
        <f>+[1]TabDin!C211</f>
        <v>0</v>
      </c>
      <c r="D210" s="4">
        <f>+[1]TabDin!D211</f>
        <v>0</v>
      </c>
      <c r="E210" s="4">
        <f>+[1]TabDin!E211</f>
        <v>0</v>
      </c>
      <c r="F210" s="4">
        <f>+[1]TabDin!F211</f>
        <v>0</v>
      </c>
      <c r="G210" s="4">
        <f>+[1]TabDin!G211</f>
        <v>0</v>
      </c>
      <c r="H210" s="4">
        <f>+[1]TabDin!H211</f>
        <v>0</v>
      </c>
      <c r="I210" s="4">
        <f>+[1]TabDin!I211</f>
        <v>0</v>
      </c>
      <c r="J210" s="4">
        <f>+[1]TabDin!J211</f>
        <v>0</v>
      </c>
      <c r="K210" s="4">
        <f>+[1]TabDin!K211</f>
        <v>0</v>
      </c>
      <c r="L210" s="4">
        <f t="shared" ref="L210:L236" si="6">SUM(B210:K210)</f>
        <v>0</v>
      </c>
      <c r="N210" s="2" t="s">
        <v>14</v>
      </c>
      <c r="O210" s="5">
        <f>+B210/[1]Formato_Análises!$T$31</f>
        <v>0</v>
      </c>
      <c r="P210" s="5">
        <f>+C210/[1]Formato_Análises!$T$31</f>
        <v>0</v>
      </c>
      <c r="Q210" s="5">
        <f>+D210/[1]Formato_Análises!$T$31</f>
        <v>0</v>
      </c>
      <c r="R210" s="5">
        <f>+E210/[1]Formato_Análises!$T$31</f>
        <v>0</v>
      </c>
      <c r="S210" s="5">
        <f>+F210/[1]Formato_Análises!$T$31</f>
        <v>0</v>
      </c>
      <c r="T210" s="5">
        <f>+G210/[1]Formato_Análises!$T$31</f>
        <v>0</v>
      </c>
      <c r="U210" s="5">
        <f>+H210/[1]Formato_Análises!$T$31</f>
        <v>0</v>
      </c>
      <c r="V210" s="5">
        <f>+I210/[1]Formato_Análises!$T$31</f>
        <v>0</v>
      </c>
      <c r="W210" s="5">
        <f>+J210/[1]Formato_Análises!$T$31</f>
        <v>0</v>
      </c>
      <c r="X210" s="5">
        <f>+K210/[1]Formato_Análises!$T$31</f>
        <v>0</v>
      </c>
    </row>
    <row r="211" spans="1:24" x14ac:dyDescent="0.25">
      <c r="A211" s="2" t="s">
        <v>15</v>
      </c>
      <c r="B211" s="4">
        <f>+[1]TabDin!B212</f>
        <v>0</v>
      </c>
      <c r="C211" s="4">
        <f>+[1]TabDin!C212</f>
        <v>0</v>
      </c>
      <c r="D211" s="4">
        <f>+[1]TabDin!D212</f>
        <v>0</v>
      </c>
      <c r="E211" s="4">
        <f>+[1]TabDin!E212</f>
        <v>0</v>
      </c>
      <c r="F211" s="4">
        <f>+[1]TabDin!F212</f>
        <v>0</v>
      </c>
      <c r="G211" s="4">
        <f>+[1]TabDin!G212</f>
        <v>0</v>
      </c>
      <c r="H211" s="4">
        <f>+[1]TabDin!H212</f>
        <v>0</v>
      </c>
      <c r="I211" s="4">
        <f>+[1]TabDin!I212</f>
        <v>0</v>
      </c>
      <c r="J211" s="4">
        <f>+[1]TabDin!J212</f>
        <v>0</v>
      </c>
      <c r="K211" s="4">
        <f>+[1]TabDin!K212</f>
        <v>0</v>
      </c>
      <c r="L211" s="4">
        <f t="shared" si="6"/>
        <v>0</v>
      </c>
      <c r="N211" s="2" t="s">
        <v>15</v>
      </c>
      <c r="O211" s="5">
        <f>+B211/[1]Formato_Análises!$T$31</f>
        <v>0</v>
      </c>
      <c r="P211" s="5">
        <f>+C211/[1]Formato_Análises!$T$31</f>
        <v>0</v>
      </c>
      <c r="Q211" s="5">
        <f>+D211/[1]Formato_Análises!$T$31</f>
        <v>0</v>
      </c>
      <c r="R211" s="5">
        <f>+E211/[1]Formato_Análises!$T$31</f>
        <v>0</v>
      </c>
      <c r="S211" s="5">
        <f>+F211/[1]Formato_Análises!$T$31</f>
        <v>0</v>
      </c>
      <c r="T211" s="5">
        <f>+G211/[1]Formato_Análises!$T$31</f>
        <v>0</v>
      </c>
      <c r="U211" s="5">
        <f>+H211/[1]Formato_Análises!$T$31</f>
        <v>0</v>
      </c>
      <c r="V211" s="5">
        <f>+I211/[1]Formato_Análises!$T$31</f>
        <v>0</v>
      </c>
      <c r="W211" s="5">
        <f>+J211/[1]Formato_Análises!$T$31</f>
        <v>0</v>
      </c>
      <c r="X211" s="5">
        <f>+K211/[1]Formato_Análises!$T$31</f>
        <v>0</v>
      </c>
    </row>
    <row r="212" spans="1:24" x14ac:dyDescent="0.25">
      <c r="A212" s="2" t="s">
        <v>16</v>
      </c>
      <c r="B212" s="4">
        <f>+[1]TabDin!B213</f>
        <v>0</v>
      </c>
      <c r="C212" s="4">
        <f>+[1]TabDin!C213</f>
        <v>0</v>
      </c>
      <c r="D212" s="4">
        <f>+[1]TabDin!D213</f>
        <v>0</v>
      </c>
      <c r="E212" s="4">
        <f>+[1]TabDin!E213</f>
        <v>0</v>
      </c>
      <c r="F212" s="4">
        <f>+[1]TabDin!F213</f>
        <v>0</v>
      </c>
      <c r="G212" s="4">
        <f>+[1]TabDin!G213</f>
        <v>0</v>
      </c>
      <c r="H212" s="4">
        <f>+[1]TabDin!H213</f>
        <v>0</v>
      </c>
      <c r="I212" s="4">
        <f>+[1]TabDin!I213</f>
        <v>0</v>
      </c>
      <c r="J212" s="4">
        <f>+[1]TabDin!J213</f>
        <v>0</v>
      </c>
      <c r="K212" s="4">
        <f>+[1]TabDin!K213</f>
        <v>0</v>
      </c>
      <c r="L212" s="4">
        <f t="shared" si="6"/>
        <v>0</v>
      </c>
      <c r="N212" s="2" t="s">
        <v>16</v>
      </c>
      <c r="O212" s="5">
        <f>+B212/[1]Formato_Análises!$T$31</f>
        <v>0</v>
      </c>
      <c r="P212" s="5">
        <f>+C212/[1]Formato_Análises!$T$31</f>
        <v>0</v>
      </c>
      <c r="Q212" s="5">
        <f>+D212/[1]Formato_Análises!$T$31</f>
        <v>0</v>
      </c>
      <c r="R212" s="5">
        <f>+E212/[1]Formato_Análises!$T$31</f>
        <v>0</v>
      </c>
      <c r="S212" s="5">
        <f>+F212/[1]Formato_Análises!$T$31</f>
        <v>0</v>
      </c>
      <c r="T212" s="5">
        <f>+G212/[1]Formato_Análises!$T$31</f>
        <v>0</v>
      </c>
      <c r="U212" s="5">
        <f>+H212/[1]Formato_Análises!$T$31</f>
        <v>0</v>
      </c>
      <c r="V212" s="5">
        <f>+I212/[1]Formato_Análises!$T$31</f>
        <v>0</v>
      </c>
      <c r="W212" s="5">
        <f>+J212/[1]Formato_Análises!$T$31</f>
        <v>0</v>
      </c>
      <c r="X212" s="5">
        <f>+K212/[1]Formato_Análises!$T$31</f>
        <v>0</v>
      </c>
    </row>
    <row r="213" spans="1:24" x14ac:dyDescent="0.25">
      <c r="A213" s="2" t="s">
        <v>17</v>
      </c>
      <c r="B213" s="4">
        <f>+[1]TabDin!B214</f>
        <v>0</v>
      </c>
      <c r="C213" s="4">
        <f>+[1]TabDin!C214</f>
        <v>0</v>
      </c>
      <c r="D213" s="4">
        <f>+[1]TabDin!D214</f>
        <v>0</v>
      </c>
      <c r="E213" s="4">
        <f>+[1]TabDin!E214</f>
        <v>0</v>
      </c>
      <c r="F213" s="4">
        <f>+[1]TabDin!F214</f>
        <v>0</v>
      </c>
      <c r="G213" s="4">
        <f>+[1]TabDin!G214</f>
        <v>0</v>
      </c>
      <c r="H213" s="4">
        <f>+[1]TabDin!H214</f>
        <v>0</v>
      </c>
      <c r="I213" s="4">
        <f>+[1]TabDin!I214</f>
        <v>455122.30458747339</v>
      </c>
      <c r="J213" s="4">
        <f>+[1]TabDin!J214</f>
        <v>151043.36611124946</v>
      </c>
      <c r="K213" s="4">
        <f>+[1]TabDin!K214</f>
        <v>0</v>
      </c>
      <c r="L213" s="4">
        <f t="shared" si="6"/>
        <v>606165.67069872282</v>
      </c>
      <c r="N213" s="2" t="s">
        <v>17</v>
      </c>
      <c r="O213" s="5">
        <f>+B213/[1]Formato_Análises!$T$31</f>
        <v>0</v>
      </c>
      <c r="P213" s="5">
        <f>+C213/[1]Formato_Análises!$T$31</f>
        <v>0</v>
      </c>
      <c r="Q213" s="5">
        <f>+D213/[1]Formato_Análises!$T$31</f>
        <v>0</v>
      </c>
      <c r="R213" s="5">
        <f>+E213/[1]Formato_Análises!$T$31</f>
        <v>0</v>
      </c>
      <c r="S213" s="5">
        <f>+F213/[1]Formato_Análises!$T$31</f>
        <v>0</v>
      </c>
      <c r="T213" s="5">
        <f>+G213/[1]Formato_Análises!$T$31</f>
        <v>0</v>
      </c>
      <c r="U213" s="5">
        <f>+H213/[1]Formato_Análises!$T$31</f>
        <v>0</v>
      </c>
      <c r="V213" s="5">
        <f>+I213/[1]Formato_Análises!$T$31</f>
        <v>2.3193444408684005E-3</v>
      </c>
      <c r="W213" s="5">
        <f>+J213/[1]Formato_Análises!$T$31</f>
        <v>7.6973065918558171E-4</v>
      </c>
      <c r="X213" s="5">
        <f>+K213/[1]Formato_Análises!$T$31</f>
        <v>0</v>
      </c>
    </row>
    <row r="214" spans="1:24" x14ac:dyDescent="0.25">
      <c r="A214" s="2" t="s">
        <v>18</v>
      </c>
      <c r="B214" s="4">
        <f>+[1]TabDin!B215</f>
        <v>0</v>
      </c>
      <c r="C214" s="4">
        <f>+[1]TabDin!C215</f>
        <v>0</v>
      </c>
      <c r="D214" s="4">
        <f>+[1]TabDin!D215</f>
        <v>0</v>
      </c>
      <c r="E214" s="4">
        <f>+[1]TabDin!E215</f>
        <v>0</v>
      </c>
      <c r="F214" s="4">
        <f>+[1]TabDin!F215</f>
        <v>0</v>
      </c>
      <c r="G214" s="4">
        <f>+[1]TabDin!G215</f>
        <v>0</v>
      </c>
      <c r="H214" s="4">
        <f>+[1]TabDin!H215</f>
        <v>0</v>
      </c>
      <c r="I214" s="4">
        <f>+[1]TabDin!I215</f>
        <v>0</v>
      </c>
      <c r="J214" s="4">
        <f>+[1]TabDin!J215</f>
        <v>0</v>
      </c>
      <c r="K214" s="4">
        <f>+[1]TabDin!K215</f>
        <v>0</v>
      </c>
      <c r="L214" s="4">
        <f t="shared" si="6"/>
        <v>0</v>
      </c>
      <c r="N214" s="2" t="s">
        <v>18</v>
      </c>
      <c r="O214" s="5">
        <f>+B214/[1]Formato_Análises!$T$31</f>
        <v>0</v>
      </c>
      <c r="P214" s="5">
        <f>+C214/[1]Formato_Análises!$T$31</f>
        <v>0</v>
      </c>
      <c r="Q214" s="5">
        <f>+D214/[1]Formato_Análises!$T$31</f>
        <v>0</v>
      </c>
      <c r="R214" s="5">
        <f>+E214/[1]Formato_Análises!$T$31</f>
        <v>0</v>
      </c>
      <c r="S214" s="5">
        <f>+F214/[1]Formato_Análises!$T$31</f>
        <v>0</v>
      </c>
      <c r="T214" s="5">
        <f>+G214/[1]Formato_Análises!$T$31</f>
        <v>0</v>
      </c>
      <c r="U214" s="5">
        <f>+H214/[1]Formato_Análises!$T$31</f>
        <v>0</v>
      </c>
      <c r="V214" s="5">
        <f>+I214/[1]Formato_Análises!$T$31</f>
        <v>0</v>
      </c>
      <c r="W214" s="5">
        <f>+J214/[1]Formato_Análises!$T$31</f>
        <v>0</v>
      </c>
      <c r="X214" s="5">
        <f>+K214/[1]Formato_Análises!$T$31</f>
        <v>0</v>
      </c>
    </row>
    <row r="215" spans="1:24" x14ac:dyDescent="0.25">
      <c r="A215" s="2" t="s">
        <v>19</v>
      </c>
      <c r="B215" s="4">
        <f>+[1]TabDin!B216</f>
        <v>0</v>
      </c>
      <c r="C215" s="4">
        <f>+[1]TabDin!C216</f>
        <v>94272.252959147037</v>
      </c>
      <c r="D215" s="4">
        <f>+[1]TabDin!D216</f>
        <v>0</v>
      </c>
      <c r="E215" s="4">
        <f>+[1]TabDin!E216</f>
        <v>0</v>
      </c>
      <c r="F215" s="4">
        <f>+[1]TabDin!F216</f>
        <v>0</v>
      </c>
      <c r="G215" s="4">
        <f>+[1]TabDin!G216</f>
        <v>0</v>
      </c>
      <c r="H215" s="4">
        <f>+[1]TabDin!H216</f>
        <v>0</v>
      </c>
      <c r="I215" s="4">
        <f>+[1]TabDin!I216</f>
        <v>23960.621448921345</v>
      </c>
      <c r="J215" s="4">
        <f>+[1]TabDin!J216</f>
        <v>0</v>
      </c>
      <c r="K215" s="4">
        <f>+[1]TabDin!K216</f>
        <v>0</v>
      </c>
      <c r="L215" s="4">
        <f t="shared" si="6"/>
        <v>118232.87440806838</v>
      </c>
      <c r="N215" s="2" t="s">
        <v>19</v>
      </c>
      <c r="O215" s="5">
        <f>+B215/[1]Formato_Análises!$T$31</f>
        <v>0</v>
      </c>
      <c r="P215" s="5">
        <f>+C215/[1]Formato_Análises!$T$31</f>
        <v>4.804199302583584E-4</v>
      </c>
      <c r="Q215" s="5">
        <f>+D215/[1]Formato_Análises!$T$31</f>
        <v>0</v>
      </c>
      <c r="R215" s="5">
        <f>+E215/[1]Formato_Análises!$T$31</f>
        <v>0</v>
      </c>
      <c r="S215" s="5">
        <f>+F215/[1]Formato_Análises!$T$31</f>
        <v>0</v>
      </c>
      <c r="T215" s="5">
        <f>+G215/[1]Formato_Análises!$T$31</f>
        <v>0</v>
      </c>
      <c r="U215" s="5">
        <f>+H215/[1]Formato_Análises!$T$31</f>
        <v>0</v>
      </c>
      <c r="V215" s="5">
        <f>+I215/[1]Formato_Análises!$T$31</f>
        <v>1.2210549471461225E-4</v>
      </c>
      <c r="W215" s="5">
        <f>+J215/[1]Formato_Análises!$T$31</f>
        <v>0</v>
      </c>
      <c r="X215" s="5">
        <f>+K215/[1]Formato_Análises!$T$31</f>
        <v>0</v>
      </c>
    </row>
    <row r="216" spans="1:24" x14ac:dyDescent="0.25">
      <c r="A216" s="2" t="s">
        <v>20</v>
      </c>
      <c r="B216" s="4">
        <f>+[1]TabDin!B217</f>
        <v>494802.13488476933</v>
      </c>
      <c r="C216" s="4">
        <f>+[1]TabDin!C217</f>
        <v>0</v>
      </c>
      <c r="D216" s="4">
        <f>+[1]TabDin!D217</f>
        <v>0</v>
      </c>
      <c r="E216" s="4">
        <f>+[1]TabDin!E217</f>
        <v>0</v>
      </c>
      <c r="F216" s="4">
        <f>+[1]TabDin!F217</f>
        <v>0</v>
      </c>
      <c r="G216" s="4">
        <f>+[1]TabDin!G217</f>
        <v>0</v>
      </c>
      <c r="H216" s="4">
        <f>+[1]TabDin!H217</f>
        <v>0</v>
      </c>
      <c r="I216" s="4">
        <f>+[1]TabDin!I217</f>
        <v>0</v>
      </c>
      <c r="J216" s="4">
        <f>+[1]TabDin!J217</f>
        <v>0</v>
      </c>
      <c r="K216" s="4">
        <f>+[1]TabDin!K217</f>
        <v>0</v>
      </c>
      <c r="L216" s="4">
        <f t="shared" si="6"/>
        <v>494802.13488476933</v>
      </c>
      <c r="N216" s="2" t="s">
        <v>20</v>
      </c>
      <c r="O216" s="5">
        <f>+B216/[1]Formato_Análises!$T$31</f>
        <v>2.5215564460524856E-3</v>
      </c>
      <c r="P216" s="5">
        <f>+C216/[1]Formato_Análises!$T$31</f>
        <v>0</v>
      </c>
      <c r="Q216" s="5">
        <f>+D216/[1]Formato_Análises!$T$31</f>
        <v>0</v>
      </c>
      <c r="R216" s="5">
        <f>+E216/[1]Formato_Análises!$T$31</f>
        <v>0</v>
      </c>
      <c r="S216" s="5">
        <f>+F216/[1]Formato_Análises!$T$31</f>
        <v>0</v>
      </c>
      <c r="T216" s="5">
        <f>+G216/[1]Formato_Análises!$T$31</f>
        <v>0</v>
      </c>
      <c r="U216" s="5">
        <f>+H216/[1]Formato_Análises!$T$31</f>
        <v>0</v>
      </c>
      <c r="V216" s="5">
        <f>+I216/[1]Formato_Análises!$T$31</f>
        <v>0</v>
      </c>
      <c r="W216" s="5">
        <f>+J216/[1]Formato_Análises!$T$31</f>
        <v>0</v>
      </c>
      <c r="X216" s="5">
        <f>+K216/[1]Formato_Análises!$T$31</f>
        <v>0</v>
      </c>
    </row>
    <row r="217" spans="1:24" x14ac:dyDescent="0.25">
      <c r="A217" s="2" t="s">
        <v>21</v>
      </c>
      <c r="B217" s="4">
        <f>+[1]TabDin!B218</f>
        <v>0</v>
      </c>
      <c r="C217" s="4">
        <f>+[1]TabDin!C218</f>
        <v>0</v>
      </c>
      <c r="D217" s="4">
        <f>+[1]TabDin!D218</f>
        <v>0</v>
      </c>
      <c r="E217" s="4">
        <f>+[1]TabDin!E218</f>
        <v>0</v>
      </c>
      <c r="F217" s="4">
        <f>+[1]TabDin!F218</f>
        <v>0</v>
      </c>
      <c r="G217" s="4">
        <f>+[1]TabDin!G218</f>
        <v>0</v>
      </c>
      <c r="H217" s="4">
        <f>+[1]TabDin!H218</f>
        <v>0</v>
      </c>
      <c r="I217" s="4">
        <f>+[1]TabDin!I218</f>
        <v>0</v>
      </c>
      <c r="J217" s="4">
        <f>+[1]TabDin!J218</f>
        <v>0</v>
      </c>
      <c r="K217" s="4">
        <f>+[1]TabDin!K218</f>
        <v>0</v>
      </c>
      <c r="L217" s="4">
        <f t="shared" si="6"/>
        <v>0</v>
      </c>
      <c r="N217" s="2" t="s">
        <v>21</v>
      </c>
      <c r="O217" s="5">
        <f>+B217/[1]Formato_Análises!$T$31</f>
        <v>0</v>
      </c>
      <c r="P217" s="5">
        <f>+C217/[1]Formato_Análises!$T$31</f>
        <v>0</v>
      </c>
      <c r="Q217" s="5">
        <f>+D217/[1]Formato_Análises!$T$31</f>
        <v>0</v>
      </c>
      <c r="R217" s="5">
        <f>+E217/[1]Formato_Análises!$T$31</f>
        <v>0</v>
      </c>
      <c r="S217" s="5">
        <f>+F217/[1]Formato_Análises!$T$31</f>
        <v>0</v>
      </c>
      <c r="T217" s="5">
        <f>+G217/[1]Formato_Análises!$T$31</f>
        <v>0</v>
      </c>
      <c r="U217" s="5">
        <f>+H217/[1]Formato_Análises!$T$31</f>
        <v>0</v>
      </c>
      <c r="V217" s="5">
        <f>+I217/[1]Formato_Análises!$T$31</f>
        <v>0</v>
      </c>
      <c r="W217" s="5">
        <f>+J217/[1]Formato_Análises!$T$31</f>
        <v>0</v>
      </c>
      <c r="X217" s="5">
        <f>+K217/[1]Formato_Análises!$T$31</f>
        <v>0</v>
      </c>
    </row>
    <row r="218" spans="1:24" x14ac:dyDescent="0.25">
      <c r="A218" s="2" t="s">
        <v>22</v>
      </c>
      <c r="B218" s="4">
        <f>+[1]TabDin!B219</f>
        <v>0</v>
      </c>
      <c r="C218" s="4">
        <f>+[1]TabDin!C219</f>
        <v>901164.52005876205</v>
      </c>
      <c r="D218" s="4">
        <f>+[1]TabDin!D219</f>
        <v>1088855.5822602671</v>
      </c>
      <c r="E218" s="4">
        <f>+[1]TabDin!E219</f>
        <v>0</v>
      </c>
      <c r="F218" s="4">
        <f>+[1]TabDin!F219</f>
        <v>45100.527075869046</v>
      </c>
      <c r="G218" s="4">
        <f>+[1]TabDin!G219</f>
        <v>216482.52996417144</v>
      </c>
      <c r="H218" s="4">
        <f>+[1]TabDin!H219</f>
        <v>0</v>
      </c>
      <c r="I218" s="4">
        <f>+[1]TabDin!I219</f>
        <v>487696.48241464177</v>
      </c>
      <c r="J218" s="4">
        <f>+[1]TabDin!J219</f>
        <v>50029.37039201759</v>
      </c>
      <c r="K218" s="4">
        <f>+[1]TabDin!K219</f>
        <v>0</v>
      </c>
      <c r="L218" s="4">
        <f t="shared" si="6"/>
        <v>2789329.012165729</v>
      </c>
      <c r="N218" s="2" t="s">
        <v>22</v>
      </c>
      <c r="O218" s="5">
        <f>+B218/[1]Formato_Análises!$T$31</f>
        <v>0</v>
      </c>
      <c r="P218" s="5">
        <f>+C218/[1]Formato_Análises!$T$31</f>
        <v>4.5924159260896337E-3</v>
      </c>
      <c r="Q218" s="5">
        <f>+D218/[1]Formato_Análises!$T$31</f>
        <v>5.5489065602112109E-3</v>
      </c>
      <c r="R218" s="5">
        <f>+E218/[1]Formato_Análises!$T$31</f>
        <v>0</v>
      </c>
      <c r="S218" s="5">
        <f>+F218/[1]Formato_Análises!$T$31</f>
        <v>2.298363663992809E-4</v>
      </c>
      <c r="T218" s="5">
        <f>+G218/[1]Formato_Análises!$T$31</f>
        <v>1.1032145587165484E-3</v>
      </c>
      <c r="U218" s="5">
        <f>+H218/[1]Formato_Análises!$T$31</f>
        <v>0</v>
      </c>
      <c r="V218" s="5">
        <f>+I218/[1]Formato_Análises!$T$31</f>
        <v>2.4853453981886126E-3</v>
      </c>
      <c r="W218" s="5">
        <f>+J218/[1]Formato_Análises!$T$31</f>
        <v>2.5495419787005942E-4</v>
      </c>
      <c r="X218" s="5">
        <f>+K218/[1]Formato_Análises!$T$31</f>
        <v>0</v>
      </c>
    </row>
    <row r="219" spans="1:24" x14ac:dyDescent="0.25">
      <c r="A219" s="2" t="s">
        <v>23</v>
      </c>
      <c r="B219" s="4">
        <f>+[1]TabDin!B220</f>
        <v>0</v>
      </c>
      <c r="C219" s="4">
        <f>+[1]TabDin!C220</f>
        <v>298230.45675540378</v>
      </c>
      <c r="D219" s="4">
        <f>+[1]TabDin!D220</f>
        <v>0</v>
      </c>
      <c r="E219" s="4">
        <f>+[1]TabDin!E220</f>
        <v>0</v>
      </c>
      <c r="F219" s="4">
        <f>+[1]TabDin!F220</f>
        <v>0</v>
      </c>
      <c r="G219" s="4">
        <f>+[1]TabDin!G220</f>
        <v>0</v>
      </c>
      <c r="H219" s="4">
        <f>+[1]TabDin!H220</f>
        <v>0</v>
      </c>
      <c r="I219" s="4">
        <f>+[1]TabDin!I220</f>
        <v>38657.594636459187</v>
      </c>
      <c r="J219" s="4">
        <f>+[1]TabDin!J220</f>
        <v>0</v>
      </c>
      <c r="K219" s="4">
        <f>+[1]TabDin!K220</f>
        <v>0</v>
      </c>
      <c r="L219" s="4">
        <f t="shared" si="6"/>
        <v>336888.05139186297</v>
      </c>
      <c r="N219" s="2" t="s">
        <v>23</v>
      </c>
      <c r="O219" s="5">
        <f>+B219/[1]Formato_Análises!$T$31</f>
        <v>0</v>
      </c>
      <c r="P219" s="5">
        <f>+C219/[1]Formato_Análises!$T$31</f>
        <v>1.5198093896985592E-3</v>
      </c>
      <c r="Q219" s="5">
        <f>+D219/[1]Formato_Análises!$T$31</f>
        <v>0</v>
      </c>
      <c r="R219" s="5">
        <f>+E219/[1]Formato_Análises!$T$31</f>
        <v>0</v>
      </c>
      <c r="S219" s="5">
        <f>+F219/[1]Formato_Análises!$T$31</f>
        <v>0</v>
      </c>
      <c r="T219" s="5">
        <f>+G219/[1]Formato_Análises!$T$31</f>
        <v>0</v>
      </c>
      <c r="U219" s="5">
        <f>+H219/[1]Formato_Análises!$T$31</f>
        <v>0</v>
      </c>
      <c r="V219" s="5">
        <f>+I219/[1]Formato_Análises!$T$31</f>
        <v>1.9700259977081222E-4</v>
      </c>
      <c r="W219" s="5">
        <f>+J219/[1]Formato_Análises!$T$31</f>
        <v>0</v>
      </c>
      <c r="X219" s="5">
        <f>+K219/[1]Formato_Análises!$T$31</f>
        <v>0</v>
      </c>
    </row>
    <row r="220" spans="1:24" x14ac:dyDescent="0.25">
      <c r="A220" s="2" t="s">
        <v>24</v>
      </c>
      <c r="B220" s="4">
        <f>+[1]TabDin!B221</f>
        <v>0</v>
      </c>
      <c r="C220" s="4">
        <f>+[1]TabDin!C221</f>
        <v>246840.33903218282</v>
      </c>
      <c r="D220" s="4">
        <f>+[1]TabDin!D221</f>
        <v>199268.72830609715</v>
      </c>
      <c r="E220" s="4">
        <f>+[1]TabDin!E221</f>
        <v>0</v>
      </c>
      <c r="F220" s="4">
        <f>+[1]TabDin!F221</f>
        <v>0</v>
      </c>
      <c r="G220" s="4">
        <f>+[1]TabDin!G221</f>
        <v>64429.324394098643</v>
      </c>
      <c r="H220" s="4">
        <f>+[1]TabDin!H221</f>
        <v>0</v>
      </c>
      <c r="I220" s="4">
        <f>+[1]TabDin!I221</f>
        <v>0</v>
      </c>
      <c r="J220" s="4">
        <f>+[1]TabDin!J221</f>
        <v>0</v>
      </c>
      <c r="K220" s="4">
        <f>+[1]TabDin!K221</f>
        <v>0</v>
      </c>
      <c r="L220" s="4">
        <f t="shared" si="6"/>
        <v>510538.39173237863</v>
      </c>
      <c r="N220" s="2" t="s">
        <v>24</v>
      </c>
      <c r="O220" s="5">
        <f>+B220/[1]Formato_Análises!$T$31</f>
        <v>0</v>
      </c>
      <c r="P220" s="5">
        <f>+C220/[1]Formato_Análises!$T$31</f>
        <v>1.2579207003165672E-3</v>
      </c>
      <c r="Q220" s="5">
        <f>+D220/[1]Formato_Análises!$T$31</f>
        <v>1.0154914680672031E-3</v>
      </c>
      <c r="R220" s="5">
        <f>+E220/[1]Formato_Análises!$T$31</f>
        <v>0</v>
      </c>
      <c r="S220" s="5">
        <f>+F220/[1]Formato_Análises!$T$31</f>
        <v>0</v>
      </c>
      <c r="T220" s="5">
        <f>+G220/[1]Formato_Análises!$T$31</f>
        <v>3.2833766628468703E-4</v>
      </c>
      <c r="U220" s="5">
        <f>+H220/[1]Formato_Análises!$T$31</f>
        <v>0</v>
      </c>
      <c r="V220" s="5">
        <f>+I220/[1]Formato_Análises!$T$31</f>
        <v>0</v>
      </c>
      <c r="W220" s="5">
        <f>+J220/[1]Formato_Análises!$T$31</f>
        <v>0</v>
      </c>
      <c r="X220" s="5">
        <f>+K220/[1]Formato_Análises!$T$31</f>
        <v>0</v>
      </c>
    </row>
    <row r="221" spans="1:24" x14ac:dyDescent="0.25">
      <c r="A221" s="2" t="s">
        <v>25</v>
      </c>
      <c r="B221" s="4">
        <f>+[1]TabDin!B222</f>
        <v>386575.94636459183</v>
      </c>
      <c r="C221" s="4">
        <f>+[1]TabDin!C222</f>
        <v>160944.4523364584</v>
      </c>
      <c r="D221" s="4">
        <f>+[1]TabDin!D222</f>
        <v>725687.58259994385</v>
      </c>
      <c r="E221" s="4">
        <f>+[1]TabDin!E222</f>
        <v>0</v>
      </c>
      <c r="F221" s="4">
        <f>+[1]TabDin!F222</f>
        <v>0</v>
      </c>
      <c r="G221" s="4">
        <f>+[1]TabDin!G222</f>
        <v>610117.35310938081</v>
      </c>
      <c r="H221" s="4">
        <f>+[1]TabDin!H222</f>
        <v>0</v>
      </c>
      <c r="I221" s="4">
        <f>+[1]TabDin!I222</f>
        <v>849496.13208348304</v>
      </c>
      <c r="J221" s="4">
        <f>+[1]TabDin!J222</f>
        <v>3096135.0764273116</v>
      </c>
      <c r="K221" s="4">
        <f>+[1]TabDin!K222</f>
        <v>0</v>
      </c>
      <c r="L221" s="4">
        <f t="shared" si="6"/>
        <v>5828956.5429211697</v>
      </c>
      <c r="N221" s="2" t="s">
        <v>25</v>
      </c>
      <c r="O221" s="5">
        <f>+B221/[1]Formato_Análises!$T$31</f>
        <v>1.9700259977081221E-3</v>
      </c>
      <c r="P221" s="5">
        <f>+C221/[1]Formato_Análises!$T$31</f>
        <v>8.2018749037914809E-4</v>
      </c>
      <c r="Q221" s="5">
        <f>+D221/[1]Formato_Análises!$T$31</f>
        <v>3.69816957671631E-3</v>
      </c>
      <c r="R221" s="5">
        <f>+E221/[1]Formato_Análises!$T$31</f>
        <v>0</v>
      </c>
      <c r="S221" s="5">
        <f>+F221/[1]Formato_Análises!$T$31</f>
        <v>0</v>
      </c>
      <c r="T221" s="5">
        <f>+G221/[1]Formato_Análises!$T$31</f>
        <v>3.109213231142821E-3</v>
      </c>
      <c r="U221" s="5">
        <f>+H221/[1]Formato_Análises!$T$31</f>
        <v>0</v>
      </c>
      <c r="V221" s="5">
        <f>+I221/[1]Formato_Análises!$T$31</f>
        <v>4.3291091463269586E-3</v>
      </c>
      <c r="W221" s="5">
        <f>+J221/[1]Formato_Análises!$T$31</f>
        <v>1.5778184468894063E-2</v>
      </c>
      <c r="X221" s="5">
        <f>+K221/[1]Formato_Análises!$T$31</f>
        <v>0</v>
      </c>
    </row>
    <row r="222" spans="1:24" x14ac:dyDescent="0.25">
      <c r="A222" s="2" t="s">
        <v>26</v>
      </c>
      <c r="B222" s="4">
        <f>+[1]TabDin!B223</f>
        <v>0</v>
      </c>
      <c r="C222" s="4">
        <f>+[1]TabDin!C223</f>
        <v>0</v>
      </c>
      <c r="D222" s="4">
        <f>+[1]TabDin!D223</f>
        <v>0</v>
      </c>
      <c r="E222" s="4">
        <f>+[1]TabDin!E223</f>
        <v>0</v>
      </c>
      <c r="F222" s="4">
        <f>+[1]TabDin!F223</f>
        <v>0</v>
      </c>
      <c r="G222" s="4">
        <f>+[1]TabDin!G223</f>
        <v>0</v>
      </c>
      <c r="H222" s="4">
        <f>+[1]TabDin!H223</f>
        <v>0</v>
      </c>
      <c r="I222" s="4">
        <f>+[1]TabDin!I223</f>
        <v>0</v>
      </c>
      <c r="J222" s="4">
        <f>+[1]TabDin!J223</f>
        <v>942021.15196611627</v>
      </c>
      <c r="K222" s="4">
        <f>+[1]TabDin!K223</f>
        <v>0</v>
      </c>
      <c r="L222" s="4">
        <f t="shared" si="6"/>
        <v>942021.15196611627</v>
      </c>
      <c r="N222" s="2" t="s">
        <v>26</v>
      </c>
      <c r="O222" s="5">
        <f>+B222/[1]Formato_Análises!$T$31</f>
        <v>0</v>
      </c>
      <c r="P222" s="5">
        <f>+C222/[1]Formato_Análises!$T$31</f>
        <v>0</v>
      </c>
      <c r="Q222" s="5">
        <f>+D222/[1]Formato_Análises!$T$31</f>
        <v>0</v>
      </c>
      <c r="R222" s="5">
        <f>+E222/[1]Formato_Análises!$T$31</f>
        <v>0</v>
      </c>
      <c r="S222" s="5">
        <f>+F222/[1]Formato_Análises!$T$31</f>
        <v>0</v>
      </c>
      <c r="T222" s="5">
        <f>+G222/[1]Formato_Análises!$T$31</f>
        <v>0</v>
      </c>
      <c r="U222" s="5">
        <f>+H222/[1]Formato_Análises!$T$31</f>
        <v>0</v>
      </c>
      <c r="V222" s="5">
        <f>+I222/[1]Formato_Análises!$T$31</f>
        <v>0</v>
      </c>
      <c r="W222" s="5">
        <f>+J222/[1]Formato_Análises!$T$31</f>
        <v>4.8006250187484093E-3</v>
      </c>
      <c r="X222" s="5">
        <f>+K222/[1]Formato_Análises!$T$31</f>
        <v>0</v>
      </c>
    </row>
    <row r="223" spans="1:24" x14ac:dyDescent="0.25">
      <c r="A223" s="2" t="s">
        <v>27</v>
      </c>
      <c r="B223" s="4">
        <f>+[1]TabDin!B224</f>
        <v>0</v>
      </c>
      <c r="C223" s="4">
        <f>+[1]TabDin!C224</f>
        <v>45100.527075869046</v>
      </c>
      <c r="D223" s="4">
        <f>+[1]TabDin!D224</f>
        <v>0</v>
      </c>
      <c r="E223" s="4">
        <f>+[1]TabDin!E224</f>
        <v>0</v>
      </c>
      <c r="F223" s="4">
        <f>+[1]TabDin!F224</f>
        <v>0</v>
      </c>
      <c r="G223" s="4">
        <f>+[1]TabDin!G224</f>
        <v>0</v>
      </c>
      <c r="H223" s="4">
        <f>+[1]TabDin!H224</f>
        <v>0</v>
      </c>
      <c r="I223" s="4">
        <f>+[1]TabDin!I224</f>
        <v>0</v>
      </c>
      <c r="J223" s="4">
        <f>+[1]TabDin!J224</f>
        <v>0</v>
      </c>
      <c r="K223" s="4">
        <f>+[1]TabDin!K224</f>
        <v>0</v>
      </c>
      <c r="L223" s="4">
        <f t="shared" si="6"/>
        <v>45100.527075869046</v>
      </c>
      <c r="N223" s="2" t="s">
        <v>27</v>
      </c>
      <c r="O223" s="5">
        <f>+B223/[1]Formato_Análises!$T$31</f>
        <v>0</v>
      </c>
      <c r="P223" s="5">
        <f>+C223/[1]Formato_Análises!$T$31</f>
        <v>2.298363663992809E-4</v>
      </c>
      <c r="Q223" s="5">
        <f>+D223/[1]Formato_Análises!$T$31</f>
        <v>0</v>
      </c>
      <c r="R223" s="5">
        <f>+E223/[1]Formato_Análises!$T$31</f>
        <v>0</v>
      </c>
      <c r="S223" s="5">
        <f>+F223/[1]Formato_Análises!$T$31</f>
        <v>0</v>
      </c>
      <c r="T223" s="5">
        <f>+G223/[1]Formato_Análises!$T$31</f>
        <v>0</v>
      </c>
      <c r="U223" s="5">
        <f>+H223/[1]Formato_Análises!$T$31</f>
        <v>0</v>
      </c>
      <c r="V223" s="5">
        <f>+I223/[1]Formato_Análises!$T$31</f>
        <v>0</v>
      </c>
      <c r="W223" s="5">
        <f>+J223/[1]Formato_Análises!$T$31</f>
        <v>0</v>
      </c>
      <c r="X223" s="5">
        <f>+K223/[1]Formato_Análises!$T$31</f>
        <v>0</v>
      </c>
    </row>
    <row r="224" spans="1:24" x14ac:dyDescent="0.25">
      <c r="A224" s="2" t="s">
        <v>28</v>
      </c>
      <c r="B224" s="4">
        <f>+[1]TabDin!B225</f>
        <v>0</v>
      </c>
      <c r="C224" s="4">
        <f>+[1]TabDin!C225</f>
        <v>931905.10374299879</v>
      </c>
      <c r="D224" s="4">
        <f>+[1]TabDin!D225</f>
        <v>25771.729757639456</v>
      </c>
      <c r="E224" s="4">
        <f>+[1]TabDin!E225</f>
        <v>0</v>
      </c>
      <c r="F224" s="4">
        <f>+[1]TabDin!F225</f>
        <v>27011.349958981915</v>
      </c>
      <c r="G224" s="4">
        <f>+[1]TabDin!G225</f>
        <v>178340.36992286504</v>
      </c>
      <c r="H224" s="4">
        <f>+[1]TabDin!H225</f>
        <v>0</v>
      </c>
      <c r="I224" s="4">
        <f>+[1]TabDin!I225</f>
        <v>701116.10672644211</v>
      </c>
      <c r="J224" s="4">
        <f>+[1]TabDin!J225</f>
        <v>976306.83036648948</v>
      </c>
      <c r="K224" s="4">
        <f>+[1]TabDin!K225</f>
        <v>0</v>
      </c>
      <c r="L224" s="4">
        <f t="shared" si="6"/>
        <v>2840451.4904754166</v>
      </c>
      <c r="N224" s="2" t="s">
        <v>28</v>
      </c>
      <c r="O224" s="5">
        <f>+B224/[1]Formato_Análises!$T$31</f>
        <v>0</v>
      </c>
      <c r="P224" s="5">
        <f>+C224/[1]Formato_Análises!$T$31</f>
        <v>4.7490727217650497E-3</v>
      </c>
      <c r="Q224" s="5">
        <f>+D224/[1]Formato_Análises!$T$31</f>
        <v>1.3133506651387481E-4</v>
      </c>
      <c r="R224" s="5">
        <f>+E224/[1]Formato_Análises!$T$31</f>
        <v>0</v>
      </c>
      <c r="S224" s="5">
        <f>+F224/[1]Formato_Análises!$T$31</f>
        <v>1.3765228321319217E-4</v>
      </c>
      <c r="T224" s="5">
        <f>+G224/[1]Formato_Análises!$T$31</f>
        <v>9.0883866027601369E-4</v>
      </c>
      <c r="U224" s="5">
        <f>+H224/[1]Formato_Análises!$T$31</f>
        <v>0</v>
      </c>
      <c r="V224" s="5">
        <f>+I224/[1]Formato_Análises!$T$31</f>
        <v>3.5729511125876532E-3</v>
      </c>
      <c r="W224" s="5">
        <f>+J224/[1]Formato_Análises!$T$31</f>
        <v>4.975347937835807E-3</v>
      </c>
      <c r="X224" s="5">
        <f>+K224/[1]Formato_Análises!$T$31</f>
        <v>0</v>
      </c>
    </row>
    <row r="225" spans="1:24" x14ac:dyDescent="0.25">
      <c r="A225" s="2" t="s">
        <v>29</v>
      </c>
      <c r="B225" s="4">
        <f>+[1]TabDin!B226</f>
        <v>2963748.9221285377</v>
      </c>
      <c r="C225" s="4">
        <f>+[1]TabDin!C226</f>
        <v>2655383.1012385632</v>
      </c>
      <c r="D225" s="4">
        <f>+[1]TabDin!D226</f>
        <v>1136531.3236604384</v>
      </c>
      <c r="E225" s="4">
        <f>+[1]TabDin!E226</f>
        <v>0</v>
      </c>
      <c r="F225" s="4">
        <f>+[1]TabDin!F226</f>
        <v>0</v>
      </c>
      <c r="G225" s="4">
        <f>+[1]TabDin!G226</f>
        <v>783525.01395663363</v>
      </c>
      <c r="H225" s="4">
        <f>+[1]TabDin!H226</f>
        <v>0</v>
      </c>
      <c r="I225" s="4">
        <f>+[1]TabDin!I226</f>
        <v>288520.95756921312</v>
      </c>
      <c r="J225" s="4">
        <f>+[1]TabDin!J226</f>
        <v>2635585.6965581495</v>
      </c>
      <c r="K225" s="4">
        <f>+[1]TabDin!K226</f>
        <v>0</v>
      </c>
      <c r="L225" s="4">
        <f t="shared" si="6"/>
        <v>10463295.015111536</v>
      </c>
      <c r="N225" s="2" t="s">
        <v>29</v>
      </c>
      <c r="O225" s="5">
        <f>+B225/[1]Formato_Análises!$T$31</f>
        <v>1.5103532649095603E-2</v>
      </c>
      <c r="P225" s="5">
        <f>+C225/[1]Formato_Análises!$T$31</f>
        <v>1.3532072526781333E-2</v>
      </c>
      <c r="Q225" s="5">
        <f>+D225/[1]Formato_Análises!$T$31</f>
        <v>5.7918664517968236E-3</v>
      </c>
      <c r="R225" s="5">
        <f>+E225/[1]Formato_Análises!$T$31</f>
        <v>0</v>
      </c>
      <c r="S225" s="5">
        <f>+F225/[1]Formato_Análises!$T$31</f>
        <v>0</v>
      </c>
      <c r="T225" s="5">
        <f>+G225/[1]Formato_Análises!$T$31</f>
        <v>3.992914359688079E-3</v>
      </c>
      <c r="U225" s="5">
        <f>+H225/[1]Formato_Análises!$T$31</f>
        <v>0</v>
      </c>
      <c r="V225" s="5">
        <f>+I225/[1]Formato_Análises!$T$31</f>
        <v>1.4703289033894569E-3</v>
      </c>
      <c r="W225" s="5">
        <f>+J225/[1]Formato_Análises!$T$31</f>
        <v>1.3431183161381501E-2</v>
      </c>
      <c r="X225" s="5">
        <f>+K225/[1]Formato_Análises!$T$31</f>
        <v>0</v>
      </c>
    </row>
    <row r="226" spans="1:24" x14ac:dyDescent="0.25">
      <c r="A226" s="2" t="s">
        <v>30</v>
      </c>
      <c r="B226" s="4">
        <f>+[1]TabDin!B227</f>
        <v>0</v>
      </c>
      <c r="C226" s="4">
        <f>+[1]TabDin!C227</f>
        <v>0</v>
      </c>
      <c r="D226" s="4">
        <f>+[1]TabDin!D227</f>
        <v>0</v>
      </c>
      <c r="E226" s="4">
        <f>+[1]TabDin!E227</f>
        <v>0</v>
      </c>
      <c r="F226" s="4">
        <f>+[1]TabDin!F227</f>
        <v>0</v>
      </c>
      <c r="G226" s="4">
        <f>+[1]TabDin!G227</f>
        <v>0</v>
      </c>
      <c r="H226" s="4">
        <f>+[1]TabDin!H227</f>
        <v>0</v>
      </c>
      <c r="I226" s="4">
        <f>+[1]TabDin!I227</f>
        <v>0</v>
      </c>
      <c r="J226" s="4">
        <f>+[1]TabDin!J227</f>
        <v>0</v>
      </c>
      <c r="K226" s="4">
        <f>+[1]TabDin!K227</f>
        <v>0</v>
      </c>
      <c r="L226" s="4">
        <f t="shared" si="6"/>
        <v>0</v>
      </c>
      <c r="N226" s="2" t="s">
        <v>30</v>
      </c>
      <c r="O226" s="5">
        <f>+B226/[1]Formato_Análises!$T$31</f>
        <v>0</v>
      </c>
      <c r="P226" s="5">
        <f>+C226/[1]Formato_Análises!$T$31</f>
        <v>0</v>
      </c>
      <c r="Q226" s="5">
        <f>+D226/[1]Formato_Análises!$T$31</f>
        <v>0</v>
      </c>
      <c r="R226" s="5">
        <f>+E226/[1]Formato_Análises!$T$31</f>
        <v>0</v>
      </c>
      <c r="S226" s="5">
        <f>+F226/[1]Formato_Análises!$T$31</f>
        <v>0</v>
      </c>
      <c r="T226" s="5">
        <f>+G226/[1]Formato_Análises!$T$31</f>
        <v>0</v>
      </c>
      <c r="U226" s="5">
        <f>+H226/[1]Formato_Análises!$T$31</f>
        <v>0</v>
      </c>
      <c r="V226" s="5">
        <f>+I226/[1]Formato_Análises!$T$31</f>
        <v>0</v>
      </c>
      <c r="W226" s="5">
        <f>+J226/[1]Formato_Análises!$T$31</f>
        <v>0</v>
      </c>
      <c r="X226" s="5">
        <f>+K226/[1]Formato_Análises!$T$31</f>
        <v>0</v>
      </c>
    </row>
    <row r="227" spans="1:24" x14ac:dyDescent="0.25">
      <c r="A227" s="2" t="s">
        <v>31</v>
      </c>
      <c r="B227" s="4">
        <f>+[1]TabDin!B228</f>
        <v>5336695.0495852325</v>
      </c>
      <c r="C227" s="4">
        <f>+[1]TabDin!C228</f>
        <v>39259486.980674006</v>
      </c>
      <c r="D227" s="4">
        <f>+[1]TabDin!D228</f>
        <v>11010877.755626872</v>
      </c>
      <c r="E227" s="4">
        <f>+[1]TabDin!E228</f>
        <v>0</v>
      </c>
      <c r="F227" s="4">
        <f>+[1]TabDin!F228</f>
        <v>524815.50478456984</v>
      </c>
      <c r="G227" s="4">
        <f>+[1]TabDin!G228</f>
        <v>8045291.3349383418</v>
      </c>
      <c r="H227" s="4">
        <f>+[1]TabDin!H228</f>
        <v>0</v>
      </c>
      <c r="I227" s="4">
        <f>+[1]TabDin!I228</f>
        <v>13169447.238473076</v>
      </c>
      <c r="J227" s="4">
        <f>+[1]TabDin!J228</f>
        <v>12883001.162866656</v>
      </c>
      <c r="K227" s="4">
        <f>+[1]TabDin!K228</f>
        <v>0</v>
      </c>
      <c r="L227" s="4">
        <f t="shared" si="6"/>
        <v>90229615.02694875</v>
      </c>
      <c r="N227" s="2" t="s">
        <v>31</v>
      </c>
      <c r="O227" s="5">
        <f>+B227/[1]Formato_Análises!$T$31</f>
        <v>2.7196280804309539E-2</v>
      </c>
      <c r="P227" s="5">
        <f>+C227/[1]Formato_Análises!$T$31</f>
        <v>0.2000698976124797</v>
      </c>
      <c r="Q227" s="5">
        <f>+D227/[1]Formato_Análises!$T$31</f>
        <v>5.6112429239745978E-2</v>
      </c>
      <c r="R227" s="5">
        <f>+E227/[1]Formato_Análises!$T$31</f>
        <v>0</v>
      </c>
      <c r="S227" s="5">
        <f>+F227/[1]Formato_Análises!$T$31</f>
        <v>2.6745072944885464E-3</v>
      </c>
      <c r="T227" s="5">
        <f>+G227/[1]Formato_Análises!$T$31</f>
        <v>4.0999532531742988E-2</v>
      </c>
      <c r="U227" s="5">
        <f>+H227/[1]Formato_Análises!$T$31</f>
        <v>0</v>
      </c>
      <c r="V227" s="5">
        <f>+I227/[1]Formato_Análises!$T$31</f>
        <v>6.7112694618533392E-2</v>
      </c>
      <c r="W227" s="5">
        <f>+J227/[1]Formato_Análises!$T$31</f>
        <v>6.5652939501348984E-2</v>
      </c>
      <c r="X227" s="5">
        <f>+K227/[1]Formato_Análises!$T$31</f>
        <v>0</v>
      </c>
    </row>
    <row r="228" spans="1:24" x14ac:dyDescent="0.25">
      <c r="A228" s="2" t="s">
        <v>32</v>
      </c>
      <c r="B228" s="4">
        <f>+[1]TabDin!B229</f>
        <v>3865759.4636459183</v>
      </c>
      <c r="C228" s="4">
        <f>+[1]TabDin!C229</f>
        <v>18617293.877166737</v>
      </c>
      <c r="D228" s="4">
        <f>+[1]TabDin!D229</f>
        <v>7221736.7038822779</v>
      </c>
      <c r="E228" s="4">
        <f>+[1]TabDin!E229</f>
        <v>0</v>
      </c>
      <c r="F228" s="4">
        <f>+[1]TabDin!F229</f>
        <v>246268.01334359008</v>
      </c>
      <c r="G228" s="4">
        <f>+[1]TabDin!G229</f>
        <v>7356444.2080813786</v>
      </c>
      <c r="H228" s="4">
        <f>+[1]TabDin!H229</f>
        <v>0</v>
      </c>
      <c r="I228" s="4">
        <f>+[1]TabDin!I229</f>
        <v>4421276.8300907649</v>
      </c>
      <c r="J228" s="4">
        <f>+[1]TabDin!J229</f>
        <v>23053044.626123991</v>
      </c>
      <c r="K228" s="4">
        <f>+[1]TabDin!K229</f>
        <v>0</v>
      </c>
      <c r="L228" s="4">
        <f t="shared" si="6"/>
        <v>64781823.722334653</v>
      </c>
      <c r="N228" s="2" t="s">
        <v>32</v>
      </c>
      <c r="O228" s="5">
        <f>+B228/[1]Formato_Análises!$T$31</f>
        <v>1.9700259977081219E-2</v>
      </c>
      <c r="P228" s="5">
        <f>+C228/[1]Formato_Análises!$T$31</f>
        <v>9.487541397725742E-2</v>
      </c>
      <c r="Q228" s="5">
        <f>+D228/[1]Formato_Análises!$T$31</f>
        <v>3.6802623621680575E-2</v>
      </c>
      <c r="R228" s="5">
        <f>+E228/[1]Formato_Análises!$T$31</f>
        <v>0</v>
      </c>
      <c r="S228" s="5">
        <f>+F228/[1]Formato_Análises!$T$31</f>
        <v>1.2550040768269605E-3</v>
      </c>
      <c r="T228" s="5">
        <f>+G228/[1]Formato_Análises!$T$31</f>
        <v>3.748910525059268E-2</v>
      </c>
      <c r="U228" s="5">
        <f>+H228/[1]Formato_Análises!$T$31</f>
        <v>0</v>
      </c>
      <c r="V228" s="5">
        <f>+I228/[1]Formato_Análises!$T$31</f>
        <v>2.2531226736307749E-2</v>
      </c>
      <c r="W228" s="5">
        <f>+J228/[1]Formato_Análises!$T$31</f>
        <v>0.11748040111362071</v>
      </c>
      <c r="X228" s="5">
        <f>+K228/[1]Formato_Análises!$T$31</f>
        <v>0</v>
      </c>
    </row>
    <row r="229" spans="1:24" x14ac:dyDescent="0.25">
      <c r="A229" s="2" t="s">
        <v>33</v>
      </c>
      <c r="B229" s="4">
        <f>+[1]TabDin!B230</f>
        <v>0</v>
      </c>
      <c r="C229" s="4">
        <f>+[1]TabDin!C230</f>
        <v>2908527.1280542747</v>
      </c>
      <c r="D229" s="4">
        <f>+[1]TabDin!D230</f>
        <v>361490.00233580318</v>
      </c>
      <c r="E229" s="4">
        <f>+[1]TabDin!E230</f>
        <v>0</v>
      </c>
      <c r="F229" s="4">
        <f>+[1]TabDin!F230</f>
        <v>0</v>
      </c>
      <c r="G229" s="4">
        <f>+[1]TabDin!G230</f>
        <v>0</v>
      </c>
      <c r="H229" s="4">
        <f>+[1]TabDin!H230</f>
        <v>0</v>
      </c>
      <c r="I229" s="4">
        <f>+[1]TabDin!I230</f>
        <v>296687.34866443533</v>
      </c>
      <c r="J229" s="4">
        <f>+[1]TabDin!J230</f>
        <v>257717.29757639457</v>
      </c>
      <c r="K229" s="4">
        <f>+[1]TabDin!K230</f>
        <v>0</v>
      </c>
      <c r="L229" s="4">
        <f t="shared" si="6"/>
        <v>3824421.7766309078</v>
      </c>
      <c r="N229" s="2" t="s">
        <v>33</v>
      </c>
      <c r="O229" s="5">
        <f>+B229/[1]Formato_Análises!$T$31</f>
        <v>0</v>
      </c>
      <c r="P229" s="5">
        <f>+C229/[1]Formato_Análises!$T$31</f>
        <v>1.4822117390361992E-2</v>
      </c>
      <c r="Q229" s="5">
        <f>+D229/[1]Formato_Análises!$T$31</f>
        <v>1.8421857573141815E-3</v>
      </c>
      <c r="R229" s="5">
        <f>+E229/[1]Formato_Análises!$T$31</f>
        <v>0</v>
      </c>
      <c r="S229" s="5">
        <f>+F229/[1]Formato_Análises!$T$31</f>
        <v>0</v>
      </c>
      <c r="T229" s="5">
        <f>+G229/[1]Formato_Análises!$T$31</f>
        <v>0</v>
      </c>
      <c r="U229" s="5">
        <f>+H229/[1]Formato_Análises!$T$31</f>
        <v>0</v>
      </c>
      <c r="V229" s="5">
        <f>+I229/[1]Formato_Análises!$T$31</f>
        <v>1.5119455712559742E-3</v>
      </c>
      <c r="W229" s="5">
        <f>+J229/[1]Formato_Análises!$T$31</f>
        <v>1.3133506651387481E-3</v>
      </c>
      <c r="X229" s="5">
        <f>+K229/[1]Formato_Análises!$T$31</f>
        <v>0</v>
      </c>
    </row>
    <row r="230" spans="1:24" x14ac:dyDescent="0.25">
      <c r="A230" s="2" t="s">
        <v>34</v>
      </c>
      <c r="B230" s="4">
        <f>+[1]TabDin!B231</f>
        <v>0</v>
      </c>
      <c r="C230" s="4">
        <f>+[1]TabDin!C231</f>
        <v>0</v>
      </c>
      <c r="D230" s="4">
        <f>+[1]TabDin!D231</f>
        <v>0</v>
      </c>
      <c r="E230" s="4">
        <f>+[1]TabDin!E231</f>
        <v>0</v>
      </c>
      <c r="F230" s="4">
        <f>+[1]TabDin!F231</f>
        <v>20875.101103687961</v>
      </c>
      <c r="G230" s="4">
        <f>+[1]TabDin!G231</f>
        <v>128858.64878819729</v>
      </c>
      <c r="H230" s="4">
        <f>+[1]TabDin!H231</f>
        <v>0</v>
      </c>
      <c r="I230" s="4">
        <f>+[1]TabDin!I231</f>
        <v>0</v>
      </c>
      <c r="J230" s="4">
        <f>+[1]TabDin!J231</f>
        <v>112713.94868152405</v>
      </c>
      <c r="K230" s="4">
        <f>+[1]TabDin!K231</f>
        <v>0</v>
      </c>
      <c r="L230" s="4">
        <f t="shared" si="6"/>
        <v>262447.69857340929</v>
      </c>
      <c r="N230" s="2" t="s">
        <v>34</v>
      </c>
      <c r="O230" s="5">
        <f>+B230/[1]Formato_Análises!$T$31</f>
        <v>0</v>
      </c>
      <c r="P230" s="5">
        <f>+C230/[1]Formato_Análises!$T$31</f>
        <v>0</v>
      </c>
      <c r="Q230" s="5">
        <f>+D230/[1]Formato_Análises!$T$31</f>
        <v>0</v>
      </c>
      <c r="R230" s="5">
        <f>+E230/[1]Formato_Análises!$T$31</f>
        <v>0</v>
      </c>
      <c r="S230" s="5">
        <f>+F230/[1]Formato_Análises!$T$31</f>
        <v>1.063814038762386E-4</v>
      </c>
      <c r="T230" s="5">
        <f>+G230/[1]Formato_Análises!$T$31</f>
        <v>6.5667533256937407E-4</v>
      </c>
      <c r="U230" s="5">
        <f>+H230/[1]Formato_Análises!$T$31</f>
        <v>0</v>
      </c>
      <c r="V230" s="5">
        <f>+I230/[1]Formato_Análises!$T$31</f>
        <v>0</v>
      </c>
      <c r="W230" s="5">
        <f>+J230/[1]Formato_Análises!$T$31</f>
        <v>5.744004801517572E-4</v>
      </c>
      <c r="X230" s="5">
        <f>+K230/[1]Formato_Análises!$T$31</f>
        <v>0</v>
      </c>
    </row>
    <row r="231" spans="1:24" x14ac:dyDescent="0.25">
      <c r="A231" s="2" t="s">
        <v>35</v>
      </c>
      <c r="B231" s="4">
        <f>+[1]TabDin!B232</f>
        <v>386575.94636459183</v>
      </c>
      <c r="C231" s="4">
        <f>+[1]TabDin!C232</f>
        <v>1922209.3465786199</v>
      </c>
      <c r="D231" s="4">
        <f>+[1]TabDin!D232</f>
        <v>440683.69299075595</v>
      </c>
      <c r="E231" s="4">
        <f>+[1]TabDin!E232</f>
        <v>0</v>
      </c>
      <c r="F231" s="4">
        <f>+[1]TabDin!F232</f>
        <v>64429.324394098643</v>
      </c>
      <c r="G231" s="4">
        <f>+[1]TabDin!G232</f>
        <v>667487.8007228619</v>
      </c>
      <c r="H231" s="4">
        <f>+[1]TabDin!H232</f>
        <v>0</v>
      </c>
      <c r="I231" s="4">
        <f>+[1]TabDin!I232</f>
        <v>456471.06806433952</v>
      </c>
      <c r="J231" s="4">
        <f>+[1]TabDin!J232</f>
        <v>512987.85290132865</v>
      </c>
      <c r="K231" s="4">
        <f>+[1]TabDin!K232</f>
        <v>0</v>
      </c>
      <c r="L231" s="4">
        <f t="shared" si="6"/>
        <v>4450845.0320165958</v>
      </c>
      <c r="N231" s="2" t="s">
        <v>35</v>
      </c>
      <c r="O231" s="5">
        <f>+B231/[1]Formato_Análises!$T$31</f>
        <v>1.9700259977081221E-3</v>
      </c>
      <c r="P231" s="5">
        <f>+C231/[1]Formato_Análises!$T$31</f>
        <v>9.7957527399440709E-3</v>
      </c>
      <c r="Q231" s="5">
        <f>+D231/[1]Formato_Análises!$T$31</f>
        <v>2.2457639698540027E-3</v>
      </c>
      <c r="R231" s="5">
        <f>+E231/[1]Formato_Análises!$T$31</f>
        <v>0</v>
      </c>
      <c r="S231" s="5">
        <f>+F231/[1]Formato_Análises!$T$31</f>
        <v>3.2833766628468703E-4</v>
      </c>
      <c r="T231" s="5">
        <f>+G231/[1]Formato_Análises!$T$31</f>
        <v>3.4015782227093572E-3</v>
      </c>
      <c r="U231" s="5">
        <f>+H231/[1]Formato_Análises!$T$31</f>
        <v>0</v>
      </c>
      <c r="V231" s="5">
        <f>+I231/[1]Formato_Análises!$T$31</f>
        <v>2.3262178615744045E-3</v>
      </c>
      <c r="W231" s="5">
        <f>+J231/[1]Formato_Análises!$T$31</f>
        <v>2.6142325103977355E-3</v>
      </c>
      <c r="X231" s="5">
        <f>+K231/[1]Formato_Análises!$T$31</f>
        <v>0</v>
      </c>
    </row>
    <row r="232" spans="1:24" x14ac:dyDescent="0.25">
      <c r="A232" s="2" t="s">
        <v>36</v>
      </c>
      <c r="B232" s="4">
        <f>+[1]TabDin!B233</f>
        <v>0</v>
      </c>
      <c r="C232" s="4">
        <f>+[1]TabDin!C233</f>
        <v>0</v>
      </c>
      <c r="D232" s="4">
        <f>+[1]TabDin!D233</f>
        <v>0</v>
      </c>
      <c r="E232" s="4">
        <f>+[1]TabDin!E233</f>
        <v>0</v>
      </c>
      <c r="F232" s="4">
        <f>+[1]TabDin!F233</f>
        <v>0</v>
      </c>
      <c r="G232" s="4">
        <f>+[1]TabDin!G233</f>
        <v>0</v>
      </c>
      <c r="H232" s="4">
        <f>+[1]TabDin!H233</f>
        <v>0</v>
      </c>
      <c r="I232" s="4">
        <f>+[1]TabDin!I233</f>
        <v>0</v>
      </c>
      <c r="J232" s="4">
        <f>+[1]TabDin!J233</f>
        <v>0</v>
      </c>
      <c r="K232" s="4">
        <f>+[1]TabDin!K233</f>
        <v>0</v>
      </c>
      <c r="L232" s="4">
        <f t="shared" si="6"/>
        <v>0</v>
      </c>
      <c r="N232" s="2" t="s">
        <v>36</v>
      </c>
      <c r="O232" s="5">
        <f>+B232/[1]Formato_Análises!$T$31</f>
        <v>0</v>
      </c>
      <c r="P232" s="5">
        <f>+C232/[1]Formato_Análises!$T$31</f>
        <v>0</v>
      </c>
      <c r="Q232" s="5">
        <f>+D232/[1]Formato_Análises!$T$31</f>
        <v>0</v>
      </c>
      <c r="R232" s="5">
        <f>+E232/[1]Formato_Análises!$T$31</f>
        <v>0</v>
      </c>
      <c r="S232" s="5">
        <f>+F232/[1]Formato_Análises!$T$31</f>
        <v>0</v>
      </c>
      <c r="T232" s="5">
        <f>+G232/[1]Formato_Análises!$T$31</f>
        <v>0</v>
      </c>
      <c r="U232" s="5">
        <f>+H232/[1]Formato_Análises!$T$31</f>
        <v>0</v>
      </c>
      <c r="V232" s="5">
        <f>+I232/[1]Formato_Análises!$T$31</f>
        <v>0</v>
      </c>
      <c r="W232" s="5">
        <f>+J232/[1]Formato_Análises!$T$31</f>
        <v>0</v>
      </c>
      <c r="X232" s="5">
        <f>+K232/[1]Formato_Análises!$T$31</f>
        <v>0</v>
      </c>
    </row>
    <row r="233" spans="1:24" x14ac:dyDescent="0.25">
      <c r="A233" s="2" t="s">
        <v>37</v>
      </c>
      <c r="B233" s="4">
        <f>+[1]TabDin!B234</f>
        <v>0</v>
      </c>
      <c r="C233" s="4">
        <f>+[1]TabDin!C234</f>
        <v>81180.948736564285</v>
      </c>
      <c r="D233" s="4">
        <f>+[1]TabDin!D234</f>
        <v>19024.690907089447</v>
      </c>
      <c r="E233" s="4">
        <f>+[1]TabDin!E234</f>
        <v>0</v>
      </c>
      <c r="F233" s="4">
        <f>+[1]TabDin!F234</f>
        <v>0</v>
      </c>
      <c r="G233" s="4">
        <f>+[1]TabDin!G234</f>
        <v>0</v>
      </c>
      <c r="H233" s="4">
        <f>+[1]TabDin!H234</f>
        <v>0</v>
      </c>
      <c r="I233" s="4">
        <f>+[1]TabDin!I234</f>
        <v>0</v>
      </c>
      <c r="J233" s="4">
        <f>+[1]TabDin!J234</f>
        <v>0</v>
      </c>
      <c r="K233" s="4">
        <f>+[1]TabDin!K234</f>
        <v>0</v>
      </c>
      <c r="L233" s="4">
        <f t="shared" si="6"/>
        <v>100205.63964365373</v>
      </c>
      <c r="N233" s="2" t="s">
        <v>37</v>
      </c>
      <c r="O233" s="5">
        <f>+B233/[1]Formato_Análises!$T$31</f>
        <v>0</v>
      </c>
      <c r="P233" s="5">
        <f>+C233/[1]Formato_Análises!$T$31</f>
        <v>4.1370545951870564E-4</v>
      </c>
      <c r="Q233" s="5">
        <f>+D233/[1]Formato_Análises!$T$31</f>
        <v>9.6951546100542378E-5</v>
      </c>
      <c r="R233" s="5">
        <f>+E233/[1]Formato_Análises!$T$31</f>
        <v>0</v>
      </c>
      <c r="S233" s="5">
        <f>+F233/[1]Formato_Análises!$T$31</f>
        <v>0</v>
      </c>
      <c r="T233" s="5">
        <f>+G233/[1]Formato_Análises!$T$31</f>
        <v>0</v>
      </c>
      <c r="U233" s="5">
        <f>+H233/[1]Formato_Análises!$T$31</f>
        <v>0</v>
      </c>
      <c r="V233" s="5">
        <f>+I233/[1]Formato_Análises!$T$31</f>
        <v>0</v>
      </c>
      <c r="W233" s="5">
        <f>+J233/[1]Formato_Análises!$T$31</f>
        <v>0</v>
      </c>
      <c r="X233" s="5">
        <f>+K233/[1]Formato_Análises!$T$31</f>
        <v>0</v>
      </c>
    </row>
    <row r="234" spans="1:24" x14ac:dyDescent="0.25">
      <c r="A234" s="2" t="s">
        <v>38</v>
      </c>
      <c r="B234" s="4">
        <f>+[1]TabDin!B235</f>
        <v>0</v>
      </c>
      <c r="C234" s="4">
        <f>+[1]TabDin!C235</f>
        <v>0</v>
      </c>
      <c r="D234" s="4">
        <f>+[1]TabDin!D235</f>
        <v>0</v>
      </c>
      <c r="E234" s="4">
        <f>+[1]TabDin!E235</f>
        <v>0</v>
      </c>
      <c r="F234" s="4">
        <f>+[1]TabDin!F235</f>
        <v>0</v>
      </c>
      <c r="G234" s="4">
        <f>+[1]TabDin!G235</f>
        <v>0</v>
      </c>
      <c r="H234" s="4">
        <f>+[1]TabDin!H235</f>
        <v>0</v>
      </c>
      <c r="I234" s="4">
        <f>+[1]TabDin!I235</f>
        <v>0</v>
      </c>
      <c r="J234" s="4">
        <f>+[1]TabDin!J235</f>
        <v>0</v>
      </c>
      <c r="K234" s="4">
        <f>+[1]TabDin!K235</f>
        <v>0</v>
      </c>
      <c r="L234" s="4">
        <f t="shared" si="6"/>
        <v>0</v>
      </c>
      <c r="N234" s="2" t="s">
        <v>38</v>
      </c>
      <c r="O234" s="5">
        <f>+B234/[1]Formato_Análises!$T$31</f>
        <v>0</v>
      </c>
      <c r="P234" s="5">
        <f>+C234/[1]Formato_Análises!$T$31</f>
        <v>0</v>
      </c>
      <c r="Q234" s="5">
        <f>+D234/[1]Formato_Análises!$T$31</f>
        <v>0</v>
      </c>
      <c r="R234" s="5">
        <f>+E234/[1]Formato_Análises!$T$31</f>
        <v>0</v>
      </c>
      <c r="S234" s="5">
        <f>+F234/[1]Formato_Análises!$T$31</f>
        <v>0</v>
      </c>
      <c r="T234" s="5">
        <f>+G234/[1]Formato_Análises!$T$31</f>
        <v>0</v>
      </c>
      <c r="U234" s="5">
        <f>+H234/[1]Formato_Análises!$T$31</f>
        <v>0</v>
      </c>
      <c r="V234" s="5">
        <f>+I234/[1]Formato_Análises!$T$31</f>
        <v>0</v>
      </c>
      <c r="W234" s="5">
        <f>+J234/[1]Formato_Análises!$T$31</f>
        <v>0</v>
      </c>
      <c r="X234" s="5">
        <f>+K234/[1]Formato_Análises!$T$31</f>
        <v>0</v>
      </c>
    </row>
    <row r="235" spans="1:24" x14ac:dyDescent="0.25">
      <c r="A235" s="2" t="s">
        <v>39</v>
      </c>
      <c r="B235" s="4">
        <f>+[1]TabDin!B236</f>
        <v>0</v>
      </c>
      <c r="C235" s="4">
        <f>+[1]TabDin!C236</f>
        <v>3067934.3611400141</v>
      </c>
      <c r="D235" s="4">
        <f>+[1]TabDin!D236</f>
        <v>554329.28970301861</v>
      </c>
      <c r="E235" s="4">
        <f>+[1]TabDin!E236</f>
        <v>0</v>
      </c>
      <c r="F235" s="4">
        <f>+[1]TabDin!F236</f>
        <v>0</v>
      </c>
      <c r="G235" s="4">
        <f>+[1]TabDin!G236</f>
        <v>1050953.6147403019</v>
      </c>
      <c r="H235" s="4">
        <f>+[1]TabDin!H236</f>
        <v>0</v>
      </c>
      <c r="I235" s="4">
        <f>+[1]TabDin!I236</f>
        <v>1746034.6910800731</v>
      </c>
      <c r="J235" s="4">
        <f>+[1]TabDin!J236</f>
        <v>320070.70913851535</v>
      </c>
      <c r="K235" s="4">
        <f>+[1]TabDin!K236</f>
        <v>0</v>
      </c>
      <c r="L235" s="4">
        <f t="shared" si="6"/>
        <v>6739322.6658019228</v>
      </c>
      <c r="N235" s="2" t="s">
        <v>39</v>
      </c>
      <c r="O235" s="5">
        <f>+B235/[1]Formato_Análises!$T$31</f>
        <v>0</v>
      </c>
      <c r="P235" s="5">
        <f>+C235/[1]Formato_Análises!$T$31</f>
        <v>1.5634471072361253E-2</v>
      </c>
      <c r="Q235" s="5">
        <f>+D235/[1]Formato_Análises!$T$31</f>
        <v>2.8249122126602359E-3</v>
      </c>
      <c r="R235" s="5">
        <f>+E235/[1]Formato_Análises!$T$31</f>
        <v>0</v>
      </c>
      <c r="S235" s="5">
        <f>+F235/[1]Formato_Análises!$T$31</f>
        <v>0</v>
      </c>
      <c r="T235" s="5">
        <f>+G235/[1]Formato_Análises!$T$31</f>
        <v>5.3557547045905854E-3</v>
      </c>
      <c r="U235" s="5">
        <f>+H235/[1]Formato_Análises!$T$31</f>
        <v>0</v>
      </c>
      <c r="V235" s="5">
        <f>+I235/[1]Formato_Análises!$T$31</f>
        <v>8.8979507563150175E-3</v>
      </c>
      <c r="W235" s="5">
        <f>+J235/[1]Formato_Análises!$T$31</f>
        <v>1.6311092918157425E-3</v>
      </c>
      <c r="X235" s="5">
        <f>+K235/[1]Formato_Análises!$T$31</f>
        <v>0</v>
      </c>
    </row>
    <row r="236" spans="1:24" x14ac:dyDescent="0.25">
      <c r="A236" s="2" t="s">
        <v>40</v>
      </c>
      <c r="B236" s="4">
        <f>+[1]TabDin!B237</f>
        <v>13434157.462973639</v>
      </c>
      <c r="C236" s="4">
        <f>+[1]TabDin!C237</f>
        <v>71410572.98778525</v>
      </c>
      <c r="D236" s="4">
        <f>+[1]TabDin!D237</f>
        <v>23428550.32597119</v>
      </c>
      <c r="E236" s="4">
        <f>+[1]TabDin!E237</f>
        <v>0</v>
      </c>
      <c r="F236" s="4">
        <f>+[1]TabDin!F237</f>
        <v>928499.82066079753</v>
      </c>
      <c r="G236" s="4">
        <f>+[1]TabDin!G237</f>
        <v>19101930.198618233</v>
      </c>
      <c r="H236" s="4">
        <f>+[1]TabDin!H237</f>
        <v>0</v>
      </c>
      <c r="I236" s="4">
        <f>+[1]TabDin!I237</f>
        <v>22934487.375839327</v>
      </c>
      <c r="J236" s="4">
        <f>+[1]TabDin!J237</f>
        <v>44990657.089109749</v>
      </c>
      <c r="K236" s="4">
        <f>+[1]TabDin!K237</f>
        <v>0</v>
      </c>
      <c r="L236" s="4">
        <f t="shared" si="6"/>
        <v>196228855.26095819</v>
      </c>
      <c r="N236" s="2" t="s">
        <v>40</v>
      </c>
      <c r="O236" s="5">
        <f>+B236/[1]Formato_Análises!$T$31</f>
        <v>6.8461681871955088E-2</v>
      </c>
      <c r="P236" s="5">
        <f>+C236/[1]Formato_Análises!$T$31</f>
        <v>0.36391474073891283</v>
      </c>
      <c r="Q236" s="5">
        <f>+D236/[1]Formato_Análises!$T$31</f>
        <v>0.11939401213350781</v>
      </c>
      <c r="R236" s="5">
        <f>+E236/[1]Formato_Análises!$T$31</f>
        <v>0</v>
      </c>
      <c r="S236" s="5">
        <f>+F236/[1]Formato_Análises!$T$31</f>
        <v>4.7317190910889061E-3</v>
      </c>
      <c r="T236" s="5">
        <f>+G236/[1]Formato_Análises!$T$31</f>
        <v>9.734516451831314E-2</v>
      </c>
      <c r="U236" s="5">
        <f>+H236/[1]Formato_Análises!$T$31</f>
        <v>0</v>
      </c>
      <c r="V236" s="5">
        <f>+I236/[1]Formato_Análises!$T$31</f>
        <v>0.11687622263983306</v>
      </c>
      <c r="W236" s="5">
        <f>+J236/[1]Formato_Análises!$T$31</f>
        <v>0.22927645900638913</v>
      </c>
      <c r="X236" s="5">
        <f>+K236/[1]Formato_Análises!$T$31</f>
        <v>0</v>
      </c>
    </row>
    <row r="237" spans="1:24" x14ac:dyDescent="0.25"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24" x14ac:dyDescent="0.25"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24" x14ac:dyDescent="0.25"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24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</row>
    <row r="241" spans="1:24" x14ac:dyDescent="0.25">
      <c r="A241" s="2"/>
      <c r="B241">
        <v>2014</v>
      </c>
      <c r="C241">
        <v>2014</v>
      </c>
      <c r="D241">
        <v>2014</v>
      </c>
      <c r="E241">
        <v>2014</v>
      </c>
      <c r="F241">
        <v>2014</v>
      </c>
      <c r="G241">
        <v>2014</v>
      </c>
      <c r="H241">
        <v>2014</v>
      </c>
      <c r="I241">
        <v>2014</v>
      </c>
      <c r="J241">
        <v>2014</v>
      </c>
      <c r="K241">
        <v>2014</v>
      </c>
      <c r="O241">
        <v>2014</v>
      </c>
      <c r="P241">
        <v>2014</v>
      </c>
      <c r="Q241">
        <v>2014</v>
      </c>
      <c r="R241">
        <v>2014</v>
      </c>
      <c r="S241">
        <v>2014</v>
      </c>
      <c r="T241">
        <v>2014</v>
      </c>
      <c r="U241">
        <v>2014</v>
      </c>
      <c r="V241">
        <v>2014</v>
      </c>
      <c r="W241">
        <v>2014</v>
      </c>
      <c r="X241">
        <v>2014</v>
      </c>
    </row>
    <row r="242" spans="1:24" x14ac:dyDescent="0.25">
      <c r="A242" s="2"/>
      <c r="B242" s="2" t="s">
        <v>2</v>
      </c>
      <c r="C242" s="2" t="s">
        <v>3</v>
      </c>
      <c r="D242" s="2" t="s">
        <v>4</v>
      </c>
      <c r="E242" s="2" t="s">
        <v>5</v>
      </c>
      <c r="F242" s="2" t="s">
        <v>6</v>
      </c>
      <c r="G242" s="2" t="s">
        <v>7</v>
      </c>
      <c r="H242" s="2" t="s">
        <v>8</v>
      </c>
      <c r="I242" s="2" t="s">
        <v>9</v>
      </c>
      <c r="J242" s="2" t="s">
        <v>10</v>
      </c>
      <c r="K242" s="2" t="s">
        <v>11</v>
      </c>
      <c r="L242" s="2" t="s">
        <v>12</v>
      </c>
      <c r="O242" s="2" t="s">
        <v>2</v>
      </c>
      <c r="P242" s="2" t="s">
        <v>3</v>
      </c>
      <c r="Q242" s="2" t="s">
        <v>4</v>
      </c>
      <c r="R242" s="2" t="s">
        <v>5</v>
      </c>
      <c r="S242" s="2" t="s">
        <v>6</v>
      </c>
      <c r="T242" s="2" t="s">
        <v>7</v>
      </c>
      <c r="U242" s="2" t="s">
        <v>8</v>
      </c>
      <c r="V242" s="2" t="s">
        <v>9</v>
      </c>
      <c r="W242" s="2" t="s">
        <v>10</v>
      </c>
      <c r="X242" s="2" t="s">
        <v>11</v>
      </c>
    </row>
    <row r="243" spans="1:24" x14ac:dyDescent="0.25">
      <c r="A243" s="2" t="s">
        <v>13</v>
      </c>
      <c r="B243" s="4">
        <f>+[1]TabDin!B244</f>
        <v>0</v>
      </c>
      <c r="C243" s="4">
        <f>+[1]TabDin!C244</f>
        <v>0</v>
      </c>
      <c r="D243" s="4">
        <f>+[1]TabDin!D244</f>
        <v>0</v>
      </c>
      <c r="E243" s="4">
        <f>+[1]TabDin!E244</f>
        <v>0</v>
      </c>
      <c r="F243" s="4">
        <f>+[1]TabDin!F244</f>
        <v>0</v>
      </c>
      <c r="G243" s="4">
        <f>+[1]TabDin!G244</f>
        <v>0</v>
      </c>
      <c r="H243" s="4">
        <f>+[1]TabDin!H244</f>
        <v>0</v>
      </c>
      <c r="I243" s="4">
        <f>+[1]TabDin!I244</f>
        <v>0</v>
      </c>
      <c r="J243" s="4">
        <f>+[1]TabDin!J244</f>
        <v>0</v>
      </c>
      <c r="K243" s="4">
        <f>+[1]TabDin!K244</f>
        <v>0</v>
      </c>
      <c r="L243" s="4">
        <f>SUM(B243:K243)</f>
        <v>0</v>
      </c>
      <c r="N243" s="2" t="s">
        <v>13</v>
      </c>
      <c r="O243" s="5">
        <f>+B243/[1]Formato_Análises!$U$31</f>
        <v>0</v>
      </c>
      <c r="P243" s="5">
        <f>+C243/[1]Formato_Análises!$U$31</f>
        <v>0</v>
      </c>
      <c r="Q243" s="5">
        <f>+D243/[1]Formato_Análises!$U$31</f>
        <v>0</v>
      </c>
      <c r="R243" s="5">
        <f>+E243/[1]Formato_Análises!$U$31</f>
        <v>0</v>
      </c>
      <c r="S243" s="5">
        <f>+F243/[1]Formato_Análises!$U$31</f>
        <v>0</v>
      </c>
      <c r="T243" s="5">
        <f>+G243/[1]Formato_Análises!$U$31</f>
        <v>0</v>
      </c>
      <c r="U243" s="5">
        <f>+H243/[1]Formato_Análises!$U$31</f>
        <v>0</v>
      </c>
      <c r="V243" s="5">
        <f>+I243/[1]Formato_Análises!$U$31</f>
        <v>0</v>
      </c>
      <c r="W243" s="5">
        <f>+J243/[1]Formato_Análises!$U$31</f>
        <v>0</v>
      </c>
      <c r="X243" s="5">
        <f>+K243/[1]Formato_Análises!$U$31</f>
        <v>0</v>
      </c>
    </row>
    <row r="244" spans="1:24" x14ac:dyDescent="0.25">
      <c r="A244" s="2" t="s">
        <v>14</v>
      </c>
      <c r="B244" s="4">
        <f>+[1]TabDin!B245</f>
        <v>0</v>
      </c>
      <c r="C244" s="4">
        <f>+[1]TabDin!C245</f>
        <v>0</v>
      </c>
      <c r="D244" s="4">
        <f>+[1]TabDin!D245</f>
        <v>0</v>
      </c>
      <c r="E244" s="4">
        <f>+[1]TabDin!E245</f>
        <v>0</v>
      </c>
      <c r="F244" s="4">
        <f>+[1]TabDin!F245</f>
        <v>0</v>
      </c>
      <c r="G244" s="4">
        <f>+[1]TabDin!G245</f>
        <v>0</v>
      </c>
      <c r="H244" s="4">
        <f>+[1]TabDin!H245</f>
        <v>0</v>
      </c>
      <c r="I244" s="4">
        <f>+[1]TabDin!I245</f>
        <v>0</v>
      </c>
      <c r="J244" s="4">
        <f>+[1]TabDin!J245</f>
        <v>0</v>
      </c>
      <c r="K244" s="4">
        <f>+[1]TabDin!K245</f>
        <v>0</v>
      </c>
      <c r="L244" s="4">
        <f t="shared" ref="L244:L270" si="7">SUM(B244:K244)</f>
        <v>0</v>
      </c>
      <c r="N244" s="2" t="s">
        <v>14</v>
      </c>
      <c r="O244" s="5">
        <f>+B244/[1]Formato_Análises!$U$31</f>
        <v>0</v>
      </c>
      <c r="P244" s="5">
        <f>+C244/[1]Formato_Análises!$U$31</f>
        <v>0</v>
      </c>
      <c r="Q244" s="5">
        <f>+D244/[1]Formato_Análises!$U$31</f>
        <v>0</v>
      </c>
      <c r="R244" s="5">
        <f>+E244/[1]Formato_Análises!$U$31</f>
        <v>0</v>
      </c>
      <c r="S244" s="5">
        <f>+F244/[1]Formato_Análises!$U$31</f>
        <v>0</v>
      </c>
      <c r="T244" s="5">
        <f>+G244/[1]Formato_Análises!$U$31</f>
        <v>0</v>
      </c>
      <c r="U244" s="5">
        <f>+H244/[1]Formato_Análises!$U$31</f>
        <v>0</v>
      </c>
      <c r="V244" s="5">
        <f>+I244/[1]Formato_Análises!$U$31</f>
        <v>0</v>
      </c>
      <c r="W244" s="5">
        <f>+J244/[1]Formato_Análises!$U$31</f>
        <v>0</v>
      </c>
      <c r="X244" s="5">
        <f>+K244/[1]Formato_Análises!$U$31</f>
        <v>0</v>
      </c>
    </row>
    <row r="245" spans="1:24" x14ac:dyDescent="0.25">
      <c r="A245" s="2" t="s">
        <v>15</v>
      </c>
      <c r="B245" s="4">
        <f>+[1]TabDin!B246</f>
        <v>0</v>
      </c>
      <c r="C245" s="4">
        <f>+[1]TabDin!C246</f>
        <v>0</v>
      </c>
      <c r="D245" s="4">
        <f>+[1]TabDin!D246</f>
        <v>0</v>
      </c>
      <c r="E245" s="4">
        <f>+[1]TabDin!E246</f>
        <v>0</v>
      </c>
      <c r="F245" s="4">
        <f>+[1]TabDin!F246</f>
        <v>0</v>
      </c>
      <c r="G245" s="4">
        <f>+[1]TabDin!G246</f>
        <v>0</v>
      </c>
      <c r="H245" s="4">
        <f>+[1]TabDin!H246</f>
        <v>0</v>
      </c>
      <c r="I245" s="4">
        <f>+[1]TabDin!I246</f>
        <v>0</v>
      </c>
      <c r="J245" s="4">
        <f>+[1]TabDin!J246</f>
        <v>0</v>
      </c>
      <c r="K245" s="4">
        <f>+[1]TabDin!K246</f>
        <v>0</v>
      </c>
      <c r="L245" s="4">
        <f t="shared" si="7"/>
        <v>0</v>
      </c>
      <c r="N245" s="2" t="s">
        <v>15</v>
      </c>
      <c r="O245" s="5">
        <f>+B245/[1]Formato_Análises!$U$31</f>
        <v>0</v>
      </c>
      <c r="P245" s="5">
        <f>+C245/[1]Formato_Análises!$U$31</f>
        <v>0</v>
      </c>
      <c r="Q245" s="5">
        <f>+D245/[1]Formato_Análises!$U$31</f>
        <v>0</v>
      </c>
      <c r="R245" s="5">
        <f>+E245/[1]Formato_Análises!$U$31</f>
        <v>0</v>
      </c>
      <c r="S245" s="5">
        <f>+F245/[1]Formato_Análises!$U$31</f>
        <v>0</v>
      </c>
      <c r="T245" s="5">
        <f>+G245/[1]Formato_Análises!$U$31</f>
        <v>0</v>
      </c>
      <c r="U245" s="5">
        <f>+H245/[1]Formato_Análises!$U$31</f>
        <v>0</v>
      </c>
      <c r="V245" s="5">
        <f>+I245/[1]Formato_Análises!$U$31</f>
        <v>0</v>
      </c>
      <c r="W245" s="5">
        <f>+J245/[1]Formato_Análises!$U$31</f>
        <v>0</v>
      </c>
      <c r="X245" s="5">
        <f>+K245/[1]Formato_Análises!$U$31</f>
        <v>0</v>
      </c>
    </row>
    <row r="246" spans="1:24" x14ac:dyDescent="0.25">
      <c r="A246" s="2" t="s">
        <v>16</v>
      </c>
      <c r="B246" s="4">
        <f>+[1]TabDin!B247</f>
        <v>0</v>
      </c>
      <c r="C246" s="4">
        <f>+[1]TabDin!C247</f>
        <v>0</v>
      </c>
      <c r="D246" s="4">
        <f>+[1]TabDin!D247</f>
        <v>0</v>
      </c>
      <c r="E246" s="4">
        <f>+[1]TabDin!E247</f>
        <v>0</v>
      </c>
      <c r="F246" s="4">
        <f>+[1]TabDin!F247</f>
        <v>0</v>
      </c>
      <c r="G246" s="4">
        <f>+[1]TabDin!G247</f>
        <v>0</v>
      </c>
      <c r="H246" s="4">
        <f>+[1]TabDin!H247</f>
        <v>0</v>
      </c>
      <c r="I246" s="4">
        <f>+[1]TabDin!I247</f>
        <v>0</v>
      </c>
      <c r="J246" s="4">
        <f>+[1]TabDin!J247</f>
        <v>0</v>
      </c>
      <c r="K246" s="4">
        <f>+[1]TabDin!K247</f>
        <v>0</v>
      </c>
      <c r="L246" s="4">
        <f t="shared" si="7"/>
        <v>0</v>
      </c>
      <c r="N246" s="2" t="s">
        <v>16</v>
      </c>
      <c r="O246" s="5">
        <f>+B246/[1]Formato_Análises!$U$31</f>
        <v>0</v>
      </c>
      <c r="P246" s="5">
        <f>+C246/[1]Formato_Análises!$U$31</f>
        <v>0</v>
      </c>
      <c r="Q246" s="5">
        <f>+D246/[1]Formato_Análises!$U$31</f>
        <v>0</v>
      </c>
      <c r="R246" s="5">
        <f>+E246/[1]Formato_Análises!$U$31</f>
        <v>0</v>
      </c>
      <c r="S246" s="5">
        <f>+F246/[1]Formato_Análises!$U$31</f>
        <v>0</v>
      </c>
      <c r="T246" s="5">
        <f>+G246/[1]Formato_Análises!$U$31</f>
        <v>0</v>
      </c>
      <c r="U246" s="5">
        <f>+H246/[1]Formato_Análises!$U$31</f>
        <v>0</v>
      </c>
      <c r="V246" s="5">
        <f>+I246/[1]Formato_Análises!$U$31</f>
        <v>0</v>
      </c>
      <c r="W246" s="5">
        <f>+J246/[1]Formato_Análises!$U$31</f>
        <v>0</v>
      </c>
      <c r="X246" s="5">
        <f>+K246/[1]Formato_Análises!$U$31</f>
        <v>0</v>
      </c>
    </row>
    <row r="247" spans="1:24" x14ac:dyDescent="0.25">
      <c r="A247" s="2" t="s">
        <v>17</v>
      </c>
      <c r="B247" s="4">
        <f>+[1]TabDin!B248</f>
        <v>0</v>
      </c>
      <c r="C247" s="4">
        <f>+[1]TabDin!C248</f>
        <v>0</v>
      </c>
      <c r="D247" s="4">
        <f>+[1]TabDin!D248</f>
        <v>60549.624863911566</v>
      </c>
      <c r="E247" s="4">
        <f>+[1]TabDin!E248</f>
        <v>0</v>
      </c>
      <c r="F247" s="4">
        <f>+[1]TabDin!F248</f>
        <v>0</v>
      </c>
      <c r="G247" s="4">
        <f>+[1]TabDin!G248</f>
        <v>0</v>
      </c>
      <c r="H247" s="4">
        <f>+[1]TabDin!H248</f>
        <v>0</v>
      </c>
      <c r="I247" s="4">
        <f>+[1]TabDin!I248</f>
        <v>150172.87870172865</v>
      </c>
      <c r="J247" s="4">
        <f>+[1]TabDin!J248</f>
        <v>302748.12431955786</v>
      </c>
      <c r="K247" s="4">
        <f>+[1]TabDin!K248</f>
        <v>0</v>
      </c>
      <c r="L247" s="4">
        <f t="shared" si="7"/>
        <v>513470.6278851981</v>
      </c>
      <c r="N247" s="2" t="s">
        <v>17</v>
      </c>
      <c r="O247" s="5">
        <f>+B247/[1]Formato_Análises!$U$31</f>
        <v>0</v>
      </c>
      <c r="P247" s="5">
        <f>+C247/[1]Formato_Análises!$U$31</f>
        <v>0</v>
      </c>
      <c r="Q247" s="5">
        <f>+D247/[1]Formato_Análises!$U$31</f>
        <v>4.703129452583459E-4</v>
      </c>
      <c r="R247" s="5">
        <f>+E247/[1]Formato_Análises!$U$31</f>
        <v>0</v>
      </c>
      <c r="S247" s="5">
        <f>+F247/[1]Formato_Análises!$U$31</f>
        <v>0</v>
      </c>
      <c r="T247" s="5">
        <f>+G247/[1]Formato_Análises!$U$31</f>
        <v>0</v>
      </c>
      <c r="U247" s="5">
        <f>+H247/[1]Formato_Análises!$U$31</f>
        <v>0</v>
      </c>
      <c r="V247" s="5">
        <f>+I247/[1]Formato_Análises!$U$31</f>
        <v>1.1664522949378299E-3</v>
      </c>
      <c r="W247" s="5">
        <f>+J247/[1]Formato_Análises!$U$31</f>
        <v>2.3515647262917299E-3</v>
      </c>
      <c r="X247" s="5">
        <f>+K247/[1]Formato_Análises!$U$31</f>
        <v>0</v>
      </c>
    </row>
    <row r="248" spans="1:24" x14ac:dyDescent="0.25">
      <c r="A248" s="2" t="s">
        <v>18</v>
      </c>
      <c r="B248" s="4">
        <f>+[1]TabDin!B249</f>
        <v>0</v>
      </c>
      <c r="C248" s="4">
        <f>+[1]TabDin!C249</f>
        <v>0</v>
      </c>
      <c r="D248" s="4">
        <f>+[1]TabDin!D249</f>
        <v>0</v>
      </c>
      <c r="E248" s="4">
        <f>+[1]TabDin!E249</f>
        <v>0</v>
      </c>
      <c r="F248" s="4">
        <f>+[1]TabDin!F249</f>
        <v>0</v>
      </c>
      <c r="G248" s="4">
        <f>+[1]TabDin!G249</f>
        <v>0</v>
      </c>
      <c r="H248" s="4">
        <f>+[1]TabDin!H249</f>
        <v>0</v>
      </c>
      <c r="I248" s="4">
        <f>+[1]TabDin!I249</f>
        <v>0</v>
      </c>
      <c r="J248" s="4">
        <f>+[1]TabDin!J249</f>
        <v>0</v>
      </c>
      <c r="K248" s="4">
        <f>+[1]TabDin!K249</f>
        <v>0</v>
      </c>
      <c r="L248" s="4">
        <f t="shared" si="7"/>
        <v>0</v>
      </c>
      <c r="N248" s="2" t="s">
        <v>18</v>
      </c>
      <c r="O248" s="5">
        <f>+B248/[1]Formato_Análises!$U$31</f>
        <v>0</v>
      </c>
      <c r="P248" s="5">
        <f>+C248/[1]Formato_Análises!$U$31</f>
        <v>0</v>
      </c>
      <c r="Q248" s="5">
        <f>+D248/[1]Formato_Análises!$U$31</f>
        <v>0</v>
      </c>
      <c r="R248" s="5">
        <f>+E248/[1]Formato_Análises!$U$31</f>
        <v>0</v>
      </c>
      <c r="S248" s="5">
        <f>+F248/[1]Formato_Análises!$U$31</f>
        <v>0</v>
      </c>
      <c r="T248" s="5">
        <f>+G248/[1]Formato_Análises!$U$31</f>
        <v>0</v>
      </c>
      <c r="U248" s="5">
        <f>+H248/[1]Formato_Análises!$U$31</f>
        <v>0</v>
      </c>
      <c r="V248" s="5">
        <f>+I248/[1]Formato_Análises!$U$31</f>
        <v>0</v>
      </c>
      <c r="W248" s="5">
        <f>+J248/[1]Formato_Análises!$U$31</f>
        <v>0</v>
      </c>
      <c r="X248" s="5">
        <f>+K248/[1]Formato_Análises!$U$31</f>
        <v>0</v>
      </c>
    </row>
    <row r="249" spans="1:24" x14ac:dyDescent="0.25">
      <c r="A249" s="2" t="s">
        <v>19</v>
      </c>
      <c r="B249" s="4">
        <f>+[1]TabDin!B250</f>
        <v>0</v>
      </c>
      <c r="C249" s="4">
        <f>+[1]TabDin!C250</f>
        <v>0</v>
      </c>
      <c r="D249" s="4">
        <f>+[1]TabDin!D250</f>
        <v>0</v>
      </c>
      <c r="E249" s="4">
        <f>+[1]TabDin!E250</f>
        <v>0</v>
      </c>
      <c r="F249" s="4">
        <f>+[1]TabDin!F250</f>
        <v>0</v>
      </c>
      <c r="G249" s="4">
        <f>+[1]TabDin!G250</f>
        <v>0</v>
      </c>
      <c r="H249" s="4">
        <f>+[1]TabDin!H250</f>
        <v>0</v>
      </c>
      <c r="I249" s="4">
        <f>+[1]TabDin!I250</f>
        <v>0</v>
      </c>
      <c r="J249" s="4">
        <f>+[1]TabDin!J250</f>
        <v>0</v>
      </c>
      <c r="K249" s="4">
        <f>+[1]TabDin!K250</f>
        <v>0</v>
      </c>
      <c r="L249" s="4">
        <f t="shared" si="7"/>
        <v>0</v>
      </c>
      <c r="N249" s="2" t="s">
        <v>19</v>
      </c>
      <c r="O249" s="5">
        <f>+B249/[1]Formato_Análises!$U$31</f>
        <v>0</v>
      </c>
      <c r="P249" s="5">
        <f>+C249/[1]Formato_Análises!$U$31</f>
        <v>0</v>
      </c>
      <c r="Q249" s="5">
        <f>+D249/[1]Formato_Análises!$U$31</f>
        <v>0</v>
      </c>
      <c r="R249" s="5">
        <f>+E249/[1]Formato_Análises!$U$31</f>
        <v>0</v>
      </c>
      <c r="S249" s="5">
        <f>+F249/[1]Formato_Análises!$U$31</f>
        <v>0</v>
      </c>
      <c r="T249" s="5">
        <f>+G249/[1]Formato_Análises!$U$31</f>
        <v>0</v>
      </c>
      <c r="U249" s="5">
        <f>+H249/[1]Formato_Análises!$U$31</f>
        <v>0</v>
      </c>
      <c r="V249" s="5">
        <f>+I249/[1]Formato_Análises!$U$31</f>
        <v>0</v>
      </c>
      <c r="W249" s="5">
        <f>+J249/[1]Formato_Análises!$U$31</f>
        <v>0</v>
      </c>
      <c r="X249" s="5">
        <f>+K249/[1]Formato_Análises!$U$31</f>
        <v>0</v>
      </c>
    </row>
    <row r="250" spans="1:24" x14ac:dyDescent="0.25">
      <c r="A250" s="2" t="s">
        <v>20</v>
      </c>
      <c r="B250" s="4">
        <f>+[1]TabDin!B251</f>
        <v>0</v>
      </c>
      <c r="C250" s="4">
        <f>+[1]TabDin!C251</f>
        <v>0</v>
      </c>
      <c r="D250" s="4">
        <f>+[1]TabDin!D251</f>
        <v>0</v>
      </c>
      <c r="E250" s="4">
        <f>+[1]TabDin!E251</f>
        <v>0</v>
      </c>
      <c r="F250" s="4">
        <f>+[1]TabDin!F251</f>
        <v>0</v>
      </c>
      <c r="G250" s="4">
        <f>+[1]TabDin!G251</f>
        <v>0</v>
      </c>
      <c r="H250" s="4">
        <f>+[1]TabDin!H251</f>
        <v>0</v>
      </c>
      <c r="I250" s="4">
        <f>+[1]TabDin!I251</f>
        <v>0</v>
      </c>
      <c r="J250" s="4">
        <f>+[1]TabDin!J251</f>
        <v>0</v>
      </c>
      <c r="K250" s="4">
        <f>+[1]TabDin!K251</f>
        <v>0</v>
      </c>
      <c r="L250" s="4">
        <f t="shared" si="7"/>
        <v>0</v>
      </c>
      <c r="N250" s="2" t="s">
        <v>20</v>
      </c>
      <c r="O250" s="5">
        <f>+B250/[1]Formato_Análises!$U$31</f>
        <v>0</v>
      </c>
      <c r="P250" s="5">
        <f>+C250/[1]Formato_Análises!$U$31</f>
        <v>0</v>
      </c>
      <c r="Q250" s="5">
        <f>+D250/[1]Formato_Análises!$U$31</f>
        <v>0</v>
      </c>
      <c r="R250" s="5">
        <f>+E250/[1]Formato_Análises!$U$31</f>
        <v>0</v>
      </c>
      <c r="S250" s="5">
        <f>+F250/[1]Formato_Análises!$U$31</f>
        <v>0</v>
      </c>
      <c r="T250" s="5">
        <f>+G250/[1]Formato_Análises!$U$31</f>
        <v>0</v>
      </c>
      <c r="U250" s="5">
        <f>+H250/[1]Formato_Análises!$U$31</f>
        <v>0</v>
      </c>
      <c r="V250" s="5">
        <f>+I250/[1]Formato_Análises!$U$31</f>
        <v>0</v>
      </c>
      <c r="W250" s="5">
        <f>+J250/[1]Formato_Análises!$U$31</f>
        <v>0</v>
      </c>
      <c r="X250" s="5">
        <f>+K250/[1]Formato_Análises!$U$31</f>
        <v>0</v>
      </c>
    </row>
    <row r="251" spans="1:24" x14ac:dyDescent="0.25">
      <c r="A251" s="2" t="s">
        <v>21</v>
      </c>
      <c r="B251" s="4">
        <f>+[1]TabDin!B252</f>
        <v>0</v>
      </c>
      <c r="C251" s="4">
        <f>+[1]TabDin!C252</f>
        <v>24219.849945564627</v>
      </c>
      <c r="D251" s="4">
        <f>+[1]TabDin!D252</f>
        <v>0</v>
      </c>
      <c r="E251" s="4">
        <f>+[1]TabDin!E252</f>
        <v>0</v>
      </c>
      <c r="F251" s="4">
        <f>+[1]TabDin!F252</f>
        <v>0</v>
      </c>
      <c r="G251" s="4">
        <f>+[1]TabDin!G252</f>
        <v>0</v>
      </c>
      <c r="H251" s="4">
        <f>+[1]TabDin!H252</f>
        <v>0</v>
      </c>
      <c r="I251" s="4">
        <f>+[1]TabDin!I252</f>
        <v>0</v>
      </c>
      <c r="J251" s="4">
        <f>+[1]TabDin!J252</f>
        <v>0</v>
      </c>
      <c r="K251" s="4">
        <f>+[1]TabDin!K252</f>
        <v>0</v>
      </c>
      <c r="L251" s="4">
        <f t="shared" si="7"/>
        <v>24219.849945564627</v>
      </c>
      <c r="N251" s="2" t="s">
        <v>21</v>
      </c>
      <c r="O251" s="5">
        <f>+B251/[1]Formato_Análises!$U$31</f>
        <v>0</v>
      </c>
      <c r="P251" s="5">
        <f>+C251/[1]Formato_Análises!$U$31</f>
        <v>1.8812517810333837E-4</v>
      </c>
      <c r="Q251" s="5">
        <f>+D251/[1]Formato_Análises!$U$31</f>
        <v>0</v>
      </c>
      <c r="R251" s="5">
        <f>+E251/[1]Formato_Análises!$U$31</f>
        <v>0</v>
      </c>
      <c r="S251" s="5">
        <f>+F251/[1]Formato_Análises!$U$31</f>
        <v>0</v>
      </c>
      <c r="T251" s="5">
        <f>+G251/[1]Formato_Análises!$U$31</f>
        <v>0</v>
      </c>
      <c r="U251" s="5">
        <f>+H251/[1]Formato_Análises!$U$31</f>
        <v>0</v>
      </c>
      <c r="V251" s="5">
        <f>+I251/[1]Formato_Análises!$U$31</f>
        <v>0</v>
      </c>
      <c r="W251" s="5">
        <f>+J251/[1]Formato_Análises!$U$31</f>
        <v>0</v>
      </c>
      <c r="X251" s="5">
        <f>+K251/[1]Formato_Análises!$U$31</f>
        <v>0</v>
      </c>
    </row>
    <row r="252" spans="1:24" x14ac:dyDescent="0.25">
      <c r="A252" s="2" t="s">
        <v>22</v>
      </c>
      <c r="B252" s="4">
        <f>+[1]TabDin!B253</f>
        <v>242198.49945564626</v>
      </c>
      <c r="C252" s="4">
        <f>+[1]TabDin!C253</f>
        <v>762140.91344479867</v>
      </c>
      <c r="D252" s="4">
        <f>+[1]TabDin!D253</f>
        <v>357242.78669707826</v>
      </c>
      <c r="E252" s="4">
        <f>+[1]TabDin!E253</f>
        <v>0</v>
      </c>
      <c r="F252" s="4">
        <f>+[1]TabDin!F253</f>
        <v>0</v>
      </c>
      <c r="G252" s="4">
        <f>+[1]TabDin!G253</f>
        <v>615862.33230589237</v>
      </c>
      <c r="H252" s="4">
        <f>+[1]TabDin!H253</f>
        <v>0</v>
      </c>
      <c r="I252" s="4">
        <f>+[1]TabDin!I253</f>
        <v>938519.18539062934</v>
      </c>
      <c r="J252" s="4">
        <f>+[1]TabDin!J253</f>
        <v>445809.69177951955</v>
      </c>
      <c r="K252" s="4">
        <f>+[1]TabDin!K253</f>
        <v>0</v>
      </c>
      <c r="L252" s="4">
        <f t="shared" si="7"/>
        <v>3361773.4090735642</v>
      </c>
      <c r="N252" s="2" t="s">
        <v>22</v>
      </c>
      <c r="O252" s="5">
        <f>+B252/[1]Formato_Análises!$U$31</f>
        <v>1.8812517810333836E-3</v>
      </c>
      <c r="P252" s="5">
        <f>+C252/[1]Formato_Análises!$U$31</f>
        <v>5.9198506763622821E-3</v>
      </c>
      <c r="Q252" s="5">
        <f>+D252/[1]Formato_Análises!$U$31</f>
        <v>2.7748463770242413E-3</v>
      </c>
      <c r="R252" s="5">
        <f>+E252/[1]Formato_Análises!$U$31</f>
        <v>0</v>
      </c>
      <c r="S252" s="5">
        <f>+F252/[1]Formato_Análises!$U$31</f>
        <v>0</v>
      </c>
      <c r="T252" s="5">
        <f>+G252/[1]Formato_Análises!$U$31</f>
        <v>4.7836469347490992E-3</v>
      </c>
      <c r="U252" s="5">
        <f>+H252/[1]Formato_Análises!$U$31</f>
        <v>0</v>
      </c>
      <c r="V252" s="5">
        <f>+I252/[1]Formato_Análises!$U$31</f>
        <v>7.2898506515043622E-3</v>
      </c>
      <c r="W252" s="5">
        <f>+J252/[1]Formato_Análises!$U$31</f>
        <v>3.4627806470607478E-3</v>
      </c>
      <c r="X252" s="5">
        <f>+K252/[1]Formato_Análises!$U$31</f>
        <v>0</v>
      </c>
    </row>
    <row r="253" spans="1:24" x14ac:dyDescent="0.25">
      <c r="A253" s="2" t="s">
        <v>23</v>
      </c>
      <c r="B253" s="4">
        <f>+[1]TabDin!B254</f>
        <v>0</v>
      </c>
      <c r="C253" s="4">
        <f>+[1]TabDin!C254</f>
        <v>356831.04924800363</v>
      </c>
      <c r="D253" s="4">
        <f>+[1]TabDin!D254</f>
        <v>0</v>
      </c>
      <c r="E253" s="4">
        <f>+[1]TabDin!E254</f>
        <v>0</v>
      </c>
      <c r="F253" s="4">
        <f>+[1]TabDin!F254</f>
        <v>0</v>
      </c>
      <c r="G253" s="4">
        <f>+[1]TabDin!G254</f>
        <v>0</v>
      </c>
      <c r="H253" s="4">
        <f>+[1]TabDin!H254</f>
        <v>0</v>
      </c>
      <c r="I253" s="4">
        <f>+[1]TabDin!I254</f>
        <v>0</v>
      </c>
      <c r="J253" s="4">
        <f>+[1]TabDin!J254</f>
        <v>0</v>
      </c>
      <c r="K253" s="4">
        <f>+[1]TabDin!K254</f>
        <v>0</v>
      </c>
      <c r="L253" s="4">
        <f t="shared" si="7"/>
        <v>356831.04924800363</v>
      </c>
      <c r="N253" s="2" t="s">
        <v>23</v>
      </c>
      <c r="O253" s="5">
        <f>+B253/[1]Formato_Análises!$U$31</f>
        <v>0</v>
      </c>
      <c r="P253" s="5">
        <f>+C253/[1]Formato_Análises!$U$31</f>
        <v>2.7716482489964843E-3</v>
      </c>
      <c r="Q253" s="5">
        <f>+D253/[1]Formato_Análises!$U$31</f>
        <v>0</v>
      </c>
      <c r="R253" s="5">
        <f>+E253/[1]Formato_Análises!$U$31</f>
        <v>0</v>
      </c>
      <c r="S253" s="5">
        <f>+F253/[1]Formato_Análises!$U$31</f>
        <v>0</v>
      </c>
      <c r="T253" s="5">
        <f>+G253/[1]Formato_Análises!$U$31</f>
        <v>0</v>
      </c>
      <c r="U253" s="5">
        <f>+H253/[1]Formato_Análises!$U$31</f>
        <v>0</v>
      </c>
      <c r="V253" s="5">
        <f>+I253/[1]Formato_Análises!$U$31</f>
        <v>0</v>
      </c>
      <c r="W253" s="5">
        <f>+J253/[1]Formato_Análises!$U$31</f>
        <v>0</v>
      </c>
      <c r="X253" s="5">
        <f>+K253/[1]Formato_Análises!$U$31</f>
        <v>0</v>
      </c>
    </row>
    <row r="254" spans="1:24" x14ac:dyDescent="0.25">
      <c r="A254" s="2" t="s">
        <v>24</v>
      </c>
      <c r="B254" s="4">
        <f>+[1]TabDin!B255</f>
        <v>0</v>
      </c>
      <c r="C254" s="4">
        <f>+[1]TabDin!C255</f>
        <v>487350.60961215413</v>
      </c>
      <c r="D254" s="4">
        <f>+[1]TabDin!D255</f>
        <v>37453.890813870428</v>
      </c>
      <c r="E254" s="4">
        <f>+[1]TabDin!E255</f>
        <v>0</v>
      </c>
      <c r="F254" s="4">
        <f>+[1]TabDin!F255</f>
        <v>89964.329874675488</v>
      </c>
      <c r="G254" s="4">
        <f>+[1]TabDin!G255</f>
        <v>0</v>
      </c>
      <c r="H254" s="4">
        <f>+[1]TabDin!H255</f>
        <v>0</v>
      </c>
      <c r="I254" s="4">
        <f>+[1]TabDin!I255</f>
        <v>0</v>
      </c>
      <c r="J254" s="4">
        <f>+[1]TabDin!J255</f>
        <v>0</v>
      </c>
      <c r="K254" s="4">
        <f>+[1]TabDin!K255</f>
        <v>0</v>
      </c>
      <c r="L254" s="4">
        <f t="shared" si="7"/>
        <v>614768.83030070004</v>
      </c>
      <c r="N254" s="2" t="s">
        <v>24</v>
      </c>
      <c r="O254" s="5">
        <f>+B254/[1]Formato_Análises!$U$31</f>
        <v>0</v>
      </c>
      <c r="P254" s="5">
        <f>+C254/[1]Formato_Análises!$U$31</f>
        <v>3.7854454275364695E-3</v>
      </c>
      <c r="Q254" s="5">
        <f>+D254/[1]Formato_Análises!$U$31</f>
        <v>2.909192210463178E-4</v>
      </c>
      <c r="R254" s="5">
        <f>+E254/[1]Formato_Análises!$U$31</f>
        <v>0</v>
      </c>
      <c r="S254" s="5">
        <f>+F254/[1]Formato_Análises!$U$31</f>
        <v>6.9878862250012414E-4</v>
      </c>
      <c r="T254" s="5">
        <f>+G254/[1]Formato_Análises!$U$31</f>
        <v>0</v>
      </c>
      <c r="U254" s="5">
        <f>+H254/[1]Formato_Análises!$U$31</f>
        <v>0</v>
      </c>
      <c r="V254" s="5">
        <f>+I254/[1]Formato_Análises!$U$31</f>
        <v>0</v>
      </c>
      <c r="W254" s="5">
        <f>+J254/[1]Formato_Análises!$U$31</f>
        <v>0</v>
      </c>
      <c r="X254" s="5">
        <f>+K254/[1]Formato_Análises!$U$31</f>
        <v>0</v>
      </c>
    </row>
    <row r="255" spans="1:24" x14ac:dyDescent="0.25">
      <c r="A255" s="2" t="s">
        <v>25</v>
      </c>
      <c r="B255" s="4">
        <f>+[1]TabDin!B256</f>
        <v>0</v>
      </c>
      <c r="C255" s="4">
        <f>+[1]TabDin!C256</f>
        <v>0</v>
      </c>
      <c r="D255" s="4">
        <f>+[1]TabDin!D256</f>
        <v>623809.11938145652</v>
      </c>
      <c r="E255" s="4">
        <f>+[1]TabDin!E256</f>
        <v>0</v>
      </c>
      <c r="F255" s="4">
        <f>+[1]TabDin!F256</f>
        <v>0</v>
      </c>
      <c r="G255" s="4">
        <f>+[1]TabDin!G256</f>
        <v>99122.157887217778</v>
      </c>
      <c r="H255" s="4">
        <f>+[1]TabDin!H256</f>
        <v>0</v>
      </c>
      <c r="I255" s="4">
        <f>+[1]TabDin!I256</f>
        <v>2188929.4884552672</v>
      </c>
      <c r="J255" s="4">
        <f>+[1]TabDin!J256</f>
        <v>1346873.2425270823</v>
      </c>
      <c r="K255" s="4">
        <f>+[1]TabDin!K256</f>
        <v>0</v>
      </c>
      <c r="L255" s="4">
        <f t="shared" si="7"/>
        <v>4258734.0082510235</v>
      </c>
      <c r="N255" s="2" t="s">
        <v>25</v>
      </c>
      <c r="O255" s="5">
        <f>+B255/[1]Formato_Análises!$U$31</f>
        <v>0</v>
      </c>
      <c r="P255" s="5">
        <f>+C255/[1]Formato_Análises!$U$31</f>
        <v>0</v>
      </c>
      <c r="Q255" s="5">
        <f>+D255/[1]Formato_Análises!$U$31</f>
        <v>4.8453727809991748E-3</v>
      </c>
      <c r="R255" s="5">
        <f>+E255/[1]Formato_Análises!$U$31</f>
        <v>0</v>
      </c>
      <c r="S255" s="5">
        <f>+F255/[1]Formato_Análises!$U$31</f>
        <v>0</v>
      </c>
      <c r="T255" s="5">
        <f>+G255/[1]Formato_Análises!$U$31</f>
        <v>7.6992110390572248E-4</v>
      </c>
      <c r="U255" s="5">
        <f>+H255/[1]Formato_Análises!$U$31</f>
        <v>0</v>
      </c>
      <c r="V255" s="5">
        <f>+I255/[1]Formato_Análises!$U$31</f>
        <v>1.7002283284034466E-2</v>
      </c>
      <c r="W255" s="5">
        <f>+J255/[1]Formato_Análises!$U$31</f>
        <v>1.0461698532505968E-2</v>
      </c>
      <c r="X255" s="5">
        <f>+K255/[1]Formato_Análises!$U$31</f>
        <v>0</v>
      </c>
    </row>
    <row r="256" spans="1:24" x14ac:dyDescent="0.25">
      <c r="A256" s="2" t="s">
        <v>26</v>
      </c>
      <c r="B256" s="4">
        <f>+[1]TabDin!B257</f>
        <v>0</v>
      </c>
      <c r="C256" s="4">
        <f>+[1]TabDin!C257</f>
        <v>0</v>
      </c>
      <c r="D256" s="4">
        <f>+[1]TabDin!D257</f>
        <v>0</v>
      </c>
      <c r="E256" s="4">
        <f>+[1]TabDin!E257</f>
        <v>0</v>
      </c>
      <c r="F256" s="4">
        <f>+[1]TabDin!F257</f>
        <v>0</v>
      </c>
      <c r="G256" s="4">
        <f>+[1]TabDin!G257</f>
        <v>0</v>
      </c>
      <c r="H256" s="4">
        <f>+[1]TabDin!H257</f>
        <v>0</v>
      </c>
      <c r="I256" s="4">
        <f>+[1]TabDin!I257</f>
        <v>0</v>
      </c>
      <c r="J256" s="4">
        <f>+[1]TabDin!J257</f>
        <v>0</v>
      </c>
      <c r="K256" s="4">
        <f>+[1]TabDin!K257</f>
        <v>0</v>
      </c>
      <c r="L256" s="4">
        <f t="shared" si="7"/>
        <v>0</v>
      </c>
      <c r="N256" s="2" t="s">
        <v>26</v>
      </c>
      <c r="O256" s="5">
        <f>+B256/[1]Formato_Análises!$U$31</f>
        <v>0</v>
      </c>
      <c r="P256" s="5">
        <f>+C256/[1]Formato_Análises!$U$31</f>
        <v>0</v>
      </c>
      <c r="Q256" s="5">
        <f>+D256/[1]Formato_Análises!$U$31</f>
        <v>0</v>
      </c>
      <c r="R256" s="5">
        <f>+E256/[1]Formato_Análises!$U$31</f>
        <v>0</v>
      </c>
      <c r="S256" s="5">
        <f>+F256/[1]Formato_Análises!$U$31</f>
        <v>0</v>
      </c>
      <c r="T256" s="5">
        <f>+G256/[1]Formato_Análises!$U$31</f>
        <v>0</v>
      </c>
      <c r="U256" s="5">
        <f>+H256/[1]Formato_Análises!$U$31</f>
        <v>0</v>
      </c>
      <c r="V256" s="5">
        <f>+I256/[1]Formato_Análises!$U$31</f>
        <v>0</v>
      </c>
      <c r="W256" s="5">
        <f>+J256/[1]Formato_Análises!$U$31</f>
        <v>0</v>
      </c>
      <c r="X256" s="5">
        <f>+K256/[1]Formato_Análises!$U$31</f>
        <v>0</v>
      </c>
    </row>
    <row r="257" spans="1:24" x14ac:dyDescent="0.25">
      <c r="A257" s="2" t="s">
        <v>27</v>
      </c>
      <c r="B257" s="4">
        <f>+[1]TabDin!B258</f>
        <v>0</v>
      </c>
      <c r="C257" s="4">
        <f>+[1]TabDin!C258</f>
        <v>0</v>
      </c>
      <c r="D257" s="4">
        <f>+[1]TabDin!D258</f>
        <v>60549.624863911566</v>
      </c>
      <c r="E257" s="4">
        <f>+[1]TabDin!E258</f>
        <v>0</v>
      </c>
      <c r="F257" s="4">
        <f>+[1]TabDin!F258</f>
        <v>0</v>
      </c>
      <c r="G257" s="4">
        <f>+[1]TabDin!G258</f>
        <v>0</v>
      </c>
      <c r="H257" s="4">
        <f>+[1]TabDin!H258</f>
        <v>0</v>
      </c>
      <c r="I257" s="4">
        <f>+[1]TabDin!I258</f>
        <v>0</v>
      </c>
      <c r="J257" s="4">
        <f>+[1]TabDin!J258</f>
        <v>0</v>
      </c>
      <c r="K257" s="4">
        <f>+[1]TabDin!K258</f>
        <v>0</v>
      </c>
      <c r="L257" s="4">
        <f t="shared" si="7"/>
        <v>60549.624863911566</v>
      </c>
      <c r="N257" s="2" t="s">
        <v>27</v>
      </c>
      <c r="O257" s="5">
        <f>+B257/[1]Formato_Análises!$U$31</f>
        <v>0</v>
      </c>
      <c r="P257" s="5">
        <f>+C257/[1]Formato_Análises!$U$31</f>
        <v>0</v>
      </c>
      <c r="Q257" s="5">
        <f>+D257/[1]Formato_Análises!$U$31</f>
        <v>4.703129452583459E-4</v>
      </c>
      <c r="R257" s="5">
        <f>+E257/[1]Formato_Análises!$U$31</f>
        <v>0</v>
      </c>
      <c r="S257" s="5">
        <f>+F257/[1]Formato_Análises!$U$31</f>
        <v>0</v>
      </c>
      <c r="T257" s="5">
        <f>+G257/[1]Formato_Análises!$U$31</f>
        <v>0</v>
      </c>
      <c r="U257" s="5">
        <f>+H257/[1]Formato_Análises!$U$31</f>
        <v>0</v>
      </c>
      <c r="V257" s="5">
        <f>+I257/[1]Formato_Análises!$U$31</f>
        <v>0</v>
      </c>
      <c r="W257" s="5">
        <f>+J257/[1]Formato_Análises!$U$31</f>
        <v>0</v>
      </c>
      <c r="X257" s="5">
        <f>+K257/[1]Formato_Análises!$U$31</f>
        <v>0</v>
      </c>
    </row>
    <row r="258" spans="1:24" x14ac:dyDescent="0.25">
      <c r="A258" s="2" t="s">
        <v>28</v>
      </c>
      <c r="B258" s="4">
        <f>+[1]TabDin!B259</f>
        <v>0</v>
      </c>
      <c r="C258" s="4">
        <f>+[1]TabDin!C259</f>
        <v>1220006.6410309717</v>
      </c>
      <c r="D258" s="4">
        <f>+[1]TabDin!D259</f>
        <v>18910.85883749686</v>
      </c>
      <c r="E258" s="4">
        <f>+[1]TabDin!E259</f>
        <v>0</v>
      </c>
      <c r="F258" s="4">
        <f>+[1]TabDin!F259</f>
        <v>0</v>
      </c>
      <c r="G258" s="4">
        <f>+[1]TabDin!G259</f>
        <v>79441.10782145198</v>
      </c>
      <c r="H258" s="4">
        <f>+[1]TabDin!H259</f>
        <v>0</v>
      </c>
      <c r="I258" s="4">
        <f>+[1]TabDin!I259</f>
        <v>6054962.4863911569</v>
      </c>
      <c r="J258" s="4">
        <f>+[1]TabDin!J259</f>
        <v>185643.45444325666</v>
      </c>
      <c r="K258" s="4">
        <f>+[1]TabDin!K259</f>
        <v>0</v>
      </c>
      <c r="L258" s="4">
        <f t="shared" si="7"/>
        <v>7558964.5485243341</v>
      </c>
      <c r="N258" s="2" t="s">
        <v>28</v>
      </c>
      <c r="O258" s="5">
        <f>+B258/[1]Formato_Análises!$U$31</f>
        <v>0</v>
      </c>
      <c r="P258" s="5">
        <f>+C258/[1]Formato_Análises!$U$31</f>
        <v>9.4762753339534198E-3</v>
      </c>
      <c r="Q258" s="5">
        <f>+D258/[1]Formato_Análises!$U$31</f>
        <v>1.4688813906308659E-4</v>
      </c>
      <c r="R258" s="5">
        <f>+E258/[1]Formato_Análises!$U$31</f>
        <v>0</v>
      </c>
      <c r="S258" s="5">
        <f>+F258/[1]Formato_Análises!$U$31</f>
        <v>0</v>
      </c>
      <c r="T258" s="5">
        <f>+G258/[1]Formato_Análises!$U$31</f>
        <v>6.1705058417894985E-4</v>
      </c>
      <c r="U258" s="5">
        <f>+H258/[1]Formato_Análises!$U$31</f>
        <v>0</v>
      </c>
      <c r="V258" s="5">
        <f>+I258/[1]Formato_Análises!$U$31</f>
        <v>4.7031294525834592E-2</v>
      </c>
      <c r="W258" s="5">
        <f>+J258/[1]Formato_Análises!$U$31</f>
        <v>1.4419663213996214E-3</v>
      </c>
      <c r="X258" s="5">
        <f>+K258/[1]Formato_Análises!$U$31</f>
        <v>0</v>
      </c>
    </row>
    <row r="259" spans="1:24" x14ac:dyDescent="0.25">
      <c r="A259" s="2" t="s">
        <v>29</v>
      </c>
      <c r="B259" s="4">
        <f>+[1]TabDin!B260</f>
        <v>0</v>
      </c>
      <c r="C259" s="4">
        <f>+[1]TabDin!C260</f>
        <v>1314074.0556849251</v>
      </c>
      <c r="D259" s="4">
        <f>+[1]TabDin!D260</f>
        <v>242198.49945564626</v>
      </c>
      <c r="E259" s="4">
        <f>+[1]TabDin!E260</f>
        <v>0</v>
      </c>
      <c r="F259" s="4">
        <f>+[1]TabDin!F260</f>
        <v>0</v>
      </c>
      <c r="G259" s="4">
        <f>+[1]TabDin!G260</f>
        <v>211509.52758962137</v>
      </c>
      <c r="H259" s="4">
        <f>+[1]TabDin!H260</f>
        <v>0</v>
      </c>
      <c r="I259" s="4">
        <f>+[1]TabDin!I260</f>
        <v>121099.24972782313</v>
      </c>
      <c r="J259" s="4">
        <f>+[1]TabDin!J260</f>
        <v>464943.615435015</v>
      </c>
      <c r="K259" s="4">
        <f>+[1]TabDin!K260</f>
        <v>0</v>
      </c>
      <c r="L259" s="4">
        <f t="shared" si="7"/>
        <v>2353824.9478930309</v>
      </c>
      <c r="N259" s="2" t="s">
        <v>29</v>
      </c>
      <c r="O259" s="5">
        <f>+B259/[1]Formato_Análises!$U$31</f>
        <v>0</v>
      </c>
      <c r="P259" s="5">
        <f>+C259/[1]Formato_Análises!$U$31</f>
        <v>1.0206934242876029E-2</v>
      </c>
      <c r="Q259" s="5">
        <f>+D259/[1]Formato_Análises!$U$31</f>
        <v>1.8812517810333836E-3</v>
      </c>
      <c r="R259" s="5">
        <f>+E259/[1]Formato_Análises!$U$31</f>
        <v>0</v>
      </c>
      <c r="S259" s="5">
        <f>+F259/[1]Formato_Análises!$U$31</f>
        <v>0</v>
      </c>
      <c r="T259" s="5">
        <f>+G259/[1]Formato_Análises!$U$31</f>
        <v>1.6428783678586441E-3</v>
      </c>
      <c r="U259" s="5">
        <f>+H259/[1]Formato_Análises!$U$31</f>
        <v>0</v>
      </c>
      <c r="V259" s="5">
        <f>+I259/[1]Formato_Análises!$U$31</f>
        <v>9.406258905166918E-4</v>
      </c>
      <c r="W259" s="5">
        <f>+J259/[1]Formato_Análises!$U$31</f>
        <v>3.611401419014166E-3</v>
      </c>
      <c r="X259" s="5">
        <f>+K259/[1]Formato_Análises!$U$31</f>
        <v>0</v>
      </c>
    </row>
    <row r="260" spans="1:24" x14ac:dyDescent="0.25">
      <c r="A260" s="2" t="s">
        <v>30</v>
      </c>
      <c r="B260" s="4">
        <f>+[1]TabDin!B261</f>
        <v>0</v>
      </c>
      <c r="C260" s="4">
        <f>+[1]TabDin!C261</f>
        <v>0</v>
      </c>
      <c r="D260" s="4">
        <f>+[1]TabDin!D261</f>
        <v>653935.94853024487</v>
      </c>
      <c r="E260" s="4">
        <f>+[1]TabDin!E261</f>
        <v>0</v>
      </c>
      <c r="F260" s="4">
        <f>+[1]TabDin!F261</f>
        <v>0</v>
      </c>
      <c r="G260" s="4">
        <f>+[1]TabDin!G261</f>
        <v>0</v>
      </c>
      <c r="H260" s="4">
        <f>+[1]TabDin!H261</f>
        <v>0</v>
      </c>
      <c r="I260" s="4">
        <f>+[1]TabDin!I261</f>
        <v>0</v>
      </c>
      <c r="J260" s="4">
        <f>+[1]TabDin!J261</f>
        <v>0</v>
      </c>
      <c r="K260" s="4">
        <f>+[1]TabDin!K261</f>
        <v>0</v>
      </c>
      <c r="L260" s="4">
        <f t="shared" si="7"/>
        <v>653935.94853024487</v>
      </c>
      <c r="N260" s="2" t="s">
        <v>30</v>
      </c>
      <c r="O260" s="5">
        <f>+B260/[1]Formato_Análises!$U$31</f>
        <v>0</v>
      </c>
      <c r="P260" s="5">
        <f>+C260/[1]Formato_Análises!$U$31</f>
        <v>0</v>
      </c>
      <c r="Q260" s="5">
        <f>+D260/[1]Formato_Análises!$U$31</f>
        <v>5.0793798087901357E-3</v>
      </c>
      <c r="R260" s="5">
        <f>+E260/[1]Formato_Análises!$U$31</f>
        <v>0</v>
      </c>
      <c r="S260" s="5">
        <f>+F260/[1]Formato_Análises!$U$31</f>
        <v>0</v>
      </c>
      <c r="T260" s="5">
        <f>+G260/[1]Formato_Análises!$U$31</f>
        <v>0</v>
      </c>
      <c r="U260" s="5">
        <f>+H260/[1]Formato_Análises!$U$31</f>
        <v>0</v>
      </c>
      <c r="V260" s="5">
        <f>+I260/[1]Formato_Análises!$U$31</f>
        <v>0</v>
      </c>
      <c r="W260" s="5">
        <f>+J260/[1]Formato_Análises!$U$31</f>
        <v>0</v>
      </c>
      <c r="X260" s="5">
        <f>+K260/[1]Formato_Análises!$U$31</f>
        <v>0</v>
      </c>
    </row>
    <row r="261" spans="1:24" x14ac:dyDescent="0.25">
      <c r="A261" s="2" t="s">
        <v>31</v>
      </c>
      <c r="B261" s="4">
        <f>+[1]TabDin!B262</f>
        <v>0</v>
      </c>
      <c r="C261" s="4">
        <f>+[1]TabDin!C262</f>
        <v>29585240.631427974</v>
      </c>
      <c r="D261" s="4">
        <f>+[1]TabDin!D262</f>
        <v>5409550.1448827786</v>
      </c>
      <c r="E261" s="4">
        <f>+[1]TabDin!E262</f>
        <v>0</v>
      </c>
      <c r="F261" s="4">
        <f>+[1]TabDin!F262</f>
        <v>660475.30801554734</v>
      </c>
      <c r="G261" s="4">
        <f>+[1]TabDin!G262</f>
        <v>5399986.9613516238</v>
      </c>
      <c r="H261" s="4">
        <f>+[1]TabDin!H262</f>
        <v>0</v>
      </c>
      <c r="I261" s="4">
        <f>+[1]TabDin!I262</f>
        <v>6333132.3069859557</v>
      </c>
      <c r="J261" s="4">
        <f>+[1]TabDin!J262</f>
        <v>19200816.216861665</v>
      </c>
      <c r="K261" s="4">
        <f>+[1]TabDin!K262</f>
        <v>0</v>
      </c>
      <c r="L261" s="4">
        <f t="shared" si="7"/>
        <v>66589201.56952554</v>
      </c>
      <c r="N261" s="2" t="s">
        <v>31</v>
      </c>
      <c r="O261" s="5">
        <f>+B261/[1]Formato_Análises!$U$31</f>
        <v>0</v>
      </c>
      <c r="P261" s="5">
        <f>+C261/[1]Formato_Análises!$U$31</f>
        <v>0.2298002950277056</v>
      </c>
      <c r="Q261" s="5">
        <f>+D261/[1]Formato_Análises!$U$31</f>
        <v>4.2018120952536236E-2</v>
      </c>
      <c r="R261" s="5">
        <f>+E261/[1]Formato_Análises!$U$31</f>
        <v>0</v>
      </c>
      <c r="S261" s="5">
        <f>+F261/[1]Formato_Análises!$U$31</f>
        <v>5.1301736068780374E-3</v>
      </c>
      <c r="T261" s="5">
        <f>+G261/[1]Formato_Análises!$U$31</f>
        <v>4.1943839914087323E-2</v>
      </c>
      <c r="U261" s="5">
        <f>+H261/[1]Formato_Análises!$U$31</f>
        <v>0</v>
      </c>
      <c r="V261" s="5">
        <f>+I261/[1]Formato_Análises!$U$31</f>
        <v>4.9191949821387054E-2</v>
      </c>
      <c r="W261" s="5">
        <f>+J261/[1]Formato_Análises!$U$31</f>
        <v>0.14914035300157016</v>
      </c>
      <c r="X261" s="5">
        <f>+K261/[1]Formato_Análises!$U$31</f>
        <v>0</v>
      </c>
    </row>
    <row r="262" spans="1:24" x14ac:dyDescent="0.25">
      <c r="A262" s="2" t="s">
        <v>32</v>
      </c>
      <c r="B262" s="4">
        <f>+[1]TabDin!B263</f>
        <v>0</v>
      </c>
      <c r="C262" s="4">
        <f>+[1]TabDin!C263</f>
        <v>9751668.2888561692</v>
      </c>
      <c r="D262" s="4">
        <f>+[1]TabDin!D263</f>
        <v>2871497.7924033343</v>
      </c>
      <c r="E262" s="4">
        <f>+[1]TabDin!E263</f>
        <v>0</v>
      </c>
      <c r="F262" s="4">
        <f>+[1]TabDin!F263</f>
        <v>0</v>
      </c>
      <c r="G262" s="4">
        <f>+[1]TabDin!G263</f>
        <v>204681.95188996667</v>
      </c>
      <c r="H262" s="4">
        <f>+[1]TabDin!H263</f>
        <v>0</v>
      </c>
      <c r="I262" s="4">
        <f>+[1]TabDin!I263</f>
        <v>6806253.0887092175</v>
      </c>
      <c r="J262" s="4">
        <f>+[1]TabDin!J263</f>
        <v>12502786.827120934</v>
      </c>
      <c r="K262" s="4">
        <f>+[1]TabDin!K263</f>
        <v>0</v>
      </c>
      <c r="L262" s="4">
        <f t="shared" si="7"/>
        <v>32136887.948979624</v>
      </c>
      <c r="N262" s="2" t="s">
        <v>32</v>
      </c>
      <c r="O262" s="5">
        <f>+B262/[1]Formato_Análises!$U$31</f>
        <v>0</v>
      </c>
      <c r="P262" s="5">
        <f>+C262/[1]Formato_Análises!$U$31</f>
        <v>7.5745074299343518E-2</v>
      </c>
      <c r="Q262" s="5">
        <f>+D262/[1]Formato_Análises!$U$31</f>
        <v>2.2304061950563284E-2</v>
      </c>
      <c r="R262" s="5">
        <f>+E262/[1]Formato_Análises!$U$31</f>
        <v>0</v>
      </c>
      <c r="S262" s="5">
        <f>+F262/[1]Formato_Análises!$U$31</f>
        <v>0</v>
      </c>
      <c r="T262" s="5">
        <f>+G262/[1]Formato_Análises!$U$31</f>
        <v>1.5898458801513126E-3</v>
      </c>
      <c r="U262" s="5">
        <f>+H262/[1]Formato_Análises!$U$31</f>
        <v>0</v>
      </c>
      <c r="V262" s="5">
        <f>+I262/[1]Formato_Análises!$U$31</f>
        <v>5.2866866533345422E-2</v>
      </c>
      <c r="W262" s="5">
        <f>+J262/[1]Formato_Análises!$U$31</f>
        <v>9.711410285062215E-2</v>
      </c>
      <c r="X262" s="5">
        <f>+K262/[1]Formato_Análises!$U$31</f>
        <v>0</v>
      </c>
    </row>
    <row r="263" spans="1:24" x14ac:dyDescent="0.25">
      <c r="A263" s="2" t="s">
        <v>33</v>
      </c>
      <c r="B263" s="4">
        <f>+[1]TabDin!B264</f>
        <v>422609.58228613797</v>
      </c>
      <c r="C263" s="4">
        <f>+[1]TabDin!C264</f>
        <v>281457.53201573453</v>
      </c>
      <c r="D263" s="4">
        <f>+[1]TabDin!D264</f>
        <v>0</v>
      </c>
      <c r="E263" s="4">
        <f>+[1]TabDin!E264</f>
        <v>0</v>
      </c>
      <c r="F263" s="4">
        <f>+[1]TabDin!F264</f>
        <v>0</v>
      </c>
      <c r="G263" s="4">
        <f>+[1]TabDin!G264</f>
        <v>726595.49836693879</v>
      </c>
      <c r="H263" s="4">
        <f>+[1]TabDin!H264</f>
        <v>0</v>
      </c>
      <c r="I263" s="4">
        <f>+[1]TabDin!I264</f>
        <v>23880.747826476774</v>
      </c>
      <c r="J263" s="4">
        <f>+[1]TabDin!J264</f>
        <v>0</v>
      </c>
      <c r="K263" s="4">
        <f>+[1]TabDin!K264</f>
        <v>0</v>
      </c>
      <c r="L263" s="4">
        <f t="shared" si="7"/>
        <v>1454543.3604952882</v>
      </c>
      <c r="N263" s="2" t="s">
        <v>33</v>
      </c>
      <c r="O263" s="5">
        <f>+B263/[1]Formato_Análises!$U$31</f>
        <v>3.2825761973936832E-3</v>
      </c>
      <c r="P263" s="5">
        <f>+C263/[1]Formato_Análises!$U$31</f>
        <v>2.1861922537915104E-3</v>
      </c>
      <c r="Q263" s="5">
        <f>+D263/[1]Formato_Análises!$U$31</f>
        <v>0</v>
      </c>
      <c r="R263" s="5">
        <f>+E263/[1]Formato_Análises!$U$31</f>
        <v>0</v>
      </c>
      <c r="S263" s="5">
        <f>+F263/[1]Formato_Análises!$U$31</f>
        <v>0</v>
      </c>
      <c r="T263" s="5">
        <f>+G263/[1]Formato_Análises!$U$31</f>
        <v>5.643755343100151E-3</v>
      </c>
      <c r="U263" s="5">
        <f>+H263/[1]Formato_Análises!$U$31</f>
        <v>0</v>
      </c>
      <c r="V263" s="5">
        <f>+I263/[1]Formato_Análises!$U$31</f>
        <v>1.8549123748471351E-4</v>
      </c>
      <c r="W263" s="5">
        <f>+J263/[1]Formato_Análises!$U$31</f>
        <v>0</v>
      </c>
      <c r="X263" s="5">
        <f>+K263/[1]Formato_Análises!$U$31</f>
        <v>0</v>
      </c>
    </row>
    <row r="264" spans="1:24" x14ac:dyDescent="0.25">
      <c r="A264" s="2" t="s">
        <v>34</v>
      </c>
      <c r="B264" s="4">
        <f>+[1]TabDin!B265</f>
        <v>0</v>
      </c>
      <c r="C264" s="4">
        <f>+[1]TabDin!C265</f>
        <v>726595.49836693879</v>
      </c>
      <c r="D264" s="4">
        <f>+[1]TabDin!D265</f>
        <v>181648.8745917347</v>
      </c>
      <c r="E264" s="4">
        <f>+[1]TabDin!E265</f>
        <v>0</v>
      </c>
      <c r="F264" s="4">
        <f>+[1]TabDin!F265</f>
        <v>0</v>
      </c>
      <c r="G264" s="4">
        <f>+[1]TabDin!G265</f>
        <v>0</v>
      </c>
      <c r="H264" s="4">
        <f>+[1]TabDin!H265</f>
        <v>0</v>
      </c>
      <c r="I264" s="4">
        <f>+[1]TabDin!I265</f>
        <v>0</v>
      </c>
      <c r="J264" s="4">
        <f>+[1]TabDin!J265</f>
        <v>0</v>
      </c>
      <c r="K264" s="4">
        <f>+[1]TabDin!K265</f>
        <v>0</v>
      </c>
      <c r="L264" s="4">
        <f t="shared" si="7"/>
        <v>908244.37295867351</v>
      </c>
      <c r="N264" s="2" t="s">
        <v>34</v>
      </c>
      <c r="O264" s="5">
        <f>+B264/[1]Formato_Análises!$U$31</f>
        <v>0</v>
      </c>
      <c r="P264" s="5">
        <f>+C264/[1]Formato_Análises!$U$31</f>
        <v>5.643755343100151E-3</v>
      </c>
      <c r="Q264" s="5">
        <f>+D264/[1]Formato_Análises!$U$31</f>
        <v>1.4109388357750378E-3</v>
      </c>
      <c r="R264" s="5">
        <f>+E264/[1]Formato_Análises!$U$31</f>
        <v>0</v>
      </c>
      <c r="S264" s="5">
        <f>+F264/[1]Formato_Análises!$U$31</f>
        <v>0</v>
      </c>
      <c r="T264" s="5">
        <f>+G264/[1]Formato_Análises!$U$31</f>
        <v>0</v>
      </c>
      <c r="U264" s="5">
        <f>+H264/[1]Formato_Análises!$U$31</f>
        <v>0</v>
      </c>
      <c r="V264" s="5">
        <f>+I264/[1]Formato_Análises!$U$31</f>
        <v>0</v>
      </c>
      <c r="W264" s="5">
        <f>+J264/[1]Formato_Análises!$U$31</f>
        <v>0</v>
      </c>
      <c r="X264" s="5">
        <f>+K264/[1]Formato_Análises!$U$31</f>
        <v>0</v>
      </c>
    </row>
    <row r="265" spans="1:24" x14ac:dyDescent="0.25">
      <c r="A265" s="2" t="s">
        <v>35</v>
      </c>
      <c r="B265" s="4">
        <f>+[1]TabDin!B266</f>
        <v>0</v>
      </c>
      <c r="C265" s="4">
        <f>+[1]TabDin!C266</f>
        <v>138259.01341425566</v>
      </c>
      <c r="D265" s="4">
        <f>+[1]TabDin!D266</f>
        <v>14127.608012197465</v>
      </c>
      <c r="E265" s="4">
        <f>+[1]TabDin!E266</f>
        <v>0</v>
      </c>
      <c r="F265" s="4">
        <f>+[1]TabDin!F266</f>
        <v>0</v>
      </c>
      <c r="G265" s="4">
        <f>+[1]TabDin!G266</f>
        <v>36329.774918346942</v>
      </c>
      <c r="H265" s="4">
        <f>+[1]TabDin!H266</f>
        <v>0</v>
      </c>
      <c r="I265" s="4">
        <f>+[1]TabDin!I266</f>
        <v>423847.37404738099</v>
      </c>
      <c r="J265" s="4">
        <f>+[1]TabDin!J266</f>
        <v>598109.19440571847</v>
      </c>
      <c r="K265" s="4">
        <f>+[1]TabDin!K266</f>
        <v>0</v>
      </c>
      <c r="L265" s="4">
        <f t="shared" si="7"/>
        <v>1210672.9647978996</v>
      </c>
      <c r="N265" s="2" t="s">
        <v>35</v>
      </c>
      <c r="O265" s="5">
        <f>+B265/[1]Formato_Análises!$U$31</f>
        <v>0</v>
      </c>
      <c r="P265" s="5">
        <f>+C265/[1]Formato_Análises!$U$31</f>
        <v>1.073912579202907E-3</v>
      </c>
      <c r="Q265" s="5">
        <f>+D265/[1]Formato_Análises!$U$31</f>
        <v>1.0973473326392399E-4</v>
      </c>
      <c r="R265" s="5">
        <f>+E265/[1]Formato_Análises!$U$31</f>
        <v>0</v>
      </c>
      <c r="S265" s="5">
        <f>+F265/[1]Formato_Análises!$U$31</f>
        <v>0</v>
      </c>
      <c r="T265" s="5">
        <f>+G265/[1]Formato_Análises!$U$31</f>
        <v>2.8218776715500758E-4</v>
      </c>
      <c r="U265" s="5">
        <f>+H265/[1]Formato_Análises!$U$31</f>
        <v>0</v>
      </c>
      <c r="V265" s="5">
        <f>+I265/[1]Formato_Análises!$U$31</f>
        <v>3.2921906168084216E-3</v>
      </c>
      <c r="W265" s="5">
        <f>+J265/[1]Formato_Análises!$U$31</f>
        <v>4.6457512732619409E-3</v>
      </c>
      <c r="X265" s="5">
        <f>+K265/[1]Formato_Análises!$U$31</f>
        <v>0</v>
      </c>
    </row>
    <row r="266" spans="1:24" x14ac:dyDescent="0.25">
      <c r="A266" s="2" t="s">
        <v>36</v>
      </c>
      <c r="B266" s="4">
        <f>+[1]TabDin!B267</f>
        <v>0</v>
      </c>
      <c r="C266" s="4">
        <f>+[1]TabDin!C267</f>
        <v>0</v>
      </c>
      <c r="D266" s="4">
        <f>+[1]TabDin!D267</f>
        <v>0</v>
      </c>
      <c r="E266" s="4">
        <f>+[1]TabDin!E267</f>
        <v>0</v>
      </c>
      <c r="F266" s="4">
        <f>+[1]TabDin!F267</f>
        <v>0</v>
      </c>
      <c r="G266" s="4">
        <f>+[1]TabDin!G267</f>
        <v>0</v>
      </c>
      <c r="H266" s="4">
        <f>+[1]TabDin!H267</f>
        <v>0</v>
      </c>
      <c r="I266" s="4">
        <f>+[1]TabDin!I267</f>
        <v>0</v>
      </c>
      <c r="J266" s="4">
        <f>+[1]TabDin!J267</f>
        <v>0</v>
      </c>
      <c r="K266" s="4">
        <f>+[1]TabDin!K267</f>
        <v>0</v>
      </c>
      <c r="L266" s="4">
        <f t="shared" si="7"/>
        <v>0</v>
      </c>
      <c r="N266" s="2" t="s">
        <v>36</v>
      </c>
      <c r="O266" s="5">
        <f>+B266/[1]Formato_Análises!$U$31</f>
        <v>0</v>
      </c>
      <c r="P266" s="5">
        <f>+C266/[1]Formato_Análises!$U$31</f>
        <v>0</v>
      </c>
      <c r="Q266" s="5">
        <f>+D266/[1]Formato_Análises!$U$31</f>
        <v>0</v>
      </c>
      <c r="R266" s="5">
        <f>+E266/[1]Formato_Análises!$U$31</f>
        <v>0</v>
      </c>
      <c r="S266" s="5">
        <f>+F266/[1]Formato_Análises!$U$31</f>
        <v>0</v>
      </c>
      <c r="T266" s="5">
        <f>+G266/[1]Formato_Análises!$U$31</f>
        <v>0</v>
      </c>
      <c r="U266" s="5">
        <f>+H266/[1]Formato_Análises!$U$31</f>
        <v>0</v>
      </c>
      <c r="V266" s="5">
        <f>+I266/[1]Formato_Análises!$U$31</f>
        <v>0</v>
      </c>
      <c r="W266" s="5">
        <f>+J266/[1]Formato_Análises!$U$31</f>
        <v>0</v>
      </c>
      <c r="X266" s="5">
        <f>+K266/[1]Formato_Análises!$U$31</f>
        <v>0</v>
      </c>
    </row>
    <row r="267" spans="1:24" x14ac:dyDescent="0.25">
      <c r="A267" s="2" t="s">
        <v>37</v>
      </c>
      <c r="B267" s="4">
        <f>+[1]TabDin!B268</f>
        <v>0</v>
      </c>
      <c r="C267" s="4">
        <f>+[1]TabDin!C268</f>
        <v>8476.9474809476196</v>
      </c>
      <c r="D267" s="4">
        <f>+[1]TabDin!D268</f>
        <v>0</v>
      </c>
      <c r="E267" s="4">
        <f>+[1]TabDin!E268</f>
        <v>0</v>
      </c>
      <c r="F267" s="4">
        <f>+[1]TabDin!F268</f>
        <v>0</v>
      </c>
      <c r="G267" s="4">
        <f>+[1]TabDin!G268</f>
        <v>0</v>
      </c>
      <c r="H267" s="4">
        <f>+[1]TabDin!H268</f>
        <v>0</v>
      </c>
      <c r="I267" s="4">
        <f>+[1]TabDin!I268</f>
        <v>0</v>
      </c>
      <c r="J267" s="4">
        <f>+[1]TabDin!J268</f>
        <v>0</v>
      </c>
      <c r="K267" s="4">
        <f>+[1]TabDin!K268</f>
        <v>0</v>
      </c>
      <c r="L267" s="4">
        <f t="shared" si="7"/>
        <v>8476.9474809476196</v>
      </c>
      <c r="N267" s="2" t="s">
        <v>37</v>
      </c>
      <c r="O267" s="5">
        <f>+B267/[1]Formato_Análises!$U$31</f>
        <v>0</v>
      </c>
      <c r="P267" s="5">
        <f>+C267/[1]Formato_Análises!$U$31</f>
        <v>6.5843812336168438E-5</v>
      </c>
      <c r="Q267" s="5">
        <f>+D267/[1]Formato_Análises!$U$31</f>
        <v>0</v>
      </c>
      <c r="R267" s="5">
        <f>+E267/[1]Formato_Análises!$U$31</f>
        <v>0</v>
      </c>
      <c r="S267" s="5">
        <f>+F267/[1]Formato_Análises!$U$31</f>
        <v>0</v>
      </c>
      <c r="T267" s="5">
        <f>+G267/[1]Formato_Análises!$U$31</f>
        <v>0</v>
      </c>
      <c r="U267" s="5">
        <f>+H267/[1]Formato_Análises!$U$31</f>
        <v>0</v>
      </c>
      <c r="V267" s="5">
        <f>+I267/[1]Formato_Análises!$U$31</f>
        <v>0</v>
      </c>
      <c r="W267" s="5">
        <f>+J267/[1]Formato_Análises!$U$31</f>
        <v>0</v>
      </c>
      <c r="X267" s="5">
        <f>+K267/[1]Formato_Análises!$U$31</f>
        <v>0</v>
      </c>
    </row>
    <row r="268" spans="1:24" x14ac:dyDescent="0.25">
      <c r="A268" s="2" t="s">
        <v>38</v>
      </c>
      <c r="B268" s="4">
        <f>+[1]TabDin!B269</f>
        <v>0</v>
      </c>
      <c r="C268" s="4">
        <f>+[1]TabDin!C269</f>
        <v>0</v>
      </c>
      <c r="D268" s="4">
        <f>+[1]TabDin!D269</f>
        <v>0</v>
      </c>
      <c r="E268" s="4">
        <f>+[1]TabDin!E269</f>
        <v>0</v>
      </c>
      <c r="F268" s="4">
        <f>+[1]TabDin!F269</f>
        <v>0</v>
      </c>
      <c r="G268" s="4">
        <f>+[1]TabDin!G269</f>
        <v>0</v>
      </c>
      <c r="H268" s="4">
        <f>+[1]TabDin!H269</f>
        <v>0</v>
      </c>
      <c r="I268" s="4">
        <f>+[1]TabDin!I269</f>
        <v>0</v>
      </c>
      <c r="J268" s="4">
        <f>+[1]TabDin!J269</f>
        <v>0</v>
      </c>
      <c r="K268" s="4">
        <f>+[1]TabDin!K269</f>
        <v>0</v>
      </c>
      <c r="L268" s="4">
        <f t="shared" si="7"/>
        <v>0</v>
      </c>
      <c r="N268" s="2" t="s">
        <v>38</v>
      </c>
      <c r="O268" s="5">
        <f>+B268/[1]Formato_Análises!$U$31</f>
        <v>0</v>
      </c>
      <c r="P268" s="5">
        <f>+C268/[1]Formato_Análises!$U$31</f>
        <v>0</v>
      </c>
      <c r="Q268" s="5">
        <f>+D268/[1]Formato_Análises!$U$31</f>
        <v>0</v>
      </c>
      <c r="R268" s="5">
        <f>+E268/[1]Formato_Análises!$U$31</f>
        <v>0</v>
      </c>
      <c r="S268" s="5">
        <f>+F268/[1]Formato_Análises!$U$31</f>
        <v>0</v>
      </c>
      <c r="T268" s="5">
        <f>+G268/[1]Formato_Análises!$U$31</f>
        <v>0</v>
      </c>
      <c r="U268" s="5">
        <f>+H268/[1]Formato_Análises!$U$31</f>
        <v>0</v>
      </c>
      <c r="V268" s="5">
        <f>+I268/[1]Formato_Análises!$U$31</f>
        <v>0</v>
      </c>
      <c r="W268" s="5">
        <f>+J268/[1]Formato_Análises!$U$31</f>
        <v>0</v>
      </c>
      <c r="X268" s="5">
        <f>+K268/[1]Formato_Análises!$U$31</f>
        <v>0</v>
      </c>
    </row>
    <row r="269" spans="1:24" x14ac:dyDescent="0.25">
      <c r="A269" s="2" t="s">
        <v>39</v>
      </c>
      <c r="B269" s="4">
        <f>+[1]TabDin!B270</f>
        <v>0</v>
      </c>
      <c r="C269" s="4">
        <f>+[1]TabDin!C270</f>
        <v>3330664.7193179075</v>
      </c>
      <c r="D269" s="4">
        <f>+[1]TabDin!D270</f>
        <v>688401.82434640615</v>
      </c>
      <c r="E269" s="4">
        <f>+[1]TabDin!E270</f>
        <v>0</v>
      </c>
      <c r="F269" s="4">
        <f>+[1]TabDin!F270</f>
        <v>0</v>
      </c>
      <c r="G269" s="4">
        <f>+[1]TabDin!G270</f>
        <v>121099.24972782313</v>
      </c>
      <c r="H269" s="4">
        <f>+[1]TabDin!H270</f>
        <v>0</v>
      </c>
      <c r="I269" s="4">
        <f>+[1]TabDin!I270</f>
        <v>1314898.3056182726</v>
      </c>
      <c r="J269" s="4">
        <f>+[1]TabDin!J270</f>
        <v>1223102.4222510136</v>
      </c>
      <c r="K269" s="4">
        <f>+[1]TabDin!K270</f>
        <v>0</v>
      </c>
      <c r="L269" s="4">
        <f t="shared" si="7"/>
        <v>6678166.5212614238</v>
      </c>
      <c r="N269" s="2" t="s">
        <v>39</v>
      </c>
      <c r="O269" s="5">
        <f>+B269/[1]Formato_Análises!$U$31</f>
        <v>0</v>
      </c>
      <c r="P269" s="5">
        <f>+C269/[1]Formato_Análises!$U$31</f>
        <v>2.5870593539285433E-2</v>
      </c>
      <c r="Q269" s="5">
        <f>+D269/[1]Formato_Análises!$U$31</f>
        <v>5.3470899325512569E-3</v>
      </c>
      <c r="R269" s="5">
        <f>+E269/[1]Formato_Análises!$U$31</f>
        <v>0</v>
      </c>
      <c r="S269" s="5">
        <f>+F269/[1]Formato_Análises!$U$31</f>
        <v>0</v>
      </c>
      <c r="T269" s="5">
        <f>+G269/[1]Formato_Análises!$U$31</f>
        <v>9.406258905166918E-4</v>
      </c>
      <c r="U269" s="5">
        <f>+H269/[1]Formato_Análises!$U$31</f>
        <v>0</v>
      </c>
      <c r="V269" s="5">
        <f>+I269/[1]Formato_Análises!$U$31</f>
        <v>1.0213336518937242E-2</v>
      </c>
      <c r="W269" s="5">
        <f>+J269/[1]Formato_Análises!$U$31</f>
        <v>9.500321494218587E-3</v>
      </c>
      <c r="X269" s="5">
        <f>+K269/[1]Formato_Análises!$U$31</f>
        <v>0</v>
      </c>
    </row>
    <row r="270" spans="1:24" x14ac:dyDescent="0.25">
      <c r="A270" t="s">
        <v>40</v>
      </c>
      <c r="B270" s="4">
        <f>+[1]TabDin!B271</f>
        <v>664808.08174178423</v>
      </c>
      <c r="C270" s="4">
        <f>+[1]TabDin!C271</f>
        <v>47986985.749846339</v>
      </c>
      <c r="D270" s="4">
        <f>+[1]TabDin!D271</f>
        <v>11219876.597680068</v>
      </c>
      <c r="E270" s="4">
        <f>+[1]TabDin!E271</f>
        <v>0</v>
      </c>
      <c r="F270" s="4">
        <f>+[1]TabDin!F271</f>
        <v>750439.63789022283</v>
      </c>
      <c r="G270" s="4">
        <f>+[1]TabDin!G271</f>
        <v>7494628.5618588822</v>
      </c>
      <c r="H270" s="4">
        <f>+[1]TabDin!H271</f>
        <v>0</v>
      </c>
      <c r="I270" s="4">
        <f>+[1]TabDin!I271</f>
        <v>24355695.111853905</v>
      </c>
      <c r="J270" s="4">
        <f>+[1]TabDin!J271</f>
        <v>36270832.789143771</v>
      </c>
      <c r="K270" s="4">
        <f>+[1]TabDin!K271</f>
        <v>0</v>
      </c>
      <c r="L270" s="4">
        <f t="shared" si="7"/>
        <v>128743266.53001496</v>
      </c>
      <c r="N270" s="2" t="s">
        <v>40</v>
      </c>
      <c r="O270" s="5">
        <f>+B270/[1]Formato_Análises!$U$31</f>
        <v>5.163827978427067E-3</v>
      </c>
      <c r="P270" s="5">
        <f>+C270/[1]Formato_Análises!$U$31</f>
        <v>0.37273394596259329</v>
      </c>
      <c r="Q270" s="5">
        <f>+D270/[1]Formato_Análises!$U$31</f>
        <v>8.7149230403162775E-2</v>
      </c>
      <c r="R270" s="5">
        <f>+E270/[1]Formato_Análises!$U$31</f>
        <v>0</v>
      </c>
      <c r="S270" s="5">
        <f>+F270/[1]Formato_Análises!$U$31</f>
        <v>5.8289622293781615E-3</v>
      </c>
      <c r="T270" s="5">
        <f>+G270/[1]Formato_Análises!$U$31</f>
        <v>5.8213751785702893E-2</v>
      </c>
      <c r="U270" s="5">
        <f>+H270/[1]Formato_Análises!$U$31</f>
        <v>0</v>
      </c>
      <c r="V270" s="5">
        <f>+I270/[1]Formato_Análises!$U$31</f>
        <v>0.18918034137479076</v>
      </c>
      <c r="W270" s="5">
        <f>+J270/[1]Formato_Análises!$U$31</f>
        <v>0.28172994026594517</v>
      </c>
      <c r="X270" s="5">
        <f>+K270/[1]Formato_Análises!$U$31</f>
        <v>0</v>
      </c>
    </row>
    <row r="275" spans="1:24" x14ac:dyDescent="0.25">
      <c r="A275" s="2"/>
      <c r="B275">
        <v>2015</v>
      </c>
      <c r="C275">
        <v>2015</v>
      </c>
      <c r="D275">
        <v>2015</v>
      </c>
      <c r="E275">
        <v>2015</v>
      </c>
      <c r="F275">
        <v>2015</v>
      </c>
      <c r="G275">
        <v>2015</v>
      </c>
      <c r="H275">
        <v>2015</v>
      </c>
      <c r="I275">
        <v>2015</v>
      </c>
      <c r="J275">
        <v>2015</v>
      </c>
      <c r="K275">
        <v>2015</v>
      </c>
      <c r="O275">
        <v>2015</v>
      </c>
      <c r="P275">
        <v>2015</v>
      </c>
      <c r="Q275">
        <v>2015</v>
      </c>
      <c r="R275">
        <v>2015</v>
      </c>
      <c r="S275">
        <v>2015</v>
      </c>
      <c r="T275">
        <v>2015</v>
      </c>
      <c r="U275">
        <v>2015</v>
      </c>
      <c r="V275">
        <v>2015</v>
      </c>
      <c r="W275">
        <v>2015</v>
      </c>
      <c r="X275">
        <v>2015</v>
      </c>
    </row>
    <row r="276" spans="1:24" x14ac:dyDescent="0.25">
      <c r="A276" s="2"/>
      <c r="B276" s="2" t="s">
        <v>2</v>
      </c>
      <c r="C276" s="2" t="s">
        <v>3</v>
      </c>
      <c r="D276" s="2" t="s">
        <v>4</v>
      </c>
      <c r="E276" s="2" t="s">
        <v>5</v>
      </c>
      <c r="F276" s="2" t="s">
        <v>6</v>
      </c>
      <c r="G276" s="2" t="s">
        <v>7</v>
      </c>
      <c r="H276" s="2" t="s">
        <v>8</v>
      </c>
      <c r="I276" s="2" t="s">
        <v>9</v>
      </c>
      <c r="J276" s="2" t="s">
        <v>10</v>
      </c>
      <c r="K276" s="2" t="s">
        <v>11</v>
      </c>
      <c r="L276" s="2" t="s">
        <v>12</v>
      </c>
      <c r="O276" s="2" t="s">
        <v>2</v>
      </c>
      <c r="P276" s="2" t="s">
        <v>3</v>
      </c>
      <c r="Q276" s="2" t="s">
        <v>4</v>
      </c>
      <c r="R276" s="2" t="s">
        <v>5</v>
      </c>
      <c r="S276" s="2" t="s">
        <v>6</v>
      </c>
      <c r="T276" s="2" t="s">
        <v>7</v>
      </c>
      <c r="U276" s="2" t="s">
        <v>8</v>
      </c>
      <c r="V276" s="2" t="s">
        <v>9</v>
      </c>
      <c r="W276" s="2" t="s">
        <v>10</v>
      </c>
      <c r="X276" s="2" t="s">
        <v>11</v>
      </c>
    </row>
    <row r="277" spans="1:24" x14ac:dyDescent="0.25">
      <c r="A277" s="2" t="s">
        <v>13</v>
      </c>
      <c r="B277" s="4">
        <f>+[1]TabDin!B278</f>
        <v>0</v>
      </c>
      <c r="C277" s="4">
        <f>+[1]TabDin!C278</f>
        <v>116445.55474197504</v>
      </c>
      <c r="D277" s="4">
        <f>+[1]TabDin!D278</f>
        <v>0</v>
      </c>
      <c r="E277" s="4">
        <f>+[1]TabDin!E278</f>
        <v>0</v>
      </c>
      <c r="F277" s="4">
        <f>+[1]TabDin!F278</f>
        <v>0</v>
      </c>
      <c r="G277" s="4">
        <f>+[1]TabDin!G278</f>
        <v>0</v>
      </c>
      <c r="H277" s="4">
        <f>+[1]TabDin!H278</f>
        <v>0</v>
      </c>
      <c r="I277" s="4">
        <f>+[1]TabDin!I278</f>
        <v>0</v>
      </c>
      <c r="J277" s="4">
        <f>+[1]TabDin!J278</f>
        <v>0</v>
      </c>
      <c r="K277" s="4">
        <f>+[1]TabDin!K278</f>
        <v>0</v>
      </c>
      <c r="L277" s="4">
        <f>SUM(B277:K277)</f>
        <v>116445.55474197504</v>
      </c>
      <c r="N277" s="2" t="s">
        <v>13</v>
      </c>
      <c r="O277" s="5">
        <f>+B277/[1]Formato_Análises!$V$31</f>
        <v>0</v>
      </c>
      <c r="P277" s="5">
        <f>+C277/[1]Formato_Análises!$V$31</f>
        <v>1.327150871128089E-3</v>
      </c>
      <c r="Q277" s="5">
        <f>+D277/[1]Formato_Análises!$V$31</f>
        <v>0</v>
      </c>
      <c r="R277" s="5">
        <f>+E277/[1]Formato_Análises!$V$31</f>
        <v>0</v>
      </c>
      <c r="S277" s="5">
        <f>+F277/[1]Formato_Análises!$V$31</f>
        <v>0</v>
      </c>
      <c r="T277" s="5">
        <f>+G277/[1]Formato_Análises!$V$31</f>
        <v>0</v>
      </c>
      <c r="U277" s="5">
        <f>+H277/[1]Formato_Análises!$V$31</f>
        <v>0</v>
      </c>
      <c r="V277" s="5">
        <f>+I277/[1]Formato_Análises!$V$31</f>
        <v>0</v>
      </c>
      <c r="W277" s="5">
        <f>+J277/[1]Formato_Análises!$V$31</f>
        <v>0</v>
      </c>
      <c r="X277" s="5">
        <f>+K277/[1]Formato_Análises!$V$31</f>
        <v>0</v>
      </c>
    </row>
    <row r="278" spans="1:24" x14ac:dyDescent="0.25">
      <c r="A278" s="2" t="s">
        <v>14</v>
      </c>
      <c r="B278" s="4">
        <f>+[1]TabDin!B279</f>
        <v>0</v>
      </c>
      <c r="C278" s="4">
        <f>+[1]TabDin!C279</f>
        <v>0</v>
      </c>
      <c r="D278" s="4">
        <f>+[1]TabDin!D279</f>
        <v>87536.594431103207</v>
      </c>
      <c r="E278" s="4">
        <f>+[1]TabDin!E279</f>
        <v>0</v>
      </c>
      <c r="F278" s="4">
        <f>+[1]TabDin!F279</f>
        <v>0</v>
      </c>
      <c r="G278" s="4">
        <f>+[1]TabDin!G279</f>
        <v>0</v>
      </c>
      <c r="H278" s="4">
        <f>+[1]TabDin!H279</f>
        <v>0</v>
      </c>
      <c r="I278" s="4">
        <f>+[1]TabDin!I279</f>
        <v>0</v>
      </c>
      <c r="J278" s="4">
        <f>+[1]TabDin!J279</f>
        <v>0</v>
      </c>
      <c r="K278" s="4">
        <f>+[1]TabDin!K279</f>
        <v>0</v>
      </c>
      <c r="L278" s="4">
        <f t="shared" ref="L278:L304" si="8">SUM(B278:K278)</f>
        <v>87536.594431103207</v>
      </c>
      <c r="N278" s="2" t="s">
        <v>14</v>
      </c>
      <c r="O278" s="5">
        <f>+B278/[1]Formato_Análises!$V$31</f>
        <v>0</v>
      </c>
      <c r="P278" s="5">
        <f>+C278/[1]Formato_Análises!$V$31</f>
        <v>0</v>
      </c>
      <c r="Q278" s="5">
        <f>+D278/[1]Formato_Análises!$V$31</f>
        <v>9.9767026583581211E-4</v>
      </c>
      <c r="R278" s="5">
        <f>+E278/[1]Formato_Análises!$V$31</f>
        <v>0</v>
      </c>
      <c r="S278" s="5">
        <f>+F278/[1]Formato_Análises!$V$31</f>
        <v>0</v>
      </c>
      <c r="T278" s="5">
        <f>+G278/[1]Formato_Análises!$V$31</f>
        <v>0</v>
      </c>
      <c r="U278" s="5">
        <f>+H278/[1]Formato_Análises!$V$31</f>
        <v>0</v>
      </c>
      <c r="V278" s="5">
        <f>+I278/[1]Formato_Análises!$V$31</f>
        <v>0</v>
      </c>
      <c r="W278" s="5">
        <f>+J278/[1]Formato_Análises!$V$31</f>
        <v>0</v>
      </c>
      <c r="X278" s="5">
        <f>+K278/[1]Formato_Análises!$V$31</f>
        <v>0</v>
      </c>
    </row>
    <row r="279" spans="1:24" x14ac:dyDescent="0.25">
      <c r="A279" s="2" t="s">
        <v>15</v>
      </c>
      <c r="B279" s="4">
        <f>+[1]TabDin!B280</f>
        <v>0</v>
      </c>
      <c r="C279" s="4">
        <f>+[1]TabDin!C280</f>
        <v>131304.89164665481</v>
      </c>
      <c r="D279" s="4">
        <f>+[1]TabDin!D280</f>
        <v>0</v>
      </c>
      <c r="E279" s="4">
        <f>+[1]TabDin!E280</f>
        <v>0</v>
      </c>
      <c r="F279" s="4">
        <f>+[1]TabDin!F280</f>
        <v>0</v>
      </c>
      <c r="G279" s="4">
        <f>+[1]TabDin!G280</f>
        <v>0</v>
      </c>
      <c r="H279" s="4">
        <f>+[1]TabDin!H280</f>
        <v>0</v>
      </c>
      <c r="I279" s="4">
        <f>+[1]TabDin!I280</f>
        <v>0</v>
      </c>
      <c r="J279" s="4">
        <f>+[1]TabDin!J280</f>
        <v>0</v>
      </c>
      <c r="K279" s="4">
        <f>+[1]TabDin!K280</f>
        <v>0</v>
      </c>
      <c r="L279" s="4">
        <f t="shared" si="8"/>
        <v>131304.89164665481</v>
      </c>
      <c r="N279" s="2" t="s">
        <v>15</v>
      </c>
      <c r="O279" s="5">
        <f>+B279/[1]Formato_Análises!$V$31</f>
        <v>0</v>
      </c>
      <c r="P279" s="5">
        <f>+C279/[1]Formato_Análises!$V$31</f>
        <v>1.4965053987537182E-3</v>
      </c>
      <c r="Q279" s="5">
        <f>+D279/[1]Formato_Análises!$V$31</f>
        <v>0</v>
      </c>
      <c r="R279" s="5">
        <f>+E279/[1]Formato_Análises!$V$31</f>
        <v>0</v>
      </c>
      <c r="S279" s="5">
        <f>+F279/[1]Formato_Análises!$V$31</f>
        <v>0</v>
      </c>
      <c r="T279" s="5">
        <f>+G279/[1]Formato_Análises!$V$31</f>
        <v>0</v>
      </c>
      <c r="U279" s="5">
        <f>+H279/[1]Formato_Análises!$V$31</f>
        <v>0</v>
      </c>
      <c r="V279" s="5">
        <f>+I279/[1]Formato_Análises!$V$31</f>
        <v>0</v>
      </c>
      <c r="W279" s="5">
        <f>+J279/[1]Formato_Análises!$V$31</f>
        <v>0</v>
      </c>
      <c r="X279" s="5">
        <f>+K279/[1]Formato_Análises!$V$31</f>
        <v>0</v>
      </c>
    </row>
    <row r="280" spans="1:24" x14ac:dyDescent="0.25">
      <c r="A280" s="2" t="s">
        <v>16</v>
      </c>
      <c r="B280" s="4">
        <f>+[1]TabDin!B281</f>
        <v>0</v>
      </c>
      <c r="C280" s="4">
        <f>+[1]TabDin!C281</f>
        <v>0</v>
      </c>
      <c r="D280" s="4">
        <f>+[1]TabDin!D281</f>
        <v>0</v>
      </c>
      <c r="E280" s="4">
        <f>+[1]TabDin!E281</f>
        <v>0</v>
      </c>
      <c r="F280" s="4">
        <f>+[1]TabDin!F281</f>
        <v>0</v>
      </c>
      <c r="G280" s="4">
        <f>+[1]TabDin!G281</f>
        <v>0</v>
      </c>
      <c r="H280" s="4">
        <f>+[1]TabDin!H281</f>
        <v>0</v>
      </c>
      <c r="I280" s="4">
        <f>+[1]TabDin!I281</f>
        <v>0</v>
      </c>
      <c r="J280" s="4">
        <f>+[1]TabDin!J281</f>
        <v>0</v>
      </c>
      <c r="K280" s="4">
        <f>+[1]TabDin!K281</f>
        <v>0</v>
      </c>
      <c r="L280" s="4">
        <f t="shared" si="8"/>
        <v>0</v>
      </c>
      <c r="N280" s="2" t="s">
        <v>16</v>
      </c>
      <c r="O280" s="5">
        <f>+B280/[1]Formato_Análises!$V$31</f>
        <v>0</v>
      </c>
      <c r="P280" s="5">
        <f>+C280/[1]Formato_Análises!$V$31</f>
        <v>0</v>
      </c>
      <c r="Q280" s="5">
        <f>+D280/[1]Formato_Análises!$V$31</f>
        <v>0</v>
      </c>
      <c r="R280" s="5">
        <f>+E280/[1]Formato_Análises!$V$31</f>
        <v>0</v>
      </c>
      <c r="S280" s="5">
        <f>+F280/[1]Formato_Análises!$V$31</f>
        <v>0</v>
      </c>
      <c r="T280" s="5">
        <f>+G280/[1]Formato_Análises!$V$31</f>
        <v>0</v>
      </c>
      <c r="U280" s="5">
        <f>+H280/[1]Formato_Análises!$V$31</f>
        <v>0</v>
      </c>
      <c r="V280" s="5">
        <f>+I280/[1]Formato_Análises!$V$31</f>
        <v>0</v>
      </c>
      <c r="W280" s="5">
        <f>+J280/[1]Formato_Análises!$V$31</f>
        <v>0</v>
      </c>
      <c r="X280" s="5">
        <f>+K280/[1]Formato_Análises!$V$31</f>
        <v>0</v>
      </c>
    </row>
    <row r="281" spans="1:24" x14ac:dyDescent="0.25">
      <c r="A281" s="2" t="s">
        <v>17</v>
      </c>
      <c r="B281" s="4">
        <f>+[1]TabDin!B282</f>
        <v>0</v>
      </c>
      <c r="C281" s="4">
        <f>+[1]TabDin!C282</f>
        <v>0</v>
      </c>
      <c r="D281" s="4">
        <f>+[1]TabDin!D282</f>
        <v>0</v>
      </c>
      <c r="E281" s="4">
        <f>+[1]TabDin!E282</f>
        <v>0</v>
      </c>
      <c r="F281" s="4">
        <f>+[1]TabDin!F282</f>
        <v>0</v>
      </c>
      <c r="G281" s="4">
        <f>+[1]TabDin!G282</f>
        <v>0</v>
      </c>
      <c r="H281" s="4">
        <f>+[1]TabDin!H282</f>
        <v>0</v>
      </c>
      <c r="I281" s="4">
        <f>+[1]TabDin!I282</f>
        <v>207899.41177387012</v>
      </c>
      <c r="J281" s="4">
        <f>+[1]TabDin!J282</f>
        <v>0</v>
      </c>
      <c r="K281" s="4">
        <f>+[1]TabDin!K282</f>
        <v>0</v>
      </c>
      <c r="L281" s="4">
        <f t="shared" si="8"/>
        <v>207899.41177387012</v>
      </c>
      <c r="N281" s="2" t="s">
        <v>17</v>
      </c>
      <c r="O281" s="5">
        <f>+B281/[1]Formato_Análises!$V$31</f>
        <v>0</v>
      </c>
      <c r="P281" s="5">
        <f>+C281/[1]Formato_Análises!$V$31</f>
        <v>0</v>
      </c>
      <c r="Q281" s="5">
        <f>+D281/[1]Formato_Análises!$V$31</f>
        <v>0</v>
      </c>
      <c r="R281" s="5">
        <f>+E281/[1]Formato_Análises!$V$31</f>
        <v>0</v>
      </c>
      <c r="S281" s="5">
        <f>+F281/[1]Formato_Análises!$V$31</f>
        <v>0</v>
      </c>
      <c r="T281" s="5">
        <f>+G281/[1]Formato_Análises!$V$31</f>
        <v>0</v>
      </c>
      <c r="U281" s="5">
        <f>+H281/[1]Formato_Análises!$V$31</f>
        <v>0</v>
      </c>
      <c r="V281" s="5">
        <f>+I281/[1]Formato_Análises!$V$31</f>
        <v>2.3694668813600537E-3</v>
      </c>
      <c r="W281" s="5">
        <f>+J281/[1]Formato_Análises!$V$31</f>
        <v>0</v>
      </c>
      <c r="X281" s="5">
        <f>+K281/[1]Formato_Análises!$V$31</f>
        <v>0</v>
      </c>
    </row>
    <row r="282" spans="1:24" x14ac:dyDescent="0.25">
      <c r="A282" s="2" t="s">
        <v>18</v>
      </c>
      <c r="B282" s="4">
        <f>+[1]TabDin!B283</f>
        <v>0</v>
      </c>
      <c r="C282" s="4">
        <f>+[1]TabDin!C283</f>
        <v>0</v>
      </c>
      <c r="D282" s="4">
        <f>+[1]TabDin!D283</f>
        <v>0</v>
      </c>
      <c r="E282" s="4">
        <f>+[1]TabDin!E283</f>
        <v>0</v>
      </c>
      <c r="F282" s="4">
        <f>+[1]TabDin!F283</f>
        <v>0</v>
      </c>
      <c r="G282" s="4">
        <f>+[1]TabDin!G283</f>
        <v>65652.445823327405</v>
      </c>
      <c r="H282" s="4">
        <f>+[1]TabDin!H283</f>
        <v>0</v>
      </c>
      <c r="I282" s="4">
        <f>+[1]TabDin!I283</f>
        <v>0</v>
      </c>
      <c r="J282" s="4">
        <f>+[1]TabDin!J283</f>
        <v>0</v>
      </c>
      <c r="K282" s="4">
        <f>+[1]TabDin!K283</f>
        <v>0</v>
      </c>
      <c r="L282" s="4">
        <f t="shared" si="8"/>
        <v>65652.445823327405</v>
      </c>
      <c r="N282" s="2" t="s">
        <v>18</v>
      </c>
      <c r="O282" s="5">
        <f>+B282/[1]Formato_Análises!$V$31</f>
        <v>0</v>
      </c>
      <c r="P282" s="5">
        <f>+C282/[1]Formato_Análises!$V$31</f>
        <v>0</v>
      </c>
      <c r="Q282" s="5">
        <f>+D282/[1]Formato_Análises!$V$31</f>
        <v>0</v>
      </c>
      <c r="R282" s="5">
        <f>+E282/[1]Formato_Análises!$V$31</f>
        <v>0</v>
      </c>
      <c r="S282" s="5">
        <f>+F282/[1]Formato_Análises!$V$31</f>
        <v>0</v>
      </c>
      <c r="T282" s="5">
        <f>+G282/[1]Formato_Análises!$V$31</f>
        <v>7.4825269937685908E-4</v>
      </c>
      <c r="U282" s="5">
        <f>+H282/[1]Formato_Análises!$V$31</f>
        <v>0</v>
      </c>
      <c r="V282" s="5">
        <f>+I282/[1]Formato_Análises!$V$31</f>
        <v>0</v>
      </c>
      <c r="W282" s="5">
        <f>+J282/[1]Formato_Análises!$V$31</f>
        <v>0</v>
      </c>
      <c r="X282" s="5">
        <f>+K282/[1]Formato_Análises!$V$31</f>
        <v>0</v>
      </c>
    </row>
    <row r="283" spans="1:24" x14ac:dyDescent="0.25">
      <c r="A283" s="2" t="s">
        <v>19</v>
      </c>
      <c r="B283" s="4">
        <f>+[1]TabDin!B284</f>
        <v>0</v>
      </c>
      <c r="C283" s="4">
        <f>+[1]TabDin!C284</f>
        <v>81835.22661506242</v>
      </c>
      <c r="D283" s="4">
        <f>+[1]TabDin!D284</f>
        <v>0</v>
      </c>
      <c r="E283" s="4">
        <f>+[1]TabDin!E284</f>
        <v>0</v>
      </c>
      <c r="F283" s="4">
        <f>+[1]TabDin!F284</f>
        <v>0</v>
      </c>
      <c r="G283" s="4">
        <f>+[1]TabDin!G284</f>
        <v>0</v>
      </c>
      <c r="H283" s="4">
        <f>+[1]TabDin!H284</f>
        <v>0</v>
      </c>
      <c r="I283" s="4">
        <f>+[1]TabDin!I284</f>
        <v>0</v>
      </c>
      <c r="J283" s="4">
        <f>+[1]TabDin!J284</f>
        <v>0</v>
      </c>
      <c r="K283" s="4">
        <f>+[1]TabDin!K284</f>
        <v>0</v>
      </c>
      <c r="L283" s="4">
        <f t="shared" si="8"/>
        <v>81835.22661506242</v>
      </c>
      <c r="N283" s="2" t="s">
        <v>19</v>
      </c>
      <c r="O283" s="5">
        <f>+B283/[1]Formato_Análises!$V$31</f>
        <v>0</v>
      </c>
      <c r="P283" s="5">
        <f>+C283/[1]Formato_Análises!$V$31</f>
        <v>9.3269075433409336E-4</v>
      </c>
      <c r="Q283" s="5">
        <f>+D283/[1]Formato_Análises!$V$31</f>
        <v>0</v>
      </c>
      <c r="R283" s="5">
        <f>+E283/[1]Formato_Análises!$V$31</f>
        <v>0</v>
      </c>
      <c r="S283" s="5">
        <f>+F283/[1]Formato_Análises!$V$31</f>
        <v>0</v>
      </c>
      <c r="T283" s="5">
        <f>+G283/[1]Formato_Análises!$V$31</f>
        <v>0</v>
      </c>
      <c r="U283" s="5">
        <f>+H283/[1]Formato_Análises!$V$31</f>
        <v>0</v>
      </c>
      <c r="V283" s="5">
        <f>+I283/[1]Formato_Análises!$V$31</f>
        <v>0</v>
      </c>
      <c r="W283" s="5">
        <f>+J283/[1]Formato_Análises!$V$31</f>
        <v>0</v>
      </c>
      <c r="X283" s="5">
        <f>+K283/[1]Formato_Análises!$V$31</f>
        <v>0</v>
      </c>
    </row>
    <row r="284" spans="1:24" x14ac:dyDescent="0.25">
      <c r="A284" s="2" t="s">
        <v>20</v>
      </c>
      <c r="B284" s="4">
        <f>+[1]TabDin!B285</f>
        <v>0</v>
      </c>
      <c r="C284" s="4">
        <f>+[1]TabDin!C285</f>
        <v>142182.27640725812</v>
      </c>
      <c r="D284" s="4">
        <f>+[1]TabDin!D285</f>
        <v>82065.557279159257</v>
      </c>
      <c r="E284" s="4">
        <f>+[1]TabDin!E285</f>
        <v>0</v>
      </c>
      <c r="F284" s="4">
        <f>+[1]TabDin!F285</f>
        <v>0</v>
      </c>
      <c r="G284" s="4">
        <f>+[1]TabDin!G285</f>
        <v>0</v>
      </c>
      <c r="H284" s="4">
        <f>+[1]TabDin!H285</f>
        <v>0</v>
      </c>
      <c r="I284" s="4">
        <f>+[1]TabDin!I285</f>
        <v>0</v>
      </c>
      <c r="J284" s="4">
        <f>+[1]TabDin!J285</f>
        <v>0</v>
      </c>
      <c r="K284" s="4">
        <f>+[1]TabDin!K285</f>
        <v>0</v>
      </c>
      <c r="L284" s="4">
        <f t="shared" si="8"/>
        <v>224247.83368641738</v>
      </c>
      <c r="N284" s="2" t="s">
        <v>20</v>
      </c>
      <c r="O284" s="5">
        <f>+B284/[1]Formato_Análises!$V$31</f>
        <v>0</v>
      </c>
      <c r="P284" s="5">
        <f>+C284/[1]Formato_Análises!$V$31</f>
        <v>1.6204769036567419E-3</v>
      </c>
      <c r="Q284" s="5">
        <f>+D284/[1]Formato_Análises!$V$31</f>
        <v>9.3531587422107383E-4</v>
      </c>
      <c r="R284" s="5">
        <f>+E284/[1]Formato_Análises!$V$31</f>
        <v>0</v>
      </c>
      <c r="S284" s="5">
        <f>+F284/[1]Formato_Análises!$V$31</f>
        <v>0</v>
      </c>
      <c r="T284" s="5">
        <f>+G284/[1]Formato_Análises!$V$31</f>
        <v>0</v>
      </c>
      <c r="U284" s="5">
        <f>+H284/[1]Formato_Análises!$V$31</f>
        <v>0</v>
      </c>
      <c r="V284" s="5">
        <f>+I284/[1]Formato_Análises!$V$31</f>
        <v>0</v>
      </c>
      <c r="W284" s="5">
        <f>+J284/[1]Formato_Análises!$V$31</f>
        <v>0</v>
      </c>
      <c r="X284" s="5">
        <f>+K284/[1]Formato_Análises!$V$31</f>
        <v>0</v>
      </c>
    </row>
    <row r="285" spans="1:24" x14ac:dyDescent="0.25">
      <c r="A285" s="2" t="s">
        <v>21</v>
      </c>
      <c r="B285" s="4">
        <f>+[1]TabDin!B286</f>
        <v>0</v>
      </c>
      <c r="C285" s="4">
        <f>+[1]TabDin!C286</f>
        <v>0</v>
      </c>
      <c r="D285" s="4">
        <f>+[1]TabDin!D286</f>
        <v>0</v>
      </c>
      <c r="E285" s="4">
        <f>+[1]TabDin!E286</f>
        <v>0</v>
      </c>
      <c r="F285" s="4">
        <f>+[1]TabDin!F286</f>
        <v>0</v>
      </c>
      <c r="G285" s="4">
        <f>+[1]TabDin!G286</f>
        <v>82740.453480148746</v>
      </c>
      <c r="H285" s="4">
        <f>+[1]TabDin!H286</f>
        <v>0</v>
      </c>
      <c r="I285" s="4">
        <f>+[1]TabDin!I286</f>
        <v>0</v>
      </c>
      <c r="J285" s="4">
        <f>+[1]TabDin!J286</f>
        <v>0</v>
      </c>
      <c r="K285" s="4">
        <f>+[1]TabDin!K286</f>
        <v>0</v>
      </c>
      <c r="L285" s="4">
        <f t="shared" si="8"/>
        <v>82740.453480148746</v>
      </c>
      <c r="N285" s="2" t="s">
        <v>21</v>
      </c>
      <c r="O285" s="5">
        <f>+B285/[1]Formato_Análises!$V$31</f>
        <v>0</v>
      </c>
      <c r="P285" s="5">
        <f>+C285/[1]Formato_Análises!$V$31</f>
        <v>0</v>
      </c>
      <c r="Q285" s="5">
        <f>+D285/[1]Formato_Análises!$V$31</f>
        <v>0</v>
      </c>
      <c r="R285" s="5">
        <f>+E285/[1]Formato_Análises!$V$31</f>
        <v>0</v>
      </c>
      <c r="S285" s="5">
        <f>+F285/[1]Formato_Análises!$V$31</f>
        <v>0</v>
      </c>
      <c r="T285" s="5">
        <f>+G285/[1]Formato_Análises!$V$31</f>
        <v>9.4300778726188453E-4</v>
      </c>
      <c r="U285" s="5">
        <f>+H285/[1]Formato_Análises!$V$31</f>
        <v>0</v>
      </c>
      <c r="V285" s="5">
        <f>+I285/[1]Formato_Análises!$V$31</f>
        <v>0</v>
      </c>
      <c r="W285" s="5">
        <f>+J285/[1]Formato_Análises!$V$31</f>
        <v>0</v>
      </c>
      <c r="X285" s="5">
        <f>+K285/[1]Formato_Análises!$V$31</f>
        <v>0</v>
      </c>
    </row>
    <row r="286" spans="1:24" x14ac:dyDescent="0.25">
      <c r="A286" s="2" t="s">
        <v>22</v>
      </c>
      <c r="B286" s="4">
        <f>+[1]TabDin!B287</f>
        <v>328262.22911663703</v>
      </c>
      <c r="C286" s="4">
        <f>+[1]TabDin!C287</f>
        <v>868869.52537607076</v>
      </c>
      <c r="D286" s="4">
        <f>+[1]TabDin!D287</f>
        <v>467149.97825588612</v>
      </c>
      <c r="E286" s="4">
        <f>+[1]TabDin!E287</f>
        <v>0</v>
      </c>
      <c r="F286" s="4">
        <f>+[1]TabDin!F287</f>
        <v>0</v>
      </c>
      <c r="G286" s="4">
        <f>+[1]TabDin!G287</f>
        <v>256591.64242617128</v>
      </c>
      <c r="H286" s="4">
        <f>+[1]TabDin!H287</f>
        <v>0</v>
      </c>
      <c r="I286" s="4">
        <f>+[1]TabDin!I287</f>
        <v>832443.46943917102</v>
      </c>
      <c r="J286" s="4">
        <f>+[1]TabDin!J287</f>
        <v>237075.57753924289</v>
      </c>
      <c r="K286" s="4">
        <f>+[1]TabDin!K287</f>
        <v>0</v>
      </c>
      <c r="L286" s="4">
        <f t="shared" si="8"/>
        <v>2990392.4221531791</v>
      </c>
      <c r="N286" s="2" t="s">
        <v>22</v>
      </c>
      <c r="O286" s="5">
        <f>+B286/[1]Formato_Análises!$V$31</f>
        <v>3.7412634968842953E-3</v>
      </c>
      <c r="P286" s="5">
        <f>+C286/[1]Formato_Análises!$V$31</f>
        <v>9.9026618066669469E-3</v>
      </c>
      <c r="Q286" s="5">
        <f>+D286/[1]Formato_Análises!$V$31</f>
        <v>5.3241920824160403E-3</v>
      </c>
      <c r="R286" s="5">
        <f>+E286/[1]Formato_Análises!$V$31</f>
        <v>0</v>
      </c>
      <c r="S286" s="5">
        <f>+F286/[1]Formato_Análises!$V$31</f>
        <v>0</v>
      </c>
      <c r="T286" s="5">
        <f>+G286/[1]Formato_Análises!$V$31</f>
        <v>2.9244209667312242E-3</v>
      </c>
      <c r="U286" s="5">
        <f>+H286/[1]Formato_Análises!$V$31</f>
        <v>0</v>
      </c>
      <c r="V286" s="5">
        <f>+I286/[1]Formato_Análises!$V$31</f>
        <v>9.4875075143838524E-3</v>
      </c>
      <c r="W286" s="5">
        <f>+J286/[1]Formato_Análises!$V$31</f>
        <v>2.7019928751387942E-3</v>
      </c>
      <c r="X286" s="5">
        <f>+K286/[1]Formato_Análises!$V$31</f>
        <v>0</v>
      </c>
    </row>
    <row r="287" spans="1:24" x14ac:dyDescent="0.25">
      <c r="A287" s="2" t="s">
        <v>23</v>
      </c>
      <c r="B287" s="4">
        <f>+[1]TabDin!B288</f>
        <v>0</v>
      </c>
      <c r="C287" s="4">
        <f>+[1]TabDin!C288</f>
        <v>115810.91443234954</v>
      </c>
      <c r="D287" s="4">
        <f>+[1]TabDin!D288</f>
        <v>0</v>
      </c>
      <c r="E287" s="4">
        <f>+[1]TabDin!E288</f>
        <v>0</v>
      </c>
      <c r="F287" s="4">
        <f>+[1]TabDin!F288</f>
        <v>0</v>
      </c>
      <c r="G287" s="4">
        <f>+[1]TabDin!G288</f>
        <v>0</v>
      </c>
      <c r="H287" s="4">
        <f>+[1]TabDin!H288</f>
        <v>0</v>
      </c>
      <c r="I287" s="4">
        <f>+[1]TabDin!I288</f>
        <v>0</v>
      </c>
      <c r="J287" s="4">
        <f>+[1]TabDin!J288</f>
        <v>0</v>
      </c>
      <c r="K287" s="4">
        <f>+[1]TabDin!K288</f>
        <v>0</v>
      </c>
      <c r="L287" s="4">
        <f t="shared" si="8"/>
        <v>115810.91443234954</v>
      </c>
      <c r="N287" s="2" t="s">
        <v>23</v>
      </c>
      <c r="O287" s="5">
        <f>+B287/[1]Formato_Análises!$V$31</f>
        <v>0</v>
      </c>
      <c r="P287" s="5">
        <f>+C287/[1]Formato_Análises!$V$31</f>
        <v>1.3199177617007794E-3</v>
      </c>
      <c r="Q287" s="5">
        <f>+D287/[1]Formato_Análises!$V$31</f>
        <v>0</v>
      </c>
      <c r="R287" s="5">
        <f>+E287/[1]Formato_Análises!$V$31</f>
        <v>0</v>
      </c>
      <c r="S287" s="5">
        <f>+F287/[1]Formato_Análises!$V$31</f>
        <v>0</v>
      </c>
      <c r="T287" s="5">
        <f>+G287/[1]Formato_Análises!$V$31</f>
        <v>0</v>
      </c>
      <c r="U287" s="5">
        <f>+H287/[1]Formato_Análises!$V$31</f>
        <v>0</v>
      </c>
      <c r="V287" s="5">
        <f>+I287/[1]Formato_Análises!$V$31</f>
        <v>0</v>
      </c>
      <c r="W287" s="5">
        <f>+J287/[1]Formato_Análises!$V$31</f>
        <v>0</v>
      </c>
      <c r="X287" s="5">
        <f>+K287/[1]Formato_Análises!$V$31</f>
        <v>0</v>
      </c>
    </row>
    <row r="288" spans="1:24" x14ac:dyDescent="0.25">
      <c r="A288" s="2" t="s">
        <v>24</v>
      </c>
      <c r="B288" s="4">
        <f>+[1]TabDin!B289</f>
        <v>0</v>
      </c>
      <c r="C288" s="4">
        <f>+[1]TabDin!C289</f>
        <v>96158.948982566872</v>
      </c>
      <c r="D288" s="4">
        <f>+[1]TabDin!D289</f>
        <v>32826.222911663703</v>
      </c>
      <c r="E288" s="4">
        <f>+[1]TabDin!E289</f>
        <v>0</v>
      </c>
      <c r="F288" s="4">
        <f>+[1]TabDin!F289</f>
        <v>0</v>
      </c>
      <c r="G288" s="4">
        <f>+[1]TabDin!G289</f>
        <v>20789.941177387012</v>
      </c>
      <c r="H288" s="4">
        <f>+[1]TabDin!H289</f>
        <v>0</v>
      </c>
      <c r="I288" s="4">
        <f>+[1]TabDin!I289</f>
        <v>0</v>
      </c>
      <c r="J288" s="4">
        <f>+[1]TabDin!J289</f>
        <v>20789.941177387012</v>
      </c>
      <c r="K288" s="4">
        <f>+[1]TabDin!K289</f>
        <v>0</v>
      </c>
      <c r="L288" s="4">
        <f t="shared" si="8"/>
        <v>170565.05424900461</v>
      </c>
      <c r="N288" s="2" t="s">
        <v>24</v>
      </c>
      <c r="O288" s="5">
        <f>+B288/[1]Formato_Análises!$V$31</f>
        <v>0</v>
      </c>
      <c r="P288" s="5">
        <f>+C288/[1]Formato_Análises!$V$31</f>
        <v>1.0959407870206395E-3</v>
      </c>
      <c r="Q288" s="5">
        <f>+D288/[1]Formato_Análises!$V$31</f>
        <v>3.7412634968842954E-4</v>
      </c>
      <c r="R288" s="5">
        <f>+E288/[1]Formato_Análises!$V$31</f>
        <v>0</v>
      </c>
      <c r="S288" s="5">
        <f>+F288/[1]Formato_Análises!$V$31</f>
        <v>0</v>
      </c>
      <c r="T288" s="5">
        <f>+G288/[1]Formato_Análises!$V$31</f>
        <v>2.3694668813600538E-4</v>
      </c>
      <c r="U288" s="5">
        <f>+H288/[1]Formato_Análises!$V$31</f>
        <v>0</v>
      </c>
      <c r="V288" s="5">
        <f>+I288/[1]Formato_Análises!$V$31</f>
        <v>0</v>
      </c>
      <c r="W288" s="5">
        <f>+J288/[1]Formato_Análises!$V$31</f>
        <v>2.3694668813600538E-4</v>
      </c>
      <c r="X288" s="5">
        <f>+K288/[1]Formato_Análises!$V$31</f>
        <v>0</v>
      </c>
    </row>
    <row r="289" spans="1:24" x14ac:dyDescent="0.25">
      <c r="A289" s="2" t="s">
        <v>25</v>
      </c>
      <c r="B289" s="4">
        <f>+[1]TabDin!B290</f>
        <v>0</v>
      </c>
      <c r="C289" s="4">
        <f>+[1]TabDin!C290</f>
        <v>95880.516959830129</v>
      </c>
      <c r="D289" s="4">
        <f>+[1]TabDin!D290</f>
        <v>327540.05221258046</v>
      </c>
      <c r="E289" s="4">
        <f>+[1]TabDin!E290</f>
        <v>0</v>
      </c>
      <c r="F289" s="4">
        <f>+[1]TabDin!F290</f>
        <v>0</v>
      </c>
      <c r="G289" s="4">
        <f>+[1]TabDin!G290</f>
        <v>169930.4139393791</v>
      </c>
      <c r="H289" s="4">
        <f>+[1]TabDin!H290</f>
        <v>0</v>
      </c>
      <c r="I289" s="4">
        <f>+[1]TabDin!I290</f>
        <v>270816.33902122558</v>
      </c>
      <c r="J289" s="4">
        <f>+[1]TabDin!J290</f>
        <v>20242.837462192616</v>
      </c>
      <c r="K289" s="4">
        <f>+[1]TabDin!K290</f>
        <v>0</v>
      </c>
      <c r="L289" s="4">
        <f t="shared" si="8"/>
        <v>884410.15959520789</v>
      </c>
      <c r="N289" s="2" t="s">
        <v>25</v>
      </c>
      <c r="O289" s="5">
        <f>+B289/[1]Formato_Análises!$V$31</f>
        <v>0</v>
      </c>
      <c r="P289" s="5">
        <f>+C289/[1]Formato_Análises!$V$31</f>
        <v>1.0927674473225821E-3</v>
      </c>
      <c r="Q289" s="5">
        <f>+D289/[1]Formato_Análises!$V$31</f>
        <v>3.7330327171911501E-3</v>
      </c>
      <c r="R289" s="5">
        <f>+E289/[1]Formato_Análises!$V$31</f>
        <v>0</v>
      </c>
      <c r="S289" s="5">
        <f>+F289/[1]Formato_Análises!$V$31</f>
        <v>0</v>
      </c>
      <c r="T289" s="5">
        <f>+G289/[1]Formato_Análises!$V$31</f>
        <v>1.9367274035537701E-3</v>
      </c>
      <c r="U289" s="5">
        <f>+H289/[1]Formato_Análises!$V$31</f>
        <v>0</v>
      </c>
      <c r="V289" s="5">
        <f>+I289/[1]Formato_Análises!$V$31</f>
        <v>3.0865423849295438E-3</v>
      </c>
      <c r="W289" s="5">
        <f>+J289/[1]Formato_Análises!$V$31</f>
        <v>2.3071124897453154E-4</v>
      </c>
      <c r="X289" s="5">
        <f>+K289/[1]Formato_Análises!$V$31</f>
        <v>0</v>
      </c>
    </row>
    <row r="290" spans="1:24" x14ac:dyDescent="0.25">
      <c r="A290" s="2" t="s">
        <v>26</v>
      </c>
      <c r="B290" s="4">
        <f>+[1]TabDin!B291</f>
        <v>0</v>
      </c>
      <c r="C290" s="4">
        <f>+[1]TabDin!C291</f>
        <v>43768.297215551604</v>
      </c>
      <c r="D290" s="4">
        <f>+[1]TabDin!D291</f>
        <v>0</v>
      </c>
      <c r="E290" s="4">
        <f>+[1]TabDin!E291</f>
        <v>0</v>
      </c>
      <c r="F290" s="4">
        <f>+[1]TabDin!F291</f>
        <v>0</v>
      </c>
      <c r="G290" s="4">
        <f>+[1]TabDin!G291</f>
        <v>122551.2322035445</v>
      </c>
      <c r="H290" s="4">
        <f>+[1]TabDin!H291</f>
        <v>0</v>
      </c>
      <c r="I290" s="4">
        <f>+[1]TabDin!I291</f>
        <v>0</v>
      </c>
      <c r="J290" s="4">
        <f>+[1]TabDin!J291</f>
        <v>0</v>
      </c>
      <c r="K290" s="4">
        <f>+[1]TabDin!K291</f>
        <v>0</v>
      </c>
      <c r="L290" s="4">
        <f t="shared" si="8"/>
        <v>166319.5294190961</v>
      </c>
      <c r="N290" s="2" t="s">
        <v>26</v>
      </c>
      <c r="O290" s="5">
        <f>+B290/[1]Formato_Análises!$V$31</f>
        <v>0</v>
      </c>
      <c r="P290" s="5">
        <f>+C290/[1]Formato_Análises!$V$31</f>
        <v>4.9883513291790606E-4</v>
      </c>
      <c r="Q290" s="5">
        <f>+D290/[1]Formato_Análises!$V$31</f>
        <v>0</v>
      </c>
      <c r="R290" s="5">
        <f>+E290/[1]Formato_Análises!$V$31</f>
        <v>0</v>
      </c>
      <c r="S290" s="5">
        <f>+F290/[1]Formato_Análises!$V$31</f>
        <v>0</v>
      </c>
      <c r="T290" s="5">
        <f>+G290/[1]Formato_Análises!$V$31</f>
        <v>1.396738372170137E-3</v>
      </c>
      <c r="U290" s="5">
        <f>+H290/[1]Formato_Análises!$V$31</f>
        <v>0</v>
      </c>
      <c r="V290" s="5">
        <f>+I290/[1]Formato_Análises!$V$31</f>
        <v>0</v>
      </c>
      <c r="W290" s="5">
        <f>+J290/[1]Formato_Análises!$V$31</f>
        <v>0</v>
      </c>
      <c r="X290" s="5">
        <f>+K290/[1]Formato_Análises!$V$31</f>
        <v>0</v>
      </c>
    </row>
    <row r="291" spans="1:24" x14ac:dyDescent="0.25">
      <c r="A291" s="2" t="s">
        <v>27</v>
      </c>
      <c r="B291" s="4">
        <f>+[1]TabDin!B292</f>
        <v>0</v>
      </c>
      <c r="C291" s="4">
        <f>+[1]TabDin!C292</f>
        <v>0</v>
      </c>
      <c r="D291" s="4">
        <f>+[1]TabDin!D292</f>
        <v>32826.222911663703</v>
      </c>
      <c r="E291" s="4">
        <f>+[1]TabDin!E292</f>
        <v>0</v>
      </c>
      <c r="F291" s="4">
        <f>+[1]TabDin!F292</f>
        <v>0</v>
      </c>
      <c r="G291" s="4">
        <f>+[1]TabDin!G292</f>
        <v>0</v>
      </c>
      <c r="H291" s="4">
        <f>+[1]TabDin!H292</f>
        <v>0</v>
      </c>
      <c r="I291" s="4">
        <f>+[1]TabDin!I292</f>
        <v>0</v>
      </c>
      <c r="J291" s="4">
        <f>+[1]TabDin!J292</f>
        <v>0</v>
      </c>
      <c r="K291" s="4">
        <f>+[1]TabDin!K292</f>
        <v>0</v>
      </c>
      <c r="L291" s="4">
        <f t="shared" si="8"/>
        <v>32826.222911663703</v>
      </c>
      <c r="N291" s="2" t="s">
        <v>27</v>
      </c>
      <c r="O291" s="5">
        <f>+B291/[1]Formato_Análises!$V$31</f>
        <v>0</v>
      </c>
      <c r="P291" s="5">
        <f>+C291/[1]Formato_Análises!$V$31</f>
        <v>0</v>
      </c>
      <c r="Q291" s="5">
        <f>+D291/[1]Formato_Análises!$V$31</f>
        <v>3.7412634968842954E-4</v>
      </c>
      <c r="R291" s="5">
        <f>+E291/[1]Formato_Análises!$V$31</f>
        <v>0</v>
      </c>
      <c r="S291" s="5">
        <f>+F291/[1]Formato_Análises!$V$31</f>
        <v>0</v>
      </c>
      <c r="T291" s="5">
        <f>+G291/[1]Formato_Análises!$V$31</f>
        <v>0</v>
      </c>
      <c r="U291" s="5">
        <f>+H291/[1]Formato_Análises!$V$31</f>
        <v>0</v>
      </c>
      <c r="V291" s="5">
        <f>+I291/[1]Formato_Análises!$V$31</f>
        <v>0</v>
      </c>
      <c r="W291" s="5">
        <f>+J291/[1]Formato_Análises!$V$31</f>
        <v>0</v>
      </c>
      <c r="X291" s="5">
        <f>+K291/[1]Formato_Análises!$V$31</f>
        <v>0</v>
      </c>
    </row>
    <row r="292" spans="1:24" x14ac:dyDescent="0.25">
      <c r="A292" s="2" t="s">
        <v>28</v>
      </c>
      <c r="B292" s="4">
        <f>+[1]TabDin!B293</f>
        <v>0</v>
      </c>
      <c r="C292" s="4">
        <f>+[1]TabDin!C293</f>
        <v>3713149.1467271438</v>
      </c>
      <c r="D292" s="4">
        <f>+[1]TabDin!D293</f>
        <v>61862.931940033428</v>
      </c>
      <c r="E292" s="4">
        <f>+[1]TabDin!E293</f>
        <v>0</v>
      </c>
      <c r="F292" s="4">
        <f>+[1]TabDin!F293</f>
        <v>0</v>
      </c>
      <c r="G292" s="4">
        <f>+[1]TabDin!G293</f>
        <v>62448.606467149031</v>
      </c>
      <c r="H292" s="4">
        <f>+[1]TabDin!H293</f>
        <v>0</v>
      </c>
      <c r="I292" s="4">
        <f>+[1]TabDin!I293</f>
        <v>1942218.1889401022</v>
      </c>
      <c r="J292" s="4">
        <f>+[1]TabDin!J293</f>
        <v>266048.43956404942</v>
      </c>
      <c r="K292" s="4">
        <f>+[1]TabDin!K293</f>
        <v>0</v>
      </c>
      <c r="L292" s="4">
        <f t="shared" si="8"/>
        <v>6045727.3136384785</v>
      </c>
      <c r="N292" s="2" t="s">
        <v>28</v>
      </c>
      <c r="O292" s="5">
        <f>+B292/[1]Formato_Análises!$V$31</f>
        <v>0</v>
      </c>
      <c r="P292" s="5">
        <f>+C292/[1]Formato_Análises!$V$31</f>
        <v>4.2319426753789934E-2</v>
      </c>
      <c r="Q292" s="5">
        <f>+D292/[1]Formato_Análises!$V$31</f>
        <v>7.0506293002491061E-4</v>
      </c>
      <c r="R292" s="5">
        <f>+E292/[1]Formato_Análises!$V$31</f>
        <v>0</v>
      </c>
      <c r="S292" s="5">
        <f>+F292/[1]Formato_Análises!$V$31</f>
        <v>0</v>
      </c>
      <c r="T292" s="5">
        <f>+G292/[1]Formato_Análises!$V$31</f>
        <v>7.1173796764726835E-4</v>
      </c>
      <c r="U292" s="5">
        <f>+H292/[1]Formato_Análises!$V$31</f>
        <v>0</v>
      </c>
      <c r="V292" s="5">
        <f>+I292/[1]Formato_Análises!$V$31</f>
        <v>2.2135809023232079E-2</v>
      </c>
      <c r="W292" s="5">
        <f>+J292/[1]Formato_Análises!$V$31</f>
        <v>3.0322017797251312E-3</v>
      </c>
      <c r="X292" s="5">
        <f>+K292/[1]Formato_Análises!$V$31</f>
        <v>0</v>
      </c>
    </row>
    <row r="293" spans="1:24" x14ac:dyDescent="0.25">
      <c r="A293" s="2" t="s">
        <v>29</v>
      </c>
      <c r="B293" s="4">
        <f>+[1]TabDin!B294</f>
        <v>0</v>
      </c>
      <c r="C293" s="4">
        <f>+[1]TabDin!C294</f>
        <v>2352777.2032500887</v>
      </c>
      <c r="D293" s="4">
        <f>+[1]TabDin!D294</f>
        <v>19695.733746998223</v>
      </c>
      <c r="E293" s="4">
        <f>+[1]TabDin!E294</f>
        <v>0</v>
      </c>
      <c r="F293" s="4">
        <f>+[1]TabDin!F294</f>
        <v>0</v>
      </c>
      <c r="G293" s="4">
        <f>+[1]TabDin!G294</f>
        <v>21884.148607775802</v>
      </c>
      <c r="H293" s="4">
        <f>+[1]TabDin!H294</f>
        <v>0</v>
      </c>
      <c r="I293" s="4">
        <f>+[1]TabDin!I294</f>
        <v>0</v>
      </c>
      <c r="J293" s="4">
        <f>+[1]TabDin!J294</f>
        <v>316421.81051239994</v>
      </c>
      <c r="K293" s="4">
        <f>+[1]TabDin!K294</f>
        <v>0</v>
      </c>
      <c r="L293" s="4">
        <f t="shared" si="8"/>
        <v>2710778.8961172621</v>
      </c>
      <c r="N293" s="2" t="s">
        <v>29</v>
      </c>
      <c r="O293" s="5">
        <f>+B293/[1]Formato_Análises!$V$31</f>
        <v>0</v>
      </c>
      <c r="P293" s="5">
        <f>+C293/[1]Formato_Análises!$V$31</f>
        <v>2.6815023740344657E-2</v>
      </c>
      <c r="Q293" s="5">
        <f>+D293/[1]Formato_Análises!$V$31</f>
        <v>2.2447580981305772E-4</v>
      </c>
      <c r="R293" s="5">
        <f>+E293/[1]Formato_Análises!$V$31</f>
        <v>0</v>
      </c>
      <c r="S293" s="5">
        <f>+F293/[1]Formato_Análises!$V$31</f>
        <v>0</v>
      </c>
      <c r="T293" s="5">
        <f>+G293/[1]Formato_Análises!$V$31</f>
        <v>2.4941756645895303E-4</v>
      </c>
      <c r="U293" s="5">
        <f>+H293/[1]Formato_Análises!$V$31</f>
        <v>0</v>
      </c>
      <c r="V293" s="5">
        <f>+I293/[1]Formato_Análises!$V$31</f>
        <v>0</v>
      </c>
      <c r="W293" s="5">
        <f>+J293/[1]Formato_Análises!$V$31</f>
        <v>3.6063161225516789E-3</v>
      </c>
      <c r="X293" s="5">
        <f>+K293/[1]Formato_Análises!$V$31</f>
        <v>0</v>
      </c>
    </row>
    <row r="294" spans="1:24" x14ac:dyDescent="0.25">
      <c r="A294" s="2" t="s">
        <v>30</v>
      </c>
      <c r="B294" s="4">
        <f>+[1]TabDin!B295</f>
        <v>0</v>
      </c>
      <c r="C294" s="4">
        <f>+[1]TabDin!C295</f>
        <v>49239.334367495554</v>
      </c>
      <c r="D294" s="4">
        <f>+[1]TabDin!D295</f>
        <v>0</v>
      </c>
      <c r="E294" s="4">
        <f>+[1]TabDin!E295</f>
        <v>0</v>
      </c>
      <c r="F294" s="4">
        <f>+[1]TabDin!F295</f>
        <v>0</v>
      </c>
      <c r="G294" s="4">
        <f>+[1]TabDin!G295</f>
        <v>0</v>
      </c>
      <c r="H294" s="4">
        <f>+[1]TabDin!H295</f>
        <v>0</v>
      </c>
      <c r="I294" s="4">
        <f>+[1]TabDin!I295</f>
        <v>0</v>
      </c>
      <c r="J294" s="4">
        <f>+[1]TabDin!J295</f>
        <v>0</v>
      </c>
      <c r="K294" s="4">
        <f>+[1]TabDin!K295</f>
        <v>0</v>
      </c>
      <c r="L294" s="4">
        <f t="shared" si="8"/>
        <v>49239.334367495554</v>
      </c>
      <c r="N294" s="2" t="s">
        <v>30</v>
      </c>
      <c r="O294" s="5">
        <f>+B294/[1]Formato_Análises!$V$31</f>
        <v>0</v>
      </c>
      <c r="P294" s="5">
        <f>+C294/[1]Formato_Análises!$V$31</f>
        <v>5.6118952453264423E-4</v>
      </c>
      <c r="Q294" s="5">
        <f>+D294/[1]Formato_Análises!$V$31</f>
        <v>0</v>
      </c>
      <c r="R294" s="5">
        <f>+E294/[1]Formato_Análises!$V$31</f>
        <v>0</v>
      </c>
      <c r="S294" s="5">
        <f>+F294/[1]Formato_Análises!$V$31</f>
        <v>0</v>
      </c>
      <c r="T294" s="5">
        <f>+G294/[1]Formato_Análises!$V$31</f>
        <v>0</v>
      </c>
      <c r="U294" s="5">
        <f>+H294/[1]Formato_Análises!$V$31</f>
        <v>0</v>
      </c>
      <c r="V294" s="5">
        <f>+I294/[1]Formato_Análises!$V$31</f>
        <v>0</v>
      </c>
      <c r="W294" s="5">
        <f>+J294/[1]Formato_Análises!$V$31</f>
        <v>0</v>
      </c>
      <c r="X294" s="5">
        <f>+K294/[1]Formato_Análises!$V$31</f>
        <v>0</v>
      </c>
    </row>
    <row r="295" spans="1:24" x14ac:dyDescent="0.25">
      <c r="A295" s="2" t="s">
        <v>31</v>
      </c>
      <c r="B295" s="4">
        <f>+[1]TabDin!B296</f>
        <v>0</v>
      </c>
      <c r="C295" s="4">
        <f>+[1]TabDin!C296</f>
        <v>16861940.046757456</v>
      </c>
      <c r="D295" s="4">
        <f>+[1]TabDin!D296</f>
        <v>4296586.8403031714</v>
      </c>
      <c r="E295" s="4">
        <f>+[1]TabDin!E296</f>
        <v>0</v>
      </c>
      <c r="F295" s="4">
        <f>+[1]TabDin!F296</f>
        <v>137213.61177075427</v>
      </c>
      <c r="G295" s="4">
        <f>+[1]TabDin!G296</f>
        <v>5252436.3915008781</v>
      </c>
      <c r="H295" s="4">
        <f>+[1]TabDin!H296</f>
        <v>0</v>
      </c>
      <c r="I295" s="4">
        <f>+[1]TabDin!I296</f>
        <v>6529167.4691453902</v>
      </c>
      <c r="J295" s="4">
        <f>+[1]TabDin!J296</f>
        <v>6616579.980453888</v>
      </c>
      <c r="K295" s="4">
        <f>+[1]TabDin!K296</f>
        <v>0</v>
      </c>
      <c r="L295" s="4">
        <f t="shared" si="8"/>
        <v>39693924.33993154</v>
      </c>
      <c r="N295" s="2" t="s">
        <v>31</v>
      </c>
      <c r="O295" s="5">
        <f>+B295/[1]Formato_Análises!$V$31</f>
        <v>0</v>
      </c>
      <c r="P295" s="5">
        <f>+C295/[1]Formato_Análises!$V$31</f>
        <v>0.19217855478940893</v>
      </c>
      <c r="Q295" s="5">
        <f>+D295/[1]Formato_Análises!$V$31</f>
        <v>4.896897078313598E-2</v>
      </c>
      <c r="R295" s="5">
        <f>+E295/[1]Formato_Análises!$V$31</f>
        <v>0</v>
      </c>
      <c r="S295" s="5">
        <f>+F295/[1]Formato_Análises!$V$31</f>
        <v>1.5638481416976352E-3</v>
      </c>
      <c r="T295" s="5">
        <f>+G295/[1]Formato_Análises!$V$31</f>
        <v>5.9862959543379772E-2</v>
      </c>
      <c r="U295" s="5">
        <f>+H295/[1]Formato_Análises!$V$31</f>
        <v>0</v>
      </c>
      <c r="V295" s="5">
        <f>+I295/[1]Formato_Análises!$V$31</f>
        <v>7.4414092608499974E-2</v>
      </c>
      <c r="W295" s="5">
        <f>+J295/[1]Formato_Análises!$V$31</f>
        <v>7.5410348676733976E-2</v>
      </c>
      <c r="X295" s="5">
        <f>+K295/[1]Formato_Análises!$V$31</f>
        <v>0</v>
      </c>
    </row>
    <row r="296" spans="1:24" x14ac:dyDescent="0.25">
      <c r="A296" s="2" t="s">
        <v>32</v>
      </c>
      <c r="B296" s="4">
        <f>+[1]TabDin!B297</f>
        <v>0</v>
      </c>
      <c r="C296" s="4">
        <f>+[1]TabDin!C297</f>
        <v>5971256.4750604574</v>
      </c>
      <c r="D296" s="4">
        <f>+[1]TabDin!D297</f>
        <v>1921489.0966379193</v>
      </c>
      <c r="E296" s="4">
        <f>+[1]TabDin!E297</f>
        <v>0</v>
      </c>
      <c r="F296" s="4">
        <f>+[1]TabDin!F297</f>
        <v>76020.061226261198</v>
      </c>
      <c r="G296" s="4">
        <f>+[1]TabDin!G297</f>
        <v>770278.2626964926</v>
      </c>
      <c r="H296" s="4">
        <f>+[1]TabDin!H297</f>
        <v>0</v>
      </c>
      <c r="I296" s="4">
        <f>+[1]TabDin!I297</f>
        <v>2032605.7408310836</v>
      </c>
      <c r="J296" s="4">
        <f>+[1]TabDin!J297</f>
        <v>15660301.02207542</v>
      </c>
      <c r="K296" s="4">
        <f>+[1]TabDin!K297</f>
        <v>0</v>
      </c>
      <c r="L296" s="4">
        <f t="shared" si="8"/>
        <v>26431950.658527635</v>
      </c>
      <c r="N296" s="2" t="s">
        <v>32</v>
      </c>
      <c r="O296" s="5">
        <f>+B296/[1]Formato_Análises!$V$31</f>
        <v>0</v>
      </c>
      <c r="P296" s="5">
        <f>+C296/[1]Formato_Análises!$V$31</f>
        <v>6.8055480951297292E-2</v>
      </c>
      <c r="Q296" s="5">
        <f>+D296/[1]Formato_Análises!$V$31</f>
        <v>2.1899555840639615E-2</v>
      </c>
      <c r="R296" s="5">
        <f>+E296/[1]Formato_Análises!$V$31</f>
        <v>0</v>
      </c>
      <c r="S296" s="5">
        <f>+F296/[1]Formato_Análises!$V$31</f>
        <v>8.6641427148678805E-4</v>
      </c>
      <c r="T296" s="5">
        <f>+G296/[1]Formato_Análises!$V$31</f>
        <v>8.7789995042222273E-3</v>
      </c>
      <c r="U296" s="5">
        <f>+H296/[1]Formato_Análises!$V$31</f>
        <v>0</v>
      </c>
      <c r="V296" s="5">
        <f>+I296/[1]Formato_Análises!$V$31</f>
        <v>2.3165972162538333E-2</v>
      </c>
      <c r="W296" s="5">
        <f>+J296/[1]Formato_Análises!$V$31</f>
        <v>0.17848325931916106</v>
      </c>
      <c r="X296" s="5">
        <f>+K296/[1]Formato_Análises!$V$31</f>
        <v>0</v>
      </c>
    </row>
    <row r="297" spans="1:24" x14ac:dyDescent="0.25">
      <c r="A297" s="2" t="s">
        <v>33</v>
      </c>
      <c r="B297" s="4">
        <f>+[1]TabDin!B298</f>
        <v>0</v>
      </c>
      <c r="C297" s="4">
        <f>+[1]TabDin!C298</f>
        <v>694719.84758511244</v>
      </c>
      <c r="D297" s="4">
        <f>+[1]TabDin!D298</f>
        <v>229783.56038164592</v>
      </c>
      <c r="E297" s="4">
        <f>+[1]TabDin!E298</f>
        <v>0</v>
      </c>
      <c r="F297" s="4">
        <f>+[1]TabDin!F298</f>
        <v>0</v>
      </c>
      <c r="G297" s="4">
        <f>+[1]TabDin!G298</f>
        <v>0</v>
      </c>
      <c r="H297" s="4">
        <f>+[1]TabDin!H298</f>
        <v>0</v>
      </c>
      <c r="I297" s="4">
        <f>+[1]TabDin!I298</f>
        <v>0</v>
      </c>
      <c r="J297" s="4">
        <f>+[1]TabDin!J298</f>
        <v>0</v>
      </c>
      <c r="K297" s="4">
        <f>+[1]TabDin!K298</f>
        <v>0</v>
      </c>
      <c r="L297" s="4">
        <f t="shared" si="8"/>
        <v>924503.40796675836</v>
      </c>
      <c r="N297" s="2" t="s">
        <v>33</v>
      </c>
      <c r="O297" s="5">
        <f>+B297/[1]Formato_Análises!$V$31</f>
        <v>0</v>
      </c>
      <c r="P297" s="5">
        <f>+C297/[1]Formato_Análises!$V$31</f>
        <v>7.9178466962998902E-3</v>
      </c>
      <c r="Q297" s="5">
        <f>+D297/[1]Formato_Análises!$V$31</f>
        <v>2.6188844478190064E-3</v>
      </c>
      <c r="R297" s="5">
        <f>+E297/[1]Formato_Análises!$V$31</f>
        <v>0</v>
      </c>
      <c r="S297" s="5">
        <f>+F297/[1]Formato_Análises!$V$31</f>
        <v>0</v>
      </c>
      <c r="T297" s="5">
        <f>+G297/[1]Formato_Análises!$V$31</f>
        <v>0</v>
      </c>
      <c r="U297" s="5">
        <f>+H297/[1]Formato_Análises!$V$31</f>
        <v>0</v>
      </c>
      <c r="V297" s="5">
        <f>+I297/[1]Formato_Análises!$V$31</f>
        <v>0</v>
      </c>
      <c r="W297" s="5">
        <f>+J297/[1]Formato_Análises!$V$31</f>
        <v>0</v>
      </c>
      <c r="X297" s="5">
        <f>+K297/[1]Formato_Análises!$V$31</f>
        <v>0</v>
      </c>
    </row>
    <row r="298" spans="1:24" x14ac:dyDescent="0.25">
      <c r="A298" s="2" t="s">
        <v>34</v>
      </c>
      <c r="B298" s="4">
        <f>+[1]TabDin!B299</f>
        <v>0</v>
      </c>
      <c r="C298" s="4">
        <f>+[1]TabDin!C299</f>
        <v>115940.03090913541</v>
      </c>
      <c r="D298" s="4">
        <f>+[1]TabDin!D299</f>
        <v>0</v>
      </c>
      <c r="E298" s="4">
        <f>+[1]TabDin!E299</f>
        <v>0</v>
      </c>
      <c r="F298" s="4">
        <f>+[1]TabDin!F299</f>
        <v>0</v>
      </c>
      <c r="G298" s="4">
        <f>+[1]TabDin!G299</f>
        <v>93007.631583047158</v>
      </c>
      <c r="H298" s="4">
        <f>+[1]TabDin!H299</f>
        <v>0</v>
      </c>
      <c r="I298" s="4">
        <f>+[1]TabDin!I299</f>
        <v>0</v>
      </c>
      <c r="J298" s="4">
        <f>+[1]TabDin!J299</f>
        <v>0</v>
      </c>
      <c r="K298" s="4">
        <f>+[1]TabDin!K299</f>
        <v>0</v>
      </c>
      <c r="L298" s="4">
        <f t="shared" si="8"/>
        <v>208947.66249218257</v>
      </c>
      <c r="N298" s="2" t="s">
        <v>34</v>
      </c>
      <c r="O298" s="5">
        <f>+B298/[1]Formato_Análises!$V$31</f>
        <v>0</v>
      </c>
      <c r="P298" s="5">
        <f>+C298/[1]Formato_Análises!$V$31</f>
        <v>1.321389325342887E-3</v>
      </c>
      <c r="Q298" s="5">
        <f>+D298/[1]Formato_Análises!$V$31</f>
        <v>0</v>
      </c>
      <c r="R298" s="5">
        <f>+E298/[1]Formato_Análises!$V$31</f>
        <v>0</v>
      </c>
      <c r="S298" s="5">
        <f>+F298/[1]Formato_Análises!$V$31</f>
        <v>0</v>
      </c>
      <c r="T298" s="5">
        <f>+G298/[1]Formato_Análises!$V$31</f>
        <v>1.0600246574505503E-3</v>
      </c>
      <c r="U298" s="5">
        <f>+H298/[1]Formato_Análises!$V$31</f>
        <v>0</v>
      </c>
      <c r="V298" s="5">
        <f>+I298/[1]Formato_Análises!$V$31</f>
        <v>0</v>
      </c>
      <c r="W298" s="5">
        <f>+J298/[1]Formato_Análises!$V$31</f>
        <v>0</v>
      </c>
      <c r="X298" s="5">
        <f>+K298/[1]Formato_Análises!$V$31</f>
        <v>0</v>
      </c>
    </row>
    <row r="299" spans="1:24" x14ac:dyDescent="0.25">
      <c r="A299" s="2" t="s">
        <v>35</v>
      </c>
      <c r="B299" s="4">
        <f>+[1]TabDin!B300</f>
        <v>0</v>
      </c>
      <c r="C299" s="4">
        <f>+[1]TabDin!C300</f>
        <v>1120841.9711348559</v>
      </c>
      <c r="D299" s="4">
        <f>+[1]TabDin!D300</f>
        <v>0</v>
      </c>
      <c r="E299" s="4">
        <f>+[1]TabDin!E300</f>
        <v>0</v>
      </c>
      <c r="F299" s="4">
        <f>+[1]TabDin!F300</f>
        <v>23634.880496397865</v>
      </c>
      <c r="G299" s="4">
        <f>+[1]TabDin!G300</f>
        <v>0</v>
      </c>
      <c r="H299" s="4">
        <f>+[1]TabDin!H300</f>
        <v>0</v>
      </c>
      <c r="I299" s="4">
        <f>+[1]TabDin!I300</f>
        <v>481451.26937106764</v>
      </c>
      <c r="J299" s="4">
        <f>+[1]TabDin!J300</f>
        <v>0</v>
      </c>
      <c r="K299" s="4">
        <f>+[1]TabDin!K300</f>
        <v>0</v>
      </c>
      <c r="L299" s="4">
        <f t="shared" si="8"/>
        <v>1625928.1210023214</v>
      </c>
      <c r="N299" s="2" t="s">
        <v>35</v>
      </c>
      <c r="O299" s="5">
        <f>+B299/[1]Formato_Análises!$V$31</f>
        <v>0</v>
      </c>
      <c r="P299" s="5">
        <f>+C299/[1]Formato_Análises!$V$31</f>
        <v>1.277443696055785E-2</v>
      </c>
      <c r="Q299" s="5">
        <f>+D299/[1]Formato_Análises!$V$31</f>
        <v>0</v>
      </c>
      <c r="R299" s="5">
        <f>+E299/[1]Formato_Análises!$V$31</f>
        <v>0</v>
      </c>
      <c r="S299" s="5">
        <f>+F299/[1]Formato_Análises!$V$31</f>
        <v>2.6937097177566927E-4</v>
      </c>
      <c r="T299" s="5">
        <f>+G299/[1]Formato_Análises!$V$31</f>
        <v>0</v>
      </c>
      <c r="U299" s="5">
        <f>+H299/[1]Formato_Análises!$V$31</f>
        <v>0</v>
      </c>
      <c r="V299" s="5">
        <f>+I299/[1]Formato_Análises!$V$31</f>
        <v>5.4871864620969664E-3</v>
      </c>
      <c r="W299" s="5">
        <f>+J299/[1]Formato_Análises!$V$31</f>
        <v>0</v>
      </c>
      <c r="X299" s="5">
        <f>+K299/[1]Formato_Análises!$V$31</f>
        <v>0</v>
      </c>
    </row>
    <row r="300" spans="1:24" x14ac:dyDescent="0.25">
      <c r="A300" s="2" t="s">
        <v>36</v>
      </c>
      <c r="B300" s="4">
        <f>+[1]TabDin!B301</f>
        <v>0</v>
      </c>
      <c r="C300" s="4">
        <f>+[1]TabDin!C301</f>
        <v>35456.697574318358</v>
      </c>
      <c r="D300" s="4">
        <f>+[1]TabDin!D301</f>
        <v>0</v>
      </c>
      <c r="E300" s="4">
        <f>+[1]TabDin!E301</f>
        <v>0</v>
      </c>
      <c r="F300" s="4">
        <f>+[1]TabDin!F301</f>
        <v>0</v>
      </c>
      <c r="G300" s="4">
        <f>+[1]TabDin!G301</f>
        <v>0</v>
      </c>
      <c r="H300" s="4">
        <f>+[1]TabDin!H301</f>
        <v>0</v>
      </c>
      <c r="I300" s="4">
        <f>+[1]TabDin!I301</f>
        <v>0</v>
      </c>
      <c r="J300" s="4">
        <f>+[1]TabDin!J301</f>
        <v>0</v>
      </c>
      <c r="K300" s="4">
        <f>+[1]TabDin!K301</f>
        <v>0</v>
      </c>
      <c r="L300" s="4">
        <f t="shared" si="8"/>
        <v>35456.697574318358</v>
      </c>
      <c r="N300" s="2" t="s">
        <v>36</v>
      </c>
      <c r="O300" s="5">
        <f>+B300/[1]Formato_Análises!$V$31</f>
        <v>0</v>
      </c>
      <c r="P300" s="5">
        <f>+C300/[1]Formato_Análises!$V$31</f>
        <v>4.0410634117679569E-4</v>
      </c>
      <c r="Q300" s="5">
        <f>+D300/[1]Formato_Análises!$V$31</f>
        <v>0</v>
      </c>
      <c r="R300" s="5">
        <f>+E300/[1]Formato_Análises!$V$31</f>
        <v>0</v>
      </c>
      <c r="S300" s="5">
        <f>+F300/[1]Formato_Análises!$V$31</f>
        <v>0</v>
      </c>
      <c r="T300" s="5">
        <f>+G300/[1]Formato_Análises!$V$31</f>
        <v>0</v>
      </c>
      <c r="U300" s="5">
        <f>+H300/[1]Formato_Análises!$V$31</f>
        <v>0</v>
      </c>
      <c r="V300" s="5">
        <f>+I300/[1]Formato_Análises!$V$31</f>
        <v>0</v>
      </c>
      <c r="W300" s="5">
        <f>+J300/[1]Formato_Análises!$V$31</f>
        <v>0</v>
      </c>
      <c r="X300" s="5">
        <f>+K300/[1]Formato_Análises!$V$31</f>
        <v>0</v>
      </c>
    </row>
    <row r="301" spans="1:24" x14ac:dyDescent="0.25">
      <c r="A301" s="2" t="s">
        <v>37</v>
      </c>
      <c r="B301" s="4">
        <f>+[1]TabDin!B302</f>
        <v>0</v>
      </c>
      <c r="C301" s="4">
        <f>+[1]TabDin!C302</f>
        <v>303512.35124867299</v>
      </c>
      <c r="D301" s="4">
        <f>+[1]TabDin!D302</f>
        <v>71123.482975271356</v>
      </c>
      <c r="E301" s="4">
        <f>+[1]TabDin!E302</f>
        <v>0</v>
      </c>
      <c r="F301" s="4">
        <f>+[1]TabDin!F302</f>
        <v>0</v>
      </c>
      <c r="G301" s="4">
        <f>+[1]TabDin!G302</f>
        <v>0</v>
      </c>
      <c r="H301" s="4">
        <f>+[1]TabDin!H302</f>
        <v>0</v>
      </c>
      <c r="I301" s="4">
        <f>+[1]TabDin!I302</f>
        <v>0</v>
      </c>
      <c r="J301" s="4">
        <f>+[1]TabDin!J302</f>
        <v>0</v>
      </c>
      <c r="K301" s="4">
        <f>+[1]TabDin!K302</f>
        <v>0</v>
      </c>
      <c r="L301" s="4">
        <f t="shared" si="8"/>
        <v>374635.83422394434</v>
      </c>
      <c r="N301" s="2" t="s">
        <v>37</v>
      </c>
      <c r="O301" s="5">
        <f>+B301/[1]Formato_Análises!$V$31</f>
        <v>0</v>
      </c>
      <c r="P301" s="5">
        <f>+C301/[1]Formato_Análises!$V$31</f>
        <v>3.4591847000975421E-3</v>
      </c>
      <c r="Q301" s="5">
        <f>+D301/[1]Formato_Análises!$V$31</f>
        <v>8.1060709099159726E-4</v>
      </c>
      <c r="R301" s="5">
        <f>+E301/[1]Formato_Análises!$V$31</f>
        <v>0</v>
      </c>
      <c r="S301" s="5">
        <f>+F301/[1]Formato_Análises!$V$31</f>
        <v>0</v>
      </c>
      <c r="T301" s="5">
        <f>+G301/[1]Formato_Análises!$V$31</f>
        <v>0</v>
      </c>
      <c r="U301" s="5">
        <f>+H301/[1]Formato_Análises!$V$31</f>
        <v>0</v>
      </c>
      <c r="V301" s="5">
        <f>+I301/[1]Formato_Análises!$V$31</f>
        <v>0</v>
      </c>
      <c r="W301" s="5">
        <f>+J301/[1]Formato_Análises!$V$31</f>
        <v>0</v>
      </c>
      <c r="X301" s="5">
        <f>+K301/[1]Formato_Análises!$V$31</f>
        <v>0</v>
      </c>
    </row>
    <row r="302" spans="1:24" x14ac:dyDescent="0.25">
      <c r="A302" s="2" t="s">
        <v>38</v>
      </c>
      <c r="B302" s="4">
        <f>+[1]TabDin!B303</f>
        <v>0</v>
      </c>
      <c r="C302" s="4">
        <f>+[1]TabDin!C303</f>
        <v>30637.808050886124</v>
      </c>
      <c r="D302" s="4">
        <f>+[1]TabDin!D303</f>
        <v>0</v>
      </c>
      <c r="E302" s="4">
        <f>+[1]TabDin!E303</f>
        <v>0</v>
      </c>
      <c r="F302" s="4">
        <f>+[1]TabDin!F303</f>
        <v>0</v>
      </c>
      <c r="G302" s="4">
        <f>+[1]TabDin!G303</f>
        <v>0</v>
      </c>
      <c r="H302" s="4">
        <f>+[1]TabDin!H303</f>
        <v>0</v>
      </c>
      <c r="I302" s="4">
        <f>+[1]TabDin!I303</f>
        <v>0</v>
      </c>
      <c r="J302" s="4">
        <f>+[1]TabDin!J303</f>
        <v>0</v>
      </c>
      <c r="K302" s="4">
        <f>+[1]TabDin!K303</f>
        <v>0</v>
      </c>
      <c r="L302" s="4">
        <f t="shared" si="8"/>
        <v>30637.808050886124</v>
      </c>
      <c r="N302" s="2" t="s">
        <v>38</v>
      </c>
      <c r="O302" s="5">
        <f>+B302/[1]Formato_Análises!$V$31</f>
        <v>0</v>
      </c>
      <c r="P302" s="5">
        <f>+C302/[1]Formato_Análises!$V$31</f>
        <v>3.4918459304253424E-4</v>
      </c>
      <c r="Q302" s="5">
        <f>+D302/[1]Formato_Análises!$V$31</f>
        <v>0</v>
      </c>
      <c r="R302" s="5">
        <f>+E302/[1]Formato_Análises!$V$31</f>
        <v>0</v>
      </c>
      <c r="S302" s="5">
        <f>+F302/[1]Formato_Análises!$V$31</f>
        <v>0</v>
      </c>
      <c r="T302" s="5">
        <f>+G302/[1]Formato_Análises!$V$31</f>
        <v>0</v>
      </c>
      <c r="U302" s="5">
        <f>+H302/[1]Formato_Análises!$V$31</f>
        <v>0</v>
      </c>
      <c r="V302" s="5">
        <f>+I302/[1]Formato_Análises!$V$31</f>
        <v>0</v>
      </c>
      <c r="W302" s="5">
        <f>+J302/[1]Formato_Análises!$V$31</f>
        <v>0</v>
      </c>
      <c r="X302" s="5">
        <f>+K302/[1]Formato_Análises!$V$31</f>
        <v>0</v>
      </c>
    </row>
    <row r="303" spans="1:24" x14ac:dyDescent="0.25">
      <c r="A303" s="2" t="s">
        <v>39</v>
      </c>
      <c r="B303" s="4">
        <f>+[1]TabDin!B304</f>
        <v>0</v>
      </c>
      <c r="C303" s="4">
        <f>+[1]TabDin!C304</f>
        <v>1012572.5531542319</v>
      </c>
      <c r="D303" s="4">
        <f>+[1]TabDin!D304</f>
        <v>829632.45055050228</v>
      </c>
      <c r="E303" s="4">
        <f>+[1]TabDin!E304</f>
        <v>0</v>
      </c>
      <c r="F303" s="4">
        <f>+[1]TabDin!F304</f>
        <v>0</v>
      </c>
      <c r="G303" s="4">
        <f>+[1]TabDin!G304</f>
        <v>76828.680517318498</v>
      </c>
      <c r="H303" s="4">
        <f>+[1]TabDin!H304</f>
        <v>0</v>
      </c>
      <c r="I303" s="4">
        <f>+[1]TabDin!I304</f>
        <v>1427872.8557966868</v>
      </c>
      <c r="J303" s="4">
        <f>+[1]TabDin!J304</f>
        <v>904384.32536494278</v>
      </c>
      <c r="K303" s="4">
        <f>+[1]TabDin!K304</f>
        <v>0</v>
      </c>
      <c r="L303" s="4">
        <f t="shared" si="8"/>
        <v>4251290.8653836818</v>
      </c>
      <c r="N303" s="2" t="s">
        <v>39</v>
      </c>
      <c r="O303" s="5">
        <f>+B303/[1]Formato_Análises!$V$31</f>
        <v>0</v>
      </c>
      <c r="P303" s="5">
        <f>+C303/[1]Formato_Análises!$V$31</f>
        <v>1.1540470986434489E-2</v>
      </c>
      <c r="Q303" s="5">
        <f>+D303/[1]Formato_Análises!$V$31</f>
        <v>9.4554698279722005E-3</v>
      </c>
      <c r="R303" s="5">
        <f>+E303/[1]Formato_Análises!$V$31</f>
        <v>0</v>
      </c>
      <c r="S303" s="5">
        <f>+F303/[1]Formato_Análises!$V$31</f>
        <v>0</v>
      </c>
      <c r="T303" s="5">
        <f>+G303/[1]Formato_Análises!$V$31</f>
        <v>8.756302505674462E-4</v>
      </c>
      <c r="U303" s="5">
        <f>+H303/[1]Formato_Análises!$V$31</f>
        <v>0</v>
      </c>
      <c r="V303" s="5">
        <f>+I303/[1]Formato_Análises!$V$31</f>
        <v>1.6273723016990659E-2</v>
      </c>
      <c r="W303" s="5">
        <f>+J303/[1]Formato_Análises!$V$31</f>
        <v>1.0307430351482691E-2</v>
      </c>
      <c r="X303" s="5">
        <f>+K303/[1]Formato_Análises!$V$31</f>
        <v>0</v>
      </c>
    </row>
    <row r="304" spans="1:24" x14ac:dyDescent="0.25">
      <c r="A304" t="s">
        <v>40</v>
      </c>
      <c r="B304" s="4">
        <f>+[1]TabDin!B305</f>
        <v>328262.22911663703</v>
      </c>
      <c r="C304" s="4">
        <f>+[1]TabDin!C305</f>
        <v>33954299.618197173</v>
      </c>
      <c r="D304" s="4">
        <f>+[1]TabDin!D305</f>
        <v>8460118.7245375998</v>
      </c>
      <c r="E304" s="4">
        <f>+[1]TabDin!E305</f>
        <v>0</v>
      </c>
      <c r="F304" s="4">
        <f>+[1]TabDin!F305</f>
        <v>236868.55349341335</v>
      </c>
      <c r="G304" s="4">
        <f>+[1]TabDin!G305</f>
        <v>6995139.8504226189</v>
      </c>
      <c r="H304" s="4">
        <f>+[1]TabDin!H305</f>
        <v>0</v>
      </c>
      <c r="I304" s="4">
        <f>+[1]TabDin!I305</f>
        <v>13724474.744318599</v>
      </c>
      <c r="J304" s="4">
        <f>+[1]TabDin!J305</f>
        <v>24041843.934149522</v>
      </c>
      <c r="K304" s="4">
        <f>+[1]TabDin!K305</f>
        <v>0</v>
      </c>
      <c r="L304" s="4">
        <f t="shared" si="8"/>
        <v>87741007.654235557</v>
      </c>
      <c r="N304" s="2" t="s">
        <v>40</v>
      </c>
      <c r="O304" s="5">
        <f>+B304/[1]Formato_Análises!$V$31</f>
        <v>3.7412634968842953E-3</v>
      </c>
      <c r="P304" s="5">
        <f>+C304/[1]Formato_Análises!$V$31</f>
        <v>0.38698324222582692</v>
      </c>
      <c r="Q304" s="5">
        <f>+D304/[1]Formato_Análises!$V$31</f>
        <v>9.6421490369437313E-2</v>
      </c>
      <c r="R304" s="5">
        <f>+E304/[1]Formato_Análises!$V$31</f>
        <v>0</v>
      </c>
      <c r="S304" s="5">
        <f>+F304/[1]Formato_Análises!$V$31</f>
        <v>2.6996333849600928E-3</v>
      </c>
      <c r="T304" s="5">
        <f>+G304/[1]Formato_Análises!$V$31</f>
        <v>7.9724863406956101E-2</v>
      </c>
      <c r="U304" s="5">
        <f>+H304/[1]Formato_Análises!$V$31</f>
        <v>0</v>
      </c>
      <c r="V304" s="5">
        <f>+I304/[1]Formato_Análises!$V$31</f>
        <v>0.15642030005403149</v>
      </c>
      <c r="W304" s="5">
        <f>+J304/[1]Formato_Análises!$V$31</f>
        <v>0.27400920706190385</v>
      </c>
      <c r="X304" s="5">
        <f>+K304/[1]Formato_Análises!$V$31</f>
        <v>0</v>
      </c>
    </row>
    <row r="309" spans="1:24" x14ac:dyDescent="0.25">
      <c r="A309" s="2"/>
      <c r="B309">
        <v>2016</v>
      </c>
      <c r="C309">
        <v>2016</v>
      </c>
      <c r="D309">
        <v>2016</v>
      </c>
      <c r="E309">
        <v>2016</v>
      </c>
      <c r="F309">
        <v>2016</v>
      </c>
      <c r="G309">
        <v>2016</v>
      </c>
      <c r="H309">
        <v>2016</v>
      </c>
      <c r="I309">
        <v>2016</v>
      </c>
      <c r="J309">
        <v>2016</v>
      </c>
      <c r="K309">
        <v>2016</v>
      </c>
      <c r="O309">
        <v>2016</v>
      </c>
      <c r="P309">
        <v>2016</v>
      </c>
      <c r="Q309">
        <v>2016</v>
      </c>
      <c r="R309">
        <v>2016</v>
      </c>
      <c r="S309">
        <v>2016</v>
      </c>
      <c r="T309">
        <v>2016</v>
      </c>
      <c r="U309">
        <v>2016</v>
      </c>
      <c r="V309">
        <v>2016</v>
      </c>
      <c r="W309">
        <v>2016</v>
      </c>
      <c r="X309">
        <v>2016</v>
      </c>
    </row>
    <row r="310" spans="1:24" x14ac:dyDescent="0.25">
      <c r="A310" s="2"/>
      <c r="B310" s="2" t="s">
        <v>2</v>
      </c>
      <c r="C310" s="2" t="s">
        <v>3</v>
      </c>
      <c r="D310" s="2" t="s">
        <v>4</v>
      </c>
      <c r="E310" s="2" t="s">
        <v>5</v>
      </c>
      <c r="F310" s="2" t="s">
        <v>6</v>
      </c>
      <c r="G310" s="2" t="s">
        <v>7</v>
      </c>
      <c r="H310" s="2" t="s">
        <v>8</v>
      </c>
      <c r="I310" s="2" t="s">
        <v>9</v>
      </c>
      <c r="J310" s="2" t="s">
        <v>10</v>
      </c>
      <c r="K310" s="2" t="s">
        <v>11</v>
      </c>
      <c r="L310" s="2" t="s">
        <v>12</v>
      </c>
      <c r="O310" s="2" t="s">
        <v>2</v>
      </c>
      <c r="P310" s="2" t="s">
        <v>3</v>
      </c>
      <c r="Q310" s="2" t="s">
        <v>4</v>
      </c>
      <c r="R310" s="2" t="s">
        <v>5</v>
      </c>
      <c r="S310" s="2" t="s">
        <v>6</v>
      </c>
      <c r="T310" s="2" t="s">
        <v>7</v>
      </c>
      <c r="U310" s="2" t="s">
        <v>8</v>
      </c>
      <c r="V310" s="2" t="s">
        <v>9</v>
      </c>
      <c r="W310" s="2" t="s">
        <v>10</v>
      </c>
      <c r="X310" s="2" t="s">
        <v>11</v>
      </c>
    </row>
    <row r="311" spans="1:24" x14ac:dyDescent="0.25">
      <c r="A311" s="2" t="s">
        <v>13</v>
      </c>
      <c r="B311" s="4">
        <f>+[1]TabDin!B312</f>
        <v>0</v>
      </c>
      <c r="C311" s="4">
        <f>+[1]TabDin!C312</f>
        <v>0</v>
      </c>
      <c r="D311" s="4">
        <f>+[1]TabDin!D312</f>
        <v>0</v>
      </c>
      <c r="E311" s="4">
        <f>+[1]TabDin!E312</f>
        <v>0</v>
      </c>
      <c r="F311" s="4">
        <f>+[1]TabDin!F312</f>
        <v>0</v>
      </c>
      <c r="G311" s="4">
        <f>+[1]TabDin!G312</f>
        <v>0</v>
      </c>
      <c r="H311" s="4">
        <f>+[1]TabDin!H312</f>
        <v>0</v>
      </c>
      <c r="I311" s="4">
        <f>+[1]TabDin!I312</f>
        <v>0</v>
      </c>
      <c r="J311" s="4">
        <f>+[1]TabDin!J312</f>
        <v>0</v>
      </c>
      <c r="K311" s="4">
        <f>+[1]TabDin!K312</f>
        <v>0</v>
      </c>
      <c r="L311" s="4">
        <f>SUM(B311:K311)</f>
        <v>0</v>
      </c>
      <c r="N311" s="2" t="s">
        <v>13</v>
      </c>
      <c r="O311" s="5">
        <f>+B311/[1]Formato_Análises!$W$31</f>
        <v>0</v>
      </c>
      <c r="P311" s="5">
        <f>+C311/[1]Formato_Análises!$W$31</f>
        <v>0</v>
      </c>
      <c r="Q311" s="5">
        <f>+D311/[1]Formato_Análises!$W$31</f>
        <v>0</v>
      </c>
      <c r="R311" s="5">
        <f>+E311/[1]Formato_Análises!$W$31</f>
        <v>0</v>
      </c>
      <c r="S311" s="5">
        <f>+F311/[1]Formato_Análises!$W$31</f>
        <v>0</v>
      </c>
      <c r="T311" s="5">
        <f>+G311/[1]Formato_Análises!$W$31</f>
        <v>0</v>
      </c>
      <c r="U311" s="5">
        <f>+H311/[1]Formato_Análises!$W$31</f>
        <v>0</v>
      </c>
      <c r="V311" s="5">
        <f>+I311/[1]Formato_Análises!$W$31</f>
        <v>0</v>
      </c>
      <c r="W311" s="5">
        <f>+J311/[1]Formato_Análises!$W$31</f>
        <v>0</v>
      </c>
      <c r="X311" s="5">
        <f>+K311/[1]Formato_Análises!$W$31</f>
        <v>0</v>
      </c>
    </row>
    <row r="312" spans="1:24" x14ac:dyDescent="0.25">
      <c r="A312" s="2" t="s">
        <v>14</v>
      </c>
      <c r="B312" s="4">
        <f>+[1]TabDin!B313</f>
        <v>0</v>
      </c>
      <c r="C312" s="4">
        <f>+[1]TabDin!C313</f>
        <v>0</v>
      </c>
      <c r="D312" s="4">
        <f>+[1]TabDin!D313</f>
        <v>0</v>
      </c>
      <c r="E312" s="4">
        <f>+[1]TabDin!E313</f>
        <v>0</v>
      </c>
      <c r="F312" s="4">
        <f>+[1]TabDin!F313</f>
        <v>0</v>
      </c>
      <c r="G312" s="4">
        <f>+[1]TabDin!G313</f>
        <v>0</v>
      </c>
      <c r="H312" s="4">
        <f>+[1]TabDin!H313</f>
        <v>0</v>
      </c>
      <c r="I312" s="4">
        <f>+[1]TabDin!I313</f>
        <v>0</v>
      </c>
      <c r="J312" s="4">
        <f>+[1]TabDin!J313</f>
        <v>0</v>
      </c>
      <c r="K312" s="4">
        <f>+[1]TabDin!K313</f>
        <v>0</v>
      </c>
      <c r="L312" s="4">
        <f t="shared" ref="L312:L338" si="9">SUM(B312:K312)</f>
        <v>0</v>
      </c>
      <c r="N312" s="2" t="s">
        <v>14</v>
      </c>
      <c r="O312" s="5">
        <f>+B312/[1]Formato_Análises!$W$31</f>
        <v>0</v>
      </c>
      <c r="P312" s="5">
        <f>+C312/[1]Formato_Análises!$W$31</f>
        <v>0</v>
      </c>
      <c r="Q312" s="5">
        <f>+D312/[1]Formato_Análises!$W$31</f>
        <v>0</v>
      </c>
      <c r="R312" s="5">
        <f>+E312/[1]Formato_Análises!$W$31</f>
        <v>0</v>
      </c>
      <c r="S312" s="5">
        <f>+F312/[1]Formato_Análises!$W$31</f>
        <v>0</v>
      </c>
      <c r="T312" s="5">
        <f>+G312/[1]Formato_Análises!$W$31</f>
        <v>0</v>
      </c>
      <c r="U312" s="5">
        <f>+H312/[1]Formato_Análises!$W$31</f>
        <v>0</v>
      </c>
      <c r="V312" s="5">
        <f>+I312/[1]Formato_Análises!$W$31</f>
        <v>0</v>
      </c>
      <c r="W312" s="5">
        <f>+J312/[1]Formato_Análises!$W$31</f>
        <v>0</v>
      </c>
      <c r="X312" s="5">
        <f>+K312/[1]Formato_Análises!$W$31</f>
        <v>0</v>
      </c>
    </row>
    <row r="313" spans="1:24" x14ac:dyDescent="0.25">
      <c r="A313" s="2" t="s">
        <v>15</v>
      </c>
      <c r="B313" s="4">
        <f>+[1]TabDin!B314</f>
        <v>0</v>
      </c>
      <c r="C313" s="4">
        <f>+[1]TabDin!C314</f>
        <v>102947.4213204347</v>
      </c>
      <c r="D313" s="4">
        <f>+[1]TabDin!D314</f>
        <v>0</v>
      </c>
      <c r="E313" s="4">
        <f>+[1]TabDin!E314</f>
        <v>0</v>
      </c>
      <c r="F313" s="4">
        <f>+[1]TabDin!F314</f>
        <v>0</v>
      </c>
      <c r="G313" s="4">
        <f>+[1]TabDin!G314</f>
        <v>0</v>
      </c>
      <c r="H313" s="4">
        <f>+[1]TabDin!H314</f>
        <v>0</v>
      </c>
      <c r="I313" s="4">
        <f>+[1]TabDin!I314</f>
        <v>0</v>
      </c>
      <c r="J313" s="4">
        <f>+[1]TabDin!J314</f>
        <v>0</v>
      </c>
      <c r="K313" s="4">
        <f>+[1]TabDin!K314</f>
        <v>0</v>
      </c>
      <c r="L313" s="4">
        <f t="shared" si="9"/>
        <v>102947.4213204347</v>
      </c>
      <c r="N313" s="2" t="s">
        <v>15</v>
      </c>
      <c r="O313" s="5">
        <f>+B313/[1]Formato_Análises!$W$31</f>
        <v>0</v>
      </c>
      <c r="P313" s="5">
        <f>+C313/[1]Formato_Análises!$W$31</f>
        <v>1.9608413519090662E-3</v>
      </c>
      <c r="Q313" s="5">
        <f>+D313/[1]Formato_Análises!$W$31</f>
        <v>0</v>
      </c>
      <c r="R313" s="5">
        <f>+E313/[1]Formato_Análises!$W$31</f>
        <v>0</v>
      </c>
      <c r="S313" s="5">
        <f>+F313/[1]Formato_Análises!$W$31</f>
        <v>0</v>
      </c>
      <c r="T313" s="5">
        <f>+G313/[1]Formato_Análises!$W$31</f>
        <v>0</v>
      </c>
      <c r="U313" s="5">
        <f>+H313/[1]Formato_Análises!$W$31</f>
        <v>0</v>
      </c>
      <c r="V313" s="5">
        <f>+I313/[1]Formato_Análises!$W$31</f>
        <v>0</v>
      </c>
      <c r="W313" s="5">
        <f>+J313/[1]Formato_Análises!$W$31</f>
        <v>0</v>
      </c>
      <c r="X313" s="5">
        <f>+K313/[1]Formato_Análises!$W$31</f>
        <v>0</v>
      </c>
    </row>
    <row r="314" spans="1:24" x14ac:dyDescent="0.25">
      <c r="A314" s="2" t="s">
        <v>16</v>
      </c>
      <c r="B314" s="4">
        <f>+[1]TabDin!B315</f>
        <v>0</v>
      </c>
      <c r="C314" s="4">
        <f>+[1]TabDin!C315</f>
        <v>0</v>
      </c>
      <c r="D314" s="4">
        <f>+[1]TabDin!D315</f>
        <v>0</v>
      </c>
      <c r="E314" s="4">
        <f>+[1]TabDin!E315</f>
        <v>0</v>
      </c>
      <c r="F314" s="4">
        <f>+[1]TabDin!F315</f>
        <v>0</v>
      </c>
      <c r="G314" s="4">
        <f>+[1]TabDin!G315</f>
        <v>0</v>
      </c>
      <c r="H314" s="4">
        <f>+[1]TabDin!H315</f>
        <v>0</v>
      </c>
      <c r="I314" s="4">
        <f>+[1]TabDin!I315</f>
        <v>0</v>
      </c>
      <c r="J314" s="4">
        <f>+[1]TabDin!J315</f>
        <v>0</v>
      </c>
      <c r="K314" s="4">
        <f>+[1]TabDin!K315</f>
        <v>0</v>
      </c>
      <c r="L314" s="4">
        <f t="shared" si="9"/>
        <v>0</v>
      </c>
      <c r="N314" s="2" t="s">
        <v>16</v>
      </c>
      <c r="O314" s="5">
        <f>+B314/[1]Formato_Análises!$W$31</f>
        <v>0</v>
      </c>
      <c r="P314" s="5">
        <f>+C314/[1]Formato_Análises!$W$31</f>
        <v>0</v>
      </c>
      <c r="Q314" s="5">
        <f>+D314/[1]Formato_Análises!$W$31</f>
        <v>0</v>
      </c>
      <c r="R314" s="5">
        <f>+E314/[1]Formato_Análises!$W$31</f>
        <v>0</v>
      </c>
      <c r="S314" s="5">
        <f>+F314/[1]Formato_Análises!$W$31</f>
        <v>0</v>
      </c>
      <c r="T314" s="5">
        <f>+G314/[1]Formato_Análises!$W$31</f>
        <v>0</v>
      </c>
      <c r="U314" s="5">
        <f>+H314/[1]Formato_Análises!$W$31</f>
        <v>0</v>
      </c>
      <c r="V314" s="5">
        <f>+I314/[1]Formato_Análises!$W$31</f>
        <v>0</v>
      </c>
      <c r="W314" s="5">
        <f>+J314/[1]Formato_Análises!$W$31</f>
        <v>0</v>
      </c>
      <c r="X314" s="5">
        <f>+K314/[1]Formato_Análises!$W$31</f>
        <v>0</v>
      </c>
    </row>
    <row r="315" spans="1:24" x14ac:dyDescent="0.25">
      <c r="A315" s="2" t="s">
        <v>17</v>
      </c>
      <c r="B315" s="4">
        <f>+[1]TabDin!B316</f>
        <v>0</v>
      </c>
      <c r="C315" s="4">
        <f>+[1]TabDin!C316</f>
        <v>101207.60990011937</v>
      </c>
      <c r="D315" s="4">
        <f>+[1]TabDin!D316</f>
        <v>51473.710660217352</v>
      </c>
      <c r="E315" s="4">
        <f>+[1]TabDin!E316</f>
        <v>0</v>
      </c>
      <c r="F315" s="4">
        <f>+[1]TabDin!F316</f>
        <v>0</v>
      </c>
      <c r="G315" s="4">
        <f>+[1]TabDin!G316</f>
        <v>0</v>
      </c>
      <c r="H315" s="4">
        <f>+[1]TabDin!H316</f>
        <v>0</v>
      </c>
      <c r="I315" s="4">
        <f>+[1]TabDin!I316</f>
        <v>257368.55330108677</v>
      </c>
      <c r="J315" s="4">
        <f>+[1]TabDin!J316</f>
        <v>0</v>
      </c>
      <c r="K315" s="4">
        <f>+[1]TabDin!K316</f>
        <v>0</v>
      </c>
      <c r="L315" s="4">
        <f t="shared" si="9"/>
        <v>410049.87386142346</v>
      </c>
      <c r="N315" s="2" t="s">
        <v>17</v>
      </c>
      <c r="O315" s="5">
        <f>+B315/[1]Formato_Análises!$W$31</f>
        <v>0</v>
      </c>
      <c r="P315" s="5">
        <f>+C315/[1]Formato_Análises!$W$31</f>
        <v>1.9277031330618031E-3</v>
      </c>
      <c r="Q315" s="5">
        <f>+D315/[1]Formato_Análises!$W$31</f>
        <v>9.8042067595453309E-4</v>
      </c>
      <c r="R315" s="5">
        <f>+E315/[1]Formato_Análises!$W$31</f>
        <v>0</v>
      </c>
      <c r="S315" s="5">
        <f>+F315/[1]Formato_Análises!$W$31</f>
        <v>0</v>
      </c>
      <c r="T315" s="5">
        <f>+G315/[1]Formato_Análises!$W$31</f>
        <v>0</v>
      </c>
      <c r="U315" s="5">
        <f>+H315/[1]Formato_Análises!$W$31</f>
        <v>0</v>
      </c>
      <c r="V315" s="5">
        <f>+I315/[1]Formato_Análises!$W$31</f>
        <v>4.9021033797726661E-3</v>
      </c>
      <c r="W315" s="5">
        <f>+J315/[1]Formato_Análises!$W$31</f>
        <v>0</v>
      </c>
      <c r="X315" s="5">
        <f>+K315/[1]Formato_Análises!$W$31</f>
        <v>0</v>
      </c>
    </row>
    <row r="316" spans="1:24" x14ac:dyDescent="0.25">
      <c r="A316" s="2" t="s">
        <v>18</v>
      </c>
      <c r="B316" s="4">
        <f>+[1]TabDin!B317</f>
        <v>0</v>
      </c>
      <c r="C316" s="4">
        <f>+[1]TabDin!C317</f>
        <v>0</v>
      </c>
      <c r="D316" s="4">
        <f>+[1]TabDin!D317</f>
        <v>0</v>
      </c>
      <c r="E316" s="4">
        <f>+[1]TabDin!E317</f>
        <v>0</v>
      </c>
      <c r="F316" s="4">
        <f>+[1]TabDin!F317</f>
        <v>0</v>
      </c>
      <c r="G316" s="4">
        <f>+[1]TabDin!G317</f>
        <v>0</v>
      </c>
      <c r="H316" s="4">
        <f>+[1]TabDin!H317</f>
        <v>0</v>
      </c>
      <c r="I316" s="4">
        <f>+[1]TabDin!I317</f>
        <v>0</v>
      </c>
      <c r="J316" s="4">
        <f>+[1]TabDin!J317</f>
        <v>0</v>
      </c>
      <c r="K316" s="4">
        <f>+[1]TabDin!K317</f>
        <v>0</v>
      </c>
      <c r="L316" s="4">
        <f t="shared" si="9"/>
        <v>0</v>
      </c>
      <c r="N316" s="2" t="s">
        <v>18</v>
      </c>
      <c r="O316" s="5">
        <f>+B316/[1]Formato_Análises!$W$31</f>
        <v>0</v>
      </c>
      <c r="P316" s="5">
        <f>+C316/[1]Formato_Análises!$W$31</f>
        <v>0</v>
      </c>
      <c r="Q316" s="5">
        <f>+D316/[1]Formato_Análises!$W$31</f>
        <v>0</v>
      </c>
      <c r="R316" s="5">
        <f>+E316/[1]Formato_Análises!$W$31</f>
        <v>0</v>
      </c>
      <c r="S316" s="5">
        <f>+F316/[1]Formato_Análises!$W$31</f>
        <v>0</v>
      </c>
      <c r="T316" s="5">
        <f>+G316/[1]Formato_Análises!$W$31</f>
        <v>0</v>
      </c>
      <c r="U316" s="5">
        <f>+H316/[1]Formato_Análises!$W$31</f>
        <v>0</v>
      </c>
      <c r="V316" s="5">
        <f>+I316/[1]Formato_Análises!$W$31</f>
        <v>0</v>
      </c>
      <c r="W316" s="5">
        <f>+J316/[1]Formato_Análises!$W$31</f>
        <v>0</v>
      </c>
      <c r="X316" s="5">
        <f>+K316/[1]Formato_Análises!$W$31</f>
        <v>0</v>
      </c>
    </row>
    <row r="317" spans="1:24" x14ac:dyDescent="0.25">
      <c r="A317" s="2" t="s">
        <v>19</v>
      </c>
      <c r="B317" s="4">
        <f>+[1]TabDin!B318</f>
        <v>0</v>
      </c>
      <c r="C317" s="4">
        <f>+[1]TabDin!C318</f>
        <v>76993.861668446509</v>
      </c>
      <c r="D317" s="4">
        <f>+[1]TabDin!D318</f>
        <v>0</v>
      </c>
      <c r="E317" s="4">
        <f>+[1]TabDin!E318</f>
        <v>0</v>
      </c>
      <c r="F317" s="4">
        <f>+[1]TabDin!F318</f>
        <v>0</v>
      </c>
      <c r="G317" s="4">
        <f>+[1]TabDin!G318</f>
        <v>0</v>
      </c>
      <c r="H317" s="4">
        <f>+[1]TabDin!H318</f>
        <v>0</v>
      </c>
      <c r="I317" s="4">
        <f>+[1]TabDin!I318</f>
        <v>0</v>
      </c>
      <c r="J317" s="4">
        <f>+[1]TabDin!J318</f>
        <v>0</v>
      </c>
      <c r="K317" s="4">
        <f>+[1]TabDin!K318</f>
        <v>0</v>
      </c>
      <c r="L317" s="4">
        <f t="shared" si="9"/>
        <v>76993.861668446509</v>
      </c>
      <c r="N317" s="2" t="s">
        <v>19</v>
      </c>
      <c r="O317" s="5">
        <f>+B317/[1]Formato_Análises!$W$31</f>
        <v>0</v>
      </c>
      <c r="P317" s="5">
        <f>+C317/[1]Formato_Análises!$W$31</f>
        <v>1.4665034428860311E-3</v>
      </c>
      <c r="Q317" s="5">
        <f>+D317/[1]Formato_Análises!$W$31</f>
        <v>0</v>
      </c>
      <c r="R317" s="5">
        <f>+E317/[1]Formato_Análises!$W$31</f>
        <v>0</v>
      </c>
      <c r="S317" s="5">
        <f>+F317/[1]Formato_Análises!$W$31</f>
        <v>0</v>
      </c>
      <c r="T317" s="5">
        <f>+G317/[1]Formato_Análises!$W$31</f>
        <v>0</v>
      </c>
      <c r="U317" s="5">
        <f>+H317/[1]Formato_Análises!$W$31</f>
        <v>0</v>
      </c>
      <c r="V317" s="5">
        <f>+I317/[1]Formato_Análises!$W$31</f>
        <v>0</v>
      </c>
      <c r="W317" s="5">
        <f>+J317/[1]Formato_Análises!$W$31</f>
        <v>0</v>
      </c>
      <c r="X317" s="5">
        <f>+K317/[1]Formato_Análises!$W$31</f>
        <v>0</v>
      </c>
    </row>
    <row r="318" spans="1:24" x14ac:dyDescent="0.25">
      <c r="A318" s="2" t="s">
        <v>20</v>
      </c>
      <c r="B318" s="4">
        <f>+[1]TabDin!B319</f>
        <v>0</v>
      </c>
      <c r="C318" s="4">
        <f>+[1]TabDin!C319</f>
        <v>88788.42419222313</v>
      </c>
      <c r="D318" s="4">
        <f>+[1]TabDin!D319</f>
        <v>0</v>
      </c>
      <c r="E318" s="4">
        <f>+[1]TabDin!E319</f>
        <v>0</v>
      </c>
      <c r="F318" s="4">
        <f>+[1]TabDin!F319</f>
        <v>0</v>
      </c>
      <c r="G318" s="4">
        <f>+[1]TabDin!G319</f>
        <v>0</v>
      </c>
      <c r="H318" s="4">
        <f>+[1]TabDin!H319</f>
        <v>0</v>
      </c>
      <c r="I318" s="4">
        <f>+[1]TabDin!I319</f>
        <v>0</v>
      </c>
      <c r="J318" s="4">
        <f>+[1]TabDin!J319</f>
        <v>51473.710660217352</v>
      </c>
      <c r="K318" s="4">
        <f>+[1]TabDin!K319</f>
        <v>0</v>
      </c>
      <c r="L318" s="4">
        <f t="shared" si="9"/>
        <v>140262.13485244047</v>
      </c>
      <c r="N318" s="2" t="s">
        <v>20</v>
      </c>
      <c r="O318" s="5">
        <f>+B318/[1]Formato_Análises!$W$31</f>
        <v>0</v>
      </c>
      <c r="P318" s="5">
        <f>+C318/[1]Formato_Análises!$W$31</f>
        <v>1.6911546835646305E-3</v>
      </c>
      <c r="Q318" s="5">
        <f>+D318/[1]Formato_Análises!$W$31</f>
        <v>0</v>
      </c>
      <c r="R318" s="5">
        <f>+E318/[1]Formato_Análises!$W$31</f>
        <v>0</v>
      </c>
      <c r="S318" s="5">
        <f>+F318/[1]Formato_Análises!$W$31</f>
        <v>0</v>
      </c>
      <c r="T318" s="5">
        <f>+G318/[1]Formato_Análises!$W$31</f>
        <v>0</v>
      </c>
      <c r="U318" s="5">
        <f>+H318/[1]Formato_Análises!$W$31</f>
        <v>0</v>
      </c>
      <c r="V318" s="5">
        <f>+I318/[1]Formato_Análises!$W$31</f>
        <v>0</v>
      </c>
      <c r="W318" s="5">
        <f>+J318/[1]Formato_Análises!$W$31</f>
        <v>9.8042067595453309E-4</v>
      </c>
      <c r="X318" s="5">
        <f>+K318/[1]Formato_Análises!$W$31</f>
        <v>0</v>
      </c>
    </row>
    <row r="319" spans="1:24" x14ac:dyDescent="0.25">
      <c r="A319" s="2" t="s">
        <v>21</v>
      </c>
      <c r="B319" s="4">
        <f>+[1]TabDin!B320</f>
        <v>0</v>
      </c>
      <c r="C319" s="4">
        <f>+[1]TabDin!C320</f>
        <v>0</v>
      </c>
      <c r="D319" s="4">
        <f>+[1]TabDin!D320</f>
        <v>21618.958477291289</v>
      </c>
      <c r="E319" s="4">
        <f>+[1]TabDin!E320</f>
        <v>0</v>
      </c>
      <c r="F319" s="4">
        <f>+[1]TabDin!F320</f>
        <v>0</v>
      </c>
      <c r="G319" s="4">
        <f>+[1]TabDin!G320</f>
        <v>0</v>
      </c>
      <c r="H319" s="4">
        <f>+[1]TabDin!H320</f>
        <v>0</v>
      </c>
      <c r="I319" s="4">
        <f>+[1]TabDin!I320</f>
        <v>0</v>
      </c>
      <c r="J319" s="4">
        <f>+[1]TabDin!J320</f>
        <v>0</v>
      </c>
      <c r="K319" s="4">
        <f>+[1]TabDin!K320</f>
        <v>0</v>
      </c>
      <c r="L319" s="4">
        <f t="shared" si="9"/>
        <v>21618.958477291289</v>
      </c>
      <c r="N319" s="2" t="s">
        <v>21</v>
      </c>
      <c r="O319" s="5">
        <f>+B319/[1]Formato_Análises!$W$31</f>
        <v>0</v>
      </c>
      <c r="P319" s="5">
        <f>+C319/[1]Formato_Análises!$W$31</f>
        <v>0</v>
      </c>
      <c r="Q319" s="5">
        <f>+D319/[1]Formato_Análises!$W$31</f>
        <v>4.1177668390090394E-4</v>
      </c>
      <c r="R319" s="5">
        <f>+E319/[1]Formato_Análises!$W$31</f>
        <v>0</v>
      </c>
      <c r="S319" s="5">
        <f>+F319/[1]Formato_Análises!$W$31</f>
        <v>0</v>
      </c>
      <c r="T319" s="5">
        <f>+G319/[1]Formato_Análises!$W$31</f>
        <v>0</v>
      </c>
      <c r="U319" s="5">
        <f>+H319/[1]Formato_Análises!$W$31</f>
        <v>0</v>
      </c>
      <c r="V319" s="5">
        <f>+I319/[1]Formato_Análises!$W$31</f>
        <v>0</v>
      </c>
      <c r="W319" s="5">
        <f>+J319/[1]Formato_Análises!$W$31</f>
        <v>0</v>
      </c>
      <c r="X319" s="5">
        <f>+K319/[1]Formato_Análises!$W$31</f>
        <v>0</v>
      </c>
    </row>
    <row r="320" spans="1:24" x14ac:dyDescent="0.25">
      <c r="A320" s="2" t="s">
        <v>22</v>
      </c>
      <c r="B320" s="4">
        <f>+[1]TabDin!B321</f>
        <v>51473.710660217352</v>
      </c>
      <c r="C320" s="4">
        <f>+[1]TabDin!C321</f>
        <v>231549.34003392173</v>
      </c>
      <c r="D320" s="4">
        <f>+[1]TabDin!D321</f>
        <v>57650.555939443439</v>
      </c>
      <c r="E320" s="4">
        <f>+[1]TabDin!E321</f>
        <v>0</v>
      </c>
      <c r="F320" s="4">
        <f>+[1]TabDin!F321</f>
        <v>0</v>
      </c>
      <c r="G320" s="4">
        <f>+[1]TabDin!G321</f>
        <v>100206.13738551417</v>
      </c>
      <c r="H320" s="4">
        <f>+[1]TabDin!H321</f>
        <v>0</v>
      </c>
      <c r="I320" s="4">
        <f>+[1]TabDin!I321</f>
        <v>218248.53319932157</v>
      </c>
      <c r="J320" s="4">
        <f>+[1]TabDin!J321</f>
        <v>138582.67121050318</v>
      </c>
      <c r="K320" s="4">
        <f>+[1]TabDin!K321</f>
        <v>0</v>
      </c>
      <c r="L320" s="4">
        <f t="shared" si="9"/>
        <v>797710.9484289214</v>
      </c>
      <c r="N320" s="2" t="s">
        <v>22</v>
      </c>
      <c r="O320" s="5">
        <f>+B320/[1]Formato_Análises!$W$31</f>
        <v>9.8042067595453309E-4</v>
      </c>
      <c r="P320" s="5">
        <f>+C320/[1]Formato_Análises!$W$31</f>
        <v>4.4103243687138721E-3</v>
      </c>
      <c r="Q320" s="5">
        <f>+D320/[1]Formato_Análises!$W$31</f>
        <v>1.0980711570690773E-3</v>
      </c>
      <c r="R320" s="5">
        <f>+E320/[1]Formato_Análises!$W$31</f>
        <v>0</v>
      </c>
      <c r="S320" s="5">
        <f>+F320/[1]Formato_Análises!$W$31</f>
        <v>0</v>
      </c>
      <c r="T320" s="5">
        <f>+G320/[1]Formato_Análises!$W$31</f>
        <v>1.9086280683904317E-3</v>
      </c>
      <c r="U320" s="5">
        <f>+H320/[1]Formato_Análises!$W$31</f>
        <v>0</v>
      </c>
      <c r="V320" s="5">
        <f>+I320/[1]Formato_Análises!$W$31</f>
        <v>4.1569836660472204E-3</v>
      </c>
      <c r="W320" s="5">
        <f>+J320/[1]Formato_Análises!$W$31</f>
        <v>2.6395865858723894E-3</v>
      </c>
      <c r="X320" s="5">
        <f>+K320/[1]Formato_Análises!$W$31</f>
        <v>0</v>
      </c>
    </row>
    <row r="321" spans="1:24" x14ac:dyDescent="0.25">
      <c r="A321" s="2" t="s">
        <v>23</v>
      </c>
      <c r="B321" s="4">
        <f>+[1]TabDin!B322</f>
        <v>0</v>
      </c>
      <c r="C321" s="4">
        <f>+[1]TabDin!C322</f>
        <v>163439.32608832215</v>
      </c>
      <c r="D321" s="4">
        <f>+[1]TabDin!D322</f>
        <v>0</v>
      </c>
      <c r="E321" s="4">
        <f>+[1]TabDin!E322</f>
        <v>0</v>
      </c>
      <c r="F321" s="4">
        <f>+[1]TabDin!F322</f>
        <v>0</v>
      </c>
      <c r="G321" s="4">
        <f>+[1]TabDin!G322</f>
        <v>0</v>
      </c>
      <c r="H321" s="4">
        <f>+[1]TabDin!H322</f>
        <v>0</v>
      </c>
      <c r="I321" s="4">
        <f>+[1]TabDin!I322</f>
        <v>55976.672047741697</v>
      </c>
      <c r="J321" s="4">
        <f>+[1]TabDin!J322</f>
        <v>0</v>
      </c>
      <c r="K321" s="4">
        <f>+[1]TabDin!K322</f>
        <v>0</v>
      </c>
      <c r="L321" s="4">
        <f t="shared" si="9"/>
        <v>219415.99813606386</v>
      </c>
      <c r="N321" s="2" t="s">
        <v>23</v>
      </c>
      <c r="O321" s="5">
        <f>+B321/[1]Formato_Análises!$W$31</f>
        <v>0</v>
      </c>
      <c r="P321" s="5">
        <f>+C321/[1]Formato_Análises!$W$31</f>
        <v>3.1130317302908339E-3</v>
      </c>
      <c r="Q321" s="5">
        <f>+D321/[1]Formato_Análises!$W$31</f>
        <v>0</v>
      </c>
      <c r="R321" s="5">
        <f>+E321/[1]Formato_Análises!$W$31</f>
        <v>0</v>
      </c>
      <c r="S321" s="5">
        <f>+F321/[1]Formato_Análises!$W$31</f>
        <v>0</v>
      </c>
      <c r="T321" s="5">
        <f>+G321/[1]Formato_Análises!$W$31</f>
        <v>0</v>
      </c>
      <c r="U321" s="5">
        <f>+H321/[1]Formato_Análises!$W$31</f>
        <v>0</v>
      </c>
      <c r="V321" s="5">
        <f>+I321/[1]Formato_Análises!$W$31</f>
        <v>1.0661886610235766E-3</v>
      </c>
      <c r="W321" s="5">
        <f>+J321/[1]Formato_Análises!$W$31</f>
        <v>0</v>
      </c>
      <c r="X321" s="5">
        <f>+K321/[1]Formato_Análises!$W$31</f>
        <v>0</v>
      </c>
    </row>
    <row r="322" spans="1:24" x14ac:dyDescent="0.25">
      <c r="A322" s="2" t="s">
        <v>24</v>
      </c>
      <c r="B322" s="4">
        <f>+[1]TabDin!B323</f>
        <v>0</v>
      </c>
      <c r="C322" s="4">
        <f>+[1]TabDin!C323</f>
        <v>90471.223330611218</v>
      </c>
      <c r="D322" s="4">
        <f>+[1]TabDin!D323</f>
        <v>28825.277969721719</v>
      </c>
      <c r="E322" s="4">
        <f>+[1]TabDin!E323</f>
        <v>0</v>
      </c>
      <c r="F322" s="4">
        <f>+[1]TabDin!F323</f>
        <v>0</v>
      </c>
      <c r="G322" s="4">
        <f>+[1]TabDin!G323</f>
        <v>0</v>
      </c>
      <c r="H322" s="4">
        <f>+[1]TabDin!H323</f>
        <v>0</v>
      </c>
      <c r="I322" s="4">
        <f>+[1]TabDin!I323</f>
        <v>0</v>
      </c>
      <c r="J322" s="4">
        <f>+[1]TabDin!J323</f>
        <v>0</v>
      </c>
      <c r="K322" s="4">
        <f>+[1]TabDin!K323</f>
        <v>0</v>
      </c>
      <c r="L322" s="4">
        <f t="shared" si="9"/>
        <v>119296.50130033294</v>
      </c>
      <c r="N322" s="2" t="s">
        <v>24</v>
      </c>
      <c r="O322" s="5">
        <f>+B322/[1]Formato_Análises!$W$31</f>
        <v>0</v>
      </c>
      <c r="P322" s="5">
        <f>+C322/[1]Formato_Análises!$W$31</f>
        <v>1.7232069884712065E-3</v>
      </c>
      <c r="Q322" s="5">
        <f>+D322/[1]Formato_Análises!$W$31</f>
        <v>5.4903557853453865E-4</v>
      </c>
      <c r="R322" s="5">
        <f>+E322/[1]Formato_Análises!$W$31</f>
        <v>0</v>
      </c>
      <c r="S322" s="5">
        <f>+F322/[1]Formato_Análises!$W$31</f>
        <v>0</v>
      </c>
      <c r="T322" s="5">
        <f>+G322/[1]Formato_Análises!$W$31</f>
        <v>0</v>
      </c>
      <c r="U322" s="5">
        <f>+H322/[1]Formato_Análises!$W$31</f>
        <v>0</v>
      </c>
      <c r="V322" s="5">
        <f>+I322/[1]Formato_Análises!$W$31</f>
        <v>0</v>
      </c>
      <c r="W322" s="5">
        <f>+J322/[1]Formato_Análises!$W$31</f>
        <v>0</v>
      </c>
      <c r="X322" s="5">
        <f>+K322/[1]Formato_Análises!$W$31</f>
        <v>0</v>
      </c>
    </row>
    <row r="323" spans="1:24" x14ac:dyDescent="0.25">
      <c r="A323" s="2" t="s">
        <v>25</v>
      </c>
      <c r="B323" s="4">
        <f>+[1]TabDin!B324</f>
        <v>0</v>
      </c>
      <c r="C323" s="4">
        <f>+[1]TabDin!C324</f>
        <v>121155.73172937997</v>
      </c>
      <c r="D323" s="4">
        <f>+[1]TabDin!D324</f>
        <v>0</v>
      </c>
      <c r="E323" s="4">
        <f>+[1]TabDin!E324</f>
        <v>0</v>
      </c>
      <c r="F323" s="4">
        <f>+[1]TabDin!F324</f>
        <v>0</v>
      </c>
      <c r="G323" s="4">
        <f>+[1]TabDin!G324</f>
        <v>0</v>
      </c>
      <c r="H323" s="4">
        <f>+[1]TabDin!H324</f>
        <v>0</v>
      </c>
      <c r="I323" s="4">
        <f>+[1]TabDin!I324</f>
        <v>0</v>
      </c>
      <c r="J323" s="4">
        <f>+[1]TabDin!J324</f>
        <v>0</v>
      </c>
      <c r="K323" s="4">
        <f>+[1]TabDin!K324</f>
        <v>0</v>
      </c>
      <c r="L323" s="4">
        <f t="shared" si="9"/>
        <v>121155.73172937997</v>
      </c>
      <c r="N323" s="2" t="s">
        <v>25</v>
      </c>
      <c r="O323" s="5">
        <f>+B323/[1]Formato_Análises!$W$31</f>
        <v>0</v>
      </c>
      <c r="P323" s="5">
        <f>+C323/[1]Formato_Análises!$W$31</f>
        <v>2.3076553618212223E-3</v>
      </c>
      <c r="Q323" s="5">
        <f>+D323/[1]Formato_Análises!$W$31</f>
        <v>0</v>
      </c>
      <c r="R323" s="5">
        <f>+E323/[1]Formato_Análises!$W$31</f>
        <v>0</v>
      </c>
      <c r="S323" s="5">
        <f>+F323/[1]Formato_Análises!$W$31</f>
        <v>0</v>
      </c>
      <c r="T323" s="5">
        <f>+G323/[1]Formato_Análises!$W$31</f>
        <v>0</v>
      </c>
      <c r="U323" s="5">
        <f>+H323/[1]Formato_Análises!$W$31</f>
        <v>0</v>
      </c>
      <c r="V323" s="5">
        <f>+I323/[1]Formato_Análises!$W$31</f>
        <v>0</v>
      </c>
      <c r="W323" s="5">
        <f>+J323/[1]Formato_Análises!$W$31</f>
        <v>0</v>
      </c>
      <c r="X323" s="5">
        <f>+K323/[1]Formato_Análises!$W$31</f>
        <v>0</v>
      </c>
    </row>
    <row r="324" spans="1:24" x14ac:dyDescent="0.25">
      <c r="A324" s="2" t="s">
        <v>26</v>
      </c>
      <c r="B324" s="4">
        <f>+[1]TabDin!B325</f>
        <v>0</v>
      </c>
      <c r="C324" s="4">
        <f>+[1]TabDin!C325</f>
        <v>0</v>
      </c>
      <c r="D324" s="4">
        <f>+[1]TabDin!D325</f>
        <v>0</v>
      </c>
      <c r="E324" s="4">
        <f>+[1]TabDin!E325</f>
        <v>0</v>
      </c>
      <c r="F324" s="4">
        <f>+[1]TabDin!F325</f>
        <v>0</v>
      </c>
      <c r="G324" s="4">
        <f>+[1]TabDin!G325</f>
        <v>0</v>
      </c>
      <c r="H324" s="4">
        <f>+[1]TabDin!H325</f>
        <v>0</v>
      </c>
      <c r="I324" s="4">
        <f>+[1]TabDin!I325</f>
        <v>0</v>
      </c>
      <c r="J324" s="4">
        <f>+[1]TabDin!J325</f>
        <v>0</v>
      </c>
      <c r="K324" s="4">
        <f>+[1]TabDin!K325</f>
        <v>0</v>
      </c>
      <c r="L324" s="4">
        <f t="shared" si="9"/>
        <v>0</v>
      </c>
      <c r="N324" s="2" t="s">
        <v>26</v>
      </c>
      <c r="O324" s="5">
        <f>+B324/[1]Formato_Análises!$W$31</f>
        <v>0</v>
      </c>
      <c r="P324" s="5">
        <f>+C324/[1]Formato_Análises!$W$31</f>
        <v>0</v>
      </c>
      <c r="Q324" s="5">
        <f>+D324/[1]Formato_Análises!$W$31</f>
        <v>0</v>
      </c>
      <c r="R324" s="5">
        <f>+E324/[1]Formato_Análises!$W$31</f>
        <v>0</v>
      </c>
      <c r="S324" s="5">
        <f>+F324/[1]Formato_Análises!$W$31</f>
        <v>0</v>
      </c>
      <c r="T324" s="5">
        <f>+G324/[1]Formato_Análises!$W$31</f>
        <v>0</v>
      </c>
      <c r="U324" s="5">
        <f>+H324/[1]Formato_Análises!$W$31</f>
        <v>0</v>
      </c>
      <c r="V324" s="5">
        <f>+I324/[1]Formato_Análises!$W$31</f>
        <v>0</v>
      </c>
      <c r="W324" s="5">
        <f>+J324/[1]Formato_Análises!$W$31</f>
        <v>0</v>
      </c>
      <c r="X324" s="5">
        <f>+K324/[1]Formato_Análises!$W$31</f>
        <v>0</v>
      </c>
    </row>
    <row r="325" spans="1:24" x14ac:dyDescent="0.25">
      <c r="A325" s="2" t="s">
        <v>27</v>
      </c>
      <c r="B325" s="4">
        <f>+[1]TabDin!B326</f>
        <v>0</v>
      </c>
      <c r="C325" s="4">
        <f>+[1]TabDin!C326</f>
        <v>0</v>
      </c>
      <c r="D325" s="4">
        <f>+[1]TabDin!D326</f>
        <v>0</v>
      </c>
      <c r="E325" s="4">
        <f>+[1]TabDin!E326</f>
        <v>0</v>
      </c>
      <c r="F325" s="4">
        <f>+[1]TabDin!F326</f>
        <v>0</v>
      </c>
      <c r="G325" s="4">
        <f>+[1]TabDin!G326</f>
        <v>0</v>
      </c>
      <c r="H325" s="4">
        <f>+[1]TabDin!H326</f>
        <v>0</v>
      </c>
      <c r="I325" s="4">
        <f>+[1]TabDin!I326</f>
        <v>0</v>
      </c>
      <c r="J325" s="4">
        <f>+[1]TabDin!J326</f>
        <v>0</v>
      </c>
      <c r="K325" s="4">
        <f>+[1]TabDin!K326</f>
        <v>0</v>
      </c>
      <c r="L325" s="4">
        <f t="shared" si="9"/>
        <v>0</v>
      </c>
      <c r="N325" s="2" t="s">
        <v>27</v>
      </c>
      <c r="O325" s="5">
        <f>+B325/[1]Formato_Análises!$W$31</f>
        <v>0</v>
      </c>
      <c r="P325" s="5">
        <f>+C325/[1]Formato_Análises!$W$31</f>
        <v>0</v>
      </c>
      <c r="Q325" s="5">
        <f>+D325/[1]Formato_Análises!$W$31</f>
        <v>0</v>
      </c>
      <c r="R325" s="5">
        <f>+E325/[1]Formato_Análises!$W$31</f>
        <v>0</v>
      </c>
      <c r="S325" s="5">
        <f>+F325/[1]Formato_Análises!$W$31</f>
        <v>0</v>
      </c>
      <c r="T325" s="5">
        <f>+G325/[1]Formato_Análises!$W$31</f>
        <v>0</v>
      </c>
      <c r="U325" s="5">
        <f>+H325/[1]Formato_Análises!$W$31</f>
        <v>0</v>
      </c>
      <c r="V325" s="5">
        <f>+I325/[1]Formato_Análises!$W$31</f>
        <v>0</v>
      </c>
      <c r="W325" s="5">
        <f>+J325/[1]Formato_Análises!$W$31</f>
        <v>0</v>
      </c>
      <c r="X325" s="5">
        <f>+K325/[1]Formato_Análises!$W$31</f>
        <v>0</v>
      </c>
    </row>
    <row r="326" spans="1:24" x14ac:dyDescent="0.25">
      <c r="A326" s="2" t="s">
        <v>28</v>
      </c>
      <c r="B326" s="4">
        <f>+[1]TabDin!B327</f>
        <v>0</v>
      </c>
      <c r="C326" s="4">
        <f>+[1]TabDin!C327</f>
        <v>278730.14322507696</v>
      </c>
      <c r="D326" s="4">
        <f>+[1]TabDin!D327</f>
        <v>0</v>
      </c>
      <c r="E326" s="4">
        <f>+[1]TabDin!E327</f>
        <v>0</v>
      </c>
      <c r="F326" s="4">
        <f>+[1]TabDin!F327</f>
        <v>0</v>
      </c>
      <c r="G326" s="4">
        <f>+[1]TabDin!G327</f>
        <v>29377.076147999247</v>
      </c>
      <c r="H326" s="4">
        <f>+[1]TabDin!H327</f>
        <v>0</v>
      </c>
      <c r="I326" s="4">
        <f>+[1]TabDin!I327</f>
        <v>51473.710660217352</v>
      </c>
      <c r="J326" s="4">
        <f>+[1]TabDin!J327</f>
        <v>0</v>
      </c>
      <c r="K326" s="4">
        <f>+[1]TabDin!K327</f>
        <v>0</v>
      </c>
      <c r="L326" s="4">
        <f t="shared" si="9"/>
        <v>359580.93003329355</v>
      </c>
      <c r="N326" s="2" t="s">
        <v>28</v>
      </c>
      <c r="O326" s="5">
        <f>+B326/[1]Formato_Análises!$W$31</f>
        <v>0</v>
      </c>
      <c r="P326" s="5">
        <f>+C326/[1]Formato_Análises!$W$31</f>
        <v>5.3089779602937971E-3</v>
      </c>
      <c r="Q326" s="5">
        <f>+D326/[1]Formato_Análises!$W$31</f>
        <v>0</v>
      </c>
      <c r="R326" s="5">
        <f>+E326/[1]Formato_Análises!$W$31</f>
        <v>0</v>
      </c>
      <c r="S326" s="5">
        <f>+F326/[1]Formato_Análises!$W$31</f>
        <v>0</v>
      </c>
      <c r="T326" s="5">
        <f>+G326/[1]Formato_Análises!$W$31</f>
        <v>5.5954568818077121E-4</v>
      </c>
      <c r="U326" s="5">
        <f>+H326/[1]Formato_Análises!$W$31</f>
        <v>0</v>
      </c>
      <c r="V326" s="5">
        <f>+I326/[1]Formato_Análises!$W$31</f>
        <v>9.8042067595453309E-4</v>
      </c>
      <c r="W326" s="5">
        <f>+J326/[1]Formato_Análises!$W$31</f>
        <v>0</v>
      </c>
      <c r="X326" s="5">
        <f>+K326/[1]Formato_Análises!$W$31</f>
        <v>0</v>
      </c>
    </row>
    <row r="327" spans="1:24" x14ac:dyDescent="0.25">
      <c r="A327" s="2" t="s">
        <v>29</v>
      </c>
      <c r="B327" s="4">
        <f>+[1]TabDin!B328</f>
        <v>0</v>
      </c>
      <c r="C327" s="4">
        <f>+[1]TabDin!C328</f>
        <v>1279756.1954534831</v>
      </c>
      <c r="D327" s="4">
        <f>+[1]TabDin!D328</f>
        <v>43237.916954582579</v>
      </c>
      <c r="E327" s="4">
        <f>+[1]TabDin!E328</f>
        <v>0</v>
      </c>
      <c r="F327" s="4">
        <f>+[1]TabDin!F328</f>
        <v>0</v>
      </c>
      <c r="G327" s="4">
        <f>+[1]TabDin!G328</f>
        <v>102947.4213204347</v>
      </c>
      <c r="H327" s="4">
        <f>+[1]TabDin!H328</f>
        <v>0</v>
      </c>
      <c r="I327" s="4">
        <f>+[1]TabDin!I328</f>
        <v>0</v>
      </c>
      <c r="J327" s="4">
        <f>+[1]TabDin!J328</f>
        <v>199378.27087128587</v>
      </c>
      <c r="K327" s="4">
        <f>+[1]TabDin!K328</f>
        <v>0</v>
      </c>
      <c r="L327" s="4">
        <f t="shared" si="9"/>
        <v>1625319.8045997862</v>
      </c>
      <c r="N327" s="2" t="s">
        <v>29</v>
      </c>
      <c r="O327" s="5">
        <f>+B327/[1]Formato_Análises!$W$31</f>
        <v>0</v>
      </c>
      <c r="P327" s="5">
        <f>+C327/[1]Formato_Análises!$W$31</f>
        <v>2.437553885489023E-2</v>
      </c>
      <c r="Q327" s="5">
        <f>+D327/[1]Formato_Análises!$W$31</f>
        <v>8.2355336780180787E-4</v>
      </c>
      <c r="R327" s="5">
        <f>+E327/[1]Formato_Análises!$W$31</f>
        <v>0</v>
      </c>
      <c r="S327" s="5">
        <f>+F327/[1]Formato_Análises!$W$31</f>
        <v>0</v>
      </c>
      <c r="T327" s="5">
        <f>+G327/[1]Formato_Análises!$W$31</f>
        <v>1.9608413519090662E-3</v>
      </c>
      <c r="U327" s="5">
        <f>+H327/[1]Formato_Análises!$W$31</f>
        <v>0</v>
      </c>
      <c r="V327" s="5">
        <f>+I327/[1]Formato_Análises!$W$31</f>
        <v>0</v>
      </c>
      <c r="W327" s="5">
        <f>+J327/[1]Formato_Análises!$W$31</f>
        <v>3.7975614462422884E-3</v>
      </c>
      <c r="X327" s="5">
        <f>+K327/[1]Formato_Análises!$W$31</f>
        <v>0</v>
      </c>
    </row>
    <row r="328" spans="1:24" x14ac:dyDescent="0.25">
      <c r="A328" s="2" t="s">
        <v>30</v>
      </c>
      <c r="B328" s="4">
        <f>+[1]TabDin!B329</f>
        <v>0</v>
      </c>
      <c r="C328" s="4">
        <f>+[1]TabDin!C329</f>
        <v>46326.339594195619</v>
      </c>
      <c r="D328" s="4">
        <f>+[1]TabDin!D329</f>
        <v>0</v>
      </c>
      <c r="E328" s="4">
        <f>+[1]TabDin!E329</f>
        <v>0</v>
      </c>
      <c r="F328" s="4">
        <f>+[1]TabDin!F329</f>
        <v>0</v>
      </c>
      <c r="G328" s="4">
        <f>+[1]TabDin!G329</f>
        <v>0</v>
      </c>
      <c r="H328" s="4">
        <f>+[1]TabDin!H329</f>
        <v>0</v>
      </c>
      <c r="I328" s="4">
        <f>+[1]TabDin!I329</f>
        <v>0</v>
      </c>
      <c r="J328" s="4">
        <f>+[1]TabDin!J329</f>
        <v>0</v>
      </c>
      <c r="K328" s="4">
        <f>+[1]TabDin!K329</f>
        <v>0</v>
      </c>
      <c r="L328" s="4">
        <f t="shared" si="9"/>
        <v>46326.339594195619</v>
      </c>
      <c r="N328" s="2" t="s">
        <v>30</v>
      </c>
      <c r="O328" s="5">
        <f>+B328/[1]Formato_Análises!$W$31</f>
        <v>0</v>
      </c>
      <c r="P328" s="5">
        <f>+C328/[1]Formato_Análises!$W$31</f>
        <v>8.8237860835907987E-4</v>
      </c>
      <c r="Q328" s="5">
        <f>+D328/[1]Formato_Análises!$W$31</f>
        <v>0</v>
      </c>
      <c r="R328" s="5">
        <f>+E328/[1]Formato_Análises!$W$31</f>
        <v>0</v>
      </c>
      <c r="S328" s="5">
        <f>+F328/[1]Formato_Análises!$W$31</f>
        <v>0</v>
      </c>
      <c r="T328" s="5">
        <f>+G328/[1]Formato_Análises!$W$31</f>
        <v>0</v>
      </c>
      <c r="U328" s="5">
        <f>+H328/[1]Formato_Análises!$W$31</f>
        <v>0</v>
      </c>
      <c r="V328" s="5">
        <f>+I328/[1]Formato_Análises!$W$31</f>
        <v>0</v>
      </c>
      <c r="W328" s="5">
        <f>+J328/[1]Formato_Análises!$W$31</f>
        <v>0</v>
      </c>
      <c r="X328" s="5">
        <f>+K328/[1]Formato_Análises!$W$31</f>
        <v>0</v>
      </c>
    </row>
    <row r="329" spans="1:24" x14ac:dyDescent="0.25">
      <c r="A329" s="2" t="s">
        <v>31</v>
      </c>
      <c r="B329" s="4">
        <f>+[1]TabDin!B330</f>
        <v>0</v>
      </c>
      <c r="C329" s="4">
        <f>+[1]TabDin!C330</f>
        <v>7913610.7735973364</v>
      </c>
      <c r="D329" s="4">
        <f>+[1]TabDin!D330</f>
        <v>3312905.5657001073</v>
      </c>
      <c r="E329" s="4">
        <f>+[1]TabDin!E330</f>
        <v>0</v>
      </c>
      <c r="F329" s="4">
        <f>+[1]TabDin!F330</f>
        <v>0</v>
      </c>
      <c r="G329" s="4">
        <f>+[1]TabDin!G330</f>
        <v>4128490.1424712609</v>
      </c>
      <c r="H329" s="4">
        <f>+[1]TabDin!H330</f>
        <v>0</v>
      </c>
      <c r="I329" s="4">
        <f>+[1]TabDin!I330</f>
        <v>6552133.4120673407</v>
      </c>
      <c r="J329" s="4">
        <f>+[1]TabDin!J330</f>
        <v>3847886.8709152583</v>
      </c>
      <c r="K329" s="4">
        <f>+[1]TabDin!K330</f>
        <v>0</v>
      </c>
      <c r="L329" s="4">
        <f t="shared" si="9"/>
        <v>25755026.7647513</v>
      </c>
      <c r="N329" s="2" t="s">
        <v>31</v>
      </c>
      <c r="O329" s="5">
        <f>+B329/[1]Formato_Análises!$W$31</f>
        <v>0</v>
      </c>
      <c r="P329" s="5">
        <f>+C329/[1]Formato_Análises!$W$31</f>
        <v>0.15073068415655999</v>
      </c>
      <c r="Q329" s="5">
        <f>+D329/[1]Formato_Análises!$W$31</f>
        <v>6.3100970814749482E-2</v>
      </c>
      <c r="R329" s="5">
        <f>+E329/[1]Formato_Análises!$W$31</f>
        <v>0</v>
      </c>
      <c r="S329" s="5">
        <f>+F329/[1]Formato_Análises!$W$31</f>
        <v>0</v>
      </c>
      <c r="T329" s="5">
        <f>+G329/[1]Formato_Análises!$W$31</f>
        <v>7.8635424651474092E-2</v>
      </c>
      <c r="U329" s="5">
        <f>+H329/[1]Formato_Análises!$W$31</f>
        <v>0</v>
      </c>
      <c r="V329" s="5">
        <f>+I329/[1]Formato_Análises!$W$31</f>
        <v>0.1247986008082406</v>
      </c>
      <c r="W329" s="5">
        <f>+J329/[1]Formato_Análises!$W$31</f>
        <v>7.3290769182782309E-2</v>
      </c>
      <c r="X329" s="5">
        <f>+K329/[1]Formato_Análises!$W$31</f>
        <v>0</v>
      </c>
    </row>
    <row r="330" spans="1:24" x14ac:dyDescent="0.25">
      <c r="A330" s="2" t="s">
        <v>32</v>
      </c>
      <c r="B330" s="4">
        <f>+[1]TabDin!B331</f>
        <v>0</v>
      </c>
      <c r="C330" s="4">
        <f>+[1]TabDin!C331</f>
        <v>3421620.9354370255</v>
      </c>
      <c r="D330" s="4">
        <f>+[1]TabDin!D331</f>
        <v>1413911.8495891702</v>
      </c>
      <c r="E330" s="4">
        <f>+[1]TabDin!E331</f>
        <v>0</v>
      </c>
      <c r="F330" s="4">
        <f>+[1]TabDin!F331</f>
        <v>0</v>
      </c>
      <c r="G330" s="4">
        <f>+[1]TabDin!G331</f>
        <v>575990.82228783215</v>
      </c>
      <c r="H330" s="4">
        <f>+[1]TabDin!H331</f>
        <v>0</v>
      </c>
      <c r="I330" s="4">
        <f>+[1]TabDin!I331</f>
        <v>824906.8775614046</v>
      </c>
      <c r="J330" s="4">
        <f>+[1]TabDin!J331</f>
        <v>12262776.146472771</v>
      </c>
      <c r="K330" s="4">
        <f>+[1]TabDin!K331</f>
        <v>0</v>
      </c>
      <c r="L330" s="4">
        <f t="shared" si="9"/>
        <v>18499206.631348204</v>
      </c>
      <c r="N330" s="2" t="s">
        <v>32</v>
      </c>
      <c r="O330" s="5">
        <f>+B330/[1]Formato_Análises!$W$31</f>
        <v>0</v>
      </c>
      <c r="P330" s="5">
        <f>+C330/[1]Formato_Análises!$W$31</f>
        <v>6.5171674382007438E-2</v>
      </c>
      <c r="Q330" s="5">
        <f>+D330/[1]Formato_Análises!$W$31</f>
        <v>2.6930803968358882E-2</v>
      </c>
      <c r="R330" s="5">
        <f>+E330/[1]Formato_Análises!$W$31</f>
        <v>0</v>
      </c>
      <c r="S330" s="5">
        <f>+F330/[1]Formato_Análises!$W$31</f>
        <v>0</v>
      </c>
      <c r="T330" s="5">
        <f>+G330/[1]Formato_Análises!$W$31</f>
        <v>1.0970907363931226E-2</v>
      </c>
      <c r="U330" s="5">
        <f>+H330/[1]Formato_Análises!$W$31</f>
        <v>0</v>
      </c>
      <c r="V330" s="5">
        <f>+I330/[1]Formato_Análises!$W$31</f>
        <v>1.5712015864505397E-2</v>
      </c>
      <c r="W330" s="5">
        <f>+J330/[1]Formato_Análises!$W$31</f>
        <v>0.23356931381859683</v>
      </c>
      <c r="X330" s="5">
        <f>+K330/[1]Formato_Análises!$W$31</f>
        <v>0</v>
      </c>
    </row>
    <row r="331" spans="1:24" x14ac:dyDescent="0.25">
      <c r="A331" s="2" t="s">
        <v>33</v>
      </c>
      <c r="B331" s="4">
        <f>+[1]TabDin!B332</f>
        <v>0</v>
      </c>
      <c r="C331" s="4">
        <f>+[1]TabDin!C332</f>
        <v>1152774.2367724103</v>
      </c>
      <c r="D331" s="4">
        <f>+[1]TabDin!D332</f>
        <v>0</v>
      </c>
      <c r="E331" s="4">
        <f>+[1]TabDin!E332</f>
        <v>0</v>
      </c>
      <c r="F331" s="4">
        <f>+[1]TabDin!F332</f>
        <v>0</v>
      </c>
      <c r="G331" s="4">
        <f>+[1]TabDin!G332</f>
        <v>0</v>
      </c>
      <c r="H331" s="4">
        <f>+[1]TabDin!H332</f>
        <v>0</v>
      </c>
      <c r="I331" s="4">
        <f>+[1]TabDin!I332</f>
        <v>0</v>
      </c>
      <c r="J331" s="4">
        <f>+[1]TabDin!J332</f>
        <v>0</v>
      </c>
      <c r="K331" s="4">
        <f>+[1]TabDin!K332</f>
        <v>0</v>
      </c>
      <c r="L331" s="4">
        <f t="shared" si="9"/>
        <v>1152774.2367724103</v>
      </c>
      <c r="N331" s="2" t="s">
        <v>33</v>
      </c>
      <c r="O331" s="5">
        <f>+B331/[1]Formato_Análises!$W$31</f>
        <v>0</v>
      </c>
      <c r="P331" s="5">
        <f>+C331/[1]Formato_Análises!$W$31</f>
        <v>2.19569112454308E-2</v>
      </c>
      <c r="Q331" s="5">
        <f>+D331/[1]Formato_Análises!$W$31</f>
        <v>0</v>
      </c>
      <c r="R331" s="5">
        <f>+E331/[1]Formato_Análises!$W$31</f>
        <v>0</v>
      </c>
      <c r="S331" s="5">
        <f>+F331/[1]Formato_Análises!$W$31</f>
        <v>0</v>
      </c>
      <c r="T331" s="5">
        <f>+G331/[1]Formato_Análises!$W$31</f>
        <v>0</v>
      </c>
      <c r="U331" s="5">
        <f>+H331/[1]Formato_Análises!$W$31</f>
        <v>0</v>
      </c>
      <c r="V331" s="5">
        <f>+I331/[1]Formato_Análises!$W$31</f>
        <v>0</v>
      </c>
      <c r="W331" s="5">
        <f>+J331/[1]Formato_Análises!$W$31</f>
        <v>0</v>
      </c>
      <c r="X331" s="5">
        <f>+K331/[1]Formato_Análises!$W$31</f>
        <v>0</v>
      </c>
    </row>
    <row r="332" spans="1:24" x14ac:dyDescent="0.25">
      <c r="A332" s="2" t="s">
        <v>34</v>
      </c>
      <c r="B332" s="4">
        <f>+[1]TabDin!B333</f>
        <v>0</v>
      </c>
      <c r="C332" s="4">
        <f>+[1]TabDin!C333</f>
        <v>98786.286550662742</v>
      </c>
      <c r="D332" s="4">
        <f>+[1]TabDin!D333</f>
        <v>0</v>
      </c>
      <c r="E332" s="4">
        <f>+[1]TabDin!E333</f>
        <v>0</v>
      </c>
      <c r="F332" s="4">
        <f>+[1]TabDin!F333</f>
        <v>0</v>
      </c>
      <c r="G332" s="4">
        <f>+[1]TabDin!G333</f>
        <v>0</v>
      </c>
      <c r="H332" s="4">
        <f>+[1]TabDin!H333</f>
        <v>0</v>
      </c>
      <c r="I332" s="4">
        <f>+[1]TabDin!I333</f>
        <v>0</v>
      </c>
      <c r="J332" s="4">
        <f>+[1]TabDin!J333</f>
        <v>0</v>
      </c>
      <c r="K332" s="4">
        <f>+[1]TabDin!K333</f>
        <v>0</v>
      </c>
      <c r="L332" s="4">
        <f t="shared" si="9"/>
        <v>98786.286550662742</v>
      </c>
      <c r="N332" s="2" t="s">
        <v>34</v>
      </c>
      <c r="O332" s="5">
        <f>+B332/[1]Formato_Análises!$W$31</f>
        <v>0</v>
      </c>
      <c r="P332" s="5">
        <f>+C332/[1]Formato_Análises!$W$31</f>
        <v>1.881584144464902E-3</v>
      </c>
      <c r="Q332" s="5">
        <f>+D332/[1]Formato_Análises!$W$31</f>
        <v>0</v>
      </c>
      <c r="R332" s="5">
        <f>+E332/[1]Formato_Análises!$W$31</f>
        <v>0</v>
      </c>
      <c r="S332" s="5">
        <f>+F332/[1]Formato_Análises!$W$31</f>
        <v>0</v>
      </c>
      <c r="T332" s="5">
        <f>+G332/[1]Formato_Análises!$W$31</f>
        <v>0</v>
      </c>
      <c r="U332" s="5">
        <f>+H332/[1]Formato_Análises!$W$31</f>
        <v>0</v>
      </c>
      <c r="V332" s="5">
        <f>+I332/[1]Formato_Análises!$W$31</f>
        <v>0</v>
      </c>
      <c r="W332" s="5">
        <f>+J332/[1]Formato_Análises!$W$31</f>
        <v>0</v>
      </c>
      <c r="X332" s="5">
        <f>+K332/[1]Formato_Análises!$W$31</f>
        <v>0</v>
      </c>
    </row>
    <row r="333" spans="1:24" x14ac:dyDescent="0.25">
      <c r="A333" s="2" t="s">
        <v>35</v>
      </c>
      <c r="B333" s="4">
        <f>+[1]TabDin!B334</f>
        <v>0</v>
      </c>
      <c r="C333" s="4">
        <f>+[1]TabDin!C334</f>
        <v>701630.32600540237</v>
      </c>
      <c r="D333" s="4">
        <f>+[1]TabDin!D334</f>
        <v>0</v>
      </c>
      <c r="E333" s="4">
        <f>+[1]TabDin!E334</f>
        <v>0</v>
      </c>
      <c r="F333" s="4">
        <f>+[1]TabDin!F334</f>
        <v>0</v>
      </c>
      <c r="G333" s="4">
        <f>+[1]TabDin!G334</f>
        <v>0</v>
      </c>
      <c r="H333" s="4">
        <f>+[1]TabDin!H334</f>
        <v>0</v>
      </c>
      <c r="I333" s="4">
        <f>+[1]TabDin!I334</f>
        <v>151950.39386896163</v>
      </c>
      <c r="J333" s="4">
        <f>+[1]TabDin!J334</f>
        <v>0</v>
      </c>
      <c r="K333" s="4">
        <f>+[1]TabDin!K334</f>
        <v>0</v>
      </c>
      <c r="L333" s="4">
        <f t="shared" si="9"/>
        <v>853580.71987436397</v>
      </c>
      <c r="N333" s="2" t="s">
        <v>35</v>
      </c>
      <c r="O333" s="5">
        <f>+B333/[1]Formato_Análises!$W$31</f>
        <v>0</v>
      </c>
      <c r="P333" s="5">
        <f>+C333/[1]Formato_Análises!$W$31</f>
        <v>1.3363965209993497E-2</v>
      </c>
      <c r="Q333" s="5">
        <f>+D333/[1]Formato_Análises!$W$31</f>
        <v>0</v>
      </c>
      <c r="R333" s="5">
        <f>+E333/[1]Formato_Análises!$W$31</f>
        <v>0</v>
      </c>
      <c r="S333" s="5">
        <f>+F333/[1]Formato_Análises!$W$31</f>
        <v>0</v>
      </c>
      <c r="T333" s="5">
        <f>+G333/[1]Formato_Análises!$W$31</f>
        <v>0</v>
      </c>
      <c r="U333" s="5">
        <f>+H333/[1]Formato_Análises!$W$31</f>
        <v>0</v>
      </c>
      <c r="V333" s="5">
        <f>+I333/[1]Formato_Análises!$W$31</f>
        <v>2.8942018354177822E-3</v>
      </c>
      <c r="W333" s="5">
        <f>+J333/[1]Formato_Análises!$W$31</f>
        <v>0</v>
      </c>
      <c r="X333" s="5">
        <f>+K333/[1]Formato_Análises!$W$31</f>
        <v>0</v>
      </c>
    </row>
    <row r="334" spans="1:24" x14ac:dyDescent="0.25">
      <c r="A334" s="2" t="s">
        <v>36</v>
      </c>
      <c r="B334" s="4">
        <f>+[1]TabDin!B335</f>
        <v>0</v>
      </c>
      <c r="C334" s="4">
        <f>+[1]TabDin!C335</f>
        <v>33359.08240467366</v>
      </c>
      <c r="D334" s="4">
        <f>+[1]TabDin!D335</f>
        <v>0</v>
      </c>
      <c r="E334" s="4">
        <f>+[1]TabDin!E335</f>
        <v>0</v>
      </c>
      <c r="F334" s="4">
        <f>+[1]TabDin!F335</f>
        <v>0</v>
      </c>
      <c r="G334" s="4">
        <f>+[1]TabDin!G335</f>
        <v>0</v>
      </c>
      <c r="H334" s="4">
        <f>+[1]TabDin!H335</f>
        <v>0</v>
      </c>
      <c r="I334" s="4">
        <f>+[1]TabDin!I335</f>
        <v>0</v>
      </c>
      <c r="J334" s="4">
        <f>+[1]TabDin!J335</f>
        <v>0</v>
      </c>
      <c r="K334" s="4">
        <f>+[1]TabDin!K335</f>
        <v>0</v>
      </c>
      <c r="L334" s="4">
        <f t="shared" si="9"/>
        <v>33359.08240467366</v>
      </c>
      <c r="N334" s="2" t="s">
        <v>36</v>
      </c>
      <c r="O334" s="5">
        <f>+B334/[1]Formato_Análises!$W$31</f>
        <v>0</v>
      </c>
      <c r="P334" s="5">
        <f>+C334/[1]Formato_Análises!$W$31</f>
        <v>6.3539103167261377E-4</v>
      </c>
      <c r="Q334" s="5">
        <f>+D334/[1]Formato_Análises!$W$31</f>
        <v>0</v>
      </c>
      <c r="R334" s="5">
        <f>+E334/[1]Formato_Análises!$W$31</f>
        <v>0</v>
      </c>
      <c r="S334" s="5">
        <f>+F334/[1]Formato_Análises!$W$31</f>
        <v>0</v>
      </c>
      <c r="T334" s="5">
        <f>+G334/[1]Formato_Análises!$W$31</f>
        <v>0</v>
      </c>
      <c r="U334" s="5">
        <f>+H334/[1]Formato_Análises!$W$31</f>
        <v>0</v>
      </c>
      <c r="V334" s="5">
        <f>+I334/[1]Formato_Análises!$W$31</f>
        <v>0</v>
      </c>
      <c r="W334" s="5">
        <f>+J334/[1]Formato_Análises!$W$31</f>
        <v>0</v>
      </c>
      <c r="X334" s="5">
        <f>+K334/[1]Formato_Análises!$W$31</f>
        <v>0</v>
      </c>
    </row>
    <row r="335" spans="1:24" x14ac:dyDescent="0.25">
      <c r="A335" s="2" t="s">
        <v>37</v>
      </c>
      <c r="B335" s="4">
        <f>+[1]TabDin!B336</f>
        <v>0</v>
      </c>
      <c r="C335" s="4">
        <f>+[1]TabDin!C336</f>
        <v>73166.276543752756</v>
      </c>
      <c r="D335" s="4">
        <f>+[1]TabDin!D336</f>
        <v>0</v>
      </c>
      <c r="E335" s="4">
        <f>+[1]TabDin!E336</f>
        <v>0</v>
      </c>
      <c r="F335" s="4">
        <f>+[1]TabDin!F336</f>
        <v>0</v>
      </c>
      <c r="G335" s="4">
        <f>+[1]TabDin!G336</f>
        <v>0</v>
      </c>
      <c r="H335" s="4">
        <f>+[1]TabDin!H336</f>
        <v>0</v>
      </c>
      <c r="I335" s="4">
        <f>+[1]TabDin!I336</f>
        <v>0</v>
      </c>
      <c r="J335" s="4">
        <f>+[1]TabDin!J336</f>
        <v>0</v>
      </c>
      <c r="K335" s="4">
        <f>+[1]TabDin!K336</f>
        <v>0</v>
      </c>
      <c r="L335" s="4">
        <f t="shared" si="9"/>
        <v>73166.276543752756</v>
      </c>
      <c r="N335" s="2" t="s">
        <v>37</v>
      </c>
      <c r="O335" s="5">
        <f>+B335/[1]Formato_Análises!$W$31</f>
        <v>0</v>
      </c>
      <c r="P335" s="5">
        <f>+C335/[1]Formato_Análises!$W$31</f>
        <v>1.3935993614220521E-3</v>
      </c>
      <c r="Q335" s="5">
        <f>+D335/[1]Formato_Análises!$W$31</f>
        <v>0</v>
      </c>
      <c r="R335" s="5">
        <f>+E335/[1]Formato_Análises!$W$31</f>
        <v>0</v>
      </c>
      <c r="S335" s="5">
        <f>+F335/[1]Formato_Análises!$W$31</f>
        <v>0</v>
      </c>
      <c r="T335" s="5">
        <f>+G335/[1]Formato_Análises!$W$31</f>
        <v>0</v>
      </c>
      <c r="U335" s="5">
        <f>+H335/[1]Formato_Análises!$W$31</f>
        <v>0</v>
      </c>
      <c r="V335" s="5">
        <f>+I335/[1]Formato_Análises!$W$31</f>
        <v>0</v>
      </c>
      <c r="W335" s="5">
        <f>+J335/[1]Formato_Análises!$W$31</f>
        <v>0</v>
      </c>
      <c r="X335" s="5">
        <f>+K335/[1]Formato_Análises!$W$31</f>
        <v>0</v>
      </c>
    </row>
    <row r="336" spans="1:24" x14ac:dyDescent="0.25">
      <c r="A336" s="2" t="s">
        <v>38</v>
      </c>
      <c r="B336" s="4">
        <f>+[1]TabDin!B337</f>
        <v>0</v>
      </c>
      <c r="C336" s="4">
        <f>+[1]TabDin!C337</f>
        <v>87505.308122369504</v>
      </c>
      <c r="D336" s="4">
        <f>+[1]TabDin!D337</f>
        <v>0</v>
      </c>
      <c r="E336" s="4">
        <f>+[1]TabDin!E337</f>
        <v>0</v>
      </c>
      <c r="F336" s="4">
        <f>+[1]TabDin!F337</f>
        <v>0</v>
      </c>
      <c r="G336" s="4">
        <f>+[1]TabDin!G337</f>
        <v>0</v>
      </c>
      <c r="H336" s="4">
        <f>+[1]TabDin!H337</f>
        <v>0</v>
      </c>
      <c r="I336" s="4">
        <f>+[1]TabDin!I337</f>
        <v>0</v>
      </c>
      <c r="J336" s="4">
        <f>+[1]TabDin!J337</f>
        <v>449221.36767384887</v>
      </c>
      <c r="K336" s="4">
        <f>+[1]TabDin!K337</f>
        <v>0</v>
      </c>
      <c r="L336" s="4">
        <f t="shared" si="9"/>
        <v>536726.67579621833</v>
      </c>
      <c r="N336" s="2" t="s">
        <v>38</v>
      </c>
      <c r="O336" s="5">
        <f>+B336/[1]Formato_Análises!$W$31</f>
        <v>0</v>
      </c>
      <c r="P336" s="5">
        <f>+C336/[1]Formato_Análises!$W$31</f>
        <v>1.6667151491227064E-3</v>
      </c>
      <c r="Q336" s="5">
        <f>+D336/[1]Formato_Análises!$W$31</f>
        <v>0</v>
      </c>
      <c r="R336" s="5">
        <f>+E336/[1]Formato_Análises!$W$31</f>
        <v>0</v>
      </c>
      <c r="S336" s="5">
        <f>+F336/[1]Formato_Análises!$W$31</f>
        <v>0</v>
      </c>
      <c r="T336" s="5">
        <f>+G336/[1]Formato_Análises!$W$31</f>
        <v>0</v>
      </c>
      <c r="U336" s="5">
        <f>+H336/[1]Formato_Análises!$W$31</f>
        <v>0</v>
      </c>
      <c r="V336" s="5">
        <f>+I336/[1]Formato_Análises!$W$31</f>
        <v>0</v>
      </c>
      <c r="W336" s="5">
        <f>+J336/[1]Formato_Análises!$W$31</f>
        <v>8.5563273231904022E-3</v>
      </c>
      <c r="X336" s="5">
        <f>+K336/[1]Formato_Análises!$W$31</f>
        <v>0</v>
      </c>
    </row>
    <row r="337" spans="1:24" x14ac:dyDescent="0.25">
      <c r="A337" s="2" t="s">
        <v>39</v>
      </c>
      <c r="B337" s="4">
        <f>+[1]TabDin!B338</f>
        <v>0</v>
      </c>
      <c r="C337" s="4">
        <f>+[1]TabDin!C338</f>
        <v>715448.95836924436</v>
      </c>
      <c r="D337" s="4">
        <f>+[1]TabDin!D338</f>
        <v>113011.56122872041</v>
      </c>
      <c r="E337" s="4">
        <f>+[1]TabDin!E338</f>
        <v>0</v>
      </c>
      <c r="F337" s="4">
        <f>+[1]TabDin!F338</f>
        <v>0</v>
      </c>
      <c r="G337" s="4">
        <f>+[1]TabDin!G338</f>
        <v>16471.587411269553</v>
      </c>
      <c r="H337" s="4">
        <f>+[1]TabDin!H338</f>
        <v>0</v>
      </c>
      <c r="I337" s="4">
        <f>+[1]TabDin!I338</f>
        <v>51473.710660217352</v>
      </c>
      <c r="J337" s="4">
        <f>+[1]TabDin!J338</f>
        <v>561946.63212387718</v>
      </c>
      <c r="K337" s="4">
        <f>+[1]TabDin!K338</f>
        <v>0</v>
      </c>
      <c r="L337" s="4">
        <f t="shared" si="9"/>
        <v>1458352.449793329</v>
      </c>
      <c r="N337" s="2" t="s">
        <v>39</v>
      </c>
      <c r="O337" s="5">
        <f>+B337/[1]Formato_Análises!$W$31</f>
        <v>0</v>
      </c>
      <c r="P337" s="5">
        <f>+C337/[1]Formato_Análises!$W$31</f>
        <v>1.3627168944660251E-2</v>
      </c>
      <c r="Q337" s="5">
        <f>+D337/[1]Formato_Análises!$W$31</f>
        <v>2.1525332024716968E-3</v>
      </c>
      <c r="R337" s="5">
        <f>+E337/[1]Formato_Análises!$W$31</f>
        <v>0</v>
      </c>
      <c r="S337" s="5">
        <f>+F337/[1]Formato_Análises!$W$31</f>
        <v>0</v>
      </c>
      <c r="T337" s="5">
        <f>+G337/[1]Formato_Análises!$W$31</f>
        <v>3.137346163054506E-4</v>
      </c>
      <c r="U337" s="5">
        <f>+H337/[1]Formato_Análises!$W$31</f>
        <v>0</v>
      </c>
      <c r="V337" s="5">
        <f>+I337/[1]Formato_Análises!$W$31</f>
        <v>9.8042067595453309E-4</v>
      </c>
      <c r="W337" s="5">
        <f>+J337/[1]Formato_Análises!$W$31</f>
        <v>1.0703407425862441E-2</v>
      </c>
      <c r="X337" s="5">
        <f>+K337/[1]Formato_Análises!$W$31</f>
        <v>0</v>
      </c>
    </row>
    <row r="338" spans="1:24" x14ac:dyDescent="0.25">
      <c r="A338" t="s">
        <v>40</v>
      </c>
      <c r="B338" s="4">
        <f>+[1]TabDin!B339</f>
        <v>51473.710660217352</v>
      </c>
      <c r="C338" s="4">
        <f>+[1]TabDin!C339</f>
        <v>16779267.800339095</v>
      </c>
      <c r="D338" s="4">
        <f>+[1]TabDin!D339</f>
        <v>5042635.396519254</v>
      </c>
      <c r="E338" s="4">
        <f>+[1]TabDin!E339</f>
        <v>0</v>
      </c>
      <c r="F338" s="4">
        <f>+[1]TabDin!F339</f>
        <v>0</v>
      </c>
      <c r="G338" s="4">
        <f>+[1]TabDin!G339</f>
        <v>4953483.1870243112</v>
      </c>
      <c r="H338" s="4">
        <f>+[1]TabDin!H339</f>
        <v>0</v>
      </c>
      <c r="I338" s="4">
        <f>+[1]TabDin!I339</f>
        <v>8163531.8633662909</v>
      </c>
      <c r="J338" s="4">
        <f>+[1]TabDin!J339</f>
        <v>17511265.669927761</v>
      </c>
      <c r="K338" s="4">
        <f>+[1]TabDin!K339</f>
        <v>0</v>
      </c>
      <c r="L338" s="4">
        <f t="shared" si="9"/>
        <v>52501657.627836928</v>
      </c>
      <c r="N338" s="2" t="s">
        <v>40</v>
      </c>
      <c r="O338" s="5">
        <f>+B338/[1]Formato_Análises!$W$31</f>
        <v>9.8042067595453309E-4</v>
      </c>
      <c r="P338" s="5">
        <f>+C338/[1]Formato_Análises!$W$31</f>
        <v>0.31959501010959607</v>
      </c>
      <c r="Q338" s="5">
        <f>+D338/[1]Formato_Análises!$W$31</f>
        <v>9.6047165448840913E-2</v>
      </c>
      <c r="R338" s="5">
        <f>+E338/[1]Formato_Análises!$W$31</f>
        <v>0</v>
      </c>
      <c r="S338" s="5">
        <f>+F338/[1]Formato_Análises!$W$31</f>
        <v>0</v>
      </c>
      <c r="T338" s="5">
        <f>+G338/[1]Formato_Análises!$W$31</f>
        <v>9.4349081740191049E-2</v>
      </c>
      <c r="U338" s="5">
        <f>+H338/[1]Formato_Análises!$W$31</f>
        <v>0</v>
      </c>
      <c r="V338" s="5">
        <f>+I338/[1]Formato_Análises!$W$31</f>
        <v>0.15549093556691629</v>
      </c>
      <c r="W338" s="5">
        <f>+J338/[1]Formato_Análises!$W$31</f>
        <v>0.33353738645850117</v>
      </c>
      <c r="X338" s="5">
        <f>+K338/[1]Formato_Análises!$W$31</f>
        <v>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338"/>
  <sheetViews>
    <sheetView topLeftCell="A301" workbookViewId="0">
      <selection activeCell="J338" sqref="J338"/>
    </sheetView>
  </sheetViews>
  <sheetFormatPr defaultColWidth="8.85546875" defaultRowHeight="15" x14ac:dyDescent="0.25"/>
  <cols>
    <col min="1" max="1" width="37.42578125" bestFit="1" customWidth="1"/>
    <col min="2" max="2" width="20.140625" bestFit="1" customWidth="1"/>
    <col min="3" max="3" width="25.85546875" bestFit="1" customWidth="1"/>
    <col min="4" max="4" width="15.28515625" bestFit="1" customWidth="1"/>
    <col min="5" max="5" width="13.7109375" bestFit="1" customWidth="1"/>
    <col min="6" max="6" width="13.28515625" bestFit="1" customWidth="1"/>
    <col min="7" max="7" width="26.42578125" bestFit="1" customWidth="1"/>
    <col min="8" max="10" width="15.28515625" bestFit="1" customWidth="1"/>
    <col min="11" max="11" width="11.42578125" bestFit="1" customWidth="1"/>
    <col min="12" max="12" width="14.28515625" bestFit="1" customWidth="1"/>
    <col min="14" max="14" width="23.140625" bestFit="1" customWidth="1"/>
    <col min="15" max="15" width="19.42578125" bestFit="1" customWidth="1"/>
    <col min="16" max="16" width="25.85546875" bestFit="1" customWidth="1"/>
    <col min="17" max="17" width="11.42578125" bestFit="1" customWidth="1"/>
    <col min="18" max="18" width="13.7109375" bestFit="1" customWidth="1"/>
    <col min="19" max="19" width="10" bestFit="1" customWidth="1"/>
    <col min="20" max="20" width="26.42578125" bestFit="1" customWidth="1"/>
    <col min="21" max="21" width="15.28515625" bestFit="1" customWidth="1"/>
    <col min="22" max="22" width="10" bestFit="1" customWidth="1"/>
    <col min="23" max="23" width="10.85546875" bestFit="1" customWidth="1"/>
    <col min="24" max="24" width="11.42578125" bestFit="1" customWidth="1"/>
  </cols>
  <sheetData>
    <row r="1" spans="1:24" s="1" customFormat="1" x14ac:dyDescent="0.25">
      <c r="B1" s="1" t="s">
        <v>0</v>
      </c>
      <c r="N1" s="1" t="s">
        <v>1</v>
      </c>
    </row>
    <row r="3" spans="1:24" x14ac:dyDescent="0.25">
      <c r="A3" s="2"/>
      <c r="B3" s="3">
        <v>2007</v>
      </c>
      <c r="C3" s="2">
        <v>2007</v>
      </c>
      <c r="D3" s="2">
        <v>2007</v>
      </c>
      <c r="E3" s="2">
        <v>2007</v>
      </c>
      <c r="F3" s="2">
        <v>2007</v>
      </c>
      <c r="G3" s="2">
        <v>2007</v>
      </c>
      <c r="H3" s="2">
        <v>2007</v>
      </c>
      <c r="I3" s="2">
        <v>2007</v>
      </c>
      <c r="J3" s="2">
        <v>2007</v>
      </c>
      <c r="K3" s="2">
        <v>2007</v>
      </c>
      <c r="L3" s="2"/>
      <c r="N3" s="2"/>
      <c r="O3" s="3">
        <v>2007</v>
      </c>
      <c r="P3" s="2">
        <v>2007</v>
      </c>
      <c r="Q3" s="2">
        <v>2007</v>
      </c>
      <c r="R3" s="2">
        <v>2007</v>
      </c>
      <c r="S3" s="2">
        <v>2007</v>
      </c>
      <c r="T3" s="2">
        <v>2007</v>
      </c>
      <c r="U3" s="2">
        <v>2007</v>
      </c>
      <c r="V3" s="2">
        <v>2007</v>
      </c>
      <c r="W3" s="2">
        <v>2007</v>
      </c>
      <c r="X3" s="2">
        <v>2007</v>
      </c>
    </row>
    <row r="4" spans="1:24" x14ac:dyDescent="0.25">
      <c r="A4" s="2"/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N4" s="2"/>
      <c r="O4" s="2" t="s">
        <v>2</v>
      </c>
      <c r="P4" s="2" t="s">
        <v>3</v>
      </c>
      <c r="Q4" s="2" t="s">
        <v>4</v>
      </c>
      <c r="R4" s="2" t="s">
        <v>5</v>
      </c>
      <c r="S4" s="2" t="s">
        <v>6</v>
      </c>
      <c r="T4" s="2" t="s">
        <v>7</v>
      </c>
      <c r="U4" s="2" t="s">
        <v>8</v>
      </c>
      <c r="V4" s="2" t="s">
        <v>9</v>
      </c>
      <c r="W4" s="2" t="s">
        <v>10</v>
      </c>
      <c r="X4" s="2" t="s">
        <v>11</v>
      </c>
    </row>
    <row r="5" spans="1:24" x14ac:dyDescent="0.25">
      <c r="A5" s="2" t="s">
        <v>13</v>
      </c>
      <c r="B5" s="4">
        <f>+[2]TabDin!B6</f>
        <v>0</v>
      </c>
      <c r="C5" s="4">
        <f>+[2]TabDin!C6</f>
        <v>0</v>
      </c>
      <c r="D5" s="4">
        <f>+[2]TabDin!D6</f>
        <v>422960.7705317724</v>
      </c>
      <c r="E5" s="4">
        <f>+[2]TabDin!E6</f>
        <v>0</v>
      </c>
      <c r="F5" s="4">
        <f>+[2]TabDin!F6</f>
        <v>0</v>
      </c>
      <c r="G5" s="4">
        <f>+[2]TabDin!G6</f>
        <v>0</v>
      </c>
      <c r="H5" s="4">
        <f>+[2]TabDin!H6</f>
        <v>0</v>
      </c>
      <c r="I5" s="4">
        <f>+[2]TabDin!I6</f>
        <v>0</v>
      </c>
      <c r="J5" s="4">
        <f>+[2]TabDin!J6</f>
        <v>0</v>
      </c>
      <c r="K5" s="4">
        <f>+[2]TabDin!K6</f>
        <v>0</v>
      </c>
      <c r="L5" s="4">
        <f>SUM(B5:K5)</f>
        <v>422960.7705317724</v>
      </c>
      <c r="N5" s="2" t="s">
        <v>13</v>
      </c>
      <c r="O5" s="5">
        <f>+B5/Formato_Análises_Mecenato!$N$31</f>
        <v>0</v>
      </c>
      <c r="P5" s="5">
        <f>+C5/Formato_Análises_Mecenato!$N$31</f>
        <v>0</v>
      </c>
      <c r="Q5" s="5">
        <f>+D5/Formato_Análises_Mecenato!$N$31</f>
        <v>2.3720537960819572E-4</v>
      </c>
      <c r="R5" s="5">
        <f>+E5/Formato_Análises_Mecenato!$N$31</f>
        <v>0</v>
      </c>
      <c r="S5" s="5">
        <f>+F5/Formato_Análises_Mecenato!$N$31</f>
        <v>0</v>
      </c>
      <c r="T5" s="5">
        <f>+G5/Formato_Análises_Mecenato!$N$31</f>
        <v>0</v>
      </c>
      <c r="U5" s="5">
        <f>+H5/Formato_Análises_Mecenato!$N$31</f>
        <v>0</v>
      </c>
      <c r="V5" s="5">
        <f>+I5/Formato_Análises_Mecenato!$N$31</f>
        <v>0</v>
      </c>
      <c r="W5" s="5">
        <f>+J5/Formato_Análises_Mecenato!$N$31</f>
        <v>0</v>
      </c>
      <c r="X5" s="5">
        <f>+K5/Formato_Análises_Mecenato!$N$31</f>
        <v>0</v>
      </c>
    </row>
    <row r="6" spans="1:24" x14ac:dyDescent="0.25">
      <c r="A6" s="2" t="s">
        <v>14</v>
      </c>
      <c r="B6" s="4">
        <f>+[2]TabDin!B7</f>
        <v>0</v>
      </c>
      <c r="C6" s="4">
        <f>+[2]TabDin!C7</f>
        <v>0</v>
      </c>
      <c r="D6" s="4">
        <f>+[2]TabDin!D7</f>
        <v>0</v>
      </c>
      <c r="E6" s="4">
        <f>+[2]TabDin!E7</f>
        <v>0</v>
      </c>
      <c r="F6" s="4">
        <f>+[2]TabDin!F7</f>
        <v>0</v>
      </c>
      <c r="G6" s="4">
        <f>+[2]TabDin!G7</f>
        <v>0</v>
      </c>
      <c r="H6" s="4">
        <f>+[2]TabDin!H7</f>
        <v>0</v>
      </c>
      <c r="I6" s="4">
        <f>+[2]TabDin!I7</f>
        <v>31436.856242229889</v>
      </c>
      <c r="J6" s="4">
        <f>+[2]TabDin!J7</f>
        <v>0</v>
      </c>
      <c r="K6" s="4">
        <f>+[2]TabDin!K7</f>
        <v>0</v>
      </c>
      <c r="L6" s="4">
        <f t="shared" ref="L6:L32" si="0">SUM(B6:K6)</f>
        <v>31436.856242229889</v>
      </c>
      <c r="N6" s="2" t="s">
        <v>14</v>
      </c>
      <c r="O6" s="5">
        <f>+B6/Formato_Análises_Mecenato!$N$31</f>
        <v>0</v>
      </c>
      <c r="P6" s="5">
        <f>+C6/Formato_Análises_Mecenato!$N$31</f>
        <v>0</v>
      </c>
      <c r="Q6" s="5">
        <f>+D6/Formato_Análises_Mecenato!$N$31</f>
        <v>0</v>
      </c>
      <c r="R6" s="5">
        <f>+E6/Formato_Análises_Mecenato!$N$31</f>
        <v>0</v>
      </c>
      <c r="S6" s="5">
        <f>+F6/Formato_Análises_Mecenato!$N$31</f>
        <v>0</v>
      </c>
      <c r="T6" s="5">
        <f>+G6/Formato_Análises_Mecenato!$N$31</f>
        <v>0</v>
      </c>
      <c r="U6" s="5">
        <f>+H6/Formato_Análises_Mecenato!$N$31</f>
        <v>0</v>
      </c>
      <c r="V6" s="5">
        <f>+I6/Formato_Análises_Mecenato!$N$31</f>
        <v>1.7630456387837169E-5</v>
      </c>
      <c r="W6" s="5">
        <f>+J6/Formato_Análises_Mecenato!$N$31</f>
        <v>0</v>
      </c>
      <c r="X6" s="5">
        <f>+K6/Formato_Análises_Mecenato!$N$31</f>
        <v>0</v>
      </c>
    </row>
    <row r="7" spans="1:24" x14ac:dyDescent="0.25">
      <c r="A7" s="2" t="s">
        <v>15</v>
      </c>
      <c r="B7" s="4">
        <f>+[2]TabDin!B8</f>
        <v>0</v>
      </c>
      <c r="C7" s="4">
        <f>+[2]TabDin!C8</f>
        <v>67495.323831572474</v>
      </c>
      <c r="D7" s="4">
        <f>+[2]TabDin!D8</f>
        <v>1079899.8396555891</v>
      </c>
      <c r="E7" s="4">
        <f>+[2]TabDin!E8</f>
        <v>0</v>
      </c>
      <c r="F7" s="4">
        <f>+[2]TabDin!F8</f>
        <v>0</v>
      </c>
      <c r="G7" s="4">
        <f>+[2]TabDin!G8</f>
        <v>35996.661321852967</v>
      </c>
      <c r="H7" s="4">
        <f>+[2]TabDin!H8</f>
        <v>0</v>
      </c>
      <c r="I7" s="4">
        <f>+[2]TabDin!I8</f>
        <v>863919.87172447122</v>
      </c>
      <c r="J7" s="4">
        <f>+[2]TabDin!J8</f>
        <v>0</v>
      </c>
      <c r="K7" s="4">
        <f>+[2]TabDin!K8</f>
        <v>0</v>
      </c>
      <c r="L7" s="4">
        <f t="shared" si="0"/>
        <v>2047311.6965334858</v>
      </c>
      <c r="N7" s="2" t="s">
        <v>15</v>
      </c>
      <c r="O7" s="5">
        <f>+B7/Formato_Análises_Mecenato!$N$31</f>
        <v>0</v>
      </c>
      <c r="P7" s="5">
        <f>+C7/Formato_Análises_Mecenato!$N$31</f>
        <v>3.7852810536346356E-5</v>
      </c>
      <c r="Q7" s="5">
        <f>+D7/Formato_Análises_Mecenato!$N$31</f>
        <v>6.0563075644645714E-4</v>
      </c>
      <c r="R7" s="5">
        <f>+E7/Formato_Análises_Mecenato!$N$31</f>
        <v>0</v>
      </c>
      <c r="S7" s="5">
        <f>+F7/Formato_Análises_Mecenato!$N$31</f>
        <v>0</v>
      </c>
      <c r="T7" s="5">
        <f>+G7/Formato_Análises_Mecenato!$N$31</f>
        <v>2.0187691881548569E-5</v>
      </c>
      <c r="U7" s="5">
        <f>+H7/Formato_Análises_Mecenato!$N$31</f>
        <v>0</v>
      </c>
      <c r="V7" s="5">
        <f>+I7/Formato_Análises_Mecenato!$N$31</f>
        <v>4.8450460515716567E-4</v>
      </c>
      <c r="W7" s="5">
        <f>+J7/Formato_Análises_Mecenato!$N$31</f>
        <v>0</v>
      </c>
      <c r="X7" s="5">
        <f>+K7/Formato_Análises_Mecenato!$N$31</f>
        <v>0</v>
      </c>
    </row>
    <row r="8" spans="1:24" x14ac:dyDescent="0.25">
      <c r="A8" s="2" t="s">
        <v>16</v>
      </c>
      <c r="B8" s="4">
        <f>+[2]TabDin!B9</f>
        <v>0</v>
      </c>
      <c r="C8" s="4">
        <f>+[2]TabDin!C9</f>
        <v>170984.1412788016</v>
      </c>
      <c r="D8" s="4">
        <f>+[2]TabDin!D9</f>
        <v>0</v>
      </c>
      <c r="E8" s="4">
        <f>+[2]TabDin!E9</f>
        <v>0</v>
      </c>
      <c r="F8" s="4">
        <f>+[2]TabDin!F9</f>
        <v>0</v>
      </c>
      <c r="G8" s="4">
        <f>+[2]TabDin!G9</f>
        <v>0</v>
      </c>
      <c r="H8" s="4">
        <f>+[2]TabDin!H9</f>
        <v>0</v>
      </c>
      <c r="I8" s="4">
        <f>+[2]TabDin!I9</f>
        <v>0</v>
      </c>
      <c r="J8" s="4">
        <f>+[2]TabDin!J9</f>
        <v>0</v>
      </c>
      <c r="K8" s="4">
        <f>+[2]TabDin!K9</f>
        <v>0</v>
      </c>
      <c r="L8" s="4">
        <f t="shared" si="0"/>
        <v>170984.1412788016</v>
      </c>
      <c r="N8" s="2" t="s">
        <v>16</v>
      </c>
      <c r="O8" s="5">
        <f>+B8/Formato_Análises_Mecenato!$N$31</f>
        <v>0</v>
      </c>
      <c r="P8" s="5">
        <f>+C8/Formato_Análises_Mecenato!$N$31</f>
        <v>9.5891536437355711E-5</v>
      </c>
      <c r="Q8" s="5">
        <f>+D8/Formato_Análises_Mecenato!$N$31</f>
        <v>0</v>
      </c>
      <c r="R8" s="5">
        <f>+E8/Formato_Análises_Mecenato!$N$31</f>
        <v>0</v>
      </c>
      <c r="S8" s="5">
        <f>+F8/Formato_Análises_Mecenato!$N$31</f>
        <v>0</v>
      </c>
      <c r="T8" s="5">
        <f>+G8/Formato_Análises_Mecenato!$N$31</f>
        <v>0</v>
      </c>
      <c r="U8" s="5">
        <f>+H8/Formato_Análises_Mecenato!$N$31</f>
        <v>0</v>
      </c>
      <c r="V8" s="5">
        <f>+I8/Formato_Análises_Mecenato!$N$31</f>
        <v>0</v>
      </c>
      <c r="W8" s="5">
        <f>+J8/Formato_Análises_Mecenato!$N$31</f>
        <v>0</v>
      </c>
      <c r="X8" s="5">
        <f>+K8/Formato_Análises_Mecenato!$N$31</f>
        <v>0</v>
      </c>
    </row>
    <row r="9" spans="1:24" x14ac:dyDescent="0.25">
      <c r="A9" s="2" t="s">
        <v>17</v>
      </c>
      <c r="B9" s="4">
        <f>+[2]TabDin!B10</f>
        <v>8999.1653304632418</v>
      </c>
      <c r="C9" s="4">
        <f>+[2]TabDin!C10</f>
        <v>0</v>
      </c>
      <c r="D9" s="4">
        <f>+[2]TabDin!D10</f>
        <v>179983.30660926487</v>
      </c>
      <c r="E9" s="4">
        <f>+[2]TabDin!E10</f>
        <v>0</v>
      </c>
      <c r="F9" s="4">
        <f>+[2]TabDin!F10</f>
        <v>836922.37573308148</v>
      </c>
      <c r="G9" s="4">
        <f>+[2]TabDin!G10</f>
        <v>0</v>
      </c>
      <c r="H9" s="4">
        <f>+[2]TabDin!H10</f>
        <v>0</v>
      </c>
      <c r="I9" s="4">
        <f>+[2]TabDin!I10</f>
        <v>4110775.5269620228</v>
      </c>
      <c r="J9" s="4">
        <f>+[2]TabDin!J10</f>
        <v>0</v>
      </c>
      <c r="K9" s="4">
        <f>+[2]TabDin!K10</f>
        <v>0</v>
      </c>
      <c r="L9" s="4">
        <f t="shared" si="0"/>
        <v>5136680.3746348321</v>
      </c>
      <c r="N9" s="2" t="s">
        <v>17</v>
      </c>
      <c r="O9" s="5">
        <f>+B9/Formato_Análises_Mecenato!$N$31</f>
        <v>5.0469229703871423E-6</v>
      </c>
      <c r="P9" s="5">
        <f>+C9/Formato_Análises_Mecenato!$N$31</f>
        <v>0</v>
      </c>
      <c r="Q9" s="5">
        <f>+D9/Formato_Análises_Mecenato!$N$31</f>
        <v>1.0093845940774286E-4</v>
      </c>
      <c r="R9" s="5">
        <f>+E9/Formato_Análises_Mecenato!$N$31</f>
        <v>0</v>
      </c>
      <c r="S9" s="5">
        <f>+F9/Formato_Análises_Mecenato!$N$31</f>
        <v>4.6936383624600423E-4</v>
      </c>
      <c r="T9" s="5">
        <f>+G9/Formato_Análises_Mecenato!$N$31</f>
        <v>0</v>
      </c>
      <c r="U9" s="5">
        <f>+H9/Formato_Análises_Mecenato!$N$31</f>
        <v>0</v>
      </c>
      <c r="V9" s="5">
        <f>+I9/Formato_Análises_Mecenato!$N$31</f>
        <v>2.3054101876425889E-3</v>
      </c>
      <c r="W9" s="5">
        <f>+J9/Formato_Análises_Mecenato!$N$31</f>
        <v>0</v>
      </c>
      <c r="X9" s="5">
        <f>+K9/Formato_Análises_Mecenato!$N$31</f>
        <v>0</v>
      </c>
    </row>
    <row r="10" spans="1:24" x14ac:dyDescent="0.25">
      <c r="A10" s="2" t="s">
        <v>18</v>
      </c>
      <c r="B10" s="4">
        <f>+[2]TabDin!B11</f>
        <v>0</v>
      </c>
      <c r="C10" s="4">
        <f>+[2]TabDin!C11</f>
        <v>0</v>
      </c>
      <c r="D10" s="4">
        <f>+[2]TabDin!D11</f>
        <v>0</v>
      </c>
      <c r="E10" s="4">
        <f>+[2]TabDin!E11</f>
        <v>0</v>
      </c>
      <c r="F10" s="4">
        <f>+[2]TabDin!F11</f>
        <v>0</v>
      </c>
      <c r="G10" s="4">
        <f>+[2]TabDin!G11</f>
        <v>0</v>
      </c>
      <c r="H10" s="4">
        <f>+[2]TabDin!H11</f>
        <v>0</v>
      </c>
      <c r="I10" s="4">
        <f>+[2]TabDin!I11</f>
        <v>0</v>
      </c>
      <c r="J10" s="4">
        <f>+[2]TabDin!J11</f>
        <v>0</v>
      </c>
      <c r="K10" s="4">
        <f>+[2]TabDin!K11</f>
        <v>0</v>
      </c>
      <c r="L10" s="4">
        <f t="shared" si="0"/>
        <v>0</v>
      </c>
      <c r="N10" s="2" t="s">
        <v>18</v>
      </c>
      <c r="O10" s="5">
        <f>+B10/Formato_Análises_Mecenato!$N$31</f>
        <v>0</v>
      </c>
      <c r="P10" s="5">
        <f>+C10/Formato_Análises_Mecenato!$N$31</f>
        <v>0</v>
      </c>
      <c r="Q10" s="5">
        <f>+D10/Formato_Análises_Mecenato!$N$31</f>
        <v>0</v>
      </c>
      <c r="R10" s="5">
        <f>+E10/Formato_Análises_Mecenato!$N$31</f>
        <v>0</v>
      </c>
      <c r="S10" s="5">
        <f>+F10/Formato_Análises_Mecenato!$N$31</f>
        <v>0</v>
      </c>
      <c r="T10" s="5">
        <f>+G10/Formato_Análises_Mecenato!$N$31</f>
        <v>0</v>
      </c>
      <c r="U10" s="5">
        <f>+H10/Formato_Análises_Mecenato!$N$31</f>
        <v>0</v>
      </c>
      <c r="V10" s="5">
        <f>+I10/Formato_Análises_Mecenato!$N$31</f>
        <v>0</v>
      </c>
      <c r="W10" s="5">
        <f>+J10/Formato_Análises_Mecenato!$N$31</f>
        <v>0</v>
      </c>
      <c r="X10" s="5">
        <f>+K10/Formato_Análises_Mecenato!$N$31</f>
        <v>0</v>
      </c>
    </row>
    <row r="11" spans="1:24" x14ac:dyDescent="0.25">
      <c r="A11" s="2" t="s">
        <v>19</v>
      </c>
      <c r="B11" s="4">
        <f>+[2]TabDin!B12</f>
        <v>0</v>
      </c>
      <c r="C11" s="4">
        <f>+[2]TabDin!C12</f>
        <v>909634.19173677173</v>
      </c>
      <c r="D11" s="4">
        <f>+[2]TabDin!D12</f>
        <v>1363013.5809519629</v>
      </c>
      <c r="E11" s="4">
        <f>+[2]TabDin!E12</f>
        <v>0</v>
      </c>
      <c r="F11" s="4">
        <f>+[2]TabDin!F12</f>
        <v>0</v>
      </c>
      <c r="G11" s="4">
        <f>+[2]TabDin!G12</f>
        <v>0</v>
      </c>
      <c r="H11" s="4">
        <f>+[2]TabDin!H12</f>
        <v>0</v>
      </c>
      <c r="I11" s="4">
        <f>+[2]TabDin!I12</f>
        <v>5944.020694093615</v>
      </c>
      <c r="J11" s="4">
        <f>+[2]TabDin!J12</f>
        <v>0</v>
      </c>
      <c r="K11" s="4">
        <f>+[2]TabDin!K12</f>
        <v>0</v>
      </c>
      <c r="L11" s="4">
        <f t="shared" si="0"/>
        <v>2278591.7933828281</v>
      </c>
      <c r="N11" s="2" t="s">
        <v>19</v>
      </c>
      <c r="O11" s="5">
        <f>+B11/Formato_Análises_Mecenato!$N$31</f>
        <v>0</v>
      </c>
      <c r="P11" s="5">
        <f>+C11/Formato_Análises_Mecenato!$N$31</f>
        <v>5.1014216633905711E-4</v>
      </c>
      <c r="Q11" s="5">
        <f>+D11/Formato_Análises_Mecenato!$N$31</f>
        <v>7.644069530948367E-4</v>
      </c>
      <c r="R11" s="5">
        <f>+E11/Formato_Análises_Mecenato!$N$31</f>
        <v>0</v>
      </c>
      <c r="S11" s="5">
        <f>+F11/Formato_Análises_Mecenato!$N$31</f>
        <v>0</v>
      </c>
      <c r="T11" s="5">
        <f>+G11/Formato_Análises_Mecenato!$N$31</f>
        <v>0</v>
      </c>
      <c r="U11" s="5">
        <f>+H11/Formato_Análises_Mecenato!$N$31</f>
        <v>0</v>
      </c>
      <c r="V11" s="5">
        <f>+I11/Formato_Análises_Mecenato!$N$31</f>
        <v>3.3335329973244709E-6</v>
      </c>
      <c r="W11" s="5">
        <f>+J11/Formato_Análises_Mecenato!$N$31</f>
        <v>0</v>
      </c>
      <c r="X11" s="5">
        <f>+K11/Formato_Análises_Mecenato!$N$31</f>
        <v>0</v>
      </c>
    </row>
    <row r="12" spans="1:24" x14ac:dyDescent="0.25">
      <c r="A12" s="2" t="s">
        <v>20</v>
      </c>
      <c r="B12" s="4">
        <f>+[2]TabDin!B13</f>
        <v>1979495.2104896</v>
      </c>
      <c r="C12" s="4">
        <f>+[2]TabDin!C13</f>
        <v>0</v>
      </c>
      <c r="D12" s="4">
        <f>+[2]TabDin!D13</f>
        <v>284373.62444263848</v>
      </c>
      <c r="E12" s="4">
        <f>+[2]TabDin!E13</f>
        <v>0</v>
      </c>
      <c r="F12" s="4">
        <f>+[2]TabDin!F13</f>
        <v>354854.76334087469</v>
      </c>
      <c r="G12" s="4">
        <f>+[2]TabDin!G13</f>
        <v>0</v>
      </c>
      <c r="H12" s="4">
        <f>+[2]TabDin!H13</f>
        <v>0</v>
      </c>
      <c r="I12" s="4">
        <f>+[2]TabDin!I13</f>
        <v>0</v>
      </c>
      <c r="J12" s="4">
        <f>+[2]TabDin!J13</f>
        <v>0</v>
      </c>
      <c r="K12" s="4">
        <f>+[2]TabDin!K13</f>
        <v>0</v>
      </c>
      <c r="L12" s="4">
        <f t="shared" si="0"/>
        <v>2618723.5982731129</v>
      </c>
      <c r="N12" s="2" t="s">
        <v>20</v>
      </c>
      <c r="O12" s="5">
        <f>+B12/Formato_Análises_Mecenato!$N$31</f>
        <v>1.1101429388982044E-3</v>
      </c>
      <c r="P12" s="5">
        <f>+C12/Formato_Análises_Mecenato!$N$31</f>
        <v>0</v>
      </c>
      <c r="Q12" s="5">
        <f>+D12/Formato_Análises_Mecenato!$N$31</f>
        <v>1.5948276586423373E-4</v>
      </c>
      <c r="R12" s="5">
        <f>+E12/Formato_Análises_Mecenato!$N$31</f>
        <v>0</v>
      </c>
      <c r="S12" s="5">
        <f>+F12/Formato_Análises_Mecenato!$N$31</f>
        <v>1.990100848790789E-4</v>
      </c>
      <c r="T12" s="5">
        <f>+G12/Formato_Análises_Mecenato!$N$31</f>
        <v>0</v>
      </c>
      <c r="U12" s="5">
        <f>+H12/Formato_Análises_Mecenato!$N$31</f>
        <v>0</v>
      </c>
      <c r="V12" s="5">
        <f>+I12/Formato_Análises_Mecenato!$N$31</f>
        <v>0</v>
      </c>
      <c r="W12" s="5">
        <f>+J12/Formato_Análises_Mecenato!$N$31</f>
        <v>0</v>
      </c>
      <c r="X12" s="5">
        <f>+K12/Formato_Análises_Mecenato!$N$31</f>
        <v>0</v>
      </c>
    </row>
    <row r="13" spans="1:24" x14ac:dyDescent="0.25">
      <c r="A13" s="2" t="s">
        <v>21</v>
      </c>
      <c r="B13" s="4">
        <f>+[2]TabDin!B14</f>
        <v>0</v>
      </c>
      <c r="C13" s="4">
        <f>+[2]TabDin!C14</f>
        <v>126843.2353328794</v>
      </c>
      <c r="D13" s="4">
        <f>+[2]TabDin!D14</f>
        <v>0</v>
      </c>
      <c r="E13" s="4">
        <f>+[2]TabDin!E14</f>
        <v>0</v>
      </c>
      <c r="F13" s="4">
        <f>+[2]TabDin!F14</f>
        <v>71993.322643705935</v>
      </c>
      <c r="G13" s="4">
        <f>+[2]TabDin!G14</f>
        <v>0</v>
      </c>
      <c r="H13" s="4">
        <f>+[2]TabDin!H14</f>
        <v>0</v>
      </c>
      <c r="I13" s="4">
        <f>+[2]TabDin!I14</f>
        <v>665758.25114767055</v>
      </c>
      <c r="J13" s="4">
        <f>+[2]TabDin!J14</f>
        <v>0</v>
      </c>
      <c r="K13" s="4">
        <f>+[2]TabDin!K14</f>
        <v>0</v>
      </c>
      <c r="L13" s="4">
        <f t="shared" si="0"/>
        <v>864594.8091242559</v>
      </c>
      <c r="N13" s="2" t="s">
        <v>21</v>
      </c>
      <c r="O13" s="5">
        <f>+B13/Formato_Análises_Mecenato!$N$31</f>
        <v>0</v>
      </c>
      <c r="P13" s="5">
        <f>+C13/Formato_Análises_Mecenato!$N$31</f>
        <v>7.1136379267606773E-5</v>
      </c>
      <c r="Q13" s="5">
        <f>+D13/Formato_Análises_Mecenato!$N$31</f>
        <v>0</v>
      </c>
      <c r="R13" s="5">
        <f>+E13/Formato_Análises_Mecenato!$N$31</f>
        <v>0</v>
      </c>
      <c r="S13" s="5">
        <f>+F13/Formato_Análises_Mecenato!$N$31</f>
        <v>4.0375383763097139E-5</v>
      </c>
      <c r="T13" s="5">
        <f>+G13/Formato_Análises_Mecenato!$N$31</f>
        <v>0</v>
      </c>
      <c r="U13" s="5">
        <f>+H13/Formato_Análises_Mecenato!$N$31</f>
        <v>0</v>
      </c>
      <c r="V13" s="5">
        <f>+I13/Formato_Análises_Mecenato!$N$31</f>
        <v>3.7337136134924073E-4</v>
      </c>
      <c r="W13" s="5">
        <f>+J13/Formato_Análises_Mecenato!$N$31</f>
        <v>0</v>
      </c>
      <c r="X13" s="5">
        <f>+K13/Formato_Análises_Mecenato!$N$31</f>
        <v>0</v>
      </c>
    </row>
    <row r="14" spans="1:24" x14ac:dyDescent="0.25">
      <c r="A14" s="2" t="s">
        <v>22</v>
      </c>
      <c r="B14" s="4">
        <f>+[2]TabDin!B15</f>
        <v>0</v>
      </c>
      <c r="C14" s="4">
        <f>+[2]TabDin!C15</f>
        <v>3858759.5533582279</v>
      </c>
      <c r="D14" s="4">
        <f>+[2]TabDin!D15</f>
        <v>4942866.7907790989</v>
      </c>
      <c r="E14" s="4">
        <f>+[2]TabDin!E15</f>
        <v>0</v>
      </c>
      <c r="F14" s="4">
        <f>+[2]TabDin!F15</f>
        <v>601144.24407494452</v>
      </c>
      <c r="G14" s="4">
        <f>+[2]TabDin!G15</f>
        <v>71993.322643705935</v>
      </c>
      <c r="H14" s="4">
        <f>+[2]TabDin!H15</f>
        <v>0</v>
      </c>
      <c r="I14" s="4">
        <f>+[2]TabDin!I15</f>
        <v>2266565.9747734312</v>
      </c>
      <c r="J14" s="4">
        <f>+[2]TabDin!J15</f>
        <v>362958.925682562</v>
      </c>
      <c r="K14" s="4">
        <f>+[2]TabDin!K15</f>
        <v>0</v>
      </c>
      <c r="L14" s="4">
        <f t="shared" si="0"/>
        <v>12104288.81131197</v>
      </c>
      <c r="N14" s="2" t="s">
        <v>22</v>
      </c>
      <c r="O14" s="5">
        <f>+B14/Formato_Análises_Mecenato!$N$31</f>
        <v>0</v>
      </c>
      <c r="P14" s="5">
        <f>+C14/Formato_Análises_Mecenato!$N$31</f>
        <v>2.1640742793245229E-3</v>
      </c>
      <c r="Q14" s="5">
        <f>+D14/Formato_Análises_Mecenato!$N$31</f>
        <v>2.7720646337611706E-3</v>
      </c>
      <c r="R14" s="5">
        <f>+E14/Formato_Análises_Mecenato!$N$31</f>
        <v>0</v>
      </c>
      <c r="S14" s="5">
        <f>+F14/Formato_Análises_Mecenato!$N$31</f>
        <v>3.3713445442186109E-4</v>
      </c>
      <c r="T14" s="5">
        <f>+G14/Formato_Análises_Mecenato!$N$31</f>
        <v>4.0375383763097139E-5</v>
      </c>
      <c r="U14" s="5">
        <f>+H14/Formato_Análises_Mecenato!$N$31</f>
        <v>0</v>
      </c>
      <c r="V14" s="5">
        <f>+I14/Formato_Análises_Mecenato!$N$31</f>
        <v>1.2711383180458926E-3</v>
      </c>
      <c r="W14" s="5">
        <f>+J14/Formato_Análises_Mecenato!$N$31</f>
        <v>2.0355507117236912E-4</v>
      </c>
      <c r="X14" s="5">
        <f>+K14/Formato_Análises_Mecenato!$N$31</f>
        <v>0</v>
      </c>
    </row>
    <row r="15" spans="1:24" x14ac:dyDescent="0.25">
      <c r="A15" s="2" t="s">
        <v>23</v>
      </c>
      <c r="B15" s="4">
        <f>+[2]TabDin!B16</f>
        <v>0</v>
      </c>
      <c r="C15" s="4">
        <f>+[2]TabDin!C16</f>
        <v>781305.01422452612</v>
      </c>
      <c r="D15" s="4">
        <f>+[2]TabDin!D16</f>
        <v>0</v>
      </c>
      <c r="E15" s="4">
        <f>+[2]TabDin!E16</f>
        <v>0</v>
      </c>
      <c r="F15" s="4">
        <f>+[2]TabDin!F16</f>
        <v>37017.61662859402</v>
      </c>
      <c r="G15" s="4">
        <f>+[2]TabDin!G16</f>
        <v>0</v>
      </c>
      <c r="H15" s="4">
        <f>+[2]TabDin!H16</f>
        <v>0</v>
      </c>
      <c r="I15" s="4">
        <f>+[2]TabDin!I16</f>
        <v>56103.946377973516</v>
      </c>
      <c r="J15" s="4">
        <f>+[2]TabDin!J16</f>
        <v>0</v>
      </c>
      <c r="K15" s="4">
        <f>+[2]TabDin!K16</f>
        <v>0</v>
      </c>
      <c r="L15" s="4">
        <f t="shared" si="0"/>
        <v>874426.57723109366</v>
      </c>
      <c r="N15" s="2" t="s">
        <v>23</v>
      </c>
      <c r="O15" s="5">
        <f>+B15/Formato_Análises_Mecenato!$N$31</f>
        <v>0</v>
      </c>
      <c r="P15" s="5">
        <f>+C15/Formato_Análises_Mecenato!$N$31</f>
        <v>4.3817243915058001E-4</v>
      </c>
      <c r="Q15" s="5">
        <f>+D15/Formato_Análises_Mecenato!$N$31</f>
        <v>0</v>
      </c>
      <c r="R15" s="5">
        <f>+E15/Formato_Análises_Mecenato!$N$31</f>
        <v>0</v>
      </c>
      <c r="S15" s="5">
        <f>+F15/Formato_Análises_Mecenato!$N$31</f>
        <v>2.0760265292538989E-5</v>
      </c>
      <c r="T15" s="5">
        <f>+G15/Formato_Análises_Mecenato!$N$31</f>
        <v>0</v>
      </c>
      <c r="U15" s="5">
        <f>+H15/Formato_Análises_Mecenato!$N$31</f>
        <v>0</v>
      </c>
      <c r="V15" s="5">
        <f>+I15/Formato_Análises_Mecenato!$N$31</f>
        <v>3.1464284220433087E-5</v>
      </c>
      <c r="W15" s="5">
        <f>+J15/Formato_Análises_Mecenato!$N$31</f>
        <v>0</v>
      </c>
      <c r="X15" s="5">
        <f>+K15/Formato_Análises_Mecenato!$N$31</f>
        <v>0</v>
      </c>
    </row>
    <row r="16" spans="1:24" x14ac:dyDescent="0.25">
      <c r="A16" s="2" t="s">
        <v>24</v>
      </c>
      <c r="B16" s="4">
        <f>+[2]TabDin!B17</f>
        <v>0</v>
      </c>
      <c r="C16" s="4">
        <f>+[2]TabDin!C17</f>
        <v>143986.64528741187</v>
      </c>
      <c r="D16" s="4">
        <f>+[2]TabDin!D17</f>
        <v>0</v>
      </c>
      <c r="E16" s="4">
        <f>+[2]TabDin!E17</f>
        <v>0</v>
      </c>
      <c r="F16" s="4">
        <f>+[2]TabDin!F17</f>
        <v>0</v>
      </c>
      <c r="G16" s="4">
        <f>+[2]TabDin!G17</f>
        <v>0</v>
      </c>
      <c r="H16" s="4">
        <f>+[2]TabDin!H17</f>
        <v>0</v>
      </c>
      <c r="I16" s="4">
        <f>+[2]TabDin!I17</f>
        <v>0</v>
      </c>
      <c r="J16" s="4">
        <f>+[2]TabDin!J17</f>
        <v>0</v>
      </c>
      <c r="K16" s="4">
        <f>+[2]TabDin!K17</f>
        <v>0</v>
      </c>
      <c r="L16" s="4">
        <f t="shared" si="0"/>
        <v>143986.64528741187</v>
      </c>
      <c r="N16" s="2" t="s">
        <v>24</v>
      </c>
      <c r="O16" s="5">
        <f>+B16/Formato_Análises_Mecenato!$N$31</f>
        <v>0</v>
      </c>
      <c r="P16" s="5">
        <f>+C16/Formato_Análises_Mecenato!$N$31</f>
        <v>8.0750767526194278E-5</v>
      </c>
      <c r="Q16" s="5">
        <f>+D16/Formato_Análises_Mecenato!$N$31</f>
        <v>0</v>
      </c>
      <c r="R16" s="5">
        <f>+E16/Formato_Análises_Mecenato!$N$31</f>
        <v>0</v>
      </c>
      <c r="S16" s="5">
        <f>+F16/Formato_Análises_Mecenato!$N$31</f>
        <v>0</v>
      </c>
      <c r="T16" s="5">
        <f>+G16/Formato_Análises_Mecenato!$N$31</f>
        <v>0</v>
      </c>
      <c r="U16" s="5">
        <f>+H16/Formato_Análises_Mecenato!$N$31</f>
        <v>0</v>
      </c>
      <c r="V16" s="5">
        <f>+I16/Formato_Análises_Mecenato!$N$31</f>
        <v>0</v>
      </c>
      <c r="W16" s="5">
        <f>+J16/Formato_Análises_Mecenato!$N$31</f>
        <v>0</v>
      </c>
      <c r="X16" s="5">
        <f>+K16/Formato_Análises_Mecenato!$N$31</f>
        <v>0</v>
      </c>
    </row>
    <row r="17" spans="1:24" x14ac:dyDescent="0.25">
      <c r="A17" s="2" t="s">
        <v>25</v>
      </c>
      <c r="B17" s="4">
        <f>+[2]TabDin!B18</f>
        <v>6175829.1139411787</v>
      </c>
      <c r="C17" s="4">
        <f>+[2]TabDin!C18</f>
        <v>14455122.916244866</v>
      </c>
      <c r="D17" s="4">
        <f>+[2]TabDin!D18</f>
        <v>1288268.0435752412</v>
      </c>
      <c r="E17" s="4">
        <f>+[2]TabDin!E18</f>
        <v>0</v>
      </c>
      <c r="F17" s="4">
        <f>+[2]TabDin!F18</f>
        <v>3364958.9911931381</v>
      </c>
      <c r="G17" s="4">
        <f>+[2]TabDin!G18</f>
        <v>33116.928416104733</v>
      </c>
      <c r="H17" s="4">
        <f>+[2]TabDin!H18</f>
        <v>0</v>
      </c>
      <c r="I17" s="4">
        <f>+[2]TabDin!I18</f>
        <v>1152155.1999953876</v>
      </c>
      <c r="J17" s="4">
        <f>+[2]TabDin!J18</f>
        <v>912071.11171326903</v>
      </c>
      <c r="K17" s="4">
        <f>+[2]TabDin!K18</f>
        <v>0</v>
      </c>
      <c r="L17" s="4">
        <f t="shared" si="0"/>
        <v>27381522.305079184</v>
      </c>
      <c r="N17" s="2" t="s">
        <v>25</v>
      </c>
      <c r="O17" s="5">
        <f>+B17/Formato_Análises_Mecenato!$N$31</f>
        <v>3.4635360804879168E-3</v>
      </c>
      <c r="P17" s="5">
        <f>+C17/Formato_Análises_Mecenato!$N$31</f>
        <v>8.1067398149479719E-3</v>
      </c>
      <c r="Q17" s="5">
        <f>+D17/Formato_Análises_Mecenato!$N$31</f>
        <v>7.2248806887970606E-4</v>
      </c>
      <c r="R17" s="5">
        <f>+E17/Formato_Análises_Mecenato!$N$31</f>
        <v>0</v>
      </c>
      <c r="S17" s="5">
        <f>+F17/Formato_Análises_Mecenato!$N$31</f>
        <v>1.8871404406334196E-3</v>
      </c>
      <c r="T17" s="5">
        <f>+G17/Formato_Análises_Mecenato!$N$31</f>
        <v>1.8572676531024684E-5</v>
      </c>
      <c r="U17" s="5">
        <f>+H17/Formato_Análises_Mecenato!$N$31</f>
        <v>0</v>
      </c>
      <c r="V17" s="5">
        <f>+I17/Formato_Análises_Mecenato!$N$31</f>
        <v>6.4615309651260607E-4</v>
      </c>
      <c r="W17" s="5">
        <f>+J17/Formato_Análises_Mecenato!$N$31</f>
        <v>5.1150884279790008E-4</v>
      </c>
      <c r="X17" s="5">
        <f>+K17/Formato_Análises_Mecenato!$N$31</f>
        <v>0</v>
      </c>
    </row>
    <row r="18" spans="1:24" x14ac:dyDescent="0.25">
      <c r="A18" s="2" t="s">
        <v>26</v>
      </c>
      <c r="B18" s="4">
        <f>+[2]TabDin!B19</f>
        <v>1009507.4685241726</v>
      </c>
      <c r="C18" s="4">
        <f>+[2]TabDin!C19</f>
        <v>0</v>
      </c>
      <c r="D18" s="4">
        <f>+[2]TabDin!D19</f>
        <v>0</v>
      </c>
      <c r="E18" s="4">
        <f>+[2]TabDin!E19</f>
        <v>0</v>
      </c>
      <c r="F18" s="4">
        <f>+[2]TabDin!F19</f>
        <v>0</v>
      </c>
      <c r="G18" s="4">
        <f>+[2]TabDin!G19</f>
        <v>0</v>
      </c>
      <c r="H18" s="4">
        <f>+[2]TabDin!H19</f>
        <v>0</v>
      </c>
      <c r="I18" s="4">
        <f>+[2]TabDin!I19</f>
        <v>26997.495991389726</v>
      </c>
      <c r="J18" s="4">
        <f>+[2]TabDin!J19</f>
        <v>1854836.5045423596</v>
      </c>
      <c r="K18" s="4">
        <f>+[2]TabDin!K19</f>
        <v>0</v>
      </c>
      <c r="L18" s="4">
        <f t="shared" si="0"/>
        <v>2891341.4690579218</v>
      </c>
      <c r="N18" s="2" t="s">
        <v>26</v>
      </c>
      <c r="O18" s="5">
        <f>+B18/Formato_Análises_Mecenato!$N$31</f>
        <v>5.6615322027979182E-4</v>
      </c>
      <c r="P18" s="5">
        <f>+C18/Formato_Análises_Mecenato!$N$31</f>
        <v>0</v>
      </c>
      <c r="Q18" s="5">
        <f>+D18/Formato_Análises_Mecenato!$N$31</f>
        <v>0</v>
      </c>
      <c r="R18" s="5">
        <f>+E18/Formato_Análises_Mecenato!$N$31</f>
        <v>0</v>
      </c>
      <c r="S18" s="5">
        <f>+F18/Formato_Análises_Mecenato!$N$31</f>
        <v>0</v>
      </c>
      <c r="T18" s="5">
        <f>+G18/Formato_Análises_Mecenato!$N$31</f>
        <v>0</v>
      </c>
      <c r="U18" s="5">
        <f>+H18/Formato_Análises_Mecenato!$N$31</f>
        <v>0</v>
      </c>
      <c r="V18" s="5">
        <f>+I18/Formato_Análises_Mecenato!$N$31</f>
        <v>1.5140768911161427E-5</v>
      </c>
      <c r="W18" s="5">
        <f>+J18/Formato_Análises_Mecenato!$N$31</f>
        <v>1.040231690087813E-3</v>
      </c>
      <c r="X18" s="5">
        <f>+K18/Formato_Análises_Mecenato!$N$31</f>
        <v>0</v>
      </c>
    </row>
    <row r="19" spans="1:24" x14ac:dyDescent="0.25">
      <c r="A19" s="2" t="s">
        <v>27</v>
      </c>
      <c r="B19" s="4">
        <f>+[2]TabDin!B20</f>
        <v>0</v>
      </c>
      <c r="C19" s="4">
        <f>+[2]TabDin!C20</f>
        <v>863919.87172447133</v>
      </c>
      <c r="D19" s="4">
        <f>+[2]TabDin!D20</f>
        <v>0</v>
      </c>
      <c r="E19" s="4">
        <f>+[2]TabDin!E20</f>
        <v>0</v>
      </c>
      <c r="F19" s="4">
        <f>+[2]TabDin!F20</f>
        <v>0</v>
      </c>
      <c r="G19" s="4">
        <f>+[2]TabDin!G20</f>
        <v>0</v>
      </c>
      <c r="H19" s="4">
        <f>+[2]TabDin!H20</f>
        <v>0</v>
      </c>
      <c r="I19" s="4">
        <f>+[2]TabDin!I20</f>
        <v>0</v>
      </c>
      <c r="J19" s="4">
        <f>+[2]TabDin!J20</f>
        <v>0</v>
      </c>
      <c r="K19" s="4">
        <f>+[2]TabDin!K20</f>
        <v>0</v>
      </c>
      <c r="L19" s="4">
        <f t="shared" si="0"/>
        <v>863919.87172447133</v>
      </c>
      <c r="N19" s="2" t="s">
        <v>27</v>
      </c>
      <c r="O19" s="5">
        <f>+B19/Formato_Análises_Mecenato!$N$31</f>
        <v>0</v>
      </c>
      <c r="P19" s="5">
        <f>+C19/Formato_Análises_Mecenato!$N$31</f>
        <v>4.8450460515716572E-4</v>
      </c>
      <c r="Q19" s="5">
        <f>+D19/Formato_Análises_Mecenato!$N$31</f>
        <v>0</v>
      </c>
      <c r="R19" s="5">
        <f>+E19/Formato_Análises_Mecenato!$N$31</f>
        <v>0</v>
      </c>
      <c r="S19" s="5">
        <f>+F19/Formato_Análises_Mecenato!$N$31</f>
        <v>0</v>
      </c>
      <c r="T19" s="5">
        <f>+G19/Formato_Análises_Mecenato!$N$31</f>
        <v>0</v>
      </c>
      <c r="U19" s="5">
        <f>+H19/Formato_Análises_Mecenato!$N$31</f>
        <v>0</v>
      </c>
      <c r="V19" s="5">
        <f>+I19/Formato_Análises_Mecenato!$N$31</f>
        <v>0</v>
      </c>
      <c r="W19" s="5">
        <f>+J19/Formato_Análises_Mecenato!$N$31</f>
        <v>0</v>
      </c>
      <c r="X19" s="5">
        <f>+K19/Formato_Análises_Mecenato!$N$31</f>
        <v>0</v>
      </c>
    </row>
    <row r="20" spans="1:24" x14ac:dyDescent="0.25">
      <c r="A20" s="2" t="s">
        <v>28</v>
      </c>
      <c r="B20" s="4">
        <f>+[2]TabDin!B21</f>
        <v>2306890.7846609708</v>
      </c>
      <c r="C20" s="4">
        <f>+[2]TabDin!C21</f>
        <v>6369046.7550703976</v>
      </c>
      <c r="D20" s="4">
        <f>+[2]TabDin!D21</f>
        <v>877163.25940474891</v>
      </c>
      <c r="E20" s="4">
        <f>+[2]TabDin!E21</f>
        <v>0</v>
      </c>
      <c r="F20" s="4">
        <f>+[2]TabDin!F21</f>
        <v>630810.62252839003</v>
      </c>
      <c r="G20" s="4">
        <f>+[2]TabDin!G21</f>
        <v>530950.75449733133</v>
      </c>
      <c r="H20" s="4">
        <f>+[2]TabDin!H21</f>
        <v>0</v>
      </c>
      <c r="I20" s="4">
        <f>+[2]TabDin!I21</f>
        <v>6085012.5611456931</v>
      </c>
      <c r="J20" s="4">
        <f>+[2]TabDin!J21</f>
        <v>2064428.3249719949</v>
      </c>
      <c r="K20" s="4">
        <f>+[2]TabDin!K21</f>
        <v>0</v>
      </c>
      <c r="L20" s="4">
        <f t="shared" si="0"/>
        <v>18864303.062279526</v>
      </c>
      <c r="N20" s="2" t="s">
        <v>28</v>
      </c>
      <c r="O20" s="5">
        <f>+B20/Formato_Análises_Mecenato!$N$31</f>
        <v>1.293753327530049E-3</v>
      </c>
      <c r="P20" s="5">
        <f>+C20/Formato_Análises_Mecenato!$N$31</f>
        <v>3.571896635660524E-3</v>
      </c>
      <c r="Q20" s="5">
        <f>+D20/Formato_Análises_Mecenato!$N$31</f>
        <v>4.9193177812653871E-4</v>
      </c>
      <c r="R20" s="5">
        <f>+E20/Formato_Análises_Mecenato!$N$31</f>
        <v>0</v>
      </c>
      <c r="S20" s="5">
        <f>+F20/Formato_Análises_Mecenato!$N$31</f>
        <v>3.5377198927835039E-4</v>
      </c>
      <c r="T20" s="5">
        <f>+G20/Formato_Análises_Mecenato!$N$31</f>
        <v>2.9776845525284146E-4</v>
      </c>
      <c r="U20" s="5">
        <f>+H20/Formato_Análises_Mecenato!$N$31</f>
        <v>0</v>
      </c>
      <c r="V20" s="5">
        <f>+I20/Formato_Análises_Mecenato!$N$31</f>
        <v>3.4126042296368873E-3</v>
      </c>
      <c r="W20" s="5">
        <f>+J20/Formato_Análises_Mecenato!$N$31</f>
        <v>1.1577752326373454E-3</v>
      </c>
      <c r="X20" s="5">
        <f>+K20/Formato_Análises_Mecenato!$N$31</f>
        <v>0</v>
      </c>
    </row>
    <row r="21" spans="1:24" x14ac:dyDescent="0.25">
      <c r="A21" s="2" t="s">
        <v>29</v>
      </c>
      <c r="B21" s="4">
        <f>+[2]TabDin!B22</f>
        <v>10527777.448206998</v>
      </c>
      <c r="C21" s="4">
        <f>+[2]TabDin!C22</f>
        <v>72595118.085382476</v>
      </c>
      <c r="D21" s="4">
        <f>+[2]TabDin!D22</f>
        <v>16474570.60515561</v>
      </c>
      <c r="E21" s="4">
        <f>+[2]TabDin!E22</f>
        <v>0</v>
      </c>
      <c r="F21" s="4">
        <f>+[2]TabDin!F22</f>
        <v>9505669.0424154922</v>
      </c>
      <c r="G21" s="4">
        <f>+[2]TabDin!G22</f>
        <v>5680360.1965154754</v>
      </c>
      <c r="H21" s="4">
        <f>+[2]TabDin!H22</f>
        <v>0</v>
      </c>
      <c r="I21" s="4">
        <f>+[2]TabDin!I22</f>
        <v>34940197.432520658</v>
      </c>
      <c r="J21" s="4">
        <f>+[2]TabDin!J22</f>
        <v>26384193.748965006</v>
      </c>
      <c r="K21" s="4">
        <f>+[2]TabDin!K22</f>
        <v>0</v>
      </c>
      <c r="L21" s="4">
        <f t="shared" si="0"/>
        <v>176107886.55916172</v>
      </c>
      <c r="N21" s="2" t="s">
        <v>29</v>
      </c>
      <c r="O21" s="5">
        <f>+B21/Formato_Análises_Mecenato!$N$31</f>
        <v>5.9042010985861692E-3</v>
      </c>
      <c r="P21" s="5">
        <f>+C21/Formato_Análises_Mecenato!$N$31</f>
        <v>4.0712883422958958E-2</v>
      </c>
      <c r="Q21" s="5">
        <f>+D21/Formato_Análises_Mecenato!$N$31</f>
        <v>9.2392889519393485E-3</v>
      </c>
      <c r="R21" s="5">
        <f>+E21/Formato_Análises_Mecenato!$N$31</f>
        <v>0</v>
      </c>
      <c r="S21" s="5">
        <f>+F21/Formato_Análises_Mecenato!$N$31</f>
        <v>5.3309810051678612E-3</v>
      </c>
      <c r="T21" s="5">
        <f>+G21/Formato_Análises_Mecenato!$N$31</f>
        <v>3.1856665927473345E-3</v>
      </c>
      <c r="U21" s="5">
        <f>+H21/Formato_Análises_Mecenato!$N$31</f>
        <v>0</v>
      </c>
      <c r="V21" s="5">
        <f>+I21/Formato_Análises_Mecenato!$N$31</f>
        <v>1.9595204503590674E-2</v>
      </c>
      <c r="W21" s="5">
        <f>+J21/Formato_Análises_Mecenato!$N$31</f>
        <v>1.4796815993149649E-2</v>
      </c>
      <c r="X21" s="5">
        <f>+K21/Formato_Análises_Mecenato!$N$31</f>
        <v>0</v>
      </c>
    </row>
    <row r="22" spans="1:24" x14ac:dyDescent="0.25">
      <c r="A22" s="2" t="s">
        <v>30</v>
      </c>
      <c r="B22" s="4">
        <f>+[2]TabDin!B23</f>
        <v>7276832.3922599787</v>
      </c>
      <c r="C22" s="4">
        <f>+[2]TabDin!C23</f>
        <v>932518.74520218768</v>
      </c>
      <c r="D22" s="4">
        <f>+[2]TabDin!D23</f>
        <v>188982.47193972807</v>
      </c>
      <c r="E22" s="4">
        <f>+[2]TabDin!E23</f>
        <v>0</v>
      </c>
      <c r="F22" s="4">
        <f>+[2]TabDin!F23</f>
        <v>296972.455905287</v>
      </c>
      <c r="G22" s="4">
        <f>+[2]TabDin!G23</f>
        <v>0</v>
      </c>
      <c r="H22" s="4">
        <f>+[2]TabDin!H23</f>
        <v>0</v>
      </c>
      <c r="I22" s="4">
        <f>+[2]TabDin!I23</f>
        <v>547239.24374546972</v>
      </c>
      <c r="J22" s="4">
        <f>+[2]TabDin!J23</f>
        <v>0</v>
      </c>
      <c r="K22" s="4">
        <f>+[2]TabDin!K23</f>
        <v>0</v>
      </c>
      <c r="L22" s="4">
        <f t="shared" si="0"/>
        <v>9242545.3090526517</v>
      </c>
      <c r="N22" s="2" t="s">
        <v>30</v>
      </c>
      <c r="O22" s="5">
        <f>+B22/Formato_Análises_Mecenato!$N$31</f>
        <v>4.0810020933645429E-3</v>
      </c>
      <c r="P22" s="5">
        <f>+C22/Formato_Análises_Mecenato!$N$31</f>
        <v>5.2297630976352459E-4</v>
      </c>
      <c r="Q22" s="5">
        <f>+D22/Formato_Análises_Mecenato!$N$31</f>
        <v>1.0598538237812998E-4</v>
      </c>
      <c r="R22" s="5">
        <f>+E22/Formato_Análises_Mecenato!$N$31</f>
        <v>0</v>
      </c>
      <c r="S22" s="5">
        <f>+F22/Formato_Análises_Mecenato!$N$31</f>
        <v>1.6654845802277572E-4</v>
      </c>
      <c r="T22" s="5">
        <f>+G22/Formato_Análises_Mecenato!$N$31</f>
        <v>0</v>
      </c>
      <c r="U22" s="5">
        <f>+H22/Formato_Análises_Mecenato!$N$31</f>
        <v>0</v>
      </c>
      <c r="V22" s="5">
        <f>+I22/Formato_Análises_Mecenato!$N$31</f>
        <v>3.0690338582924212E-4</v>
      </c>
      <c r="W22" s="5">
        <f>+J22/Formato_Análises_Mecenato!$N$31</f>
        <v>0</v>
      </c>
      <c r="X22" s="5">
        <f>+K22/Formato_Análises_Mecenato!$N$31</f>
        <v>0</v>
      </c>
    </row>
    <row r="23" spans="1:24" x14ac:dyDescent="0.25">
      <c r="A23" s="2" t="s">
        <v>31</v>
      </c>
      <c r="B23" s="4">
        <f>+[2]TabDin!B24</f>
        <v>31091296.806750506</v>
      </c>
      <c r="C23" s="4">
        <f>+[2]TabDin!C24</f>
        <v>61054957.935328268</v>
      </c>
      <c r="D23" s="4">
        <f>+[2]TabDin!D24</f>
        <v>22853103.398399185</v>
      </c>
      <c r="E23" s="4">
        <f>+[2]TabDin!E24</f>
        <v>0</v>
      </c>
      <c r="F23" s="4">
        <f>+[2]TabDin!F24</f>
        <v>22960770.114347763</v>
      </c>
      <c r="G23" s="4">
        <f>+[2]TabDin!G24</f>
        <v>9773757.8492694441</v>
      </c>
      <c r="H23" s="4">
        <f>+[2]TabDin!H24</f>
        <v>0</v>
      </c>
      <c r="I23" s="4">
        <f>+[2]TabDin!I24</f>
        <v>75049287.90136297</v>
      </c>
      <c r="J23" s="4">
        <f>+[2]TabDin!J24</f>
        <v>13896930.068442466</v>
      </c>
      <c r="K23" s="4">
        <f>+[2]TabDin!K24</f>
        <v>0</v>
      </c>
      <c r="L23" s="4">
        <f t="shared" si="0"/>
        <v>236680104.07390064</v>
      </c>
      <c r="N23" s="2" t="s">
        <v>31</v>
      </c>
      <c r="O23" s="5">
        <f>+B23/Formato_Análises_Mecenato!$N$31</f>
        <v>1.7436659320163434E-2</v>
      </c>
      <c r="P23" s="5">
        <f>+C23/Formato_Análises_Mecenato!$N$31</f>
        <v>3.4240916612203985E-2</v>
      </c>
      <c r="Q23" s="5">
        <f>+D23/Formato_Análises_Mecenato!$N$31</f>
        <v>1.2816505559196808E-2</v>
      </c>
      <c r="R23" s="5">
        <f>+E23/Formato_Análises_Mecenato!$N$31</f>
        <v>0</v>
      </c>
      <c r="S23" s="5">
        <f>+F23/Formato_Análises_Mecenato!$N$31</f>
        <v>1.2876887339274522E-2</v>
      </c>
      <c r="T23" s="5">
        <f>+G23/Formato_Análises_Mecenato!$N$31</f>
        <v>5.4813308996002645E-3</v>
      </c>
      <c r="U23" s="5">
        <f>+H23/Formato_Análises_Mecenato!$N$31</f>
        <v>0</v>
      </c>
      <c r="V23" s="5">
        <f>+I23/Formato_Análises_Mecenato!$N$31</f>
        <v>4.2089233957999649E-2</v>
      </c>
      <c r="W23" s="5">
        <f>+J23/Formato_Análises_Mecenato!$N$31</f>
        <v>7.793693415417636E-3</v>
      </c>
      <c r="X23" s="5">
        <f>+K23/Formato_Análises_Mecenato!$N$31</f>
        <v>0</v>
      </c>
    </row>
    <row r="24" spans="1:24" x14ac:dyDescent="0.25">
      <c r="A24" s="2" t="s">
        <v>32</v>
      </c>
      <c r="B24" s="4">
        <f>+[2]TabDin!B25</f>
        <v>29211106.575757693</v>
      </c>
      <c r="C24" s="4">
        <f>+[2]TabDin!C25</f>
        <v>213498943.85526079</v>
      </c>
      <c r="D24" s="4">
        <f>+[2]TabDin!D25</f>
        <v>79273085.218192473</v>
      </c>
      <c r="E24" s="4">
        <f>+[2]TabDin!E25</f>
        <v>0</v>
      </c>
      <c r="F24" s="4">
        <f>+[2]TabDin!F25</f>
        <v>99299434.535075277</v>
      </c>
      <c r="G24" s="4">
        <f>+[2]TabDin!G25</f>
        <v>51568284.079115652</v>
      </c>
      <c r="H24" s="4">
        <f>+[2]TabDin!H25</f>
        <v>0</v>
      </c>
      <c r="I24" s="4">
        <f>+[2]TabDin!I25</f>
        <v>133729583.53841522</v>
      </c>
      <c r="J24" s="4">
        <f>+[2]TabDin!J25</f>
        <v>89175356.097921908</v>
      </c>
      <c r="K24" s="4">
        <f>+[2]TabDin!K25</f>
        <v>0</v>
      </c>
      <c r="L24" s="4">
        <f t="shared" si="0"/>
        <v>695755793.89973903</v>
      </c>
      <c r="N24" s="2" t="s">
        <v>32</v>
      </c>
      <c r="O24" s="5">
        <f>+B24/Formato_Análises_Mecenato!$N$31</f>
        <v>1.6382208722020387E-2</v>
      </c>
      <c r="P24" s="5">
        <f>+C24/Formato_Análises_Mecenato!$N$31</f>
        <v>0.1197347403151937</v>
      </c>
      <c r="Q24" s="5">
        <f>+D24/Formato_Análises_Mecenato!$N$31</f>
        <v>4.4458029164862363E-2</v>
      </c>
      <c r="R24" s="5">
        <f>+E24/Formato_Análises_Mecenato!$N$31</f>
        <v>0</v>
      </c>
      <c r="S24" s="5">
        <f>+F24/Formato_Análises_Mecenato!$N$31</f>
        <v>5.5689231022909555E-2</v>
      </c>
      <c r="T24" s="5">
        <f>+G24/Formato_Análises_Mecenato!$N$31</f>
        <v>2.8920588510728151E-2</v>
      </c>
      <c r="U24" s="5">
        <f>+H24/Formato_Análises_Mecenato!$N$31</f>
        <v>0</v>
      </c>
      <c r="V24" s="5">
        <f>+I24/Formato_Análises_Mecenato!$N$31</f>
        <v>7.4998389539043142E-2</v>
      </c>
      <c r="W24" s="5">
        <f>+J24/Formato_Análises_Mecenato!$N$31</f>
        <v>5.0011432900287409E-2</v>
      </c>
      <c r="X24" s="5">
        <f>+K24/Formato_Análises_Mecenato!$N$31</f>
        <v>0</v>
      </c>
    </row>
    <row r="25" spans="1:24" x14ac:dyDescent="0.25">
      <c r="A25" s="2" t="s">
        <v>33</v>
      </c>
      <c r="B25" s="4">
        <f>+[2]TabDin!B26</f>
        <v>2153615.3089094386</v>
      </c>
      <c r="C25" s="4">
        <f>+[2]TabDin!C26</f>
        <v>10772537.754771458</v>
      </c>
      <c r="D25" s="4">
        <f>+[2]TabDin!D26</f>
        <v>1876236.4477048786</v>
      </c>
      <c r="E25" s="4">
        <f>+[2]TabDin!E26</f>
        <v>0</v>
      </c>
      <c r="F25" s="4">
        <f>+[2]TabDin!F26</f>
        <v>3707274.9835007819</v>
      </c>
      <c r="G25" s="4">
        <f>+[2]TabDin!G26</f>
        <v>7077614.9536099462</v>
      </c>
      <c r="H25" s="4">
        <f>+[2]TabDin!H26</f>
        <v>0</v>
      </c>
      <c r="I25" s="4">
        <f>+[2]TabDin!I26</f>
        <v>3880740.5726261334</v>
      </c>
      <c r="J25" s="4">
        <f>+[2]TabDin!J26</f>
        <v>2730706.7278757654</v>
      </c>
      <c r="K25" s="4">
        <f>+[2]TabDin!K26</f>
        <v>0</v>
      </c>
      <c r="L25" s="4">
        <f t="shared" si="0"/>
        <v>32198726.748998404</v>
      </c>
      <c r="N25" s="2" t="s">
        <v>33</v>
      </c>
      <c r="O25" s="5">
        <f>+B25/Formato_Análises_Mecenato!$N$31</f>
        <v>1.2077931866768968E-3</v>
      </c>
      <c r="P25" s="5">
        <f>+C25/Formato_Análises_Mecenato!$N$31</f>
        <v>6.0414678747901327E-3</v>
      </c>
      <c r="Q25" s="5">
        <f>+D25/Formato_Análises_Mecenato!$N$31</f>
        <v>1.0522332325360098E-3</v>
      </c>
      <c r="R25" s="5">
        <f>+E25/Formato_Análises_Mecenato!$N$31</f>
        <v>0</v>
      </c>
      <c r="S25" s="5">
        <f>+F25/Formato_Análises_Mecenato!$N$31</f>
        <v>2.0791185165178619E-3</v>
      </c>
      <c r="T25" s="5">
        <f>+G25/Formato_Análises_Mecenato!$N$31</f>
        <v>3.9692767243660401E-3</v>
      </c>
      <c r="U25" s="5">
        <f>+H25/Formato_Análises_Mecenato!$N$31</f>
        <v>0</v>
      </c>
      <c r="V25" s="5">
        <f>+I25/Formato_Análises_Mecenato!$N$31</f>
        <v>2.1764017015889169E-3</v>
      </c>
      <c r="W25" s="5">
        <f>+J25/Formato_Análises_Mecenato!$N$31</f>
        <v>1.5314383061342742E-3</v>
      </c>
      <c r="X25" s="5">
        <f>+K25/Formato_Análises_Mecenato!$N$31</f>
        <v>0</v>
      </c>
    </row>
    <row r="26" spans="1:24" x14ac:dyDescent="0.25">
      <c r="A26" s="2" t="s">
        <v>34</v>
      </c>
      <c r="B26" s="4">
        <f>+[2]TabDin!B27</f>
        <v>2252325.4795745383</v>
      </c>
      <c r="C26" s="4">
        <f>+[2]TabDin!C27</f>
        <v>14935523.541249579</v>
      </c>
      <c r="D26" s="4">
        <f>+[2]TabDin!D27</f>
        <v>2014601.3504070118</v>
      </c>
      <c r="E26" s="4">
        <f>+[2]TabDin!E27</f>
        <v>0</v>
      </c>
      <c r="F26" s="4">
        <f>+[2]TabDin!F27</f>
        <v>3634108.6736512403</v>
      </c>
      <c r="G26" s="4">
        <f>+[2]TabDin!G27</f>
        <v>778085.83280251292</v>
      </c>
      <c r="H26" s="4">
        <f>+[2]TabDin!H27</f>
        <v>0</v>
      </c>
      <c r="I26" s="4">
        <f>+[2]TabDin!I27</f>
        <v>4010947.2100046123</v>
      </c>
      <c r="J26" s="4">
        <f>+[2]TabDin!J27</f>
        <v>3751692.415798977</v>
      </c>
      <c r="K26" s="4">
        <f>+[2]TabDin!K27</f>
        <v>0</v>
      </c>
      <c r="L26" s="4">
        <f t="shared" si="0"/>
        <v>31377284.50348847</v>
      </c>
      <c r="N26" s="2" t="s">
        <v>34</v>
      </c>
      <c r="O26" s="5">
        <f>+B26/Formato_Análises_Mecenato!$N$31</f>
        <v>1.2631519460114006E-3</v>
      </c>
      <c r="P26" s="5">
        <f>+C26/Formato_Análises_Mecenato!$N$31</f>
        <v>8.3761586843977033E-3</v>
      </c>
      <c r="Q26" s="5">
        <f>+D26/Formato_Análises_Mecenato!$N$31</f>
        <v>1.1298312074702955E-3</v>
      </c>
      <c r="R26" s="5">
        <f>+E26/Formato_Análises_Mecenato!$N$31</f>
        <v>0</v>
      </c>
      <c r="S26" s="5">
        <f>+F26/Formato_Análises_Mecenato!$N$31</f>
        <v>2.0380852966271116E-3</v>
      </c>
      <c r="T26" s="5">
        <f>+G26/Formato_Análises_Mecenato!$N$31</f>
        <v>4.3636705386561315E-4</v>
      </c>
      <c r="U26" s="5">
        <f>+H26/Formato_Análises_Mecenato!$N$31</f>
        <v>0</v>
      </c>
      <c r="V26" s="5">
        <f>+I26/Formato_Análises_Mecenato!$N$31</f>
        <v>2.2494243481290138E-3</v>
      </c>
      <c r="W26" s="5">
        <f>+J26/Formato_Análises_Mecenato!$N$31</f>
        <v>2.1040287555366441E-3</v>
      </c>
      <c r="X26" s="5">
        <f>+K26/Formato_Análises_Mecenato!$N$31</f>
        <v>0</v>
      </c>
    </row>
    <row r="27" spans="1:24" x14ac:dyDescent="0.25">
      <c r="A27" s="2" t="s">
        <v>35</v>
      </c>
      <c r="B27" s="4">
        <f>+[2]TabDin!B28</f>
        <v>12048044.315969847</v>
      </c>
      <c r="C27" s="4">
        <f>+[2]TabDin!C28</f>
        <v>19128139.78151314</v>
      </c>
      <c r="D27" s="4">
        <f>+[2]TabDin!D28</f>
        <v>5585313.9640213503</v>
      </c>
      <c r="E27" s="4">
        <f>+[2]TabDin!E28</f>
        <v>0</v>
      </c>
      <c r="F27" s="4">
        <f>+[2]TabDin!F28</f>
        <v>9653381.3601480406</v>
      </c>
      <c r="G27" s="4">
        <f>+[2]TabDin!G28</f>
        <v>13372366.597526731</v>
      </c>
      <c r="H27" s="4">
        <f>+[2]TabDin!H28</f>
        <v>0</v>
      </c>
      <c r="I27" s="4">
        <f>+[2]TabDin!I28</f>
        <v>15937913.425927226</v>
      </c>
      <c r="J27" s="4">
        <f>+[2]TabDin!J28</f>
        <v>8196110.4135348313</v>
      </c>
      <c r="K27" s="4">
        <f>+[2]TabDin!K28</f>
        <v>0</v>
      </c>
      <c r="L27" s="4">
        <f t="shared" si="0"/>
        <v>83921269.858641163</v>
      </c>
      <c r="N27" s="2" t="s">
        <v>35</v>
      </c>
      <c r="O27" s="5">
        <f>+B27/Formato_Análises_Mecenato!$N$31</f>
        <v>6.7567990334255184E-3</v>
      </c>
      <c r="P27" s="5">
        <f>+C27/Formato_Análises_Mecenato!$N$31</f>
        <v>1.0727466881545264E-2</v>
      </c>
      <c r="Q27" s="5">
        <f>+D27/Formato_Análises_Mecenato!$N$31</f>
        <v>3.1323626477248391E-3</v>
      </c>
      <c r="R27" s="5">
        <f>+E27/Formato_Análises_Mecenato!$N$31</f>
        <v>0</v>
      </c>
      <c r="S27" s="5">
        <f>+F27/Formato_Análises_Mecenato!$N$31</f>
        <v>5.413821208897638E-3</v>
      </c>
      <c r="T27" s="5">
        <f>+G27/Formato_Análises_Mecenato!$N$31</f>
        <v>7.4995070843999409E-3</v>
      </c>
      <c r="U27" s="5">
        <f>+H27/Formato_Análises_Mecenato!$N$31</f>
        <v>0</v>
      </c>
      <c r="V27" s="5">
        <f>+I27/Formato_Análises_Mecenato!$N$31</f>
        <v>8.9383202125494395E-3</v>
      </c>
      <c r="W27" s="5">
        <f>+J27/Formato_Análises_Mecenato!$N$31</f>
        <v>4.5965527240478966E-3</v>
      </c>
      <c r="X27" s="5">
        <f>+K27/Formato_Análises_Mecenato!$N$31</f>
        <v>0</v>
      </c>
    </row>
    <row r="28" spans="1:24" x14ac:dyDescent="0.25">
      <c r="A28" s="2" t="s">
        <v>36</v>
      </c>
      <c r="B28" s="4">
        <f>+[2]TabDin!B29</f>
        <v>2927079.3143848707</v>
      </c>
      <c r="C28" s="4">
        <f>+[2]TabDin!C29</f>
        <v>725332.72563533729</v>
      </c>
      <c r="D28" s="4">
        <f>+[2]TabDin!D29</f>
        <v>16468.472554747736</v>
      </c>
      <c r="E28" s="4">
        <f>+[2]TabDin!E29</f>
        <v>0</v>
      </c>
      <c r="F28" s="4">
        <f>+[2]TabDin!F29</f>
        <v>0</v>
      </c>
      <c r="G28" s="4">
        <f>+[2]TabDin!G29</f>
        <v>0</v>
      </c>
      <c r="H28" s="4">
        <f>+[2]TabDin!H29</f>
        <v>0</v>
      </c>
      <c r="I28" s="4">
        <f>+[2]TabDin!I29</f>
        <v>0</v>
      </c>
      <c r="J28" s="4">
        <f>+[2]TabDin!J29</f>
        <v>90171.636611241673</v>
      </c>
      <c r="K28" s="4">
        <f>+[2]TabDin!K29</f>
        <v>0</v>
      </c>
      <c r="L28" s="4">
        <f t="shared" si="0"/>
        <v>3759052.1491861977</v>
      </c>
      <c r="N28" s="2" t="s">
        <v>36</v>
      </c>
      <c r="O28" s="5">
        <f>+B28/Formato_Análises_Mecenato!$N$31</f>
        <v>1.6415682216556864E-3</v>
      </c>
      <c r="P28" s="5">
        <f>+C28/Formato_Análises_Mecenato!$N$31</f>
        <v>4.067819914132037E-4</v>
      </c>
      <c r="Q28" s="5">
        <f>+D28/Formato_Análises_Mecenato!$N$31</f>
        <v>9.235869035808473E-6</v>
      </c>
      <c r="R28" s="5">
        <f>+E28/Formato_Análises_Mecenato!$N$31</f>
        <v>0</v>
      </c>
      <c r="S28" s="5">
        <f>+F28/Formato_Análises_Mecenato!$N$31</f>
        <v>0</v>
      </c>
      <c r="T28" s="5">
        <f>+G28/Formato_Análises_Mecenato!$N$31</f>
        <v>0</v>
      </c>
      <c r="U28" s="5">
        <f>+H28/Formato_Análises_Mecenato!$N$31</f>
        <v>0</v>
      </c>
      <c r="V28" s="5">
        <f>+I28/Formato_Análises_Mecenato!$N$31</f>
        <v>0</v>
      </c>
      <c r="W28" s="5">
        <f>+J28/Formato_Análises_Mecenato!$N$31</f>
        <v>5.0570168163279158E-5</v>
      </c>
      <c r="X28" s="5">
        <f>+K28/Formato_Análises_Mecenato!$N$31</f>
        <v>0</v>
      </c>
    </row>
    <row r="29" spans="1:24" x14ac:dyDescent="0.25">
      <c r="A29" s="2" t="s">
        <v>37</v>
      </c>
      <c r="B29" s="4">
        <f>+[2]TabDin!B30</f>
        <v>359966.61321852967</v>
      </c>
      <c r="C29" s="4">
        <f>+[2]TabDin!C30</f>
        <v>125988.31462648539</v>
      </c>
      <c r="D29" s="4">
        <f>+[2]TabDin!D30</f>
        <v>251976.6292529708</v>
      </c>
      <c r="E29" s="4">
        <f>+[2]TabDin!E30</f>
        <v>0</v>
      </c>
      <c r="F29" s="4">
        <f>+[2]TabDin!F30</f>
        <v>0</v>
      </c>
      <c r="G29" s="4">
        <f>+[2]TabDin!G30</f>
        <v>0</v>
      </c>
      <c r="H29" s="4">
        <f>+[2]TabDin!H30</f>
        <v>0</v>
      </c>
      <c r="I29" s="4">
        <f>+[2]TabDin!I30</f>
        <v>1857704.8984997915</v>
      </c>
      <c r="J29" s="4">
        <f>+[2]TabDin!J30</f>
        <v>0</v>
      </c>
      <c r="K29" s="4">
        <f>+[2]TabDin!K30</f>
        <v>0</v>
      </c>
      <c r="L29" s="4">
        <f t="shared" si="0"/>
        <v>2595636.4555977774</v>
      </c>
      <c r="N29" s="2" t="s">
        <v>37</v>
      </c>
      <c r="O29" s="5">
        <f>+B29/Formato_Análises_Mecenato!$N$31</f>
        <v>2.0187691881548569E-4</v>
      </c>
      <c r="P29" s="5">
        <f>+C29/Formato_Análises_Mecenato!$N$31</f>
        <v>7.0656921585419993E-5</v>
      </c>
      <c r="Q29" s="5">
        <f>+D29/Formato_Análises_Mecenato!$N$31</f>
        <v>1.4131384317084001E-4</v>
      </c>
      <c r="R29" s="5">
        <f>+E29/Formato_Análises_Mecenato!$N$31</f>
        <v>0</v>
      </c>
      <c r="S29" s="5">
        <f>+F29/Formato_Análises_Mecenato!$N$31</f>
        <v>0</v>
      </c>
      <c r="T29" s="5">
        <f>+G29/Formato_Análises_Mecenato!$N$31</f>
        <v>0</v>
      </c>
      <c r="U29" s="5">
        <f>+H29/Formato_Análises_Mecenato!$N$31</f>
        <v>0</v>
      </c>
      <c r="V29" s="5">
        <f>+I29/Formato_Análises_Mecenato!$N$31</f>
        <v>1.0418403463153942E-3</v>
      </c>
      <c r="W29" s="5">
        <f>+J29/Formato_Análises_Mecenato!$N$31</f>
        <v>0</v>
      </c>
      <c r="X29" s="5">
        <f>+K29/Formato_Análises_Mecenato!$N$31</f>
        <v>0</v>
      </c>
    </row>
    <row r="30" spans="1:24" x14ac:dyDescent="0.25">
      <c r="A30" s="2" t="s">
        <v>38</v>
      </c>
      <c r="B30" s="4">
        <f>+[2]TabDin!B31</f>
        <v>179983.30660926484</v>
      </c>
      <c r="C30" s="4">
        <f>+[2]TabDin!C31</f>
        <v>469184.78527005954</v>
      </c>
      <c r="D30" s="4">
        <f>+[2]TabDin!D31</f>
        <v>269974.95991389727</v>
      </c>
      <c r="E30" s="4">
        <f>+[2]TabDin!E31</f>
        <v>0</v>
      </c>
      <c r="F30" s="4">
        <f>+[2]TabDin!F31</f>
        <v>68393.656511520647</v>
      </c>
      <c r="G30" s="4">
        <f>+[2]TabDin!G31</f>
        <v>1187889.823621148</v>
      </c>
      <c r="H30" s="4">
        <f>+[2]TabDin!H31</f>
        <v>0</v>
      </c>
      <c r="I30" s="4">
        <f>+[2]TabDin!I31</f>
        <v>3165085.6933738226</v>
      </c>
      <c r="J30" s="4">
        <f>+[2]TabDin!J31</f>
        <v>115189.31622992951</v>
      </c>
      <c r="K30" s="4">
        <f>+[2]TabDin!K31</f>
        <v>0</v>
      </c>
      <c r="L30" s="4">
        <f t="shared" si="0"/>
        <v>5455701.5415296415</v>
      </c>
      <c r="N30" s="2" t="s">
        <v>38</v>
      </c>
      <c r="O30" s="5">
        <f>+B30/Formato_Análises_Mecenato!$N$31</f>
        <v>1.0093845940774285E-4</v>
      </c>
      <c r="P30" s="5">
        <f>+C30/Formato_Análises_Mecenato!$N$31</f>
        <v>2.6312878841328388E-4</v>
      </c>
      <c r="Q30" s="5">
        <f>+D30/Formato_Análises_Mecenato!$N$31</f>
        <v>1.5140768911161428E-4</v>
      </c>
      <c r="R30" s="5">
        <f>+E30/Formato_Análises_Mecenato!$N$31</f>
        <v>0</v>
      </c>
      <c r="S30" s="5">
        <f>+F30/Formato_Análises_Mecenato!$N$31</f>
        <v>3.8356614574942285E-5</v>
      </c>
      <c r="T30" s="5">
        <f>+G30/Formato_Análises_Mecenato!$N$31</f>
        <v>6.6619383209110287E-4</v>
      </c>
      <c r="U30" s="5">
        <f>+H30/Formato_Análises_Mecenato!$N$31</f>
        <v>0</v>
      </c>
      <c r="V30" s="5">
        <f>+I30/Formato_Análises_Mecenato!$N$31</f>
        <v>1.7750472518888354E-3</v>
      </c>
      <c r="W30" s="5">
        <f>+J30/Formato_Análises_Mecenato!$N$31</f>
        <v>6.460061402095543E-5</v>
      </c>
      <c r="X30" s="5">
        <f>+K30/Formato_Análises_Mecenato!$N$31</f>
        <v>0</v>
      </c>
    </row>
    <row r="31" spans="1:24" x14ac:dyDescent="0.25">
      <c r="A31" s="2" t="s">
        <v>39</v>
      </c>
      <c r="B31" s="4">
        <f>+[2]TabDin!B32</f>
        <v>343048.18239725882</v>
      </c>
      <c r="C31" s="4">
        <f>+[2]TabDin!C32</f>
        <v>3591576.1165315099</v>
      </c>
      <c r="D31" s="4">
        <f>+[2]TabDin!D32</f>
        <v>2235452.5485331784</v>
      </c>
      <c r="E31" s="4">
        <f>+[2]TabDin!E32</f>
        <v>0</v>
      </c>
      <c r="F31" s="4">
        <f>+[2]TabDin!F32</f>
        <v>506203.04983855743</v>
      </c>
      <c r="G31" s="4">
        <f>+[2]TabDin!G32</f>
        <v>714893.69385200017</v>
      </c>
      <c r="H31" s="4">
        <f>+[2]TabDin!H32</f>
        <v>0</v>
      </c>
      <c r="I31" s="4">
        <f>+[2]TabDin!I32</f>
        <v>9182424.8732026946</v>
      </c>
      <c r="J31" s="4">
        <f>+[2]TabDin!J32</f>
        <v>4411236.0593493972</v>
      </c>
      <c r="K31" s="4">
        <f>+[2]TabDin!K32</f>
        <v>0</v>
      </c>
      <c r="L31" s="4">
        <f t="shared" si="0"/>
        <v>20984834.523704596</v>
      </c>
      <c r="N31" s="2" t="s">
        <v>39</v>
      </c>
      <c r="O31" s="5">
        <f>+B31/Formato_Análises_Mecenato!$N$31</f>
        <v>1.9238870363115788E-4</v>
      </c>
      <c r="P31" s="5">
        <f>+C31/Formato_Análises_Mecenato!$N$31</f>
        <v>2.0142321356244768E-3</v>
      </c>
      <c r="Q31" s="5">
        <f>+D31/Formato_Análises_Mecenato!$N$31</f>
        <v>1.2536892480696112E-3</v>
      </c>
      <c r="R31" s="5">
        <f>+E31/Formato_Análises_Mecenato!$N$31</f>
        <v>0</v>
      </c>
      <c r="S31" s="5">
        <f>+F31/Formato_Análises_Mecenato!$N$31</f>
        <v>2.8388941708427679E-4</v>
      </c>
      <c r="T31" s="5">
        <f>+G31/Formato_Análises_Mecenato!$N$31</f>
        <v>4.0092756076755471E-4</v>
      </c>
      <c r="U31" s="5">
        <f>+H31/Formato_Análises_Mecenato!$N$31</f>
        <v>0</v>
      </c>
      <c r="V31" s="5">
        <f>+I31/Formato_Análises_Mecenato!$N$31</f>
        <v>5.1496988125714731E-3</v>
      </c>
      <c r="W31" s="5">
        <f>+J31/Formato_Análises_Mecenato!$N$31</f>
        <v>2.4739148330086866E-3</v>
      </c>
      <c r="X31" s="5">
        <f>+K31/Formato_Análises_Mecenato!$N$31</f>
        <v>0</v>
      </c>
    </row>
    <row r="32" spans="1:24" x14ac:dyDescent="0.25">
      <c r="A32" s="2" t="s">
        <v>40</v>
      </c>
      <c r="B32" s="4">
        <f>+[2]TabDin!B33</f>
        <v>109851797.48698531</v>
      </c>
      <c r="C32" s="4">
        <f>+[2]TabDin!C33</f>
        <v>425576919.28886122</v>
      </c>
      <c r="D32" s="4">
        <f>+[2]TabDin!D33</f>
        <v>141478295.28202537</v>
      </c>
      <c r="E32" s="4">
        <f>+[2]TabDin!E33</f>
        <v>0</v>
      </c>
      <c r="F32" s="4">
        <f>+[2]TabDin!F33</f>
        <v>155529909.80753669</v>
      </c>
      <c r="G32" s="4">
        <f>+[2]TabDin!G33</f>
        <v>90825310.693191916</v>
      </c>
      <c r="H32" s="4">
        <f>+[2]TabDin!H33</f>
        <v>0</v>
      </c>
      <c r="I32" s="4">
        <f>+[2]TabDin!I33</f>
        <v>297565794.49473292</v>
      </c>
      <c r="J32" s="4">
        <f>+[2]TabDin!J33</f>
        <v>153945881.35163969</v>
      </c>
      <c r="K32" s="4">
        <f>+[2]TabDin!K33</f>
        <v>0</v>
      </c>
      <c r="L32" s="4">
        <f t="shared" si="0"/>
        <v>1374773908.4049733</v>
      </c>
      <c r="N32" s="2" t="s">
        <v>40</v>
      </c>
      <c r="O32" s="5">
        <f>+B32/Formato_Análises_Mecenato!$N$31</f>
        <v>6.1607220193924769E-2</v>
      </c>
      <c r="P32" s="5">
        <f>+C32/Formato_Análises_Mecenato!$N$31</f>
        <v>0.23867257137223696</v>
      </c>
      <c r="Q32" s="5">
        <f>+D32/Formato_Análises_Mecenato!$N$31</f>
        <v>7.9344031590684552E-2</v>
      </c>
      <c r="R32" s="5">
        <f>+E32/Formato_Análises_Mecenato!$N$31</f>
        <v>0</v>
      </c>
      <c r="S32" s="5">
        <f>+F32/Formato_Análises_Mecenato!$N$31</f>
        <v>8.7224475333590901E-2</v>
      </c>
      <c r="T32" s="5">
        <f>+G32/Formato_Análises_Mecenato!$N$31</f>
        <v>5.0936762465994517E-2</v>
      </c>
      <c r="U32" s="5">
        <f>+H32/Formato_Análises_Mecenato!$N$31</f>
        <v>0</v>
      </c>
      <c r="V32" s="5">
        <f>+I32/Formato_Análises_Mecenato!$N$31</f>
        <v>0.16688121490036689</v>
      </c>
      <c r="W32" s="5">
        <f>+J32/Formato_Análises_Mecenato!$N$31</f>
        <v>8.6336118546461851E-2</v>
      </c>
      <c r="X32" s="5">
        <f>+K32/Formato_Análises_Mecenato!$N$31</f>
        <v>0</v>
      </c>
    </row>
    <row r="36" spans="1:24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24" x14ac:dyDescent="0.25">
      <c r="A37" s="2"/>
      <c r="B37">
        <v>2008</v>
      </c>
      <c r="C37">
        <v>2008</v>
      </c>
      <c r="D37">
        <v>2008</v>
      </c>
      <c r="E37">
        <v>2008</v>
      </c>
      <c r="F37">
        <v>2008</v>
      </c>
      <c r="G37">
        <v>2008</v>
      </c>
      <c r="H37">
        <v>2008</v>
      </c>
      <c r="I37">
        <v>2008</v>
      </c>
      <c r="J37">
        <v>2008</v>
      </c>
      <c r="K37">
        <v>2008</v>
      </c>
      <c r="N37" s="2"/>
      <c r="O37">
        <v>2008</v>
      </c>
      <c r="P37">
        <v>2008</v>
      </c>
      <c r="Q37">
        <v>2008</v>
      </c>
      <c r="R37">
        <v>2008</v>
      </c>
      <c r="S37">
        <v>2008</v>
      </c>
      <c r="T37">
        <v>2008</v>
      </c>
      <c r="U37">
        <v>2008</v>
      </c>
      <c r="V37">
        <v>2008</v>
      </c>
      <c r="W37">
        <v>2008</v>
      </c>
      <c r="X37">
        <v>2008</v>
      </c>
    </row>
    <row r="38" spans="1:24" x14ac:dyDescent="0.25">
      <c r="A38" s="2"/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">
        <v>9</v>
      </c>
      <c r="J38" s="2" t="s">
        <v>10</v>
      </c>
      <c r="K38" s="2" t="s">
        <v>11</v>
      </c>
      <c r="L38" s="2" t="s">
        <v>12</v>
      </c>
      <c r="N38" s="2"/>
      <c r="O38" s="2" t="s">
        <v>2</v>
      </c>
      <c r="P38" s="2" t="s">
        <v>3</v>
      </c>
      <c r="Q38" s="2" t="s">
        <v>4</v>
      </c>
      <c r="R38" s="2" t="s">
        <v>5</v>
      </c>
      <c r="S38" s="2" t="s">
        <v>6</v>
      </c>
      <c r="T38" s="2" t="s">
        <v>7</v>
      </c>
      <c r="U38" s="2" t="s">
        <v>8</v>
      </c>
      <c r="V38" s="2" t="s">
        <v>9</v>
      </c>
      <c r="W38" s="2" t="s">
        <v>10</v>
      </c>
      <c r="X38" s="2" t="s">
        <v>11</v>
      </c>
    </row>
    <row r="39" spans="1:24" x14ac:dyDescent="0.25">
      <c r="A39" s="2" t="s">
        <v>13</v>
      </c>
      <c r="B39" s="4">
        <f>+[2]TabDin!B40</f>
        <v>0</v>
      </c>
      <c r="C39" s="4">
        <f>+[2]TabDin!C40</f>
        <v>67980.61434013398</v>
      </c>
      <c r="D39" s="4">
        <f>+[2]TabDin!D40</f>
        <v>788850.44783363165</v>
      </c>
      <c r="E39" s="4">
        <f>+[2]TabDin!E40</f>
        <v>0</v>
      </c>
      <c r="F39" s="4">
        <f>+[2]TabDin!F40</f>
        <v>4248.7883962583737</v>
      </c>
      <c r="G39" s="4">
        <f>+[2]TabDin!G40</f>
        <v>0</v>
      </c>
      <c r="H39" s="4">
        <f>+[2]TabDin!H40</f>
        <v>0</v>
      </c>
      <c r="I39" s="4">
        <f>+[2]TabDin!I40</f>
        <v>0</v>
      </c>
      <c r="J39" s="4">
        <f>+[2]TabDin!J40</f>
        <v>0</v>
      </c>
      <c r="K39" s="4">
        <f>+[2]TabDin!K40</f>
        <v>0</v>
      </c>
      <c r="L39" s="4">
        <f>SUM(B39:K39)</f>
        <v>861079.85057002399</v>
      </c>
      <c r="N39" s="2" t="s">
        <v>13</v>
      </c>
      <c r="O39" s="5">
        <f>+B39/Formato_Análises_Mecenato!$O$31</f>
        <v>0</v>
      </c>
      <c r="P39" s="5">
        <f>+C39/Formato_Análises_Mecenato!$O$31</f>
        <v>4.1504445739242819E-5</v>
      </c>
      <c r="Q39" s="5">
        <f>+D39/Formato_Análises_Mecenato!$O$31</f>
        <v>4.8161966358046057E-4</v>
      </c>
      <c r="R39" s="5">
        <f>+E39/Formato_Análises_Mecenato!$O$31</f>
        <v>0</v>
      </c>
      <c r="S39" s="5">
        <f>+F39/Formato_Análises_Mecenato!$O$31</f>
        <v>2.5940278587026762E-6</v>
      </c>
      <c r="T39" s="5">
        <f>+G39/Formato_Análises_Mecenato!$O$31</f>
        <v>0</v>
      </c>
      <c r="U39" s="5">
        <f>+H39/Formato_Análises_Mecenato!$O$31</f>
        <v>0</v>
      </c>
      <c r="V39" s="5">
        <f>+I39/Formato_Análises_Mecenato!$O$31</f>
        <v>0</v>
      </c>
      <c r="W39" s="5">
        <f>+J39/Formato_Análises_Mecenato!$O$31</f>
        <v>0</v>
      </c>
      <c r="X39" s="5">
        <f>+K39/Formato_Análises_Mecenato!$O$31</f>
        <v>0</v>
      </c>
    </row>
    <row r="40" spans="1:24" x14ac:dyDescent="0.25">
      <c r="A40" s="2" t="s">
        <v>14</v>
      </c>
      <c r="B40" s="4">
        <f>+[2]TabDin!B41</f>
        <v>0</v>
      </c>
      <c r="C40" s="4">
        <f>+[2]TabDin!C41</f>
        <v>774816.69976079022</v>
      </c>
      <c r="D40" s="4">
        <f>+[2]TabDin!D41</f>
        <v>339903.07170066988</v>
      </c>
      <c r="E40" s="4">
        <f>+[2]TabDin!E41</f>
        <v>0</v>
      </c>
      <c r="F40" s="4">
        <f>+[2]TabDin!F41</f>
        <v>0</v>
      </c>
      <c r="G40" s="4">
        <f>+[2]TabDin!G41</f>
        <v>0</v>
      </c>
      <c r="H40" s="4">
        <f>+[2]TabDin!H41</f>
        <v>0</v>
      </c>
      <c r="I40" s="4">
        <f>+[2]TabDin!I41</f>
        <v>0</v>
      </c>
      <c r="J40" s="4">
        <f>+[2]TabDin!J41</f>
        <v>0</v>
      </c>
      <c r="K40" s="4">
        <f>+[2]TabDin!K41</f>
        <v>0</v>
      </c>
      <c r="L40" s="4">
        <f t="shared" ref="L40:L66" si="1">SUM(B40:K40)</f>
        <v>1114719.77146146</v>
      </c>
      <c r="N40" s="2" t="s">
        <v>14</v>
      </c>
      <c r="O40" s="5">
        <f>+B40/Formato_Análises_Mecenato!$O$31</f>
        <v>0</v>
      </c>
      <c r="P40" s="5">
        <f>+C40/Formato_Análises_Mecenato!$O$31</f>
        <v>4.7305158956316564E-4</v>
      </c>
      <c r="Q40" s="5">
        <f>+D40/Formato_Análises_Mecenato!$O$31</f>
        <v>2.0752222869621409E-4</v>
      </c>
      <c r="R40" s="5">
        <f>+E40/Formato_Análises_Mecenato!$O$31</f>
        <v>0</v>
      </c>
      <c r="S40" s="5">
        <f>+F40/Formato_Análises_Mecenato!$O$31</f>
        <v>0</v>
      </c>
      <c r="T40" s="5">
        <f>+G40/Formato_Análises_Mecenato!$O$31</f>
        <v>0</v>
      </c>
      <c r="U40" s="5">
        <f>+H40/Formato_Análises_Mecenato!$O$31</f>
        <v>0</v>
      </c>
      <c r="V40" s="5">
        <f>+I40/Formato_Análises_Mecenato!$O$31</f>
        <v>0</v>
      </c>
      <c r="W40" s="5">
        <f>+J40/Formato_Análises_Mecenato!$O$31</f>
        <v>0</v>
      </c>
      <c r="X40" s="5">
        <f>+K40/Formato_Análises_Mecenato!$O$31</f>
        <v>0</v>
      </c>
    </row>
    <row r="41" spans="1:24" x14ac:dyDescent="0.25">
      <c r="A41" s="2" t="s">
        <v>15</v>
      </c>
      <c r="B41" s="4">
        <f>+[2]TabDin!B42</f>
        <v>0</v>
      </c>
      <c r="C41" s="4">
        <f>+[2]TabDin!C42</f>
        <v>118966.07509523447</v>
      </c>
      <c r="D41" s="4">
        <f>+[2]TabDin!D42</f>
        <v>201508.74885255421</v>
      </c>
      <c r="E41" s="4">
        <f>+[2]TabDin!E42</f>
        <v>0</v>
      </c>
      <c r="F41" s="4">
        <f>+[2]TabDin!F42</f>
        <v>0</v>
      </c>
      <c r="G41" s="4">
        <f>+[2]TabDin!G42</f>
        <v>0</v>
      </c>
      <c r="H41" s="4">
        <f>+[2]TabDin!H42</f>
        <v>0</v>
      </c>
      <c r="I41" s="4">
        <f>+[2]TabDin!I42</f>
        <v>93828.543427611425</v>
      </c>
      <c r="J41" s="4">
        <f>+[2]TabDin!J42</f>
        <v>0</v>
      </c>
      <c r="K41" s="4">
        <f>+[2]TabDin!K42</f>
        <v>0</v>
      </c>
      <c r="L41" s="4">
        <f t="shared" si="1"/>
        <v>414303.36737540009</v>
      </c>
      <c r="N41" s="2" t="s">
        <v>15</v>
      </c>
      <c r="O41" s="5">
        <f>+B41/Formato_Análises_Mecenato!$O$31</f>
        <v>0</v>
      </c>
      <c r="P41" s="5">
        <f>+C41/Formato_Análises_Mecenato!$O$31</f>
        <v>7.2632780043674935E-5</v>
      </c>
      <c r="Q41" s="5">
        <f>+D41/Formato_Análises_Mecenato!$O$31</f>
        <v>1.2302785160027522E-4</v>
      </c>
      <c r="R41" s="5">
        <f>+E41/Formato_Análises_Mecenato!$O$31</f>
        <v>0</v>
      </c>
      <c r="S41" s="5">
        <f>+F41/Formato_Análises_Mecenato!$O$31</f>
        <v>0</v>
      </c>
      <c r="T41" s="5">
        <f>+G41/Formato_Análises_Mecenato!$O$31</f>
        <v>0</v>
      </c>
      <c r="U41" s="5">
        <f>+H41/Formato_Análises_Mecenato!$O$31</f>
        <v>0</v>
      </c>
      <c r="V41" s="5">
        <f>+I41/Formato_Análises_Mecenato!$O$31</f>
        <v>5.7285473620446421E-5</v>
      </c>
      <c r="W41" s="5">
        <f>+J41/Formato_Análises_Mecenato!$O$31</f>
        <v>0</v>
      </c>
      <c r="X41" s="5">
        <f>+K41/Formato_Análises_Mecenato!$O$31</f>
        <v>0</v>
      </c>
    </row>
    <row r="42" spans="1:24" x14ac:dyDescent="0.25">
      <c r="A42" s="2" t="s">
        <v>16</v>
      </c>
      <c r="B42" s="4">
        <f>+[2]TabDin!B43</f>
        <v>0</v>
      </c>
      <c r="C42" s="4">
        <f>+[2]TabDin!C43</f>
        <v>8497.5767925167474</v>
      </c>
      <c r="D42" s="4">
        <f>+[2]TabDin!D43</f>
        <v>148707.59386904308</v>
      </c>
      <c r="E42" s="4">
        <f>+[2]TabDin!E43</f>
        <v>0</v>
      </c>
      <c r="F42" s="4">
        <f>+[2]TabDin!F43</f>
        <v>0</v>
      </c>
      <c r="G42" s="4">
        <f>+[2]TabDin!G43</f>
        <v>0</v>
      </c>
      <c r="H42" s="4">
        <f>+[2]TabDin!H43</f>
        <v>0</v>
      </c>
      <c r="I42" s="4">
        <f>+[2]TabDin!I43</f>
        <v>0</v>
      </c>
      <c r="J42" s="4">
        <f>+[2]TabDin!J43</f>
        <v>0</v>
      </c>
      <c r="K42" s="4">
        <f>+[2]TabDin!K43</f>
        <v>0</v>
      </c>
      <c r="L42" s="4">
        <f t="shared" si="1"/>
        <v>157205.17066155982</v>
      </c>
      <c r="N42" s="2" t="s">
        <v>16</v>
      </c>
      <c r="O42" s="5">
        <f>+B42/Formato_Análises_Mecenato!$O$31</f>
        <v>0</v>
      </c>
      <c r="P42" s="5">
        <f>+C42/Formato_Análises_Mecenato!$O$31</f>
        <v>5.1880557174053524E-6</v>
      </c>
      <c r="Q42" s="5">
        <f>+D42/Formato_Análises_Mecenato!$O$31</f>
        <v>9.0790975054593656E-5</v>
      </c>
      <c r="R42" s="5">
        <f>+E42/Formato_Análises_Mecenato!$O$31</f>
        <v>0</v>
      </c>
      <c r="S42" s="5">
        <f>+F42/Formato_Análises_Mecenato!$O$31</f>
        <v>0</v>
      </c>
      <c r="T42" s="5">
        <f>+G42/Formato_Análises_Mecenato!$O$31</f>
        <v>0</v>
      </c>
      <c r="U42" s="5">
        <f>+H42/Formato_Análises_Mecenato!$O$31</f>
        <v>0</v>
      </c>
      <c r="V42" s="5">
        <f>+I42/Formato_Análises_Mecenato!$O$31</f>
        <v>0</v>
      </c>
      <c r="W42" s="5">
        <f>+J42/Formato_Análises_Mecenato!$O$31</f>
        <v>0</v>
      </c>
      <c r="X42" s="5">
        <f>+K42/Formato_Análises_Mecenato!$O$31</f>
        <v>0</v>
      </c>
    </row>
    <row r="43" spans="1:24" x14ac:dyDescent="0.25">
      <c r="A43" s="2" t="s">
        <v>17</v>
      </c>
      <c r="B43" s="4">
        <f>+[2]TabDin!B44</f>
        <v>630710.9346134275</v>
      </c>
      <c r="C43" s="4">
        <f>+[2]TabDin!C44</f>
        <v>148607.50940958082</v>
      </c>
      <c r="D43" s="4">
        <f>+[2]TabDin!D44</f>
        <v>0</v>
      </c>
      <c r="E43" s="4">
        <f>+[2]TabDin!E44</f>
        <v>0</v>
      </c>
      <c r="F43" s="4">
        <f>+[2]TabDin!F44</f>
        <v>67980.61434013398</v>
      </c>
      <c r="G43" s="4">
        <f>+[2]TabDin!G44</f>
        <v>0</v>
      </c>
      <c r="H43" s="4">
        <f>+[2]TabDin!H44</f>
        <v>0</v>
      </c>
      <c r="I43" s="4">
        <f>+[2]TabDin!I44</f>
        <v>0</v>
      </c>
      <c r="J43" s="4">
        <f>+[2]TabDin!J44</f>
        <v>0</v>
      </c>
      <c r="K43" s="4">
        <f>+[2]TabDin!K44</f>
        <v>0</v>
      </c>
      <c r="L43" s="4">
        <f t="shared" si="1"/>
        <v>847299.05836314231</v>
      </c>
      <c r="N43" s="2" t="s">
        <v>17</v>
      </c>
      <c r="O43" s="5">
        <f>+B43/Formato_Análises_Mecenato!$O$31</f>
        <v>3.8507018533011003E-4</v>
      </c>
      <c r="P43" s="5">
        <f>+C43/Formato_Análises_Mecenato!$O$31</f>
        <v>9.072987013435406E-5</v>
      </c>
      <c r="Q43" s="5">
        <f>+D43/Formato_Análises_Mecenato!$O$31</f>
        <v>0</v>
      </c>
      <c r="R43" s="5">
        <f>+E43/Formato_Análises_Mecenato!$O$31</f>
        <v>0</v>
      </c>
      <c r="S43" s="5">
        <f>+F43/Formato_Análises_Mecenato!$O$31</f>
        <v>4.1504445739242819E-5</v>
      </c>
      <c r="T43" s="5">
        <f>+G43/Formato_Análises_Mecenato!$O$31</f>
        <v>0</v>
      </c>
      <c r="U43" s="5">
        <f>+H43/Formato_Análises_Mecenato!$O$31</f>
        <v>0</v>
      </c>
      <c r="V43" s="5">
        <f>+I43/Formato_Análises_Mecenato!$O$31</f>
        <v>0</v>
      </c>
      <c r="W43" s="5">
        <f>+J43/Formato_Análises_Mecenato!$O$31</f>
        <v>0</v>
      </c>
      <c r="X43" s="5">
        <f>+K43/Formato_Análises_Mecenato!$O$31</f>
        <v>0</v>
      </c>
    </row>
    <row r="44" spans="1:24" x14ac:dyDescent="0.25">
      <c r="A44" s="2" t="s">
        <v>18</v>
      </c>
      <c r="B44" s="4">
        <f>+[2]TabDin!B45</f>
        <v>0</v>
      </c>
      <c r="C44" s="4">
        <f>+[2]TabDin!C45</f>
        <v>849757.6792516748</v>
      </c>
      <c r="D44" s="4">
        <f>+[2]TabDin!D45</f>
        <v>0</v>
      </c>
      <c r="E44" s="4">
        <f>+[2]TabDin!E45</f>
        <v>0</v>
      </c>
      <c r="F44" s="4">
        <f>+[2]TabDin!F45</f>
        <v>0</v>
      </c>
      <c r="G44" s="4">
        <f>+[2]TabDin!G45</f>
        <v>0</v>
      </c>
      <c r="H44" s="4">
        <f>+[2]TabDin!H45</f>
        <v>0</v>
      </c>
      <c r="I44" s="4">
        <f>+[2]TabDin!I45</f>
        <v>0</v>
      </c>
      <c r="J44" s="4">
        <f>+[2]TabDin!J45</f>
        <v>0</v>
      </c>
      <c r="K44" s="4">
        <f>+[2]TabDin!K45</f>
        <v>0</v>
      </c>
      <c r="L44" s="4">
        <f t="shared" si="1"/>
        <v>849757.6792516748</v>
      </c>
      <c r="N44" s="2" t="s">
        <v>18</v>
      </c>
      <c r="O44" s="5">
        <f>+B44/Formato_Análises_Mecenato!$O$31</f>
        <v>0</v>
      </c>
      <c r="P44" s="5">
        <f>+C44/Formato_Análises_Mecenato!$O$31</f>
        <v>5.1880557174053524E-4</v>
      </c>
      <c r="Q44" s="5">
        <f>+D44/Formato_Análises_Mecenato!$O$31</f>
        <v>0</v>
      </c>
      <c r="R44" s="5">
        <f>+E44/Formato_Análises_Mecenato!$O$31</f>
        <v>0</v>
      </c>
      <c r="S44" s="5">
        <f>+F44/Formato_Análises_Mecenato!$O$31</f>
        <v>0</v>
      </c>
      <c r="T44" s="5">
        <f>+G44/Formato_Análises_Mecenato!$O$31</f>
        <v>0</v>
      </c>
      <c r="U44" s="5">
        <f>+H44/Formato_Análises_Mecenato!$O$31</f>
        <v>0</v>
      </c>
      <c r="V44" s="5">
        <f>+I44/Formato_Análises_Mecenato!$O$31</f>
        <v>0</v>
      </c>
      <c r="W44" s="5">
        <f>+J44/Formato_Análises_Mecenato!$O$31</f>
        <v>0</v>
      </c>
      <c r="X44" s="5">
        <f>+K44/Formato_Análises_Mecenato!$O$31</f>
        <v>0</v>
      </c>
    </row>
    <row r="45" spans="1:24" x14ac:dyDescent="0.25">
      <c r="A45" s="2" t="s">
        <v>19</v>
      </c>
      <c r="B45" s="4">
        <f>+[2]TabDin!B46</f>
        <v>0</v>
      </c>
      <c r="C45" s="4">
        <f>+[2]TabDin!C46</f>
        <v>0</v>
      </c>
      <c r="D45" s="4">
        <f>+[2]TabDin!D46</f>
        <v>553802.18825985363</v>
      </c>
      <c r="E45" s="4">
        <f>+[2]TabDin!E46</f>
        <v>0</v>
      </c>
      <c r="F45" s="4">
        <f>+[2]TabDin!F46</f>
        <v>0</v>
      </c>
      <c r="G45" s="4">
        <f>+[2]TabDin!G46</f>
        <v>0</v>
      </c>
      <c r="H45" s="4">
        <f>+[2]TabDin!H46</f>
        <v>0</v>
      </c>
      <c r="I45" s="4">
        <f>+[2]TabDin!I46</f>
        <v>50985.460755100488</v>
      </c>
      <c r="J45" s="4">
        <f>+[2]TabDin!J46</f>
        <v>0</v>
      </c>
      <c r="K45" s="4">
        <f>+[2]TabDin!K46</f>
        <v>0</v>
      </c>
      <c r="L45" s="4">
        <f t="shared" si="1"/>
        <v>604787.64901495411</v>
      </c>
      <c r="N45" s="2" t="s">
        <v>19</v>
      </c>
      <c r="O45" s="5">
        <f>+B45/Formato_Análises_Mecenato!$O$31</f>
        <v>0</v>
      </c>
      <c r="P45" s="5">
        <f>+C45/Formato_Análises_Mecenato!$O$31</f>
        <v>0</v>
      </c>
      <c r="Q45" s="5">
        <f>+D45/Formato_Análises_Mecenato!$O$31</f>
        <v>3.3811481546637242E-4</v>
      </c>
      <c r="R45" s="5">
        <f>+E45/Formato_Análises_Mecenato!$O$31</f>
        <v>0</v>
      </c>
      <c r="S45" s="5">
        <f>+F45/Formato_Análises_Mecenato!$O$31</f>
        <v>0</v>
      </c>
      <c r="T45" s="5">
        <f>+G45/Formato_Análises_Mecenato!$O$31</f>
        <v>0</v>
      </c>
      <c r="U45" s="5">
        <f>+H45/Formato_Análises_Mecenato!$O$31</f>
        <v>0</v>
      </c>
      <c r="V45" s="5">
        <f>+I45/Formato_Análises_Mecenato!$O$31</f>
        <v>3.1128334304432116E-5</v>
      </c>
      <c r="W45" s="5">
        <f>+J45/Formato_Análises_Mecenato!$O$31</f>
        <v>0</v>
      </c>
      <c r="X45" s="5">
        <f>+K45/Formato_Análises_Mecenato!$O$31</f>
        <v>0</v>
      </c>
    </row>
    <row r="46" spans="1:24" x14ac:dyDescent="0.25">
      <c r="A46" s="2" t="s">
        <v>20</v>
      </c>
      <c r="B46" s="4">
        <f>+[2]TabDin!B47</f>
        <v>0</v>
      </c>
      <c r="C46" s="4">
        <f>+[2]TabDin!C47</f>
        <v>0</v>
      </c>
      <c r="D46" s="4">
        <f>+[2]TabDin!D47</f>
        <v>0</v>
      </c>
      <c r="E46" s="4">
        <f>+[2]TabDin!E47</f>
        <v>0</v>
      </c>
      <c r="F46" s="4">
        <f>+[2]TabDin!F47</f>
        <v>355113.7341592749</v>
      </c>
      <c r="G46" s="4">
        <f>+[2]TabDin!G47</f>
        <v>0</v>
      </c>
      <c r="H46" s="4">
        <f>+[2]TabDin!H47</f>
        <v>0</v>
      </c>
      <c r="I46" s="4">
        <f>+[2]TabDin!I47</f>
        <v>0</v>
      </c>
      <c r="J46" s="4">
        <f>+[2]TabDin!J47</f>
        <v>0</v>
      </c>
      <c r="K46" s="4">
        <f>+[2]TabDin!K47</f>
        <v>0</v>
      </c>
      <c r="L46" s="4">
        <f t="shared" si="1"/>
        <v>355113.7341592749</v>
      </c>
      <c r="N46" s="2" t="s">
        <v>20</v>
      </c>
      <c r="O46" s="5">
        <f>+B46/Formato_Análises_Mecenato!$O$31</f>
        <v>0</v>
      </c>
      <c r="P46" s="5">
        <f>+C46/Formato_Análises_Mecenato!$O$31</f>
        <v>0</v>
      </c>
      <c r="Q46" s="5">
        <f>+D46/Formato_Análises_Mecenato!$O$31</f>
        <v>0</v>
      </c>
      <c r="R46" s="5">
        <f>+E46/Formato_Análises_Mecenato!$O$31</f>
        <v>0</v>
      </c>
      <c r="S46" s="5">
        <f>+F46/Formato_Análises_Mecenato!$O$31</f>
        <v>2.1680884843036969E-4</v>
      </c>
      <c r="T46" s="5">
        <f>+G46/Formato_Análises_Mecenato!$O$31</f>
        <v>0</v>
      </c>
      <c r="U46" s="5">
        <f>+H46/Formato_Análises_Mecenato!$O$31</f>
        <v>0</v>
      </c>
      <c r="V46" s="5">
        <f>+I46/Formato_Análises_Mecenato!$O$31</f>
        <v>0</v>
      </c>
      <c r="W46" s="5">
        <f>+J46/Formato_Análises_Mecenato!$O$31</f>
        <v>0</v>
      </c>
      <c r="X46" s="5">
        <f>+K46/Formato_Análises_Mecenato!$O$31</f>
        <v>0</v>
      </c>
    </row>
    <row r="47" spans="1:24" x14ac:dyDescent="0.25">
      <c r="A47" s="2" t="s">
        <v>21</v>
      </c>
      <c r="B47" s="4">
        <f>+[2]TabDin!B48</f>
        <v>0</v>
      </c>
      <c r="C47" s="4">
        <f>+[2]TabDin!C48</f>
        <v>232597.9136255263</v>
      </c>
      <c r="D47" s="4">
        <f>+[2]TabDin!D48</f>
        <v>0</v>
      </c>
      <c r="E47" s="4">
        <f>+[2]TabDin!E48</f>
        <v>0</v>
      </c>
      <c r="F47" s="4">
        <f>+[2]TabDin!F48</f>
        <v>16995.153585033495</v>
      </c>
      <c r="G47" s="4">
        <f>+[2]TabDin!G48</f>
        <v>0</v>
      </c>
      <c r="H47" s="4">
        <f>+[2]TabDin!H48</f>
        <v>0</v>
      </c>
      <c r="I47" s="4">
        <f>+[2]TabDin!I48</f>
        <v>815427.4690099071</v>
      </c>
      <c r="J47" s="4">
        <f>+[2]TabDin!J48</f>
        <v>999148.97115429014</v>
      </c>
      <c r="K47" s="4">
        <f>+[2]TabDin!K48</f>
        <v>0</v>
      </c>
      <c r="L47" s="4">
        <f t="shared" si="1"/>
        <v>2064169.507374757</v>
      </c>
      <c r="N47" s="2" t="s">
        <v>21</v>
      </c>
      <c r="O47" s="5">
        <f>+B47/Formato_Análises_Mecenato!$O$31</f>
        <v>0</v>
      </c>
      <c r="P47" s="5">
        <f>+C47/Formato_Análises_Mecenato!$O$31</f>
        <v>1.4200882970591758E-4</v>
      </c>
      <c r="Q47" s="5">
        <f>+D47/Formato_Análises_Mecenato!$O$31</f>
        <v>0</v>
      </c>
      <c r="R47" s="5">
        <f>+E47/Formato_Análises_Mecenato!$O$31</f>
        <v>0</v>
      </c>
      <c r="S47" s="5">
        <f>+F47/Formato_Análises_Mecenato!$O$31</f>
        <v>1.0376111434810705E-5</v>
      </c>
      <c r="T47" s="5">
        <f>+G47/Formato_Análises_Mecenato!$O$31</f>
        <v>0</v>
      </c>
      <c r="U47" s="5">
        <f>+H47/Formato_Análises_Mecenato!$O$31</f>
        <v>0</v>
      </c>
      <c r="V47" s="5">
        <f>+I47/Formato_Análises_Mecenato!$O$31</f>
        <v>4.9784582664221758E-4</v>
      </c>
      <c r="W47" s="5">
        <f>+J47/Formato_Análises_Mecenato!$O$31</f>
        <v>6.1001396738203989E-4</v>
      </c>
      <c r="X47" s="5">
        <f>+K47/Formato_Análises_Mecenato!$O$31</f>
        <v>0</v>
      </c>
    </row>
    <row r="48" spans="1:24" x14ac:dyDescent="0.25">
      <c r="A48" s="2" t="s">
        <v>22</v>
      </c>
      <c r="B48" s="4">
        <f>+[2]TabDin!B49</f>
        <v>0</v>
      </c>
      <c r="C48" s="4">
        <f>+[2]TabDin!C49</f>
        <v>4343781.6005660156</v>
      </c>
      <c r="D48" s="4">
        <f>+[2]TabDin!D49</f>
        <v>4612559.4786490174</v>
      </c>
      <c r="E48" s="4">
        <f>+[2]TabDin!E49</f>
        <v>0</v>
      </c>
      <c r="F48" s="4">
        <f>+[2]TabDin!F49</f>
        <v>1173951.7566003194</v>
      </c>
      <c r="G48" s="4">
        <f>+[2]TabDin!G49</f>
        <v>578884.84257655055</v>
      </c>
      <c r="H48" s="4">
        <f>+[2]TabDin!H49</f>
        <v>0</v>
      </c>
      <c r="I48" s="4">
        <f>+[2]TabDin!I49</f>
        <v>3334570.2748383251</v>
      </c>
      <c r="J48" s="4">
        <f>+[2]TabDin!J49</f>
        <v>0</v>
      </c>
      <c r="K48" s="4">
        <f>+[2]TabDin!K49</f>
        <v>0</v>
      </c>
      <c r="L48" s="4">
        <f t="shared" si="1"/>
        <v>14043747.953230226</v>
      </c>
      <c r="N48" s="2" t="s">
        <v>22</v>
      </c>
      <c r="O48" s="5">
        <f>+B48/Formato_Análises_Mecenato!$O$31</f>
        <v>0</v>
      </c>
      <c r="P48" s="5">
        <f>+C48/Formato_Análises_Mecenato!$O$31</f>
        <v>2.6520243968636398E-3</v>
      </c>
      <c r="Q48" s="5">
        <f>+D48/Formato_Análises_Mecenato!$O$31</f>
        <v>2.8161223086740493E-3</v>
      </c>
      <c r="R48" s="5">
        <f>+E48/Formato_Análises_Mecenato!$O$31</f>
        <v>0</v>
      </c>
      <c r="S48" s="5">
        <f>+F48/Formato_Análises_Mecenato!$O$31</f>
        <v>7.1673693236310224E-4</v>
      </c>
      <c r="T48" s="5">
        <f>+G48/Formato_Análises_Mecenato!$O$31</f>
        <v>3.5342861742577791E-4</v>
      </c>
      <c r="U48" s="5">
        <f>+H48/Formato_Análises_Mecenato!$O$31</f>
        <v>0</v>
      </c>
      <c r="V48" s="5">
        <f>+I48/Formato_Análises_Mecenato!$O$31</f>
        <v>2.035867024432167E-3</v>
      </c>
      <c r="W48" s="5">
        <f>+J48/Formato_Análises_Mecenato!$O$31</f>
        <v>0</v>
      </c>
      <c r="X48" s="5">
        <f>+K48/Formato_Análises_Mecenato!$O$31</f>
        <v>0</v>
      </c>
    </row>
    <row r="49" spans="1:24" x14ac:dyDescent="0.25">
      <c r="A49" s="2" t="s">
        <v>23</v>
      </c>
      <c r="B49" s="4">
        <f>+[2]TabDin!B50</f>
        <v>0</v>
      </c>
      <c r="C49" s="4">
        <f>+[2]TabDin!C50</f>
        <v>1580549.2834081149</v>
      </c>
      <c r="D49" s="4">
        <f>+[2]TabDin!D50</f>
        <v>0</v>
      </c>
      <c r="E49" s="4">
        <f>+[2]TabDin!E50</f>
        <v>0</v>
      </c>
      <c r="F49" s="4">
        <f>+[2]TabDin!F50</f>
        <v>0</v>
      </c>
      <c r="G49" s="4">
        <f>+[2]TabDin!G50</f>
        <v>0</v>
      </c>
      <c r="H49" s="4">
        <f>+[2]TabDin!H50</f>
        <v>0</v>
      </c>
      <c r="I49" s="4">
        <f>+[2]TabDin!I50</f>
        <v>0</v>
      </c>
      <c r="J49" s="4">
        <f>+[2]TabDin!J50</f>
        <v>0</v>
      </c>
      <c r="K49" s="4">
        <f>+[2]TabDin!K50</f>
        <v>0</v>
      </c>
      <c r="L49" s="4">
        <f t="shared" si="1"/>
        <v>1580549.2834081149</v>
      </c>
      <c r="N49" s="2" t="s">
        <v>23</v>
      </c>
      <c r="O49" s="5">
        <f>+B49/Formato_Análises_Mecenato!$O$31</f>
        <v>0</v>
      </c>
      <c r="P49" s="5">
        <f>+C49/Formato_Análises_Mecenato!$O$31</f>
        <v>9.6497836343739543E-4</v>
      </c>
      <c r="Q49" s="5">
        <f>+D49/Formato_Análises_Mecenato!$O$31</f>
        <v>0</v>
      </c>
      <c r="R49" s="5">
        <f>+E49/Formato_Análises_Mecenato!$O$31</f>
        <v>0</v>
      </c>
      <c r="S49" s="5">
        <f>+F49/Formato_Análises_Mecenato!$O$31</f>
        <v>0</v>
      </c>
      <c r="T49" s="5">
        <f>+G49/Formato_Análises_Mecenato!$O$31</f>
        <v>0</v>
      </c>
      <c r="U49" s="5">
        <f>+H49/Formato_Análises_Mecenato!$O$31</f>
        <v>0</v>
      </c>
      <c r="V49" s="5">
        <f>+I49/Formato_Análises_Mecenato!$O$31</f>
        <v>0</v>
      </c>
      <c r="W49" s="5">
        <f>+J49/Formato_Análises_Mecenato!$O$31</f>
        <v>0</v>
      </c>
      <c r="X49" s="5">
        <f>+K49/Formato_Análises_Mecenato!$O$31</f>
        <v>0</v>
      </c>
    </row>
    <row r="50" spans="1:24" x14ac:dyDescent="0.25">
      <c r="A50" s="2" t="s">
        <v>24</v>
      </c>
      <c r="B50" s="4">
        <f>+[2]TabDin!B51</f>
        <v>275470.1956714117</v>
      </c>
      <c r="C50" s="4">
        <f>+[2]TabDin!C51</f>
        <v>528230.36243751855</v>
      </c>
      <c r="D50" s="4">
        <f>+[2]TabDin!D51</f>
        <v>0</v>
      </c>
      <c r="E50" s="4">
        <f>+[2]TabDin!E51</f>
        <v>0</v>
      </c>
      <c r="F50" s="4">
        <f>+[2]TabDin!F51</f>
        <v>0</v>
      </c>
      <c r="G50" s="4">
        <f>+[2]TabDin!G51</f>
        <v>0</v>
      </c>
      <c r="H50" s="4">
        <f>+[2]TabDin!H51</f>
        <v>0</v>
      </c>
      <c r="I50" s="4">
        <f>+[2]TabDin!I51</f>
        <v>0</v>
      </c>
      <c r="J50" s="4">
        <f>+[2]TabDin!J51</f>
        <v>64432.876029258237</v>
      </c>
      <c r="K50" s="4">
        <f>+[2]TabDin!K51</f>
        <v>0</v>
      </c>
      <c r="L50" s="4">
        <f t="shared" si="1"/>
        <v>868133.43413818849</v>
      </c>
      <c r="N50" s="2" t="s">
        <v>24</v>
      </c>
      <c r="O50" s="5">
        <f>+B50/Formato_Análises_Mecenato!$O$31</f>
        <v>1.6818379621898804E-4</v>
      </c>
      <c r="P50" s="5">
        <f>+C50/Formato_Análises_Mecenato!$O$31</f>
        <v>3.2250235789153868E-4</v>
      </c>
      <c r="Q50" s="5">
        <f>+D50/Formato_Análises_Mecenato!$O$31</f>
        <v>0</v>
      </c>
      <c r="R50" s="5">
        <f>+E50/Formato_Análises_Mecenato!$O$31</f>
        <v>0</v>
      </c>
      <c r="S50" s="5">
        <f>+F50/Formato_Análises_Mecenato!$O$31</f>
        <v>0</v>
      </c>
      <c r="T50" s="5">
        <f>+G50/Formato_Análises_Mecenato!$O$31</f>
        <v>0</v>
      </c>
      <c r="U50" s="5">
        <f>+H50/Formato_Análises_Mecenato!$O$31</f>
        <v>0</v>
      </c>
      <c r="V50" s="5">
        <f>+I50/Formato_Análises_Mecenato!$O$31</f>
        <v>0</v>
      </c>
      <c r="W50" s="5">
        <f>+J50/Formato_Análises_Mecenato!$O$31</f>
        <v>3.9338432477226084E-5</v>
      </c>
      <c r="X50" s="5">
        <f>+K50/Formato_Análises_Mecenato!$O$31</f>
        <v>0</v>
      </c>
    </row>
    <row r="51" spans="1:24" x14ac:dyDescent="0.25">
      <c r="A51" s="2" t="s">
        <v>25</v>
      </c>
      <c r="B51" s="4">
        <f>+[2]TabDin!B52</f>
        <v>6650182.0479688607</v>
      </c>
      <c r="C51" s="4">
        <f>+[2]TabDin!C52</f>
        <v>11165407.545816664</v>
      </c>
      <c r="D51" s="4">
        <f>+[2]TabDin!D52</f>
        <v>308462.03756835795</v>
      </c>
      <c r="E51" s="4">
        <f>+[2]TabDin!E52</f>
        <v>0</v>
      </c>
      <c r="F51" s="4">
        <f>+[2]TabDin!F52</f>
        <v>1656444.6937291813</v>
      </c>
      <c r="G51" s="4">
        <f>+[2]TabDin!G52</f>
        <v>362051.15585268557</v>
      </c>
      <c r="H51" s="4">
        <f>+[2]TabDin!H52</f>
        <v>0</v>
      </c>
      <c r="I51" s="4">
        <f>+[2]TabDin!I52</f>
        <v>1481184.2797825679</v>
      </c>
      <c r="J51" s="4">
        <f>+[2]TabDin!J52</f>
        <v>907314.46909681067</v>
      </c>
      <c r="K51" s="4">
        <f>+[2]TabDin!K52</f>
        <v>0</v>
      </c>
      <c r="L51" s="4">
        <f t="shared" si="1"/>
        <v>22531046.229815125</v>
      </c>
      <c r="N51" s="2" t="s">
        <v>25</v>
      </c>
      <c r="O51" s="5">
        <f>+B51/Formato_Análises_Mecenato!$O$31</f>
        <v>4.0601592475321292E-3</v>
      </c>
      <c r="P51" s="5">
        <f>+C51/Formato_Análises_Mecenato!$O$31</f>
        <v>6.8168558954650764E-3</v>
      </c>
      <c r="Q51" s="5">
        <f>+D51/Formato_Análises_Mecenato!$O$31</f>
        <v>1.8832642254181428E-4</v>
      </c>
      <c r="R51" s="5">
        <f>+E51/Formato_Análises_Mecenato!$O$31</f>
        <v>0</v>
      </c>
      <c r="S51" s="5">
        <f>+F51/Formato_Análises_Mecenato!$O$31</f>
        <v>1.0113150576568325E-3</v>
      </c>
      <c r="T51" s="5">
        <f>+G51/Formato_Análises_Mecenato!$O$31</f>
        <v>2.210443771180594E-4</v>
      </c>
      <c r="U51" s="5">
        <f>+H51/Formato_Análises_Mecenato!$O$31</f>
        <v>0</v>
      </c>
      <c r="V51" s="5">
        <f>+I51/Formato_Análises_Mecenato!$O$31</f>
        <v>9.0431269512316508E-4</v>
      </c>
      <c r="W51" s="5">
        <f>+J51/Formato_Análises_Mecenato!$O$31</f>
        <v>5.5394592291623977E-4</v>
      </c>
      <c r="X51" s="5">
        <f>+K51/Formato_Análises_Mecenato!$O$31</f>
        <v>0</v>
      </c>
    </row>
    <row r="52" spans="1:24" x14ac:dyDescent="0.25">
      <c r="A52" s="2" t="s">
        <v>26</v>
      </c>
      <c r="B52" s="4">
        <f>+[2]TabDin!B53</f>
        <v>0</v>
      </c>
      <c r="C52" s="4">
        <f>+[2]TabDin!C53</f>
        <v>0</v>
      </c>
      <c r="D52" s="4">
        <f>+[2]TabDin!D53</f>
        <v>0</v>
      </c>
      <c r="E52" s="4">
        <f>+[2]TabDin!E53</f>
        <v>0</v>
      </c>
      <c r="F52" s="4">
        <f>+[2]TabDin!F53</f>
        <v>0</v>
      </c>
      <c r="G52" s="4">
        <f>+[2]TabDin!G53</f>
        <v>0</v>
      </c>
      <c r="H52" s="4">
        <f>+[2]TabDin!H53</f>
        <v>0</v>
      </c>
      <c r="I52" s="4">
        <f>+[2]TabDin!I53</f>
        <v>0</v>
      </c>
      <c r="J52" s="4">
        <f>+[2]TabDin!J53</f>
        <v>2209369.9660543543</v>
      </c>
      <c r="K52" s="4">
        <f>+[2]TabDin!K53</f>
        <v>0</v>
      </c>
      <c r="L52" s="4">
        <f t="shared" si="1"/>
        <v>2209369.9660543543</v>
      </c>
      <c r="N52" s="2" t="s">
        <v>26</v>
      </c>
      <c r="O52" s="5">
        <f>+B52/Formato_Análises_Mecenato!$O$31</f>
        <v>0</v>
      </c>
      <c r="P52" s="5">
        <f>+C52/Formato_Análises_Mecenato!$O$31</f>
        <v>0</v>
      </c>
      <c r="Q52" s="5">
        <f>+D52/Formato_Análises_Mecenato!$O$31</f>
        <v>0</v>
      </c>
      <c r="R52" s="5">
        <f>+E52/Formato_Análises_Mecenato!$O$31</f>
        <v>0</v>
      </c>
      <c r="S52" s="5">
        <f>+F52/Formato_Análises_Mecenato!$O$31</f>
        <v>0</v>
      </c>
      <c r="T52" s="5">
        <f>+G52/Formato_Análises_Mecenato!$O$31</f>
        <v>0</v>
      </c>
      <c r="U52" s="5">
        <f>+H52/Formato_Análises_Mecenato!$O$31</f>
        <v>0</v>
      </c>
      <c r="V52" s="5">
        <f>+I52/Formato_Análises_Mecenato!$O$31</f>
        <v>0</v>
      </c>
      <c r="W52" s="5">
        <f>+J52/Formato_Análises_Mecenato!$O$31</f>
        <v>1.3488944865253916E-3</v>
      </c>
      <c r="X52" s="5">
        <f>+K52/Formato_Análises_Mecenato!$O$31</f>
        <v>0</v>
      </c>
    </row>
    <row r="53" spans="1:24" x14ac:dyDescent="0.25">
      <c r="A53" s="2" t="s">
        <v>27</v>
      </c>
      <c r="B53" s="4">
        <f>+[2]TabDin!B54</f>
        <v>0</v>
      </c>
      <c r="C53" s="4">
        <f>+[2]TabDin!C54</f>
        <v>588032.31404215889</v>
      </c>
      <c r="D53" s="4">
        <f>+[2]TabDin!D54</f>
        <v>195444.26622788521</v>
      </c>
      <c r="E53" s="4">
        <f>+[2]TabDin!E54</f>
        <v>0</v>
      </c>
      <c r="F53" s="4">
        <f>+[2]TabDin!F54</f>
        <v>50985.460755100488</v>
      </c>
      <c r="G53" s="4">
        <f>+[2]TabDin!G54</f>
        <v>0</v>
      </c>
      <c r="H53" s="4">
        <f>+[2]TabDin!H54</f>
        <v>0</v>
      </c>
      <c r="I53" s="4">
        <f>+[2]TabDin!I54</f>
        <v>1419095.3243502968</v>
      </c>
      <c r="J53" s="4">
        <f>+[2]TabDin!J54</f>
        <v>740053.96286028356</v>
      </c>
      <c r="K53" s="4">
        <f>+[2]TabDin!K54</f>
        <v>0</v>
      </c>
      <c r="L53" s="4">
        <f t="shared" si="1"/>
        <v>2993611.3282357249</v>
      </c>
      <c r="N53" s="2" t="s">
        <v>27</v>
      </c>
      <c r="O53" s="5">
        <f>+B53/Formato_Análises_Mecenato!$O$31</f>
        <v>0</v>
      </c>
      <c r="P53" s="5">
        <f>+C53/Formato_Análises_Mecenato!$O$31</f>
        <v>3.5901345564445032E-4</v>
      </c>
      <c r="Q53" s="5">
        <f>+D53/Formato_Análises_Mecenato!$O$31</f>
        <v>1.1932528150032311E-4</v>
      </c>
      <c r="R53" s="5">
        <f>+E53/Formato_Análises_Mecenato!$O$31</f>
        <v>0</v>
      </c>
      <c r="S53" s="5">
        <f>+F53/Formato_Análises_Mecenato!$O$31</f>
        <v>3.1128334304432116E-5</v>
      </c>
      <c r="T53" s="5">
        <f>+G53/Formato_Análises_Mecenato!$O$31</f>
        <v>0</v>
      </c>
      <c r="U53" s="5">
        <f>+H53/Formato_Análises_Mecenato!$O$31</f>
        <v>0</v>
      </c>
      <c r="V53" s="5">
        <f>+I53/Formato_Análises_Mecenato!$O$31</f>
        <v>8.6640530480669377E-4</v>
      </c>
      <c r="W53" s="5">
        <f>+J53/Formato_Análises_Mecenato!$O$31</f>
        <v>4.5182777242883213E-4</v>
      </c>
      <c r="X53" s="5">
        <f>+K53/Formato_Análises_Mecenato!$O$31</f>
        <v>0</v>
      </c>
    </row>
    <row r="54" spans="1:24" x14ac:dyDescent="0.25">
      <c r="A54" s="2" t="s">
        <v>28</v>
      </c>
      <c r="B54" s="4">
        <f>+[2]TabDin!B55</f>
        <v>254927.30377550243</v>
      </c>
      <c r="C54" s="4">
        <f>+[2]TabDin!C55</f>
        <v>4586191.6848085281</v>
      </c>
      <c r="D54" s="4">
        <f>+[2]TabDin!D55</f>
        <v>1633234.2595217188</v>
      </c>
      <c r="E54" s="4">
        <f>+[2]TabDin!E55</f>
        <v>0</v>
      </c>
      <c r="F54" s="4">
        <f>+[2]TabDin!F55</f>
        <v>1415745.6985447621</v>
      </c>
      <c r="G54" s="4">
        <f>+[2]TabDin!G55</f>
        <v>0</v>
      </c>
      <c r="H54" s="4">
        <f>+[2]TabDin!H55</f>
        <v>0</v>
      </c>
      <c r="I54" s="4">
        <f>+[2]TabDin!I55</f>
        <v>4892947.1370344916</v>
      </c>
      <c r="J54" s="4">
        <f>+[2]TabDin!J55</f>
        <v>3314287.7826856468</v>
      </c>
      <c r="K54" s="4">
        <f>+[2]TabDin!K55</f>
        <v>0</v>
      </c>
      <c r="L54" s="4">
        <f t="shared" si="1"/>
        <v>16097333.86637065</v>
      </c>
      <c r="N54" s="2" t="s">
        <v>28</v>
      </c>
      <c r="O54" s="5">
        <f>+B54/Formato_Análises_Mecenato!$O$31</f>
        <v>1.5564167152216056E-4</v>
      </c>
      <c r="P54" s="5">
        <f>+C54/Formato_Análises_Mecenato!$O$31</f>
        <v>2.8000238859201667E-3</v>
      </c>
      <c r="Q54" s="5">
        <f>+D54/Formato_Análises_Mecenato!$O$31</f>
        <v>9.9714430888530876E-4</v>
      </c>
      <c r="R54" s="5">
        <f>+E54/Formato_Análises_Mecenato!$O$31</f>
        <v>0</v>
      </c>
      <c r="S54" s="5">
        <f>+F54/Formato_Análises_Mecenato!$O$31</f>
        <v>8.6436024587567279E-4</v>
      </c>
      <c r="T54" s="5">
        <f>+G54/Formato_Análises_Mecenato!$O$31</f>
        <v>0</v>
      </c>
      <c r="U54" s="5">
        <f>+H54/Formato_Análises_Mecenato!$O$31</f>
        <v>0</v>
      </c>
      <c r="V54" s="5">
        <f>+I54/Formato_Análises_Mecenato!$O$31</f>
        <v>2.9873083808561432E-3</v>
      </c>
      <c r="W54" s="5">
        <f>+J54/Formato_Análises_Mecenato!$O$31</f>
        <v>2.0234838825147444E-3</v>
      </c>
      <c r="X54" s="5">
        <f>+K54/Formato_Análises_Mecenato!$O$31</f>
        <v>0</v>
      </c>
    </row>
    <row r="55" spans="1:24" x14ac:dyDescent="0.25">
      <c r="A55" s="2" t="s">
        <v>29</v>
      </c>
      <c r="B55" s="4">
        <f>+[2]TabDin!B56</f>
        <v>5711259.5843509194</v>
      </c>
      <c r="C55" s="4">
        <f>+[2]TabDin!C56</f>
        <v>64544575.758457765</v>
      </c>
      <c r="D55" s="4">
        <f>+[2]TabDin!D56</f>
        <v>12868842.955460474</v>
      </c>
      <c r="E55" s="4">
        <f>+[2]TabDin!E56</f>
        <v>0</v>
      </c>
      <c r="F55" s="4">
        <f>+[2]TabDin!F56</f>
        <v>12720495.522886209</v>
      </c>
      <c r="G55" s="4">
        <f>+[2]TabDin!G56</f>
        <v>2950358.6623618146</v>
      </c>
      <c r="H55" s="4">
        <f>+[2]TabDin!H56</f>
        <v>0</v>
      </c>
      <c r="I55" s="4">
        <f>+[2]TabDin!I56</f>
        <v>30608490.470233463</v>
      </c>
      <c r="J55" s="4">
        <f>+[2]TabDin!J56</f>
        <v>29690342.355507836</v>
      </c>
      <c r="K55" s="4">
        <f>+[2]TabDin!K56</f>
        <v>0</v>
      </c>
      <c r="L55" s="4">
        <f t="shared" si="1"/>
        <v>159094365.30925846</v>
      </c>
      <c r="N55" s="2" t="s">
        <v>29</v>
      </c>
      <c r="O55" s="5">
        <f>+B55/Formato_Análises_Mecenato!$O$31</f>
        <v>3.4869155835427546E-3</v>
      </c>
      <c r="P55" s="5">
        <f>+C55/Formato_Análises_Mecenato!$O$31</f>
        <v>3.9406628909321471E-2</v>
      </c>
      <c r="Q55" s="5">
        <f>+D55/Formato_Análises_Mecenato!$O$31</f>
        <v>7.8568603616813639E-3</v>
      </c>
      <c r="R55" s="5">
        <f>+E55/Formato_Análises_Mecenato!$O$31</f>
        <v>0</v>
      </c>
      <c r="S55" s="5">
        <f>+F55/Formato_Análises_Mecenato!$O$31</f>
        <v>7.7662892771802996E-3</v>
      </c>
      <c r="T55" s="5">
        <f>+G55/Formato_Análises_Mecenato!$O$31</f>
        <v>1.8012929450831382E-3</v>
      </c>
      <c r="U55" s="5">
        <f>+H55/Formato_Análises_Mecenato!$O$31</f>
        <v>0</v>
      </c>
      <c r="V55" s="5">
        <f>+I55/Formato_Análises_Mecenato!$O$31</f>
        <v>1.8687510317657301E-2</v>
      </c>
      <c r="W55" s="5">
        <f>+J55/Formato_Análises_Mecenato!$O$31</f>
        <v>1.8126950090626221E-2</v>
      </c>
      <c r="X55" s="5">
        <f>+K55/Formato_Análises_Mecenato!$O$31</f>
        <v>0</v>
      </c>
    </row>
    <row r="56" spans="1:24" x14ac:dyDescent="0.25">
      <c r="A56" s="2" t="s">
        <v>30</v>
      </c>
      <c r="B56" s="4">
        <f>+[2]TabDin!B57</f>
        <v>22107.550710715346</v>
      </c>
      <c r="C56" s="4">
        <f>+[2]TabDin!C57</f>
        <v>1746522.2538041936</v>
      </c>
      <c r="D56" s="4">
        <f>+[2]TabDin!D57</f>
        <v>1859118.9532194436</v>
      </c>
      <c r="E56" s="4">
        <f>+[2]TabDin!E57</f>
        <v>0</v>
      </c>
      <c r="F56" s="4">
        <f>+[2]TabDin!F57</f>
        <v>84975.767925167485</v>
      </c>
      <c r="G56" s="4">
        <f>+[2]TabDin!G57</f>
        <v>0</v>
      </c>
      <c r="H56" s="4">
        <f>+[2]TabDin!H57</f>
        <v>0</v>
      </c>
      <c r="I56" s="4">
        <f>+[2]TabDin!I57</f>
        <v>734617.74007819244</v>
      </c>
      <c r="J56" s="4">
        <f>+[2]TabDin!J57</f>
        <v>0</v>
      </c>
      <c r="K56" s="4">
        <f>+[2]TabDin!K57</f>
        <v>0</v>
      </c>
      <c r="L56" s="4">
        <f t="shared" si="1"/>
        <v>4447342.2657377124</v>
      </c>
      <c r="N56" s="2" t="s">
        <v>30</v>
      </c>
      <c r="O56" s="5">
        <f>+B56/Formato_Análises_Mecenato!$O$31</f>
        <v>1.3497401396073287E-5</v>
      </c>
      <c r="P56" s="5">
        <f>+C56/Formato_Análises_Mecenato!$O$31</f>
        <v>1.0663104300986134E-3</v>
      </c>
      <c r="Q56" s="5">
        <f>+D56/Formato_Análises_Mecenato!$O$31</f>
        <v>1.1350544926031956E-3</v>
      </c>
      <c r="R56" s="5">
        <f>+E56/Formato_Análises_Mecenato!$O$31</f>
        <v>0</v>
      </c>
      <c r="S56" s="5">
        <f>+F56/Formato_Análises_Mecenato!$O$31</f>
        <v>5.1880557174053529E-5</v>
      </c>
      <c r="T56" s="5">
        <f>+G56/Formato_Análises_Mecenato!$O$31</f>
        <v>0</v>
      </c>
      <c r="U56" s="5">
        <f>+H56/Formato_Análises_Mecenato!$O$31</f>
        <v>0</v>
      </c>
      <c r="V56" s="5">
        <f>+I56/Formato_Análises_Mecenato!$O$31</f>
        <v>4.4850877604029065E-4</v>
      </c>
      <c r="W56" s="5">
        <f>+J56/Formato_Análises_Mecenato!$O$31</f>
        <v>0</v>
      </c>
      <c r="X56" s="5">
        <f>+K56/Formato_Análises_Mecenato!$O$31</f>
        <v>0</v>
      </c>
    </row>
    <row r="57" spans="1:24" x14ac:dyDescent="0.25">
      <c r="A57" s="2" t="s">
        <v>31</v>
      </c>
      <c r="B57" s="4">
        <f>+[2]TabDin!B58</f>
        <v>32295742.839706026</v>
      </c>
      <c r="C57" s="4">
        <f>+[2]TabDin!C58</f>
        <v>57811813.49443727</v>
      </c>
      <c r="D57" s="4">
        <f>+[2]TabDin!D58</f>
        <v>26725836.451437555</v>
      </c>
      <c r="E57" s="4">
        <f>+[2]TabDin!E58</f>
        <v>0</v>
      </c>
      <c r="F57" s="4">
        <f>+[2]TabDin!F58</f>
        <v>25116197.311424684</v>
      </c>
      <c r="G57" s="4">
        <f>+[2]TabDin!G58</f>
        <v>11784601.374700123</v>
      </c>
      <c r="H57" s="4">
        <f>+[2]TabDin!H58</f>
        <v>0</v>
      </c>
      <c r="I57" s="4">
        <f>+[2]TabDin!I58</f>
        <v>60017498.537300937</v>
      </c>
      <c r="J57" s="4">
        <f>+[2]TabDin!J58</f>
        <v>14867365.539709145</v>
      </c>
      <c r="K57" s="4">
        <f>+[2]TabDin!K58</f>
        <v>0</v>
      </c>
      <c r="L57" s="4">
        <f t="shared" si="1"/>
        <v>228619055.54871574</v>
      </c>
      <c r="N57" s="2" t="s">
        <v>31</v>
      </c>
      <c r="O57" s="5">
        <f>+B57/Formato_Análises_Mecenato!$O$31</f>
        <v>1.9717634494923524E-2</v>
      </c>
      <c r="P57" s="5">
        <f>+C57/Formato_Análises_Mecenato!$O$31</f>
        <v>3.5296051669402556E-2</v>
      </c>
      <c r="Q57" s="5">
        <f>+D57/Formato_Análises_Mecenato!$O$31</f>
        <v>1.6317019779853635E-2</v>
      </c>
      <c r="R57" s="5">
        <f>+E57/Formato_Análises_Mecenato!$O$31</f>
        <v>0</v>
      </c>
      <c r="S57" s="5">
        <f>+F57/Formato_Análises_Mecenato!$O$31</f>
        <v>1.5334281083022169E-2</v>
      </c>
      <c r="T57" s="5">
        <f>+G57/Formato_Análises_Mecenato!$O$31</f>
        <v>7.1948945013591593E-3</v>
      </c>
      <c r="U57" s="5">
        <f>+H57/Formato_Análises_Mecenato!$O$31</f>
        <v>0</v>
      </c>
      <c r="V57" s="5">
        <f>+I57/Formato_Análises_Mecenato!$O$31</f>
        <v>3.6642696386694387E-2</v>
      </c>
      <c r="W57" s="5">
        <f>+J57/Formato_Análises_Mecenato!$O$31</f>
        <v>9.0770254478863919E-3</v>
      </c>
      <c r="X57" s="5">
        <f>+K57/Formato_Análises_Mecenato!$O$31</f>
        <v>0</v>
      </c>
    </row>
    <row r="58" spans="1:24" x14ac:dyDescent="0.25">
      <c r="A58" s="2" t="s">
        <v>32</v>
      </c>
      <c r="B58" s="4">
        <f>+[2]TabDin!B59</f>
        <v>19980682.562069096</v>
      </c>
      <c r="C58" s="4">
        <f>+[2]TabDin!C59</f>
        <v>235345290.46710351</v>
      </c>
      <c r="D58" s="4">
        <f>+[2]TabDin!D59</f>
        <v>70787624.847305059</v>
      </c>
      <c r="E58" s="4">
        <f>+[2]TabDin!E59</f>
        <v>0</v>
      </c>
      <c r="F58" s="4">
        <f>+[2]TabDin!F59</f>
        <v>72955631.787627116</v>
      </c>
      <c r="G58" s="4">
        <f>+[2]TabDin!G59</f>
        <v>32961476.9619487</v>
      </c>
      <c r="H58" s="4">
        <f>+[2]TabDin!H59</f>
        <v>0</v>
      </c>
      <c r="I58" s="4">
        <f>+[2]TabDin!I59</f>
        <v>152146818.60014284</v>
      </c>
      <c r="J58" s="4">
        <f>+[2]TabDin!J59</f>
        <v>47983422.362964548</v>
      </c>
      <c r="K58" s="4">
        <f>+[2]TabDin!K59</f>
        <v>0</v>
      </c>
      <c r="L58" s="4">
        <f t="shared" si="1"/>
        <v>632160947.5891608</v>
      </c>
      <c r="N58" s="2" t="s">
        <v>32</v>
      </c>
      <c r="O58" s="5">
        <f>+B58/Formato_Análises_Mecenato!$O$31</f>
        <v>1.2198877036932608E-2</v>
      </c>
      <c r="P58" s="5">
        <f>+C58/Formato_Análises_Mecenato!$O$31</f>
        <v>0.14368619543956576</v>
      </c>
      <c r="Q58" s="5">
        <f>+D58/Formato_Análises_Mecenato!$O$31</f>
        <v>4.3218219826388508E-2</v>
      </c>
      <c r="R58" s="5">
        <f>+E58/Formato_Análises_Mecenato!$O$31</f>
        <v>0</v>
      </c>
      <c r="S58" s="5">
        <f>+F58/Formato_Análises_Mecenato!$O$31</f>
        <v>4.4541860798014379E-2</v>
      </c>
      <c r="T58" s="5">
        <f>+G58/Formato_Análises_Mecenato!$O$31</f>
        <v>2.0124087511295737E-2</v>
      </c>
      <c r="U58" s="5">
        <f>+H58/Formato_Análises_Mecenato!$O$31</f>
        <v>0</v>
      </c>
      <c r="V58" s="5">
        <f>+I58/Formato_Análises_Mecenato!$O$31</f>
        <v>9.2890737135630341E-2</v>
      </c>
      <c r="W58" s="5">
        <f>+J58/Formato_Análises_Mecenato!$O$31</f>
        <v>2.9295489150516368E-2</v>
      </c>
      <c r="X58" s="5">
        <f>+K58/Formato_Análises_Mecenato!$O$31</f>
        <v>0</v>
      </c>
    </row>
    <row r="59" spans="1:24" x14ac:dyDescent="0.25">
      <c r="A59" s="2" t="s">
        <v>33</v>
      </c>
      <c r="B59" s="4">
        <f>+[2]TabDin!B60</f>
        <v>2845016.3612494897</v>
      </c>
      <c r="C59" s="4">
        <f>+[2]TabDin!C60</f>
        <v>25615400.954253051</v>
      </c>
      <c r="D59" s="4">
        <f>+[2]TabDin!D60</f>
        <v>1187301.5517122848</v>
      </c>
      <c r="E59" s="4">
        <f>+[2]TabDin!E60</f>
        <v>0</v>
      </c>
      <c r="F59" s="4">
        <f>+[2]TabDin!F60</f>
        <v>5324012.0935992049</v>
      </c>
      <c r="G59" s="4">
        <f>+[2]TabDin!G60</f>
        <v>8863601.4152776133</v>
      </c>
      <c r="H59" s="4">
        <f>+[2]TabDin!H60</f>
        <v>0</v>
      </c>
      <c r="I59" s="4">
        <f>+[2]TabDin!I60</f>
        <v>4015760.6734991665</v>
      </c>
      <c r="J59" s="4">
        <f>+[2]TabDin!J60</f>
        <v>1125940.8216159784</v>
      </c>
      <c r="K59" s="4">
        <f>+[2]TabDin!K60</f>
        <v>0</v>
      </c>
      <c r="L59" s="4">
        <f t="shared" si="1"/>
        <v>48977033.87120679</v>
      </c>
      <c r="N59" s="2" t="s">
        <v>33</v>
      </c>
      <c r="O59" s="5">
        <f>+B59/Formato_Análises_Mecenato!$O$31</f>
        <v>1.7369779361206161E-3</v>
      </c>
      <c r="P59" s="5">
        <f>+C59/Formato_Análises_Mecenato!$O$31</f>
        <v>1.5639061654773641E-2</v>
      </c>
      <c r="Q59" s="5">
        <f>+D59/Formato_Análises_Mecenato!$O$31</f>
        <v>7.2488743015181468E-4</v>
      </c>
      <c r="R59" s="5">
        <f>+E59/Formato_Análises_Mecenato!$O$31</f>
        <v>0</v>
      </c>
      <c r="S59" s="5">
        <f>+F59/Formato_Análises_Mecenato!$O$31</f>
        <v>3.2504879986559013E-3</v>
      </c>
      <c r="T59" s="5">
        <f>+G59/Formato_Análises_Mecenato!$O$31</f>
        <v>5.4115260293768697E-3</v>
      </c>
      <c r="U59" s="5">
        <f>+H59/Formato_Análises_Mecenato!$O$31</f>
        <v>0</v>
      </c>
      <c r="V59" s="5">
        <f>+I59/Formato_Análises_Mecenato!$O$31</f>
        <v>2.4517566161009609E-3</v>
      </c>
      <c r="W59" s="5">
        <f>+J59/Formato_Análises_Mecenato!$O$31</f>
        <v>6.8742464583421343E-4</v>
      </c>
      <c r="X59" s="5">
        <f>+K59/Formato_Análises_Mecenato!$O$31</f>
        <v>0</v>
      </c>
    </row>
    <row r="60" spans="1:24" x14ac:dyDescent="0.25">
      <c r="A60" s="2" t="s">
        <v>34</v>
      </c>
      <c r="B60" s="4">
        <f>+[2]TabDin!B61</f>
        <v>2028643.5028311079</v>
      </c>
      <c r="C60" s="4">
        <f>+[2]TabDin!C61</f>
        <v>12248342.539169403</v>
      </c>
      <c r="D60" s="4">
        <f>+[2]TabDin!D61</f>
        <v>1492785.4945276298</v>
      </c>
      <c r="E60" s="4">
        <f>+[2]TabDin!E61</f>
        <v>0</v>
      </c>
      <c r="F60" s="4">
        <f>+[2]TabDin!F61</f>
        <v>3761167.1715352274</v>
      </c>
      <c r="G60" s="4">
        <f>+[2]TabDin!G61</f>
        <v>178449.11264285169</v>
      </c>
      <c r="H60" s="4">
        <f>+[2]TabDin!H61</f>
        <v>0</v>
      </c>
      <c r="I60" s="4">
        <f>+[2]TabDin!I61</f>
        <v>4395756.5361579908</v>
      </c>
      <c r="J60" s="4">
        <f>+[2]TabDin!J61</f>
        <v>2123553.7707892531</v>
      </c>
      <c r="K60" s="4">
        <f>+[2]TabDin!K61</f>
        <v>0</v>
      </c>
      <c r="L60" s="4">
        <f t="shared" si="1"/>
        <v>26228698.127653465</v>
      </c>
      <c r="N60" s="2" t="s">
        <v>34</v>
      </c>
      <c r="O60" s="5">
        <f>+B60/Formato_Análises_Mecenato!$O$31</f>
        <v>1.2385549175276144E-3</v>
      </c>
      <c r="P60" s="5">
        <f>+C60/Formato_Análises_Mecenato!$O$31</f>
        <v>7.4780240403401772E-3</v>
      </c>
      <c r="Q60" s="5">
        <f>+D60/Formato_Análises_Mecenato!$O$31</f>
        <v>9.1139562593468403E-4</v>
      </c>
      <c r="R60" s="5">
        <f>+E60/Formato_Análises_Mecenato!$O$31</f>
        <v>0</v>
      </c>
      <c r="S60" s="5">
        <f>+F60/Formato_Análises_Mecenato!$O$31</f>
        <v>2.2963187417834913E-3</v>
      </c>
      <c r="T60" s="5">
        <f>+G60/Formato_Análises_Mecenato!$O$31</f>
        <v>1.0894917006551239E-4</v>
      </c>
      <c r="U60" s="5">
        <f>+H60/Formato_Análises_Mecenato!$O$31</f>
        <v>0</v>
      </c>
      <c r="V60" s="5">
        <f>+I60/Formato_Análises_Mecenato!$O$31</f>
        <v>2.683756838751918E-3</v>
      </c>
      <c r="W60" s="5">
        <f>+J60/Formato_Análises_Mecenato!$O$31</f>
        <v>1.2965008202647751E-3</v>
      </c>
      <c r="X60" s="5">
        <f>+K60/Formato_Análises_Mecenato!$O$31</f>
        <v>0</v>
      </c>
    </row>
    <row r="61" spans="1:24" x14ac:dyDescent="0.25">
      <c r="A61" s="2" t="s">
        <v>35</v>
      </c>
      <c r="B61" s="4">
        <f>+[2]TabDin!B62</f>
        <v>12098502.507231532</v>
      </c>
      <c r="C61" s="4">
        <f>+[2]TabDin!C62</f>
        <v>21637419.028595075</v>
      </c>
      <c r="D61" s="4">
        <f>+[2]TabDin!D62</f>
        <v>3605141.1756148571</v>
      </c>
      <c r="E61" s="4">
        <f>+[2]TabDin!E62</f>
        <v>0</v>
      </c>
      <c r="F61" s="4">
        <f>+[2]TabDin!F62</f>
        <v>7612446.4372975547</v>
      </c>
      <c r="G61" s="4">
        <f>+[2]TabDin!G62</f>
        <v>15364537.241974859</v>
      </c>
      <c r="H61" s="4">
        <f>+[2]TabDin!H62</f>
        <v>0</v>
      </c>
      <c r="I61" s="4">
        <f>+[2]TabDin!I62</f>
        <v>19759592.048241381</v>
      </c>
      <c r="J61" s="4">
        <f>+[2]TabDin!J62</f>
        <v>8426871.0052992497</v>
      </c>
      <c r="K61" s="4">
        <f>+[2]TabDin!K62</f>
        <v>0</v>
      </c>
      <c r="L61" s="4">
        <f t="shared" si="1"/>
        <v>88504509.444254518</v>
      </c>
      <c r="N61" s="2" t="s">
        <v>35</v>
      </c>
      <c r="O61" s="5">
        <f>+B61/Formato_Análises_Mecenato!$O$31</f>
        <v>7.3865416738523497E-3</v>
      </c>
      <c r="P61" s="5">
        <f>+C61/Formato_Análises_Mecenato!$O$31</f>
        <v>1.3210370231670583E-2</v>
      </c>
      <c r="Q61" s="5">
        <f>+D61/Formato_Análises_Mecenato!$O$31</f>
        <v>2.2010596367511731E-3</v>
      </c>
      <c r="R61" s="5">
        <f>+E61/Formato_Análises_Mecenato!$O$31</f>
        <v>0</v>
      </c>
      <c r="S61" s="5">
        <f>+F61/Formato_Análises_Mecenato!$O$31</f>
        <v>4.6476539402672008E-3</v>
      </c>
      <c r="T61" s="5">
        <f>+G61/Formato_Análises_Mecenato!$O$31</f>
        <v>9.3805654517547018E-3</v>
      </c>
      <c r="U61" s="5">
        <f>+H61/Formato_Análises_Mecenato!$O$31</f>
        <v>0</v>
      </c>
      <c r="V61" s="5">
        <f>+I61/Formato_Análises_Mecenato!$O$31</f>
        <v>1.206389386086551E-2</v>
      </c>
      <c r="W61" s="5">
        <f>+J61/Formato_Análises_Mecenato!$O$31</f>
        <v>5.1448874621975354E-3</v>
      </c>
      <c r="X61" s="5">
        <f>+K61/Formato_Análises_Mecenato!$O$31</f>
        <v>0</v>
      </c>
    </row>
    <row r="62" spans="1:24" x14ac:dyDescent="0.25">
      <c r="A62" s="2" t="s">
        <v>36</v>
      </c>
      <c r="B62" s="4">
        <f>+[2]TabDin!B63</f>
        <v>0</v>
      </c>
      <c r="C62" s="4">
        <f>+[2]TabDin!C63</f>
        <v>424878.8396258374</v>
      </c>
      <c r="D62" s="4">
        <f>+[2]TabDin!D63</f>
        <v>203941.84302040195</v>
      </c>
      <c r="E62" s="4">
        <f>+[2]TabDin!E63</f>
        <v>0</v>
      </c>
      <c r="F62" s="4">
        <f>+[2]TabDin!F63</f>
        <v>0</v>
      </c>
      <c r="G62" s="4">
        <f>+[2]TabDin!G63</f>
        <v>0</v>
      </c>
      <c r="H62" s="4">
        <f>+[2]TabDin!H63</f>
        <v>0</v>
      </c>
      <c r="I62" s="4">
        <f>+[2]TabDin!I63</f>
        <v>476948.59117966302</v>
      </c>
      <c r="J62" s="4">
        <f>+[2]TabDin!J63</f>
        <v>0</v>
      </c>
      <c r="K62" s="4">
        <f>+[2]TabDin!K63</f>
        <v>0</v>
      </c>
      <c r="L62" s="4">
        <f t="shared" si="1"/>
        <v>1105769.2738259025</v>
      </c>
      <c r="N62" s="2" t="s">
        <v>36</v>
      </c>
      <c r="O62" s="5">
        <f>+B62/Formato_Análises_Mecenato!$O$31</f>
        <v>0</v>
      </c>
      <c r="P62" s="5">
        <f>+C62/Formato_Análises_Mecenato!$O$31</f>
        <v>2.5940278587026762E-4</v>
      </c>
      <c r="Q62" s="5">
        <f>+D62/Formato_Análises_Mecenato!$O$31</f>
        <v>1.2451333721772846E-4</v>
      </c>
      <c r="R62" s="5">
        <f>+E62/Formato_Análises_Mecenato!$O$31</f>
        <v>0</v>
      </c>
      <c r="S62" s="5">
        <f>+F62/Formato_Análises_Mecenato!$O$31</f>
        <v>0</v>
      </c>
      <c r="T62" s="5">
        <f>+G62/Formato_Análises_Mecenato!$O$31</f>
        <v>0</v>
      </c>
      <c r="U62" s="5">
        <f>+H62/Formato_Análises_Mecenato!$O$31</f>
        <v>0</v>
      </c>
      <c r="V62" s="5">
        <f>+I62/Formato_Análises_Mecenato!$O$31</f>
        <v>2.9119311608424066E-4</v>
      </c>
      <c r="W62" s="5">
        <f>+J62/Formato_Análises_Mecenato!$O$31</f>
        <v>0</v>
      </c>
      <c r="X62" s="5">
        <f>+K62/Formato_Análises_Mecenato!$O$31</f>
        <v>0</v>
      </c>
    </row>
    <row r="63" spans="1:24" x14ac:dyDescent="0.25">
      <c r="A63" s="2" t="s">
        <v>37</v>
      </c>
      <c r="B63" s="4">
        <f>+[2]TabDin!B64</f>
        <v>0</v>
      </c>
      <c r="C63" s="4">
        <f>+[2]TabDin!C64</f>
        <v>169951.53585033494</v>
      </c>
      <c r="D63" s="4">
        <f>+[2]TabDin!D64</f>
        <v>33990.30717006699</v>
      </c>
      <c r="E63" s="4">
        <f>+[2]TabDin!E64</f>
        <v>0</v>
      </c>
      <c r="F63" s="4">
        <f>+[2]TabDin!F64</f>
        <v>0</v>
      </c>
      <c r="G63" s="4">
        <f>+[2]TabDin!G64</f>
        <v>0</v>
      </c>
      <c r="H63" s="4">
        <f>+[2]TabDin!H64</f>
        <v>0</v>
      </c>
      <c r="I63" s="4">
        <f>+[2]TabDin!I64</f>
        <v>1359612.2868026795</v>
      </c>
      <c r="J63" s="4">
        <f>+[2]TabDin!J64</f>
        <v>0</v>
      </c>
      <c r="K63" s="4">
        <f>+[2]TabDin!K64</f>
        <v>0</v>
      </c>
      <c r="L63" s="4">
        <f t="shared" si="1"/>
        <v>1563554.1298230814</v>
      </c>
      <c r="N63" s="2" t="s">
        <v>37</v>
      </c>
      <c r="O63" s="5">
        <f>+B63/Formato_Análises_Mecenato!$O$31</f>
        <v>0</v>
      </c>
      <c r="P63" s="5">
        <f>+C63/Formato_Análises_Mecenato!$O$31</f>
        <v>1.0376111434810704E-4</v>
      </c>
      <c r="Q63" s="5">
        <f>+D63/Formato_Análises_Mecenato!$O$31</f>
        <v>2.075222286962141E-5</v>
      </c>
      <c r="R63" s="5">
        <f>+E63/Formato_Análises_Mecenato!$O$31</f>
        <v>0</v>
      </c>
      <c r="S63" s="5">
        <f>+F63/Formato_Análises_Mecenato!$O$31</f>
        <v>0</v>
      </c>
      <c r="T63" s="5">
        <f>+G63/Formato_Análises_Mecenato!$O$31</f>
        <v>0</v>
      </c>
      <c r="U63" s="5">
        <f>+H63/Formato_Análises_Mecenato!$O$31</f>
        <v>0</v>
      </c>
      <c r="V63" s="5">
        <f>+I63/Formato_Análises_Mecenato!$O$31</f>
        <v>8.3008891478485636E-4</v>
      </c>
      <c r="W63" s="5">
        <f>+J63/Formato_Análises_Mecenato!$O$31</f>
        <v>0</v>
      </c>
      <c r="X63" s="5">
        <f>+K63/Formato_Análises_Mecenato!$O$31</f>
        <v>0</v>
      </c>
    </row>
    <row r="64" spans="1:24" x14ac:dyDescent="0.25">
      <c r="A64" s="2" t="s">
        <v>38</v>
      </c>
      <c r="B64" s="4">
        <f>+[2]TabDin!B65</f>
        <v>0</v>
      </c>
      <c r="C64" s="4">
        <f>+[2]TabDin!C65</f>
        <v>476805.62794770568</v>
      </c>
      <c r="D64" s="4">
        <f>+[2]TabDin!D65</f>
        <v>0</v>
      </c>
      <c r="E64" s="4">
        <f>+[2]TabDin!E65</f>
        <v>0</v>
      </c>
      <c r="F64" s="4">
        <f>+[2]TabDin!F65</f>
        <v>105309.02460160533</v>
      </c>
      <c r="G64" s="4">
        <f>+[2]TabDin!G65</f>
        <v>702741.59602379636</v>
      </c>
      <c r="H64" s="4">
        <f>+[2]TabDin!H65</f>
        <v>0</v>
      </c>
      <c r="I64" s="4">
        <f>+[2]TabDin!I65</f>
        <v>2081311.330834744</v>
      </c>
      <c r="J64" s="4">
        <f>+[2]TabDin!J65</f>
        <v>0</v>
      </c>
      <c r="K64" s="4">
        <f>+[2]TabDin!K65</f>
        <v>0</v>
      </c>
      <c r="L64" s="4">
        <f t="shared" si="1"/>
        <v>3366167.5794078512</v>
      </c>
      <c r="N64" s="2" t="s">
        <v>38</v>
      </c>
      <c r="O64" s="5">
        <f>+B64/Formato_Análises_Mecenato!$O$31</f>
        <v>0</v>
      </c>
      <c r="P64" s="5">
        <f>+C64/Formato_Análises_Mecenato!$O$31</f>
        <v>2.9110583223485102E-4</v>
      </c>
      <c r="Q64" s="5">
        <f>+D64/Formato_Análises_Mecenato!$O$31</f>
        <v>0</v>
      </c>
      <c r="R64" s="5">
        <f>+E64/Formato_Análises_Mecenato!$O$31</f>
        <v>0</v>
      </c>
      <c r="S64" s="5">
        <f>+F64/Formato_Análises_Mecenato!$O$31</f>
        <v>6.4294692536332579E-5</v>
      </c>
      <c r="T64" s="5">
        <f>+G64/Formato_Análises_Mecenato!$O$31</f>
        <v>4.2904732068093678E-4</v>
      </c>
      <c r="U64" s="5">
        <f>+H64/Formato_Análises_Mecenato!$O$31</f>
        <v>0</v>
      </c>
      <c r="V64" s="5">
        <f>+I64/Formato_Análises_Mecenato!$O$31</f>
        <v>1.2707103934790896E-3</v>
      </c>
      <c r="W64" s="5">
        <f>+J64/Formato_Análises_Mecenato!$O$31</f>
        <v>0</v>
      </c>
      <c r="X64" s="5">
        <f>+K64/Formato_Análises_Mecenato!$O$31</f>
        <v>0</v>
      </c>
    </row>
    <row r="65" spans="1:24" x14ac:dyDescent="0.25">
      <c r="A65" s="2" t="s">
        <v>39</v>
      </c>
      <c r="B65" s="4">
        <f>+[2]TabDin!B66</f>
        <v>142504.36281050585</v>
      </c>
      <c r="C65" s="4">
        <f>+[2]TabDin!C66</f>
        <v>6738003.960274606</v>
      </c>
      <c r="D65" s="4">
        <f>+[2]TabDin!D66</f>
        <v>2449527.1727376366</v>
      </c>
      <c r="E65" s="4">
        <f>+[2]TabDin!E66</f>
        <v>0</v>
      </c>
      <c r="F65" s="4">
        <f>+[2]TabDin!F66</f>
        <v>506285.62529814779</v>
      </c>
      <c r="G65" s="4">
        <f>+[2]TabDin!G66</f>
        <v>1308626.8260475791</v>
      </c>
      <c r="H65" s="4">
        <f>+[2]TabDin!H66</f>
        <v>0</v>
      </c>
      <c r="I65" s="4">
        <f>+[2]TabDin!I66</f>
        <v>9808931.2387438137</v>
      </c>
      <c r="J65" s="4">
        <f>+[2]TabDin!J66</f>
        <v>0</v>
      </c>
      <c r="K65" s="4">
        <f>+[2]TabDin!K66</f>
        <v>0</v>
      </c>
      <c r="L65" s="4">
        <f t="shared" si="1"/>
        <v>20953879.185912289</v>
      </c>
      <c r="N65" s="2" t="s">
        <v>39</v>
      </c>
      <c r="O65" s="5">
        <f>+B65/Formato_Análises_Mecenato!$O$31</f>
        <v>8.7003694380887744E-5</v>
      </c>
      <c r="P65" s="5">
        <f>+C65/Formato_Análises_Mecenato!$O$31</f>
        <v>4.1137774713359476E-3</v>
      </c>
      <c r="Q65" s="5">
        <f>+D65/Formato_Análises_Mecenato!$O$31</f>
        <v>1.4955185182501211E-3</v>
      </c>
      <c r="R65" s="5">
        <f>+E65/Formato_Análises_Mecenato!$O$31</f>
        <v>0</v>
      </c>
      <c r="S65" s="5">
        <f>+F65/Formato_Análises_Mecenato!$O$31</f>
        <v>3.0910435964301089E-4</v>
      </c>
      <c r="T65" s="5">
        <f>+G65/Formato_Análises_Mecenato!$O$31</f>
        <v>7.9896058048042418E-4</v>
      </c>
      <c r="U65" s="5">
        <f>+H65/Formato_Análises_Mecenato!$O$31</f>
        <v>0</v>
      </c>
      <c r="V65" s="5">
        <f>+I65/Formato_Análises_Mecenato!$O$31</f>
        <v>5.9886816015144017E-3</v>
      </c>
      <c r="W65" s="5">
        <f>+J65/Formato_Análises_Mecenato!$O$31</f>
        <v>0</v>
      </c>
      <c r="X65" s="5">
        <f>+K65/Formato_Análises_Mecenato!$O$31</f>
        <v>0</v>
      </c>
    </row>
    <row r="66" spans="1:24" x14ac:dyDescent="0.25">
      <c r="A66" s="2" t="s">
        <v>40</v>
      </c>
      <c r="B66" s="4">
        <f>+[2]TabDin!B67</f>
        <v>82935749.752988592</v>
      </c>
      <c r="C66" s="4">
        <f>+[2]TabDin!C67</f>
        <v>451752421.31887323</v>
      </c>
      <c r="D66" s="4">
        <f>+[2]TabDin!D67</f>
        <v>129996582.84468816</v>
      </c>
      <c r="E66" s="4">
        <f>+[2]TabDin!E67</f>
        <v>0</v>
      </c>
      <c r="F66" s="4">
        <f>+[2]TabDin!F67</f>
        <v>132927986.64230497</v>
      </c>
      <c r="G66" s="4">
        <f>+[2]TabDin!G67</f>
        <v>75055329.189406589</v>
      </c>
      <c r="H66" s="4">
        <f>+[2]TabDin!H67</f>
        <v>0</v>
      </c>
      <c r="I66" s="4">
        <f>+[2]TabDin!I67</f>
        <v>297493376.54241323</v>
      </c>
      <c r="J66" s="4">
        <f>+[2]TabDin!J67</f>
        <v>112452103.88376667</v>
      </c>
      <c r="K66" s="4">
        <f>+[2]TabDin!K67</f>
        <v>0</v>
      </c>
      <c r="L66" s="4">
        <f t="shared" si="1"/>
        <v>1282613550.1744413</v>
      </c>
      <c r="N66" s="2" t="s">
        <v>40</v>
      </c>
      <c r="O66" s="5">
        <f>+B66/Formato_Análises_Mecenato!$O$31</f>
        <v>5.0635057639279814E-2</v>
      </c>
      <c r="P66" s="5">
        <f>+C66/Formato_Análises_Mecenato!$O$31</f>
        <v>0.27581000907682857</v>
      </c>
      <c r="Q66" s="5">
        <f>+D66/Formato_Análises_Mecenato!$O$31</f>
        <v>7.9367275087701278E-2</v>
      </c>
      <c r="R66" s="5">
        <f>+E66/Formato_Análises_Mecenato!$O$31</f>
        <v>0</v>
      </c>
      <c r="S66" s="5">
        <f>+F66/Formato_Análises_Mecenato!$O$31</f>
        <v>8.1156995451940009E-2</v>
      </c>
      <c r="T66" s="5">
        <f>+G66/Formato_Análises_Mecenato!$O$31</f>
        <v>4.5823796504640323E-2</v>
      </c>
      <c r="U66" s="5">
        <f>+H66/Formato_Análises_Mecenato!$O$31</f>
        <v>0</v>
      </c>
      <c r="V66" s="5">
        <f>+I66/Formato_Análises_Mecenato!$O$31</f>
        <v>0.1816296869973886</v>
      </c>
      <c r="W66" s="5">
        <f>+J66/Formato_Análises_Mecenato!$O$31</f>
        <v>6.8655782081569985E-2</v>
      </c>
      <c r="X66" s="5">
        <f>+K66/Formato_Análises_Mecenato!$O$31</f>
        <v>0</v>
      </c>
    </row>
    <row r="67" spans="1:24" x14ac:dyDescent="0.25">
      <c r="A67" s="2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</row>
    <row r="68" spans="1:24" x14ac:dyDescent="0.25">
      <c r="A68" s="2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24" x14ac:dyDescent="0.25">
      <c r="A69" s="2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24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24" x14ac:dyDescent="0.25">
      <c r="A71" s="2"/>
      <c r="B71">
        <v>2009</v>
      </c>
      <c r="C71">
        <v>2009</v>
      </c>
      <c r="D71">
        <v>2009</v>
      </c>
      <c r="E71">
        <v>2009</v>
      </c>
      <c r="F71">
        <v>2009</v>
      </c>
      <c r="G71">
        <v>2009</v>
      </c>
      <c r="H71">
        <v>2009</v>
      </c>
      <c r="I71">
        <v>2009</v>
      </c>
      <c r="J71">
        <v>2009</v>
      </c>
      <c r="K71">
        <v>2009</v>
      </c>
      <c r="O71">
        <v>2009</v>
      </c>
      <c r="P71">
        <v>2009</v>
      </c>
      <c r="Q71">
        <v>2009</v>
      </c>
      <c r="R71">
        <v>2009</v>
      </c>
      <c r="S71">
        <v>2009</v>
      </c>
      <c r="T71">
        <v>2009</v>
      </c>
      <c r="U71">
        <v>2009</v>
      </c>
      <c r="V71">
        <v>2009</v>
      </c>
      <c r="W71">
        <v>2009</v>
      </c>
      <c r="X71">
        <v>2009</v>
      </c>
    </row>
    <row r="72" spans="1:24" x14ac:dyDescent="0.25">
      <c r="A72" s="2"/>
      <c r="B72" s="2" t="s">
        <v>2</v>
      </c>
      <c r="C72" s="2" t="s">
        <v>3</v>
      </c>
      <c r="D72" s="2" t="s">
        <v>4</v>
      </c>
      <c r="E72" s="2" t="s">
        <v>5</v>
      </c>
      <c r="F72" s="2" t="s">
        <v>6</v>
      </c>
      <c r="G72" s="2" t="s">
        <v>7</v>
      </c>
      <c r="H72" s="2" t="s">
        <v>8</v>
      </c>
      <c r="I72" s="2" t="s">
        <v>9</v>
      </c>
      <c r="J72" s="2" t="s">
        <v>10</v>
      </c>
      <c r="K72" s="2" t="s">
        <v>11</v>
      </c>
      <c r="L72" s="2" t="s">
        <v>12</v>
      </c>
      <c r="O72" s="2" t="s">
        <v>2</v>
      </c>
      <c r="P72" s="2" t="s">
        <v>3</v>
      </c>
      <c r="Q72" s="2" t="s">
        <v>4</v>
      </c>
      <c r="R72" s="2" t="s">
        <v>5</v>
      </c>
      <c r="S72" s="2" t="s">
        <v>6</v>
      </c>
      <c r="T72" s="2" t="s">
        <v>7</v>
      </c>
      <c r="U72" s="2" t="s">
        <v>8</v>
      </c>
      <c r="V72" s="2" t="s">
        <v>9</v>
      </c>
      <c r="W72" s="2" t="s">
        <v>10</v>
      </c>
      <c r="X72" s="2" t="s">
        <v>11</v>
      </c>
    </row>
    <row r="73" spans="1:24" x14ac:dyDescent="0.25">
      <c r="A73" s="2" t="s">
        <v>13</v>
      </c>
      <c r="B73" s="4">
        <f>+[2]TabDin!B74</f>
        <v>0</v>
      </c>
      <c r="C73" s="4">
        <f>+[2]TabDin!C74</f>
        <v>0</v>
      </c>
      <c r="D73" s="4">
        <f>+[2]TabDin!D74</f>
        <v>0</v>
      </c>
      <c r="E73" s="4">
        <f>+[2]TabDin!E74</f>
        <v>0</v>
      </c>
      <c r="F73" s="4">
        <f>+[2]TabDin!F74</f>
        <v>19551.204769368931</v>
      </c>
      <c r="G73" s="4">
        <f>+[2]TabDin!G74</f>
        <v>0</v>
      </c>
      <c r="H73" s="4">
        <f>+[2]TabDin!H74</f>
        <v>0</v>
      </c>
      <c r="I73" s="4">
        <f>+[2]TabDin!I74</f>
        <v>0</v>
      </c>
      <c r="J73" s="4">
        <f>+[2]TabDin!J74</f>
        <v>0</v>
      </c>
      <c r="K73" s="4">
        <f>+[2]TabDin!K74</f>
        <v>0</v>
      </c>
      <c r="L73" s="4">
        <f>SUM(B73:K73)</f>
        <v>19551.204769368931</v>
      </c>
      <c r="N73" s="2" t="s">
        <v>13</v>
      </c>
      <c r="O73" s="5">
        <f>+B73/Formato_Análises_Mecenato!$P$31</f>
        <v>0</v>
      </c>
      <c r="P73" s="5">
        <f>+C73/Formato_Análises_Mecenato!$P$31</f>
        <v>0</v>
      </c>
      <c r="Q73" s="5">
        <f>+D73/Formato_Análises_Mecenato!$P$31</f>
        <v>0</v>
      </c>
      <c r="R73" s="5">
        <f>+E73/Formato_Análises_Mecenato!$P$31</f>
        <v>0</v>
      </c>
      <c r="S73" s="5">
        <f>+F73/Formato_Análises_Mecenato!$P$31</f>
        <v>1.2244252887962185E-5</v>
      </c>
      <c r="T73" s="5">
        <f>+G73/Formato_Análises_Mecenato!$P$31</f>
        <v>0</v>
      </c>
      <c r="U73" s="5">
        <f>+H73/Formato_Análises_Mecenato!$P$31</f>
        <v>0</v>
      </c>
      <c r="V73" s="5">
        <f>+I73/Formato_Análises_Mecenato!$P$31</f>
        <v>0</v>
      </c>
      <c r="W73" s="5">
        <f>+J73/Formato_Análises_Mecenato!$P$31</f>
        <v>0</v>
      </c>
      <c r="X73" s="5">
        <f>+K73/Formato_Análises_Mecenato!$P$31</f>
        <v>0</v>
      </c>
    </row>
    <row r="74" spans="1:24" x14ac:dyDescent="0.25">
      <c r="A74" s="2" t="s">
        <v>14</v>
      </c>
      <c r="B74" s="4">
        <f>+[2]TabDin!B75</f>
        <v>0</v>
      </c>
      <c r="C74" s="4">
        <f>+[2]TabDin!C75</f>
        <v>40731.676602851941</v>
      </c>
      <c r="D74" s="4">
        <f>+[2]TabDin!D75</f>
        <v>0</v>
      </c>
      <c r="E74" s="4">
        <f>+[2]TabDin!E75</f>
        <v>0</v>
      </c>
      <c r="F74" s="4">
        <f>+[2]TabDin!F75</f>
        <v>0</v>
      </c>
      <c r="G74" s="4">
        <f>+[2]TabDin!G75</f>
        <v>0</v>
      </c>
      <c r="H74" s="4">
        <f>+[2]TabDin!H75</f>
        <v>0</v>
      </c>
      <c r="I74" s="4">
        <f>+[2]TabDin!I75</f>
        <v>0</v>
      </c>
      <c r="J74" s="4">
        <f>+[2]TabDin!J75</f>
        <v>0</v>
      </c>
      <c r="K74" s="4">
        <f>+[2]TabDin!K75</f>
        <v>0</v>
      </c>
      <c r="L74" s="4">
        <f t="shared" ref="L74:L100" si="2">SUM(B74:K74)</f>
        <v>40731.676602851941</v>
      </c>
      <c r="N74" s="2" t="s">
        <v>14</v>
      </c>
      <c r="O74" s="5">
        <f>+B74/Formato_Análises_Mecenato!$P$31</f>
        <v>0</v>
      </c>
      <c r="P74" s="5">
        <f>+C74/Formato_Análises_Mecenato!$P$31</f>
        <v>2.5508860183254554E-5</v>
      </c>
      <c r="Q74" s="5">
        <f>+D74/Formato_Análises_Mecenato!$P$31</f>
        <v>0</v>
      </c>
      <c r="R74" s="5">
        <f>+E74/Formato_Análises_Mecenato!$P$31</f>
        <v>0</v>
      </c>
      <c r="S74" s="5">
        <f>+F74/Formato_Análises_Mecenato!$P$31</f>
        <v>0</v>
      </c>
      <c r="T74" s="5">
        <f>+G74/Formato_Análises_Mecenato!$P$31</f>
        <v>0</v>
      </c>
      <c r="U74" s="5">
        <f>+H74/Formato_Análises_Mecenato!$P$31</f>
        <v>0</v>
      </c>
      <c r="V74" s="5">
        <f>+I74/Formato_Análises_Mecenato!$P$31</f>
        <v>0</v>
      </c>
      <c r="W74" s="5">
        <f>+J74/Formato_Análises_Mecenato!$P$31</f>
        <v>0</v>
      </c>
      <c r="X74" s="5">
        <f>+K74/Formato_Análises_Mecenato!$P$31</f>
        <v>0</v>
      </c>
    </row>
    <row r="75" spans="1:24" x14ac:dyDescent="0.25">
      <c r="A75" s="2" t="s">
        <v>15</v>
      </c>
      <c r="B75" s="4">
        <f>+[2]TabDin!B76</f>
        <v>0</v>
      </c>
      <c r="C75" s="4">
        <f>+[2]TabDin!C76</f>
        <v>180196.93729101698</v>
      </c>
      <c r="D75" s="4">
        <f>+[2]TabDin!D76</f>
        <v>556654.96151577902</v>
      </c>
      <c r="E75" s="4">
        <f>+[2]TabDin!E76</f>
        <v>0</v>
      </c>
      <c r="F75" s="4">
        <f>+[2]TabDin!F76</f>
        <v>0</v>
      </c>
      <c r="G75" s="4">
        <f>+[2]TabDin!G76</f>
        <v>0</v>
      </c>
      <c r="H75" s="4">
        <f>+[2]TabDin!H76</f>
        <v>0</v>
      </c>
      <c r="I75" s="4">
        <f>+[2]TabDin!I76</f>
        <v>0</v>
      </c>
      <c r="J75" s="4">
        <f>+[2]TabDin!J76</f>
        <v>0</v>
      </c>
      <c r="K75" s="4">
        <f>+[2]TabDin!K76</f>
        <v>0</v>
      </c>
      <c r="L75" s="4">
        <f t="shared" si="2"/>
        <v>736851.89880679594</v>
      </c>
      <c r="N75" s="2" t="s">
        <v>15</v>
      </c>
      <c r="O75" s="5">
        <f>+B75/Formato_Análises_Mecenato!$P$31</f>
        <v>0</v>
      </c>
      <c r="P75" s="5">
        <f>+C75/Formato_Análises_Mecenato!$P$31</f>
        <v>1.1285119745071814E-4</v>
      </c>
      <c r="Q75" s="5">
        <f>+D75/Formato_Análises_Mecenato!$P$31</f>
        <v>3.4861402151628405E-4</v>
      </c>
      <c r="R75" s="5">
        <f>+E75/Formato_Análises_Mecenato!$P$31</f>
        <v>0</v>
      </c>
      <c r="S75" s="5">
        <f>+F75/Formato_Análises_Mecenato!$P$31</f>
        <v>0</v>
      </c>
      <c r="T75" s="5">
        <f>+G75/Formato_Análises_Mecenato!$P$31</f>
        <v>0</v>
      </c>
      <c r="U75" s="5">
        <f>+H75/Formato_Análises_Mecenato!$P$31</f>
        <v>0</v>
      </c>
      <c r="V75" s="5">
        <f>+I75/Formato_Análises_Mecenato!$P$31</f>
        <v>0</v>
      </c>
      <c r="W75" s="5">
        <f>+J75/Formato_Análises_Mecenato!$P$31</f>
        <v>0</v>
      </c>
      <c r="X75" s="5">
        <f>+K75/Formato_Análises_Mecenato!$P$31</f>
        <v>0</v>
      </c>
    </row>
    <row r="76" spans="1:24" x14ac:dyDescent="0.25">
      <c r="A76" s="2" t="s">
        <v>16</v>
      </c>
      <c r="B76" s="4">
        <f>+[2]TabDin!B77</f>
        <v>0</v>
      </c>
      <c r="C76" s="4">
        <f>+[2]TabDin!C77</f>
        <v>0</v>
      </c>
      <c r="D76" s="4">
        <f>+[2]TabDin!D77</f>
        <v>0</v>
      </c>
      <c r="E76" s="4">
        <f>+[2]TabDin!E77</f>
        <v>0</v>
      </c>
      <c r="F76" s="4">
        <f>+[2]TabDin!F77</f>
        <v>0</v>
      </c>
      <c r="G76" s="4">
        <f>+[2]TabDin!G77</f>
        <v>0</v>
      </c>
      <c r="H76" s="4">
        <f>+[2]TabDin!H77</f>
        <v>0</v>
      </c>
      <c r="I76" s="4">
        <f>+[2]TabDin!I77</f>
        <v>0</v>
      </c>
      <c r="J76" s="4">
        <f>+[2]TabDin!J77</f>
        <v>0</v>
      </c>
      <c r="K76" s="4">
        <f>+[2]TabDin!K77</f>
        <v>0</v>
      </c>
      <c r="L76" s="4">
        <f t="shared" si="2"/>
        <v>0</v>
      </c>
      <c r="N76" s="2" t="s">
        <v>16</v>
      </c>
      <c r="O76" s="5">
        <f>+B76/Formato_Análises_Mecenato!$P$31</f>
        <v>0</v>
      </c>
      <c r="P76" s="5">
        <f>+C76/Formato_Análises_Mecenato!$P$31</f>
        <v>0</v>
      </c>
      <c r="Q76" s="5">
        <f>+D76/Formato_Análises_Mecenato!$P$31</f>
        <v>0</v>
      </c>
      <c r="R76" s="5">
        <f>+E76/Formato_Análises_Mecenato!$P$31</f>
        <v>0</v>
      </c>
      <c r="S76" s="5">
        <f>+F76/Formato_Análises_Mecenato!$P$31</f>
        <v>0</v>
      </c>
      <c r="T76" s="5">
        <f>+G76/Formato_Análises_Mecenato!$P$31</f>
        <v>0</v>
      </c>
      <c r="U76" s="5">
        <f>+H76/Formato_Análises_Mecenato!$P$31</f>
        <v>0</v>
      </c>
      <c r="V76" s="5">
        <f>+I76/Formato_Análises_Mecenato!$P$31</f>
        <v>0</v>
      </c>
      <c r="W76" s="5">
        <f>+J76/Formato_Análises_Mecenato!$P$31</f>
        <v>0</v>
      </c>
      <c r="X76" s="5">
        <f>+K76/Formato_Análises_Mecenato!$P$31</f>
        <v>0</v>
      </c>
    </row>
    <row r="77" spans="1:24" x14ac:dyDescent="0.25">
      <c r="A77" s="2" t="s">
        <v>17</v>
      </c>
      <c r="B77" s="4">
        <f>+[2]TabDin!B78</f>
        <v>0</v>
      </c>
      <c r="C77" s="4">
        <f>+[2]TabDin!C78</f>
        <v>993852.90910958732</v>
      </c>
      <c r="D77" s="4">
        <f>+[2]TabDin!D78</f>
        <v>0</v>
      </c>
      <c r="E77" s="4">
        <f>+[2]TabDin!E78</f>
        <v>0</v>
      </c>
      <c r="F77" s="4">
        <f>+[2]TabDin!F78</f>
        <v>325.85341282281553</v>
      </c>
      <c r="G77" s="4">
        <f>+[2]TabDin!G78</f>
        <v>0</v>
      </c>
      <c r="H77" s="4">
        <f>+[2]TabDin!H78</f>
        <v>0</v>
      </c>
      <c r="I77" s="4">
        <f>+[2]TabDin!I78</f>
        <v>2456535.2363999086</v>
      </c>
      <c r="J77" s="4">
        <f>+[2]TabDin!J78</f>
        <v>0</v>
      </c>
      <c r="K77" s="4">
        <f>+[2]TabDin!K78</f>
        <v>0</v>
      </c>
      <c r="L77" s="4">
        <f t="shared" si="2"/>
        <v>3450713.9989223187</v>
      </c>
      <c r="N77" s="2" t="s">
        <v>17</v>
      </c>
      <c r="O77" s="5">
        <f>+B77/Formato_Análises_Mecenato!$P$31</f>
        <v>0</v>
      </c>
      <c r="P77" s="5">
        <f>+C77/Formato_Análises_Mecenato!$P$31</f>
        <v>6.224161884714111E-4</v>
      </c>
      <c r="Q77" s="5">
        <f>+D77/Formato_Análises_Mecenato!$P$31</f>
        <v>0</v>
      </c>
      <c r="R77" s="5">
        <f>+E77/Formato_Análises_Mecenato!$P$31</f>
        <v>0</v>
      </c>
      <c r="S77" s="5">
        <f>+F77/Formato_Análises_Mecenato!$P$31</f>
        <v>2.0407088146603644E-7</v>
      </c>
      <c r="T77" s="5">
        <f>+G77/Formato_Análises_Mecenato!$P$31</f>
        <v>0</v>
      </c>
      <c r="U77" s="5">
        <f>+H77/Formato_Análises_Mecenato!$P$31</f>
        <v>0</v>
      </c>
      <c r="V77" s="5">
        <f>+I77/Formato_Análises_Mecenato!$P$31</f>
        <v>1.5384442553532374E-3</v>
      </c>
      <c r="W77" s="5">
        <f>+J77/Formato_Análises_Mecenato!$P$31</f>
        <v>0</v>
      </c>
      <c r="X77" s="5">
        <f>+K77/Formato_Análises_Mecenato!$P$31</f>
        <v>0</v>
      </c>
    </row>
    <row r="78" spans="1:24" x14ac:dyDescent="0.25">
      <c r="A78" s="2" t="s">
        <v>18</v>
      </c>
      <c r="B78" s="4">
        <f>+[2]TabDin!B79</f>
        <v>0</v>
      </c>
      <c r="C78" s="4">
        <f>+[2]TabDin!C79</f>
        <v>0</v>
      </c>
      <c r="D78" s="4">
        <f>+[2]TabDin!D79</f>
        <v>0</v>
      </c>
      <c r="E78" s="4">
        <f>+[2]TabDin!E79</f>
        <v>0</v>
      </c>
      <c r="F78" s="4">
        <f>+[2]TabDin!F79</f>
        <v>0</v>
      </c>
      <c r="G78" s="4">
        <f>+[2]TabDin!G79</f>
        <v>0</v>
      </c>
      <c r="H78" s="4">
        <f>+[2]TabDin!H79</f>
        <v>0</v>
      </c>
      <c r="I78" s="4">
        <f>+[2]TabDin!I79</f>
        <v>0</v>
      </c>
      <c r="J78" s="4">
        <f>+[2]TabDin!J79</f>
        <v>0</v>
      </c>
      <c r="K78" s="4">
        <f>+[2]TabDin!K79</f>
        <v>0</v>
      </c>
      <c r="L78" s="4">
        <f t="shared" si="2"/>
        <v>0</v>
      </c>
      <c r="N78" s="2" t="s">
        <v>18</v>
      </c>
      <c r="O78" s="5">
        <f>+B78/Formato_Análises_Mecenato!$P$31</f>
        <v>0</v>
      </c>
      <c r="P78" s="5">
        <f>+C78/Formato_Análises_Mecenato!$P$31</f>
        <v>0</v>
      </c>
      <c r="Q78" s="5">
        <f>+D78/Formato_Análises_Mecenato!$P$31</f>
        <v>0</v>
      </c>
      <c r="R78" s="5">
        <f>+E78/Formato_Análises_Mecenato!$P$31</f>
        <v>0</v>
      </c>
      <c r="S78" s="5">
        <f>+F78/Formato_Análises_Mecenato!$P$31</f>
        <v>0</v>
      </c>
      <c r="T78" s="5">
        <f>+G78/Formato_Análises_Mecenato!$P$31</f>
        <v>0</v>
      </c>
      <c r="U78" s="5">
        <f>+H78/Formato_Análises_Mecenato!$P$31</f>
        <v>0</v>
      </c>
      <c r="V78" s="5">
        <f>+I78/Formato_Análises_Mecenato!$P$31</f>
        <v>0</v>
      </c>
      <c r="W78" s="5">
        <f>+J78/Formato_Análises_Mecenato!$P$31</f>
        <v>0</v>
      </c>
      <c r="X78" s="5">
        <f>+K78/Formato_Análises_Mecenato!$P$31</f>
        <v>0</v>
      </c>
    </row>
    <row r="79" spans="1:24" x14ac:dyDescent="0.25">
      <c r="A79" s="2" t="s">
        <v>19</v>
      </c>
      <c r="B79" s="4">
        <f>+[2]TabDin!B80</f>
        <v>0</v>
      </c>
      <c r="C79" s="4">
        <f>+[2]TabDin!C80</f>
        <v>0</v>
      </c>
      <c r="D79" s="4">
        <f>+[2]TabDin!D80</f>
        <v>0</v>
      </c>
      <c r="E79" s="4">
        <f>+[2]TabDin!E80</f>
        <v>0</v>
      </c>
      <c r="F79" s="4">
        <f>+[2]TabDin!F80</f>
        <v>0</v>
      </c>
      <c r="G79" s="4">
        <f>+[2]TabDin!G80</f>
        <v>0</v>
      </c>
      <c r="H79" s="4">
        <f>+[2]TabDin!H80</f>
        <v>0</v>
      </c>
      <c r="I79" s="4">
        <f>+[2]TabDin!I80</f>
        <v>0</v>
      </c>
      <c r="J79" s="4">
        <f>+[2]TabDin!J80</f>
        <v>0</v>
      </c>
      <c r="K79" s="4">
        <f>+[2]TabDin!K80</f>
        <v>0</v>
      </c>
      <c r="L79" s="4">
        <f t="shared" si="2"/>
        <v>0</v>
      </c>
      <c r="N79" s="2" t="s">
        <v>19</v>
      </c>
      <c r="O79" s="5">
        <f>+B79/Formato_Análises_Mecenato!$P$31</f>
        <v>0</v>
      </c>
      <c r="P79" s="5">
        <f>+C79/Formato_Análises_Mecenato!$P$31</f>
        <v>0</v>
      </c>
      <c r="Q79" s="5">
        <f>+D79/Formato_Análises_Mecenato!$P$31</f>
        <v>0</v>
      </c>
      <c r="R79" s="5">
        <f>+E79/Formato_Análises_Mecenato!$P$31</f>
        <v>0</v>
      </c>
      <c r="S79" s="5">
        <f>+F79/Formato_Análises_Mecenato!$P$31</f>
        <v>0</v>
      </c>
      <c r="T79" s="5">
        <f>+G79/Formato_Análises_Mecenato!$P$31</f>
        <v>0</v>
      </c>
      <c r="U79" s="5">
        <f>+H79/Formato_Análises_Mecenato!$P$31</f>
        <v>0</v>
      </c>
      <c r="V79" s="5">
        <f>+I79/Formato_Análises_Mecenato!$P$31</f>
        <v>0</v>
      </c>
      <c r="W79" s="5">
        <f>+J79/Formato_Análises_Mecenato!$P$31</f>
        <v>0</v>
      </c>
      <c r="X79" s="5">
        <f>+K79/Formato_Análises_Mecenato!$P$31</f>
        <v>0</v>
      </c>
    </row>
    <row r="80" spans="1:24" x14ac:dyDescent="0.25">
      <c r="A80" s="2" t="s">
        <v>20</v>
      </c>
      <c r="B80" s="4">
        <f>+[2]TabDin!B81</f>
        <v>579577.62491358991</v>
      </c>
      <c r="C80" s="4">
        <f>+[2]TabDin!C81</f>
        <v>1235082.1906223181</v>
      </c>
      <c r="D80" s="4">
        <f>+[2]TabDin!D81</f>
        <v>0</v>
      </c>
      <c r="E80" s="4">
        <f>+[2]TabDin!E81</f>
        <v>0</v>
      </c>
      <c r="F80" s="4">
        <f>+[2]TabDin!F81</f>
        <v>0</v>
      </c>
      <c r="G80" s="4">
        <f>+[2]TabDin!G81</f>
        <v>0</v>
      </c>
      <c r="H80" s="4">
        <f>+[2]TabDin!H81</f>
        <v>0</v>
      </c>
      <c r="I80" s="4">
        <f>+[2]TabDin!I81</f>
        <v>0</v>
      </c>
      <c r="J80" s="4">
        <f>+[2]TabDin!J81</f>
        <v>1083462.5976358617</v>
      </c>
      <c r="K80" s="4">
        <f>+[2]TabDin!K81</f>
        <v>0</v>
      </c>
      <c r="L80" s="4">
        <f t="shared" si="2"/>
        <v>2898122.4131717701</v>
      </c>
      <c r="N80" s="2" t="s">
        <v>20</v>
      </c>
      <c r="O80" s="5">
        <f>+B80/Formato_Análises_Mecenato!$P$31</f>
        <v>3.6296970398287871E-4</v>
      </c>
      <c r="P80" s="5">
        <f>+C80/Formato_Análises_Mecenato!$P$31</f>
        <v>7.7348986202071808E-4</v>
      </c>
      <c r="Q80" s="5">
        <f>+D80/Formato_Análises_Mecenato!$P$31</f>
        <v>0</v>
      </c>
      <c r="R80" s="5">
        <f>+E80/Formato_Análises_Mecenato!$P$31</f>
        <v>0</v>
      </c>
      <c r="S80" s="5">
        <f>+F80/Formato_Análises_Mecenato!$P$31</f>
        <v>0</v>
      </c>
      <c r="T80" s="5">
        <f>+G80/Formato_Análises_Mecenato!$P$31</f>
        <v>0</v>
      </c>
      <c r="U80" s="5">
        <f>+H80/Formato_Análises_Mecenato!$P$31</f>
        <v>0</v>
      </c>
      <c r="V80" s="5">
        <f>+I80/Formato_Análises_Mecenato!$P$31</f>
        <v>0</v>
      </c>
      <c r="W80" s="5">
        <f>+J80/Formato_Análises_Mecenato!$P$31</f>
        <v>6.7853568087457121E-4</v>
      </c>
      <c r="X80" s="5">
        <f>+K80/Formato_Análises_Mecenato!$P$31</f>
        <v>0</v>
      </c>
    </row>
    <row r="81" spans="1:24" x14ac:dyDescent="0.25">
      <c r="A81" s="2" t="s">
        <v>21</v>
      </c>
      <c r="B81" s="4">
        <f>+[2]TabDin!B82</f>
        <v>0</v>
      </c>
      <c r="C81" s="4">
        <f>+[2]TabDin!C82</f>
        <v>220691.1319266037</v>
      </c>
      <c r="D81" s="4">
        <f>+[2]TabDin!D82</f>
        <v>0</v>
      </c>
      <c r="E81" s="4">
        <f>+[2]TabDin!E82</f>
        <v>0</v>
      </c>
      <c r="F81" s="4">
        <f>+[2]TabDin!F82</f>
        <v>0</v>
      </c>
      <c r="G81" s="4">
        <f>+[2]TabDin!G82</f>
        <v>0</v>
      </c>
      <c r="H81" s="4">
        <f>+[2]TabDin!H82</f>
        <v>0</v>
      </c>
      <c r="I81" s="4">
        <f>+[2]TabDin!I82</f>
        <v>966135.73635152541</v>
      </c>
      <c r="J81" s="4">
        <f>+[2]TabDin!J82</f>
        <v>0</v>
      </c>
      <c r="K81" s="4">
        <f>+[2]TabDin!K82</f>
        <v>0</v>
      </c>
      <c r="L81" s="4">
        <f t="shared" si="2"/>
        <v>1186826.868278129</v>
      </c>
      <c r="N81" s="2" t="s">
        <v>21</v>
      </c>
      <c r="O81" s="5">
        <f>+B81/Formato_Análises_Mecenato!$P$31</f>
        <v>0</v>
      </c>
      <c r="P81" s="5">
        <f>+C81/Formato_Análises_Mecenato!$P$31</f>
        <v>1.3821133077556027E-4</v>
      </c>
      <c r="Q81" s="5">
        <f>+D81/Formato_Análises_Mecenato!$P$31</f>
        <v>0</v>
      </c>
      <c r="R81" s="5">
        <f>+E81/Formato_Análises_Mecenato!$P$31</f>
        <v>0</v>
      </c>
      <c r="S81" s="5">
        <f>+F81/Formato_Análises_Mecenato!$P$31</f>
        <v>0</v>
      </c>
      <c r="T81" s="5">
        <f>+G81/Formato_Análises_Mecenato!$P$31</f>
        <v>0</v>
      </c>
      <c r="U81" s="5">
        <f>+H81/Formato_Análises_Mecenato!$P$31</f>
        <v>0</v>
      </c>
      <c r="V81" s="5">
        <f>+I81/Formato_Análises_Mecenato!$P$31</f>
        <v>6.0505786827618965E-4</v>
      </c>
      <c r="W81" s="5">
        <f>+J81/Formato_Análises_Mecenato!$P$31</f>
        <v>0</v>
      </c>
      <c r="X81" s="5">
        <f>+K81/Formato_Análises_Mecenato!$P$31</f>
        <v>0</v>
      </c>
    </row>
    <row r="82" spans="1:24" x14ac:dyDescent="0.25">
      <c r="A82" s="2" t="s">
        <v>22</v>
      </c>
      <c r="B82" s="4">
        <f>+[2]TabDin!B83</f>
        <v>97963.706519507279</v>
      </c>
      <c r="C82" s="4">
        <f>+[2]TabDin!C83</f>
        <v>7208434.9616593346</v>
      </c>
      <c r="D82" s="4">
        <f>+[2]TabDin!D83</f>
        <v>4205569.5594703034</v>
      </c>
      <c r="E82" s="4">
        <f>+[2]TabDin!E83</f>
        <v>0</v>
      </c>
      <c r="F82" s="4">
        <f>+[2]TabDin!F83</f>
        <v>1873200.9289532376</v>
      </c>
      <c r="G82" s="4">
        <f>+[2]TabDin!G83</f>
        <v>1343961.8072520122</v>
      </c>
      <c r="H82" s="4">
        <f>+[2]TabDin!H83</f>
        <v>0</v>
      </c>
      <c r="I82" s="4">
        <f>+[2]TabDin!I83</f>
        <v>2698449.1359329787</v>
      </c>
      <c r="J82" s="4">
        <f>+[2]TabDin!J83</f>
        <v>644427.45591521706</v>
      </c>
      <c r="K82" s="4">
        <f>+[2]TabDin!K83</f>
        <v>0</v>
      </c>
      <c r="L82" s="4">
        <f t="shared" si="2"/>
        <v>18072007.555702589</v>
      </c>
      <c r="N82" s="2" t="s">
        <v>22</v>
      </c>
      <c r="O82" s="5">
        <f>+B82/Formato_Análises_Mecenato!$P$31</f>
        <v>6.1351329016113307E-5</v>
      </c>
      <c r="P82" s="5">
        <f>+C82/Formato_Análises_Mecenato!$P$31</f>
        <v>4.5143970224927367E-3</v>
      </c>
      <c r="Q82" s="5">
        <f>+D82/Formato_Análises_Mecenato!$P$31</f>
        <v>2.6338048131308192E-3</v>
      </c>
      <c r="R82" s="5">
        <f>+E82/Formato_Análises_Mecenato!$P$31</f>
        <v>0</v>
      </c>
      <c r="S82" s="5">
        <f>+F82/Formato_Análises_Mecenato!$P$31</f>
        <v>1.1731218691956571E-3</v>
      </c>
      <c r="T82" s="5">
        <f>+G82/Formato_Análises_Mecenato!$P$31</f>
        <v>8.4167745332695853E-4</v>
      </c>
      <c r="U82" s="5">
        <f>+H82/Formato_Análises_Mecenato!$P$31</f>
        <v>0</v>
      </c>
      <c r="V82" s="5">
        <f>+I82/Formato_Análises_Mecenato!$P$31</f>
        <v>1.6899466818245037E-3</v>
      </c>
      <c r="W82" s="5">
        <f>+J82/Formato_Análises_Mecenato!$P$31</f>
        <v>4.0358294188265047E-4</v>
      </c>
      <c r="X82" s="5">
        <f>+K82/Formato_Análises_Mecenato!$P$31</f>
        <v>0</v>
      </c>
    </row>
    <row r="83" spans="1:24" x14ac:dyDescent="0.25">
      <c r="A83" s="2" t="s">
        <v>23</v>
      </c>
      <c r="B83" s="4">
        <f>+[2]TabDin!B84</f>
        <v>0</v>
      </c>
      <c r="C83" s="4">
        <f>+[2]TabDin!C84</f>
        <v>1026438.250391869</v>
      </c>
      <c r="D83" s="4">
        <f>+[2]TabDin!D84</f>
        <v>0</v>
      </c>
      <c r="E83" s="4">
        <f>+[2]TabDin!E84</f>
        <v>0</v>
      </c>
      <c r="F83" s="4">
        <f>+[2]TabDin!F84</f>
        <v>0</v>
      </c>
      <c r="G83" s="4">
        <f>+[2]TabDin!G84</f>
        <v>0</v>
      </c>
      <c r="H83" s="4">
        <f>+[2]TabDin!H84</f>
        <v>0</v>
      </c>
      <c r="I83" s="4">
        <f>+[2]TabDin!I84</f>
        <v>0</v>
      </c>
      <c r="J83" s="4">
        <f>+[2]TabDin!J84</f>
        <v>0</v>
      </c>
      <c r="K83" s="4">
        <f>+[2]TabDin!K84</f>
        <v>0</v>
      </c>
      <c r="L83" s="4">
        <f t="shared" si="2"/>
        <v>1026438.250391869</v>
      </c>
      <c r="N83" s="2" t="s">
        <v>23</v>
      </c>
      <c r="O83" s="5">
        <f>+B83/Formato_Análises_Mecenato!$P$31</f>
        <v>0</v>
      </c>
      <c r="P83" s="5">
        <f>+C83/Formato_Análises_Mecenato!$P$31</f>
        <v>6.4282327661801478E-4</v>
      </c>
      <c r="Q83" s="5">
        <f>+D83/Formato_Análises_Mecenato!$P$31</f>
        <v>0</v>
      </c>
      <c r="R83" s="5">
        <f>+E83/Formato_Análises_Mecenato!$P$31</f>
        <v>0</v>
      </c>
      <c r="S83" s="5">
        <f>+F83/Formato_Análises_Mecenato!$P$31</f>
        <v>0</v>
      </c>
      <c r="T83" s="5">
        <f>+G83/Formato_Análises_Mecenato!$P$31</f>
        <v>0</v>
      </c>
      <c r="U83" s="5">
        <f>+H83/Formato_Análises_Mecenato!$P$31</f>
        <v>0</v>
      </c>
      <c r="V83" s="5">
        <f>+I83/Formato_Análises_Mecenato!$P$31</f>
        <v>0</v>
      </c>
      <c r="W83" s="5">
        <f>+J83/Formato_Análises_Mecenato!$P$31</f>
        <v>0</v>
      </c>
      <c r="X83" s="5">
        <f>+K83/Formato_Análises_Mecenato!$P$31</f>
        <v>0</v>
      </c>
    </row>
    <row r="84" spans="1:24" x14ac:dyDescent="0.25">
      <c r="A84" s="2" t="s">
        <v>24</v>
      </c>
      <c r="B84" s="4">
        <f>+[2]TabDin!B85</f>
        <v>486087.75541077479</v>
      </c>
      <c r="C84" s="4">
        <f>+[2]TabDin!C85</f>
        <v>136156.54513436218</v>
      </c>
      <c r="D84" s="4">
        <f>+[2]TabDin!D85</f>
        <v>0</v>
      </c>
      <c r="E84" s="4">
        <f>+[2]TabDin!E85</f>
        <v>0</v>
      </c>
      <c r="F84" s="4">
        <f>+[2]TabDin!F85</f>
        <v>0</v>
      </c>
      <c r="G84" s="4">
        <f>+[2]TabDin!G85</f>
        <v>0</v>
      </c>
      <c r="H84" s="4">
        <f>+[2]TabDin!H85</f>
        <v>0</v>
      </c>
      <c r="I84" s="4">
        <f>+[2]TabDin!I85</f>
        <v>0</v>
      </c>
      <c r="J84" s="4">
        <f>+[2]TabDin!J85</f>
        <v>165619.07023485628</v>
      </c>
      <c r="K84" s="4">
        <f>+[2]TabDin!K85</f>
        <v>0</v>
      </c>
      <c r="L84" s="4">
        <f t="shared" si="2"/>
        <v>787863.37077999325</v>
      </c>
      <c r="N84" s="2" t="s">
        <v>24</v>
      </c>
      <c r="O84" s="5">
        <f>+B84/Formato_Análises_Mecenato!$P$31</f>
        <v>3.0442018654094151E-4</v>
      </c>
      <c r="P84" s="5">
        <f>+C84/Formato_Análises_Mecenato!$P$31</f>
        <v>8.5270201537057457E-5</v>
      </c>
      <c r="Q84" s="5">
        <f>+D84/Formato_Análises_Mecenato!$P$31</f>
        <v>0</v>
      </c>
      <c r="R84" s="5">
        <f>+E84/Formato_Análises_Mecenato!$P$31</f>
        <v>0</v>
      </c>
      <c r="S84" s="5">
        <f>+F84/Formato_Análises_Mecenato!$P$31</f>
        <v>0</v>
      </c>
      <c r="T84" s="5">
        <f>+G84/Formato_Análises_Mecenato!$P$31</f>
        <v>0</v>
      </c>
      <c r="U84" s="5">
        <f>+H84/Formato_Análises_Mecenato!$P$31</f>
        <v>0</v>
      </c>
      <c r="V84" s="5">
        <f>+I84/Formato_Análises_Mecenato!$P$31</f>
        <v>0</v>
      </c>
      <c r="W84" s="5">
        <f>+J84/Formato_Análises_Mecenato!$P$31</f>
        <v>1.0372157639113134E-4</v>
      </c>
      <c r="X84" s="5">
        <f>+K84/Formato_Análises_Mecenato!$P$31</f>
        <v>0</v>
      </c>
    </row>
    <row r="85" spans="1:24" x14ac:dyDescent="0.25">
      <c r="A85" s="2" t="s">
        <v>25</v>
      </c>
      <c r="B85" s="4">
        <f>+[2]TabDin!B86</f>
        <v>7789695.212133389</v>
      </c>
      <c r="C85" s="4">
        <f>+[2]TabDin!C86</f>
        <v>12691215.98993508</v>
      </c>
      <c r="D85" s="4">
        <f>+[2]TabDin!D86</f>
        <v>955361.47471989226</v>
      </c>
      <c r="E85" s="4">
        <f>+[2]TabDin!E86</f>
        <v>0</v>
      </c>
      <c r="F85" s="4">
        <f>+[2]TabDin!F86</f>
        <v>1161667.4167133372</v>
      </c>
      <c r="G85" s="4">
        <f>+[2]TabDin!G86</f>
        <v>3311591.2101710304</v>
      </c>
      <c r="H85" s="4">
        <f>+[2]TabDin!H86</f>
        <v>0</v>
      </c>
      <c r="I85" s="4">
        <f>+[2]TabDin!I86</f>
        <v>1589154.5089955893</v>
      </c>
      <c r="J85" s="4">
        <f>+[2]TabDin!J86</f>
        <v>796500.08290152065</v>
      </c>
      <c r="K85" s="4">
        <f>+[2]TabDin!K86</f>
        <v>0</v>
      </c>
      <c r="L85" s="4">
        <f t="shared" si="2"/>
        <v>28295185.895569839</v>
      </c>
      <c r="N85" s="2" t="s">
        <v>25</v>
      </c>
      <c r="O85" s="5">
        <f>+B85/Formato_Análises_Mecenato!$P$31</f>
        <v>4.878420497489786E-3</v>
      </c>
      <c r="P85" s="5">
        <f>+C85/Formato_Análises_Mecenato!$P$31</f>
        <v>7.9480758280416827E-3</v>
      </c>
      <c r="Q85" s="5">
        <f>+D85/Formato_Análises_Mecenato!$P$31</f>
        <v>5.9831031559823549E-4</v>
      </c>
      <c r="R85" s="5">
        <f>+E85/Formato_Análises_Mecenato!$P$31</f>
        <v>0</v>
      </c>
      <c r="S85" s="5">
        <f>+F85/Formato_Análises_Mecenato!$P$31</f>
        <v>7.2751269242641973E-4</v>
      </c>
      <c r="T85" s="5">
        <f>+G85/Formato_Análises_Mecenato!$P$31</f>
        <v>2.0739366559350716E-3</v>
      </c>
      <c r="U85" s="5">
        <f>+H85/Formato_Análises_Mecenato!$P$31</f>
        <v>0</v>
      </c>
      <c r="V85" s="5">
        <f>+I85/Formato_Análises_Mecenato!$P$31</f>
        <v>9.952332818217132E-4</v>
      </c>
      <c r="W85" s="5">
        <f>+J85/Formato_Análises_Mecenato!$P$31</f>
        <v>4.9882084277529939E-4</v>
      </c>
      <c r="X85" s="5">
        <f>+K85/Formato_Análises_Mecenato!$P$31</f>
        <v>0</v>
      </c>
    </row>
    <row r="86" spans="1:24" x14ac:dyDescent="0.25">
      <c r="A86" s="2" t="s">
        <v>26</v>
      </c>
      <c r="B86" s="4">
        <f>+[2]TabDin!B87</f>
        <v>0</v>
      </c>
      <c r="C86" s="4">
        <f>+[2]TabDin!C87</f>
        <v>0</v>
      </c>
      <c r="D86" s="4">
        <f>+[2]TabDin!D87</f>
        <v>32585.341282281552</v>
      </c>
      <c r="E86" s="4">
        <f>+[2]TabDin!E87</f>
        <v>0</v>
      </c>
      <c r="F86" s="4">
        <f>+[2]TabDin!F87</f>
        <v>0</v>
      </c>
      <c r="G86" s="4">
        <f>+[2]TabDin!G87</f>
        <v>0</v>
      </c>
      <c r="H86" s="4">
        <f>+[2]TabDin!H87</f>
        <v>0</v>
      </c>
      <c r="I86" s="4">
        <f>+[2]TabDin!I87</f>
        <v>14663.403577026698</v>
      </c>
      <c r="J86" s="4">
        <f>+[2]TabDin!J87</f>
        <v>0</v>
      </c>
      <c r="K86" s="4">
        <f>+[2]TabDin!K87</f>
        <v>0</v>
      </c>
      <c r="L86" s="4">
        <f t="shared" si="2"/>
        <v>47248.744859308252</v>
      </c>
      <c r="N86" s="2" t="s">
        <v>26</v>
      </c>
      <c r="O86" s="5">
        <f>+B86/Formato_Análises_Mecenato!$P$31</f>
        <v>0</v>
      </c>
      <c r="P86" s="5">
        <f>+C86/Formato_Análises_Mecenato!$P$31</f>
        <v>0</v>
      </c>
      <c r="Q86" s="5">
        <f>+D86/Formato_Análises_Mecenato!$P$31</f>
        <v>2.0407088146603643E-5</v>
      </c>
      <c r="R86" s="5">
        <f>+E86/Formato_Análises_Mecenato!$P$31</f>
        <v>0</v>
      </c>
      <c r="S86" s="5">
        <f>+F86/Formato_Análises_Mecenato!$P$31</f>
        <v>0</v>
      </c>
      <c r="T86" s="5">
        <f>+G86/Formato_Análises_Mecenato!$P$31</f>
        <v>0</v>
      </c>
      <c r="U86" s="5">
        <f>+H86/Formato_Análises_Mecenato!$P$31</f>
        <v>0</v>
      </c>
      <c r="V86" s="5">
        <f>+I86/Formato_Análises_Mecenato!$P$31</f>
        <v>9.1831896659716388E-6</v>
      </c>
      <c r="W86" s="5">
        <f>+J86/Formato_Análises_Mecenato!$P$31</f>
        <v>0</v>
      </c>
      <c r="X86" s="5">
        <f>+K86/Formato_Análises_Mecenato!$P$31</f>
        <v>0</v>
      </c>
    </row>
    <row r="87" spans="1:24" x14ac:dyDescent="0.25">
      <c r="A87" s="2" t="s">
        <v>27</v>
      </c>
      <c r="B87" s="4">
        <f>+[2]TabDin!B88</f>
        <v>0</v>
      </c>
      <c r="C87" s="4">
        <f>+[2]TabDin!C88</f>
        <v>116003.81496492233</v>
      </c>
      <c r="D87" s="4">
        <f>+[2]TabDin!D88</f>
        <v>0</v>
      </c>
      <c r="E87" s="4">
        <f>+[2]TabDin!E88</f>
        <v>0</v>
      </c>
      <c r="F87" s="4">
        <f>+[2]TabDin!F88</f>
        <v>85536.520865989078</v>
      </c>
      <c r="G87" s="4">
        <f>+[2]TabDin!G88</f>
        <v>0</v>
      </c>
      <c r="H87" s="4">
        <f>+[2]TabDin!H88</f>
        <v>0</v>
      </c>
      <c r="I87" s="4">
        <f>+[2]TabDin!I88</f>
        <v>570243.47243992717</v>
      </c>
      <c r="J87" s="4">
        <f>+[2]TabDin!J88</f>
        <v>1266600.3619776045</v>
      </c>
      <c r="K87" s="4">
        <f>+[2]TabDin!K88</f>
        <v>0</v>
      </c>
      <c r="L87" s="4">
        <f t="shared" si="2"/>
        <v>2038384.170248443</v>
      </c>
      <c r="N87" s="2" t="s">
        <v>27</v>
      </c>
      <c r="O87" s="5">
        <f>+B87/Formato_Análises_Mecenato!$P$31</f>
        <v>0</v>
      </c>
      <c r="P87" s="5">
        <f>+C87/Formato_Análises_Mecenato!$P$31</f>
        <v>7.2649233801908974E-5</v>
      </c>
      <c r="Q87" s="5">
        <f>+D87/Formato_Análises_Mecenato!$P$31</f>
        <v>0</v>
      </c>
      <c r="R87" s="5">
        <f>+E87/Formato_Análises_Mecenato!$P$31</f>
        <v>0</v>
      </c>
      <c r="S87" s="5">
        <f>+F87/Formato_Análises_Mecenato!$P$31</f>
        <v>5.3568606384834563E-5</v>
      </c>
      <c r="T87" s="5">
        <f>+G87/Formato_Análises_Mecenato!$P$31</f>
        <v>0</v>
      </c>
      <c r="U87" s="5">
        <f>+H87/Formato_Análises_Mecenato!$P$31</f>
        <v>0</v>
      </c>
      <c r="V87" s="5">
        <f>+I87/Formato_Análises_Mecenato!$P$31</f>
        <v>3.5712404256556376E-4</v>
      </c>
      <c r="W87" s="5">
        <f>+J87/Formato_Análises_Mecenato!$P$31</f>
        <v>7.932286180305202E-4</v>
      </c>
      <c r="X87" s="5">
        <f>+K87/Formato_Análises_Mecenato!$P$31</f>
        <v>0</v>
      </c>
    </row>
    <row r="88" spans="1:24" x14ac:dyDescent="0.25">
      <c r="A88" s="2" t="s">
        <v>28</v>
      </c>
      <c r="B88" s="4">
        <f>+[2]TabDin!B89</f>
        <v>4223650.2529582875</v>
      </c>
      <c r="C88" s="4">
        <f>+[2]TabDin!C89</f>
        <v>4572495.6707851626</v>
      </c>
      <c r="D88" s="4">
        <f>+[2]TabDin!D89</f>
        <v>801977.3855030007</v>
      </c>
      <c r="E88" s="4">
        <f>+[2]TabDin!E89</f>
        <v>0</v>
      </c>
      <c r="F88" s="4">
        <f>+[2]TabDin!F89</f>
        <v>844980.26039322768</v>
      </c>
      <c r="G88" s="4">
        <f>+[2]TabDin!G89</f>
        <v>266759.89640739793</v>
      </c>
      <c r="H88" s="4">
        <f>+[2]TabDin!H89</f>
        <v>0</v>
      </c>
      <c r="I88" s="4">
        <f>+[2]TabDin!I89</f>
        <v>8247486.7369788475</v>
      </c>
      <c r="J88" s="4">
        <f>+[2]TabDin!J89</f>
        <v>1303413.6512912621</v>
      </c>
      <c r="K88" s="4">
        <f>+[2]TabDin!K89</f>
        <v>0</v>
      </c>
      <c r="L88" s="4">
        <f t="shared" si="2"/>
        <v>20260763.854317185</v>
      </c>
      <c r="N88" s="2" t="s">
        <v>28</v>
      </c>
      <c r="O88" s="5">
        <f>+B88/Formato_Análises_Mecenato!$P$31</f>
        <v>2.6451281349449025E-3</v>
      </c>
      <c r="P88" s="5">
        <f>+C88/Formato_Análises_Mecenato!$P$31</f>
        <v>2.8635981251611095E-3</v>
      </c>
      <c r="Q88" s="5">
        <f>+D88/Formato_Análises_Mecenato!$P$31</f>
        <v>5.022510906289502E-4</v>
      </c>
      <c r="R88" s="5">
        <f>+E88/Formato_Análises_Mecenato!$P$31</f>
        <v>0</v>
      </c>
      <c r="S88" s="5">
        <f>+F88/Formato_Análises_Mecenato!$P$31</f>
        <v>5.2918232485602305E-4</v>
      </c>
      <c r="T88" s="5">
        <f>+G88/Formato_Análises_Mecenato!$P$31</f>
        <v>1.6706262711217073E-4</v>
      </c>
      <c r="U88" s="5">
        <f>+H88/Formato_Análises_Mecenato!$P$31</f>
        <v>0</v>
      </c>
      <c r="V88" s="5">
        <f>+I88/Formato_Análises_Mecenato!$P$31</f>
        <v>5.1651197196755979E-3</v>
      </c>
      <c r="W88" s="5">
        <f>+J88/Formato_Análises_Mecenato!$P$31</f>
        <v>8.1628352586414574E-4</v>
      </c>
      <c r="X88" s="5">
        <f>+K88/Formato_Análises_Mecenato!$P$31</f>
        <v>0</v>
      </c>
    </row>
    <row r="89" spans="1:24" x14ac:dyDescent="0.25">
      <c r="A89" s="2" t="s">
        <v>29</v>
      </c>
      <c r="B89" s="4">
        <f>+[2]TabDin!B90</f>
        <v>12586291.239884144</v>
      </c>
      <c r="C89" s="4">
        <f>+[2]TabDin!C90</f>
        <v>41757298.671908259</v>
      </c>
      <c r="D89" s="4">
        <f>+[2]TabDin!D90</f>
        <v>7414757.2614941057</v>
      </c>
      <c r="E89" s="4">
        <f>+[2]TabDin!E90</f>
        <v>0</v>
      </c>
      <c r="F89" s="4">
        <f>+[2]TabDin!F90</f>
        <v>7259969.4772381261</v>
      </c>
      <c r="G89" s="4">
        <f>+[2]TabDin!G90</f>
        <v>2679266.9601536319</v>
      </c>
      <c r="H89" s="4">
        <f>+[2]TabDin!H90</f>
        <v>0</v>
      </c>
      <c r="I89" s="4">
        <f>+[2]TabDin!I90</f>
        <v>31706269.66759523</v>
      </c>
      <c r="J89" s="4">
        <f>+[2]TabDin!J90</f>
        <v>19729350.459426232</v>
      </c>
      <c r="K89" s="4">
        <f>+[2]TabDin!K90</f>
        <v>0</v>
      </c>
      <c r="L89" s="4">
        <f t="shared" si="2"/>
        <v>123133203.73769975</v>
      </c>
      <c r="N89" s="2" t="s">
        <v>29</v>
      </c>
      <c r="O89" s="5">
        <f>+B89/Formato_Análises_Mecenato!$P$31</f>
        <v>7.8823650348202497E-3</v>
      </c>
      <c r="P89" s="5">
        <f>+C89/Formato_Análises_Mecenato!$P$31</f>
        <v>2.6151172313332353E-2</v>
      </c>
      <c r="Q89" s="5">
        <f>+D89/Formato_Análises_Mecenato!$P$31</f>
        <v>4.6436096436791715E-3</v>
      </c>
      <c r="R89" s="5">
        <f>+E89/Formato_Análises_Mecenato!$P$31</f>
        <v>0</v>
      </c>
      <c r="S89" s="5">
        <f>+F89/Formato_Análises_Mecenato!$P$31</f>
        <v>4.5466713323702506E-3</v>
      </c>
      <c r="T89" s="5">
        <f>+G89/Formato_Análises_Mecenato!$P$31</f>
        <v>1.677933539209802E-3</v>
      </c>
      <c r="U89" s="5">
        <f>+H89/Formato_Análises_Mecenato!$P$31</f>
        <v>0</v>
      </c>
      <c r="V89" s="5">
        <f>+I89/Formato_Análises_Mecenato!$P$31</f>
        <v>1.9856555569004536E-2</v>
      </c>
      <c r="W89" s="5">
        <f>+J89/Formato_Análises_Mecenato!$P$31</f>
        <v>1.2355819459214077E-2</v>
      </c>
      <c r="X89" s="5">
        <f>+K89/Formato_Análises_Mecenato!$P$31</f>
        <v>0</v>
      </c>
    </row>
    <row r="90" spans="1:24" x14ac:dyDescent="0.25">
      <c r="A90" s="2" t="s">
        <v>30</v>
      </c>
      <c r="B90" s="4">
        <f>+[2]TabDin!B91</f>
        <v>1182695.8779297385</v>
      </c>
      <c r="C90" s="4">
        <f>+[2]TabDin!C91</f>
        <v>1223253.7117368495</v>
      </c>
      <c r="D90" s="4">
        <f>+[2]TabDin!D91</f>
        <v>1279463.4254487851</v>
      </c>
      <c r="E90" s="4">
        <f>+[2]TabDin!E91</f>
        <v>0</v>
      </c>
      <c r="F90" s="4">
        <f>+[2]TabDin!F91</f>
        <v>0</v>
      </c>
      <c r="G90" s="4">
        <f>+[2]TabDin!G91</f>
        <v>0</v>
      </c>
      <c r="H90" s="4">
        <f>+[2]TabDin!H91</f>
        <v>0</v>
      </c>
      <c r="I90" s="4">
        <f>+[2]TabDin!I91</f>
        <v>244390.05961711163</v>
      </c>
      <c r="J90" s="4">
        <f>+[2]TabDin!J91</f>
        <v>0</v>
      </c>
      <c r="K90" s="4">
        <f>+[2]TabDin!K91</f>
        <v>0</v>
      </c>
      <c r="L90" s="4">
        <f t="shared" si="2"/>
        <v>3929803.0747324848</v>
      </c>
      <c r="N90" s="2" t="s">
        <v>30</v>
      </c>
      <c r="O90" s="5">
        <f>+B90/Formato_Análises_Mecenato!$P$31</f>
        <v>7.4068210065550834E-4</v>
      </c>
      <c r="P90" s="5">
        <f>+C90/Formato_Análises_Mecenato!$P$31</f>
        <v>7.6608208902350077E-4</v>
      </c>
      <c r="Q90" s="5">
        <f>+D90/Formato_Análises_Mecenato!$P$31</f>
        <v>8.0128431607639193E-4</v>
      </c>
      <c r="R90" s="5">
        <f>+E90/Formato_Análises_Mecenato!$P$31</f>
        <v>0</v>
      </c>
      <c r="S90" s="5">
        <f>+F90/Formato_Análises_Mecenato!$P$31</f>
        <v>0</v>
      </c>
      <c r="T90" s="5">
        <f>+G90/Formato_Análises_Mecenato!$P$31</f>
        <v>0</v>
      </c>
      <c r="U90" s="5">
        <f>+H90/Formato_Análises_Mecenato!$P$31</f>
        <v>0</v>
      </c>
      <c r="V90" s="5">
        <f>+I90/Formato_Análises_Mecenato!$P$31</f>
        <v>1.530531610995273E-4</v>
      </c>
      <c r="W90" s="5">
        <f>+J90/Formato_Análises_Mecenato!$P$31</f>
        <v>0</v>
      </c>
      <c r="X90" s="5">
        <f>+K90/Formato_Análises_Mecenato!$P$31</f>
        <v>0</v>
      </c>
    </row>
    <row r="91" spans="1:24" x14ac:dyDescent="0.25">
      <c r="A91" s="2" t="s">
        <v>31</v>
      </c>
      <c r="B91" s="4">
        <f>+[2]TabDin!B92</f>
        <v>42801715.379279628</v>
      </c>
      <c r="C91" s="4">
        <f>+[2]TabDin!C92</f>
        <v>95047559.980999321</v>
      </c>
      <c r="D91" s="4">
        <f>+[2]TabDin!D92</f>
        <v>17942321.70988404</v>
      </c>
      <c r="E91" s="4">
        <f>+[2]TabDin!E92</f>
        <v>0</v>
      </c>
      <c r="F91" s="4">
        <f>+[2]TabDin!F92</f>
        <v>17475575.798424892</v>
      </c>
      <c r="G91" s="4">
        <f>+[2]TabDin!G92</f>
        <v>11787975.306254325</v>
      </c>
      <c r="H91" s="4">
        <f>+[2]TabDin!H92</f>
        <v>0</v>
      </c>
      <c r="I91" s="4">
        <f>+[2]TabDin!I92</f>
        <v>69203329.245062113</v>
      </c>
      <c r="J91" s="4">
        <f>+[2]TabDin!J92</f>
        <v>10487495.215482689</v>
      </c>
      <c r="K91" s="4">
        <f>+[2]TabDin!K92</f>
        <v>0</v>
      </c>
      <c r="L91" s="4">
        <f t="shared" si="2"/>
        <v>264745972.63538703</v>
      </c>
      <c r="N91" s="2" t="s">
        <v>31</v>
      </c>
      <c r="O91" s="5">
        <f>+B91/Formato_Análises_Mecenato!$P$31</f>
        <v>2.6805254884525259E-2</v>
      </c>
      <c r="P91" s="5">
        <f>+C91/Formato_Análises_Mecenato!$P$31</f>
        <v>5.9525045874125659E-2</v>
      </c>
      <c r="Q91" s="5">
        <f>+D91/Formato_Análises_Mecenato!$P$31</f>
        <v>1.1236664287675269E-2</v>
      </c>
      <c r="R91" s="5">
        <f>+E91/Formato_Análises_Mecenato!$P$31</f>
        <v>0</v>
      </c>
      <c r="S91" s="5">
        <f>+F91/Formato_Análises_Mecenato!$P$31</f>
        <v>1.0944357238480945E-2</v>
      </c>
      <c r="T91" s="5">
        <f>+G91/Formato_Análises_Mecenato!$P$31</f>
        <v>7.3824069866508923E-3</v>
      </c>
      <c r="U91" s="5">
        <f>+H91/Formato_Análises_Mecenato!$P$31</f>
        <v>0</v>
      </c>
      <c r="V91" s="5">
        <f>+I91/Formato_Análises_Mecenato!$P$31</f>
        <v>4.33396854035814E-2</v>
      </c>
      <c r="W91" s="5">
        <f>+J91/Formato_Análises_Mecenato!$P$31</f>
        <v>6.567960649711325E-3</v>
      </c>
      <c r="X91" s="5">
        <f>+K91/Formato_Análises_Mecenato!$P$31</f>
        <v>0</v>
      </c>
    </row>
    <row r="92" spans="1:24" x14ac:dyDescent="0.25">
      <c r="A92" s="2" t="s">
        <v>32</v>
      </c>
      <c r="B92" s="4">
        <f>+[2]TabDin!B93</f>
        <v>28696108.472663723</v>
      </c>
      <c r="C92" s="4">
        <f>+[2]TabDin!C93</f>
        <v>266251539.60165799</v>
      </c>
      <c r="D92" s="4">
        <f>+[2]TabDin!D93</f>
        <v>59193325.56015528</v>
      </c>
      <c r="E92" s="4">
        <f>+[2]TabDin!E93</f>
        <v>0</v>
      </c>
      <c r="F92" s="4">
        <f>+[2]TabDin!F93</f>
        <v>42700365.241167247</v>
      </c>
      <c r="G92" s="4">
        <f>+[2]TabDin!G93</f>
        <v>66689951.732012689</v>
      </c>
      <c r="H92" s="4">
        <f>+[2]TabDin!H93</f>
        <v>0</v>
      </c>
      <c r="I92" s="4">
        <f>+[2]TabDin!I93</f>
        <v>108773508.24970666</v>
      </c>
      <c r="J92" s="4">
        <f>+[2]TabDin!J93</f>
        <v>30291581.784406874</v>
      </c>
      <c r="K92" s="4">
        <f>+[2]TabDin!K93</f>
        <v>0</v>
      </c>
      <c r="L92" s="4">
        <f t="shared" si="2"/>
        <v>602596380.64177048</v>
      </c>
      <c r="N92" s="2" t="s">
        <v>32</v>
      </c>
      <c r="O92" s="5">
        <f>+B92/Formato_Análises_Mecenato!$P$31</f>
        <v>1.7971394253420737E-2</v>
      </c>
      <c r="P92" s="5">
        <f>+C92/Formato_Análises_Mecenato!$P$31</f>
        <v>0.16674426057874112</v>
      </c>
      <c r="Q92" s="5">
        <f>+D92/Formato_Análises_Mecenato!$P$31</f>
        <v>3.7070761417911914E-2</v>
      </c>
      <c r="R92" s="5">
        <f>+E92/Formato_Análises_Mecenato!$P$31</f>
        <v>0</v>
      </c>
      <c r="S92" s="5">
        <f>+F92/Formato_Análises_Mecenato!$P$31</f>
        <v>2.6741782748873438E-2</v>
      </c>
      <c r="T92" s="5">
        <f>+G92/Formato_Análises_Mecenato!$P$31</f>
        <v>4.1765642768576666E-2</v>
      </c>
      <c r="U92" s="5">
        <f>+H92/Formato_Análises_Mecenato!$P$31</f>
        <v>0</v>
      </c>
      <c r="V92" s="5">
        <f>+I92/Formato_Análises_Mecenato!$P$31</f>
        <v>6.8121139245949314E-2</v>
      </c>
      <c r="W92" s="5">
        <f>+J92/Formato_Análises_Mecenato!$P$31</f>
        <v>1.8970584785944031E-2</v>
      </c>
      <c r="X92" s="5">
        <f>+K92/Formato_Análises_Mecenato!$P$31</f>
        <v>0</v>
      </c>
    </row>
    <row r="93" spans="1:24" x14ac:dyDescent="0.25">
      <c r="A93" s="2" t="s">
        <v>33</v>
      </c>
      <c r="B93" s="4">
        <f>+[2]TabDin!B94</f>
        <v>1241714.5458162311</v>
      </c>
      <c r="C93" s="4">
        <f>+[2]TabDin!C94</f>
        <v>16992356.286217105</v>
      </c>
      <c r="D93" s="4">
        <f>+[2]TabDin!D94</f>
        <v>3151306.832791531</v>
      </c>
      <c r="E93" s="4">
        <f>+[2]TabDin!E94</f>
        <v>0</v>
      </c>
      <c r="F93" s="4">
        <f>+[2]TabDin!F94</f>
        <v>2242035.4822436441</v>
      </c>
      <c r="G93" s="4">
        <f>+[2]TabDin!G94</f>
        <v>6376258.0358067183</v>
      </c>
      <c r="H93" s="4">
        <f>+[2]TabDin!H94</f>
        <v>0</v>
      </c>
      <c r="I93" s="4">
        <f>+[2]TabDin!I94</f>
        <v>3970121.3248178181</v>
      </c>
      <c r="J93" s="4">
        <f>+[2]TabDin!J94</f>
        <v>1751325.6428060138</v>
      </c>
      <c r="K93" s="4">
        <f>+[2]TabDin!K94</f>
        <v>0</v>
      </c>
      <c r="L93" s="4">
        <f t="shared" si="2"/>
        <v>35725118.150499061</v>
      </c>
      <c r="N93" s="2" t="s">
        <v>33</v>
      </c>
      <c r="O93" s="5">
        <f>+B93/Formato_Análises_Mecenato!$P$31</f>
        <v>7.7764347992790152E-4</v>
      </c>
      <c r="P93" s="5">
        <f>+C93/Formato_Análises_Mecenato!$P$31</f>
        <v>1.0641733334856369E-2</v>
      </c>
      <c r="Q93" s="5">
        <f>+D93/Formato_Análises_Mecenato!$P$31</f>
        <v>1.9735560157763169E-3</v>
      </c>
      <c r="R93" s="5">
        <f>+E93/Formato_Análises_Mecenato!$P$31</f>
        <v>0</v>
      </c>
      <c r="S93" s="5">
        <f>+F93/Formato_Análises_Mecenato!$P$31</f>
        <v>1.4041103733609722E-3</v>
      </c>
      <c r="T93" s="5">
        <f>+G93/Formato_Análises_Mecenato!$P$31</f>
        <v>3.9932329894900136E-3</v>
      </c>
      <c r="U93" s="5">
        <f>+H93/Formato_Análises_Mecenato!$P$31</f>
        <v>0</v>
      </c>
      <c r="V93" s="5">
        <f>+I93/Formato_Análises_Mecenato!$P$31</f>
        <v>2.4863516121073231E-3</v>
      </c>
      <c r="W93" s="5">
        <f>+J93/Formato_Análises_Mecenato!$P$31</f>
        <v>1.0967955331983319E-3</v>
      </c>
      <c r="X93" s="5">
        <f>+K93/Formato_Análises_Mecenato!$P$31</f>
        <v>0</v>
      </c>
    </row>
    <row r="94" spans="1:24" x14ac:dyDescent="0.25">
      <c r="A94" s="2" t="s">
        <v>34</v>
      </c>
      <c r="B94" s="4">
        <f>+[2]TabDin!B95</f>
        <v>3949527.4868834401</v>
      </c>
      <c r="C94" s="4">
        <f>+[2]TabDin!C95</f>
        <v>11076650.128393909</v>
      </c>
      <c r="D94" s="4">
        <f>+[2]TabDin!D95</f>
        <v>3409209.0721708364</v>
      </c>
      <c r="E94" s="4">
        <f>+[2]TabDin!E95</f>
        <v>0</v>
      </c>
      <c r="F94" s="4">
        <f>+[2]TabDin!F95</f>
        <v>3867339.9407604071</v>
      </c>
      <c r="G94" s="4">
        <f>+[2]TabDin!G95</f>
        <v>1107182.8361395681</v>
      </c>
      <c r="H94" s="4">
        <f>+[2]TabDin!H95</f>
        <v>0</v>
      </c>
      <c r="I94" s="4">
        <f>+[2]TabDin!I95</f>
        <v>5263196.152393003</v>
      </c>
      <c r="J94" s="4">
        <f>+[2]TabDin!J95</f>
        <v>1749584.0703631709</v>
      </c>
      <c r="K94" s="4">
        <f>+[2]TabDin!K95</f>
        <v>0</v>
      </c>
      <c r="L94" s="4">
        <f t="shared" si="2"/>
        <v>30422689.687104333</v>
      </c>
      <c r="N94" s="2" t="s">
        <v>34</v>
      </c>
      <c r="O94" s="5">
        <f>+B94/Formato_Análises_Mecenato!$P$31</f>
        <v>2.4734543936199339E-3</v>
      </c>
      <c r="P94" s="5">
        <f>+C94/Formato_Análises_Mecenato!$P$31</f>
        <v>6.9369282825997173E-3</v>
      </c>
      <c r="Q94" s="5">
        <f>+D94/Formato_Análises_Mecenato!$P$31</f>
        <v>2.1350713943211401E-3</v>
      </c>
      <c r="R94" s="5">
        <f>+E94/Formato_Análises_Mecenato!$P$31</f>
        <v>0</v>
      </c>
      <c r="S94" s="5">
        <f>+F94/Formato_Análises_Mecenato!$P$31</f>
        <v>2.42198313592291E-3</v>
      </c>
      <c r="T94" s="5">
        <f>+G94/Formato_Análises_Mecenato!$P$31</f>
        <v>6.9339085743418604E-4</v>
      </c>
      <c r="U94" s="5">
        <f>+H94/Formato_Análises_Mecenato!$P$31</f>
        <v>0</v>
      </c>
      <c r="V94" s="5">
        <f>+I94/Formato_Análises_Mecenato!$P$31</f>
        <v>3.2961602852124182E-3</v>
      </c>
      <c r="W94" s="5">
        <f>+J94/Formato_Análises_Mecenato!$P$31</f>
        <v>1.0957048457617047E-3</v>
      </c>
      <c r="X94" s="5">
        <f>+K94/Formato_Análises_Mecenato!$P$31</f>
        <v>0</v>
      </c>
    </row>
    <row r="95" spans="1:24" x14ac:dyDescent="0.25">
      <c r="A95" s="2" t="s">
        <v>35</v>
      </c>
      <c r="B95" s="4">
        <f>+[2]TabDin!B96</f>
        <v>11215028.570194203</v>
      </c>
      <c r="C95" s="4">
        <f>+[2]TabDin!C96</f>
        <v>32603605.366070155</v>
      </c>
      <c r="D95" s="4">
        <f>+[2]TabDin!D96</f>
        <v>2672965.1669543576</v>
      </c>
      <c r="E95" s="4">
        <f>+[2]TabDin!E96</f>
        <v>0</v>
      </c>
      <c r="F95" s="4">
        <f>+[2]TabDin!F96</f>
        <v>4698157.1617846675</v>
      </c>
      <c r="G95" s="4">
        <f>+[2]TabDin!G96</f>
        <v>13543374.051549939</v>
      </c>
      <c r="H95" s="4">
        <f>+[2]TabDin!H96</f>
        <v>0</v>
      </c>
      <c r="I95" s="4">
        <f>+[2]TabDin!I96</f>
        <v>13424276.616869003</v>
      </c>
      <c r="J95" s="4">
        <f>+[2]TabDin!J96</f>
        <v>4824869.8070159284</v>
      </c>
      <c r="K95" s="4">
        <f>+[2]TabDin!K96</f>
        <v>0</v>
      </c>
      <c r="L95" s="4">
        <f t="shared" si="2"/>
        <v>82982276.740438253</v>
      </c>
      <c r="N95" s="2" t="s">
        <v>35</v>
      </c>
      <c r="O95" s="5">
        <f>+B95/Formato_Análises_Mecenato!$P$31</f>
        <v>7.0235899822561759E-3</v>
      </c>
      <c r="P95" s="5">
        <f>+C95/Formato_Análises_Mecenato!$P$31</f>
        <v>2.0418526319509741E-2</v>
      </c>
      <c r="Q95" s="5">
        <f>+D95/Formato_Análises_Mecenato!$P$31</f>
        <v>1.6739869410083222E-3</v>
      </c>
      <c r="R95" s="5">
        <f>+E95/Formato_Análises_Mecenato!$P$31</f>
        <v>0</v>
      </c>
      <c r="S95" s="5">
        <f>+F95/Formato_Análises_Mecenato!$P$31</f>
        <v>2.9422956321549965E-3</v>
      </c>
      <c r="T95" s="5">
        <f>+G95/Formato_Análises_Mecenato!$P$31</f>
        <v>8.4817533650533711E-3</v>
      </c>
      <c r="U95" s="5">
        <f>+H95/Formato_Análises_Mecenato!$P$31</f>
        <v>0</v>
      </c>
      <c r="V95" s="5">
        <f>+I95/Formato_Análises_Mecenato!$P$31</f>
        <v>8.4071667027099031E-3</v>
      </c>
      <c r="W95" s="5">
        <f>+J95/Formato_Análises_Mecenato!$P$31</f>
        <v>3.0216514412018613E-3</v>
      </c>
      <c r="X95" s="5">
        <f>+K95/Formato_Análises_Mecenato!$P$31</f>
        <v>0</v>
      </c>
    </row>
    <row r="96" spans="1:24" x14ac:dyDescent="0.25">
      <c r="A96" s="2" t="s">
        <v>36</v>
      </c>
      <c r="B96" s="4">
        <f>+[2]TabDin!B97</f>
        <v>0</v>
      </c>
      <c r="C96" s="4">
        <f>+[2]TabDin!C97</f>
        <v>33562.901520749998</v>
      </c>
      <c r="D96" s="4">
        <f>+[2]TabDin!D97</f>
        <v>131750.68113958489</v>
      </c>
      <c r="E96" s="4">
        <f>+[2]TabDin!E97</f>
        <v>0</v>
      </c>
      <c r="F96" s="4">
        <f>+[2]TabDin!F97</f>
        <v>0</v>
      </c>
      <c r="G96" s="4">
        <f>+[2]TabDin!G97</f>
        <v>109169.85426449582</v>
      </c>
      <c r="H96" s="4">
        <f>+[2]TabDin!H97</f>
        <v>0</v>
      </c>
      <c r="I96" s="4">
        <f>+[2]TabDin!I97</f>
        <v>0</v>
      </c>
      <c r="J96" s="4">
        <f>+[2]TabDin!J97</f>
        <v>0</v>
      </c>
      <c r="K96" s="4">
        <f>+[2]TabDin!K97</f>
        <v>0</v>
      </c>
      <c r="L96" s="4">
        <f t="shared" si="2"/>
        <v>274483.43692483072</v>
      </c>
      <c r="N96" s="2" t="s">
        <v>36</v>
      </c>
      <c r="O96" s="5">
        <f>+B96/Formato_Análises_Mecenato!$P$31</f>
        <v>0</v>
      </c>
      <c r="P96" s="5">
        <f>+C96/Formato_Análises_Mecenato!$P$31</f>
        <v>2.1019300791001752E-5</v>
      </c>
      <c r="Q96" s="5">
        <f>+D96/Formato_Análises_Mecenato!$P$31</f>
        <v>8.2510959148755179E-5</v>
      </c>
      <c r="R96" s="5">
        <f>+E96/Formato_Análises_Mecenato!$P$31</f>
        <v>0</v>
      </c>
      <c r="S96" s="5">
        <f>+F96/Formato_Análises_Mecenato!$P$31</f>
        <v>0</v>
      </c>
      <c r="T96" s="5">
        <f>+G96/Formato_Análises_Mecenato!$P$31</f>
        <v>6.8369357240362518E-5</v>
      </c>
      <c r="U96" s="5">
        <f>+H96/Formato_Análises_Mecenato!$P$31</f>
        <v>0</v>
      </c>
      <c r="V96" s="5">
        <f>+I96/Formato_Análises_Mecenato!$P$31</f>
        <v>0</v>
      </c>
      <c r="W96" s="5">
        <f>+J96/Formato_Análises_Mecenato!$P$31</f>
        <v>0</v>
      </c>
      <c r="X96" s="5">
        <f>+K96/Formato_Análises_Mecenato!$P$31</f>
        <v>0</v>
      </c>
    </row>
    <row r="97" spans="1:24" x14ac:dyDescent="0.25">
      <c r="A97" s="2" t="s">
        <v>37</v>
      </c>
      <c r="B97" s="4">
        <f>+[2]TabDin!B98</f>
        <v>0</v>
      </c>
      <c r="C97" s="4">
        <f>+[2]TabDin!C98</f>
        <v>163089.60053247787</v>
      </c>
      <c r="D97" s="4">
        <f>+[2]TabDin!D98</f>
        <v>48878.011923422331</v>
      </c>
      <c r="E97" s="4">
        <f>+[2]TabDin!E98</f>
        <v>0</v>
      </c>
      <c r="F97" s="4">
        <f>+[2]TabDin!F98</f>
        <v>377118.78977528424</v>
      </c>
      <c r="G97" s="4">
        <f>+[2]TabDin!G98</f>
        <v>259875.44472065454</v>
      </c>
      <c r="H97" s="4">
        <f>+[2]TabDin!H98</f>
        <v>0</v>
      </c>
      <c r="I97" s="4">
        <f>+[2]TabDin!I98</f>
        <v>1087046.9851769125</v>
      </c>
      <c r="J97" s="4">
        <f>+[2]TabDin!J98</f>
        <v>0</v>
      </c>
      <c r="K97" s="4">
        <f>+[2]TabDin!K98</f>
        <v>0</v>
      </c>
      <c r="L97" s="4">
        <f t="shared" si="2"/>
        <v>1936008.8321287516</v>
      </c>
      <c r="N97" s="2" t="s">
        <v>37</v>
      </c>
      <c r="O97" s="5">
        <f>+B97/Formato_Análises_Mecenato!$P$31</f>
        <v>0</v>
      </c>
      <c r="P97" s="5">
        <f>+C97/Formato_Análises_Mecenato!$P$31</f>
        <v>1.0213745576666307E-4</v>
      </c>
      <c r="Q97" s="5">
        <f>+D97/Formato_Análises_Mecenato!$P$31</f>
        <v>3.0610632219905463E-5</v>
      </c>
      <c r="R97" s="5">
        <f>+E97/Formato_Análises_Mecenato!$P$31</f>
        <v>0</v>
      </c>
      <c r="S97" s="5">
        <f>+F97/Formato_Análises_Mecenato!$P$31</f>
        <v>2.3617663899900282E-4</v>
      </c>
      <c r="T97" s="5">
        <f>+G97/Formato_Análises_Mecenato!$P$31</f>
        <v>1.627511297675411E-4</v>
      </c>
      <c r="U97" s="5">
        <f>+H97/Formato_Análises_Mecenato!$P$31</f>
        <v>0</v>
      </c>
      <c r="V97" s="5">
        <f>+I97/Formato_Análises_Mecenato!$P$31</f>
        <v>6.8078046057069744E-4</v>
      </c>
      <c r="W97" s="5">
        <f>+J97/Formato_Análises_Mecenato!$P$31</f>
        <v>0</v>
      </c>
      <c r="X97" s="5">
        <f>+K97/Formato_Análises_Mecenato!$P$31</f>
        <v>0</v>
      </c>
    </row>
    <row r="98" spans="1:24" x14ac:dyDescent="0.25">
      <c r="A98" s="2" t="s">
        <v>38</v>
      </c>
      <c r="B98" s="4">
        <f>+[2]TabDin!B99</f>
        <v>358438.75410509709</v>
      </c>
      <c r="C98" s="4">
        <f>+[2]TabDin!C99</f>
        <v>788157.94226518506</v>
      </c>
      <c r="D98" s="4">
        <f>+[2]TabDin!D99</f>
        <v>765755.52013361652</v>
      </c>
      <c r="E98" s="4">
        <f>+[2]TabDin!E99</f>
        <v>0</v>
      </c>
      <c r="F98" s="4">
        <f>+[2]TabDin!F99</f>
        <v>303532.45404445269</v>
      </c>
      <c r="G98" s="4">
        <f>+[2]TabDin!G99</f>
        <v>325853.41282281553</v>
      </c>
      <c r="H98" s="4">
        <f>+[2]TabDin!H99</f>
        <v>0</v>
      </c>
      <c r="I98" s="4">
        <f>+[2]TabDin!I99</f>
        <v>1802592.1602454272</v>
      </c>
      <c r="J98" s="4">
        <f>+[2]TabDin!J99</f>
        <v>107776.01629114624</v>
      </c>
      <c r="K98" s="4">
        <f>+[2]TabDin!K99</f>
        <v>0</v>
      </c>
      <c r="L98" s="4">
        <f t="shared" si="2"/>
        <v>4452106.2599077402</v>
      </c>
      <c r="N98" s="2" t="s">
        <v>38</v>
      </c>
      <c r="O98" s="5">
        <f>+B98/Formato_Análises_Mecenato!$P$31</f>
        <v>2.2447796961264007E-4</v>
      </c>
      <c r="P98" s="5">
        <f>+C98/Formato_Análises_Mecenato!$P$31</f>
        <v>4.9359644454597556E-4</v>
      </c>
      <c r="Q98" s="5">
        <f>+D98/Formato_Análises_Mecenato!$P$31</f>
        <v>4.7956657144518561E-4</v>
      </c>
      <c r="R98" s="5">
        <f>+E98/Formato_Análises_Mecenato!$P$31</f>
        <v>0</v>
      </c>
      <c r="S98" s="5">
        <f>+F98/Formato_Análises_Mecenato!$P$31</f>
        <v>1.9009202608561294E-4</v>
      </c>
      <c r="T98" s="5">
        <f>+G98/Formato_Análises_Mecenato!$P$31</f>
        <v>2.0407088146603644E-4</v>
      </c>
      <c r="U98" s="5">
        <f>+H98/Formato_Análises_Mecenato!$P$31</f>
        <v>0</v>
      </c>
      <c r="V98" s="5">
        <f>+I98/Formato_Análises_Mecenato!$P$31</f>
        <v>1.1289020049793832E-3</v>
      </c>
      <c r="W98" s="5">
        <f>+J98/Formato_Análises_Mecenato!$P$31</f>
        <v>6.7496444044891547E-5</v>
      </c>
      <c r="X98" s="5">
        <f>+K98/Formato_Análises_Mecenato!$P$31</f>
        <v>0</v>
      </c>
    </row>
    <row r="99" spans="1:24" x14ac:dyDescent="0.25">
      <c r="A99" s="2" t="s">
        <v>39</v>
      </c>
      <c r="B99" s="4">
        <f>+[2]TabDin!B100</f>
        <v>361899.95276343171</v>
      </c>
      <c r="C99" s="4">
        <f>+[2]TabDin!C100</f>
        <v>5446508.508993336</v>
      </c>
      <c r="D99" s="4">
        <f>+[2]TabDin!D100</f>
        <v>2067507.3190194822</v>
      </c>
      <c r="E99" s="4">
        <f>+[2]TabDin!E100</f>
        <v>0</v>
      </c>
      <c r="F99" s="4">
        <f>+[2]TabDin!F100</f>
        <v>1117605.5182314361</v>
      </c>
      <c r="G99" s="4">
        <f>+[2]TabDin!G100</f>
        <v>2458482.5363949374</v>
      </c>
      <c r="H99" s="4">
        <f>+[2]TabDin!H100</f>
        <v>0</v>
      </c>
      <c r="I99" s="4">
        <f>+[2]TabDin!I100</f>
        <v>17705661.675267331</v>
      </c>
      <c r="J99" s="4">
        <f>+[2]TabDin!J100</f>
        <v>553950.80179878639</v>
      </c>
      <c r="K99" s="4">
        <f>+[2]TabDin!K100</f>
        <v>0</v>
      </c>
      <c r="L99" s="4">
        <f t="shared" si="2"/>
        <v>29711616.312468741</v>
      </c>
      <c r="N99" s="2" t="s">
        <v>39</v>
      </c>
      <c r="O99" s="5">
        <f>+B99/Formato_Análises_Mecenato!$P$31</f>
        <v>2.2664560031202905E-4</v>
      </c>
      <c r="P99" s="5">
        <f>+C99/Formato_Análises_Mecenato!$P$31</f>
        <v>3.4109625635466568E-3</v>
      </c>
      <c r="Q99" s="5">
        <f>+D99/Formato_Análises_Mecenato!$P$31</f>
        <v>1.2948093358138544E-3</v>
      </c>
      <c r="R99" s="5">
        <f>+E99/Formato_Análises_Mecenato!$P$31</f>
        <v>0</v>
      </c>
      <c r="S99" s="5">
        <f>+F99/Formato_Análises_Mecenato!$P$31</f>
        <v>6.9991822783458237E-4</v>
      </c>
      <c r="T99" s="5">
        <f>+G99/Formato_Análises_Mecenato!$P$31</f>
        <v>1.5396637829408783E-3</v>
      </c>
      <c r="U99" s="5">
        <f>+H99/Formato_Análises_Mecenato!$P$31</f>
        <v>0</v>
      </c>
      <c r="V99" s="5">
        <f>+I99/Formato_Análises_Mecenato!$P$31</f>
        <v>1.1088452177654267E-2</v>
      </c>
      <c r="W99" s="5">
        <f>+J99/Formato_Análises_Mecenato!$P$31</f>
        <v>3.4692049849226192E-4</v>
      </c>
      <c r="X99" s="5">
        <f>+K99/Formato_Análises_Mecenato!$P$31</f>
        <v>0</v>
      </c>
    </row>
    <row r="100" spans="1:24" x14ac:dyDescent="0.25">
      <c r="A100" s="2" t="s">
        <v>40</v>
      </c>
      <c r="B100" s="4">
        <f>+[2]TabDin!B101</f>
        <v>115570394.83145519</v>
      </c>
      <c r="C100" s="4">
        <f>+[2]TabDin!C101</f>
        <v>499804882.77871841</v>
      </c>
      <c r="D100" s="4">
        <f>+[2]TabDin!D101</f>
        <v>104629389.28360629</v>
      </c>
      <c r="E100" s="4">
        <f>+[2]TabDin!E101</f>
        <v>0</v>
      </c>
      <c r="F100" s="4">
        <f>+[2]TabDin!F101</f>
        <v>84026962.048778117</v>
      </c>
      <c r="G100" s="4">
        <f>+[2]TabDin!G101</f>
        <v>110259703.08395022</v>
      </c>
      <c r="H100" s="4">
        <f>+[2]TabDin!H101</f>
        <v>0</v>
      </c>
      <c r="I100" s="4">
        <f>+[2]TabDin!I101</f>
        <v>269723060.3674264</v>
      </c>
      <c r="J100" s="4">
        <f>+[2]TabDin!J101</f>
        <v>74755957.017547145</v>
      </c>
      <c r="K100" s="4">
        <f>+[2]TabDin!K101</f>
        <v>0</v>
      </c>
      <c r="L100" s="4">
        <f t="shared" si="2"/>
        <v>1258770349.4114819</v>
      </c>
      <c r="N100" s="2" t="s">
        <v>40</v>
      </c>
      <c r="O100" s="5">
        <f>+B100/Formato_Análises_Mecenato!$P$31</f>
        <v>7.2377797551125056E-2</v>
      </c>
      <c r="P100" s="5">
        <f>+C100/Formato_Análises_Mecenato!$P$31</f>
        <v>0.31301075568339287</v>
      </c>
      <c r="Q100" s="5">
        <f>+D100/Formato_Análises_Mecenato!$P$31</f>
        <v>6.5525818844097111E-2</v>
      </c>
      <c r="R100" s="5">
        <f>+E100/Formato_Análises_Mecenato!$P$31</f>
        <v>0</v>
      </c>
      <c r="S100" s="5">
        <f>+F100/Formato_Análises_Mecenato!$P$31</f>
        <v>5.2623221170715058E-2</v>
      </c>
      <c r="T100" s="5">
        <f>+G100/Formato_Análises_Mecenato!$P$31</f>
        <v>6.9051892394203951E-2</v>
      </c>
      <c r="U100" s="5">
        <f>+H100/Formato_Análises_Mecenato!$P$31</f>
        <v>0</v>
      </c>
      <c r="V100" s="5">
        <f>+I100/Formato_Análises_Mecenato!$P$31</f>
        <v>0.16891835566205154</v>
      </c>
      <c r="W100" s="5">
        <f>+J100/Formato_Análises_Mecenato!$P$31</f>
        <v>4.6817106843386788E-2</v>
      </c>
      <c r="X100" s="5">
        <f>+K100/Formato_Análises_Mecenato!$P$31</f>
        <v>0</v>
      </c>
    </row>
    <row r="101" spans="1:24" x14ac:dyDescent="0.25">
      <c r="A101" s="2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24" x14ac:dyDescent="0.25">
      <c r="A102" s="2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24" x14ac:dyDescent="0.25">
      <c r="A103" s="2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24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24" x14ac:dyDescent="0.25">
      <c r="A105" s="2"/>
      <c r="B105">
        <v>2010</v>
      </c>
      <c r="C105">
        <v>2010</v>
      </c>
      <c r="D105">
        <v>2010</v>
      </c>
      <c r="E105">
        <v>2010</v>
      </c>
      <c r="F105">
        <v>2010</v>
      </c>
      <c r="G105">
        <v>2010</v>
      </c>
      <c r="H105">
        <v>2010</v>
      </c>
      <c r="I105">
        <v>2010</v>
      </c>
      <c r="J105">
        <v>2010</v>
      </c>
      <c r="K105">
        <v>2010</v>
      </c>
      <c r="O105">
        <v>2010</v>
      </c>
      <c r="P105">
        <v>2010</v>
      </c>
      <c r="Q105">
        <v>2010</v>
      </c>
      <c r="R105">
        <v>2010</v>
      </c>
      <c r="S105">
        <v>2010</v>
      </c>
      <c r="T105">
        <v>2010</v>
      </c>
      <c r="U105">
        <v>2010</v>
      </c>
      <c r="V105">
        <v>2010</v>
      </c>
      <c r="W105">
        <v>2010</v>
      </c>
      <c r="X105">
        <v>2010</v>
      </c>
    </row>
    <row r="106" spans="1:24" x14ac:dyDescent="0.25">
      <c r="A106" s="2"/>
      <c r="B106" s="2" t="s">
        <v>2</v>
      </c>
      <c r="C106" s="2" t="s">
        <v>3</v>
      </c>
      <c r="D106" s="2" t="s">
        <v>4</v>
      </c>
      <c r="E106" s="2" t="s">
        <v>5</v>
      </c>
      <c r="F106" s="2" t="s">
        <v>6</v>
      </c>
      <c r="G106" s="2" t="s">
        <v>7</v>
      </c>
      <c r="H106" s="2" t="s">
        <v>8</v>
      </c>
      <c r="I106" s="2" t="s">
        <v>9</v>
      </c>
      <c r="J106" s="2" t="s">
        <v>10</v>
      </c>
      <c r="K106" s="2" t="s">
        <v>11</v>
      </c>
      <c r="L106" s="2" t="s">
        <v>12</v>
      </c>
      <c r="O106" s="2" t="s">
        <v>2</v>
      </c>
      <c r="P106" s="2" t="s">
        <v>3</v>
      </c>
      <c r="Q106" s="2" t="s">
        <v>4</v>
      </c>
      <c r="R106" s="2" t="s">
        <v>5</v>
      </c>
      <c r="S106" s="2" t="s">
        <v>6</v>
      </c>
      <c r="T106" s="2" t="s">
        <v>7</v>
      </c>
      <c r="U106" s="2" t="s">
        <v>8</v>
      </c>
      <c r="V106" s="2" t="s">
        <v>9</v>
      </c>
      <c r="W106" s="2" t="s">
        <v>10</v>
      </c>
      <c r="X106" s="2" t="s">
        <v>11</v>
      </c>
    </row>
    <row r="107" spans="1:24" x14ac:dyDescent="0.25">
      <c r="A107" s="2" t="s">
        <v>13</v>
      </c>
      <c r="B107" s="4">
        <f>+[2]TabDin!B108</f>
        <v>0</v>
      </c>
      <c r="C107" s="4">
        <f>+[2]TabDin!C108</f>
        <v>138453.26341019248</v>
      </c>
      <c r="D107" s="4">
        <f>+[2]TabDin!D108</f>
        <v>693295.48630897817</v>
      </c>
      <c r="E107" s="4">
        <f>+[2]TabDin!E108</f>
        <v>0</v>
      </c>
      <c r="F107" s="4">
        <f>+[2]TabDin!F108</f>
        <v>18460.435121358998</v>
      </c>
      <c r="G107" s="4">
        <f>+[2]TabDin!G108</f>
        <v>0</v>
      </c>
      <c r="H107" s="4">
        <f>+[2]TabDin!H108</f>
        <v>0</v>
      </c>
      <c r="I107" s="4">
        <f>+[2]TabDin!I108</f>
        <v>94455.893037620204</v>
      </c>
      <c r="J107" s="4">
        <f>+[2]TabDin!J108</f>
        <v>0</v>
      </c>
      <c r="K107" s="4">
        <f>+[2]TabDin!K108</f>
        <v>0</v>
      </c>
      <c r="L107" s="4">
        <f>SUM(B107:K107)</f>
        <v>944665.07787814981</v>
      </c>
      <c r="N107" s="2" t="s">
        <v>13</v>
      </c>
      <c r="O107" s="5">
        <f>+B107/Formato_Análises_Mecenato!$Q$31</f>
        <v>0</v>
      </c>
      <c r="P107" s="5">
        <f>+C107/Formato_Análises_Mecenato!$Q$31</f>
        <v>7.7160842200623192E-5</v>
      </c>
      <c r="Q107" s="5">
        <f>+D107/Formato_Análises_Mecenato!$Q$31</f>
        <v>3.863777732634739E-4</v>
      </c>
      <c r="R107" s="5">
        <f>+E107/Formato_Análises_Mecenato!$Q$31</f>
        <v>0</v>
      </c>
      <c r="S107" s="5">
        <f>+F107/Formato_Análises_Mecenato!$Q$31</f>
        <v>1.0288112293416426E-5</v>
      </c>
      <c r="T107" s="5">
        <f>+G107/Formato_Análises_Mecenato!$Q$31</f>
        <v>0</v>
      </c>
      <c r="U107" s="5">
        <f>+H107/Formato_Análises_Mecenato!$Q$31</f>
        <v>0</v>
      </c>
      <c r="V107" s="5">
        <f>+I107/Formato_Análises_Mecenato!$Q$31</f>
        <v>5.2640841234647376E-5</v>
      </c>
      <c r="W107" s="5">
        <f>+J107/Formato_Análises_Mecenato!$Q$31</f>
        <v>0</v>
      </c>
      <c r="X107" s="5">
        <f>+K107/Formato_Análises_Mecenato!$Q$31</f>
        <v>0</v>
      </c>
    </row>
    <row r="108" spans="1:24" x14ac:dyDescent="0.25">
      <c r="A108" s="2" t="s">
        <v>14</v>
      </c>
      <c r="B108" s="4">
        <f>+[2]TabDin!B109</f>
        <v>0</v>
      </c>
      <c r="C108" s="4">
        <f>+[2]TabDin!C109</f>
        <v>0</v>
      </c>
      <c r="D108" s="4">
        <f>+[2]TabDin!D109</f>
        <v>0</v>
      </c>
      <c r="E108" s="4">
        <f>+[2]TabDin!E109</f>
        <v>0</v>
      </c>
      <c r="F108" s="4">
        <f>+[2]TabDin!F109</f>
        <v>0</v>
      </c>
      <c r="G108" s="4">
        <f>+[2]TabDin!G109</f>
        <v>0</v>
      </c>
      <c r="H108" s="4">
        <f>+[2]TabDin!H109</f>
        <v>0</v>
      </c>
      <c r="I108" s="4">
        <f>+[2]TabDin!I109</f>
        <v>0</v>
      </c>
      <c r="J108" s="4">
        <f>+[2]TabDin!J109</f>
        <v>0</v>
      </c>
      <c r="K108" s="4">
        <f>+[2]TabDin!K109</f>
        <v>0</v>
      </c>
      <c r="L108" s="4">
        <f t="shared" ref="L108:L134" si="3">SUM(B108:K108)</f>
        <v>0</v>
      </c>
      <c r="N108" s="2" t="s">
        <v>14</v>
      </c>
      <c r="O108" s="5">
        <f>+B108/Formato_Análises_Mecenato!$Q$31</f>
        <v>0</v>
      </c>
      <c r="P108" s="5">
        <f>+C108/Formato_Análises_Mecenato!$Q$31</f>
        <v>0</v>
      </c>
      <c r="Q108" s="5">
        <f>+D108/Formato_Análises_Mecenato!$Q$31</f>
        <v>0</v>
      </c>
      <c r="R108" s="5">
        <f>+E108/Formato_Análises_Mecenato!$Q$31</f>
        <v>0</v>
      </c>
      <c r="S108" s="5">
        <f>+F108/Formato_Análises_Mecenato!$Q$31</f>
        <v>0</v>
      </c>
      <c r="T108" s="5">
        <f>+G108/Formato_Análises_Mecenato!$Q$31</f>
        <v>0</v>
      </c>
      <c r="U108" s="5">
        <f>+H108/Formato_Análises_Mecenato!$Q$31</f>
        <v>0</v>
      </c>
      <c r="V108" s="5">
        <f>+I108/Formato_Análises_Mecenato!$Q$31</f>
        <v>0</v>
      </c>
      <c r="W108" s="5">
        <f>+J108/Formato_Análises_Mecenato!$Q$31</f>
        <v>0</v>
      </c>
      <c r="X108" s="5">
        <f>+K108/Formato_Análises_Mecenato!$Q$31</f>
        <v>0</v>
      </c>
    </row>
    <row r="109" spans="1:24" x14ac:dyDescent="0.25">
      <c r="A109" s="2" t="s">
        <v>15</v>
      </c>
      <c r="B109" s="4">
        <f>+[2]TabDin!B110</f>
        <v>0</v>
      </c>
      <c r="C109" s="4">
        <f>+[2]TabDin!C110</f>
        <v>230755.43901698745</v>
      </c>
      <c r="D109" s="4">
        <f>+[2]TabDin!D110</f>
        <v>232948.12334961467</v>
      </c>
      <c r="E109" s="4">
        <f>+[2]TabDin!E110</f>
        <v>0</v>
      </c>
      <c r="F109" s="4">
        <f>+[2]TabDin!F110</f>
        <v>114233.14176357762</v>
      </c>
      <c r="G109" s="4">
        <f>+[2]TabDin!G110</f>
        <v>0</v>
      </c>
      <c r="H109" s="4">
        <f>+[2]TabDin!H110</f>
        <v>0</v>
      </c>
      <c r="I109" s="4">
        <f>+[2]TabDin!I110</f>
        <v>3845923.9836164578</v>
      </c>
      <c r="J109" s="4">
        <f>+[2]TabDin!J110</f>
        <v>0</v>
      </c>
      <c r="K109" s="4">
        <f>+[2]TabDin!K110</f>
        <v>0</v>
      </c>
      <c r="L109" s="4">
        <f t="shared" si="3"/>
        <v>4423860.6877466375</v>
      </c>
      <c r="N109" s="2" t="s">
        <v>15</v>
      </c>
      <c r="O109" s="5">
        <f>+B109/Formato_Análises_Mecenato!$Q$31</f>
        <v>0</v>
      </c>
      <c r="P109" s="5">
        <f>+C109/Formato_Análises_Mecenato!$Q$31</f>
        <v>1.286014036677053E-4</v>
      </c>
      <c r="Q109" s="5">
        <f>+D109/Formato_Análises_Mecenato!$Q$31</f>
        <v>1.2982339992563657E-4</v>
      </c>
      <c r="R109" s="5">
        <f>+E109/Formato_Análises_Mecenato!$Q$31</f>
        <v>0</v>
      </c>
      <c r="S109" s="5">
        <f>+F109/Formato_Análises_Mecenato!$Q$31</f>
        <v>6.3662821724807029E-5</v>
      </c>
      <c r="T109" s="5">
        <f>+G109/Formato_Análises_Mecenato!$Q$31</f>
        <v>0</v>
      </c>
      <c r="U109" s="5">
        <f>+H109/Formato_Análises_Mecenato!$Q$31</f>
        <v>0</v>
      </c>
      <c r="V109" s="5">
        <f>+I109/Formato_Análises_Mecenato!$Q$31</f>
        <v>2.1433567277950884E-3</v>
      </c>
      <c r="W109" s="5">
        <f>+J109/Formato_Análises_Mecenato!$Q$31</f>
        <v>0</v>
      </c>
      <c r="X109" s="5">
        <f>+K109/Formato_Análises_Mecenato!$Q$31</f>
        <v>0</v>
      </c>
    </row>
    <row r="110" spans="1:24" x14ac:dyDescent="0.25">
      <c r="A110" s="2" t="s">
        <v>16</v>
      </c>
      <c r="B110" s="4">
        <f>+[2]TabDin!B111</f>
        <v>0</v>
      </c>
      <c r="C110" s="4">
        <f>+[2]TabDin!C111</f>
        <v>0</v>
      </c>
      <c r="D110" s="4">
        <f>+[2]TabDin!D111</f>
        <v>0</v>
      </c>
      <c r="E110" s="4">
        <f>+[2]TabDin!E111</f>
        <v>0</v>
      </c>
      <c r="F110" s="4">
        <f>+[2]TabDin!F111</f>
        <v>0</v>
      </c>
      <c r="G110" s="4">
        <f>+[2]TabDin!G111</f>
        <v>0</v>
      </c>
      <c r="H110" s="4">
        <f>+[2]TabDin!H111</f>
        <v>0</v>
      </c>
      <c r="I110" s="4">
        <f>+[2]TabDin!I111</f>
        <v>0</v>
      </c>
      <c r="J110" s="4">
        <f>+[2]TabDin!J111</f>
        <v>0</v>
      </c>
      <c r="K110" s="4">
        <f>+[2]TabDin!K111</f>
        <v>0</v>
      </c>
      <c r="L110" s="4">
        <f t="shared" si="3"/>
        <v>0</v>
      </c>
      <c r="N110" s="2" t="s">
        <v>16</v>
      </c>
      <c r="O110" s="5">
        <f>+B110/Formato_Análises_Mecenato!$Q$31</f>
        <v>0</v>
      </c>
      <c r="P110" s="5">
        <f>+C110/Formato_Análises_Mecenato!$Q$31</f>
        <v>0</v>
      </c>
      <c r="Q110" s="5">
        <f>+D110/Formato_Análises_Mecenato!$Q$31</f>
        <v>0</v>
      </c>
      <c r="R110" s="5">
        <f>+E110/Formato_Análises_Mecenato!$Q$31</f>
        <v>0</v>
      </c>
      <c r="S110" s="5">
        <f>+F110/Formato_Análises_Mecenato!$Q$31</f>
        <v>0</v>
      </c>
      <c r="T110" s="5">
        <f>+G110/Formato_Análises_Mecenato!$Q$31</f>
        <v>0</v>
      </c>
      <c r="U110" s="5">
        <f>+H110/Formato_Análises_Mecenato!$Q$31</f>
        <v>0</v>
      </c>
      <c r="V110" s="5">
        <f>+I110/Formato_Análises_Mecenato!$Q$31</f>
        <v>0</v>
      </c>
      <c r="W110" s="5">
        <f>+J110/Formato_Análises_Mecenato!$Q$31</f>
        <v>0</v>
      </c>
      <c r="X110" s="5">
        <f>+K110/Formato_Análises_Mecenato!$Q$31</f>
        <v>0</v>
      </c>
    </row>
    <row r="111" spans="1:24" x14ac:dyDescent="0.25">
      <c r="A111" s="2" t="s">
        <v>17</v>
      </c>
      <c r="B111" s="4">
        <f>+[2]TabDin!B112</f>
        <v>0</v>
      </c>
      <c r="C111" s="4">
        <f>+[2]TabDin!C112</f>
        <v>295905.3912994503</v>
      </c>
      <c r="D111" s="4">
        <f>+[2]TabDin!D112</f>
        <v>0</v>
      </c>
      <c r="E111" s="4">
        <f>+[2]TabDin!E112</f>
        <v>0</v>
      </c>
      <c r="F111" s="4">
        <f>+[2]TabDin!F112</f>
        <v>0</v>
      </c>
      <c r="G111" s="4">
        <f>+[2]TabDin!G112</f>
        <v>0</v>
      </c>
      <c r="H111" s="4">
        <f>+[2]TabDin!H112</f>
        <v>0</v>
      </c>
      <c r="I111" s="4">
        <f>+[2]TabDin!I112</f>
        <v>7121403.599917395</v>
      </c>
      <c r="J111" s="4">
        <f>+[2]TabDin!J112</f>
        <v>23045415.010129575</v>
      </c>
      <c r="K111" s="4">
        <f>+[2]TabDin!K112</f>
        <v>0</v>
      </c>
      <c r="L111" s="4">
        <f t="shared" si="3"/>
        <v>30462724.00134642</v>
      </c>
      <c r="N111" s="2" t="s">
        <v>17</v>
      </c>
      <c r="O111" s="5">
        <f>+B111/Formato_Análises_Mecenato!$Q$31</f>
        <v>0</v>
      </c>
      <c r="P111" s="5">
        <f>+C111/Formato_Análises_Mecenato!$Q$31</f>
        <v>1.6490986663655414E-4</v>
      </c>
      <c r="Q111" s="5">
        <f>+D111/Formato_Análises_Mecenato!$Q$31</f>
        <v>0</v>
      </c>
      <c r="R111" s="5">
        <f>+E111/Formato_Análises_Mecenato!$Q$31</f>
        <v>0</v>
      </c>
      <c r="S111" s="5">
        <f>+F111/Formato_Análises_Mecenato!$Q$31</f>
        <v>0</v>
      </c>
      <c r="T111" s="5">
        <f>+G111/Formato_Análises_Mecenato!$Q$31</f>
        <v>0</v>
      </c>
      <c r="U111" s="5">
        <f>+H111/Formato_Análises_Mecenato!$Q$31</f>
        <v>0</v>
      </c>
      <c r="V111" s="5">
        <f>+I111/Formato_Análises_Mecenato!$Q$31</f>
        <v>3.9688013549540073E-3</v>
      </c>
      <c r="W111" s="5">
        <f>+J111/Formato_Análises_Mecenato!$Q$31</f>
        <v>1.284334935303212E-2</v>
      </c>
      <c r="X111" s="5">
        <f>+K111/Formato_Análises_Mecenato!$Q$31</f>
        <v>0</v>
      </c>
    </row>
    <row r="112" spans="1:24" x14ac:dyDescent="0.25">
      <c r="A112" s="2" t="s">
        <v>18</v>
      </c>
      <c r="B112" s="4">
        <f>+[2]TabDin!B113</f>
        <v>0</v>
      </c>
      <c r="C112" s="4">
        <f>+[2]TabDin!C113</f>
        <v>307.67391868931662</v>
      </c>
      <c r="D112" s="4">
        <f>+[2]TabDin!D113</f>
        <v>0</v>
      </c>
      <c r="E112" s="4">
        <f>+[2]TabDin!E113</f>
        <v>0</v>
      </c>
      <c r="F112" s="4">
        <f>+[2]TabDin!F113</f>
        <v>0</v>
      </c>
      <c r="G112" s="4">
        <f>+[2]TabDin!G113</f>
        <v>0</v>
      </c>
      <c r="H112" s="4">
        <f>+[2]TabDin!H113</f>
        <v>0</v>
      </c>
      <c r="I112" s="4">
        <f>+[2]TabDin!I113</f>
        <v>0</v>
      </c>
      <c r="J112" s="4">
        <f>+[2]TabDin!J113</f>
        <v>0</v>
      </c>
      <c r="K112" s="4">
        <f>+[2]TabDin!K113</f>
        <v>0</v>
      </c>
      <c r="L112" s="4">
        <f t="shared" si="3"/>
        <v>307.67391868931662</v>
      </c>
      <c r="N112" s="2" t="s">
        <v>18</v>
      </c>
      <c r="O112" s="5">
        <f>+B112/Formato_Análises_Mecenato!$Q$31</f>
        <v>0</v>
      </c>
      <c r="P112" s="5">
        <f>+C112/Formato_Análises_Mecenato!$Q$31</f>
        <v>1.7146853822360709E-7</v>
      </c>
      <c r="Q112" s="5">
        <f>+D112/Formato_Análises_Mecenato!$Q$31</f>
        <v>0</v>
      </c>
      <c r="R112" s="5">
        <f>+E112/Formato_Análises_Mecenato!$Q$31</f>
        <v>0</v>
      </c>
      <c r="S112" s="5">
        <f>+F112/Formato_Análises_Mecenato!$Q$31</f>
        <v>0</v>
      </c>
      <c r="T112" s="5">
        <f>+G112/Formato_Análises_Mecenato!$Q$31</f>
        <v>0</v>
      </c>
      <c r="U112" s="5">
        <f>+H112/Formato_Análises_Mecenato!$Q$31</f>
        <v>0</v>
      </c>
      <c r="V112" s="5">
        <f>+I112/Formato_Análises_Mecenato!$Q$31</f>
        <v>0</v>
      </c>
      <c r="W112" s="5">
        <f>+J112/Formato_Análises_Mecenato!$Q$31</f>
        <v>0</v>
      </c>
      <c r="X112" s="5">
        <f>+K112/Formato_Análises_Mecenato!$Q$31</f>
        <v>0</v>
      </c>
    </row>
    <row r="113" spans="1:24" x14ac:dyDescent="0.25">
      <c r="A113" s="2" t="s">
        <v>19</v>
      </c>
      <c r="B113" s="4">
        <f>+[2]TabDin!B114</f>
        <v>0</v>
      </c>
      <c r="C113" s="4">
        <f>+[2]TabDin!C114</f>
        <v>0</v>
      </c>
      <c r="D113" s="4">
        <f>+[2]TabDin!D114</f>
        <v>0</v>
      </c>
      <c r="E113" s="4">
        <f>+[2]TabDin!E114</f>
        <v>0</v>
      </c>
      <c r="F113" s="4">
        <f>+[2]TabDin!F114</f>
        <v>0</v>
      </c>
      <c r="G113" s="4">
        <f>+[2]TabDin!G114</f>
        <v>0</v>
      </c>
      <c r="H113" s="4">
        <f>+[2]TabDin!H114</f>
        <v>0</v>
      </c>
      <c r="I113" s="4">
        <f>+[2]TabDin!I114</f>
        <v>0</v>
      </c>
      <c r="J113" s="4">
        <f>+[2]TabDin!J114</f>
        <v>0</v>
      </c>
      <c r="K113" s="4">
        <f>+[2]TabDin!K114</f>
        <v>0</v>
      </c>
      <c r="L113" s="4">
        <f t="shared" si="3"/>
        <v>0</v>
      </c>
      <c r="N113" s="2" t="s">
        <v>19</v>
      </c>
      <c r="O113" s="5">
        <f>+B113/Formato_Análises_Mecenato!$Q$31</f>
        <v>0</v>
      </c>
      <c r="P113" s="5">
        <f>+C113/Formato_Análises_Mecenato!$Q$31</f>
        <v>0</v>
      </c>
      <c r="Q113" s="5">
        <f>+D113/Formato_Análises_Mecenato!$Q$31</f>
        <v>0</v>
      </c>
      <c r="R113" s="5">
        <f>+E113/Formato_Análises_Mecenato!$Q$31</f>
        <v>0</v>
      </c>
      <c r="S113" s="5">
        <f>+F113/Formato_Análises_Mecenato!$Q$31</f>
        <v>0</v>
      </c>
      <c r="T113" s="5">
        <f>+G113/Formato_Análises_Mecenato!$Q$31</f>
        <v>0</v>
      </c>
      <c r="U113" s="5">
        <f>+H113/Formato_Análises_Mecenato!$Q$31</f>
        <v>0</v>
      </c>
      <c r="V113" s="5">
        <f>+I113/Formato_Análises_Mecenato!$Q$31</f>
        <v>0</v>
      </c>
      <c r="W113" s="5">
        <f>+J113/Formato_Análises_Mecenato!$Q$31</f>
        <v>0</v>
      </c>
      <c r="X113" s="5">
        <f>+K113/Formato_Análises_Mecenato!$Q$31</f>
        <v>0</v>
      </c>
    </row>
    <row r="114" spans="1:24" x14ac:dyDescent="0.25">
      <c r="A114" s="2" t="s">
        <v>20</v>
      </c>
      <c r="B114" s="4">
        <f>+[2]TabDin!B115</f>
        <v>249922.66266435955</v>
      </c>
      <c r="C114" s="4">
        <f>+[2]TabDin!C115</f>
        <v>236468.94368704804</v>
      </c>
      <c r="D114" s="4">
        <f>+[2]TabDin!D115</f>
        <v>0</v>
      </c>
      <c r="E114" s="4">
        <f>+[2]TabDin!E115</f>
        <v>0</v>
      </c>
      <c r="F114" s="4">
        <f>+[2]TabDin!F115</f>
        <v>230032.40530806757</v>
      </c>
      <c r="G114" s="4">
        <f>+[2]TabDin!G115</f>
        <v>0</v>
      </c>
      <c r="H114" s="4">
        <f>+[2]TabDin!H115</f>
        <v>0</v>
      </c>
      <c r="I114" s="4">
        <f>+[2]TabDin!I115</f>
        <v>115377.71950849373</v>
      </c>
      <c r="J114" s="4">
        <f>+[2]TabDin!J115</f>
        <v>13692735.214906147</v>
      </c>
      <c r="K114" s="4">
        <f>+[2]TabDin!K115</f>
        <v>0</v>
      </c>
      <c r="L114" s="4">
        <f t="shared" si="3"/>
        <v>14524536.946074115</v>
      </c>
      <c r="N114" s="2" t="s">
        <v>20</v>
      </c>
      <c r="O114" s="5">
        <f>+B114/Formato_Análises_Mecenato!$Q$31</f>
        <v>1.39283413487129E-4</v>
      </c>
      <c r="P114" s="5">
        <f>+C114/Formato_Análises_Mecenato!$Q$31</f>
        <v>1.3178557442251768E-4</v>
      </c>
      <c r="Q114" s="5">
        <f>+D114/Formato_Análises_Mecenato!$Q$31</f>
        <v>0</v>
      </c>
      <c r="R114" s="5">
        <f>+E114/Formato_Análises_Mecenato!$Q$31</f>
        <v>0</v>
      </c>
      <c r="S114" s="5">
        <f>+F114/Formato_Análises_Mecenato!$Q$31</f>
        <v>1.2819845260287984E-4</v>
      </c>
      <c r="T114" s="5">
        <f>+G114/Formato_Análises_Mecenato!$Q$31</f>
        <v>0</v>
      </c>
      <c r="U114" s="5">
        <f>+H114/Formato_Análises_Mecenato!$Q$31</f>
        <v>0</v>
      </c>
      <c r="V114" s="5">
        <f>+I114/Formato_Análises_Mecenato!$Q$31</f>
        <v>6.4300701833852649E-5</v>
      </c>
      <c r="W114" s="5">
        <f>+J114/Formato_Análises_Mecenato!$Q$31</f>
        <v>7.6310442613554902E-3</v>
      </c>
      <c r="X114" s="5">
        <f>+K114/Formato_Análises_Mecenato!$Q$31</f>
        <v>0</v>
      </c>
    </row>
    <row r="115" spans="1:24" x14ac:dyDescent="0.25">
      <c r="A115" s="2" t="s">
        <v>21</v>
      </c>
      <c r="B115" s="4">
        <f>+[2]TabDin!B116</f>
        <v>0</v>
      </c>
      <c r="C115" s="4">
        <f>+[2]TabDin!C116</f>
        <v>265175.05875402468</v>
      </c>
      <c r="D115" s="4">
        <f>+[2]TabDin!D116</f>
        <v>0</v>
      </c>
      <c r="E115" s="4">
        <f>+[2]TabDin!E116</f>
        <v>0</v>
      </c>
      <c r="F115" s="4">
        <f>+[2]TabDin!F116</f>
        <v>0</v>
      </c>
      <c r="G115" s="4">
        <f>+[2]TabDin!G116</f>
        <v>0</v>
      </c>
      <c r="H115" s="4">
        <f>+[2]TabDin!H116</f>
        <v>0</v>
      </c>
      <c r="I115" s="4">
        <f>+[2]TabDin!I116</f>
        <v>710353.22065133648</v>
      </c>
      <c r="J115" s="4">
        <f>+[2]TabDin!J116</f>
        <v>0</v>
      </c>
      <c r="K115" s="4">
        <f>+[2]TabDin!K116</f>
        <v>0</v>
      </c>
      <c r="L115" s="4">
        <f t="shared" si="3"/>
        <v>975528.27940536116</v>
      </c>
      <c r="N115" s="2" t="s">
        <v>21</v>
      </c>
      <c r="O115" s="5">
        <f>+B115/Formato_Análises_Mecenato!$Q$31</f>
        <v>0</v>
      </c>
      <c r="P115" s="5">
        <f>+C115/Formato_Análises_Mecenato!$Q$31</f>
        <v>1.4778366619962242E-4</v>
      </c>
      <c r="Q115" s="5">
        <f>+D115/Formato_Análises_Mecenato!$Q$31</f>
        <v>0</v>
      </c>
      <c r="R115" s="5">
        <f>+E115/Formato_Análises_Mecenato!$Q$31</f>
        <v>0</v>
      </c>
      <c r="S115" s="5">
        <f>+F115/Formato_Análises_Mecenato!$Q$31</f>
        <v>0</v>
      </c>
      <c r="T115" s="5">
        <f>+G115/Formato_Análises_Mecenato!$Q$31</f>
        <v>0</v>
      </c>
      <c r="U115" s="5">
        <f>+H115/Formato_Análises_Mecenato!$Q$31</f>
        <v>0</v>
      </c>
      <c r="V115" s="5">
        <f>+I115/Formato_Análises_Mecenato!$Q$31</f>
        <v>3.9588415191770194E-4</v>
      </c>
      <c r="W115" s="5">
        <f>+J115/Formato_Análises_Mecenato!$Q$31</f>
        <v>0</v>
      </c>
      <c r="X115" s="5">
        <f>+K115/Formato_Análises_Mecenato!$Q$31</f>
        <v>0</v>
      </c>
    </row>
    <row r="116" spans="1:24" x14ac:dyDescent="0.25">
      <c r="A116" s="2" t="s">
        <v>22</v>
      </c>
      <c r="B116" s="4">
        <f>+[2]TabDin!B117</f>
        <v>11845.445869538689</v>
      </c>
      <c r="C116" s="4">
        <f>+[2]TabDin!C117</f>
        <v>6037633.1437583873</v>
      </c>
      <c r="D116" s="4">
        <f>+[2]TabDin!D117</f>
        <v>4213230.6151109096</v>
      </c>
      <c r="E116" s="4">
        <f>+[2]TabDin!E117</f>
        <v>0</v>
      </c>
      <c r="F116" s="4">
        <f>+[2]TabDin!F117</f>
        <v>1514286.9405068387</v>
      </c>
      <c r="G116" s="4">
        <f>+[2]TabDin!G117</f>
        <v>913332.11981188343</v>
      </c>
      <c r="H116" s="4">
        <f>+[2]TabDin!H117</f>
        <v>0</v>
      </c>
      <c r="I116" s="4">
        <f>+[2]TabDin!I117</f>
        <v>7220239.2311875587</v>
      </c>
      <c r="J116" s="4">
        <f>+[2]TabDin!J117</f>
        <v>191149.92922935396</v>
      </c>
      <c r="K116" s="4">
        <f>+[2]TabDin!K117</f>
        <v>0</v>
      </c>
      <c r="L116" s="4">
        <f t="shared" si="3"/>
        <v>20101717.425474469</v>
      </c>
      <c r="N116" s="2" t="s">
        <v>22</v>
      </c>
      <c r="O116" s="5">
        <f>+B116/Formato_Análises_Mecenato!$Q$31</f>
        <v>6.6015387216088723E-6</v>
      </c>
      <c r="P116" s="5">
        <f>+C116/Formato_Análises_Mecenato!$Q$31</f>
        <v>3.3648095161944568E-3</v>
      </c>
      <c r="Q116" s="5">
        <f>+D116/Formato_Análises_Mecenato!$Q$31</f>
        <v>2.3480589380132657E-3</v>
      </c>
      <c r="R116" s="5">
        <f>+E116/Formato_Análises_Mecenato!$Q$31</f>
        <v>0</v>
      </c>
      <c r="S116" s="5">
        <f>+F116/Formato_Análises_Mecenato!$Q$31</f>
        <v>8.4392128278509761E-4</v>
      </c>
      <c r="T116" s="5">
        <f>+G116/Formato_Análises_Mecenato!$Q$31</f>
        <v>5.0900552170283749E-4</v>
      </c>
      <c r="U116" s="5">
        <f>+H116/Formato_Análises_Mecenato!$Q$31</f>
        <v>0</v>
      </c>
      <c r="V116" s="5">
        <f>+I116/Formato_Análises_Mecenato!$Q$31</f>
        <v>4.0238830508302686E-3</v>
      </c>
      <c r="W116" s="5">
        <f>+J116/Formato_Análises_Mecenato!$Q$31</f>
        <v>1.0652901320374856E-4</v>
      </c>
      <c r="X116" s="5">
        <f>+K116/Formato_Análises_Mecenato!$Q$31</f>
        <v>0</v>
      </c>
    </row>
    <row r="117" spans="1:24" x14ac:dyDescent="0.25">
      <c r="A117" s="2" t="s">
        <v>23</v>
      </c>
      <c r="B117" s="4">
        <f>+[2]TabDin!B118</f>
        <v>0</v>
      </c>
      <c r="C117" s="4">
        <f>+[2]TabDin!C118</f>
        <v>1692206.5527912416</v>
      </c>
      <c r="D117" s="4">
        <f>+[2]TabDin!D118</f>
        <v>49227.826990290661</v>
      </c>
      <c r="E117" s="4">
        <f>+[2]TabDin!E118</f>
        <v>0</v>
      </c>
      <c r="F117" s="4">
        <f>+[2]TabDin!F118</f>
        <v>0</v>
      </c>
      <c r="G117" s="4">
        <f>+[2]TabDin!G118</f>
        <v>0</v>
      </c>
      <c r="H117" s="4">
        <f>+[2]TabDin!H118</f>
        <v>0</v>
      </c>
      <c r="I117" s="4">
        <f>+[2]TabDin!I118</f>
        <v>0</v>
      </c>
      <c r="J117" s="4">
        <f>+[2]TabDin!J118</f>
        <v>0</v>
      </c>
      <c r="K117" s="4">
        <f>+[2]TabDin!K118</f>
        <v>0</v>
      </c>
      <c r="L117" s="4">
        <f t="shared" si="3"/>
        <v>1741434.3797815321</v>
      </c>
      <c r="N117" s="2" t="s">
        <v>23</v>
      </c>
      <c r="O117" s="5">
        <f>+B117/Formato_Análises_Mecenato!$Q$31</f>
        <v>0</v>
      </c>
      <c r="P117" s="5">
        <f>+C117/Formato_Análises_Mecenato!$Q$31</f>
        <v>9.4307696022983905E-4</v>
      </c>
      <c r="Q117" s="5">
        <f>+D117/Formato_Análises_Mecenato!$Q$31</f>
        <v>2.7434966115777137E-5</v>
      </c>
      <c r="R117" s="5">
        <f>+E117/Formato_Análises_Mecenato!$Q$31</f>
        <v>0</v>
      </c>
      <c r="S117" s="5">
        <f>+F117/Formato_Análises_Mecenato!$Q$31</f>
        <v>0</v>
      </c>
      <c r="T117" s="5">
        <f>+G117/Formato_Análises_Mecenato!$Q$31</f>
        <v>0</v>
      </c>
      <c r="U117" s="5">
        <f>+H117/Formato_Análises_Mecenato!$Q$31</f>
        <v>0</v>
      </c>
      <c r="V117" s="5">
        <f>+I117/Formato_Análises_Mecenato!$Q$31</f>
        <v>0</v>
      </c>
      <c r="W117" s="5">
        <f>+J117/Formato_Análises_Mecenato!$Q$31</f>
        <v>0</v>
      </c>
      <c r="X117" s="5">
        <f>+K117/Formato_Análises_Mecenato!$Q$31</f>
        <v>0</v>
      </c>
    </row>
    <row r="118" spans="1:24" x14ac:dyDescent="0.25">
      <c r="A118" s="2" t="s">
        <v>24</v>
      </c>
      <c r="B118" s="4">
        <f>+[2]TabDin!B119</f>
        <v>795554.6360397886</v>
      </c>
      <c r="C118" s="4">
        <f>+[2]TabDin!C119</f>
        <v>784123.90384525131</v>
      </c>
      <c r="D118" s="4">
        <f>+[2]TabDin!D119</f>
        <v>0</v>
      </c>
      <c r="E118" s="4">
        <f>+[2]TabDin!E119</f>
        <v>0</v>
      </c>
      <c r="F118" s="4">
        <f>+[2]TabDin!F119</f>
        <v>0</v>
      </c>
      <c r="G118" s="4">
        <f>+[2]TabDin!G119</f>
        <v>246139.13495145325</v>
      </c>
      <c r="H118" s="4">
        <f>+[2]TabDin!H119</f>
        <v>0</v>
      </c>
      <c r="I118" s="4">
        <f>+[2]TabDin!I119</f>
        <v>0</v>
      </c>
      <c r="J118" s="4">
        <f>+[2]TabDin!J119</f>
        <v>4320.6340727622046</v>
      </c>
      <c r="K118" s="4">
        <f>+[2]TabDin!K119</f>
        <v>0</v>
      </c>
      <c r="L118" s="4">
        <f t="shared" si="3"/>
        <v>1830138.3089092553</v>
      </c>
      <c r="N118" s="2" t="s">
        <v>24</v>
      </c>
      <c r="O118" s="5">
        <f>+B118/Formato_Análises_Mecenato!$Q$31</f>
        <v>4.4336741671140221E-4</v>
      </c>
      <c r="P118" s="5">
        <f>+C118/Formato_Análises_Mecenato!$Q$31</f>
        <v>4.3699700043246494E-4</v>
      </c>
      <c r="Q118" s="5">
        <f>+D118/Formato_Análises_Mecenato!$Q$31</f>
        <v>0</v>
      </c>
      <c r="R118" s="5">
        <f>+E118/Formato_Análises_Mecenato!$Q$31</f>
        <v>0</v>
      </c>
      <c r="S118" s="5">
        <f>+F118/Formato_Análises_Mecenato!$Q$31</f>
        <v>0</v>
      </c>
      <c r="T118" s="5">
        <f>+G118/Formato_Análises_Mecenato!$Q$31</f>
        <v>1.3717483057888564E-4</v>
      </c>
      <c r="U118" s="5">
        <f>+H118/Formato_Análises_Mecenato!$Q$31</f>
        <v>0</v>
      </c>
      <c r="V118" s="5">
        <f>+I118/Formato_Análises_Mecenato!$Q$31</f>
        <v>0</v>
      </c>
      <c r="W118" s="5">
        <f>+J118/Formato_Análises_Mecenato!$Q$31</f>
        <v>2.4079155354202922E-6</v>
      </c>
      <c r="X118" s="5">
        <f>+K118/Formato_Análises_Mecenato!$Q$31</f>
        <v>0</v>
      </c>
    </row>
    <row r="119" spans="1:24" x14ac:dyDescent="0.25">
      <c r="A119" s="2" t="s">
        <v>25</v>
      </c>
      <c r="B119" s="4">
        <f>+[2]TabDin!B120</f>
        <v>362132.2022973256</v>
      </c>
      <c r="C119" s="4">
        <f>+[2]TabDin!C120</f>
        <v>10246456.083844937</v>
      </c>
      <c r="D119" s="4">
        <f>+[2]TabDin!D120</f>
        <v>641038.60958919115</v>
      </c>
      <c r="E119" s="4">
        <f>+[2]TabDin!E120</f>
        <v>0</v>
      </c>
      <c r="F119" s="4">
        <f>+[2]TabDin!F120</f>
        <v>1478328.5665839566</v>
      </c>
      <c r="G119" s="4">
        <f>+[2]TabDin!G120</f>
        <v>1848581.8219650865</v>
      </c>
      <c r="H119" s="4">
        <f>+[2]TabDin!H120</f>
        <v>0</v>
      </c>
      <c r="I119" s="4">
        <f>+[2]TabDin!I120</f>
        <v>3175273.2823393168</v>
      </c>
      <c r="J119" s="4">
        <f>+[2]TabDin!J120</f>
        <v>279983.26600727811</v>
      </c>
      <c r="K119" s="4">
        <f>+[2]TabDin!K120</f>
        <v>0</v>
      </c>
      <c r="L119" s="4">
        <f t="shared" si="3"/>
        <v>18031793.832627092</v>
      </c>
      <c r="N119" s="2" t="s">
        <v>25</v>
      </c>
      <c r="O119" s="5">
        <f>+B119/Formato_Análises_Mecenato!$Q$31</f>
        <v>2.018184694891855E-4</v>
      </c>
      <c r="P119" s="5">
        <f>+C119/Formato_Análises_Mecenato!$Q$31</f>
        <v>5.7104120302228388E-3</v>
      </c>
      <c r="Q119" s="5">
        <f>+D119/Formato_Análises_Mecenato!$Q$31</f>
        <v>3.5725469938888534E-4</v>
      </c>
      <c r="R119" s="5">
        <f>+E119/Formato_Análises_Mecenato!$Q$31</f>
        <v>0</v>
      </c>
      <c r="S119" s="5">
        <f>+F119/Formato_Análises_Mecenato!$Q$31</f>
        <v>8.238814632263897E-4</v>
      </c>
      <c r="T119" s="5">
        <f>+G119/Formato_Análises_Mecenato!$Q$31</f>
        <v>1.0302258447819873E-3</v>
      </c>
      <c r="U119" s="5">
        <f>+H119/Formato_Análises_Mecenato!$Q$31</f>
        <v>0</v>
      </c>
      <c r="V119" s="5">
        <f>+I119/Formato_Análises_Mecenato!$Q$31</f>
        <v>1.7695990303714449E-3</v>
      </c>
      <c r="W119" s="5">
        <f>+J119/Formato_Análises_Mecenato!$Q$31</f>
        <v>1.5603636978348245E-4</v>
      </c>
      <c r="X119" s="5">
        <f>+K119/Formato_Análises_Mecenato!$Q$31</f>
        <v>0</v>
      </c>
    </row>
    <row r="120" spans="1:24" x14ac:dyDescent="0.25">
      <c r="A120" s="2" t="s">
        <v>26</v>
      </c>
      <c r="B120" s="4">
        <f>+[2]TabDin!B121</f>
        <v>0</v>
      </c>
      <c r="C120" s="4">
        <f>+[2]TabDin!C121</f>
        <v>159990.43771844462</v>
      </c>
      <c r="D120" s="4">
        <f>+[2]TabDin!D121</f>
        <v>0</v>
      </c>
      <c r="E120" s="4">
        <f>+[2]TabDin!E121</f>
        <v>0</v>
      </c>
      <c r="F120" s="4">
        <f>+[2]TabDin!F121</f>
        <v>0</v>
      </c>
      <c r="G120" s="4">
        <f>+[2]TabDin!G121</f>
        <v>0</v>
      </c>
      <c r="H120" s="4">
        <f>+[2]TabDin!H121</f>
        <v>0</v>
      </c>
      <c r="I120" s="4">
        <f>+[2]TabDin!I121</f>
        <v>33074.946259101533</v>
      </c>
      <c r="J120" s="4">
        <f>+[2]TabDin!J121</f>
        <v>0</v>
      </c>
      <c r="K120" s="4">
        <f>+[2]TabDin!K121</f>
        <v>0</v>
      </c>
      <c r="L120" s="4">
        <f t="shared" si="3"/>
        <v>193065.38397754615</v>
      </c>
      <c r="N120" s="2" t="s">
        <v>26</v>
      </c>
      <c r="O120" s="5">
        <f>+B120/Formato_Análises_Mecenato!$Q$31</f>
        <v>0</v>
      </c>
      <c r="P120" s="5">
        <f>+C120/Formato_Análises_Mecenato!$Q$31</f>
        <v>8.9163639876275677E-5</v>
      </c>
      <c r="Q120" s="5">
        <f>+D120/Formato_Análises_Mecenato!$Q$31</f>
        <v>0</v>
      </c>
      <c r="R120" s="5">
        <f>+E120/Formato_Análises_Mecenato!$Q$31</f>
        <v>0</v>
      </c>
      <c r="S120" s="5">
        <f>+F120/Formato_Análises_Mecenato!$Q$31</f>
        <v>0</v>
      </c>
      <c r="T120" s="5">
        <f>+G120/Formato_Análises_Mecenato!$Q$31</f>
        <v>0</v>
      </c>
      <c r="U120" s="5">
        <f>+H120/Formato_Análises_Mecenato!$Q$31</f>
        <v>0</v>
      </c>
      <c r="V120" s="5">
        <f>+I120/Formato_Análises_Mecenato!$Q$31</f>
        <v>1.843286785903776E-5</v>
      </c>
      <c r="W120" s="5">
        <f>+J120/Formato_Análises_Mecenato!$Q$31</f>
        <v>0</v>
      </c>
      <c r="X120" s="5">
        <f>+K120/Formato_Análises_Mecenato!$Q$31</f>
        <v>0</v>
      </c>
    </row>
    <row r="121" spans="1:24" x14ac:dyDescent="0.25">
      <c r="A121" s="2" t="s">
        <v>27</v>
      </c>
      <c r="B121" s="4">
        <f>+[2]TabDin!B122</f>
        <v>0</v>
      </c>
      <c r="C121" s="4">
        <f>+[2]TabDin!C122</f>
        <v>0</v>
      </c>
      <c r="D121" s="4">
        <f>+[2]TabDin!D122</f>
        <v>0</v>
      </c>
      <c r="E121" s="4">
        <f>+[2]TabDin!E122</f>
        <v>0</v>
      </c>
      <c r="F121" s="4">
        <f>+[2]TabDin!F122</f>
        <v>76918.479672329151</v>
      </c>
      <c r="G121" s="4">
        <f>+[2]TabDin!G122</f>
        <v>0</v>
      </c>
      <c r="H121" s="4">
        <f>+[2]TabDin!H122</f>
        <v>0</v>
      </c>
      <c r="I121" s="4">
        <f>+[2]TabDin!I122</f>
        <v>461510.87803397491</v>
      </c>
      <c r="J121" s="4">
        <f>+[2]TabDin!J122</f>
        <v>0</v>
      </c>
      <c r="K121" s="4">
        <f>+[2]TabDin!K122</f>
        <v>0</v>
      </c>
      <c r="L121" s="4">
        <f t="shared" si="3"/>
        <v>538429.35770630406</v>
      </c>
      <c r="N121" s="2" t="s">
        <v>27</v>
      </c>
      <c r="O121" s="5">
        <f>+B121/Formato_Análises_Mecenato!$Q$31</f>
        <v>0</v>
      </c>
      <c r="P121" s="5">
        <f>+C121/Formato_Análises_Mecenato!$Q$31</f>
        <v>0</v>
      </c>
      <c r="Q121" s="5">
        <f>+D121/Formato_Análises_Mecenato!$Q$31</f>
        <v>0</v>
      </c>
      <c r="R121" s="5">
        <f>+E121/Formato_Análises_Mecenato!$Q$31</f>
        <v>0</v>
      </c>
      <c r="S121" s="5">
        <f>+F121/Formato_Análises_Mecenato!$Q$31</f>
        <v>4.2867134555901768E-5</v>
      </c>
      <c r="T121" s="5">
        <f>+G121/Formato_Análises_Mecenato!$Q$31</f>
        <v>0</v>
      </c>
      <c r="U121" s="5">
        <f>+H121/Formato_Análises_Mecenato!$Q$31</f>
        <v>0</v>
      </c>
      <c r="V121" s="5">
        <f>+I121/Formato_Análises_Mecenato!$Q$31</f>
        <v>2.572028073354106E-4</v>
      </c>
      <c r="W121" s="5">
        <f>+J121/Formato_Análises_Mecenato!$Q$31</f>
        <v>0</v>
      </c>
      <c r="X121" s="5">
        <f>+K121/Formato_Análises_Mecenato!$Q$31</f>
        <v>0</v>
      </c>
    </row>
    <row r="122" spans="1:24" x14ac:dyDescent="0.25">
      <c r="A122" s="2" t="s">
        <v>28</v>
      </c>
      <c r="B122" s="4">
        <f>+[2]TabDin!B123</f>
        <v>65226.87076213512</v>
      </c>
      <c r="C122" s="4">
        <f>+[2]TabDin!C123</f>
        <v>2061735.2976286421</v>
      </c>
      <c r="D122" s="4">
        <f>+[2]TabDin!D123</f>
        <v>1387378.617849801</v>
      </c>
      <c r="E122" s="4">
        <f>+[2]TabDin!E123</f>
        <v>0</v>
      </c>
      <c r="F122" s="4">
        <f>+[2]TabDin!F123</f>
        <v>1201466.6524817813</v>
      </c>
      <c r="G122" s="4">
        <f>+[2]TabDin!G123</f>
        <v>147068.13313349333</v>
      </c>
      <c r="H122" s="4">
        <f>+[2]TabDin!H123</f>
        <v>0</v>
      </c>
      <c r="I122" s="4">
        <f>+[2]TabDin!I123</f>
        <v>8356856.9287815299</v>
      </c>
      <c r="J122" s="4">
        <f>+[2]TabDin!J123</f>
        <v>661498.92518203077</v>
      </c>
      <c r="K122" s="4">
        <f>+[2]TabDin!K123</f>
        <v>0</v>
      </c>
      <c r="L122" s="4">
        <f t="shared" si="3"/>
        <v>13881231.425819414</v>
      </c>
      <c r="N122" s="2" t="s">
        <v>28</v>
      </c>
      <c r="O122" s="5">
        <f>+B122/Formato_Análises_Mecenato!$Q$31</f>
        <v>3.6351330103404699E-5</v>
      </c>
      <c r="P122" s="5">
        <f>+C122/Formato_Análises_Mecenato!$Q$31</f>
        <v>1.1490175676716278E-3</v>
      </c>
      <c r="Q122" s="5">
        <f>+D122/Formato_Análises_Mecenato!$Q$31</f>
        <v>7.7319450598480023E-4</v>
      </c>
      <c r="R122" s="5">
        <f>+E122/Formato_Análises_Mecenato!$Q$31</f>
        <v>0</v>
      </c>
      <c r="S122" s="5">
        <f>+F122/Formato_Análises_Mecenato!$Q$31</f>
        <v>6.6958464176318565E-4</v>
      </c>
      <c r="T122" s="5">
        <f>+G122/Formato_Análises_Mecenato!$Q$31</f>
        <v>8.1961961270884178E-5</v>
      </c>
      <c r="U122" s="5">
        <f>+H122/Formato_Análises_Mecenato!$Q$31</f>
        <v>0</v>
      </c>
      <c r="V122" s="5">
        <f>+I122/Formato_Análises_Mecenato!$Q$31</f>
        <v>4.657326977295549E-3</v>
      </c>
      <c r="W122" s="5">
        <f>+J122/Formato_Análises_Mecenato!$Q$31</f>
        <v>3.6865735718075523E-4</v>
      </c>
      <c r="X122" s="5">
        <f>+K122/Formato_Análises_Mecenato!$Q$31</f>
        <v>0</v>
      </c>
    </row>
    <row r="123" spans="1:24" x14ac:dyDescent="0.25">
      <c r="A123" s="2" t="s">
        <v>29</v>
      </c>
      <c r="B123" s="4">
        <f>+[2]TabDin!B124</f>
        <v>6837283.6580733377</v>
      </c>
      <c r="C123" s="4">
        <f>+[2]TabDin!C124</f>
        <v>66407200.43177481</v>
      </c>
      <c r="D123" s="4">
        <f>+[2]TabDin!D124</f>
        <v>11510341.713372113</v>
      </c>
      <c r="E123" s="4">
        <f>+[2]TabDin!E124</f>
        <v>0</v>
      </c>
      <c r="F123" s="4">
        <f>+[2]TabDin!F124</f>
        <v>12381130.406681582</v>
      </c>
      <c r="G123" s="4">
        <f>+[2]TabDin!G124</f>
        <v>4222732.4933580942</v>
      </c>
      <c r="H123" s="4">
        <f>+[2]TabDin!H124</f>
        <v>0</v>
      </c>
      <c r="I123" s="4">
        <f>+[2]TabDin!I124</f>
        <v>31738051.870072603</v>
      </c>
      <c r="J123" s="4">
        <f>+[2]TabDin!J124</f>
        <v>32687935.820645466</v>
      </c>
      <c r="K123" s="4">
        <f>+[2]TabDin!K124</f>
        <v>0</v>
      </c>
      <c r="L123" s="4">
        <f t="shared" si="3"/>
        <v>165784676.393978</v>
      </c>
      <c r="N123" s="2" t="s">
        <v>29</v>
      </c>
      <c r="O123" s="5">
        <f>+B123/Formato_Análises_Mecenato!$Q$31</f>
        <v>3.8104595906741081E-3</v>
      </c>
      <c r="P123" s="5">
        <f>+C123/Formato_Análises_Mecenato!$Q$31</f>
        <v>3.7009134976619971E-2</v>
      </c>
      <c r="Q123" s="5">
        <f>+D123/Formato_Análises_Mecenato!$Q$31</f>
        <v>6.4147831459158934E-3</v>
      </c>
      <c r="R123" s="5">
        <f>+E123/Formato_Análises_Mecenato!$Q$31</f>
        <v>0</v>
      </c>
      <c r="S123" s="5">
        <f>+F123/Formato_Análises_Mecenato!$Q$31</f>
        <v>6.9000789583769841E-3</v>
      </c>
      <c r="T123" s="5">
        <f>+G123/Formato_Análises_Mecenato!$Q$31</f>
        <v>2.3533543923057974E-3</v>
      </c>
      <c r="U123" s="5">
        <f>+H123/Formato_Análises_Mecenato!$Q$31</f>
        <v>0</v>
      </c>
      <c r="V123" s="5">
        <f>+I123/Formato_Análises_Mecenato!$Q$31</f>
        <v>1.7687808519517952E-2</v>
      </c>
      <c r="W123" s="5">
        <f>+J123/Formato_Análises_Mecenato!$Q$31</f>
        <v>1.821718459786947E-2</v>
      </c>
      <c r="X123" s="5">
        <f>+K123/Formato_Análises_Mecenato!$Q$31</f>
        <v>0</v>
      </c>
    </row>
    <row r="124" spans="1:24" x14ac:dyDescent="0.25">
      <c r="A124" s="2" t="s">
        <v>30</v>
      </c>
      <c r="B124" s="4">
        <f>+[2]TabDin!B125</f>
        <v>0</v>
      </c>
      <c r="C124" s="4">
        <f>+[2]TabDin!C125</f>
        <v>2315092.4011777625</v>
      </c>
      <c r="D124" s="4">
        <f>+[2]TabDin!D125</f>
        <v>523814.84656856157</v>
      </c>
      <c r="E124" s="4">
        <f>+[2]TabDin!E125</f>
        <v>0</v>
      </c>
      <c r="F124" s="4">
        <f>+[2]TabDin!F125</f>
        <v>196802.08372002793</v>
      </c>
      <c r="G124" s="4">
        <f>+[2]TabDin!G125</f>
        <v>0</v>
      </c>
      <c r="H124" s="4">
        <f>+[2]TabDin!H125</f>
        <v>0</v>
      </c>
      <c r="I124" s="4">
        <f>+[2]TabDin!I125</f>
        <v>245369.95015473</v>
      </c>
      <c r="J124" s="4">
        <f>+[2]TabDin!J125</f>
        <v>16697385.541163435</v>
      </c>
      <c r="K124" s="4">
        <f>+[2]TabDin!K125</f>
        <v>0</v>
      </c>
      <c r="L124" s="4">
        <f t="shared" si="3"/>
        <v>19978464.822784517</v>
      </c>
      <c r="N124" s="2" t="s">
        <v>30</v>
      </c>
      <c r="O124" s="5">
        <f>+B124/Formato_Análises_Mecenato!$Q$31</f>
        <v>0</v>
      </c>
      <c r="P124" s="5">
        <f>+C124/Formato_Análises_Mecenato!$Q$31</f>
        <v>1.2902150158635313E-3</v>
      </c>
      <c r="Q124" s="5">
        <f>+D124/Formato_Análises_Mecenato!$Q$31</f>
        <v>2.9192518632569105E-4</v>
      </c>
      <c r="R124" s="5">
        <f>+E124/Formato_Análises_Mecenato!$Q$31</f>
        <v>0</v>
      </c>
      <c r="S124" s="5">
        <f>+F124/Formato_Análises_Mecenato!$Q$31</f>
        <v>1.0967899313203916E-4</v>
      </c>
      <c r="T124" s="5">
        <f>+G124/Formato_Análises_Mecenato!$Q$31</f>
        <v>0</v>
      </c>
      <c r="U124" s="5">
        <f>+H124/Formato_Análises_Mecenato!$Q$31</f>
        <v>0</v>
      </c>
      <c r="V124" s="5">
        <f>+I124/Formato_Análises_Mecenato!$Q$31</f>
        <v>1.3674615923332665E-4</v>
      </c>
      <c r="W124" s="5">
        <f>+J124/Formato_Análises_Mecenato!$Q$31</f>
        <v>9.3055540849738636E-3</v>
      </c>
      <c r="X124" s="5">
        <f>+K124/Formato_Análises_Mecenato!$Q$31</f>
        <v>0</v>
      </c>
    </row>
    <row r="125" spans="1:24" x14ac:dyDescent="0.25">
      <c r="A125" s="2" t="s">
        <v>31</v>
      </c>
      <c r="B125" s="4">
        <f>+[2]TabDin!B126</f>
        <v>15339940.857304219</v>
      </c>
      <c r="C125" s="4">
        <f>+[2]TabDin!C126</f>
        <v>97121676.432603732</v>
      </c>
      <c r="D125" s="4">
        <f>+[2]TabDin!D126</f>
        <v>16820593.377298217</v>
      </c>
      <c r="E125" s="4">
        <f>+[2]TabDin!E126</f>
        <v>0</v>
      </c>
      <c r="F125" s="4">
        <f>+[2]TabDin!F126</f>
        <v>16768042.471998038</v>
      </c>
      <c r="G125" s="4">
        <f>+[2]TabDin!G126</f>
        <v>10744827.235743348</v>
      </c>
      <c r="H125" s="4">
        <f>+[2]TabDin!H126</f>
        <v>0</v>
      </c>
      <c r="I125" s="4">
        <f>+[2]TabDin!I126</f>
        <v>63841101.263495825</v>
      </c>
      <c r="J125" s="4">
        <f>+[2]TabDin!J126</f>
        <v>15838327.792874662</v>
      </c>
      <c r="K125" s="4">
        <f>+[2]TabDin!K126</f>
        <v>0</v>
      </c>
      <c r="L125" s="4">
        <f t="shared" si="3"/>
        <v>236474509.43131804</v>
      </c>
      <c r="N125" s="2" t="s">
        <v>31</v>
      </c>
      <c r="O125" s="5">
        <f>+B125/Formato_Análises_Mecenato!$Q$31</f>
        <v>8.5490419416882259E-3</v>
      </c>
      <c r="P125" s="5">
        <f>+C125/Formato_Análises_Mecenato!$Q$31</f>
        <v>5.4126498465217381E-2</v>
      </c>
      <c r="Q125" s="5">
        <f>+D125/Formato_Análises_Mecenato!$Q$31</f>
        <v>9.3742185582243818E-3</v>
      </c>
      <c r="R125" s="5">
        <f>+E125/Formato_Análises_Mecenato!$Q$31</f>
        <v>0</v>
      </c>
      <c r="S125" s="5">
        <f>+F125/Formato_Análises_Mecenato!$Q$31</f>
        <v>9.3449316204412426E-3</v>
      </c>
      <c r="T125" s="5">
        <f>+G125/Formato_Análises_Mecenato!$Q$31</f>
        <v>5.9881572914164804E-3</v>
      </c>
      <c r="U125" s="5">
        <f>+H125/Formato_Análises_Mecenato!$Q$31</f>
        <v>0</v>
      </c>
      <c r="V125" s="5">
        <f>+I125/Formato_Análises_Mecenato!$Q$31</f>
        <v>3.5579032369301079E-2</v>
      </c>
      <c r="W125" s="5">
        <f>+J125/Formato_Análises_Mecenato!$Q$31</f>
        <v>8.8267959992178804E-3</v>
      </c>
      <c r="X125" s="5">
        <f>+K125/Formato_Análises_Mecenato!$Q$31</f>
        <v>0</v>
      </c>
    </row>
    <row r="126" spans="1:24" x14ac:dyDescent="0.25">
      <c r="A126" s="2" t="s">
        <v>32</v>
      </c>
      <c r="B126" s="4">
        <f>+[2]TabDin!B127</f>
        <v>16732954.230684571</v>
      </c>
      <c r="C126" s="4">
        <f>+[2]TabDin!C127</f>
        <v>313333346.45297515</v>
      </c>
      <c r="D126" s="4">
        <f>+[2]TabDin!D127</f>
        <v>67519693.740461871</v>
      </c>
      <c r="E126" s="4">
        <f>+[2]TabDin!E127</f>
        <v>0</v>
      </c>
      <c r="F126" s="4">
        <f>+[2]TabDin!F127</f>
        <v>50729177.519363359</v>
      </c>
      <c r="G126" s="4">
        <f>+[2]TabDin!G127</f>
        <v>61507439.81830395</v>
      </c>
      <c r="H126" s="4">
        <f>+[2]TabDin!H127</f>
        <v>0</v>
      </c>
      <c r="I126" s="4">
        <f>+[2]TabDin!I127</f>
        <v>133946332.7488963</v>
      </c>
      <c r="J126" s="4">
        <f>+[2]TabDin!J127</f>
        <v>47929521.525654696</v>
      </c>
      <c r="K126" s="4">
        <f>+[2]TabDin!K127</f>
        <v>0</v>
      </c>
      <c r="L126" s="4">
        <f t="shared" si="3"/>
        <v>691698466.03633988</v>
      </c>
      <c r="N126" s="2" t="s">
        <v>32</v>
      </c>
      <c r="O126" s="5">
        <f>+B126/Formato_Análises_Mecenato!$Q$31</f>
        <v>9.3253767310554677E-3</v>
      </c>
      <c r="P126" s="5">
        <f>+C126/Formato_Análises_Mecenato!$Q$31</f>
        <v>0.17462257159098046</v>
      </c>
      <c r="Q126" s="5">
        <f>+D126/Formato_Análises_Mecenato!$Q$31</f>
        <v>3.7629134235045048E-2</v>
      </c>
      <c r="R126" s="5">
        <f>+E126/Formato_Análises_Mecenato!$Q$31</f>
        <v>0</v>
      </c>
      <c r="S126" s="5">
        <f>+F126/Formato_Análises_Mecenato!$Q$31</f>
        <v>2.8271677858124355E-2</v>
      </c>
      <c r="T126" s="5">
        <f>+G126/Formato_Análises_Mecenato!$Q$31</f>
        <v>3.4278468712750441E-2</v>
      </c>
      <c r="U126" s="5">
        <f>+H126/Formato_Análises_Mecenato!$Q$31</f>
        <v>0</v>
      </c>
      <c r="V126" s="5">
        <f>+I126/Formato_Análises_Mecenato!$Q$31</f>
        <v>7.4649102448161531E-2</v>
      </c>
      <c r="W126" s="5">
        <f>+J126/Formato_Análises_Mecenato!$Q$31</f>
        <v>2.6711412617524181E-2</v>
      </c>
      <c r="X126" s="5">
        <f>+K126/Formato_Análises_Mecenato!$Q$31</f>
        <v>0</v>
      </c>
    </row>
    <row r="127" spans="1:24" x14ac:dyDescent="0.25">
      <c r="A127" s="2" t="s">
        <v>33</v>
      </c>
      <c r="B127" s="4">
        <f>+[2]TabDin!B128</f>
        <v>2905697.994269765</v>
      </c>
      <c r="C127" s="4">
        <f>+[2]TabDin!C128</f>
        <v>21663742.91275188</v>
      </c>
      <c r="D127" s="4">
        <f>+[2]TabDin!D128</f>
        <v>3087042.3710941863</v>
      </c>
      <c r="E127" s="4">
        <f>+[2]TabDin!E128</f>
        <v>0</v>
      </c>
      <c r="F127" s="4">
        <f>+[2]TabDin!F128</f>
        <v>3229853.4663539114</v>
      </c>
      <c r="G127" s="4">
        <f>+[2]TabDin!G128</f>
        <v>5325047.7334432658</v>
      </c>
      <c r="H127" s="4">
        <f>+[2]TabDin!H128</f>
        <v>0</v>
      </c>
      <c r="I127" s="4">
        <f>+[2]TabDin!I128</f>
        <v>7140818.7472084463</v>
      </c>
      <c r="J127" s="4">
        <f>+[2]TabDin!J128</f>
        <v>6905850.4369087163</v>
      </c>
      <c r="K127" s="4">
        <f>+[2]TabDin!K128</f>
        <v>0</v>
      </c>
      <c r="L127" s="4">
        <f t="shared" si="3"/>
        <v>50258053.662030168</v>
      </c>
      <c r="N127" s="2" t="s">
        <v>33</v>
      </c>
      <c r="O127" s="5">
        <f>+B127/Formato_Análises_Mecenato!$Q$31</f>
        <v>1.6193630897255638E-3</v>
      </c>
      <c r="P127" s="5">
        <f>+C127/Formato_Análises_Mecenato!$Q$31</f>
        <v>1.2073335125466314E-2</v>
      </c>
      <c r="Q127" s="5">
        <f>+D127/Formato_Análises_Mecenato!$Q$31</f>
        <v>1.7204274091895528E-3</v>
      </c>
      <c r="R127" s="5">
        <f>+E127/Formato_Análises_Mecenato!$Q$31</f>
        <v>0</v>
      </c>
      <c r="S127" s="5">
        <f>+F127/Formato_Análises_Mecenato!$Q$31</f>
        <v>1.8000168974718681E-3</v>
      </c>
      <c r="T127" s="5">
        <f>+G127/Formato_Análises_Mecenato!$Q$31</f>
        <v>2.9676813514585166E-3</v>
      </c>
      <c r="U127" s="5">
        <f>+H127/Formato_Análises_Mecenato!$Q$31</f>
        <v>0</v>
      </c>
      <c r="V127" s="5">
        <f>+I127/Formato_Análises_Mecenato!$Q$31</f>
        <v>3.9796215341215318E-3</v>
      </c>
      <c r="W127" s="5">
        <f>+J127/Formato_Análises_Mecenato!$Q$31</f>
        <v>3.8486722717739181E-3</v>
      </c>
      <c r="X127" s="5">
        <f>+K127/Formato_Análises_Mecenato!$Q$31</f>
        <v>0</v>
      </c>
    </row>
    <row r="128" spans="1:24" x14ac:dyDescent="0.25">
      <c r="A128" s="2" t="s">
        <v>34</v>
      </c>
      <c r="B128" s="4">
        <f>+[2]TabDin!B129</f>
        <v>3410684.9046047889</v>
      </c>
      <c r="C128" s="4">
        <f>+[2]TabDin!C129</f>
        <v>16077483.20676644</v>
      </c>
      <c r="D128" s="4">
        <f>+[2]TabDin!D129</f>
        <v>4687892.0610101102</v>
      </c>
      <c r="E128" s="4">
        <f>+[2]TabDin!E129</f>
        <v>0</v>
      </c>
      <c r="F128" s="4">
        <f>+[2]TabDin!F129</f>
        <v>2982586.7834089403</v>
      </c>
      <c r="G128" s="4">
        <f>+[2]TabDin!G129</f>
        <v>1055763.6223744247</v>
      </c>
      <c r="H128" s="4">
        <f>+[2]TabDin!H129</f>
        <v>0</v>
      </c>
      <c r="I128" s="4">
        <f>+[2]TabDin!I129</f>
        <v>8875530.3749481328</v>
      </c>
      <c r="J128" s="4">
        <f>+[2]TabDin!J129</f>
        <v>1079749.7272384844</v>
      </c>
      <c r="K128" s="4">
        <f>+[2]TabDin!K129</f>
        <v>0</v>
      </c>
      <c r="L128" s="4">
        <f t="shared" si="3"/>
        <v>38169690.680351324</v>
      </c>
      <c r="N128" s="2" t="s">
        <v>34</v>
      </c>
      <c r="O128" s="5">
        <f>+B128/Formato_Análises_Mecenato!$Q$31</f>
        <v>1.900795353162357E-3</v>
      </c>
      <c r="P128" s="5">
        <f>+C128/Formato_Análises_Mecenato!$Q$31</f>
        <v>8.9600787597553227E-3</v>
      </c>
      <c r="Q128" s="5">
        <f>+D128/Formato_Análises_Mecenato!$Q$31</f>
        <v>2.6125906364625751E-3</v>
      </c>
      <c r="R128" s="5">
        <f>+E128/Formato_Análises_Mecenato!$Q$31</f>
        <v>0</v>
      </c>
      <c r="S128" s="5">
        <f>+F128/Formato_Análises_Mecenato!$Q$31</f>
        <v>1.6622136775675269E-3</v>
      </c>
      <c r="T128" s="5">
        <f>+G128/Formato_Análises_Mecenato!$Q$31</f>
        <v>5.8838346067611883E-4</v>
      </c>
      <c r="U128" s="5">
        <f>+H128/Formato_Análises_Mecenato!$Q$31</f>
        <v>0</v>
      </c>
      <c r="V128" s="5">
        <f>+I128/Formato_Análises_Mecenato!$Q$31</f>
        <v>4.9463868300398247E-3</v>
      </c>
      <c r="W128" s="5">
        <f>+J128/Formato_Análises_Mecenato!$Q$31</f>
        <v>6.0175106218176211E-4</v>
      </c>
      <c r="X128" s="5">
        <f>+K128/Formato_Análises_Mecenato!$Q$31</f>
        <v>0</v>
      </c>
    </row>
    <row r="129" spans="1:24" x14ac:dyDescent="0.25">
      <c r="A129" s="2" t="s">
        <v>35</v>
      </c>
      <c r="B129" s="4">
        <f>+[2]TabDin!B130</f>
        <v>9448017.5586304683</v>
      </c>
      <c r="C129" s="4">
        <f>+[2]TabDin!C130</f>
        <v>39546988.777615093</v>
      </c>
      <c r="D129" s="4">
        <f>+[2]TabDin!D130</f>
        <v>3808711.9769281805</v>
      </c>
      <c r="E129" s="4">
        <f>+[2]TabDin!E130</f>
        <v>0</v>
      </c>
      <c r="F129" s="4">
        <f>+[2]TabDin!F130</f>
        <v>8487754.4437824171</v>
      </c>
      <c r="G129" s="4">
        <f>+[2]TabDin!G130</f>
        <v>5589176.7162574437</v>
      </c>
      <c r="H129" s="4">
        <f>+[2]TabDin!H130</f>
        <v>0</v>
      </c>
      <c r="I129" s="4">
        <f>+[2]TabDin!I130</f>
        <v>23281018.482467044</v>
      </c>
      <c r="J129" s="4">
        <f>+[2]TabDin!J130</f>
        <v>4262878.1247099834</v>
      </c>
      <c r="K129" s="4">
        <f>+[2]TabDin!K130</f>
        <v>0</v>
      </c>
      <c r="L129" s="4">
        <f t="shared" si="3"/>
        <v>94424546.080390632</v>
      </c>
      <c r="N129" s="2" t="s">
        <v>35</v>
      </c>
      <c r="O129" s="5">
        <f>+B129/Formato_Análises_Mecenato!$Q$31</f>
        <v>5.2654374046089466E-3</v>
      </c>
      <c r="P129" s="5">
        <f>+C129/Formato_Análises_Mecenato!$Q$31</f>
        <v>2.2039776350657937E-2</v>
      </c>
      <c r="Q129" s="5">
        <f>+D129/Formato_Análises_Mecenato!$Q$31</f>
        <v>2.122618251103962E-3</v>
      </c>
      <c r="R129" s="5">
        <f>+E129/Formato_Análises_Mecenato!$Q$31</f>
        <v>0</v>
      </c>
      <c r="S129" s="5">
        <f>+F129/Formato_Análises_Mecenato!$Q$31</f>
        <v>4.7302769551484623E-3</v>
      </c>
      <c r="T129" s="5">
        <f>+G129/Formato_Análises_Mecenato!$Q$31</f>
        <v>3.1148820332016062E-3</v>
      </c>
      <c r="U129" s="5">
        <f>+H129/Formato_Análises_Mecenato!$Q$31</f>
        <v>0</v>
      </c>
      <c r="V129" s="5">
        <f>+I129/Formato_Análises_Mecenato!$Q$31</f>
        <v>1.2974652595030041E-2</v>
      </c>
      <c r="W129" s="5">
        <f>+J129/Formato_Análises_Mecenato!$Q$31</f>
        <v>2.3757277957886036E-3</v>
      </c>
      <c r="X129" s="5">
        <f>+K129/Formato_Análises_Mecenato!$Q$31</f>
        <v>0</v>
      </c>
    </row>
    <row r="130" spans="1:24" x14ac:dyDescent="0.25">
      <c r="A130" s="2" t="s">
        <v>36</v>
      </c>
      <c r="B130" s="4">
        <f>+[2]TabDin!B131</f>
        <v>0</v>
      </c>
      <c r="C130" s="4">
        <f>+[2]TabDin!C131</f>
        <v>615384.69671409216</v>
      </c>
      <c r="D130" s="4">
        <f>+[2]TabDin!D131</f>
        <v>614040.22322420357</v>
      </c>
      <c r="E130" s="4">
        <f>+[2]TabDin!E131</f>
        <v>0</v>
      </c>
      <c r="F130" s="4">
        <f>+[2]TabDin!F131</f>
        <v>0</v>
      </c>
      <c r="G130" s="4">
        <f>+[2]TabDin!G131</f>
        <v>0</v>
      </c>
      <c r="H130" s="4">
        <f>+[2]TabDin!H131</f>
        <v>0</v>
      </c>
      <c r="I130" s="4">
        <f>+[2]TabDin!I131</f>
        <v>0</v>
      </c>
      <c r="J130" s="4">
        <f>+[2]TabDin!J131</f>
        <v>0</v>
      </c>
      <c r="K130" s="4">
        <f>+[2]TabDin!K131</f>
        <v>0</v>
      </c>
      <c r="L130" s="4">
        <f t="shared" si="3"/>
        <v>1229424.9199382956</v>
      </c>
      <c r="N130" s="2" t="s">
        <v>36</v>
      </c>
      <c r="O130" s="5">
        <f>+B130/Formato_Análises_Mecenato!$Q$31</f>
        <v>0</v>
      </c>
      <c r="P130" s="5">
        <f>+C130/Formato_Análises_Mecenato!$Q$31</f>
        <v>3.4295761837809332E-4</v>
      </c>
      <c r="Q130" s="5">
        <f>+D130/Formato_Análises_Mecenato!$Q$31</f>
        <v>3.4220833515976381E-4</v>
      </c>
      <c r="R130" s="5">
        <f>+E130/Formato_Análises_Mecenato!$Q$31</f>
        <v>0</v>
      </c>
      <c r="S130" s="5">
        <f>+F130/Formato_Análises_Mecenato!$Q$31</f>
        <v>0</v>
      </c>
      <c r="T130" s="5">
        <f>+G130/Formato_Análises_Mecenato!$Q$31</f>
        <v>0</v>
      </c>
      <c r="U130" s="5">
        <f>+H130/Formato_Análises_Mecenato!$Q$31</f>
        <v>0</v>
      </c>
      <c r="V130" s="5">
        <f>+I130/Formato_Análises_Mecenato!$Q$31</f>
        <v>0</v>
      </c>
      <c r="W130" s="5">
        <f>+J130/Formato_Análises_Mecenato!$Q$31</f>
        <v>0</v>
      </c>
      <c r="X130" s="5">
        <f>+K130/Formato_Análises_Mecenato!$Q$31</f>
        <v>0</v>
      </c>
    </row>
    <row r="131" spans="1:24" x14ac:dyDescent="0.25">
      <c r="A131" s="2" t="s">
        <v>37</v>
      </c>
      <c r="B131" s="4">
        <f>+[2]TabDin!B132</f>
        <v>0</v>
      </c>
      <c r="C131" s="4">
        <f>+[2]TabDin!C132</f>
        <v>457977.08924086881</v>
      </c>
      <c r="D131" s="4">
        <f>+[2]TabDin!D132</f>
        <v>353825.00649271411</v>
      </c>
      <c r="E131" s="4">
        <f>+[2]TabDin!E132</f>
        <v>0</v>
      </c>
      <c r="F131" s="4">
        <f>+[2]TabDin!F132</f>
        <v>0</v>
      </c>
      <c r="G131" s="4">
        <f>+[2]TabDin!G132</f>
        <v>116177.93321991684</v>
      </c>
      <c r="H131" s="4">
        <f>+[2]TabDin!H132</f>
        <v>0</v>
      </c>
      <c r="I131" s="4">
        <f>+[2]TabDin!I132</f>
        <v>1076027.9958321471</v>
      </c>
      <c r="J131" s="4">
        <f>+[2]TabDin!J132</f>
        <v>0</v>
      </c>
      <c r="K131" s="4">
        <f>+[2]TabDin!K132</f>
        <v>0</v>
      </c>
      <c r="L131" s="4">
        <f t="shared" si="3"/>
        <v>2004008.0247856469</v>
      </c>
      <c r="N131" s="2" t="s">
        <v>37</v>
      </c>
      <c r="O131" s="5">
        <f>+B131/Formato_Análises_Mecenato!$Q$31</f>
        <v>0</v>
      </c>
      <c r="P131" s="5">
        <f>+C131/Formato_Análises_Mecenato!$Q$31</f>
        <v>2.5523340543964339E-4</v>
      </c>
      <c r="Q131" s="5">
        <f>+D131/Formato_Análises_Mecenato!$Q$31</f>
        <v>1.9718881895714813E-4</v>
      </c>
      <c r="R131" s="5">
        <f>+E131/Formato_Análises_Mecenato!$Q$31</f>
        <v>0</v>
      </c>
      <c r="S131" s="5">
        <f>+F131/Formato_Análises_Mecenato!$Q$31</f>
        <v>0</v>
      </c>
      <c r="T131" s="5">
        <f>+G131/Formato_Análises_Mecenato!$Q$31</f>
        <v>6.4746665781491522E-5</v>
      </c>
      <c r="U131" s="5">
        <f>+H131/Formato_Análises_Mecenato!$Q$31</f>
        <v>0</v>
      </c>
      <c r="V131" s="5">
        <f>+I131/Formato_Análises_Mecenato!$Q$31</f>
        <v>5.9967691872942115E-4</v>
      </c>
      <c r="W131" s="5">
        <f>+J131/Formato_Análises_Mecenato!$Q$31</f>
        <v>0</v>
      </c>
      <c r="X131" s="5">
        <f>+K131/Formato_Análises_Mecenato!$Q$31</f>
        <v>0</v>
      </c>
    </row>
    <row r="132" spans="1:24" x14ac:dyDescent="0.25">
      <c r="A132" s="2" t="s">
        <v>38</v>
      </c>
      <c r="B132" s="4">
        <f>+[2]TabDin!B133</f>
        <v>569196.74957523576</v>
      </c>
      <c r="C132" s="4">
        <f>+[2]TabDin!C133</f>
        <v>1512022.6143022445</v>
      </c>
      <c r="D132" s="4">
        <f>+[2]TabDin!D133</f>
        <v>979941.4310254734</v>
      </c>
      <c r="E132" s="4">
        <f>+[2]TabDin!E133</f>
        <v>0</v>
      </c>
      <c r="F132" s="4">
        <f>+[2]TabDin!F133</f>
        <v>406834.43823391921</v>
      </c>
      <c r="G132" s="4">
        <f>+[2]TabDin!G133</f>
        <v>716622.0459772395</v>
      </c>
      <c r="H132" s="4">
        <f>+[2]TabDin!H133</f>
        <v>0</v>
      </c>
      <c r="I132" s="4">
        <f>+[2]TabDin!I133</f>
        <v>1501144.5875352407</v>
      </c>
      <c r="J132" s="4">
        <f>+[2]TabDin!J133</f>
        <v>61534.783737863327</v>
      </c>
      <c r="K132" s="4">
        <f>+[2]TabDin!K133</f>
        <v>0</v>
      </c>
      <c r="L132" s="4">
        <f t="shared" si="3"/>
        <v>5747296.6503872164</v>
      </c>
      <c r="N132" s="2" t="s">
        <v>38</v>
      </c>
      <c r="O132" s="5">
        <f>+B132/Formato_Análises_Mecenato!$Q$31</f>
        <v>3.1721679571367311E-4</v>
      </c>
      <c r="P132" s="5">
        <f>+C132/Formato_Análises_Mecenato!$Q$31</f>
        <v>8.4265936007804089E-4</v>
      </c>
      <c r="Q132" s="5">
        <f>+D132/Formato_Análises_Mecenato!$Q$31</f>
        <v>5.4612729424218854E-4</v>
      </c>
      <c r="R132" s="5">
        <f>+E132/Formato_Análises_Mecenato!$Q$31</f>
        <v>0</v>
      </c>
      <c r="S132" s="5">
        <f>+F132/Formato_Análises_Mecenato!$Q$31</f>
        <v>2.2673129630280473E-4</v>
      </c>
      <c r="T132" s="5">
        <f>+G132/Formato_Análises_Mecenato!$Q$31</f>
        <v>3.993778062371541E-4</v>
      </c>
      <c r="U132" s="5">
        <f>+H132/Formato_Análises_Mecenato!$Q$31</f>
        <v>0</v>
      </c>
      <c r="V132" s="5">
        <f>+I132/Formato_Análises_Mecenato!$Q$31</f>
        <v>8.3659696988116854E-4</v>
      </c>
      <c r="W132" s="5">
        <f>+J132/Formato_Análises_Mecenato!$Q$31</f>
        <v>3.4293707644721417E-5</v>
      </c>
      <c r="X132" s="5">
        <f>+K132/Formato_Análises_Mecenato!$Q$31</f>
        <v>0</v>
      </c>
    </row>
    <row r="133" spans="1:24" x14ac:dyDescent="0.25">
      <c r="A133" s="2" t="s">
        <v>39</v>
      </c>
      <c r="B133" s="4">
        <f>+[2]TabDin!B134</f>
        <v>127471.59668367806</v>
      </c>
      <c r="C133" s="4">
        <f>+[2]TabDin!C134</f>
        <v>4220231.6120611159</v>
      </c>
      <c r="D133" s="4">
        <f>+[2]TabDin!D134</f>
        <v>1943388.4632700125</v>
      </c>
      <c r="E133" s="4">
        <f>+[2]TabDin!E134</f>
        <v>0</v>
      </c>
      <c r="F133" s="4">
        <f>+[2]TabDin!F134</f>
        <v>4129352.4283282589</v>
      </c>
      <c r="G133" s="4">
        <f>+[2]TabDin!G134</f>
        <v>46151.087803397495</v>
      </c>
      <c r="H133" s="4">
        <f>+[2]TabDin!H134</f>
        <v>0</v>
      </c>
      <c r="I133" s="4">
        <f>+[2]TabDin!I134</f>
        <v>10900275.083423454</v>
      </c>
      <c r="J133" s="4">
        <f>+[2]TabDin!J134</f>
        <v>86148.697233008657</v>
      </c>
      <c r="K133" s="4">
        <f>+[2]TabDin!K134</f>
        <v>0</v>
      </c>
      <c r="L133" s="4">
        <f t="shared" si="3"/>
        <v>21453018.968802925</v>
      </c>
      <c r="N133" s="2" t="s">
        <v>39</v>
      </c>
      <c r="O133" s="5">
        <f>+B133/Formato_Análises_Mecenato!$Q$31</f>
        <v>7.1040692826650147E-5</v>
      </c>
      <c r="P133" s="5">
        <f>+C133/Formato_Análises_Mecenato!$Q$31</f>
        <v>2.3519606360131277E-3</v>
      </c>
      <c r="Q133" s="5">
        <f>+D133/Formato_Análises_Mecenato!$Q$31</f>
        <v>1.0830621601502096E-3</v>
      </c>
      <c r="R133" s="5">
        <f>+E133/Formato_Análises_Mecenato!$Q$31</f>
        <v>0</v>
      </c>
      <c r="S133" s="5">
        <f>+F133/Formato_Análises_Mecenato!$Q$31</f>
        <v>2.3013131165353297E-3</v>
      </c>
      <c r="T133" s="5">
        <f>+G133/Formato_Análises_Mecenato!$Q$31</f>
        <v>2.5720280733541063E-5</v>
      </c>
      <c r="U133" s="5">
        <f>+H133/Formato_Análises_Mecenato!$Q$31</f>
        <v>0</v>
      </c>
      <c r="V133" s="5">
        <f>+I133/Formato_Análises_Mecenato!$Q$31</f>
        <v>6.0747893183535082E-3</v>
      </c>
      <c r="W133" s="5">
        <f>+J133/Formato_Análises_Mecenato!$Q$31</f>
        <v>4.8011190702609986E-5</v>
      </c>
      <c r="X133" s="5">
        <f>+K133/Formato_Análises_Mecenato!$Q$31</f>
        <v>0</v>
      </c>
    </row>
    <row r="134" spans="1:24" x14ac:dyDescent="0.25">
      <c r="A134" t="s">
        <v>40</v>
      </c>
      <c r="B134" s="4">
        <f>+[2]TabDin!B135</f>
        <v>56855929.367459215</v>
      </c>
      <c r="C134" s="4">
        <f>+[2]TabDin!C135</f>
        <v>585420357.81765652</v>
      </c>
      <c r="D134" s="4">
        <f>+[2]TabDin!D135</f>
        <v>119066404.48994443</v>
      </c>
      <c r="E134" s="4">
        <f>+[2]TabDin!E135</f>
        <v>0</v>
      </c>
      <c r="F134" s="4">
        <f>+[2]TabDin!F135</f>
        <v>103945260.66330835</v>
      </c>
      <c r="G134" s="4">
        <f>+[2]TabDin!G135</f>
        <v>92479059.896342978</v>
      </c>
      <c r="H134" s="4">
        <f>+[2]TabDin!H135</f>
        <v>0</v>
      </c>
      <c r="I134" s="4">
        <f>+[2]TabDin!I135</f>
        <v>313680140.78736669</v>
      </c>
      <c r="J134" s="4">
        <f>+[2]TabDin!J135</f>
        <v>163424435.42969349</v>
      </c>
      <c r="K134" s="4">
        <f>+[2]TabDin!K135</f>
        <v>0</v>
      </c>
      <c r="L134" s="4">
        <f t="shared" si="3"/>
        <v>1434871588.4517717</v>
      </c>
      <c r="N134" s="2" t="s">
        <v>40</v>
      </c>
      <c r="O134" s="5">
        <f>+B134/Formato_Análises_Mecenato!$Q$31</f>
        <v>3.1686153767967726E-2</v>
      </c>
      <c r="P134" s="5">
        <f>+C134/Formato_Análises_Mecenato!$Q$31</f>
        <v>0.32625831084076257</v>
      </c>
      <c r="Q134" s="5">
        <f>+D134/Formato_Análises_Mecenato!$Q$31</f>
        <v>6.635642831346826E-2</v>
      </c>
      <c r="R134" s="5">
        <f>+E134/Formato_Análises_Mecenato!$Q$31</f>
        <v>0</v>
      </c>
      <c r="S134" s="5">
        <f>+F134/Formato_Análises_Mecenato!$Q$31</f>
        <v>5.7929323282052282E-2</v>
      </c>
      <c r="T134" s="5">
        <f>+G134/Formato_Análises_Mecenato!$Q$31</f>
        <v>5.1539140152895735E-2</v>
      </c>
      <c r="U134" s="5">
        <f>+H134/Formato_Análises_Mecenato!$Q$31</f>
        <v>0</v>
      </c>
      <c r="V134" s="5">
        <f>+I134/Formato_Análises_Mecenato!$Q$31</f>
        <v>0.17481584217379639</v>
      </c>
      <c r="W134" s="5">
        <f>+J134/Formato_Análises_Mecenato!$Q$31</f>
        <v>9.1077427597768046E-2</v>
      </c>
      <c r="X134" s="5">
        <f>+K134/Formato_Análises_Mecenato!$Q$31</f>
        <v>0</v>
      </c>
    </row>
    <row r="135" spans="1:24" x14ac:dyDescent="0.25">
      <c r="A135" s="2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24" x14ac:dyDescent="0.25">
      <c r="A136" s="2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24" x14ac:dyDescent="0.25">
      <c r="A137" s="2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24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24" x14ac:dyDescent="0.25">
      <c r="A139" s="2"/>
      <c r="B139">
        <v>2011</v>
      </c>
      <c r="C139">
        <v>2011</v>
      </c>
      <c r="D139">
        <v>2011</v>
      </c>
      <c r="E139">
        <v>2011</v>
      </c>
      <c r="F139">
        <v>2011</v>
      </c>
      <c r="G139">
        <v>2011</v>
      </c>
      <c r="H139">
        <v>2011</v>
      </c>
      <c r="I139">
        <v>2011</v>
      </c>
      <c r="J139">
        <v>2011</v>
      </c>
      <c r="K139">
        <v>2011</v>
      </c>
      <c r="O139">
        <v>2011</v>
      </c>
      <c r="P139">
        <v>2011</v>
      </c>
      <c r="Q139">
        <v>2011</v>
      </c>
      <c r="R139">
        <v>2011</v>
      </c>
      <c r="S139">
        <v>2011</v>
      </c>
      <c r="T139">
        <v>2011</v>
      </c>
      <c r="U139">
        <v>2011</v>
      </c>
      <c r="V139">
        <v>2011</v>
      </c>
      <c r="W139">
        <v>2011</v>
      </c>
      <c r="X139">
        <v>2011</v>
      </c>
    </row>
    <row r="140" spans="1:24" x14ac:dyDescent="0.25">
      <c r="A140" s="2"/>
      <c r="B140" s="2" t="s">
        <v>2</v>
      </c>
      <c r="C140" s="2" t="s">
        <v>3</v>
      </c>
      <c r="D140" s="2" t="s">
        <v>4</v>
      </c>
      <c r="E140" s="2" t="s">
        <v>5</v>
      </c>
      <c r="F140" s="2" t="s">
        <v>6</v>
      </c>
      <c r="G140" s="2" t="s">
        <v>7</v>
      </c>
      <c r="H140" s="2" t="s">
        <v>8</v>
      </c>
      <c r="I140" s="2" t="s">
        <v>9</v>
      </c>
      <c r="J140" s="2" t="s">
        <v>10</v>
      </c>
      <c r="K140" s="2" t="s">
        <v>11</v>
      </c>
      <c r="L140" s="2" t="s">
        <v>12</v>
      </c>
      <c r="O140" s="2" t="s">
        <v>2</v>
      </c>
      <c r="P140" s="2" t="s">
        <v>3</v>
      </c>
      <c r="Q140" s="2" t="s">
        <v>4</v>
      </c>
      <c r="R140" s="2" t="s">
        <v>5</v>
      </c>
      <c r="S140" s="2" t="s">
        <v>6</v>
      </c>
      <c r="T140" s="2" t="s">
        <v>7</v>
      </c>
      <c r="U140" s="2" t="s">
        <v>8</v>
      </c>
      <c r="V140" s="2" t="s">
        <v>9</v>
      </c>
      <c r="W140" s="2" t="s">
        <v>10</v>
      </c>
      <c r="X140" s="2" t="s">
        <v>11</v>
      </c>
    </row>
    <row r="141" spans="1:24" x14ac:dyDescent="0.25">
      <c r="A141" s="2" t="s">
        <v>13</v>
      </c>
      <c r="B141" s="4">
        <f>+[2]TabDin!B142</f>
        <v>0</v>
      </c>
      <c r="C141" s="4">
        <f>+[2]TabDin!C142</f>
        <v>0</v>
      </c>
      <c r="D141" s="4">
        <f>+[2]TabDin!D142</f>
        <v>722216.50953512767</v>
      </c>
      <c r="E141" s="4">
        <f>+[2]TabDin!E142</f>
        <v>0</v>
      </c>
      <c r="F141" s="4">
        <f>+[2]TabDin!F142</f>
        <v>0</v>
      </c>
      <c r="G141" s="4">
        <f>+[2]TabDin!G142</f>
        <v>0</v>
      </c>
      <c r="H141" s="4">
        <f>+[2]TabDin!H142</f>
        <v>0</v>
      </c>
      <c r="I141" s="4">
        <f>+[2]TabDin!I142</f>
        <v>0</v>
      </c>
      <c r="J141" s="4">
        <f>+[2]TabDin!J142</f>
        <v>0</v>
      </c>
      <c r="K141" s="4">
        <f>+[2]TabDin!K142</f>
        <v>0</v>
      </c>
      <c r="L141" s="4">
        <f>SUM(B141:K141)</f>
        <v>722216.50953512767</v>
      </c>
      <c r="N141" s="2" t="s">
        <v>13</v>
      </c>
      <c r="O141" s="5">
        <f>+B141/Formato_Análises_Mecenato!$R$31</f>
        <v>0</v>
      </c>
      <c r="P141" s="5">
        <f>+C141/Formato_Análises_Mecenato!$R$31</f>
        <v>0</v>
      </c>
      <c r="Q141" s="5">
        <f>+D141/Formato_Análises_Mecenato!$R$31</f>
        <v>3.7794481962901468E-4</v>
      </c>
      <c r="R141" s="5">
        <f>+E141/Formato_Análises_Mecenato!$R$31</f>
        <v>0</v>
      </c>
      <c r="S141" s="5">
        <f>+F141/Formato_Análises_Mecenato!$R$31</f>
        <v>0</v>
      </c>
      <c r="T141" s="5">
        <f>+G141/Formato_Análises_Mecenato!$R$31</f>
        <v>0</v>
      </c>
      <c r="U141" s="5">
        <f>+H141/Formato_Análises_Mecenato!$R$31</f>
        <v>0</v>
      </c>
      <c r="V141" s="5">
        <f>+I141/Formato_Análises_Mecenato!$R$31</f>
        <v>0</v>
      </c>
      <c r="W141" s="5">
        <f>+J141/Formato_Análises_Mecenato!$R$31</f>
        <v>0</v>
      </c>
      <c r="X141" s="5">
        <f>+K141/Formato_Análises_Mecenato!$R$31</f>
        <v>0</v>
      </c>
    </row>
    <row r="142" spans="1:24" x14ac:dyDescent="0.25">
      <c r="A142" s="2" t="s">
        <v>14</v>
      </c>
      <c r="B142" s="4">
        <f>+[2]TabDin!B143</f>
        <v>0</v>
      </c>
      <c r="C142" s="4">
        <f>+[2]TabDin!C143</f>
        <v>0</v>
      </c>
      <c r="D142" s="4">
        <f>+[2]TabDin!D143</f>
        <v>0</v>
      </c>
      <c r="E142" s="4">
        <f>+[2]TabDin!E143</f>
        <v>0</v>
      </c>
      <c r="F142" s="4">
        <f>+[2]TabDin!F143</f>
        <v>0</v>
      </c>
      <c r="G142" s="4">
        <f>+[2]TabDin!G143</f>
        <v>0</v>
      </c>
      <c r="H142" s="4">
        <f>+[2]TabDin!H143</f>
        <v>0</v>
      </c>
      <c r="I142" s="4">
        <f>+[2]TabDin!I143</f>
        <v>0</v>
      </c>
      <c r="J142" s="4">
        <f>+[2]TabDin!J143</f>
        <v>0</v>
      </c>
      <c r="K142" s="4">
        <f>+[2]TabDin!K143</f>
        <v>0</v>
      </c>
      <c r="L142" s="4">
        <f t="shared" ref="L142:L168" si="4">SUM(B142:K142)</f>
        <v>0</v>
      </c>
      <c r="N142" s="2" t="s">
        <v>14</v>
      </c>
      <c r="O142" s="5">
        <f>+B142/Formato_Análises_Mecenato!$R$31</f>
        <v>0</v>
      </c>
      <c r="P142" s="5">
        <f>+C142/Formato_Análises_Mecenato!$R$31</f>
        <v>0</v>
      </c>
      <c r="Q142" s="5">
        <f>+D142/Formato_Análises_Mecenato!$R$31</f>
        <v>0</v>
      </c>
      <c r="R142" s="5">
        <f>+E142/Formato_Análises_Mecenato!$R$31</f>
        <v>0</v>
      </c>
      <c r="S142" s="5">
        <f>+F142/Formato_Análises_Mecenato!$R$31</f>
        <v>0</v>
      </c>
      <c r="T142" s="5">
        <f>+G142/Formato_Análises_Mecenato!$R$31</f>
        <v>0</v>
      </c>
      <c r="U142" s="5">
        <f>+H142/Formato_Análises_Mecenato!$R$31</f>
        <v>0</v>
      </c>
      <c r="V142" s="5">
        <f>+I142/Formato_Análises_Mecenato!$R$31</f>
        <v>0</v>
      </c>
      <c r="W142" s="5">
        <f>+J142/Formato_Análises_Mecenato!$R$31</f>
        <v>0</v>
      </c>
      <c r="X142" s="5">
        <f>+K142/Formato_Análises_Mecenato!$R$31</f>
        <v>0</v>
      </c>
    </row>
    <row r="143" spans="1:24" x14ac:dyDescent="0.25">
      <c r="A143" s="2" t="s">
        <v>15</v>
      </c>
      <c r="B143" s="4">
        <f>+[2]TabDin!B144</f>
        <v>0</v>
      </c>
      <c r="C143" s="4">
        <f>+[2]TabDin!C144</f>
        <v>1271101.0567818244</v>
      </c>
      <c r="D143" s="4">
        <f>+[2]TabDin!D144</f>
        <v>201190.55415094615</v>
      </c>
      <c r="E143" s="4">
        <f>+[2]TabDin!E144</f>
        <v>0</v>
      </c>
      <c r="F143" s="4">
        <f>+[2]TabDin!F144</f>
        <v>211463.57844752667</v>
      </c>
      <c r="G143" s="4">
        <f>+[2]TabDin!G144</f>
        <v>404441.2453396715</v>
      </c>
      <c r="H143" s="4">
        <f>+[2]TabDin!H144</f>
        <v>0</v>
      </c>
      <c r="I143" s="4">
        <f>+[2]TabDin!I144</f>
        <v>4376.8631570659245</v>
      </c>
      <c r="J143" s="4">
        <f>+[2]TabDin!J144</f>
        <v>0</v>
      </c>
      <c r="K143" s="4">
        <f>+[2]TabDin!K144</f>
        <v>0</v>
      </c>
      <c r="L143" s="4">
        <f t="shared" si="4"/>
        <v>2092573.2978770349</v>
      </c>
      <c r="N143" s="2" t="s">
        <v>15</v>
      </c>
      <c r="O143" s="5">
        <f>+B143/Formato_Análises_Mecenato!$R$31</f>
        <v>0</v>
      </c>
      <c r="P143" s="5">
        <f>+C143/Formato_Análises_Mecenato!$R$31</f>
        <v>6.6518288254706565E-4</v>
      </c>
      <c r="Q143" s="5">
        <f>+D143/Formato_Análises_Mecenato!$R$31</f>
        <v>1.0528550191768E-4</v>
      </c>
      <c r="R143" s="5">
        <f>+E143/Formato_Análises_Mecenato!$R$31</f>
        <v>0</v>
      </c>
      <c r="S143" s="5">
        <f>+F143/Formato_Análises_Mecenato!$R$31</f>
        <v>1.1066150241552901E-4</v>
      </c>
      <c r="T143" s="5">
        <f>+G143/Formato_Análises_Mecenato!$R$31</f>
        <v>2.1164909899224822E-4</v>
      </c>
      <c r="U143" s="5">
        <f>+H143/Formato_Análises_Mecenato!$R$31</f>
        <v>0</v>
      </c>
      <c r="V143" s="5">
        <f>+I143/Formato_Análises_Mecenato!$R$31</f>
        <v>2.2904665492941098E-6</v>
      </c>
      <c r="W143" s="5">
        <f>+J143/Formato_Análises_Mecenato!$R$31</f>
        <v>0</v>
      </c>
      <c r="X143" s="5">
        <f>+K143/Formato_Análises_Mecenato!$R$31</f>
        <v>0</v>
      </c>
    </row>
    <row r="144" spans="1:24" x14ac:dyDescent="0.25">
      <c r="A144" s="2" t="s">
        <v>16</v>
      </c>
      <c r="B144" s="4">
        <f>+[2]TabDin!B145</f>
        <v>0</v>
      </c>
      <c r="C144" s="4">
        <f>+[2]TabDin!C145</f>
        <v>0</v>
      </c>
      <c r="D144" s="4">
        <f>+[2]TabDin!D145</f>
        <v>0</v>
      </c>
      <c r="E144" s="4">
        <f>+[2]TabDin!E145</f>
        <v>0</v>
      </c>
      <c r="F144" s="4">
        <f>+[2]TabDin!F145</f>
        <v>0</v>
      </c>
      <c r="G144" s="4">
        <f>+[2]TabDin!G145</f>
        <v>0</v>
      </c>
      <c r="H144" s="4">
        <f>+[2]TabDin!H145</f>
        <v>0</v>
      </c>
      <c r="I144" s="4">
        <f>+[2]TabDin!I145</f>
        <v>0</v>
      </c>
      <c r="J144" s="4">
        <f>+[2]TabDin!J145</f>
        <v>0</v>
      </c>
      <c r="K144" s="4">
        <f>+[2]TabDin!K145</f>
        <v>0</v>
      </c>
      <c r="L144" s="4">
        <f t="shared" si="4"/>
        <v>0</v>
      </c>
      <c r="N144" s="2" t="s">
        <v>16</v>
      </c>
      <c r="O144" s="5">
        <f>+B144/Formato_Análises_Mecenato!$R$31</f>
        <v>0</v>
      </c>
      <c r="P144" s="5">
        <f>+C144/Formato_Análises_Mecenato!$R$31</f>
        <v>0</v>
      </c>
      <c r="Q144" s="5">
        <f>+D144/Formato_Análises_Mecenato!$R$31</f>
        <v>0</v>
      </c>
      <c r="R144" s="5">
        <f>+E144/Formato_Análises_Mecenato!$R$31</f>
        <v>0</v>
      </c>
      <c r="S144" s="5">
        <f>+F144/Formato_Análises_Mecenato!$R$31</f>
        <v>0</v>
      </c>
      <c r="T144" s="5">
        <f>+G144/Formato_Análises_Mecenato!$R$31</f>
        <v>0</v>
      </c>
      <c r="U144" s="5">
        <f>+H144/Formato_Análises_Mecenato!$R$31</f>
        <v>0</v>
      </c>
      <c r="V144" s="5">
        <f>+I144/Formato_Análises_Mecenato!$R$31</f>
        <v>0</v>
      </c>
      <c r="W144" s="5">
        <f>+J144/Formato_Análises_Mecenato!$R$31</f>
        <v>0</v>
      </c>
      <c r="X144" s="5">
        <f>+K144/Formato_Análises_Mecenato!$R$31</f>
        <v>0</v>
      </c>
    </row>
    <row r="145" spans="1:24" x14ac:dyDescent="0.25">
      <c r="A145" s="2" t="s">
        <v>17</v>
      </c>
      <c r="B145" s="4">
        <f>+[2]TabDin!B146</f>
        <v>6050878.7368192533</v>
      </c>
      <c r="C145" s="4">
        <f>+[2]TabDin!C146</f>
        <v>0</v>
      </c>
      <c r="D145" s="4">
        <f>+[2]TabDin!D146</f>
        <v>0</v>
      </c>
      <c r="E145" s="4">
        <f>+[2]TabDin!E146</f>
        <v>0</v>
      </c>
      <c r="F145" s="4">
        <f>+[2]TabDin!F146</f>
        <v>93888.146239566588</v>
      </c>
      <c r="G145" s="4">
        <f>+[2]TabDin!G146</f>
        <v>56968.438272130865</v>
      </c>
      <c r="H145" s="4">
        <f>+[2]TabDin!H146</f>
        <v>0</v>
      </c>
      <c r="I145" s="4">
        <f>+[2]TabDin!I146</f>
        <v>577773.20762810204</v>
      </c>
      <c r="J145" s="4">
        <f>+[2]TabDin!J146</f>
        <v>0</v>
      </c>
      <c r="K145" s="4">
        <f>+[2]TabDin!K146</f>
        <v>0</v>
      </c>
      <c r="L145" s="4">
        <f t="shared" si="4"/>
        <v>6779508.5289590526</v>
      </c>
      <c r="N145" s="2" t="s">
        <v>17</v>
      </c>
      <c r="O145" s="5">
        <f>+B145/Formato_Análises_Mecenato!$R$31</f>
        <v>3.1664995781614169E-3</v>
      </c>
      <c r="P145" s="5">
        <f>+C145/Formato_Análises_Mecenato!$R$31</f>
        <v>0</v>
      </c>
      <c r="Q145" s="5">
        <f>+D145/Formato_Análises_Mecenato!$R$31</f>
        <v>0</v>
      </c>
      <c r="R145" s="5">
        <f>+E145/Formato_Análises_Mecenato!$R$31</f>
        <v>0</v>
      </c>
      <c r="S145" s="5">
        <f>+F145/Formato_Análises_Mecenato!$R$31</f>
        <v>4.9132826551771901E-5</v>
      </c>
      <c r="T145" s="5">
        <f>+G145/Formato_Análises_Mecenato!$R$31</f>
        <v>2.9812287372336673E-5</v>
      </c>
      <c r="U145" s="5">
        <f>+H145/Formato_Análises_Mecenato!$R$31</f>
        <v>0</v>
      </c>
      <c r="V145" s="5">
        <f>+I145/Formato_Análises_Mecenato!$R$31</f>
        <v>3.0235585570321166E-4</v>
      </c>
      <c r="W145" s="5">
        <f>+J145/Formato_Análises_Mecenato!$R$31</f>
        <v>0</v>
      </c>
      <c r="X145" s="5">
        <f>+K145/Formato_Análises_Mecenato!$R$31</f>
        <v>0</v>
      </c>
    </row>
    <row r="146" spans="1:24" x14ac:dyDescent="0.25">
      <c r="A146" s="2" t="s">
        <v>18</v>
      </c>
      <c r="B146" s="4">
        <f>+[2]TabDin!B147</f>
        <v>0</v>
      </c>
      <c r="C146" s="4">
        <f>+[2]TabDin!C147</f>
        <v>28888.660381405105</v>
      </c>
      <c r="D146" s="4">
        <f>+[2]TabDin!D147</f>
        <v>0</v>
      </c>
      <c r="E146" s="4">
        <f>+[2]TabDin!E147</f>
        <v>0</v>
      </c>
      <c r="F146" s="4">
        <f>+[2]TabDin!F147</f>
        <v>0</v>
      </c>
      <c r="G146" s="4">
        <f>+[2]TabDin!G147</f>
        <v>0</v>
      </c>
      <c r="H146" s="4">
        <f>+[2]TabDin!H147</f>
        <v>0</v>
      </c>
      <c r="I146" s="4">
        <f>+[2]TabDin!I147</f>
        <v>0</v>
      </c>
      <c r="J146" s="4">
        <f>+[2]TabDin!J147</f>
        <v>0</v>
      </c>
      <c r="K146" s="4">
        <f>+[2]TabDin!K147</f>
        <v>0</v>
      </c>
      <c r="L146" s="4">
        <f t="shared" si="4"/>
        <v>28888.660381405105</v>
      </c>
      <c r="N146" s="2" t="s">
        <v>18</v>
      </c>
      <c r="O146" s="5">
        <f>+B146/Formato_Análises_Mecenato!$R$31</f>
        <v>0</v>
      </c>
      <c r="P146" s="5">
        <f>+C146/Formato_Análises_Mecenato!$R$31</f>
        <v>1.5117792785160585E-5</v>
      </c>
      <c r="Q146" s="5">
        <f>+D146/Formato_Análises_Mecenato!$R$31</f>
        <v>0</v>
      </c>
      <c r="R146" s="5">
        <f>+E146/Formato_Análises_Mecenato!$R$31</f>
        <v>0</v>
      </c>
      <c r="S146" s="5">
        <f>+F146/Formato_Análises_Mecenato!$R$31</f>
        <v>0</v>
      </c>
      <c r="T146" s="5">
        <f>+G146/Formato_Análises_Mecenato!$R$31</f>
        <v>0</v>
      </c>
      <c r="U146" s="5">
        <f>+H146/Formato_Análises_Mecenato!$R$31</f>
        <v>0</v>
      </c>
      <c r="V146" s="5">
        <f>+I146/Formato_Análises_Mecenato!$R$31</f>
        <v>0</v>
      </c>
      <c r="W146" s="5">
        <f>+J146/Formato_Análises_Mecenato!$R$31</f>
        <v>0</v>
      </c>
      <c r="X146" s="5">
        <f>+K146/Formato_Análises_Mecenato!$R$31</f>
        <v>0</v>
      </c>
    </row>
    <row r="147" spans="1:24" x14ac:dyDescent="0.25">
      <c r="A147" s="2" t="s">
        <v>19</v>
      </c>
      <c r="B147" s="4">
        <f>+[2]TabDin!B148</f>
        <v>0</v>
      </c>
      <c r="C147" s="4">
        <f>+[2]TabDin!C148</f>
        <v>0</v>
      </c>
      <c r="D147" s="4">
        <f>+[2]TabDin!D148</f>
        <v>0</v>
      </c>
      <c r="E147" s="4">
        <f>+[2]TabDin!E148</f>
        <v>0</v>
      </c>
      <c r="F147" s="4">
        <f>+[2]TabDin!F148</f>
        <v>0</v>
      </c>
      <c r="G147" s="4">
        <f>+[2]TabDin!G148</f>
        <v>0</v>
      </c>
      <c r="H147" s="4">
        <f>+[2]TabDin!H148</f>
        <v>0</v>
      </c>
      <c r="I147" s="4">
        <f>+[2]TabDin!I148</f>
        <v>0</v>
      </c>
      <c r="J147" s="4">
        <f>+[2]TabDin!J148</f>
        <v>0</v>
      </c>
      <c r="K147" s="4">
        <f>+[2]TabDin!K148</f>
        <v>0</v>
      </c>
      <c r="L147" s="4">
        <f t="shared" si="4"/>
        <v>0</v>
      </c>
      <c r="N147" s="2" t="s">
        <v>19</v>
      </c>
      <c r="O147" s="5">
        <f>+B147/Formato_Análises_Mecenato!$R$31</f>
        <v>0</v>
      </c>
      <c r="P147" s="5">
        <f>+C147/Formato_Análises_Mecenato!$R$31</f>
        <v>0</v>
      </c>
      <c r="Q147" s="5">
        <f>+D147/Formato_Análises_Mecenato!$R$31</f>
        <v>0</v>
      </c>
      <c r="R147" s="5">
        <f>+E147/Formato_Análises_Mecenato!$R$31</f>
        <v>0</v>
      </c>
      <c r="S147" s="5">
        <f>+F147/Formato_Análises_Mecenato!$R$31</f>
        <v>0</v>
      </c>
      <c r="T147" s="5">
        <f>+G147/Formato_Análises_Mecenato!$R$31</f>
        <v>0</v>
      </c>
      <c r="U147" s="5">
        <f>+H147/Formato_Análises_Mecenato!$R$31</f>
        <v>0</v>
      </c>
      <c r="V147" s="5">
        <f>+I147/Formato_Análises_Mecenato!$R$31</f>
        <v>0</v>
      </c>
      <c r="W147" s="5">
        <f>+J147/Formato_Análises_Mecenato!$R$31</f>
        <v>0</v>
      </c>
      <c r="X147" s="5">
        <f>+K147/Formato_Análises_Mecenato!$R$31</f>
        <v>0</v>
      </c>
    </row>
    <row r="148" spans="1:24" x14ac:dyDescent="0.25">
      <c r="A148" s="2" t="s">
        <v>20</v>
      </c>
      <c r="B148" s="4">
        <f>+[2]TabDin!B149</f>
        <v>0</v>
      </c>
      <c r="C148" s="4">
        <f>+[2]TabDin!C149</f>
        <v>2025344.43076425</v>
      </c>
      <c r="D148" s="4">
        <f>+[2]TabDin!D149</f>
        <v>834113.12443995266</v>
      </c>
      <c r="E148" s="4">
        <f>+[2]TabDin!E149</f>
        <v>0</v>
      </c>
      <c r="F148" s="4">
        <f>+[2]TabDin!F149</f>
        <v>259865.05559489148</v>
      </c>
      <c r="G148" s="4">
        <f>+[2]TabDin!G149</f>
        <v>0</v>
      </c>
      <c r="H148" s="4">
        <f>+[2]TabDin!H149</f>
        <v>0</v>
      </c>
      <c r="I148" s="4">
        <f>+[2]TabDin!I149</f>
        <v>2311092.8305124082</v>
      </c>
      <c r="J148" s="4">
        <f>+[2]TabDin!J149</f>
        <v>0</v>
      </c>
      <c r="K148" s="4">
        <f>+[2]TabDin!K149</f>
        <v>0</v>
      </c>
      <c r="L148" s="4">
        <f t="shared" si="4"/>
        <v>5430415.4413115019</v>
      </c>
      <c r="N148" s="2" t="s">
        <v>20</v>
      </c>
      <c r="O148" s="5">
        <f>+B148/Formato_Análises_Mecenato!$R$31</f>
        <v>0</v>
      </c>
      <c r="P148" s="5">
        <f>+C148/Formato_Análises_Mecenato!$R$31</f>
        <v>1.0598877559092859E-3</v>
      </c>
      <c r="Q148" s="5">
        <f>+D148/Formato_Análises_Mecenato!$R$31</f>
        <v>4.3650170025823605E-4</v>
      </c>
      <c r="R148" s="5">
        <f>+E148/Formato_Análises_Mecenato!$R$31</f>
        <v>0</v>
      </c>
      <c r="S148" s="5">
        <f>+F148/Formato_Análises_Mecenato!$R$31</f>
        <v>1.3599059321963352E-4</v>
      </c>
      <c r="T148" s="5">
        <f>+G148/Formato_Análises_Mecenato!$R$31</f>
        <v>0</v>
      </c>
      <c r="U148" s="5">
        <f>+H148/Formato_Análises_Mecenato!$R$31</f>
        <v>0</v>
      </c>
      <c r="V148" s="5">
        <f>+I148/Formato_Análises_Mecenato!$R$31</f>
        <v>1.2094234228128466E-3</v>
      </c>
      <c r="W148" s="5">
        <f>+J148/Formato_Análises_Mecenato!$R$31</f>
        <v>0</v>
      </c>
      <c r="X148" s="5">
        <f>+K148/Formato_Análises_Mecenato!$R$31</f>
        <v>0</v>
      </c>
    </row>
    <row r="149" spans="1:24" x14ac:dyDescent="0.25">
      <c r="A149" s="2" t="s">
        <v>21</v>
      </c>
      <c r="B149" s="4">
        <f>+[2]TabDin!B150</f>
        <v>0</v>
      </c>
      <c r="C149" s="4">
        <f>+[2]TabDin!C150</f>
        <v>343754.53314551973</v>
      </c>
      <c r="D149" s="4">
        <f>+[2]TabDin!D150</f>
        <v>0</v>
      </c>
      <c r="E149" s="4">
        <f>+[2]TabDin!E150</f>
        <v>0</v>
      </c>
      <c r="F149" s="4">
        <f>+[2]TabDin!F150</f>
        <v>40733.011137781199</v>
      </c>
      <c r="G149" s="4">
        <f>+[2]TabDin!G150</f>
        <v>214714.92495180288</v>
      </c>
      <c r="H149" s="4">
        <f>+[2]TabDin!H150</f>
        <v>0</v>
      </c>
      <c r="I149" s="4">
        <f>+[2]TabDin!I150</f>
        <v>875126.02336383879</v>
      </c>
      <c r="J149" s="4">
        <f>+[2]TabDin!J150</f>
        <v>0</v>
      </c>
      <c r="K149" s="4">
        <f>+[2]TabDin!K150</f>
        <v>0</v>
      </c>
      <c r="L149" s="4">
        <f t="shared" si="4"/>
        <v>1474328.4925989425</v>
      </c>
      <c r="N149" s="2" t="s">
        <v>21</v>
      </c>
      <c r="O149" s="5">
        <f>+B149/Formato_Análises_Mecenato!$R$31</f>
        <v>0</v>
      </c>
      <c r="P149" s="5">
        <f>+C149/Formato_Análises_Mecenato!$R$31</f>
        <v>1.7989099295163711E-4</v>
      </c>
      <c r="Q149" s="5">
        <f>+D149/Formato_Análises_Mecenato!$R$31</f>
        <v>0</v>
      </c>
      <c r="R149" s="5">
        <f>+E149/Formato_Análises_Mecenato!$R$31</f>
        <v>0</v>
      </c>
      <c r="S149" s="5">
        <f>+F149/Formato_Análises_Mecenato!$R$31</f>
        <v>2.1316087827076426E-5</v>
      </c>
      <c r="T149" s="5">
        <f>+G149/Formato_Análises_Mecenato!$R$31</f>
        <v>1.1236297219901688E-4</v>
      </c>
      <c r="U149" s="5">
        <f>+H149/Formato_Análises_Mecenato!$R$31</f>
        <v>0</v>
      </c>
      <c r="V149" s="5">
        <f>+I149/Formato_Análises_Mecenato!$R$31</f>
        <v>4.5796425682071134E-4</v>
      </c>
      <c r="W149" s="5">
        <f>+J149/Formato_Análises_Mecenato!$R$31</f>
        <v>0</v>
      </c>
      <c r="X149" s="5">
        <f>+K149/Formato_Análises_Mecenato!$R$31</f>
        <v>0</v>
      </c>
    </row>
    <row r="150" spans="1:24" x14ac:dyDescent="0.25">
      <c r="A150" s="2" t="s">
        <v>22</v>
      </c>
      <c r="B150" s="4">
        <f>+[2]TabDin!B151</f>
        <v>0</v>
      </c>
      <c r="C150" s="4">
        <f>+[2]TabDin!C151</f>
        <v>4675183.4684821656</v>
      </c>
      <c r="D150" s="4">
        <f>+[2]TabDin!D151</f>
        <v>2882686.5803529653</v>
      </c>
      <c r="E150" s="4">
        <f>+[2]TabDin!E151</f>
        <v>0</v>
      </c>
      <c r="F150" s="4">
        <f>+[2]TabDin!F151</f>
        <v>1645297.5646887973</v>
      </c>
      <c r="G150" s="4">
        <f>+[2]TabDin!G151</f>
        <v>1714824.0480720268</v>
      </c>
      <c r="H150" s="4">
        <f>+[2]TabDin!H151</f>
        <v>0</v>
      </c>
      <c r="I150" s="4">
        <f>+[2]TabDin!I151</f>
        <v>5523200.3584997645</v>
      </c>
      <c r="J150" s="4">
        <f>+[2]TabDin!J151</f>
        <v>605145.21333948348</v>
      </c>
      <c r="K150" s="4">
        <f>+[2]TabDin!K151</f>
        <v>0</v>
      </c>
      <c r="L150" s="4">
        <f t="shared" si="4"/>
        <v>17046337.233435206</v>
      </c>
      <c r="N150" s="2" t="s">
        <v>22</v>
      </c>
      <c r="O150" s="5">
        <f>+B150/Formato_Análises_Mecenato!$R$31</f>
        <v>0</v>
      </c>
      <c r="P150" s="5">
        <f>+C150/Formato_Análises_Mecenato!$R$31</f>
        <v>2.4465812528508815E-3</v>
      </c>
      <c r="Q150" s="5">
        <f>+D150/Formato_Análises_Mecenato!$R$31</f>
        <v>1.5085454919325557E-3</v>
      </c>
      <c r="R150" s="5">
        <f>+E150/Formato_Análises_Mecenato!$R$31</f>
        <v>0</v>
      </c>
      <c r="S150" s="5">
        <f>+F150/Formato_Análises_Mecenato!$R$31</f>
        <v>8.610045368841288E-4</v>
      </c>
      <c r="T150" s="5">
        <f>+G150/Formato_Análises_Mecenato!$R$31</f>
        <v>8.9738860436913866E-4</v>
      </c>
      <c r="U150" s="5">
        <f>+H150/Formato_Análises_Mecenato!$R$31</f>
        <v>0</v>
      </c>
      <c r="V150" s="5">
        <f>+I150/Formato_Análises_Mecenato!$R$31</f>
        <v>2.8903589653631019E-3</v>
      </c>
      <c r="W150" s="5">
        <f>+J150/Formato_Análises_Mecenato!$R$31</f>
        <v>3.166799643671514E-4</v>
      </c>
      <c r="X150" s="5">
        <f>+K150/Formato_Análises_Mecenato!$R$31</f>
        <v>0</v>
      </c>
    </row>
    <row r="151" spans="1:24" x14ac:dyDescent="0.25">
      <c r="A151" s="2" t="s">
        <v>23</v>
      </c>
      <c r="B151" s="4">
        <f>+[2]TabDin!B152</f>
        <v>0</v>
      </c>
      <c r="C151" s="4">
        <f>+[2]TabDin!C152</f>
        <v>1133879.9199701503</v>
      </c>
      <c r="D151" s="4">
        <f>+[2]TabDin!D152</f>
        <v>28888.660381405105</v>
      </c>
      <c r="E151" s="4">
        <f>+[2]TabDin!E152</f>
        <v>0</v>
      </c>
      <c r="F151" s="4">
        <f>+[2]TabDin!F152</f>
        <v>0</v>
      </c>
      <c r="G151" s="4">
        <f>+[2]TabDin!G152</f>
        <v>0</v>
      </c>
      <c r="H151" s="4">
        <f>+[2]TabDin!H152</f>
        <v>0</v>
      </c>
      <c r="I151" s="4">
        <f>+[2]TabDin!I152</f>
        <v>0</v>
      </c>
      <c r="J151" s="4">
        <f>+[2]TabDin!J152</f>
        <v>0</v>
      </c>
      <c r="K151" s="4">
        <f>+[2]TabDin!K152</f>
        <v>0</v>
      </c>
      <c r="L151" s="4">
        <f t="shared" si="4"/>
        <v>1162768.5803515555</v>
      </c>
      <c r="N151" s="2" t="s">
        <v>23</v>
      </c>
      <c r="O151" s="5">
        <f>+B151/Formato_Análises_Mecenato!$R$31</f>
        <v>0</v>
      </c>
      <c r="P151" s="5">
        <f>+C151/Formato_Análises_Mecenato!$R$31</f>
        <v>5.9337336681755291E-4</v>
      </c>
      <c r="Q151" s="5">
        <f>+D151/Formato_Análises_Mecenato!$R$31</f>
        <v>1.5117792785160585E-5</v>
      </c>
      <c r="R151" s="5">
        <f>+E151/Formato_Análises_Mecenato!$R$31</f>
        <v>0</v>
      </c>
      <c r="S151" s="5">
        <f>+F151/Formato_Análises_Mecenato!$R$31</f>
        <v>0</v>
      </c>
      <c r="T151" s="5">
        <f>+G151/Formato_Análises_Mecenato!$R$31</f>
        <v>0</v>
      </c>
      <c r="U151" s="5">
        <f>+H151/Formato_Análises_Mecenato!$R$31</f>
        <v>0</v>
      </c>
      <c r="V151" s="5">
        <f>+I151/Formato_Análises_Mecenato!$R$31</f>
        <v>0</v>
      </c>
      <c r="W151" s="5">
        <f>+J151/Formato_Análises_Mecenato!$R$31</f>
        <v>0</v>
      </c>
      <c r="X151" s="5">
        <f>+K151/Formato_Análises_Mecenato!$R$31</f>
        <v>0</v>
      </c>
    </row>
    <row r="152" spans="1:24" x14ac:dyDescent="0.25">
      <c r="A152" s="2" t="s">
        <v>24</v>
      </c>
      <c r="B152" s="4">
        <f>+[2]TabDin!B153</f>
        <v>1177155.1332214952</v>
      </c>
      <c r="C152" s="4">
        <f>+[2]TabDin!C153</f>
        <v>0</v>
      </c>
      <c r="D152" s="4">
        <f>+[2]TabDin!D153</f>
        <v>180554.12738378192</v>
      </c>
      <c r="E152" s="4">
        <f>+[2]TabDin!E153</f>
        <v>0</v>
      </c>
      <c r="F152" s="4">
        <f>+[2]TabDin!F153</f>
        <v>93495.794898596549</v>
      </c>
      <c r="G152" s="4">
        <f>+[2]TabDin!G153</f>
        <v>0</v>
      </c>
      <c r="H152" s="4">
        <f>+[2]TabDin!H153</f>
        <v>0</v>
      </c>
      <c r="I152" s="4">
        <f>+[2]TabDin!I153</f>
        <v>0</v>
      </c>
      <c r="J152" s="4">
        <f>+[2]TabDin!J153</f>
        <v>0</v>
      </c>
      <c r="K152" s="4">
        <f>+[2]TabDin!K153</f>
        <v>0</v>
      </c>
      <c r="L152" s="4">
        <f t="shared" si="4"/>
        <v>1451205.0555038736</v>
      </c>
      <c r="N152" s="2" t="s">
        <v>24</v>
      </c>
      <c r="O152" s="5">
        <f>+B152/Formato_Análises_Mecenato!$R$31</f>
        <v>6.1601982040972354E-4</v>
      </c>
      <c r="P152" s="5">
        <f>+C152/Formato_Análises_Mecenato!$R$31</f>
        <v>0</v>
      </c>
      <c r="Q152" s="5">
        <f>+D152/Formato_Análises_Mecenato!$R$31</f>
        <v>9.448620490725367E-5</v>
      </c>
      <c r="R152" s="5">
        <f>+E152/Formato_Análises_Mecenato!$R$31</f>
        <v>0</v>
      </c>
      <c r="S152" s="5">
        <f>+F152/Formato_Análises_Mecenato!$R$31</f>
        <v>4.8927504249060246E-5</v>
      </c>
      <c r="T152" s="5">
        <f>+G152/Formato_Análises_Mecenato!$R$31</f>
        <v>0</v>
      </c>
      <c r="U152" s="5">
        <f>+H152/Formato_Análises_Mecenato!$R$31</f>
        <v>0</v>
      </c>
      <c r="V152" s="5">
        <f>+I152/Formato_Análises_Mecenato!$R$31</f>
        <v>0</v>
      </c>
      <c r="W152" s="5">
        <f>+J152/Formato_Análises_Mecenato!$R$31</f>
        <v>0</v>
      </c>
      <c r="X152" s="5">
        <f>+K152/Formato_Análises_Mecenato!$R$31</f>
        <v>0</v>
      </c>
    </row>
    <row r="153" spans="1:24" x14ac:dyDescent="0.25">
      <c r="A153" s="2" t="s">
        <v>25</v>
      </c>
      <c r="B153" s="4">
        <f>+[2]TabDin!B154</f>
        <v>11293790.666827274</v>
      </c>
      <c r="C153" s="4">
        <f>+[2]TabDin!C154</f>
        <v>7758546.9626044957</v>
      </c>
      <c r="D153" s="4">
        <f>+[2]TabDin!D154</f>
        <v>2073606.3756819726</v>
      </c>
      <c r="E153" s="4">
        <f>+[2]TabDin!E154</f>
        <v>0</v>
      </c>
      <c r="F153" s="4">
        <f>+[2]TabDin!F154</f>
        <v>1227849.2577897189</v>
      </c>
      <c r="G153" s="4">
        <f>+[2]TabDin!G154</f>
        <v>2221393.5400281455</v>
      </c>
      <c r="H153" s="4">
        <f>+[2]TabDin!H154</f>
        <v>0</v>
      </c>
      <c r="I153" s="4">
        <f>+[2]TabDin!I154</f>
        <v>2097605.6302938247</v>
      </c>
      <c r="J153" s="4">
        <f>+[2]TabDin!J154</f>
        <v>1811638.3122772956</v>
      </c>
      <c r="K153" s="4">
        <f>+[2]TabDin!K154</f>
        <v>0</v>
      </c>
      <c r="L153" s="4">
        <f t="shared" si="4"/>
        <v>28484430.745502725</v>
      </c>
      <c r="N153" s="2" t="s">
        <v>25</v>
      </c>
      <c r="O153" s="5">
        <f>+B153/Formato_Análises_Mecenato!$R$31</f>
        <v>5.9101801470162491E-3</v>
      </c>
      <c r="P153" s="5">
        <f>+C153/Formato_Análises_Mecenato!$R$31</f>
        <v>4.0601434523453968E-3</v>
      </c>
      <c r="Q153" s="5">
        <f>+D153/Formato_Análises_Mecenato!$R$31</f>
        <v>1.085143827774238E-3</v>
      </c>
      <c r="R153" s="5">
        <f>+E153/Formato_Análises_Mecenato!$R$31</f>
        <v>0</v>
      </c>
      <c r="S153" s="5">
        <f>+F153/Formato_Análises_Mecenato!$R$31</f>
        <v>6.4254868192594762E-4</v>
      </c>
      <c r="T153" s="5">
        <f>+G153/Formato_Análises_Mecenato!$R$31</f>
        <v>1.1624826762149233E-3</v>
      </c>
      <c r="U153" s="5">
        <f>+H153/Formato_Análises_Mecenato!$R$31</f>
        <v>0</v>
      </c>
      <c r="V153" s="5">
        <f>+I153/Formato_Análises_Mecenato!$R$31</f>
        <v>1.09770293413051E-3</v>
      </c>
      <c r="W153" s="5">
        <f>+J153/Formato_Análises_Mecenato!$R$31</f>
        <v>9.4805270459322297E-4</v>
      </c>
      <c r="X153" s="5">
        <f>+K153/Formato_Análises_Mecenato!$R$31</f>
        <v>0</v>
      </c>
    </row>
    <row r="154" spans="1:24" x14ac:dyDescent="0.25">
      <c r="A154" s="2" t="s">
        <v>26</v>
      </c>
      <c r="B154" s="4">
        <f>+[2]TabDin!B155</f>
        <v>1838787.7741934289</v>
      </c>
      <c r="C154" s="4">
        <f>+[2]TabDin!C155</f>
        <v>141554.43586888502</v>
      </c>
      <c r="D154" s="4">
        <f>+[2]TabDin!D155</f>
        <v>0</v>
      </c>
      <c r="E154" s="4">
        <f>+[2]TabDin!E155</f>
        <v>0</v>
      </c>
      <c r="F154" s="4">
        <f>+[2]TabDin!F155</f>
        <v>0</v>
      </c>
      <c r="G154" s="4">
        <f>+[2]TabDin!G155</f>
        <v>158887.63209772806</v>
      </c>
      <c r="H154" s="4">
        <f>+[2]TabDin!H155</f>
        <v>0</v>
      </c>
      <c r="I154" s="4">
        <f>+[2]TabDin!I155</f>
        <v>0</v>
      </c>
      <c r="J154" s="4">
        <f>+[2]TabDin!J155</f>
        <v>0</v>
      </c>
      <c r="K154" s="4">
        <f>+[2]TabDin!K155</f>
        <v>0</v>
      </c>
      <c r="L154" s="4">
        <f t="shared" si="4"/>
        <v>2139229.8421600419</v>
      </c>
      <c r="N154" s="2" t="s">
        <v>26</v>
      </c>
      <c r="O154" s="5">
        <f>+B154/Formato_Análises_Mecenato!$R$31</f>
        <v>9.6226035334044224E-4</v>
      </c>
      <c r="P154" s="5">
        <f>+C154/Formato_Análises_Mecenato!$R$31</f>
        <v>7.407718464728687E-5</v>
      </c>
      <c r="Q154" s="5">
        <f>+D154/Formato_Análises_Mecenato!$R$31</f>
        <v>0</v>
      </c>
      <c r="R154" s="5">
        <f>+E154/Formato_Análises_Mecenato!$R$31</f>
        <v>0</v>
      </c>
      <c r="S154" s="5">
        <f>+F154/Formato_Análises_Mecenato!$R$31</f>
        <v>0</v>
      </c>
      <c r="T154" s="5">
        <f>+G154/Formato_Análises_Mecenato!$R$31</f>
        <v>8.3147860318383206E-5</v>
      </c>
      <c r="U154" s="5">
        <f>+H154/Formato_Análises_Mecenato!$R$31</f>
        <v>0</v>
      </c>
      <c r="V154" s="5">
        <f>+I154/Formato_Análises_Mecenato!$R$31</f>
        <v>0</v>
      </c>
      <c r="W154" s="5">
        <f>+J154/Formato_Análises_Mecenato!$R$31</f>
        <v>0</v>
      </c>
      <c r="X154" s="5">
        <f>+K154/Formato_Análises_Mecenato!$R$31</f>
        <v>0</v>
      </c>
    </row>
    <row r="155" spans="1:24" x14ac:dyDescent="0.25">
      <c r="A155" s="2" t="s">
        <v>27</v>
      </c>
      <c r="B155" s="4">
        <f>+[2]TabDin!B156</f>
        <v>0</v>
      </c>
      <c r="C155" s="4">
        <f>+[2]TabDin!C156</f>
        <v>0</v>
      </c>
      <c r="D155" s="4">
        <f>+[2]TabDin!D156</f>
        <v>0</v>
      </c>
      <c r="E155" s="4">
        <f>+[2]TabDin!E156</f>
        <v>0</v>
      </c>
      <c r="F155" s="4">
        <f>+[2]TabDin!F156</f>
        <v>64999.485858161483</v>
      </c>
      <c r="G155" s="4">
        <f>+[2]TabDin!G156</f>
        <v>0</v>
      </c>
      <c r="H155" s="4">
        <f>+[2]TabDin!H156</f>
        <v>0</v>
      </c>
      <c r="I155" s="4">
        <f>+[2]TabDin!I156</f>
        <v>505551.55667458934</v>
      </c>
      <c r="J155" s="4">
        <f>+[2]TabDin!J156</f>
        <v>0</v>
      </c>
      <c r="K155" s="4">
        <f>+[2]TabDin!K156</f>
        <v>0</v>
      </c>
      <c r="L155" s="4">
        <f t="shared" si="4"/>
        <v>570551.04253275087</v>
      </c>
      <c r="N155" s="2" t="s">
        <v>27</v>
      </c>
      <c r="O155" s="5">
        <f>+B155/Formato_Análises_Mecenato!$R$31</f>
        <v>0</v>
      </c>
      <c r="P155" s="5">
        <f>+C155/Formato_Análises_Mecenato!$R$31</f>
        <v>0</v>
      </c>
      <c r="Q155" s="5">
        <f>+D155/Formato_Análises_Mecenato!$R$31</f>
        <v>0</v>
      </c>
      <c r="R155" s="5">
        <f>+E155/Formato_Análises_Mecenato!$R$31</f>
        <v>0</v>
      </c>
      <c r="S155" s="5">
        <f>+F155/Formato_Análises_Mecenato!$R$31</f>
        <v>3.4015033766611318E-5</v>
      </c>
      <c r="T155" s="5">
        <f>+G155/Formato_Análises_Mecenato!$R$31</f>
        <v>0</v>
      </c>
      <c r="U155" s="5">
        <f>+H155/Formato_Análises_Mecenato!$R$31</f>
        <v>0</v>
      </c>
      <c r="V155" s="5">
        <f>+I155/Formato_Análises_Mecenato!$R$31</f>
        <v>2.6456137374031026E-4</v>
      </c>
      <c r="W155" s="5">
        <f>+J155/Formato_Análises_Mecenato!$R$31</f>
        <v>0</v>
      </c>
      <c r="X155" s="5">
        <f>+K155/Formato_Análises_Mecenato!$R$31</f>
        <v>0</v>
      </c>
    </row>
    <row r="156" spans="1:24" x14ac:dyDescent="0.25">
      <c r="A156" s="2" t="s">
        <v>28</v>
      </c>
      <c r="B156" s="4">
        <f>+[2]TabDin!B157</f>
        <v>4559427.2707730634</v>
      </c>
      <c r="C156" s="4">
        <f>+[2]TabDin!C157</f>
        <v>4973182.8846588889</v>
      </c>
      <c r="D156" s="4">
        <f>+[2]TabDin!D157</f>
        <v>905593.05903817271</v>
      </c>
      <c r="E156" s="4">
        <f>+[2]TabDin!E157</f>
        <v>0</v>
      </c>
      <c r="F156" s="4">
        <f>+[2]TabDin!F157</f>
        <v>1074302.5467789748</v>
      </c>
      <c r="G156" s="4">
        <f>+[2]TabDin!G157</f>
        <v>0</v>
      </c>
      <c r="H156" s="4">
        <f>+[2]TabDin!H157</f>
        <v>0</v>
      </c>
      <c r="I156" s="4">
        <f>+[2]TabDin!I157</f>
        <v>4851562.1011160696</v>
      </c>
      <c r="J156" s="4">
        <f>+[2]TabDin!J157</f>
        <v>1330322.8105637049</v>
      </c>
      <c r="K156" s="4">
        <f>+[2]TabDin!K157</f>
        <v>0</v>
      </c>
      <c r="L156" s="4">
        <f t="shared" si="4"/>
        <v>17694390.672928877</v>
      </c>
      <c r="N156" s="2" t="s">
        <v>28</v>
      </c>
      <c r="O156" s="5">
        <f>+B156/Formato_Análises_Mecenato!$R$31</f>
        <v>2.3860046048699768E-3</v>
      </c>
      <c r="P156" s="5">
        <f>+C156/Formato_Análises_Mecenato!$R$31</f>
        <v>2.602528027965395E-3</v>
      </c>
      <c r="Q156" s="5">
        <f>+D156/Formato_Análises_Mecenato!$R$31</f>
        <v>4.7390803289137841E-4</v>
      </c>
      <c r="R156" s="5">
        <f>+E156/Formato_Análises_Mecenato!$R$31</f>
        <v>0</v>
      </c>
      <c r="S156" s="5">
        <f>+F156/Formato_Análises_Mecenato!$R$31</f>
        <v>5.6219579157878845E-4</v>
      </c>
      <c r="T156" s="5">
        <f>+G156/Formato_Análises_Mecenato!$R$31</f>
        <v>0</v>
      </c>
      <c r="U156" s="5">
        <f>+H156/Formato_Análises_Mecenato!$R$31</f>
        <v>0</v>
      </c>
      <c r="V156" s="5">
        <f>+I156/Formato_Análises_Mecenato!$R$31</f>
        <v>2.5388823697834496E-3</v>
      </c>
      <c r="W156" s="5">
        <f>+J156/Formato_Análises_Mecenato!$R$31</f>
        <v>6.9617435775664487E-4</v>
      </c>
      <c r="X156" s="5">
        <f>+K156/Formato_Análises_Mecenato!$R$31</f>
        <v>0</v>
      </c>
    </row>
    <row r="157" spans="1:24" x14ac:dyDescent="0.25">
      <c r="A157" s="2" t="s">
        <v>29</v>
      </c>
      <c r="B157" s="4">
        <f>+[2]TabDin!B158</f>
        <v>16149377.507219022</v>
      </c>
      <c r="C157" s="4">
        <f>+[2]TabDin!C158</f>
        <v>54520360.469605304</v>
      </c>
      <c r="D157" s="4">
        <f>+[2]TabDin!D158</f>
        <v>15825923.064612174</v>
      </c>
      <c r="E157" s="4">
        <f>+[2]TabDin!E158</f>
        <v>0</v>
      </c>
      <c r="F157" s="4">
        <f>+[2]TabDin!F158</f>
        <v>7421619.9032318639</v>
      </c>
      <c r="G157" s="4">
        <f>+[2]TabDin!G158</f>
        <v>4070202.1838460155</v>
      </c>
      <c r="H157" s="4">
        <f>+[2]TabDin!H158</f>
        <v>0</v>
      </c>
      <c r="I157" s="4">
        <f>+[2]TabDin!I158</f>
        <v>38308622.903428689</v>
      </c>
      <c r="J157" s="4">
        <f>+[2]TabDin!J158</f>
        <v>29209253.647754759</v>
      </c>
      <c r="K157" s="4">
        <f>+[2]TabDin!K158</f>
        <v>0</v>
      </c>
      <c r="L157" s="4">
        <f t="shared" si="4"/>
        <v>165505359.67969784</v>
      </c>
      <c r="N157" s="2" t="s">
        <v>29</v>
      </c>
      <c r="O157" s="5">
        <f>+B157/Formato_Análises_Mecenato!$R$31</f>
        <v>8.4511687125727354E-3</v>
      </c>
      <c r="P157" s="5">
        <f>+C157/Formato_Análises_Mecenato!$R$31</f>
        <v>2.8531178021750283E-2</v>
      </c>
      <c r="Q157" s="5">
        <f>+D157/Formato_Análises_Mecenato!$R$31</f>
        <v>8.2819010077290218E-3</v>
      </c>
      <c r="R157" s="5">
        <f>+E157/Formato_Análises_Mecenato!$R$31</f>
        <v>0</v>
      </c>
      <c r="S157" s="5">
        <f>+F157/Formato_Análises_Mecenato!$R$31</f>
        <v>3.8838253607461218E-3</v>
      </c>
      <c r="T157" s="5">
        <f>+G157/Formato_Análises_Mecenato!$R$31</f>
        <v>2.1299870743988888E-3</v>
      </c>
      <c r="U157" s="5">
        <f>+H157/Formato_Análises_Mecenato!$R$31</f>
        <v>0</v>
      </c>
      <c r="V157" s="5">
        <f>+I157/Formato_Análises_Mecenato!$R$31</f>
        <v>2.0047375520107904E-2</v>
      </c>
      <c r="W157" s="5">
        <f>+J157/Formato_Análises_Mecenato!$R$31</f>
        <v>1.5285563201130151E-2</v>
      </c>
      <c r="X157" s="5">
        <f>+K157/Formato_Análises_Mecenato!$R$31</f>
        <v>0</v>
      </c>
    </row>
    <row r="158" spans="1:24" x14ac:dyDescent="0.25">
      <c r="A158" s="2" t="s">
        <v>30</v>
      </c>
      <c r="B158" s="4">
        <f>+[2]TabDin!B159</f>
        <v>14444.330190702552</v>
      </c>
      <c r="C158" s="4">
        <f>+[2]TabDin!C159</f>
        <v>2273258.7964439006</v>
      </c>
      <c r="D158" s="4">
        <f>+[2]TabDin!D159</f>
        <v>339441.75948151003</v>
      </c>
      <c r="E158" s="4">
        <f>+[2]TabDin!E159</f>
        <v>0</v>
      </c>
      <c r="F158" s="4">
        <f>+[2]TabDin!F159</f>
        <v>1250738.1622954817</v>
      </c>
      <c r="G158" s="4">
        <f>+[2]TabDin!G159</f>
        <v>318497.48070499126</v>
      </c>
      <c r="H158" s="4">
        <f>+[2]TabDin!H159</f>
        <v>0</v>
      </c>
      <c r="I158" s="4">
        <f>+[2]TabDin!I159</f>
        <v>989436.61806312483</v>
      </c>
      <c r="J158" s="4">
        <f>+[2]TabDin!J159</f>
        <v>1608520.6100366362</v>
      </c>
      <c r="K158" s="4">
        <f>+[2]TabDin!K159</f>
        <v>0</v>
      </c>
      <c r="L158" s="4">
        <f t="shared" si="4"/>
        <v>6794337.7572163474</v>
      </c>
      <c r="N158" s="2" t="s">
        <v>30</v>
      </c>
      <c r="O158" s="5">
        <f>+B158/Formato_Análises_Mecenato!$R$31</f>
        <v>7.5588963925802923E-6</v>
      </c>
      <c r="P158" s="5">
        <f>+C158/Formato_Análises_Mecenato!$R$31</f>
        <v>1.1896244054917608E-3</v>
      </c>
      <c r="Q158" s="5">
        <f>+D158/Formato_Análises_Mecenato!$R$31</f>
        <v>1.776340652256369E-4</v>
      </c>
      <c r="R158" s="5">
        <f>+E158/Formato_Análises_Mecenato!$R$31</f>
        <v>0</v>
      </c>
      <c r="S158" s="5">
        <f>+F158/Formato_Análises_Mecenato!$R$31</f>
        <v>6.5452672835762562E-4</v>
      </c>
      <c r="T158" s="5">
        <f>+G158/Formato_Análises_Mecenato!$R$31</f>
        <v>1.6667366545639544E-4</v>
      </c>
      <c r="U158" s="5">
        <f>+H158/Formato_Análises_Mecenato!$R$31</f>
        <v>0</v>
      </c>
      <c r="V158" s="5">
        <f>+I158/Formato_Análises_Mecenato!$R$31</f>
        <v>5.1778440289174999E-4</v>
      </c>
      <c r="W158" s="5">
        <f>+J158/Formato_Análises_Mecenato!$R$31</f>
        <v>8.4175870227774134E-4</v>
      </c>
      <c r="X158" s="5">
        <f>+K158/Formato_Análises_Mecenato!$R$31</f>
        <v>0</v>
      </c>
    </row>
    <row r="159" spans="1:24" x14ac:dyDescent="0.25">
      <c r="A159" s="2" t="s">
        <v>31</v>
      </c>
      <c r="B159" s="4">
        <f>+[2]TabDin!B160</f>
        <v>25328330.154504035</v>
      </c>
      <c r="C159" s="4">
        <f>+[2]TabDin!C160</f>
        <v>117750449.30358605</v>
      </c>
      <c r="D159" s="4">
        <f>+[2]TabDin!D160</f>
        <v>27233578.646330692</v>
      </c>
      <c r="E159" s="4">
        <f>+[2]TabDin!E160</f>
        <v>0</v>
      </c>
      <c r="F159" s="4">
        <f>+[2]TabDin!F160</f>
        <v>20186327.81741859</v>
      </c>
      <c r="G159" s="4">
        <f>+[2]TabDin!G160</f>
        <v>17703820.40834026</v>
      </c>
      <c r="H159" s="4">
        <f>+[2]TabDin!H160</f>
        <v>0</v>
      </c>
      <c r="I159" s="4">
        <f>+[2]TabDin!I160</f>
        <v>110604678.21951857</v>
      </c>
      <c r="J159" s="4">
        <f>+[2]TabDin!J160</f>
        <v>58566049.917345606</v>
      </c>
      <c r="K159" s="4">
        <f>+[2]TabDin!K160</f>
        <v>0</v>
      </c>
      <c r="L159" s="4">
        <f t="shared" si="4"/>
        <v>377373234.46704382</v>
      </c>
      <c r="N159" s="2" t="s">
        <v>31</v>
      </c>
      <c r="O159" s="5">
        <f>+B159/Formato_Análises_Mecenato!$R$31</f>
        <v>1.3254628003325305E-2</v>
      </c>
      <c r="P159" s="5">
        <f>+C159/Formato_Análises_Mecenato!$R$31</f>
        <v>6.1620264471556906E-2</v>
      </c>
      <c r="Q159" s="5">
        <f>+D159/Formato_Análises_Mecenato!$R$31</f>
        <v>1.4251668071068114E-2</v>
      </c>
      <c r="R159" s="5">
        <f>+E159/Formato_Análises_Mecenato!$R$31</f>
        <v>0</v>
      </c>
      <c r="S159" s="5">
        <f>+F159/Formato_Análises_Mecenato!$R$31</f>
        <v>1.0563754670794257E-2</v>
      </c>
      <c r="T159" s="5">
        <f>+G159/Formato_Análises_Mecenato!$R$31</f>
        <v>9.2646278818542902E-3</v>
      </c>
      <c r="U159" s="5">
        <f>+H159/Formato_Análises_Mecenato!$R$31</f>
        <v>0</v>
      </c>
      <c r="V159" s="5">
        <f>+I159/Formato_Análises_Mecenato!$R$31</f>
        <v>5.7880794204923855E-2</v>
      </c>
      <c r="W159" s="5">
        <f>+J159/Formato_Análises_Mecenato!$R$31</f>
        <v>3.0648337278585083E-2</v>
      </c>
      <c r="X159" s="5">
        <f>+K159/Formato_Análises_Mecenato!$R$31</f>
        <v>0</v>
      </c>
    </row>
    <row r="160" spans="1:24" x14ac:dyDescent="0.25">
      <c r="A160" s="2" t="s">
        <v>32</v>
      </c>
      <c r="B160" s="4">
        <f>+[2]TabDin!B161</f>
        <v>30396118.823059361</v>
      </c>
      <c r="C160" s="4">
        <f>+[2]TabDin!C161</f>
        <v>340413446.92107892</v>
      </c>
      <c r="D160" s="4">
        <f>+[2]TabDin!D161</f>
        <v>52554347.526199475</v>
      </c>
      <c r="E160" s="4">
        <f>+[2]TabDin!E161</f>
        <v>0</v>
      </c>
      <c r="F160" s="4">
        <f>+[2]TabDin!F161</f>
        <v>50353322.383947559</v>
      </c>
      <c r="G160" s="4">
        <f>+[2]TabDin!G161</f>
        <v>94007637.943283603</v>
      </c>
      <c r="H160" s="4">
        <f>+[2]TabDin!H161</f>
        <v>0</v>
      </c>
      <c r="I160" s="4">
        <f>+[2]TabDin!I161</f>
        <v>146511063.29782984</v>
      </c>
      <c r="J160" s="4">
        <f>+[2]TabDin!J161</f>
        <v>42962087.169263504</v>
      </c>
      <c r="K160" s="4">
        <f>+[2]TabDin!K161</f>
        <v>0</v>
      </c>
      <c r="L160" s="4">
        <f t="shared" si="4"/>
        <v>757198024.06466222</v>
      </c>
      <c r="N160" s="2" t="s">
        <v>32</v>
      </c>
      <c r="O160" s="5">
        <f>+B160/Formato_Análises_Mecenato!$R$31</f>
        <v>1.5906664406491949E-2</v>
      </c>
      <c r="P160" s="5">
        <f>+C160/Formato_Análises_Mecenato!$R$31</f>
        <v>0.17814256126420022</v>
      </c>
      <c r="Q160" s="5">
        <f>+D160/Formato_Análises_Mecenato!$R$31</f>
        <v>2.7502339165986513E-2</v>
      </c>
      <c r="R160" s="5">
        <f>+E160/Formato_Análises_Mecenato!$R$31</f>
        <v>0</v>
      </c>
      <c r="S160" s="5">
        <f>+F160/Formato_Análises_Mecenato!$R$31</f>
        <v>2.6350515523900598E-2</v>
      </c>
      <c r="T160" s="5">
        <f>+G160/Formato_Análises_Mecenato!$R$31</f>
        <v>4.919535803618446E-2</v>
      </c>
      <c r="U160" s="5">
        <f>+H160/Formato_Análises_Mecenato!$R$31</f>
        <v>0</v>
      </c>
      <c r="V160" s="5">
        <f>+I160/Formato_Análises_Mecenato!$R$31</f>
        <v>7.6671049000798519E-2</v>
      </c>
      <c r="W160" s="5">
        <f>+J160/Formato_Análises_Mecenato!$R$31</f>
        <v>2.2482590845956753E-2</v>
      </c>
      <c r="X160" s="5">
        <f>+K160/Formato_Análises_Mecenato!$R$31</f>
        <v>0</v>
      </c>
    </row>
    <row r="161" spans="1:24" x14ac:dyDescent="0.25">
      <c r="A161" s="2" t="s">
        <v>33</v>
      </c>
      <c r="B161" s="4">
        <f>+[2]TabDin!B162</f>
        <v>3549189.4594682888</v>
      </c>
      <c r="C161" s="4">
        <f>+[2]TabDin!C162</f>
        <v>29298818.273748677</v>
      </c>
      <c r="D161" s="4">
        <f>+[2]TabDin!D162</f>
        <v>3274746.4347397708</v>
      </c>
      <c r="E161" s="4">
        <f>+[2]TabDin!E162</f>
        <v>0</v>
      </c>
      <c r="F161" s="4">
        <f>+[2]TabDin!F162</f>
        <v>4137651.2114395681</v>
      </c>
      <c r="G161" s="4">
        <f>+[2]TabDin!G162</f>
        <v>5269900.3231981946</v>
      </c>
      <c r="H161" s="4">
        <f>+[2]TabDin!H162</f>
        <v>0</v>
      </c>
      <c r="I161" s="4">
        <f>+[2]TabDin!I162</f>
        <v>12536280.408811672</v>
      </c>
      <c r="J161" s="4">
        <f>+[2]TabDin!J162</f>
        <v>3814112.3850557473</v>
      </c>
      <c r="K161" s="4">
        <f>+[2]TabDin!K162</f>
        <v>0</v>
      </c>
      <c r="L161" s="4">
        <f t="shared" si="4"/>
        <v>61880698.49646192</v>
      </c>
      <c r="N161" s="2" t="s">
        <v>33</v>
      </c>
      <c r="O161" s="5">
        <f>+B161/Formato_Análises_Mecenato!$R$31</f>
        <v>1.8573346806366501E-3</v>
      </c>
      <c r="P161" s="5">
        <f>+C161/Formato_Análises_Mecenato!$R$31</f>
        <v>1.533243347613702E-2</v>
      </c>
      <c r="Q161" s="5">
        <f>+D161/Formato_Análises_Mecenato!$R$31</f>
        <v>1.7137152561150122E-3</v>
      </c>
      <c r="R161" s="5">
        <f>+E161/Formato_Análises_Mecenato!$R$31</f>
        <v>0</v>
      </c>
      <c r="S161" s="5">
        <f>+F161/Formato_Análises_Mecenato!$R$31</f>
        <v>2.1652839836102363E-3</v>
      </c>
      <c r="T161" s="5">
        <f>+G161/Formato_Análises_Mecenato!$R$31</f>
        <v>2.7578039283483765E-3</v>
      </c>
      <c r="U161" s="5">
        <f>+H161/Formato_Análises_Mecenato!$R$31</f>
        <v>0</v>
      </c>
      <c r="V161" s="5">
        <f>+I161/Formato_Análises_Mecenato!$R$31</f>
        <v>6.560390375147781E-3</v>
      </c>
      <c r="W161" s="5">
        <f>+J161/Formato_Análises_Mecenato!$R$31</f>
        <v>1.9959721196937986E-3</v>
      </c>
      <c r="X161" s="5">
        <f>+K161/Formato_Análises_Mecenato!$R$31</f>
        <v>0</v>
      </c>
    </row>
    <row r="162" spans="1:24" x14ac:dyDescent="0.25">
      <c r="A162" s="2" t="s">
        <v>34</v>
      </c>
      <c r="B162" s="4">
        <f>+[2]TabDin!B163</f>
        <v>3551529.9609550694</v>
      </c>
      <c r="C162" s="4">
        <f>+[2]TabDin!C163</f>
        <v>16250048.653138803</v>
      </c>
      <c r="D162" s="4">
        <f>+[2]TabDin!D163</f>
        <v>5527003.0450874195</v>
      </c>
      <c r="E162" s="4">
        <f>+[2]TabDin!E163</f>
        <v>0</v>
      </c>
      <c r="F162" s="4">
        <f>+[2]TabDin!F163</f>
        <v>2176512.4639235181</v>
      </c>
      <c r="G162" s="4">
        <f>+[2]TabDin!G163</f>
        <v>862632.64551900409</v>
      </c>
      <c r="H162" s="4">
        <f>+[2]TabDin!H163</f>
        <v>0</v>
      </c>
      <c r="I162" s="4">
        <f>+[2]TabDin!I163</f>
        <v>11096896.520914221</v>
      </c>
      <c r="J162" s="4">
        <f>+[2]TabDin!J163</f>
        <v>3123933.0965526635</v>
      </c>
      <c r="K162" s="4">
        <f>+[2]TabDin!K163</f>
        <v>0</v>
      </c>
      <c r="L162" s="4">
        <f t="shared" si="4"/>
        <v>42588556.386090696</v>
      </c>
      <c r="N162" s="2" t="s">
        <v>34</v>
      </c>
      <c r="O162" s="5">
        <f>+B162/Formato_Análises_Mecenato!$R$31</f>
        <v>1.8585594939725181E-3</v>
      </c>
      <c r="P162" s="5">
        <f>+C162/Formato_Análises_Mecenato!$R$31</f>
        <v>8.5038511666348671E-3</v>
      </c>
      <c r="Q162" s="5">
        <f>+D162/Formato_Análises_Mecenato!$R$31</f>
        <v>2.8923489582218945E-3</v>
      </c>
      <c r="R162" s="5">
        <f>+E162/Formato_Análises_Mecenato!$R$31</f>
        <v>0</v>
      </c>
      <c r="S162" s="5">
        <f>+F162/Formato_Análises_Mecenato!$R$31</f>
        <v>1.1389958547574105E-3</v>
      </c>
      <c r="T162" s="5">
        <f>+G162/Formato_Análises_Mecenato!$R$31</f>
        <v>4.5142631788718782E-4</v>
      </c>
      <c r="U162" s="5">
        <f>+H162/Formato_Análises_Mecenato!$R$31</f>
        <v>0</v>
      </c>
      <c r="V162" s="5">
        <f>+I162/Formato_Análises_Mecenato!$R$31</f>
        <v>5.807143008594951E-3</v>
      </c>
      <c r="W162" s="5">
        <f>+J162/Formato_Análises_Mecenato!$R$31</f>
        <v>1.6347927735267027E-3</v>
      </c>
      <c r="X162" s="5">
        <f>+K162/Formato_Análises_Mecenato!$R$31</f>
        <v>0</v>
      </c>
    </row>
    <row r="163" spans="1:24" x14ac:dyDescent="0.25">
      <c r="A163" s="2" t="s">
        <v>35</v>
      </c>
      <c r="B163" s="4">
        <f>+[2]TabDin!B164</f>
        <v>8180011.6310677202</v>
      </c>
      <c r="C163" s="4">
        <f>+[2]TabDin!C164</f>
        <v>35760135.599580131</v>
      </c>
      <c r="D163" s="4">
        <f>+[2]TabDin!D164</f>
        <v>3446820.021426315</v>
      </c>
      <c r="E163" s="4">
        <f>+[2]TabDin!E164</f>
        <v>0</v>
      </c>
      <c r="F163" s="4">
        <f>+[2]TabDin!F164</f>
        <v>6427912.0100653693</v>
      </c>
      <c r="G163" s="4">
        <f>+[2]TabDin!G164</f>
        <v>13882771.234820738</v>
      </c>
      <c r="H163" s="4">
        <f>+[2]TabDin!H164</f>
        <v>0</v>
      </c>
      <c r="I163" s="4">
        <f>+[2]TabDin!I164</f>
        <v>23331246.994639367</v>
      </c>
      <c r="J163" s="4">
        <f>+[2]TabDin!J164</f>
        <v>6658116.3991631567</v>
      </c>
      <c r="K163" s="4">
        <f>+[2]TabDin!K164</f>
        <v>0</v>
      </c>
      <c r="L163" s="4">
        <f t="shared" si="4"/>
        <v>97687013.890762806</v>
      </c>
      <c r="N163" s="2" t="s">
        <v>35</v>
      </c>
      <c r="O163" s="5">
        <f>+B163/Formato_Análises_Mecenato!$R$31</f>
        <v>4.2807011189166955E-3</v>
      </c>
      <c r="P163" s="5">
        <f>+C163/Formato_Análises_Mecenato!$R$31</f>
        <v>1.8713720637308483E-2</v>
      </c>
      <c r="Q163" s="5">
        <f>+D163/Formato_Análises_Mecenato!$R$31</f>
        <v>1.8037634893311491E-3</v>
      </c>
      <c r="R163" s="5">
        <f>+E163/Formato_Análises_Mecenato!$R$31</f>
        <v>0</v>
      </c>
      <c r="S163" s="5">
        <f>+F163/Formato_Análises_Mecenato!$R$31</f>
        <v>3.3638057468377085E-3</v>
      </c>
      <c r="T163" s="5">
        <f>+G163/Formato_Análises_Mecenato!$R$31</f>
        <v>7.2650256550802284E-3</v>
      </c>
      <c r="U163" s="5">
        <f>+H163/Formato_Análises_Mecenato!$R$31</f>
        <v>0</v>
      </c>
      <c r="V163" s="5">
        <f>+I163/Formato_Análises_Mecenato!$R$31</f>
        <v>1.2209529719536373E-2</v>
      </c>
      <c r="W163" s="5">
        <f>+J163/Formato_Análises_Mecenato!$R$31</f>
        <v>3.484274546936689E-3</v>
      </c>
      <c r="X163" s="5">
        <f>+K163/Formato_Análises_Mecenato!$R$31</f>
        <v>0</v>
      </c>
    </row>
    <row r="164" spans="1:24" x14ac:dyDescent="0.25">
      <c r="A164" s="2" t="s">
        <v>36</v>
      </c>
      <c r="B164" s="4">
        <f>+[2]TabDin!B165</f>
        <v>0</v>
      </c>
      <c r="C164" s="4">
        <f>+[2]TabDin!C165</f>
        <v>2073959.2940015218</v>
      </c>
      <c r="D164" s="4">
        <f>+[2]TabDin!D165</f>
        <v>72085.975360031487</v>
      </c>
      <c r="E164" s="4">
        <f>+[2]TabDin!E165</f>
        <v>0</v>
      </c>
      <c r="F164" s="4">
        <f>+[2]TabDin!F165</f>
        <v>160652.51258207907</v>
      </c>
      <c r="G164" s="4">
        <f>+[2]TabDin!G165</f>
        <v>424812.08420761931</v>
      </c>
      <c r="H164" s="4">
        <f>+[2]TabDin!H165</f>
        <v>0</v>
      </c>
      <c r="I164" s="4">
        <f>+[2]TabDin!I165</f>
        <v>539145.16872901202</v>
      </c>
      <c r="J164" s="4">
        <f>+[2]TabDin!J165</f>
        <v>0</v>
      </c>
      <c r="K164" s="4">
        <f>+[2]TabDin!K165</f>
        <v>0</v>
      </c>
      <c r="L164" s="4">
        <f t="shared" si="4"/>
        <v>3270655.0348802637</v>
      </c>
      <c r="N164" s="2" t="s">
        <v>36</v>
      </c>
      <c r="O164" s="5">
        <f>+B164/Formato_Análises_Mecenato!$R$31</f>
        <v>0</v>
      </c>
      <c r="P164" s="5">
        <f>+C164/Formato_Análises_Mecenato!$R$31</f>
        <v>1.0853285142897978E-3</v>
      </c>
      <c r="Q164" s="5">
        <f>+D164/Formato_Análises_Mecenato!$R$31</f>
        <v>3.7723481249085956E-5</v>
      </c>
      <c r="R164" s="5">
        <f>+E164/Formato_Análises_Mecenato!$R$31</f>
        <v>0</v>
      </c>
      <c r="S164" s="5">
        <f>+F164/Formato_Análises_Mecenato!$R$31</f>
        <v>8.4071444074110643E-5</v>
      </c>
      <c r="T164" s="5">
        <f>+G164/Formato_Análises_Mecenato!$R$31</f>
        <v>2.2230941057470419E-4</v>
      </c>
      <c r="U164" s="5">
        <f>+H164/Formato_Análises_Mecenato!$R$31</f>
        <v>0</v>
      </c>
      <c r="V164" s="5">
        <f>+I164/Formato_Análises_Mecenato!$R$31</f>
        <v>2.8214132584742605E-4</v>
      </c>
      <c r="W164" s="5">
        <f>+J164/Formato_Análises_Mecenato!$R$31</f>
        <v>0</v>
      </c>
      <c r="X164" s="5">
        <f>+K164/Formato_Análises_Mecenato!$R$31</f>
        <v>0</v>
      </c>
    </row>
    <row r="165" spans="1:24" x14ac:dyDescent="0.25">
      <c r="A165" s="2" t="s">
        <v>37</v>
      </c>
      <c r="B165" s="4">
        <f>+[2]TabDin!B166</f>
        <v>0</v>
      </c>
      <c r="C165" s="4">
        <f>+[2]TabDin!C166</f>
        <v>332151.56159096048</v>
      </c>
      <c r="D165" s="4">
        <f>+[2]TabDin!D166</f>
        <v>3668859.8684384483</v>
      </c>
      <c r="E165" s="4">
        <f>+[2]TabDin!E166</f>
        <v>0</v>
      </c>
      <c r="F165" s="4">
        <f>+[2]TabDin!F166</f>
        <v>0</v>
      </c>
      <c r="G165" s="4">
        <f>+[2]TabDin!G166</f>
        <v>0</v>
      </c>
      <c r="H165" s="4">
        <f>+[2]TabDin!H166</f>
        <v>0</v>
      </c>
      <c r="I165" s="4">
        <f>+[2]TabDin!I166</f>
        <v>1210793.1904799149</v>
      </c>
      <c r="J165" s="4">
        <f>+[2]TabDin!J166</f>
        <v>0</v>
      </c>
      <c r="K165" s="4">
        <f>+[2]TabDin!K166</f>
        <v>0</v>
      </c>
      <c r="L165" s="4">
        <f t="shared" si="4"/>
        <v>5211804.6205093237</v>
      </c>
      <c r="N165" s="2" t="s">
        <v>37</v>
      </c>
      <c r="O165" s="5">
        <f>+B165/Formato_Análises_Mecenato!$R$31</f>
        <v>0</v>
      </c>
      <c r="P165" s="5">
        <f>+C165/Formato_Análises_Mecenato!$R$31</f>
        <v>1.7381901462733767E-4</v>
      </c>
      <c r="Q165" s="5">
        <f>+D165/Formato_Análises_Mecenato!$R$31</f>
        <v>1.9199596837153944E-3</v>
      </c>
      <c r="R165" s="5">
        <f>+E165/Formato_Análises_Mecenato!$R$31</f>
        <v>0</v>
      </c>
      <c r="S165" s="5">
        <f>+F165/Formato_Análises_Mecenato!$R$31</f>
        <v>0</v>
      </c>
      <c r="T165" s="5">
        <f>+G165/Formato_Análises_Mecenato!$R$31</f>
        <v>0</v>
      </c>
      <c r="U165" s="5">
        <f>+H165/Formato_Análises_Mecenato!$R$31</f>
        <v>0</v>
      </c>
      <c r="V165" s="5">
        <f>+I165/Formato_Análises_Mecenato!$R$31</f>
        <v>6.3362303124103942E-4</v>
      </c>
      <c r="W165" s="5">
        <f>+J165/Formato_Análises_Mecenato!$R$31</f>
        <v>0</v>
      </c>
      <c r="X165" s="5">
        <f>+K165/Formato_Análises_Mecenato!$R$31</f>
        <v>0</v>
      </c>
    </row>
    <row r="166" spans="1:24" x14ac:dyDescent="0.25">
      <c r="A166" s="2" t="s">
        <v>38</v>
      </c>
      <c r="B166" s="4">
        <f>+[2]TabDin!B167</f>
        <v>349552.79061500175</v>
      </c>
      <c r="C166" s="4">
        <f>+[2]TabDin!C167</f>
        <v>1338723.9507778815</v>
      </c>
      <c r="D166" s="4">
        <f>+[2]TabDin!D167</f>
        <v>1214236.1265798402</v>
      </c>
      <c r="E166" s="4">
        <f>+[2]TabDin!E167</f>
        <v>0</v>
      </c>
      <c r="F166" s="4">
        <f>+[2]TabDin!F167</f>
        <v>152888.90176952933</v>
      </c>
      <c r="G166" s="4">
        <f>+[2]TabDin!G167</f>
        <v>443014.91577992379</v>
      </c>
      <c r="H166" s="4">
        <f>+[2]TabDin!H167</f>
        <v>0</v>
      </c>
      <c r="I166" s="4">
        <f>+[2]TabDin!I167</f>
        <v>7437180.3179277414</v>
      </c>
      <c r="J166" s="4">
        <f>+[2]TabDin!J167</f>
        <v>0</v>
      </c>
      <c r="K166" s="4">
        <f>+[2]TabDin!K167</f>
        <v>0</v>
      </c>
      <c r="L166" s="4">
        <f t="shared" si="4"/>
        <v>10935597.003449917</v>
      </c>
      <c r="N166" s="2" t="s">
        <v>38</v>
      </c>
      <c r="O166" s="5">
        <f>+B166/Formato_Análises_Mecenato!$R$31</f>
        <v>1.8292529270044308E-4</v>
      </c>
      <c r="P166" s="5">
        <f>+C166/Formato_Análises_Mecenato!$R$31</f>
        <v>7.0057077819429012E-4</v>
      </c>
      <c r="Q166" s="5">
        <f>+D166/Formato_Análises_Mecenato!$R$31</f>
        <v>6.3542476222627829E-4</v>
      </c>
      <c r="R166" s="5">
        <f>+E166/Formato_Análises_Mecenato!$R$31</f>
        <v>0</v>
      </c>
      <c r="S166" s="5">
        <f>+F166/Formato_Análises_Mecenato!$R$31</f>
        <v>8.0008650646544641E-5</v>
      </c>
      <c r="T166" s="5">
        <f>+G166/Formato_Análises_Mecenato!$R$31</f>
        <v>2.3183517716201223E-4</v>
      </c>
      <c r="U166" s="5">
        <f>+H166/Formato_Análises_Mecenato!$R$31</f>
        <v>0</v>
      </c>
      <c r="V166" s="5">
        <f>+I166/Formato_Análises_Mecenato!$R$31</f>
        <v>3.8919683179451637E-3</v>
      </c>
      <c r="W166" s="5">
        <f>+J166/Formato_Análises_Mecenato!$R$31</f>
        <v>0</v>
      </c>
      <c r="X166" s="5">
        <f>+K166/Formato_Análises_Mecenato!$R$31</f>
        <v>0</v>
      </c>
    </row>
    <row r="167" spans="1:24" x14ac:dyDescent="0.25">
      <c r="A167" s="2" t="s">
        <v>39</v>
      </c>
      <c r="B167" s="4">
        <f>+[2]TabDin!B168</f>
        <v>75731.782077485579</v>
      </c>
      <c r="C167" s="4">
        <f>+[2]TabDin!C168</f>
        <v>2050983.1601857378</v>
      </c>
      <c r="D167" s="4">
        <f>+[2]TabDin!D168</f>
        <v>4096082.7113548964</v>
      </c>
      <c r="E167" s="4">
        <f>+[2]TabDin!E168</f>
        <v>0</v>
      </c>
      <c r="F167" s="4">
        <f>+[2]TabDin!F168</f>
        <v>1645834.6482182781</v>
      </c>
      <c r="G167" s="4">
        <f>+[2]TabDin!G168</f>
        <v>5561.0671234204829</v>
      </c>
      <c r="H167" s="4">
        <f>+[2]TabDin!H168</f>
        <v>0</v>
      </c>
      <c r="I167" s="4">
        <f>+[2]TabDin!I168</f>
        <v>7969249.3537394647</v>
      </c>
      <c r="J167" s="4">
        <f>+[2]TabDin!J168</f>
        <v>129998.97171632297</v>
      </c>
      <c r="K167" s="4">
        <f>+[2]TabDin!K168</f>
        <v>0</v>
      </c>
      <c r="L167" s="4">
        <f t="shared" si="4"/>
        <v>15973441.694415607</v>
      </c>
      <c r="N167" s="2" t="s">
        <v>39</v>
      </c>
      <c r="O167" s="5">
        <f>+B167/Formato_Análises_Mecenato!$R$31</f>
        <v>3.9631376934158793E-5</v>
      </c>
      <c r="P167" s="5">
        <f>+C167/Formato_Análises_Mecenato!$R$31</f>
        <v>1.0733048196828051E-3</v>
      </c>
      <c r="Q167" s="5">
        <f>+D167/Formato_Análises_Mecenato!$R$31</f>
        <v>2.1435306740980203E-3</v>
      </c>
      <c r="R167" s="5">
        <f>+E167/Formato_Análises_Mecenato!$R$31</f>
        <v>0</v>
      </c>
      <c r="S167" s="5">
        <f>+F167/Formato_Análises_Mecenato!$R$31</f>
        <v>8.6128559932869403E-4</v>
      </c>
      <c r="T167" s="5">
        <f>+G167/Formato_Análises_Mecenato!$R$31</f>
        <v>2.9101751111434126E-6</v>
      </c>
      <c r="U167" s="5">
        <f>+H167/Formato_Análises_Mecenato!$R$31</f>
        <v>0</v>
      </c>
      <c r="V167" s="5">
        <f>+I167/Formato_Análises_Mecenato!$R$31</f>
        <v>4.1704066160387424E-3</v>
      </c>
      <c r="W167" s="5">
        <f>+J167/Formato_Análises_Mecenato!$R$31</f>
        <v>6.8030067533222637E-5</v>
      </c>
      <c r="X167" s="5">
        <f>+K167/Formato_Análises_Mecenato!$R$31</f>
        <v>0</v>
      </c>
    </row>
    <row r="168" spans="1:24" x14ac:dyDescent="0.25">
      <c r="A168" s="2" t="s">
        <v>40</v>
      </c>
      <c r="B168" s="4">
        <f>+[2]TabDin!B169</f>
        <v>112514326.02099122</v>
      </c>
      <c r="C168" s="4">
        <f>+[2]TabDin!C169</f>
        <v>624413772.33639538</v>
      </c>
      <c r="D168" s="4">
        <f>+[2]TabDin!D169</f>
        <v>125081974.1705749</v>
      </c>
      <c r="E168" s="4">
        <f>+[2]TabDin!E169</f>
        <v>0</v>
      </c>
      <c r="F168" s="4">
        <f>+[2]TabDin!F169</f>
        <v>98625354.456325829</v>
      </c>
      <c r="G168" s="4">
        <f>+[2]TabDin!G169</f>
        <v>141760080.11558527</v>
      </c>
      <c r="H168" s="4">
        <f>+[2]TabDin!H169</f>
        <v>0</v>
      </c>
      <c r="I168" s="4">
        <f>+[2]TabDin!I169</f>
        <v>377280881.56532723</v>
      </c>
      <c r="J168" s="4">
        <f>+[2]TabDin!J169</f>
        <v>149819178.5330689</v>
      </c>
      <c r="K168" s="4">
        <f>+[2]TabDin!K169</f>
        <v>0</v>
      </c>
      <c r="L168" s="4">
        <f t="shared" si="4"/>
        <v>1629495567.1982687</v>
      </c>
      <c r="N168" s="2" t="s">
        <v>40</v>
      </c>
      <c r="O168" s="5">
        <f>+B168/Formato_Análises_Mecenato!$R$31</f>
        <v>5.888013648574085E-2</v>
      </c>
      <c r="P168" s="5">
        <f>+C168/Formato_Análises_Mecenato!$R$31</f>
        <v>0.32676343927869339</v>
      </c>
      <c r="Q168" s="5">
        <f>+D168/Formato_Análises_Mecenato!$R$31</f>
        <v>6.5456941987061645E-2</v>
      </c>
      <c r="R168" s="5">
        <f>+E168/Formato_Análises_Mecenato!$R$31</f>
        <v>0</v>
      </c>
      <c r="S168" s="5">
        <f>+F168/Formato_Análises_Mecenato!$R$31</f>
        <v>5.1611866121471846E-2</v>
      </c>
      <c r="T168" s="5">
        <f>+G168/Formato_Análises_Mecenato!$R$31</f>
        <v>7.4184800821523733E-2</v>
      </c>
      <c r="U168" s="5">
        <f>+H168/Formato_Análises_Mecenato!$R$31</f>
        <v>0</v>
      </c>
      <c r="V168" s="5">
        <f>+I168/Formato_Análises_Mecenato!$R$31</f>
        <v>0.19743574516797691</v>
      </c>
      <c r="W168" s="5">
        <f>+J168/Formato_Análises_Mecenato!$R$31</f>
        <v>7.8402226562357166E-2</v>
      </c>
      <c r="X168" s="5">
        <f>+K168/Formato_Análises_Mecenato!$R$31</f>
        <v>0</v>
      </c>
    </row>
    <row r="169" spans="1:24" x14ac:dyDescent="0.25">
      <c r="A169" s="2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N169" s="2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x14ac:dyDescent="0.25">
      <c r="A170" s="2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N170" s="2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24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24" x14ac:dyDescent="0.25">
      <c r="A173" s="2"/>
      <c r="B173">
        <v>2012</v>
      </c>
      <c r="C173">
        <v>2012</v>
      </c>
      <c r="D173">
        <v>2012</v>
      </c>
      <c r="E173">
        <v>2012</v>
      </c>
      <c r="F173">
        <v>2012</v>
      </c>
      <c r="G173">
        <v>2012</v>
      </c>
      <c r="H173">
        <v>2012</v>
      </c>
      <c r="I173">
        <v>2012</v>
      </c>
      <c r="J173">
        <v>2012</v>
      </c>
      <c r="K173">
        <v>2012</v>
      </c>
      <c r="O173">
        <v>2012</v>
      </c>
      <c r="P173">
        <v>2012</v>
      </c>
      <c r="Q173">
        <v>2012</v>
      </c>
      <c r="R173">
        <v>2012</v>
      </c>
      <c r="S173">
        <v>2012</v>
      </c>
      <c r="T173">
        <v>2012</v>
      </c>
      <c r="U173">
        <v>2012</v>
      </c>
      <c r="V173">
        <v>2012</v>
      </c>
      <c r="W173">
        <v>2012</v>
      </c>
      <c r="X173">
        <v>2012</v>
      </c>
    </row>
    <row r="174" spans="1:24" x14ac:dyDescent="0.25">
      <c r="A174" s="2"/>
      <c r="B174" s="2" t="s">
        <v>2</v>
      </c>
      <c r="C174" s="2" t="s">
        <v>3</v>
      </c>
      <c r="D174" s="2" t="s">
        <v>4</v>
      </c>
      <c r="E174" s="2" t="s">
        <v>5</v>
      </c>
      <c r="F174" s="2" t="s">
        <v>6</v>
      </c>
      <c r="G174" s="2" t="s">
        <v>7</v>
      </c>
      <c r="H174" s="2" t="s">
        <v>8</v>
      </c>
      <c r="I174" s="2" t="s">
        <v>9</v>
      </c>
      <c r="J174" s="2" t="s">
        <v>10</v>
      </c>
      <c r="K174" s="2" t="s">
        <v>11</v>
      </c>
      <c r="L174" s="2" t="s">
        <v>12</v>
      </c>
      <c r="O174" s="2" t="s">
        <v>2</v>
      </c>
      <c r="P174" s="2" t="s">
        <v>3</v>
      </c>
      <c r="Q174" s="2" t="s">
        <v>4</v>
      </c>
      <c r="R174" s="2" t="s">
        <v>5</v>
      </c>
      <c r="S174" s="2" t="s">
        <v>6</v>
      </c>
      <c r="T174" s="2" t="s">
        <v>7</v>
      </c>
      <c r="U174" s="2" t="s">
        <v>8</v>
      </c>
      <c r="V174" s="2" t="s">
        <v>9</v>
      </c>
      <c r="W174" s="2" t="s">
        <v>10</v>
      </c>
      <c r="X174" s="2" t="s">
        <v>11</v>
      </c>
    </row>
    <row r="175" spans="1:24" x14ac:dyDescent="0.25">
      <c r="A175" s="2" t="s">
        <v>13</v>
      </c>
      <c r="B175" s="4">
        <f>+[2]TabDin!B176</f>
        <v>0</v>
      </c>
      <c r="C175" s="4">
        <f>+[2]TabDin!C176</f>
        <v>0</v>
      </c>
      <c r="D175" s="4">
        <f>+[2]TabDin!D176</f>
        <v>1364750.7536516716</v>
      </c>
      <c r="E175" s="4">
        <f>+[2]TabDin!E176</f>
        <v>0</v>
      </c>
      <c r="F175" s="4">
        <f>+[2]TabDin!F176</f>
        <v>0</v>
      </c>
      <c r="G175" s="4">
        <f>+[2]TabDin!G176</f>
        <v>0</v>
      </c>
      <c r="H175" s="4">
        <f>+[2]TabDin!H176</f>
        <v>0</v>
      </c>
      <c r="I175" s="4">
        <f>+[2]TabDin!I176</f>
        <v>0</v>
      </c>
      <c r="J175" s="4">
        <f>+[2]TabDin!J176</f>
        <v>0</v>
      </c>
      <c r="K175" s="4">
        <f>+[2]TabDin!K176</f>
        <v>0</v>
      </c>
      <c r="L175" s="4">
        <f>SUM(B175:K175)</f>
        <v>1364750.7536516716</v>
      </c>
      <c r="N175" s="2" t="s">
        <v>13</v>
      </c>
      <c r="O175" s="5">
        <f>+B175/Formato_Análises_Mecenato!$S$31</f>
        <v>0</v>
      </c>
      <c r="P175" s="5">
        <f>+C175/Formato_Análises_Mecenato!$S$31</f>
        <v>0</v>
      </c>
      <c r="Q175" s="5">
        <f>+D175/Formato_Análises_Mecenato!$S$31</f>
        <v>7.8299687541767975E-4</v>
      </c>
      <c r="R175" s="5">
        <f>+E175/Formato_Análises_Mecenato!$S$31</f>
        <v>0</v>
      </c>
      <c r="S175" s="5">
        <f>+F175/Formato_Análises_Mecenato!$S$31</f>
        <v>0</v>
      </c>
      <c r="T175" s="5">
        <f>+G175/Formato_Análises_Mecenato!$S$31</f>
        <v>0</v>
      </c>
      <c r="U175" s="5">
        <f>+H175/Formato_Análises_Mecenato!$S$31</f>
        <v>0</v>
      </c>
      <c r="V175" s="5">
        <f>+I175/Formato_Análises_Mecenato!$S$31</f>
        <v>0</v>
      </c>
      <c r="W175" s="5">
        <f>+J175/Formato_Análises_Mecenato!$S$31</f>
        <v>0</v>
      </c>
      <c r="X175" s="5">
        <f>+K175/Formato_Análises_Mecenato!$S$31</f>
        <v>0</v>
      </c>
    </row>
    <row r="176" spans="1:24" x14ac:dyDescent="0.25">
      <c r="A176" s="2" t="s">
        <v>14</v>
      </c>
      <c r="B176" s="4">
        <f>+[2]TabDin!B177</f>
        <v>0</v>
      </c>
      <c r="C176" s="4">
        <f>+[2]TabDin!C177</f>
        <v>210683.15193984113</v>
      </c>
      <c r="D176" s="4">
        <f>+[2]TabDin!D177</f>
        <v>0</v>
      </c>
      <c r="E176" s="4">
        <f>+[2]TabDin!E177</f>
        <v>0</v>
      </c>
      <c r="F176" s="4">
        <f>+[2]TabDin!F177</f>
        <v>0</v>
      </c>
      <c r="G176" s="4">
        <f>+[2]TabDin!G177</f>
        <v>0</v>
      </c>
      <c r="H176" s="4">
        <f>+[2]TabDin!H177</f>
        <v>0</v>
      </c>
      <c r="I176" s="4">
        <f>+[2]TabDin!I177</f>
        <v>0</v>
      </c>
      <c r="J176" s="4">
        <f>+[2]TabDin!J177</f>
        <v>0</v>
      </c>
      <c r="K176" s="4">
        <f>+[2]TabDin!K177</f>
        <v>0</v>
      </c>
      <c r="L176" s="4">
        <f t="shared" ref="L176:L202" si="5">SUM(B176:K176)</f>
        <v>210683.15193984113</v>
      </c>
      <c r="N176" s="2" t="s">
        <v>14</v>
      </c>
      <c r="O176" s="5">
        <f>+B176/Formato_Análises_Mecenato!$S$31</f>
        <v>0</v>
      </c>
      <c r="P176" s="5">
        <f>+C176/Formato_Análises_Mecenato!$S$31</f>
        <v>1.2087500170316673E-4</v>
      </c>
      <c r="Q176" s="5">
        <f>+D176/Formato_Análises_Mecenato!$S$31</f>
        <v>0</v>
      </c>
      <c r="R176" s="5">
        <f>+E176/Formato_Análises_Mecenato!$S$31</f>
        <v>0</v>
      </c>
      <c r="S176" s="5">
        <f>+F176/Formato_Análises_Mecenato!$S$31</f>
        <v>0</v>
      </c>
      <c r="T176" s="5">
        <f>+G176/Formato_Análises_Mecenato!$S$31</f>
        <v>0</v>
      </c>
      <c r="U176" s="5">
        <f>+H176/Formato_Análises_Mecenato!$S$31</f>
        <v>0</v>
      </c>
      <c r="V176" s="5">
        <f>+I176/Formato_Análises_Mecenato!$S$31</f>
        <v>0</v>
      </c>
      <c r="W176" s="5">
        <f>+J176/Formato_Análises_Mecenato!$S$31</f>
        <v>0</v>
      </c>
      <c r="X176" s="5">
        <f>+K176/Formato_Análises_Mecenato!$S$31</f>
        <v>0</v>
      </c>
    </row>
    <row r="177" spans="1:24" x14ac:dyDescent="0.25">
      <c r="A177" s="2" t="s">
        <v>15</v>
      </c>
      <c r="B177" s="4">
        <f>+[2]TabDin!B178</f>
        <v>0</v>
      </c>
      <c r="C177" s="4">
        <f>+[2]TabDin!C178</f>
        <v>173143.19861428026</v>
      </c>
      <c r="D177" s="4">
        <f>+[2]TabDin!D178</f>
        <v>24057.594277743545</v>
      </c>
      <c r="E177" s="4">
        <f>+[2]TabDin!E178</f>
        <v>0</v>
      </c>
      <c r="F177" s="4">
        <f>+[2]TabDin!F178</f>
        <v>0</v>
      </c>
      <c r="G177" s="4">
        <f>+[2]TabDin!G178</f>
        <v>122827.56782865044</v>
      </c>
      <c r="H177" s="4">
        <f>+[2]TabDin!H178</f>
        <v>0</v>
      </c>
      <c r="I177" s="4">
        <f>+[2]TabDin!I178</f>
        <v>1508457.2474827201</v>
      </c>
      <c r="J177" s="4">
        <f>+[2]TabDin!J178</f>
        <v>63742.321650205689</v>
      </c>
      <c r="K177" s="4">
        <f>+[2]TabDin!K178</f>
        <v>0</v>
      </c>
      <c r="L177" s="4">
        <f t="shared" si="5"/>
        <v>1892227.9298536</v>
      </c>
      <c r="N177" s="2" t="s">
        <v>15</v>
      </c>
      <c r="O177" s="5">
        <f>+B177/Formato_Análises_Mecenato!$S$31</f>
        <v>0</v>
      </c>
      <c r="P177" s="5">
        <f>+C177/Formato_Análises_Mecenato!$S$31</f>
        <v>9.9337247590490185E-5</v>
      </c>
      <c r="Q177" s="5">
        <f>+D177/Formato_Análises_Mecenato!$S$31</f>
        <v>1.3802535810394037E-5</v>
      </c>
      <c r="R177" s="5">
        <f>+E177/Formato_Análises_Mecenato!$S$31</f>
        <v>0</v>
      </c>
      <c r="S177" s="5">
        <f>+F177/Formato_Análises_Mecenato!$S$31</f>
        <v>0</v>
      </c>
      <c r="T177" s="5">
        <f>+G177/Formato_Análises_Mecenato!$S$31</f>
        <v>7.0469718787591167E-5</v>
      </c>
      <c r="U177" s="5">
        <f>+H177/Formato_Análises_Mecenato!$S$31</f>
        <v>0</v>
      </c>
      <c r="V177" s="5">
        <f>+I177/Formato_Análises_Mecenato!$S$31</f>
        <v>8.6544543633319186E-4</v>
      </c>
      <c r="W177" s="5">
        <f>+J177/Formato_Análises_Mecenato!$S$31</f>
        <v>3.6570808662633225E-5</v>
      </c>
      <c r="X177" s="5">
        <f>+K177/Formato_Análises_Mecenato!$S$31</f>
        <v>0</v>
      </c>
    </row>
    <row r="178" spans="1:24" x14ac:dyDescent="0.25">
      <c r="A178" s="2" t="s">
        <v>16</v>
      </c>
      <c r="B178" s="4">
        <f>+[2]TabDin!B179</f>
        <v>0</v>
      </c>
      <c r="C178" s="4">
        <f>+[2]TabDin!C179</f>
        <v>0</v>
      </c>
      <c r="D178" s="4">
        <f>+[2]TabDin!D179</f>
        <v>0</v>
      </c>
      <c r="E178" s="4">
        <f>+[2]TabDin!E179</f>
        <v>0</v>
      </c>
      <c r="F178" s="4">
        <f>+[2]TabDin!F179</f>
        <v>0</v>
      </c>
      <c r="G178" s="4">
        <f>+[2]TabDin!G179</f>
        <v>0</v>
      </c>
      <c r="H178" s="4">
        <f>+[2]TabDin!H179</f>
        <v>0</v>
      </c>
      <c r="I178" s="4">
        <f>+[2]TabDin!I179</f>
        <v>150122.58290168387</v>
      </c>
      <c r="J178" s="4">
        <f>+[2]TabDin!J179</f>
        <v>0</v>
      </c>
      <c r="K178" s="4">
        <f>+[2]TabDin!K179</f>
        <v>0</v>
      </c>
      <c r="L178" s="4">
        <f t="shared" si="5"/>
        <v>150122.58290168387</v>
      </c>
      <c r="N178" s="2" t="s">
        <v>16</v>
      </c>
      <c r="O178" s="5">
        <f>+B178/Formato_Análises_Mecenato!$S$31</f>
        <v>0</v>
      </c>
      <c r="P178" s="5">
        <f>+C178/Formato_Análises_Mecenato!$S$31</f>
        <v>0</v>
      </c>
      <c r="Q178" s="5">
        <f>+D178/Formato_Análises_Mecenato!$S$31</f>
        <v>0</v>
      </c>
      <c r="R178" s="5">
        <f>+E178/Formato_Análises_Mecenato!$S$31</f>
        <v>0</v>
      </c>
      <c r="S178" s="5">
        <f>+F178/Formato_Análises_Mecenato!$S$31</f>
        <v>0</v>
      </c>
      <c r="T178" s="5">
        <f>+G178/Formato_Análises_Mecenato!$S$31</f>
        <v>0</v>
      </c>
      <c r="U178" s="5">
        <f>+H178/Formato_Análises_Mecenato!$S$31</f>
        <v>0</v>
      </c>
      <c r="V178" s="5">
        <f>+I178/Formato_Análises_Mecenato!$S$31</f>
        <v>8.612965629594477E-5</v>
      </c>
      <c r="W178" s="5">
        <f>+J178/Formato_Análises_Mecenato!$S$31</f>
        <v>0</v>
      </c>
      <c r="X178" s="5">
        <f>+K178/Formato_Análises_Mecenato!$S$31</f>
        <v>0</v>
      </c>
    </row>
    <row r="179" spans="1:24" x14ac:dyDescent="0.25">
      <c r="A179" s="2" t="s">
        <v>17</v>
      </c>
      <c r="B179" s="4">
        <f>+[2]TabDin!B180</f>
        <v>4640152.5624156827</v>
      </c>
      <c r="C179" s="4">
        <f>+[2]TabDin!C180</f>
        <v>109180.06029213371</v>
      </c>
      <c r="D179" s="4">
        <f>+[2]TabDin!D180</f>
        <v>0</v>
      </c>
      <c r="E179" s="4">
        <f>+[2]TabDin!E180</f>
        <v>0</v>
      </c>
      <c r="F179" s="4">
        <f>+[2]TabDin!F180</f>
        <v>0</v>
      </c>
      <c r="G179" s="4">
        <f>+[2]TabDin!G180</f>
        <v>330269.68238370446</v>
      </c>
      <c r="H179" s="4">
        <f>+[2]TabDin!H180</f>
        <v>0</v>
      </c>
      <c r="I179" s="4">
        <f>+[2]TabDin!I180</f>
        <v>2129011.1756966072</v>
      </c>
      <c r="J179" s="4">
        <f>+[2]TabDin!J180</f>
        <v>0</v>
      </c>
      <c r="K179" s="4">
        <f>+[2]TabDin!K180</f>
        <v>0</v>
      </c>
      <c r="L179" s="4">
        <f t="shared" si="5"/>
        <v>7208613.4807881285</v>
      </c>
      <c r="N179" s="2" t="s">
        <v>17</v>
      </c>
      <c r="O179" s="5">
        <f>+B179/Formato_Análises_Mecenato!$S$31</f>
        <v>2.6621893764201105E-3</v>
      </c>
      <c r="P179" s="5">
        <f>+C179/Formato_Análises_Mecenato!$S$31</f>
        <v>6.2639750033414372E-5</v>
      </c>
      <c r="Q179" s="5">
        <f>+D179/Formato_Análises_Mecenato!$S$31</f>
        <v>0</v>
      </c>
      <c r="R179" s="5">
        <f>+E179/Formato_Análises_Mecenato!$S$31</f>
        <v>0</v>
      </c>
      <c r="S179" s="5">
        <f>+F179/Formato_Análises_Mecenato!$S$31</f>
        <v>0</v>
      </c>
      <c r="T179" s="5">
        <f>+G179/Formato_Análises_Mecenato!$S$31</f>
        <v>1.8948524385107847E-4</v>
      </c>
      <c r="U179" s="5">
        <f>+H179/Formato_Análises_Mecenato!$S$31</f>
        <v>0</v>
      </c>
      <c r="V179" s="5">
        <f>+I179/Formato_Análises_Mecenato!$S$31</f>
        <v>1.2214751256515801E-3</v>
      </c>
      <c r="W179" s="5">
        <f>+J179/Formato_Análises_Mecenato!$S$31</f>
        <v>0</v>
      </c>
      <c r="X179" s="5">
        <f>+K179/Formato_Análises_Mecenato!$S$31</f>
        <v>0</v>
      </c>
    </row>
    <row r="180" spans="1:24" x14ac:dyDescent="0.25">
      <c r="A180" s="2" t="s">
        <v>18</v>
      </c>
      <c r="B180" s="4">
        <f>+[2]TabDin!B181</f>
        <v>0</v>
      </c>
      <c r="C180" s="4">
        <f>+[2]TabDin!C181</f>
        <v>0</v>
      </c>
      <c r="D180" s="4">
        <f>+[2]TabDin!D181</f>
        <v>0</v>
      </c>
      <c r="E180" s="4">
        <f>+[2]TabDin!E181</f>
        <v>0</v>
      </c>
      <c r="F180" s="4">
        <f>+[2]TabDin!F181</f>
        <v>0</v>
      </c>
      <c r="G180" s="4">
        <f>+[2]TabDin!G181</f>
        <v>0</v>
      </c>
      <c r="H180" s="4">
        <f>+[2]TabDin!H181</f>
        <v>0</v>
      </c>
      <c r="I180" s="4">
        <f>+[2]TabDin!I181</f>
        <v>0</v>
      </c>
      <c r="J180" s="4">
        <f>+[2]TabDin!J181</f>
        <v>0</v>
      </c>
      <c r="K180" s="4">
        <f>+[2]TabDin!K181</f>
        <v>0</v>
      </c>
      <c r="L180" s="4">
        <f t="shared" si="5"/>
        <v>0</v>
      </c>
      <c r="N180" s="2" t="s">
        <v>18</v>
      </c>
      <c r="O180" s="5">
        <f>+B180/Formato_Análises_Mecenato!$S$31</f>
        <v>0</v>
      </c>
      <c r="P180" s="5">
        <f>+C180/Formato_Análises_Mecenato!$S$31</f>
        <v>0</v>
      </c>
      <c r="Q180" s="5">
        <f>+D180/Formato_Análises_Mecenato!$S$31</f>
        <v>0</v>
      </c>
      <c r="R180" s="5">
        <f>+E180/Formato_Análises_Mecenato!$S$31</f>
        <v>0</v>
      </c>
      <c r="S180" s="5">
        <f>+F180/Formato_Análises_Mecenato!$S$31</f>
        <v>0</v>
      </c>
      <c r="T180" s="5">
        <f>+G180/Formato_Análises_Mecenato!$S$31</f>
        <v>0</v>
      </c>
      <c r="U180" s="5">
        <f>+H180/Formato_Análises_Mecenato!$S$31</f>
        <v>0</v>
      </c>
      <c r="V180" s="5">
        <f>+I180/Formato_Análises_Mecenato!$S$31</f>
        <v>0</v>
      </c>
      <c r="W180" s="5">
        <f>+J180/Formato_Análises_Mecenato!$S$31</f>
        <v>0</v>
      </c>
      <c r="X180" s="5">
        <f>+K180/Formato_Análises_Mecenato!$S$31</f>
        <v>0</v>
      </c>
    </row>
    <row r="181" spans="1:24" x14ac:dyDescent="0.25">
      <c r="A181" s="2" t="s">
        <v>19</v>
      </c>
      <c r="B181" s="4">
        <f>+[2]TabDin!B182</f>
        <v>0</v>
      </c>
      <c r="C181" s="4">
        <f>+[2]TabDin!C182</f>
        <v>0</v>
      </c>
      <c r="D181" s="4">
        <f>+[2]TabDin!D182</f>
        <v>0</v>
      </c>
      <c r="E181" s="4">
        <f>+[2]TabDin!E182</f>
        <v>0</v>
      </c>
      <c r="F181" s="4">
        <f>+[2]TabDin!F182</f>
        <v>0</v>
      </c>
      <c r="G181" s="4">
        <f>+[2]TabDin!G182</f>
        <v>0</v>
      </c>
      <c r="H181" s="4">
        <f>+[2]TabDin!H182</f>
        <v>0</v>
      </c>
      <c r="I181" s="4">
        <f>+[2]TabDin!I182</f>
        <v>0</v>
      </c>
      <c r="J181" s="4">
        <f>+[2]TabDin!J182</f>
        <v>0</v>
      </c>
      <c r="K181" s="4">
        <f>+[2]TabDin!K182</f>
        <v>0</v>
      </c>
      <c r="L181" s="4">
        <f t="shared" si="5"/>
        <v>0</v>
      </c>
      <c r="N181" s="2" t="s">
        <v>19</v>
      </c>
      <c r="O181" s="5">
        <f>+B181/Formato_Análises_Mecenato!$S$31</f>
        <v>0</v>
      </c>
      <c r="P181" s="5">
        <f>+C181/Formato_Análises_Mecenato!$S$31</f>
        <v>0</v>
      </c>
      <c r="Q181" s="5">
        <f>+D181/Formato_Análises_Mecenato!$S$31</f>
        <v>0</v>
      </c>
      <c r="R181" s="5">
        <f>+E181/Formato_Análises_Mecenato!$S$31</f>
        <v>0</v>
      </c>
      <c r="S181" s="5">
        <f>+F181/Formato_Análises_Mecenato!$S$31</f>
        <v>0</v>
      </c>
      <c r="T181" s="5">
        <f>+G181/Formato_Análises_Mecenato!$S$31</f>
        <v>0</v>
      </c>
      <c r="U181" s="5">
        <f>+H181/Formato_Análises_Mecenato!$S$31</f>
        <v>0</v>
      </c>
      <c r="V181" s="5">
        <f>+I181/Formato_Análises_Mecenato!$S$31</f>
        <v>0</v>
      </c>
      <c r="W181" s="5">
        <f>+J181/Formato_Análises_Mecenato!$S$31</f>
        <v>0</v>
      </c>
      <c r="X181" s="5">
        <f>+K181/Formato_Análises_Mecenato!$S$31</f>
        <v>0</v>
      </c>
    </row>
    <row r="182" spans="1:24" x14ac:dyDescent="0.25">
      <c r="A182" s="2" t="s">
        <v>20</v>
      </c>
      <c r="B182" s="4">
        <f>+[2]TabDin!B183</f>
        <v>0</v>
      </c>
      <c r="C182" s="4">
        <f>+[2]TabDin!C183</f>
        <v>1637700.9043820058</v>
      </c>
      <c r="D182" s="4">
        <f>+[2]TabDin!D183</f>
        <v>156944.63073150016</v>
      </c>
      <c r="E182" s="4">
        <f>+[2]TabDin!E183</f>
        <v>0</v>
      </c>
      <c r="F182" s="4">
        <f>+[2]TabDin!F183</f>
        <v>0</v>
      </c>
      <c r="G182" s="4">
        <f>+[2]TabDin!G183</f>
        <v>0</v>
      </c>
      <c r="H182" s="4">
        <f>+[2]TabDin!H183</f>
        <v>0</v>
      </c>
      <c r="I182" s="4">
        <f>+[2]TabDin!I183</f>
        <v>0</v>
      </c>
      <c r="J182" s="4">
        <f>+[2]TabDin!J183</f>
        <v>0</v>
      </c>
      <c r="K182" s="4">
        <f>+[2]TabDin!K183</f>
        <v>0</v>
      </c>
      <c r="L182" s="4">
        <f t="shared" si="5"/>
        <v>1794645.535113506</v>
      </c>
      <c r="N182" s="2" t="s">
        <v>20</v>
      </c>
      <c r="O182" s="5">
        <f>+B182/Formato_Análises_Mecenato!$S$31</f>
        <v>0</v>
      </c>
      <c r="P182" s="5">
        <f>+C182/Formato_Análises_Mecenato!$S$31</f>
        <v>9.3959625050121559E-4</v>
      </c>
      <c r="Q182" s="5">
        <f>+D182/Formato_Análises_Mecenato!$S$31</f>
        <v>9.0043661926938898E-5</v>
      </c>
      <c r="R182" s="5">
        <f>+E182/Formato_Análises_Mecenato!$S$31</f>
        <v>0</v>
      </c>
      <c r="S182" s="5">
        <f>+F182/Formato_Análises_Mecenato!$S$31</f>
        <v>0</v>
      </c>
      <c r="T182" s="5">
        <f>+G182/Formato_Análises_Mecenato!$S$31</f>
        <v>0</v>
      </c>
      <c r="U182" s="5">
        <f>+H182/Formato_Análises_Mecenato!$S$31</f>
        <v>0</v>
      </c>
      <c r="V182" s="5">
        <f>+I182/Formato_Análises_Mecenato!$S$31</f>
        <v>0</v>
      </c>
      <c r="W182" s="5">
        <f>+J182/Formato_Análises_Mecenato!$S$31</f>
        <v>0</v>
      </c>
      <c r="X182" s="5">
        <f>+K182/Formato_Análises_Mecenato!$S$31</f>
        <v>0</v>
      </c>
    </row>
    <row r="183" spans="1:24" x14ac:dyDescent="0.25">
      <c r="A183" s="2" t="s">
        <v>21</v>
      </c>
      <c r="B183" s="4">
        <f>+[2]TabDin!B184</f>
        <v>0</v>
      </c>
      <c r="C183" s="4">
        <f>+[2]TabDin!C184</f>
        <v>738457.98028114124</v>
      </c>
      <c r="D183" s="4">
        <f>+[2]TabDin!D184</f>
        <v>0</v>
      </c>
      <c r="E183" s="4">
        <f>+[2]TabDin!E184</f>
        <v>0</v>
      </c>
      <c r="F183" s="4">
        <f>+[2]TabDin!F184</f>
        <v>246501.28112456488</v>
      </c>
      <c r="G183" s="4">
        <f>+[2]TabDin!G184</f>
        <v>104403.43265435286</v>
      </c>
      <c r="H183" s="4">
        <f>+[2]TabDin!H184</f>
        <v>0</v>
      </c>
      <c r="I183" s="4">
        <f>+[2]TabDin!I184</f>
        <v>580545.31819256861</v>
      </c>
      <c r="J183" s="4">
        <f>+[2]TabDin!J184</f>
        <v>0</v>
      </c>
      <c r="K183" s="4">
        <f>+[2]TabDin!K184</f>
        <v>0</v>
      </c>
      <c r="L183" s="4">
        <f t="shared" si="5"/>
        <v>1669908.0122526276</v>
      </c>
      <c r="N183" s="2" t="s">
        <v>21</v>
      </c>
      <c r="O183" s="5">
        <f>+B183/Formato_Análises_Mecenato!$S$31</f>
        <v>0</v>
      </c>
      <c r="P183" s="5">
        <f>+C183/Formato_Análises_Mecenato!$S$31</f>
        <v>4.2367464508831628E-4</v>
      </c>
      <c r="Q183" s="5">
        <f>+D183/Formato_Análises_Mecenato!$S$31</f>
        <v>0</v>
      </c>
      <c r="R183" s="5">
        <f>+E183/Formato_Análises_Mecenato!$S$31</f>
        <v>0</v>
      </c>
      <c r="S183" s="5">
        <f>+F183/Formato_Análises_Mecenato!$S$31</f>
        <v>1.4142489563794127E-4</v>
      </c>
      <c r="T183" s="5">
        <f>+G183/Formato_Análises_Mecenato!$S$31</f>
        <v>5.9899260969452486E-5</v>
      </c>
      <c r="U183" s="5">
        <f>+H183/Formato_Análises_Mecenato!$S$31</f>
        <v>0</v>
      </c>
      <c r="V183" s="5">
        <f>+I183/Formato_Análises_Mecenato!$S$31</f>
        <v>3.3307559564767501E-4</v>
      </c>
      <c r="W183" s="5">
        <f>+J183/Formato_Análises_Mecenato!$S$31</f>
        <v>0</v>
      </c>
      <c r="X183" s="5">
        <f>+K183/Formato_Análises_Mecenato!$S$31</f>
        <v>0</v>
      </c>
    </row>
    <row r="184" spans="1:24" x14ac:dyDescent="0.25">
      <c r="A184" s="2" t="s">
        <v>22</v>
      </c>
      <c r="B184" s="4">
        <f>+[2]TabDin!B185</f>
        <v>0</v>
      </c>
      <c r="C184" s="4">
        <f>+[2]TabDin!C185</f>
        <v>4026724.0934191635</v>
      </c>
      <c r="D184" s="4">
        <f>+[2]TabDin!D185</f>
        <v>3431065.3889055811</v>
      </c>
      <c r="E184" s="4">
        <f>+[2]TabDin!E185</f>
        <v>0</v>
      </c>
      <c r="F184" s="4">
        <f>+[2]TabDin!F185</f>
        <v>641615.13032694312</v>
      </c>
      <c r="G184" s="4">
        <f>+[2]TabDin!G185</f>
        <v>1471886.4173148349</v>
      </c>
      <c r="H184" s="4">
        <f>+[2]TabDin!H185</f>
        <v>0</v>
      </c>
      <c r="I184" s="4">
        <f>+[2]TabDin!I185</f>
        <v>3586230.0025241082</v>
      </c>
      <c r="J184" s="4">
        <f>+[2]TabDin!J185</f>
        <v>387265.76810845925</v>
      </c>
      <c r="K184" s="4">
        <f>+[2]TabDin!K185</f>
        <v>0</v>
      </c>
      <c r="L184" s="4">
        <f t="shared" si="5"/>
        <v>13544786.800599089</v>
      </c>
      <c r="N184" s="2" t="s">
        <v>22</v>
      </c>
      <c r="O184" s="5">
        <f>+B184/Formato_Análises_Mecenato!$S$31</f>
        <v>0</v>
      </c>
      <c r="P184" s="5">
        <f>+C184/Formato_Análises_Mecenato!$S$31</f>
        <v>2.3102477685980594E-3</v>
      </c>
      <c r="Q184" s="5">
        <f>+D184/Formato_Análises_Mecenato!$S$31</f>
        <v>1.9685011872523214E-3</v>
      </c>
      <c r="R184" s="5">
        <f>+E184/Formato_Análises_Mecenato!$S$31</f>
        <v>0</v>
      </c>
      <c r="S184" s="5">
        <f>+F184/Formato_Análises_Mecenato!$S$31</f>
        <v>3.6811310850899014E-4</v>
      </c>
      <c r="T184" s="5">
        <f>+G184/Formato_Análises_Mecenato!$S$31</f>
        <v>8.4446369613171829E-4</v>
      </c>
      <c r="U184" s="5">
        <f>+H184/Formato_Análises_Mecenato!$S$31</f>
        <v>0</v>
      </c>
      <c r="V184" s="5">
        <f>+I184/Formato_Análises_Mecenato!$S$31</f>
        <v>2.0575236020145904E-3</v>
      </c>
      <c r="W184" s="5">
        <f>+J184/Formato_Análises_Mecenato!$S$31</f>
        <v>2.2218554235914703E-4</v>
      </c>
      <c r="X184" s="5">
        <f>+K184/Formato_Análises_Mecenato!$S$31</f>
        <v>0</v>
      </c>
    </row>
    <row r="185" spans="1:24" x14ac:dyDescent="0.25">
      <c r="A185" s="2" t="s">
        <v>23</v>
      </c>
      <c r="B185" s="4">
        <f>+[2]TabDin!B186</f>
        <v>0</v>
      </c>
      <c r="C185" s="4">
        <f>+[2]TabDin!C186</f>
        <v>3445075.9064950617</v>
      </c>
      <c r="D185" s="4">
        <f>+[2]TabDin!D186</f>
        <v>80383.819390083445</v>
      </c>
      <c r="E185" s="4">
        <f>+[2]TabDin!E186</f>
        <v>0</v>
      </c>
      <c r="F185" s="4">
        <f>+[2]TabDin!F186</f>
        <v>0</v>
      </c>
      <c r="G185" s="4">
        <f>+[2]TabDin!G186</f>
        <v>127306.67980213522</v>
      </c>
      <c r="H185" s="4">
        <f>+[2]TabDin!H186</f>
        <v>0</v>
      </c>
      <c r="I185" s="4">
        <f>+[2]TabDin!I186</f>
        <v>0</v>
      </c>
      <c r="J185" s="4">
        <f>+[2]TabDin!J186</f>
        <v>0</v>
      </c>
      <c r="K185" s="4">
        <f>+[2]TabDin!K186</f>
        <v>0</v>
      </c>
      <c r="L185" s="4">
        <f t="shared" si="5"/>
        <v>3652766.4056872805</v>
      </c>
      <c r="N185" s="2" t="s">
        <v>23</v>
      </c>
      <c r="O185" s="5">
        <f>+B185/Formato_Análises_Mecenato!$S$31</f>
        <v>0</v>
      </c>
      <c r="P185" s="5">
        <f>+C185/Formato_Análises_Mecenato!$S$31</f>
        <v>1.9765394253453907E-3</v>
      </c>
      <c r="Q185" s="5">
        <f>+D185/Formato_Análises_Mecenato!$S$31</f>
        <v>4.6118515962101326E-5</v>
      </c>
      <c r="R185" s="5">
        <f>+E185/Formato_Análises_Mecenato!$S$31</f>
        <v>0</v>
      </c>
      <c r="S185" s="5">
        <f>+F185/Formato_Análises_Mecenato!$S$31</f>
        <v>0</v>
      </c>
      <c r="T185" s="5">
        <f>+G185/Formato_Análises_Mecenato!$S$31</f>
        <v>7.3039514532711986E-5</v>
      </c>
      <c r="U185" s="5">
        <f>+H185/Formato_Análises_Mecenato!$S$31</f>
        <v>0</v>
      </c>
      <c r="V185" s="5">
        <f>+I185/Formato_Análises_Mecenato!$S$31</f>
        <v>0</v>
      </c>
      <c r="W185" s="5">
        <f>+J185/Formato_Análises_Mecenato!$S$31</f>
        <v>0</v>
      </c>
      <c r="X185" s="5">
        <f>+K185/Formato_Análises_Mecenato!$S$31</f>
        <v>0</v>
      </c>
    </row>
    <row r="186" spans="1:24" x14ac:dyDescent="0.25">
      <c r="A186" s="2" t="s">
        <v>24</v>
      </c>
      <c r="B186" s="4">
        <f>+[2]TabDin!B187</f>
        <v>0</v>
      </c>
      <c r="C186" s="4">
        <f>+[2]TabDin!C187</f>
        <v>170060.75891457504</v>
      </c>
      <c r="D186" s="4">
        <f>+[2]TabDin!D187</f>
        <v>0</v>
      </c>
      <c r="E186" s="4">
        <f>+[2]TabDin!E187</f>
        <v>0</v>
      </c>
      <c r="F186" s="4">
        <f>+[2]TabDin!F187</f>
        <v>0</v>
      </c>
      <c r="G186" s="4">
        <f>+[2]TabDin!G187</f>
        <v>0</v>
      </c>
      <c r="H186" s="4">
        <f>+[2]TabDin!H187</f>
        <v>0</v>
      </c>
      <c r="I186" s="4">
        <f>+[2]TabDin!I187</f>
        <v>99626.80501657202</v>
      </c>
      <c r="J186" s="4">
        <f>+[2]TabDin!J187</f>
        <v>0</v>
      </c>
      <c r="K186" s="4">
        <f>+[2]TabDin!K187</f>
        <v>0</v>
      </c>
      <c r="L186" s="4">
        <f t="shared" si="5"/>
        <v>269687.56393114704</v>
      </c>
      <c r="N186" s="2" t="s">
        <v>24</v>
      </c>
      <c r="O186" s="5">
        <f>+B186/Formato_Análises_Mecenato!$S$31</f>
        <v>0</v>
      </c>
      <c r="P186" s="5">
        <f>+C186/Formato_Análises_Mecenato!$S$31</f>
        <v>9.7568763017703042E-5</v>
      </c>
      <c r="Q186" s="5">
        <f>+D186/Formato_Análises_Mecenato!$S$31</f>
        <v>0</v>
      </c>
      <c r="R186" s="5">
        <f>+E186/Formato_Análises_Mecenato!$S$31</f>
        <v>0</v>
      </c>
      <c r="S186" s="5">
        <f>+F186/Formato_Análises_Mecenato!$S$31</f>
        <v>0</v>
      </c>
      <c r="T186" s="5">
        <f>+G186/Formato_Análises_Mecenato!$S$31</f>
        <v>0</v>
      </c>
      <c r="U186" s="5">
        <f>+H186/Formato_Análises_Mecenato!$S$31</f>
        <v>0</v>
      </c>
      <c r="V186" s="5">
        <f>+I186/Formato_Análises_Mecenato!$S$31</f>
        <v>5.7158771905490614E-5</v>
      </c>
      <c r="W186" s="5">
        <f>+J186/Formato_Análises_Mecenato!$S$31</f>
        <v>0</v>
      </c>
      <c r="X186" s="5">
        <f>+K186/Formato_Análises_Mecenato!$S$31</f>
        <v>0</v>
      </c>
    </row>
    <row r="187" spans="1:24" x14ac:dyDescent="0.25">
      <c r="A187" s="2" t="s">
        <v>25</v>
      </c>
      <c r="B187" s="4">
        <f>+[2]TabDin!B188</f>
        <v>130088.04183807732</v>
      </c>
      <c r="C187" s="4">
        <f>+[2]TabDin!C188</f>
        <v>5808663.7580736503</v>
      </c>
      <c r="D187" s="4">
        <f>+[2]TabDin!D188</f>
        <v>1573557.6189603771</v>
      </c>
      <c r="E187" s="4">
        <f>+[2]TabDin!E188</f>
        <v>0</v>
      </c>
      <c r="F187" s="4">
        <f>+[2]TabDin!F188</f>
        <v>337279.15143451979</v>
      </c>
      <c r="G187" s="4">
        <f>+[2]TabDin!G188</f>
        <v>2105166.4142988957</v>
      </c>
      <c r="H187" s="4">
        <f>+[2]TabDin!H188</f>
        <v>0</v>
      </c>
      <c r="I187" s="4">
        <f>+[2]TabDin!I188</f>
        <v>5525885.3547908943</v>
      </c>
      <c r="J187" s="4">
        <f>+[2]TabDin!J188</f>
        <v>5501451.0620101271</v>
      </c>
      <c r="K187" s="4">
        <f>+[2]TabDin!K188</f>
        <v>0</v>
      </c>
      <c r="L187" s="4">
        <f t="shared" si="5"/>
        <v>20982091.401406541</v>
      </c>
      <c r="N187" s="2" t="s">
        <v>25</v>
      </c>
      <c r="O187" s="5">
        <f>+B187/Formato_Análises_Mecenato!$S$31</f>
        <v>7.4635262164813221E-5</v>
      </c>
      <c r="P187" s="5">
        <f>+C187/Formato_Análises_Mecenato!$S$31</f>
        <v>3.3325979566261694E-3</v>
      </c>
      <c r="Q187" s="5">
        <f>+D187/Formato_Análises_Mecenato!$S$31</f>
        <v>9.0279539735658456E-4</v>
      </c>
      <c r="R187" s="5">
        <f>+E187/Formato_Análises_Mecenato!$S$31</f>
        <v>0</v>
      </c>
      <c r="S187" s="5">
        <f>+F187/Formato_Análises_Mecenato!$S$31</f>
        <v>1.9350677844297371E-4</v>
      </c>
      <c r="T187" s="5">
        <f>+G187/Formato_Análises_Mecenato!$S$31</f>
        <v>1.2077946982039075E-3</v>
      </c>
      <c r="U187" s="5">
        <f>+H187/Formato_Análises_Mecenato!$S$31</f>
        <v>0</v>
      </c>
      <c r="V187" s="5">
        <f>+I187/Formato_Análises_Mecenato!$S$31</f>
        <v>3.1703598295443132E-3</v>
      </c>
      <c r="W187" s="5">
        <f>+J187/Formato_Análises_Mecenato!$S$31</f>
        <v>3.1563411709363662E-3</v>
      </c>
      <c r="X187" s="5">
        <f>+K187/Formato_Análises_Mecenato!$S$31</f>
        <v>0</v>
      </c>
    </row>
    <row r="188" spans="1:24" x14ac:dyDescent="0.25">
      <c r="A188" s="2" t="s">
        <v>26</v>
      </c>
      <c r="B188" s="4">
        <f>+[2]TabDin!B189</f>
        <v>859792.97480055294</v>
      </c>
      <c r="C188" s="4">
        <f>+[2]TabDin!C189</f>
        <v>474933.26227078168</v>
      </c>
      <c r="D188" s="4">
        <f>+[2]TabDin!D189</f>
        <v>0</v>
      </c>
      <c r="E188" s="4">
        <f>+[2]TabDin!E189</f>
        <v>0</v>
      </c>
      <c r="F188" s="4">
        <f>+[2]TabDin!F189</f>
        <v>0</v>
      </c>
      <c r="G188" s="4">
        <f>+[2]TabDin!G189</f>
        <v>0</v>
      </c>
      <c r="H188" s="4">
        <f>+[2]TabDin!H189</f>
        <v>0</v>
      </c>
      <c r="I188" s="4">
        <f>+[2]TabDin!I189</f>
        <v>0</v>
      </c>
      <c r="J188" s="4">
        <f>+[2]TabDin!J189</f>
        <v>0</v>
      </c>
      <c r="K188" s="4">
        <f>+[2]TabDin!K189</f>
        <v>0</v>
      </c>
      <c r="L188" s="4">
        <f t="shared" si="5"/>
        <v>1334726.2370713346</v>
      </c>
      <c r="N188" s="2" t="s">
        <v>26</v>
      </c>
      <c r="O188" s="5">
        <f>+B188/Formato_Análises_Mecenato!$S$31</f>
        <v>4.9328803151313817E-4</v>
      </c>
      <c r="P188" s="5">
        <f>+C188/Formato_Análises_Mecenato!$S$31</f>
        <v>2.7248291264535252E-4</v>
      </c>
      <c r="Q188" s="5">
        <f>+D188/Formato_Análises_Mecenato!$S$31</f>
        <v>0</v>
      </c>
      <c r="R188" s="5">
        <f>+E188/Formato_Análises_Mecenato!$S$31</f>
        <v>0</v>
      </c>
      <c r="S188" s="5">
        <f>+F188/Formato_Análises_Mecenato!$S$31</f>
        <v>0</v>
      </c>
      <c r="T188" s="5">
        <f>+G188/Formato_Análises_Mecenato!$S$31</f>
        <v>0</v>
      </c>
      <c r="U188" s="5">
        <f>+H188/Formato_Análises_Mecenato!$S$31</f>
        <v>0</v>
      </c>
      <c r="V188" s="5">
        <f>+I188/Formato_Análises_Mecenato!$S$31</f>
        <v>0</v>
      </c>
      <c r="W188" s="5">
        <f>+J188/Formato_Análises_Mecenato!$S$31</f>
        <v>0</v>
      </c>
      <c r="X188" s="5">
        <f>+K188/Formato_Análises_Mecenato!$S$31</f>
        <v>0</v>
      </c>
    </row>
    <row r="189" spans="1:24" x14ac:dyDescent="0.25">
      <c r="A189" s="2" t="s">
        <v>27</v>
      </c>
      <c r="B189" s="4">
        <f>+[2]TabDin!B190</f>
        <v>0</v>
      </c>
      <c r="C189" s="4">
        <f>+[2]TabDin!C190</f>
        <v>521711.45910294633</v>
      </c>
      <c r="D189" s="4">
        <f>+[2]TabDin!D190</f>
        <v>136475.07536516714</v>
      </c>
      <c r="E189" s="4">
        <f>+[2]TabDin!E190</f>
        <v>0</v>
      </c>
      <c r="F189" s="4">
        <f>+[2]TabDin!F190</f>
        <v>0</v>
      </c>
      <c r="G189" s="4">
        <f>+[2]TabDin!G190</f>
        <v>0</v>
      </c>
      <c r="H189" s="4">
        <f>+[2]TabDin!H190</f>
        <v>0</v>
      </c>
      <c r="I189" s="4">
        <f>+[2]TabDin!I190</f>
        <v>477662.76377808501</v>
      </c>
      <c r="J189" s="4">
        <f>+[2]TabDin!J190</f>
        <v>0</v>
      </c>
      <c r="K189" s="4">
        <f>+[2]TabDin!K190</f>
        <v>0</v>
      </c>
      <c r="L189" s="4">
        <f t="shared" si="5"/>
        <v>1135849.2982461983</v>
      </c>
      <c r="N189" s="2" t="s">
        <v>27</v>
      </c>
      <c r="O189" s="5">
        <f>+B189/Formato_Análises_Mecenato!$S$31</f>
        <v>0</v>
      </c>
      <c r="P189" s="5">
        <f>+C189/Formato_Análises_Mecenato!$S$31</f>
        <v>2.993209135471689E-4</v>
      </c>
      <c r="Q189" s="5">
        <f>+D189/Formato_Análises_Mecenato!$S$31</f>
        <v>7.8299687541767961E-5</v>
      </c>
      <c r="R189" s="5">
        <f>+E189/Formato_Análises_Mecenato!$S$31</f>
        <v>0</v>
      </c>
      <c r="S189" s="5">
        <f>+F189/Formato_Análises_Mecenato!$S$31</f>
        <v>0</v>
      </c>
      <c r="T189" s="5">
        <f>+G189/Formato_Análises_Mecenato!$S$31</f>
        <v>0</v>
      </c>
      <c r="U189" s="5">
        <f>+H189/Formato_Análises_Mecenato!$S$31</f>
        <v>0</v>
      </c>
      <c r="V189" s="5">
        <f>+I189/Formato_Análises_Mecenato!$S$31</f>
        <v>2.7404890639618786E-4</v>
      </c>
      <c r="W189" s="5">
        <f>+J189/Formato_Análises_Mecenato!$S$31</f>
        <v>0</v>
      </c>
      <c r="X189" s="5">
        <f>+K189/Formato_Análises_Mecenato!$S$31</f>
        <v>0</v>
      </c>
    </row>
    <row r="190" spans="1:24" x14ac:dyDescent="0.25">
      <c r="A190" s="2" t="s">
        <v>28</v>
      </c>
      <c r="B190" s="4">
        <f>+[2]TabDin!B191</f>
        <v>859929.4498759181</v>
      </c>
      <c r="C190" s="4">
        <f>+[2]TabDin!C191</f>
        <v>3256999.7825519233</v>
      </c>
      <c r="D190" s="4">
        <f>+[2]TabDin!D191</f>
        <v>1970973.038423744</v>
      </c>
      <c r="E190" s="4">
        <f>+[2]TabDin!E191</f>
        <v>0</v>
      </c>
      <c r="F190" s="4">
        <f>+[2]TabDin!F191</f>
        <v>507687.28035842179</v>
      </c>
      <c r="G190" s="4">
        <f>+[2]TabDin!G191</f>
        <v>403767.13324095204</v>
      </c>
      <c r="H190" s="4">
        <f>+[2]TabDin!H191</f>
        <v>0</v>
      </c>
      <c r="I190" s="4">
        <f>+[2]TabDin!I191</f>
        <v>6044341.8833463807</v>
      </c>
      <c r="J190" s="4">
        <f>+[2]TabDin!J191</f>
        <v>934405.2086634133</v>
      </c>
      <c r="K190" s="4">
        <f>+[2]TabDin!K191</f>
        <v>0</v>
      </c>
      <c r="L190" s="4">
        <f t="shared" si="5"/>
        <v>13978103.776460754</v>
      </c>
      <c r="N190" s="2" t="s">
        <v>28</v>
      </c>
      <c r="O190" s="5">
        <f>+B190/Formato_Análises_Mecenato!$S$31</f>
        <v>4.9336633120067991E-4</v>
      </c>
      <c r="P190" s="5">
        <f>+C190/Formato_Análises_Mecenato!$S$31</f>
        <v>1.8686347277336744E-3</v>
      </c>
      <c r="Q190" s="5">
        <f>+D190/Formato_Análises_Mecenato!$S$31</f>
        <v>1.1308040874782131E-3</v>
      </c>
      <c r="R190" s="5">
        <f>+E190/Formato_Análises_Mecenato!$S$31</f>
        <v>0</v>
      </c>
      <c r="S190" s="5">
        <f>+F190/Formato_Análises_Mecenato!$S$31</f>
        <v>2.9127483765537681E-4</v>
      </c>
      <c r="T190" s="5">
        <f>+G190/Formato_Análises_Mecenato!$S$31</f>
        <v>2.3165285153944724E-4</v>
      </c>
      <c r="U190" s="5">
        <f>+H190/Formato_Análises_Mecenato!$S$31</f>
        <v>0</v>
      </c>
      <c r="V190" s="5">
        <f>+I190/Formato_Análises_Mecenato!$S$31</f>
        <v>3.4678132955436106E-3</v>
      </c>
      <c r="W190" s="5">
        <f>+J190/Formato_Análises_Mecenato!$S$31</f>
        <v>5.3609522236922307E-4</v>
      </c>
      <c r="X190" s="5">
        <f>+K190/Formato_Análises_Mecenato!$S$31</f>
        <v>0</v>
      </c>
    </row>
    <row r="191" spans="1:24" x14ac:dyDescent="0.25">
      <c r="A191" s="2" t="s">
        <v>29</v>
      </c>
      <c r="B191" s="4">
        <f>+[2]TabDin!B192</f>
        <v>15039180.264270414</v>
      </c>
      <c r="C191" s="4">
        <f>+[2]TabDin!C192</f>
        <v>49310071.921758436</v>
      </c>
      <c r="D191" s="4">
        <f>+[2]TabDin!D192</f>
        <v>10906091.918904079</v>
      </c>
      <c r="E191" s="4">
        <f>+[2]TabDin!E192</f>
        <v>0</v>
      </c>
      <c r="F191" s="4">
        <f>+[2]TabDin!F192</f>
        <v>3902177.2398860771</v>
      </c>
      <c r="G191" s="4">
        <f>+[2]TabDin!G192</f>
        <v>11473017.406705422</v>
      </c>
      <c r="H191" s="4">
        <f>+[2]TabDin!H192</f>
        <v>0</v>
      </c>
      <c r="I191" s="4">
        <f>+[2]TabDin!I192</f>
        <v>41075868.980164781</v>
      </c>
      <c r="J191" s="4">
        <f>+[2]TabDin!J192</f>
        <v>28213511.177448865</v>
      </c>
      <c r="K191" s="4">
        <f>+[2]TabDin!K192</f>
        <v>0</v>
      </c>
      <c r="L191" s="4">
        <f t="shared" si="5"/>
        <v>159919918.90913808</v>
      </c>
      <c r="N191" s="2" t="s">
        <v>29</v>
      </c>
      <c r="O191" s="5">
        <f>+B191/Formato_Análises_Mecenato!$S$31</f>
        <v>8.6284115427369013E-3</v>
      </c>
      <c r="P191" s="5">
        <f>+C191/Formato_Análises_Mecenato!$S$31</f>
        <v>2.8290610676015307E-2</v>
      </c>
      <c r="Q191" s="5">
        <f>+D191/Formato_Análises_Mecenato!$S$31</f>
        <v>6.2571395345786636E-3</v>
      </c>
      <c r="R191" s="5">
        <f>+E191/Formato_Análises_Mecenato!$S$31</f>
        <v>0</v>
      </c>
      <c r="S191" s="5">
        <f>+F191/Formato_Análises_Mecenato!$S$31</f>
        <v>2.2387916460067541E-3</v>
      </c>
      <c r="T191" s="5">
        <f>+G191/Formato_Análises_Mecenato!$S$31</f>
        <v>6.5824010406487993E-3</v>
      </c>
      <c r="U191" s="5">
        <f>+H191/Formato_Análises_Mecenato!$S$31</f>
        <v>0</v>
      </c>
      <c r="V191" s="5">
        <f>+I191/Formato_Análises_Mecenato!$S$31</f>
        <v>2.3566410921905135E-2</v>
      </c>
      <c r="W191" s="5">
        <f>+J191/Formato_Análises_Mecenato!$S$31</f>
        <v>1.6186905218696514E-2</v>
      </c>
      <c r="X191" s="5">
        <f>+K191/Formato_Análises_Mecenato!$S$31</f>
        <v>0</v>
      </c>
    </row>
    <row r="192" spans="1:24" x14ac:dyDescent="0.25">
      <c r="A192" s="2" t="s">
        <v>30</v>
      </c>
      <c r="B192" s="4">
        <f>+[2]TabDin!B193</f>
        <v>1220345.3163696476</v>
      </c>
      <c r="C192" s="4">
        <f>+[2]TabDin!C193</f>
        <v>2627489.4728045841</v>
      </c>
      <c r="D192" s="4">
        <f>+[2]TabDin!D193</f>
        <v>841416.60590263328</v>
      </c>
      <c r="E192" s="4">
        <f>+[2]TabDin!E193</f>
        <v>0</v>
      </c>
      <c r="F192" s="4">
        <f>+[2]TabDin!F193</f>
        <v>133953.01597241886</v>
      </c>
      <c r="G192" s="4">
        <f>+[2]TabDin!G193</f>
        <v>315434.84169151087</v>
      </c>
      <c r="H192" s="4">
        <f>+[2]TabDin!H193</f>
        <v>0</v>
      </c>
      <c r="I192" s="4">
        <f>+[2]TabDin!I193</f>
        <v>357564.69745673786</v>
      </c>
      <c r="J192" s="4">
        <f>+[2]TabDin!J193</f>
        <v>3181677.7418220886</v>
      </c>
      <c r="K192" s="4">
        <f>+[2]TabDin!K193</f>
        <v>0</v>
      </c>
      <c r="L192" s="4">
        <f t="shared" si="5"/>
        <v>8677881.6920196209</v>
      </c>
      <c r="N192" s="2" t="s">
        <v>30</v>
      </c>
      <c r="O192" s="5">
        <f>+B192/Formato_Análises_Mecenato!$S$31</f>
        <v>7.0014731048239091E-4</v>
      </c>
      <c r="P192" s="5">
        <f>+C192/Formato_Análises_Mecenato!$S$31</f>
        <v>1.5074665039708263E-3</v>
      </c>
      <c r="Q192" s="5">
        <f>+D192/Formato_Análises_Mecenato!$S$31</f>
        <v>4.8274497858563913E-4</v>
      </c>
      <c r="R192" s="5">
        <f>+E192/Formato_Análises_Mecenato!$S$31</f>
        <v>0</v>
      </c>
      <c r="S192" s="5">
        <f>+F192/Formato_Análises_Mecenato!$S$31</f>
        <v>7.6852709315996092E-5</v>
      </c>
      <c r="T192" s="5">
        <f>+G192/Formato_Análises_Mecenato!$S$31</f>
        <v>1.8097406781528833E-4</v>
      </c>
      <c r="U192" s="5">
        <f>+H192/Formato_Análises_Mecenato!$S$31</f>
        <v>0</v>
      </c>
      <c r="V192" s="5">
        <f>+I192/Formato_Análises_Mecenato!$S$31</f>
        <v>2.0514518135943203E-4</v>
      </c>
      <c r="W192" s="5">
        <f>+J192/Formato_Análises_Mecenato!$S$31</f>
        <v>1.8254203002026847E-3</v>
      </c>
      <c r="X192" s="5">
        <f>+K192/Formato_Análises_Mecenato!$S$31</f>
        <v>0</v>
      </c>
    </row>
    <row r="193" spans="1:24" x14ac:dyDescent="0.25">
      <c r="A193" s="2" t="s">
        <v>31</v>
      </c>
      <c r="B193" s="4">
        <f>+[2]TabDin!B194</f>
        <v>26640144.064046226</v>
      </c>
      <c r="C193" s="4">
        <f>+[2]TabDin!C194</f>
        <v>117159945.52007858</v>
      </c>
      <c r="D193" s="4">
        <f>+[2]TabDin!D194</f>
        <v>29919226.469117772</v>
      </c>
      <c r="E193" s="4">
        <f>+[2]TabDin!E194</f>
        <v>0</v>
      </c>
      <c r="F193" s="4">
        <f>+[2]TabDin!F194</f>
        <v>7190599.193912657</v>
      </c>
      <c r="G193" s="4">
        <f>+[2]TabDin!G194</f>
        <v>26801293.532792266</v>
      </c>
      <c r="H193" s="4">
        <f>+[2]TabDin!H194</f>
        <v>0</v>
      </c>
      <c r="I193" s="4">
        <f>+[2]TabDin!I194</f>
        <v>85402847.34215419</v>
      </c>
      <c r="J193" s="4">
        <f>+[2]TabDin!J194</f>
        <v>50105323.445105001</v>
      </c>
      <c r="K193" s="4">
        <f>+[2]TabDin!K194</f>
        <v>0</v>
      </c>
      <c r="L193" s="4">
        <f t="shared" si="5"/>
        <v>343219379.56720668</v>
      </c>
      <c r="N193" s="2" t="s">
        <v>31</v>
      </c>
      <c r="O193" s="5">
        <f>+B193/Formato_Análises_Mecenato!$S$31</f>
        <v>1.528421911987379E-2</v>
      </c>
      <c r="P193" s="5">
        <f>+C193/Formato_Análises_Mecenato!$S$31</f>
        <v>6.7218040379072086E-2</v>
      </c>
      <c r="Q193" s="5">
        <f>+D193/Formato_Análises_Mecenato!$S$31</f>
        <v>1.7165523285149541E-2</v>
      </c>
      <c r="R193" s="5">
        <f>+E193/Formato_Análises_Mecenato!$S$31</f>
        <v>0</v>
      </c>
      <c r="S193" s="5">
        <f>+F193/Formato_Análises_Mecenato!$S$31</f>
        <v>4.1254541799297002E-3</v>
      </c>
      <c r="T193" s="5">
        <f>+G193/Formato_Análises_Mecenato!$S$31</f>
        <v>1.5376675218663807E-2</v>
      </c>
      <c r="U193" s="5">
        <f>+H193/Formato_Análises_Mecenato!$S$31</f>
        <v>0</v>
      </c>
      <c r="V193" s="5">
        <f>+I193/Formato_Análises_Mecenato!$S$31</f>
        <v>4.8998077078730266E-2</v>
      </c>
      <c r="W193" s="5">
        <f>+J193/Formato_Análises_Mecenato!$S$31</f>
        <v>2.8746869415045423E-2</v>
      </c>
      <c r="X193" s="5">
        <f>+K193/Formato_Análises_Mecenato!$S$31</f>
        <v>0</v>
      </c>
    </row>
    <row r="194" spans="1:24" x14ac:dyDescent="0.25">
      <c r="A194" s="2" t="s">
        <v>32</v>
      </c>
      <c r="B194" s="4">
        <f>+[2]TabDin!B195</f>
        <v>30269338.26270882</v>
      </c>
      <c r="C194" s="4">
        <f>+[2]TabDin!C195</f>
        <v>228253119.13698587</v>
      </c>
      <c r="D194" s="4">
        <f>+[2]TabDin!D195</f>
        <v>65882050.036153182</v>
      </c>
      <c r="E194" s="4">
        <f>+[2]TabDin!E195</f>
        <v>0</v>
      </c>
      <c r="F194" s="4">
        <f>+[2]TabDin!F195</f>
        <v>19761110.097538177</v>
      </c>
      <c r="G194" s="4">
        <f>+[2]TabDin!G195</f>
        <v>118115598.66970055</v>
      </c>
      <c r="H194" s="4">
        <f>+[2]TabDin!H195</f>
        <v>0</v>
      </c>
      <c r="I194" s="4">
        <f>+[2]TabDin!I195</f>
        <v>140312431.28416154</v>
      </c>
      <c r="J194" s="4">
        <f>+[2]TabDin!J195</f>
        <v>100851692.79664505</v>
      </c>
      <c r="K194" s="4">
        <f>+[2]TabDin!K195</f>
        <v>0</v>
      </c>
      <c r="L194" s="4">
        <f t="shared" si="5"/>
        <v>703445340.28389323</v>
      </c>
      <c r="N194" s="2" t="s">
        <v>32</v>
      </c>
      <c r="O194" s="5">
        <f>+B194/Formato_Análises_Mecenato!$S$31</f>
        <v>1.7366392520572319E-2</v>
      </c>
      <c r="P194" s="5">
        <f>+C194/Formato_Análises_Mecenato!$S$31</f>
        <v>0.13095539871320327</v>
      </c>
      <c r="Q194" s="5">
        <f>+D194/Formato_Análises_Mecenato!$S$31</f>
        <v>3.7798432560957898E-2</v>
      </c>
      <c r="R194" s="5">
        <f>+E194/Formato_Análises_Mecenato!$S$31</f>
        <v>0</v>
      </c>
      <c r="S194" s="5">
        <f>+F194/Formato_Análises_Mecenato!$S$31</f>
        <v>1.133751889841882E-2</v>
      </c>
      <c r="T194" s="5">
        <f>+G194/Formato_Análises_Mecenato!$S$31</f>
        <v>6.7766326158094289E-2</v>
      </c>
      <c r="U194" s="5">
        <f>+H194/Formato_Análises_Mecenato!$S$31</f>
        <v>0</v>
      </c>
      <c r="V194" s="5">
        <f>+I194/Formato_Análises_Mecenato!$S$31</f>
        <v>8.0501289326122077E-2</v>
      </c>
      <c r="W194" s="5">
        <f>+J194/Formato_Análises_Mecenato!$S$31</f>
        <v>5.786152535843303E-2</v>
      </c>
      <c r="X194" s="5">
        <f>+K194/Formato_Análises_Mecenato!$S$31</f>
        <v>0</v>
      </c>
    </row>
    <row r="195" spans="1:24" x14ac:dyDescent="0.25">
      <c r="A195" s="2" t="s">
        <v>33</v>
      </c>
      <c r="B195" s="4">
        <f>+[2]TabDin!B196</f>
        <v>2922629.1333335559</v>
      </c>
      <c r="C195" s="4">
        <f>+[2]TabDin!C196</f>
        <v>27136077.660546459</v>
      </c>
      <c r="D195" s="4">
        <f>+[2]TabDin!D196</f>
        <v>4056463.2952069421</v>
      </c>
      <c r="E195" s="4">
        <f>+[2]TabDin!E196</f>
        <v>0</v>
      </c>
      <c r="F195" s="4">
        <f>+[2]TabDin!F196</f>
        <v>1124817.3491765624</v>
      </c>
      <c r="G195" s="4">
        <f>+[2]TabDin!G196</f>
        <v>7603139.299833281</v>
      </c>
      <c r="H195" s="4">
        <f>+[2]TabDin!H196</f>
        <v>0</v>
      </c>
      <c r="I195" s="4">
        <f>+[2]TabDin!I196</f>
        <v>12933264.75193035</v>
      </c>
      <c r="J195" s="4">
        <f>+[2]TabDin!J196</f>
        <v>8217731.6828625444</v>
      </c>
      <c r="K195" s="4">
        <f>+[2]TabDin!K196</f>
        <v>0</v>
      </c>
      <c r="L195" s="4">
        <f t="shared" si="5"/>
        <v>63994123.172889695</v>
      </c>
      <c r="N195" s="2" t="s">
        <v>33</v>
      </c>
      <c r="O195" s="5">
        <f>+B195/Formato_Análises_Mecenato!$S$31</f>
        <v>1.6767966409117158E-3</v>
      </c>
      <c r="P195" s="5">
        <f>+C195/Formato_Análises_Mecenato!$S$31</f>
        <v>1.5568750530049105E-2</v>
      </c>
      <c r="Q195" s="5">
        <f>+D195/Formato_Análises_Mecenato!$S$31</f>
        <v>2.3273100065304736E-3</v>
      </c>
      <c r="R195" s="5">
        <f>+E195/Formato_Análises_Mecenato!$S$31</f>
        <v>0</v>
      </c>
      <c r="S195" s="5">
        <f>+F195/Formato_Análises_Mecenato!$S$31</f>
        <v>6.4534016007265446E-4</v>
      </c>
      <c r="T195" s="5">
        <f>+G195/Formato_Análises_Mecenato!$S$31</f>
        <v>4.3621403389635218E-3</v>
      </c>
      <c r="U195" s="5">
        <f>+H195/Formato_Análises_Mecenato!$S$31</f>
        <v>0</v>
      </c>
      <c r="V195" s="5">
        <f>+I195/Formato_Análises_Mecenato!$S$31</f>
        <v>7.4201870653780484E-3</v>
      </c>
      <c r="W195" s="5">
        <f>+J195/Formato_Análises_Mecenato!$S$31</f>
        <v>4.714749717840804E-3</v>
      </c>
      <c r="X195" s="5">
        <f>+K195/Formato_Análises_Mecenato!$S$31</f>
        <v>0</v>
      </c>
    </row>
    <row r="196" spans="1:24" x14ac:dyDescent="0.25">
      <c r="A196" s="2" t="s">
        <v>34</v>
      </c>
      <c r="B196" s="4">
        <f>+[2]TabDin!B197</f>
        <v>4340677.4435775559</v>
      </c>
      <c r="C196" s="4">
        <f>+[2]TabDin!C197</f>
        <v>18521936.556943607</v>
      </c>
      <c r="D196" s="4">
        <f>+[2]TabDin!D197</f>
        <v>3362944.3326998209</v>
      </c>
      <c r="E196" s="4">
        <f>+[2]TabDin!E197</f>
        <v>0</v>
      </c>
      <c r="F196" s="4">
        <f>+[2]TabDin!F197</f>
        <v>2355829.9532144703</v>
      </c>
      <c r="G196" s="4">
        <f>+[2]TabDin!G197</f>
        <v>2822621.180726504</v>
      </c>
      <c r="H196" s="4">
        <f>+[2]TabDin!H197</f>
        <v>0</v>
      </c>
      <c r="I196" s="4">
        <f>+[2]TabDin!I197</f>
        <v>13272875.293429825</v>
      </c>
      <c r="J196" s="4">
        <f>+[2]TabDin!J197</f>
        <v>4419465.3370838249</v>
      </c>
      <c r="K196" s="4">
        <f>+[2]TabDin!K197</f>
        <v>0</v>
      </c>
      <c r="L196" s="4">
        <f t="shared" si="5"/>
        <v>49096350.097675599</v>
      </c>
      <c r="N196" s="2" t="s">
        <v>34</v>
      </c>
      <c r="O196" s="5">
        <f>+B196/Formato_Análises_Mecenato!$S$31</f>
        <v>2.4903718619852071E-3</v>
      </c>
      <c r="P196" s="5">
        <f>+C196/Formato_Análises_Mecenato!$S$31</f>
        <v>1.0626569292573461E-2</v>
      </c>
      <c r="Q196" s="5">
        <f>+D196/Formato_Análises_Mecenato!$S$31</f>
        <v>1.9294181722647539E-3</v>
      </c>
      <c r="R196" s="5">
        <f>+E196/Formato_Análises_Mecenato!$S$31</f>
        <v>0</v>
      </c>
      <c r="S196" s="5">
        <f>+F196/Formato_Análises_Mecenato!$S$31</f>
        <v>1.3516076012024039E-3</v>
      </c>
      <c r="T196" s="5">
        <f>+G196/Formato_Análises_Mecenato!$S$31</f>
        <v>1.6194191936388586E-3</v>
      </c>
      <c r="U196" s="5">
        <f>+H196/Formato_Análises_Mecenato!$S$31</f>
        <v>0</v>
      </c>
      <c r="V196" s="5">
        <f>+I196/Formato_Análises_Mecenato!$S$31</f>
        <v>7.6150314295533291E-3</v>
      </c>
      <c r="W196" s="5">
        <f>+J196/Formato_Análises_Mecenato!$S$31</f>
        <v>2.5355747492311629E-3</v>
      </c>
      <c r="X196" s="5">
        <f>+K196/Formato_Análises_Mecenato!$S$31</f>
        <v>0</v>
      </c>
    </row>
    <row r="197" spans="1:24" x14ac:dyDescent="0.25">
      <c r="A197" s="2" t="s">
        <v>35</v>
      </c>
      <c r="B197" s="4">
        <f>+[2]TabDin!B198</f>
        <v>10344655.45863395</v>
      </c>
      <c r="C197" s="4">
        <f>+[2]TabDin!C198</f>
        <v>28409601.609127767</v>
      </c>
      <c r="D197" s="4">
        <f>+[2]TabDin!D198</f>
        <v>3882299.9044617834</v>
      </c>
      <c r="E197" s="4">
        <f>+[2]TabDin!E198</f>
        <v>0</v>
      </c>
      <c r="F197" s="4">
        <f>+[2]TabDin!F198</f>
        <v>2453635.3482277109</v>
      </c>
      <c r="G197" s="4">
        <f>+[2]TabDin!G198</f>
        <v>4863392.4857947063</v>
      </c>
      <c r="H197" s="4">
        <f>+[2]TabDin!H198</f>
        <v>0</v>
      </c>
      <c r="I197" s="4">
        <f>+[2]TabDin!I198</f>
        <v>19461634.200792126</v>
      </c>
      <c r="J197" s="4">
        <f>+[2]TabDin!J198</f>
        <v>14485827.645786894</v>
      </c>
      <c r="K197" s="4">
        <f>+[2]TabDin!K198</f>
        <v>0</v>
      </c>
      <c r="L197" s="4">
        <f t="shared" si="5"/>
        <v>83901046.652824953</v>
      </c>
      <c r="N197" s="2" t="s">
        <v>35</v>
      </c>
      <c r="O197" s="5">
        <f>+B197/Formato_Análises_Mecenato!$S$31</f>
        <v>5.9350272419414736E-3</v>
      </c>
      <c r="P197" s="5">
        <f>+C197/Formato_Análises_Mecenato!$S$31</f>
        <v>1.6299407955839586E-2</v>
      </c>
      <c r="Q197" s="5">
        <f>+D197/Formato_Análises_Mecenato!$S$31</f>
        <v>2.2273874452857019E-3</v>
      </c>
      <c r="R197" s="5">
        <f>+E197/Formato_Análises_Mecenato!$S$31</f>
        <v>0</v>
      </c>
      <c r="S197" s="5">
        <f>+F197/Formato_Análises_Mecenato!$S$31</f>
        <v>1.4077213776479932E-3</v>
      </c>
      <c r="T197" s="5">
        <f>+G197/Formato_Análises_Mecenato!$S$31</f>
        <v>2.7902685601146823E-3</v>
      </c>
      <c r="U197" s="5">
        <f>+H197/Formato_Análises_Mecenato!$S$31</f>
        <v>0</v>
      </c>
      <c r="V197" s="5">
        <f>+I197/Formato_Análises_Mecenato!$S$31</f>
        <v>1.11657009376757E-2</v>
      </c>
      <c r="W197" s="5">
        <f>+J197/Formato_Análises_Mecenato!$S$31</f>
        <v>8.3109371833218395E-3</v>
      </c>
      <c r="X197" s="5">
        <f>+K197/Formato_Análises_Mecenato!$S$31</f>
        <v>0</v>
      </c>
    </row>
    <row r="198" spans="1:24" x14ac:dyDescent="0.25">
      <c r="A198" s="2" t="s">
        <v>36</v>
      </c>
      <c r="B198" s="4">
        <f>+[2]TabDin!B199</f>
        <v>0</v>
      </c>
      <c r="C198" s="4">
        <f>+[2]TabDin!C199</f>
        <v>611131.12946286704</v>
      </c>
      <c r="D198" s="4">
        <f>+[2]TabDin!D199</f>
        <v>0</v>
      </c>
      <c r="E198" s="4">
        <f>+[2]TabDin!E199</f>
        <v>0</v>
      </c>
      <c r="F198" s="4">
        <f>+[2]TabDin!F199</f>
        <v>13020.950465515232</v>
      </c>
      <c r="G198" s="4">
        <f>+[2]TabDin!G199</f>
        <v>0</v>
      </c>
      <c r="H198" s="4">
        <f>+[2]TabDin!H199</f>
        <v>0</v>
      </c>
      <c r="I198" s="4">
        <f>+[2]TabDin!I199</f>
        <v>2197248.7133791912</v>
      </c>
      <c r="J198" s="4">
        <f>+[2]TabDin!J199</f>
        <v>0</v>
      </c>
      <c r="K198" s="4">
        <f>+[2]TabDin!K199</f>
        <v>0</v>
      </c>
      <c r="L198" s="4">
        <f t="shared" si="5"/>
        <v>2821400.7933075735</v>
      </c>
      <c r="N198" s="2" t="s">
        <v>36</v>
      </c>
      <c r="O198" s="5">
        <f>+B198/Formato_Análises_Mecenato!$S$31</f>
        <v>0</v>
      </c>
      <c r="P198" s="5">
        <f>+C198/Formato_Análises_Mecenato!$S$31</f>
        <v>3.5062355786178562E-4</v>
      </c>
      <c r="Q198" s="5">
        <f>+D198/Formato_Análises_Mecenato!$S$31</f>
        <v>0</v>
      </c>
      <c r="R198" s="5">
        <f>+E198/Formato_Análises_Mecenato!$S$31</f>
        <v>0</v>
      </c>
      <c r="S198" s="5">
        <f>+F198/Formato_Análises_Mecenato!$S$31</f>
        <v>7.4704948886725399E-6</v>
      </c>
      <c r="T198" s="5">
        <f>+G198/Formato_Análises_Mecenato!$S$31</f>
        <v>0</v>
      </c>
      <c r="U198" s="5">
        <f>+H198/Formato_Análises_Mecenato!$S$31</f>
        <v>0</v>
      </c>
      <c r="V198" s="5">
        <f>+I198/Formato_Análises_Mecenato!$S$31</f>
        <v>1.2606249694224643E-3</v>
      </c>
      <c r="W198" s="5">
        <f>+J198/Formato_Análises_Mecenato!$S$31</f>
        <v>0</v>
      </c>
      <c r="X198" s="5">
        <f>+K198/Formato_Análises_Mecenato!$S$31</f>
        <v>0</v>
      </c>
    </row>
    <row r="199" spans="1:24" x14ac:dyDescent="0.25">
      <c r="A199" s="2" t="s">
        <v>37</v>
      </c>
      <c r="B199" s="4">
        <f>+[2]TabDin!B200</f>
        <v>0</v>
      </c>
      <c r="C199" s="4">
        <f>+[2]TabDin!C200</f>
        <v>995629.11480538291</v>
      </c>
      <c r="D199" s="4">
        <f>+[2]TabDin!D200</f>
        <v>0</v>
      </c>
      <c r="E199" s="4">
        <f>+[2]TabDin!E200</f>
        <v>0</v>
      </c>
      <c r="F199" s="4">
        <f>+[2]TabDin!F200</f>
        <v>0</v>
      </c>
      <c r="G199" s="4">
        <f>+[2]TabDin!G200</f>
        <v>3616.8624473276595</v>
      </c>
      <c r="H199" s="4">
        <f>+[2]TabDin!H200</f>
        <v>0</v>
      </c>
      <c r="I199" s="4">
        <f>+[2]TabDin!I200</f>
        <v>1444760.6313352543</v>
      </c>
      <c r="J199" s="4">
        <f>+[2]TabDin!J200</f>
        <v>0</v>
      </c>
      <c r="K199" s="4">
        <f>+[2]TabDin!K200</f>
        <v>0</v>
      </c>
      <c r="L199" s="4">
        <f t="shared" si="5"/>
        <v>2444006.6085879649</v>
      </c>
      <c r="N199" s="2" t="s">
        <v>37</v>
      </c>
      <c r="O199" s="5">
        <f>+B199/Formato_Análises_Mecenato!$S$31</f>
        <v>0</v>
      </c>
      <c r="P199" s="5">
        <f>+C199/Formato_Análises_Mecenato!$S$31</f>
        <v>5.7122114340774175E-4</v>
      </c>
      <c r="Q199" s="5">
        <f>+D199/Formato_Análises_Mecenato!$S$31</f>
        <v>0</v>
      </c>
      <c r="R199" s="5">
        <f>+E199/Formato_Análises_Mecenato!$S$31</f>
        <v>0</v>
      </c>
      <c r="S199" s="5">
        <f>+F199/Formato_Análises_Mecenato!$S$31</f>
        <v>0</v>
      </c>
      <c r="T199" s="5">
        <f>+G199/Formato_Análises_Mecenato!$S$31</f>
        <v>2.0750983192319343E-6</v>
      </c>
      <c r="U199" s="5">
        <f>+H199/Formato_Análises_Mecenato!$S$31</f>
        <v>0</v>
      </c>
      <c r="V199" s="5">
        <f>+I199/Formato_Análises_Mecenato!$S$31</f>
        <v>8.2890085023591654E-4</v>
      </c>
      <c r="W199" s="5">
        <f>+J199/Formato_Análises_Mecenato!$S$31</f>
        <v>0</v>
      </c>
      <c r="X199" s="5">
        <f>+K199/Formato_Análises_Mecenato!$S$31</f>
        <v>0</v>
      </c>
    </row>
    <row r="200" spans="1:24" x14ac:dyDescent="0.25">
      <c r="A200" s="2" t="s">
        <v>38</v>
      </c>
      <c r="B200" s="4">
        <f>+[2]TabDin!B201</f>
        <v>0</v>
      </c>
      <c r="C200" s="4">
        <f>+[2]TabDin!C201</f>
        <v>1944535.1414140337</v>
      </c>
      <c r="D200" s="4">
        <f>+[2]TabDin!D201</f>
        <v>123606.21272363885</v>
      </c>
      <c r="E200" s="4">
        <f>+[2]TabDin!E201</f>
        <v>0</v>
      </c>
      <c r="F200" s="4">
        <f>+[2]TabDin!F201</f>
        <v>123500.6492528439</v>
      </c>
      <c r="G200" s="4">
        <f>+[2]TabDin!G201</f>
        <v>891492.04055562045</v>
      </c>
      <c r="H200" s="4">
        <f>+[2]TabDin!H201</f>
        <v>0</v>
      </c>
      <c r="I200" s="4">
        <f>+[2]TabDin!I201</f>
        <v>6341347.0489755329</v>
      </c>
      <c r="J200" s="4">
        <f>+[2]TabDin!J201</f>
        <v>0</v>
      </c>
      <c r="K200" s="4">
        <f>+[2]TabDin!K201</f>
        <v>0</v>
      </c>
      <c r="L200" s="4">
        <f t="shared" si="5"/>
        <v>9424481.0929216705</v>
      </c>
      <c r="N200" s="2" t="s">
        <v>38</v>
      </c>
      <c r="O200" s="5">
        <f>+B200/Formato_Análises_Mecenato!$S$31</f>
        <v>0</v>
      </c>
      <c r="P200" s="5">
        <f>+C200/Formato_Análises_Mecenato!$S$31</f>
        <v>1.1156359033274966E-3</v>
      </c>
      <c r="Q200" s="5">
        <f>+D200/Formato_Análises_Mecenato!$S$31</f>
        <v>7.0916449824891972E-5</v>
      </c>
      <c r="R200" s="5">
        <f>+E200/Formato_Análises_Mecenato!$S$31</f>
        <v>0</v>
      </c>
      <c r="S200" s="5">
        <f>+F200/Formato_Análises_Mecenato!$S$31</f>
        <v>7.0855885016578413E-5</v>
      </c>
      <c r="T200" s="5">
        <f>+G200/Formato_Análises_Mecenato!$S$31</f>
        <v>5.1147469993846465E-4</v>
      </c>
      <c r="U200" s="5">
        <f>+H200/Formato_Análises_Mecenato!$S$31</f>
        <v>0</v>
      </c>
      <c r="V200" s="5">
        <f>+I200/Formato_Análises_Mecenato!$S$31</f>
        <v>3.6382137265734455E-3</v>
      </c>
      <c r="W200" s="5">
        <f>+J200/Formato_Análises_Mecenato!$S$31</f>
        <v>0</v>
      </c>
      <c r="X200" s="5">
        <f>+K200/Formato_Análises_Mecenato!$S$31</f>
        <v>0</v>
      </c>
    </row>
    <row r="201" spans="1:24" x14ac:dyDescent="0.25">
      <c r="A201" s="2" t="s">
        <v>39</v>
      </c>
      <c r="B201" s="4">
        <f>+[2]TabDin!B202</f>
        <v>119117.13806965233</v>
      </c>
      <c r="C201" s="4">
        <f>+[2]TabDin!C202</f>
        <v>879308.9105777716</v>
      </c>
      <c r="D201" s="4">
        <f>+[2]TabDin!D202</f>
        <v>1001071.9728185741</v>
      </c>
      <c r="E201" s="4">
        <f>+[2]TabDin!E202</f>
        <v>0</v>
      </c>
      <c r="F201" s="4">
        <f>+[2]TabDin!F202</f>
        <v>1240087.5960593596</v>
      </c>
      <c r="G201" s="4">
        <f>+[2]TabDin!G202</f>
        <v>1817848.0038640262</v>
      </c>
      <c r="H201" s="4">
        <f>+[2]TabDin!H202</f>
        <v>0</v>
      </c>
      <c r="I201" s="4">
        <f>+[2]TabDin!I202</f>
        <v>7697627.3406000398</v>
      </c>
      <c r="J201" s="4">
        <f>+[2]TabDin!J202</f>
        <v>1530977.3954464449</v>
      </c>
      <c r="K201" s="4">
        <f>+[2]TabDin!K202</f>
        <v>0</v>
      </c>
      <c r="L201" s="4">
        <f t="shared" si="5"/>
        <v>14286038.357435867</v>
      </c>
      <c r="N201" s="2" t="s">
        <v>39</v>
      </c>
      <c r="O201" s="5">
        <f>+B201/Formato_Análises_Mecenato!$S$31</f>
        <v>6.8340938202580552E-5</v>
      </c>
      <c r="P201" s="5">
        <f>+C201/Formato_Análises_Mecenato!$S$31</f>
        <v>5.0448488683161078E-4</v>
      </c>
      <c r="Q201" s="5">
        <f>+D201/Formato_Análises_Mecenato!$S$31</f>
        <v>5.743438680563764E-4</v>
      </c>
      <c r="R201" s="5">
        <f>+E201/Formato_Análises_Mecenato!$S$31</f>
        <v>0</v>
      </c>
      <c r="S201" s="5">
        <f>+F201/Formato_Análises_Mecenato!$S$31</f>
        <v>7.1147402583265169E-4</v>
      </c>
      <c r="T201" s="5">
        <f>+G201/Formato_Análises_Mecenato!$S$31</f>
        <v>1.0429518380563492E-3</v>
      </c>
      <c r="U201" s="5">
        <f>+H201/Formato_Análises_Mecenato!$S$31</f>
        <v>0</v>
      </c>
      <c r="V201" s="5">
        <f>+I201/Formato_Análises_Mecenato!$S$31</f>
        <v>4.4163508535844161E-3</v>
      </c>
      <c r="W201" s="5">
        <f>+J201/Formato_Análises_Mecenato!$S$31</f>
        <v>8.7836589484355297E-4</v>
      </c>
      <c r="X201" s="5">
        <f>+K201/Formato_Análises_Mecenato!$S$31</f>
        <v>0</v>
      </c>
    </row>
    <row r="202" spans="1:24" x14ac:dyDescent="0.25">
      <c r="A202" s="2" t="s">
        <v>40</v>
      </c>
      <c r="B202" s="4">
        <f>+[2]TabDin!B203</f>
        <v>97386050.109940052</v>
      </c>
      <c r="C202" s="4">
        <f>+[2]TabDin!C203</f>
        <v>496422180.49084288</v>
      </c>
      <c r="D202" s="4">
        <f>+[2]TabDin!D203</f>
        <v>128713378.6676943</v>
      </c>
      <c r="E202" s="4">
        <f>+[2]TabDin!E203</f>
        <v>0</v>
      </c>
      <c r="F202" s="4">
        <f>+[2]TabDin!F203</f>
        <v>40031814.236950241</v>
      </c>
      <c r="G202" s="4">
        <f>+[2]TabDin!G203</f>
        <v>179373081.65163469</v>
      </c>
      <c r="H202" s="4">
        <f>+[2]TabDin!H203</f>
        <v>0</v>
      </c>
      <c r="I202" s="4">
        <f>+[2]TabDin!I203</f>
        <v>350599353.41810924</v>
      </c>
      <c r="J202" s="4">
        <f>+[2]TabDin!J203</f>
        <v>217893071.5826329</v>
      </c>
      <c r="K202" s="4">
        <f>+[2]TabDin!K203</f>
        <v>0</v>
      </c>
      <c r="L202" s="4">
        <f t="shared" si="5"/>
        <v>1510418930.1578045</v>
      </c>
      <c r="N202" s="2" t="s">
        <v>40</v>
      </c>
      <c r="O202" s="5">
        <f>+B202/Formato_Análises_Mecenato!$S$31</f>
        <v>5.5873186178005116E-2</v>
      </c>
      <c r="P202" s="5">
        <f>+C202/Formato_Análises_Mecenato!$S$31</f>
        <v>0.2848117249045824</v>
      </c>
      <c r="Q202" s="5">
        <f>+D202/Formato_Análises_Mecenato!$S$31</f>
        <v>7.3846578249979949E-2</v>
      </c>
      <c r="R202" s="5">
        <f>+E202/Formato_Análises_Mecenato!$S$31</f>
        <v>0</v>
      </c>
      <c r="S202" s="5">
        <f>+F202/Formato_Análises_Mecenato!$S$31</f>
        <v>2.2967406598577506E-2</v>
      </c>
      <c r="T202" s="5">
        <f>+G202/Formato_Análises_Mecenato!$S$31</f>
        <v>0.10291151119826918</v>
      </c>
      <c r="U202" s="5">
        <f>+H202/Formato_Análises_Mecenato!$S$31</f>
        <v>0</v>
      </c>
      <c r="V202" s="5">
        <f>+I202/Formato_Análises_Mecenato!$S$31</f>
        <v>0.20114896255987286</v>
      </c>
      <c r="W202" s="5">
        <f>+J202/Formato_Análises_Mecenato!$S$31</f>
        <v>0.12501154058194236</v>
      </c>
      <c r="X202" s="5">
        <f>+K202/Formato_Análises_Mecenato!$S$31</f>
        <v>0</v>
      </c>
    </row>
    <row r="203" spans="1:24" x14ac:dyDescent="0.25">
      <c r="A203" s="2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N203" s="2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x14ac:dyDescent="0.25">
      <c r="A204" s="2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N204" s="2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x14ac:dyDescent="0.25"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</row>
    <row r="206" spans="1:24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</row>
    <row r="207" spans="1:24" x14ac:dyDescent="0.25">
      <c r="A207" s="2"/>
      <c r="B207">
        <v>2013</v>
      </c>
      <c r="C207">
        <v>2013</v>
      </c>
      <c r="D207">
        <v>2013</v>
      </c>
      <c r="E207">
        <v>2013</v>
      </c>
      <c r="F207">
        <v>2013</v>
      </c>
      <c r="G207">
        <v>2013</v>
      </c>
      <c r="H207">
        <v>2013</v>
      </c>
      <c r="I207">
        <v>2013</v>
      </c>
      <c r="J207">
        <v>2013</v>
      </c>
      <c r="K207">
        <v>2013</v>
      </c>
      <c r="O207">
        <v>2013</v>
      </c>
      <c r="P207">
        <v>2013</v>
      </c>
      <c r="Q207">
        <v>2013</v>
      </c>
      <c r="R207">
        <v>2013</v>
      </c>
      <c r="S207">
        <v>2013</v>
      </c>
      <c r="T207">
        <v>2013</v>
      </c>
      <c r="U207">
        <v>2013</v>
      </c>
      <c r="V207">
        <v>2013</v>
      </c>
      <c r="W207">
        <v>2013</v>
      </c>
      <c r="X207">
        <v>2013</v>
      </c>
    </row>
    <row r="208" spans="1:24" x14ac:dyDescent="0.25">
      <c r="A208" s="2"/>
      <c r="B208" s="2" t="s">
        <v>2</v>
      </c>
      <c r="C208" s="2" t="s">
        <v>3</v>
      </c>
      <c r="D208" s="2" t="s">
        <v>4</v>
      </c>
      <c r="E208" s="2" t="s">
        <v>5</v>
      </c>
      <c r="F208" s="2" t="s">
        <v>6</v>
      </c>
      <c r="G208" s="2" t="s">
        <v>7</v>
      </c>
      <c r="H208" s="2" t="s">
        <v>8</v>
      </c>
      <c r="I208" s="2" t="s">
        <v>9</v>
      </c>
      <c r="J208" s="2" t="s">
        <v>10</v>
      </c>
      <c r="K208" s="2" t="s">
        <v>11</v>
      </c>
      <c r="L208" s="2" t="s">
        <v>12</v>
      </c>
      <c r="O208" s="2" t="s">
        <v>2</v>
      </c>
      <c r="P208" s="2" t="s">
        <v>3</v>
      </c>
      <c r="Q208" s="2" t="s">
        <v>4</v>
      </c>
      <c r="R208" s="2" t="s">
        <v>5</v>
      </c>
      <c r="S208" s="2" t="s">
        <v>6</v>
      </c>
      <c r="T208" s="2" t="s">
        <v>7</v>
      </c>
      <c r="U208" s="2" t="s">
        <v>8</v>
      </c>
      <c r="V208" s="2" t="s">
        <v>9</v>
      </c>
      <c r="W208" s="2" t="s">
        <v>10</v>
      </c>
      <c r="X208" s="2" t="s">
        <v>11</v>
      </c>
    </row>
    <row r="209" spans="1:24" x14ac:dyDescent="0.25">
      <c r="A209" s="2" t="s">
        <v>13</v>
      </c>
      <c r="B209" s="4">
        <f>+[2]TabDin!B210</f>
        <v>0</v>
      </c>
      <c r="C209" s="4">
        <f>+[2]TabDin!C210</f>
        <v>0</v>
      </c>
      <c r="D209" s="4">
        <f>+[2]TabDin!D210</f>
        <v>786037.75760800345</v>
      </c>
      <c r="E209" s="4">
        <f>+[2]TabDin!E210</f>
        <v>0</v>
      </c>
      <c r="F209" s="4">
        <f>+[2]TabDin!F210</f>
        <v>0</v>
      </c>
      <c r="G209" s="4">
        <f>+[2]TabDin!G210</f>
        <v>0</v>
      </c>
      <c r="H209" s="4">
        <f>+[2]TabDin!H210</f>
        <v>0</v>
      </c>
      <c r="I209" s="4">
        <f>+[2]TabDin!I210</f>
        <v>0</v>
      </c>
      <c r="J209" s="4">
        <f>+[2]TabDin!J210</f>
        <v>0</v>
      </c>
      <c r="K209" s="4">
        <f>+[2]TabDin!K210</f>
        <v>0</v>
      </c>
      <c r="L209" s="4">
        <f>SUM(B209:K209)</f>
        <v>786037.75760800345</v>
      </c>
      <c r="N209" s="2" t="s">
        <v>13</v>
      </c>
      <c r="O209" s="5">
        <f>+B209/Formato_Análises_Mecenato!$T$31</f>
        <v>0</v>
      </c>
      <c r="P209" s="5">
        <f>+C209/Formato_Análises_Mecenato!$T$31</f>
        <v>0</v>
      </c>
      <c r="Q209" s="5">
        <f>+D209/Formato_Análises_Mecenato!$T$31</f>
        <v>4.7159880425444976E-4</v>
      </c>
      <c r="R209" s="5">
        <f>+E209/Formato_Análises_Mecenato!$T$31</f>
        <v>0</v>
      </c>
      <c r="S209" s="5">
        <f>+F209/Formato_Análises_Mecenato!$T$31</f>
        <v>0</v>
      </c>
      <c r="T209" s="5">
        <f>+G209/Formato_Análises_Mecenato!$T$31</f>
        <v>0</v>
      </c>
      <c r="U209" s="5">
        <f>+H209/Formato_Análises_Mecenato!$T$31</f>
        <v>0</v>
      </c>
      <c r="V209" s="5">
        <f>+I209/Formato_Análises_Mecenato!$T$31</f>
        <v>0</v>
      </c>
      <c r="W209" s="5">
        <f>+J209/Formato_Análises_Mecenato!$T$31</f>
        <v>0</v>
      </c>
      <c r="X209" s="5">
        <f>+K209/Formato_Análises_Mecenato!$T$31</f>
        <v>0</v>
      </c>
    </row>
    <row r="210" spans="1:24" x14ac:dyDescent="0.25">
      <c r="A210" s="2" t="s">
        <v>14</v>
      </c>
      <c r="B210" s="4">
        <f>+[2]TabDin!B211</f>
        <v>0</v>
      </c>
      <c r="C210" s="4">
        <f>+[2]TabDin!C211</f>
        <v>56609.485748927378</v>
      </c>
      <c r="D210" s="4">
        <f>+[2]TabDin!D211</f>
        <v>0</v>
      </c>
      <c r="E210" s="4">
        <f>+[2]TabDin!E211</f>
        <v>0</v>
      </c>
      <c r="F210" s="4">
        <f>+[2]TabDin!F211</f>
        <v>0</v>
      </c>
      <c r="G210" s="4">
        <f>+[2]TabDin!G211</f>
        <v>0</v>
      </c>
      <c r="H210" s="4">
        <f>+[2]TabDin!H211</f>
        <v>0</v>
      </c>
      <c r="I210" s="4">
        <f>+[2]TabDin!I211</f>
        <v>0</v>
      </c>
      <c r="J210" s="4">
        <f>+[2]TabDin!J211</f>
        <v>0</v>
      </c>
      <c r="K210" s="4">
        <f>+[2]TabDin!K211</f>
        <v>0</v>
      </c>
      <c r="L210" s="4">
        <f t="shared" ref="L210:L236" si="6">SUM(B210:K210)</f>
        <v>56609.485748927378</v>
      </c>
      <c r="N210" s="2" t="s">
        <v>14</v>
      </c>
      <c r="O210" s="5">
        <f>+B210/Formato_Análises_Mecenato!$T$31</f>
        <v>0</v>
      </c>
      <c r="P210" s="5">
        <f>+C210/Formato_Análises_Mecenato!$T$31</f>
        <v>3.3963973778938019E-5</v>
      </c>
      <c r="Q210" s="5">
        <f>+D210/Formato_Análises_Mecenato!$T$31</f>
        <v>0</v>
      </c>
      <c r="R210" s="5">
        <f>+E210/Formato_Análises_Mecenato!$T$31</f>
        <v>0</v>
      </c>
      <c r="S210" s="5">
        <f>+F210/Formato_Análises_Mecenato!$T$31</f>
        <v>0</v>
      </c>
      <c r="T210" s="5">
        <f>+G210/Formato_Análises_Mecenato!$T$31</f>
        <v>0</v>
      </c>
      <c r="U210" s="5">
        <f>+H210/Formato_Análises_Mecenato!$T$31</f>
        <v>0</v>
      </c>
      <c r="V210" s="5">
        <f>+I210/Formato_Análises_Mecenato!$T$31</f>
        <v>0</v>
      </c>
      <c r="W210" s="5">
        <f>+J210/Formato_Análises_Mecenato!$T$31</f>
        <v>0</v>
      </c>
      <c r="X210" s="5">
        <f>+K210/Formato_Análises_Mecenato!$T$31</f>
        <v>0</v>
      </c>
    </row>
    <row r="211" spans="1:24" x14ac:dyDescent="0.25">
      <c r="A211" s="2" t="s">
        <v>15</v>
      </c>
      <c r="B211" s="4">
        <f>+[2]TabDin!B212</f>
        <v>0</v>
      </c>
      <c r="C211" s="4">
        <f>+[2]TabDin!C212</f>
        <v>212616.77050052554</v>
      </c>
      <c r="D211" s="4">
        <f>+[2]TabDin!D212</f>
        <v>257717.29757639457</v>
      </c>
      <c r="E211" s="4">
        <f>+[2]TabDin!E212</f>
        <v>0</v>
      </c>
      <c r="F211" s="4">
        <f>+[2]TabDin!F212</f>
        <v>0</v>
      </c>
      <c r="G211" s="4">
        <f>+[2]TabDin!G212</f>
        <v>154630.37854583672</v>
      </c>
      <c r="H211" s="4">
        <f>+[2]TabDin!H212</f>
        <v>0</v>
      </c>
      <c r="I211" s="4">
        <f>+[2]TabDin!I212</f>
        <v>2569355.7400634796</v>
      </c>
      <c r="J211" s="4">
        <f>+[2]TabDin!J212</f>
        <v>604399.63714535092</v>
      </c>
      <c r="K211" s="4">
        <f>+[2]TabDin!K212</f>
        <v>0</v>
      </c>
      <c r="L211" s="4">
        <f t="shared" si="6"/>
        <v>3798719.8238315871</v>
      </c>
      <c r="N211" s="2" t="s">
        <v>15</v>
      </c>
      <c r="O211" s="5">
        <f>+B211/Formato_Análises_Mecenato!$T$31</f>
        <v>0</v>
      </c>
      <c r="P211" s="5">
        <f>+C211/Formato_Análises_Mecenato!$T$31</f>
        <v>1.2756361098685938E-4</v>
      </c>
      <c r="Q211" s="5">
        <f>+D211/Formato_Análises_Mecenato!$T$31</f>
        <v>1.5462255877195073E-4</v>
      </c>
      <c r="R211" s="5">
        <f>+E211/Formato_Análises_Mecenato!$T$31</f>
        <v>0</v>
      </c>
      <c r="S211" s="5">
        <f>+F211/Formato_Análises_Mecenato!$T$31</f>
        <v>0</v>
      </c>
      <c r="T211" s="5">
        <f>+G211/Formato_Análises_Mecenato!$T$31</f>
        <v>9.2773535263170431E-5</v>
      </c>
      <c r="U211" s="5">
        <f>+H211/Formato_Análises_Mecenato!$T$31</f>
        <v>0</v>
      </c>
      <c r="V211" s="5">
        <f>+I211/Formato_Análises_Mecenato!$T$31</f>
        <v>1.5415354834933011E-3</v>
      </c>
      <c r="W211" s="5">
        <f>+J211/Formato_Análises_Mecenato!$T$31</f>
        <v>3.6262144332221399E-4</v>
      </c>
      <c r="X211" s="5">
        <f>+K211/Formato_Análises_Mecenato!$T$31</f>
        <v>0</v>
      </c>
    </row>
    <row r="212" spans="1:24" x14ac:dyDescent="0.25">
      <c r="A212" s="2" t="s">
        <v>16</v>
      </c>
      <c r="B212" s="4">
        <f>+[2]TabDin!B213</f>
        <v>0</v>
      </c>
      <c r="C212" s="4">
        <f>+[2]TabDin!C213</f>
        <v>0</v>
      </c>
      <c r="D212" s="4">
        <f>+[2]TabDin!D213</f>
        <v>0</v>
      </c>
      <c r="E212" s="4">
        <f>+[2]TabDin!E213</f>
        <v>0</v>
      </c>
      <c r="F212" s="4">
        <f>+[2]TabDin!F213</f>
        <v>0</v>
      </c>
      <c r="G212" s="4">
        <f>+[2]TabDin!G213</f>
        <v>0</v>
      </c>
      <c r="H212" s="4">
        <f>+[2]TabDin!H213</f>
        <v>0</v>
      </c>
      <c r="I212" s="4">
        <f>+[2]TabDin!I213</f>
        <v>5798.6391954688779</v>
      </c>
      <c r="J212" s="4">
        <f>+[2]TabDin!J213</f>
        <v>0</v>
      </c>
      <c r="K212" s="4">
        <f>+[2]TabDin!K213</f>
        <v>0</v>
      </c>
      <c r="L212" s="4">
        <f t="shared" si="6"/>
        <v>5798.6391954688779</v>
      </c>
      <c r="N212" s="2" t="s">
        <v>16</v>
      </c>
      <c r="O212" s="5">
        <f>+B212/Formato_Análises_Mecenato!$T$31</f>
        <v>0</v>
      </c>
      <c r="P212" s="5">
        <f>+C212/Formato_Análises_Mecenato!$T$31</f>
        <v>0</v>
      </c>
      <c r="Q212" s="5">
        <f>+D212/Formato_Análises_Mecenato!$T$31</f>
        <v>0</v>
      </c>
      <c r="R212" s="5">
        <f>+E212/Formato_Análises_Mecenato!$T$31</f>
        <v>0</v>
      </c>
      <c r="S212" s="5">
        <f>+F212/Formato_Análises_Mecenato!$T$31</f>
        <v>0</v>
      </c>
      <c r="T212" s="5">
        <f>+G212/Formato_Análises_Mecenato!$T$31</f>
        <v>0</v>
      </c>
      <c r="U212" s="5">
        <f>+H212/Formato_Análises_Mecenato!$T$31</f>
        <v>0</v>
      </c>
      <c r="V212" s="5">
        <f>+I212/Formato_Análises_Mecenato!$T$31</f>
        <v>3.4790075723688917E-6</v>
      </c>
      <c r="W212" s="5">
        <f>+J212/Formato_Análises_Mecenato!$T$31</f>
        <v>0</v>
      </c>
      <c r="X212" s="5">
        <f>+K212/Formato_Análises_Mecenato!$T$31</f>
        <v>0</v>
      </c>
    </row>
    <row r="213" spans="1:24" x14ac:dyDescent="0.25">
      <c r="A213" s="2" t="s">
        <v>17</v>
      </c>
      <c r="B213" s="4">
        <f>+[2]TabDin!B214</f>
        <v>0</v>
      </c>
      <c r="C213" s="4">
        <f>+[2]TabDin!C214</f>
        <v>702317.00490382384</v>
      </c>
      <c r="D213" s="4">
        <f>+[2]TabDin!D214</f>
        <v>461188.32547917776</v>
      </c>
      <c r="E213" s="4">
        <f>+[2]TabDin!E214</f>
        <v>0</v>
      </c>
      <c r="F213" s="4">
        <f>+[2]TabDin!F214</f>
        <v>0</v>
      </c>
      <c r="G213" s="4">
        <f>+[2]TabDin!G214</f>
        <v>0</v>
      </c>
      <c r="H213" s="4">
        <f>+[2]TabDin!H214</f>
        <v>0</v>
      </c>
      <c r="I213" s="4">
        <f>+[2]TabDin!I214</f>
        <v>902010.54151738097</v>
      </c>
      <c r="J213" s="4">
        <f>+[2]TabDin!J214</f>
        <v>0</v>
      </c>
      <c r="K213" s="4">
        <f>+[2]TabDin!K214</f>
        <v>0</v>
      </c>
      <c r="L213" s="4">
        <f t="shared" si="6"/>
        <v>2065515.8719003825</v>
      </c>
      <c r="N213" s="2" t="s">
        <v>17</v>
      </c>
      <c r="O213" s="5">
        <f>+B213/Formato_Análises_Mecenato!$T$31</f>
        <v>0</v>
      </c>
      <c r="P213" s="5">
        <f>+C213/Formato_Análises_Mecenato!$T$31</f>
        <v>4.2136889292458771E-4</v>
      </c>
      <c r="Q213" s="5">
        <f>+D213/Formato_Análises_Mecenato!$T$31</f>
        <v>2.7669900170439047E-4</v>
      </c>
      <c r="R213" s="5">
        <f>+E213/Formato_Análises_Mecenato!$T$31</f>
        <v>0</v>
      </c>
      <c r="S213" s="5">
        <f>+F213/Formato_Análises_Mecenato!$T$31</f>
        <v>0</v>
      </c>
      <c r="T213" s="5">
        <f>+G213/Formato_Análises_Mecenato!$T$31</f>
        <v>0</v>
      </c>
      <c r="U213" s="5">
        <f>+H213/Formato_Análises_Mecenato!$T$31</f>
        <v>0</v>
      </c>
      <c r="V213" s="5">
        <f>+I213/Formato_Análises_Mecenato!$T$31</f>
        <v>5.4117895570182759E-4</v>
      </c>
      <c r="W213" s="5">
        <f>+J213/Formato_Análises_Mecenato!$T$31</f>
        <v>0</v>
      </c>
      <c r="X213" s="5">
        <f>+K213/Formato_Análises_Mecenato!$T$31</f>
        <v>0</v>
      </c>
    </row>
    <row r="214" spans="1:24" x14ac:dyDescent="0.25">
      <c r="A214" s="2" t="s">
        <v>18</v>
      </c>
      <c r="B214" s="4">
        <f>+[2]TabDin!B215</f>
        <v>0</v>
      </c>
      <c r="C214" s="4">
        <f>+[2]TabDin!C215</f>
        <v>0</v>
      </c>
      <c r="D214" s="4">
        <f>+[2]TabDin!D215</f>
        <v>0</v>
      </c>
      <c r="E214" s="4">
        <f>+[2]TabDin!E215</f>
        <v>0</v>
      </c>
      <c r="F214" s="4">
        <f>+[2]TabDin!F215</f>
        <v>0</v>
      </c>
      <c r="G214" s="4">
        <f>+[2]TabDin!G215</f>
        <v>0</v>
      </c>
      <c r="H214" s="4">
        <f>+[2]TabDin!H215</f>
        <v>0</v>
      </c>
      <c r="I214" s="4">
        <f>+[2]TabDin!I215</f>
        <v>0</v>
      </c>
      <c r="J214" s="4">
        <f>+[2]TabDin!J215</f>
        <v>0</v>
      </c>
      <c r="K214" s="4">
        <f>+[2]TabDin!K215</f>
        <v>0</v>
      </c>
      <c r="L214" s="4">
        <f t="shared" si="6"/>
        <v>0</v>
      </c>
      <c r="N214" s="2" t="s">
        <v>18</v>
      </c>
      <c r="O214" s="5">
        <f>+B214/Formato_Análises_Mecenato!$T$31</f>
        <v>0</v>
      </c>
      <c r="P214" s="5">
        <f>+C214/Formato_Análises_Mecenato!$T$31</f>
        <v>0</v>
      </c>
      <c r="Q214" s="5">
        <f>+D214/Formato_Análises_Mecenato!$T$31</f>
        <v>0</v>
      </c>
      <c r="R214" s="5">
        <f>+E214/Formato_Análises_Mecenato!$T$31</f>
        <v>0</v>
      </c>
      <c r="S214" s="5">
        <f>+F214/Formato_Análises_Mecenato!$T$31</f>
        <v>0</v>
      </c>
      <c r="T214" s="5">
        <f>+G214/Formato_Análises_Mecenato!$T$31</f>
        <v>0</v>
      </c>
      <c r="U214" s="5">
        <f>+H214/Formato_Análises_Mecenato!$T$31</f>
        <v>0</v>
      </c>
      <c r="V214" s="5">
        <f>+I214/Formato_Análises_Mecenato!$T$31</f>
        <v>0</v>
      </c>
      <c r="W214" s="5">
        <f>+J214/Formato_Análises_Mecenato!$T$31</f>
        <v>0</v>
      </c>
      <c r="X214" s="5">
        <f>+K214/Formato_Análises_Mecenato!$T$31</f>
        <v>0</v>
      </c>
    </row>
    <row r="215" spans="1:24" x14ac:dyDescent="0.25">
      <c r="A215" s="2" t="s">
        <v>19</v>
      </c>
      <c r="B215" s="4">
        <f>+[2]TabDin!B216</f>
        <v>0</v>
      </c>
      <c r="C215" s="4">
        <f>+[2]TabDin!C216</f>
        <v>523465.63312332425</v>
      </c>
      <c r="D215" s="4">
        <f>+[2]TabDin!D216</f>
        <v>0</v>
      </c>
      <c r="E215" s="4">
        <f>+[2]TabDin!E216</f>
        <v>0</v>
      </c>
      <c r="F215" s="4">
        <f>+[2]TabDin!F216</f>
        <v>0</v>
      </c>
      <c r="G215" s="4">
        <f>+[2]TabDin!G216</f>
        <v>0</v>
      </c>
      <c r="H215" s="4">
        <f>+[2]TabDin!H216</f>
        <v>0</v>
      </c>
      <c r="I215" s="4">
        <f>+[2]TabDin!I216</f>
        <v>0</v>
      </c>
      <c r="J215" s="4">
        <f>+[2]TabDin!J216</f>
        <v>0</v>
      </c>
      <c r="K215" s="4">
        <f>+[2]TabDin!K216</f>
        <v>0</v>
      </c>
      <c r="L215" s="4">
        <f t="shared" si="6"/>
        <v>523465.63312332425</v>
      </c>
      <c r="N215" s="2" t="s">
        <v>19</v>
      </c>
      <c r="O215" s="5">
        <f>+B215/Formato_Análises_Mecenato!$T$31</f>
        <v>0</v>
      </c>
      <c r="P215" s="5">
        <f>+C215/Formato_Análises_Mecenato!$T$31</f>
        <v>3.1406349664486478E-4</v>
      </c>
      <c r="Q215" s="5">
        <f>+D215/Formato_Análises_Mecenato!$T$31</f>
        <v>0</v>
      </c>
      <c r="R215" s="5">
        <f>+E215/Formato_Análises_Mecenato!$T$31</f>
        <v>0</v>
      </c>
      <c r="S215" s="5">
        <f>+F215/Formato_Análises_Mecenato!$T$31</f>
        <v>0</v>
      </c>
      <c r="T215" s="5">
        <f>+G215/Formato_Análises_Mecenato!$T$31</f>
        <v>0</v>
      </c>
      <c r="U215" s="5">
        <f>+H215/Formato_Análises_Mecenato!$T$31</f>
        <v>0</v>
      </c>
      <c r="V215" s="5">
        <f>+I215/Formato_Análises_Mecenato!$T$31</f>
        <v>0</v>
      </c>
      <c r="W215" s="5">
        <f>+J215/Formato_Análises_Mecenato!$T$31</f>
        <v>0</v>
      </c>
      <c r="X215" s="5">
        <f>+K215/Formato_Análises_Mecenato!$T$31</f>
        <v>0</v>
      </c>
    </row>
    <row r="216" spans="1:24" x14ac:dyDescent="0.25">
      <c r="A216" s="2" t="s">
        <v>20</v>
      </c>
      <c r="B216" s="4">
        <f>+[2]TabDin!B217</f>
        <v>0</v>
      </c>
      <c r="C216" s="4">
        <f>+[2]TabDin!C217</f>
        <v>0</v>
      </c>
      <c r="D216" s="4">
        <f>+[2]TabDin!D217</f>
        <v>451649.56400263146</v>
      </c>
      <c r="E216" s="4">
        <f>+[2]TabDin!E217</f>
        <v>0</v>
      </c>
      <c r="F216" s="4">
        <f>+[2]TabDin!F217</f>
        <v>0</v>
      </c>
      <c r="G216" s="4">
        <f>+[2]TabDin!G217</f>
        <v>0</v>
      </c>
      <c r="H216" s="4">
        <f>+[2]TabDin!H217</f>
        <v>0</v>
      </c>
      <c r="I216" s="4">
        <f>+[2]TabDin!I217</f>
        <v>87623.881175974151</v>
      </c>
      <c r="J216" s="4">
        <f>+[2]TabDin!J217</f>
        <v>0</v>
      </c>
      <c r="K216" s="4">
        <f>+[2]TabDin!K217</f>
        <v>0</v>
      </c>
      <c r="L216" s="4">
        <f t="shared" si="6"/>
        <v>539273.44517860562</v>
      </c>
      <c r="N216" s="2" t="s">
        <v>20</v>
      </c>
      <c r="O216" s="5">
        <f>+B216/Formato_Análises_Mecenato!$T$31</f>
        <v>0</v>
      </c>
      <c r="P216" s="5">
        <f>+C216/Formato_Análises_Mecenato!$T$31</f>
        <v>0</v>
      </c>
      <c r="Q216" s="5">
        <f>+D216/Formato_Análises_Mecenato!$T$31</f>
        <v>2.7097603424784369E-4</v>
      </c>
      <c r="R216" s="5">
        <f>+E216/Formato_Análises_Mecenato!$T$31</f>
        <v>0</v>
      </c>
      <c r="S216" s="5">
        <f>+F216/Formato_Análises_Mecenato!$T$31</f>
        <v>0</v>
      </c>
      <c r="T216" s="5">
        <f>+G216/Formato_Análises_Mecenato!$T$31</f>
        <v>0</v>
      </c>
      <c r="U216" s="5">
        <f>+H216/Formato_Análises_Mecenato!$T$31</f>
        <v>0</v>
      </c>
      <c r="V216" s="5">
        <f>+I216/Formato_Análises_Mecenato!$T$31</f>
        <v>5.2571669982463248E-5</v>
      </c>
      <c r="W216" s="5">
        <f>+J216/Formato_Análises_Mecenato!$T$31</f>
        <v>0</v>
      </c>
      <c r="X216" s="5">
        <f>+K216/Formato_Análises_Mecenato!$T$31</f>
        <v>0</v>
      </c>
    </row>
    <row r="217" spans="1:24" x14ac:dyDescent="0.25">
      <c r="A217" s="2" t="s">
        <v>21</v>
      </c>
      <c r="B217" s="4">
        <f>+[2]TabDin!B218</f>
        <v>0</v>
      </c>
      <c r="C217" s="4">
        <f>+[2]TabDin!C218</f>
        <v>572934.01738784241</v>
      </c>
      <c r="D217" s="4">
        <f>+[2]TabDin!D218</f>
        <v>0</v>
      </c>
      <c r="E217" s="4">
        <f>+[2]TabDin!E218</f>
        <v>0</v>
      </c>
      <c r="F217" s="4">
        <f>+[2]TabDin!F218</f>
        <v>0</v>
      </c>
      <c r="G217" s="4">
        <f>+[2]TabDin!G218</f>
        <v>257717.29757639457</v>
      </c>
      <c r="H217" s="4">
        <f>+[2]TabDin!H218</f>
        <v>0</v>
      </c>
      <c r="I217" s="4">
        <f>+[2]TabDin!I218</f>
        <v>1269180.7232928223</v>
      </c>
      <c r="J217" s="4">
        <f>+[2]TabDin!J218</f>
        <v>0</v>
      </c>
      <c r="K217" s="4">
        <f>+[2]TabDin!K218</f>
        <v>0</v>
      </c>
      <c r="L217" s="4">
        <f t="shared" si="6"/>
        <v>2099832.0382570592</v>
      </c>
      <c r="N217" s="2" t="s">
        <v>21</v>
      </c>
      <c r="O217" s="5">
        <f>+B217/Formato_Análises_Mecenato!$T$31</f>
        <v>0</v>
      </c>
      <c r="P217" s="5">
        <f>+C217/Formato_Análises_Mecenato!$T$31</f>
        <v>3.4374302621166286E-4</v>
      </c>
      <c r="Q217" s="5">
        <f>+D217/Formato_Análises_Mecenato!$T$31</f>
        <v>0</v>
      </c>
      <c r="R217" s="5">
        <f>+E217/Formato_Análises_Mecenato!$T$31</f>
        <v>0</v>
      </c>
      <c r="S217" s="5">
        <f>+F217/Formato_Análises_Mecenato!$T$31</f>
        <v>0</v>
      </c>
      <c r="T217" s="5">
        <f>+G217/Formato_Análises_Mecenato!$T$31</f>
        <v>1.5462255877195073E-4</v>
      </c>
      <c r="U217" s="5">
        <f>+H217/Formato_Análises_Mecenato!$T$31</f>
        <v>0</v>
      </c>
      <c r="V217" s="5">
        <f>+I217/Formato_Análises_Mecenato!$T$31</f>
        <v>7.6146992392468022E-4</v>
      </c>
      <c r="W217" s="5">
        <f>+J217/Formato_Análises_Mecenato!$T$31</f>
        <v>0</v>
      </c>
      <c r="X217" s="5">
        <f>+K217/Formato_Análises_Mecenato!$T$31</f>
        <v>0</v>
      </c>
    </row>
    <row r="218" spans="1:24" x14ac:dyDescent="0.25">
      <c r="A218" s="2" t="s">
        <v>22</v>
      </c>
      <c r="B218" s="4">
        <f>+[2]TabDin!B219</f>
        <v>367247.14904636226</v>
      </c>
      <c r="C218" s="4">
        <f>+[2]TabDin!C219</f>
        <v>3841750.069198431</v>
      </c>
      <c r="D218" s="4">
        <f>+[2]TabDin!D219</f>
        <v>2245226.7050965698</v>
      </c>
      <c r="E218" s="4">
        <f>+[2]TabDin!E219</f>
        <v>0</v>
      </c>
      <c r="F218" s="4">
        <f>+[2]TabDin!F219</f>
        <v>235630.15202220483</v>
      </c>
      <c r="G218" s="4">
        <f>+[2]TabDin!G219</f>
        <v>2278396.1454518144</v>
      </c>
      <c r="H218" s="4">
        <f>+[2]TabDin!H219</f>
        <v>0</v>
      </c>
      <c r="I218" s="4">
        <f>+[2]TabDin!I219</f>
        <v>3185340.2207401604</v>
      </c>
      <c r="J218" s="4">
        <f>+[2]TabDin!J219</f>
        <v>167516.24342465648</v>
      </c>
      <c r="K218" s="4">
        <f>+[2]TabDin!K219</f>
        <v>0</v>
      </c>
      <c r="L218" s="4">
        <f t="shared" si="6"/>
        <v>12321106.684980197</v>
      </c>
      <c r="N218" s="2" t="s">
        <v>22</v>
      </c>
      <c r="O218" s="5">
        <f>+B218/Formato_Análises_Mecenato!$T$31</f>
        <v>2.203371462500298E-4</v>
      </c>
      <c r="P218" s="5">
        <f>+C218/Formato_Análises_Mecenato!$T$31</f>
        <v>2.3049334734145882E-3</v>
      </c>
      <c r="Q218" s="5">
        <f>+D218/Formato_Análises_Mecenato!$T$31</f>
        <v>1.3470678973817774E-3</v>
      </c>
      <c r="R218" s="5">
        <f>+E218/Formato_Análises_Mecenato!$T$31</f>
        <v>0</v>
      </c>
      <c r="S218" s="5">
        <f>+F218/Formato_Análises_Mecenato!$T$31</f>
        <v>1.4137094161751826E-4</v>
      </c>
      <c r="T218" s="5">
        <f>+G218/Formato_Análises_Mecenato!$T$31</f>
        <v>1.3669685551528812E-3</v>
      </c>
      <c r="U218" s="5">
        <f>+H218/Formato_Análises_Mecenato!$T$31</f>
        <v>0</v>
      </c>
      <c r="V218" s="5">
        <f>+I218/Formato_Análises_Mecenato!$T$31</f>
        <v>1.9111074814217924E-3</v>
      </c>
      <c r="W218" s="5">
        <f>+J218/Formato_Análises_Mecenato!$T$31</f>
        <v>1.0050466320176798E-4</v>
      </c>
      <c r="X218" s="5">
        <f>+K218/Formato_Análises_Mecenato!$T$31</f>
        <v>0</v>
      </c>
    </row>
    <row r="219" spans="1:24" x14ac:dyDescent="0.25">
      <c r="A219" s="2" t="s">
        <v>23</v>
      </c>
      <c r="B219" s="4">
        <f>+[2]TabDin!B220</f>
        <v>0</v>
      </c>
      <c r="C219" s="4">
        <f>+[2]TabDin!C220</f>
        <v>9795512.7337185964</v>
      </c>
      <c r="D219" s="4">
        <f>+[2]TabDin!D220</f>
        <v>57986.391954688777</v>
      </c>
      <c r="E219" s="4">
        <f>+[2]TabDin!E220</f>
        <v>0</v>
      </c>
      <c r="F219" s="4">
        <f>+[2]TabDin!F220</f>
        <v>0</v>
      </c>
      <c r="G219" s="4">
        <f>+[2]TabDin!G220</f>
        <v>231945.56781875511</v>
      </c>
      <c r="H219" s="4">
        <f>+[2]TabDin!H220</f>
        <v>0</v>
      </c>
      <c r="I219" s="4">
        <f>+[2]TabDin!I220</f>
        <v>431676.47344046086</v>
      </c>
      <c r="J219" s="4">
        <f>+[2]TabDin!J220</f>
        <v>515434.59515278914</v>
      </c>
      <c r="K219" s="4">
        <f>+[2]TabDin!K220</f>
        <v>0</v>
      </c>
      <c r="L219" s="4">
        <f t="shared" si="6"/>
        <v>11032555.762085291</v>
      </c>
      <c r="N219" s="2" t="s">
        <v>23</v>
      </c>
      <c r="O219" s="5">
        <f>+B219/Formato_Análises_Mecenato!$T$31</f>
        <v>0</v>
      </c>
      <c r="P219" s="5">
        <f>+C219/Formato_Análises_Mecenato!$T$31</f>
        <v>5.8770104203883476E-3</v>
      </c>
      <c r="Q219" s="5">
        <f>+D219/Formato_Análises_Mecenato!$T$31</f>
        <v>3.4790075723688913E-5</v>
      </c>
      <c r="R219" s="5">
        <f>+E219/Formato_Análises_Mecenato!$T$31</f>
        <v>0</v>
      </c>
      <c r="S219" s="5">
        <f>+F219/Formato_Análises_Mecenato!$T$31</f>
        <v>0</v>
      </c>
      <c r="T219" s="5">
        <f>+G219/Formato_Análises_Mecenato!$T$31</f>
        <v>1.3916030289475565E-4</v>
      </c>
      <c r="U219" s="5">
        <f>+H219/Formato_Análises_Mecenato!$T$31</f>
        <v>0</v>
      </c>
      <c r="V219" s="5">
        <f>+I219/Formato_Análises_Mecenato!$T$31</f>
        <v>2.5899278594301747E-4</v>
      </c>
      <c r="W219" s="5">
        <f>+J219/Formato_Análises_Mecenato!$T$31</f>
        <v>3.0924511754390146E-4</v>
      </c>
      <c r="X219" s="5">
        <f>+K219/Formato_Análises_Mecenato!$T$31</f>
        <v>0</v>
      </c>
    </row>
    <row r="220" spans="1:24" x14ac:dyDescent="0.25">
      <c r="A220" s="2" t="s">
        <v>24</v>
      </c>
      <c r="B220" s="4">
        <f>+[2]TabDin!B221</f>
        <v>0</v>
      </c>
      <c r="C220" s="4">
        <f>+[2]TabDin!C221</f>
        <v>0</v>
      </c>
      <c r="D220" s="4">
        <f>+[2]TabDin!D221</f>
        <v>0</v>
      </c>
      <c r="E220" s="4">
        <f>+[2]TabDin!E221</f>
        <v>0</v>
      </c>
      <c r="F220" s="4">
        <f>+[2]TabDin!F221</f>
        <v>0</v>
      </c>
      <c r="G220" s="4">
        <f>+[2]TabDin!G221</f>
        <v>0</v>
      </c>
      <c r="H220" s="4">
        <f>+[2]TabDin!H221</f>
        <v>0</v>
      </c>
      <c r="I220" s="4">
        <f>+[2]TabDin!I221</f>
        <v>5540.9218978924828</v>
      </c>
      <c r="J220" s="4">
        <f>+[2]TabDin!J221</f>
        <v>79892.362248682315</v>
      </c>
      <c r="K220" s="4">
        <f>+[2]TabDin!K221</f>
        <v>0</v>
      </c>
      <c r="L220" s="4">
        <f t="shared" si="6"/>
        <v>85433.284146574792</v>
      </c>
      <c r="N220" s="2" t="s">
        <v>24</v>
      </c>
      <c r="O220" s="5">
        <f>+B220/Formato_Análises_Mecenato!$T$31</f>
        <v>0</v>
      </c>
      <c r="P220" s="5">
        <f>+C220/Formato_Análises_Mecenato!$T$31</f>
        <v>0</v>
      </c>
      <c r="Q220" s="5">
        <f>+D220/Formato_Análises_Mecenato!$T$31</f>
        <v>0</v>
      </c>
      <c r="R220" s="5">
        <f>+E220/Formato_Análises_Mecenato!$T$31</f>
        <v>0</v>
      </c>
      <c r="S220" s="5">
        <f>+F220/Formato_Análises_Mecenato!$T$31</f>
        <v>0</v>
      </c>
      <c r="T220" s="5">
        <f>+G220/Formato_Análises_Mecenato!$T$31</f>
        <v>0</v>
      </c>
      <c r="U220" s="5">
        <f>+H220/Formato_Análises_Mecenato!$T$31</f>
        <v>0</v>
      </c>
      <c r="V220" s="5">
        <f>+I220/Formato_Análises_Mecenato!$T$31</f>
        <v>3.3243850135969406E-6</v>
      </c>
      <c r="W220" s="5">
        <f>+J220/Formato_Análises_Mecenato!$T$31</f>
        <v>4.7932993219304729E-5</v>
      </c>
      <c r="X220" s="5">
        <f>+K220/Formato_Análises_Mecenato!$T$31</f>
        <v>0</v>
      </c>
    </row>
    <row r="221" spans="1:24" x14ac:dyDescent="0.25">
      <c r="A221" s="2" t="s">
        <v>25</v>
      </c>
      <c r="B221" s="4">
        <f>+[2]TabDin!B222</f>
        <v>0</v>
      </c>
      <c r="C221" s="4">
        <f>+[2]TabDin!C222</f>
        <v>1912667.3894075828</v>
      </c>
      <c r="D221" s="4">
        <f>+[2]TabDin!D222</f>
        <v>893093.70342334616</v>
      </c>
      <c r="E221" s="4">
        <f>+[2]TabDin!E222</f>
        <v>0</v>
      </c>
      <c r="F221" s="4">
        <f>+[2]TabDin!F222</f>
        <v>399940.95924306556</v>
      </c>
      <c r="G221" s="4">
        <f>+[2]TabDin!G222</f>
        <v>3418169.617145089</v>
      </c>
      <c r="H221" s="4">
        <f>+[2]TabDin!H222</f>
        <v>0</v>
      </c>
      <c r="I221" s="4">
        <f>+[2]TabDin!I222</f>
        <v>4668980.0452928273</v>
      </c>
      <c r="J221" s="4">
        <f>+[2]TabDin!J222</f>
        <v>3820658.9365700493</v>
      </c>
      <c r="K221" s="4">
        <f>+[2]TabDin!K222</f>
        <v>0</v>
      </c>
      <c r="L221" s="4">
        <f t="shared" si="6"/>
        <v>15113510.651081961</v>
      </c>
      <c r="N221" s="2" t="s">
        <v>25</v>
      </c>
      <c r="O221" s="5">
        <f>+B221/Formato_Análises_Mecenato!$T$31</f>
        <v>0</v>
      </c>
      <c r="P221" s="5">
        <f>+C221/Formato_Análises_Mecenato!$T$31</f>
        <v>1.1475423986323679E-3</v>
      </c>
      <c r="Q221" s="5">
        <f>+D221/Formato_Análises_Mecenato!$T$31</f>
        <v>5.3582912340410934E-4</v>
      </c>
      <c r="R221" s="5">
        <f>+E221/Formato_Análises_Mecenato!$T$31</f>
        <v>0</v>
      </c>
      <c r="S221" s="5">
        <f>+F221/Formato_Análises_Mecenato!$T$31</f>
        <v>2.3995244035779242E-4</v>
      </c>
      <c r="T221" s="5">
        <f>+G221/Formato_Análises_Mecenato!$T$31</f>
        <v>2.0507980546507283E-3</v>
      </c>
      <c r="U221" s="5">
        <f>+H221/Formato_Análises_Mecenato!$T$31</f>
        <v>0</v>
      </c>
      <c r="V221" s="5">
        <f>+I221/Formato_Análises_Mecenato!$T$31</f>
        <v>2.8012463588880966E-3</v>
      </c>
      <c r="W221" s="5">
        <f>+J221/Formato_Análises_Mecenato!$T$31</f>
        <v>2.2922794337941698E-3</v>
      </c>
      <c r="X221" s="5">
        <f>+K221/Formato_Análises_Mecenato!$T$31</f>
        <v>0</v>
      </c>
    </row>
    <row r="222" spans="1:24" x14ac:dyDescent="0.25">
      <c r="A222" s="2" t="s">
        <v>26</v>
      </c>
      <c r="B222" s="4">
        <f>+[2]TabDin!B223</f>
        <v>0</v>
      </c>
      <c r="C222" s="4">
        <f>+[2]TabDin!C223</f>
        <v>0</v>
      </c>
      <c r="D222" s="4">
        <f>+[2]TabDin!D223</f>
        <v>0</v>
      </c>
      <c r="E222" s="4">
        <f>+[2]TabDin!E223</f>
        <v>0</v>
      </c>
      <c r="F222" s="4">
        <f>+[2]TabDin!F223</f>
        <v>0</v>
      </c>
      <c r="G222" s="4">
        <f>+[2]TabDin!G223</f>
        <v>0</v>
      </c>
      <c r="H222" s="4">
        <f>+[2]TabDin!H223</f>
        <v>0</v>
      </c>
      <c r="I222" s="4">
        <f>+[2]TabDin!I223</f>
        <v>0</v>
      </c>
      <c r="J222" s="4">
        <f>+[2]TabDin!J223</f>
        <v>0</v>
      </c>
      <c r="K222" s="4">
        <f>+[2]TabDin!K223</f>
        <v>0</v>
      </c>
      <c r="L222" s="4">
        <f t="shared" si="6"/>
        <v>0</v>
      </c>
      <c r="N222" s="2" t="s">
        <v>26</v>
      </c>
      <c r="O222" s="5">
        <f>+B222/Formato_Análises_Mecenato!$T$31</f>
        <v>0</v>
      </c>
      <c r="P222" s="5">
        <f>+C222/Formato_Análises_Mecenato!$T$31</f>
        <v>0</v>
      </c>
      <c r="Q222" s="5">
        <f>+D222/Formato_Análises_Mecenato!$T$31</f>
        <v>0</v>
      </c>
      <c r="R222" s="5">
        <f>+E222/Formato_Análises_Mecenato!$T$31</f>
        <v>0</v>
      </c>
      <c r="S222" s="5">
        <f>+F222/Formato_Análises_Mecenato!$T$31</f>
        <v>0</v>
      </c>
      <c r="T222" s="5">
        <f>+G222/Formato_Análises_Mecenato!$T$31</f>
        <v>0</v>
      </c>
      <c r="U222" s="5">
        <f>+H222/Formato_Análises_Mecenato!$T$31</f>
        <v>0</v>
      </c>
      <c r="V222" s="5">
        <f>+I222/Formato_Análises_Mecenato!$T$31</f>
        <v>0</v>
      </c>
      <c r="W222" s="5">
        <f>+J222/Formato_Análises_Mecenato!$T$31</f>
        <v>0</v>
      </c>
      <c r="X222" s="5">
        <f>+K222/Formato_Análises_Mecenato!$T$31</f>
        <v>0</v>
      </c>
    </row>
    <row r="223" spans="1:24" x14ac:dyDescent="0.25">
      <c r="A223" s="2" t="s">
        <v>27</v>
      </c>
      <c r="B223" s="4">
        <f>+[2]TabDin!B224</f>
        <v>0</v>
      </c>
      <c r="C223" s="4">
        <f>+[2]TabDin!C224</f>
        <v>0</v>
      </c>
      <c r="D223" s="4">
        <f>+[2]TabDin!D224</f>
        <v>0</v>
      </c>
      <c r="E223" s="4">
        <f>+[2]TabDin!E224</f>
        <v>0</v>
      </c>
      <c r="F223" s="4">
        <f>+[2]TabDin!F224</f>
        <v>0</v>
      </c>
      <c r="G223" s="4">
        <f>+[2]TabDin!G224</f>
        <v>78751.963206906745</v>
      </c>
      <c r="H223" s="4">
        <f>+[2]TabDin!H224</f>
        <v>0</v>
      </c>
      <c r="I223" s="4">
        <f>+[2]TabDin!I224</f>
        <v>554092.18978924828</v>
      </c>
      <c r="J223" s="4">
        <f>+[2]TabDin!J224</f>
        <v>0</v>
      </c>
      <c r="K223" s="4">
        <f>+[2]TabDin!K224</f>
        <v>0</v>
      </c>
      <c r="L223" s="4">
        <f t="shared" si="6"/>
        <v>632844.15299615497</v>
      </c>
      <c r="N223" s="2" t="s">
        <v>27</v>
      </c>
      <c r="O223" s="5">
        <f>+B223/Formato_Análises_Mecenato!$T$31</f>
        <v>0</v>
      </c>
      <c r="P223" s="5">
        <f>+C223/Formato_Análises_Mecenato!$T$31</f>
        <v>0</v>
      </c>
      <c r="Q223" s="5">
        <f>+D223/Formato_Análises_Mecenato!$T$31</f>
        <v>0</v>
      </c>
      <c r="R223" s="5">
        <f>+E223/Formato_Análises_Mecenato!$T$31</f>
        <v>0</v>
      </c>
      <c r="S223" s="5">
        <f>+F223/Formato_Análises_Mecenato!$T$31</f>
        <v>0</v>
      </c>
      <c r="T223" s="5">
        <f>+G223/Formato_Análises_Mecenato!$T$31</f>
        <v>4.7248788396738829E-5</v>
      </c>
      <c r="U223" s="5">
        <f>+H223/Formato_Análises_Mecenato!$T$31</f>
        <v>0</v>
      </c>
      <c r="V223" s="5">
        <f>+I223/Formato_Análises_Mecenato!$T$31</f>
        <v>3.3243850135969405E-4</v>
      </c>
      <c r="W223" s="5">
        <f>+J223/Formato_Análises_Mecenato!$T$31</f>
        <v>0</v>
      </c>
      <c r="X223" s="5">
        <f>+K223/Formato_Análises_Mecenato!$T$31</f>
        <v>0</v>
      </c>
    </row>
    <row r="224" spans="1:24" x14ac:dyDescent="0.25">
      <c r="A224" s="2" t="s">
        <v>28</v>
      </c>
      <c r="B224" s="4">
        <f>+[2]TabDin!B225</f>
        <v>0</v>
      </c>
      <c r="C224" s="4">
        <f>+[2]TabDin!C225</f>
        <v>3428233.3487567985</v>
      </c>
      <c r="D224" s="4">
        <f>+[2]TabDin!D225</f>
        <v>554092.18978924828</v>
      </c>
      <c r="E224" s="4">
        <f>+[2]TabDin!E225</f>
        <v>0</v>
      </c>
      <c r="F224" s="4">
        <f>+[2]TabDin!F225</f>
        <v>154630.37854583675</v>
      </c>
      <c r="G224" s="4">
        <f>+[2]TabDin!G225</f>
        <v>1450824.0367590208</v>
      </c>
      <c r="H224" s="4">
        <f>+[2]TabDin!H225</f>
        <v>0</v>
      </c>
      <c r="I224" s="4">
        <f>+[2]TabDin!I225</f>
        <v>7148823.4420247488</v>
      </c>
      <c r="J224" s="4">
        <f>+[2]TabDin!J225</f>
        <v>784491.45382254501</v>
      </c>
      <c r="K224" s="4">
        <f>+[2]TabDin!K225</f>
        <v>0</v>
      </c>
      <c r="L224" s="4">
        <f t="shared" si="6"/>
        <v>13521094.849698199</v>
      </c>
      <c r="N224" s="2" t="s">
        <v>28</v>
      </c>
      <c r="O224" s="5">
        <f>+B224/Formato_Análises_Mecenato!$T$31</f>
        <v>0</v>
      </c>
      <c r="P224" s="5">
        <f>+C224/Formato_Análises_Mecenato!$T$31</f>
        <v>2.0568359882594937E-3</v>
      </c>
      <c r="Q224" s="5">
        <f>+D224/Formato_Análises_Mecenato!$T$31</f>
        <v>3.3243850135969405E-4</v>
      </c>
      <c r="R224" s="5">
        <f>+E224/Formato_Análises_Mecenato!$T$31</f>
        <v>0</v>
      </c>
      <c r="S224" s="5">
        <f>+F224/Formato_Análises_Mecenato!$T$31</f>
        <v>9.2773535263170444E-5</v>
      </c>
      <c r="T224" s="5">
        <f>+G224/Formato_Análises_Mecenato!$T$31</f>
        <v>8.7045040050147513E-4</v>
      </c>
      <c r="U224" s="5">
        <f>+H224/Formato_Análises_Mecenato!$T$31</f>
        <v>0</v>
      </c>
      <c r="V224" s="5">
        <f>+I224/Formato_Análises_Mecenato!$T$31</f>
        <v>4.2890771524061507E-3</v>
      </c>
      <c r="W224" s="5">
        <f>+J224/Formato_Análises_Mecenato!$T$31</f>
        <v>4.7067106890181804E-4</v>
      </c>
      <c r="X224" s="5">
        <f>+K224/Formato_Análises_Mecenato!$T$31</f>
        <v>0</v>
      </c>
    </row>
    <row r="225" spans="1:24" x14ac:dyDescent="0.25">
      <c r="A225" s="2" t="s">
        <v>29</v>
      </c>
      <c r="B225" s="4">
        <f>+[2]TabDin!B226</f>
        <v>4441370.725636174</v>
      </c>
      <c r="C225" s="4">
        <f>+[2]TabDin!C226</f>
        <v>41102910.396905892</v>
      </c>
      <c r="D225" s="4">
        <f>+[2]TabDin!D226</f>
        <v>10206657.359724009</v>
      </c>
      <c r="E225" s="4">
        <f>+[2]TabDin!E226</f>
        <v>0</v>
      </c>
      <c r="F225" s="4">
        <f>+[2]TabDin!F226</f>
        <v>291469.56560010905</v>
      </c>
      <c r="G225" s="4">
        <f>+[2]TabDin!G226</f>
        <v>13281937.527197899</v>
      </c>
      <c r="H225" s="4">
        <f>+[2]TabDin!H226</f>
        <v>0</v>
      </c>
      <c r="I225" s="4">
        <f>+[2]TabDin!I226</f>
        <v>44811435.429116137</v>
      </c>
      <c r="J225" s="4">
        <f>+[2]TabDin!J226</f>
        <v>45945992.341902055</v>
      </c>
      <c r="K225" s="4">
        <f>+[2]TabDin!K226</f>
        <v>0</v>
      </c>
      <c r="L225" s="4">
        <f t="shared" si="6"/>
        <v>160081773.34608227</v>
      </c>
      <c r="N225" s="2" t="s">
        <v>29</v>
      </c>
      <c r="O225" s="5">
        <f>+B225/Formato_Análises_Mecenato!$T$31</f>
        <v>2.6646876733182148E-3</v>
      </c>
      <c r="P225" s="5">
        <f>+C225/Formato_Análises_Mecenato!$T$31</f>
        <v>2.466049907519257E-2</v>
      </c>
      <c r="Q225" s="5">
        <f>+D225/Formato_Análises_Mecenato!$T$31</f>
        <v>6.1236847208568645E-3</v>
      </c>
      <c r="R225" s="5">
        <f>+E225/Formato_Análises_Mecenato!$T$31</f>
        <v>0</v>
      </c>
      <c r="S225" s="5">
        <f>+F225/Formato_Análises_Mecenato!$T$31</f>
        <v>1.7487289545971773E-4</v>
      </c>
      <c r="T225" s="5">
        <f>+G225/Formato_Análises_Mecenato!$T$31</f>
        <v>7.9687595098104167E-3</v>
      </c>
      <c r="U225" s="5">
        <f>+H225/Formato_Análises_Mecenato!$T$31</f>
        <v>0</v>
      </c>
      <c r="V225" s="5">
        <f>+I225/Formato_Análises_Mecenato!$T$31</f>
        <v>2.6885501568788099E-2</v>
      </c>
      <c r="W225" s="5">
        <f>+J225/Formato_Análises_Mecenato!$T$31</f>
        <v>2.7566201291224703E-2</v>
      </c>
      <c r="X225" s="5">
        <f>+K225/Formato_Análises_Mecenato!$T$31</f>
        <v>0</v>
      </c>
    </row>
    <row r="226" spans="1:24" x14ac:dyDescent="0.25">
      <c r="A226" s="2" t="s">
        <v>30</v>
      </c>
      <c r="B226" s="4">
        <f>+[2]TabDin!B227</f>
        <v>0</v>
      </c>
      <c r="C226" s="4">
        <f>+[2]TabDin!C227</f>
        <v>2842582.928499158</v>
      </c>
      <c r="D226" s="4">
        <f>+[2]TabDin!D227</f>
        <v>154630.37854583675</v>
      </c>
      <c r="E226" s="4">
        <f>+[2]TabDin!E227</f>
        <v>0</v>
      </c>
      <c r="F226" s="4">
        <f>+[2]TabDin!F227</f>
        <v>0</v>
      </c>
      <c r="G226" s="4">
        <f>+[2]TabDin!G227</f>
        <v>217423.1981003253</v>
      </c>
      <c r="H226" s="4">
        <f>+[2]TabDin!H227</f>
        <v>0</v>
      </c>
      <c r="I226" s="4">
        <f>+[2]TabDin!I227</f>
        <v>183084.94537124649</v>
      </c>
      <c r="J226" s="4">
        <f>+[2]TabDin!J227</f>
        <v>5929427.8504410293</v>
      </c>
      <c r="K226" s="4">
        <f>+[2]TabDin!K227</f>
        <v>0</v>
      </c>
      <c r="L226" s="4">
        <f t="shared" si="6"/>
        <v>9327149.3009575959</v>
      </c>
      <c r="N226" s="2" t="s">
        <v>30</v>
      </c>
      <c r="O226" s="5">
        <f>+B226/Formato_Análises_Mecenato!$T$31</f>
        <v>0</v>
      </c>
      <c r="P226" s="5">
        <f>+C226/Formato_Análises_Mecenato!$T$31</f>
        <v>1.705463506172754E-3</v>
      </c>
      <c r="Q226" s="5">
        <f>+D226/Formato_Análises_Mecenato!$T$31</f>
        <v>9.2773535263170444E-5</v>
      </c>
      <c r="R226" s="5">
        <f>+E226/Formato_Análises_Mecenato!$T$31</f>
        <v>0</v>
      </c>
      <c r="S226" s="5">
        <f>+F226/Formato_Análises_Mecenato!$T$31</f>
        <v>0</v>
      </c>
      <c r="T226" s="5">
        <f>+G226/Formato_Análises_Mecenato!$T$31</f>
        <v>1.3044732170795626E-4</v>
      </c>
      <c r="U226" s="5">
        <f>+H226/Formato_Análises_Mecenato!$T$31</f>
        <v>0</v>
      </c>
      <c r="V226" s="5">
        <f>+I226/Formato_Análises_Mecenato!$T$31</f>
        <v>1.0984541197718154E-4</v>
      </c>
      <c r="W226" s="5">
        <f>+J226/Formato_Análises_Mecenato!$T$31</f>
        <v>3.557476796904126E-3</v>
      </c>
      <c r="X226" s="5">
        <f>+K226/Formato_Análises_Mecenato!$T$31</f>
        <v>0</v>
      </c>
    </row>
    <row r="227" spans="1:24" x14ac:dyDescent="0.25">
      <c r="A227" s="2" t="s">
        <v>31</v>
      </c>
      <c r="B227" s="4">
        <f>+[2]TabDin!B228</f>
        <v>18827540.924230184</v>
      </c>
      <c r="C227" s="4">
        <f>+[2]TabDin!C228</f>
        <v>105350227.06527966</v>
      </c>
      <c r="D227" s="4">
        <f>+[2]TabDin!D228</f>
        <v>20787274.746917155</v>
      </c>
      <c r="E227" s="4">
        <f>+[2]TabDin!E228</f>
        <v>0</v>
      </c>
      <c r="F227" s="4">
        <f>+[2]TabDin!F228</f>
        <v>2937467.7368170484</v>
      </c>
      <c r="G227" s="4">
        <f>+[2]TabDin!G228</f>
        <v>23737003.268193595</v>
      </c>
      <c r="H227" s="4">
        <f>+[2]TabDin!H228</f>
        <v>0</v>
      </c>
      <c r="I227" s="4">
        <f>+[2]TabDin!I228</f>
        <v>62887841.068946995</v>
      </c>
      <c r="J227" s="4">
        <f>+[2]TabDin!J228</f>
        <v>74652218.742493272</v>
      </c>
      <c r="K227" s="4">
        <f>+[2]TabDin!K228</f>
        <v>0</v>
      </c>
      <c r="L227" s="4">
        <f t="shared" si="6"/>
        <v>309179573.5528779</v>
      </c>
      <c r="N227" s="2" t="s">
        <v>31</v>
      </c>
      <c r="O227" s="5">
        <f>+B227/Formato_Análises_Mecenato!$T$31</f>
        <v>1.1295953280843091E-2</v>
      </c>
      <c r="P227" s="5">
        <f>+C227/Formato_Análises_Mecenato!$T$31</f>
        <v>6.3206939655305411E-2</v>
      </c>
      <c r="Q227" s="5">
        <f>+D227/Formato_Análises_Mecenato!$T$31</f>
        <v>1.2471734111332254E-2</v>
      </c>
      <c r="R227" s="5">
        <f>+E227/Formato_Análises_Mecenato!$T$31</f>
        <v>0</v>
      </c>
      <c r="S227" s="5">
        <f>+F227/Formato_Análises_Mecenato!$T$31</f>
        <v>1.7623915121260576E-3</v>
      </c>
      <c r="T227" s="5">
        <f>+G227/Formato_Análises_Mecenato!$T$31</f>
        <v>1.4241481722111723E-2</v>
      </c>
      <c r="U227" s="5">
        <f>+H227/Formato_Análises_Mecenato!$T$31</f>
        <v>0</v>
      </c>
      <c r="V227" s="5">
        <f>+I227/Formato_Análises_Mecenato!$T$31</f>
        <v>3.7730796470275441E-2</v>
      </c>
      <c r="W227" s="5">
        <f>+J227/Formato_Análises_Mecenato!$T$31</f>
        <v>4.4789066114376927E-2</v>
      </c>
      <c r="X227" s="5">
        <f>+K227/Formato_Análises_Mecenato!$T$31</f>
        <v>0</v>
      </c>
    </row>
    <row r="228" spans="1:24" x14ac:dyDescent="0.25">
      <c r="A228" s="2" t="s">
        <v>32</v>
      </c>
      <c r="B228" s="4">
        <f>+[2]TabDin!B229</f>
        <v>9569487.2801435161</v>
      </c>
      <c r="C228" s="4">
        <f>+[2]TabDin!C229</f>
        <v>254827495.56866062</v>
      </c>
      <c r="D228" s="4">
        <f>+[2]TabDin!D229</f>
        <v>48558735.819881842</v>
      </c>
      <c r="E228" s="4">
        <f>+[2]TabDin!E229</f>
        <v>0</v>
      </c>
      <c r="F228" s="4">
        <f>+[2]TabDin!F229</f>
        <v>7034629.8739085132</v>
      </c>
      <c r="G228" s="4">
        <f>+[2]TabDin!G229</f>
        <v>62579776.95769731</v>
      </c>
      <c r="H228" s="4">
        <f>+[2]TabDin!H229</f>
        <v>0</v>
      </c>
      <c r="I228" s="4">
        <f>+[2]TabDin!I229</f>
        <v>148976034.26018444</v>
      </c>
      <c r="J228" s="4">
        <f>+[2]TabDin!J229</f>
        <v>156572011.95493284</v>
      </c>
      <c r="K228" s="4">
        <f>+[2]TabDin!K229</f>
        <v>0</v>
      </c>
      <c r="L228" s="4">
        <f t="shared" si="6"/>
        <v>688118171.71540904</v>
      </c>
      <c r="N228" s="2" t="s">
        <v>32</v>
      </c>
      <c r="O228" s="5">
        <f>+B228/Formato_Análises_Mecenato!$T$31</f>
        <v>5.7414020064090344E-3</v>
      </c>
      <c r="P228" s="5">
        <f>+C228/Formato_Análises_Mecenato!$T$31</f>
        <v>0.15288876525097961</v>
      </c>
      <c r="Q228" s="5">
        <f>+D228/Formato_Análises_Mecenato!$T$31</f>
        <v>2.9133768100977578E-2</v>
      </c>
      <c r="R228" s="5">
        <f>+E228/Formato_Análises_Mecenato!$T$31</f>
        <v>0</v>
      </c>
      <c r="S228" s="5">
        <f>+F228/Formato_Análises_Mecenato!$T$31</f>
        <v>4.2205644764488938E-3</v>
      </c>
      <c r="T228" s="5">
        <f>+G228/Formato_Análises_Mecenato!$T$31</f>
        <v>3.7545967350945127E-2</v>
      </c>
      <c r="U228" s="5">
        <f>+H228/Formato_Análises_Mecenato!$T$31</f>
        <v>0</v>
      </c>
      <c r="V228" s="5">
        <f>+I228/Formato_Análises_Mecenato!$T$31</f>
        <v>8.9381100258430601E-2</v>
      </c>
      <c r="W228" s="5">
        <f>+J228/Formato_Análises_Mecenato!$T$31</f>
        <v>9.3938456394715958E-2</v>
      </c>
      <c r="X228" s="5">
        <f>+K228/Formato_Análises_Mecenato!$T$31</f>
        <v>0</v>
      </c>
    </row>
    <row r="229" spans="1:24" x14ac:dyDescent="0.25">
      <c r="A229" s="2" t="s">
        <v>33</v>
      </c>
      <c r="B229" s="4">
        <f>+[2]TabDin!B230</f>
        <v>3132502.9559617238</v>
      </c>
      <c r="C229" s="4">
        <f>+[2]TabDin!C230</f>
        <v>27447379.715697825</v>
      </c>
      <c r="D229" s="4">
        <f>+[2]TabDin!D230</f>
        <v>2799732.7888657255</v>
      </c>
      <c r="E229" s="4">
        <f>+[2]TabDin!E230</f>
        <v>0</v>
      </c>
      <c r="F229" s="4">
        <f>+[2]TabDin!F230</f>
        <v>163650.48396101056</v>
      </c>
      <c r="G229" s="4">
        <f>+[2]TabDin!G230</f>
        <v>5222834.181614304</v>
      </c>
      <c r="H229" s="4">
        <f>+[2]TabDin!H230</f>
        <v>0</v>
      </c>
      <c r="I229" s="4">
        <f>+[2]TabDin!I230</f>
        <v>16373293.648689317</v>
      </c>
      <c r="J229" s="4">
        <f>+[2]TabDin!J230</f>
        <v>11967487.729716592</v>
      </c>
      <c r="K229" s="4">
        <f>+[2]TabDin!K230</f>
        <v>0</v>
      </c>
      <c r="L229" s="4">
        <f t="shared" si="6"/>
        <v>67106881.504506499</v>
      </c>
      <c r="N229" s="2" t="s">
        <v>33</v>
      </c>
      <c r="O229" s="5">
        <f>+B229/Formato_Análises_Mecenato!$T$31</f>
        <v>1.8794067257667274E-3</v>
      </c>
      <c r="P229" s="5">
        <f>+C229/Formato_Análises_Mecenato!$T$31</f>
        <v>1.6467595008707168E-2</v>
      </c>
      <c r="Q229" s="5">
        <f>+D229/Formato_Análises_Mecenato!$T$31</f>
        <v>1.6797547225708591E-3</v>
      </c>
      <c r="R229" s="5">
        <f>+E229/Formato_Análises_Mecenato!$T$31</f>
        <v>0</v>
      </c>
      <c r="S229" s="5">
        <f>+F229/Formato_Análises_Mecenato!$T$31</f>
        <v>9.8185324820188727E-5</v>
      </c>
      <c r="T229" s="5">
        <f>+G229/Formato_Análises_Mecenato!$T$31</f>
        <v>3.1335420353902532E-3</v>
      </c>
      <c r="U229" s="5">
        <f>+H229/Formato_Análises_Mecenato!$T$31</f>
        <v>0</v>
      </c>
      <c r="V229" s="5">
        <f>+I229/Formato_Análises_Mecenato!$T$31</f>
        <v>9.8234793833906747E-3</v>
      </c>
      <c r="W229" s="5">
        <f>+J229/Formato_Análises_Mecenato!$T$31</f>
        <v>7.1801295149472076E-3</v>
      </c>
      <c r="X229" s="5">
        <f>+K229/Formato_Análises_Mecenato!$T$31</f>
        <v>0</v>
      </c>
    </row>
    <row r="230" spans="1:24" x14ac:dyDescent="0.25">
      <c r="A230" s="2" t="s">
        <v>34</v>
      </c>
      <c r="B230" s="4">
        <f>+[2]TabDin!B231</f>
        <v>1388850.7453249602</v>
      </c>
      <c r="C230" s="4">
        <f>+[2]TabDin!C231</f>
        <v>14216512.81408935</v>
      </c>
      <c r="D230" s="4">
        <f>+[2]TabDin!D231</f>
        <v>4446869.9231035886</v>
      </c>
      <c r="E230" s="4">
        <f>+[2]TabDin!E231</f>
        <v>0</v>
      </c>
      <c r="F230" s="4">
        <f>+[2]TabDin!F231</f>
        <v>453299.63765795907</v>
      </c>
      <c r="G230" s="4">
        <f>+[2]TabDin!G231</f>
        <v>4420212.1483910177</v>
      </c>
      <c r="H230" s="4">
        <f>+[2]TabDin!H231</f>
        <v>0</v>
      </c>
      <c r="I230" s="4">
        <f>+[2]TabDin!I231</f>
        <v>14034557.533834437</v>
      </c>
      <c r="J230" s="4">
        <f>+[2]TabDin!J231</f>
        <v>6983521.5313925976</v>
      </c>
      <c r="K230" s="4">
        <f>+[2]TabDin!K231</f>
        <v>0</v>
      </c>
      <c r="L230" s="4">
        <f t="shared" si="6"/>
        <v>45943824.333793908</v>
      </c>
      <c r="N230" s="2" t="s">
        <v>34</v>
      </c>
      <c r="O230" s="5">
        <f>+B230/Formato_Análises_Mecenato!$T$31</f>
        <v>8.3326830606245616E-4</v>
      </c>
      <c r="P230" s="5">
        <f>+C230/Formato_Análises_Mecenato!$T$31</f>
        <v>8.5294763246425691E-3</v>
      </c>
      <c r="Q230" s="5">
        <f>+D230/Formato_Análises_Mecenato!$T$31</f>
        <v>2.6679870249395462E-3</v>
      </c>
      <c r="R230" s="5">
        <f>+E230/Formato_Análises_Mecenato!$T$31</f>
        <v>0</v>
      </c>
      <c r="S230" s="5">
        <f>+F230/Formato_Análises_Mecenato!$T$31</f>
        <v>2.7196602837376493E-4</v>
      </c>
      <c r="T230" s="5">
        <f>+G230/Formato_Análises_Mecenato!$T$31</f>
        <v>2.6519931689741659E-3</v>
      </c>
      <c r="U230" s="5">
        <f>+H230/Formato_Análises_Mecenato!$T$31</f>
        <v>0</v>
      </c>
      <c r="V230" s="5">
        <f>+I230/Formato_Análises_Mecenato!$T$31</f>
        <v>8.4203086774583824E-3</v>
      </c>
      <c r="W230" s="5">
        <f>+J230/Formato_Análises_Mecenato!$T$31</f>
        <v>4.1899010216916062E-3</v>
      </c>
      <c r="X230" s="5">
        <f>+K230/Formato_Análises_Mecenato!$T$31</f>
        <v>0</v>
      </c>
    </row>
    <row r="231" spans="1:24" x14ac:dyDescent="0.25">
      <c r="A231" s="2" t="s">
        <v>35</v>
      </c>
      <c r="B231" s="4">
        <f>+[2]TabDin!B232</f>
        <v>2825221.8929489739</v>
      </c>
      <c r="C231" s="4">
        <f>+[2]TabDin!C232</f>
        <v>33119737.035892494</v>
      </c>
      <c r="D231" s="4">
        <f>+[2]TabDin!D232</f>
        <v>4054537.3841206264</v>
      </c>
      <c r="E231" s="4">
        <f>+[2]TabDin!E232</f>
        <v>0</v>
      </c>
      <c r="F231" s="4">
        <f>+[2]TabDin!F232</f>
        <v>903724.36154626391</v>
      </c>
      <c r="G231" s="4">
        <f>+[2]TabDin!G232</f>
        <v>7375411.9563515633</v>
      </c>
      <c r="H231" s="4">
        <f>+[2]TabDin!H232</f>
        <v>0</v>
      </c>
      <c r="I231" s="4">
        <f>+[2]TabDin!I232</f>
        <v>26444755.838657841</v>
      </c>
      <c r="J231" s="4">
        <f>+[2]TabDin!J232</f>
        <v>25646030.671376113</v>
      </c>
      <c r="K231" s="4">
        <f>+[2]TabDin!K232</f>
        <v>0</v>
      </c>
      <c r="L231" s="4">
        <f t="shared" si="6"/>
        <v>100369419.14089388</v>
      </c>
      <c r="N231" s="2" t="s">
        <v>35</v>
      </c>
      <c r="O231" s="5">
        <f>+B231/Formato_Análises_Mecenato!$T$31</f>
        <v>1.6950474116189747E-3</v>
      </c>
      <c r="P231" s="5">
        <f>+C231/Formato_Análises_Mecenato!$T$31</f>
        <v>1.9870837287612859E-2</v>
      </c>
      <c r="Q231" s="5">
        <f>+D231/Formato_Análises_Mecenato!$T$31</f>
        <v>2.4325994058797145E-3</v>
      </c>
      <c r="R231" s="5">
        <f>+E231/Formato_Análises_Mecenato!$T$31</f>
        <v>0</v>
      </c>
      <c r="S231" s="5">
        <f>+F231/Formato_Análises_Mecenato!$T$31</f>
        <v>5.42207195717661E-4</v>
      </c>
      <c r="T231" s="5">
        <f>+G231/Formato_Análises_Mecenato!$T$31</f>
        <v>4.4250233857518629E-3</v>
      </c>
      <c r="U231" s="5">
        <f>+H231/Formato_Análises_Mecenato!$T$31</f>
        <v>0</v>
      </c>
      <c r="V231" s="5">
        <f>+I231/Formato_Análises_Mecenato!$T$31</f>
        <v>1.5866051104546752E-2</v>
      </c>
      <c r="W231" s="5">
        <f>+J231/Formato_Análises_Mecenato!$T$31</f>
        <v>1.5386840239455147E-2</v>
      </c>
      <c r="X231" s="5">
        <f>+K231/Formato_Análises_Mecenato!$T$31</f>
        <v>0</v>
      </c>
    </row>
    <row r="232" spans="1:24" x14ac:dyDescent="0.25">
      <c r="A232" s="2" t="s">
        <v>36</v>
      </c>
      <c r="B232" s="4">
        <f>+[2]TabDin!B233</f>
        <v>0</v>
      </c>
      <c r="C232" s="4">
        <f>+[2]TabDin!C233</f>
        <v>85355.608153085283</v>
      </c>
      <c r="D232" s="4">
        <f>+[2]TabDin!D233</f>
        <v>0</v>
      </c>
      <c r="E232" s="4">
        <f>+[2]TabDin!E233</f>
        <v>0</v>
      </c>
      <c r="F232" s="4">
        <f>+[2]TabDin!F233</f>
        <v>0</v>
      </c>
      <c r="G232" s="4">
        <f>+[2]TabDin!G233</f>
        <v>12112.712986090541</v>
      </c>
      <c r="H232" s="4">
        <f>+[2]TabDin!H233</f>
        <v>0</v>
      </c>
      <c r="I232" s="4">
        <f>+[2]TabDin!I233</f>
        <v>579863.91954688774</v>
      </c>
      <c r="J232" s="4">
        <f>+[2]TabDin!J233</f>
        <v>0</v>
      </c>
      <c r="K232" s="4">
        <f>+[2]TabDin!K233</f>
        <v>0</v>
      </c>
      <c r="L232" s="4">
        <f t="shared" si="6"/>
        <v>677332.24068606354</v>
      </c>
      <c r="N232" s="2" t="s">
        <v>36</v>
      </c>
      <c r="O232" s="5">
        <f>+B232/Formato_Análises_Mecenato!$T$31</f>
        <v>0</v>
      </c>
      <c r="P232" s="5">
        <f>+C232/Formato_Análises_Mecenato!$T$31</f>
        <v>5.1210774993687808E-5</v>
      </c>
      <c r="Q232" s="5">
        <f>+D232/Formato_Análises_Mecenato!$T$31</f>
        <v>0</v>
      </c>
      <c r="R232" s="5">
        <f>+E232/Formato_Análises_Mecenato!$T$31</f>
        <v>0</v>
      </c>
      <c r="S232" s="5">
        <f>+F232/Formato_Análises_Mecenato!$T$31</f>
        <v>0</v>
      </c>
      <c r="T232" s="5">
        <f>+G232/Formato_Análises_Mecenato!$T$31</f>
        <v>7.2672602622816824E-6</v>
      </c>
      <c r="U232" s="5">
        <f>+H232/Formato_Análises_Mecenato!$T$31</f>
        <v>0</v>
      </c>
      <c r="V232" s="5">
        <f>+I232/Formato_Análises_Mecenato!$T$31</f>
        <v>3.4790075723688913E-4</v>
      </c>
      <c r="W232" s="5">
        <f>+J232/Formato_Análises_Mecenato!$T$31</f>
        <v>0</v>
      </c>
      <c r="X232" s="5">
        <f>+K232/Formato_Análises_Mecenato!$T$31</f>
        <v>0</v>
      </c>
    </row>
    <row r="233" spans="1:24" x14ac:dyDescent="0.25">
      <c r="A233" s="2" t="s">
        <v>37</v>
      </c>
      <c r="B233" s="4">
        <f>+[2]TabDin!B234</f>
        <v>0</v>
      </c>
      <c r="C233" s="4">
        <f>+[2]TabDin!C234</f>
        <v>1564103.0563872107</v>
      </c>
      <c r="D233" s="4">
        <f>+[2]TabDin!D234</f>
        <v>103086.91903055782</v>
      </c>
      <c r="E233" s="4">
        <f>+[2]TabDin!E234</f>
        <v>0</v>
      </c>
      <c r="F233" s="4">
        <f>+[2]TabDin!F234</f>
        <v>0</v>
      </c>
      <c r="G233" s="4">
        <f>+[2]TabDin!G234</f>
        <v>257717.29757639457</v>
      </c>
      <c r="H233" s="4">
        <f>+[2]TabDin!H234</f>
        <v>0</v>
      </c>
      <c r="I233" s="4">
        <f>+[2]TabDin!I234</f>
        <v>1546667.4503369771</v>
      </c>
      <c r="J233" s="4">
        <f>+[2]TabDin!J234</f>
        <v>1126326.2341110082</v>
      </c>
      <c r="K233" s="4">
        <f>+[2]TabDin!K234</f>
        <v>0</v>
      </c>
      <c r="L233" s="4">
        <f t="shared" si="6"/>
        <v>4597900.9574421486</v>
      </c>
      <c r="N233" s="2" t="s">
        <v>37</v>
      </c>
      <c r="O233" s="5">
        <f>+B233/Formato_Análises_Mecenato!$T$31</f>
        <v>0</v>
      </c>
      <c r="P233" s="5">
        <f>+C233/Formato_Análises_Mecenato!$T$31</f>
        <v>9.3841437511554501E-4</v>
      </c>
      <c r="Q233" s="5">
        <f>+D233/Formato_Análises_Mecenato!$T$31</f>
        <v>6.1849023508780287E-5</v>
      </c>
      <c r="R233" s="5">
        <f>+E233/Formato_Análises_Mecenato!$T$31</f>
        <v>0</v>
      </c>
      <c r="S233" s="5">
        <f>+F233/Formato_Análises_Mecenato!$T$31</f>
        <v>0</v>
      </c>
      <c r="T233" s="5">
        <f>+G233/Formato_Análises_Mecenato!$T$31</f>
        <v>1.5462255877195073E-4</v>
      </c>
      <c r="U233" s="5">
        <f>+H233/Formato_Análises_Mecenato!$T$31</f>
        <v>0</v>
      </c>
      <c r="V233" s="5">
        <f>+I233/Formato_Análises_Mecenato!$T$31</f>
        <v>9.2795354052438732E-4</v>
      </c>
      <c r="W233" s="5">
        <f>+J233/Formato_Análises_Mecenato!$T$31</f>
        <v>6.7576156497060425E-4</v>
      </c>
      <c r="X233" s="5">
        <f>+K233/Formato_Análises_Mecenato!$T$31</f>
        <v>0</v>
      </c>
    </row>
    <row r="234" spans="1:24" x14ac:dyDescent="0.25">
      <c r="A234" s="2" t="s">
        <v>38</v>
      </c>
      <c r="B234" s="4">
        <f>+[2]TabDin!B235</f>
        <v>0</v>
      </c>
      <c r="C234" s="4">
        <f>+[2]TabDin!C235</f>
        <v>759930.99536351464</v>
      </c>
      <c r="D234" s="4">
        <f>+[2]TabDin!D235</f>
        <v>779594.82516859344</v>
      </c>
      <c r="E234" s="4">
        <f>+[2]TabDin!E235</f>
        <v>0</v>
      </c>
      <c r="F234" s="4">
        <f>+[2]TabDin!F235</f>
        <v>0</v>
      </c>
      <c r="G234" s="4">
        <f>+[2]TabDin!G235</f>
        <v>453324.72643687803</v>
      </c>
      <c r="H234" s="4">
        <f>+[2]TabDin!H235</f>
        <v>0</v>
      </c>
      <c r="I234" s="4">
        <f>+[2]TabDin!I235</f>
        <v>5463236.5621509226</v>
      </c>
      <c r="J234" s="4">
        <f>+[2]TabDin!J235</f>
        <v>1382601.7580378416</v>
      </c>
      <c r="K234" s="4">
        <f>+[2]TabDin!K235</f>
        <v>0</v>
      </c>
      <c r="L234" s="4">
        <f t="shared" si="6"/>
        <v>8838688.8671577498</v>
      </c>
      <c r="N234" s="2" t="s">
        <v>38</v>
      </c>
      <c r="O234" s="5">
        <f>+B234/Formato_Análises_Mecenato!$T$31</f>
        <v>0</v>
      </c>
      <c r="P234" s="5">
        <f>+C234/Formato_Análises_Mecenato!$T$31</f>
        <v>4.5593553905085113E-4</v>
      </c>
      <c r="Q234" s="5">
        <f>+D234/Formato_Análises_Mecenato!$T$31</f>
        <v>4.677332402851509E-4</v>
      </c>
      <c r="R234" s="5">
        <f>+E234/Formato_Análises_Mecenato!$T$31</f>
        <v>0</v>
      </c>
      <c r="S234" s="5">
        <f>+F234/Formato_Análises_Mecenato!$T$31</f>
        <v>0</v>
      </c>
      <c r="T234" s="5">
        <f>+G234/Formato_Análises_Mecenato!$T$31</f>
        <v>2.7198108087986132E-4</v>
      </c>
      <c r="U234" s="5">
        <f>+H234/Formato_Análises_Mecenato!$T$31</f>
        <v>0</v>
      </c>
      <c r="V234" s="5">
        <f>+I234/Formato_Análises_Mecenato!$T$31</f>
        <v>3.2777761693153205E-3</v>
      </c>
      <c r="W234" s="5">
        <f>+J234/Formato_Análises_Mecenato!$T$31</f>
        <v>8.2951910329976135E-4</v>
      </c>
      <c r="X234" s="5">
        <f>+K234/Formato_Análises_Mecenato!$T$31</f>
        <v>0</v>
      </c>
    </row>
    <row r="235" spans="1:24" x14ac:dyDescent="0.25">
      <c r="A235" s="2" t="s">
        <v>39</v>
      </c>
      <c r="B235" s="4">
        <f>+[2]TabDin!B236</f>
        <v>87682.035084172356</v>
      </c>
      <c r="C235" s="4">
        <f>+[2]TabDin!C236</f>
        <v>1623556.8777484347</v>
      </c>
      <c r="D235" s="4">
        <f>+[2]TabDin!D236</f>
        <v>1151480.885571331</v>
      </c>
      <c r="E235" s="4">
        <f>+[2]TabDin!E236</f>
        <v>0</v>
      </c>
      <c r="F235" s="4">
        <f>+[2]TabDin!F236</f>
        <v>395776.45388806914</v>
      </c>
      <c r="G235" s="4">
        <f>+[2]TabDin!G236</f>
        <v>1715656.3032858502</v>
      </c>
      <c r="H235" s="4">
        <f>+[2]TabDin!H236</f>
        <v>0</v>
      </c>
      <c r="I235" s="4">
        <f>+[2]TabDin!I236</f>
        <v>8197114.19278784</v>
      </c>
      <c r="J235" s="4">
        <f>+[2]TabDin!J236</f>
        <v>528320.46003160882</v>
      </c>
      <c r="K235" s="4">
        <f>+[2]TabDin!K236</f>
        <v>0</v>
      </c>
      <c r="L235" s="4">
        <f t="shared" si="6"/>
        <v>13699587.208397305</v>
      </c>
      <c r="N235" s="2" t="s">
        <v>39</v>
      </c>
      <c r="O235" s="5">
        <f>+B235/Formato_Análises_Mecenato!$T$31</f>
        <v>5.2606560562850198E-5</v>
      </c>
      <c r="P235" s="5">
        <f>+C235/Formato_Análises_Mecenato!$T$31</f>
        <v>9.7408486395775349E-4</v>
      </c>
      <c r="Q235" s="5">
        <f>+D235/Formato_Análises_Mecenato!$T$31</f>
        <v>6.9085359259307591E-4</v>
      </c>
      <c r="R235" s="5">
        <f>+E235/Formato_Análises_Mecenato!$T$31</f>
        <v>0</v>
      </c>
      <c r="S235" s="5">
        <f>+F235/Formato_Análises_Mecenato!$T$31</f>
        <v>2.3745386350608474E-4</v>
      </c>
      <c r="T235" s="5">
        <f>+G235/Formato_Análises_Mecenato!$T$31</f>
        <v>1.0293417247581064E-3</v>
      </c>
      <c r="U235" s="5">
        <f>+H235/Formato_Análises_Mecenato!$T$31</f>
        <v>0</v>
      </c>
      <c r="V235" s="5">
        <f>+I235/Formato_Análises_Mecenato!$T$31</f>
        <v>4.9180197951556566E-3</v>
      </c>
      <c r="W235" s="5">
        <f>+J235/Formato_Análises_Mecenato!$T$31</f>
        <v>3.1697624548249898E-4</v>
      </c>
      <c r="X235" s="5">
        <f>+K235/Formato_Análises_Mecenato!$T$31</f>
        <v>0</v>
      </c>
    </row>
    <row r="236" spans="1:24" x14ac:dyDescent="0.25">
      <c r="A236" s="2" t="s">
        <v>40</v>
      </c>
      <c r="B236" s="4">
        <f>+[2]TabDin!B237</f>
        <v>40639903.708376065</v>
      </c>
      <c r="C236" s="4">
        <f>+[2]TabDin!C237</f>
        <v>503985898.51542306</v>
      </c>
      <c r="D236" s="4">
        <f>+[2]TabDin!D237</f>
        <v>98749592.965859339</v>
      </c>
      <c r="E236" s="4">
        <f>+[2]TabDin!E237</f>
        <v>0</v>
      </c>
      <c r="F236" s="4">
        <f>+[2]TabDin!F237</f>
        <v>12970219.603190081</v>
      </c>
      <c r="G236" s="4">
        <f>+[2]TabDin!G237</f>
        <v>127143845.28433508</v>
      </c>
      <c r="H236" s="4">
        <f>+[2]TabDin!H237</f>
        <v>0</v>
      </c>
      <c r="I236" s="4">
        <f>+[2]TabDin!I237</f>
        <v>350326307.66805357</v>
      </c>
      <c r="J236" s="4">
        <f>+[2]TabDin!J237</f>
        <v>336706332.50279909</v>
      </c>
      <c r="K236" s="4">
        <f>+[2]TabDin!K237</f>
        <v>0</v>
      </c>
      <c r="L236" s="4">
        <f t="shared" si="6"/>
        <v>1470522100.2480361</v>
      </c>
      <c r="N236" s="2" t="s">
        <v>40</v>
      </c>
      <c r="O236" s="5">
        <f>+B236/Formato_Análises_Mecenato!$T$31</f>
        <v>2.4382709110831378E-2</v>
      </c>
      <c r="P236" s="5">
        <f>+C236/Formato_Análises_Mecenato!$T$31</f>
        <v>0.30237624694297249</v>
      </c>
      <c r="Q236" s="5">
        <f>+D236/Formato_Análises_Mecenato!$T$31</f>
        <v>5.9246759475054901E-2</v>
      </c>
      <c r="R236" s="5">
        <f>+E236/Formato_Análises_Mecenato!$T$31</f>
        <v>0</v>
      </c>
      <c r="S236" s="5">
        <f>+F236/Formato_Análises_Mecenato!$T$31</f>
        <v>7.7817382136908505E-3</v>
      </c>
      <c r="T236" s="5">
        <f>+G236/Formato_Análises_Mecenato!$T$31</f>
        <v>7.6282449314995421E-2</v>
      </c>
      <c r="U236" s="5">
        <f>+H236/Formato_Análises_Mecenato!$T$31</f>
        <v>0</v>
      </c>
      <c r="V236" s="5">
        <f>+I236/Formato_Análises_Mecenato!$T$31</f>
        <v>0.21018515484280642</v>
      </c>
      <c r="W236" s="5">
        <f>+J236/Formato_Análises_Mecenato!$T$31</f>
        <v>0.20201358300705174</v>
      </c>
      <c r="X236" s="5">
        <f>+K236/Formato_Análises_Mecenato!$T$31</f>
        <v>0</v>
      </c>
    </row>
    <row r="237" spans="1:24" x14ac:dyDescent="0.25"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24" x14ac:dyDescent="0.25"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24" x14ac:dyDescent="0.25"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24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</row>
    <row r="241" spans="1:24" x14ac:dyDescent="0.25">
      <c r="A241" s="2"/>
      <c r="B241">
        <v>2014</v>
      </c>
      <c r="C241">
        <v>2014</v>
      </c>
      <c r="D241">
        <v>2014</v>
      </c>
      <c r="E241">
        <v>2014</v>
      </c>
      <c r="F241">
        <v>2014</v>
      </c>
      <c r="G241">
        <v>2014</v>
      </c>
      <c r="H241">
        <v>2014</v>
      </c>
      <c r="I241">
        <v>2014</v>
      </c>
      <c r="J241">
        <v>2014</v>
      </c>
      <c r="K241">
        <v>2014</v>
      </c>
      <c r="O241">
        <v>2014</v>
      </c>
      <c r="P241">
        <v>2014</v>
      </c>
      <c r="Q241">
        <v>2014</v>
      </c>
      <c r="R241">
        <v>2014</v>
      </c>
      <c r="S241">
        <v>2014</v>
      </c>
      <c r="T241">
        <v>2014</v>
      </c>
      <c r="U241">
        <v>2014</v>
      </c>
      <c r="V241">
        <v>2014</v>
      </c>
      <c r="W241">
        <v>2014</v>
      </c>
      <c r="X241">
        <v>2014</v>
      </c>
    </row>
    <row r="242" spans="1:24" x14ac:dyDescent="0.25">
      <c r="A242" s="2"/>
      <c r="B242" s="2" t="s">
        <v>2</v>
      </c>
      <c r="C242" s="2" t="s">
        <v>3</v>
      </c>
      <c r="D242" s="2" t="s">
        <v>4</v>
      </c>
      <c r="E242" s="2" t="s">
        <v>5</v>
      </c>
      <c r="F242" s="2" t="s">
        <v>6</v>
      </c>
      <c r="G242" s="2" t="s">
        <v>7</v>
      </c>
      <c r="H242" s="2" t="s">
        <v>8</v>
      </c>
      <c r="I242" s="2" t="s">
        <v>9</v>
      </c>
      <c r="J242" s="2" t="s">
        <v>10</v>
      </c>
      <c r="K242" s="2" t="s">
        <v>11</v>
      </c>
      <c r="L242" s="2" t="s">
        <v>12</v>
      </c>
      <c r="O242" s="2" t="s">
        <v>2</v>
      </c>
      <c r="P242" s="2" t="s">
        <v>3</v>
      </c>
      <c r="Q242" s="2" t="s">
        <v>4</v>
      </c>
      <c r="R242" s="2" t="s">
        <v>5</v>
      </c>
      <c r="S242" s="2" t="s">
        <v>6</v>
      </c>
      <c r="T242" s="2" t="s">
        <v>7</v>
      </c>
      <c r="U242" s="2" t="s">
        <v>8</v>
      </c>
      <c r="V242" s="2" t="s">
        <v>9</v>
      </c>
      <c r="W242" s="2" t="s">
        <v>10</v>
      </c>
      <c r="X242" s="2" t="s">
        <v>11</v>
      </c>
    </row>
    <row r="243" spans="1:24" x14ac:dyDescent="0.25">
      <c r="A243" s="2" t="s">
        <v>13</v>
      </c>
      <c r="B243" s="4">
        <f>+[2]TabDin!B244</f>
        <v>0</v>
      </c>
      <c r="C243" s="4">
        <f>+[2]TabDin!C244</f>
        <v>0</v>
      </c>
      <c r="D243" s="4">
        <f>+[2]TabDin!D244</f>
        <v>1502072.7088865133</v>
      </c>
      <c r="E243" s="4">
        <f>+[2]TabDin!E244</f>
        <v>0</v>
      </c>
      <c r="F243" s="4">
        <f>+[2]TabDin!F244</f>
        <v>0</v>
      </c>
      <c r="G243" s="4">
        <f>+[2]TabDin!G244</f>
        <v>0</v>
      </c>
      <c r="H243" s="4">
        <f>+[2]TabDin!H244</f>
        <v>0</v>
      </c>
      <c r="I243" s="4">
        <f>+[2]TabDin!I244</f>
        <v>0</v>
      </c>
      <c r="J243" s="4">
        <f>+[2]TabDin!J244</f>
        <v>0</v>
      </c>
      <c r="K243" s="4">
        <f>+[2]TabDin!K244</f>
        <v>0</v>
      </c>
      <c r="L243" s="4">
        <f>SUM(B243:K243)</f>
        <v>1502072.7088865133</v>
      </c>
      <c r="N243" s="2" t="s">
        <v>13</v>
      </c>
      <c r="O243" s="5">
        <f>+B243/Formato_Análises_Mecenato!$U$31</f>
        <v>0</v>
      </c>
      <c r="P243" s="5">
        <f>+C243/Formato_Análises_Mecenato!$U$31</f>
        <v>0</v>
      </c>
      <c r="Q243" s="5">
        <f>+D243/Formato_Análises_Mecenato!$U$31</f>
        <v>9.2926501486993815E-4</v>
      </c>
      <c r="R243" s="5">
        <f>+E243/Formato_Análises_Mecenato!$U$31</f>
        <v>0</v>
      </c>
      <c r="S243" s="5">
        <f>+F243/Formato_Análises_Mecenato!$U$31</f>
        <v>0</v>
      </c>
      <c r="T243" s="5">
        <f>+G243/Formato_Análises_Mecenato!$U$31</f>
        <v>0</v>
      </c>
      <c r="U243" s="5">
        <f>+H243/Formato_Análises_Mecenato!$U$31</f>
        <v>0</v>
      </c>
      <c r="V243" s="5">
        <f>+I243/Formato_Análises_Mecenato!$U$31</f>
        <v>0</v>
      </c>
      <c r="W243" s="5">
        <f>+J243/Formato_Análises_Mecenato!$U$31</f>
        <v>0</v>
      </c>
      <c r="X243" s="5">
        <f>+K243/Formato_Análises_Mecenato!$U$31</f>
        <v>0</v>
      </c>
    </row>
    <row r="244" spans="1:24" x14ac:dyDescent="0.25">
      <c r="A244" s="2" t="s">
        <v>14</v>
      </c>
      <c r="B244" s="4">
        <f>+[2]TabDin!B245</f>
        <v>0</v>
      </c>
      <c r="C244" s="4">
        <f>+[2]TabDin!C245</f>
        <v>0</v>
      </c>
      <c r="D244" s="4">
        <f>+[2]TabDin!D245</f>
        <v>0</v>
      </c>
      <c r="E244" s="4">
        <f>+[2]TabDin!E245</f>
        <v>0</v>
      </c>
      <c r="F244" s="4">
        <f>+[2]TabDin!F245</f>
        <v>0</v>
      </c>
      <c r="G244" s="4">
        <f>+[2]TabDin!G245</f>
        <v>0</v>
      </c>
      <c r="H244" s="4">
        <f>+[2]TabDin!H245</f>
        <v>0</v>
      </c>
      <c r="I244" s="4">
        <f>+[2]TabDin!I245</f>
        <v>0</v>
      </c>
      <c r="J244" s="4">
        <f>+[2]TabDin!J245</f>
        <v>0</v>
      </c>
      <c r="K244" s="4">
        <f>+[2]TabDin!K245</f>
        <v>0</v>
      </c>
      <c r="L244" s="4">
        <f t="shared" ref="L244:L270" si="7">SUM(B244:K244)</f>
        <v>0</v>
      </c>
      <c r="N244" s="2" t="s">
        <v>14</v>
      </c>
      <c r="O244" s="5">
        <f>+B244/Formato_Análises_Mecenato!$U$31</f>
        <v>0</v>
      </c>
      <c r="P244" s="5">
        <f>+C244/Formato_Análises_Mecenato!$U$31</f>
        <v>0</v>
      </c>
      <c r="Q244" s="5">
        <f>+D244/Formato_Análises_Mecenato!$U$31</f>
        <v>0</v>
      </c>
      <c r="R244" s="5">
        <f>+E244/Formato_Análises_Mecenato!$U$31</f>
        <v>0</v>
      </c>
      <c r="S244" s="5">
        <f>+F244/Formato_Análises_Mecenato!$U$31</f>
        <v>0</v>
      </c>
      <c r="T244" s="5">
        <f>+G244/Formato_Análises_Mecenato!$U$31</f>
        <v>0</v>
      </c>
      <c r="U244" s="5">
        <f>+H244/Formato_Análises_Mecenato!$U$31</f>
        <v>0</v>
      </c>
      <c r="V244" s="5">
        <f>+I244/Formato_Análises_Mecenato!$U$31</f>
        <v>0</v>
      </c>
      <c r="W244" s="5">
        <f>+J244/Formato_Análises_Mecenato!$U$31</f>
        <v>0</v>
      </c>
      <c r="X244" s="5">
        <f>+K244/Formato_Análises_Mecenato!$U$31</f>
        <v>0</v>
      </c>
    </row>
    <row r="245" spans="1:24" x14ac:dyDescent="0.25">
      <c r="A245" s="2" t="s">
        <v>15</v>
      </c>
      <c r="B245" s="4">
        <f>+[2]TabDin!B246</f>
        <v>0</v>
      </c>
      <c r="C245" s="4">
        <f>+[2]TabDin!C246</f>
        <v>609402.91043533524</v>
      </c>
      <c r="D245" s="4">
        <f>+[2]TabDin!D246</f>
        <v>0</v>
      </c>
      <c r="E245" s="4">
        <f>+[2]TabDin!E246</f>
        <v>0</v>
      </c>
      <c r="F245" s="4">
        <f>+[2]TabDin!F246</f>
        <v>0</v>
      </c>
      <c r="G245" s="4">
        <f>+[2]TabDin!G246</f>
        <v>221127.23000300507</v>
      </c>
      <c r="H245" s="4">
        <f>+[2]TabDin!H246</f>
        <v>0</v>
      </c>
      <c r="I245" s="4">
        <f>+[2]TabDin!I246</f>
        <v>1426228.2487819779</v>
      </c>
      <c r="J245" s="4">
        <f>+[2]TabDin!J246</f>
        <v>538829.37994467793</v>
      </c>
      <c r="K245" s="4">
        <f>+[2]TabDin!K246</f>
        <v>0</v>
      </c>
      <c r="L245" s="4">
        <f t="shared" si="7"/>
        <v>2795587.7691649962</v>
      </c>
      <c r="N245" s="2" t="s">
        <v>15</v>
      </c>
      <c r="O245" s="5">
        <f>+B245/Formato_Análises_Mecenato!$U$31</f>
        <v>0</v>
      </c>
      <c r="P245" s="5">
        <f>+C245/Formato_Análises_Mecenato!$U$31</f>
        <v>3.7701024809063424E-4</v>
      </c>
      <c r="Q245" s="5">
        <f>+D245/Formato_Análises_Mecenato!$U$31</f>
        <v>0</v>
      </c>
      <c r="R245" s="5">
        <f>+E245/Formato_Análises_Mecenato!$U$31</f>
        <v>0</v>
      </c>
      <c r="S245" s="5">
        <f>+F245/Formato_Análises_Mecenato!$U$31</f>
        <v>0</v>
      </c>
      <c r="T245" s="5">
        <f>+G245/Formato_Análises_Mecenato!$U$31</f>
        <v>1.3680149932902873E-4</v>
      </c>
      <c r="U245" s="5">
        <f>+H245/Formato_Análises_Mecenato!$U$31</f>
        <v>0</v>
      </c>
      <c r="V245" s="5">
        <f>+I245/Formato_Análises_Mecenato!$U$31</f>
        <v>8.8234344913621938E-4</v>
      </c>
      <c r="W245" s="5">
        <f>+J245/Formato_Análises_Mecenato!$U$31</f>
        <v>3.3334957010025898E-4</v>
      </c>
      <c r="X245" s="5">
        <f>+K245/Formato_Análises_Mecenato!$U$31</f>
        <v>0</v>
      </c>
    </row>
    <row r="246" spans="1:24" x14ac:dyDescent="0.25">
      <c r="A246" s="2" t="s">
        <v>16</v>
      </c>
      <c r="B246" s="4">
        <f>+[2]TabDin!B247</f>
        <v>0</v>
      </c>
      <c r="C246" s="4">
        <f>+[2]TabDin!C247</f>
        <v>0</v>
      </c>
      <c r="D246" s="4">
        <f>+[2]TabDin!D247</f>
        <v>0</v>
      </c>
      <c r="E246" s="4">
        <f>+[2]TabDin!E247</f>
        <v>0</v>
      </c>
      <c r="F246" s="4">
        <f>+[2]TabDin!F247</f>
        <v>0</v>
      </c>
      <c r="G246" s="4">
        <f>+[2]TabDin!G247</f>
        <v>0</v>
      </c>
      <c r="H246" s="4">
        <f>+[2]TabDin!H247</f>
        <v>0</v>
      </c>
      <c r="I246" s="4">
        <f>+[2]TabDin!I247</f>
        <v>0</v>
      </c>
      <c r="J246" s="4">
        <f>+[2]TabDin!J247</f>
        <v>0</v>
      </c>
      <c r="K246" s="4">
        <f>+[2]TabDin!K247</f>
        <v>0</v>
      </c>
      <c r="L246" s="4">
        <f t="shared" si="7"/>
        <v>0</v>
      </c>
      <c r="N246" s="2" t="s">
        <v>16</v>
      </c>
      <c r="O246" s="5">
        <f>+B246/Formato_Análises_Mecenato!$U$31</f>
        <v>0</v>
      </c>
      <c r="P246" s="5">
        <f>+C246/Formato_Análises_Mecenato!$U$31</f>
        <v>0</v>
      </c>
      <c r="Q246" s="5">
        <f>+D246/Formato_Análises_Mecenato!$U$31</f>
        <v>0</v>
      </c>
      <c r="R246" s="5">
        <f>+E246/Formato_Análises_Mecenato!$U$31</f>
        <v>0</v>
      </c>
      <c r="S246" s="5">
        <f>+F246/Formato_Análises_Mecenato!$U$31</f>
        <v>0</v>
      </c>
      <c r="T246" s="5">
        <f>+G246/Formato_Análises_Mecenato!$U$31</f>
        <v>0</v>
      </c>
      <c r="U246" s="5">
        <f>+H246/Formato_Análises_Mecenato!$U$31</f>
        <v>0</v>
      </c>
      <c r="V246" s="5">
        <f>+I246/Formato_Análises_Mecenato!$U$31</f>
        <v>0</v>
      </c>
      <c r="W246" s="5">
        <f>+J246/Formato_Análises_Mecenato!$U$31</f>
        <v>0</v>
      </c>
      <c r="X246" s="5">
        <f>+K246/Formato_Análises_Mecenato!$U$31</f>
        <v>0</v>
      </c>
    </row>
    <row r="247" spans="1:24" x14ac:dyDescent="0.25">
      <c r="A247" s="2" t="s">
        <v>17</v>
      </c>
      <c r="B247" s="4">
        <f>+[2]TabDin!B248</f>
        <v>605496.24863911571</v>
      </c>
      <c r="C247" s="4">
        <f>+[2]TabDin!C248</f>
        <v>573315.51566531858</v>
      </c>
      <c r="D247" s="4">
        <f>+[2]TabDin!D248</f>
        <v>0</v>
      </c>
      <c r="E247" s="4">
        <f>+[2]TabDin!E248</f>
        <v>0</v>
      </c>
      <c r="F247" s="4">
        <f>+[2]TabDin!F248</f>
        <v>0</v>
      </c>
      <c r="G247" s="4">
        <f>+[2]TabDin!G248</f>
        <v>0</v>
      </c>
      <c r="H247" s="4">
        <f>+[2]TabDin!H248</f>
        <v>0</v>
      </c>
      <c r="I247" s="4">
        <f>+[2]TabDin!I248</f>
        <v>6067250.9600977376</v>
      </c>
      <c r="J247" s="4">
        <f>+[2]TabDin!J248</f>
        <v>0</v>
      </c>
      <c r="K247" s="4">
        <f>+[2]TabDin!K248</f>
        <v>0</v>
      </c>
      <c r="L247" s="4">
        <f t="shared" si="7"/>
        <v>7246062.7244021725</v>
      </c>
      <c r="N247" s="2" t="s">
        <v>17</v>
      </c>
      <c r="O247" s="5">
        <f>+B247/Formato_Análises_Mecenato!$U$31</f>
        <v>3.7459337165670519E-4</v>
      </c>
      <c r="P247" s="5">
        <f>+C247/Formato_Análises_Mecenato!$U$31</f>
        <v>3.5468459551790611E-4</v>
      </c>
      <c r="Q247" s="5">
        <f>+D247/Formato_Análises_Mecenato!$U$31</f>
        <v>0</v>
      </c>
      <c r="R247" s="5">
        <f>+E247/Formato_Análises_Mecenato!$U$31</f>
        <v>0</v>
      </c>
      <c r="S247" s="5">
        <f>+F247/Formato_Análises_Mecenato!$U$31</f>
        <v>0</v>
      </c>
      <c r="T247" s="5">
        <f>+G247/Formato_Análises_Mecenato!$U$31</f>
        <v>0</v>
      </c>
      <c r="U247" s="5">
        <f>+H247/Formato_Análises_Mecenato!$U$31</f>
        <v>0</v>
      </c>
      <c r="V247" s="5">
        <f>+I247/Formato_Análises_Mecenato!$U$31</f>
        <v>3.7535360440936198E-3</v>
      </c>
      <c r="W247" s="5">
        <f>+J247/Formato_Análises_Mecenato!$U$31</f>
        <v>0</v>
      </c>
      <c r="X247" s="5">
        <f>+K247/Formato_Análises_Mecenato!$U$31</f>
        <v>0</v>
      </c>
    </row>
    <row r="248" spans="1:24" x14ac:dyDescent="0.25">
      <c r="A248" s="2" t="s">
        <v>18</v>
      </c>
      <c r="B248" s="4">
        <f>+[2]TabDin!B249</f>
        <v>0</v>
      </c>
      <c r="C248" s="4">
        <f>+[2]TabDin!C249</f>
        <v>0</v>
      </c>
      <c r="D248" s="4">
        <f>+[2]TabDin!D249</f>
        <v>0</v>
      </c>
      <c r="E248" s="4">
        <f>+[2]TabDin!E249</f>
        <v>0</v>
      </c>
      <c r="F248" s="4">
        <f>+[2]TabDin!F249</f>
        <v>0</v>
      </c>
      <c r="G248" s="4">
        <f>+[2]TabDin!G249</f>
        <v>0</v>
      </c>
      <c r="H248" s="4">
        <f>+[2]TabDin!H249</f>
        <v>0</v>
      </c>
      <c r="I248" s="4">
        <f>+[2]TabDin!I249</f>
        <v>0</v>
      </c>
      <c r="J248" s="4">
        <f>+[2]TabDin!J249</f>
        <v>0</v>
      </c>
      <c r="K248" s="4">
        <f>+[2]TabDin!K249</f>
        <v>0</v>
      </c>
      <c r="L248" s="4">
        <f t="shared" si="7"/>
        <v>0</v>
      </c>
      <c r="N248" s="2" t="s">
        <v>18</v>
      </c>
      <c r="O248" s="5">
        <f>+B248/Formato_Análises_Mecenato!$U$31</f>
        <v>0</v>
      </c>
      <c r="P248" s="5">
        <f>+C248/Formato_Análises_Mecenato!$U$31</f>
        <v>0</v>
      </c>
      <c r="Q248" s="5">
        <f>+D248/Formato_Análises_Mecenato!$U$31</f>
        <v>0</v>
      </c>
      <c r="R248" s="5">
        <f>+E248/Formato_Análises_Mecenato!$U$31</f>
        <v>0</v>
      </c>
      <c r="S248" s="5">
        <f>+F248/Formato_Análises_Mecenato!$U$31</f>
        <v>0</v>
      </c>
      <c r="T248" s="5">
        <f>+G248/Formato_Análises_Mecenato!$U$31</f>
        <v>0</v>
      </c>
      <c r="U248" s="5">
        <f>+H248/Formato_Análises_Mecenato!$U$31</f>
        <v>0</v>
      </c>
      <c r="V248" s="5">
        <f>+I248/Formato_Análises_Mecenato!$U$31</f>
        <v>0</v>
      </c>
      <c r="W248" s="5">
        <f>+J248/Formato_Análises_Mecenato!$U$31</f>
        <v>0</v>
      </c>
      <c r="X248" s="5">
        <f>+K248/Formato_Análises_Mecenato!$U$31</f>
        <v>0</v>
      </c>
    </row>
    <row r="249" spans="1:24" x14ac:dyDescent="0.25">
      <c r="A249" s="2" t="s">
        <v>19</v>
      </c>
      <c r="B249" s="4">
        <f>+[2]TabDin!B250</f>
        <v>0</v>
      </c>
      <c r="C249" s="4">
        <f>+[2]TabDin!C250</f>
        <v>0</v>
      </c>
      <c r="D249" s="4">
        <f>+[2]TabDin!D250</f>
        <v>0</v>
      </c>
      <c r="E249" s="4">
        <f>+[2]TabDin!E250</f>
        <v>0</v>
      </c>
      <c r="F249" s="4">
        <f>+[2]TabDin!F250</f>
        <v>0</v>
      </c>
      <c r="G249" s="4">
        <f>+[2]TabDin!G250</f>
        <v>0</v>
      </c>
      <c r="H249" s="4">
        <f>+[2]TabDin!H250</f>
        <v>0</v>
      </c>
      <c r="I249" s="4">
        <f>+[2]TabDin!I250</f>
        <v>0</v>
      </c>
      <c r="J249" s="4">
        <f>+[2]TabDin!J250</f>
        <v>0</v>
      </c>
      <c r="K249" s="4">
        <f>+[2]TabDin!K250</f>
        <v>0</v>
      </c>
      <c r="L249" s="4">
        <f t="shared" si="7"/>
        <v>0</v>
      </c>
      <c r="N249" s="2" t="s">
        <v>19</v>
      </c>
      <c r="O249" s="5">
        <f>+B249/Formato_Análises_Mecenato!$U$31</f>
        <v>0</v>
      </c>
      <c r="P249" s="5">
        <f>+C249/Formato_Análises_Mecenato!$U$31</f>
        <v>0</v>
      </c>
      <c r="Q249" s="5">
        <f>+D249/Formato_Análises_Mecenato!$U$31</f>
        <v>0</v>
      </c>
      <c r="R249" s="5">
        <f>+E249/Formato_Análises_Mecenato!$U$31</f>
        <v>0</v>
      </c>
      <c r="S249" s="5">
        <f>+F249/Formato_Análises_Mecenato!$U$31</f>
        <v>0</v>
      </c>
      <c r="T249" s="5">
        <f>+G249/Formato_Análises_Mecenato!$U$31</f>
        <v>0</v>
      </c>
      <c r="U249" s="5">
        <f>+H249/Formato_Análises_Mecenato!$U$31</f>
        <v>0</v>
      </c>
      <c r="V249" s="5">
        <f>+I249/Formato_Análises_Mecenato!$U$31</f>
        <v>0</v>
      </c>
      <c r="W249" s="5">
        <f>+J249/Formato_Análises_Mecenato!$U$31</f>
        <v>0</v>
      </c>
      <c r="X249" s="5">
        <f>+K249/Formato_Análises_Mecenato!$U$31</f>
        <v>0</v>
      </c>
    </row>
    <row r="250" spans="1:24" x14ac:dyDescent="0.25">
      <c r="A250" s="2" t="s">
        <v>20</v>
      </c>
      <c r="B250" s="4">
        <f>+[2]TabDin!B251</f>
        <v>0</v>
      </c>
      <c r="C250" s="4">
        <f>+[2]TabDin!C251</f>
        <v>0</v>
      </c>
      <c r="D250" s="4">
        <f>+[2]TabDin!D251</f>
        <v>386537.30070248729</v>
      </c>
      <c r="E250" s="4">
        <f>+[2]TabDin!E251</f>
        <v>0</v>
      </c>
      <c r="F250" s="4">
        <f>+[2]TabDin!F251</f>
        <v>0</v>
      </c>
      <c r="G250" s="4">
        <f>+[2]TabDin!G251</f>
        <v>161461.62966210657</v>
      </c>
      <c r="H250" s="4">
        <f>+[2]TabDin!H251</f>
        <v>0</v>
      </c>
      <c r="I250" s="4">
        <f>+[2]TabDin!I251</f>
        <v>1734544.2744055213</v>
      </c>
      <c r="J250" s="4">
        <f>+[2]TabDin!J251</f>
        <v>3632977.4918346941</v>
      </c>
      <c r="K250" s="4">
        <f>+[2]TabDin!K251</f>
        <v>0</v>
      </c>
      <c r="L250" s="4">
        <f t="shared" si="7"/>
        <v>5915520.6966048088</v>
      </c>
      <c r="N250" s="2" t="s">
        <v>20</v>
      </c>
      <c r="O250" s="5">
        <f>+B250/Formato_Análises_Mecenato!$U$31</f>
        <v>0</v>
      </c>
      <c r="P250" s="5">
        <f>+C250/Formato_Análises_Mecenato!$U$31</f>
        <v>0</v>
      </c>
      <c r="Q250" s="5">
        <f>+D250/Formato_Análises_Mecenato!$U$31</f>
        <v>2.3913329119157908E-4</v>
      </c>
      <c r="R250" s="5">
        <f>+E250/Formato_Análises_Mecenato!$U$31</f>
        <v>0</v>
      </c>
      <c r="S250" s="5">
        <f>+F250/Formato_Análises_Mecenato!$U$31</f>
        <v>0</v>
      </c>
      <c r="T250" s="5">
        <f>+G250/Formato_Análises_Mecenato!$U$31</f>
        <v>9.9889068485976986E-5</v>
      </c>
      <c r="U250" s="5">
        <f>+H250/Formato_Análises_Mecenato!$U$31</f>
        <v>0</v>
      </c>
      <c r="V250" s="5">
        <f>+I250/Formato_Análises_Mecenato!$U$31</f>
        <v>1.0730847457729783E-3</v>
      </c>
      <c r="W250" s="5">
        <f>+J250/Formato_Análises_Mecenato!$U$31</f>
        <v>2.2475602299402309E-3</v>
      </c>
      <c r="X250" s="5">
        <f>+K250/Formato_Análises_Mecenato!$U$31</f>
        <v>0</v>
      </c>
    </row>
    <row r="251" spans="1:24" x14ac:dyDescent="0.25">
      <c r="A251" s="2" t="s">
        <v>21</v>
      </c>
      <c r="B251" s="4">
        <f>+[2]TabDin!B252</f>
        <v>0</v>
      </c>
      <c r="C251" s="4">
        <f>+[2]TabDin!C252</f>
        <v>400139.28953116608</v>
      </c>
      <c r="D251" s="4">
        <f>+[2]TabDin!D252</f>
        <v>0</v>
      </c>
      <c r="E251" s="4">
        <f>+[2]TabDin!E252</f>
        <v>0</v>
      </c>
      <c r="F251" s="4">
        <f>+[2]TabDin!F252</f>
        <v>37681.242545309447</v>
      </c>
      <c r="G251" s="4">
        <f>+[2]TabDin!G252</f>
        <v>0</v>
      </c>
      <c r="H251" s="4">
        <f>+[2]TabDin!H252</f>
        <v>0</v>
      </c>
      <c r="I251" s="4">
        <f>+[2]TabDin!I252</f>
        <v>1116908.3588178905</v>
      </c>
      <c r="J251" s="4">
        <f>+[2]TabDin!J252</f>
        <v>0</v>
      </c>
      <c r="K251" s="4">
        <f>+[2]TabDin!K252</f>
        <v>0</v>
      </c>
      <c r="L251" s="4">
        <f t="shared" si="7"/>
        <v>1554728.890894366</v>
      </c>
      <c r="N251" s="2" t="s">
        <v>21</v>
      </c>
      <c r="O251" s="5">
        <f>+B251/Formato_Análises_Mecenato!$U$31</f>
        <v>0</v>
      </c>
      <c r="P251" s="5">
        <f>+C251/Formato_Análises_Mecenato!$U$31</f>
        <v>2.4754823161114963E-4</v>
      </c>
      <c r="Q251" s="5">
        <f>+D251/Formato_Análises_Mecenato!$U$31</f>
        <v>0</v>
      </c>
      <c r="R251" s="5">
        <f>+E251/Formato_Análises_Mecenato!$U$31</f>
        <v>0</v>
      </c>
      <c r="S251" s="5">
        <f>+F251/Formato_Análises_Mecenato!$U$31</f>
        <v>2.3311694704940076E-5</v>
      </c>
      <c r="T251" s="5">
        <f>+G251/Formato_Análises_Mecenato!$U$31</f>
        <v>0</v>
      </c>
      <c r="U251" s="5">
        <f>+H251/Formato_Análises_Mecenato!$U$31</f>
        <v>0</v>
      </c>
      <c r="V251" s="5">
        <f>+I251/Formato_Análises_Mecenato!$U$31</f>
        <v>6.909811066567234E-4</v>
      </c>
      <c r="W251" s="5">
        <f>+J251/Formato_Análises_Mecenato!$U$31</f>
        <v>0</v>
      </c>
      <c r="X251" s="5">
        <f>+K251/Formato_Análises_Mecenato!$U$31</f>
        <v>0</v>
      </c>
    </row>
    <row r="252" spans="1:24" x14ac:dyDescent="0.25">
      <c r="A252" s="2" t="s">
        <v>22</v>
      </c>
      <c r="B252" s="4">
        <f>+[2]TabDin!B253</f>
        <v>181648.8745917347</v>
      </c>
      <c r="C252" s="4">
        <f>+[2]TabDin!C253</f>
        <v>3332522.0064010597</v>
      </c>
      <c r="D252" s="4">
        <f>+[2]TabDin!D253</f>
        <v>2054877.0512391059</v>
      </c>
      <c r="E252" s="4">
        <f>+[2]TabDin!E253</f>
        <v>0</v>
      </c>
      <c r="F252" s="4">
        <f>+[2]TabDin!F253</f>
        <v>69026.572344859189</v>
      </c>
      <c r="G252" s="4">
        <f>+[2]TabDin!G253</f>
        <v>1983615.1441732957</v>
      </c>
      <c r="H252" s="4">
        <f>+[2]TabDin!H253</f>
        <v>0</v>
      </c>
      <c r="I252" s="4">
        <f>+[2]TabDin!I253</f>
        <v>5004432.0292380033</v>
      </c>
      <c r="J252" s="4">
        <f>+[2]TabDin!J253</f>
        <v>1993535.8490194243</v>
      </c>
      <c r="K252" s="4">
        <f>+[2]TabDin!K253</f>
        <v>0</v>
      </c>
      <c r="L252" s="4">
        <f t="shared" si="7"/>
        <v>14619657.527007485</v>
      </c>
      <c r="N252" s="2" t="s">
        <v>22</v>
      </c>
      <c r="O252" s="5">
        <f>+B252/Formato_Análises_Mecenato!$U$31</f>
        <v>1.1237801149701154E-4</v>
      </c>
      <c r="P252" s="5">
        <f>+C252/Formato_Análises_Mecenato!$U$31</f>
        <v>2.0616818969624528E-3</v>
      </c>
      <c r="Q252" s="5">
        <f>+D252/Formato_Análises_Mecenato!$U$31</f>
        <v>1.2712602674148402E-3</v>
      </c>
      <c r="R252" s="5">
        <f>+E252/Formato_Análises_Mecenato!$U$31</f>
        <v>0</v>
      </c>
      <c r="S252" s="5">
        <f>+F252/Formato_Análises_Mecenato!$U$31</f>
        <v>4.2703644368864393E-5</v>
      </c>
      <c r="T252" s="5">
        <f>+G252/Formato_Análises_Mecenato!$U$31</f>
        <v>1.2271737217120959E-3</v>
      </c>
      <c r="U252" s="5">
        <f>+H252/Formato_Análises_Mecenato!$U$31</f>
        <v>0</v>
      </c>
      <c r="V252" s="5">
        <f>+I252/Formato_Análises_Mecenato!$U$31</f>
        <v>3.0960176405260848E-3</v>
      </c>
      <c r="W252" s="5">
        <f>+J252/Formato_Análises_Mecenato!$U$31</f>
        <v>1.2333112168425361E-3</v>
      </c>
      <c r="X252" s="5">
        <f>+K252/Formato_Análises_Mecenato!$U$31</f>
        <v>0</v>
      </c>
    </row>
    <row r="253" spans="1:24" x14ac:dyDescent="0.25">
      <c r="A253" s="2" t="s">
        <v>23</v>
      </c>
      <c r="B253" s="4">
        <f>+[2]TabDin!B254</f>
        <v>0</v>
      </c>
      <c r="C253" s="4">
        <f>+[2]TabDin!C254</f>
        <v>5961895.6663980009</v>
      </c>
      <c r="D253" s="4">
        <f>+[2]TabDin!D254</f>
        <v>0</v>
      </c>
      <c r="E253" s="4">
        <f>+[2]TabDin!E254</f>
        <v>0</v>
      </c>
      <c r="F253" s="4">
        <f>+[2]TabDin!F254</f>
        <v>0</v>
      </c>
      <c r="G253" s="4">
        <f>+[2]TabDin!G254</f>
        <v>233721.55197469864</v>
      </c>
      <c r="H253" s="4">
        <f>+[2]TabDin!H254</f>
        <v>0</v>
      </c>
      <c r="I253" s="4">
        <f>+[2]TabDin!I254</f>
        <v>1872194.4007921459</v>
      </c>
      <c r="J253" s="4">
        <f>+[2]TabDin!J254</f>
        <v>0</v>
      </c>
      <c r="K253" s="4">
        <f>+[2]TabDin!K254</f>
        <v>0</v>
      </c>
      <c r="L253" s="4">
        <f t="shared" si="7"/>
        <v>8067811.6191648459</v>
      </c>
      <c r="N253" s="2" t="s">
        <v>23</v>
      </c>
      <c r="O253" s="5">
        <f>+B253/Formato_Análises_Mecenato!$U$31</f>
        <v>0</v>
      </c>
      <c r="P253" s="5">
        <f>+C253/Formato_Análises_Mecenato!$U$31</f>
        <v>3.6883574492178176E-3</v>
      </c>
      <c r="Q253" s="5">
        <f>+D253/Formato_Análises_Mecenato!$U$31</f>
        <v>0</v>
      </c>
      <c r="R253" s="5">
        <f>+E253/Formato_Análises_Mecenato!$U$31</f>
        <v>0</v>
      </c>
      <c r="S253" s="5">
        <f>+F253/Formato_Análises_Mecenato!$U$31</f>
        <v>0</v>
      </c>
      <c r="T253" s="5">
        <f>+G253/Formato_Análises_Mecenato!$U$31</f>
        <v>1.4459304145948818E-4</v>
      </c>
      <c r="U253" s="5">
        <f>+H253/Formato_Análises_Mecenato!$U$31</f>
        <v>0</v>
      </c>
      <c r="V253" s="5">
        <f>+I253/Formato_Análises_Mecenato!$U$31</f>
        <v>1.1582427051625324E-3</v>
      </c>
      <c r="W253" s="5">
        <f>+J253/Formato_Análises_Mecenato!$U$31</f>
        <v>0</v>
      </c>
      <c r="X253" s="5">
        <f>+K253/Formato_Análises_Mecenato!$U$31</f>
        <v>0</v>
      </c>
    </row>
    <row r="254" spans="1:24" x14ac:dyDescent="0.25">
      <c r="A254" s="2" t="s">
        <v>24</v>
      </c>
      <c r="B254" s="4">
        <f>+[2]TabDin!B255</f>
        <v>0</v>
      </c>
      <c r="C254" s="4">
        <f>+[2]TabDin!C255</f>
        <v>0</v>
      </c>
      <c r="D254" s="4">
        <f>+[2]TabDin!D255</f>
        <v>0</v>
      </c>
      <c r="E254" s="4">
        <f>+[2]TabDin!E255</f>
        <v>0</v>
      </c>
      <c r="F254" s="4">
        <f>+[2]TabDin!F255</f>
        <v>0</v>
      </c>
      <c r="G254" s="4">
        <f>+[2]TabDin!G255</f>
        <v>0</v>
      </c>
      <c r="H254" s="4">
        <f>+[2]TabDin!H255</f>
        <v>0</v>
      </c>
      <c r="I254" s="4">
        <f>+[2]TabDin!I255</f>
        <v>0</v>
      </c>
      <c r="J254" s="4">
        <f>+[2]TabDin!J255</f>
        <v>551195.34506115981</v>
      </c>
      <c r="K254" s="4">
        <f>+[2]TabDin!K255</f>
        <v>0</v>
      </c>
      <c r="L254" s="4">
        <f t="shared" si="7"/>
        <v>551195.34506115981</v>
      </c>
      <c r="N254" s="2" t="s">
        <v>24</v>
      </c>
      <c r="O254" s="5">
        <f>+B254/Formato_Análises_Mecenato!$U$31</f>
        <v>0</v>
      </c>
      <c r="P254" s="5">
        <f>+C254/Formato_Análises_Mecenato!$U$31</f>
        <v>0</v>
      </c>
      <c r="Q254" s="5">
        <f>+D254/Formato_Análises_Mecenato!$U$31</f>
        <v>0</v>
      </c>
      <c r="R254" s="5">
        <f>+E254/Formato_Análises_Mecenato!$U$31</f>
        <v>0</v>
      </c>
      <c r="S254" s="5">
        <f>+F254/Formato_Análises_Mecenato!$U$31</f>
        <v>0</v>
      </c>
      <c r="T254" s="5">
        <f>+G254/Formato_Análises_Mecenato!$U$31</f>
        <v>0</v>
      </c>
      <c r="U254" s="5">
        <f>+H254/Formato_Análises_Mecenato!$U$31</f>
        <v>0</v>
      </c>
      <c r="V254" s="5">
        <f>+I254/Formato_Análises_Mecenato!$U$31</f>
        <v>0</v>
      </c>
      <c r="W254" s="5">
        <f>+J254/Formato_Análises_Mecenato!$U$31</f>
        <v>3.4099983808653185E-4</v>
      </c>
      <c r="X254" s="5">
        <f>+K254/Formato_Análises_Mecenato!$U$31</f>
        <v>0</v>
      </c>
    </row>
    <row r="255" spans="1:24" x14ac:dyDescent="0.25">
      <c r="A255" s="2" t="s">
        <v>25</v>
      </c>
      <c r="B255" s="4">
        <f>+[2]TabDin!B256</f>
        <v>0</v>
      </c>
      <c r="C255" s="4">
        <f>+[2]TabDin!C256</f>
        <v>4513724.8875012966</v>
      </c>
      <c r="D255" s="4">
        <f>+[2]TabDin!D256</f>
        <v>798208.75068598427</v>
      </c>
      <c r="E255" s="4">
        <f>+[2]TabDin!E256</f>
        <v>0</v>
      </c>
      <c r="F255" s="4">
        <f>+[2]TabDin!F256</f>
        <v>0</v>
      </c>
      <c r="G255" s="4">
        <f>+[2]TabDin!G256</f>
        <v>2348908.2578044566</v>
      </c>
      <c r="H255" s="4">
        <f>+[2]TabDin!H256</f>
        <v>0</v>
      </c>
      <c r="I255" s="4">
        <f>+[2]TabDin!I256</f>
        <v>3965542.2132450873</v>
      </c>
      <c r="J255" s="4">
        <f>+[2]TabDin!J256</f>
        <v>11224782.703694217</v>
      </c>
      <c r="K255" s="4">
        <f>+[2]TabDin!K256</f>
        <v>0</v>
      </c>
      <c r="L255" s="4">
        <f t="shared" si="7"/>
        <v>22851166.812931042</v>
      </c>
      <c r="N255" s="2" t="s">
        <v>25</v>
      </c>
      <c r="O255" s="5">
        <f>+B255/Formato_Análises_Mecenato!$U$31</f>
        <v>0</v>
      </c>
      <c r="P255" s="5">
        <f>+C255/Formato_Análises_Mecenato!$U$31</f>
        <v>2.7924391408536051E-3</v>
      </c>
      <c r="Q255" s="5">
        <f>+D255/Formato_Análises_Mecenato!$U$31</f>
        <v>4.9381595324062802E-4</v>
      </c>
      <c r="R255" s="5">
        <f>+E255/Formato_Análises_Mecenato!$U$31</f>
        <v>0</v>
      </c>
      <c r="S255" s="5">
        <f>+F255/Formato_Análises_Mecenato!$U$31</f>
        <v>0</v>
      </c>
      <c r="T255" s="5">
        <f>+G255/Formato_Análises_Mecenato!$U$31</f>
        <v>1.4531641871949447E-3</v>
      </c>
      <c r="U255" s="5">
        <f>+H255/Formato_Análises_Mecenato!$U$31</f>
        <v>0</v>
      </c>
      <c r="V255" s="5">
        <f>+I255/Formato_Análises_Mecenato!$U$31</f>
        <v>2.4533031070714836E-3</v>
      </c>
      <c r="W255" s="5">
        <f>+J255/Formato_Análises_Mecenato!$U$31</f>
        <v>6.9442696111512358E-3</v>
      </c>
      <c r="X255" s="5">
        <f>+K255/Formato_Análises_Mecenato!$U$31</f>
        <v>0</v>
      </c>
    </row>
    <row r="256" spans="1:24" x14ac:dyDescent="0.25">
      <c r="A256" s="2" t="s">
        <v>26</v>
      </c>
      <c r="B256" s="4">
        <f>+[2]TabDin!B257</f>
        <v>0</v>
      </c>
      <c r="C256" s="4">
        <f>+[2]TabDin!C257</f>
        <v>0</v>
      </c>
      <c r="D256" s="4">
        <f>+[2]TabDin!D257</f>
        <v>0</v>
      </c>
      <c r="E256" s="4">
        <f>+[2]TabDin!E257</f>
        <v>0</v>
      </c>
      <c r="F256" s="4">
        <f>+[2]TabDin!F257</f>
        <v>0</v>
      </c>
      <c r="G256" s="4">
        <f>+[2]TabDin!G257</f>
        <v>0</v>
      </c>
      <c r="H256" s="4">
        <f>+[2]TabDin!H257</f>
        <v>0</v>
      </c>
      <c r="I256" s="4">
        <f>+[2]TabDin!I257</f>
        <v>36329.774918346942</v>
      </c>
      <c r="J256" s="4">
        <f>+[2]TabDin!J257</f>
        <v>0</v>
      </c>
      <c r="K256" s="4">
        <f>+[2]TabDin!K257</f>
        <v>0</v>
      </c>
      <c r="L256" s="4">
        <f t="shared" si="7"/>
        <v>36329.774918346942</v>
      </c>
      <c r="N256" s="2" t="s">
        <v>26</v>
      </c>
      <c r="O256" s="5">
        <f>+B256/Formato_Análises_Mecenato!$U$31</f>
        <v>0</v>
      </c>
      <c r="P256" s="5">
        <f>+C256/Formato_Análises_Mecenato!$U$31</f>
        <v>0</v>
      </c>
      <c r="Q256" s="5">
        <f>+D256/Formato_Análises_Mecenato!$U$31</f>
        <v>0</v>
      </c>
      <c r="R256" s="5">
        <f>+E256/Formato_Análises_Mecenato!$U$31</f>
        <v>0</v>
      </c>
      <c r="S256" s="5">
        <f>+F256/Formato_Análises_Mecenato!$U$31</f>
        <v>0</v>
      </c>
      <c r="T256" s="5">
        <f>+G256/Formato_Análises_Mecenato!$U$31</f>
        <v>0</v>
      </c>
      <c r="U256" s="5">
        <f>+H256/Formato_Análises_Mecenato!$U$31</f>
        <v>0</v>
      </c>
      <c r="V256" s="5">
        <f>+I256/Formato_Análises_Mecenato!$U$31</f>
        <v>2.2475602299402312E-5</v>
      </c>
      <c r="W256" s="5">
        <f>+J256/Formato_Análises_Mecenato!$U$31</f>
        <v>0</v>
      </c>
      <c r="X256" s="5">
        <f>+K256/Formato_Análises_Mecenato!$U$31</f>
        <v>0</v>
      </c>
    </row>
    <row r="257" spans="1:24" x14ac:dyDescent="0.25">
      <c r="A257" s="2" t="s">
        <v>27</v>
      </c>
      <c r="B257" s="4">
        <f>+[2]TabDin!B258</f>
        <v>0</v>
      </c>
      <c r="C257" s="4">
        <f>+[2]TabDin!C258</f>
        <v>0</v>
      </c>
      <c r="D257" s="4">
        <f>+[2]TabDin!D258</f>
        <v>0</v>
      </c>
      <c r="E257" s="4">
        <f>+[2]TabDin!E258</f>
        <v>0</v>
      </c>
      <c r="F257" s="4">
        <f>+[2]TabDin!F258</f>
        <v>0</v>
      </c>
      <c r="G257" s="4">
        <f>+[2]TabDin!G258</f>
        <v>0</v>
      </c>
      <c r="H257" s="4">
        <f>+[2]TabDin!H258</f>
        <v>0</v>
      </c>
      <c r="I257" s="4">
        <f>+[2]TabDin!I258</f>
        <v>985505.69428502477</v>
      </c>
      <c r="J257" s="4">
        <f>+[2]TabDin!J258</f>
        <v>0</v>
      </c>
      <c r="K257" s="4">
        <f>+[2]TabDin!K258</f>
        <v>0</v>
      </c>
      <c r="L257" s="4">
        <f t="shared" si="7"/>
        <v>985505.69428502477</v>
      </c>
      <c r="N257" s="2" t="s">
        <v>27</v>
      </c>
      <c r="O257" s="5">
        <f>+B257/Formato_Análises_Mecenato!$U$31</f>
        <v>0</v>
      </c>
      <c r="P257" s="5">
        <f>+C257/Formato_Análises_Mecenato!$U$31</f>
        <v>0</v>
      </c>
      <c r="Q257" s="5">
        <f>+D257/Formato_Análises_Mecenato!$U$31</f>
        <v>0</v>
      </c>
      <c r="R257" s="5">
        <f>+E257/Formato_Análises_Mecenato!$U$31</f>
        <v>0</v>
      </c>
      <c r="S257" s="5">
        <f>+F257/Formato_Análises_Mecenato!$U$31</f>
        <v>0</v>
      </c>
      <c r="T257" s="5">
        <f>+G257/Formato_Análises_Mecenato!$U$31</f>
        <v>0</v>
      </c>
      <c r="U257" s="5">
        <f>+H257/Formato_Análises_Mecenato!$U$31</f>
        <v>0</v>
      </c>
      <c r="V257" s="5">
        <f>+I257/Formato_Análises_Mecenato!$U$31</f>
        <v>6.0968817170845339E-4</v>
      </c>
      <c r="W257" s="5">
        <f>+J257/Formato_Análises_Mecenato!$U$31</f>
        <v>0</v>
      </c>
      <c r="X257" s="5">
        <f>+K257/Formato_Análises_Mecenato!$U$31</f>
        <v>0</v>
      </c>
    </row>
    <row r="258" spans="1:24" x14ac:dyDescent="0.25">
      <c r="A258" s="2" t="s">
        <v>28</v>
      </c>
      <c r="B258" s="4">
        <f>+[2]TabDin!B259</f>
        <v>0</v>
      </c>
      <c r="C258" s="4">
        <f>+[2]TabDin!C259</f>
        <v>3874436.0748745035</v>
      </c>
      <c r="D258" s="4">
        <f>+[2]TabDin!D259</f>
        <v>147753.19459291702</v>
      </c>
      <c r="E258" s="4">
        <f>+[2]TabDin!E259</f>
        <v>0</v>
      </c>
      <c r="F258" s="4">
        <f>+[2]TabDin!F259</f>
        <v>228867.96670515733</v>
      </c>
      <c r="G258" s="4">
        <f>+[2]TabDin!G259</f>
        <v>1401299.290069707</v>
      </c>
      <c r="H258" s="4">
        <f>+[2]TabDin!H259</f>
        <v>0</v>
      </c>
      <c r="I258" s="4">
        <f>+[2]TabDin!I259</f>
        <v>5824873.9119082913</v>
      </c>
      <c r="J258" s="4">
        <f>+[2]TabDin!J259</f>
        <v>3126782.6279723928</v>
      </c>
      <c r="K258" s="4">
        <f>+[2]TabDin!K259</f>
        <v>0</v>
      </c>
      <c r="L258" s="4">
        <f t="shared" si="7"/>
        <v>14604013.066122968</v>
      </c>
      <c r="N258" s="2" t="s">
        <v>28</v>
      </c>
      <c r="O258" s="5">
        <f>+B258/Formato_Análises_Mecenato!$U$31</f>
        <v>0</v>
      </c>
      <c r="P258" s="5">
        <f>+C258/Formato_Análises_Mecenato!$U$31</f>
        <v>2.3969398255027489E-3</v>
      </c>
      <c r="Q258" s="5">
        <f>+D258/Formato_Análises_Mecenato!$U$31</f>
        <v>9.1408274551669203E-5</v>
      </c>
      <c r="R258" s="5">
        <f>+E258/Formato_Análises_Mecenato!$U$31</f>
        <v>0</v>
      </c>
      <c r="S258" s="5">
        <f>+F258/Formato_Análises_Mecenato!$U$31</f>
        <v>1.4159034594349263E-4</v>
      </c>
      <c r="T258" s="5">
        <f>+G258/Formato_Análises_Mecenato!$U$31</f>
        <v>8.6692102048053653E-4</v>
      </c>
      <c r="U258" s="5">
        <f>+H258/Formato_Análises_Mecenato!$U$31</f>
        <v>0</v>
      </c>
      <c r="V258" s="5">
        <f>+I258/Formato_Análises_Mecenato!$U$31</f>
        <v>3.603588235337503E-3</v>
      </c>
      <c r="W258" s="5">
        <f>+J258/Formato_Análises_Mecenato!$U$31</f>
        <v>1.9344001712352252E-3</v>
      </c>
      <c r="X258" s="5">
        <f>+K258/Formato_Análises_Mecenato!$U$31</f>
        <v>0</v>
      </c>
    </row>
    <row r="259" spans="1:24" x14ac:dyDescent="0.25">
      <c r="A259" s="2" t="s">
        <v>29</v>
      </c>
      <c r="B259" s="4">
        <f>+[2]TabDin!B260</f>
        <v>1030554.6151837748</v>
      </c>
      <c r="C259" s="4">
        <f>+[2]TabDin!C260</f>
        <v>36716232.438863635</v>
      </c>
      <c r="D259" s="4">
        <f>+[2]TabDin!D260</f>
        <v>9072746.1985479314</v>
      </c>
      <c r="E259" s="4">
        <f>+[2]TabDin!E260</f>
        <v>0</v>
      </c>
      <c r="F259" s="4">
        <f>+[2]TabDin!F260</f>
        <v>509607.44071963074</v>
      </c>
      <c r="G259" s="4">
        <f>+[2]TabDin!G260</f>
        <v>14586860.739141462</v>
      </c>
      <c r="H259" s="4">
        <f>+[2]TabDin!H260</f>
        <v>0</v>
      </c>
      <c r="I259" s="4">
        <f>+[2]TabDin!I260</f>
        <v>38994513.882507659</v>
      </c>
      <c r="J259" s="4">
        <f>+[2]TabDin!J260</f>
        <v>61815548.513702817</v>
      </c>
      <c r="K259" s="4">
        <f>+[2]TabDin!K260</f>
        <v>0</v>
      </c>
      <c r="L259" s="4">
        <f t="shared" si="7"/>
        <v>162726063.82866693</v>
      </c>
      <c r="N259" s="2" t="s">
        <v>29</v>
      </c>
      <c r="O259" s="5">
        <f>+B259/Formato_Análises_Mecenato!$U$31</f>
        <v>6.375579185597122E-4</v>
      </c>
      <c r="P259" s="5">
        <f>+C259/Formato_Análises_Mecenato!$U$31</f>
        <v>2.2714686234171194E-2</v>
      </c>
      <c r="Q259" s="5">
        <f>+D259/Formato_Análises_Mecenato!$U$31</f>
        <v>5.6129011473450632E-3</v>
      </c>
      <c r="R259" s="5">
        <f>+E259/Formato_Análises_Mecenato!$U$31</f>
        <v>0</v>
      </c>
      <c r="S259" s="5">
        <f>+F259/Formato_Análises_Mecenato!$U$31</f>
        <v>3.152712669476627E-4</v>
      </c>
      <c r="T259" s="5">
        <f>+G259/Formato_Análises_Mecenato!$U$31</f>
        <v>9.0242364976542144E-3</v>
      </c>
      <c r="U259" s="5">
        <f>+H259/Formato_Análises_Mecenato!$U$31</f>
        <v>0</v>
      </c>
      <c r="V259" s="5">
        <f>+I259/Formato_Análises_Mecenato!$U$31</f>
        <v>2.4124156779159123E-2</v>
      </c>
      <c r="W259" s="5">
        <f>+J259/Formato_Análises_Mecenato!$U$31</f>
        <v>3.8242507349302651E-2</v>
      </c>
      <c r="X259" s="5">
        <f>+K259/Formato_Análises_Mecenato!$U$31</f>
        <v>0</v>
      </c>
    </row>
    <row r="260" spans="1:24" x14ac:dyDescent="0.25">
      <c r="A260" s="2" t="s">
        <v>30</v>
      </c>
      <c r="B260" s="4">
        <f>+[2]TabDin!B261</f>
        <v>0</v>
      </c>
      <c r="C260" s="4">
        <f>+[2]TabDin!C261</f>
        <v>2902490.6628365493</v>
      </c>
      <c r="D260" s="4">
        <f>+[2]TabDin!D261</f>
        <v>1132035.7864556906</v>
      </c>
      <c r="E260" s="4">
        <f>+[2]TabDin!E261</f>
        <v>0</v>
      </c>
      <c r="F260" s="4">
        <f>+[2]TabDin!F261</f>
        <v>0</v>
      </c>
      <c r="G260" s="4">
        <f>+[2]TabDin!G261</f>
        <v>54494.662377520413</v>
      </c>
      <c r="H260" s="4">
        <f>+[2]TabDin!H261</f>
        <v>0</v>
      </c>
      <c r="I260" s="4">
        <f>+[2]TabDin!I261</f>
        <v>552370.22576216911</v>
      </c>
      <c r="J260" s="4">
        <f>+[2]TabDin!J261</f>
        <v>7440819.5513233962</v>
      </c>
      <c r="K260" s="4">
        <f>+[2]TabDin!K261</f>
        <v>0</v>
      </c>
      <c r="L260" s="4">
        <f t="shared" si="7"/>
        <v>12082210.888755325</v>
      </c>
      <c r="N260" s="2" t="s">
        <v>30</v>
      </c>
      <c r="O260" s="5">
        <f>+B260/Formato_Análises_Mecenato!$U$31</f>
        <v>0</v>
      </c>
      <c r="P260" s="5">
        <f>+C260/Formato_Análises_Mecenato!$U$31</f>
        <v>1.7956407922224249E-3</v>
      </c>
      <c r="Q260" s="5">
        <f>+D260/Formato_Análises_Mecenato!$U$31</f>
        <v>7.0033976764937594E-4</v>
      </c>
      <c r="R260" s="5">
        <f>+E260/Formato_Análises_Mecenato!$U$31</f>
        <v>0</v>
      </c>
      <c r="S260" s="5">
        <f>+F260/Formato_Análises_Mecenato!$U$31</f>
        <v>0</v>
      </c>
      <c r="T260" s="5">
        <f>+G260/Formato_Análises_Mecenato!$U$31</f>
        <v>3.3713403449103465E-5</v>
      </c>
      <c r="U260" s="5">
        <f>+H260/Formato_Análises_Mecenato!$U$31</f>
        <v>0</v>
      </c>
      <c r="V260" s="5">
        <f>+I260/Formato_Análises_Mecenato!$U$31</f>
        <v>3.417266840811596E-4</v>
      </c>
      <c r="W260" s="5">
        <f>+J260/Formato_Análises_Mecenato!$U$31</f>
        <v>4.603301324961011E-3</v>
      </c>
      <c r="X260" s="5">
        <f>+K260/Formato_Análises_Mecenato!$U$31</f>
        <v>0</v>
      </c>
    </row>
    <row r="261" spans="1:24" x14ac:dyDescent="0.25">
      <c r="A261" s="2" t="s">
        <v>31</v>
      </c>
      <c r="B261" s="4">
        <f>+[2]TabDin!B262</f>
        <v>4651372.1317257741</v>
      </c>
      <c r="C261" s="4">
        <f>+[2]TabDin!C262</f>
        <v>133787483.99814174</v>
      </c>
      <c r="D261" s="4">
        <f>+[2]TabDin!D262</f>
        <v>26321228.939160265</v>
      </c>
      <c r="E261" s="4">
        <f>+[2]TabDin!E262</f>
        <v>0</v>
      </c>
      <c r="F261" s="4">
        <f>+[2]TabDin!F262</f>
        <v>48439.699891129254</v>
      </c>
      <c r="G261" s="4">
        <f>+[2]TabDin!G262</f>
        <v>15493691.071279841</v>
      </c>
      <c r="H261" s="4">
        <f>+[2]TabDin!H262</f>
        <v>0</v>
      </c>
      <c r="I261" s="4">
        <f>+[2]TabDin!I262</f>
        <v>84874154.768989846</v>
      </c>
      <c r="J261" s="4">
        <f>+[2]TabDin!J262</f>
        <v>83196081.169749588</v>
      </c>
      <c r="K261" s="4">
        <f>+[2]TabDin!K262</f>
        <v>0</v>
      </c>
      <c r="L261" s="4">
        <f t="shared" si="7"/>
        <v>348372451.77893817</v>
      </c>
      <c r="N261" s="2" t="s">
        <v>31</v>
      </c>
      <c r="O261" s="5">
        <f>+B261/Formato_Análises_Mecenato!$U$31</f>
        <v>2.8775953171787079E-3</v>
      </c>
      <c r="P261" s="5">
        <f>+C261/Formato_Análises_Mecenato!$U$31</f>
        <v>8.2768315788858321E-2</v>
      </c>
      <c r="Q261" s="5">
        <f>+D261/Formato_Análises_Mecenato!$U$31</f>
        <v>1.6283763799740135E-2</v>
      </c>
      <c r="R261" s="5">
        <f>+E261/Formato_Análises_Mecenato!$U$31</f>
        <v>0</v>
      </c>
      <c r="S261" s="5">
        <f>+F261/Formato_Análises_Mecenato!$U$31</f>
        <v>2.9967469732536413E-5</v>
      </c>
      <c r="T261" s="5">
        <f>+G261/Formato_Análises_Mecenato!$U$31</f>
        <v>9.585251751505517E-3</v>
      </c>
      <c r="U261" s="5">
        <f>+H261/Formato_Análises_Mecenato!$U$31</f>
        <v>0</v>
      </c>
      <c r="V261" s="5">
        <f>+I261/Formato_Análises_Mecenato!$U$31</f>
        <v>5.2507832827843305E-2</v>
      </c>
      <c r="W261" s="5">
        <f>+J261/Formato_Análises_Mecenato!$U$31</f>
        <v>5.1469683956004195E-2</v>
      </c>
      <c r="X261" s="5">
        <f>+K261/Formato_Análises_Mecenato!$U$31</f>
        <v>0</v>
      </c>
    </row>
    <row r="262" spans="1:24" x14ac:dyDescent="0.25">
      <c r="A262" s="2" t="s">
        <v>32</v>
      </c>
      <c r="B262" s="4">
        <f>+[2]TabDin!B263</f>
        <v>4356364.3929205444</v>
      </c>
      <c r="C262" s="4">
        <f>+[2]TabDin!C263</f>
        <v>222471645.58469871</v>
      </c>
      <c r="D262" s="4">
        <f>+[2]TabDin!D263</f>
        <v>39693410.264714822</v>
      </c>
      <c r="E262" s="4">
        <f>+[2]TabDin!E263</f>
        <v>0</v>
      </c>
      <c r="F262" s="4">
        <f>+[2]TabDin!F263</f>
        <v>3417802.3505054377</v>
      </c>
      <c r="G262" s="4">
        <f>+[2]TabDin!G263</f>
        <v>58074545.150634311</v>
      </c>
      <c r="H262" s="4">
        <f>+[2]TabDin!H263</f>
        <v>0</v>
      </c>
      <c r="I262" s="4">
        <f>+[2]TabDin!I263</f>
        <v>136344625.3343451</v>
      </c>
      <c r="J262" s="4">
        <f>+[2]TabDin!J263</f>
        <v>191094808.77574158</v>
      </c>
      <c r="K262" s="4">
        <f>+[2]TabDin!K263</f>
        <v>0</v>
      </c>
      <c r="L262" s="4">
        <f t="shared" si="7"/>
        <v>655453201.85356045</v>
      </c>
      <c r="N262" s="2" t="s">
        <v>32</v>
      </c>
      <c r="O262" s="5">
        <f>+B262/Formato_Análises_Mecenato!$U$31</f>
        <v>2.6950872607006638E-3</v>
      </c>
      <c r="P262" s="5">
        <f>+C262/Formato_Análises_Mecenato!$U$31</f>
        <v>0.13763322895045302</v>
      </c>
      <c r="Q262" s="5">
        <f>+D262/Formato_Análises_Mecenato!$U$31</f>
        <v>2.4556532624324254E-2</v>
      </c>
      <c r="R262" s="5">
        <f>+E262/Formato_Análises_Mecenato!$U$31</f>
        <v>0</v>
      </c>
      <c r="S262" s="5">
        <f>+F262/Formato_Análises_Mecenato!$U$31</f>
        <v>2.1144410209139259E-3</v>
      </c>
      <c r="T262" s="5">
        <f>+G262/Formato_Análises_Mecenato!$U$31</f>
        <v>3.5928116357945523E-2</v>
      </c>
      <c r="U262" s="5">
        <f>+H262/Formato_Análises_Mecenato!$U$31</f>
        <v>0</v>
      </c>
      <c r="V262" s="5">
        <f>+I262/Formato_Análises_Mecenato!$U$31</f>
        <v>8.4350304442106061E-2</v>
      </c>
      <c r="W262" s="5">
        <f>+J262/Formato_Análises_Mecenato!$U$31</f>
        <v>0.11822178731294297</v>
      </c>
      <c r="X262" s="5">
        <f>+K262/Formato_Análises_Mecenato!$U$31</f>
        <v>0</v>
      </c>
    </row>
    <row r="263" spans="1:24" x14ac:dyDescent="0.25">
      <c r="A263" s="2" t="s">
        <v>33</v>
      </c>
      <c r="B263" s="4">
        <f>+[2]TabDin!B264</f>
        <v>0</v>
      </c>
      <c r="C263" s="4">
        <f>+[2]TabDin!C264</f>
        <v>29070692.280769818</v>
      </c>
      <c r="D263" s="4">
        <f>+[2]TabDin!D264</f>
        <v>2226342.4840525049</v>
      </c>
      <c r="E263" s="4">
        <f>+[2]TabDin!E264</f>
        <v>0</v>
      </c>
      <c r="F263" s="4">
        <f>+[2]TabDin!F264</f>
        <v>0</v>
      </c>
      <c r="G263" s="4">
        <f>+[2]TabDin!G264</f>
        <v>5643651.6215336444</v>
      </c>
      <c r="H263" s="4">
        <f>+[2]TabDin!H264</f>
        <v>0</v>
      </c>
      <c r="I263" s="4">
        <f>+[2]TabDin!I264</f>
        <v>14021191.138254751</v>
      </c>
      <c r="J263" s="4">
        <f>+[2]TabDin!J264</f>
        <v>17138786.19623889</v>
      </c>
      <c r="K263" s="4">
        <f>+[2]TabDin!K264</f>
        <v>0</v>
      </c>
      <c r="L263" s="4">
        <f t="shared" si="7"/>
        <v>68100663.720849603</v>
      </c>
      <c r="N263" s="2" t="s">
        <v>33</v>
      </c>
      <c r="O263" s="5">
        <f>+B263/Formato_Análises_Mecenato!$U$31</f>
        <v>0</v>
      </c>
      <c r="P263" s="5">
        <f>+C263/Formato_Análises_Mecenato!$U$31</f>
        <v>1.798473345181454E-2</v>
      </c>
      <c r="Q263" s="5">
        <f>+D263/Formato_Análises_Mecenato!$U$31</f>
        <v>1.3773382402255839E-3</v>
      </c>
      <c r="R263" s="5">
        <f>+E263/Formato_Análises_Mecenato!$U$31</f>
        <v>0</v>
      </c>
      <c r="S263" s="5">
        <f>+F263/Formato_Análises_Mecenato!$U$31</f>
        <v>0</v>
      </c>
      <c r="T263" s="5">
        <f>+G263/Formato_Análises_Mecenato!$U$31</f>
        <v>3.4914741323626886E-3</v>
      </c>
      <c r="U263" s="5">
        <f>+H263/Formato_Análises_Mecenato!$U$31</f>
        <v>0</v>
      </c>
      <c r="V263" s="5">
        <f>+I263/Formato_Análises_Mecenato!$U$31</f>
        <v>8.6742820866795751E-3</v>
      </c>
      <c r="W263" s="5">
        <f>+J263/Formato_Análises_Mecenato!$U$31</f>
        <v>1.0602998320438775E-2</v>
      </c>
      <c r="X263" s="5">
        <f>+K263/Formato_Análises_Mecenato!$U$31</f>
        <v>0</v>
      </c>
    </row>
    <row r="264" spans="1:24" x14ac:dyDescent="0.25">
      <c r="A264" s="2" t="s">
        <v>34</v>
      </c>
      <c r="B264" s="4">
        <f>+[2]TabDin!B265</f>
        <v>0</v>
      </c>
      <c r="C264" s="4">
        <f>+[2]TabDin!C265</f>
        <v>18458275.144325782</v>
      </c>
      <c r="D264" s="4">
        <f>+[2]TabDin!D265</f>
        <v>2983766.4485112298</v>
      </c>
      <c r="E264" s="4">
        <f>+[2]TabDin!E265</f>
        <v>0</v>
      </c>
      <c r="F264" s="4">
        <f>+[2]TabDin!F265</f>
        <v>128365.20471149252</v>
      </c>
      <c r="G264" s="4">
        <f>+[2]TabDin!G265</f>
        <v>3349534.0532226725</v>
      </c>
      <c r="H264" s="4">
        <f>+[2]TabDin!H265</f>
        <v>0</v>
      </c>
      <c r="I264" s="4">
        <f>+[2]TabDin!I265</f>
        <v>12683297.925821779</v>
      </c>
      <c r="J264" s="4">
        <f>+[2]TabDin!J265</f>
        <v>5374927.5424176203</v>
      </c>
      <c r="K264" s="4">
        <f>+[2]TabDin!K265</f>
        <v>0</v>
      </c>
      <c r="L264" s="4">
        <f t="shared" si="7"/>
        <v>42978166.319010578</v>
      </c>
      <c r="N264" s="2" t="s">
        <v>34</v>
      </c>
      <c r="O264" s="5">
        <f>+B264/Formato_Análises_Mecenato!$U$31</f>
        <v>0</v>
      </c>
      <c r="P264" s="5">
        <f>+C264/Formato_Análises_Mecenato!$U$31</f>
        <v>1.1419306951645872E-2</v>
      </c>
      <c r="Q264" s="5">
        <f>+D264/Formato_Análises_Mecenato!$U$31</f>
        <v>1.8459224754836406E-3</v>
      </c>
      <c r="R264" s="5">
        <f>+E264/Formato_Análises_Mecenato!$U$31</f>
        <v>0</v>
      </c>
      <c r="S264" s="5">
        <f>+F264/Formato_Análises_Mecenato!$U$31</f>
        <v>7.9413794791221491E-5</v>
      </c>
      <c r="T264" s="5">
        <f>+G264/Formato_Análises_Mecenato!$U$31</f>
        <v>2.0722064873162534E-3</v>
      </c>
      <c r="U264" s="5">
        <f>+H264/Formato_Análises_Mecenato!$U$31</f>
        <v>0</v>
      </c>
      <c r="V264" s="5">
        <f>+I264/Formato_Análises_Mecenato!$U$31</f>
        <v>7.8465875625792457E-3</v>
      </c>
      <c r="W264" s="5">
        <f>+J264/Formato_Análises_Mecenato!$U$31</f>
        <v>3.3252265972744726E-3</v>
      </c>
      <c r="X264" s="5">
        <f>+K264/Formato_Análises_Mecenato!$U$31</f>
        <v>0</v>
      </c>
    </row>
    <row r="265" spans="1:24" x14ac:dyDescent="0.25">
      <c r="A265" s="2" t="s">
        <v>35</v>
      </c>
      <c r="B265" s="4">
        <f>+[2]TabDin!B266</f>
        <v>1100454.5795375209</v>
      </c>
      <c r="C265" s="4">
        <f>+[2]TabDin!C266</f>
        <v>37214925.119435936</v>
      </c>
      <c r="D265" s="4">
        <f>+[2]TabDin!D266</f>
        <v>5000896.0522451997</v>
      </c>
      <c r="E265" s="4">
        <f>+[2]TabDin!E266</f>
        <v>0</v>
      </c>
      <c r="F265" s="4">
        <f>+[2]TabDin!F266</f>
        <v>145319.09967338777</v>
      </c>
      <c r="G265" s="4">
        <f>+[2]TabDin!G266</f>
        <v>6699206.1474801106</v>
      </c>
      <c r="H265" s="4">
        <f>+[2]TabDin!H266</f>
        <v>0</v>
      </c>
      <c r="I265" s="4">
        <f>+[2]TabDin!I266</f>
        <v>27524925.715259217</v>
      </c>
      <c r="J265" s="4">
        <f>+[2]TabDin!J266</f>
        <v>18989810.910218149</v>
      </c>
      <c r="K265" s="4">
        <f>+[2]TabDin!K266</f>
        <v>0</v>
      </c>
      <c r="L265" s="4">
        <f t="shared" si="7"/>
        <v>96675537.623849511</v>
      </c>
      <c r="N265" s="2" t="s">
        <v>35</v>
      </c>
      <c r="O265" s="5">
        <f>+B265/Formato_Análises_Mecenato!$U$31</f>
        <v>6.8080189139158899E-4</v>
      </c>
      <c r="P265" s="5">
        <f>+C265/Formato_Análises_Mecenato!$U$31</f>
        <v>2.3023205028558372E-2</v>
      </c>
      <c r="Q265" s="5">
        <f>+D265/Formato_Análises_Mecenato!$U$31</f>
        <v>3.0938300901542834E-3</v>
      </c>
      <c r="R265" s="5">
        <f>+E265/Formato_Análises_Mecenato!$U$31</f>
        <v>0</v>
      </c>
      <c r="S265" s="5">
        <f>+F265/Formato_Análises_Mecenato!$U$31</f>
        <v>8.9902409197609249E-5</v>
      </c>
      <c r="T265" s="5">
        <f>+G265/Formato_Análises_Mecenato!$U$31</f>
        <v>4.1444983744293772E-3</v>
      </c>
      <c r="U265" s="5">
        <f>+H265/Formato_Análises_Mecenato!$U$31</f>
        <v>0</v>
      </c>
      <c r="V265" s="5">
        <f>+I265/Formato_Análises_Mecenato!$U$31</f>
        <v>1.70284370075835E-2</v>
      </c>
      <c r="W265" s="5">
        <f>+J265/Formato_Análises_Mecenato!$U$31</f>
        <v>1.1748144289861031E-2</v>
      </c>
      <c r="X265" s="5">
        <f>+K265/Formato_Análises_Mecenato!$U$31</f>
        <v>0</v>
      </c>
    </row>
    <row r="266" spans="1:24" x14ac:dyDescent="0.25">
      <c r="A266" s="2" t="s">
        <v>36</v>
      </c>
      <c r="B266" s="4">
        <f>+[2]TabDin!B267</f>
        <v>0</v>
      </c>
      <c r="C266" s="4">
        <f>+[2]TabDin!C267</f>
        <v>108663.48300379817</v>
      </c>
      <c r="D266" s="4">
        <f>+[2]TabDin!D267</f>
        <v>0</v>
      </c>
      <c r="E266" s="4">
        <f>+[2]TabDin!E267</f>
        <v>0</v>
      </c>
      <c r="F266" s="4">
        <f>+[2]TabDin!F267</f>
        <v>0</v>
      </c>
      <c r="G266" s="4">
        <f>+[2]TabDin!G267</f>
        <v>1628.7849088392213</v>
      </c>
      <c r="H266" s="4">
        <f>+[2]TabDin!H267</f>
        <v>0</v>
      </c>
      <c r="I266" s="4">
        <f>+[2]TabDin!I267</f>
        <v>1671169.6462439592</v>
      </c>
      <c r="J266" s="4">
        <f>+[2]TabDin!J267</f>
        <v>182254.3708403738</v>
      </c>
      <c r="K266" s="4">
        <f>+[2]TabDin!K267</f>
        <v>0</v>
      </c>
      <c r="L266" s="4">
        <f t="shared" si="7"/>
        <v>1963716.2849969706</v>
      </c>
      <c r="N266" s="2" t="s">
        <v>36</v>
      </c>
      <c r="O266" s="5">
        <f>+B266/Formato_Análises_Mecenato!$U$31</f>
        <v>0</v>
      </c>
      <c r="P266" s="5">
        <f>+C266/Formato_Análises_Mecenato!$U$31</f>
        <v>6.7225223221183597E-5</v>
      </c>
      <c r="Q266" s="5">
        <f>+D266/Formato_Análises_Mecenato!$U$31</f>
        <v>0</v>
      </c>
      <c r="R266" s="5">
        <f>+E266/Formato_Análises_Mecenato!$U$31</f>
        <v>0</v>
      </c>
      <c r="S266" s="5">
        <f>+F266/Formato_Análises_Mecenato!$U$31</f>
        <v>0</v>
      </c>
      <c r="T266" s="5">
        <f>+G266/Formato_Análises_Mecenato!$U$31</f>
        <v>1.007656169756537E-6</v>
      </c>
      <c r="U266" s="5">
        <f>+H266/Formato_Análises_Mecenato!$U$31</f>
        <v>0</v>
      </c>
      <c r="V266" s="5">
        <f>+I266/Formato_Análises_Mecenato!$U$31</f>
        <v>1.0338777057725063E-3</v>
      </c>
      <c r="W266" s="5">
        <f>+J266/Formato_Análises_Mecenato!$U$31</f>
        <v>1.1275260486866825E-4</v>
      </c>
      <c r="X266" s="5">
        <f>+K266/Formato_Análises_Mecenato!$U$31</f>
        <v>0</v>
      </c>
    </row>
    <row r="267" spans="1:24" x14ac:dyDescent="0.25">
      <c r="A267" s="2" t="s">
        <v>37</v>
      </c>
      <c r="B267" s="4">
        <f>+[2]TabDin!B268</f>
        <v>0</v>
      </c>
      <c r="C267" s="4">
        <f>+[2]TabDin!C268</f>
        <v>220157.90316848364</v>
      </c>
      <c r="D267" s="4">
        <f>+[2]TabDin!D268</f>
        <v>0</v>
      </c>
      <c r="E267" s="4">
        <f>+[2]TabDin!E268</f>
        <v>0</v>
      </c>
      <c r="F267" s="4">
        <f>+[2]TabDin!F268</f>
        <v>0</v>
      </c>
      <c r="G267" s="4">
        <f>+[2]TabDin!G268</f>
        <v>53828.059447468637</v>
      </c>
      <c r="H267" s="4">
        <f>+[2]TabDin!H268</f>
        <v>0</v>
      </c>
      <c r="I267" s="4">
        <f>+[2]TabDin!I268</f>
        <v>819694.94249796809</v>
      </c>
      <c r="J267" s="4">
        <f>+[2]TabDin!J268</f>
        <v>536859.57954860537</v>
      </c>
      <c r="K267" s="4">
        <f>+[2]TabDin!K268</f>
        <v>0</v>
      </c>
      <c r="L267" s="4">
        <f t="shared" si="7"/>
        <v>1630540.4846625258</v>
      </c>
      <c r="N267" s="2" t="s">
        <v>37</v>
      </c>
      <c r="O267" s="5">
        <f>+B267/Formato_Análises_Mecenato!$U$31</f>
        <v>0</v>
      </c>
      <c r="P267" s="5">
        <f>+C267/Formato_Análises_Mecenato!$U$31</f>
        <v>1.3620182029221094E-4</v>
      </c>
      <c r="Q267" s="5">
        <f>+D267/Formato_Análises_Mecenato!$U$31</f>
        <v>0</v>
      </c>
      <c r="R267" s="5">
        <f>+E267/Formato_Análises_Mecenato!$U$31</f>
        <v>0</v>
      </c>
      <c r="S267" s="5">
        <f>+F267/Formato_Análises_Mecenato!$U$31</f>
        <v>0</v>
      </c>
      <c r="T267" s="5">
        <f>+G267/Formato_Análises_Mecenato!$U$31</f>
        <v>3.3301006114379163E-5</v>
      </c>
      <c r="U267" s="5">
        <f>+H267/Formato_Análises_Mecenato!$U$31</f>
        <v>0</v>
      </c>
      <c r="V267" s="5">
        <f>+I267/Formato_Análises_Mecenato!$U$31</f>
        <v>5.0710849642814288E-4</v>
      </c>
      <c r="W267" s="5">
        <f>+J267/Formato_Análises_Mecenato!$U$31</f>
        <v>3.3213094294358555E-4</v>
      </c>
      <c r="X267" s="5">
        <f>+K267/Formato_Análises_Mecenato!$U$31</f>
        <v>0</v>
      </c>
    </row>
    <row r="268" spans="1:24" x14ac:dyDescent="0.25">
      <c r="A268" s="2" t="s">
        <v>38</v>
      </c>
      <c r="B268" s="4">
        <f>+[2]TabDin!B269</f>
        <v>0</v>
      </c>
      <c r="C268" s="4">
        <f>+[2]TabDin!C269</f>
        <v>478342.03642490128</v>
      </c>
      <c r="D268" s="4">
        <f>+[2]TabDin!D269</f>
        <v>381523.18626750674</v>
      </c>
      <c r="E268" s="4">
        <f>+[2]TabDin!E269</f>
        <v>0</v>
      </c>
      <c r="F268" s="4">
        <f>+[2]TabDin!F269</f>
        <v>0</v>
      </c>
      <c r="G268" s="4">
        <f>+[2]TabDin!G269</f>
        <v>181769.97384146252</v>
      </c>
      <c r="H268" s="4">
        <f>+[2]TabDin!H269</f>
        <v>0</v>
      </c>
      <c r="I268" s="4">
        <f>+[2]TabDin!I269</f>
        <v>3767602.3167646173</v>
      </c>
      <c r="J268" s="4">
        <f>+[2]TabDin!J269</f>
        <v>198602.76955362994</v>
      </c>
      <c r="K268" s="4">
        <f>+[2]TabDin!K269</f>
        <v>0</v>
      </c>
      <c r="L268" s="4">
        <f t="shared" si="7"/>
        <v>5007840.2828521179</v>
      </c>
      <c r="N268" s="2" t="s">
        <v>38</v>
      </c>
      <c r="O268" s="5">
        <f>+B268/Formato_Análises_Mecenato!$U$31</f>
        <v>0</v>
      </c>
      <c r="P268" s="5">
        <f>+C268/Formato_Análises_Mecenato!$U$31</f>
        <v>2.9592876360879701E-4</v>
      </c>
      <c r="Q268" s="5">
        <f>+D268/Formato_Análises_Mecenato!$U$31</f>
        <v>2.360312834808899E-4</v>
      </c>
      <c r="R268" s="5">
        <f>+E268/Formato_Análises_Mecenato!$U$31</f>
        <v>0</v>
      </c>
      <c r="S268" s="5">
        <f>+F268/Formato_Análises_Mecenato!$U$31</f>
        <v>0</v>
      </c>
      <c r="T268" s="5">
        <f>+G268/Formato_Análises_Mecenato!$U$31</f>
        <v>1.1245293017134289E-4</v>
      </c>
      <c r="U268" s="5">
        <f>+H268/Formato_Análises_Mecenato!$U$31</f>
        <v>0</v>
      </c>
      <c r="V268" s="5">
        <f>+I268/Formato_Análises_Mecenato!$U$31</f>
        <v>2.3308465710076393E-3</v>
      </c>
      <c r="W268" s="5">
        <f>+J268/Formato_Análises_Mecenato!$U$31</f>
        <v>1.228666259033993E-4</v>
      </c>
      <c r="X268" s="5">
        <f>+K268/Formato_Análises_Mecenato!$U$31</f>
        <v>0</v>
      </c>
    </row>
    <row r="269" spans="1:24" x14ac:dyDescent="0.25">
      <c r="A269" s="2" t="s">
        <v>39</v>
      </c>
      <c r="B269" s="4">
        <f>+[2]TabDin!B270</f>
        <v>0</v>
      </c>
      <c r="C269" s="4">
        <f>+[2]TabDin!C270</f>
        <v>3787470.6710399366</v>
      </c>
      <c r="D269" s="4">
        <f>+[2]TabDin!D270</f>
        <v>1065673.3976048436</v>
      </c>
      <c r="E269" s="4">
        <f>+[2]TabDin!E270</f>
        <v>0</v>
      </c>
      <c r="F269" s="4">
        <f>+[2]TabDin!F270</f>
        <v>0</v>
      </c>
      <c r="G269" s="4">
        <f>+[2]TabDin!G270</f>
        <v>1298273.5705270625</v>
      </c>
      <c r="H269" s="4">
        <f>+[2]TabDin!H270</f>
        <v>0</v>
      </c>
      <c r="I269" s="4">
        <f>+[2]TabDin!I270</f>
        <v>2688403.3439576733</v>
      </c>
      <c r="J269" s="4">
        <f>+[2]TabDin!J270</f>
        <v>3106270.837053495</v>
      </c>
      <c r="K269" s="4">
        <f>+[2]TabDin!K270</f>
        <v>0</v>
      </c>
      <c r="L269" s="4">
        <f t="shared" si="7"/>
        <v>11946091.820183011</v>
      </c>
      <c r="N269" s="2" t="s">
        <v>39</v>
      </c>
      <c r="O269" s="5">
        <f>+B269/Formato_Análises_Mecenato!$U$31</f>
        <v>0</v>
      </c>
      <c r="P269" s="5">
        <f>+C269/Formato_Análises_Mecenato!$U$31</f>
        <v>2.3431382306735569E-3</v>
      </c>
      <c r="Q269" s="5">
        <f>+D269/Formato_Análises_Mecenato!$U$31</f>
        <v>6.5928433411580111E-4</v>
      </c>
      <c r="R269" s="5">
        <f>+E269/Formato_Análises_Mecenato!$U$31</f>
        <v>0</v>
      </c>
      <c r="S269" s="5">
        <f>+F269/Formato_Análises_Mecenato!$U$31</f>
        <v>0</v>
      </c>
      <c r="T269" s="5">
        <f>+G269/Formato_Análises_Mecenato!$U$31</f>
        <v>8.0318362865098105E-4</v>
      </c>
      <c r="U269" s="5">
        <f>+H269/Formato_Análises_Mecenato!$U$31</f>
        <v>0</v>
      </c>
      <c r="V269" s="5">
        <f>+I269/Formato_Análises_Mecenato!$U$31</f>
        <v>1.6631945701557707E-3</v>
      </c>
      <c r="W269" s="5">
        <f>+J269/Formato_Análises_Mecenato!$U$31</f>
        <v>1.9217104461769832E-3</v>
      </c>
      <c r="X269" s="5">
        <f>+K269/Formato_Análises_Mecenato!$U$31</f>
        <v>0</v>
      </c>
    </row>
    <row r="270" spans="1:24" x14ac:dyDescent="0.25">
      <c r="A270" t="s">
        <v>40</v>
      </c>
      <c r="B270" s="4">
        <f>+[2]TabDin!B271</f>
        <v>11925890.842598464</v>
      </c>
      <c r="C270" s="4">
        <f>+[2]TabDin!C271</f>
        <v>504481815.67351604</v>
      </c>
      <c r="D270" s="4">
        <f>+[2]TabDin!D271</f>
        <v>92767071.763667002</v>
      </c>
      <c r="E270" s="4">
        <f>+[2]TabDin!E271</f>
        <v>0</v>
      </c>
      <c r="F270" s="4">
        <f>+[2]TabDin!F271</f>
        <v>4585109.5770964036</v>
      </c>
      <c r="G270" s="4">
        <f>+[2]TabDin!G271</f>
        <v>111787616.93808167</v>
      </c>
      <c r="H270" s="4">
        <f>+[2]TabDin!H271</f>
        <v>0</v>
      </c>
      <c r="I270" s="4">
        <f>+[2]TabDin!I271</f>
        <v>351975759.10689473</v>
      </c>
      <c r="J270" s="4">
        <f>+[2]TabDin!J271</f>
        <v>410142873.61391467</v>
      </c>
      <c r="K270" s="4">
        <f>+[2]TabDin!K271</f>
        <v>0</v>
      </c>
      <c r="L270" s="4">
        <f t="shared" si="7"/>
        <v>1487666137.515769</v>
      </c>
      <c r="N270" s="2" t="s">
        <v>40</v>
      </c>
      <c r="O270" s="5">
        <f>+B270/Formato_Análises_Mecenato!$U$31</f>
        <v>7.3780137709843893E-3</v>
      </c>
      <c r="P270" s="5">
        <f>+C270/Formato_Análises_Mecenato!$U$31</f>
        <v>0.31210027262327583</v>
      </c>
      <c r="Q270" s="5">
        <f>+D270/Formato_Análises_Mecenato!$U$31</f>
        <v>5.7390826563787689E-2</v>
      </c>
      <c r="R270" s="5">
        <f>+E270/Formato_Análises_Mecenato!$U$31</f>
        <v>0</v>
      </c>
      <c r="S270" s="5">
        <f>+F270/Formato_Análises_Mecenato!$U$31</f>
        <v>2.8366016466002523E-3</v>
      </c>
      <c r="T270" s="5">
        <f>+G270/Formato_Análises_Mecenato!$U$31</f>
        <v>6.9157984764431218E-2</v>
      </c>
      <c r="U270" s="5">
        <f>+H270/Formato_Análises_Mecenato!$U$31</f>
        <v>0</v>
      </c>
      <c r="V270" s="5">
        <f>+I270/Formato_Análises_Mecenato!$U$31</f>
        <v>0.21775161554116101</v>
      </c>
      <c r="W270" s="5">
        <f>+J270/Formato_Análises_Mecenato!$U$31</f>
        <v>0.25373700040803376</v>
      </c>
      <c r="X270" s="5">
        <f>+K270/Formato_Análises_Mecenato!$U$31</f>
        <v>0</v>
      </c>
    </row>
    <row r="275" spans="1:24" x14ac:dyDescent="0.25">
      <c r="A275" s="2"/>
      <c r="B275">
        <v>2015</v>
      </c>
      <c r="C275">
        <v>2015</v>
      </c>
      <c r="D275">
        <v>2015</v>
      </c>
      <c r="E275">
        <v>2015</v>
      </c>
      <c r="F275">
        <v>2015</v>
      </c>
      <c r="G275">
        <v>2015</v>
      </c>
      <c r="H275">
        <v>2015</v>
      </c>
      <c r="I275">
        <v>2015</v>
      </c>
      <c r="J275">
        <v>2015</v>
      </c>
      <c r="K275">
        <v>2015</v>
      </c>
      <c r="O275">
        <v>2015</v>
      </c>
      <c r="P275">
        <v>2015</v>
      </c>
      <c r="Q275">
        <v>2015</v>
      </c>
      <c r="R275">
        <v>2015</v>
      </c>
      <c r="S275">
        <v>2015</v>
      </c>
      <c r="T275">
        <v>2015</v>
      </c>
      <c r="U275">
        <v>2015</v>
      </c>
      <c r="V275">
        <v>2015</v>
      </c>
      <c r="W275">
        <v>2015</v>
      </c>
      <c r="X275">
        <v>2015</v>
      </c>
    </row>
    <row r="276" spans="1:24" x14ac:dyDescent="0.25">
      <c r="A276" s="2"/>
      <c r="B276" s="2" t="s">
        <v>2</v>
      </c>
      <c r="C276" s="2" t="s">
        <v>3</v>
      </c>
      <c r="D276" s="2" t="s">
        <v>4</v>
      </c>
      <c r="E276" s="2" t="s">
        <v>5</v>
      </c>
      <c r="F276" s="2" t="s">
        <v>6</v>
      </c>
      <c r="G276" s="2" t="s">
        <v>7</v>
      </c>
      <c r="H276" s="2" t="s">
        <v>8</v>
      </c>
      <c r="I276" s="2" t="s">
        <v>9</v>
      </c>
      <c r="J276" s="2" t="s">
        <v>10</v>
      </c>
      <c r="K276" s="2" t="s">
        <v>11</v>
      </c>
      <c r="L276" s="2" t="s">
        <v>12</v>
      </c>
      <c r="O276" s="2" t="s">
        <v>2</v>
      </c>
      <c r="P276" s="2" t="s">
        <v>3</v>
      </c>
      <c r="Q276" s="2" t="s">
        <v>4</v>
      </c>
      <c r="R276" s="2" t="s">
        <v>5</v>
      </c>
      <c r="S276" s="2" t="s">
        <v>6</v>
      </c>
      <c r="T276" s="2" t="s">
        <v>7</v>
      </c>
      <c r="U276" s="2" t="s">
        <v>8</v>
      </c>
      <c r="V276" s="2" t="s">
        <v>9</v>
      </c>
      <c r="W276" s="2" t="s">
        <v>10</v>
      </c>
      <c r="X276" s="2" t="s">
        <v>11</v>
      </c>
    </row>
    <row r="277" spans="1:24" x14ac:dyDescent="0.25">
      <c r="A277" s="2" t="s">
        <v>13</v>
      </c>
      <c r="B277" s="4">
        <f>+[2]TabDin!B278</f>
        <v>0</v>
      </c>
      <c r="C277" s="4">
        <f>+[2]TabDin!C278</f>
        <v>0</v>
      </c>
      <c r="D277" s="4">
        <f>+[2]TabDin!D278</f>
        <v>1334933.0650743239</v>
      </c>
      <c r="E277" s="4">
        <f>+[2]TabDin!E278</f>
        <v>0</v>
      </c>
      <c r="F277" s="4">
        <f>+[2]TabDin!F278</f>
        <v>0</v>
      </c>
      <c r="G277" s="4">
        <f>+[2]TabDin!G278</f>
        <v>0</v>
      </c>
      <c r="H277" s="4">
        <f>+[2]TabDin!H278</f>
        <v>0</v>
      </c>
      <c r="I277" s="4">
        <f>+[2]TabDin!I278</f>
        <v>0</v>
      </c>
      <c r="J277" s="4">
        <f>+[2]TabDin!J278</f>
        <v>0</v>
      </c>
      <c r="K277" s="4">
        <f>+[2]TabDin!K278</f>
        <v>0</v>
      </c>
      <c r="L277" s="4">
        <f>SUM(B277:K277)</f>
        <v>1334933.0650743239</v>
      </c>
      <c r="N277" s="2" t="s">
        <v>13</v>
      </c>
      <c r="O277" s="5">
        <f>+B277/Formato_Análises_Mecenato!$V$31</f>
        <v>0</v>
      </c>
      <c r="P277" s="5">
        <f>+C277/Formato_Análises_Mecenato!$V$31</f>
        <v>0</v>
      </c>
      <c r="Q277" s="5">
        <f>+D277/Formato_Análises_Mecenato!$V$31</f>
        <v>1.0279237114550184E-3</v>
      </c>
      <c r="R277" s="5">
        <f>+E277/Formato_Análises_Mecenato!$V$31</f>
        <v>0</v>
      </c>
      <c r="S277" s="5">
        <f>+F277/Formato_Análises_Mecenato!$V$31</f>
        <v>0</v>
      </c>
      <c r="T277" s="5">
        <f>+G277/Formato_Análises_Mecenato!$V$31</f>
        <v>0</v>
      </c>
      <c r="U277" s="5">
        <f>+H277/Formato_Análises_Mecenato!$V$31</f>
        <v>0</v>
      </c>
      <c r="V277" s="5">
        <f>+I277/Formato_Análises_Mecenato!$V$31</f>
        <v>0</v>
      </c>
      <c r="W277" s="5">
        <f>+J277/Formato_Análises_Mecenato!$V$31</f>
        <v>0</v>
      </c>
      <c r="X277" s="5">
        <f>+K277/Formato_Análises_Mecenato!$V$31</f>
        <v>0</v>
      </c>
    </row>
    <row r="278" spans="1:24" x14ac:dyDescent="0.25">
      <c r="A278" s="2" t="s">
        <v>14</v>
      </c>
      <c r="B278" s="4">
        <f>+[2]TabDin!B279</f>
        <v>0</v>
      </c>
      <c r="C278" s="4">
        <f>+[2]TabDin!C279</f>
        <v>0</v>
      </c>
      <c r="D278" s="4">
        <f>+[2]TabDin!D279</f>
        <v>0</v>
      </c>
      <c r="E278" s="4">
        <f>+[2]TabDin!E279</f>
        <v>0</v>
      </c>
      <c r="F278" s="4">
        <f>+[2]TabDin!F279</f>
        <v>0</v>
      </c>
      <c r="G278" s="4">
        <f>+[2]TabDin!G279</f>
        <v>0</v>
      </c>
      <c r="H278" s="4">
        <f>+[2]TabDin!H279</f>
        <v>0</v>
      </c>
      <c r="I278" s="4">
        <f>+[2]TabDin!I279</f>
        <v>0</v>
      </c>
      <c r="J278" s="4">
        <f>+[2]TabDin!J279</f>
        <v>0</v>
      </c>
      <c r="K278" s="4">
        <f>+[2]TabDin!K279</f>
        <v>0</v>
      </c>
      <c r="L278" s="4">
        <f t="shared" ref="L278:L304" si="8">SUM(B278:K278)</f>
        <v>0</v>
      </c>
      <c r="N278" s="2" t="s">
        <v>14</v>
      </c>
      <c r="O278" s="5">
        <f>+B278/Formato_Análises_Mecenato!$V$31</f>
        <v>0</v>
      </c>
      <c r="P278" s="5">
        <f>+C278/Formato_Análises_Mecenato!$V$31</f>
        <v>0</v>
      </c>
      <c r="Q278" s="5">
        <f>+D278/Formato_Análises_Mecenato!$V$31</f>
        <v>0</v>
      </c>
      <c r="R278" s="5">
        <f>+E278/Formato_Análises_Mecenato!$V$31</f>
        <v>0</v>
      </c>
      <c r="S278" s="5">
        <f>+F278/Formato_Análises_Mecenato!$V$31</f>
        <v>0</v>
      </c>
      <c r="T278" s="5">
        <f>+G278/Formato_Análises_Mecenato!$V$31</f>
        <v>0</v>
      </c>
      <c r="U278" s="5">
        <f>+H278/Formato_Análises_Mecenato!$V$31</f>
        <v>0</v>
      </c>
      <c r="V278" s="5">
        <f>+I278/Formato_Análises_Mecenato!$V$31</f>
        <v>0</v>
      </c>
      <c r="W278" s="5">
        <f>+J278/Formato_Análises_Mecenato!$V$31</f>
        <v>0</v>
      </c>
      <c r="X278" s="5">
        <f>+K278/Formato_Análises_Mecenato!$V$31</f>
        <v>0</v>
      </c>
    </row>
    <row r="279" spans="1:24" x14ac:dyDescent="0.25">
      <c r="A279" s="2" t="s">
        <v>15</v>
      </c>
      <c r="B279" s="4">
        <f>+[2]TabDin!B280</f>
        <v>0</v>
      </c>
      <c r="C279" s="4">
        <f>+[2]TabDin!C280</f>
        <v>328262.22911663703</v>
      </c>
      <c r="D279" s="4">
        <f>+[2]TabDin!D280</f>
        <v>80314.825390537182</v>
      </c>
      <c r="E279" s="4">
        <f>+[2]TabDin!E280</f>
        <v>0</v>
      </c>
      <c r="F279" s="4">
        <f>+[2]TabDin!F280</f>
        <v>0</v>
      </c>
      <c r="G279" s="4">
        <f>+[2]TabDin!G280</f>
        <v>93007.631583047158</v>
      </c>
      <c r="H279" s="4">
        <f>+[2]TabDin!H280</f>
        <v>0</v>
      </c>
      <c r="I279" s="4">
        <f>+[2]TabDin!I280</f>
        <v>1137975.7276043417</v>
      </c>
      <c r="J279" s="4">
        <f>+[2]TabDin!J280</f>
        <v>289563.34021570516</v>
      </c>
      <c r="K279" s="4">
        <f>+[2]TabDin!K280</f>
        <v>0</v>
      </c>
      <c r="L279" s="4">
        <f t="shared" si="8"/>
        <v>1929123.7539102682</v>
      </c>
      <c r="N279" s="2" t="s">
        <v>15</v>
      </c>
      <c r="O279" s="5">
        <f>+B279/Formato_Análises_Mecenato!$V$31</f>
        <v>0</v>
      </c>
      <c r="P279" s="5">
        <f>+C279/Formato_Análises_Mecenato!$V$31</f>
        <v>2.5276812576762744E-4</v>
      </c>
      <c r="Q279" s="5">
        <f>+D279/Formato_Análises_Mecenato!$V$31</f>
        <v>6.1843934771146173E-5</v>
      </c>
      <c r="R279" s="5">
        <f>+E279/Formato_Análises_Mecenato!$V$31</f>
        <v>0</v>
      </c>
      <c r="S279" s="5">
        <f>+F279/Formato_Análises_Mecenato!$V$31</f>
        <v>0</v>
      </c>
      <c r="T279" s="5">
        <f>+G279/Formato_Análises_Mecenato!$V$31</f>
        <v>7.1617635634161112E-5</v>
      </c>
      <c r="U279" s="5">
        <f>+H279/Formato_Análises_Mecenato!$V$31</f>
        <v>0</v>
      </c>
      <c r="V279" s="5">
        <f>+I279/Formato_Análises_Mecenato!$V$31</f>
        <v>8.762628359944418E-4</v>
      </c>
      <c r="W279" s="5">
        <f>+J279/Formato_Análises_Mecenato!$V$31</f>
        <v>2.2296924929286088E-4</v>
      </c>
      <c r="X279" s="5">
        <f>+K279/Formato_Análises_Mecenato!$V$31</f>
        <v>0</v>
      </c>
    </row>
    <row r="280" spans="1:24" x14ac:dyDescent="0.25">
      <c r="A280" s="2" t="s">
        <v>16</v>
      </c>
      <c r="B280" s="4">
        <f>+[2]TabDin!B281</f>
        <v>0</v>
      </c>
      <c r="C280" s="4">
        <f>+[2]TabDin!C281</f>
        <v>0</v>
      </c>
      <c r="D280" s="4">
        <f>+[2]TabDin!D281</f>
        <v>0</v>
      </c>
      <c r="E280" s="4">
        <f>+[2]TabDin!E281</f>
        <v>0</v>
      </c>
      <c r="F280" s="4">
        <f>+[2]TabDin!F281</f>
        <v>0</v>
      </c>
      <c r="G280" s="4">
        <f>+[2]TabDin!G281</f>
        <v>0</v>
      </c>
      <c r="H280" s="4">
        <f>+[2]TabDin!H281</f>
        <v>0</v>
      </c>
      <c r="I280" s="4">
        <f>+[2]TabDin!I281</f>
        <v>0</v>
      </c>
      <c r="J280" s="4">
        <f>+[2]TabDin!J281</f>
        <v>0</v>
      </c>
      <c r="K280" s="4">
        <f>+[2]TabDin!K281</f>
        <v>0</v>
      </c>
      <c r="L280" s="4">
        <f t="shared" si="8"/>
        <v>0</v>
      </c>
      <c r="N280" s="2" t="s">
        <v>16</v>
      </c>
      <c r="O280" s="5">
        <f>+B280/Formato_Análises_Mecenato!$V$31</f>
        <v>0</v>
      </c>
      <c r="P280" s="5">
        <f>+C280/Formato_Análises_Mecenato!$V$31</f>
        <v>0</v>
      </c>
      <c r="Q280" s="5">
        <f>+D280/Formato_Análises_Mecenato!$V$31</f>
        <v>0</v>
      </c>
      <c r="R280" s="5">
        <f>+E280/Formato_Análises_Mecenato!$V$31</f>
        <v>0</v>
      </c>
      <c r="S280" s="5">
        <f>+F280/Formato_Análises_Mecenato!$V$31</f>
        <v>0</v>
      </c>
      <c r="T280" s="5">
        <f>+G280/Formato_Análises_Mecenato!$V$31</f>
        <v>0</v>
      </c>
      <c r="U280" s="5">
        <f>+H280/Formato_Análises_Mecenato!$V$31</f>
        <v>0</v>
      </c>
      <c r="V280" s="5">
        <f>+I280/Formato_Análises_Mecenato!$V$31</f>
        <v>0</v>
      </c>
      <c r="W280" s="5">
        <f>+J280/Formato_Análises_Mecenato!$V$31</f>
        <v>0</v>
      </c>
      <c r="X280" s="5">
        <f>+K280/Formato_Análises_Mecenato!$V$31</f>
        <v>0</v>
      </c>
    </row>
    <row r="281" spans="1:24" x14ac:dyDescent="0.25">
      <c r="A281" s="2" t="s">
        <v>17</v>
      </c>
      <c r="B281" s="4">
        <f>+[2]TabDin!B282</f>
        <v>0</v>
      </c>
      <c r="C281" s="4">
        <f>+[2]TabDin!C282</f>
        <v>115629.11186779046</v>
      </c>
      <c r="D281" s="4">
        <f>+[2]TabDin!D282</f>
        <v>0</v>
      </c>
      <c r="E281" s="4">
        <f>+[2]TabDin!E282</f>
        <v>0</v>
      </c>
      <c r="F281" s="4">
        <f>+[2]TabDin!F282</f>
        <v>0</v>
      </c>
      <c r="G281" s="4">
        <f>+[2]TabDin!G282</f>
        <v>0</v>
      </c>
      <c r="H281" s="4">
        <f>+[2]TabDin!H282</f>
        <v>0</v>
      </c>
      <c r="I281" s="4">
        <f>+[2]TabDin!I282</f>
        <v>2574486.803960233</v>
      </c>
      <c r="J281" s="4">
        <f>+[2]TabDin!J282</f>
        <v>751939.34616317658</v>
      </c>
      <c r="K281" s="4">
        <f>+[2]TabDin!K282</f>
        <v>0</v>
      </c>
      <c r="L281" s="4">
        <f t="shared" si="8"/>
        <v>3442055.2619912</v>
      </c>
      <c r="N281" s="2" t="s">
        <v>17</v>
      </c>
      <c r="O281" s="5">
        <f>+B281/Formato_Análises_Mecenato!$V$31</f>
        <v>0</v>
      </c>
      <c r="P281" s="5">
        <f>+C281/Formato_Análises_Mecenato!$V$31</f>
        <v>8.9036603357164678E-5</v>
      </c>
      <c r="Q281" s="5">
        <f>+D281/Formato_Análises_Mecenato!$V$31</f>
        <v>0</v>
      </c>
      <c r="R281" s="5">
        <f>+E281/Formato_Análises_Mecenato!$V$31</f>
        <v>0</v>
      </c>
      <c r="S281" s="5">
        <f>+F281/Formato_Análises_Mecenato!$V$31</f>
        <v>0</v>
      </c>
      <c r="T281" s="5">
        <f>+G281/Formato_Análises_Mecenato!$V$31</f>
        <v>0</v>
      </c>
      <c r="U281" s="5">
        <f>+H281/Formato_Análises_Mecenato!$V$31</f>
        <v>0</v>
      </c>
      <c r="V281" s="5">
        <f>+I281/Formato_Análises_Mecenato!$V$31</f>
        <v>1.9824035375672045E-3</v>
      </c>
      <c r="W281" s="5">
        <f>+J281/Formato_Análises_Mecenato!$V$31</f>
        <v>5.7900752009171197E-4</v>
      </c>
      <c r="X281" s="5">
        <f>+K281/Formato_Análises_Mecenato!$V$31</f>
        <v>0</v>
      </c>
    </row>
    <row r="282" spans="1:24" x14ac:dyDescent="0.25">
      <c r="A282" s="2" t="s">
        <v>18</v>
      </c>
      <c r="B282" s="4">
        <f>+[2]TabDin!B283</f>
        <v>0</v>
      </c>
      <c r="C282" s="4">
        <f>+[2]TabDin!C283</f>
        <v>0</v>
      </c>
      <c r="D282" s="4">
        <f>+[2]TabDin!D283</f>
        <v>0</v>
      </c>
      <c r="E282" s="4">
        <f>+[2]TabDin!E283</f>
        <v>0</v>
      </c>
      <c r="F282" s="4">
        <f>+[2]TabDin!F283</f>
        <v>0</v>
      </c>
      <c r="G282" s="4">
        <f>+[2]TabDin!G283</f>
        <v>0</v>
      </c>
      <c r="H282" s="4">
        <f>+[2]TabDin!H283</f>
        <v>0</v>
      </c>
      <c r="I282" s="4">
        <f>+[2]TabDin!I283</f>
        <v>0</v>
      </c>
      <c r="J282" s="4">
        <f>+[2]TabDin!J283</f>
        <v>0</v>
      </c>
      <c r="K282" s="4">
        <f>+[2]TabDin!K283</f>
        <v>0</v>
      </c>
      <c r="L282" s="4">
        <f t="shared" si="8"/>
        <v>0</v>
      </c>
      <c r="N282" s="2" t="s">
        <v>18</v>
      </c>
      <c r="O282" s="5">
        <f>+B282/Formato_Análises_Mecenato!$V$31</f>
        <v>0</v>
      </c>
      <c r="P282" s="5">
        <f>+C282/Formato_Análises_Mecenato!$V$31</f>
        <v>0</v>
      </c>
      <c r="Q282" s="5">
        <f>+D282/Formato_Análises_Mecenato!$V$31</f>
        <v>0</v>
      </c>
      <c r="R282" s="5">
        <f>+E282/Formato_Análises_Mecenato!$V$31</f>
        <v>0</v>
      </c>
      <c r="S282" s="5">
        <f>+F282/Formato_Análises_Mecenato!$V$31</f>
        <v>0</v>
      </c>
      <c r="T282" s="5">
        <f>+G282/Formato_Análises_Mecenato!$V$31</f>
        <v>0</v>
      </c>
      <c r="U282" s="5">
        <f>+H282/Formato_Análises_Mecenato!$V$31</f>
        <v>0</v>
      </c>
      <c r="V282" s="5">
        <f>+I282/Formato_Análises_Mecenato!$V$31</f>
        <v>0</v>
      </c>
      <c r="W282" s="5">
        <f>+J282/Formato_Análises_Mecenato!$V$31</f>
        <v>0</v>
      </c>
      <c r="X282" s="5">
        <f>+K282/Formato_Análises_Mecenato!$V$31</f>
        <v>0</v>
      </c>
    </row>
    <row r="283" spans="1:24" x14ac:dyDescent="0.25">
      <c r="A283" s="2" t="s">
        <v>19</v>
      </c>
      <c r="B283" s="4">
        <f>+[2]TabDin!B284</f>
        <v>0</v>
      </c>
      <c r="C283" s="4">
        <f>+[2]TabDin!C284</f>
        <v>1081133.8400105047</v>
      </c>
      <c r="D283" s="4">
        <f>+[2]TabDin!D284</f>
        <v>0</v>
      </c>
      <c r="E283" s="4">
        <f>+[2]TabDin!E284</f>
        <v>0</v>
      </c>
      <c r="F283" s="4">
        <f>+[2]TabDin!F284</f>
        <v>0</v>
      </c>
      <c r="G283" s="4">
        <f>+[2]TabDin!G284</f>
        <v>0</v>
      </c>
      <c r="H283" s="4">
        <f>+[2]TabDin!H284</f>
        <v>0</v>
      </c>
      <c r="I283" s="4">
        <f>+[2]TabDin!I284</f>
        <v>0</v>
      </c>
      <c r="J283" s="4">
        <f>+[2]TabDin!J284</f>
        <v>0</v>
      </c>
      <c r="K283" s="4">
        <f>+[2]TabDin!K284</f>
        <v>0</v>
      </c>
      <c r="L283" s="4">
        <f t="shared" si="8"/>
        <v>1081133.8400105047</v>
      </c>
      <c r="N283" s="2" t="s">
        <v>19</v>
      </c>
      <c r="O283" s="5">
        <f>+B283/Formato_Análises_Mecenato!$V$31</f>
        <v>0</v>
      </c>
      <c r="P283" s="5">
        <f>+C283/Formato_Análises_Mecenato!$V$31</f>
        <v>8.3249350733651938E-4</v>
      </c>
      <c r="Q283" s="5">
        <f>+D283/Formato_Análises_Mecenato!$V$31</f>
        <v>0</v>
      </c>
      <c r="R283" s="5">
        <f>+E283/Formato_Análises_Mecenato!$V$31</f>
        <v>0</v>
      </c>
      <c r="S283" s="5">
        <f>+F283/Formato_Análises_Mecenato!$V$31</f>
        <v>0</v>
      </c>
      <c r="T283" s="5">
        <f>+G283/Formato_Análises_Mecenato!$V$31</f>
        <v>0</v>
      </c>
      <c r="U283" s="5">
        <f>+H283/Formato_Análises_Mecenato!$V$31</f>
        <v>0</v>
      </c>
      <c r="V283" s="5">
        <f>+I283/Formato_Análises_Mecenato!$V$31</f>
        <v>0</v>
      </c>
      <c r="W283" s="5">
        <f>+J283/Formato_Análises_Mecenato!$V$31</f>
        <v>0</v>
      </c>
      <c r="X283" s="5">
        <f>+K283/Formato_Análises_Mecenato!$V$31</f>
        <v>0</v>
      </c>
    </row>
    <row r="284" spans="1:24" x14ac:dyDescent="0.25">
      <c r="A284" s="2" t="s">
        <v>20</v>
      </c>
      <c r="B284" s="4">
        <f>+[2]TabDin!B285</f>
        <v>0</v>
      </c>
      <c r="C284" s="4">
        <f>+[2]TabDin!C285</f>
        <v>0</v>
      </c>
      <c r="D284" s="4">
        <f>+[2]TabDin!D285</f>
        <v>30980.601354678322</v>
      </c>
      <c r="E284" s="4">
        <f>+[2]TabDin!E285</f>
        <v>0</v>
      </c>
      <c r="F284" s="4">
        <f>+[2]TabDin!F285</f>
        <v>0</v>
      </c>
      <c r="G284" s="4">
        <f>+[2]TabDin!G285</f>
        <v>0</v>
      </c>
      <c r="H284" s="4">
        <f>+[2]TabDin!H285</f>
        <v>0</v>
      </c>
      <c r="I284" s="4">
        <f>+[2]TabDin!I285</f>
        <v>663089.70281560672</v>
      </c>
      <c r="J284" s="4">
        <f>+[2]TabDin!J285</f>
        <v>0</v>
      </c>
      <c r="K284" s="4">
        <f>+[2]TabDin!K285</f>
        <v>0</v>
      </c>
      <c r="L284" s="4">
        <f t="shared" si="8"/>
        <v>694070.304170285</v>
      </c>
      <c r="N284" s="2" t="s">
        <v>20</v>
      </c>
      <c r="O284" s="5">
        <f>+B284/Formato_Análises_Mecenato!$V$31</f>
        <v>0</v>
      </c>
      <c r="P284" s="5">
        <f>+C284/Formato_Análises_Mecenato!$V$31</f>
        <v>0</v>
      </c>
      <c r="Q284" s="5">
        <f>+D284/Formato_Análises_Mecenato!$V$31</f>
        <v>2.3855649066446838E-5</v>
      </c>
      <c r="R284" s="5">
        <f>+E284/Formato_Análises_Mecenato!$V$31</f>
        <v>0</v>
      </c>
      <c r="S284" s="5">
        <f>+F284/Formato_Análises_Mecenato!$V$31</f>
        <v>0</v>
      </c>
      <c r="T284" s="5">
        <f>+G284/Formato_Análises_Mecenato!$V$31</f>
        <v>0</v>
      </c>
      <c r="U284" s="5">
        <f>+H284/Formato_Análises_Mecenato!$V$31</f>
        <v>0</v>
      </c>
      <c r="V284" s="5">
        <f>+I284/Formato_Análises_Mecenato!$V$31</f>
        <v>5.1059161405060736E-4</v>
      </c>
      <c r="W284" s="5">
        <f>+J284/Formato_Análises_Mecenato!$V$31</f>
        <v>0</v>
      </c>
      <c r="X284" s="5">
        <f>+K284/Formato_Análises_Mecenato!$V$31</f>
        <v>0</v>
      </c>
    </row>
    <row r="285" spans="1:24" x14ac:dyDescent="0.25">
      <c r="A285" s="2" t="s">
        <v>21</v>
      </c>
      <c r="B285" s="4">
        <f>+[2]TabDin!B286</f>
        <v>0</v>
      </c>
      <c r="C285" s="4">
        <f>+[2]TabDin!C286</f>
        <v>344467.60529180954</v>
      </c>
      <c r="D285" s="4">
        <f>+[2]TabDin!D286</f>
        <v>0</v>
      </c>
      <c r="E285" s="4">
        <f>+[2]TabDin!E286</f>
        <v>0</v>
      </c>
      <c r="F285" s="4">
        <f>+[2]TabDin!F286</f>
        <v>0</v>
      </c>
      <c r="G285" s="4">
        <f>+[2]TabDin!G286</f>
        <v>98478.668734991108</v>
      </c>
      <c r="H285" s="4">
        <f>+[2]TabDin!H286</f>
        <v>0</v>
      </c>
      <c r="I285" s="4">
        <f>+[2]TabDin!I286</f>
        <v>250981.43303115616</v>
      </c>
      <c r="J285" s="4">
        <f>+[2]TabDin!J286</f>
        <v>0</v>
      </c>
      <c r="K285" s="4">
        <f>+[2]TabDin!K286</f>
        <v>0</v>
      </c>
      <c r="L285" s="4">
        <f t="shared" si="8"/>
        <v>693927.70705795684</v>
      </c>
      <c r="N285" s="2" t="s">
        <v>21</v>
      </c>
      <c r="O285" s="5">
        <f>+B285/Formato_Análises_Mecenato!$V$31</f>
        <v>0</v>
      </c>
      <c r="P285" s="5">
        <f>+C285/Formato_Análises_Mecenato!$V$31</f>
        <v>2.6524657196041887E-4</v>
      </c>
      <c r="Q285" s="5">
        <f>+D285/Formato_Análises_Mecenato!$V$31</f>
        <v>0</v>
      </c>
      <c r="R285" s="5">
        <f>+E285/Formato_Análises_Mecenato!$V$31</f>
        <v>0</v>
      </c>
      <c r="S285" s="5">
        <f>+F285/Formato_Análises_Mecenato!$V$31</f>
        <v>0</v>
      </c>
      <c r="T285" s="5">
        <f>+G285/Formato_Análises_Mecenato!$V$31</f>
        <v>7.5830437730288239E-5</v>
      </c>
      <c r="U285" s="5">
        <f>+H285/Formato_Análises_Mecenato!$V$31</f>
        <v>0</v>
      </c>
      <c r="V285" s="5">
        <f>+I285/Formato_Análises_Mecenato!$V$31</f>
        <v>1.9326045095251372E-4</v>
      </c>
      <c r="W285" s="5">
        <f>+J285/Formato_Análises_Mecenato!$V$31</f>
        <v>0</v>
      </c>
      <c r="X285" s="5">
        <f>+K285/Formato_Análises_Mecenato!$V$31</f>
        <v>0</v>
      </c>
    </row>
    <row r="286" spans="1:24" x14ac:dyDescent="0.25">
      <c r="A286" s="2" t="s">
        <v>22</v>
      </c>
      <c r="B286" s="4">
        <f>+[2]TabDin!B287</f>
        <v>62369.823532161034</v>
      </c>
      <c r="C286" s="4">
        <f>+[2]TabDin!C287</f>
        <v>2520437.8042379427</v>
      </c>
      <c r="D286" s="4">
        <f>+[2]TabDin!D287</f>
        <v>952888.25386054826</v>
      </c>
      <c r="E286" s="4">
        <f>+[2]TabDin!E287</f>
        <v>0</v>
      </c>
      <c r="F286" s="4">
        <f>+[2]TabDin!F287</f>
        <v>41612.719519759994</v>
      </c>
      <c r="G286" s="4">
        <f>+[2]TabDin!G287</f>
        <v>1039511.0866086081</v>
      </c>
      <c r="H286" s="4">
        <f>+[2]TabDin!H287</f>
        <v>0</v>
      </c>
      <c r="I286" s="4">
        <f>+[2]TabDin!I287</f>
        <v>4208855.0939768571</v>
      </c>
      <c r="J286" s="4">
        <f>+[2]TabDin!J287</f>
        <v>941585.33183026686</v>
      </c>
      <c r="K286" s="4">
        <f>+[2]TabDin!K287</f>
        <v>0</v>
      </c>
      <c r="L286" s="4">
        <f t="shared" si="8"/>
        <v>9767260.1135661434</v>
      </c>
      <c r="N286" s="2" t="s">
        <v>22</v>
      </c>
      <c r="O286" s="5">
        <f>+B286/Formato_Análises_Mecenato!$V$31</f>
        <v>4.8025943895849212E-5</v>
      </c>
      <c r="P286" s="5">
        <f>+C286/Formato_Análises_Mecenato!$V$31</f>
        <v>1.940784785400125E-3</v>
      </c>
      <c r="Q286" s="5">
        <f>+D286/Formato_Análises_Mecenato!$V$31</f>
        <v>7.3374198013118497E-4</v>
      </c>
      <c r="R286" s="5">
        <f>+E286/Formato_Análises_Mecenato!$V$31</f>
        <v>0</v>
      </c>
      <c r="S286" s="5">
        <f>+F286/Formato_Análises_Mecenato!$V$31</f>
        <v>3.2042581168747102E-5</v>
      </c>
      <c r="T286" s="5">
        <f>+G286/Formato_Análises_Mecenato!$V$31</f>
        <v>8.0044319988872804E-4</v>
      </c>
      <c r="U286" s="5">
        <f>+H286/Formato_Análises_Mecenato!$V$31</f>
        <v>0</v>
      </c>
      <c r="V286" s="5">
        <f>+I286/Formato_Análises_Mecenato!$V$31</f>
        <v>3.2408980362893134E-3</v>
      </c>
      <c r="W286" s="5">
        <f>+J286/Formato_Análises_Mecenato!$V$31</f>
        <v>7.2503851636387864E-4</v>
      </c>
      <c r="X286" s="5">
        <f>+K286/Formato_Análises_Mecenato!$V$31</f>
        <v>0</v>
      </c>
    </row>
    <row r="287" spans="1:24" x14ac:dyDescent="0.25">
      <c r="A287" s="2" t="s">
        <v>23</v>
      </c>
      <c r="B287" s="4">
        <f>+[2]TabDin!B288</f>
        <v>0</v>
      </c>
      <c r="C287" s="4">
        <f>+[2]TabDin!C288</f>
        <v>5388922.3225042</v>
      </c>
      <c r="D287" s="4">
        <f>+[2]TabDin!D288</f>
        <v>0</v>
      </c>
      <c r="E287" s="4">
        <f>+[2]TabDin!E288</f>
        <v>0</v>
      </c>
      <c r="F287" s="4">
        <f>+[2]TabDin!F288</f>
        <v>0</v>
      </c>
      <c r="G287" s="4">
        <f>+[2]TabDin!G288</f>
        <v>543821.09290322871</v>
      </c>
      <c r="H287" s="4">
        <f>+[2]TabDin!H288</f>
        <v>0</v>
      </c>
      <c r="I287" s="4">
        <f>+[2]TabDin!I288</f>
        <v>361143.16239982017</v>
      </c>
      <c r="J287" s="4">
        <f>+[2]TabDin!J288</f>
        <v>0</v>
      </c>
      <c r="K287" s="4">
        <f>+[2]TabDin!K288</f>
        <v>0</v>
      </c>
      <c r="L287" s="4">
        <f t="shared" si="8"/>
        <v>6293886.5778072486</v>
      </c>
      <c r="N287" s="2" t="s">
        <v>23</v>
      </c>
      <c r="O287" s="5">
        <f>+B287/Formato_Análises_Mecenato!$V$31</f>
        <v>0</v>
      </c>
      <c r="P287" s="5">
        <f>+C287/Formato_Análises_Mecenato!$V$31</f>
        <v>4.1495721241895387E-3</v>
      </c>
      <c r="Q287" s="5">
        <f>+D287/Formato_Análises_Mecenato!$V$31</f>
        <v>0</v>
      </c>
      <c r="R287" s="5">
        <f>+E287/Formato_Análises_Mecenato!$V$31</f>
        <v>0</v>
      </c>
      <c r="S287" s="5">
        <f>+F287/Formato_Análises_Mecenato!$V$31</f>
        <v>0</v>
      </c>
      <c r="T287" s="5">
        <f>+G287/Formato_Análises_Mecenato!$V$31</f>
        <v>4.187525283550362E-4</v>
      </c>
      <c r="U287" s="5">
        <f>+H287/Formato_Análises_Mecenato!$V$31</f>
        <v>0</v>
      </c>
      <c r="V287" s="5">
        <f>+I287/Formato_Análises_Mecenato!$V$31</f>
        <v>2.7808706636535147E-4</v>
      </c>
      <c r="W287" s="5">
        <f>+J287/Formato_Análises_Mecenato!$V$31</f>
        <v>0</v>
      </c>
      <c r="X287" s="5">
        <f>+K287/Formato_Análises_Mecenato!$V$31</f>
        <v>0</v>
      </c>
    </row>
    <row r="288" spans="1:24" x14ac:dyDescent="0.25">
      <c r="A288" s="2" t="s">
        <v>24</v>
      </c>
      <c r="B288" s="4">
        <f>+[2]TabDin!B289</f>
        <v>0</v>
      </c>
      <c r="C288" s="4">
        <f>+[2]TabDin!C289</f>
        <v>0</v>
      </c>
      <c r="D288" s="4">
        <f>+[2]TabDin!D289</f>
        <v>88411.96037541423</v>
      </c>
      <c r="E288" s="4">
        <f>+[2]TabDin!E289</f>
        <v>0</v>
      </c>
      <c r="F288" s="4">
        <f>+[2]TabDin!F289</f>
        <v>0</v>
      </c>
      <c r="G288" s="4">
        <f>+[2]TabDin!G289</f>
        <v>0</v>
      </c>
      <c r="H288" s="4">
        <f>+[2]TabDin!H289</f>
        <v>0</v>
      </c>
      <c r="I288" s="4">
        <f>+[2]TabDin!I289</f>
        <v>0</v>
      </c>
      <c r="J288" s="4">
        <f>+[2]TabDin!J289</f>
        <v>0</v>
      </c>
      <c r="K288" s="4">
        <f>+[2]TabDin!K289</f>
        <v>0</v>
      </c>
      <c r="L288" s="4">
        <f t="shared" si="8"/>
        <v>88411.96037541423</v>
      </c>
      <c r="N288" s="2" t="s">
        <v>24</v>
      </c>
      <c r="O288" s="5">
        <f>+B288/Formato_Análises_Mecenato!$V$31</f>
        <v>0</v>
      </c>
      <c r="P288" s="5">
        <f>+C288/Formato_Análises_Mecenato!$V$31</f>
        <v>0</v>
      </c>
      <c r="Q288" s="5">
        <f>+D288/Formato_Análises_Mecenato!$V$31</f>
        <v>6.8078881873414321E-5</v>
      </c>
      <c r="R288" s="5">
        <f>+E288/Formato_Análises_Mecenato!$V$31</f>
        <v>0</v>
      </c>
      <c r="S288" s="5">
        <f>+F288/Formato_Análises_Mecenato!$V$31</f>
        <v>0</v>
      </c>
      <c r="T288" s="5">
        <f>+G288/Formato_Análises_Mecenato!$V$31</f>
        <v>0</v>
      </c>
      <c r="U288" s="5">
        <f>+H288/Formato_Análises_Mecenato!$V$31</f>
        <v>0</v>
      </c>
      <c r="V288" s="5">
        <f>+I288/Formato_Análises_Mecenato!$V$31</f>
        <v>0</v>
      </c>
      <c r="W288" s="5">
        <f>+J288/Formato_Análises_Mecenato!$V$31</f>
        <v>0</v>
      </c>
      <c r="X288" s="5">
        <f>+K288/Formato_Análises_Mecenato!$V$31</f>
        <v>0</v>
      </c>
    </row>
    <row r="289" spans="1:24" x14ac:dyDescent="0.25">
      <c r="A289" s="2" t="s">
        <v>25</v>
      </c>
      <c r="B289" s="4">
        <f>+[2]TabDin!B290</f>
        <v>0</v>
      </c>
      <c r="C289" s="4">
        <f>+[2]TabDin!C290</f>
        <v>3749905.9815702494</v>
      </c>
      <c r="D289" s="4">
        <f>+[2]TabDin!D290</f>
        <v>1300492.8862028369</v>
      </c>
      <c r="E289" s="4">
        <f>+[2]TabDin!E290</f>
        <v>0</v>
      </c>
      <c r="F289" s="4">
        <f>+[2]TabDin!F290</f>
        <v>0</v>
      </c>
      <c r="G289" s="4">
        <f>+[2]TabDin!G290</f>
        <v>2333675.3396438593</v>
      </c>
      <c r="H289" s="4">
        <f>+[2]TabDin!H290</f>
        <v>0</v>
      </c>
      <c r="I289" s="4">
        <f>+[2]TabDin!I290</f>
        <v>4712033.3104568012</v>
      </c>
      <c r="J289" s="4">
        <f>+[2]TabDin!J290</f>
        <v>4274083.6438416522</v>
      </c>
      <c r="K289" s="4">
        <f>+[2]TabDin!K290</f>
        <v>0</v>
      </c>
      <c r="L289" s="4">
        <f t="shared" si="8"/>
        <v>16370191.161715398</v>
      </c>
      <c r="N289" s="2" t="s">
        <v>25</v>
      </c>
      <c r="O289" s="5">
        <f>+B289/Formato_Análises_Mecenato!$V$31</f>
        <v>0</v>
      </c>
      <c r="P289" s="5">
        <f>+C289/Formato_Análises_Mecenato!$V$31</f>
        <v>2.8874985383394143E-3</v>
      </c>
      <c r="Q289" s="5">
        <f>+D289/Formato_Análises_Mecenato!$V$31</f>
        <v>1.0014041222598982E-3</v>
      </c>
      <c r="R289" s="5">
        <f>+E289/Formato_Análises_Mecenato!$V$31</f>
        <v>0</v>
      </c>
      <c r="S289" s="5">
        <f>+F289/Formato_Análises_Mecenato!$V$31</f>
        <v>0</v>
      </c>
      <c r="T289" s="5">
        <f>+G289/Formato_Análises_Mecenato!$V$31</f>
        <v>1.7969741548983268E-3</v>
      </c>
      <c r="U289" s="5">
        <f>+H289/Formato_Análises_Mecenato!$V$31</f>
        <v>0</v>
      </c>
      <c r="V289" s="5">
        <f>+I289/Formato_Análises_Mecenato!$V$31</f>
        <v>3.6283547810052621E-3</v>
      </c>
      <c r="W289" s="5">
        <f>+J289/Formato_Análises_Mecenato!$V$31</f>
        <v>3.2911252535364312E-3</v>
      </c>
      <c r="X289" s="5">
        <f>+K289/Formato_Análises_Mecenato!$V$31</f>
        <v>0</v>
      </c>
    </row>
    <row r="290" spans="1:24" x14ac:dyDescent="0.25">
      <c r="A290" s="2" t="s">
        <v>26</v>
      </c>
      <c r="B290" s="4">
        <f>+[2]TabDin!B291</f>
        <v>0</v>
      </c>
      <c r="C290" s="4">
        <f>+[2]TabDin!C291</f>
        <v>164514.08715895459</v>
      </c>
      <c r="D290" s="4">
        <f>+[2]TabDin!D291</f>
        <v>0</v>
      </c>
      <c r="E290" s="4">
        <f>+[2]TabDin!E291</f>
        <v>0</v>
      </c>
      <c r="F290" s="4">
        <f>+[2]TabDin!F291</f>
        <v>0</v>
      </c>
      <c r="G290" s="4">
        <f>+[2]TabDin!G291</f>
        <v>12036.28173427669</v>
      </c>
      <c r="H290" s="4">
        <f>+[2]TabDin!H291</f>
        <v>0</v>
      </c>
      <c r="I290" s="4">
        <f>+[2]TabDin!I291</f>
        <v>0</v>
      </c>
      <c r="J290" s="4">
        <f>+[2]TabDin!J291</f>
        <v>0</v>
      </c>
      <c r="K290" s="4">
        <f>+[2]TabDin!K291</f>
        <v>0</v>
      </c>
      <c r="L290" s="4">
        <f t="shared" si="8"/>
        <v>176550.36889323127</v>
      </c>
      <c r="N290" s="2" t="s">
        <v>26</v>
      </c>
      <c r="O290" s="5">
        <f>+B290/Formato_Análises_Mecenato!$V$31</f>
        <v>0</v>
      </c>
      <c r="P290" s="5">
        <f>+C290/Formato_Análises_Mecenato!$V$31</f>
        <v>1.2667895903054261E-4</v>
      </c>
      <c r="Q290" s="5">
        <f>+D290/Formato_Análises_Mecenato!$V$31</f>
        <v>0</v>
      </c>
      <c r="R290" s="5">
        <f>+E290/Formato_Análises_Mecenato!$V$31</f>
        <v>0</v>
      </c>
      <c r="S290" s="5">
        <f>+F290/Formato_Análises_Mecenato!$V$31</f>
        <v>0</v>
      </c>
      <c r="T290" s="5">
        <f>+G290/Formato_Análises_Mecenato!$V$31</f>
        <v>9.2681646114796732E-6</v>
      </c>
      <c r="U290" s="5">
        <f>+H290/Formato_Análises_Mecenato!$V$31</f>
        <v>0</v>
      </c>
      <c r="V290" s="5">
        <f>+I290/Formato_Análises_Mecenato!$V$31</f>
        <v>0</v>
      </c>
      <c r="W290" s="5">
        <f>+J290/Formato_Análises_Mecenato!$V$31</f>
        <v>0</v>
      </c>
      <c r="X290" s="5">
        <f>+K290/Formato_Análises_Mecenato!$V$31</f>
        <v>0</v>
      </c>
    </row>
    <row r="291" spans="1:24" x14ac:dyDescent="0.25">
      <c r="A291" s="2" t="s">
        <v>27</v>
      </c>
      <c r="B291" s="4">
        <f>+[2]TabDin!B292</f>
        <v>0</v>
      </c>
      <c r="C291" s="4">
        <f>+[2]TabDin!C292</f>
        <v>0</v>
      </c>
      <c r="D291" s="4">
        <f>+[2]TabDin!D292</f>
        <v>45081.346132018152</v>
      </c>
      <c r="E291" s="4">
        <f>+[2]TabDin!E292</f>
        <v>0</v>
      </c>
      <c r="F291" s="4">
        <f>+[2]TabDin!F292</f>
        <v>0</v>
      </c>
      <c r="G291" s="4">
        <f>+[2]TabDin!G292</f>
        <v>75193.934616317667</v>
      </c>
      <c r="H291" s="4">
        <f>+[2]TabDin!H292</f>
        <v>0</v>
      </c>
      <c r="I291" s="4">
        <f>+[2]TabDin!I292</f>
        <v>382972.60063607653</v>
      </c>
      <c r="J291" s="4">
        <f>+[2]TabDin!J292</f>
        <v>0</v>
      </c>
      <c r="K291" s="4">
        <f>+[2]TabDin!K292</f>
        <v>0</v>
      </c>
      <c r="L291" s="4">
        <f t="shared" si="8"/>
        <v>503247.88138441235</v>
      </c>
      <c r="N291" s="2" t="s">
        <v>27</v>
      </c>
      <c r="O291" s="5">
        <f>+B291/Formato_Análises_Mecenato!$V$31</f>
        <v>0</v>
      </c>
      <c r="P291" s="5">
        <f>+C291/Formato_Análises_Mecenato!$V$31</f>
        <v>0</v>
      </c>
      <c r="Q291" s="5">
        <f>+D291/Formato_Análises_Mecenato!$V$31</f>
        <v>3.4713489272087503E-5</v>
      </c>
      <c r="R291" s="5">
        <f>+E291/Formato_Análises_Mecenato!$V$31</f>
        <v>0</v>
      </c>
      <c r="S291" s="5">
        <f>+F291/Formato_Análises_Mecenato!$V$31</f>
        <v>0</v>
      </c>
      <c r="T291" s="5">
        <f>+G291/Formato_Análises_Mecenato!$V$31</f>
        <v>5.7900752009171207E-5</v>
      </c>
      <c r="U291" s="5">
        <f>+H291/Formato_Análises_Mecenato!$V$31</f>
        <v>0</v>
      </c>
      <c r="V291" s="5">
        <f>+I291/Formato_Análises_Mecenato!$V$31</f>
        <v>2.9489614672889867E-4</v>
      </c>
      <c r="W291" s="5">
        <f>+J291/Formato_Análises_Mecenato!$V$31</f>
        <v>0</v>
      </c>
      <c r="X291" s="5">
        <f>+K291/Formato_Análises_Mecenato!$V$31</f>
        <v>0</v>
      </c>
    </row>
    <row r="292" spans="1:24" x14ac:dyDescent="0.25">
      <c r="A292" s="2" t="s">
        <v>28</v>
      </c>
      <c r="B292" s="4">
        <f>+[2]TabDin!B293</f>
        <v>2407256.3468553382</v>
      </c>
      <c r="C292" s="4">
        <f>+[2]TabDin!C293</f>
        <v>3550122.0874660867</v>
      </c>
      <c r="D292" s="4">
        <f>+[2]TabDin!D293</f>
        <v>54929.21300551726</v>
      </c>
      <c r="E292" s="4">
        <f>+[2]TabDin!E293</f>
        <v>0</v>
      </c>
      <c r="F292" s="4">
        <f>+[2]TabDin!F293</f>
        <v>0</v>
      </c>
      <c r="G292" s="4">
        <f>+[2]TabDin!G293</f>
        <v>1043385.8611348781</v>
      </c>
      <c r="H292" s="4">
        <f>+[2]TabDin!H293</f>
        <v>0</v>
      </c>
      <c r="I292" s="4">
        <f>+[2]TabDin!I293</f>
        <v>6086698.4336893549</v>
      </c>
      <c r="J292" s="4">
        <f>+[2]TabDin!J293</f>
        <v>1449824.8452651468</v>
      </c>
      <c r="K292" s="4">
        <f>+[2]TabDin!K293</f>
        <v>0</v>
      </c>
      <c r="L292" s="4">
        <f t="shared" si="8"/>
        <v>14592216.787416322</v>
      </c>
      <c r="N292" s="2" t="s">
        <v>28</v>
      </c>
      <c r="O292" s="5">
        <f>+B292/Formato_Análises_Mecenato!$V$31</f>
        <v>1.8536329222959347E-3</v>
      </c>
      <c r="P292" s="5">
        <f>+C292/Formato_Análises_Mecenato!$V$31</f>
        <v>2.7336611608038946E-3</v>
      </c>
      <c r="Q292" s="5">
        <f>+D292/Formato_Análises_Mecenato!$V$31</f>
        <v>4.2296533045116323E-5</v>
      </c>
      <c r="R292" s="5">
        <f>+E292/Formato_Análises_Mecenato!$V$31</f>
        <v>0</v>
      </c>
      <c r="S292" s="5">
        <f>+F292/Formato_Análises_Mecenato!$V$31</f>
        <v>0</v>
      </c>
      <c r="T292" s="5">
        <f>+G292/Formato_Análises_Mecenato!$V$31</f>
        <v>8.0342684956847665E-4</v>
      </c>
      <c r="U292" s="5">
        <f>+H292/Formato_Análises_Mecenato!$V$31</f>
        <v>0</v>
      </c>
      <c r="V292" s="5">
        <f>+I292/Formato_Análises_Mecenato!$V$31</f>
        <v>4.6868729288064058E-3</v>
      </c>
      <c r="W292" s="5">
        <f>+J292/Formato_Análises_Mecenato!$V$31</f>
        <v>1.1163925554736878E-3</v>
      </c>
      <c r="X292" s="5">
        <f>+K292/Formato_Análises_Mecenato!$V$31</f>
        <v>0</v>
      </c>
    </row>
    <row r="293" spans="1:24" x14ac:dyDescent="0.25">
      <c r="A293" s="2" t="s">
        <v>29</v>
      </c>
      <c r="B293" s="4">
        <f>+[2]TabDin!B294</f>
        <v>329356.43654702581</v>
      </c>
      <c r="C293" s="4">
        <f>+[2]TabDin!C294</f>
        <v>42024440.494824387</v>
      </c>
      <c r="D293" s="4">
        <f>+[2]TabDin!D294</f>
        <v>9047002.4602845218</v>
      </c>
      <c r="E293" s="4">
        <f>+[2]TabDin!E294</f>
        <v>0</v>
      </c>
      <c r="F293" s="4">
        <f>+[2]TabDin!F294</f>
        <v>109420.74303887901</v>
      </c>
      <c r="G293" s="4">
        <f>+[2]TabDin!G294</f>
        <v>8488803.2847886439</v>
      </c>
      <c r="H293" s="4">
        <f>+[2]TabDin!H294</f>
        <v>0</v>
      </c>
      <c r="I293" s="4">
        <f>+[2]TabDin!I294</f>
        <v>33172784.337583981</v>
      </c>
      <c r="J293" s="4">
        <f>+[2]TabDin!J294</f>
        <v>33015619.997966815</v>
      </c>
      <c r="K293" s="4">
        <f>+[2]TabDin!K294</f>
        <v>0</v>
      </c>
      <c r="L293" s="4">
        <f t="shared" si="8"/>
        <v>126187427.75503425</v>
      </c>
      <c r="N293" s="2" t="s">
        <v>29</v>
      </c>
      <c r="O293" s="5">
        <f>+B293/Formato_Análises_Mecenato!$V$31</f>
        <v>2.5361068618685287E-4</v>
      </c>
      <c r="P293" s="5">
        <f>+C293/Formato_Análises_Mecenato!$V$31</f>
        <v>3.2359614107584755E-2</v>
      </c>
      <c r="Q293" s="5">
        <f>+D293/Formato_Análises_Mecenato!$V$31</f>
        <v>6.9663630258499738E-3</v>
      </c>
      <c r="R293" s="5">
        <f>+E293/Formato_Análises_Mecenato!$V$31</f>
        <v>0</v>
      </c>
      <c r="S293" s="5">
        <f>+F293/Formato_Análises_Mecenato!$V$31</f>
        <v>8.4256041922542478E-5</v>
      </c>
      <c r="T293" s="5">
        <f>+G293/Formato_Análises_Mecenato!$V$31</f>
        <v>6.5365391019254378E-3</v>
      </c>
      <c r="U293" s="5">
        <f>+H293/Formato_Análises_Mecenato!$V$31</f>
        <v>0</v>
      </c>
      <c r="V293" s="5">
        <f>+I293/Formato_Análises_Mecenato!$V$31</f>
        <v>2.554367143021341E-2</v>
      </c>
      <c r="W293" s="5">
        <f>+J293/Formato_Análises_Mecenato!$V$31</f>
        <v>2.5422651915816514E-2</v>
      </c>
      <c r="X293" s="5">
        <f>+K293/Formato_Análises_Mecenato!$V$31</f>
        <v>0</v>
      </c>
    </row>
    <row r="294" spans="1:24" x14ac:dyDescent="0.25">
      <c r="A294" s="2" t="s">
        <v>30</v>
      </c>
      <c r="B294" s="4">
        <f>+[2]TabDin!B295</f>
        <v>0</v>
      </c>
      <c r="C294" s="4">
        <f>+[2]TabDin!C295</f>
        <v>1611768.2671395917</v>
      </c>
      <c r="D294" s="4">
        <f>+[2]TabDin!D295</f>
        <v>671843.36225871707</v>
      </c>
      <c r="E294" s="4">
        <f>+[2]TabDin!E295</f>
        <v>0</v>
      </c>
      <c r="F294" s="4">
        <f>+[2]TabDin!F295</f>
        <v>0</v>
      </c>
      <c r="G294" s="4">
        <f>+[2]TabDin!G295</f>
        <v>180003.60000694386</v>
      </c>
      <c r="H294" s="4">
        <f>+[2]TabDin!H295</f>
        <v>0</v>
      </c>
      <c r="I294" s="4">
        <f>+[2]TabDin!I295</f>
        <v>866800.33535690815</v>
      </c>
      <c r="J294" s="4">
        <f>+[2]TabDin!J295</f>
        <v>4393882.8568211747</v>
      </c>
      <c r="K294" s="4">
        <f>+[2]TabDin!K295</f>
        <v>0</v>
      </c>
      <c r="L294" s="4">
        <f t="shared" si="8"/>
        <v>7724298.4215833358</v>
      </c>
      <c r="N294" s="2" t="s">
        <v>30</v>
      </c>
      <c r="O294" s="5">
        <f>+B294/Formato_Análises_Mecenato!$V$31</f>
        <v>0</v>
      </c>
      <c r="P294" s="5">
        <f>+C294/Formato_Análises_Mecenato!$V$31</f>
        <v>1.2410920536089275E-3</v>
      </c>
      <c r="Q294" s="5">
        <f>+D294/Formato_Análises_Mecenato!$V$31</f>
        <v>5.1733209740441083E-4</v>
      </c>
      <c r="R294" s="5">
        <f>+E294/Formato_Análises_Mecenato!$V$31</f>
        <v>0</v>
      </c>
      <c r="S294" s="5">
        <f>+F294/Formato_Análises_Mecenato!$V$31</f>
        <v>0</v>
      </c>
      <c r="T294" s="5">
        <f>+G294/Formato_Análises_Mecenato!$V$31</f>
        <v>1.3860617692026419E-4</v>
      </c>
      <c r="U294" s="5">
        <f>+H294/Formato_Análises_Mecenato!$V$31</f>
        <v>0</v>
      </c>
      <c r="V294" s="5">
        <f>+I294/Formato_Análises_Mecenato!$V$31</f>
        <v>6.6745265446018442E-4</v>
      </c>
      <c r="W294" s="5">
        <f>+J294/Formato_Análises_Mecenato!$V$31</f>
        <v>3.3833729136304937E-3</v>
      </c>
      <c r="X294" s="5">
        <f>+K294/Formato_Análises_Mecenato!$V$31</f>
        <v>0</v>
      </c>
    </row>
    <row r="295" spans="1:24" x14ac:dyDescent="0.25">
      <c r="A295" s="2" t="s">
        <v>31</v>
      </c>
      <c r="B295" s="4">
        <f>+[2]TabDin!B296</f>
        <v>875365.94431103207</v>
      </c>
      <c r="C295" s="4">
        <f>+[2]TabDin!C296</f>
        <v>93860279.187831879</v>
      </c>
      <c r="D295" s="4">
        <f>+[2]TabDin!D296</f>
        <v>17451654.015675522</v>
      </c>
      <c r="E295" s="4">
        <f>+[2]TabDin!E296</f>
        <v>0</v>
      </c>
      <c r="F295" s="4">
        <f>+[2]TabDin!F296</f>
        <v>666125.03422750498</v>
      </c>
      <c r="G295" s="4">
        <f>+[2]TabDin!G296</f>
        <v>15337653.816866487</v>
      </c>
      <c r="H295" s="4">
        <f>+[2]TabDin!H296</f>
        <v>0</v>
      </c>
      <c r="I295" s="4">
        <f>+[2]TabDin!I296</f>
        <v>77229557.820153385</v>
      </c>
      <c r="J295" s="4">
        <f>+[2]TabDin!J296</f>
        <v>64352269.874306783</v>
      </c>
      <c r="K295" s="4">
        <f>+[2]TabDin!K296</f>
        <v>0</v>
      </c>
      <c r="L295" s="4">
        <f t="shared" si="8"/>
        <v>269772905.69337261</v>
      </c>
      <c r="N295" s="2" t="s">
        <v>31</v>
      </c>
      <c r="O295" s="5">
        <f>+B295/Formato_Análises_Mecenato!$V$31</f>
        <v>6.7404833538033983E-4</v>
      </c>
      <c r="P295" s="5">
        <f>+C295/Formato_Análises_Mecenato!$V$31</f>
        <v>7.2274190418370271E-2</v>
      </c>
      <c r="Q295" s="5">
        <f>+D295/Formato_Análises_Mecenato!$V$31</f>
        <v>1.3438103704340626E-2</v>
      </c>
      <c r="R295" s="5">
        <f>+E295/Formato_Análises_Mecenato!$V$31</f>
        <v>0</v>
      </c>
      <c r="S295" s="5">
        <f>+F295/Formato_Análises_Mecenato!$V$31</f>
        <v>5.1292887665353856E-4</v>
      </c>
      <c r="T295" s="5">
        <f>+G295/Formato_Análises_Mecenato!$V$31</f>
        <v>1.1810283563219585E-2</v>
      </c>
      <c r="U295" s="5">
        <f>+H295/Formato_Análises_Mecenato!$V$31</f>
        <v>0</v>
      </c>
      <c r="V295" s="5">
        <f>+I295/Formato_Análises_Mecenato!$V$31</f>
        <v>5.9468220381598005E-2</v>
      </c>
      <c r="W295" s="5">
        <f>+J295/Formato_Análises_Mecenato!$V$31</f>
        <v>4.9552465078891023E-2</v>
      </c>
      <c r="X295" s="5">
        <f>+K295/Formato_Análises_Mecenato!$V$31</f>
        <v>0</v>
      </c>
    </row>
    <row r="296" spans="1:24" x14ac:dyDescent="0.25">
      <c r="A296" s="2" t="s">
        <v>32</v>
      </c>
      <c r="B296" s="4">
        <f>+[2]TabDin!B297</f>
        <v>1367759.2879859875</v>
      </c>
      <c r="C296" s="4">
        <f>+[2]TabDin!C297</f>
        <v>184730861.62871143</v>
      </c>
      <c r="D296" s="4">
        <f>+[2]TabDin!D297</f>
        <v>32742590.241444811</v>
      </c>
      <c r="E296" s="4">
        <f>+[2]TabDin!E297</f>
        <v>0</v>
      </c>
      <c r="F296" s="4">
        <f>+[2]TabDin!F297</f>
        <v>1463940.1211171623</v>
      </c>
      <c r="G296" s="4">
        <f>+[2]TabDin!G297</f>
        <v>62993573.020158924</v>
      </c>
      <c r="H296" s="4">
        <f>+[2]TabDin!H297</f>
        <v>0</v>
      </c>
      <c r="I296" s="4">
        <f>+[2]TabDin!I297</f>
        <v>116819641.9077687</v>
      </c>
      <c r="J296" s="4">
        <f>+[2]TabDin!J297</f>
        <v>156255732.46099821</v>
      </c>
      <c r="K296" s="4">
        <f>+[2]TabDin!K297</f>
        <v>0</v>
      </c>
      <c r="L296" s="4">
        <f t="shared" si="8"/>
        <v>556374098.66818523</v>
      </c>
      <c r="N296" s="2" t="s">
        <v>32</v>
      </c>
      <c r="O296" s="5">
        <f>+B296/Formato_Análises_Mecenato!$V$31</f>
        <v>1.0532005240317809E-3</v>
      </c>
      <c r="P296" s="5">
        <f>+C296/Formato_Análises_Mecenato!$V$31</f>
        <v>0.14224625778903469</v>
      </c>
      <c r="Q296" s="5">
        <f>+D296/Formato_Análises_Mecenato!$V$31</f>
        <v>2.5212413838714025E-2</v>
      </c>
      <c r="R296" s="5">
        <f>+E296/Formato_Análises_Mecenato!$V$31</f>
        <v>0</v>
      </c>
      <c r="S296" s="5">
        <f>+F296/Formato_Análises_Mecenato!$V$31</f>
        <v>1.1272615848816959E-3</v>
      </c>
      <c r="T296" s="5">
        <f>+G296/Formato_Análises_Mecenato!$V$31</f>
        <v>4.8506242800337933E-2</v>
      </c>
      <c r="U296" s="5">
        <f>+H296/Formato_Análises_Mecenato!$V$31</f>
        <v>0</v>
      </c>
      <c r="V296" s="5">
        <f>+I296/Formato_Análises_Mecenato!$V$31</f>
        <v>8.9953334007794705E-2</v>
      </c>
      <c r="W296" s="5">
        <f>+J296/Formato_Análises_Mecenato!$V$31</f>
        <v>0.12031986969960103</v>
      </c>
      <c r="X296" s="5">
        <f>+K296/Formato_Análises_Mecenato!$V$31</f>
        <v>0</v>
      </c>
    </row>
    <row r="297" spans="1:24" x14ac:dyDescent="0.25">
      <c r="A297" s="2" t="s">
        <v>33</v>
      </c>
      <c r="B297" s="4">
        <f>+[2]TabDin!B298</f>
        <v>0</v>
      </c>
      <c r="C297" s="4">
        <f>+[2]TabDin!C298</f>
        <v>21411720.041570805</v>
      </c>
      <c r="D297" s="4">
        <f>+[2]TabDin!D298</f>
        <v>2019795.1322666176</v>
      </c>
      <c r="E297" s="4">
        <f>+[2]TabDin!E298</f>
        <v>0</v>
      </c>
      <c r="F297" s="4">
        <f>+[2]TabDin!F298</f>
        <v>0</v>
      </c>
      <c r="G297" s="4">
        <f>+[2]TabDin!G298</f>
        <v>3314057.3168668887</v>
      </c>
      <c r="H297" s="4">
        <f>+[2]TabDin!H298</f>
        <v>0</v>
      </c>
      <c r="I297" s="4">
        <f>+[2]TabDin!I298</f>
        <v>9737138.7495382465</v>
      </c>
      <c r="J297" s="4">
        <f>+[2]TabDin!J298</f>
        <v>8676373.723091403</v>
      </c>
      <c r="K297" s="4">
        <f>+[2]TabDin!K298</f>
        <v>0</v>
      </c>
      <c r="L297" s="4">
        <f t="shared" si="8"/>
        <v>45159084.963333957</v>
      </c>
      <c r="N297" s="2" t="s">
        <v>33</v>
      </c>
      <c r="O297" s="5">
        <f>+B297/Formato_Análises_Mecenato!$V$31</f>
        <v>0</v>
      </c>
      <c r="P297" s="5">
        <f>+C297/Formato_Análises_Mecenato!$V$31</f>
        <v>1.6487429452158975E-2</v>
      </c>
      <c r="Q297" s="5">
        <f>+D297/Formato_Análises_Mecenato!$V$31</f>
        <v>1.555280457917706E-3</v>
      </c>
      <c r="R297" s="5">
        <f>+E297/Formato_Análises_Mecenato!$V$31</f>
        <v>0</v>
      </c>
      <c r="S297" s="5">
        <f>+F297/Formato_Análises_Mecenato!$V$31</f>
        <v>0</v>
      </c>
      <c r="T297" s="5">
        <f>+G297/Formato_Análises_Mecenato!$V$31</f>
        <v>2.5518868220848253E-3</v>
      </c>
      <c r="U297" s="5">
        <f>+H297/Formato_Análises_Mecenato!$V$31</f>
        <v>0</v>
      </c>
      <c r="V297" s="5">
        <f>+I297/Formato_Análises_Mecenato!$V$31</f>
        <v>7.4977810230661759E-3</v>
      </c>
      <c r="W297" s="5">
        <f>+J297/Formato_Análises_Mecenato!$V$31</f>
        <v>6.6809718874663981E-3</v>
      </c>
      <c r="X297" s="5">
        <f>+K297/Formato_Análises_Mecenato!$V$31</f>
        <v>0</v>
      </c>
    </row>
    <row r="298" spans="1:24" x14ac:dyDescent="0.25">
      <c r="A298" s="2" t="s">
        <v>34</v>
      </c>
      <c r="B298" s="4">
        <f>+[2]TabDin!B299</f>
        <v>0</v>
      </c>
      <c r="C298" s="4">
        <f>+[2]TabDin!C299</f>
        <v>20785588.124792933</v>
      </c>
      <c r="D298" s="4">
        <f>+[2]TabDin!D299</f>
        <v>2791939.6860984559</v>
      </c>
      <c r="E298" s="4">
        <f>+[2]TabDin!E299</f>
        <v>0</v>
      </c>
      <c r="F298" s="4">
        <f>+[2]TabDin!F299</f>
        <v>153030.60996058461</v>
      </c>
      <c r="G298" s="4">
        <f>+[2]TabDin!G299</f>
        <v>3272088.947106027</v>
      </c>
      <c r="H298" s="4">
        <f>+[2]TabDin!H299</f>
        <v>0</v>
      </c>
      <c r="I298" s="4">
        <f>+[2]TabDin!I299</f>
        <v>10510699.153074624</v>
      </c>
      <c r="J298" s="4">
        <f>+[2]TabDin!J299</f>
        <v>2844362.6935791876</v>
      </c>
      <c r="K298" s="4">
        <f>+[2]TabDin!K299</f>
        <v>0</v>
      </c>
      <c r="L298" s="4">
        <f t="shared" si="8"/>
        <v>40357709.214611813</v>
      </c>
      <c r="N298" s="2" t="s">
        <v>34</v>
      </c>
      <c r="O298" s="5">
        <f>+B298/Formato_Análises_Mecenato!$V$31</f>
        <v>0</v>
      </c>
      <c r="P298" s="5">
        <f>+C298/Formato_Análises_Mecenato!$V$31</f>
        <v>1.6005296032444091E-2</v>
      </c>
      <c r="Q298" s="5">
        <f>+D298/Formato_Análises_Mecenato!$V$31</f>
        <v>2.1498463701122711E-3</v>
      </c>
      <c r="R298" s="5">
        <f>+E298/Formato_Análises_Mecenato!$V$31</f>
        <v>0</v>
      </c>
      <c r="S298" s="5">
        <f>+F298/Formato_Análises_Mecenato!$V$31</f>
        <v>1.1783646436845982E-4</v>
      </c>
      <c r="T298" s="5">
        <f>+G298/Formato_Análises_Mecenato!$V$31</f>
        <v>2.5195703835030159E-3</v>
      </c>
      <c r="U298" s="5">
        <f>+H298/Formato_Análises_Mecenato!$V$31</f>
        <v>0</v>
      </c>
      <c r="V298" s="5">
        <f>+I298/Formato_Análises_Mecenato!$V$31</f>
        <v>8.0934371663151893E-3</v>
      </c>
      <c r="W298" s="5">
        <f>+J298/Formato_Análises_Mecenato!$V$31</f>
        <v>2.1902130774963812E-3</v>
      </c>
      <c r="X298" s="5">
        <f>+K298/Formato_Análises_Mecenato!$V$31</f>
        <v>0</v>
      </c>
    </row>
    <row r="299" spans="1:24" x14ac:dyDescent="0.25">
      <c r="A299" s="2" t="s">
        <v>35</v>
      </c>
      <c r="B299" s="4">
        <f>+[2]TabDin!B300</f>
        <v>1593334.8876788095</v>
      </c>
      <c r="C299" s="4">
        <f>+[2]TabDin!C300</f>
        <v>38098190.905797116</v>
      </c>
      <c r="D299" s="4">
        <f>+[2]TabDin!D300</f>
        <v>2206598.1372459978</v>
      </c>
      <c r="E299" s="4">
        <f>+[2]TabDin!E300</f>
        <v>0</v>
      </c>
      <c r="F299" s="4">
        <f>+[2]TabDin!F300</f>
        <v>0</v>
      </c>
      <c r="G299" s="4">
        <f>+[2]TabDin!G300</f>
        <v>5388551.7253895989</v>
      </c>
      <c r="H299" s="4">
        <f>+[2]TabDin!H300</f>
        <v>0</v>
      </c>
      <c r="I299" s="4">
        <f>+[2]TabDin!I300</f>
        <v>21757650.066035453</v>
      </c>
      <c r="J299" s="4">
        <f>+[2]TabDin!J300</f>
        <v>12660642.162051033</v>
      </c>
      <c r="K299" s="4">
        <f>+[2]TabDin!K300</f>
        <v>0</v>
      </c>
      <c r="L299" s="4">
        <f t="shared" si="8"/>
        <v>81704967.88419801</v>
      </c>
      <c r="N299" s="2" t="s">
        <v>35</v>
      </c>
      <c r="O299" s="5">
        <f>+B299/Formato_Análises_Mecenato!$V$31</f>
        <v>1.2268980027417169E-3</v>
      </c>
      <c r="P299" s="5">
        <f>+C299/Formato_Análises_Mecenato!$V$31</f>
        <v>2.9336327655820262E-2</v>
      </c>
      <c r="Q299" s="5">
        <f>+D299/Formato_Análises_Mecenato!$V$31</f>
        <v>1.6991223052830371E-3</v>
      </c>
      <c r="R299" s="5">
        <f>+E299/Formato_Análises_Mecenato!$V$31</f>
        <v>0</v>
      </c>
      <c r="S299" s="5">
        <f>+F299/Formato_Análises_Mecenato!$V$31</f>
        <v>0</v>
      </c>
      <c r="T299" s="5">
        <f>+G299/Formato_Análises_Mecenato!$V$31</f>
        <v>4.1492867574011499E-3</v>
      </c>
      <c r="U299" s="5">
        <f>+H299/Formato_Análises_Mecenato!$V$31</f>
        <v>0</v>
      </c>
      <c r="V299" s="5">
        <f>+I299/Formato_Análises_Mecenato!$V$31</f>
        <v>1.675380211454533E-2</v>
      </c>
      <c r="W299" s="5">
        <f>+J299/Formato_Análises_Mecenato!$V$31</f>
        <v>9.7489339511526787E-3</v>
      </c>
      <c r="X299" s="5">
        <f>+K299/Formato_Análises_Mecenato!$V$31</f>
        <v>0</v>
      </c>
    </row>
    <row r="300" spans="1:24" x14ac:dyDescent="0.25">
      <c r="A300" s="2" t="s">
        <v>36</v>
      </c>
      <c r="B300" s="4">
        <f>+[2]TabDin!B301</f>
        <v>0</v>
      </c>
      <c r="C300" s="4">
        <f>+[2]TabDin!C301</f>
        <v>331010.75781895634</v>
      </c>
      <c r="D300" s="4">
        <f>+[2]TabDin!D301</f>
        <v>0</v>
      </c>
      <c r="E300" s="4">
        <f>+[2]TabDin!E301</f>
        <v>0</v>
      </c>
      <c r="F300" s="4">
        <f>+[2]TabDin!F301</f>
        <v>0</v>
      </c>
      <c r="G300" s="4">
        <f>+[2]TabDin!G301</f>
        <v>0</v>
      </c>
      <c r="H300" s="4">
        <f>+[2]TabDin!H301</f>
        <v>0</v>
      </c>
      <c r="I300" s="4">
        <f>+[2]TabDin!I301</f>
        <v>1247396.4706432207</v>
      </c>
      <c r="J300" s="4">
        <f>+[2]TabDin!J301</f>
        <v>0</v>
      </c>
      <c r="K300" s="4">
        <f>+[2]TabDin!K301</f>
        <v>0</v>
      </c>
      <c r="L300" s="4">
        <f t="shared" si="8"/>
        <v>1578407.2284621771</v>
      </c>
      <c r="N300" s="2" t="s">
        <v>36</v>
      </c>
      <c r="O300" s="5">
        <f>+B300/Formato_Análises_Mecenato!$V$31</f>
        <v>0</v>
      </c>
      <c r="P300" s="5">
        <f>+C300/Formato_Análises_Mecenato!$V$31</f>
        <v>2.5488454485907559E-4</v>
      </c>
      <c r="Q300" s="5">
        <f>+D300/Formato_Análises_Mecenato!$V$31</f>
        <v>0</v>
      </c>
      <c r="R300" s="5">
        <f>+E300/Formato_Análises_Mecenato!$V$31</f>
        <v>0</v>
      </c>
      <c r="S300" s="5">
        <f>+F300/Formato_Análises_Mecenato!$V$31</f>
        <v>0</v>
      </c>
      <c r="T300" s="5">
        <f>+G300/Formato_Análises_Mecenato!$V$31</f>
        <v>0</v>
      </c>
      <c r="U300" s="5">
        <f>+H300/Formato_Análises_Mecenato!$V$31</f>
        <v>0</v>
      </c>
      <c r="V300" s="5">
        <f>+I300/Formato_Análises_Mecenato!$V$31</f>
        <v>9.6051887791698428E-4</v>
      </c>
      <c r="W300" s="5">
        <f>+J300/Formato_Análises_Mecenato!$V$31</f>
        <v>0</v>
      </c>
      <c r="X300" s="5">
        <f>+K300/Formato_Análises_Mecenato!$V$31</f>
        <v>0</v>
      </c>
    </row>
    <row r="301" spans="1:24" x14ac:dyDescent="0.25">
      <c r="A301" s="2" t="s">
        <v>37</v>
      </c>
      <c r="B301" s="4">
        <f>+[2]TabDin!B302</f>
        <v>0</v>
      </c>
      <c r="C301" s="4">
        <f>+[2]TabDin!C302</f>
        <v>1473997.8679178839</v>
      </c>
      <c r="D301" s="4">
        <f>+[2]TabDin!D302</f>
        <v>0</v>
      </c>
      <c r="E301" s="4">
        <f>+[2]TabDin!E302</f>
        <v>0</v>
      </c>
      <c r="F301" s="4">
        <f>+[2]TabDin!F302</f>
        <v>0</v>
      </c>
      <c r="G301" s="4">
        <f>+[2]TabDin!G302</f>
        <v>0</v>
      </c>
      <c r="H301" s="4">
        <f>+[2]TabDin!H302</f>
        <v>0</v>
      </c>
      <c r="I301" s="4">
        <f>+[2]TabDin!I302</f>
        <v>425816.70837177313</v>
      </c>
      <c r="J301" s="4">
        <f>+[2]TabDin!J302</f>
        <v>193589.02779494209</v>
      </c>
      <c r="K301" s="4">
        <f>+[2]TabDin!K302</f>
        <v>0</v>
      </c>
      <c r="L301" s="4">
        <f t="shared" si="8"/>
        <v>2093403.6040845991</v>
      </c>
      <c r="N301" s="2" t="s">
        <v>37</v>
      </c>
      <c r="O301" s="5">
        <f>+B301/Formato_Análises_Mecenato!$V$31</f>
        <v>0</v>
      </c>
      <c r="P301" s="5">
        <f>+C301/Formato_Análises_Mecenato!$V$31</f>
        <v>1.1350062401687361E-3</v>
      </c>
      <c r="Q301" s="5">
        <f>+D301/Formato_Análises_Mecenato!$V$31</f>
        <v>0</v>
      </c>
      <c r="R301" s="5">
        <f>+E301/Formato_Análises_Mecenato!$V$31</f>
        <v>0</v>
      </c>
      <c r="S301" s="5">
        <f>+F301/Formato_Análises_Mecenato!$V$31</f>
        <v>0</v>
      </c>
      <c r="T301" s="5">
        <f>+G301/Formato_Análises_Mecenato!$V$31</f>
        <v>0</v>
      </c>
      <c r="U301" s="5">
        <f>+H301/Formato_Análises_Mecenato!$V$31</f>
        <v>0</v>
      </c>
      <c r="V301" s="5">
        <f>+I301/Formato_Análises_Mecenato!$V$31</f>
        <v>3.2788692011662948E-4</v>
      </c>
      <c r="W301" s="5">
        <f>+J301/Formato_Análises_Mecenato!$V$31</f>
        <v>1.4906721329647064E-4</v>
      </c>
      <c r="X301" s="5">
        <f>+K301/Formato_Análises_Mecenato!$V$31</f>
        <v>0</v>
      </c>
    </row>
    <row r="302" spans="1:24" x14ac:dyDescent="0.25">
      <c r="A302" s="2" t="s">
        <v>38</v>
      </c>
      <c r="B302" s="4">
        <f>+[2]TabDin!B303</f>
        <v>0</v>
      </c>
      <c r="C302" s="4">
        <f>+[2]TabDin!C303</f>
        <v>365465.2817498559</v>
      </c>
      <c r="D302" s="4">
        <f>+[2]TabDin!D303</f>
        <v>0</v>
      </c>
      <c r="E302" s="4">
        <f>+[2]TabDin!E303</f>
        <v>0</v>
      </c>
      <c r="F302" s="4">
        <f>+[2]TabDin!F303</f>
        <v>0</v>
      </c>
      <c r="G302" s="4">
        <f>+[2]TabDin!G303</f>
        <v>264558.84027868963</v>
      </c>
      <c r="H302" s="4">
        <f>+[2]TabDin!H303</f>
        <v>0</v>
      </c>
      <c r="I302" s="4">
        <f>+[2]TabDin!I303</f>
        <v>2537232.9035077235</v>
      </c>
      <c r="J302" s="4">
        <f>+[2]TabDin!J303</f>
        <v>0</v>
      </c>
      <c r="K302" s="4">
        <f>+[2]TabDin!K303</f>
        <v>0</v>
      </c>
      <c r="L302" s="4">
        <f t="shared" si="8"/>
        <v>3167257.0255362689</v>
      </c>
      <c r="N302" s="2" t="s">
        <v>38</v>
      </c>
      <c r="O302" s="5">
        <f>+B302/Formato_Análises_Mecenato!$V$31</f>
        <v>0</v>
      </c>
      <c r="P302" s="5">
        <f>+C302/Formato_Análises_Mecenato!$V$31</f>
        <v>2.814151800212919E-4</v>
      </c>
      <c r="Q302" s="5">
        <f>+D302/Formato_Análises_Mecenato!$V$31</f>
        <v>0</v>
      </c>
      <c r="R302" s="5">
        <f>+E302/Formato_Análises_Mecenato!$V$31</f>
        <v>0</v>
      </c>
      <c r="S302" s="5">
        <f>+F302/Formato_Análises_Mecenato!$V$31</f>
        <v>0</v>
      </c>
      <c r="T302" s="5">
        <f>+G302/Formato_Análises_Mecenato!$V$31</f>
        <v>2.0371531136084724E-4</v>
      </c>
      <c r="U302" s="5">
        <f>+H302/Formato_Análises_Mecenato!$V$31</f>
        <v>0</v>
      </c>
      <c r="V302" s="5">
        <f>+I302/Formato_Análises_Mecenato!$V$31</f>
        <v>1.9537173295308581E-3</v>
      </c>
      <c r="W302" s="5">
        <f>+J302/Formato_Análises_Mecenato!$V$31</f>
        <v>0</v>
      </c>
      <c r="X302" s="5">
        <f>+K302/Formato_Análises_Mecenato!$V$31</f>
        <v>0</v>
      </c>
    </row>
    <row r="303" spans="1:24" x14ac:dyDescent="0.25">
      <c r="A303" s="2" t="s">
        <v>39</v>
      </c>
      <c r="B303" s="4">
        <f>+[2]TabDin!B304</f>
        <v>0</v>
      </c>
      <c r="C303" s="4">
        <f>+[2]TabDin!C304</f>
        <v>12905024.583258688</v>
      </c>
      <c r="D303" s="4">
        <f>+[2]TabDin!D304</f>
        <v>2356813.3843144155</v>
      </c>
      <c r="E303" s="4">
        <f>+[2]TabDin!E304</f>
        <v>0</v>
      </c>
      <c r="F303" s="4">
        <f>+[2]TabDin!F304</f>
        <v>0</v>
      </c>
      <c r="G303" s="4">
        <f>+[2]TabDin!G304</f>
        <v>682497.03631017741</v>
      </c>
      <c r="H303" s="4">
        <f>+[2]TabDin!H304</f>
        <v>0</v>
      </c>
      <c r="I303" s="4">
        <f>+[2]TabDin!I304</f>
        <v>3793752.8319372279</v>
      </c>
      <c r="J303" s="4">
        <f>+[2]TabDin!J304</f>
        <v>103730.8644008573</v>
      </c>
      <c r="K303" s="4">
        <f>+[2]TabDin!K304</f>
        <v>0</v>
      </c>
      <c r="L303" s="4">
        <f t="shared" si="8"/>
        <v>19841818.700221367</v>
      </c>
      <c r="N303" s="2" t="s">
        <v>39</v>
      </c>
      <c r="O303" s="5">
        <f>+B303/Formato_Análises_Mecenato!$V$31</f>
        <v>0</v>
      </c>
      <c r="P303" s="5">
        <f>+C303/Formato_Análises_Mecenato!$V$31</f>
        <v>9.9371130381754064E-3</v>
      </c>
      <c r="Q303" s="5">
        <f>+D303/Formato_Análises_Mecenato!$V$31</f>
        <v>1.8147908869696431E-3</v>
      </c>
      <c r="R303" s="5">
        <f>+E303/Formato_Análises_Mecenato!$V$31</f>
        <v>0</v>
      </c>
      <c r="S303" s="5">
        <f>+F303/Formato_Análises_Mecenato!$V$31</f>
        <v>0</v>
      </c>
      <c r="T303" s="5">
        <f>+G303/Formato_Análises_Mecenato!$V$31</f>
        <v>5.2553562794696986E-4</v>
      </c>
      <c r="U303" s="5">
        <f>+H303/Formato_Análises_Mecenato!$V$31</f>
        <v>0</v>
      </c>
      <c r="V303" s="5">
        <f>+I303/Formato_Análises_Mecenato!$V$31</f>
        <v>2.9212614425209267E-3</v>
      </c>
      <c r="W303" s="5">
        <f>+J303/Formato_Análises_Mecenato!$V$31</f>
        <v>7.9874727742570281E-5</v>
      </c>
      <c r="X303" s="5">
        <f>+K303/Formato_Análises_Mecenato!$V$31</f>
        <v>0</v>
      </c>
    </row>
    <row r="304" spans="1:24" x14ac:dyDescent="0.25">
      <c r="A304" t="s">
        <v>40</v>
      </c>
      <c r="B304" s="4">
        <f>+[2]TabDin!B305</f>
        <v>6635442.7269103546</v>
      </c>
      <c r="C304" s="4">
        <f>+[2]TabDin!C305</f>
        <v>434841742.21063763</v>
      </c>
      <c r="D304" s="4">
        <f>+[2]TabDin!D305</f>
        <v>73176268.57098493</v>
      </c>
      <c r="E304" s="4">
        <f>+[2]TabDin!E305</f>
        <v>0</v>
      </c>
      <c r="F304" s="4">
        <f>+[2]TabDin!F305</f>
        <v>2434129.2278638906</v>
      </c>
      <c r="G304" s="4">
        <f>+[2]TabDin!G305</f>
        <v>105160897.48473158</v>
      </c>
      <c r="H304" s="4">
        <f>+[2]TabDin!H305</f>
        <v>0</v>
      </c>
      <c r="I304" s="4">
        <f>+[2]TabDin!I305</f>
        <v>298476707.55254149</v>
      </c>
      <c r="J304" s="4">
        <f>+[2]TabDin!J305</f>
        <v>290203200.16832638</v>
      </c>
      <c r="K304" s="4">
        <f>+[2]TabDin!K305</f>
        <v>0</v>
      </c>
      <c r="L304" s="4">
        <f t="shared" si="8"/>
        <v>1210928387.9419961</v>
      </c>
      <c r="N304" s="2" t="s">
        <v>40</v>
      </c>
      <c r="O304" s="5">
        <f>+B304/Formato_Análises_Mecenato!$V$31</f>
        <v>5.1094164145324746E-3</v>
      </c>
      <c r="P304" s="5">
        <f>+C304/Formato_Análises_Mecenato!$V$31</f>
        <v>0.33483636688843166</v>
      </c>
      <c r="Q304" s="5">
        <f>+D304/Formato_Análises_Mecenato!$V$31</f>
        <v>5.6347110988466002E-2</v>
      </c>
      <c r="R304" s="5">
        <f>+E304/Formato_Análises_Mecenato!$V$31</f>
        <v>0</v>
      </c>
      <c r="S304" s="5">
        <f>+F304/Formato_Análises_Mecenato!$V$31</f>
        <v>1.8743255489949836E-3</v>
      </c>
      <c r="T304" s="5">
        <f>+G304/Formato_Análises_Mecenato!$V$31</f>
        <v>8.0975880267395689E-2</v>
      </c>
      <c r="U304" s="5">
        <f>+H304/Formato_Análises_Mecenato!$V$31</f>
        <v>0</v>
      </c>
      <c r="V304" s="5">
        <f>+I304/Formato_Análises_Mecenato!$V$31</f>
        <v>0.22983271074583839</v>
      </c>
      <c r="W304" s="5">
        <f>+J304/Formato_Análises_Mecenato!$V$31</f>
        <v>0.22346195355985216</v>
      </c>
      <c r="X304" s="5">
        <f>+K304/Formato_Análises_Mecenato!$V$31</f>
        <v>0</v>
      </c>
    </row>
    <row r="309" spans="1:24" x14ac:dyDescent="0.25">
      <c r="A309" s="2"/>
      <c r="B309">
        <v>2016</v>
      </c>
      <c r="C309">
        <v>2016</v>
      </c>
      <c r="D309">
        <v>2016</v>
      </c>
      <c r="E309">
        <v>2016</v>
      </c>
      <c r="F309">
        <v>2016</v>
      </c>
      <c r="G309">
        <v>2016</v>
      </c>
      <c r="H309">
        <v>2016</v>
      </c>
      <c r="I309">
        <v>2016</v>
      </c>
      <c r="J309">
        <v>2016</v>
      </c>
      <c r="K309">
        <v>2016</v>
      </c>
      <c r="O309">
        <v>2016</v>
      </c>
      <c r="P309">
        <v>2016</v>
      </c>
      <c r="Q309">
        <v>2016</v>
      </c>
      <c r="R309">
        <v>2016</v>
      </c>
      <c r="S309">
        <v>2016</v>
      </c>
      <c r="T309">
        <v>2016</v>
      </c>
      <c r="U309">
        <v>2016</v>
      </c>
      <c r="V309">
        <v>2016</v>
      </c>
      <c r="W309">
        <v>2016</v>
      </c>
      <c r="X309">
        <v>2016</v>
      </c>
    </row>
    <row r="310" spans="1:24" x14ac:dyDescent="0.25">
      <c r="A310" s="2"/>
      <c r="B310" s="2" t="s">
        <v>2</v>
      </c>
      <c r="C310" s="2" t="s">
        <v>3</v>
      </c>
      <c r="D310" s="2" t="s">
        <v>4</v>
      </c>
      <c r="E310" s="2" t="s">
        <v>5</v>
      </c>
      <c r="F310" s="2" t="s">
        <v>6</v>
      </c>
      <c r="G310" s="2" t="s">
        <v>7</v>
      </c>
      <c r="H310" s="2" t="s">
        <v>8</v>
      </c>
      <c r="I310" s="2" t="s">
        <v>9</v>
      </c>
      <c r="J310" s="2" t="s">
        <v>10</v>
      </c>
      <c r="K310" s="2" t="s">
        <v>11</v>
      </c>
      <c r="L310" s="2" t="s">
        <v>12</v>
      </c>
      <c r="O310" s="2" t="s">
        <v>2</v>
      </c>
      <c r="P310" s="2" t="s">
        <v>3</v>
      </c>
      <c r="Q310" s="2" t="s">
        <v>4</v>
      </c>
      <c r="R310" s="2" t="s">
        <v>5</v>
      </c>
      <c r="S310" s="2" t="s">
        <v>6</v>
      </c>
      <c r="T310" s="2" t="s">
        <v>7</v>
      </c>
      <c r="U310" s="2" t="s">
        <v>8</v>
      </c>
      <c r="V310" s="2" t="s">
        <v>9</v>
      </c>
      <c r="W310" s="2" t="s">
        <v>10</v>
      </c>
      <c r="X310" s="2" t="s">
        <v>11</v>
      </c>
    </row>
    <row r="311" spans="1:24" x14ac:dyDescent="0.25">
      <c r="A311" s="2" t="s">
        <v>13</v>
      </c>
      <c r="B311" s="4">
        <f>+[2]TabDin!B312</f>
        <v>0</v>
      </c>
      <c r="C311" s="4">
        <f>+[2]TabDin!C312</f>
        <v>0</v>
      </c>
      <c r="D311" s="4">
        <f>+[2]TabDin!D312</f>
        <v>980059.45097053843</v>
      </c>
      <c r="E311" s="4">
        <f>+[2]TabDin!E312</f>
        <v>0</v>
      </c>
      <c r="F311" s="4">
        <f>+[2]TabDin!F312</f>
        <v>0</v>
      </c>
      <c r="G311" s="4">
        <f>+[2]TabDin!G312</f>
        <v>0</v>
      </c>
      <c r="H311" s="4">
        <f>+[2]TabDin!H312</f>
        <v>0</v>
      </c>
      <c r="I311" s="4">
        <f>+[2]TabDin!I312</f>
        <v>0</v>
      </c>
      <c r="J311" s="4">
        <f>+[2]TabDin!J312</f>
        <v>0</v>
      </c>
      <c r="K311" s="4">
        <f>+[2]TabDin!K312</f>
        <v>0</v>
      </c>
      <c r="L311" s="4">
        <f>SUM(B311:K311)</f>
        <v>980059.45097053843</v>
      </c>
      <c r="N311" s="2" t="s">
        <v>13</v>
      </c>
      <c r="O311" s="5">
        <f>+B311/Formato_Análises_Mecenato!$W$31</f>
        <v>0</v>
      </c>
      <c r="P311" s="5">
        <f>+C311/Formato_Análises_Mecenato!$W$31</f>
        <v>0</v>
      </c>
      <c r="Q311" s="5">
        <f>+D311/Formato_Análises_Mecenato!$W$31</f>
        <v>8.4363580807620883E-4</v>
      </c>
      <c r="R311" s="5">
        <f>+E311/Formato_Análises_Mecenato!$W$31</f>
        <v>0</v>
      </c>
      <c r="S311" s="5">
        <f>+F311/Formato_Análises_Mecenato!$W$31</f>
        <v>0</v>
      </c>
      <c r="T311" s="5">
        <f>+G311/Formato_Análises_Mecenato!$W$31</f>
        <v>0</v>
      </c>
      <c r="U311" s="5">
        <f>+H311/Formato_Análises_Mecenato!$W$31</f>
        <v>0</v>
      </c>
      <c r="V311" s="5">
        <f>+I311/Formato_Análises_Mecenato!$W$31</f>
        <v>0</v>
      </c>
      <c r="W311" s="5">
        <f>+J311/Formato_Análises_Mecenato!$W$31</f>
        <v>0</v>
      </c>
      <c r="X311" s="5">
        <f>+K311/Formato_Análises_Mecenato!$W$31</f>
        <v>0</v>
      </c>
    </row>
    <row r="312" spans="1:24" x14ac:dyDescent="0.25">
      <c r="A312" s="2" t="s">
        <v>14</v>
      </c>
      <c r="B312" s="4">
        <f>+[2]TabDin!B313</f>
        <v>0</v>
      </c>
      <c r="C312" s="4">
        <f>+[2]TabDin!C313</f>
        <v>0</v>
      </c>
      <c r="D312" s="4">
        <f>+[2]TabDin!D313</f>
        <v>0</v>
      </c>
      <c r="E312" s="4">
        <f>+[2]TabDin!E313</f>
        <v>0</v>
      </c>
      <c r="F312" s="4">
        <f>+[2]TabDin!F313</f>
        <v>0</v>
      </c>
      <c r="G312" s="4">
        <f>+[2]TabDin!G313</f>
        <v>0</v>
      </c>
      <c r="H312" s="4">
        <f>+[2]TabDin!H313</f>
        <v>0</v>
      </c>
      <c r="I312" s="4">
        <f>+[2]TabDin!I313</f>
        <v>0</v>
      </c>
      <c r="J312" s="4">
        <f>+[2]TabDin!J313</f>
        <v>0</v>
      </c>
      <c r="K312" s="4">
        <f>+[2]TabDin!K313</f>
        <v>0</v>
      </c>
      <c r="L312" s="4">
        <f t="shared" ref="L312:L338" si="9">SUM(B312:K312)</f>
        <v>0</v>
      </c>
      <c r="N312" s="2" t="s">
        <v>14</v>
      </c>
      <c r="O312" s="5">
        <f>+B312/Formato_Análises_Mecenato!$W$31</f>
        <v>0</v>
      </c>
      <c r="P312" s="5">
        <f>+C312/Formato_Análises_Mecenato!$W$31</f>
        <v>0</v>
      </c>
      <c r="Q312" s="5">
        <f>+D312/Formato_Análises_Mecenato!$W$31</f>
        <v>0</v>
      </c>
      <c r="R312" s="5">
        <f>+E312/Formato_Análises_Mecenato!$W$31</f>
        <v>0</v>
      </c>
      <c r="S312" s="5">
        <f>+F312/Formato_Análises_Mecenato!$W$31</f>
        <v>0</v>
      </c>
      <c r="T312" s="5">
        <f>+G312/Formato_Análises_Mecenato!$W$31</f>
        <v>0</v>
      </c>
      <c r="U312" s="5">
        <f>+H312/Formato_Análises_Mecenato!$W$31</f>
        <v>0</v>
      </c>
      <c r="V312" s="5">
        <f>+I312/Formato_Análises_Mecenato!$W$31</f>
        <v>0</v>
      </c>
      <c r="W312" s="5">
        <f>+J312/Formato_Análises_Mecenato!$W$31</f>
        <v>0</v>
      </c>
      <c r="X312" s="5">
        <f>+K312/Formato_Análises_Mecenato!$W$31</f>
        <v>0</v>
      </c>
    </row>
    <row r="313" spans="1:24" x14ac:dyDescent="0.25">
      <c r="A313" s="2" t="s">
        <v>15</v>
      </c>
      <c r="B313" s="4">
        <f>+[2]TabDin!B314</f>
        <v>0</v>
      </c>
      <c r="C313" s="4">
        <f>+[2]TabDin!C314</f>
        <v>215400.904578177</v>
      </c>
      <c r="D313" s="4">
        <f>+[2]TabDin!D314</f>
        <v>360315.97462152148</v>
      </c>
      <c r="E313" s="4">
        <f>+[2]TabDin!E314</f>
        <v>0</v>
      </c>
      <c r="F313" s="4">
        <f>+[2]TabDin!F314</f>
        <v>0</v>
      </c>
      <c r="G313" s="4">
        <f>+[2]TabDin!G314</f>
        <v>154421.13198065205</v>
      </c>
      <c r="H313" s="4">
        <f>+[2]TabDin!H314</f>
        <v>0</v>
      </c>
      <c r="I313" s="4">
        <f>+[2]TabDin!I314</f>
        <v>0</v>
      </c>
      <c r="J313" s="4">
        <f>+[2]TabDin!J314</f>
        <v>276421.37229134998</v>
      </c>
      <c r="K313" s="4">
        <f>+[2]TabDin!K314</f>
        <v>0</v>
      </c>
      <c r="L313" s="4">
        <f t="shared" si="9"/>
        <v>1006559.3834717006</v>
      </c>
      <c r="N313" s="2" t="s">
        <v>15</v>
      </c>
      <c r="O313" s="5">
        <f>+B313/Formato_Análises_Mecenato!$W$31</f>
        <v>0</v>
      </c>
      <c r="P313" s="5">
        <f>+C313/Formato_Análises_Mecenato!$W$31</f>
        <v>1.8541723771369395E-4</v>
      </c>
      <c r="Q313" s="5">
        <f>+D313/Formato_Análises_Mecenato!$W$31</f>
        <v>3.101602235574297E-4</v>
      </c>
      <c r="R313" s="5">
        <f>+E313/Formato_Análises_Mecenato!$W$31</f>
        <v>0</v>
      </c>
      <c r="S313" s="5">
        <f>+F313/Formato_Análises_Mecenato!$W$31</f>
        <v>0</v>
      </c>
      <c r="T313" s="5">
        <f>+G313/Formato_Análises_Mecenato!$W$31</f>
        <v>1.3292581009604129E-4</v>
      </c>
      <c r="U313" s="5">
        <f>+H313/Formato_Análises_Mecenato!$W$31</f>
        <v>0</v>
      </c>
      <c r="V313" s="5">
        <f>+I313/Formato_Análises_Mecenato!$W$31</f>
        <v>0</v>
      </c>
      <c r="W313" s="5">
        <f>+J313/Formato_Análises_Mecenato!$W$31</f>
        <v>2.3794369571316729E-4</v>
      </c>
      <c r="X313" s="5">
        <f>+K313/Formato_Análises_Mecenato!$W$31</f>
        <v>0</v>
      </c>
    </row>
    <row r="314" spans="1:24" x14ac:dyDescent="0.25">
      <c r="A314" s="2" t="s">
        <v>16</v>
      </c>
      <c r="B314" s="4">
        <f>+[2]TabDin!B315</f>
        <v>0</v>
      </c>
      <c r="C314" s="4">
        <f>+[2]TabDin!C315</f>
        <v>0</v>
      </c>
      <c r="D314" s="4">
        <f>+[2]TabDin!D315</f>
        <v>0</v>
      </c>
      <c r="E314" s="4">
        <f>+[2]TabDin!E315</f>
        <v>0</v>
      </c>
      <c r="F314" s="4">
        <f>+[2]TabDin!F315</f>
        <v>0</v>
      </c>
      <c r="G314" s="4">
        <f>+[2]TabDin!G315</f>
        <v>0</v>
      </c>
      <c r="H314" s="4">
        <f>+[2]TabDin!H315</f>
        <v>0</v>
      </c>
      <c r="I314" s="4">
        <f>+[2]TabDin!I315</f>
        <v>0</v>
      </c>
      <c r="J314" s="4">
        <f>+[2]TabDin!J315</f>
        <v>0</v>
      </c>
      <c r="K314" s="4">
        <f>+[2]TabDin!K315</f>
        <v>0</v>
      </c>
      <c r="L314" s="4">
        <f t="shared" si="9"/>
        <v>0</v>
      </c>
      <c r="N314" s="2" t="s">
        <v>16</v>
      </c>
      <c r="O314" s="5">
        <f>+B314/Formato_Análises_Mecenato!$W$31</f>
        <v>0</v>
      </c>
      <c r="P314" s="5">
        <f>+C314/Formato_Análises_Mecenato!$W$31</f>
        <v>0</v>
      </c>
      <c r="Q314" s="5">
        <f>+D314/Formato_Análises_Mecenato!$W$31</f>
        <v>0</v>
      </c>
      <c r="R314" s="5">
        <f>+E314/Formato_Análises_Mecenato!$W$31</f>
        <v>0</v>
      </c>
      <c r="S314" s="5">
        <f>+F314/Formato_Análises_Mecenato!$W$31</f>
        <v>0</v>
      </c>
      <c r="T314" s="5">
        <f>+G314/Formato_Análises_Mecenato!$W$31</f>
        <v>0</v>
      </c>
      <c r="U314" s="5">
        <f>+H314/Formato_Análises_Mecenato!$W$31</f>
        <v>0</v>
      </c>
      <c r="V314" s="5">
        <f>+I314/Formato_Análises_Mecenato!$W$31</f>
        <v>0</v>
      </c>
      <c r="W314" s="5">
        <f>+J314/Formato_Análises_Mecenato!$W$31</f>
        <v>0</v>
      </c>
      <c r="X314" s="5">
        <f>+K314/Formato_Análises_Mecenato!$W$31</f>
        <v>0</v>
      </c>
    </row>
    <row r="315" spans="1:24" x14ac:dyDescent="0.25">
      <c r="A315" s="2" t="s">
        <v>17</v>
      </c>
      <c r="B315" s="4">
        <f>+[2]TabDin!B316</f>
        <v>0</v>
      </c>
      <c r="C315" s="4">
        <f>+[2]TabDin!C316</f>
        <v>182216.93573716941</v>
      </c>
      <c r="D315" s="4">
        <f>+[2]TabDin!D316</f>
        <v>243779.49368678938</v>
      </c>
      <c r="E315" s="4">
        <f>+[2]TabDin!E316</f>
        <v>0</v>
      </c>
      <c r="F315" s="4">
        <f>+[2]TabDin!F316</f>
        <v>0</v>
      </c>
      <c r="G315" s="4">
        <f>+[2]TabDin!G316</f>
        <v>0</v>
      </c>
      <c r="H315" s="4">
        <f>+[2]TabDin!H316</f>
        <v>0</v>
      </c>
      <c r="I315" s="4">
        <f>+[2]TabDin!I316</f>
        <v>2821274.0812865128</v>
      </c>
      <c r="J315" s="4">
        <f>+[2]TabDin!J316</f>
        <v>308842.2639613041</v>
      </c>
      <c r="K315" s="4">
        <f>+[2]TabDin!K316</f>
        <v>0</v>
      </c>
      <c r="L315" s="4">
        <f t="shared" si="9"/>
        <v>3556112.7746717753</v>
      </c>
      <c r="N315" s="2" t="s">
        <v>17</v>
      </c>
      <c r="O315" s="5">
        <f>+B315/Formato_Análises_Mecenato!$W$31</f>
        <v>0</v>
      </c>
      <c r="P315" s="5">
        <f>+C315/Formato_Análises_Mecenato!$W$31</f>
        <v>1.568524559133287E-4</v>
      </c>
      <c r="Q315" s="5">
        <f>+D315/Formato_Análises_Mecenato!$W$31</f>
        <v>2.0984554553828385E-4</v>
      </c>
      <c r="R315" s="5">
        <f>+E315/Formato_Análises_Mecenato!$W$31</f>
        <v>0</v>
      </c>
      <c r="S315" s="5">
        <f>+F315/Formato_Análises_Mecenato!$W$31</f>
        <v>0</v>
      </c>
      <c r="T315" s="5">
        <f>+G315/Formato_Análises_Mecenato!$W$31</f>
        <v>0</v>
      </c>
      <c r="U315" s="5">
        <f>+H315/Formato_Análises_Mecenato!$W$31</f>
        <v>0</v>
      </c>
      <c r="V315" s="5">
        <f>+I315/Formato_Análises_Mecenato!$W$31</f>
        <v>2.4285545504546743E-3</v>
      </c>
      <c r="W315" s="5">
        <f>+J315/Formato_Análises_Mecenato!$W$31</f>
        <v>2.6585162019208259E-4</v>
      </c>
      <c r="X315" s="5">
        <f>+K315/Formato_Análises_Mecenato!$W$31</f>
        <v>0</v>
      </c>
    </row>
    <row r="316" spans="1:24" x14ac:dyDescent="0.25">
      <c r="A316" s="2" t="s">
        <v>18</v>
      </c>
      <c r="B316" s="4">
        <f>+[2]TabDin!B317</f>
        <v>0</v>
      </c>
      <c r="C316" s="4">
        <f>+[2]TabDin!C317</f>
        <v>0</v>
      </c>
      <c r="D316" s="4">
        <f>+[2]TabDin!D317</f>
        <v>0</v>
      </c>
      <c r="E316" s="4">
        <f>+[2]TabDin!E317</f>
        <v>0</v>
      </c>
      <c r="F316" s="4">
        <f>+[2]TabDin!F317</f>
        <v>0</v>
      </c>
      <c r="G316" s="4">
        <f>+[2]TabDin!G317</f>
        <v>0</v>
      </c>
      <c r="H316" s="4">
        <f>+[2]TabDin!H317</f>
        <v>0</v>
      </c>
      <c r="I316" s="4">
        <f>+[2]TabDin!I317</f>
        <v>288252.77969721716</v>
      </c>
      <c r="J316" s="4">
        <f>+[2]TabDin!J317</f>
        <v>0</v>
      </c>
      <c r="K316" s="4">
        <f>+[2]TabDin!K317</f>
        <v>0</v>
      </c>
      <c r="L316" s="4">
        <f t="shared" si="9"/>
        <v>288252.77969721716</v>
      </c>
      <c r="N316" s="2" t="s">
        <v>18</v>
      </c>
      <c r="O316" s="5">
        <f>+B316/Formato_Análises_Mecenato!$W$31</f>
        <v>0</v>
      </c>
      <c r="P316" s="5">
        <f>+C316/Formato_Análises_Mecenato!$W$31</f>
        <v>0</v>
      </c>
      <c r="Q316" s="5">
        <f>+D316/Formato_Análises_Mecenato!$W$31</f>
        <v>0</v>
      </c>
      <c r="R316" s="5">
        <f>+E316/Formato_Análises_Mecenato!$W$31</f>
        <v>0</v>
      </c>
      <c r="S316" s="5">
        <f>+F316/Formato_Análises_Mecenato!$W$31</f>
        <v>0</v>
      </c>
      <c r="T316" s="5">
        <f>+G316/Formato_Análises_Mecenato!$W$31</f>
        <v>0</v>
      </c>
      <c r="U316" s="5">
        <f>+H316/Formato_Análises_Mecenato!$W$31</f>
        <v>0</v>
      </c>
      <c r="V316" s="5">
        <f>+I316/Formato_Análises_Mecenato!$W$31</f>
        <v>2.4812817884594372E-4</v>
      </c>
      <c r="W316" s="5">
        <f>+J316/Formato_Análises_Mecenato!$W$31</f>
        <v>0</v>
      </c>
      <c r="X316" s="5">
        <f>+K316/Formato_Análises_Mecenato!$W$31</f>
        <v>0</v>
      </c>
    </row>
    <row r="317" spans="1:24" x14ac:dyDescent="0.25">
      <c r="A317" s="2" t="s">
        <v>19</v>
      </c>
      <c r="B317" s="4">
        <f>+[2]TabDin!B318</f>
        <v>0</v>
      </c>
      <c r="C317" s="4">
        <f>+[2]TabDin!C318</f>
        <v>339355.50902996422</v>
      </c>
      <c r="D317" s="4">
        <f>+[2]TabDin!D318</f>
        <v>0</v>
      </c>
      <c r="E317" s="4">
        <f>+[2]TabDin!E318</f>
        <v>0</v>
      </c>
      <c r="F317" s="4">
        <f>+[2]TabDin!F318</f>
        <v>0</v>
      </c>
      <c r="G317" s="4">
        <f>+[2]TabDin!G318</f>
        <v>0</v>
      </c>
      <c r="H317" s="4">
        <f>+[2]TabDin!H318</f>
        <v>0</v>
      </c>
      <c r="I317" s="4">
        <f>+[2]TabDin!I318</f>
        <v>0</v>
      </c>
      <c r="J317" s="4">
        <f>+[2]TabDin!J318</f>
        <v>0</v>
      </c>
      <c r="K317" s="4">
        <f>+[2]TabDin!K318</f>
        <v>0</v>
      </c>
      <c r="L317" s="4">
        <f t="shared" si="9"/>
        <v>339355.50902996422</v>
      </c>
      <c r="N317" s="2" t="s">
        <v>19</v>
      </c>
      <c r="O317" s="5">
        <f>+B317/Formato_Análises_Mecenato!$W$31</f>
        <v>0</v>
      </c>
      <c r="P317" s="5">
        <f>+C317/Formato_Análises_Mecenato!$W$31</f>
        <v>2.9211744124511612E-4</v>
      </c>
      <c r="Q317" s="5">
        <f>+D317/Formato_Análises_Mecenato!$W$31</f>
        <v>0</v>
      </c>
      <c r="R317" s="5">
        <f>+E317/Formato_Análises_Mecenato!$W$31</f>
        <v>0</v>
      </c>
      <c r="S317" s="5">
        <f>+F317/Formato_Análises_Mecenato!$W$31</f>
        <v>0</v>
      </c>
      <c r="T317" s="5">
        <f>+G317/Formato_Análises_Mecenato!$W$31</f>
        <v>0</v>
      </c>
      <c r="U317" s="5">
        <f>+H317/Formato_Análises_Mecenato!$W$31</f>
        <v>0</v>
      </c>
      <c r="V317" s="5">
        <f>+I317/Formato_Análises_Mecenato!$W$31</f>
        <v>0</v>
      </c>
      <c r="W317" s="5">
        <f>+J317/Formato_Análises_Mecenato!$W$31</f>
        <v>0</v>
      </c>
      <c r="X317" s="5">
        <f>+K317/Formato_Análises_Mecenato!$W$31</f>
        <v>0</v>
      </c>
    </row>
    <row r="318" spans="1:24" x14ac:dyDescent="0.25">
      <c r="A318" s="2" t="s">
        <v>20</v>
      </c>
      <c r="B318" s="4">
        <f>+[2]TabDin!B319</f>
        <v>0</v>
      </c>
      <c r="C318" s="4">
        <f>+[2]TabDin!C319</f>
        <v>0</v>
      </c>
      <c r="D318" s="4">
        <f>+[2]TabDin!D319</f>
        <v>0</v>
      </c>
      <c r="E318" s="4">
        <f>+[2]TabDin!E319</f>
        <v>0</v>
      </c>
      <c r="F318" s="4">
        <f>+[2]TabDin!F319</f>
        <v>0</v>
      </c>
      <c r="G318" s="4">
        <f>+[2]TabDin!G319</f>
        <v>0</v>
      </c>
      <c r="H318" s="4">
        <f>+[2]TabDin!H319</f>
        <v>0</v>
      </c>
      <c r="I318" s="4">
        <f>+[2]TabDin!I319</f>
        <v>0</v>
      </c>
      <c r="J318" s="4">
        <f>+[2]TabDin!J319</f>
        <v>0</v>
      </c>
      <c r="K318" s="4">
        <f>+[2]TabDin!K319</f>
        <v>0</v>
      </c>
      <c r="L318" s="4">
        <f t="shared" si="9"/>
        <v>0</v>
      </c>
      <c r="N318" s="2" t="s">
        <v>20</v>
      </c>
      <c r="O318" s="5">
        <f>+B318/Formato_Análises_Mecenato!$W$31</f>
        <v>0</v>
      </c>
      <c r="P318" s="5">
        <f>+C318/Formato_Análises_Mecenato!$W$31</f>
        <v>0</v>
      </c>
      <c r="Q318" s="5">
        <f>+D318/Formato_Análises_Mecenato!$W$31</f>
        <v>0</v>
      </c>
      <c r="R318" s="5">
        <f>+E318/Formato_Análises_Mecenato!$W$31</f>
        <v>0</v>
      </c>
      <c r="S318" s="5">
        <f>+F318/Formato_Análises_Mecenato!$W$31</f>
        <v>0</v>
      </c>
      <c r="T318" s="5">
        <f>+G318/Formato_Análises_Mecenato!$W$31</f>
        <v>0</v>
      </c>
      <c r="U318" s="5">
        <f>+H318/Formato_Análises_Mecenato!$W$31</f>
        <v>0</v>
      </c>
      <c r="V318" s="5">
        <f>+I318/Formato_Análises_Mecenato!$W$31</f>
        <v>0</v>
      </c>
      <c r="W318" s="5">
        <f>+J318/Formato_Análises_Mecenato!$W$31</f>
        <v>0</v>
      </c>
      <c r="X318" s="5">
        <f>+K318/Formato_Análises_Mecenato!$W$31</f>
        <v>0</v>
      </c>
    </row>
    <row r="319" spans="1:24" x14ac:dyDescent="0.25">
      <c r="A319" s="2" t="s">
        <v>21</v>
      </c>
      <c r="B319" s="4">
        <f>+[2]TabDin!B320</f>
        <v>0</v>
      </c>
      <c r="C319" s="4">
        <f>+[2]TabDin!C320</f>
        <v>338054.89189848618</v>
      </c>
      <c r="D319" s="4">
        <f>+[2]TabDin!D320</f>
        <v>0</v>
      </c>
      <c r="E319" s="4">
        <f>+[2]TabDin!E320</f>
        <v>0</v>
      </c>
      <c r="F319" s="4">
        <f>+[2]TabDin!F320</f>
        <v>0</v>
      </c>
      <c r="G319" s="4">
        <f>+[2]TabDin!G320</f>
        <v>157169.82812990766</v>
      </c>
      <c r="H319" s="4">
        <f>+[2]TabDin!H320</f>
        <v>0</v>
      </c>
      <c r="I319" s="4">
        <f>+[2]TabDin!I320</f>
        <v>728276.92769771966</v>
      </c>
      <c r="J319" s="4">
        <f>+[2]TabDin!J320</f>
        <v>0</v>
      </c>
      <c r="K319" s="4">
        <f>+[2]TabDin!K320</f>
        <v>0</v>
      </c>
      <c r="L319" s="4">
        <f t="shared" si="9"/>
        <v>1223501.6477261134</v>
      </c>
      <c r="N319" s="2" t="s">
        <v>21</v>
      </c>
      <c r="O319" s="5">
        <f>+B319/Formato_Análises_Mecenato!$W$31</f>
        <v>0</v>
      </c>
      <c r="P319" s="5">
        <f>+C319/Formato_Análises_Mecenato!$W$31</f>
        <v>2.9099786917872192E-4</v>
      </c>
      <c r="Q319" s="5">
        <f>+D319/Formato_Análises_Mecenato!$W$31</f>
        <v>0</v>
      </c>
      <c r="R319" s="5">
        <f>+E319/Formato_Análises_Mecenato!$W$31</f>
        <v>0</v>
      </c>
      <c r="S319" s="5">
        <f>+F319/Formato_Análises_Mecenato!$W$31</f>
        <v>0</v>
      </c>
      <c r="T319" s="5">
        <f>+G319/Formato_Análises_Mecenato!$W$31</f>
        <v>1.3529188951575083E-4</v>
      </c>
      <c r="U319" s="5">
        <f>+H319/Formato_Análises_Mecenato!$W$31</f>
        <v>0</v>
      </c>
      <c r="V319" s="5">
        <f>+I319/Formato_Análises_Mecenato!$W$31</f>
        <v>6.2690124950388741E-4</v>
      </c>
      <c r="W319" s="5">
        <f>+J319/Formato_Análises_Mecenato!$W$31</f>
        <v>0</v>
      </c>
      <c r="X319" s="5">
        <f>+K319/Formato_Análises_Mecenato!$W$31</f>
        <v>0</v>
      </c>
    </row>
    <row r="320" spans="1:24" x14ac:dyDescent="0.25">
      <c r="A320" s="2" t="s">
        <v>22</v>
      </c>
      <c r="B320" s="4">
        <f>+[2]TabDin!B321</f>
        <v>5147.3710660217357</v>
      </c>
      <c r="C320" s="4">
        <f>+[2]TabDin!C321</f>
        <v>3577166.1091321064</v>
      </c>
      <c r="D320" s="4">
        <f>+[2]TabDin!D321</f>
        <v>1322543.0894605189</v>
      </c>
      <c r="E320" s="4">
        <f>+[2]TabDin!E321</f>
        <v>0</v>
      </c>
      <c r="F320" s="4">
        <f>+[2]TabDin!F321</f>
        <v>0</v>
      </c>
      <c r="G320" s="4">
        <f>+[2]TabDin!G321</f>
        <v>1987263.233825994</v>
      </c>
      <c r="H320" s="4">
        <f>+[2]TabDin!H321</f>
        <v>0</v>
      </c>
      <c r="I320" s="4">
        <f>+[2]TabDin!I321</f>
        <v>4831496.3298783833</v>
      </c>
      <c r="J320" s="4">
        <f>+[2]TabDin!J321</f>
        <v>1426330.0470018217</v>
      </c>
      <c r="K320" s="4">
        <f>+[2]TabDin!K321</f>
        <v>0</v>
      </c>
      <c r="L320" s="4">
        <f t="shared" si="9"/>
        <v>13149946.180364845</v>
      </c>
      <c r="N320" s="2" t="s">
        <v>22</v>
      </c>
      <c r="O320" s="5">
        <f>+B320/Formato_Análises_Mecenato!$W$31</f>
        <v>4.4308603365347102E-6</v>
      </c>
      <c r="P320" s="5">
        <f>+C320/Formato_Análises_Mecenato!$W$31</f>
        <v>3.079226895992875E-3</v>
      </c>
      <c r="Q320" s="5">
        <f>+D320/Formato_Análises_Mecenato!$W$31</f>
        <v>1.1384459451798817E-3</v>
      </c>
      <c r="R320" s="5">
        <f>+E320/Formato_Análises_Mecenato!$W$31</f>
        <v>0</v>
      </c>
      <c r="S320" s="5">
        <f>+F320/Formato_Análises_Mecenato!$W$31</f>
        <v>0</v>
      </c>
      <c r="T320" s="5">
        <f>+G320/Formato_Análises_Mecenato!$W$31</f>
        <v>1.7106374745620716E-3</v>
      </c>
      <c r="U320" s="5">
        <f>+H320/Formato_Análises_Mecenato!$W$31</f>
        <v>0</v>
      </c>
      <c r="V320" s="5">
        <f>+I320/Formato_Análises_Mecenato!$W$31</f>
        <v>4.1589551597484833E-3</v>
      </c>
      <c r="W320" s="5">
        <f>+J320/Formato_Análises_Mecenato!$W$31</f>
        <v>1.2277858252314647E-3</v>
      </c>
      <c r="X320" s="5">
        <f>+K320/Formato_Análises_Mecenato!$W$31</f>
        <v>0</v>
      </c>
    </row>
    <row r="321" spans="1:24" x14ac:dyDescent="0.25">
      <c r="A321" s="2" t="s">
        <v>23</v>
      </c>
      <c r="B321" s="4">
        <f>+[2]TabDin!B322</f>
        <v>0</v>
      </c>
      <c r="C321" s="4">
        <f>+[2]TabDin!C322</f>
        <v>3933547.2171211769</v>
      </c>
      <c r="D321" s="4">
        <f>+[2]TabDin!D322</f>
        <v>36031.597462152145</v>
      </c>
      <c r="E321" s="4">
        <f>+[2]TabDin!E322</f>
        <v>0</v>
      </c>
      <c r="F321" s="4">
        <f>+[2]TabDin!F322</f>
        <v>0</v>
      </c>
      <c r="G321" s="4">
        <f>+[2]TabDin!G322</f>
        <v>514737.10660217353</v>
      </c>
      <c r="H321" s="4">
        <f>+[2]TabDin!H322</f>
        <v>0</v>
      </c>
      <c r="I321" s="4">
        <f>+[2]TabDin!I322</f>
        <v>1544.2113198065206</v>
      </c>
      <c r="J321" s="4">
        <f>+[2]TabDin!J322</f>
        <v>0</v>
      </c>
      <c r="K321" s="4">
        <f>+[2]TabDin!K322</f>
        <v>0</v>
      </c>
      <c r="L321" s="4">
        <f t="shared" si="9"/>
        <v>4485860.1325053098</v>
      </c>
      <c r="N321" s="2" t="s">
        <v>23</v>
      </c>
      <c r="O321" s="5">
        <f>+B321/Formato_Análises_Mecenato!$W$31</f>
        <v>0</v>
      </c>
      <c r="P321" s="5">
        <f>+C321/Formato_Análises_Mecenato!$W$31</f>
        <v>3.3859999838129241E-3</v>
      </c>
      <c r="Q321" s="5">
        <f>+D321/Formato_Análises_Mecenato!$W$31</f>
        <v>3.1016022355742965E-5</v>
      </c>
      <c r="R321" s="5">
        <f>+E321/Formato_Análises_Mecenato!$W$31</f>
        <v>0</v>
      </c>
      <c r="S321" s="5">
        <f>+F321/Formato_Análises_Mecenato!$W$31</f>
        <v>0</v>
      </c>
      <c r="T321" s="5">
        <f>+G321/Formato_Análises_Mecenato!$W$31</f>
        <v>4.4308603365347099E-4</v>
      </c>
      <c r="U321" s="5">
        <f>+H321/Formato_Análises_Mecenato!$W$31</f>
        <v>0</v>
      </c>
      <c r="V321" s="5">
        <f>+I321/Formato_Análises_Mecenato!$W$31</f>
        <v>1.3292581009604129E-6</v>
      </c>
      <c r="W321" s="5">
        <f>+J321/Formato_Análises_Mecenato!$W$31</f>
        <v>0</v>
      </c>
      <c r="X321" s="5">
        <f>+K321/Formato_Análises_Mecenato!$W$31</f>
        <v>0</v>
      </c>
    </row>
    <row r="322" spans="1:24" x14ac:dyDescent="0.25">
      <c r="A322" s="2" t="s">
        <v>24</v>
      </c>
      <c r="B322" s="4">
        <f>+[2]TabDin!B323</f>
        <v>0</v>
      </c>
      <c r="C322" s="4">
        <f>+[2]TabDin!C323</f>
        <v>195770.56084904828</v>
      </c>
      <c r="D322" s="4">
        <f>+[2]TabDin!D323</f>
        <v>133831.64771656512</v>
      </c>
      <c r="E322" s="4">
        <f>+[2]TabDin!E323</f>
        <v>0</v>
      </c>
      <c r="F322" s="4">
        <f>+[2]TabDin!F323</f>
        <v>0</v>
      </c>
      <c r="G322" s="4">
        <f>+[2]TabDin!G323</f>
        <v>0</v>
      </c>
      <c r="H322" s="4">
        <f>+[2]TabDin!H323</f>
        <v>0</v>
      </c>
      <c r="I322" s="4">
        <f>+[2]TabDin!I323</f>
        <v>644914.12086186314</v>
      </c>
      <c r="J322" s="4">
        <f>+[2]TabDin!J323</f>
        <v>184996.51611282118</v>
      </c>
      <c r="K322" s="4">
        <f>+[2]TabDin!K323</f>
        <v>0</v>
      </c>
      <c r="L322" s="4">
        <f t="shared" si="9"/>
        <v>1159512.8455402977</v>
      </c>
      <c r="N322" s="2" t="s">
        <v>24</v>
      </c>
      <c r="O322" s="5">
        <f>+B322/Formato_Análises_Mecenato!$W$31</f>
        <v>0</v>
      </c>
      <c r="P322" s="5">
        <f>+C322/Formato_Análises_Mecenato!$W$31</f>
        <v>1.6851942515922364E-4</v>
      </c>
      <c r="Q322" s="5">
        <f>+D322/Formato_Análises_Mecenato!$W$31</f>
        <v>1.1520236874990245E-4</v>
      </c>
      <c r="R322" s="5">
        <f>+E322/Formato_Análises_Mecenato!$W$31</f>
        <v>0</v>
      </c>
      <c r="S322" s="5">
        <f>+F322/Formato_Análises_Mecenato!$W$31</f>
        <v>0</v>
      </c>
      <c r="T322" s="5">
        <f>+G322/Formato_Análises_Mecenato!$W$31</f>
        <v>0</v>
      </c>
      <c r="U322" s="5">
        <f>+H322/Formato_Análises_Mecenato!$W$31</f>
        <v>0</v>
      </c>
      <c r="V322" s="5">
        <f>+I322/Formato_Análises_Mecenato!$W$31</f>
        <v>5.5514249156443369E-4</v>
      </c>
      <c r="W322" s="5">
        <f>+J322/Formato_Análises_Mecenato!$W$31</f>
        <v>1.5924512049505748E-4</v>
      </c>
      <c r="X322" s="5">
        <f>+K322/Formato_Análises_Mecenato!$W$31</f>
        <v>0</v>
      </c>
    </row>
    <row r="323" spans="1:24" x14ac:dyDescent="0.25">
      <c r="A323" s="2" t="s">
        <v>25</v>
      </c>
      <c r="B323" s="4">
        <f>+[2]TabDin!B324</f>
        <v>0</v>
      </c>
      <c r="C323" s="4">
        <f>+[2]TabDin!C324</f>
        <v>3260499.2543501472</v>
      </c>
      <c r="D323" s="4">
        <f>+[2]TabDin!D324</f>
        <v>614513.74734593881</v>
      </c>
      <c r="E323" s="4">
        <f>+[2]TabDin!E324</f>
        <v>0</v>
      </c>
      <c r="F323" s="4">
        <f>+[2]TabDin!F324</f>
        <v>0</v>
      </c>
      <c r="G323" s="4">
        <f>+[2]TabDin!G324</f>
        <v>1013007.7731641434</v>
      </c>
      <c r="H323" s="4">
        <f>+[2]TabDin!H324</f>
        <v>0</v>
      </c>
      <c r="I323" s="4">
        <f>+[2]TabDin!I324</f>
        <v>3434375.3179487395</v>
      </c>
      <c r="J323" s="4">
        <f>+[2]TabDin!J324</f>
        <v>4096274.5794331301</v>
      </c>
      <c r="K323" s="4">
        <f>+[2]TabDin!K324</f>
        <v>0</v>
      </c>
      <c r="L323" s="4">
        <f t="shared" si="9"/>
        <v>12418670.672242099</v>
      </c>
      <c r="N323" s="2" t="s">
        <v>25</v>
      </c>
      <c r="O323" s="5">
        <f>+B323/Formato_Análises_Mecenato!$W$31</f>
        <v>0</v>
      </c>
      <c r="P323" s="5">
        <f>+C323/Formato_Análises_Mecenato!$W$31</f>
        <v>2.8066398629711807E-3</v>
      </c>
      <c r="Q323" s="5">
        <f>+D323/Formato_Análises_Mecenato!$W$31</f>
        <v>5.2897383041685981E-4</v>
      </c>
      <c r="R323" s="5">
        <f>+E323/Formato_Análises_Mecenato!$W$31</f>
        <v>0</v>
      </c>
      <c r="S323" s="5">
        <f>+F323/Formato_Análises_Mecenato!$W$31</f>
        <v>0</v>
      </c>
      <c r="T323" s="5">
        <f>+G323/Formato_Análises_Mecenato!$W$31</f>
        <v>8.7199774509036734E-4</v>
      </c>
      <c r="U323" s="5">
        <f>+H323/Formato_Análises_Mecenato!$W$31</f>
        <v>0</v>
      </c>
      <c r="V323" s="5">
        <f>+I323/Formato_Análises_Mecenato!$W$31</f>
        <v>2.9563124907631432E-3</v>
      </c>
      <c r="W323" s="5">
        <f>+J323/Formato_Análises_Mecenato!$W$31</f>
        <v>3.526075802340265E-3</v>
      </c>
      <c r="X323" s="5">
        <f>+K323/Formato_Análises_Mecenato!$W$31</f>
        <v>0</v>
      </c>
    </row>
    <row r="324" spans="1:24" x14ac:dyDescent="0.25">
      <c r="A324" s="2" t="s">
        <v>26</v>
      </c>
      <c r="B324" s="4">
        <f>+[2]TabDin!B325</f>
        <v>0</v>
      </c>
      <c r="C324" s="4">
        <f>+[2]TabDin!C325</f>
        <v>205894.84264086941</v>
      </c>
      <c r="D324" s="4">
        <f>+[2]TabDin!D325</f>
        <v>0</v>
      </c>
      <c r="E324" s="4">
        <f>+[2]TabDin!E325</f>
        <v>0</v>
      </c>
      <c r="F324" s="4">
        <f>+[2]TabDin!F325</f>
        <v>0</v>
      </c>
      <c r="G324" s="4">
        <f>+[2]TabDin!G325</f>
        <v>24707.381116904329</v>
      </c>
      <c r="H324" s="4">
        <f>+[2]TabDin!H325</f>
        <v>0</v>
      </c>
      <c r="I324" s="4">
        <f>+[2]TabDin!I325</f>
        <v>0</v>
      </c>
      <c r="J324" s="4">
        <f>+[2]TabDin!J325</f>
        <v>0</v>
      </c>
      <c r="K324" s="4">
        <f>+[2]TabDin!K325</f>
        <v>0</v>
      </c>
      <c r="L324" s="4">
        <f t="shared" si="9"/>
        <v>230602.22375777373</v>
      </c>
      <c r="N324" s="2" t="s">
        <v>26</v>
      </c>
      <c r="O324" s="5">
        <f>+B324/Formato_Análises_Mecenato!$W$31</f>
        <v>0</v>
      </c>
      <c r="P324" s="5">
        <f>+C324/Formato_Análises_Mecenato!$W$31</f>
        <v>1.7723441346138838E-4</v>
      </c>
      <c r="Q324" s="5">
        <f>+D324/Formato_Análises_Mecenato!$W$31</f>
        <v>0</v>
      </c>
      <c r="R324" s="5">
        <f>+E324/Formato_Análises_Mecenato!$W$31</f>
        <v>0</v>
      </c>
      <c r="S324" s="5">
        <f>+F324/Formato_Análises_Mecenato!$W$31</f>
        <v>0</v>
      </c>
      <c r="T324" s="5">
        <f>+G324/Formato_Análises_Mecenato!$W$31</f>
        <v>2.1268129615366607E-5</v>
      </c>
      <c r="U324" s="5">
        <f>+H324/Formato_Análises_Mecenato!$W$31</f>
        <v>0</v>
      </c>
      <c r="V324" s="5">
        <f>+I324/Formato_Análises_Mecenato!$W$31</f>
        <v>0</v>
      </c>
      <c r="W324" s="5">
        <f>+J324/Formato_Análises_Mecenato!$W$31</f>
        <v>0</v>
      </c>
      <c r="X324" s="5">
        <f>+K324/Formato_Análises_Mecenato!$W$31</f>
        <v>0</v>
      </c>
    </row>
    <row r="325" spans="1:24" x14ac:dyDescent="0.25">
      <c r="A325" s="2" t="s">
        <v>27</v>
      </c>
      <c r="B325" s="4">
        <f>+[2]TabDin!B326</f>
        <v>0</v>
      </c>
      <c r="C325" s="4">
        <f>+[2]TabDin!C326</f>
        <v>0</v>
      </c>
      <c r="D325" s="4">
        <f>+[2]TabDin!D326</f>
        <v>0</v>
      </c>
      <c r="E325" s="4">
        <f>+[2]TabDin!E326</f>
        <v>0</v>
      </c>
      <c r="F325" s="4">
        <f>+[2]TabDin!F326</f>
        <v>0</v>
      </c>
      <c r="G325" s="4">
        <f>+[2]TabDin!G326</f>
        <v>0</v>
      </c>
      <c r="H325" s="4">
        <f>+[2]TabDin!H326</f>
        <v>0</v>
      </c>
      <c r="I325" s="4">
        <f>+[2]TabDin!I326</f>
        <v>0</v>
      </c>
      <c r="J325" s="4">
        <f>+[2]TabDin!J326</f>
        <v>544767.89887555758</v>
      </c>
      <c r="K325" s="4">
        <f>+[2]TabDin!K326</f>
        <v>0</v>
      </c>
      <c r="L325" s="4">
        <f t="shared" si="9"/>
        <v>544767.89887555758</v>
      </c>
      <c r="N325" s="2" t="s">
        <v>27</v>
      </c>
      <c r="O325" s="5">
        <f>+B325/Formato_Análises_Mecenato!$W$31</f>
        <v>0</v>
      </c>
      <c r="P325" s="5">
        <f>+C325/Formato_Análises_Mecenato!$W$31</f>
        <v>0</v>
      </c>
      <c r="Q325" s="5">
        <f>+D325/Formato_Análises_Mecenato!$W$31</f>
        <v>0</v>
      </c>
      <c r="R325" s="5">
        <f>+E325/Formato_Análises_Mecenato!$W$31</f>
        <v>0</v>
      </c>
      <c r="S325" s="5">
        <f>+F325/Formato_Análises_Mecenato!$W$31</f>
        <v>0</v>
      </c>
      <c r="T325" s="5">
        <f>+G325/Formato_Análises_Mecenato!$W$31</f>
        <v>0</v>
      </c>
      <c r="U325" s="5">
        <f>+H325/Formato_Análises_Mecenato!$W$31</f>
        <v>0</v>
      </c>
      <c r="V325" s="5">
        <f>+I325/Formato_Análises_Mecenato!$W$31</f>
        <v>0</v>
      </c>
      <c r="W325" s="5">
        <f>+J325/Formato_Análises_Mecenato!$W$31</f>
        <v>4.6893655902888182E-4</v>
      </c>
      <c r="X325" s="5">
        <f>+K325/Formato_Análises_Mecenato!$W$31</f>
        <v>0</v>
      </c>
    </row>
    <row r="326" spans="1:24" x14ac:dyDescent="0.25">
      <c r="A326" s="2" t="s">
        <v>28</v>
      </c>
      <c r="B326" s="4">
        <f>+[2]TabDin!B327</f>
        <v>7000424.6497895597</v>
      </c>
      <c r="C326" s="4">
        <f>+[2]TabDin!C327</f>
        <v>1863332.8837866699</v>
      </c>
      <c r="D326" s="4">
        <f>+[2]TabDin!D327</f>
        <v>211042.21370689114</v>
      </c>
      <c r="E326" s="4">
        <f>+[2]TabDin!E327</f>
        <v>0</v>
      </c>
      <c r="F326" s="4">
        <f>+[2]TabDin!F327</f>
        <v>0</v>
      </c>
      <c r="G326" s="4">
        <f>+[2]TabDin!G327</f>
        <v>760163.75903008983</v>
      </c>
      <c r="H326" s="4">
        <f>+[2]TabDin!H327</f>
        <v>0</v>
      </c>
      <c r="I326" s="4">
        <f>+[2]TabDin!I327</f>
        <v>4431968.8457817705</v>
      </c>
      <c r="J326" s="4">
        <f>+[2]TabDin!J327</f>
        <v>2559890.5785539295</v>
      </c>
      <c r="K326" s="4">
        <f>+[2]TabDin!K327</f>
        <v>0</v>
      </c>
      <c r="L326" s="4">
        <f t="shared" si="9"/>
        <v>16826822.930648912</v>
      </c>
      <c r="N326" s="2" t="s">
        <v>28</v>
      </c>
      <c r="O326" s="5">
        <f>+B326/Formato_Análises_Mecenato!$W$31</f>
        <v>6.0259700576872051E-3</v>
      </c>
      <c r="P326" s="5">
        <f>+C326/Formato_Análises_Mecenato!$W$31</f>
        <v>1.6039581492445552E-3</v>
      </c>
      <c r="Q326" s="5">
        <f>+D326/Formato_Análises_Mecenato!$W$31</f>
        <v>1.816652737979231E-4</v>
      </c>
      <c r="R326" s="5">
        <f>+E326/Formato_Análises_Mecenato!$W$31</f>
        <v>0</v>
      </c>
      <c r="S326" s="5">
        <f>+F326/Formato_Análises_Mecenato!$W$31</f>
        <v>0</v>
      </c>
      <c r="T326" s="5">
        <f>+G326/Formato_Análises_Mecenato!$W$31</f>
        <v>6.5434945449944592E-4</v>
      </c>
      <c r="U326" s="5">
        <f>+H326/Formato_Análises_Mecenato!$W$31</f>
        <v>0</v>
      </c>
      <c r="V326" s="5">
        <f>+I326/Formato_Análises_Mecenato!$W$31</f>
        <v>3.8150416435217696E-3</v>
      </c>
      <c r="W326" s="5">
        <f>+J326/Formato_Análises_Mecenato!$W$31</f>
        <v>2.2035554625654419E-3</v>
      </c>
      <c r="X326" s="5">
        <f>+K326/Formato_Análises_Mecenato!$W$31</f>
        <v>0</v>
      </c>
    </row>
    <row r="327" spans="1:24" x14ac:dyDescent="0.25">
      <c r="A327" s="2" t="s">
        <v>29</v>
      </c>
      <c r="B327" s="4">
        <f>+[2]TabDin!B328</f>
        <v>2058948.4264086941</v>
      </c>
      <c r="C327" s="4">
        <f>+[2]TabDin!C328</f>
        <v>32004347.35801883</v>
      </c>
      <c r="D327" s="4">
        <f>+[2]TabDin!D328</f>
        <v>8244888.8632346252</v>
      </c>
      <c r="E327" s="4">
        <f>+[2]TabDin!E328</f>
        <v>0</v>
      </c>
      <c r="F327" s="4">
        <f>+[2]TabDin!F328</f>
        <v>44740.949305860922</v>
      </c>
      <c r="G327" s="4">
        <f>+[2]TabDin!G328</f>
        <v>7110780.7646432556</v>
      </c>
      <c r="H327" s="4">
        <f>+[2]TabDin!H328</f>
        <v>0</v>
      </c>
      <c r="I327" s="4">
        <f>+[2]TabDin!I328</f>
        <v>31294029.196180858</v>
      </c>
      <c r="J327" s="4">
        <f>+[2]TabDin!J328</f>
        <v>29340890.119110856</v>
      </c>
      <c r="K327" s="4">
        <f>+[2]TabDin!K328</f>
        <v>0</v>
      </c>
      <c r="L327" s="4">
        <f t="shared" si="9"/>
        <v>110098625.67690298</v>
      </c>
      <c r="N327" s="2" t="s">
        <v>29</v>
      </c>
      <c r="O327" s="5">
        <f>+B327/Formato_Análises_Mecenato!$W$31</f>
        <v>1.772344134613884E-3</v>
      </c>
      <c r="P327" s="5">
        <f>+C327/Formato_Análises_Mecenato!$W$31</f>
        <v>2.7549362866299772E-2</v>
      </c>
      <c r="Q327" s="5">
        <f>+D327/Formato_Análises_Mecenato!$W$31</f>
        <v>7.0972056559888957E-3</v>
      </c>
      <c r="R327" s="5">
        <f>+E327/Formato_Análises_Mecenato!$W$31</f>
        <v>0</v>
      </c>
      <c r="S327" s="5">
        <f>+F327/Formato_Análises_Mecenato!$W$31</f>
        <v>3.8513038045159696E-5</v>
      </c>
      <c r="T327" s="5">
        <f>+G327/Formato_Análises_Mecenato!$W$31</f>
        <v>6.1209646725940382E-3</v>
      </c>
      <c r="U327" s="5">
        <f>+H327/Formato_Análises_Mecenato!$W$31</f>
        <v>0</v>
      </c>
      <c r="V327" s="5">
        <f>+I327/Formato_Análises_Mecenato!$W$31</f>
        <v>2.6937920534041298E-2</v>
      </c>
      <c r="W327" s="5">
        <f>+J327/Formato_Análises_Mecenato!$W$31</f>
        <v>2.5256657155643753E-2</v>
      </c>
      <c r="X327" s="5">
        <f>+K327/Formato_Análises_Mecenato!$W$31</f>
        <v>0</v>
      </c>
    </row>
    <row r="328" spans="1:24" x14ac:dyDescent="0.25">
      <c r="A328" s="2" t="s">
        <v>30</v>
      </c>
      <c r="B328" s="4">
        <f>+[2]TabDin!B329</f>
        <v>0</v>
      </c>
      <c r="C328" s="4">
        <f>+[2]TabDin!C329</f>
        <v>2019305.979027953</v>
      </c>
      <c r="D328" s="4">
        <f>+[2]TabDin!D329</f>
        <v>294115.37797286263</v>
      </c>
      <c r="E328" s="4">
        <f>+[2]TabDin!E329</f>
        <v>0</v>
      </c>
      <c r="F328" s="4">
        <f>+[2]TabDin!F329</f>
        <v>0</v>
      </c>
      <c r="G328" s="4">
        <f>+[2]TabDin!G329</f>
        <v>551816.03965512919</v>
      </c>
      <c r="H328" s="4">
        <f>+[2]TabDin!H329</f>
        <v>0</v>
      </c>
      <c r="I328" s="4">
        <f>+[2]TabDin!I329</f>
        <v>1472838.3255737168</v>
      </c>
      <c r="J328" s="4">
        <f>+[2]TabDin!J329</f>
        <v>3693999.0065770466</v>
      </c>
      <c r="K328" s="4">
        <f>+[2]TabDin!K329</f>
        <v>0</v>
      </c>
      <c r="L328" s="4">
        <f t="shared" si="9"/>
        <v>8032074.728806708</v>
      </c>
      <c r="N328" s="2" t="s">
        <v>30</v>
      </c>
      <c r="O328" s="5">
        <f>+B328/Formato_Análises_Mecenato!$W$31</f>
        <v>0</v>
      </c>
      <c r="P328" s="5">
        <f>+C328/Formato_Análises_Mecenato!$W$31</f>
        <v>1.738219890317223E-3</v>
      </c>
      <c r="Q328" s="5">
        <f>+D328/Formato_Análises_Mecenato!$W$31</f>
        <v>2.5317470722623997E-4</v>
      </c>
      <c r="R328" s="5">
        <f>+E328/Formato_Análises_Mecenato!$W$31</f>
        <v>0</v>
      </c>
      <c r="S328" s="5">
        <f>+F328/Formato_Análises_Mecenato!$W$31</f>
        <v>0</v>
      </c>
      <c r="T328" s="5">
        <f>+G328/Formato_Análises_Mecenato!$W$31</f>
        <v>4.7500360316188875E-4</v>
      </c>
      <c r="U328" s="5">
        <f>+H328/Formato_Análises_Mecenato!$W$31</f>
        <v>0</v>
      </c>
      <c r="V328" s="5">
        <f>+I328/Formato_Análises_Mecenato!$W$31</f>
        <v>1.267820181449732E-3</v>
      </c>
      <c r="W328" s="5">
        <f>+J328/Formato_Análises_Mecenato!$W$31</f>
        <v>3.1797967295353604E-3</v>
      </c>
      <c r="X328" s="5">
        <f>+K328/Formato_Análises_Mecenato!$W$31</f>
        <v>0</v>
      </c>
    </row>
    <row r="329" spans="1:24" x14ac:dyDescent="0.25">
      <c r="A329" s="2" t="s">
        <v>31</v>
      </c>
      <c r="B329" s="4">
        <f>+[2]TabDin!B330</f>
        <v>824574.0073693071</v>
      </c>
      <c r="C329" s="4">
        <f>+[2]TabDin!C330</f>
        <v>94913204.780822247</v>
      </c>
      <c r="D329" s="4">
        <f>+[2]TabDin!D330</f>
        <v>24744469.562299035</v>
      </c>
      <c r="E329" s="4">
        <f>+[2]TabDin!E330</f>
        <v>0</v>
      </c>
      <c r="F329" s="4">
        <f>+[2]TabDin!F330</f>
        <v>172025.14102644636</v>
      </c>
      <c r="G329" s="4">
        <f>+[2]TabDin!G330</f>
        <v>14403317.312049879</v>
      </c>
      <c r="H329" s="4">
        <f>+[2]TabDin!H330</f>
        <v>0</v>
      </c>
      <c r="I329" s="4">
        <f>+[2]TabDin!I330</f>
        <v>49067790.746612698</v>
      </c>
      <c r="J329" s="4">
        <f>+[2]TabDin!J330</f>
        <v>73139489.57325156</v>
      </c>
      <c r="K329" s="4">
        <f>+[2]TabDin!K330</f>
        <v>0</v>
      </c>
      <c r="L329" s="4">
        <f t="shared" si="9"/>
        <v>257264871.12343121</v>
      </c>
      <c r="N329" s="2" t="s">
        <v>31</v>
      </c>
      <c r="O329" s="5">
        <f>+B329/Formato_Análises_Mecenato!$W$31</f>
        <v>7.0979383785010279E-4</v>
      </c>
      <c r="P329" s="5">
        <f>+C329/Formato_Análises_Mecenato!$W$31</f>
        <v>8.1701347946879513E-2</v>
      </c>
      <c r="Q329" s="5">
        <f>+D329/Formato_Análises_Mecenato!$W$31</f>
        <v>2.1300055373104945E-2</v>
      </c>
      <c r="R329" s="5">
        <f>+E329/Formato_Análises_Mecenato!$W$31</f>
        <v>0</v>
      </c>
      <c r="S329" s="5">
        <f>+F329/Formato_Análises_Mecenato!$W$31</f>
        <v>1.4807935244698999E-4</v>
      </c>
      <c r="T329" s="5">
        <f>+G329/Formato_Análises_Mecenato!$W$31</f>
        <v>1.2398384840323858E-2</v>
      </c>
      <c r="U329" s="5">
        <f>+H329/Formato_Análises_Mecenato!$W$31</f>
        <v>0</v>
      </c>
      <c r="V329" s="5">
        <f>+I329/Formato_Análises_Mecenato!$W$31</f>
        <v>4.2237585950566287E-2</v>
      </c>
      <c r="W329" s="5">
        <f>+J329/Formato_Análises_Mecenato!$W$31</f>
        <v>6.2958519840105476E-2</v>
      </c>
      <c r="X329" s="5">
        <f>+K329/Formato_Análises_Mecenato!$W$31</f>
        <v>0</v>
      </c>
    </row>
    <row r="330" spans="1:24" x14ac:dyDescent="0.25">
      <c r="A330" s="2" t="s">
        <v>32</v>
      </c>
      <c r="B330" s="4">
        <f>+[2]TabDin!B331</f>
        <v>1576330.9152584963</v>
      </c>
      <c r="C330" s="4">
        <f>+[2]TabDin!C331</f>
        <v>156195214.15485188</v>
      </c>
      <c r="D330" s="4">
        <f>+[2]TabDin!D331</f>
        <v>33802202.150749065</v>
      </c>
      <c r="E330" s="4">
        <f>+[2]TabDin!E331</f>
        <v>0</v>
      </c>
      <c r="F330" s="4">
        <f>+[2]TabDin!F331</f>
        <v>686659.30020729941</v>
      </c>
      <c r="G330" s="4">
        <f>+[2]TabDin!G331</f>
        <v>56646514.896971159</v>
      </c>
      <c r="H330" s="4">
        <f>+[2]TabDin!H331</f>
        <v>0</v>
      </c>
      <c r="I330" s="4">
        <f>+[2]TabDin!I331</f>
        <v>109116549.5991905</v>
      </c>
      <c r="J330" s="4">
        <f>+[2]TabDin!J331</f>
        <v>153476912.1404981</v>
      </c>
      <c r="K330" s="4">
        <f>+[2]TabDin!K331</f>
        <v>0</v>
      </c>
      <c r="L330" s="4">
        <f t="shared" si="9"/>
        <v>511500383.15772647</v>
      </c>
      <c r="N330" s="2" t="s">
        <v>32</v>
      </c>
      <c r="O330" s="5">
        <f>+B330/Formato_Análises_Mecenato!$W$31</f>
        <v>1.3569066694603896E-3</v>
      </c>
      <c r="P330" s="5">
        <f>+C330/Formato_Análises_Mecenato!$W$31</f>
        <v>0.13445294117685738</v>
      </c>
      <c r="Q330" s="5">
        <f>+D330/Formato_Análises_Mecenato!$W$31</f>
        <v>2.9096957432493339E-2</v>
      </c>
      <c r="R330" s="5">
        <f>+E330/Formato_Análises_Mecenato!$W$31</f>
        <v>0</v>
      </c>
      <c r="S330" s="5">
        <f>+F330/Formato_Análises_Mecenato!$W$31</f>
        <v>5.9107676889373021E-4</v>
      </c>
      <c r="T330" s="5">
        <f>+G330/Formato_Análises_Mecenato!$W$31</f>
        <v>4.8761356591666444E-2</v>
      </c>
      <c r="U330" s="5">
        <f>+H330/Formato_Análises_Mecenato!$W$31</f>
        <v>0</v>
      </c>
      <c r="V330" s="5">
        <f>+I330/Formato_Análises_Mecenato!$W$31</f>
        <v>9.3927596335549285E-2</v>
      </c>
      <c r="W330" s="5">
        <f>+J330/Formato_Análises_Mecenato!$W$31</f>
        <v>0.13211302504809239</v>
      </c>
      <c r="X330" s="5">
        <f>+K330/Formato_Análises_Mecenato!$W$31</f>
        <v>0</v>
      </c>
    </row>
    <row r="331" spans="1:24" x14ac:dyDescent="0.25">
      <c r="A331" s="2" t="s">
        <v>33</v>
      </c>
      <c r="B331" s="4">
        <f>+[2]TabDin!B332</f>
        <v>0</v>
      </c>
      <c r="C331" s="4">
        <f>+[2]TabDin!C332</f>
        <v>21774553.786380611</v>
      </c>
      <c r="D331" s="4">
        <f>+[2]TabDin!D332</f>
        <v>1948836.0601644577</v>
      </c>
      <c r="E331" s="4">
        <f>+[2]TabDin!E332</f>
        <v>0</v>
      </c>
      <c r="F331" s="4">
        <f>+[2]TabDin!F332</f>
        <v>0</v>
      </c>
      <c r="G331" s="4">
        <f>+[2]TabDin!G332</f>
        <v>2634567.9997057603</v>
      </c>
      <c r="H331" s="4">
        <f>+[2]TabDin!H332</f>
        <v>0</v>
      </c>
      <c r="I331" s="4">
        <f>+[2]TabDin!I332</f>
        <v>8660108.4992262144</v>
      </c>
      <c r="J331" s="4">
        <f>+[2]TabDin!J332</f>
        <v>5983619.1977266138</v>
      </c>
      <c r="K331" s="4">
        <f>+[2]TabDin!K332</f>
        <v>0</v>
      </c>
      <c r="L331" s="4">
        <f t="shared" si="9"/>
        <v>41001685.543203659</v>
      </c>
      <c r="N331" s="2" t="s">
        <v>33</v>
      </c>
      <c r="O331" s="5">
        <f>+B331/Formato_Análises_Mecenato!$W$31</f>
        <v>0</v>
      </c>
      <c r="P331" s="5">
        <f>+C331/Formato_Análises_Mecenato!$W$31</f>
        <v>1.8743549955954959E-2</v>
      </c>
      <c r="Q331" s="5">
        <f>+D331/Formato_Análises_Mecenato!$W$31</f>
        <v>1.6775593386674263E-3</v>
      </c>
      <c r="R331" s="5">
        <f>+E331/Formato_Análises_Mecenato!$W$31</f>
        <v>0</v>
      </c>
      <c r="S331" s="5">
        <f>+F331/Formato_Análises_Mecenato!$W$31</f>
        <v>0</v>
      </c>
      <c r="T331" s="5">
        <f>+G331/Formato_Análises_Mecenato!$W$31</f>
        <v>2.2678378349012054E-3</v>
      </c>
      <c r="U331" s="5">
        <f>+H331/Formato_Análises_Mecenato!$W$31</f>
        <v>0</v>
      </c>
      <c r="V331" s="5">
        <f>+I331/Formato_Análises_Mecenato!$W$31</f>
        <v>7.4546269866969288E-3</v>
      </c>
      <c r="W331" s="5">
        <f>+J331/Formato_Análises_Mecenato!$W$31</f>
        <v>5.1507032681491439E-3</v>
      </c>
      <c r="X331" s="5">
        <f>+K331/Formato_Análises_Mecenato!$W$31</f>
        <v>0</v>
      </c>
    </row>
    <row r="332" spans="1:24" x14ac:dyDescent="0.25">
      <c r="A332" s="2" t="s">
        <v>34</v>
      </c>
      <c r="B332" s="4">
        <f>+[2]TabDin!B333</f>
        <v>0</v>
      </c>
      <c r="C332" s="4">
        <f>+[2]TabDin!C333</f>
        <v>18078427.597826298</v>
      </c>
      <c r="D332" s="4">
        <f>+[2]TabDin!D333</f>
        <v>2964954.9352851305</v>
      </c>
      <c r="E332" s="4">
        <f>+[2]TabDin!E333</f>
        <v>0</v>
      </c>
      <c r="F332" s="4">
        <f>+[2]TabDin!F333</f>
        <v>0</v>
      </c>
      <c r="G332" s="4">
        <f>+[2]TabDin!G333</f>
        <v>2515041.2359081591</v>
      </c>
      <c r="H332" s="4">
        <f>+[2]TabDin!H333</f>
        <v>0</v>
      </c>
      <c r="I332" s="4">
        <f>+[2]TabDin!I333</f>
        <v>9945147.4210152701</v>
      </c>
      <c r="J332" s="4">
        <f>+[2]TabDin!J333</f>
        <v>2427649.6640968653</v>
      </c>
      <c r="K332" s="4">
        <f>+[2]TabDin!K333</f>
        <v>0</v>
      </c>
      <c r="L332" s="4">
        <f t="shared" si="9"/>
        <v>35931220.854131721</v>
      </c>
      <c r="N332" s="2" t="s">
        <v>34</v>
      </c>
      <c r="O332" s="5">
        <f>+B332/Formato_Análises_Mecenato!$W$31</f>
        <v>0</v>
      </c>
      <c r="P332" s="5">
        <f>+C332/Formato_Análises_Mecenato!$W$31</f>
        <v>1.5561922146800359E-2</v>
      </c>
      <c r="Q332" s="5">
        <f>+D332/Formato_Análises_Mecenato!$W$31</f>
        <v>2.5522351223303567E-3</v>
      </c>
      <c r="R332" s="5">
        <f>+E332/Formato_Análises_Mecenato!$W$31</f>
        <v>0</v>
      </c>
      <c r="S332" s="5">
        <f>+F332/Formato_Análises_Mecenato!$W$31</f>
        <v>0</v>
      </c>
      <c r="T332" s="5">
        <f>+G332/Formato_Análises_Mecenato!$W$31</f>
        <v>2.1649491194633145E-3</v>
      </c>
      <c r="U332" s="5">
        <f>+H332/Formato_Análises_Mecenato!$W$31</f>
        <v>0</v>
      </c>
      <c r="V332" s="5">
        <f>+I332/Formato_Análises_Mecenato!$W$31</f>
        <v>8.560789320134269E-3</v>
      </c>
      <c r="W332" s="5">
        <f>+J332/Formato_Análises_Mecenato!$W$31</f>
        <v>2.0897223980322214E-3</v>
      </c>
      <c r="X332" s="5">
        <f>+K332/Formato_Análises_Mecenato!$W$31</f>
        <v>0</v>
      </c>
    </row>
    <row r="333" spans="1:24" x14ac:dyDescent="0.25">
      <c r="A333" s="2" t="s">
        <v>35</v>
      </c>
      <c r="B333" s="4">
        <f>+[2]TabDin!B334</f>
        <v>965544.44106991636</v>
      </c>
      <c r="C333" s="4">
        <f>+[2]TabDin!C334</f>
        <v>29870020.026729483</v>
      </c>
      <c r="D333" s="4">
        <f>+[2]TabDin!D334</f>
        <v>2935165.1738092843</v>
      </c>
      <c r="E333" s="4">
        <f>+[2]TabDin!E334</f>
        <v>0</v>
      </c>
      <c r="F333" s="4">
        <f>+[2]TabDin!F334</f>
        <v>0</v>
      </c>
      <c r="G333" s="4">
        <f>+[2]TabDin!G334</f>
        <v>5685702.2185582006</v>
      </c>
      <c r="H333" s="4">
        <f>+[2]TabDin!H334</f>
        <v>0</v>
      </c>
      <c r="I333" s="4">
        <f>+[2]TabDin!I334</f>
        <v>21368983.700442221</v>
      </c>
      <c r="J333" s="4">
        <f>+[2]TabDin!J334</f>
        <v>10579093.48243068</v>
      </c>
      <c r="K333" s="4">
        <f>+[2]TabDin!K334</f>
        <v>0</v>
      </c>
      <c r="L333" s="4">
        <f t="shared" si="9"/>
        <v>71404509.043039784</v>
      </c>
      <c r="N333" s="2" t="s">
        <v>35</v>
      </c>
      <c r="O333" s="5">
        <f>+B333/Formato_Análises_Mecenato!$W$31</f>
        <v>8.3114127818353846E-4</v>
      </c>
      <c r="P333" s="5">
        <f>+C333/Formato_Análises_Mecenato!$W$31</f>
        <v>2.5712132521703509E-2</v>
      </c>
      <c r="Q333" s="5">
        <f>+D333/Formato_Análises_Mecenato!$W$31</f>
        <v>2.5265920764210646E-3</v>
      </c>
      <c r="R333" s="5">
        <f>+E333/Formato_Análises_Mecenato!$W$31</f>
        <v>0</v>
      </c>
      <c r="S333" s="5">
        <f>+F333/Formato_Análises_Mecenato!$W$31</f>
        <v>0</v>
      </c>
      <c r="T333" s="5">
        <f>+G333/Formato_Análises_Mecenato!$W$31</f>
        <v>4.894256140159637E-3</v>
      </c>
      <c r="U333" s="5">
        <f>+H333/Formato_Análises_Mecenato!$W$31</f>
        <v>0</v>
      </c>
      <c r="V333" s="5">
        <f>+I333/Formato_Análises_Mecenato!$W$31</f>
        <v>1.8394434964162022E-2</v>
      </c>
      <c r="W333" s="5">
        <f>+J333/Formato_Análises_Mecenato!$W$31</f>
        <v>9.1064904990467276E-3</v>
      </c>
      <c r="X333" s="5">
        <f>+K333/Formato_Análises_Mecenato!$W$31</f>
        <v>0</v>
      </c>
    </row>
    <row r="334" spans="1:24" x14ac:dyDescent="0.25">
      <c r="A334" s="2" t="s">
        <v>36</v>
      </c>
      <c r="B334" s="4">
        <f>+[2]TabDin!B335</f>
        <v>0</v>
      </c>
      <c r="C334" s="4">
        <f>+[2]TabDin!C335</f>
        <v>444443.20723965071</v>
      </c>
      <c r="D334" s="4">
        <f>+[2]TabDin!D335</f>
        <v>182886.09397575224</v>
      </c>
      <c r="E334" s="4">
        <f>+[2]TabDin!E335</f>
        <v>0</v>
      </c>
      <c r="F334" s="4">
        <f>+[2]TabDin!F335</f>
        <v>0</v>
      </c>
      <c r="G334" s="4">
        <f>+[2]TabDin!G335</f>
        <v>0</v>
      </c>
      <c r="H334" s="4">
        <f>+[2]TabDin!H335</f>
        <v>0</v>
      </c>
      <c r="I334" s="4">
        <f>+[2]TabDin!I335</f>
        <v>1042111.0091714304</v>
      </c>
      <c r="J334" s="4">
        <f>+[2]TabDin!J335</f>
        <v>0</v>
      </c>
      <c r="K334" s="4">
        <f>+[2]TabDin!K335</f>
        <v>0</v>
      </c>
      <c r="L334" s="4">
        <f t="shared" si="9"/>
        <v>1669440.3103868333</v>
      </c>
      <c r="N334" s="2" t="s">
        <v>36</v>
      </c>
      <c r="O334" s="5">
        <f>+B334/Formato_Análises_Mecenato!$W$31</f>
        <v>0</v>
      </c>
      <c r="P334" s="5">
        <f>+C334/Formato_Análises_Mecenato!$W$31</f>
        <v>3.8257699970374142E-4</v>
      </c>
      <c r="Q334" s="5">
        <f>+D334/Formato_Análises_Mecenato!$W$31</f>
        <v>1.5742846775707823E-4</v>
      </c>
      <c r="R334" s="5">
        <f>+E334/Formato_Análises_Mecenato!$W$31</f>
        <v>0</v>
      </c>
      <c r="S334" s="5">
        <f>+F334/Formato_Análises_Mecenato!$W$31</f>
        <v>0</v>
      </c>
      <c r="T334" s="5">
        <f>+G334/Formato_Análises_Mecenato!$W$31</f>
        <v>0</v>
      </c>
      <c r="U334" s="5">
        <f>+H334/Formato_Análises_Mecenato!$W$31</f>
        <v>0</v>
      </c>
      <c r="V334" s="5">
        <f>+I334/Formato_Análises_Mecenato!$W$31</f>
        <v>8.9704982943313461E-4</v>
      </c>
      <c r="W334" s="5">
        <f>+J334/Formato_Análises_Mecenato!$W$31</f>
        <v>0</v>
      </c>
      <c r="X334" s="5">
        <f>+K334/Formato_Análises_Mecenato!$W$31</f>
        <v>0</v>
      </c>
    </row>
    <row r="335" spans="1:24" x14ac:dyDescent="0.25">
      <c r="A335" s="2" t="s">
        <v>37</v>
      </c>
      <c r="B335" s="4">
        <f>+[2]TabDin!B336</f>
        <v>0</v>
      </c>
      <c r="C335" s="4">
        <f>+[2]TabDin!C336</f>
        <v>154065.53099792701</v>
      </c>
      <c r="D335" s="4">
        <f>+[2]TabDin!D336</f>
        <v>0</v>
      </c>
      <c r="E335" s="4">
        <f>+[2]TabDin!E336</f>
        <v>0</v>
      </c>
      <c r="F335" s="4">
        <f>+[2]TabDin!F336</f>
        <v>0</v>
      </c>
      <c r="G335" s="4">
        <f>+[2]TabDin!G336</f>
        <v>93566.811110748182</v>
      </c>
      <c r="H335" s="4">
        <f>+[2]TabDin!H336</f>
        <v>0</v>
      </c>
      <c r="I335" s="4">
        <f>+[2]TabDin!I336</f>
        <v>302358.63536654308</v>
      </c>
      <c r="J335" s="4">
        <f>+[2]TabDin!J336</f>
        <v>620199.93492040958</v>
      </c>
      <c r="K335" s="4">
        <f>+[2]TabDin!K336</f>
        <v>0</v>
      </c>
      <c r="L335" s="4">
        <f t="shared" si="9"/>
        <v>1170190.9123956277</v>
      </c>
      <c r="N335" s="2" t="s">
        <v>37</v>
      </c>
      <c r="O335" s="5">
        <f>+B335/Formato_Análises_Mecenato!$W$31</f>
        <v>0</v>
      </c>
      <c r="P335" s="5">
        <f>+C335/Formato_Análises_Mecenato!$W$31</f>
        <v>1.3261970854055213E-4</v>
      </c>
      <c r="Q335" s="5">
        <f>+D335/Formato_Análises_Mecenato!$W$31</f>
        <v>0</v>
      </c>
      <c r="R335" s="5">
        <f>+E335/Formato_Análises_Mecenato!$W$31</f>
        <v>0</v>
      </c>
      <c r="S335" s="5">
        <f>+F335/Formato_Análises_Mecenato!$W$31</f>
        <v>0</v>
      </c>
      <c r="T335" s="5">
        <f>+G335/Formato_Análises_Mecenato!$W$31</f>
        <v>8.0542371406510665E-5</v>
      </c>
      <c r="U335" s="5">
        <f>+H335/Formato_Análises_Mecenato!$W$31</f>
        <v>0</v>
      </c>
      <c r="V335" s="5">
        <f>+I335/Formato_Análises_Mecenato!$W$31</f>
        <v>2.6027050851218342E-4</v>
      </c>
      <c r="W335" s="5">
        <f>+J335/Formato_Análises_Mecenato!$W$31</f>
        <v>5.3386850435170228E-4</v>
      </c>
      <c r="X335" s="5">
        <f>+K335/Formato_Análises_Mecenato!$W$31</f>
        <v>0</v>
      </c>
    </row>
    <row r="336" spans="1:24" x14ac:dyDescent="0.25">
      <c r="A336" s="2" t="s">
        <v>38</v>
      </c>
      <c r="B336" s="4">
        <f>+[2]TabDin!B337</f>
        <v>0</v>
      </c>
      <c r="C336" s="4">
        <f>+[2]TabDin!C337</f>
        <v>1439946.1714931843</v>
      </c>
      <c r="D336" s="4">
        <f>+[2]TabDin!D337</f>
        <v>0</v>
      </c>
      <c r="E336" s="4">
        <f>+[2]TabDin!E337</f>
        <v>0</v>
      </c>
      <c r="F336" s="4">
        <f>+[2]TabDin!F337</f>
        <v>0</v>
      </c>
      <c r="G336" s="4">
        <f>+[2]TabDin!G337</f>
        <v>207922.90684088197</v>
      </c>
      <c r="H336" s="4">
        <f>+[2]TabDin!H337</f>
        <v>0</v>
      </c>
      <c r="I336" s="4">
        <f>+[2]TabDin!I337</f>
        <v>2491301.8796886737</v>
      </c>
      <c r="J336" s="4">
        <f>+[2]TabDin!J337</f>
        <v>203835.89421446071</v>
      </c>
      <c r="K336" s="4">
        <f>+[2]TabDin!K337</f>
        <v>0</v>
      </c>
      <c r="L336" s="4">
        <f t="shared" si="9"/>
        <v>4343006.8522372004</v>
      </c>
      <c r="N336" s="2" t="s">
        <v>38</v>
      </c>
      <c r="O336" s="5">
        <f>+B336/Formato_Análises_Mecenato!$W$31</f>
        <v>0</v>
      </c>
      <c r="P336" s="5">
        <f>+C336/Formato_Análises_Mecenato!$W$31</f>
        <v>1.2395065939835659E-3</v>
      </c>
      <c r="Q336" s="5">
        <f>+D336/Formato_Análises_Mecenato!$W$31</f>
        <v>0</v>
      </c>
      <c r="R336" s="5">
        <f>+E336/Formato_Análises_Mecenato!$W$31</f>
        <v>0</v>
      </c>
      <c r="S336" s="5">
        <f>+F336/Formato_Análises_Mecenato!$W$31</f>
        <v>0</v>
      </c>
      <c r="T336" s="5">
        <f>+G336/Formato_Análises_Mecenato!$W$31</f>
        <v>1.7898017243398308E-4</v>
      </c>
      <c r="U336" s="5">
        <f>+H336/Formato_Análises_Mecenato!$W$31</f>
        <v>0</v>
      </c>
      <c r="V336" s="5">
        <f>+I336/Formato_Análises_Mecenato!$W$31</f>
        <v>2.144514266304558E-3</v>
      </c>
      <c r="W336" s="5">
        <f>+J336/Formato_Análises_Mecenato!$W$31</f>
        <v>1.754620693267745E-4</v>
      </c>
      <c r="X336" s="5">
        <f>+K336/Formato_Análises_Mecenato!$W$31</f>
        <v>0</v>
      </c>
    </row>
    <row r="337" spans="1:24" x14ac:dyDescent="0.25">
      <c r="A337" s="2" t="s">
        <v>39</v>
      </c>
      <c r="B337" s="4">
        <f>+[2]TabDin!B338</f>
        <v>0</v>
      </c>
      <c r="C337" s="4">
        <f>+[2]TabDin!C338</f>
        <v>4788717.9805073682</v>
      </c>
      <c r="D337" s="4">
        <f>+[2]TabDin!D338</f>
        <v>801136.83271562285</v>
      </c>
      <c r="E337" s="4">
        <f>+[2]TabDin!E338</f>
        <v>0</v>
      </c>
      <c r="F337" s="4">
        <f>+[2]TabDin!F338</f>
        <v>0</v>
      </c>
      <c r="G337" s="4">
        <f>+[2]TabDin!G338</f>
        <v>398103.85509140021</v>
      </c>
      <c r="H337" s="4">
        <f>+[2]TabDin!H338</f>
        <v>0</v>
      </c>
      <c r="I337" s="4">
        <f>+[2]TabDin!I338</f>
        <v>3939800.902355677</v>
      </c>
      <c r="J337" s="4">
        <f>+[2]TabDin!J338</f>
        <v>653716.12538476032</v>
      </c>
      <c r="K337" s="4">
        <f>+[2]TabDin!K338</f>
        <v>0</v>
      </c>
      <c r="L337" s="4">
        <f t="shared" si="9"/>
        <v>10581475.696054829</v>
      </c>
      <c r="N337" s="2" t="s">
        <v>39</v>
      </c>
      <c r="O337" s="5">
        <f>+B337/Formato_Análises_Mecenato!$W$31</f>
        <v>0</v>
      </c>
      <c r="P337" s="5">
        <f>+C337/Formato_Análises_Mecenato!$W$31</f>
        <v>4.1221315289942028E-3</v>
      </c>
      <c r="Q337" s="5">
        <f>+D337/Formato_Análises_Mecenato!$W$31</f>
        <v>6.8961910277826218E-4</v>
      </c>
      <c r="R337" s="5">
        <f>+E337/Formato_Análises_Mecenato!$W$31</f>
        <v>0</v>
      </c>
      <c r="S337" s="5">
        <f>+F337/Formato_Análises_Mecenato!$W$31</f>
        <v>0</v>
      </c>
      <c r="T337" s="5">
        <f>+G337/Formato_Análises_Mecenato!$W$31</f>
        <v>3.4268805545999831E-4</v>
      </c>
      <c r="U337" s="5">
        <f>+H337/Formato_Análises_Mecenato!$W$31</f>
        <v>0</v>
      </c>
      <c r="V337" s="5">
        <f>+I337/Formato_Análises_Mecenato!$W$31</f>
        <v>3.39138316009987E-3</v>
      </c>
      <c r="W337" s="5">
        <f>+J337/Formato_Análises_Mecenato!$W$31</f>
        <v>5.6271926273990811E-4</v>
      </c>
      <c r="X337" s="5">
        <f>+K337/Formato_Análises_Mecenato!$W$31</f>
        <v>0</v>
      </c>
    </row>
    <row r="338" spans="1:24" x14ac:dyDescent="0.25">
      <c r="A338" t="s">
        <v>40</v>
      </c>
      <c r="B338" s="4">
        <f>+[2]TabDin!B339</f>
        <v>12430969.810961997</v>
      </c>
      <c r="C338" s="4">
        <f>+[2]TabDin!C339</f>
        <v>375793485.68301922</v>
      </c>
      <c r="D338" s="4">
        <f>+[2]TabDin!D339</f>
        <v>79820772.265176743</v>
      </c>
      <c r="E338" s="4">
        <f>+[2]TabDin!E339</f>
        <v>0</v>
      </c>
      <c r="F338" s="4">
        <f>+[2]TabDin!F339</f>
        <v>903425.39053960668</v>
      </c>
      <c r="G338" s="4">
        <f>+[2]TabDin!G339</f>
        <v>94858804.254384443</v>
      </c>
      <c r="H338" s="4">
        <f>+[2]TabDin!H339</f>
        <v>0</v>
      </c>
      <c r="I338" s="4">
        <f>+[2]TabDin!I339</f>
        <v>255883122.5292958</v>
      </c>
      <c r="J338" s="4">
        <f>+[2]TabDin!J339</f>
        <v>289516928.39444131</v>
      </c>
      <c r="K338" s="4">
        <f>+[2]TabDin!K339</f>
        <v>0</v>
      </c>
      <c r="L338" s="4">
        <f t="shared" si="9"/>
        <v>1109207508.3278191</v>
      </c>
      <c r="N338" s="2" t="s">
        <v>40</v>
      </c>
      <c r="O338" s="5">
        <f>+B338/Formato_Análises_Mecenato!$W$31</f>
        <v>1.0700586838131656E-2</v>
      </c>
      <c r="P338" s="5">
        <f>+C338/Formato_Análises_Mecenato!$W$31</f>
        <v>0.32348327507072777</v>
      </c>
      <c r="Q338" s="5">
        <f>+D338/Formato_Análises_Mecenato!$W$31</f>
        <v>6.8709772294439836E-2</v>
      </c>
      <c r="R338" s="5">
        <f>+E338/Formato_Análises_Mecenato!$W$31</f>
        <v>0</v>
      </c>
      <c r="S338" s="5">
        <f>+F338/Formato_Análises_Mecenato!$W$31</f>
        <v>7.7766915938587986E-4</v>
      </c>
      <c r="T338" s="5">
        <f>+G338/Formato_Análises_Mecenato!$W$31</f>
        <v>8.1654519938603398E-2</v>
      </c>
      <c r="U338" s="5">
        <f>+H338/Formato_Análises_Mecenato!$W$31</f>
        <v>0</v>
      </c>
      <c r="V338" s="5">
        <f>+I338/Formato_Análises_Mecenato!$W$31</f>
        <v>0.22026435705945285</v>
      </c>
      <c r="W338" s="5">
        <f>+J338/Formato_Análises_Mecenato!$W$31</f>
        <v>0.24921635886058985</v>
      </c>
      <c r="X338" s="5">
        <f>+K338/Formato_Análises_Mecenato!$W$31</f>
        <v>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:X338"/>
  <sheetViews>
    <sheetView topLeftCell="A164" workbookViewId="0">
      <selection activeCell="B311" sqref="B311:L338"/>
    </sheetView>
  </sheetViews>
  <sheetFormatPr defaultColWidth="8.85546875" defaultRowHeight="15" x14ac:dyDescent="0.25"/>
  <cols>
    <col min="1" max="1" width="37.42578125" bestFit="1" customWidth="1"/>
    <col min="2" max="2" width="20.140625" bestFit="1" customWidth="1"/>
    <col min="3" max="3" width="25.85546875" bestFit="1" customWidth="1"/>
    <col min="4" max="4" width="15.28515625" bestFit="1" customWidth="1"/>
    <col min="5" max="5" width="13.7109375" bestFit="1" customWidth="1"/>
    <col min="6" max="6" width="13.28515625" bestFit="1" customWidth="1"/>
    <col min="7" max="7" width="26.42578125" bestFit="1" customWidth="1"/>
    <col min="8" max="10" width="15.28515625" bestFit="1" customWidth="1"/>
    <col min="11" max="11" width="11.42578125" bestFit="1" customWidth="1"/>
    <col min="12" max="12" width="14.28515625" bestFit="1" customWidth="1"/>
    <col min="14" max="14" width="23.140625" bestFit="1" customWidth="1"/>
    <col min="15" max="15" width="19.42578125" bestFit="1" customWidth="1"/>
    <col min="16" max="16" width="25.85546875" bestFit="1" customWidth="1"/>
    <col min="17" max="17" width="11.42578125" bestFit="1" customWidth="1"/>
    <col min="18" max="18" width="13.7109375" bestFit="1" customWidth="1"/>
    <col min="19" max="19" width="10" bestFit="1" customWidth="1"/>
    <col min="20" max="20" width="26.42578125" bestFit="1" customWidth="1"/>
    <col min="21" max="21" width="15.28515625" bestFit="1" customWidth="1"/>
    <col min="22" max="22" width="10" bestFit="1" customWidth="1"/>
    <col min="23" max="23" width="10.85546875" bestFit="1" customWidth="1"/>
    <col min="24" max="24" width="11.42578125" bestFit="1" customWidth="1"/>
  </cols>
  <sheetData>
    <row r="1" spans="1:24" s="1" customFormat="1" x14ac:dyDescent="0.25">
      <c r="B1" s="1" t="s">
        <v>0</v>
      </c>
      <c r="N1" s="1" t="s">
        <v>1</v>
      </c>
    </row>
    <row r="3" spans="1:24" x14ac:dyDescent="0.25">
      <c r="A3" s="2"/>
      <c r="B3" s="3">
        <v>2007</v>
      </c>
      <c r="C3" s="2">
        <v>2007</v>
      </c>
      <c r="D3" s="2">
        <v>2007</v>
      </c>
      <c r="E3" s="2">
        <v>2007</v>
      </c>
      <c r="F3" s="2">
        <v>2007</v>
      </c>
      <c r="G3" s="2">
        <v>2007</v>
      </c>
      <c r="H3" s="2">
        <v>2007</v>
      </c>
      <c r="I3" s="2">
        <v>2007</v>
      </c>
      <c r="J3" s="2">
        <v>2007</v>
      </c>
      <c r="K3" s="2">
        <v>2007</v>
      </c>
      <c r="L3" s="2"/>
      <c r="N3" s="2"/>
      <c r="O3" s="3">
        <v>2007</v>
      </c>
      <c r="P3" s="2">
        <v>2007</v>
      </c>
      <c r="Q3" s="2">
        <v>2007</v>
      </c>
      <c r="R3" s="2">
        <v>2007</v>
      </c>
      <c r="S3" s="2">
        <v>2007</v>
      </c>
      <c r="T3" s="2">
        <v>2007</v>
      </c>
      <c r="U3" s="2">
        <v>2007</v>
      </c>
      <c r="V3" s="2">
        <v>2007</v>
      </c>
      <c r="W3" s="2">
        <v>2007</v>
      </c>
      <c r="X3" s="2">
        <v>2007</v>
      </c>
    </row>
    <row r="4" spans="1:24" x14ac:dyDescent="0.25">
      <c r="A4" s="2"/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N4" s="2"/>
      <c r="O4" s="2" t="s">
        <v>2</v>
      </c>
      <c r="P4" s="2" t="s">
        <v>3</v>
      </c>
      <c r="Q4" s="2" t="s">
        <v>4</v>
      </c>
      <c r="R4" s="2" t="s">
        <v>5</v>
      </c>
      <c r="S4" s="2" t="s">
        <v>6</v>
      </c>
      <c r="T4" s="2" t="s">
        <v>7</v>
      </c>
      <c r="U4" s="2" t="s">
        <v>8</v>
      </c>
      <c r="V4" s="2" t="s">
        <v>9</v>
      </c>
      <c r="W4" s="2" t="s">
        <v>10</v>
      </c>
      <c r="X4" s="2" t="s">
        <v>11</v>
      </c>
    </row>
    <row r="5" spans="1:24" x14ac:dyDescent="0.25">
      <c r="A5" s="2" t="s">
        <v>13</v>
      </c>
      <c r="B5" s="4">
        <f>'[3]SCC X Ano = Mecenato'!B5</f>
        <v>0</v>
      </c>
      <c r="C5" s="4">
        <f>'[3]SCC X Ano = Mecenato'!C5</f>
        <v>26997.495991389726</v>
      </c>
      <c r="D5" s="4">
        <f>'[3]SCC X Ano = Mecenato'!D5</f>
        <v>776642.36668350664</v>
      </c>
      <c r="E5" s="4">
        <f>'[3]SCC X Ano = Mecenato'!E5</f>
        <v>0</v>
      </c>
      <c r="F5" s="4">
        <f>'[3]SCC X Ano = Mecenato'!F5</f>
        <v>0</v>
      </c>
      <c r="G5" s="4">
        <f>'[3]SCC X Ano = Mecenato'!G5</f>
        <v>0</v>
      </c>
      <c r="H5" s="4">
        <f>'[3]SCC X Ano = Mecenato'!H5</f>
        <v>0</v>
      </c>
      <c r="I5" s="4">
        <f>'[3]SCC X Ano = Mecenato'!I5</f>
        <v>0</v>
      </c>
      <c r="J5" s="4">
        <f>'[3]SCC X Ano = Mecenato'!J5</f>
        <v>0</v>
      </c>
      <c r="K5" s="4">
        <f>'[3]SCC X Ano = Mecenato'!K5</f>
        <v>0</v>
      </c>
      <c r="L5" s="4">
        <f>'[3]SCC X Ano = Mecenato'!L5</f>
        <v>803639.86267489637</v>
      </c>
      <c r="N5" s="2" t="s">
        <v>13</v>
      </c>
      <c r="O5" s="5">
        <f>+B5/Formato_Análises_Mecenato!$N$31</f>
        <v>0</v>
      </c>
      <c r="P5" s="5">
        <f>+C5/Formato_Análises_Mecenato!$N$31</f>
        <v>1.5140768911161427E-5</v>
      </c>
      <c r="Q5" s="5">
        <f>+D5/Formato_Análises_Mecenato!$N$31</f>
        <v>4.355575274211631E-4</v>
      </c>
      <c r="R5" s="5">
        <f>+E5/Formato_Análises_Mecenato!$N$31</f>
        <v>0</v>
      </c>
      <c r="S5" s="5">
        <f>+F5/Formato_Análises_Mecenato!$N$31</f>
        <v>0</v>
      </c>
      <c r="T5" s="5">
        <f>+G5/Formato_Análises_Mecenato!$N$31</f>
        <v>0</v>
      </c>
      <c r="U5" s="5">
        <f>+H5/Formato_Análises_Mecenato!$N$31</f>
        <v>0</v>
      </c>
      <c r="V5" s="5">
        <f>+I5/Formato_Análises_Mecenato!$N$31</f>
        <v>0</v>
      </c>
      <c r="W5" s="5">
        <f>+J5/Formato_Análises_Mecenato!$N$31</f>
        <v>0</v>
      </c>
      <c r="X5" s="5">
        <f>+K5/Formato_Análises_Mecenato!$N$31</f>
        <v>0</v>
      </c>
    </row>
    <row r="6" spans="1:24" x14ac:dyDescent="0.25">
      <c r="A6" s="2" t="s">
        <v>14</v>
      </c>
      <c r="B6" s="4">
        <f>'[3]SCC X Ano = Mecenato'!B6</f>
        <v>0</v>
      </c>
      <c r="C6" s="4">
        <f>'[3]SCC X Ano = Mecenato'!C6</f>
        <v>586712.7325927472</v>
      </c>
      <c r="D6" s="4">
        <f>'[3]SCC X Ano = Mecenato'!D6</f>
        <v>449958.26652316214</v>
      </c>
      <c r="E6" s="4">
        <f>'[3]SCC X Ano = Mecenato'!E6</f>
        <v>0</v>
      </c>
      <c r="F6" s="4">
        <f>'[3]SCC X Ano = Mecenato'!F6</f>
        <v>0</v>
      </c>
      <c r="G6" s="4">
        <f>'[3]SCC X Ano = Mecenato'!G6</f>
        <v>0</v>
      </c>
      <c r="H6" s="4">
        <f>'[3]SCC X Ano = Mecenato'!H6</f>
        <v>0</v>
      </c>
      <c r="I6" s="4">
        <f>'[3]SCC X Ano = Mecenato'!I6</f>
        <v>31436.856242229889</v>
      </c>
      <c r="J6" s="4">
        <f>'[3]SCC X Ano = Mecenato'!J6</f>
        <v>0</v>
      </c>
      <c r="K6" s="4">
        <f>'[3]SCC X Ano = Mecenato'!K6</f>
        <v>0</v>
      </c>
      <c r="L6" s="4">
        <f>'[3]SCC X Ano = Mecenato'!L6</f>
        <v>1068107.8553581391</v>
      </c>
      <c r="N6" s="2" t="s">
        <v>14</v>
      </c>
      <c r="O6" s="5">
        <f>+B6/Formato_Análises_Mecenato!$N$31</f>
        <v>0</v>
      </c>
      <c r="P6" s="5">
        <f>+C6/Formato_Análises_Mecenato!$N$31</f>
        <v>3.290409564003998E-4</v>
      </c>
      <c r="Q6" s="5">
        <f>+D6/Formato_Análises_Mecenato!$N$31</f>
        <v>2.5234614851935716E-4</v>
      </c>
      <c r="R6" s="5">
        <f>+E6/Formato_Análises_Mecenato!$N$31</f>
        <v>0</v>
      </c>
      <c r="S6" s="5">
        <f>+F6/Formato_Análises_Mecenato!$N$31</f>
        <v>0</v>
      </c>
      <c r="T6" s="5">
        <f>+G6/Formato_Análises_Mecenato!$N$31</f>
        <v>0</v>
      </c>
      <c r="U6" s="5">
        <f>+H6/Formato_Análises_Mecenato!$N$31</f>
        <v>0</v>
      </c>
      <c r="V6" s="5">
        <f>+I6/Formato_Análises_Mecenato!$N$31</f>
        <v>1.7630456387837169E-5</v>
      </c>
      <c r="W6" s="5">
        <f>+J6/Formato_Análises_Mecenato!$N$31</f>
        <v>0</v>
      </c>
      <c r="X6" s="5">
        <f>+K6/Formato_Análises_Mecenato!$N$31</f>
        <v>0</v>
      </c>
    </row>
    <row r="7" spans="1:24" x14ac:dyDescent="0.25">
      <c r="A7" s="2" t="s">
        <v>15</v>
      </c>
      <c r="B7" s="4">
        <f>'[3]SCC X Ano = Mecenato'!B7</f>
        <v>0</v>
      </c>
      <c r="C7" s="4">
        <f>'[3]SCC X Ano = Mecenato'!C7</f>
        <v>420082.62147912238</v>
      </c>
      <c r="D7" s="4">
        <f>'[3]SCC X Ano = Mecenato'!D7</f>
        <v>1332445.5761240583</v>
      </c>
      <c r="E7" s="4">
        <f>'[3]SCC X Ano = Mecenato'!E7</f>
        <v>0</v>
      </c>
      <c r="F7" s="4">
        <f>'[3]SCC X Ano = Mecenato'!F7</f>
        <v>403615.8047707954</v>
      </c>
      <c r="G7" s="4">
        <f>'[3]SCC X Ano = Mecenato'!G7</f>
        <v>179983.30660926484</v>
      </c>
      <c r="H7" s="4">
        <f>'[3]SCC X Ano = Mecenato'!H7</f>
        <v>0</v>
      </c>
      <c r="I7" s="4">
        <f>'[3]SCC X Ano = Mecenato'!I7</f>
        <v>952111.69196301093</v>
      </c>
      <c r="J7" s="4">
        <f>'[3]SCC X Ano = Mecenato'!J7</f>
        <v>0</v>
      </c>
      <c r="K7" s="4">
        <f>'[3]SCC X Ano = Mecenato'!K7</f>
        <v>0</v>
      </c>
      <c r="L7" s="4">
        <f>'[3]SCC X Ano = Mecenato'!L7</f>
        <v>3288239.0009462521</v>
      </c>
      <c r="N7" s="2" t="s">
        <v>15</v>
      </c>
      <c r="O7" s="5">
        <f>+B7/Formato_Análises_Mecenato!$N$31</f>
        <v>0</v>
      </c>
      <c r="P7" s="5">
        <f>+C7/Formato_Análises_Mecenato!$N$31</f>
        <v>2.3559125251611465E-4</v>
      </c>
      <c r="Q7" s="5">
        <f>+D7/Formato_Análises_Mecenato!$N$31</f>
        <v>7.4726376702594435E-4</v>
      </c>
      <c r="R7" s="5">
        <f>+E7/Formato_Análises_Mecenato!$N$31</f>
        <v>0</v>
      </c>
      <c r="S7" s="5">
        <f>+F7/Formato_Análises_Mecenato!$N$31</f>
        <v>2.263563121141327E-4</v>
      </c>
      <c r="T7" s="5">
        <f>+G7/Formato_Análises_Mecenato!$N$31</f>
        <v>1.0093845940774285E-4</v>
      </c>
      <c r="U7" s="5">
        <f>+H7/Formato_Análises_Mecenato!$N$31</f>
        <v>0</v>
      </c>
      <c r="V7" s="5">
        <f>+I7/Formato_Análises_Mecenato!$N$31</f>
        <v>5.3396445026695962E-4</v>
      </c>
      <c r="W7" s="5">
        <f>+J7/Formato_Análises_Mecenato!$N$31</f>
        <v>0</v>
      </c>
      <c r="X7" s="5">
        <f>+K7/Formato_Análises_Mecenato!$N$31</f>
        <v>0</v>
      </c>
    </row>
    <row r="8" spans="1:24" x14ac:dyDescent="0.25">
      <c r="A8" s="2" t="s">
        <v>16</v>
      </c>
      <c r="B8" s="4">
        <f>'[3]SCC X Ano = Mecenato'!B8</f>
        <v>0</v>
      </c>
      <c r="C8" s="4">
        <f>'[3]SCC X Ano = Mecenato'!C8</f>
        <v>170984.1412788016</v>
      </c>
      <c r="D8" s="4">
        <f>'[3]SCC X Ano = Mecenato'!D8</f>
        <v>0</v>
      </c>
      <c r="E8" s="4">
        <f>'[3]SCC X Ano = Mecenato'!E8</f>
        <v>0</v>
      </c>
      <c r="F8" s="4">
        <f>'[3]SCC X Ano = Mecenato'!F8</f>
        <v>0</v>
      </c>
      <c r="G8" s="4">
        <f>'[3]SCC X Ano = Mecenato'!G8</f>
        <v>0</v>
      </c>
      <c r="H8" s="4">
        <f>'[3]SCC X Ano = Mecenato'!H8</f>
        <v>0</v>
      </c>
      <c r="I8" s="4">
        <f>'[3]SCC X Ano = Mecenato'!I8</f>
        <v>0</v>
      </c>
      <c r="J8" s="4">
        <f>'[3]SCC X Ano = Mecenato'!J8</f>
        <v>0</v>
      </c>
      <c r="K8" s="4">
        <f>'[3]SCC X Ano = Mecenato'!K8</f>
        <v>0</v>
      </c>
      <c r="L8" s="4">
        <f>'[3]SCC X Ano = Mecenato'!L8</f>
        <v>170984.1412788016</v>
      </c>
      <c r="N8" s="2" t="s">
        <v>16</v>
      </c>
      <c r="O8" s="5">
        <f>+B8/Formato_Análises_Mecenato!$N$31</f>
        <v>0</v>
      </c>
      <c r="P8" s="5">
        <f>+C8/Formato_Análises_Mecenato!$N$31</f>
        <v>9.5891536437355711E-5</v>
      </c>
      <c r="Q8" s="5">
        <f>+D8/Formato_Análises_Mecenato!$N$31</f>
        <v>0</v>
      </c>
      <c r="R8" s="5">
        <f>+E8/Formato_Análises_Mecenato!$N$31</f>
        <v>0</v>
      </c>
      <c r="S8" s="5">
        <f>+F8/Formato_Análises_Mecenato!$N$31</f>
        <v>0</v>
      </c>
      <c r="T8" s="5">
        <f>+G8/Formato_Análises_Mecenato!$N$31</f>
        <v>0</v>
      </c>
      <c r="U8" s="5">
        <f>+H8/Formato_Análises_Mecenato!$N$31</f>
        <v>0</v>
      </c>
      <c r="V8" s="5">
        <f>+I8/Formato_Análises_Mecenato!$N$31</f>
        <v>0</v>
      </c>
      <c r="W8" s="5">
        <f>+J8/Formato_Análises_Mecenato!$N$31</f>
        <v>0</v>
      </c>
      <c r="X8" s="5">
        <f>+K8/Formato_Análises_Mecenato!$N$31</f>
        <v>0</v>
      </c>
    </row>
    <row r="9" spans="1:24" x14ac:dyDescent="0.25">
      <c r="A9" s="2" t="s">
        <v>17</v>
      </c>
      <c r="B9" s="4">
        <f>'[3]SCC X Ano = Mecenato'!B9</f>
        <v>67277.760010543192</v>
      </c>
      <c r="C9" s="4">
        <f>'[3]SCC X Ano = Mecenato'!C9</f>
        <v>403162.60680475325</v>
      </c>
      <c r="D9" s="4">
        <f>'[3]SCC X Ano = Mecenato'!D9</f>
        <v>1095703.7238506821</v>
      </c>
      <c r="E9" s="4">
        <f>'[3]SCC X Ano = Mecenato'!E9</f>
        <v>0</v>
      </c>
      <c r="F9" s="4">
        <f>'[3]SCC X Ano = Mecenato'!F9</f>
        <v>976129.24034353241</v>
      </c>
      <c r="G9" s="4">
        <f>'[3]SCC X Ano = Mecenato'!G9</f>
        <v>133187.64689085598</v>
      </c>
      <c r="H9" s="4">
        <f>'[3]SCC X Ano = Mecenato'!H9</f>
        <v>0</v>
      </c>
      <c r="I9" s="4">
        <f>'[3]SCC X Ano = Mecenato'!I9</f>
        <v>4723777.8632029351</v>
      </c>
      <c r="J9" s="4">
        <f>'[3]SCC X Ano = Mecenato'!J9</f>
        <v>139470.61214795618</v>
      </c>
      <c r="K9" s="4">
        <f>'[3]SCC X Ano = Mecenato'!K9</f>
        <v>0</v>
      </c>
      <c r="L9" s="4">
        <f>'[3]SCC X Ano = Mecenato'!L9</f>
        <v>7538709.4532512585</v>
      </c>
      <c r="N9" s="2" t="s">
        <v>17</v>
      </c>
      <c r="O9" s="5">
        <f>+B9/Formato_Análises_Mecenato!$N$31</f>
        <v>3.7730796126614272E-5</v>
      </c>
      <c r="P9" s="5">
        <f>+C9/Formato_Análises_Mecenato!$N$31</f>
        <v>2.26102149073344E-4</v>
      </c>
      <c r="Q9" s="5">
        <f>+D9/Formato_Análises_Mecenato!$N$31</f>
        <v>6.1449391022090248E-4</v>
      </c>
      <c r="R9" s="5">
        <f>+E9/Formato_Análises_Mecenato!$N$31</f>
        <v>0</v>
      </c>
      <c r="S9" s="5">
        <f>+F9/Formato_Análises_Mecenato!$N$31</f>
        <v>5.4743400129339894E-4</v>
      </c>
      <c r="T9" s="5">
        <f>+G9/Formato_Análises_Mecenato!$N$31</f>
        <v>7.4694459961729701E-5</v>
      </c>
      <c r="U9" s="5">
        <f>+H9/Formato_Análises_Mecenato!$N$31</f>
        <v>0</v>
      </c>
      <c r="V9" s="5">
        <f>+I9/Formato_Análises_Mecenato!$N$31</f>
        <v>2.6491949118994536E-3</v>
      </c>
      <c r="W9" s="5">
        <f>+J9/Formato_Análises_Mecenato!$N$31</f>
        <v>7.8218080265810846E-5</v>
      </c>
      <c r="X9" s="5">
        <f>+K9/Formato_Análises_Mecenato!$N$31</f>
        <v>0</v>
      </c>
    </row>
    <row r="10" spans="1:24" x14ac:dyDescent="0.25">
      <c r="A10" s="2" t="s">
        <v>18</v>
      </c>
      <c r="B10" s="4">
        <f>'[3]SCC X Ano = Mecenato'!B10</f>
        <v>0</v>
      </c>
      <c r="C10" s="4">
        <f>'[3]SCC X Ano = Mecenato'!C10</f>
        <v>269974.95991389727</v>
      </c>
      <c r="D10" s="4">
        <f>'[3]SCC X Ano = Mecenato'!D10</f>
        <v>0</v>
      </c>
      <c r="E10" s="4">
        <f>'[3]SCC X Ano = Mecenato'!E10</f>
        <v>0</v>
      </c>
      <c r="F10" s="4">
        <f>'[3]SCC X Ano = Mecenato'!F10</f>
        <v>0</v>
      </c>
      <c r="G10" s="4">
        <f>'[3]SCC X Ano = Mecenato'!G10</f>
        <v>0</v>
      </c>
      <c r="H10" s="4">
        <f>'[3]SCC X Ano = Mecenato'!H10</f>
        <v>0</v>
      </c>
      <c r="I10" s="4">
        <f>'[3]SCC X Ano = Mecenato'!I10</f>
        <v>0</v>
      </c>
      <c r="J10" s="4">
        <f>'[3]SCC X Ano = Mecenato'!J10</f>
        <v>17998.330660926484</v>
      </c>
      <c r="K10" s="4">
        <f>'[3]SCC X Ano = Mecenato'!K10</f>
        <v>0</v>
      </c>
      <c r="L10" s="4">
        <f>'[3]SCC X Ano = Mecenato'!L10</f>
        <v>287973.29057482374</v>
      </c>
      <c r="N10" s="2" t="s">
        <v>18</v>
      </c>
      <c r="O10" s="5">
        <f>+B10/Formato_Análises_Mecenato!$N$31</f>
        <v>0</v>
      </c>
      <c r="P10" s="5">
        <f>+C10/Formato_Análises_Mecenato!$N$31</f>
        <v>1.5140768911161428E-4</v>
      </c>
      <c r="Q10" s="5">
        <f>+D10/Formato_Análises_Mecenato!$N$31</f>
        <v>0</v>
      </c>
      <c r="R10" s="5">
        <f>+E10/Formato_Análises_Mecenato!$N$31</f>
        <v>0</v>
      </c>
      <c r="S10" s="5">
        <f>+F10/Formato_Análises_Mecenato!$N$31</f>
        <v>0</v>
      </c>
      <c r="T10" s="5">
        <f>+G10/Formato_Análises_Mecenato!$N$31</f>
        <v>0</v>
      </c>
      <c r="U10" s="5">
        <f>+H10/Formato_Análises_Mecenato!$N$31</f>
        <v>0</v>
      </c>
      <c r="V10" s="5">
        <f>+I10/Formato_Análises_Mecenato!$N$31</f>
        <v>0</v>
      </c>
      <c r="W10" s="5">
        <f>+J10/Formato_Análises_Mecenato!$N$31</f>
        <v>1.0093845940774285E-5</v>
      </c>
      <c r="X10" s="5">
        <f>+K10/Formato_Análises_Mecenato!$N$31</f>
        <v>0</v>
      </c>
    </row>
    <row r="11" spans="1:24" x14ac:dyDescent="0.25">
      <c r="A11" s="2" t="s">
        <v>19</v>
      </c>
      <c r="B11" s="4">
        <f>'[3]SCC X Ano = Mecenato'!B11</f>
        <v>0</v>
      </c>
      <c r="C11" s="4">
        <f>'[3]SCC X Ano = Mecenato'!C11</f>
        <v>909634.19173677173</v>
      </c>
      <c r="D11" s="4">
        <f>'[3]SCC X Ano = Mecenato'!D11</f>
        <v>1363013.5809519629</v>
      </c>
      <c r="E11" s="4">
        <f>'[3]SCC X Ano = Mecenato'!E11</f>
        <v>0</v>
      </c>
      <c r="F11" s="4">
        <f>'[3]SCC X Ano = Mecenato'!F11</f>
        <v>0</v>
      </c>
      <c r="G11" s="4">
        <f>'[3]SCC X Ano = Mecenato'!G11</f>
        <v>0</v>
      </c>
      <c r="H11" s="4">
        <f>'[3]SCC X Ano = Mecenato'!H11</f>
        <v>0</v>
      </c>
      <c r="I11" s="4">
        <f>'[3]SCC X Ano = Mecenato'!I11</f>
        <v>5944.020694093615</v>
      </c>
      <c r="J11" s="4">
        <f>'[3]SCC X Ano = Mecenato'!J11</f>
        <v>0</v>
      </c>
      <c r="K11" s="4">
        <f>'[3]SCC X Ano = Mecenato'!K11</f>
        <v>0</v>
      </c>
      <c r="L11" s="4">
        <f>'[3]SCC X Ano = Mecenato'!L11</f>
        <v>2278591.7933828281</v>
      </c>
      <c r="N11" s="2" t="s">
        <v>19</v>
      </c>
      <c r="O11" s="5">
        <f>+B11/Formato_Análises_Mecenato!$N$31</f>
        <v>0</v>
      </c>
      <c r="P11" s="5">
        <f>+C11/Formato_Análises_Mecenato!$N$31</f>
        <v>5.1014216633905711E-4</v>
      </c>
      <c r="Q11" s="5">
        <f>+D11/Formato_Análises_Mecenato!$N$31</f>
        <v>7.644069530948367E-4</v>
      </c>
      <c r="R11" s="5">
        <f>+E11/Formato_Análises_Mecenato!$N$31</f>
        <v>0</v>
      </c>
      <c r="S11" s="5">
        <f>+F11/Formato_Análises_Mecenato!$N$31</f>
        <v>0</v>
      </c>
      <c r="T11" s="5">
        <f>+G11/Formato_Análises_Mecenato!$N$31</f>
        <v>0</v>
      </c>
      <c r="U11" s="5">
        <f>+H11/Formato_Análises_Mecenato!$N$31</f>
        <v>0</v>
      </c>
      <c r="V11" s="5">
        <f>+I11/Formato_Análises_Mecenato!$N$31</f>
        <v>3.3335329973244709E-6</v>
      </c>
      <c r="W11" s="5">
        <f>+J11/Formato_Análises_Mecenato!$N$31</f>
        <v>0</v>
      </c>
      <c r="X11" s="5">
        <f>+K11/Formato_Análises_Mecenato!$N$31</f>
        <v>0</v>
      </c>
    </row>
    <row r="12" spans="1:24" x14ac:dyDescent="0.25">
      <c r="A12" s="2" t="s">
        <v>20</v>
      </c>
      <c r="B12" s="4">
        <f>'[3]SCC X Ano = Mecenato'!B12</f>
        <v>3059701.2917413847</v>
      </c>
      <c r="C12" s="4">
        <f>'[3]SCC X Ano = Mecenato'!C12</f>
        <v>1852857.2281195777</v>
      </c>
      <c r="D12" s="4">
        <f>'[3]SCC X Ano = Mecenato'!D12</f>
        <v>692785.98433457082</v>
      </c>
      <c r="E12" s="4">
        <f>'[3]SCC X Ano = Mecenato'!E12</f>
        <v>0</v>
      </c>
      <c r="F12" s="4">
        <f>'[3]SCC X Ano = Mecenato'!F12</f>
        <v>354854.76334087469</v>
      </c>
      <c r="G12" s="4">
        <f>'[3]SCC X Ano = Mecenato'!G12</f>
        <v>0</v>
      </c>
      <c r="H12" s="4">
        <f>'[3]SCC X Ano = Mecenato'!H12</f>
        <v>0</v>
      </c>
      <c r="I12" s="4">
        <f>'[3]SCC X Ano = Mecenato'!I12</f>
        <v>680336.89898302115</v>
      </c>
      <c r="J12" s="4">
        <f>'[3]SCC X Ano = Mecenato'!J12</f>
        <v>116989.14929602215</v>
      </c>
      <c r="K12" s="4">
        <f>'[3]SCC X Ano = Mecenato'!K12</f>
        <v>0</v>
      </c>
      <c r="L12" s="4">
        <f>'[3]SCC X Ano = Mecenato'!L12</f>
        <v>6757525.3158154516</v>
      </c>
      <c r="N12" s="2" t="s">
        <v>20</v>
      </c>
      <c r="O12" s="5">
        <f>+B12/Formato_Análises_Mecenato!$N$31</f>
        <v>1.7159454421333438E-3</v>
      </c>
      <c r="P12" s="5">
        <f>+C12/Formato_Análises_Mecenato!$N$31</f>
        <v>1.0391216698497061E-3</v>
      </c>
      <c r="Q12" s="5">
        <f>+D12/Formato_Análises_Mecenato!$N$31</f>
        <v>3.8852908792158281E-4</v>
      </c>
      <c r="R12" s="5">
        <f>+E12/Formato_Análises_Mecenato!$N$31</f>
        <v>0</v>
      </c>
      <c r="S12" s="5">
        <f>+F12/Formato_Análises_Mecenato!$N$31</f>
        <v>1.990100848790789E-4</v>
      </c>
      <c r="T12" s="5">
        <f>+G12/Formato_Análises_Mecenato!$N$31</f>
        <v>0</v>
      </c>
      <c r="U12" s="5">
        <f>+H12/Formato_Análises_Mecenato!$N$31</f>
        <v>0</v>
      </c>
      <c r="V12" s="5">
        <f>+I12/Formato_Análises_Mecenato!$N$31</f>
        <v>3.8154737656126799E-4</v>
      </c>
      <c r="W12" s="5">
        <f>+J12/Formato_Análises_Mecenato!$N$31</f>
        <v>6.5609998615032857E-5</v>
      </c>
      <c r="X12" s="5">
        <f>+K12/Formato_Análises_Mecenato!$N$31</f>
        <v>0</v>
      </c>
    </row>
    <row r="13" spans="1:24" x14ac:dyDescent="0.25">
      <c r="A13" s="2" t="s">
        <v>21</v>
      </c>
      <c r="B13" s="4">
        <f>'[3]SCC X Ano = Mecenato'!B13</f>
        <v>0</v>
      </c>
      <c r="C13" s="4">
        <f>'[3]SCC X Ano = Mecenato'!C13</f>
        <v>126843.2353328794</v>
      </c>
      <c r="D13" s="4">
        <f>'[3]SCC X Ano = Mecenato'!D13</f>
        <v>0</v>
      </c>
      <c r="E13" s="4">
        <f>'[3]SCC X Ano = Mecenato'!E13</f>
        <v>0</v>
      </c>
      <c r="F13" s="4">
        <f>'[3]SCC X Ano = Mecenato'!F13</f>
        <v>71993.322643705935</v>
      </c>
      <c r="G13" s="4">
        <f>'[3]SCC X Ano = Mecenato'!G13</f>
        <v>0</v>
      </c>
      <c r="H13" s="4">
        <f>'[3]SCC X Ano = Mecenato'!H13</f>
        <v>0</v>
      </c>
      <c r="I13" s="4">
        <f>'[3]SCC X Ano = Mecenato'!I13</f>
        <v>665758.25114767055</v>
      </c>
      <c r="J13" s="4">
        <f>'[3]SCC X Ano = Mecenato'!J13</f>
        <v>0</v>
      </c>
      <c r="K13" s="4">
        <f>'[3]SCC X Ano = Mecenato'!K13</f>
        <v>0</v>
      </c>
      <c r="L13" s="4">
        <f>'[3]SCC X Ano = Mecenato'!L13</f>
        <v>864594.8091242559</v>
      </c>
      <c r="N13" s="2" t="s">
        <v>21</v>
      </c>
      <c r="O13" s="5">
        <f>+B13/Formato_Análises_Mecenato!$N$31</f>
        <v>0</v>
      </c>
      <c r="P13" s="5">
        <f>+C13/Formato_Análises_Mecenato!$N$31</f>
        <v>7.1136379267606773E-5</v>
      </c>
      <c r="Q13" s="5">
        <f>+D13/Formato_Análises_Mecenato!$N$31</f>
        <v>0</v>
      </c>
      <c r="R13" s="5">
        <f>+E13/Formato_Análises_Mecenato!$N$31</f>
        <v>0</v>
      </c>
      <c r="S13" s="5">
        <f>+F13/Formato_Análises_Mecenato!$N$31</f>
        <v>4.0375383763097139E-5</v>
      </c>
      <c r="T13" s="5">
        <f>+G13/Formato_Análises_Mecenato!$N$31</f>
        <v>0</v>
      </c>
      <c r="U13" s="5">
        <f>+H13/Formato_Análises_Mecenato!$N$31</f>
        <v>0</v>
      </c>
      <c r="V13" s="5">
        <f>+I13/Formato_Análises_Mecenato!$N$31</f>
        <v>3.7337136134924073E-4</v>
      </c>
      <c r="W13" s="5">
        <f>+J13/Formato_Análises_Mecenato!$N$31</f>
        <v>0</v>
      </c>
      <c r="X13" s="5">
        <f>+K13/Formato_Análises_Mecenato!$N$31</f>
        <v>0</v>
      </c>
    </row>
    <row r="14" spans="1:24" x14ac:dyDescent="0.25">
      <c r="A14" s="2" t="s">
        <v>22</v>
      </c>
      <c r="B14" s="4">
        <f>'[3]SCC X Ano = Mecenato'!B14</f>
        <v>0</v>
      </c>
      <c r="C14" s="4">
        <f>'[3]SCC X Ano = Mecenato'!C14</f>
        <v>5154639.3609449351</v>
      </c>
      <c r="D14" s="4">
        <f>'[3]SCC X Ano = Mecenato'!D14</f>
        <v>6349581.1105023399</v>
      </c>
      <c r="E14" s="4">
        <f>'[3]SCC X Ano = Mecenato'!E14</f>
        <v>0</v>
      </c>
      <c r="F14" s="4">
        <f>'[3]SCC X Ano = Mecenato'!F14</f>
        <v>855966.40940540773</v>
      </c>
      <c r="G14" s="4">
        <f>'[3]SCC X Ano = Mecenato'!G14</f>
        <v>125988.31462648539</v>
      </c>
      <c r="H14" s="4">
        <f>'[3]SCC X Ano = Mecenato'!H14</f>
        <v>0</v>
      </c>
      <c r="I14" s="4">
        <f>'[3]SCC X Ano = Mecenato'!I14</f>
        <v>2950502.5398886376</v>
      </c>
      <c r="J14" s="4">
        <f>'[3]SCC X Ano = Mecenato'!J14</f>
        <v>513811.05219891493</v>
      </c>
      <c r="K14" s="4">
        <f>'[3]SCC X Ano = Mecenato'!K14</f>
        <v>0</v>
      </c>
      <c r="L14" s="4">
        <f>'[3]SCC X Ano = Mecenato'!L14</f>
        <v>15950488.78756672</v>
      </c>
      <c r="N14" s="2" t="s">
        <v>22</v>
      </c>
      <c r="O14" s="5">
        <f>+B14/Formato_Análises_Mecenato!$N$31</f>
        <v>0</v>
      </c>
      <c r="P14" s="5">
        <f>+C14/Formato_Análises_Mecenato!$N$31</f>
        <v>2.8908311870602713E-3</v>
      </c>
      <c r="Q14" s="5">
        <f>+D14/Formato_Análises_Mecenato!$N$31</f>
        <v>3.5609798889294285E-3</v>
      </c>
      <c r="R14" s="5">
        <f>+E14/Formato_Análises_Mecenato!$N$31</f>
        <v>0</v>
      </c>
      <c r="S14" s="5">
        <f>+F14/Formato_Análises_Mecenato!$N$31</f>
        <v>4.8004413463593749E-4</v>
      </c>
      <c r="T14" s="5">
        <f>+G14/Formato_Análises_Mecenato!$N$31</f>
        <v>7.0656921585419993E-5</v>
      </c>
      <c r="U14" s="5">
        <f>+H14/Formato_Análises_Mecenato!$N$31</f>
        <v>0</v>
      </c>
      <c r="V14" s="5">
        <f>+I14/Formato_Análises_Mecenato!$N$31</f>
        <v>1.6547044637953154E-3</v>
      </c>
      <c r="W14" s="5">
        <f>+J14/Formato_Análises_Mecenato!$N$31</f>
        <v>2.8815614632651771E-4</v>
      </c>
      <c r="X14" s="5">
        <f>+K14/Formato_Análises_Mecenato!$N$31</f>
        <v>0</v>
      </c>
    </row>
    <row r="15" spans="1:24" x14ac:dyDescent="0.25">
      <c r="A15" s="2" t="s">
        <v>23</v>
      </c>
      <c r="B15" s="4">
        <f>'[3]SCC X Ano = Mecenato'!B15</f>
        <v>0</v>
      </c>
      <c r="C15" s="4">
        <f>'[3]SCC X Ano = Mecenato'!C15</f>
        <v>1465241.5793397324</v>
      </c>
      <c r="D15" s="4">
        <f>'[3]SCC X Ano = Mecenato'!D15</f>
        <v>0</v>
      </c>
      <c r="E15" s="4">
        <f>'[3]SCC X Ano = Mecenato'!E15</f>
        <v>0</v>
      </c>
      <c r="F15" s="4">
        <f>'[3]SCC X Ano = Mecenato'!F15</f>
        <v>37017.61662859402</v>
      </c>
      <c r="G15" s="4">
        <f>'[3]SCC X Ano = Mecenato'!G15</f>
        <v>0</v>
      </c>
      <c r="H15" s="4">
        <f>'[3]SCC X Ano = Mecenato'!H15</f>
        <v>0</v>
      </c>
      <c r="I15" s="4">
        <f>'[3]SCC X Ano = Mecenato'!I15</f>
        <v>389984.98502471071</v>
      </c>
      <c r="J15" s="4">
        <f>'[3]SCC X Ano = Mecenato'!J15</f>
        <v>0</v>
      </c>
      <c r="K15" s="4">
        <f>'[3]SCC X Ano = Mecenato'!K15</f>
        <v>0</v>
      </c>
      <c r="L15" s="4">
        <f>'[3]SCC X Ano = Mecenato'!L15</f>
        <v>1892244.1809930371</v>
      </c>
      <c r="N15" s="2" t="s">
        <v>23</v>
      </c>
      <c r="O15" s="5">
        <f>+B15/Formato_Análises_Mecenato!$N$31</f>
        <v>0</v>
      </c>
      <c r="P15" s="5">
        <f>+C15/Formato_Análises_Mecenato!$N$31</f>
        <v>8.2173858490000281E-4</v>
      </c>
      <c r="Q15" s="5">
        <f>+D15/Formato_Análises_Mecenato!$N$31</f>
        <v>0</v>
      </c>
      <c r="R15" s="5">
        <f>+E15/Formato_Análises_Mecenato!$N$31</f>
        <v>0</v>
      </c>
      <c r="S15" s="5">
        <f>+F15/Formato_Análises_Mecenato!$N$31</f>
        <v>2.0760265292538989E-5</v>
      </c>
      <c r="T15" s="5">
        <f>+G15/Formato_Análises_Mecenato!$N$31</f>
        <v>0</v>
      </c>
      <c r="U15" s="5">
        <f>+H15/Formato_Análises_Mecenato!$N$31</f>
        <v>0</v>
      </c>
      <c r="V15" s="5">
        <f>+I15/Formato_Análises_Mecenato!$N$31</f>
        <v>2.1871185901703861E-4</v>
      </c>
      <c r="W15" s="5">
        <f>+J15/Formato_Análises_Mecenato!$N$31</f>
        <v>0</v>
      </c>
      <c r="X15" s="5">
        <f>+K15/Formato_Análises_Mecenato!$N$31</f>
        <v>0</v>
      </c>
    </row>
    <row r="16" spans="1:24" x14ac:dyDescent="0.25">
      <c r="A16" s="2" t="s">
        <v>24</v>
      </c>
      <c r="B16" s="4">
        <f>'[3]SCC X Ano = Mecenato'!B16</f>
        <v>0</v>
      </c>
      <c r="C16" s="4">
        <f>'[3]SCC X Ano = Mecenato'!C16</f>
        <v>1123095.8332418127</v>
      </c>
      <c r="D16" s="4">
        <f>'[3]SCC X Ano = Mecenato'!D16</f>
        <v>0</v>
      </c>
      <c r="E16" s="4">
        <f>'[3]SCC X Ano = Mecenato'!E16</f>
        <v>0</v>
      </c>
      <c r="F16" s="4">
        <f>'[3]SCC X Ano = Mecenato'!F16</f>
        <v>62994.1573132427</v>
      </c>
      <c r="G16" s="4">
        <f>'[3]SCC X Ano = Mecenato'!G16</f>
        <v>0</v>
      </c>
      <c r="H16" s="4">
        <f>'[3]SCC X Ano = Mecenato'!H16</f>
        <v>0</v>
      </c>
      <c r="I16" s="4">
        <f>'[3]SCC X Ano = Mecenato'!I16</f>
        <v>21687.988446416413</v>
      </c>
      <c r="J16" s="4">
        <f>'[3]SCC X Ano = Mecenato'!J16</f>
        <v>0</v>
      </c>
      <c r="K16" s="4">
        <f>'[3]SCC X Ano = Mecenato'!K16</f>
        <v>0</v>
      </c>
      <c r="L16" s="4">
        <f>'[3]SCC X Ano = Mecenato'!L16</f>
        <v>1207777.9790014718</v>
      </c>
      <c r="N16" s="2" t="s">
        <v>24</v>
      </c>
      <c r="O16" s="5">
        <f>+B16/Formato_Análises_Mecenato!$N$31</f>
        <v>0</v>
      </c>
      <c r="P16" s="5">
        <f>+C16/Formato_Análises_Mecenato!$N$31</f>
        <v>6.2985598670431539E-4</v>
      </c>
      <c r="Q16" s="5">
        <f>+D16/Formato_Análises_Mecenato!$N$31</f>
        <v>0</v>
      </c>
      <c r="R16" s="5">
        <f>+E16/Formato_Análises_Mecenato!$N$31</f>
        <v>0</v>
      </c>
      <c r="S16" s="5">
        <f>+F16/Formato_Análises_Mecenato!$N$31</f>
        <v>3.5328460792710003E-5</v>
      </c>
      <c r="T16" s="5">
        <f>+G16/Formato_Análises_Mecenato!$N$31</f>
        <v>0</v>
      </c>
      <c r="U16" s="5">
        <f>+H16/Formato_Análises_Mecenato!$N$31</f>
        <v>0</v>
      </c>
      <c r="V16" s="5">
        <f>+I16/Formato_Análises_Mecenato!$N$31</f>
        <v>1.2163084358633013E-5</v>
      </c>
      <c r="W16" s="5">
        <f>+J16/Formato_Análises_Mecenato!$N$31</f>
        <v>0</v>
      </c>
      <c r="X16" s="5">
        <f>+K16/Formato_Análises_Mecenato!$N$31</f>
        <v>0</v>
      </c>
    </row>
    <row r="17" spans="1:24" x14ac:dyDescent="0.25">
      <c r="A17" s="2" t="s">
        <v>25</v>
      </c>
      <c r="B17" s="4">
        <f>'[3]SCC X Ano = Mecenato'!B17</f>
        <v>6229824.1059239581</v>
      </c>
      <c r="C17" s="4">
        <f>'[3]SCC X Ano = Mecenato'!C17</f>
        <v>17339386.469777055</v>
      </c>
      <c r="D17" s="4">
        <f>'[3]SCC X Ano = Mecenato'!D17</f>
        <v>1745425.6423627739</v>
      </c>
      <c r="E17" s="4">
        <f>'[3]SCC X Ano = Mecenato'!E17</f>
        <v>0</v>
      </c>
      <c r="F17" s="4">
        <f>'[3]SCC X Ano = Mecenato'!F17</f>
        <v>4502977.2043892639</v>
      </c>
      <c r="G17" s="4">
        <f>'[3]SCC X Ano = Mecenato'!G17</f>
        <v>33116.928416104733</v>
      </c>
      <c r="H17" s="4">
        <f>'[3]SCC X Ano = Mecenato'!H17</f>
        <v>0</v>
      </c>
      <c r="I17" s="4">
        <f>'[3]SCC X Ano = Mecenato'!I17</f>
        <v>2055927.1734509196</v>
      </c>
      <c r="J17" s="4">
        <f>'[3]SCC X Ano = Mecenato'!J17</f>
        <v>1507512.4947266458</v>
      </c>
      <c r="K17" s="4">
        <f>'[3]SCC X Ano = Mecenato'!K17</f>
        <v>0</v>
      </c>
      <c r="L17" s="4">
        <f>'[3]SCC X Ano = Mecenato'!L17</f>
        <v>33414170.01904672</v>
      </c>
      <c r="N17" s="2" t="s">
        <v>25</v>
      </c>
      <c r="O17" s="5">
        <f>+B17/Formato_Análises_Mecenato!$N$31</f>
        <v>3.49381761831024E-3</v>
      </c>
      <c r="P17" s="5">
        <f>+C17/Formato_Análises_Mecenato!$N$31</f>
        <v>9.7242960489351445E-3</v>
      </c>
      <c r="Q17" s="5">
        <f>+D17/Formato_Análises_Mecenato!$N$31</f>
        <v>9.7887175577537292E-4</v>
      </c>
      <c r="R17" s="5">
        <f>+E17/Formato_Análises_Mecenato!$N$31</f>
        <v>0</v>
      </c>
      <c r="S17" s="5">
        <f>+F17/Formato_Análises_Mecenato!$N$31</f>
        <v>2.5253652148195392E-3</v>
      </c>
      <c r="T17" s="5">
        <f>+G17/Formato_Análises_Mecenato!$N$31</f>
        <v>1.8572676531024684E-5</v>
      </c>
      <c r="U17" s="5">
        <f>+H17/Formato_Análises_Mecenato!$N$31</f>
        <v>0</v>
      </c>
      <c r="V17" s="5">
        <f>+I17/Formato_Análises_Mecenato!$N$31</f>
        <v>1.1530076063841395E-3</v>
      </c>
      <c r="W17" s="5">
        <f>+J17/Formato_Análises_Mecenato!$N$31</f>
        <v>8.4544501166419718E-4</v>
      </c>
      <c r="X17" s="5">
        <f>+K17/Formato_Análises_Mecenato!$N$31</f>
        <v>0</v>
      </c>
    </row>
    <row r="18" spans="1:24" x14ac:dyDescent="0.25">
      <c r="A18" s="2" t="s">
        <v>26</v>
      </c>
      <c r="B18" s="4">
        <f>'[3]SCC X Ano = Mecenato'!B18</f>
        <v>1009507.4685241726</v>
      </c>
      <c r="C18" s="4">
        <f>'[3]SCC X Ano = Mecenato'!C18</f>
        <v>269974.95991389727</v>
      </c>
      <c r="D18" s="4">
        <f>'[3]SCC X Ano = Mecenato'!D18</f>
        <v>0</v>
      </c>
      <c r="E18" s="4">
        <f>'[3]SCC X Ano = Mecenato'!E18</f>
        <v>0</v>
      </c>
      <c r="F18" s="4">
        <f>'[3]SCC X Ano = Mecenato'!F18</f>
        <v>366496.06561403122</v>
      </c>
      <c r="G18" s="4">
        <f>'[3]SCC X Ano = Mecenato'!G18</f>
        <v>0</v>
      </c>
      <c r="H18" s="4">
        <f>'[3]SCC X Ano = Mecenato'!H18</f>
        <v>0</v>
      </c>
      <c r="I18" s="4">
        <f>'[3]SCC X Ano = Mecenato'!I18</f>
        <v>26997.495991389726</v>
      </c>
      <c r="J18" s="4">
        <f>'[3]SCC X Ano = Mecenato'!J18</f>
        <v>1996715.0953511104</v>
      </c>
      <c r="K18" s="4">
        <f>'[3]SCC X Ano = Mecenato'!K18</f>
        <v>0</v>
      </c>
      <c r="L18" s="4">
        <f>'[3]SCC X Ano = Mecenato'!L18</f>
        <v>3669691.0853946013</v>
      </c>
      <c r="N18" s="2" t="s">
        <v>26</v>
      </c>
      <c r="O18" s="5">
        <f>+B18/Formato_Análises_Mecenato!$N$31</f>
        <v>5.6615322027979182E-4</v>
      </c>
      <c r="P18" s="5">
        <f>+C18/Formato_Análises_Mecenato!$N$31</f>
        <v>1.5140768911161428E-4</v>
      </c>
      <c r="Q18" s="5">
        <f>+D18/Formato_Análises_Mecenato!$N$31</f>
        <v>0</v>
      </c>
      <c r="R18" s="5">
        <f>+E18/Formato_Análises_Mecenato!$N$31</f>
        <v>0</v>
      </c>
      <c r="S18" s="5">
        <f>+F18/Formato_Análises_Mecenato!$N$31</f>
        <v>2.0553877433972573E-4</v>
      </c>
      <c r="T18" s="5">
        <f>+G18/Formato_Análises_Mecenato!$N$31</f>
        <v>0</v>
      </c>
      <c r="U18" s="5">
        <f>+H18/Formato_Análises_Mecenato!$N$31</f>
        <v>0</v>
      </c>
      <c r="V18" s="5">
        <f>+I18/Formato_Análises_Mecenato!$N$31</f>
        <v>1.5140768911161427E-5</v>
      </c>
      <c r="W18" s="5">
        <f>+J18/Formato_Análises_Mecenato!$N$31</f>
        <v>1.1198002159081941E-3</v>
      </c>
      <c r="X18" s="5">
        <f>+K18/Formato_Análises_Mecenato!$N$31</f>
        <v>0</v>
      </c>
    </row>
    <row r="19" spans="1:24" x14ac:dyDescent="0.25">
      <c r="A19" s="2" t="s">
        <v>27</v>
      </c>
      <c r="B19" s="4">
        <f>'[3]SCC X Ano = Mecenato'!B19</f>
        <v>0</v>
      </c>
      <c r="C19" s="4">
        <f>'[3]SCC X Ano = Mecenato'!C19</f>
        <v>1349874.7995694864</v>
      </c>
      <c r="D19" s="4">
        <f>'[3]SCC X Ano = Mecenato'!D19</f>
        <v>179983.30660926484</v>
      </c>
      <c r="E19" s="4">
        <f>'[3]SCC X Ano = Mecenato'!E19</f>
        <v>0</v>
      </c>
      <c r="F19" s="4">
        <f>'[3]SCC X Ano = Mecenato'!F19</f>
        <v>0</v>
      </c>
      <c r="G19" s="4">
        <f>'[3]SCC X Ano = Mecenato'!G19</f>
        <v>0</v>
      </c>
      <c r="H19" s="4">
        <f>'[3]SCC X Ano = Mecenato'!H19</f>
        <v>0</v>
      </c>
      <c r="I19" s="4">
        <f>'[3]SCC X Ano = Mecenato'!I19</f>
        <v>89991.653304632418</v>
      </c>
      <c r="J19" s="4">
        <f>'[3]SCC X Ano = Mecenato'!J19</f>
        <v>297980.36242229887</v>
      </c>
      <c r="K19" s="4">
        <f>'[3]SCC X Ano = Mecenato'!K19</f>
        <v>0</v>
      </c>
      <c r="L19" s="4">
        <f>'[3]SCC X Ano = Mecenato'!L19</f>
        <v>1917830.1219056826</v>
      </c>
      <c r="N19" s="2" t="s">
        <v>27</v>
      </c>
      <c r="O19" s="5">
        <f>+B19/Formato_Análises_Mecenato!$N$31</f>
        <v>0</v>
      </c>
      <c r="P19" s="5">
        <f>+C19/Formato_Análises_Mecenato!$N$31</f>
        <v>7.5703844555807147E-4</v>
      </c>
      <c r="Q19" s="5">
        <f>+D19/Formato_Análises_Mecenato!$N$31</f>
        <v>1.0093845940774285E-4</v>
      </c>
      <c r="R19" s="5">
        <f>+E19/Formato_Análises_Mecenato!$N$31</f>
        <v>0</v>
      </c>
      <c r="S19" s="5">
        <f>+F19/Formato_Análises_Mecenato!$N$31</f>
        <v>0</v>
      </c>
      <c r="T19" s="5">
        <f>+G19/Formato_Análises_Mecenato!$N$31</f>
        <v>0</v>
      </c>
      <c r="U19" s="5">
        <f>+H19/Formato_Análises_Mecenato!$N$31</f>
        <v>0</v>
      </c>
      <c r="V19" s="5">
        <f>+I19/Formato_Análises_Mecenato!$N$31</f>
        <v>5.0469229703871423E-5</v>
      </c>
      <c r="W19" s="5">
        <f>+J19/Formato_Análises_Mecenato!$N$31</f>
        <v>1.6711371339545906E-4</v>
      </c>
      <c r="X19" s="5">
        <f>+K19/Formato_Análises_Mecenato!$N$31</f>
        <v>0</v>
      </c>
    </row>
    <row r="20" spans="1:24" x14ac:dyDescent="0.25">
      <c r="A20" s="2" t="s">
        <v>28</v>
      </c>
      <c r="B20" s="4">
        <f>'[3]SCC X Ano = Mecenato'!B20</f>
        <v>5462844.2510457542</v>
      </c>
      <c r="C20" s="4">
        <f>'[3]SCC X Ano = Mecenato'!C20</f>
        <v>15725686.685885521</v>
      </c>
      <c r="D20" s="4">
        <f>'[3]SCC X Ano = Mecenato'!D20</f>
        <v>1433147.8920183629</v>
      </c>
      <c r="E20" s="4">
        <f>'[3]SCC X Ano = Mecenato'!E20</f>
        <v>0</v>
      </c>
      <c r="F20" s="4">
        <f>'[3]SCC X Ano = Mecenato'!F20</f>
        <v>1088801.3640422169</v>
      </c>
      <c r="G20" s="4">
        <f>'[3]SCC X Ano = Mecenato'!G20</f>
        <v>1070900.6743251258</v>
      </c>
      <c r="H20" s="4">
        <f>'[3]SCC X Ano = Mecenato'!H20</f>
        <v>0</v>
      </c>
      <c r="I20" s="4">
        <f>'[3]SCC X Ano = Mecenato'!I20</f>
        <v>16715308.356810682</v>
      </c>
      <c r="J20" s="4">
        <f>'[3]SCC X Ano = Mecenato'!J20</f>
        <v>5670839.871522394</v>
      </c>
      <c r="K20" s="4">
        <f>'[3]SCC X Ano = Mecenato'!K20</f>
        <v>0</v>
      </c>
      <c r="L20" s="4">
        <f>'[3]SCC X Ano = Mecenato'!L20</f>
        <v>47167529.095650062</v>
      </c>
      <c r="N20" s="2" t="s">
        <v>28</v>
      </c>
      <c r="O20" s="5">
        <f>+B20/Formato_Análises_Mecenato!$N$31</f>
        <v>3.0636790326454572E-3</v>
      </c>
      <c r="P20" s="5">
        <f>+C20/Formato_Análises_Mecenato!$N$31</f>
        <v>8.8192989511418855E-3</v>
      </c>
      <c r="Q20" s="5">
        <f>+D20/Formato_Análises_Mecenato!$N$31</f>
        <v>8.0373976369840306E-4</v>
      </c>
      <c r="R20" s="5">
        <f>+E20/Formato_Análises_Mecenato!$N$31</f>
        <v>0</v>
      </c>
      <c r="S20" s="5">
        <f>+F20/Formato_Análises_Mecenato!$N$31</f>
        <v>6.1062292030261559E-4</v>
      </c>
      <c r="T20" s="5">
        <f>+G20/Formato_Análises_Mecenato!$N$31</f>
        <v>6.0058383347606997E-4</v>
      </c>
      <c r="U20" s="5">
        <f>+H20/Formato_Análises_Mecenato!$N$31</f>
        <v>0</v>
      </c>
      <c r="V20" s="5">
        <f>+I20/Formato_Análises_Mecenato!$N$31</f>
        <v>9.3742997939509371E-3</v>
      </c>
      <c r="W20" s="5">
        <f>+J20/Formato_Análises_Mecenato!$N$31</f>
        <v>3.1803273923738861E-3</v>
      </c>
      <c r="X20" s="5">
        <f>+K20/Formato_Análises_Mecenato!$N$31</f>
        <v>0</v>
      </c>
    </row>
    <row r="21" spans="1:24" x14ac:dyDescent="0.25">
      <c r="A21" s="2" t="s">
        <v>29</v>
      </c>
      <c r="B21" s="4">
        <f>'[3]SCC X Ano = Mecenato'!B21</f>
        <v>10527777.448206998</v>
      </c>
      <c r="C21" s="4">
        <f>'[3]SCC X Ano = Mecenato'!C21</f>
        <v>88785174.46313633</v>
      </c>
      <c r="D21" s="4">
        <f>'[3]SCC X Ano = Mecenato'!D21</f>
        <v>19672202.625868592</v>
      </c>
      <c r="E21" s="4">
        <f>'[3]SCC X Ano = Mecenato'!E21</f>
        <v>0</v>
      </c>
      <c r="F21" s="4">
        <f>'[3]SCC X Ano = Mecenato'!F21</f>
        <v>10908334.457673252</v>
      </c>
      <c r="G21" s="4">
        <f>'[3]SCC X Ano = Mecenato'!G21</f>
        <v>6482969.1148101138</v>
      </c>
      <c r="H21" s="4">
        <f>'[3]SCC X Ano = Mecenato'!H21</f>
        <v>0</v>
      </c>
      <c r="I21" s="4">
        <f>'[3]SCC X Ano = Mecenato'!I21</f>
        <v>38200438.752242364</v>
      </c>
      <c r="J21" s="4">
        <f>'[3]SCC X Ano = Mecenato'!J21</f>
        <v>29076515.329050232</v>
      </c>
      <c r="K21" s="4">
        <f>'[3]SCC X Ano = Mecenato'!K21</f>
        <v>0</v>
      </c>
      <c r="L21" s="4">
        <f>'[3]SCC X Ano = Mecenato'!L21</f>
        <v>203653412.19098788</v>
      </c>
      <c r="N21" s="2" t="s">
        <v>29</v>
      </c>
      <c r="O21" s="5">
        <f>+B21/Formato_Análises_Mecenato!$N$31</f>
        <v>5.9042010985861692E-3</v>
      </c>
      <c r="P21" s="5">
        <f>+C21/Formato_Análises_Mecenato!$N$31</f>
        <v>4.9792610755909586E-2</v>
      </c>
      <c r="Q21" s="5">
        <f>+D21/Formato_Análises_Mecenato!$N$31</f>
        <v>1.1032588875161347E-2</v>
      </c>
      <c r="R21" s="5">
        <f>+E21/Formato_Análises_Mecenato!$N$31</f>
        <v>0</v>
      </c>
      <c r="S21" s="5">
        <f>+F21/Formato_Análises_Mecenato!$N$31</f>
        <v>6.1176255487532822E-3</v>
      </c>
      <c r="T21" s="5">
        <f>+G21/Formato_Análises_Mecenato!$N$31</f>
        <v>3.6357867135841711E-3</v>
      </c>
      <c r="U21" s="5">
        <f>+H21/Formato_Análises_Mecenato!$N$31</f>
        <v>0</v>
      </c>
      <c r="V21" s="5">
        <f>+I21/Formato_Análises_Mecenato!$N$31</f>
        <v>2.1423617050897632E-2</v>
      </c>
      <c r="W21" s="5">
        <f>+J21/Formato_Análises_Mecenato!$N$31</f>
        <v>1.6306727093482961E-2</v>
      </c>
      <c r="X21" s="5">
        <f>+K21/Formato_Análises_Mecenato!$N$31</f>
        <v>0</v>
      </c>
    </row>
    <row r="22" spans="1:24" x14ac:dyDescent="0.25">
      <c r="A22" s="2" t="s">
        <v>30</v>
      </c>
      <c r="B22" s="4">
        <f>'[3]SCC X Ano = Mecenato'!B22</f>
        <v>12307722.574899292</v>
      </c>
      <c r="C22" s="4">
        <f>'[3]SCC X Ano = Mecenato'!C22</f>
        <v>932518.74520218768</v>
      </c>
      <c r="D22" s="4">
        <f>'[3]SCC X Ano = Mecenato'!D22</f>
        <v>1821431.0628857603</v>
      </c>
      <c r="E22" s="4">
        <f>'[3]SCC X Ano = Mecenato'!E22</f>
        <v>0</v>
      </c>
      <c r="F22" s="4">
        <f>'[3]SCC X Ano = Mecenato'!F22</f>
        <v>296972.455905287</v>
      </c>
      <c r="G22" s="4">
        <f>'[3]SCC X Ano = Mecenato'!G22</f>
        <v>89091.736771586104</v>
      </c>
      <c r="H22" s="4">
        <f>'[3]SCC X Ano = Mecenato'!H22</f>
        <v>0</v>
      </c>
      <c r="I22" s="4">
        <f>'[3]SCC X Ano = Mecenato'!I22</f>
        <v>547239.24374546972</v>
      </c>
      <c r="J22" s="4">
        <f>'[3]SCC X Ano = Mecenato'!J22</f>
        <v>0</v>
      </c>
      <c r="K22" s="4">
        <f>'[3]SCC X Ano = Mecenato'!K22</f>
        <v>0</v>
      </c>
      <c r="L22" s="4">
        <f>'[3]SCC X Ano = Mecenato'!L22</f>
        <v>15994975.819409581</v>
      </c>
      <c r="N22" s="2" t="s">
        <v>30</v>
      </c>
      <c r="O22" s="5">
        <f>+B22/Formato_Análises_Mecenato!$N$31</f>
        <v>6.9024321140251929E-3</v>
      </c>
      <c r="P22" s="5">
        <f>+C22/Formato_Análises_Mecenato!$N$31</f>
        <v>5.2297630976352459E-4</v>
      </c>
      <c r="Q22" s="5">
        <f>+D22/Formato_Análises_Mecenato!$N$31</f>
        <v>1.0214972092063576E-3</v>
      </c>
      <c r="R22" s="5">
        <f>+E22/Formato_Análises_Mecenato!$N$31</f>
        <v>0</v>
      </c>
      <c r="S22" s="5">
        <f>+F22/Formato_Análises_Mecenato!$N$31</f>
        <v>1.6654845802277572E-4</v>
      </c>
      <c r="T22" s="5">
        <f>+G22/Formato_Análises_Mecenato!$N$31</f>
        <v>4.9964537406832717E-5</v>
      </c>
      <c r="U22" s="5">
        <f>+H22/Formato_Análises_Mecenato!$N$31</f>
        <v>0</v>
      </c>
      <c r="V22" s="5">
        <f>+I22/Formato_Análises_Mecenato!$N$31</f>
        <v>3.0690338582924212E-4</v>
      </c>
      <c r="W22" s="5">
        <f>+J22/Formato_Análises_Mecenato!$N$31</f>
        <v>0</v>
      </c>
      <c r="X22" s="5">
        <f>+K22/Formato_Análises_Mecenato!$N$31</f>
        <v>0</v>
      </c>
    </row>
    <row r="23" spans="1:24" x14ac:dyDescent="0.25">
      <c r="A23" s="2" t="s">
        <v>31</v>
      </c>
      <c r="B23" s="4">
        <f>'[3]SCC X Ano = Mecenato'!B23</f>
        <v>49457238.871843755</v>
      </c>
      <c r="C23" s="4">
        <f>'[3]SCC X Ano = Mecenato'!C23</f>
        <v>100188302.91883388</v>
      </c>
      <c r="D23" s="4">
        <f>'[3]SCC X Ano = Mecenato'!D23</f>
        <v>52045349.307477318</v>
      </c>
      <c r="E23" s="4">
        <f>'[3]SCC X Ano = Mecenato'!E23</f>
        <v>0</v>
      </c>
      <c r="F23" s="4">
        <f>'[3]SCC X Ano = Mecenato'!F23</f>
        <v>28863673.928018115</v>
      </c>
      <c r="G23" s="4">
        <f>'[3]SCC X Ano = Mecenato'!G23</f>
        <v>17051359.040223606</v>
      </c>
      <c r="H23" s="4">
        <f>'[3]SCC X Ano = Mecenato'!H23</f>
        <v>0</v>
      </c>
      <c r="I23" s="4">
        <f>'[3]SCC X Ano = Mecenato'!I23</f>
        <v>134910676.17187342</v>
      </c>
      <c r="J23" s="4">
        <f>'[3]SCC X Ano = Mecenato'!J23</f>
        <v>26109431.863036886</v>
      </c>
      <c r="K23" s="4">
        <f>'[3]SCC X Ano = Mecenato'!K23</f>
        <v>0</v>
      </c>
      <c r="L23" s="4">
        <f>'[3]SCC X Ano = Mecenato'!L23</f>
        <v>408626032.10130697</v>
      </c>
      <c r="N23" s="2" t="s">
        <v>31</v>
      </c>
      <c r="O23" s="5">
        <f>+B23/Formato_Análises_Mecenato!$N$31</f>
        <v>2.7736669540816553E-2</v>
      </c>
      <c r="P23" s="5">
        <f>+C23/Formato_Análises_Mecenato!$N$31</f>
        <v>5.6187727283274549E-2</v>
      </c>
      <c r="Q23" s="5">
        <f>+D23/Formato_Análises_Mecenato!$N$31</f>
        <v>2.9188136818929702E-2</v>
      </c>
      <c r="R23" s="5">
        <f>+E23/Formato_Análises_Mecenato!$N$31</f>
        <v>0</v>
      </c>
      <c r="S23" s="5">
        <f>+F23/Formato_Análises_Mecenato!$N$31</f>
        <v>1.6187361117142675E-2</v>
      </c>
      <c r="T23" s="5">
        <f>+G23/Formato_Análises_Mecenato!$N$31</f>
        <v>9.5627641515941674E-3</v>
      </c>
      <c r="U23" s="5">
        <f>+H23/Formato_Análises_Mecenato!$N$31</f>
        <v>0</v>
      </c>
      <c r="V23" s="5">
        <f>+I23/Formato_Análises_Mecenato!$N$31</f>
        <v>7.5660771362585921E-2</v>
      </c>
      <c r="W23" s="5">
        <f>+J23/Formato_Análises_Mecenato!$N$31</f>
        <v>1.4642723694302402E-2</v>
      </c>
      <c r="X23" s="5">
        <f>+K23/Formato_Análises_Mecenato!$N$31</f>
        <v>0</v>
      </c>
    </row>
    <row r="24" spans="1:24" x14ac:dyDescent="0.25">
      <c r="A24" s="2" t="s">
        <v>32</v>
      </c>
      <c r="B24" s="4">
        <f>'[3]SCC X Ano = Mecenato'!B24</f>
        <v>31059992.585606422</v>
      </c>
      <c r="C24" s="4">
        <f>'[3]SCC X Ano = Mecenato'!C24</f>
        <v>248928297.47071141</v>
      </c>
      <c r="D24" s="4">
        <f>'[3]SCC X Ano = Mecenato'!D24</f>
        <v>94677408.596415952</v>
      </c>
      <c r="E24" s="4">
        <f>'[3]SCC X Ano = Mecenato'!E24</f>
        <v>0</v>
      </c>
      <c r="F24" s="4">
        <f>'[3]SCC X Ano = Mecenato'!F24</f>
        <v>106694455.62937316</v>
      </c>
      <c r="G24" s="4">
        <f>'[3]SCC X Ano = Mecenato'!G24</f>
        <v>58457739.372470364</v>
      </c>
      <c r="H24" s="4">
        <f>'[3]SCC X Ano = Mecenato'!H24</f>
        <v>0</v>
      </c>
      <c r="I24" s="4">
        <f>'[3]SCC X Ano = Mecenato'!I24</f>
        <v>150336601.46512663</v>
      </c>
      <c r="J24" s="4">
        <f>'[3]SCC X Ano = Mecenato'!J24</f>
        <v>105253950.66772071</v>
      </c>
      <c r="K24" s="4">
        <f>'[3]SCC X Ano = Mecenato'!K24</f>
        <v>0</v>
      </c>
      <c r="L24" s="4">
        <f>'[3]SCC X Ano = Mecenato'!L24</f>
        <v>795408445.78742456</v>
      </c>
      <c r="N24" s="2" t="s">
        <v>32</v>
      </c>
      <c r="O24" s="5">
        <f>+B24/Formato_Análises_Mecenato!$N$31</f>
        <v>1.7419103248354492E-2</v>
      </c>
      <c r="P24" s="5">
        <f>+C24/Formato_Análises_Mecenato!$N$31</f>
        <v>0.13960427399099984</v>
      </c>
      <c r="Q24" s="5">
        <f>+D24/Formato_Análises_Mecenato!$N$31</f>
        <v>5.3097100750496375E-2</v>
      </c>
      <c r="R24" s="5">
        <f>+E24/Formato_Análises_Mecenato!$N$31</f>
        <v>0</v>
      </c>
      <c r="S24" s="5">
        <f>+F24/Formato_Análises_Mecenato!$N$31</f>
        <v>5.9836515849533395E-2</v>
      </c>
      <c r="T24" s="5">
        <f>+G24/Formato_Análises_Mecenato!$N$31</f>
        <v>3.2784341302977089E-2</v>
      </c>
      <c r="U24" s="5">
        <f>+H24/Formato_Análises_Mecenato!$N$31</f>
        <v>0</v>
      </c>
      <c r="V24" s="5">
        <f>+I24/Formato_Análises_Mecenato!$N$31</f>
        <v>8.4311957760779141E-2</v>
      </c>
      <c r="W24" s="5">
        <f>+J24/Formato_Análises_Mecenato!$N$31</f>
        <v>5.9028650084992959E-2</v>
      </c>
      <c r="X24" s="5">
        <f>+K24/Formato_Análises_Mecenato!$N$31</f>
        <v>0</v>
      </c>
    </row>
    <row r="25" spans="1:24" x14ac:dyDescent="0.25">
      <c r="A25" s="2" t="s">
        <v>33</v>
      </c>
      <c r="B25" s="4">
        <f>'[3]SCC X Ano = Mecenato'!B25</f>
        <v>2373769.8816473745</v>
      </c>
      <c r="C25" s="4">
        <f>'[3]SCC X Ano = Mecenato'!C25</f>
        <v>15873293.98335867</v>
      </c>
      <c r="D25" s="4">
        <f>'[3]SCC X Ano = Mecenato'!D25</f>
        <v>2891010.7497320278</v>
      </c>
      <c r="E25" s="4">
        <f>'[3]SCC X Ano = Mecenato'!E25</f>
        <v>0</v>
      </c>
      <c r="F25" s="4">
        <f>'[3]SCC X Ano = Mecenato'!F25</f>
        <v>3707274.9835007819</v>
      </c>
      <c r="G25" s="4">
        <f>'[3]SCC X Ano = Mecenato'!G25</f>
        <v>7806547.3453774685</v>
      </c>
      <c r="H25" s="4">
        <f>'[3]SCC X Ano = Mecenato'!H25</f>
        <v>0</v>
      </c>
      <c r="I25" s="4">
        <f>'[3]SCC X Ano = Mecenato'!I25</f>
        <v>4060723.8792353985</v>
      </c>
      <c r="J25" s="4">
        <f>'[3]SCC X Ano = Mecenato'!J25</f>
        <v>2923342.8609396615</v>
      </c>
      <c r="K25" s="4">
        <f>'[3]SCC X Ano = Mecenato'!K25</f>
        <v>0</v>
      </c>
      <c r="L25" s="4">
        <f>'[3]SCC X Ano = Mecenato'!L25</f>
        <v>39635963.683791384</v>
      </c>
      <c r="N25" s="2" t="s">
        <v>33</v>
      </c>
      <c r="O25" s="5">
        <f>+B25/Formato_Análises_Mecenato!$N$31</f>
        <v>1.3312605449690752E-3</v>
      </c>
      <c r="P25" s="5">
        <f>+C25/Formato_Análises_Mecenato!$N$31</f>
        <v>8.9020802572806028E-3</v>
      </c>
      <c r="Q25" s="5">
        <f>+D25/Formato_Análises_Mecenato!$N$31</f>
        <v>1.6213402048596047E-3</v>
      </c>
      <c r="R25" s="5">
        <f>+E25/Formato_Análises_Mecenato!$N$31</f>
        <v>0</v>
      </c>
      <c r="S25" s="5">
        <f>+F25/Formato_Análises_Mecenato!$N$31</f>
        <v>2.0791185165178619E-3</v>
      </c>
      <c r="T25" s="5">
        <f>+G25/Formato_Análises_Mecenato!$N$31</f>
        <v>4.378077484967398E-3</v>
      </c>
      <c r="U25" s="5">
        <f>+H25/Formato_Análises_Mecenato!$N$31</f>
        <v>0</v>
      </c>
      <c r="V25" s="5">
        <f>+I25/Formato_Análises_Mecenato!$N$31</f>
        <v>2.2773401609966597E-3</v>
      </c>
      <c r="W25" s="5">
        <f>+J25/Formato_Análises_Mecenato!$N$31</f>
        <v>1.6394727392383813E-3</v>
      </c>
      <c r="X25" s="5">
        <f>+K25/Formato_Análises_Mecenato!$N$31</f>
        <v>0</v>
      </c>
    </row>
    <row r="26" spans="1:24" x14ac:dyDescent="0.25">
      <c r="A26" s="2" t="s">
        <v>34</v>
      </c>
      <c r="B26" s="4">
        <f>'[3]SCC X Ano = Mecenato'!B26</f>
        <v>2252325.4795745383</v>
      </c>
      <c r="C26" s="4">
        <f>'[3]SCC X Ano = Mecenato'!C26</f>
        <v>17222557.88358885</v>
      </c>
      <c r="D26" s="4">
        <f>'[3]SCC X Ano = Mecenato'!D26</f>
        <v>2976157.126434424</v>
      </c>
      <c r="E26" s="4">
        <f>'[3]SCC X Ano = Mecenato'!E26</f>
        <v>0</v>
      </c>
      <c r="F26" s="4">
        <f>'[3]SCC X Ano = Mecenato'!F26</f>
        <v>3925978.0628642347</v>
      </c>
      <c r="G26" s="4">
        <f>'[3]SCC X Ano = Mecenato'!G26</f>
        <v>778085.83280251292</v>
      </c>
      <c r="H26" s="4">
        <f>'[3]SCC X Ano = Mecenato'!H26</f>
        <v>0</v>
      </c>
      <c r="I26" s="4">
        <f>'[3]SCC X Ano = Mecenato'!I26</f>
        <v>4045511.2042058557</v>
      </c>
      <c r="J26" s="4">
        <f>'[3]SCC X Ano = Mecenato'!J26</f>
        <v>4091801.8307659198</v>
      </c>
      <c r="K26" s="4">
        <f>'[3]SCC X Ano = Mecenato'!K26</f>
        <v>0</v>
      </c>
      <c r="L26" s="4">
        <f>'[3]SCC X Ano = Mecenato'!L26</f>
        <v>35292417.420236334</v>
      </c>
      <c r="N26" s="2" t="s">
        <v>34</v>
      </c>
      <c r="O26" s="5">
        <f>+B26/Formato_Análises_Mecenato!$N$31</f>
        <v>1.2631519460114006E-3</v>
      </c>
      <c r="P26" s="5">
        <f>+C26/Formato_Análises_Mecenato!$N$31</f>
        <v>9.6587760975197449E-3</v>
      </c>
      <c r="Q26" s="5">
        <f>+D26/Formato_Análises_Mecenato!$N$31</f>
        <v>1.669092100579298E-3</v>
      </c>
      <c r="R26" s="5">
        <f>+E26/Formato_Análises_Mecenato!$N$31</f>
        <v>0</v>
      </c>
      <c r="S26" s="5">
        <f>+F26/Formato_Análises_Mecenato!$N$31</f>
        <v>2.2017718465102997E-3</v>
      </c>
      <c r="T26" s="5">
        <f>+G26/Formato_Análises_Mecenato!$N$31</f>
        <v>4.3636705386561315E-4</v>
      </c>
      <c r="U26" s="5">
        <f>+H26/Formato_Análises_Mecenato!$N$31</f>
        <v>0</v>
      </c>
      <c r="V26" s="5">
        <f>+I26/Formato_Análises_Mecenato!$N$31</f>
        <v>2.2688085698736771E-3</v>
      </c>
      <c r="W26" s="5">
        <f>+J26/Formato_Análises_Mecenato!$N$31</f>
        <v>2.2947693360025924E-3</v>
      </c>
      <c r="X26" s="5">
        <f>+K26/Formato_Análises_Mecenato!$N$31</f>
        <v>0</v>
      </c>
    </row>
    <row r="27" spans="1:24" x14ac:dyDescent="0.25">
      <c r="A27" s="2" t="s">
        <v>35</v>
      </c>
      <c r="B27" s="4">
        <f>'[3]SCC X Ano = Mecenato'!B27</f>
        <v>16916121.239483807</v>
      </c>
      <c r="C27" s="4">
        <f>'[3]SCC X Ano = Mecenato'!C27</f>
        <v>25194809.685934037</v>
      </c>
      <c r="D27" s="4">
        <f>'[3]SCC X Ano = Mecenato'!D27</f>
        <v>8267771.954951128</v>
      </c>
      <c r="E27" s="4">
        <f>'[3]SCC X Ano = Mecenato'!E27</f>
        <v>0</v>
      </c>
      <c r="F27" s="4">
        <f>'[3]SCC X Ano = Mecenato'!F27</f>
        <v>10650866.66372394</v>
      </c>
      <c r="G27" s="4">
        <f>'[3]SCC X Ano = Mecenato'!G27</f>
        <v>19221824.062327839</v>
      </c>
      <c r="H27" s="4">
        <f>'[3]SCC X Ano = Mecenato'!H27</f>
        <v>0</v>
      </c>
      <c r="I27" s="4">
        <f>'[3]SCC X Ano = Mecenato'!I27</f>
        <v>18595335.180959404</v>
      </c>
      <c r="J27" s="4">
        <f>'[3]SCC X Ano = Mecenato'!J27</f>
        <v>8663936.3068416603</v>
      </c>
      <c r="K27" s="4">
        <f>'[3]SCC X Ano = Mecenato'!K27</f>
        <v>0</v>
      </c>
      <c r="L27" s="4">
        <f>'[3]SCC X Ano = Mecenato'!L27</f>
        <v>107510665.09422182</v>
      </c>
      <c r="N27" s="2" t="s">
        <v>35</v>
      </c>
      <c r="O27" s="5">
        <f>+B27/Formato_Análises_Mecenato!$N$31</f>
        <v>9.4869199218290071E-3</v>
      </c>
      <c r="P27" s="5">
        <f>+C27/Formato_Análises_Mecenato!$N$31</f>
        <v>1.4129784159874686E-2</v>
      </c>
      <c r="Q27" s="5">
        <f>+D27/Formato_Análises_Mecenato!$N$31</f>
        <v>4.6367420378549181E-3</v>
      </c>
      <c r="R27" s="5">
        <f>+E27/Formato_Análises_Mecenato!$N$31</f>
        <v>0</v>
      </c>
      <c r="S27" s="5">
        <f>+F27/Formato_Análises_Mecenato!$N$31</f>
        <v>5.9732321438428302E-3</v>
      </c>
      <c r="T27" s="5">
        <f>+G27/Formato_Análises_Mecenato!$N$31</f>
        <v>1.0780007015151584E-2</v>
      </c>
      <c r="U27" s="5">
        <f>+H27/Formato_Análises_Mecenato!$N$31</f>
        <v>0</v>
      </c>
      <c r="V27" s="5">
        <f>+I27/Formato_Análises_Mecenato!$N$31</f>
        <v>1.0428658750066678E-2</v>
      </c>
      <c r="W27" s="5">
        <f>+J27/Formato_Análises_Mecenato!$N$31</f>
        <v>4.8589194169988059E-3</v>
      </c>
      <c r="X27" s="5">
        <f>+K27/Formato_Análises_Mecenato!$N$31</f>
        <v>0</v>
      </c>
    </row>
    <row r="28" spans="1:24" x14ac:dyDescent="0.25">
      <c r="A28" s="2" t="s">
        <v>36</v>
      </c>
      <c r="B28" s="4">
        <f>'[3]SCC X Ano = Mecenato'!B28</f>
        <v>3022754.2285689814</v>
      </c>
      <c r="C28" s="4">
        <f>'[3]SCC X Ano = Mecenato'!C28</f>
        <v>725332.72563533729</v>
      </c>
      <c r="D28" s="4">
        <f>'[3]SCC X Ano = Mecenato'!D28</f>
        <v>286443.43246864498</v>
      </c>
      <c r="E28" s="4">
        <f>'[3]SCC X Ano = Mecenato'!E28</f>
        <v>0</v>
      </c>
      <c r="F28" s="4">
        <f>'[3]SCC X Ano = Mecenato'!F28</f>
        <v>0</v>
      </c>
      <c r="G28" s="4">
        <f>'[3]SCC X Ano = Mecenato'!G28</f>
        <v>53994.991982779451</v>
      </c>
      <c r="H28" s="4">
        <f>'[3]SCC X Ano = Mecenato'!H28</f>
        <v>0</v>
      </c>
      <c r="I28" s="4">
        <f>'[3]SCC X Ano = Mecenato'!I28</f>
        <v>116743.61606914579</v>
      </c>
      <c r="J28" s="4">
        <f>'[3]SCC X Ano = Mecenato'!J28</f>
        <v>549129.06846486707</v>
      </c>
      <c r="K28" s="4">
        <f>'[3]SCC X Ano = Mecenato'!K28</f>
        <v>0</v>
      </c>
      <c r="L28" s="4">
        <f>'[3]SCC X Ano = Mecenato'!L28</f>
        <v>4754398.0631897552</v>
      </c>
      <c r="N28" s="2" t="s">
        <v>36</v>
      </c>
      <c r="O28" s="5">
        <f>+B28/Formato_Análises_Mecenato!$N$31</f>
        <v>1.6952247447168925E-3</v>
      </c>
      <c r="P28" s="5">
        <f>+C28/Formato_Análises_Mecenato!$N$31</f>
        <v>4.067819914132037E-4</v>
      </c>
      <c r="Q28" s="5">
        <f>+D28/Formato_Análises_Mecenato!$N$31</f>
        <v>1.6064355814742273E-4</v>
      </c>
      <c r="R28" s="5">
        <f>+E28/Formato_Análises_Mecenato!$N$31</f>
        <v>0</v>
      </c>
      <c r="S28" s="5">
        <f>+F28/Formato_Análises_Mecenato!$N$31</f>
        <v>0</v>
      </c>
      <c r="T28" s="5">
        <f>+G28/Formato_Análises_Mecenato!$N$31</f>
        <v>3.0281537822322854E-5</v>
      </c>
      <c r="U28" s="5">
        <f>+H28/Formato_Análises_Mecenato!$N$31</f>
        <v>0</v>
      </c>
      <c r="V28" s="5">
        <f>+I28/Formato_Análises_Mecenato!$N$31</f>
        <v>6.5472298368708808E-5</v>
      </c>
      <c r="W28" s="5">
        <f>+J28/Formato_Análises_Mecenato!$N$31</f>
        <v>3.0796323965302347E-4</v>
      </c>
      <c r="X28" s="5">
        <f>+K28/Formato_Análises_Mecenato!$N$31</f>
        <v>0</v>
      </c>
    </row>
    <row r="29" spans="1:24" x14ac:dyDescent="0.25">
      <c r="A29" s="2" t="s">
        <v>37</v>
      </c>
      <c r="B29" s="4">
        <f>'[3]SCC X Ano = Mecenato'!B29</f>
        <v>359966.61321852967</v>
      </c>
      <c r="C29" s="4">
        <f>'[3]SCC X Ano = Mecenato'!C29</f>
        <v>292442.11409295583</v>
      </c>
      <c r="D29" s="4">
        <f>'[3]SCC X Ano = Mecenato'!D29</f>
        <v>521951.58916686807</v>
      </c>
      <c r="E29" s="4">
        <f>'[3]SCC X Ano = Mecenato'!E29</f>
        <v>0</v>
      </c>
      <c r="F29" s="4">
        <f>'[3]SCC X Ano = Mecenato'!F29</f>
        <v>288492.20044610894</v>
      </c>
      <c r="G29" s="4">
        <f>'[3]SCC X Ano = Mecenato'!G29</f>
        <v>0</v>
      </c>
      <c r="H29" s="4">
        <f>'[3]SCC X Ano = Mecenato'!H29</f>
        <v>0</v>
      </c>
      <c r="I29" s="4">
        <f>'[3]SCC X Ano = Mecenato'!I29</f>
        <v>1976493.8808619063</v>
      </c>
      <c r="J29" s="4">
        <f>'[3]SCC X Ano = Mecenato'!J29</f>
        <v>69949.378218859143</v>
      </c>
      <c r="K29" s="4">
        <f>'[3]SCC X Ano = Mecenato'!K29</f>
        <v>0</v>
      </c>
      <c r="L29" s="4">
        <f>'[3]SCC X Ano = Mecenato'!L29</f>
        <v>3509295.7760052276</v>
      </c>
      <c r="N29" s="2" t="s">
        <v>37</v>
      </c>
      <c r="O29" s="5">
        <f>+B29/Formato_Análises_Mecenato!$N$31</f>
        <v>2.0187691881548569E-4</v>
      </c>
      <c r="P29" s="5">
        <f>+C29/Formato_Análises_Mecenato!$N$31</f>
        <v>1.6400774615486934E-4</v>
      </c>
      <c r="Q29" s="5">
        <f>+D29/Formato_Análises_Mecenato!$N$31</f>
        <v>2.927215322824543E-4</v>
      </c>
      <c r="R29" s="5">
        <f>+E29/Formato_Análises_Mecenato!$N$31</f>
        <v>0</v>
      </c>
      <c r="S29" s="5">
        <f>+F29/Formato_Análises_Mecenato!$N$31</f>
        <v>1.6179255072470703E-4</v>
      </c>
      <c r="T29" s="5">
        <f>+G29/Formato_Análises_Mecenato!$N$31</f>
        <v>0</v>
      </c>
      <c r="U29" s="5">
        <f>+H29/Formato_Análises_Mecenato!$N$31</f>
        <v>0</v>
      </c>
      <c r="V29" s="5">
        <f>+I29/Formato_Análises_Mecenato!$N$31</f>
        <v>1.1084597295245044E-3</v>
      </c>
      <c r="W29" s="5">
        <f>+J29/Formato_Análises_Mecenato!$N$31</f>
        <v>3.9229096336524993E-5</v>
      </c>
      <c r="X29" s="5">
        <f>+K29/Formato_Análises_Mecenato!$N$31</f>
        <v>0</v>
      </c>
    </row>
    <row r="30" spans="1:24" x14ac:dyDescent="0.25">
      <c r="A30" s="2" t="s">
        <v>38</v>
      </c>
      <c r="B30" s="4">
        <f>'[3]SCC X Ano = Mecenato'!B30</f>
        <v>179983.30660926484</v>
      </c>
      <c r="C30" s="4">
        <f>'[3]SCC X Ano = Mecenato'!C30</f>
        <v>1351102.9876554573</v>
      </c>
      <c r="D30" s="4">
        <f>'[3]SCC X Ano = Mecenato'!D30</f>
        <v>539949.91982779454</v>
      </c>
      <c r="E30" s="4">
        <f>'[3]SCC X Ano = Mecenato'!E30</f>
        <v>0</v>
      </c>
      <c r="F30" s="4">
        <f>'[3]SCC X Ano = Mecenato'!F30</f>
        <v>567479.73444681184</v>
      </c>
      <c r="G30" s="4">
        <f>'[3]SCC X Ano = Mecenato'!G30</f>
        <v>1187889.823621148</v>
      </c>
      <c r="H30" s="4">
        <f>'[3]SCC X Ano = Mecenato'!H30</f>
        <v>0</v>
      </c>
      <c r="I30" s="4">
        <f>'[3]SCC X Ano = Mecenato'!I30</f>
        <v>3173998.4667171133</v>
      </c>
      <c r="J30" s="4">
        <f>'[3]SCC X Ano = Mecenato'!J30</f>
        <v>409119.73028356803</v>
      </c>
      <c r="K30" s="4">
        <f>'[3]SCC X Ano = Mecenato'!K30</f>
        <v>0</v>
      </c>
      <c r="L30" s="4">
        <f>'[3]SCC X Ano = Mecenato'!L30</f>
        <v>7409523.9691611584</v>
      </c>
      <c r="N30" s="2" t="s">
        <v>38</v>
      </c>
      <c r="O30" s="5">
        <f>+B30/Formato_Análises_Mecenato!$N$31</f>
        <v>1.0093845940774285E-4</v>
      </c>
      <c r="P30" s="5">
        <f>+C30/Formato_Análises_Mecenato!$N$31</f>
        <v>7.5772723951122393E-4</v>
      </c>
      <c r="Q30" s="5">
        <f>+D30/Formato_Análises_Mecenato!$N$31</f>
        <v>3.0281537822322857E-4</v>
      </c>
      <c r="R30" s="5">
        <f>+E30/Formato_Análises_Mecenato!$N$31</f>
        <v>0</v>
      </c>
      <c r="S30" s="5">
        <f>+F30/Formato_Análises_Mecenato!$N$31</f>
        <v>3.1825468272193434E-4</v>
      </c>
      <c r="T30" s="5">
        <f>+G30/Formato_Análises_Mecenato!$N$31</f>
        <v>6.6619383209110287E-4</v>
      </c>
      <c r="U30" s="5">
        <f>+H30/Formato_Análises_Mecenato!$N$31</f>
        <v>0</v>
      </c>
      <c r="V30" s="5">
        <f>+I30/Formato_Análises_Mecenato!$N$31</f>
        <v>1.7800457243987069E-3</v>
      </c>
      <c r="W30" s="5">
        <f>+J30/Formato_Análises_Mecenato!$N$31</f>
        <v>2.2944303039051334E-4</v>
      </c>
      <c r="X30" s="5">
        <f>+K30/Formato_Análises_Mecenato!$N$31</f>
        <v>0</v>
      </c>
    </row>
    <row r="31" spans="1:24" x14ac:dyDescent="0.25">
      <c r="A31" s="2" t="s">
        <v>39</v>
      </c>
      <c r="B31" s="4">
        <f>'[3]SCC X Ano = Mecenato'!B31</f>
        <v>343048.18239725882</v>
      </c>
      <c r="C31" s="4">
        <f>'[3]SCC X Ano = Mecenato'!C31</f>
        <v>6440195.3080662042</v>
      </c>
      <c r="D31" s="4">
        <f>'[3]SCC X Ano = Mecenato'!D31</f>
        <v>4699490.0698875394</v>
      </c>
      <c r="E31" s="4">
        <f>'[3]SCC X Ano = Mecenato'!E31</f>
        <v>0</v>
      </c>
      <c r="F31" s="4">
        <f>'[3]SCC X Ano = Mecenato'!F31</f>
        <v>840432.05021196231</v>
      </c>
      <c r="G31" s="4">
        <f>'[3]SCC X Ano = Mecenato'!G31</f>
        <v>2087431.9913897251</v>
      </c>
      <c r="H31" s="4">
        <f>'[3]SCC X Ano = Mecenato'!H31</f>
        <v>0</v>
      </c>
      <c r="I31" s="4">
        <f>'[3]SCC X Ano = Mecenato'!I31</f>
        <v>13301970.26676256</v>
      </c>
      <c r="J31" s="4">
        <f>'[3]SCC X Ano = Mecenato'!J31</f>
        <v>5313607.4387095571</v>
      </c>
      <c r="K31" s="4">
        <f>'[3]SCC X Ano = Mecenato'!K31</f>
        <v>0</v>
      </c>
      <c r="L31" s="4">
        <f>'[3]SCC X Ano = Mecenato'!L31</f>
        <v>33026175.307424806</v>
      </c>
      <c r="N31" s="2" t="s">
        <v>39</v>
      </c>
      <c r="O31" s="5">
        <f>+B31/Formato_Análises_Mecenato!$N$31</f>
        <v>1.9238870363115788E-4</v>
      </c>
      <c r="P31" s="5">
        <f>+C31/Formato_Análises_Mecenato!$N$31</f>
        <v>3.6117982546705462E-3</v>
      </c>
      <c r="Q31" s="5">
        <f>+D31/Formato_Análises_Mecenato!$N$31</f>
        <v>2.6355738017762136E-3</v>
      </c>
      <c r="R31" s="5">
        <f>+E31/Formato_Análises_Mecenato!$N$31</f>
        <v>0</v>
      </c>
      <c r="S31" s="5">
        <f>+F31/Formato_Análises_Mecenato!$N$31</f>
        <v>4.713321362044553E-4</v>
      </c>
      <c r="T31" s="5">
        <f>+G31/Formato_Análises_Mecenato!$N$31</f>
        <v>1.1706761771342492E-3</v>
      </c>
      <c r="U31" s="5">
        <f>+H31/Formato_Análises_Mecenato!$N$31</f>
        <v>0</v>
      </c>
      <c r="V31" s="5">
        <f>+I31/Formato_Análises_Mecenato!$N$31</f>
        <v>7.4600273275871633E-3</v>
      </c>
      <c r="W31" s="5">
        <f>+J31/Formato_Análises_Mecenato!$N$31</f>
        <v>2.979983859976801E-3</v>
      </c>
      <c r="X31" s="5">
        <f>+K31/Formato_Análises_Mecenato!$N$31</f>
        <v>0</v>
      </c>
    </row>
    <row r="32" spans="1:24" x14ac:dyDescent="0.25">
      <c r="A32" s="2" t="s">
        <v>40</v>
      </c>
      <c r="B32" s="4">
        <f>'[3]SCC X Ano = Mecenato'!B32</f>
        <v>144629855.28930202</v>
      </c>
      <c r="C32" s="4">
        <f>'[3]SCC X Ano = Mecenato'!C32</f>
        <v>553129177.18813777</v>
      </c>
      <c r="D32" s="4">
        <f>'[3]SCC X Ano = Mecenato'!D32</f>
        <v>203817853.88507673</v>
      </c>
      <c r="E32" s="4">
        <f>'[3]SCC X Ano = Mecenato'!E32</f>
        <v>0</v>
      </c>
      <c r="F32" s="4">
        <f>'[3]SCC X Ano = Mecenato'!F32</f>
        <v>175464806.11465532</v>
      </c>
      <c r="G32" s="4">
        <f>'[3]SCC X Ano = Mecenato'!G32</f>
        <v>114760110.18264499</v>
      </c>
      <c r="H32" s="4">
        <f>'[3]SCC X Ano = Mecenato'!H32</f>
        <v>0</v>
      </c>
      <c r="I32" s="4">
        <f>'[3]SCC X Ano = Mecenato'!I32</f>
        <v>398575497.90294957</v>
      </c>
      <c r="J32" s="4">
        <f>'[3]SCC X Ano = Mecenato'!J32</f>
        <v>192722101.44235817</v>
      </c>
      <c r="K32" s="4">
        <f>'[3]SCC X Ano = Mecenato'!K32</f>
        <v>0</v>
      </c>
      <c r="L32" s="4">
        <f>'[3]SCC X Ano = Mecenato'!L32</f>
        <v>1783099402.0051248</v>
      </c>
      <c r="N32" s="2" t="s">
        <v>40</v>
      </c>
      <c r="O32" s="5">
        <f>+B32/Formato_Análises_Mecenato!$N$31</f>
        <v>8.1111493350658606E-2</v>
      </c>
      <c r="P32" s="5">
        <f>+C32/Formato_Análises_Mecenato!$N$31</f>
        <v>0.31020658554769009</v>
      </c>
      <c r="Q32" s="5">
        <f>+D32/Formato_Análises_Mecenato!$N$31</f>
        <v>0.11430537952953165</v>
      </c>
      <c r="R32" s="5">
        <f>+E32/Formato_Análises_Mecenato!$N$31</f>
        <v>0</v>
      </c>
      <c r="S32" s="5">
        <f>+F32/Formato_Análises_Mecenato!$N$31</f>
        <v>9.8404388402206985E-2</v>
      </c>
      <c r="T32" s="5">
        <f>+G32/Formato_Análises_Mecenato!$N$31</f>
        <v>6.4359906157556532E-2</v>
      </c>
      <c r="U32" s="5">
        <f>+H32/Formato_Análises_Mecenato!$N$31</f>
        <v>0</v>
      </c>
      <c r="V32" s="5">
        <f>+I32/Formato_Análises_Mecenato!$N$31</f>
        <v>0.22352960101649119</v>
      </c>
      <c r="W32" s="5">
        <f>+J32/Formato_Análises_Mecenato!$N$31</f>
        <v>0.10808264599586483</v>
      </c>
      <c r="X32" s="5">
        <f>+K32/Formato_Análises_Mecenato!$N$31</f>
        <v>0</v>
      </c>
    </row>
    <row r="36" spans="1:24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24" x14ac:dyDescent="0.25">
      <c r="A37" s="2"/>
      <c r="B37">
        <v>2008</v>
      </c>
      <c r="C37">
        <v>2008</v>
      </c>
      <c r="D37">
        <v>2008</v>
      </c>
      <c r="E37">
        <v>2008</v>
      </c>
      <c r="F37">
        <v>2008</v>
      </c>
      <c r="G37">
        <v>2008</v>
      </c>
      <c r="H37">
        <v>2008</v>
      </c>
      <c r="I37">
        <v>2008</v>
      </c>
      <c r="J37">
        <v>2008</v>
      </c>
      <c r="K37">
        <v>2008</v>
      </c>
      <c r="N37" s="2"/>
      <c r="O37">
        <v>2008</v>
      </c>
      <c r="P37">
        <v>2008</v>
      </c>
      <c r="Q37">
        <v>2008</v>
      </c>
      <c r="R37">
        <v>2008</v>
      </c>
      <c r="S37">
        <v>2008</v>
      </c>
      <c r="T37">
        <v>2008</v>
      </c>
      <c r="U37">
        <v>2008</v>
      </c>
      <c r="V37">
        <v>2008</v>
      </c>
      <c r="W37">
        <v>2008</v>
      </c>
      <c r="X37">
        <v>2008</v>
      </c>
    </row>
    <row r="38" spans="1:24" x14ac:dyDescent="0.25">
      <c r="A38" s="2"/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">
        <v>9</v>
      </c>
      <c r="J38" s="2" t="s">
        <v>10</v>
      </c>
      <c r="K38" s="2" t="s">
        <v>11</v>
      </c>
      <c r="L38" s="2" t="s">
        <v>12</v>
      </c>
      <c r="N38" s="2"/>
      <c r="O38" s="2" t="s">
        <v>2</v>
      </c>
      <c r="P38" s="2" t="s">
        <v>3</v>
      </c>
      <c r="Q38" s="2" t="s">
        <v>4</v>
      </c>
      <c r="R38" s="2" t="s">
        <v>5</v>
      </c>
      <c r="S38" s="2" t="s">
        <v>6</v>
      </c>
      <c r="T38" s="2" t="s">
        <v>7</v>
      </c>
      <c r="U38" s="2" t="s">
        <v>8</v>
      </c>
      <c r="V38" s="2" t="s">
        <v>9</v>
      </c>
      <c r="W38" s="2" t="s">
        <v>10</v>
      </c>
      <c r="X38" s="2" t="s">
        <v>11</v>
      </c>
    </row>
    <row r="39" spans="1:24" x14ac:dyDescent="0.25">
      <c r="A39" s="2" t="s">
        <v>13</v>
      </c>
      <c r="B39" s="4">
        <f>'[3]SCC X Ano = Mecenato'!B39</f>
        <v>0</v>
      </c>
      <c r="C39" s="4">
        <f>'[3]SCC X Ano = Mecenato'!C39</f>
        <v>67980.61434013398</v>
      </c>
      <c r="D39" s="4">
        <f>'[3]SCC X Ano = Mecenato'!D39</f>
        <v>985538.75930394127</v>
      </c>
      <c r="E39" s="4">
        <f>'[3]SCC X Ano = Mecenato'!E39</f>
        <v>0</v>
      </c>
      <c r="F39" s="4">
        <f>'[3]SCC X Ano = Mecenato'!F39</f>
        <v>4248.7883962583737</v>
      </c>
      <c r="G39" s="4">
        <f>'[3]SCC X Ano = Mecenato'!G39</f>
        <v>0</v>
      </c>
      <c r="H39" s="4">
        <f>'[3]SCC X Ano = Mecenato'!H39</f>
        <v>0</v>
      </c>
      <c r="I39" s="4">
        <f>'[3]SCC X Ano = Mecenato'!I39</f>
        <v>0</v>
      </c>
      <c r="J39" s="4">
        <f>'[3]SCC X Ano = Mecenato'!J39</f>
        <v>1271128.7191775613</v>
      </c>
      <c r="K39" s="4">
        <f>'[3]SCC X Ano = Mecenato'!K39</f>
        <v>0</v>
      </c>
      <c r="L39" s="4">
        <f>'[3]SCC X Ano = Mecenato'!L39</f>
        <v>2328896.8812178951</v>
      </c>
      <c r="N39" s="2" t="s">
        <v>13</v>
      </c>
      <c r="O39" s="5">
        <f>+B39/Formato_Análises_Mecenato!$O$31</f>
        <v>0</v>
      </c>
      <c r="P39" s="5">
        <f>+C39/Formato_Análises_Mecenato!$O$31</f>
        <v>4.1504445739242819E-5</v>
      </c>
      <c r="Q39" s="5">
        <f>+D39/Formato_Análises_Mecenato!$O$31</f>
        <v>6.0170447643781183E-4</v>
      </c>
      <c r="R39" s="5">
        <f>+E39/Formato_Análises_Mecenato!$O$31</f>
        <v>0</v>
      </c>
      <c r="S39" s="5">
        <f>+F39/Formato_Análises_Mecenato!$O$31</f>
        <v>2.5940278587026762E-6</v>
      </c>
      <c r="T39" s="5">
        <f>+G39/Formato_Análises_Mecenato!$O$31</f>
        <v>0</v>
      </c>
      <c r="U39" s="5">
        <f>+H39/Formato_Análises_Mecenato!$O$31</f>
        <v>0</v>
      </c>
      <c r="V39" s="5">
        <f>+I39/Formato_Análises_Mecenato!$O$31</f>
        <v>0</v>
      </c>
      <c r="W39" s="5">
        <f>+J39/Formato_Análises_Mecenato!$O$31</f>
        <v>7.7606672821065796E-4</v>
      </c>
      <c r="X39" s="5">
        <f>+K39/Formato_Análises_Mecenato!$O$31</f>
        <v>0</v>
      </c>
    </row>
    <row r="40" spans="1:24" x14ac:dyDescent="0.25">
      <c r="A40" s="2" t="s">
        <v>14</v>
      </c>
      <c r="B40" s="4">
        <f>'[3]SCC X Ano = Mecenato'!B40</f>
        <v>0</v>
      </c>
      <c r="C40" s="4">
        <f>'[3]SCC X Ano = Mecenato'!C40</f>
        <v>774816.69976079022</v>
      </c>
      <c r="D40" s="4">
        <f>'[3]SCC X Ano = Mecenato'!D40</f>
        <v>339903.07170066988</v>
      </c>
      <c r="E40" s="4">
        <f>'[3]SCC X Ano = Mecenato'!E40</f>
        <v>0</v>
      </c>
      <c r="F40" s="4">
        <f>'[3]SCC X Ano = Mecenato'!F40</f>
        <v>0</v>
      </c>
      <c r="G40" s="4">
        <f>'[3]SCC X Ano = Mecenato'!G40</f>
        <v>0</v>
      </c>
      <c r="H40" s="4">
        <f>'[3]SCC X Ano = Mecenato'!H40</f>
        <v>0</v>
      </c>
      <c r="I40" s="4">
        <f>'[3]SCC X Ano = Mecenato'!I40</f>
        <v>0</v>
      </c>
      <c r="J40" s="4">
        <f>'[3]SCC X Ano = Mecenato'!J40</f>
        <v>0</v>
      </c>
      <c r="K40" s="4">
        <f>'[3]SCC X Ano = Mecenato'!K40</f>
        <v>0</v>
      </c>
      <c r="L40" s="4">
        <f>'[3]SCC X Ano = Mecenato'!L40</f>
        <v>1114719.77146146</v>
      </c>
      <c r="N40" s="2" t="s">
        <v>14</v>
      </c>
      <c r="O40" s="5">
        <f>+B40/Formato_Análises_Mecenato!$O$31</f>
        <v>0</v>
      </c>
      <c r="P40" s="5">
        <f>+C40/Formato_Análises_Mecenato!$O$31</f>
        <v>4.7305158956316564E-4</v>
      </c>
      <c r="Q40" s="5">
        <f>+D40/Formato_Análises_Mecenato!$O$31</f>
        <v>2.0752222869621409E-4</v>
      </c>
      <c r="R40" s="5">
        <f>+E40/Formato_Análises_Mecenato!$O$31</f>
        <v>0</v>
      </c>
      <c r="S40" s="5">
        <f>+F40/Formato_Análises_Mecenato!$O$31</f>
        <v>0</v>
      </c>
      <c r="T40" s="5">
        <f>+G40/Formato_Análises_Mecenato!$O$31</f>
        <v>0</v>
      </c>
      <c r="U40" s="5">
        <f>+H40/Formato_Análises_Mecenato!$O$31</f>
        <v>0</v>
      </c>
      <c r="V40" s="5">
        <f>+I40/Formato_Análises_Mecenato!$O$31</f>
        <v>0</v>
      </c>
      <c r="W40" s="5">
        <f>+J40/Formato_Análises_Mecenato!$O$31</f>
        <v>0</v>
      </c>
      <c r="X40" s="5">
        <f>+K40/Formato_Análises_Mecenato!$O$31</f>
        <v>0</v>
      </c>
    </row>
    <row r="41" spans="1:24" x14ac:dyDescent="0.25">
      <c r="A41" s="2" t="s">
        <v>15</v>
      </c>
      <c r="B41" s="4">
        <f>'[3]SCC X Ano = Mecenato'!B41</f>
        <v>0</v>
      </c>
      <c r="C41" s="4">
        <f>'[3]SCC X Ano = Mecenato'!C41</f>
        <v>253397.73995284943</v>
      </c>
      <c r="D41" s="4">
        <f>'[3]SCC X Ano = Mecenato'!D41</f>
        <v>321600.75287279714</v>
      </c>
      <c r="E41" s="4">
        <f>'[3]SCC X Ano = Mecenato'!E41</f>
        <v>0</v>
      </c>
      <c r="F41" s="4">
        <f>'[3]SCC X Ano = Mecenato'!F41</f>
        <v>0</v>
      </c>
      <c r="G41" s="4">
        <f>'[3]SCC X Ano = Mecenato'!G41</f>
        <v>135961.22868026796</v>
      </c>
      <c r="H41" s="4">
        <f>'[3]SCC X Ano = Mecenato'!H41</f>
        <v>0</v>
      </c>
      <c r="I41" s="4">
        <f>'[3]SCC X Ano = Mecenato'!I41</f>
        <v>93828.543427611425</v>
      </c>
      <c r="J41" s="4">
        <f>'[3]SCC X Ano = Mecenato'!J41</f>
        <v>470177.72199138568</v>
      </c>
      <c r="K41" s="4">
        <f>'[3]SCC X Ano = Mecenato'!K41</f>
        <v>0</v>
      </c>
      <c r="L41" s="4">
        <f>'[3]SCC X Ano = Mecenato'!L41</f>
        <v>1274965.9869249116</v>
      </c>
      <c r="N41" s="2" t="s">
        <v>15</v>
      </c>
      <c r="O41" s="5">
        <f>+B41/Formato_Análises_Mecenato!$O$31</f>
        <v>0</v>
      </c>
      <c r="P41" s="5">
        <f>+C41/Formato_Análises_Mecenato!$O$31</f>
        <v>1.5470782149302762E-4</v>
      </c>
      <c r="Q41" s="5">
        <f>+D41/Formato_Análises_Mecenato!$O$31</f>
        <v>1.9634804902650635E-4</v>
      </c>
      <c r="R41" s="5">
        <f>+E41/Formato_Análises_Mecenato!$O$31</f>
        <v>0</v>
      </c>
      <c r="S41" s="5">
        <f>+F41/Formato_Análises_Mecenato!$O$31</f>
        <v>0</v>
      </c>
      <c r="T41" s="5">
        <f>+G41/Formato_Análises_Mecenato!$O$31</f>
        <v>8.3008891478485638E-5</v>
      </c>
      <c r="U41" s="5">
        <f>+H41/Formato_Análises_Mecenato!$O$31</f>
        <v>0</v>
      </c>
      <c r="V41" s="5">
        <f>+I41/Formato_Análises_Mecenato!$O$31</f>
        <v>5.7285473620446421E-5</v>
      </c>
      <c r="W41" s="5">
        <f>+J41/Formato_Análises_Mecenato!$O$31</f>
        <v>2.8705927328861205E-4</v>
      </c>
      <c r="X41" s="5">
        <f>+K41/Formato_Análises_Mecenato!$O$31</f>
        <v>0</v>
      </c>
    </row>
    <row r="42" spans="1:24" x14ac:dyDescent="0.25">
      <c r="A42" s="2" t="s">
        <v>16</v>
      </c>
      <c r="B42" s="4">
        <f>'[3]SCC X Ano = Mecenato'!B42</f>
        <v>0</v>
      </c>
      <c r="C42" s="4">
        <f>'[3]SCC X Ano = Mecenato'!C42</f>
        <v>8497.5767925167474</v>
      </c>
      <c r="D42" s="4">
        <f>'[3]SCC X Ano = Mecenato'!D42</f>
        <v>148707.59386904308</v>
      </c>
      <c r="E42" s="4">
        <f>'[3]SCC X Ano = Mecenato'!E42</f>
        <v>0</v>
      </c>
      <c r="F42" s="4">
        <f>'[3]SCC X Ano = Mecenato'!F42</f>
        <v>0</v>
      </c>
      <c r="G42" s="4">
        <f>'[3]SCC X Ano = Mecenato'!G42</f>
        <v>0</v>
      </c>
      <c r="H42" s="4">
        <f>'[3]SCC X Ano = Mecenato'!H42</f>
        <v>0</v>
      </c>
      <c r="I42" s="4">
        <f>'[3]SCC X Ano = Mecenato'!I42</f>
        <v>0</v>
      </c>
      <c r="J42" s="4">
        <f>'[3]SCC X Ano = Mecenato'!J42</f>
        <v>0</v>
      </c>
      <c r="K42" s="4">
        <f>'[3]SCC X Ano = Mecenato'!K42</f>
        <v>0</v>
      </c>
      <c r="L42" s="4">
        <f>'[3]SCC X Ano = Mecenato'!L42</f>
        <v>157205.17066155982</v>
      </c>
      <c r="N42" s="2" t="s">
        <v>16</v>
      </c>
      <c r="O42" s="5">
        <f>+B42/Formato_Análises_Mecenato!$O$31</f>
        <v>0</v>
      </c>
      <c r="P42" s="5">
        <f>+C42/Formato_Análises_Mecenato!$O$31</f>
        <v>5.1880557174053524E-6</v>
      </c>
      <c r="Q42" s="5">
        <f>+D42/Formato_Análises_Mecenato!$O$31</f>
        <v>9.0790975054593656E-5</v>
      </c>
      <c r="R42" s="5">
        <f>+E42/Formato_Análises_Mecenato!$O$31</f>
        <v>0</v>
      </c>
      <c r="S42" s="5">
        <f>+F42/Formato_Análises_Mecenato!$O$31</f>
        <v>0</v>
      </c>
      <c r="T42" s="5">
        <f>+G42/Formato_Análises_Mecenato!$O$31</f>
        <v>0</v>
      </c>
      <c r="U42" s="5">
        <f>+H42/Formato_Análises_Mecenato!$O$31</f>
        <v>0</v>
      </c>
      <c r="V42" s="5">
        <f>+I42/Formato_Análises_Mecenato!$O$31</f>
        <v>0</v>
      </c>
      <c r="W42" s="5">
        <f>+J42/Formato_Análises_Mecenato!$O$31</f>
        <v>0</v>
      </c>
      <c r="X42" s="5">
        <f>+K42/Formato_Análises_Mecenato!$O$31</f>
        <v>0</v>
      </c>
    </row>
    <row r="43" spans="1:24" x14ac:dyDescent="0.25">
      <c r="A43" s="2" t="s">
        <v>17</v>
      </c>
      <c r="B43" s="4">
        <f>'[3]SCC X Ano = Mecenato'!B43</f>
        <v>713256.39557593514</v>
      </c>
      <c r="C43" s="4">
        <f>'[3]SCC X Ano = Mecenato'!C43</f>
        <v>148607.50940958082</v>
      </c>
      <c r="D43" s="4">
        <f>'[3]SCC X Ano = Mecenato'!D43</f>
        <v>527212.35273777507</v>
      </c>
      <c r="E43" s="4">
        <f>'[3]SCC X Ano = Mecenato'!E43</f>
        <v>0</v>
      </c>
      <c r="F43" s="4">
        <f>'[3]SCC X Ano = Mecenato'!F43</f>
        <v>67980.61434013398</v>
      </c>
      <c r="G43" s="4">
        <f>'[3]SCC X Ano = Mecenato'!G43</f>
        <v>0</v>
      </c>
      <c r="H43" s="4">
        <f>'[3]SCC X Ano = Mecenato'!H43</f>
        <v>0</v>
      </c>
      <c r="I43" s="4">
        <f>'[3]SCC X Ano = Mecenato'!I43</f>
        <v>653718.99053199938</v>
      </c>
      <c r="J43" s="4">
        <f>'[3]SCC X Ano = Mecenato'!J43</f>
        <v>285610.30307246116</v>
      </c>
      <c r="K43" s="4">
        <f>'[3]SCC X Ano = Mecenato'!K43</f>
        <v>0</v>
      </c>
      <c r="L43" s="4">
        <f>'[3]SCC X Ano = Mecenato'!L43</f>
        <v>2396386.165667885</v>
      </c>
      <c r="N43" s="2" t="s">
        <v>17</v>
      </c>
      <c r="O43" s="5">
        <f>+B43/Formato_Análises_Mecenato!$O$31</f>
        <v>4.354669585689856E-4</v>
      </c>
      <c r="P43" s="5">
        <f>+C43/Formato_Análises_Mecenato!$O$31</f>
        <v>9.072987013435406E-5</v>
      </c>
      <c r="Q43" s="5">
        <f>+D43/Formato_Análises_Mecenato!$O$31</f>
        <v>3.2188082881659356E-4</v>
      </c>
      <c r="R43" s="5">
        <f>+E43/Formato_Análises_Mecenato!$O$31</f>
        <v>0</v>
      </c>
      <c r="S43" s="5">
        <f>+F43/Formato_Análises_Mecenato!$O$31</f>
        <v>4.1504445739242819E-5</v>
      </c>
      <c r="T43" s="5">
        <f>+G43/Formato_Análises_Mecenato!$O$31</f>
        <v>0</v>
      </c>
      <c r="U43" s="5">
        <f>+H43/Formato_Análises_Mecenato!$O$31</f>
        <v>0</v>
      </c>
      <c r="V43" s="5">
        <f>+I43/Formato_Análises_Mecenato!$O$31</f>
        <v>3.9911737536666814E-4</v>
      </c>
      <c r="W43" s="5">
        <f>+J43/Formato_Análises_Mecenato!$O$31</f>
        <v>1.7437467197823351E-4</v>
      </c>
      <c r="X43" s="5">
        <f>+K43/Formato_Análises_Mecenato!$O$31</f>
        <v>0</v>
      </c>
    </row>
    <row r="44" spans="1:24" x14ac:dyDescent="0.25">
      <c r="A44" s="2" t="s">
        <v>18</v>
      </c>
      <c r="B44" s="4">
        <f>'[3]SCC X Ano = Mecenato'!B44</f>
        <v>0</v>
      </c>
      <c r="C44" s="4">
        <f>'[3]SCC X Ano = Mecenato'!C44</f>
        <v>849757.6792516748</v>
      </c>
      <c r="D44" s="4">
        <f>'[3]SCC X Ano = Mecenato'!D44</f>
        <v>0</v>
      </c>
      <c r="E44" s="4">
        <f>'[3]SCC X Ano = Mecenato'!E44</f>
        <v>0</v>
      </c>
      <c r="F44" s="4">
        <f>'[3]SCC X Ano = Mecenato'!F44</f>
        <v>190221.99543427609</v>
      </c>
      <c r="G44" s="4">
        <f>'[3]SCC X Ano = Mecenato'!G44</f>
        <v>0</v>
      </c>
      <c r="H44" s="4">
        <f>'[3]SCC X Ano = Mecenato'!H44</f>
        <v>0</v>
      </c>
      <c r="I44" s="4">
        <f>'[3]SCC X Ano = Mecenato'!I44</f>
        <v>0</v>
      </c>
      <c r="J44" s="4">
        <f>'[3]SCC X Ano = Mecenato'!J44</f>
        <v>0</v>
      </c>
      <c r="K44" s="4">
        <f>'[3]SCC X Ano = Mecenato'!K44</f>
        <v>0</v>
      </c>
      <c r="L44" s="4">
        <f>'[3]SCC X Ano = Mecenato'!L44</f>
        <v>1039979.6746859509</v>
      </c>
      <c r="N44" s="2" t="s">
        <v>18</v>
      </c>
      <c r="O44" s="5">
        <f>+B44/Formato_Análises_Mecenato!$O$31</f>
        <v>0</v>
      </c>
      <c r="P44" s="5">
        <f>+C44/Formato_Análises_Mecenato!$O$31</f>
        <v>5.1880557174053524E-4</v>
      </c>
      <c r="Q44" s="5">
        <f>+D44/Formato_Análises_Mecenato!$O$31</f>
        <v>0</v>
      </c>
      <c r="R44" s="5">
        <f>+E44/Formato_Análises_Mecenato!$O$31</f>
        <v>0</v>
      </c>
      <c r="S44" s="5">
        <f>+F44/Formato_Análises_Mecenato!$O$31</f>
        <v>1.1613690997863446E-4</v>
      </c>
      <c r="T44" s="5">
        <f>+G44/Formato_Análises_Mecenato!$O$31</f>
        <v>0</v>
      </c>
      <c r="U44" s="5">
        <f>+H44/Formato_Análises_Mecenato!$O$31</f>
        <v>0</v>
      </c>
      <c r="V44" s="5">
        <f>+I44/Formato_Análises_Mecenato!$O$31</f>
        <v>0</v>
      </c>
      <c r="W44" s="5">
        <f>+J44/Formato_Análises_Mecenato!$O$31</f>
        <v>0</v>
      </c>
      <c r="X44" s="5">
        <f>+K44/Formato_Análises_Mecenato!$O$31</f>
        <v>0</v>
      </c>
    </row>
    <row r="45" spans="1:24" x14ac:dyDescent="0.25">
      <c r="A45" s="2" t="s">
        <v>19</v>
      </c>
      <c r="B45" s="4">
        <f>'[3]SCC X Ano = Mecenato'!B45</f>
        <v>0</v>
      </c>
      <c r="C45" s="4">
        <f>'[3]SCC X Ano = Mecenato'!C45</f>
        <v>0</v>
      </c>
      <c r="D45" s="4">
        <f>'[3]SCC X Ano = Mecenato'!D45</f>
        <v>553802.18825985363</v>
      </c>
      <c r="E45" s="4">
        <f>'[3]SCC X Ano = Mecenato'!E45</f>
        <v>0</v>
      </c>
      <c r="F45" s="4">
        <f>'[3]SCC X Ano = Mecenato'!F45</f>
        <v>0</v>
      </c>
      <c r="G45" s="4">
        <f>'[3]SCC X Ano = Mecenato'!G45</f>
        <v>0</v>
      </c>
      <c r="H45" s="4">
        <f>'[3]SCC X Ano = Mecenato'!H45</f>
        <v>0</v>
      </c>
      <c r="I45" s="4">
        <f>'[3]SCC X Ano = Mecenato'!I45</f>
        <v>50985.460755100488</v>
      </c>
      <c r="J45" s="4">
        <f>'[3]SCC X Ano = Mecenato'!J45</f>
        <v>0</v>
      </c>
      <c r="K45" s="4">
        <f>'[3]SCC X Ano = Mecenato'!K45</f>
        <v>0</v>
      </c>
      <c r="L45" s="4">
        <f>'[3]SCC X Ano = Mecenato'!L45</f>
        <v>604787.64901495411</v>
      </c>
      <c r="N45" s="2" t="s">
        <v>19</v>
      </c>
      <c r="O45" s="5">
        <f>+B45/Formato_Análises_Mecenato!$O$31</f>
        <v>0</v>
      </c>
      <c r="P45" s="5">
        <f>+C45/Formato_Análises_Mecenato!$O$31</f>
        <v>0</v>
      </c>
      <c r="Q45" s="5">
        <f>+D45/Formato_Análises_Mecenato!$O$31</f>
        <v>3.3811481546637242E-4</v>
      </c>
      <c r="R45" s="5">
        <f>+E45/Formato_Análises_Mecenato!$O$31</f>
        <v>0</v>
      </c>
      <c r="S45" s="5">
        <f>+F45/Formato_Análises_Mecenato!$O$31</f>
        <v>0</v>
      </c>
      <c r="T45" s="5">
        <f>+G45/Formato_Análises_Mecenato!$O$31</f>
        <v>0</v>
      </c>
      <c r="U45" s="5">
        <f>+H45/Formato_Análises_Mecenato!$O$31</f>
        <v>0</v>
      </c>
      <c r="V45" s="5">
        <f>+I45/Formato_Análises_Mecenato!$O$31</f>
        <v>3.1128334304432116E-5</v>
      </c>
      <c r="W45" s="5">
        <f>+J45/Formato_Análises_Mecenato!$O$31</f>
        <v>0</v>
      </c>
      <c r="X45" s="5">
        <f>+K45/Formato_Análises_Mecenato!$O$31</f>
        <v>0</v>
      </c>
    </row>
    <row r="46" spans="1:24" x14ac:dyDescent="0.25">
      <c r="A46" s="2" t="s">
        <v>20</v>
      </c>
      <c r="B46" s="4">
        <f>'[3]SCC X Ano = Mecenato'!B46</f>
        <v>331405.49490815314</v>
      </c>
      <c r="C46" s="4">
        <f>'[3]SCC X Ano = Mecenato'!C46</f>
        <v>1966119.3525009849</v>
      </c>
      <c r="D46" s="4">
        <f>'[3]SCC X Ano = Mecenato'!D46</f>
        <v>935838.13215986942</v>
      </c>
      <c r="E46" s="4">
        <f>'[3]SCC X Ano = Mecenato'!E46</f>
        <v>0</v>
      </c>
      <c r="F46" s="4">
        <f>'[3]SCC X Ano = Mecenato'!F46</f>
        <v>412931.24665555888</v>
      </c>
      <c r="G46" s="4">
        <f>'[3]SCC X Ano = Mecenato'!G46</f>
        <v>0</v>
      </c>
      <c r="H46" s="4">
        <f>'[3]SCC X Ano = Mecenato'!H46</f>
        <v>0</v>
      </c>
      <c r="I46" s="4">
        <f>'[3]SCC X Ano = Mecenato'!I46</f>
        <v>305063.00685135124</v>
      </c>
      <c r="J46" s="4">
        <f>'[3]SCC X Ano = Mecenato'!J46</f>
        <v>430718.22144127265</v>
      </c>
      <c r="K46" s="4">
        <f>'[3]SCC X Ano = Mecenato'!K46</f>
        <v>0</v>
      </c>
      <c r="L46" s="4">
        <f>'[3]SCC X Ano = Mecenato'!L46</f>
        <v>4382075.4545171903</v>
      </c>
      <c r="N46" s="2" t="s">
        <v>20</v>
      </c>
      <c r="O46" s="5">
        <f>+B46/Formato_Análises_Mecenato!$O$31</f>
        <v>2.0233417297880872E-4</v>
      </c>
      <c r="P46" s="5">
        <f>+C46/Formato_Análises_Mecenato!$O$31</f>
        <v>1.200381826125632E-3</v>
      </c>
      <c r="Q46" s="5">
        <f>+D46/Formato_Análises_Mecenato!$O$31</f>
        <v>5.713605761578515E-4</v>
      </c>
      <c r="R46" s="5">
        <f>+E46/Formato_Análises_Mecenato!$O$31</f>
        <v>0</v>
      </c>
      <c r="S46" s="5">
        <f>+F46/Formato_Análises_Mecenato!$O$31</f>
        <v>2.5210837953159573E-4</v>
      </c>
      <c r="T46" s="5">
        <f>+G46/Formato_Análises_Mecenato!$O$31</f>
        <v>0</v>
      </c>
      <c r="U46" s="5">
        <f>+H46/Formato_Análises_Mecenato!$O$31</f>
        <v>0</v>
      </c>
      <c r="V46" s="5">
        <f>+I46/Formato_Análises_Mecenato!$O$31</f>
        <v>1.8625120025485213E-4</v>
      </c>
      <c r="W46" s="5">
        <f>+J46/Formato_Análises_Mecenato!$O$31</f>
        <v>2.6296792437426568E-4</v>
      </c>
      <c r="X46" s="5">
        <f>+K46/Formato_Análises_Mecenato!$O$31</f>
        <v>0</v>
      </c>
    </row>
    <row r="47" spans="1:24" x14ac:dyDescent="0.25">
      <c r="A47" s="2" t="s">
        <v>21</v>
      </c>
      <c r="B47" s="4">
        <f>'[3]SCC X Ano = Mecenato'!B47</f>
        <v>0</v>
      </c>
      <c r="C47" s="4">
        <f>'[3]SCC X Ano = Mecenato'!C47</f>
        <v>304339.55545402819</v>
      </c>
      <c r="D47" s="4">
        <f>'[3]SCC X Ano = Mecenato'!D47</f>
        <v>0</v>
      </c>
      <c r="E47" s="4">
        <f>'[3]SCC X Ano = Mecenato'!E47</f>
        <v>0</v>
      </c>
      <c r="F47" s="4">
        <f>'[3]SCC X Ano = Mecenato'!F47</f>
        <v>16995.153585033495</v>
      </c>
      <c r="G47" s="4">
        <f>'[3]SCC X Ano = Mecenato'!G47</f>
        <v>0</v>
      </c>
      <c r="H47" s="4">
        <f>'[3]SCC X Ano = Mecenato'!H47</f>
        <v>0</v>
      </c>
      <c r="I47" s="4">
        <f>'[3]SCC X Ano = Mecenato'!I47</f>
        <v>815427.4690099071</v>
      </c>
      <c r="J47" s="4">
        <f>'[3]SCC X Ano = Mecenato'!J47</f>
        <v>4177242.691555554</v>
      </c>
      <c r="K47" s="4">
        <f>'[3]SCC X Ano = Mecenato'!K47</f>
        <v>0</v>
      </c>
      <c r="L47" s="4">
        <f>'[3]SCC X Ano = Mecenato'!L47</f>
        <v>5314004.8696045224</v>
      </c>
      <c r="N47" s="2" t="s">
        <v>21</v>
      </c>
      <c r="O47" s="5">
        <f>+B47/Formato_Análises_Mecenato!$O$31</f>
        <v>0</v>
      </c>
      <c r="P47" s="5">
        <f>+C47/Formato_Análises_Mecenato!$O$31</f>
        <v>1.85809508905684E-4</v>
      </c>
      <c r="Q47" s="5">
        <f>+D47/Formato_Análises_Mecenato!$O$31</f>
        <v>0</v>
      </c>
      <c r="R47" s="5">
        <f>+E47/Formato_Análises_Mecenato!$O$31</f>
        <v>0</v>
      </c>
      <c r="S47" s="5">
        <f>+F47/Formato_Análises_Mecenato!$O$31</f>
        <v>1.0376111434810705E-5</v>
      </c>
      <c r="T47" s="5">
        <f>+G47/Formato_Análises_Mecenato!$O$31</f>
        <v>0</v>
      </c>
      <c r="U47" s="5">
        <f>+H47/Formato_Análises_Mecenato!$O$31</f>
        <v>0</v>
      </c>
      <c r="V47" s="5">
        <f>+I47/Formato_Análises_Mecenato!$O$31</f>
        <v>4.9784582664221758E-4</v>
      </c>
      <c r="W47" s="5">
        <f>+J47/Formato_Análises_Mecenato!$O$31</f>
        <v>2.5503468056916417E-3</v>
      </c>
      <c r="X47" s="5">
        <f>+K47/Formato_Análises_Mecenato!$O$31</f>
        <v>0</v>
      </c>
    </row>
    <row r="48" spans="1:24" x14ac:dyDescent="0.25">
      <c r="A48" s="2" t="s">
        <v>22</v>
      </c>
      <c r="B48" s="4">
        <f>'[3]SCC X Ano = Mecenato'!B48</f>
        <v>0</v>
      </c>
      <c r="C48" s="4">
        <f>'[3]SCC X Ano = Mecenato'!C48</f>
        <v>5854899.9032270499</v>
      </c>
      <c r="D48" s="4">
        <f>'[3]SCC X Ano = Mecenato'!D48</f>
        <v>6432027.3789422913</v>
      </c>
      <c r="E48" s="4">
        <f>'[3]SCC X Ano = Mecenato'!E48</f>
        <v>0</v>
      </c>
      <c r="F48" s="4">
        <f>'[3]SCC X Ano = Mecenato'!F48</f>
        <v>1600461.6381108661</v>
      </c>
      <c r="G48" s="4">
        <f>'[3]SCC X Ano = Mecenato'!G48</f>
        <v>1182212.7948452397</v>
      </c>
      <c r="H48" s="4">
        <f>'[3]SCC X Ano = Mecenato'!H48</f>
        <v>0</v>
      </c>
      <c r="I48" s="4">
        <f>'[3]SCC X Ano = Mecenato'!I48</f>
        <v>4098496.650133362</v>
      </c>
      <c r="J48" s="4">
        <f>'[3]SCC X Ano = Mecenato'!J48</f>
        <v>106833.03100903603</v>
      </c>
      <c r="K48" s="4">
        <f>'[3]SCC X Ano = Mecenato'!K48</f>
        <v>0</v>
      </c>
      <c r="L48" s="4">
        <f>'[3]SCC X Ano = Mecenato'!L48</f>
        <v>19274931.39626785</v>
      </c>
      <c r="N48" s="2" t="s">
        <v>22</v>
      </c>
      <c r="O48" s="5">
        <f>+B48/Formato_Análises_Mecenato!$O$31</f>
        <v>0</v>
      </c>
      <c r="P48" s="5">
        <f>+C48/Formato_Análises_Mecenato!$O$31</f>
        <v>3.5746128172119457E-3</v>
      </c>
      <c r="Q48" s="5">
        <f>+D48/Formato_Análises_Mecenato!$O$31</f>
        <v>3.9269685032109168E-3</v>
      </c>
      <c r="R48" s="5">
        <f>+E48/Formato_Análises_Mecenato!$O$31</f>
        <v>0</v>
      </c>
      <c r="S48" s="5">
        <f>+F48/Formato_Análises_Mecenato!$O$31</f>
        <v>9.7713552402388013E-4</v>
      </c>
      <c r="T48" s="5">
        <f>+G48/Formato_Análises_Mecenato!$O$31</f>
        <v>7.2178057336155798E-4</v>
      </c>
      <c r="U48" s="5">
        <f>+H48/Formato_Análises_Mecenato!$O$31</f>
        <v>0</v>
      </c>
      <c r="V48" s="5">
        <f>+I48/Formato_Análises_Mecenato!$O$31</f>
        <v>2.5022697055490204E-3</v>
      </c>
      <c r="W48" s="5">
        <f>+J48/Formato_Análises_Mecenato!$O$31</f>
        <v>6.5225149577026342E-5</v>
      </c>
      <c r="X48" s="5">
        <f>+K48/Formato_Análises_Mecenato!$O$31</f>
        <v>0</v>
      </c>
    </row>
    <row r="49" spans="1:24" x14ac:dyDescent="0.25">
      <c r="A49" s="2" t="s">
        <v>23</v>
      </c>
      <c r="B49" s="4">
        <f>'[3]SCC X Ano = Mecenato'!B49</f>
        <v>0</v>
      </c>
      <c r="C49" s="4">
        <f>'[3]SCC X Ano = Mecenato'!C49</f>
        <v>2325630.752601923</v>
      </c>
      <c r="D49" s="4">
        <f>'[3]SCC X Ano = Mecenato'!D49</f>
        <v>0</v>
      </c>
      <c r="E49" s="4">
        <f>'[3]SCC X Ano = Mecenato'!E49</f>
        <v>0</v>
      </c>
      <c r="F49" s="4">
        <f>'[3]SCC X Ano = Mecenato'!F49</f>
        <v>0</v>
      </c>
      <c r="G49" s="4">
        <f>'[3]SCC X Ano = Mecenato'!G49</f>
        <v>0</v>
      </c>
      <c r="H49" s="4">
        <f>'[3]SCC X Ano = Mecenato'!H49</f>
        <v>0</v>
      </c>
      <c r="I49" s="4">
        <f>'[3]SCC X Ano = Mecenato'!I49</f>
        <v>0</v>
      </c>
      <c r="J49" s="4">
        <f>'[3]SCC X Ano = Mecenato'!J49</f>
        <v>0</v>
      </c>
      <c r="K49" s="4">
        <f>'[3]SCC X Ano = Mecenato'!K49</f>
        <v>0</v>
      </c>
      <c r="L49" s="4">
        <f>'[3]SCC X Ano = Mecenato'!L49</f>
        <v>2325630.752601923</v>
      </c>
      <c r="N49" s="2" t="s">
        <v>23</v>
      </c>
      <c r="O49" s="5">
        <f>+B49/Formato_Análises_Mecenato!$O$31</f>
        <v>0</v>
      </c>
      <c r="P49" s="5">
        <f>+C49/Formato_Análises_Mecenato!$O$31</f>
        <v>1.4198755971508732E-3</v>
      </c>
      <c r="Q49" s="5">
        <f>+D49/Formato_Análises_Mecenato!$O$31</f>
        <v>0</v>
      </c>
      <c r="R49" s="5">
        <f>+E49/Formato_Análises_Mecenato!$O$31</f>
        <v>0</v>
      </c>
      <c r="S49" s="5">
        <f>+F49/Formato_Análises_Mecenato!$O$31</f>
        <v>0</v>
      </c>
      <c r="T49" s="5">
        <f>+G49/Formato_Análises_Mecenato!$O$31</f>
        <v>0</v>
      </c>
      <c r="U49" s="5">
        <f>+H49/Formato_Análises_Mecenato!$O$31</f>
        <v>0</v>
      </c>
      <c r="V49" s="5">
        <f>+I49/Formato_Análises_Mecenato!$O$31</f>
        <v>0</v>
      </c>
      <c r="W49" s="5">
        <f>+J49/Formato_Análises_Mecenato!$O$31</f>
        <v>0</v>
      </c>
      <c r="X49" s="5">
        <f>+K49/Formato_Análises_Mecenato!$O$31</f>
        <v>0</v>
      </c>
    </row>
    <row r="50" spans="1:24" x14ac:dyDescent="0.25">
      <c r="A50" s="2" t="s">
        <v>24</v>
      </c>
      <c r="B50" s="4">
        <f>'[3]SCC X Ano = Mecenato'!B50</f>
        <v>275470.1956714117</v>
      </c>
      <c r="C50" s="4">
        <f>'[3]SCC X Ano = Mecenato'!C50</f>
        <v>1456087.2135756309</v>
      </c>
      <c r="D50" s="4">
        <f>'[3]SCC X Ano = Mecenato'!D50</f>
        <v>132821.59499242963</v>
      </c>
      <c r="E50" s="4">
        <f>'[3]SCC X Ano = Mecenato'!E50</f>
        <v>0</v>
      </c>
      <c r="F50" s="4">
        <f>'[3]SCC X Ano = Mecenato'!F50</f>
        <v>0</v>
      </c>
      <c r="G50" s="4">
        <f>'[3]SCC X Ano = Mecenato'!G50</f>
        <v>0</v>
      </c>
      <c r="H50" s="4">
        <f>'[3]SCC X Ano = Mecenato'!H50</f>
        <v>0</v>
      </c>
      <c r="I50" s="4">
        <f>'[3]SCC X Ano = Mecenato'!I50</f>
        <v>284769.90972283483</v>
      </c>
      <c r="J50" s="4">
        <f>'[3]SCC X Ano = Mecenato'!J50</f>
        <v>200288.58180091676</v>
      </c>
      <c r="K50" s="4">
        <f>'[3]SCC X Ano = Mecenato'!K50</f>
        <v>0</v>
      </c>
      <c r="L50" s="4">
        <f>'[3]SCC X Ano = Mecenato'!L50</f>
        <v>2349437.4957632241</v>
      </c>
      <c r="N50" s="2" t="s">
        <v>24</v>
      </c>
      <c r="O50" s="5">
        <f>+B50/Formato_Análises_Mecenato!$O$31</f>
        <v>1.6818379621898804E-4</v>
      </c>
      <c r="P50" s="5">
        <f>+C50/Formato_Análises_Mecenato!$O$31</f>
        <v>8.8899009422126283E-4</v>
      </c>
      <c r="Q50" s="5">
        <f>+D50/Formato_Análises_Mecenato!$O$31</f>
        <v>8.1092039780353005E-5</v>
      </c>
      <c r="R50" s="5">
        <f>+E50/Formato_Análises_Mecenato!$O$31</f>
        <v>0</v>
      </c>
      <c r="S50" s="5">
        <f>+F50/Formato_Análises_Mecenato!$O$31</f>
        <v>0</v>
      </c>
      <c r="T50" s="5">
        <f>+G50/Formato_Análises_Mecenato!$O$31</f>
        <v>0</v>
      </c>
      <c r="U50" s="5">
        <f>+H50/Formato_Análises_Mecenato!$O$31</f>
        <v>0</v>
      </c>
      <c r="V50" s="5">
        <f>+I50/Formato_Análises_Mecenato!$O$31</f>
        <v>1.7386158364389356E-4</v>
      </c>
      <c r="W50" s="5">
        <f>+J50/Formato_Análises_Mecenato!$O$31</f>
        <v>1.22282898679813E-4</v>
      </c>
      <c r="X50" s="5">
        <f>+K50/Formato_Análises_Mecenato!$O$31</f>
        <v>0</v>
      </c>
    </row>
    <row r="51" spans="1:24" x14ac:dyDescent="0.25">
      <c r="A51" s="2" t="s">
        <v>25</v>
      </c>
      <c r="B51" s="4">
        <f>'[3]SCC X Ano = Mecenato'!B51</f>
        <v>7160036.6555198655</v>
      </c>
      <c r="C51" s="4">
        <f>'[3]SCC X Ano = Mecenato'!C51</f>
        <v>12449942.042142099</v>
      </c>
      <c r="D51" s="4">
        <f>'[3]SCC X Ano = Mecenato'!D51</f>
        <v>1773600.6320112275</v>
      </c>
      <c r="E51" s="4">
        <f>'[3]SCC X Ano = Mecenato'!E51</f>
        <v>0</v>
      </c>
      <c r="F51" s="4">
        <f>'[3]SCC X Ano = Mecenato'!F51</f>
        <v>1868289.2831666239</v>
      </c>
      <c r="G51" s="4">
        <f>'[3]SCC X Ano = Mecenato'!G51</f>
        <v>667922.97905830212</v>
      </c>
      <c r="H51" s="4">
        <f>'[3]SCC X Ano = Mecenato'!H51</f>
        <v>0</v>
      </c>
      <c r="I51" s="4">
        <f>'[3]SCC X Ano = Mecenato'!I51</f>
        <v>3268463.9370210101</v>
      </c>
      <c r="J51" s="4">
        <f>'[3]SCC X Ano = Mecenato'!J51</f>
        <v>1531117.0777197652</v>
      </c>
      <c r="K51" s="4">
        <f>'[3]SCC X Ano = Mecenato'!K51</f>
        <v>0</v>
      </c>
      <c r="L51" s="4">
        <f>'[3]SCC X Ano = Mecenato'!L51</f>
        <v>28719372.606638897</v>
      </c>
      <c r="N51" s="2" t="s">
        <v>25</v>
      </c>
      <c r="O51" s="5">
        <f>+B51/Formato_Análises_Mecenato!$O$31</f>
        <v>4.3714425905764503E-3</v>
      </c>
      <c r="P51" s="5">
        <f>+C51/Formato_Análises_Mecenato!$O$31</f>
        <v>7.6011073003755128E-3</v>
      </c>
      <c r="Q51" s="5">
        <f>+D51/Formato_Análises_Mecenato!$O$31</f>
        <v>1.0828426884476974E-3</v>
      </c>
      <c r="R51" s="5">
        <f>+E51/Formato_Análises_Mecenato!$O$31</f>
        <v>0</v>
      </c>
      <c r="S51" s="5">
        <f>+F51/Formato_Análises_Mecenato!$O$31</f>
        <v>1.140653286691748E-3</v>
      </c>
      <c r="T51" s="5">
        <f>+G51/Formato_Análises_Mecenato!$O$31</f>
        <v>4.0778938689220565E-4</v>
      </c>
      <c r="U51" s="5">
        <f>+H51/Formato_Análises_Mecenato!$O$31</f>
        <v>0</v>
      </c>
      <c r="V51" s="5">
        <f>+I51/Formato_Análises_Mecenato!$O$31</f>
        <v>1.9955068873902899E-3</v>
      </c>
      <c r="W51" s="5">
        <f>+J51/Formato_Análises_Mecenato!$O$31</f>
        <v>9.3479834346143662E-4</v>
      </c>
      <c r="X51" s="5">
        <f>+K51/Formato_Análises_Mecenato!$O$31</f>
        <v>0</v>
      </c>
    </row>
    <row r="52" spans="1:24" x14ac:dyDescent="0.25">
      <c r="A52" s="2" t="s">
        <v>26</v>
      </c>
      <c r="B52" s="4">
        <f>'[3]SCC X Ano = Mecenato'!B52</f>
        <v>0</v>
      </c>
      <c r="C52" s="4">
        <f>'[3]SCC X Ano = Mecenato'!C52</f>
        <v>0</v>
      </c>
      <c r="D52" s="4">
        <f>'[3]SCC X Ano = Mecenato'!D52</f>
        <v>54384.491472107184</v>
      </c>
      <c r="E52" s="4">
        <f>'[3]SCC X Ano = Mecenato'!E52</f>
        <v>0</v>
      </c>
      <c r="F52" s="4">
        <f>'[3]SCC X Ano = Mecenato'!F52</f>
        <v>64811.018196525241</v>
      </c>
      <c r="G52" s="4">
        <f>'[3]SCC X Ano = Mecenato'!G52</f>
        <v>0</v>
      </c>
      <c r="H52" s="4">
        <f>'[3]SCC X Ano = Mecenato'!H52</f>
        <v>0</v>
      </c>
      <c r="I52" s="4">
        <f>'[3]SCC X Ano = Mecenato'!I52</f>
        <v>0</v>
      </c>
      <c r="J52" s="4">
        <f>'[3]SCC X Ano = Mecenato'!J52</f>
        <v>2391551.2144244793</v>
      </c>
      <c r="K52" s="4">
        <f>'[3]SCC X Ano = Mecenato'!K52</f>
        <v>0</v>
      </c>
      <c r="L52" s="4">
        <f>'[3]SCC X Ano = Mecenato'!L52</f>
        <v>2510746.7240931117</v>
      </c>
      <c r="N52" s="2" t="s">
        <v>26</v>
      </c>
      <c r="O52" s="5">
        <f>+B52/Formato_Análises_Mecenato!$O$31</f>
        <v>0</v>
      </c>
      <c r="P52" s="5">
        <f>+C52/Formato_Análises_Mecenato!$O$31</f>
        <v>0</v>
      </c>
      <c r="Q52" s="5">
        <f>+D52/Formato_Análises_Mecenato!$O$31</f>
        <v>3.3203556591394251E-5</v>
      </c>
      <c r="R52" s="5">
        <f>+E52/Formato_Análises_Mecenato!$O$31</f>
        <v>0</v>
      </c>
      <c r="S52" s="5">
        <f>+F52/Formato_Análises_Mecenato!$O$31</f>
        <v>3.9569300956650626E-5</v>
      </c>
      <c r="T52" s="5">
        <f>+G52/Formato_Análises_Mecenato!$O$31</f>
        <v>0</v>
      </c>
      <c r="U52" s="5">
        <f>+H52/Formato_Análises_Mecenato!$O$31</f>
        <v>0</v>
      </c>
      <c r="V52" s="5">
        <f>+I52/Formato_Análises_Mecenato!$O$31</f>
        <v>0</v>
      </c>
      <c r="W52" s="5">
        <f>+J52/Formato_Análises_Mecenato!$O$31</f>
        <v>1.4601222506619882E-3</v>
      </c>
      <c r="X52" s="5">
        <f>+K52/Formato_Análises_Mecenato!$O$31</f>
        <v>0</v>
      </c>
    </row>
    <row r="53" spans="1:24" x14ac:dyDescent="0.25">
      <c r="A53" s="2" t="s">
        <v>27</v>
      </c>
      <c r="B53" s="4">
        <f>'[3]SCC X Ano = Mecenato'!B53</f>
        <v>0</v>
      </c>
      <c r="C53" s="4">
        <f>'[3]SCC X Ano = Mecenato'!C53</f>
        <v>980750.52773774043</v>
      </c>
      <c r="D53" s="4">
        <f>'[3]SCC X Ano = Mecenato'!D53</f>
        <v>450371.57000338763</v>
      </c>
      <c r="E53" s="4">
        <f>'[3]SCC X Ano = Mecenato'!E53</f>
        <v>0</v>
      </c>
      <c r="F53" s="4">
        <f>'[3]SCC X Ano = Mecenato'!F53</f>
        <v>50985.460755100488</v>
      </c>
      <c r="G53" s="4">
        <f>'[3]SCC X Ano = Mecenato'!G53</f>
        <v>0</v>
      </c>
      <c r="H53" s="4">
        <f>'[3]SCC X Ano = Mecenato'!H53</f>
        <v>0</v>
      </c>
      <c r="I53" s="4">
        <f>'[3]SCC X Ano = Mecenato'!I53</f>
        <v>1419095.3243502968</v>
      </c>
      <c r="J53" s="4">
        <f>'[3]SCC X Ano = Mecenato'!J53</f>
        <v>740053.96286028356</v>
      </c>
      <c r="K53" s="4">
        <f>'[3]SCC X Ano = Mecenato'!K53</f>
        <v>0</v>
      </c>
      <c r="L53" s="4">
        <f>'[3]SCC X Ano = Mecenato'!L53</f>
        <v>3641256.8457068084</v>
      </c>
      <c r="N53" s="2" t="s">
        <v>27</v>
      </c>
      <c r="O53" s="5">
        <f>+B53/Formato_Análises_Mecenato!$O$31</f>
        <v>0</v>
      </c>
      <c r="P53" s="5">
        <f>+C53/Formato_Análises_Mecenato!$O$31</f>
        <v>5.9878110042605685E-4</v>
      </c>
      <c r="Q53" s="5">
        <f>+D53/Formato_Análises_Mecenato!$O$31</f>
        <v>2.7496695302248365E-4</v>
      </c>
      <c r="R53" s="5">
        <f>+E53/Formato_Análises_Mecenato!$O$31</f>
        <v>0</v>
      </c>
      <c r="S53" s="5">
        <f>+F53/Formato_Análises_Mecenato!$O$31</f>
        <v>3.1128334304432116E-5</v>
      </c>
      <c r="T53" s="5">
        <f>+G53/Formato_Análises_Mecenato!$O$31</f>
        <v>0</v>
      </c>
      <c r="U53" s="5">
        <f>+H53/Formato_Análises_Mecenato!$O$31</f>
        <v>0</v>
      </c>
      <c r="V53" s="5">
        <f>+I53/Formato_Análises_Mecenato!$O$31</f>
        <v>8.6640530480669377E-4</v>
      </c>
      <c r="W53" s="5">
        <f>+J53/Formato_Análises_Mecenato!$O$31</f>
        <v>4.5182777242883213E-4</v>
      </c>
      <c r="X53" s="5">
        <f>+K53/Formato_Análises_Mecenato!$O$31</f>
        <v>0</v>
      </c>
    </row>
    <row r="54" spans="1:24" x14ac:dyDescent="0.25">
      <c r="A54" s="2" t="s">
        <v>28</v>
      </c>
      <c r="B54" s="4">
        <f>'[3]SCC X Ano = Mecenato'!B54</f>
        <v>3229079.1811563638</v>
      </c>
      <c r="C54" s="4">
        <f>'[3]SCC X Ano = Mecenato'!C54</f>
        <v>9045565.370412061</v>
      </c>
      <c r="D54" s="4">
        <f>'[3]SCC X Ano = Mecenato'!D54</f>
        <v>2843992.6921636024</v>
      </c>
      <c r="E54" s="4">
        <f>'[3]SCC X Ano = Mecenato'!E54</f>
        <v>0</v>
      </c>
      <c r="F54" s="4">
        <f>'[3]SCC X Ano = Mecenato'!F54</f>
        <v>1520775.7477002691</v>
      </c>
      <c r="G54" s="4">
        <f>'[3]SCC X Ano = Mecenato'!G54</f>
        <v>169951.53585033494</v>
      </c>
      <c r="H54" s="4">
        <f>'[3]SCC X Ano = Mecenato'!H54</f>
        <v>0</v>
      </c>
      <c r="I54" s="4">
        <f>'[3]SCC X Ano = Mecenato'!I54</f>
        <v>12792052.223453399</v>
      </c>
      <c r="J54" s="4">
        <f>'[3]SCC X Ano = Mecenato'!J54</f>
        <v>3511403.3183267768</v>
      </c>
      <c r="K54" s="4">
        <f>'[3]SCC X Ano = Mecenato'!K54</f>
        <v>0</v>
      </c>
      <c r="L54" s="4">
        <f>'[3]SCC X Ano = Mecenato'!L54</f>
        <v>33112820.069062807</v>
      </c>
      <c r="N54" s="2" t="s">
        <v>28</v>
      </c>
      <c r="O54" s="5">
        <f>+B54/Formato_Análises_Mecenato!$O$31</f>
        <v>1.9714611726140336E-3</v>
      </c>
      <c r="P54" s="5">
        <f>+C54/Formato_Análises_Mecenato!$O$31</f>
        <v>5.5226211287031056E-3</v>
      </c>
      <c r="Q54" s="5">
        <f>+D54/Formato_Análises_Mecenato!$O$31</f>
        <v>1.7363529518005633E-3</v>
      </c>
      <c r="R54" s="5">
        <f>+E54/Formato_Análises_Mecenato!$O$31</f>
        <v>0</v>
      </c>
      <c r="S54" s="5">
        <f>+F54/Formato_Análises_Mecenato!$O$31</f>
        <v>9.2848461454280297E-4</v>
      </c>
      <c r="T54" s="5">
        <f>+G54/Formato_Análises_Mecenato!$O$31</f>
        <v>1.0376111434810704E-4</v>
      </c>
      <c r="U54" s="5">
        <f>+H54/Formato_Análises_Mecenato!$O$31</f>
        <v>0</v>
      </c>
      <c r="V54" s="5">
        <f>+I54/Formato_Análises_Mecenato!$O$31</f>
        <v>7.8099770435354331E-3</v>
      </c>
      <c r="W54" s="5">
        <f>+J54/Formato_Análises_Mecenato!$O$31</f>
        <v>2.1438295300613441E-3</v>
      </c>
      <c r="X54" s="5">
        <f>+K54/Formato_Análises_Mecenato!$O$31</f>
        <v>0</v>
      </c>
    </row>
    <row r="55" spans="1:24" x14ac:dyDescent="0.25">
      <c r="A55" s="2" t="s">
        <v>29</v>
      </c>
      <c r="B55" s="4">
        <f>'[3]SCC X Ano = Mecenato'!B55</f>
        <v>5711259.5843509194</v>
      </c>
      <c r="C55" s="4">
        <f>'[3]SCC X Ano = Mecenato'!C55</f>
        <v>84307046.343842402</v>
      </c>
      <c r="D55" s="4">
        <f>'[3]SCC X Ano = Mecenato'!D55</f>
        <v>15078212.105747458</v>
      </c>
      <c r="E55" s="4">
        <f>'[3]SCC X Ano = Mecenato'!E55</f>
        <v>0</v>
      </c>
      <c r="F55" s="4">
        <f>'[3]SCC X Ano = Mecenato'!F55</f>
        <v>13332594.673920134</v>
      </c>
      <c r="G55" s="4">
        <f>'[3]SCC X Ano = Mecenato'!G55</f>
        <v>2950358.6623618146</v>
      </c>
      <c r="H55" s="4">
        <f>'[3]SCC X Ano = Mecenato'!H55</f>
        <v>0</v>
      </c>
      <c r="I55" s="4">
        <f>'[3]SCC X Ano = Mecenato'!I55</f>
        <v>32078829.972561885</v>
      </c>
      <c r="J55" s="4">
        <f>'[3]SCC X Ano = Mecenato'!J55</f>
        <v>31195614.495287154</v>
      </c>
      <c r="K55" s="4">
        <f>'[3]SCC X Ano = Mecenato'!K55</f>
        <v>0</v>
      </c>
      <c r="L55" s="4">
        <f>'[3]SCC X Ano = Mecenato'!L55</f>
        <v>184653915.83807176</v>
      </c>
      <c r="N55" s="2" t="s">
        <v>29</v>
      </c>
      <c r="O55" s="5">
        <f>+B55/Formato_Análises_Mecenato!$O$31</f>
        <v>3.4869155835427546E-3</v>
      </c>
      <c r="P55" s="5">
        <f>+C55/Formato_Análises_Mecenato!$O$31</f>
        <v>5.1472280213685113E-2</v>
      </c>
      <c r="Q55" s="5">
        <f>+D55/Formato_Análises_Mecenato!$O$31</f>
        <v>9.205754350153408E-3</v>
      </c>
      <c r="R55" s="5">
        <f>+E55/Formato_Análises_Mecenato!$O$31</f>
        <v>0</v>
      </c>
      <c r="S55" s="5">
        <f>+F55/Formato_Análises_Mecenato!$O$31</f>
        <v>8.1399963442275857E-3</v>
      </c>
      <c r="T55" s="5">
        <f>+G55/Formato_Análises_Mecenato!$O$31</f>
        <v>1.8012929450831382E-3</v>
      </c>
      <c r="U55" s="5">
        <f>+H55/Formato_Análises_Mecenato!$O$31</f>
        <v>0</v>
      </c>
      <c r="V55" s="5">
        <f>+I55/Formato_Análises_Mecenato!$O$31</f>
        <v>1.9585201912312798E-2</v>
      </c>
      <c r="W55" s="5">
        <f>+J55/Formato_Análises_Mecenato!$O$31</f>
        <v>1.9045969232402066E-2</v>
      </c>
      <c r="X55" s="5">
        <f>+K55/Formato_Análises_Mecenato!$O$31</f>
        <v>0</v>
      </c>
    </row>
    <row r="56" spans="1:24" x14ac:dyDescent="0.25">
      <c r="A56" s="2" t="s">
        <v>30</v>
      </c>
      <c r="B56" s="4">
        <f>'[3]SCC X Ano = Mecenato'!B56</f>
        <v>4628307.4428882143</v>
      </c>
      <c r="C56" s="4">
        <f>'[3]SCC X Ano = Mecenato'!C56</f>
        <v>1795808.1992007906</v>
      </c>
      <c r="D56" s="4">
        <f>'[3]SCC X Ano = Mecenato'!D56</f>
        <v>5757807.1856261278</v>
      </c>
      <c r="E56" s="4">
        <f>'[3]SCC X Ano = Mecenato'!E56</f>
        <v>0</v>
      </c>
      <c r="F56" s="4">
        <f>'[3]SCC X Ano = Mecenato'!F56</f>
        <v>84975.767925167485</v>
      </c>
      <c r="G56" s="4">
        <f>'[3]SCC X Ano = Mecenato'!G56</f>
        <v>0</v>
      </c>
      <c r="H56" s="4">
        <f>'[3]SCC X Ano = Mecenato'!H56</f>
        <v>0</v>
      </c>
      <c r="I56" s="4">
        <f>'[3]SCC X Ano = Mecenato'!I56</f>
        <v>734617.74007819244</v>
      </c>
      <c r="J56" s="4">
        <f>'[3]SCC X Ano = Mecenato'!J56</f>
        <v>0</v>
      </c>
      <c r="K56" s="4">
        <f>'[3]SCC X Ano = Mecenato'!K56</f>
        <v>0</v>
      </c>
      <c r="L56" s="4">
        <f>'[3]SCC X Ano = Mecenato'!L56</f>
        <v>13001516.335718492</v>
      </c>
      <c r="N56" s="2" t="s">
        <v>30</v>
      </c>
      <c r="O56" s="5">
        <f>+B56/Formato_Análises_Mecenato!$O$31</f>
        <v>2.8257369691712169E-3</v>
      </c>
      <c r="P56" s="5">
        <f>+C56/Formato_Análises_Mecenato!$O$31</f>
        <v>1.0964011532595642E-3</v>
      </c>
      <c r="Q56" s="5">
        <f>+D56/Formato_Análises_Mecenato!$O$31</f>
        <v>3.5153344557487714E-3</v>
      </c>
      <c r="R56" s="5">
        <f>+E56/Formato_Análises_Mecenato!$O$31</f>
        <v>0</v>
      </c>
      <c r="S56" s="5">
        <f>+F56/Formato_Análises_Mecenato!$O$31</f>
        <v>5.1880557174053529E-5</v>
      </c>
      <c r="T56" s="5">
        <f>+G56/Formato_Análises_Mecenato!$O$31</f>
        <v>0</v>
      </c>
      <c r="U56" s="5">
        <f>+H56/Formato_Análises_Mecenato!$O$31</f>
        <v>0</v>
      </c>
      <c r="V56" s="5">
        <f>+I56/Formato_Análises_Mecenato!$O$31</f>
        <v>4.4850877604029065E-4</v>
      </c>
      <c r="W56" s="5">
        <f>+J56/Formato_Análises_Mecenato!$O$31</f>
        <v>0</v>
      </c>
      <c r="X56" s="5">
        <f>+K56/Formato_Análises_Mecenato!$O$31</f>
        <v>0</v>
      </c>
    </row>
    <row r="57" spans="1:24" x14ac:dyDescent="0.25">
      <c r="A57" s="2" t="s">
        <v>31</v>
      </c>
      <c r="B57" s="4">
        <f>'[3]SCC X Ano = Mecenato'!B57</f>
        <v>55472465.426526956</v>
      </c>
      <c r="C57" s="4">
        <f>'[3]SCC X Ano = Mecenato'!C57</f>
        <v>95818987.722501844</v>
      </c>
      <c r="D57" s="4">
        <f>'[3]SCC X Ano = Mecenato'!D57</f>
        <v>54880724.345093742</v>
      </c>
      <c r="E57" s="4">
        <f>'[3]SCC X Ano = Mecenato'!E57</f>
        <v>0</v>
      </c>
      <c r="F57" s="4">
        <f>'[3]SCC X Ano = Mecenato'!F57</f>
        <v>32230203.681149315</v>
      </c>
      <c r="G57" s="4">
        <f>'[3]SCC X Ano = Mecenato'!G57</f>
        <v>19749973.777031101</v>
      </c>
      <c r="H57" s="4">
        <f>'[3]SCC X Ano = Mecenato'!H57</f>
        <v>0</v>
      </c>
      <c r="I57" s="4">
        <f>'[3]SCC X Ano = Mecenato'!I57</f>
        <v>101263186.12622844</v>
      </c>
      <c r="J57" s="4">
        <f>'[3]SCC X Ano = Mecenato'!J57</f>
        <v>33315326.783530965</v>
      </c>
      <c r="K57" s="4">
        <f>'[3]SCC X Ano = Mecenato'!K57</f>
        <v>0</v>
      </c>
      <c r="L57" s="4">
        <f>'[3]SCC X Ano = Mecenato'!L57</f>
        <v>392730867.86206234</v>
      </c>
      <c r="N57" s="2" t="s">
        <v>31</v>
      </c>
      <c r="O57" s="5">
        <f>+B57/Formato_Análises_Mecenato!$O$31</f>
        <v>3.38678011910531E-2</v>
      </c>
      <c r="P57" s="5">
        <f>+C57/Formato_Análises_Mecenato!$O$31</f>
        <v>5.8500706639979354E-2</v>
      </c>
      <c r="Q57" s="5">
        <f>+D57/Formato_Análises_Mecenato!$O$31</f>
        <v>3.3506523408490814E-2</v>
      </c>
      <c r="R57" s="5">
        <f>+E57/Formato_Análises_Mecenato!$O$31</f>
        <v>0</v>
      </c>
      <c r="S57" s="5">
        <f>+F57/Formato_Análises_Mecenato!$O$31</f>
        <v>1.9677620639848566E-2</v>
      </c>
      <c r="T57" s="5">
        <f>+G57/Formato_Análises_Mecenato!$O$31</f>
        <v>1.2058021583607836E-2</v>
      </c>
      <c r="U57" s="5">
        <f>+H57/Formato_Análises_Mecenato!$O$31</f>
        <v>0</v>
      </c>
      <c r="V57" s="5">
        <f>+I57/Formato_Análises_Mecenato!$O$31</f>
        <v>6.1824572413103775E-2</v>
      </c>
      <c r="W57" s="5">
        <f>+J57/Formato_Análises_Mecenato!$O$31</f>
        <v>2.0340124698694784E-2</v>
      </c>
      <c r="X57" s="5">
        <f>+K57/Formato_Análises_Mecenato!$O$31</f>
        <v>0</v>
      </c>
    </row>
    <row r="58" spans="1:24" x14ac:dyDescent="0.25">
      <c r="A58" s="2" t="s">
        <v>32</v>
      </c>
      <c r="B58" s="4">
        <f>'[3]SCC X Ano = Mecenato'!B58</f>
        <v>26894107.676452924</v>
      </c>
      <c r="C58" s="4">
        <f>'[3]SCC X Ano = Mecenato'!C58</f>
        <v>257242987.04377416</v>
      </c>
      <c r="D58" s="4">
        <f>'[3]SCC X Ano = Mecenato'!D58</f>
        <v>86659324.392580599</v>
      </c>
      <c r="E58" s="4">
        <f>'[3]SCC X Ano = Mecenato'!E58</f>
        <v>0</v>
      </c>
      <c r="F58" s="4">
        <f>'[3]SCC X Ano = Mecenato'!F58</f>
        <v>77627895.648704037</v>
      </c>
      <c r="G58" s="4">
        <f>'[3]SCC X Ano = Mecenato'!G58</f>
        <v>38986811.352305509</v>
      </c>
      <c r="H58" s="4">
        <f>'[3]SCC X Ano = Mecenato'!H58</f>
        <v>0</v>
      </c>
      <c r="I58" s="4">
        <f>'[3]SCC X Ano = Mecenato'!I58</f>
        <v>159735723.36768955</v>
      </c>
      <c r="J58" s="4">
        <f>'[3]SCC X Ano = Mecenato'!J58</f>
        <v>58437134.806979679</v>
      </c>
      <c r="K58" s="4">
        <f>'[3]SCC X Ano = Mecenato'!K58</f>
        <v>0</v>
      </c>
      <c r="L58" s="4">
        <f>'[3]SCC X Ano = Mecenato'!L58</f>
        <v>705583984.28848648</v>
      </c>
      <c r="N58" s="2" t="s">
        <v>32</v>
      </c>
      <c r="O58" s="5">
        <f>+B58/Formato_Análises_Mecenato!$O$31</f>
        <v>1.6419755008064172E-2</v>
      </c>
      <c r="P58" s="5">
        <f>+C58/Formato_Análises_Mecenato!$O$31</f>
        <v>0.15705547384639928</v>
      </c>
      <c r="Q58" s="5">
        <f>+D58/Formato_Análises_Mecenato!$O$31</f>
        <v>5.2908424879118475E-2</v>
      </c>
      <c r="R58" s="5">
        <f>+E58/Formato_Análises_Mecenato!$O$31</f>
        <v>0</v>
      </c>
      <c r="S58" s="5">
        <f>+F58/Formato_Análises_Mecenato!$O$31</f>
        <v>4.7394434635185591E-2</v>
      </c>
      <c r="T58" s="5">
        <f>+G58/Formato_Análises_Mecenato!$O$31</f>
        <v>2.380275630081443E-2</v>
      </c>
      <c r="U58" s="5">
        <f>+H58/Formato_Análises_Mecenato!$O$31</f>
        <v>0</v>
      </c>
      <c r="V58" s="5">
        <f>+I58/Formato_Análises_Mecenato!$O$31</f>
        <v>9.7524018096714155E-2</v>
      </c>
      <c r="W58" s="5">
        <f>+J58/Formato_Análises_Mecenato!$O$31</f>
        <v>3.5677831309641646E-2</v>
      </c>
      <c r="X58" s="5">
        <f>+K58/Formato_Análises_Mecenato!$O$31</f>
        <v>0</v>
      </c>
    </row>
    <row r="59" spans="1:24" x14ac:dyDescent="0.25">
      <c r="A59" s="2" t="s">
        <v>33</v>
      </c>
      <c r="B59" s="4">
        <f>'[3]SCC X Ano = Mecenato'!B59</f>
        <v>2902681.3592375014</v>
      </c>
      <c r="C59" s="4">
        <f>'[3]SCC X Ano = Mecenato'!C59</f>
        <v>31090981.503904883</v>
      </c>
      <c r="D59" s="4">
        <f>'[3]SCC X Ano = Mecenato'!D59</f>
        <v>2306383.9960941765</v>
      </c>
      <c r="E59" s="4">
        <f>'[3]SCC X Ano = Mecenato'!E59</f>
        <v>0</v>
      </c>
      <c r="F59" s="4">
        <f>'[3]SCC X Ano = Mecenato'!F59</f>
        <v>5904609.027947912</v>
      </c>
      <c r="G59" s="4">
        <f>'[3]SCC X Ano = Mecenato'!G59</f>
        <v>8974069.913580332</v>
      </c>
      <c r="H59" s="4">
        <f>'[3]SCC X Ano = Mecenato'!H59</f>
        <v>0</v>
      </c>
      <c r="I59" s="4">
        <f>'[3]SCC X Ano = Mecenato'!I59</f>
        <v>4708313.1820892813</v>
      </c>
      <c r="J59" s="4">
        <f>'[3]SCC X Ano = Mecenato'!J59</f>
        <v>1217697.6558215742</v>
      </c>
      <c r="K59" s="4">
        <f>'[3]SCC X Ano = Mecenato'!K59</f>
        <v>0</v>
      </c>
      <c r="L59" s="4">
        <f>'[3]SCC X Ano = Mecenato'!L59</f>
        <v>57104736.63867566</v>
      </c>
      <c r="N59" s="2" t="s">
        <v>33</v>
      </c>
      <c r="O59" s="5">
        <f>+B59/Formato_Análises_Mecenato!$O$31</f>
        <v>1.7721843519978261E-3</v>
      </c>
      <c r="P59" s="5">
        <f>+C59/Formato_Análises_Mecenato!$O$31</f>
        <v>1.8982087280826405E-2</v>
      </c>
      <c r="Q59" s="5">
        <f>+D59/Formato_Análises_Mecenato!$O$31</f>
        <v>1.4081248065926217E-3</v>
      </c>
      <c r="R59" s="5">
        <f>+E59/Formato_Análises_Mecenato!$O$31</f>
        <v>0</v>
      </c>
      <c r="S59" s="5">
        <f>+F59/Formato_Análises_Mecenato!$O$31</f>
        <v>3.604961905547622E-3</v>
      </c>
      <c r="T59" s="5">
        <f>+G59/Formato_Análises_Mecenato!$O$31</f>
        <v>5.4789707537031404E-3</v>
      </c>
      <c r="U59" s="5">
        <f>+H59/Formato_Análises_Mecenato!$O$31</f>
        <v>0</v>
      </c>
      <c r="V59" s="5">
        <f>+I59/Formato_Análises_Mecenato!$O$31</f>
        <v>2.8745831570694972E-3</v>
      </c>
      <c r="W59" s="5">
        <f>+J59/Formato_Análises_Mecenato!$O$31</f>
        <v>7.4344527147075638E-4</v>
      </c>
      <c r="X59" s="5">
        <f>+K59/Formato_Análises_Mecenato!$O$31</f>
        <v>0</v>
      </c>
    </row>
    <row r="60" spans="1:24" x14ac:dyDescent="0.25">
      <c r="A60" s="2" t="s">
        <v>34</v>
      </c>
      <c r="B60" s="4">
        <f>'[3]SCC X Ano = Mecenato'!B60</f>
        <v>2028643.5028311079</v>
      </c>
      <c r="C60" s="4">
        <f>'[3]SCC X Ano = Mecenato'!C60</f>
        <v>12548857.642921399</v>
      </c>
      <c r="D60" s="4">
        <f>'[3]SCC X Ano = Mecenato'!D60</f>
        <v>1849683.7198133334</v>
      </c>
      <c r="E60" s="4">
        <f>'[3]SCC X Ano = Mecenato'!E60</f>
        <v>0</v>
      </c>
      <c r="F60" s="4">
        <f>'[3]SCC X Ano = Mecenato'!F60</f>
        <v>3846142.9394603949</v>
      </c>
      <c r="G60" s="4">
        <f>'[3]SCC X Ano = Mecenato'!G60</f>
        <v>178449.11264285169</v>
      </c>
      <c r="H60" s="4">
        <f>'[3]SCC X Ano = Mecenato'!H60</f>
        <v>0</v>
      </c>
      <c r="I60" s="4">
        <f>'[3]SCC X Ano = Mecenato'!I60</f>
        <v>4422445.7253479278</v>
      </c>
      <c r="J60" s="4">
        <f>'[3]SCC X Ano = Mecenato'!J60</f>
        <v>2765039.5817901311</v>
      </c>
      <c r="K60" s="4">
        <f>'[3]SCC X Ano = Mecenato'!K60</f>
        <v>0</v>
      </c>
      <c r="L60" s="4">
        <f>'[3]SCC X Ano = Mecenato'!L60</f>
        <v>27639262.224807147</v>
      </c>
      <c r="N60" s="2" t="s">
        <v>34</v>
      </c>
      <c r="O60" s="5">
        <f>+B60/Formato_Análises_Mecenato!$O$31</f>
        <v>1.2385549175276144E-3</v>
      </c>
      <c r="P60" s="5">
        <f>+C60/Formato_Análises_Mecenato!$O$31</f>
        <v>7.6614985931750743E-3</v>
      </c>
      <c r="Q60" s="5">
        <f>+D60/Formato_Análises_Mecenato!$O$31</f>
        <v>1.1292939660657089E-3</v>
      </c>
      <c r="R60" s="5">
        <f>+E60/Formato_Análises_Mecenato!$O$31</f>
        <v>0</v>
      </c>
      <c r="S60" s="5">
        <f>+F60/Formato_Análises_Mecenato!$O$31</f>
        <v>2.348199298957545E-3</v>
      </c>
      <c r="T60" s="5">
        <f>+G60/Formato_Análises_Mecenato!$O$31</f>
        <v>1.0894917006551239E-4</v>
      </c>
      <c r="U60" s="5">
        <f>+H60/Formato_Análises_Mecenato!$O$31</f>
        <v>0</v>
      </c>
      <c r="V60" s="5">
        <f>+I60/Formato_Análises_Mecenato!$O$31</f>
        <v>2.700051484149145E-3</v>
      </c>
      <c r="W60" s="5">
        <f>+J60/Formato_Análises_Mecenato!$O$31</f>
        <v>1.6881494291162208E-3</v>
      </c>
      <c r="X60" s="5">
        <f>+K60/Formato_Análises_Mecenato!$O$31</f>
        <v>0</v>
      </c>
    </row>
    <row r="61" spans="1:24" x14ac:dyDescent="0.25">
      <c r="A61" s="2" t="s">
        <v>35</v>
      </c>
      <c r="B61" s="4">
        <f>'[3]SCC X Ano = Mecenato'!B61</f>
        <v>15600288.862974914</v>
      </c>
      <c r="C61" s="4">
        <f>'[3]SCC X Ano = Mecenato'!C61</f>
        <v>26215494.048988387</v>
      </c>
      <c r="D61" s="4">
        <f>'[3]SCC X Ano = Mecenato'!D61</f>
        <v>5637761.5443848632</v>
      </c>
      <c r="E61" s="4">
        <f>'[3]SCC X Ano = Mecenato'!E61</f>
        <v>0</v>
      </c>
      <c r="F61" s="4">
        <f>'[3]SCC X Ano = Mecenato'!F61</f>
        <v>8203477.0363351852</v>
      </c>
      <c r="G61" s="4">
        <f>'[3]SCC X Ano = Mecenato'!G61</f>
        <v>15644957.276127912</v>
      </c>
      <c r="H61" s="4">
        <f>'[3]SCC X Ano = Mecenato'!H61</f>
        <v>0</v>
      </c>
      <c r="I61" s="4">
        <f>'[3]SCC X Ano = Mecenato'!I61</f>
        <v>20800327.055533264</v>
      </c>
      <c r="J61" s="4">
        <f>'[3]SCC X Ano = Mecenato'!J61</f>
        <v>9620050.6367916837</v>
      </c>
      <c r="K61" s="4">
        <f>'[3]SCC X Ano = Mecenato'!K61</f>
        <v>0</v>
      </c>
      <c r="L61" s="4">
        <f>'[3]SCC X Ano = Mecenato'!L61</f>
        <v>101722356.46113619</v>
      </c>
      <c r="N61" s="2" t="s">
        <v>35</v>
      </c>
      <c r="O61" s="5">
        <f>+B61/Formato_Análises_Mecenato!$O$31</f>
        <v>9.524499725616635E-3</v>
      </c>
      <c r="P61" s="5">
        <f>+C61/Formato_Análises_Mecenato!$O$31</f>
        <v>1.6005438621658933E-2</v>
      </c>
      <c r="Q61" s="5">
        <f>+D61/Formato_Análises_Mecenato!$O$31</f>
        <v>3.4420425643545338E-3</v>
      </c>
      <c r="R61" s="5">
        <f>+E61/Formato_Análises_Mecenato!$O$31</f>
        <v>0</v>
      </c>
      <c r="S61" s="5">
        <f>+F61/Formato_Análises_Mecenato!$O$31</f>
        <v>5.0084979494909804E-3</v>
      </c>
      <c r="T61" s="5">
        <f>+G61/Formato_Análises_Mecenato!$O$31</f>
        <v>9.5517712904290789E-3</v>
      </c>
      <c r="U61" s="5">
        <f>+H61/Formato_Análises_Mecenato!$O$31</f>
        <v>0</v>
      </c>
      <c r="V61" s="5">
        <f>+I61/Formato_Análises_Mecenato!$O$31</f>
        <v>1.2699297498481289E-2</v>
      </c>
      <c r="W61" s="5">
        <f>+J61/Formato_Análises_Mecenato!$O$31</f>
        <v>5.8733636572590852E-3</v>
      </c>
      <c r="X61" s="5">
        <f>+K61/Formato_Análises_Mecenato!$O$31</f>
        <v>0</v>
      </c>
    </row>
    <row r="62" spans="1:24" x14ac:dyDescent="0.25">
      <c r="A62" s="2" t="s">
        <v>36</v>
      </c>
      <c r="B62" s="4">
        <f>'[3]SCC X Ano = Mecenato'!B62</f>
        <v>90342.24259694558</v>
      </c>
      <c r="C62" s="4">
        <f>'[3]SCC X Ano = Mecenato'!C62</f>
        <v>424878.8396258374</v>
      </c>
      <c r="D62" s="4">
        <f>'[3]SCC X Ano = Mecenato'!D62</f>
        <v>203941.84302040195</v>
      </c>
      <c r="E62" s="4">
        <f>'[3]SCC X Ano = Mecenato'!E62</f>
        <v>0</v>
      </c>
      <c r="F62" s="4">
        <f>'[3]SCC X Ano = Mecenato'!F62</f>
        <v>0</v>
      </c>
      <c r="G62" s="4">
        <f>'[3]SCC X Ano = Mecenato'!G62</f>
        <v>0</v>
      </c>
      <c r="H62" s="4">
        <f>'[3]SCC X Ano = Mecenato'!H62</f>
        <v>0</v>
      </c>
      <c r="I62" s="4">
        <f>'[3]SCC X Ano = Mecenato'!I62</f>
        <v>541496.1844956202</v>
      </c>
      <c r="J62" s="4">
        <f>'[3]SCC X Ano = Mecenato'!J62</f>
        <v>0</v>
      </c>
      <c r="K62" s="4">
        <f>'[3]SCC X Ano = Mecenato'!K62</f>
        <v>0</v>
      </c>
      <c r="L62" s="4">
        <f>'[3]SCC X Ano = Mecenato'!L62</f>
        <v>1260659.1097388051</v>
      </c>
      <c r="N62" s="2" t="s">
        <v>36</v>
      </c>
      <c r="O62" s="5">
        <f>+B62/Formato_Análises_Mecenato!$O$31</f>
        <v>5.5156970001266523E-5</v>
      </c>
      <c r="P62" s="5">
        <f>+C62/Formato_Análises_Mecenato!$O$31</f>
        <v>2.5940278587026762E-4</v>
      </c>
      <c r="Q62" s="5">
        <f>+D62/Formato_Análises_Mecenato!$O$31</f>
        <v>1.2451333721772846E-4</v>
      </c>
      <c r="R62" s="5">
        <f>+E62/Formato_Análises_Mecenato!$O$31</f>
        <v>0</v>
      </c>
      <c r="S62" s="5">
        <f>+F62/Formato_Análises_Mecenato!$O$31</f>
        <v>0</v>
      </c>
      <c r="T62" s="5">
        <f>+G62/Formato_Análises_Mecenato!$O$31</f>
        <v>0</v>
      </c>
      <c r="U62" s="5">
        <f>+H62/Formato_Análises_Mecenato!$O$31</f>
        <v>0</v>
      </c>
      <c r="V62" s="5">
        <f>+I62/Formato_Análises_Mecenato!$O$31</f>
        <v>3.3060158731365168E-4</v>
      </c>
      <c r="W62" s="5">
        <f>+J62/Formato_Análises_Mecenato!$O$31</f>
        <v>0</v>
      </c>
      <c r="X62" s="5">
        <f>+K62/Formato_Análises_Mecenato!$O$31</f>
        <v>0</v>
      </c>
    </row>
    <row r="63" spans="1:24" x14ac:dyDescent="0.25">
      <c r="A63" s="2" t="s">
        <v>37</v>
      </c>
      <c r="B63" s="4">
        <f>'[3]SCC X Ano = Mecenato'!B63</f>
        <v>0</v>
      </c>
      <c r="C63" s="4">
        <f>'[3]SCC X Ano = Mecenato'!C63</f>
        <v>438009.12533409835</v>
      </c>
      <c r="D63" s="4">
        <f>'[3]SCC X Ano = Mecenato'!D63</f>
        <v>373893.37887073687</v>
      </c>
      <c r="E63" s="4">
        <f>'[3]SCC X Ano = Mecenato'!E63</f>
        <v>0</v>
      </c>
      <c r="F63" s="4">
        <f>'[3]SCC X Ano = Mecenato'!F63</f>
        <v>0</v>
      </c>
      <c r="G63" s="4">
        <f>'[3]SCC X Ano = Mecenato'!G63</f>
        <v>0</v>
      </c>
      <c r="H63" s="4">
        <f>'[3]SCC X Ano = Mecenato'!H63</f>
        <v>0</v>
      </c>
      <c r="I63" s="4">
        <f>'[3]SCC X Ano = Mecenato'!I63</f>
        <v>1366410.3482366928</v>
      </c>
      <c r="J63" s="4">
        <f>'[3]SCC X Ano = Mecenato'!J63</f>
        <v>99075.899067912018</v>
      </c>
      <c r="K63" s="4">
        <f>'[3]SCC X Ano = Mecenato'!K63</f>
        <v>0</v>
      </c>
      <c r="L63" s="4">
        <f>'[3]SCC X Ano = Mecenato'!L63</f>
        <v>2277388.7515094401</v>
      </c>
      <c r="N63" s="2" t="s">
        <v>37</v>
      </c>
      <c r="O63" s="5">
        <f>+B63/Formato_Análises_Mecenato!$O$31</f>
        <v>0</v>
      </c>
      <c r="P63" s="5">
        <f>+C63/Formato_Análises_Mecenato!$O$31</f>
        <v>2.67419265803688E-4</v>
      </c>
      <c r="Q63" s="5">
        <f>+D63/Formato_Análises_Mecenato!$O$31</f>
        <v>2.282744515658355E-4</v>
      </c>
      <c r="R63" s="5">
        <f>+E63/Formato_Análises_Mecenato!$O$31</f>
        <v>0</v>
      </c>
      <c r="S63" s="5">
        <f>+F63/Formato_Análises_Mecenato!$O$31</f>
        <v>0</v>
      </c>
      <c r="T63" s="5">
        <f>+G63/Formato_Análises_Mecenato!$O$31</f>
        <v>0</v>
      </c>
      <c r="U63" s="5">
        <f>+H63/Formato_Análises_Mecenato!$O$31</f>
        <v>0</v>
      </c>
      <c r="V63" s="5">
        <f>+I63/Formato_Análises_Mecenato!$O$31</f>
        <v>8.3423935935878055E-4</v>
      </c>
      <c r="W63" s="5">
        <f>+J63/Formato_Análises_Mecenato!$O$31</f>
        <v>6.0489160282612828E-5</v>
      </c>
      <c r="X63" s="5">
        <f>+K63/Formato_Análises_Mecenato!$O$31</f>
        <v>0</v>
      </c>
    </row>
    <row r="64" spans="1:24" x14ac:dyDescent="0.25">
      <c r="A64" s="2" t="s">
        <v>38</v>
      </c>
      <c r="B64" s="4">
        <f>'[3]SCC X Ano = Mecenato'!B64</f>
        <v>0</v>
      </c>
      <c r="C64" s="4">
        <f>'[3]SCC X Ano = Mecenato'!C64</f>
        <v>2397257.9830564908</v>
      </c>
      <c r="D64" s="4">
        <f>'[3]SCC X Ano = Mecenato'!D64</f>
        <v>339903.07170066988</v>
      </c>
      <c r="E64" s="4">
        <f>'[3]SCC X Ano = Mecenato'!E64</f>
        <v>0</v>
      </c>
      <c r="F64" s="4">
        <f>'[3]SCC X Ano = Mecenato'!F64</f>
        <v>595430.55932502786</v>
      </c>
      <c r="G64" s="4">
        <f>'[3]SCC X Ano = Mecenato'!G64</f>
        <v>702741.59602379636</v>
      </c>
      <c r="H64" s="4">
        <f>'[3]SCC X Ano = Mecenato'!H64</f>
        <v>0</v>
      </c>
      <c r="I64" s="4">
        <f>'[3]SCC X Ano = Mecenato'!I64</f>
        <v>2081311.330834744</v>
      </c>
      <c r="J64" s="4">
        <f>'[3]SCC X Ano = Mecenato'!J64</f>
        <v>632997.83647013677</v>
      </c>
      <c r="K64" s="4">
        <f>'[3]SCC X Ano = Mecenato'!K64</f>
        <v>0</v>
      </c>
      <c r="L64" s="4">
        <f>'[3]SCC X Ano = Mecenato'!L64</f>
        <v>6749642.3774108645</v>
      </c>
      <c r="N64" s="2" t="s">
        <v>38</v>
      </c>
      <c r="O64" s="5">
        <f>+B64/Formato_Análises_Mecenato!$O$31</f>
        <v>0</v>
      </c>
      <c r="P64" s="5">
        <f>+C64/Formato_Análises_Mecenato!$O$31</f>
        <v>1.4636064243684606E-3</v>
      </c>
      <c r="Q64" s="5">
        <f>+D64/Formato_Análises_Mecenato!$O$31</f>
        <v>2.0752222869621409E-4</v>
      </c>
      <c r="R64" s="5">
        <f>+E64/Formato_Análises_Mecenato!$O$31</f>
        <v>0</v>
      </c>
      <c r="S64" s="5">
        <f>+F64/Formato_Análises_Mecenato!$O$31</f>
        <v>3.6353033259369503E-4</v>
      </c>
      <c r="T64" s="5">
        <f>+G64/Formato_Análises_Mecenato!$O$31</f>
        <v>4.2904732068093678E-4</v>
      </c>
      <c r="U64" s="5">
        <f>+H64/Formato_Análises_Mecenato!$O$31</f>
        <v>0</v>
      </c>
      <c r="V64" s="5">
        <f>+I64/Formato_Análises_Mecenato!$O$31</f>
        <v>1.2707103934790896E-3</v>
      </c>
      <c r="W64" s="5">
        <f>+J64/Formato_Análises_Mecenato!$O$31</f>
        <v>3.8646641563700102E-4</v>
      </c>
      <c r="X64" s="5">
        <f>+K64/Formato_Análises_Mecenato!$O$31</f>
        <v>0</v>
      </c>
    </row>
    <row r="65" spans="1:24" x14ac:dyDescent="0.25">
      <c r="A65" s="2" t="s">
        <v>39</v>
      </c>
      <c r="B65" s="4">
        <f>'[3]SCC X Ano = Mecenato'!B65</f>
        <v>1278786.208533216</v>
      </c>
      <c r="C65" s="4">
        <f>'[3]SCC X Ano = Mecenato'!C65</f>
        <v>11748662.199278152</v>
      </c>
      <c r="D65" s="4">
        <f>'[3]SCC X Ano = Mecenato'!D65</f>
        <v>5227426.9532552557</v>
      </c>
      <c r="E65" s="4">
        <f>'[3]SCC X Ano = Mecenato'!E65</f>
        <v>0</v>
      </c>
      <c r="F65" s="4">
        <f>'[3]SCC X Ano = Mecenato'!F65</f>
        <v>676986.98732465436</v>
      </c>
      <c r="G65" s="4">
        <f>'[3]SCC X Ano = Mecenato'!G65</f>
        <v>2095665.5905090461</v>
      </c>
      <c r="H65" s="4">
        <f>'[3]SCC X Ano = Mecenato'!H65</f>
        <v>0</v>
      </c>
      <c r="I65" s="4">
        <f>'[3]SCC X Ano = Mecenato'!I65</f>
        <v>13218244.023669457</v>
      </c>
      <c r="J65" s="4">
        <f>'[3]SCC X Ano = Mecenato'!J65</f>
        <v>394309.84381912707</v>
      </c>
      <c r="K65" s="4">
        <f>'[3]SCC X Ano = Mecenato'!K65</f>
        <v>0</v>
      </c>
      <c r="L65" s="4">
        <f>'[3]SCC X Ano = Mecenato'!L65</f>
        <v>34640081.806388907</v>
      </c>
      <c r="N65" s="2" t="s">
        <v>39</v>
      </c>
      <c r="O65" s="5">
        <f>+B65/Formato_Análises_Mecenato!$O$31</f>
        <v>7.8074188236372901E-4</v>
      </c>
      <c r="P65" s="5">
        <f>+C65/Formato_Análises_Mecenato!$O$31</f>
        <v>7.1729524290390844E-3</v>
      </c>
      <c r="Q65" s="5">
        <f>+D65/Formato_Análises_Mecenato!$O$31</f>
        <v>3.1915195301368405E-3</v>
      </c>
      <c r="R65" s="5">
        <f>+E65/Formato_Análises_Mecenato!$O$31</f>
        <v>0</v>
      </c>
      <c r="S65" s="5">
        <f>+F65/Formato_Análises_Mecenato!$O$31</f>
        <v>4.1332326802762174E-4</v>
      </c>
      <c r="T65" s="5">
        <f>+G65/Formato_Análises_Mecenato!$O$31</f>
        <v>1.2794741505819339E-3</v>
      </c>
      <c r="U65" s="5">
        <f>+H65/Formato_Análises_Mecenato!$O$31</f>
        <v>0</v>
      </c>
      <c r="V65" s="5">
        <f>+I65/Formato_Análises_Mecenato!$O$31</f>
        <v>8.0701814358946026E-3</v>
      </c>
      <c r="W65" s="5">
        <f>+J65/Formato_Análises_Mecenato!$O$31</f>
        <v>2.4073938836969937E-4</v>
      </c>
      <c r="X65" s="5">
        <f>+K65/Formato_Análises_Mecenato!$O$31</f>
        <v>0</v>
      </c>
    </row>
    <row r="66" spans="1:24" x14ac:dyDescent="0.25">
      <c r="A66" s="2" t="s">
        <v>40</v>
      </c>
      <c r="B66" s="4">
        <f>'[3]SCC X Ano = Mecenato'!B66</f>
        <v>126316130.22922443</v>
      </c>
      <c r="C66" s="4">
        <f>'[3]SCC X Ano = Mecenato'!C66</f>
        <v>560515363.18958759</v>
      </c>
      <c r="D66" s="4">
        <f>'[3]SCC X Ano = Mecenato'!D66</f>
        <v>193814863.74667639</v>
      </c>
      <c r="E66" s="4">
        <f>'[3]SCC X Ano = Mecenato'!E66</f>
        <v>0</v>
      </c>
      <c r="F66" s="4">
        <f>'[3]SCC X Ano = Mecenato'!F66</f>
        <v>148300017.26843247</v>
      </c>
      <c r="G66" s="4">
        <f>'[3]SCC X Ano = Mecenato'!G66</f>
        <v>91439075.819016516</v>
      </c>
      <c r="H66" s="4">
        <f>'[3]SCC X Ano = Mecenato'!H66</f>
        <v>0</v>
      </c>
      <c r="I66" s="4">
        <f>'[3]SCC X Ano = Mecenato'!I66</f>
        <v>364732806.57202202</v>
      </c>
      <c r="J66" s="4">
        <f>'[3]SCC X Ano = Mecenato'!J66</f>
        <v>152793372.38293785</v>
      </c>
      <c r="K66" s="4">
        <f>'[3]SCC X Ano = Mecenato'!K66</f>
        <v>0</v>
      </c>
      <c r="L66" s="4">
        <f>'[3]SCC X Ano = Mecenato'!L66</f>
        <v>1637911629.2078974</v>
      </c>
      <c r="N66" s="2" t="s">
        <v>40</v>
      </c>
      <c r="O66" s="5">
        <f>+B66/Formato_Análises_Mecenato!$O$31</f>
        <v>7.7120235290295588E-2</v>
      </c>
      <c r="P66" s="5">
        <f>+C66/Formato_Análises_Mecenato!$O$31</f>
        <v>0.34221343398157306</v>
      </c>
      <c r="Q66" s="5">
        <f>+D66/Formato_Análises_Mecenato!$O$31</f>
        <v>0.11833047662065033</v>
      </c>
      <c r="R66" s="5">
        <f>+E66/Formato_Análises_Mecenato!$O$31</f>
        <v>0</v>
      </c>
      <c r="S66" s="5">
        <f>+F66/Formato_Análises_Mecenato!$O$31</f>
        <v>9.0542135866115758E-2</v>
      </c>
      <c r="T66" s="5">
        <f>+G66/Formato_Análises_Mecenato!$O$31</f>
        <v>5.5826623481046368E-2</v>
      </c>
      <c r="U66" s="5">
        <f>+H66/Formato_Análises_Mecenato!$O$31</f>
        <v>0</v>
      </c>
      <c r="V66" s="5">
        <f>+I66/Formato_Análises_Mecenato!$O$31</f>
        <v>0.22268161484903107</v>
      </c>
      <c r="W66" s="5">
        <f>+J66/Formato_Análises_Mecenato!$O$31</f>
        <v>9.3285479911287716E-2</v>
      </c>
      <c r="X66" s="5">
        <f>+K66/Formato_Análises_Mecenato!$O$31</f>
        <v>0</v>
      </c>
    </row>
    <row r="67" spans="1:24" x14ac:dyDescent="0.25">
      <c r="A67" s="2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</row>
    <row r="68" spans="1:24" x14ac:dyDescent="0.25">
      <c r="A68" s="2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24" x14ac:dyDescent="0.25">
      <c r="A69" s="2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24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24" x14ac:dyDescent="0.25">
      <c r="A71" s="2"/>
      <c r="B71">
        <v>2009</v>
      </c>
      <c r="C71">
        <v>2009</v>
      </c>
      <c r="D71">
        <v>2009</v>
      </c>
      <c r="E71">
        <v>2009</v>
      </c>
      <c r="F71">
        <v>2009</v>
      </c>
      <c r="G71">
        <v>2009</v>
      </c>
      <c r="H71">
        <v>2009</v>
      </c>
      <c r="I71">
        <v>2009</v>
      </c>
      <c r="J71">
        <v>2009</v>
      </c>
      <c r="K71">
        <v>2009</v>
      </c>
      <c r="O71">
        <v>2009</v>
      </c>
      <c r="P71">
        <v>2009</v>
      </c>
      <c r="Q71">
        <v>2009</v>
      </c>
      <c r="R71">
        <v>2009</v>
      </c>
      <c r="S71">
        <v>2009</v>
      </c>
      <c r="T71">
        <v>2009</v>
      </c>
      <c r="U71">
        <v>2009</v>
      </c>
      <c r="V71">
        <v>2009</v>
      </c>
      <c r="W71">
        <v>2009</v>
      </c>
      <c r="X71">
        <v>2009</v>
      </c>
    </row>
    <row r="72" spans="1:24" x14ac:dyDescent="0.25">
      <c r="A72" s="2"/>
      <c r="B72" s="2" t="s">
        <v>2</v>
      </c>
      <c r="C72" s="2" t="s">
        <v>3</v>
      </c>
      <c r="D72" s="2" t="s">
        <v>4</v>
      </c>
      <c r="E72" s="2" t="s">
        <v>5</v>
      </c>
      <c r="F72" s="2" t="s">
        <v>6</v>
      </c>
      <c r="G72" s="2" t="s">
        <v>7</v>
      </c>
      <c r="H72" s="2" t="s">
        <v>8</v>
      </c>
      <c r="I72" s="2" t="s">
        <v>9</v>
      </c>
      <c r="J72" s="2" t="s">
        <v>10</v>
      </c>
      <c r="K72" s="2" t="s">
        <v>11</v>
      </c>
      <c r="L72" s="2" t="s">
        <v>12</v>
      </c>
      <c r="O72" s="2" t="s">
        <v>2</v>
      </c>
      <c r="P72" s="2" t="s">
        <v>3</v>
      </c>
      <c r="Q72" s="2" t="s">
        <v>4</v>
      </c>
      <c r="R72" s="2" t="s">
        <v>5</v>
      </c>
      <c r="S72" s="2" t="s">
        <v>6</v>
      </c>
      <c r="T72" s="2" t="s">
        <v>7</v>
      </c>
      <c r="U72" s="2" t="s">
        <v>8</v>
      </c>
      <c r="V72" s="2" t="s">
        <v>9</v>
      </c>
      <c r="W72" s="2" t="s">
        <v>10</v>
      </c>
      <c r="X72" s="2" t="s">
        <v>11</v>
      </c>
    </row>
    <row r="73" spans="1:24" x14ac:dyDescent="0.25">
      <c r="A73" s="2" t="s">
        <v>13</v>
      </c>
      <c r="B73" s="4">
        <f>'[3]SCC X Ano = Mecenato'!B73</f>
        <v>0</v>
      </c>
      <c r="C73" s="4">
        <f>'[3]SCC X Ano = Mecenato'!C73</f>
        <v>0</v>
      </c>
      <c r="D73" s="4">
        <f>'[3]SCC X Ano = Mecenato'!D73</f>
        <v>897273.21608303301</v>
      </c>
      <c r="E73" s="4">
        <f>'[3]SCC X Ano = Mecenato'!E73</f>
        <v>0</v>
      </c>
      <c r="F73" s="4">
        <f>'[3]SCC X Ano = Mecenato'!F73</f>
        <v>19551.204769368931</v>
      </c>
      <c r="G73" s="4">
        <f>'[3]SCC X Ano = Mecenato'!G73</f>
        <v>0</v>
      </c>
      <c r="H73" s="4">
        <f>'[3]SCC X Ano = Mecenato'!H73</f>
        <v>0</v>
      </c>
      <c r="I73" s="4">
        <f>'[3]SCC X Ano = Mecenato'!I73</f>
        <v>0</v>
      </c>
      <c r="J73" s="4">
        <f>'[3]SCC X Ano = Mecenato'!J73</f>
        <v>0</v>
      </c>
      <c r="K73" s="4">
        <f>'[3]SCC X Ano = Mecenato'!K73</f>
        <v>0</v>
      </c>
      <c r="L73" s="4">
        <f>'[3]SCC X Ano = Mecenato'!L73</f>
        <v>916824.42085240199</v>
      </c>
      <c r="N73" s="2" t="s">
        <v>13</v>
      </c>
      <c r="O73" s="5">
        <f>+B73/Formato_Análises_Mecenato!$P$31</f>
        <v>0</v>
      </c>
      <c r="P73" s="5">
        <f>+C73/Formato_Análises_Mecenato!$P$31</f>
        <v>0</v>
      </c>
      <c r="Q73" s="5">
        <f>+D73/Formato_Análises_Mecenato!$P$31</f>
        <v>5.6193161991369253E-4</v>
      </c>
      <c r="R73" s="5">
        <f>+E73/Formato_Análises_Mecenato!$P$31</f>
        <v>0</v>
      </c>
      <c r="S73" s="5">
        <f>+F73/Formato_Análises_Mecenato!$P$31</f>
        <v>1.2244252887962185E-5</v>
      </c>
      <c r="T73" s="5">
        <f>+G73/Formato_Análises_Mecenato!$P$31</f>
        <v>0</v>
      </c>
      <c r="U73" s="5">
        <f>+H73/Formato_Análises_Mecenato!$P$31</f>
        <v>0</v>
      </c>
      <c r="V73" s="5">
        <f>+I73/Formato_Análises_Mecenato!$P$31</f>
        <v>0</v>
      </c>
      <c r="W73" s="5">
        <f>+J73/Formato_Análises_Mecenato!$P$31</f>
        <v>0</v>
      </c>
      <c r="X73" s="5">
        <f>+K73/Formato_Análises_Mecenato!$P$31</f>
        <v>0</v>
      </c>
    </row>
    <row r="74" spans="1:24" x14ac:dyDescent="0.25">
      <c r="A74" s="2" t="s">
        <v>14</v>
      </c>
      <c r="B74" s="4">
        <f>'[3]SCC X Ano = Mecenato'!B74</f>
        <v>0</v>
      </c>
      <c r="C74" s="4">
        <f>'[3]SCC X Ano = Mecenato'!C74</f>
        <v>40731.676602851941</v>
      </c>
      <c r="D74" s="4">
        <f>'[3]SCC X Ano = Mecenato'!D74</f>
        <v>0</v>
      </c>
      <c r="E74" s="4">
        <f>'[3]SCC X Ano = Mecenato'!E74</f>
        <v>0</v>
      </c>
      <c r="F74" s="4">
        <f>'[3]SCC X Ano = Mecenato'!F74</f>
        <v>0</v>
      </c>
      <c r="G74" s="4">
        <f>'[3]SCC X Ano = Mecenato'!G74</f>
        <v>0</v>
      </c>
      <c r="H74" s="4">
        <f>'[3]SCC X Ano = Mecenato'!H74</f>
        <v>0</v>
      </c>
      <c r="I74" s="4">
        <f>'[3]SCC X Ano = Mecenato'!I74</f>
        <v>0</v>
      </c>
      <c r="J74" s="4">
        <f>'[3]SCC X Ano = Mecenato'!J74</f>
        <v>0</v>
      </c>
      <c r="K74" s="4">
        <f>'[3]SCC X Ano = Mecenato'!K74</f>
        <v>0</v>
      </c>
      <c r="L74" s="4">
        <f>'[3]SCC X Ano = Mecenato'!L74</f>
        <v>40731.676602851941</v>
      </c>
      <c r="N74" s="2" t="s">
        <v>14</v>
      </c>
      <c r="O74" s="5">
        <f>+B74/Formato_Análises_Mecenato!$P$31</f>
        <v>0</v>
      </c>
      <c r="P74" s="5">
        <f>+C74/Formato_Análises_Mecenato!$P$31</f>
        <v>2.5508860183254554E-5</v>
      </c>
      <c r="Q74" s="5">
        <f>+D74/Formato_Análises_Mecenato!$P$31</f>
        <v>0</v>
      </c>
      <c r="R74" s="5">
        <f>+E74/Formato_Análises_Mecenato!$P$31</f>
        <v>0</v>
      </c>
      <c r="S74" s="5">
        <f>+F74/Formato_Análises_Mecenato!$P$31</f>
        <v>0</v>
      </c>
      <c r="T74" s="5">
        <f>+G74/Formato_Análises_Mecenato!$P$31</f>
        <v>0</v>
      </c>
      <c r="U74" s="5">
        <f>+H74/Formato_Análises_Mecenato!$P$31</f>
        <v>0</v>
      </c>
      <c r="V74" s="5">
        <f>+I74/Formato_Análises_Mecenato!$P$31</f>
        <v>0</v>
      </c>
      <c r="W74" s="5">
        <f>+J74/Formato_Análises_Mecenato!$P$31</f>
        <v>0</v>
      </c>
      <c r="X74" s="5">
        <f>+K74/Formato_Análises_Mecenato!$P$31</f>
        <v>0</v>
      </c>
    </row>
    <row r="75" spans="1:24" x14ac:dyDescent="0.25">
      <c r="A75" s="2" t="s">
        <v>15</v>
      </c>
      <c r="B75" s="4">
        <f>'[3]SCC X Ano = Mecenato'!B75</f>
        <v>0</v>
      </c>
      <c r="C75" s="4">
        <f>'[3]SCC X Ano = Mecenato'!C75</f>
        <v>216259.85136562618</v>
      </c>
      <c r="D75" s="4">
        <f>'[3]SCC X Ano = Mecenato'!D75</f>
        <v>650743.96139608091</v>
      </c>
      <c r="E75" s="4">
        <f>'[3]SCC X Ano = Mecenato'!E75</f>
        <v>0</v>
      </c>
      <c r="F75" s="4">
        <f>'[3]SCC X Ano = Mecenato'!F75</f>
        <v>297740.40963152709</v>
      </c>
      <c r="G75" s="4">
        <f>'[3]SCC X Ano = Mecenato'!G75</f>
        <v>0</v>
      </c>
      <c r="H75" s="4">
        <f>'[3]SCC X Ano = Mecenato'!H75</f>
        <v>0</v>
      </c>
      <c r="I75" s="4">
        <f>'[3]SCC X Ano = Mecenato'!I75</f>
        <v>0</v>
      </c>
      <c r="J75" s="4">
        <f>'[3]SCC X Ano = Mecenato'!J75</f>
        <v>0</v>
      </c>
      <c r="K75" s="4">
        <f>'[3]SCC X Ano = Mecenato'!K75</f>
        <v>0</v>
      </c>
      <c r="L75" s="4">
        <f>'[3]SCC X Ano = Mecenato'!L75</f>
        <v>1164744.2223932343</v>
      </c>
      <c r="N75" s="2" t="s">
        <v>15</v>
      </c>
      <c r="O75" s="5">
        <f>+B75/Formato_Análises_Mecenato!$P$31</f>
        <v>0</v>
      </c>
      <c r="P75" s="5">
        <f>+C75/Formato_Análises_Mecenato!$P$31</f>
        <v>1.3543617085850362E-4</v>
      </c>
      <c r="Q75" s="5">
        <f>+D75/Formato_Análises_Mecenato!$P$31</f>
        <v>4.0753875388442883E-4</v>
      </c>
      <c r="R75" s="5">
        <f>+E75/Formato_Análises_Mecenato!$P$31</f>
        <v>0</v>
      </c>
      <c r="S75" s="5">
        <f>+F75/Formato_Análises_Mecenato!$P$31</f>
        <v>1.864646661675541E-4</v>
      </c>
      <c r="T75" s="5">
        <f>+G75/Formato_Análises_Mecenato!$P$31</f>
        <v>0</v>
      </c>
      <c r="U75" s="5">
        <f>+H75/Formato_Análises_Mecenato!$P$31</f>
        <v>0</v>
      </c>
      <c r="V75" s="5">
        <f>+I75/Formato_Análises_Mecenato!$P$31</f>
        <v>0</v>
      </c>
      <c r="W75" s="5">
        <f>+J75/Formato_Análises_Mecenato!$P$31</f>
        <v>0</v>
      </c>
      <c r="X75" s="5">
        <f>+K75/Formato_Análises_Mecenato!$P$31</f>
        <v>0</v>
      </c>
    </row>
    <row r="76" spans="1:24" x14ac:dyDescent="0.25">
      <c r="A76" s="2" t="s">
        <v>16</v>
      </c>
      <c r="B76" s="4">
        <f>'[3]SCC X Ano = Mecenato'!B76</f>
        <v>0</v>
      </c>
      <c r="C76" s="4">
        <f>'[3]SCC X Ano = Mecenato'!C76</f>
        <v>0</v>
      </c>
      <c r="D76" s="4">
        <f>'[3]SCC X Ano = Mecenato'!D76</f>
        <v>0</v>
      </c>
      <c r="E76" s="4">
        <f>'[3]SCC X Ano = Mecenato'!E76</f>
        <v>0</v>
      </c>
      <c r="F76" s="4">
        <f>'[3]SCC X Ano = Mecenato'!F76</f>
        <v>0</v>
      </c>
      <c r="G76" s="4">
        <f>'[3]SCC X Ano = Mecenato'!G76</f>
        <v>0</v>
      </c>
      <c r="H76" s="4">
        <f>'[3]SCC X Ano = Mecenato'!H76</f>
        <v>0</v>
      </c>
      <c r="I76" s="4">
        <f>'[3]SCC X Ano = Mecenato'!I76</f>
        <v>0</v>
      </c>
      <c r="J76" s="4">
        <f>'[3]SCC X Ano = Mecenato'!J76</f>
        <v>0</v>
      </c>
      <c r="K76" s="4">
        <f>'[3]SCC X Ano = Mecenato'!K76</f>
        <v>0</v>
      </c>
      <c r="L76" s="4">
        <f>'[3]SCC X Ano = Mecenato'!L76</f>
        <v>0</v>
      </c>
      <c r="N76" s="2" t="s">
        <v>16</v>
      </c>
      <c r="O76" s="5">
        <f>+B76/Formato_Análises_Mecenato!$P$31</f>
        <v>0</v>
      </c>
      <c r="P76" s="5">
        <f>+C76/Formato_Análises_Mecenato!$P$31</f>
        <v>0</v>
      </c>
      <c r="Q76" s="5">
        <f>+D76/Formato_Análises_Mecenato!$P$31</f>
        <v>0</v>
      </c>
      <c r="R76" s="5">
        <f>+E76/Formato_Análises_Mecenato!$P$31</f>
        <v>0</v>
      </c>
      <c r="S76" s="5">
        <f>+F76/Formato_Análises_Mecenato!$P$31</f>
        <v>0</v>
      </c>
      <c r="T76" s="5">
        <f>+G76/Formato_Análises_Mecenato!$P$31</f>
        <v>0</v>
      </c>
      <c r="U76" s="5">
        <f>+H76/Formato_Análises_Mecenato!$P$31</f>
        <v>0</v>
      </c>
      <c r="V76" s="5">
        <f>+I76/Formato_Análises_Mecenato!$P$31</f>
        <v>0</v>
      </c>
      <c r="W76" s="5">
        <f>+J76/Formato_Análises_Mecenato!$P$31</f>
        <v>0</v>
      </c>
      <c r="X76" s="5">
        <f>+K76/Formato_Análises_Mecenato!$P$31</f>
        <v>0</v>
      </c>
    </row>
    <row r="77" spans="1:24" x14ac:dyDescent="0.25">
      <c r="A77" s="2" t="s">
        <v>17</v>
      </c>
      <c r="B77" s="4">
        <f>'[3]SCC X Ano = Mecenato'!B77</f>
        <v>0</v>
      </c>
      <c r="C77" s="4">
        <f>'[3]SCC X Ano = Mecenato'!C77</f>
        <v>1261900.6270824729</v>
      </c>
      <c r="D77" s="4">
        <f>'[3]SCC X Ano = Mecenato'!D77</f>
        <v>406631.13786259893</v>
      </c>
      <c r="E77" s="4">
        <f>'[3]SCC X Ano = Mecenato'!E77</f>
        <v>0</v>
      </c>
      <c r="F77" s="4">
        <f>'[3]SCC X Ano = Mecenato'!F77</f>
        <v>235597.42663754849</v>
      </c>
      <c r="G77" s="4">
        <f>'[3]SCC X Ano = Mecenato'!G77</f>
        <v>0</v>
      </c>
      <c r="H77" s="4">
        <f>'[3]SCC X Ano = Mecenato'!H77</f>
        <v>0</v>
      </c>
      <c r="I77" s="4">
        <f>'[3]SCC X Ano = Mecenato'!I77</f>
        <v>2690302.4747589966</v>
      </c>
      <c r="J77" s="4">
        <f>'[3]SCC X Ano = Mecenato'!J77</f>
        <v>2166448.797582176</v>
      </c>
      <c r="K77" s="4">
        <f>'[3]SCC X Ano = Mecenato'!K77</f>
        <v>0</v>
      </c>
      <c r="L77" s="4">
        <f>'[3]SCC X Ano = Mecenato'!L77</f>
        <v>6760880.4639237933</v>
      </c>
      <c r="N77" s="2" t="s">
        <v>17</v>
      </c>
      <c r="O77" s="5">
        <f>+B77/Formato_Análises_Mecenato!$P$31</f>
        <v>0</v>
      </c>
      <c r="P77" s="5">
        <f>+C77/Formato_Análises_Mecenato!$P$31</f>
        <v>7.9028533431776775E-4</v>
      </c>
      <c r="Q77" s="5">
        <f>+D77/Formato_Análises_Mecenato!$P$31</f>
        <v>2.5465921629085287E-4</v>
      </c>
      <c r="R77" s="5">
        <f>+E77/Formato_Análises_Mecenato!$P$31</f>
        <v>0</v>
      </c>
      <c r="S77" s="5">
        <f>+F77/Formato_Análises_Mecenato!$P$31</f>
        <v>1.4754663487657668E-4</v>
      </c>
      <c r="T77" s="5">
        <f>+G77/Formato_Análises_Mecenato!$P$31</f>
        <v>0</v>
      </c>
      <c r="U77" s="5">
        <f>+H77/Formato_Análises_Mecenato!$P$31</f>
        <v>0</v>
      </c>
      <c r="V77" s="5">
        <f>+I77/Formato_Análises_Mecenato!$P$31</f>
        <v>1.6848447057169721E-3</v>
      </c>
      <c r="W77" s="5">
        <f>+J77/Formato_Análises_Mecenato!$P$31</f>
        <v>1.3567730101204387E-3</v>
      </c>
      <c r="X77" s="5">
        <f>+K77/Formato_Análises_Mecenato!$P$31</f>
        <v>0</v>
      </c>
    </row>
    <row r="78" spans="1:24" x14ac:dyDescent="0.25">
      <c r="A78" s="2" t="s">
        <v>18</v>
      </c>
      <c r="B78" s="4">
        <f>'[3]SCC X Ano = Mecenato'!B78</f>
        <v>0</v>
      </c>
      <c r="C78" s="4">
        <f>'[3]SCC X Ano = Mecenato'!C78</f>
        <v>0</v>
      </c>
      <c r="D78" s="4">
        <f>'[3]SCC X Ano = Mecenato'!D78</f>
        <v>0</v>
      </c>
      <c r="E78" s="4">
        <f>'[3]SCC X Ano = Mecenato'!E78</f>
        <v>0</v>
      </c>
      <c r="F78" s="4">
        <f>'[3]SCC X Ano = Mecenato'!F78</f>
        <v>136769.47540388189</v>
      </c>
      <c r="G78" s="4">
        <f>'[3]SCC X Ano = Mecenato'!G78</f>
        <v>0</v>
      </c>
      <c r="H78" s="4">
        <f>'[3]SCC X Ano = Mecenato'!H78</f>
        <v>0</v>
      </c>
      <c r="I78" s="4">
        <f>'[3]SCC X Ano = Mecenato'!I78</f>
        <v>95255.7506102552</v>
      </c>
      <c r="J78" s="4">
        <f>'[3]SCC X Ano = Mecenato'!J78</f>
        <v>0</v>
      </c>
      <c r="K78" s="4">
        <f>'[3]SCC X Ano = Mecenato'!K78</f>
        <v>0</v>
      </c>
      <c r="L78" s="4">
        <f>'[3]SCC X Ano = Mecenato'!L78</f>
        <v>232025.22601413709</v>
      </c>
      <c r="N78" s="2" t="s">
        <v>18</v>
      </c>
      <c r="O78" s="5">
        <f>+B78/Formato_Análises_Mecenato!$P$31</f>
        <v>0</v>
      </c>
      <c r="P78" s="5">
        <f>+C78/Formato_Análises_Mecenato!$P$31</f>
        <v>0</v>
      </c>
      <c r="Q78" s="5">
        <f>+D78/Formato_Análises_Mecenato!$P$31</f>
        <v>0</v>
      </c>
      <c r="R78" s="5">
        <f>+E78/Formato_Análises_Mecenato!$P$31</f>
        <v>0</v>
      </c>
      <c r="S78" s="5">
        <f>+F78/Formato_Análises_Mecenato!$P$31</f>
        <v>8.5654058865095066E-5</v>
      </c>
      <c r="T78" s="5">
        <f>+G78/Formato_Análises_Mecenato!$P$31</f>
        <v>0</v>
      </c>
      <c r="U78" s="5">
        <f>+H78/Formato_Análises_Mecenato!$P$31</f>
        <v>0</v>
      </c>
      <c r="V78" s="5">
        <f>+I78/Formato_Análises_Mecenato!$P$31</f>
        <v>5.9655428566322035E-5</v>
      </c>
      <c r="W78" s="5">
        <f>+J78/Formato_Análises_Mecenato!$P$31</f>
        <v>0</v>
      </c>
      <c r="X78" s="5">
        <f>+K78/Formato_Análises_Mecenato!$P$31</f>
        <v>0</v>
      </c>
    </row>
    <row r="79" spans="1:24" x14ac:dyDescent="0.25">
      <c r="A79" s="2" t="s">
        <v>19</v>
      </c>
      <c r="B79" s="4">
        <f>'[3]SCC X Ano = Mecenato'!B79</f>
        <v>0</v>
      </c>
      <c r="C79" s="4">
        <f>'[3]SCC X Ano = Mecenato'!C79</f>
        <v>0</v>
      </c>
      <c r="D79" s="4">
        <f>'[3]SCC X Ano = Mecenato'!D79</f>
        <v>0</v>
      </c>
      <c r="E79" s="4">
        <f>'[3]SCC X Ano = Mecenato'!E79</f>
        <v>0</v>
      </c>
      <c r="F79" s="4">
        <f>'[3]SCC X Ano = Mecenato'!F79</f>
        <v>0</v>
      </c>
      <c r="G79" s="4">
        <f>'[3]SCC X Ano = Mecenato'!G79</f>
        <v>0</v>
      </c>
      <c r="H79" s="4">
        <f>'[3]SCC X Ano = Mecenato'!H79</f>
        <v>0</v>
      </c>
      <c r="I79" s="4">
        <f>'[3]SCC X Ano = Mecenato'!I79</f>
        <v>0</v>
      </c>
      <c r="J79" s="4">
        <f>'[3]SCC X Ano = Mecenato'!J79</f>
        <v>0</v>
      </c>
      <c r="K79" s="4">
        <f>'[3]SCC X Ano = Mecenato'!K79</f>
        <v>0</v>
      </c>
      <c r="L79" s="4">
        <f>'[3]SCC X Ano = Mecenato'!L79</f>
        <v>0</v>
      </c>
      <c r="N79" s="2" t="s">
        <v>19</v>
      </c>
      <c r="O79" s="5">
        <f>+B79/Formato_Análises_Mecenato!$P$31</f>
        <v>0</v>
      </c>
      <c r="P79" s="5">
        <f>+C79/Formato_Análises_Mecenato!$P$31</f>
        <v>0</v>
      </c>
      <c r="Q79" s="5">
        <f>+D79/Formato_Análises_Mecenato!$P$31</f>
        <v>0</v>
      </c>
      <c r="R79" s="5">
        <f>+E79/Formato_Análises_Mecenato!$P$31</f>
        <v>0</v>
      </c>
      <c r="S79" s="5">
        <f>+F79/Formato_Análises_Mecenato!$P$31</f>
        <v>0</v>
      </c>
      <c r="T79" s="5">
        <f>+G79/Formato_Análises_Mecenato!$P$31</f>
        <v>0</v>
      </c>
      <c r="U79" s="5">
        <f>+H79/Formato_Análises_Mecenato!$P$31</f>
        <v>0</v>
      </c>
      <c r="V79" s="5">
        <f>+I79/Formato_Análises_Mecenato!$P$31</f>
        <v>0</v>
      </c>
      <c r="W79" s="5">
        <f>+J79/Formato_Análises_Mecenato!$P$31</f>
        <v>0</v>
      </c>
      <c r="X79" s="5">
        <f>+K79/Formato_Análises_Mecenato!$P$31</f>
        <v>0</v>
      </c>
    </row>
    <row r="80" spans="1:24" x14ac:dyDescent="0.25">
      <c r="A80" s="2" t="s">
        <v>20</v>
      </c>
      <c r="B80" s="4">
        <f>'[3]SCC X Ano = Mecenato'!B80</f>
        <v>579577.62491358991</v>
      </c>
      <c r="C80" s="4">
        <f>'[3]SCC X Ano = Mecenato'!C80</f>
        <v>1388215.3727113362</v>
      </c>
      <c r="D80" s="4">
        <f>'[3]SCC X Ano = Mecenato'!D80</f>
        <v>0</v>
      </c>
      <c r="E80" s="4">
        <f>'[3]SCC X Ano = Mecenato'!E80</f>
        <v>0</v>
      </c>
      <c r="F80" s="4">
        <f>'[3]SCC X Ano = Mecenato'!F80</f>
        <v>76213.040091596267</v>
      </c>
      <c r="G80" s="4">
        <f>'[3]SCC X Ano = Mecenato'!G80</f>
        <v>0</v>
      </c>
      <c r="H80" s="4">
        <f>'[3]SCC X Ano = Mecenato'!H80</f>
        <v>0</v>
      </c>
      <c r="I80" s="4">
        <f>'[3]SCC X Ano = Mecenato'!I80</f>
        <v>0</v>
      </c>
      <c r="J80" s="4">
        <f>'[3]SCC X Ano = Mecenato'!J80</f>
        <v>1243388.6014319374</v>
      </c>
      <c r="K80" s="4">
        <f>'[3]SCC X Ano = Mecenato'!K80</f>
        <v>0</v>
      </c>
      <c r="L80" s="4">
        <f>'[3]SCC X Ano = Mecenato'!L80</f>
        <v>3287394.6391484598</v>
      </c>
      <c r="N80" s="2" t="s">
        <v>20</v>
      </c>
      <c r="O80" s="5">
        <f>+B80/Formato_Análises_Mecenato!$P$31</f>
        <v>3.6296970398287871E-4</v>
      </c>
      <c r="P80" s="5">
        <f>+C80/Formato_Análises_Mecenato!$P$31</f>
        <v>8.6939195241127469E-4</v>
      </c>
      <c r="Q80" s="5">
        <f>+D80/Formato_Análises_Mecenato!$P$31</f>
        <v>0</v>
      </c>
      <c r="R80" s="5">
        <f>+E80/Formato_Análises_Mecenato!$P$31</f>
        <v>0</v>
      </c>
      <c r="S80" s="5">
        <f>+F80/Formato_Análises_Mecenato!$P$31</f>
        <v>4.7729628288887594E-5</v>
      </c>
      <c r="T80" s="5">
        <f>+G80/Formato_Análises_Mecenato!$P$31</f>
        <v>0</v>
      </c>
      <c r="U80" s="5">
        <f>+H80/Formato_Análises_Mecenato!$P$31</f>
        <v>0</v>
      </c>
      <c r="V80" s="5">
        <f>+I80/Formato_Análises_Mecenato!$P$31</f>
        <v>0</v>
      </c>
      <c r="W80" s="5">
        <f>+J80/Formato_Análises_Mecenato!$P$31</f>
        <v>7.7869188387788904E-4</v>
      </c>
      <c r="X80" s="5">
        <f>+K80/Formato_Análises_Mecenato!$P$31</f>
        <v>0</v>
      </c>
    </row>
    <row r="81" spans="1:24" x14ac:dyDescent="0.25">
      <c r="A81" s="2" t="s">
        <v>21</v>
      </c>
      <c r="B81" s="4">
        <f>'[3]SCC X Ano = Mecenato'!B81</f>
        <v>0</v>
      </c>
      <c r="C81" s="4">
        <f>'[3]SCC X Ano = Mecenato'!C81</f>
        <v>393856.15256890433</v>
      </c>
      <c r="D81" s="4">
        <f>'[3]SCC X Ano = Mecenato'!D81</f>
        <v>81463.353205703883</v>
      </c>
      <c r="E81" s="4">
        <f>'[3]SCC X Ano = Mecenato'!E81</f>
        <v>0</v>
      </c>
      <c r="F81" s="4">
        <f>'[3]SCC X Ano = Mecenato'!F81</f>
        <v>0</v>
      </c>
      <c r="G81" s="4">
        <f>'[3]SCC X Ano = Mecenato'!G81</f>
        <v>0</v>
      </c>
      <c r="H81" s="4">
        <f>'[3]SCC X Ano = Mecenato'!H81</f>
        <v>0</v>
      </c>
      <c r="I81" s="4">
        <f>'[3]SCC X Ano = Mecenato'!I81</f>
        <v>966135.73635152541</v>
      </c>
      <c r="J81" s="4">
        <f>'[3]SCC X Ano = Mecenato'!J81</f>
        <v>3046729.4098933251</v>
      </c>
      <c r="K81" s="4">
        <f>'[3]SCC X Ano = Mecenato'!K81</f>
        <v>0</v>
      </c>
      <c r="L81" s="4">
        <f>'[3]SCC X Ano = Mecenato'!L81</f>
        <v>4488184.6520194588</v>
      </c>
      <c r="N81" s="2" t="s">
        <v>21</v>
      </c>
      <c r="O81" s="5">
        <f>+B81/Formato_Análises_Mecenato!$P$31</f>
        <v>0</v>
      </c>
      <c r="P81" s="5">
        <f>+C81/Formato_Análises_Mecenato!$P$31</f>
        <v>2.4665867860424134E-4</v>
      </c>
      <c r="Q81" s="5">
        <f>+D81/Formato_Análises_Mecenato!$P$31</f>
        <v>5.1017720366509109E-5</v>
      </c>
      <c r="R81" s="5">
        <f>+E81/Formato_Análises_Mecenato!$P$31</f>
        <v>0</v>
      </c>
      <c r="S81" s="5">
        <f>+F81/Formato_Análises_Mecenato!$P$31</f>
        <v>0</v>
      </c>
      <c r="T81" s="5">
        <f>+G81/Formato_Análises_Mecenato!$P$31</f>
        <v>0</v>
      </c>
      <c r="U81" s="5">
        <f>+H81/Formato_Análises_Mecenato!$P$31</f>
        <v>0</v>
      </c>
      <c r="V81" s="5">
        <f>+I81/Formato_Análises_Mecenato!$P$31</f>
        <v>6.0505786827618965E-4</v>
      </c>
      <c r="W81" s="5">
        <f>+J81/Formato_Análises_Mecenato!$P$31</f>
        <v>1.9080627417074406E-3</v>
      </c>
      <c r="X81" s="5">
        <f>+K81/Formato_Análises_Mecenato!$P$31</f>
        <v>0</v>
      </c>
    </row>
    <row r="82" spans="1:24" x14ac:dyDescent="0.25">
      <c r="A82" s="2" t="s">
        <v>22</v>
      </c>
      <c r="B82" s="4">
        <f>'[3]SCC X Ano = Mecenato'!B82</f>
        <v>97963.706519507279</v>
      </c>
      <c r="C82" s="4">
        <f>'[3]SCC X Ano = Mecenato'!C82</f>
        <v>8703338.9778232276</v>
      </c>
      <c r="D82" s="4">
        <f>'[3]SCC X Ano = Mecenato'!D82</f>
        <v>5183129.7979387501</v>
      </c>
      <c r="E82" s="4">
        <f>'[3]SCC X Ano = Mecenato'!E82</f>
        <v>0</v>
      </c>
      <c r="F82" s="4">
        <f>'[3]SCC X Ano = Mecenato'!F82</f>
        <v>2011688.6294029341</v>
      </c>
      <c r="G82" s="4">
        <f>'[3]SCC X Ano = Mecenato'!G82</f>
        <v>1482449.5077017087</v>
      </c>
      <c r="H82" s="4">
        <f>'[3]SCC X Ano = Mecenato'!H82</f>
        <v>0</v>
      </c>
      <c r="I82" s="4">
        <f>'[3]SCC X Ano = Mecenato'!I82</f>
        <v>4135648.4229269042</v>
      </c>
      <c r="J82" s="4">
        <f>'[3]SCC X Ano = Mecenato'!J82</f>
        <v>746615.65641992446</v>
      </c>
      <c r="K82" s="4">
        <f>'[3]SCC X Ano = Mecenato'!K82</f>
        <v>0</v>
      </c>
      <c r="L82" s="4">
        <f>'[3]SCC X Ano = Mecenato'!L82</f>
        <v>22360834.698732954</v>
      </c>
      <c r="N82" s="2" t="s">
        <v>22</v>
      </c>
      <c r="O82" s="5">
        <f>+B82/Formato_Análises_Mecenato!$P$31</f>
        <v>6.1351329016113307E-5</v>
      </c>
      <c r="P82" s="5">
        <f>+C82/Formato_Análises_Mecenato!$P$31</f>
        <v>5.4506044344174503E-3</v>
      </c>
      <c r="Q82" s="5">
        <f>+D82/Formato_Análises_Mecenato!$P$31</f>
        <v>3.2460174575289283E-3</v>
      </c>
      <c r="R82" s="5">
        <f>+E82/Formato_Análises_Mecenato!$P$31</f>
        <v>0</v>
      </c>
      <c r="S82" s="5">
        <f>+F82/Formato_Análises_Mecenato!$P$31</f>
        <v>1.2598519938187226E-3</v>
      </c>
      <c r="T82" s="5">
        <f>+G82/Formato_Análises_Mecenato!$P$31</f>
        <v>9.2840757795002401E-4</v>
      </c>
      <c r="U82" s="5">
        <f>+H82/Formato_Análises_Mecenato!$P$31</f>
        <v>0</v>
      </c>
      <c r="V82" s="5">
        <f>+I82/Formato_Análises_Mecenato!$P$31</f>
        <v>2.5900155894921601E-3</v>
      </c>
      <c r="W82" s="5">
        <f>+J82/Formato_Análises_Mecenato!$P$31</f>
        <v>4.675799274344421E-4</v>
      </c>
      <c r="X82" s="5">
        <f>+K82/Formato_Análises_Mecenato!$P$31</f>
        <v>0</v>
      </c>
    </row>
    <row r="83" spans="1:24" x14ac:dyDescent="0.25">
      <c r="A83" s="2" t="s">
        <v>23</v>
      </c>
      <c r="B83" s="4">
        <f>'[3]SCC X Ano = Mecenato'!B83</f>
        <v>0</v>
      </c>
      <c r="C83" s="4">
        <f>'[3]SCC X Ano = Mecenato'!C83</f>
        <v>1611862.9074817984</v>
      </c>
      <c r="D83" s="4">
        <f>'[3]SCC X Ano = Mecenato'!D83</f>
        <v>0</v>
      </c>
      <c r="E83" s="4">
        <f>'[3]SCC X Ano = Mecenato'!E83</f>
        <v>0</v>
      </c>
      <c r="F83" s="4">
        <f>'[3]SCC X Ano = Mecenato'!F83</f>
        <v>0</v>
      </c>
      <c r="G83" s="4">
        <f>'[3]SCC X Ano = Mecenato'!G83</f>
        <v>0</v>
      </c>
      <c r="H83" s="4">
        <f>'[3]SCC X Ano = Mecenato'!H83</f>
        <v>0</v>
      </c>
      <c r="I83" s="4">
        <f>'[3]SCC X Ano = Mecenato'!I83</f>
        <v>0</v>
      </c>
      <c r="J83" s="4">
        <f>'[3]SCC X Ano = Mecenato'!J83</f>
        <v>0</v>
      </c>
      <c r="K83" s="4">
        <f>'[3]SCC X Ano = Mecenato'!K83</f>
        <v>0</v>
      </c>
      <c r="L83" s="4">
        <f>'[3]SCC X Ano = Mecenato'!L83</f>
        <v>1611862.9074817984</v>
      </c>
      <c r="N83" s="2" t="s">
        <v>23</v>
      </c>
      <c r="O83" s="5">
        <f>+B83/Formato_Análises_Mecenato!$P$31</f>
        <v>0</v>
      </c>
      <c r="P83" s="5">
        <f>+C83/Formato_Análises_Mecenato!$P$31</f>
        <v>1.0094547774801997E-3</v>
      </c>
      <c r="Q83" s="5">
        <f>+D83/Formato_Análises_Mecenato!$P$31</f>
        <v>0</v>
      </c>
      <c r="R83" s="5">
        <f>+E83/Formato_Análises_Mecenato!$P$31</f>
        <v>0</v>
      </c>
      <c r="S83" s="5">
        <f>+F83/Formato_Análises_Mecenato!$P$31</f>
        <v>0</v>
      </c>
      <c r="T83" s="5">
        <f>+G83/Formato_Análises_Mecenato!$P$31</f>
        <v>0</v>
      </c>
      <c r="U83" s="5">
        <f>+H83/Formato_Análises_Mecenato!$P$31</f>
        <v>0</v>
      </c>
      <c r="V83" s="5">
        <f>+I83/Formato_Análises_Mecenato!$P$31</f>
        <v>0</v>
      </c>
      <c r="W83" s="5">
        <f>+J83/Formato_Análises_Mecenato!$P$31</f>
        <v>0</v>
      </c>
      <c r="X83" s="5">
        <f>+K83/Formato_Análises_Mecenato!$P$31</f>
        <v>0</v>
      </c>
    </row>
    <row r="84" spans="1:24" x14ac:dyDescent="0.25">
      <c r="A84" s="2" t="s">
        <v>24</v>
      </c>
      <c r="B84" s="4">
        <f>'[3]SCC X Ano = Mecenato'!B84</f>
        <v>486087.75541077479</v>
      </c>
      <c r="C84" s="4">
        <f>'[3]SCC X Ano = Mecenato'!C84</f>
        <v>1043913.7526288859</v>
      </c>
      <c r="D84" s="4">
        <f>'[3]SCC X Ano = Mecenato'!D84</f>
        <v>8718.2080600744303</v>
      </c>
      <c r="E84" s="4">
        <f>'[3]SCC X Ano = Mecenato'!E84</f>
        <v>0</v>
      </c>
      <c r="F84" s="4">
        <f>'[3]SCC X Ano = Mecenato'!F84</f>
        <v>0</v>
      </c>
      <c r="G84" s="4">
        <f>'[3]SCC X Ano = Mecenato'!G84</f>
        <v>0</v>
      </c>
      <c r="H84" s="4">
        <f>'[3]SCC X Ano = Mecenato'!H84</f>
        <v>0</v>
      </c>
      <c r="I84" s="4">
        <f>'[3]SCC X Ano = Mecenato'!I84</f>
        <v>243199.73339274051</v>
      </c>
      <c r="J84" s="4">
        <f>'[3]SCC X Ano = Mecenato'!J84</f>
        <v>267848.00241616648</v>
      </c>
      <c r="K84" s="4">
        <f>'[3]SCC X Ano = Mecenato'!K84</f>
        <v>0</v>
      </c>
      <c r="L84" s="4">
        <f>'[3]SCC X Ano = Mecenato'!L84</f>
        <v>2049767.4519086422</v>
      </c>
      <c r="N84" s="2" t="s">
        <v>24</v>
      </c>
      <c r="O84" s="5">
        <f>+B84/Formato_Análises_Mecenato!$P$31</f>
        <v>3.0442018654094151E-4</v>
      </c>
      <c r="P84" s="5">
        <f>+C84/Formato_Análises_Mecenato!$P$31</f>
        <v>6.5376758778749422E-4</v>
      </c>
      <c r="Q84" s="5">
        <f>+D84/Formato_Análises_Mecenato!$P$31</f>
        <v>5.4599164336238048E-6</v>
      </c>
      <c r="R84" s="5">
        <f>+E84/Formato_Análises_Mecenato!$P$31</f>
        <v>0</v>
      </c>
      <c r="S84" s="5">
        <f>+F84/Formato_Análises_Mecenato!$P$31</f>
        <v>0</v>
      </c>
      <c r="T84" s="5">
        <f>+G84/Formato_Análises_Mecenato!$P$31</f>
        <v>0</v>
      </c>
      <c r="U84" s="5">
        <f>+H84/Formato_Análises_Mecenato!$P$31</f>
        <v>0</v>
      </c>
      <c r="V84" s="5">
        <f>+I84/Formato_Análises_Mecenato!$P$31</f>
        <v>1.5230770037307593E-4</v>
      </c>
      <c r="W84" s="5">
        <f>+J84/Formato_Análises_Mecenato!$P$31</f>
        <v>1.6774407080310616E-4</v>
      </c>
      <c r="X84" s="5">
        <f>+K84/Formato_Análises_Mecenato!$P$31</f>
        <v>0</v>
      </c>
    </row>
    <row r="85" spans="1:24" x14ac:dyDescent="0.25">
      <c r="A85" s="2" t="s">
        <v>25</v>
      </c>
      <c r="B85" s="4">
        <f>'[3]SCC X Ano = Mecenato'!B85</f>
        <v>8131841.2955973456</v>
      </c>
      <c r="C85" s="4">
        <f>'[3]SCC X Ano = Mecenato'!C85</f>
        <v>20752829.423171535</v>
      </c>
      <c r="D85" s="4">
        <f>'[3]SCC X Ano = Mecenato'!D85</f>
        <v>2221414.4029639545</v>
      </c>
      <c r="E85" s="4">
        <f>'[3]SCC X Ano = Mecenato'!E85</f>
        <v>0</v>
      </c>
      <c r="F85" s="4">
        <f>'[3]SCC X Ano = Mecenato'!F85</f>
        <v>1640671.933562876</v>
      </c>
      <c r="G85" s="4">
        <f>'[3]SCC X Ano = Mecenato'!G85</f>
        <v>3419492.5659774188</v>
      </c>
      <c r="H85" s="4">
        <f>'[3]SCC X Ano = Mecenato'!H85</f>
        <v>0</v>
      </c>
      <c r="I85" s="4">
        <f>'[3]SCC X Ano = Mecenato'!I85</f>
        <v>2356256.5531870136</v>
      </c>
      <c r="J85" s="4">
        <f>'[3]SCC X Ano = Mecenato'!J85</f>
        <v>1646731.0637256219</v>
      </c>
      <c r="K85" s="4">
        <f>'[3]SCC X Ano = Mecenato'!K85</f>
        <v>0</v>
      </c>
      <c r="L85" s="4">
        <f>'[3]SCC X Ano = Mecenato'!L85</f>
        <v>40169237.238185763</v>
      </c>
      <c r="N85" s="2" t="s">
        <v>25</v>
      </c>
      <c r="O85" s="5">
        <f>+B85/Formato_Análises_Mecenato!$P$31</f>
        <v>5.0926949230291245E-3</v>
      </c>
      <c r="P85" s="5">
        <f>+C85/Formato_Análises_Mecenato!$P$31</f>
        <v>1.2996789435511424E-2</v>
      </c>
      <c r="Q85" s="5">
        <f>+D85/Formato_Análises_Mecenato!$P$31</f>
        <v>1.3911960945478929E-3</v>
      </c>
      <c r="R85" s="5">
        <f>+E85/Formato_Análises_Mecenato!$P$31</f>
        <v>0</v>
      </c>
      <c r="S85" s="5">
        <f>+F85/Formato_Análises_Mecenato!$P$31</f>
        <v>1.0274968881814933E-3</v>
      </c>
      <c r="T85" s="5">
        <f>+G85/Formato_Análises_Mecenato!$P$31</f>
        <v>2.1415115958445191E-3</v>
      </c>
      <c r="U85" s="5">
        <f>+H85/Formato_Análises_Mecenato!$P$31</f>
        <v>0</v>
      </c>
      <c r="V85" s="5">
        <f>+I85/Formato_Análises_Mecenato!$P$31</f>
        <v>1.4756431353703809E-3</v>
      </c>
      <c r="W85" s="5">
        <f>+J85/Formato_Análises_Mecenato!$P$31</f>
        <v>1.0312915147975459E-3</v>
      </c>
      <c r="X85" s="5">
        <f>+K85/Formato_Análises_Mecenato!$P$31</f>
        <v>0</v>
      </c>
    </row>
    <row r="86" spans="1:24" x14ac:dyDescent="0.25">
      <c r="A86" s="2" t="s">
        <v>26</v>
      </c>
      <c r="B86" s="4">
        <f>'[3]SCC X Ano = Mecenato'!B86</f>
        <v>0</v>
      </c>
      <c r="C86" s="4">
        <f>'[3]SCC X Ano = Mecenato'!C86</f>
        <v>0</v>
      </c>
      <c r="D86" s="4">
        <f>'[3]SCC X Ano = Mecenato'!D86</f>
        <v>32585.341282281552</v>
      </c>
      <c r="E86" s="4">
        <f>'[3]SCC X Ano = Mecenato'!E86</f>
        <v>0</v>
      </c>
      <c r="F86" s="4">
        <f>'[3]SCC X Ano = Mecenato'!F86</f>
        <v>211804.7183348301</v>
      </c>
      <c r="G86" s="4">
        <f>'[3]SCC X Ano = Mecenato'!G86</f>
        <v>0</v>
      </c>
      <c r="H86" s="4">
        <f>'[3]SCC X Ano = Mecenato'!H86</f>
        <v>0</v>
      </c>
      <c r="I86" s="4">
        <f>'[3]SCC X Ano = Mecenato'!I86</f>
        <v>14663.403577026698</v>
      </c>
      <c r="J86" s="4">
        <f>'[3]SCC X Ano = Mecenato'!J86</f>
        <v>0</v>
      </c>
      <c r="K86" s="4">
        <f>'[3]SCC X Ano = Mecenato'!K86</f>
        <v>0</v>
      </c>
      <c r="L86" s="4">
        <f>'[3]SCC X Ano = Mecenato'!L86</f>
        <v>259053.46319413837</v>
      </c>
      <c r="N86" s="2" t="s">
        <v>26</v>
      </c>
      <c r="O86" s="5">
        <f>+B86/Formato_Análises_Mecenato!$P$31</f>
        <v>0</v>
      </c>
      <c r="P86" s="5">
        <f>+C86/Formato_Análises_Mecenato!$P$31</f>
        <v>0</v>
      </c>
      <c r="Q86" s="5">
        <f>+D86/Formato_Análises_Mecenato!$P$31</f>
        <v>2.0407088146603643E-5</v>
      </c>
      <c r="R86" s="5">
        <f>+E86/Formato_Análises_Mecenato!$P$31</f>
        <v>0</v>
      </c>
      <c r="S86" s="5">
        <f>+F86/Formato_Análises_Mecenato!$P$31</f>
        <v>1.3264607295292369E-4</v>
      </c>
      <c r="T86" s="5">
        <f>+G86/Formato_Análises_Mecenato!$P$31</f>
        <v>0</v>
      </c>
      <c r="U86" s="5">
        <f>+H86/Formato_Análises_Mecenato!$P$31</f>
        <v>0</v>
      </c>
      <c r="V86" s="5">
        <f>+I86/Formato_Análises_Mecenato!$P$31</f>
        <v>9.1831896659716388E-6</v>
      </c>
      <c r="W86" s="5">
        <f>+J86/Formato_Análises_Mecenato!$P$31</f>
        <v>0</v>
      </c>
      <c r="X86" s="5">
        <f>+K86/Formato_Análises_Mecenato!$P$31</f>
        <v>0</v>
      </c>
    </row>
    <row r="87" spans="1:24" x14ac:dyDescent="0.25">
      <c r="A87" s="2" t="s">
        <v>27</v>
      </c>
      <c r="B87" s="4">
        <f>'[3]SCC X Ano = Mecenato'!B87</f>
        <v>0</v>
      </c>
      <c r="C87" s="4">
        <f>'[3]SCC X Ano = Mecenato'!C87</f>
        <v>116003.81496492233</v>
      </c>
      <c r="D87" s="4">
        <f>'[3]SCC X Ano = Mecenato'!D87</f>
        <v>244390.05961711163</v>
      </c>
      <c r="E87" s="4">
        <f>'[3]SCC X Ano = Mecenato'!E87</f>
        <v>0</v>
      </c>
      <c r="F87" s="4">
        <f>'[3]SCC X Ano = Mecenato'!F87</f>
        <v>85536.520865989078</v>
      </c>
      <c r="G87" s="4">
        <f>'[3]SCC X Ano = Mecenato'!G87</f>
        <v>0</v>
      </c>
      <c r="H87" s="4">
        <f>'[3]SCC X Ano = Mecenato'!H87</f>
        <v>0</v>
      </c>
      <c r="I87" s="4">
        <f>'[3]SCC X Ano = Mecenato'!I87</f>
        <v>570243.47243992717</v>
      </c>
      <c r="J87" s="4">
        <f>'[3]SCC X Ano = Mecenato'!J87</f>
        <v>1266600.3619776045</v>
      </c>
      <c r="K87" s="4">
        <f>'[3]SCC X Ano = Mecenato'!K87</f>
        <v>0</v>
      </c>
      <c r="L87" s="4">
        <f>'[3]SCC X Ano = Mecenato'!L87</f>
        <v>2282774.2298655547</v>
      </c>
      <c r="N87" s="2" t="s">
        <v>27</v>
      </c>
      <c r="O87" s="5">
        <f>+B87/Formato_Análises_Mecenato!$P$31</f>
        <v>0</v>
      </c>
      <c r="P87" s="5">
        <f>+C87/Formato_Análises_Mecenato!$P$31</f>
        <v>7.2649233801908974E-5</v>
      </c>
      <c r="Q87" s="5">
        <f>+D87/Formato_Análises_Mecenato!$P$31</f>
        <v>1.530531610995273E-4</v>
      </c>
      <c r="R87" s="5">
        <f>+E87/Formato_Análises_Mecenato!$P$31</f>
        <v>0</v>
      </c>
      <c r="S87" s="5">
        <f>+F87/Formato_Análises_Mecenato!$P$31</f>
        <v>5.3568606384834563E-5</v>
      </c>
      <c r="T87" s="5">
        <f>+G87/Formato_Análises_Mecenato!$P$31</f>
        <v>0</v>
      </c>
      <c r="U87" s="5">
        <f>+H87/Formato_Análises_Mecenato!$P$31</f>
        <v>0</v>
      </c>
      <c r="V87" s="5">
        <f>+I87/Formato_Análises_Mecenato!$P$31</f>
        <v>3.5712404256556376E-4</v>
      </c>
      <c r="W87" s="5">
        <f>+J87/Formato_Análises_Mecenato!$P$31</f>
        <v>7.932286180305202E-4</v>
      </c>
      <c r="X87" s="5">
        <f>+K87/Formato_Análises_Mecenato!$P$31</f>
        <v>0</v>
      </c>
    </row>
    <row r="88" spans="1:24" x14ac:dyDescent="0.25">
      <c r="A88" s="2" t="s">
        <v>28</v>
      </c>
      <c r="B88" s="4">
        <f>'[3]SCC X Ano = Mecenato'!B88</f>
        <v>7674140.7979027629</v>
      </c>
      <c r="C88" s="4">
        <f>'[3]SCC X Ano = Mecenato'!C88</f>
        <v>6095367.6202009544</v>
      </c>
      <c r="D88" s="4">
        <f>'[3]SCC X Ano = Mecenato'!D88</f>
        <v>1574228.5327385098</v>
      </c>
      <c r="E88" s="4">
        <f>'[3]SCC X Ano = Mecenato'!E88</f>
        <v>0</v>
      </c>
      <c r="F88" s="4">
        <f>'[3]SCC X Ano = Mecenato'!F88</f>
        <v>1860462.6021684853</v>
      </c>
      <c r="G88" s="4">
        <f>'[3]SCC X Ano = Mecenato'!G88</f>
        <v>461065.47184011078</v>
      </c>
      <c r="H88" s="4">
        <f>'[3]SCC X Ano = Mecenato'!H88</f>
        <v>0</v>
      </c>
      <c r="I88" s="4">
        <f>'[3]SCC X Ano = Mecenato'!I88</f>
        <v>10362755.091300607</v>
      </c>
      <c r="J88" s="4">
        <f>'[3]SCC X Ano = Mecenato'!J88</f>
        <v>1644339.1041634548</v>
      </c>
      <c r="K88" s="4">
        <f>'[3]SCC X Ano = Mecenato'!K88</f>
        <v>0</v>
      </c>
      <c r="L88" s="4">
        <f>'[3]SCC X Ano = Mecenato'!L88</f>
        <v>29672359.220314883</v>
      </c>
      <c r="N88" s="2" t="s">
        <v>28</v>
      </c>
      <c r="O88" s="5">
        <f>+B88/Formato_Análises_Mecenato!$P$31</f>
        <v>4.8060527080440521E-3</v>
      </c>
      <c r="P88" s="5">
        <f>+C88/Formato_Análises_Mecenato!$P$31</f>
        <v>3.8173209000278768E-3</v>
      </c>
      <c r="Q88" s="5">
        <f>+D88/Formato_Análises_Mecenato!$P$31</f>
        <v>9.8588565183945604E-4</v>
      </c>
      <c r="R88" s="5">
        <f>+E88/Formato_Análises_Mecenato!$P$31</f>
        <v>0</v>
      </c>
      <c r="S88" s="5">
        <f>+F88/Formato_Análises_Mecenato!$P$31</f>
        <v>1.1651442894832103E-3</v>
      </c>
      <c r="T88" s="5">
        <f>+G88/Formato_Análises_Mecenato!$P$31</f>
        <v>2.8874958355316459E-4</v>
      </c>
      <c r="U88" s="5">
        <f>+H88/Formato_Análises_Mecenato!$P$31</f>
        <v>0</v>
      </c>
      <c r="V88" s="5">
        <f>+I88/Formato_Análises_Mecenato!$P$31</f>
        <v>6.4898401633383248E-3</v>
      </c>
      <c r="W88" s="5">
        <f>+J88/Formato_Análises_Mecenato!$P$31</f>
        <v>1.0297935120850562E-3</v>
      </c>
      <c r="X88" s="5">
        <f>+K88/Formato_Análises_Mecenato!$P$31</f>
        <v>0</v>
      </c>
    </row>
    <row r="89" spans="1:24" x14ac:dyDescent="0.25">
      <c r="A89" s="2" t="s">
        <v>29</v>
      </c>
      <c r="B89" s="4">
        <f>'[3]SCC X Ano = Mecenato'!B89</f>
        <v>12586291.239884144</v>
      </c>
      <c r="C89" s="4">
        <f>'[3]SCC X Ano = Mecenato'!C89</f>
        <v>57477608.119279176</v>
      </c>
      <c r="D89" s="4">
        <f>'[3]SCC X Ano = Mecenato'!D89</f>
        <v>10548912.962828415</v>
      </c>
      <c r="E89" s="4">
        <f>'[3]SCC X Ano = Mecenato'!E89</f>
        <v>0</v>
      </c>
      <c r="F89" s="4">
        <f>'[3]SCC X Ano = Mecenato'!F89</f>
        <v>7784348.3486530632</v>
      </c>
      <c r="G89" s="4">
        <f>'[3]SCC X Ano = Mecenato'!G89</f>
        <v>3005120.3729764475</v>
      </c>
      <c r="H89" s="4">
        <f>'[3]SCC X Ano = Mecenato'!H89</f>
        <v>0</v>
      </c>
      <c r="I89" s="4">
        <f>'[3]SCC X Ano = Mecenato'!I89</f>
        <v>33568699.511987612</v>
      </c>
      <c r="J89" s="4">
        <f>'[3]SCC X Ano = Mecenato'!J89</f>
        <v>20821175.400610022</v>
      </c>
      <c r="K89" s="4">
        <f>'[3]SCC X Ano = Mecenato'!K89</f>
        <v>0</v>
      </c>
      <c r="L89" s="4">
        <f>'[3]SCC X Ano = Mecenato'!L89</f>
        <v>145792155.95621887</v>
      </c>
      <c r="N89" s="2" t="s">
        <v>29</v>
      </c>
      <c r="O89" s="5">
        <f>+B89/Formato_Análises_Mecenato!$P$31</f>
        <v>7.8823650348202497E-3</v>
      </c>
      <c r="P89" s="5">
        <f>+C89/Formato_Análises_Mecenato!$P$31</f>
        <v>3.599626608740996E-2</v>
      </c>
      <c r="Q89" s="5">
        <f>+D89/Formato_Análises_Mecenato!$P$31</f>
        <v>6.6064244906449644E-3</v>
      </c>
      <c r="R89" s="5">
        <f>+E89/Formato_Análises_Mecenato!$P$31</f>
        <v>0</v>
      </c>
      <c r="S89" s="5">
        <f>+F89/Formato_Análises_Mecenato!$P$31</f>
        <v>4.8750719392099866E-3</v>
      </c>
      <c r="T89" s="5">
        <f>+G89/Formato_Análises_Mecenato!$P$31</f>
        <v>1.8820044206758384E-3</v>
      </c>
      <c r="U89" s="5">
        <f>+H89/Formato_Análises_Mecenato!$P$31</f>
        <v>0</v>
      </c>
      <c r="V89" s="5">
        <f>+I89/Formato_Análises_Mecenato!$P$31</f>
        <v>2.1022931875213337E-2</v>
      </c>
      <c r="W89" s="5">
        <f>+J89/Formato_Análises_Mecenato!$P$31</f>
        <v>1.3039592190712622E-2</v>
      </c>
      <c r="X89" s="5">
        <f>+K89/Formato_Análises_Mecenato!$P$31</f>
        <v>0</v>
      </c>
    </row>
    <row r="90" spans="1:24" x14ac:dyDescent="0.25">
      <c r="A90" s="2" t="s">
        <v>30</v>
      </c>
      <c r="B90" s="4">
        <f>'[3]SCC X Ano = Mecenato'!B90</f>
        <v>1182695.8779297385</v>
      </c>
      <c r="C90" s="4">
        <f>'[3]SCC X Ano = Mecenato'!C90</f>
        <v>1223253.7117368495</v>
      </c>
      <c r="D90" s="4">
        <f>'[3]SCC X Ano = Mecenato'!D90</f>
        <v>3051933.5984568475</v>
      </c>
      <c r="E90" s="4">
        <f>'[3]SCC X Ano = Mecenato'!E90</f>
        <v>0</v>
      </c>
      <c r="F90" s="4">
        <f>'[3]SCC X Ano = Mecenato'!F90</f>
        <v>0</v>
      </c>
      <c r="G90" s="4">
        <f>'[3]SCC X Ano = Mecenato'!G90</f>
        <v>0</v>
      </c>
      <c r="H90" s="4">
        <f>'[3]SCC X Ano = Mecenato'!H90</f>
        <v>0</v>
      </c>
      <c r="I90" s="4">
        <f>'[3]SCC X Ano = Mecenato'!I90</f>
        <v>244390.05961711163</v>
      </c>
      <c r="J90" s="4">
        <f>'[3]SCC X Ano = Mecenato'!J90</f>
        <v>0</v>
      </c>
      <c r="K90" s="4">
        <f>'[3]SCC X Ano = Mecenato'!K90</f>
        <v>0</v>
      </c>
      <c r="L90" s="4">
        <f>'[3]SCC X Ano = Mecenato'!L90</f>
        <v>5702273.2477405472</v>
      </c>
      <c r="N90" s="2" t="s">
        <v>30</v>
      </c>
      <c r="O90" s="5">
        <f>+B90/Formato_Análises_Mecenato!$P$31</f>
        <v>7.4068210065550834E-4</v>
      </c>
      <c r="P90" s="5">
        <f>+C90/Formato_Análises_Mecenato!$P$31</f>
        <v>7.6608208902350077E-4</v>
      </c>
      <c r="Q90" s="5">
        <f>+D90/Formato_Análises_Mecenato!$P$31</f>
        <v>1.9113219475517904E-3</v>
      </c>
      <c r="R90" s="5">
        <f>+E90/Formato_Análises_Mecenato!$P$31</f>
        <v>0</v>
      </c>
      <c r="S90" s="5">
        <f>+F90/Formato_Análises_Mecenato!$P$31</f>
        <v>0</v>
      </c>
      <c r="T90" s="5">
        <f>+G90/Formato_Análises_Mecenato!$P$31</f>
        <v>0</v>
      </c>
      <c r="U90" s="5">
        <f>+H90/Formato_Análises_Mecenato!$P$31</f>
        <v>0</v>
      </c>
      <c r="V90" s="5">
        <f>+I90/Formato_Análises_Mecenato!$P$31</f>
        <v>1.530531610995273E-4</v>
      </c>
      <c r="W90" s="5">
        <f>+J90/Formato_Análises_Mecenato!$P$31</f>
        <v>0</v>
      </c>
      <c r="X90" s="5">
        <f>+K90/Formato_Análises_Mecenato!$P$31</f>
        <v>0</v>
      </c>
    </row>
    <row r="91" spans="1:24" x14ac:dyDescent="0.25">
      <c r="A91" s="2" t="s">
        <v>31</v>
      </c>
      <c r="B91" s="4">
        <f>'[3]SCC X Ano = Mecenato'!B91</f>
        <v>77372925.0249708</v>
      </c>
      <c r="C91" s="4">
        <f>'[3]SCC X Ano = Mecenato'!C91</f>
        <v>162788293.52690095</v>
      </c>
      <c r="D91" s="4">
        <f>'[3]SCC X Ano = Mecenato'!D91</f>
        <v>39610494.338341981</v>
      </c>
      <c r="E91" s="4">
        <f>'[3]SCC X Ano = Mecenato'!E91</f>
        <v>0</v>
      </c>
      <c r="F91" s="4">
        <f>'[3]SCC X Ano = Mecenato'!F91</f>
        <v>23680580.465220977</v>
      </c>
      <c r="G91" s="4">
        <f>'[3]SCC X Ano = Mecenato'!G91</f>
        <v>19208233.413258988</v>
      </c>
      <c r="H91" s="4">
        <f>'[3]SCC X Ano = Mecenato'!H91</f>
        <v>0</v>
      </c>
      <c r="I91" s="4">
        <f>'[3]SCC X Ano = Mecenato'!I91</f>
        <v>105873219.840022</v>
      </c>
      <c r="J91" s="4">
        <f>'[3]SCC X Ano = Mecenato'!J91</f>
        <v>25356416.185536474</v>
      </c>
      <c r="K91" s="4">
        <f>'[3]SCC X Ano = Mecenato'!K91</f>
        <v>0</v>
      </c>
      <c r="L91" s="4">
        <f>'[3]SCC X Ano = Mecenato'!L91</f>
        <v>453890162.79425216</v>
      </c>
      <c r="N91" s="2" t="s">
        <v>31</v>
      </c>
      <c r="O91" s="5">
        <f>+B91/Formato_Análises_Mecenato!$P$31</f>
        <v>4.8456024672778229E-2</v>
      </c>
      <c r="P91" s="5">
        <f>+C91/Formato_Análises_Mecenato!$P$31</f>
        <v>0.10194875746306908</v>
      </c>
      <c r="Q91" s="5">
        <f>+D91/Formato_Análises_Mecenato!$P$31</f>
        <v>2.4806701961186013E-2</v>
      </c>
      <c r="R91" s="5">
        <f>+E91/Formato_Análises_Mecenato!$P$31</f>
        <v>0</v>
      </c>
      <c r="S91" s="5">
        <f>+F91/Formato_Análises_Mecenato!$P$31</f>
        <v>1.4830340082375488E-2</v>
      </c>
      <c r="T91" s="5">
        <f>+G91/Formato_Análises_Mecenato!$P$31</f>
        <v>1.2029461622304902E-2</v>
      </c>
      <c r="U91" s="5">
        <f>+H91/Formato_Análises_Mecenato!$P$31</f>
        <v>0</v>
      </c>
      <c r="V91" s="5">
        <f>+I91/Formato_Análises_Mecenato!$P$31</f>
        <v>6.63047875093115E-2</v>
      </c>
      <c r="W91" s="5">
        <f>+J91/Formato_Análises_Mecenato!$P$31</f>
        <v>1.5879858851181546E-2</v>
      </c>
      <c r="X91" s="5">
        <f>+K91/Formato_Análises_Mecenato!$P$31</f>
        <v>0</v>
      </c>
    </row>
    <row r="92" spans="1:24" x14ac:dyDescent="0.25">
      <c r="A92" s="2" t="s">
        <v>32</v>
      </c>
      <c r="B92" s="4">
        <f>'[3]SCC X Ano = Mecenato'!B92</f>
        <v>30110117.326217849</v>
      </c>
      <c r="C92" s="4">
        <f>'[3]SCC X Ano = Mecenato'!C92</f>
        <v>284432332.42313457</v>
      </c>
      <c r="D92" s="4">
        <f>'[3]SCC X Ano = Mecenato'!D92</f>
        <v>70719786.916680589</v>
      </c>
      <c r="E92" s="4">
        <f>'[3]SCC X Ano = Mecenato'!E92</f>
        <v>0</v>
      </c>
      <c r="F92" s="4">
        <f>'[3]SCC X Ano = Mecenato'!F92</f>
        <v>45264317.142714642</v>
      </c>
      <c r="G92" s="4">
        <f>'[3]SCC X Ano = Mecenato'!G92</f>
        <v>69375786.055897042</v>
      </c>
      <c r="H92" s="4">
        <f>'[3]SCC X Ano = Mecenato'!H92</f>
        <v>0</v>
      </c>
      <c r="I92" s="4">
        <f>'[3]SCC X Ano = Mecenato'!I92</f>
        <v>115674695.36041586</v>
      </c>
      <c r="J92" s="4">
        <f>'[3]SCC X Ano = Mecenato'!J92</f>
        <v>35233970.168562576</v>
      </c>
      <c r="K92" s="4">
        <f>'[3]SCC X Ano = Mecenato'!K92</f>
        <v>0</v>
      </c>
      <c r="L92" s="4">
        <f>'[3]SCC X Ano = Mecenato'!L92</f>
        <v>650811005.39362299</v>
      </c>
      <c r="N92" s="2" t="s">
        <v>32</v>
      </c>
      <c r="O92" s="5">
        <f>+B92/Formato_Análises_Mecenato!$P$31</f>
        <v>1.8856939783374955E-2</v>
      </c>
      <c r="P92" s="5">
        <f>+C92/Formato_Análises_Mecenato!$P$31</f>
        <v>0.17813027119219305</v>
      </c>
      <c r="Q92" s="5">
        <f>+D92/Formato_Análises_Mecenato!$P$31</f>
        <v>4.4289391134978449E-2</v>
      </c>
      <c r="R92" s="5">
        <f>+E92/Formato_Análises_Mecenato!$P$31</f>
        <v>0</v>
      </c>
      <c r="S92" s="5">
        <f>+F92/Formato_Análises_Mecenato!$P$31</f>
        <v>2.8347498398903489E-2</v>
      </c>
      <c r="T92" s="5">
        <f>+G92/Formato_Análises_Mecenato!$P$31</f>
        <v>4.3447689223756338E-2</v>
      </c>
      <c r="U92" s="5">
        <f>+H92/Formato_Análises_Mecenato!$P$31</f>
        <v>0</v>
      </c>
      <c r="V92" s="5">
        <f>+I92/Formato_Análises_Mecenato!$P$31</f>
        <v>7.2443117415962419E-2</v>
      </c>
      <c r="W92" s="5">
        <f>+J92/Formato_Análises_Mecenato!$P$31</f>
        <v>2.2065834104847384E-2</v>
      </c>
      <c r="X92" s="5">
        <f>+K92/Formato_Análises_Mecenato!$P$31</f>
        <v>0</v>
      </c>
    </row>
    <row r="93" spans="1:24" x14ac:dyDescent="0.25">
      <c r="A93" s="2" t="s">
        <v>33</v>
      </c>
      <c r="B93" s="4">
        <f>'[3]SCC X Ano = Mecenato'!B93</f>
        <v>1688218.7039535525</v>
      </c>
      <c r="C93" s="4">
        <f>'[3]SCC X Ano = Mecenato'!C93</f>
        <v>21711648.626210872</v>
      </c>
      <c r="D93" s="4">
        <f>'[3]SCC X Ano = Mecenato'!D93</f>
        <v>3440903.6442711554</v>
      </c>
      <c r="E93" s="4">
        <f>'[3]SCC X Ano = Mecenato'!E93</f>
        <v>0</v>
      </c>
      <c r="F93" s="4">
        <f>'[3]SCC X Ano = Mecenato'!F93</f>
        <v>2289650.8121923781</v>
      </c>
      <c r="G93" s="4">
        <f>'[3]SCC X Ano = Mecenato'!G93</f>
        <v>7539554.7195841698</v>
      </c>
      <c r="H93" s="4">
        <f>'[3]SCC X Ano = Mecenato'!H93</f>
        <v>0</v>
      </c>
      <c r="I93" s="4">
        <f>'[3]SCC X Ano = Mecenato'!I93</f>
        <v>3970121.3248178181</v>
      </c>
      <c r="J93" s="4">
        <f>'[3]SCC X Ano = Mecenato'!J93</f>
        <v>1830601.2161980253</v>
      </c>
      <c r="K93" s="4">
        <f>'[3]SCC X Ano = Mecenato'!K93</f>
        <v>0</v>
      </c>
      <c r="L93" s="4">
        <f>'[3]SCC X Ano = Mecenato'!L93</f>
        <v>42470699.047227971</v>
      </c>
      <c r="N93" s="2" t="s">
        <v>33</v>
      </c>
      <c r="O93" s="5">
        <f>+B93/Formato_Análises_Mecenato!$P$31</f>
        <v>1.0572738092222576E-3</v>
      </c>
      <c r="P93" s="5">
        <f>+C93/Formato_Análises_Mecenato!$P$31</f>
        <v>1.3597265208454133E-2</v>
      </c>
      <c r="Q93" s="5">
        <f>+D93/Formato_Análises_Mecenato!$P$31</f>
        <v>2.1549206241026245E-3</v>
      </c>
      <c r="R93" s="5">
        <f>+E93/Formato_Análises_Mecenato!$P$31</f>
        <v>0</v>
      </c>
      <c r="S93" s="5">
        <f>+F93/Formato_Análises_Mecenato!$P$31</f>
        <v>1.4339302309151968E-3</v>
      </c>
      <c r="T93" s="5">
        <f>+G93/Formato_Análises_Mecenato!$P$31</f>
        <v>4.7217660363237631E-3</v>
      </c>
      <c r="U93" s="5">
        <f>+H93/Formato_Análises_Mecenato!$P$31</f>
        <v>0</v>
      </c>
      <c r="V93" s="5">
        <f>+I93/Formato_Análises_Mecenato!$P$31</f>
        <v>2.4863516121073231E-3</v>
      </c>
      <c r="W93" s="5">
        <f>+J93/Formato_Análises_Mecenato!$P$31</f>
        <v>1.1464431216666778E-3</v>
      </c>
      <c r="X93" s="5">
        <f>+K93/Formato_Análises_Mecenato!$P$31</f>
        <v>0</v>
      </c>
    </row>
    <row r="94" spans="1:24" x14ac:dyDescent="0.25">
      <c r="A94" s="2" t="s">
        <v>34</v>
      </c>
      <c r="B94" s="4">
        <f>'[3]SCC X Ano = Mecenato'!B94</f>
        <v>4447322.536295454</v>
      </c>
      <c r="C94" s="4">
        <f>'[3]SCC X Ano = Mecenato'!C94</f>
        <v>11779672.349490877</v>
      </c>
      <c r="D94" s="4">
        <f>'[3]SCC X Ano = Mecenato'!D94</f>
        <v>3409209.0721708364</v>
      </c>
      <c r="E94" s="4">
        <f>'[3]SCC X Ano = Mecenato'!E94</f>
        <v>0</v>
      </c>
      <c r="F94" s="4">
        <f>'[3]SCC X Ano = Mecenato'!F94</f>
        <v>4240450.2447778517</v>
      </c>
      <c r="G94" s="4">
        <f>'[3]SCC X Ano = Mecenato'!G94</f>
        <v>1107182.8361395681</v>
      </c>
      <c r="H94" s="4">
        <f>'[3]SCC X Ano = Mecenato'!H94</f>
        <v>0</v>
      </c>
      <c r="I94" s="4">
        <f>'[3]SCC X Ano = Mecenato'!I94</f>
        <v>5523878.8826512555</v>
      </c>
      <c r="J94" s="4">
        <f>'[3]SCC X Ano = Mecenato'!J94</f>
        <v>1878687.1925235705</v>
      </c>
      <c r="K94" s="4">
        <f>'[3]SCC X Ano = Mecenato'!K94</f>
        <v>0</v>
      </c>
      <c r="L94" s="4">
        <f>'[3]SCC X Ano = Mecenato'!L94</f>
        <v>32386403.114049409</v>
      </c>
      <c r="N94" s="2" t="s">
        <v>34</v>
      </c>
      <c r="O94" s="5">
        <f>+B94/Formato_Análises_Mecenato!$P$31</f>
        <v>2.7852064591972754E-3</v>
      </c>
      <c r="P94" s="5">
        <f>+C94/Formato_Análises_Mecenato!$P$31</f>
        <v>7.3772071279450619E-3</v>
      </c>
      <c r="Q94" s="5">
        <f>+D94/Formato_Análises_Mecenato!$P$31</f>
        <v>2.1350713943211401E-3</v>
      </c>
      <c r="R94" s="5">
        <f>+E94/Formato_Análises_Mecenato!$P$31</f>
        <v>0</v>
      </c>
      <c r="S94" s="5">
        <f>+F94/Formato_Análises_Mecenato!$P$31</f>
        <v>2.6556493969735586E-3</v>
      </c>
      <c r="T94" s="5">
        <f>+G94/Formato_Análises_Mecenato!$P$31</f>
        <v>6.9339085743418604E-4</v>
      </c>
      <c r="U94" s="5">
        <f>+H94/Formato_Análises_Mecenato!$P$31</f>
        <v>0</v>
      </c>
      <c r="V94" s="5">
        <f>+I94/Formato_Análises_Mecenato!$P$31</f>
        <v>3.4594169903852472E-3</v>
      </c>
      <c r="W94" s="5">
        <f>+J94/Formato_Análises_Mecenato!$P$31</f>
        <v>1.1765577289985483E-3</v>
      </c>
      <c r="X94" s="5">
        <f>+K94/Formato_Análises_Mecenato!$P$31</f>
        <v>0</v>
      </c>
    </row>
    <row r="95" spans="1:24" x14ac:dyDescent="0.25">
      <c r="A95" s="2" t="s">
        <v>35</v>
      </c>
      <c r="B95" s="4">
        <f>'[3]SCC X Ano = Mecenato'!B95</f>
        <v>11215028.570194203</v>
      </c>
      <c r="C95" s="4">
        <f>'[3]SCC X Ano = Mecenato'!C95</f>
        <v>35494034.706018589</v>
      </c>
      <c r="D95" s="4">
        <f>'[3]SCC X Ano = Mecenato'!D95</f>
        <v>4005705.6253996729</v>
      </c>
      <c r="E95" s="4">
        <f>'[3]SCC X Ano = Mecenato'!E95</f>
        <v>0</v>
      </c>
      <c r="F95" s="4">
        <f>'[3]SCC X Ano = Mecenato'!F95</f>
        <v>4698157.1617846675</v>
      </c>
      <c r="G95" s="4">
        <f>'[3]SCC X Ano = Mecenato'!G95</f>
        <v>15197080.121625729</v>
      </c>
      <c r="H95" s="4">
        <f>'[3]SCC X Ano = Mecenato'!H95</f>
        <v>0</v>
      </c>
      <c r="I95" s="4">
        <f>'[3]SCC X Ano = Mecenato'!I95</f>
        <v>15137388.794539129</v>
      </c>
      <c r="J95" s="4">
        <f>'[3]SCC X Ano = Mecenato'!J95</f>
        <v>5804205.8488282356</v>
      </c>
      <c r="K95" s="4">
        <f>'[3]SCC X Ano = Mecenato'!K95</f>
        <v>0</v>
      </c>
      <c r="L95" s="4">
        <f>'[3]SCC X Ano = Mecenato'!L95</f>
        <v>91551600.828390226</v>
      </c>
      <c r="N95" s="2" t="s">
        <v>35</v>
      </c>
      <c r="O95" s="5">
        <f>+B95/Formato_Análises_Mecenato!$P$31</f>
        <v>7.0235899822561759E-3</v>
      </c>
      <c r="P95" s="5">
        <f>+C95/Formato_Análises_Mecenato!$P$31</f>
        <v>2.2228703656947377E-2</v>
      </c>
      <c r="Q95" s="5">
        <f>+D95/Formato_Análises_Mecenato!$P$31</f>
        <v>2.5086368462044111E-3</v>
      </c>
      <c r="R95" s="5">
        <f>+E95/Formato_Análises_Mecenato!$P$31</f>
        <v>0</v>
      </c>
      <c r="S95" s="5">
        <f>+F95/Formato_Análises_Mecenato!$P$31</f>
        <v>2.9422956321549965E-3</v>
      </c>
      <c r="T95" s="5">
        <f>+G95/Formato_Análises_Mecenato!$P$31</f>
        <v>9.5174130884935065E-3</v>
      </c>
      <c r="U95" s="5">
        <f>+H95/Formato_Análises_Mecenato!$P$31</f>
        <v>0</v>
      </c>
      <c r="V95" s="5">
        <f>+I95/Formato_Análises_Mecenato!$P$31</f>
        <v>9.4800304457004925E-3</v>
      </c>
      <c r="W95" s="5">
        <f>+J95/Formato_Análises_Mecenato!$P$31</f>
        <v>3.6349762106826959E-3</v>
      </c>
      <c r="X95" s="5">
        <f>+K95/Formato_Análises_Mecenato!$P$31</f>
        <v>0</v>
      </c>
    </row>
    <row r="96" spans="1:24" x14ac:dyDescent="0.25">
      <c r="A96" s="2" t="s">
        <v>36</v>
      </c>
      <c r="B96" s="4">
        <f>'[3]SCC X Ano = Mecenato'!B96</f>
        <v>0</v>
      </c>
      <c r="C96" s="4">
        <f>'[3]SCC X Ano = Mecenato'!C96</f>
        <v>1174049.8464006044</v>
      </c>
      <c r="D96" s="4">
        <f>'[3]SCC X Ano = Mecenato'!D96</f>
        <v>180628.69306300723</v>
      </c>
      <c r="E96" s="4">
        <f>'[3]SCC X Ano = Mecenato'!E96</f>
        <v>0</v>
      </c>
      <c r="F96" s="4">
        <f>'[3]SCC X Ano = Mecenato'!F96</f>
        <v>0</v>
      </c>
      <c r="G96" s="4">
        <f>'[3]SCC X Ano = Mecenato'!G96</f>
        <v>109169.85426449582</v>
      </c>
      <c r="H96" s="4">
        <f>'[3]SCC X Ano = Mecenato'!H96</f>
        <v>0</v>
      </c>
      <c r="I96" s="4">
        <f>'[3]SCC X Ano = Mecenato'!I96</f>
        <v>0</v>
      </c>
      <c r="J96" s="4">
        <f>'[3]SCC X Ano = Mecenato'!J96</f>
        <v>0</v>
      </c>
      <c r="K96" s="4">
        <f>'[3]SCC X Ano = Mecenato'!K96</f>
        <v>0</v>
      </c>
      <c r="L96" s="4">
        <f>'[3]SCC X Ano = Mecenato'!L96</f>
        <v>1463848.3937281074</v>
      </c>
      <c r="N96" s="2" t="s">
        <v>36</v>
      </c>
      <c r="O96" s="5">
        <f>+B96/Formato_Análises_Mecenato!$P$31</f>
        <v>0</v>
      </c>
      <c r="P96" s="5">
        <f>+C96/Formato_Análises_Mecenato!$P$31</f>
        <v>7.3526738592212927E-4</v>
      </c>
      <c r="Q96" s="5">
        <f>+D96/Formato_Análises_Mecenato!$P$31</f>
        <v>1.1312159136866065E-4</v>
      </c>
      <c r="R96" s="5">
        <f>+E96/Formato_Análises_Mecenato!$P$31</f>
        <v>0</v>
      </c>
      <c r="S96" s="5">
        <f>+F96/Formato_Análises_Mecenato!$P$31</f>
        <v>0</v>
      </c>
      <c r="T96" s="5">
        <f>+G96/Formato_Análises_Mecenato!$P$31</f>
        <v>6.8369357240362518E-5</v>
      </c>
      <c r="U96" s="5">
        <f>+H96/Formato_Análises_Mecenato!$P$31</f>
        <v>0</v>
      </c>
      <c r="V96" s="5">
        <f>+I96/Formato_Análises_Mecenato!$P$31</f>
        <v>0</v>
      </c>
      <c r="W96" s="5">
        <f>+J96/Formato_Análises_Mecenato!$P$31</f>
        <v>0</v>
      </c>
      <c r="X96" s="5">
        <f>+K96/Formato_Análises_Mecenato!$P$31</f>
        <v>0</v>
      </c>
    </row>
    <row r="97" spans="1:24" x14ac:dyDescent="0.25">
      <c r="A97" s="2" t="s">
        <v>37</v>
      </c>
      <c r="B97" s="4">
        <f>'[3]SCC X Ano = Mecenato'!B97</f>
        <v>0</v>
      </c>
      <c r="C97" s="4">
        <f>'[3]SCC X Ano = Mecenato'!C97</f>
        <v>553015.56991864357</v>
      </c>
      <c r="D97" s="4">
        <f>'[3]SCC X Ano = Mecenato'!D97</f>
        <v>293268.07154053397</v>
      </c>
      <c r="E97" s="4">
        <f>'[3]SCC X Ano = Mecenato'!E97</f>
        <v>0</v>
      </c>
      <c r="F97" s="4">
        <f>'[3]SCC X Ano = Mecenato'!F97</f>
        <v>377118.78977528424</v>
      </c>
      <c r="G97" s="4">
        <f>'[3]SCC X Ano = Mecenato'!G97</f>
        <v>259875.44472065454</v>
      </c>
      <c r="H97" s="4">
        <f>'[3]SCC X Ano = Mecenato'!H97</f>
        <v>0</v>
      </c>
      <c r="I97" s="4">
        <f>'[3]SCC X Ano = Mecenato'!I97</f>
        <v>1404951.6438960228</v>
      </c>
      <c r="J97" s="4">
        <f>'[3]SCC X Ano = Mecenato'!J97</f>
        <v>0</v>
      </c>
      <c r="K97" s="4">
        <f>'[3]SCC X Ano = Mecenato'!K97</f>
        <v>0</v>
      </c>
      <c r="L97" s="4">
        <f>'[3]SCC X Ano = Mecenato'!L97</f>
        <v>2888229.5198511388</v>
      </c>
      <c r="N97" s="2" t="s">
        <v>37</v>
      </c>
      <c r="O97" s="5">
        <f>+B97/Formato_Análises_Mecenato!$P$31</f>
        <v>0</v>
      </c>
      <c r="P97" s="5">
        <f>+C97/Formato_Análises_Mecenato!$P$31</f>
        <v>3.463347946553662E-4</v>
      </c>
      <c r="Q97" s="5">
        <f>+D97/Formato_Análises_Mecenato!$P$31</f>
        <v>1.8366379331943278E-4</v>
      </c>
      <c r="R97" s="5">
        <f>+E97/Formato_Análises_Mecenato!$P$31</f>
        <v>0</v>
      </c>
      <c r="S97" s="5">
        <f>+F97/Formato_Análises_Mecenato!$P$31</f>
        <v>2.3617663899900282E-4</v>
      </c>
      <c r="T97" s="5">
        <f>+G97/Formato_Análises_Mecenato!$P$31</f>
        <v>1.627511297675411E-4</v>
      </c>
      <c r="U97" s="5">
        <f>+H97/Formato_Análises_Mecenato!$P$31</f>
        <v>0</v>
      </c>
      <c r="V97" s="5">
        <f>+I97/Formato_Análises_Mecenato!$P$31</f>
        <v>8.798733083790599E-4</v>
      </c>
      <c r="W97" s="5">
        <f>+J97/Formato_Análises_Mecenato!$P$31</f>
        <v>0</v>
      </c>
      <c r="X97" s="5">
        <f>+K97/Formato_Análises_Mecenato!$P$31</f>
        <v>0</v>
      </c>
    </row>
    <row r="98" spans="1:24" x14ac:dyDescent="0.25">
      <c r="A98" s="2" t="s">
        <v>38</v>
      </c>
      <c r="B98" s="4">
        <f>'[3]SCC X Ano = Mecenato'!B98</f>
        <v>358438.75410509709</v>
      </c>
      <c r="C98" s="4">
        <f>'[3]SCC X Ano = Mecenato'!C98</f>
        <v>1296606.2150586394</v>
      </c>
      <c r="D98" s="4">
        <f>'[3]SCC X Ano = Mecenato'!D98</f>
        <v>1335998.9925735437</v>
      </c>
      <c r="E98" s="4">
        <f>'[3]SCC X Ano = Mecenato'!E98</f>
        <v>0</v>
      </c>
      <c r="F98" s="4">
        <f>'[3]SCC X Ano = Mecenato'!F98</f>
        <v>303532.45404445269</v>
      </c>
      <c r="G98" s="4">
        <f>'[3]SCC X Ano = Mecenato'!G98</f>
        <v>325853.41282281553</v>
      </c>
      <c r="H98" s="4">
        <f>'[3]SCC X Ano = Mecenato'!H98</f>
        <v>0</v>
      </c>
      <c r="I98" s="4">
        <f>'[3]SCC X Ano = Mecenato'!I98</f>
        <v>1932933.5253745534</v>
      </c>
      <c r="J98" s="4">
        <f>'[3]SCC X Ano = Mecenato'!J98</f>
        <v>169454.54412315786</v>
      </c>
      <c r="K98" s="4">
        <f>'[3]SCC X Ano = Mecenato'!K98</f>
        <v>0</v>
      </c>
      <c r="L98" s="4">
        <f>'[3]SCC X Ano = Mecenato'!L98</f>
        <v>5722817.8981022602</v>
      </c>
      <c r="N98" s="2" t="s">
        <v>38</v>
      </c>
      <c r="O98" s="5">
        <f>+B98/Formato_Análises_Mecenato!$P$31</f>
        <v>2.2447796961264007E-4</v>
      </c>
      <c r="P98" s="5">
        <f>+C98/Formato_Análises_Mecenato!$P$31</f>
        <v>8.1202026067235056E-4</v>
      </c>
      <c r="Q98" s="5">
        <f>+D98/Formato_Análises_Mecenato!$P$31</f>
        <v>8.3669061401074932E-4</v>
      </c>
      <c r="R98" s="5">
        <f>+E98/Formato_Análises_Mecenato!$P$31</f>
        <v>0</v>
      </c>
      <c r="S98" s="5">
        <f>+F98/Formato_Análises_Mecenato!$P$31</f>
        <v>1.9009202608561294E-4</v>
      </c>
      <c r="T98" s="5">
        <f>+G98/Formato_Análises_Mecenato!$P$31</f>
        <v>2.0407088146603644E-4</v>
      </c>
      <c r="U98" s="5">
        <f>+H98/Formato_Análises_Mecenato!$P$31</f>
        <v>0</v>
      </c>
      <c r="V98" s="5">
        <f>+I98/Formato_Análises_Mecenato!$P$31</f>
        <v>1.2105303575657977E-3</v>
      </c>
      <c r="W98" s="5">
        <f>+J98/Formato_Análises_Mecenato!$P$31</f>
        <v>1.0612360290497139E-4</v>
      </c>
      <c r="X98" s="5">
        <f>+K98/Formato_Análises_Mecenato!$P$31</f>
        <v>0</v>
      </c>
    </row>
    <row r="99" spans="1:24" x14ac:dyDescent="0.25">
      <c r="A99" s="2" t="s">
        <v>39</v>
      </c>
      <c r="B99" s="4">
        <f>'[3]SCC X Ano = Mecenato'!B99</f>
        <v>361899.95276343171</v>
      </c>
      <c r="C99" s="4">
        <f>'[3]SCC X Ano = Mecenato'!C99</f>
        <v>13484308.721454736</v>
      </c>
      <c r="D99" s="4">
        <f>'[3]SCC X Ano = Mecenato'!D99</f>
        <v>5111719.0388113018</v>
      </c>
      <c r="E99" s="4">
        <f>'[3]SCC X Ano = Mecenato'!E99</f>
        <v>0</v>
      </c>
      <c r="F99" s="4">
        <f>'[3]SCC X Ano = Mecenato'!F99</f>
        <v>1117605.5182314361</v>
      </c>
      <c r="G99" s="4">
        <f>'[3]SCC X Ano = Mecenato'!G99</f>
        <v>4172029.7446638537</v>
      </c>
      <c r="H99" s="4">
        <f>'[3]SCC X Ano = Mecenato'!H99</f>
        <v>0</v>
      </c>
      <c r="I99" s="4">
        <f>'[3]SCC X Ano = Mecenato'!I99</f>
        <v>23300015.449751738</v>
      </c>
      <c r="J99" s="4">
        <f>'[3]SCC X Ano = Mecenato'!J99</f>
        <v>1242392.6304756445</v>
      </c>
      <c r="K99" s="4">
        <f>'[3]SCC X Ano = Mecenato'!K99</f>
        <v>0</v>
      </c>
      <c r="L99" s="4">
        <f>'[3]SCC X Ano = Mecenato'!L99</f>
        <v>48789971.056152143</v>
      </c>
      <c r="N99" s="2" t="s">
        <v>39</v>
      </c>
      <c r="O99" s="5">
        <f>+B99/Formato_Análises_Mecenato!$P$31</f>
        <v>2.2664560031202905E-4</v>
      </c>
      <c r="P99" s="5">
        <f>+C99/Formato_Análises_Mecenato!$P$31</f>
        <v>8.4447627628307566E-3</v>
      </c>
      <c r="Q99" s="5">
        <f>+D99/Formato_Análises_Mecenato!$P$31</f>
        <v>3.2012953340591912E-3</v>
      </c>
      <c r="R99" s="5">
        <f>+E99/Formato_Análises_Mecenato!$P$31</f>
        <v>0</v>
      </c>
      <c r="S99" s="5">
        <f>+F99/Formato_Análises_Mecenato!$P$31</f>
        <v>6.9991822783458237E-4</v>
      </c>
      <c r="T99" s="5">
        <f>+G99/Formato_Análises_Mecenato!$P$31</f>
        <v>2.6127999707617703E-3</v>
      </c>
      <c r="U99" s="5">
        <f>+H99/Formato_Análises_Mecenato!$P$31</f>
        <v>0</v>
      </c>
      <c r="V99" s="5">
        <f>+I99/Formato_Análises_Mecenato!$P$31</f>
        <v>1.4592005189734136E-2</v>
      </c>
      <c r="W99" s="5">
        <f>+J99/Formato_Análises_Mecenato!$P$31</f>
        <v>7.7806814122868806E-4</v>
      </c>
      <c r="X99" s="5">
        <f>+K99/Formato_Análises_Mecenato!$P$31</f>
        <v>0</v>
      </c>
    </row>
    <row r="100" spans="1:24" x14ac:dyDescent="0.25">
      <c r="A100" s="2" t="s">
        <v>40</v>
      </c>
      <c r="B100" s="4">
        <f>'[3]SCC X Ano = Mecenato'!B100</f>
        <v>156292549.16665825</v>
      </c>
      <c r="C100" s="4">
        <f>'[3]SCC X Ano = Mecenato'!C100</f>
        <v>633039103.99220705</v>
      </c>
      <c r="D100" s="4">
        <f>'[3]SCC X Ano = Mecenato'!D100</f>
        <v>153009138.96528599</v>
      </c>
      <c r="E100" s="4">
        <f>'[3]SCC X Ano = Mecenato'!E100</f>
        <v>0</v>
      </c>
      <c r="F100" s="4">
        <f>'[3]SCC X Ano = Mecenato'!F100</f>
        <v>96331796.898263767</v>
      </c>
      <c r="G100" s="4">
        <f>'[3]SCC X Ano = Mecenato'!G100</f>
        <v>125662893.52147302</v>
      </c>
      <c r="H100" s="4">
        <f>'[3]SCC X Ano = Mecenato'!H100</f>
        <v>0</v>
      </c>
      <c r="I100" s="4">
        <f>'[3]SCC X Ano = Mecenato'!I100</f>
        <v>328064755.03161806</v>
      </c>
      <c r="J100" s="4">
        <f>'[3]SCC X Ano = Mecenato'!J100</f>
        <v>104365604.1844679</v>
      </c>
      <c r="K100" s="4">
        <f>'[3]SCC X Ano = Mecenato'!K100</f>
        <v>0</v>
      </c>
      <c r="L100" s="4">
        <f>'[3]SCC X Ano = Mecenato'!L100</f>
        <v>1596765841.759974</v>
      </c>
      <c r="N100" s="2" t="s">
        <v>40</v>
      </c>
      <c r="O100" s="5">
        <f>+B100/Formato_Análises_Mecenato!$P$31</f>
        <v>9.7880694262842433E-2</v>
      </c>
      <c r="P100" s="5">
        <f>+C100/Formato_Análises_Mecenato!$P$31</f>
        <v>0.39645080539452421</v>
      </c>
      <c r="Q100" s="5">
        <f>+D100/Formato_Análises_Mecenato!$P$31</f>
        <v>9.5824406411798943E-2</v>
      </c>
      <c r="R100" s="5">
        <f>+E100/Formato_Análises_Mecenato!$P$31</f>
        <v>0</v>
      </c>
      <c r="S100" s="5">
        <f>+F100/Formato_Análises_Mecenato!$P$31</f>
        <v>6.0329319665359156E-2</v>
      </c>
      <c r="T100" s="5">
        <f>+G100/Formato_Análises_Mecenato!$P$31</f>
        <v>7.869838534557197E-2</v>
      </c>
      <c r="U100" s="5">
        <f>+H100/Formato_Análises_Mecenato!$P$31</f>
        <v>0</v>
      </c>
      <c r="V100" s="5">
        <f>+I100/Formato_Análises_Mecenato!$P$31</f>
        <v>0.20545576968882379</v>
      </c>
      <c r="W100" s="5">
        <f>+J100/Formato_Análises_Mecenato!$P$31</f>
        <v>6.5360619231079553E-2</v>
      </c>
      <c r="X100" s="5">
        <f>+K100/Formato_Análises_Mecenato!$P$31</f>
        <v>0</v>
      </c>
    </row>
    <row r="101" spans="1:24" x14ac:dyDescent="0.25">
      <c r="A101" s="2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24" x14ac:dyDescent="0.25">
      <c r="A102" s="2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24" x14ac:dyDescent="0.25">
      <c r="A103" s="2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24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24" x14ac:dyDescent="0.25">
      <c r="A105" s="2"/>
      <c r="B105">
        <v>2010</v>
      </c>
      <c r="C105">
        <v>2010</v>
      </c>
      <c r="D105">
        <v>2010</v>
      </c>
      <c r="E105">
        <v>2010</v>
      </c>
      <c r="F105">
        <v>2010</v>
      </c>
      <c r="G105">
        <v>2010</v>
      </c>
      <c r="H105">
        <v>2010</v>
      </c>
      <c r="I105">
        <v>2010</v>
      </c>
      <c r="J105">
        <v>2010</v>
      </c>
      <c r="K105">
        <v>2010</v>
      </c>
      <c r="O105">
        <v>2010</v>
      </c>
      <c r="P105">
        <v>2010</v>
      </c>
      <c r="Q105">
        <v>2010</v>
      </c>
      <c r="R105">
        <v>2010</v>
      </c>
      <c r="S105">
        <v>2010</v>
      </c>
      <c r="T105">
        <v>2010</v>
      </c>
      <c r="U105">
        <v>2010</v>
      </c>
      <c r="V105">
        <v>2010</v>
      </c>
      <c r="W105">
        <v>2010</v>
      </c>
      <c r="X105">
        <v>2010</v>
      </c>
    </row>
    <row r="106" spans="1:24" x14ac:dyDescent="0.25">
      <c r="A106" s="2"/>
      <c r="B106" s="2" t="s">
        <v>2</v>
      </c>
      <c r="C106" s="2" t="s">
        <v>3</v>
      </c>
      <c r="D106" s="2" t="s">
        <v>4</v>
      </c>
      <c r="E106" s="2" t="s">
        <v>5</v>
      </c>
      <c r="F106" s="2" t="s">
        <v>6</v>
      </c>
      <c r="G106" s="2" t="s">
        <v>7</v>
      </c>
      <c r="H106" s="2" t="s">
        <v>8</v>
      </c>
      <c r="I106" s="2" t="s">
        <v>9</v>
      </c>
      <c r="J106" s="2" t="s">
        <v>10</v>
      </c>
      <c r="K106" s="2" t="s">
        <v>11</v>
      </c>
      <c r="L106" s="2" t="s">
        <v>12</v>
      </c>
      <c r="O106" s="2" t="s">
        <v>2</v>
      </c>
      <c r="P106" s="2" t="s">
        <v>3</v>
      </c>
      <c r="Q106" s="2" t="s">
        <v>4</v>
      </c>
      <c r="R106" s="2" t="s">
        <v>5</v>
      </c>
      <c r="S106" s="2" t="s">
        <v>6</v>
      </c>
      <c r="T106" s="2" t="s">
        <v>7</v>
      </c>
      <c r="U106" s="2" t="s">
        <v>8</v>
      </c>
      <c r="V106" s="2" t="s">
        <v>9</v>
      </c>
      <c r="W106" s="2" t="s">
        <v>10</v>
      </c>
      <c r="X106" s="2" t="s">
        <v>11</v>
      </c>
    </row>
    <row r="107" spans="1:24" x14ac:dyDescent="0.25">
      <c r="A107" s="2" t="s">
        <v>13</v>
      </c>
      <c r="B107" s="4">
        <f>'[3]SCC X Ano = Mecenato'!B107</f>
        <v>0</v>
      </c>
      <c r="C107" s="4">
        <f>'[3]SCC X Ano = Mecenato'!C107</f>
        <v>138453.26341019248</v>
      </c>
      <c r="D107" s="4">
        <f>'[3]SCC X Ano = Mecenato'!D107</f>
        <v>1083162.9540065522</v>
      </c>
      <c r="E107" s="4">
        <f>'[3]SCC X Ano = Mecenato'!E107</f>
        <v>0</v>
      </c>
      <c r="F107" s="4">
        <f>'[3]SCC X Ano = Mecenato'!F107</f>
        <v>18460.435121358998</v>
      </c>
      <c r="G107" s="4">
        <f>'[3]SCC X Ano = Mecenato'!G107</f>
        <v>0</v>
      </c>
      <c r="H107" s="4">
        <f>'[3]SCC X Ano = Mecenato'!H107</f>
        <v>0</v>
      </c>
      <c r="I107" s="4">
        <f>'[3]SCC X Ano = Mecenato'!I107</f>
        <v>94455.893037620204</v>
      </c>
      <c r="J107" s="4">
        <f>'[3]SCC X Ano = Mecenato'!J107</f>
        <v>0</v>
      </c>
      <c r="K107" s="4">
        <f>'[3]SCC X Ano = Mecenato'!K107</f>
        <v>0</v>
      </c>
      <c r="L107" s="4">
        <f>'[3]SCC X Ano = Mecenato'!L107</f>
        <v>1334532.545575724</v>
      </c>
      <c r="N107" s="2" t="s">
        <v>13</v>
      </c>
      <c r="O107" s="5">
        <f>+B107/Formato_Análises_Mecenato!$Q$31</f>
        <v>0</v>
      </c>
      <c r="P107" s="5">
        <f>+C107/Formato_Análises_Mecenato!$Q$31</f>
        <v>7.7160842200623192E-5</v>
      </c>
      <c r="Q107" s="5">
        <f>+D107/Formato_Análises_Mecenato!$Q$31</f>
        <v>6.0365327413082644E-4</v>
      </c>
      <c r="R107" s="5">
        <f>+E107/Formato_Análises_Mecenato!$Q$31</f>
        <v>0</v>
      </c>
      <c r="S107" s="5">
        <f>+F107/Formato_Análises_Mecenato!$Q$31</f>
        <v>1.0288112293416426E-5</v>
      </c>
      <c r="T107" s="5">
        <f>+G107/Formato_Análises_Mecenato!$Q$31</f>
        <v>0</v>
      </c>
      <c r="U107" s="5">
        <f>+H107/Formato_Análises_Mecenato!$Q$31</f>
        <v>0</v>
      </c>
      <c r="V107" s="5">
        <f>+I107/Formato_Análises_Mecenato!$Q$31</f>
        <v>5.2640841234647376E-5</v>
      </c>
      <c r="W107" s="5">
        <f>+J107/Formato_Análises_Mecenato!$Q$31</f>
        <v>0</v>
      </c>
      <c r="X107" s="5">
        <f>+K107/Formato_Análises_Mecenato!$Q$31</f>
        <v>0</v>
      </c>
    </row>
    <row r="108" spans="1:24" x14ac:dyDescent="0.25">
      <c r="A108" s="2" t="s">
        <v>14</v>
      </c>
      <c r="B108" s="4">
        <f>'[3]SCC X Ano = Mecenato'!B108</f>
        <v>0</v>
      </c>
      <c r="C108" s="4">
        <f>'[3]SCC X Ano = Mecenato'!C108</f>
        <v>0</v>
      </c>
      <c r="D108" s="4">
        <f>'[3]SCC X Ano = Mecenato'!D108</f>
        <v>0</v>
      </c>
      <c r="E108" s="4">
        <f>'[3]SCC X Ano = Mecenato'!E108</f>
        <v>0</v>
      </c>
      <c r="F108" s="4">
        <f>'[3]SCC X Ano = Mecenato'!F108</f>
        <v>0</v>
      </c>
      <c r="G108" s="4">
        <f>'[3]SCC X Ano = Mecenato'!G108</f>
        <v>0</v>
      </c>
      <c r="H108" s="4">
        <f>'[3]SCC X Ano = Mecenato'!H108</f>
        <v>0</v>
      </c>
      <c r="I108" s="4">
        <f>'[3]SCC X Ano = Mecenato'!I108</f>
        <v>92302.17560679499</v>
      </c>
      <c r="J108" s="4">
        <f>'[3]SCC X Ano = Mecenato'!J108</f>
        <v>0</v>
      </c>
      <c r="K108" s="4">
        <f>'[3]SCC X Ano = Mecenato'!K108</f>
        <v>0</v>
      </c>
      <c r="L108" s="4">
        <f>'[3]SCC X Ano = Mecenato'!L108</f>
        <v>92302.17560679499</v>
      </c>
      <c r="N108" s="2" t="s">
        <v>14</v>
      </c>
      <c r="O108" s="5">
        <f>+B108/Formato_Análises_Mecenato!$Q$31</f>
        <v>0</v>
      </c>
      <c r="P108" s="5">
        <f>+C108/Formato_Análises_Mecenato!$Q$31</f>
        <v>0</v>
      </c>
      <c r="Q108" s="5">
        <f>+D108/Formato_Análises_Mecenato!$Q$31</f>
        <v>0</v>
      </c>
      <c r="R108" s="5">
        <f>+E108/Formato_Análises_Mecenato!$Q$31</f>
        <v>0</v>
      </c>
      <c r="S108" s="5">
        <f>+F108/Formato_Análises_Mecenato!$Q$31</f>
        <v>0</v>
      </c>
      <c r="T108" s="5">
        <f>+G108/Formato_Análises_Mecenato!$Q$31</f>
        <v>0</v>
      </c>
      <c r="U108" s="5">
        <f>+H108/Formato_Análises_Mecenato!$Q$31</f>
        <v>0</v>
      </c>
      <c r="V108" s="5">
        <f>+I108/Formato_Análises_Mecenato!$Q$31</f>
        <v>5.1440561467082126E-5</v>
      </c>
      <c r="W108" s="5">
        <f>+J108/Formato_Análises_Mecenato!$Q$31</f>
        <v>0</v>
      </c>
      <c r="X108" s="5">
        <f>+K108/Formato_Análises_Mecenato!$Q$31</f>
        <v>0</v>
      </c>
    </row>
    <row r="109" spans="1:24" x14ac:dyDescent="0.25">
      <c r="A109" s="2" t="s">
        <v>15</v>
      </c>
      <c r="B109" s="4">
        <f>'[3]SCC X Ano = Mecenato'!B109</f>
        <v>0</v>
      </c>
      <c r="C109" s="4">
        <f>'[3]SCC X Ano = Mecenato'!C109</f>
        <v>452694.29728958133</v>
      </c>
      <c r="D109" s="4">
        <f>'[3]SCC X Ano = Mecenato'!D109</f>
        <v>335655.83088648238</v>
      </c>
      <c r="E109" s="4">
        <f>'[3]SCC X Ano = Mecenato'!E109</f>
        <v>0</v>
      </c>
      <c r="F109" s="4">
        <f>'[3]SCC X Ano = Mecenato'!F109</f>
        <v>185605.79905153182</v>
      </c>
      <c r="G109" s="4">
        <f>'[3]SCC X Ano = Mecenato'!G109</f>
        <v>0</v>
      </c>
      <c r="H109" s="4">
        <f>'[3]SCC X Ano = Mecenato'!H109</f>
        <v>0</v>
      </c>
      <c r="I109" s="4">
        <f>'[3]SCC X Ano = Mecenato'!I109</f>
        <v>4122805.8965233476</v>
      </c>
      <c r="J109" s="4">
        <f>'[3]SCC X Ano = Mecenato'!J109</f>
        <v>151998.60768048963</v>
      </c>
      <c r="K109" s="4">
        <f>'[3]SCC X Ano = Mecenato'!K109</f>
        <v>0</v>
      </c>
      <c r="L109" s="4">
        <f>'[3]SCC X Ano = Mecenato'!L109</f>
        <v>5248760.4314314323</v>
      </c>
      <c r="N109" s="2" t="s">
        <v>15</v>
      </c>
      <c r="O109" s="5">
        <f>+B109/Formato_Análises_Mecenato!$Q$31</f>
        <v>0</v>
      </c>
      <c r="P109" s="5">
        <f>+C109/Formato_Análises_Mecenato!$Q$31</f>
        <v>2.5228927349149025E-4</v>
      </c>
      <c r="Q109" s="5">
        <f>+D109/Formato_Análises_Mecenato!$Q$31</f>
        <v>1.8706302735544111E-4</v>
      </c>
      <c r="R109" s="5">
        <f>+E109/Formato_Análises_Mecenato!$Q$31</f>
        <v>0</v>
      </c>
      <c r="S109" s="5">
        <f>+F109/Formato_Análises_Mecenato!$Q$31</f>
        <v>1.0343923587922827E-4</v>
      </c>
      <c r="T109" s="5">
        <f>+G109/Formato_Análises_Mecenato!$Q$31</f>
        <v>0</v>
      </c>
      <c r="U109" s="5">
        <f>+H109/Formato_Análises_Mecenato!$Q$31</f>
        <v>0</v>
      </c>
      <c r="V109" s="5">
        <f>+I109/Formato_Análises_Mecenato!$Q$31</f>
        <v>2.297664694713277E-3</v>
      </c>
      <c r="W109" s="5">
        <f>+J109/Formato_Análises_Mecenato!$Q$31</f>
        <v>8.4709744595917481E-5</v>
      </c>
      <c r="X109" s="5">
        <f>+K109/Formato_Análises_Mecenato!$Q$31</f>
        <v>0</v>
      </c>
    </row>
    <row r="110" spans="1:24" x14ac:dyDescent="0.25">
      <c r="A110" s="2" t="s">
        <v>16</v>
      </c>
      <c r="B110" s="4">
        <f>'[3]SCC X Ano = Mecenato'!B110</f>
        <v>0</v>
      </c>
      <c r="C110" s="4">
        <f>'[3]SCC X Ano = Mecenato'!C110</f>
        <v>0</v>
      </c>
      <c r="D110" s="4">
        <f>'[3]SCC X Ano = Mecenato'!D110</f>
        <v>0</v>
      </c>
      <c r="E110" s="4">
        <f>'[3]SCC X Ano = Mecenato'!E110</f>
        <v>0</v>
      </c>
      <c r="F110" s="4">
        <f>'[3]SCC X Ano = Mecenato'!F110</f>
        <v>0</v>
      </c>
      <c r="G110" s="4">
        <f>'[3]SCC X Ano = Mecenato'!G110</f>
        <v>0</v>
      </c>
      <c r="H110" s="4">
        <f>'[3]SCC X Ano = Mecenato'!H110</f>
        <v>0</v>
      </c>
      <c r="I110" s="4">
        <f>'[3]SCC X Ano = Mecenato'!I110</f>
        <v>0</v>
      </c>
      <c r="J110" s="4">
        <f>'[3]SCC X Ano = Mecenato'!J110</f>
        <v>0</v>
      </c>
      <c r="K110" s="4">
        <f>'[3]SCC X Ano = Mecenato'!K110</f>
        <v>0</v>
      </c>
      <c r="L110" s="4">
        <f>'[3]SCC X Ano = Mecenato'!L110</f>
        <v>0</v>
      </c>
      <c r="N110" s="2" t="s">
        <v>16</v>
      </c>
      <c r="O110" s="5">
        <f>+B110/Formato_Análises_Mecenato!$Q$31</f>
        <v>0</v>
      </c>
      <c r="P110" s="5">
        <f>+C110/Formato_Análises_Mecenato!$Q$31</f>
        <v>0</v>
      </c>
      <c r="Q110" s="5">
        <f>+D110/Formato_Análises_Mecenato!$Q$31</f>
        <v>0</v>
      </c>
      <c r="R110" s="5">
        <f>+E110/Formato_Análises_Mecenato!$Q$31</f>
        <v>0</v>
      </c>
      <c r="S110" s="5">
        <f>+F110/Formato_Análises_Mecenato!$Q$31</f>
        <v>0</v>
      </c>
      <c r="T110" s="5">
        <f>+G110/Formato_Análises_Mecenato!$Q$31</f>
        <v>0</v>
      </c>
      <c r="U110" s="5">
        <f>+H110/Formato_Análises_Mecenato!$Q$31</f>
        <v>0</v>
      </c>
      <c r="V110" s="5">
        <f>+I110/Formato_Análises_Mecenato!$Q$31</f>
        <v>0</v>
      </c>
      <c r="W110" s="5">
        <f>+J110/Formato_Análises_Mecenato!$Q$31</f>
        <v>0</v>
      </c>
      <c r="X110" s="5">
        <f>+K110/Formato_Análises_Mecenato!$Q$31</f>
        <v>0</v>
      </c>
    </row>
    <row r="111" spans="1:24" x14ac:dyDescent="0.25">
      <c r="A111" s="2" t="s">
        <v>17</v>
      </c>
      <c r="B111" s="4">
        <f>'[3]SCC X Ano = Mecenato'!B111</f>
        <v>2769065.2682038494</v>
      </c>
      <c r="C111" s="4">
        <f>'[3]SCC X Ano = Mecenato'!C111</f>
        <v>419607.84402592084</v>
      </c>
      <c r="D111" s="4">
        <f>'[3]SCC X Ano = Mecenato'!D111</f>
        <v>438490.46929850528</v>
      </c>
      <c r="E111" s="4">
        <f>'[3]SCC X Ano = Mecenato'!E111</f>
        <v>0</v>
      </c>
      <c r="F111" s="4">
        <f>'[3]SCC X Ano = Mecenato'!F111</f>
        <v>83271.946093263541</v>
      </c>
      <c r="G111" s="4">
        <f>'[3]SCC X Ano = Mecenato'!G111</f>
        <v>0</v>
      </c>
      <c r="H111" s="4">
        <f>'[3]SCC X Ano = Mecenato'!H111</f>
        <v>0</v>
      </c>
      <c r="I111" s="4">
        <f>'[3]SCC X Ano = Mecenato'!I111</f>
        <v>7783651.4034175156</v>
      </c>
      <c r="J111" s="4">
        <f>'[3]SCC X Ano = Mecenato'!J111</f>
        <v>23160567.820003506</v>
      </c>
      <c r="K111" s="4">
        <f>'[3]SCC X Ano = Mecenato'!K111</f>
        <v>0</v>
      </c>
      <c r="L111" s="4">
        <f>'[3]SCC X Ano = Mecenato'!L111</f>
        <v>34654654.75104256</v>
      </c>
      <c r="N111" s="2" t="s">
        <v>17</v>
      </c>
      <c r="O111" s="5">
        <f>+B111/Formato_Análises_Mecenato!$Q$31</f>
        <v>1.5432168440124637E-3</v>
      </c>
      <c r="P111" s="5">
        <f>+C111/Formato_Análises_Mecenato!$Q$31</f>
        <v>2.3384999270912292E-4</v>
      </c>
      <c r="Q111" s="5">
        <f>+D111/Formato_Análises_Mecenato!$Q$31</f>
        <v>2.4437339413068977E-4</v>
      </c>
      <c r="R111" s="5">
        <f>+E111/Formato_Análises_Mecenato!$Q$31</f>
        <v>0</v>
      </c>
      <c r="S111" s="5">
        <f>+F111/Formato_Análises_Mecenato!$Q$31</f>
        <v>4.6407959870219256E-5</v>
      </c>
      <c r="T111" s="5">
        <f>+G111/Formato_Análises_Mecenato!$Q$31</f>
        <v>0</v>
      </c>
      <c r="U111" s="5">
        <f>+H111/Formato_Análises_Mecenato!$Q$31</f>
        <v>0</v>
      </c>
      <c r="V111" s="5">
        <f>+I111/Formato_Análises_Mecenato!$Q$31</f>
        <v>4.3378760665567992E-3</v>
      </c>
      <c r="W111" s="5">
        <f>+J111/Formato_Análises_Mecenato!$Q$31</f>
        <v>1.290752471136453E-2</v>
      </c>
      <c r="X111" s="5">
        <f>+K111/Formato_Análises_Mecenato!$Q$31</f>
        <v>0</v>
      </c>
    </row>
    <row r="112" spans="1:24" x14ac:dyDescent="0.25">
      <c r="A112" s="2" t="s">
        <v>18</v>
      </c>
      <c r="B112" s="4">
        <f>'[3]SCC X Ano = Mecenato'!B112</f>
        <v>0</v>
      </c>
      <c r="C112" s="4">
        <f>'[3]SCC X Ano = Mecenato'!C112</f>
        <v>93840.545200241555</v>
      </c>
      <c r="D112" s="4">
        <f>'[3]SCC X Ano = Mecenato'!D112</f>
        <v>0</v>
      </c>
      <c r="E112" s="4">
        <f>'[3]SCC X Ano = Mecenato'!E112</f>
        <v>0</v>
      </c>
      <c r="F112" s="4">
        <f>'[3]SCC X Ano = Mecenato'!F112</f>
        <v>0</v>
      </c>
      <c r="G112" s="4">
        <f>'[3]SCC X Ano = Mecenato'!G112</f>
        <v>0</v>
      </c>
      <c r="H112" s="4">
        <f>'[3]SCC X Ano = Mecenato'!H112</f>
        <v>0</v>
      </c>
      <c r="I112" s="4">
        <f>'[3]SCC X Ano = Mecenato'!I112</f>
        <v>0</v>
      </c>
      <c r="J112" s="4">
        <f>'[3]SCC X Ano = Mecenato'!J112</f>
        <v>0</v>
      </c>
      <c r="K112" s="4">
        <f>'[3]SCC X Ano = Mecenato'!K112</f>
        <v>0</v>
      </c>
      <c r="L112" s="4">
        <f>'[3]SCC X Ano = Mecenato'!L112</f>
        <v>93840.545200241555</v>
      </c>
      <c r="N112" s="2" t="s">
        <v>18</v>
      </c>
      <c r="O112" s="5">
        <f>+B112/Formato_Análises_Mecenato!$Q$31</f>
        <v>0</v>
      </c>
      <c r="P112" s="5">
        <f>+C112/Formato_Análises_Mecenato!$Q$31</f>
        <v>5.2297904158200151E-5</v>
      </c>
      <c r="Q112" s="5">
        <f>+D112/Formato_Análises_Mecenato!$Q$31</f>
        <v>0</v>
      </c>
      <c r="R112" s="5">
        <f>+E112/Formato_Análises_Mecenato!$Q$31</f>
        <v>0</v>
      </c>
      <c r="S112" s="5">
        <f>+F112/Formato_Análises_Mecenato!$Q$31</f>
        <v>0</v>
      </c>
      <c r="T112" s="5">
        <f>+G112/Formato_Análises_Mecenato!$Q$31</f>
        <v>0</v>
      </c>
      <c r="U112" s="5">
        <f>+H112/Formato_Análises_Mecenato!$Q$31</f>
        <v>0</v>
      </c>
      <c r="V112" s="5">
        <f>+I112/Formato_Análises_Mecenato!$Q$31</f>
        <v>0</v>
      </c>
      <c r="W112" s="5">
        <f>+J112/Formato_Análises_Mecenato!$Q$31</f>
        <v>0</v>
      </c>
      <c r="X112" s="5">
        <f>+K112/Formato_Análises_Mecenato!$Q$31</f>
        <v>0</v>
      </c>
    </row>
    <row r="113" spans="1:24" x14ac:dyDescent="0.25">
      <c r="A113" s="2" t="s">
        <v>19</v>
      </c>
      <c r="B113" s="4">
        <f>'[3]SCC X Ano = Mecenato'!B113</f>
        <v>0</v>
      </c>
      <c r="C113" s="4">
        <f>'[3]SCC X Ano = Mecenato'!C113</f>
        <v>0</v>
      </c>
      <c r="D113" s="4">
        <f>'[3]SCC X Ano = Mecenato'!D113</f>
        <v>0</v>
      </c>
      <c r="E113" s="4">
        <f>'[3]SCC X Ano = Mecenato'!E113</f>
        <v>0</v>
      </c>
      <c r="F113" s="4">
        <f>'[3]SCC X Ano = Mecenato'!F113</f>
        <v>0</v>
      </c>
      <c r="G113" s="4">
        <f>'[3]SCC X Ano = Mecenato'!G113</f>
        <v>0</v>
      </c>
      <c r="H113" s="4">
        <f>'[3]SCC X Ano = Mecenato'!H113</f>
        <v>0</v>
      </c>
      <c r="I113" s="4">
        <f>'[3]SCC X Ano = Mecenato'!I113</f>
        <v>0</v>
      </c>
      <c r="J113" s="4">
        <f>'[3]SCC X Ano = Mecenato'!J113</f>
        <v>0</v>
      </c>
      <c r="K113" s="4">
        <f>'[3]SCC X Ano = Mecenato'!K113</f>
        <v>0</v>
      </c>
      <c r="L113" s="4">
        <f>'[3]SCC X Ano = Mecenato'!L113</f>
        <v>0</v>
      </c>
      <c r="N113" s="2" t="s">
        <v>19</v>
      </c>
      <c r="O113" s="5">
        <f>+B113/Formato_Análises_Mecenato!$Q$31</f>
        <v>0</v>
      </c>
      <c r="P113" s="5">
        <f>+C113/Formato_Análises_Mecenato!$Q$31</f>
        <v>0</v>
      </c>
      <c r="Q113" s="5">
        <f>+D113/Formato_Análises_Mecenato!$Q$31</f>
        <v>0</v>
      </c>
      <c r="R113" s="5">
        <f>+E113/Formato_Análises_Mecenato!$Q$31</f>
        <v>0</v>
      </c>
      <c r="S113" s="5">
        <f>+F113/Formato_Análises_Mecenato!$Q$31</f>
        <v>0</v>
      </c>
      <c r="T113" s="5">
        <f>+G113/Formato_Análises_Mecenato!$Q$31</f>
        <v>0</v>
      </c>
      <c r="U113" s="5">
        <f>+H113/Formato_Análises_Mecenato!$Q$31</f>
        <v>0</v>
      </c>
      <c r="V113" s="5">
        <f>+I113/Formato_Análises_Mecenato!$Q$31</f>
        <v>0</v>
      </c>
      <c r="W113" s="5">
        <f>+J113/Formato_Análises_Mecenato!$Q$31</f>
        <v>0</v>
      </c>
      <c r="X113" s="5">
        <f>+K113/Formato_Análises_Mecenato!$Q$31</f>
        <v>0</v>
      </c>
    </row>
    <row r="114" spans="1:24" x14ac:dyDescent="0.25">
      <c r="A114" s="2" t="s">
        <v>20</v>
      </c>
      <c r="B114" s="4">
        <f>'[3]SCC X Ano = Mecenato'!B114</f>
        <v>711433.54069833446</v>
      </c>
      <c r="C114" s="4">
        <f>'[3]SCC X Ano = Mecenato'!C114</f>
        <v>337685.971087866</v>
      </c>
      <c r="D114" s="4">
        <f>'[3]SCC X Ano = Mecenato'!D114</f>
        <v>307673.9186893166</v>
      </c>
      <c r="E114" s="4">
        <f>'[3]SCC X Ano = Mecenato'!E114</f>
        <v>0</v>
      </c>
      <c r="F114" s="4">
        <f>'[3]SCC X Ano = Mecenato'!F114</f>
        <v>236574.32200419917</v>
      </c>
      <c r="G114" s="4">
        <f>'[3]SCC X Ano = Mecenato'!G114</f>
        <v>0</v>
      </c>
      <c r="H114" s="4">
        <f>'[3]SCC X Ano = Mecenato'!H114</f>
        <v>0</v>
      </c>
      <c r="I114" s="4">
        <f>'[3]SCC X Ano = Mecenato'!I114</f>
        <v>183762.86304597469</v>
      </c>
      <c r="J114" s="4">
        <f>'[3]SCC X Ano = Mecenato'!J114</f>
        <v>13923490.653923133</v>
      </c>
      <c r="K114" s="4">
        <f>'[3]SCC X Ano = Mecenato'!K114</f>
        <v>0</v>
      </c>
      <c r="L114" s="4">
        <f>'[3]SCC X Ano = Mecenato'!L114</f>
        <v>15700621.269448824</v>
      </c>
      <c r="N114" s="2" t="s">
        <v>20</v>
      </c>
      <c r="O114" s="5">
        <f>+B114/Formato_Análises_Mecenato!$Q$31</f>
        <v>3.964862208225396E-4</v>
      </c>
      <c r="P114" s="5">
        <f>+C114/Formato_Análises_Mecenato!$Q$31</f>
        <v>1.8819443678462885E-4</v>
      </c>
      <c r="Q114" s="5">
        <f>+D114/Formato_Análises_Mecenato!$Q$31</f>
        <v>1.7146853822360707E-4</v>
      </c>
      <c r="R114" s="5">
        <f>+E114/Formato_Análises_Mecenato!$Q$31</f>
        <v>0</v>
      </c>
      <c r="S114" s="5">
        <f>+F114/Formato_Análises_Mecenato!$Q$31</f>
        <v>1.3184430239685928E-4</v>
      </c>
      <c r="T114" s="5">
        <f>+G114/Formato_Análises_Mecenato!$Q$31</f>
        <v>0</v>
      </c>
      <c r="U114" s="5">
        <f>+H114/Formato_Análises_Mecenato!$Q$31</f>
        <v>0</v>
      </c>
      <c r="V114" s="5">
        <f>+I114/Formato_Análises_Mecenato!$Q$31</f>
        <v>1.0241215648212269E-4</v>
      </c>
      <c r="W114" s="5">
        <f>+J114/Formato_Análises_Mecenato!$Q$31</f>
        <v>7.7596456650231953E-3</v>
      </c>
      <c r="X114" s="5">
        <f>+K114/Formato_Análises_Mecenato!$Q$31</f>
        <v>0</v>
      </c>
    </row>
    <row r="115" spans="1:24" x14ac:dyDescent="0.25">
      <c r="A115" s="2" t="s">
        <v>21</v>
      </c>
      <c r="B115" s="4">
        <f>'[3]SCC X Ano = Mecenato'!B115</f>
        <v>0</v>
      </c>
      <c r="C115" s="4">
        <f>'[3]SCC X Ano = Mecenato'!C115</f>
        <v>330114.25440218527</v>
      </c>
      <c r="D115" s="4">
        <f>'[3]SCC X Ano = Mecenato'!D115</f>
        <v>123069.56747572665</v>
      </c>
      <c r="E115" s="4">
        <f>'[3]SCC X Ano = Mecenato'!E115</f>
        <v>0</v>
      </c>
      <c r="F115" s="4">
        <f>'[3]SCC X Ano = Mecenato'!F115</f>
        <v>0</v>
      </c>
      <c r="G115" s="4">
        <f>'[3]SCC X Ano = Mecenato'!G115</f>
        <v>0</v>
      </c>
      <c r="H115" s="4">
        <f>'[3]SCC X Ano = Mecenato'!H115</f>
        <v>0</v>
      </c>
      <c r="I115" s="4">
        <f>'[3]SCC X Ano = Mecenato'!I115</f>
        <v>1173756.2932852507</v>
      </c>
      <c r="J115" s="4">
        <f>'[3]SCC X Ano = Mecenato'!J115</f>
        <v>1384532.6341019247</v>
      </c>
      <c r="K115" s="4">
        <f>'[3]SCC X Ano = Mecenato'!K115</f>
        <v>0</v>
      </c>
      <c r="L115" s="4">
        <f>'[3]SCC X Ano = Mecenato'!L115</f>
        <v>3011472.7492650873</v>
      </c>
      <c r="N115" s="2" t="s">
        <v>21</v>
      </c>
      <c r="O115" s="5">
        <f>+B115/Formato_Análises_Mecenato!$Q$31</f>
        <v>0</v>
      </c>
      <c r="P115" s="5">
        <f>+C115/Formato_Análises_Mecenato!$Q$31</f>
        <v>1.8397467321978802E-4</v>
      </c>
      <c r="Q115" s="5">
        <f>+D115/Formato_Análises_Mecenato!$Q$31</f>
        <v>6.8587415289442835E-5</v>
      </c>
      <c r="R115" s="5">
        <f>+E115/Formato_Análises_Mecenato!$Q$31</f>
        <v>0</v>
      </c>
      <c r="S115" s="5">
        <f>+F115/Formato_Análises_Mecenato!$Q$31</f>
        <v>0</v>
      </c>
      <c r="T115" s="5">
        <f>+G115/Formato_Análises_Mecenato!$Q$31</f>
        <v>0</v>
      </c>
      <c r="U115" s="5">
        <f>+H115/Formato_Análises_Mecenato!$Q$31</f>
        <v>0</v>
      </c>
      <c r="V115" s="5">
        <f>+I115/Formato_Análises_Mecenato!$Q$31</f>
        <v>6.5414149076318769E-4</v>
      </c>
      <c r="W115" s="5">
        <f>+J115/Formato_Análises_Mecenato!$Q$31</f>
        <v>7.7160842200623184E-4</v>
      </c>
      <c r="X115" s="5">
        <f>+K115/Formato_Análises_Mecenato!$Q$31</f>
        <v>0</v>
      </c>
    </row>
    <row r="116" spans="1:24" x14ac:dyDescent="0.25">
      <c r="A116" s="2" t="s">
        <v>22</v>
      </c>
      <c r="B116" s="4">
        <f>'[3]SCC X Ano = Mecenato'!B116</f>
        <v>11845.445869538689</v>
      </c>
      <c r="C116" s="4">
        <f>'[3]SCC X Ano = Mecenato'!C116</f>
        <v>8410288.5660576522</v>
      </c>
      <c r="D116" s="4">
        <f>'[3]SCC X Ano = Mecenato'!D116</f>
        <v>5522383.1391339516</v>
      </c>
      <c r="E116" s="4">
        <f>'[3]SCC X Ano = Mecenato'!E116</f>
        <v>0</v>
      </c>
      <c r="F116" s="4">
        <f>'[3]SCC X Ano = Mecenato'!F116</f>
        <v>1798885.3152944567</v>
      </c>
      <c r="G116" s="4">
        <f>'[3]SCC X Ano = Mecenato'!G116</f>
        <v>913332.11981188343</v>
      </c>
      <c r="H116" s="4">
        <f>'[3]SCC X Ano = Mecenato'!H116</f>
        <v>0</v>
      </c>
      <c r="I116" s="4">
        <f>'[3]SCC X Ano = Mecenato'!I116</f>
        <v>8212487.618960605</v>
      </c>
      <c r="J116" s="4">
        <f>'[3]SCC X Ano = Mecenato'!J116</f>
        <v>268929.89587401319</v>
      </c>
      <c r="K116" s="4">
        <f>'[3]SCC X Ano = Mecenato'!K116</f>
        <v>0</v>
      </c>
      <c r="L116" s="4">
        <f>'[3]SCC X Ano = Mecenato'!L116</f>
        <v>25138152.101002101</v>
      </c>
      <c r="N116" s="2" t="s">
        <v>22</v>
      </c>
      <c r="O116" s="5">
        <f>+B116/Formato_Análises_Mecenato!$Q$31</f>
        <v>6.6015387216088723E-6</v>
      </c>
      <c r="P116" s="5">
        <f>+C116/Formato_Análises_Mecenato!$Q$31</f>
        <v>4.6871047523427802E-3</v>
      </c>
      <c r="Q116" s="5">
        <f>+D116/Formato_Análises_Mecenato!$Q$31</f>
        <v>3.0776575681547135E-3</v>
      </c>
      <c r="R116" s="5">
        <f>+E116/Formato_Análises_Mecenato!$Q$31</f>
        <v>0</v>
      </c>
      <c r="S116" s="5">
        <f>+F116/Formato_Análises_Mecenato!$Q$31</f>
        <v>1.0025296806419341E-3</v>
      </c>
      <c r="T116" s="5">
        <f>+G116/Formato_Análises_Mecenato!$Q$31</f>
        <v>5.0900552170283749E-4</v>
      </c>
      <c r="U116" s="5">
        <f>+H116/Formato_Análises_Mecenato!$Q$31</f>
        <v>0</v>
      </c>
      <c r="V116" s="5">
        <f>+I116/Formato_Análises_Mecenato!$Q$31</f>
        <v>4.5768690866014013E-3</v>
      </c>
      <c r="W116" s="5">
        <f>+J116/Formato_Análises_Mecenato!$Q$31</f>
        <v>1.4987625966667641E-4</v>
      </c>
      <c r="X116" s="5">
        <f>+K116/Formato_Análises_Mecenato!$Q$31</f>
        <v>0</v>
      </c>
    </row>
    <row r="117" spans="1:24" x14ac:dyDescent="0.25">
      <c r="A117" s="2" t="s">
        <v>23</v>
      </c>
      <c r="B117" s="4">
        <f>'[3]SCC X Ano = Mecenato'!B117</f>
        <v>0</v>
      </c>
      <c r="C117" s="4">
        <f>'[3]SCC X Ano = Mecenato'!C117</f>
        <v>2329254.6316550323</v>
      </c>
      <c r="D117" s="4">
        <f>'[3]SCC X Ano = Mecenato'!D117</f>
        <v>49227.826990290661</v>
      </c>
      <c r="E117" s="4">
        <f>'[3]SCC X Ano = Mecenato'!E117</f>
        <v>0</v>
      </c>
      <c r="F117" s="4">
        <f>'[3]SCC X Ano = Mecenato'!F117</f>
        <v>0</v>
      </c>
      <c r="G117" s="4">
        <f>'[3]SCC X Ano = Mecenato'!G117</f>
        <v>0</v>
      </c>
      <c r="H117" s="4">
        <f>'[3]SCC X Ano = Mecenato'!H117</f>
        <v>0</v>
      </c>
      <c r="I117" s="4">
        <f>'[3]SCC X Ano = Mecenato'!I117</f>
        <v>152298.58975121172</v>
      </c>
      <c r="J117" s="4">
        <f>'[3]SCC X Ano = Mecenato'!J117</f>
        <v>0</v>
      </c>
      <c r="K117" s="4">
        <f>'[3]SCC X Ano = Mecenato'!K117</f>
        <v>0</v>
      </c>
      <c r="L117" s="4">
        <f>'[3]SCC X Ano = Mecenato'!L117</f>
        <v>2530781.0483965348</v>
      </c>
      <c r="N117" s="2" t="s">
        <v>23</v>
      </c>
      <c r="O117" s="5">
        <f>+B117/Formato_Análises_Mecenato!$Q$31</f>
        <v>0</v>
      </c>
      <c r="P117" s="5">
        <f>+C117/Formato_Análises_Mecenato!$Q$31</f>
        <v>1.2981077126779641E-3</v>
      </c>
      <c r="Q117" s="5">
        <f>+D117/Formato_Análises_Mecenato!$Q$31</f>
        <v>2.7434966115777137E-5</v>
      </c>
      <c r="R117" s="5">
        <f>+E117/Formato_Análises_Mecenato!$Q$31</f>
        <v>0</v>
      </c>
      <c r="S117" s="5">
        <f>+F117/Formato_Análises_Mecenato!$Q$31</f>
        <v>0</v>
      </c>
      <c r="T117" s="5">
        <f>+G117/Formato_Análises_Mecenato!$Q$31</f>
        <v>0</v>
      </c>
      <c r="U117" s="5">
        <f>+H117/Formato_Análises_Mecenato!$Q$31</f>
        <v>0</v>
      </c>
      <c r="V117" s="5">
        <f>+I117/Formato_Análises_Mecenato!$Q$31</f>
        <v>8.4876926420685505E-5</v>
      </c>
      <c r="W117" s="5">
        <f>+J117/Formato_Análises_Mecenato!$Q$31</f>
        <v>0</v>
      </c>
      <c r="X117" s="5">
        <f>+K117/Formato_Análises_Mecenato!$Q$31</f>
        <v>0</v>
      </c>
    </row>
    <row r="118" spans="1:24" x14ac:dyDescent="0.25">
      <c r="A118" s="2" t="s">
        <v>24</v>
      </c>
      <c r="B118" s="4">
        <f>'[3]SCC X Ano = Mecenato'!B118</f>
        <v>795554.6360397886</v>
      </c>
      <c r="C118" s="4">
        <f>'[3]SCC X Ano = Mecenato'!C118</f>
        <v>1109193.0751657286</v>
      </c>
      <c r="D118" s="4">
        <f>'[3]SCC X Ano = Mecenato'!D118</f>
        <v>0</v>
      </c>
      <c r="E118" s="4">
        <f>'[3]SCC X Ano = Mecenato'!E118</f>
        <v>0</v>
      </c>
      <c r="F118" s="4">
        <f>'[3]SCC X Ano = Mecenato'!F118</f>
        <v>0</v>
      </c>
      <c r="G118" s="4">
        <f>'[3]SCC X Ano = Mecenato'!G118</f>
        <v>246139.13495145325</v>
      </c>
      <c r="H118" s="4">
        <f>'[3]SCC X Ano = Mecenato'!H118</f>
        <v>0</v>
      </c>
      <c r="I118" s="4">
        <f>'[3]SCC X Ano = Mecenato'!I118</f>
        <v>72171.501850439163</v>
      </c>
      <c r="J118" s="4">
        <f>'[3]SCC X Ano = Mecenato'!J118</f>
        <v>60160.588947429365</v>
      </c>
      <c r="K118" s="4">
        <f>'[3]SCC X Ano = Mecenato'!K118</f>
        <v>0</v>
      </c>
      <c r="L118" s="4">
        <f>'[3]SCC X Ano = Mecenato'!L118</f>
        <v>2283218.9369548392</v>
      </c>
      <c r="N118" s="2" t="s">
        <v>24</v>
      </c>
      <c r="O118" s="5">
        <f>+B118/Formato_Análises_Mecenato!$Q$31</f>
        <v>4.4336741671140221E-4</v>
      </c>
      <c r="P118" s="5">
        <f>+C118/Formato_Análises_Mecenato!$Q$31</f>
        <v>6.181600182967314E-4</v>
      </c>
      <c r="Q118" s="5">
        <f>+D118/Formato_Análises_Mecenato!$Q$31</f>
        <v>0</v>
      </c>
      <c r="R118" s="5">
        <f>+E118/Formato_Análises_Mecenato!$Q$31</f>
        <v>0</v>
      </c>
      <c r="S118" s="5">
        <f>+F118/Formato_Análises_Mecenato!$Q$31</f>
        <v>0</v>
      </c>
      <c r="T118" s="5">
        <f>+G118/Formato_Análises_Mecenato!$Q$31</f>
        <v>1.3717483057888564E-4</v>
      </c>
      <c r="U118" s="5">
        <f>+H118/Formato_Análises_Mecenato!$Q$31</f>
        <v>0</v>
      </c>
      <c r="V118" s="5">
        <f>+I118/Formato_Análises_Mecenato!$Q$31</f>
        <v>4.0221615067065029E-5</v>
      </c>
      <c r="W118" s="5">
        <f>+J118/Formato_Análises_Mecenato!$Q$31</f>
        <v>3.35278605655995E-5</v>
      </c>
      <c r="X118" s="5">
        <f>+K118/Formato_Análises_Mecenato!$Q$31</f>
        <v>0</v>
      </c>
    </row>
    <row r="119" spans="1:24" x14ac:dyDescent="0.25">
      <c r="A119" s="2" t="s">
        <v>25</v>
      </c>
      <c r="B119" s="4">
        <f>'[3]SCC X Ano = Mecenato'!B119</f>
        <v>2718816.6868372192</v>
      </c>
      <c r="C119" s="4">
        <f>'[3]SCC X Ano = Mecenato'!C119</f>
        <v>13867023.013486948</v>
      </c>
      <c r="D119" s="4">
        <f>'[3]SCC X Ano = Mecenato'!D119</f>
        <v>1842358.3785421904</v>
      </c>
      <c r="E119" s="4">
        <f>'[3]SCC X Ano = Mecenato'!E119</f>
        <v>0</v>
      </c>
      <c r="F119" s="4">
        <f>'[3]SCC X Ano = Mecenato'!F119</f>
        <v>1736774.6582829827</v>
      </c>
      <c r="G119" s="4">
        <f>'[3]SCC X Ano = Mecenato'!G119</f>
        <v>1875261.4735340078</v>
      </c>
      <c r="H119" s="4">
        <f>'[3]SCC X Ano = Mecenato'!H119</f>
        <v>0</v>
      </c>
      <c r="I119" s="4">
        <f>'[3]SCC X Ano = Mecenato'!I119</f>
        <v>3529329.0442710477</v>
      </c>
      <c r="J119" s="4">
        <f>'[3]SCC X Ano = Mecenato'!J119</f>
        <v>2156912.5475523253</v>
      </c>
      <c r="K119" s="4">
        <f>'[3]SCC X Ano = Mecenato'!K119</f>
        <v>0</v>
      </c>
      <c r="L119" s="4">
        <f>'[3]SCC X Ano = Mecenato'!L119</f>
        <v>27726475.802506719</v>
      </c>
      <c r="N119" s="2" t="s">
        <v>25</v>
      </c>
      <c r="O119" s="5">
        <f>+B119/Formato_Análises_Mecenato!$Q$31</f>
        <v>1.515213005300849E-3</v>
      </c>
      <c r="P119" s="5">
        <f>+C119/Formato_Análises_Mecenato!$Q$31</f>
        <v>7.7281759070281864E-3</v>
      </c>
      <c r="Q119" s="5">
        <f>+D119/Formato_Análises_Mecenato!$Q$31</f>
        <v>1.0267574820719231E-3</v>
      </c>
      <c r="R119" s="5">
        <f>+E119/Formato_Análises_Mecenato!$Q$31</f>
        <v>0</v>
      </c>
      <c r="S119" s="5">
        <f>+F119/Formato_Análises_Mecenato!$Q$31</f>
        <v>9.6791503533421978E-4</v>
      </c>
      <c r="T119" s="5">
        <f>+G119/Formato_Análises_Mecenato!$Q$31</f>
        <v>1.045094576178936E-3</v>
      </c>
      <c r="U119" s="5">
        <f>+H119/Formato_Análises_Mecenato!$Q$31</f>
        <v>0</v>
      </c>
      <c r="V119" s="5">
        <f>+I119/Formato_Análises_Mecenato!$Q$31</f>
        <v>1.9669164507322605E-3</v>
      </c>
      <c r="W119" s="5">
        <f>+J119/Formato_Análises_Mecenato!$Q$31</f>
        <v>1.2020604254675672E-3</v>
      </c>
      <c r="X119" s="5">
        <f>+K119/Formato_Análises_Mecenato!$Q$31</f>
        <v>0</v>
      </c>
    </row>
    <row r="120" spans="1:24" x14ac:dyDescent="0.25">
      <c r="A120" s="2" t="s">
        <v>26</v>
      </c>
      <c r="B120" s="4">
        <f>'[3]SCC X Ano = Mecenato'!B120</f>
        <v>0</v>
      </c>
      <c r="C120" s="4">
        <f>'[3]SCC X Ano = Mecenato'!C120</f>
        <v>159990.43771844462</v>
      </c>
      <c r="D120" s="4">
        <f>'[3]SCC X Ano = Mecenato'!D120</f>
        <v>49227.826990290661</v>
      </c>
      <c r="E120" s="4">
        <f>'[3]SCC X Ano = Mecenato'!E120</f>
        <v>0</v>
      </c>
      <c r="F120" s="4">
        <f>'[3]SCC X Ano = Mecenato'!F120</f>
        <v>0</v>
      </c>
      <c r="G120" s="4">
        <f>'[3]SCC X Ano = Mecenato'!G120</f>
        <v>0</v>
      </c>
      <c r="H120" s="4">
        <f>'[3]SCC X Ano = Mecenato'!H120</f>
        <v>0</v>
      </c>
      <c r="I120" s="4">
        <f>'[3]SCC X Ano = Mecenato'!I120</f>
        <v>217679.29747269151</v>
      </c>
      <c r="J120" s="4">
        <f>'[3]SCC X Ano = Mecenato'!J120</f>
        <v>647738.33223821851</v>
      </c>
      <c r="K120" s="4">
        <f>'[3]SCC X Ano = Mecenato'!K120</f>
        <v>0</v>
      </c>
      <c r="L120" s="4">
        <f>'[3]SCC X Ano = Mecenato'!L120</f>
        <v>1074635.8944196454</v>
      </c>
      <c r="N120" s="2" t="s">
        <v>26</v>
      </c>
      <c r="O120" s="5">
        <f>+B120/Formato_Análises_Mecenato!$Q$31</f>
        <v>0</v>
      </c>
      <c r="P120" s="5">
        <f>+C120/Formato_Análises_Mecenato!$Q$31</f>
        <v>8.9163639876275677E-5</v>
      </c>
      <c r="Q120" s="5">
        <f>+D120/Formato_Análises_Mecenato!$Q$31</f>
        <v>2.7434966115777137E-5</v>
      </c>
      <c r="R120" s="5">
        <f>+E120/Formato_Análises_Mecenato!$Q$31</f>
        <v>0</v>
      </c>
      <c r="S120" s="5">
        <f>+F120/Formato_Análises_Mecenato!$Q$31</f>
        <v>0</v>
      </c>
      <c r="T120" s="5">
        <f>+G120/Formato_Análises_Mecenato!$Q$31</f>
        <v>0</v>
      </c>
      <c r="U120" s="5">
        <f>+H120/Formato_Análises_Mecenato!$Q$31</f>
        <v>0</v>
      </c>
      <c r="V120" s="5">
        <f>+I120/Formato_Análises_Mecenato!$Q$31</f>
        <v>1.2131399079320202E-4</v>
      </c>
      <c r="W120" s="5">
        <f>+J120/Formato_Análises_Mecenato!$Q$31</f>
        <v>3.6098849539611971E-4</v>
      </c>
      <c r="X120" s="5">
        <f>+K120/Formato_Análises_Mecenato!$Q$31</f>
        <v>0</v>
      </c>
    </row>
    <row r="121" spans="1:24" x14ac:dyDescent="0.25">
      <c r="A121" s="2" t="s">
        <v>27</v>
      </c>
      <c r="B121" s="4">
        <f>'[3]SCC X Ano = Mecenato'!B121</f>
        <v>0</v>
      </c>
      <c r="C121" s="4">
        <f>'[3]SCC X Ano = Mecenato'!C121</f>
        <v>235132.10051034298</v>
      </c>
      <c r="D121" s="4">
        <f>'[3]SCC X Ano = Mecenato'!D121</f>
        <v>349200.66749481368</v>
      </c>
      <c r="E121" s="4">
        <f>'[3]SCC X Ano = Mecenato'!E121</f>
        <v>0</v>
      </c>
      <c r="F121" s="4">
        <f>'[3]SCC X Ano = Mecenato'!F121</f>
        <v>76918.479672329151</v>
      </c>
      <c r="G121" s="4">
        <f>'[3]SCC X Ano = Mecenato'!G121</f>
        <v>0</v>
      </c>
      <c r="H121" s="4">
        <f>'[3]SCC X Ano = Mecenato'!H121</f>
        <v>0</v>
      </c>
      <c r="I121" s="4">
        <f>'[3]SCC X Ano = Mecenato'!I121</f>
        <v>461510.87803397491</v>
      </c>
      <c r="J121" s="4">
        <f>'[3]SCC X Ano = Mecenato'!J121</f>
        <v>461510.87803397491</v>
      </c>
      <c r="K121" s="4">
        <f>'[3]SCC X Ano = Mecenato'!K121</f>
        <v>0</v>
      </c>
      <c r="L121" s="4">
        <f>'[3]SCC X Ano = Mecenato'!L121</f>
        <v>1584273.0037454355</v>
      </c>
      <c r="N121" s="2" t="s">
        <v>27</v>
      </c>
      <c r="O121" s="5">
        <f>+B121/Formato_Análises_Mecenato!$Q$31</f>
        <v>0</v>
      </c>
      <c r="P121" s="5">
        <f>+C121/Formato_Análises_Mecenato!$Q$31</f>
        <v>1.3104054362393612E-4</v>
      </c>
      <c r="Q121" s="5">
        <f>+D121/Formato_Análises_Mecenato!$Q$31</f>
        <v>1.9461164682764732E-4</v>
      </c>
      <c r="R121" s="5">
        <f>+E121/Formato_Análises_Mecenato!$Q$31</f>
        <v>0</v>
      </c>
      <c r="S121" s="5">
        <f>+F121/Formato_Análises_Mecenato!$Q$31</f>
        <v>4.2867134555901768E-5</v>
      </c>
      <c r="T121" s="5">
        <f>+G121/Formato_Análises_Mecenato!$Q$31</f>
        <v>0</v>
      </c>
      <c r="U121" s="5">
        <f>+H121/Formato_Análises_Mecenato!$Q$31</f>
        <v>0</v>
      </c>
      <c r="V121" s="5">
        <f>+I121/Formato_Análises_Mecenato!$Q$31</f>
        <v>2.572028073354106E-4</v>
      </c>
      <c r="W121" s="5">
        <f>+J121/Formato_Análises_Mecenato!$Q$31</f>
        <v>2.572028073354106E-4</v>
      </c>
      <c r="X121" s="5">
        <f>+K121/Formato_Análises_Mecenato!$Q$31</f>
        <v>0</v>
      </c>
    </row>
    <row r="122" spans="1:24" x14ac:dyDescent="0.25">
      <c r="A122" s="2" t="s">
        <v>28</v>
      </c>
      <c r="B122" s="4">
        <f>'[3]SCC X Ano = Mecenato'!B122</f>
        <v>5855423.2494333033</v>
      </c>
      <c r="C122" s="4">
        <f>'[3]SCC X Ano = Mecenato'!C122</f>
        <v>6101987.4820545148</v>
      </c>
      <c r="D122" s="4">
        <f>'[3]SCC X Ano = Mecenato'!D122</f>
        <v>2221973.2282472802</v>
      </c>
      <c r="E122" s="4">
        <f>'[3]SCC X Ano = Mecenato'!E122</f>
        <v>0</v>
      </c>
      <c r="F122" s="4">
        <f>'[3]SCC X Ano = Mecenato'!F122</f>
        <v>2530888.0573854544</v>
      </c>
      <c r="G122" s="4">
        <f>'[3]SCC X Ano = Mecenato'!G122</f>
        <v>147068.13313349333</v>
      </c>
      <c r="H122" s="4">
        <f>'[3]SCC X Ano = Mecenato'!H122</f>
        <v>0</v>
      </c>
      <c r="I122" s="4">
        <f>'[3]SCC X Ano = Mecenato'!I122</f>
        <v>12698104.892573088</v>
      </c>
      <c r="J122" s="4">
        <f>'[3]SCC X Ano = Mecenato'!J122</f>
        <v>799458.5104059903</v>
      </c>
      <c r="K122" s="4">
        <f>'[3]SCC X Ano = Mecenato'!K122</f>
        <v>0</v>
      </c>
      <c r="L122" s="4">
        <f>'[3]SCC X Ano = Mecenato'!L122</f>
        <v>30354903.553233124</v>
      </c>
      <c r="N122" s="2" t="s">
        <v>28</v>
      </c>
      <c r="O122" s="5">
        <f>+B122/Formato_Análises_Mecenato!$Q$31</f>
        <v>3.2632628385855919E-3</v>
      </c>
      <c r="P122" s="5">
        <f>+C122/Formato_Análises_Mecenato!$Q$31</f>
        <v>3.400674578670315E-3</v>
      </c>
      <c r="Q122" s="5">
        <f>+D122/Formato_Análises_Mecenato!$Q$31</f>
        <v>1.2383191368400505E-3</v>
      </c>
      <c r="R122" s="5">
        <f>+E122/Formato_Análises_Mecenato!$Q$31</f>
        <v>0</v>
      </c>
      <c r="S122" s="5">
        <f>+F122/Formato_Análises_Mecenato!$Q$31</f>
        <v>1.4104792419720208E-3</v>
      </c>
      <c r="T122" s="5">
        <f>+G122/Formato_Análises_Mecenato!$Q$31</f>
        <v>8.1961961270884178E-5</v>
      </c>
      <c r="U122" s="5">
        <f>+H122/Formato_Análises_Mecenato!$Q$31</f>
        <v>0</v>
      </c>
      <c r="V122" s="5">
        <f>+I122/Formato_Análises_Mecenato!$Q$31</f>
        <v>7.0767307590285655E-3</v>
      </c>
      <c r="W122" s="5">
        <f>+J122/Formato_Análises_Mecenato!$Q$31</f>
        <v>4.4554306953837176E-4</v>
      </c>
      <c r="X122" s="5">
        <f>+K122/Formato_Análises_Mecenato!$Q$31</f>
        <v>0</v>
      </c>
    </row>
    <row r="123" spans="1:24" x14ac:dyDescent="0.25">
      <c r="A123" s="2" t="s">
        <v>29</v>
      </c>
      <c r="B123" s="4">
        <f>'[3]SCC X Ano = Mecenato'!B123</f>
        <v>9483466.6706831586</v>
      </c>
      <c r="C123" s="4">
        <f>'[3]SCC X Ano = Mecenato'!C123</f>
        <v>82173747.82250078</v>
      </c>
      <c r="D123" s="4">
        <f>'[3]SCC X Ano = Mecenato'!D123</f>
        <v>16371116.087735061</v>
      </c>
      <c r="E123" s="4">
        <f>'[3]SCC X Ano = Mecenato'!E123</f>
        <v>0</v>
      </c>
      <c r="F123" s="4">
        <f>'[3]SCC X Ano = Mecenato'!F123</f>
        <v>12975182.593778135</v>
      </c>
      <c r="G123" s="4">
        <f>'[3]SCC X Ano = Mecenato'!G123</f>
        <v>4268883.5811614916</v>
      </c>
      <c r="H123" s="4">
        <f>'[3]SCC X Ano = Mecenato'!H123</f>
        <v>0</v>
      </c>
      <c r="I123" s="4">
        <f>'[3]SCC X Ano = Mecenato'!I123</f>
        <v>34325616.909228519</v>
      </c>
      <c r="J123" s="4">
        <f>'[3]SCC X Ano = Mecenato'!J123</f>
        <v>34133365.199696369</v>
      </c>
      <c r="K123" s="4">
        <f>'[3]SCC X Ano = Mecenato'!K123</f>
        <v>0</v>
      </c>
      <c r="L123" s="4">
        <f>'[3]SCC X Ano = Mecenato'!L123</f>
        <v>193731378.86478353</v>
      </c>
      <c r="N123" s="2" t="s">
        <v>29</v>
      </c>
      <c r="O123" s="5">
        <f>+B123/Formato_Análises_Mecenato!$Q$31</f>
        <v>5.2851934094431995E-3</v>
      </c>
      <c r="P123" s="5">
        <f>+C123/Formato_Análises_Mecenato!$Q$31</f>
        <v>4.5795927323003152E-2</v>
      </c>
      <c r="Q123" s="5">
        <f>+D123/Formato_Análises_Mecenato!$Q$31</f>
        <v>9.1237221426217052E-3</v>
      </c>
      <c r="R123" s="5">
        <f>+E123/Formato_Análises_Mecenato!$Q$31</f>
        <v>0</v>
      </c>
      <c r="S123" s="5">
        <f>+F123/Formato_Análises_Mecenato!$Q$31</f>
        <v>7.2311478399510517E-3</v>
      </c>
      <c r="T123" s="5">
        <f>+G123/Formato_Análises_Mecenato!$Q$31</f>
        <v>2.3790746730393384E-3</v>
      </c>
      <c r="U123" s="5">
        <f>+H123/Formato_Análises_Mecenato!$Q$31</f>
        <v>0</v>
      </c>
      <c r="V123" s="5">
        <f>+I123/Formato_Análises_Mecenato!$Q$31</f>
        <v>1.912987418667839E-2</v>
      </c>
      <c r="W123" s="5">
        <f>+J123/Formato_Análises_Mecenato!$Q$31</f>
        <v>1.9022731144639281E-2</v>
      </c>
      <c r="X123" s="5">
        <f>+K123/Formato_Análises_Mecenato!$Q$31</f>
        <v>0</v>
      </c>
    </row>
    <row r="124" spans="1:24" x14ac:dyDescent="0.25">
      <c r="A124" s="2" t="s">
        <v>30</v>
      </c>
      <c r="B124" s="4">
        <f>'[3]SCC X Ano = Mecenato'!B124</f>
        <v>0</v>
      </c>
      <c r="C124" s="4">
        <f>'[3]SCC X Ano = Mecenato'!C124</f>
        <v>2371473.64677758</v>
      </c>
      <c r="D124" s="4">
        <f>'[3]SCC X Ano = Mecenato'!D124</f>
        <v>1874106.0348997621</v>
      </c>
      <c r="E124" s="4">
        <f>'[3]SCC X Ano = Mecenato'!E124</f>
        <v>0</v>
      </c>
      <c r="F124" s="4">
        <f>'[3]SCC X Ano = Mecenato'!F124</f>
        <v>196802.08372002793</v>
      </c>
      <c r="G124" s="4">
        <f>'[3]SCC X Ano = Mecenato'!G124</f>
        <v>0</v>
      </c>
      <c r="H124" s="4">
        <f>'[3]SCC X Ano = Mecenato'!H124</f>
        <v>0</v>
      </c>
      <c r="I124" s="4">
        <f>'[3]SCC X Ano = Mecenato'!I124</f>
        <v>245369.95015473</v>
      </c>
      <c r="J124" s="4">
        <f>'[3]SCC X Ano = Mecenato'!J124</f>
        <v>16697385.541163435</v>
      </c>
      <c r="K124" s="4">
        <f>'[3]SCC X Ano = Mecenato'!K124</f>
        <v>0</v>
      </c>
      <c r="L124" s="4">
        <f>'[3]SCC X Ano = Mecenato'!L124</f>
        <v>21385137.256715536</v>
      </c>
      <c r="N124" s="2" t="s">
        <v>30</v>
      </c>
      <c r="O124" s="5">
        <f>+B124/Formato_Análises_Mecenato!$Q$31</f>
        <v>0</v>
      </c>
      <c r="P124" s="5">
        <f>+C124/Formato_Análises_Mecenato!$Q$31</f>
        <v>1.3216366254930074E-3</v>
      </c>
      <c r="Q124" s="5">
        <f>+D124/Formato_Análises_Mecenato!$Q$31</f>
        <v>1.0444506432304912E-3</v>
      </c>
      <c r="R124" s="5">
        <f>+E124/Formato_Análises_Mecenato!$Q$31</f>
        <v>0</v>
      </c>
      <c r="S124" s="5">
        <f>+F124/Formato_Análises_Mecenato!$Q$31</f>
        <v>1.0967899313203916E-4</v>
      </c>
      <c r="T124" s="5">
        <f>+G124/Formato_Análises_Mecenato!$Q$31</f>
        <v>0</v>
      </c>
      <c r="U124" s="5">
        <f>+H124/Formato_Análises_Mecenato!$Q$31</f>
        <v>0</v>
      </c>
      <c r="V124" s="5">
        <f>+I124/Formato_Análises_Mecenato!$Q$31</f>
        <v>1.3674615923332665E-4</v>
      </c>
      <c r="W124" s="5">
        <f>+J124/Formato_Análises_Mecenato!$Q$31</f>
        <v>9.3055540849738636E-3</v>
      </c>
      <c r="X124" s="5">
        <f>+K124/Formato_Análises_Mecenato!$Q$31</f>
        <v>0</v>
      </c>
    </row>
    <row r="125" spans="1:24" x14ac:dyDescent="0.25">
      <c r="A125" s="2" t="s">
        <v>31</v>
      </c>
      <c r="B125" s="4">
        <f>'[3]SCC X Ano = Mecenato'!B125</f>
        <v>47072490.148561805</v>
      </c>
      <c r="C125" s="4">
        <f>'[3]SCC X Ano = Mecenato'!C125</f>
        <v>157639389.02014291</v>
      </c>
      <c r="D125" s="4">
        <f>'[3]SCC X Ano = Mecenato'!D125</f>
        <v>41485954.520606086</v>
      </c>
      <c r="E125" s="4">
        <f>'[3]SCC X Ano = Mecenato'!E125</f>
        <v>0</v>
      </c>
      <c r="F125" s="4">
        <f>'[3]SCC X Ano = Mecenato'!F125</f>
        <v>21526351.524337262</v>
      </c>
      <c r="G125" s="4">
        <f>'[3]SCC X Ano = Mecenato'!G125</f>
        <v>19139364.4509174</v>
      </c>
      <c r="H125" s="4">
        <f>'[3]SCC X Ano = Mecenato'!H125</f>
        <v>0</v>
      </c>
      <c r="I125" s="4">
        <f>'[3]SCC X Ano = Mecenato'!I125</f>
        <v>103171081.27433126</v>
      </c>
      <c r="J125" s="4">
        <f>'[3]SCC X Ano = Mecenato'!J125</f>
        <v>26277369.350918777</v>
      </c>
      <c r="K125" s="4">
        <f>'[3]SCC X Ano = Mecenato'!K125</f>
        <v>0</v>
      </c>
      <c r="L125" s="4">
        <f>'[3]SCC X Ano = Mecenato'!L125</f>
        <v>416312000.28981549</v>
      </c>
      <c r="N125" s="2" t="s">
        <v>31</v>
      </c>
      <c r="O125" s="5">
        <f>+B125/Formato_Análises_Mecenato!$Q$31</f>
        <v>2.6233783840707795E-2</v>
      </c>
      <c r="P125" s="5">
        <f>+C125/Formato_Análises_Mecenato!$Q$31</f>
        <v>8.7853386198266062E-2</v>
      </c>
      <c r="Q125" s="5">
        <f>+D125/Formato_Análises_Mecenato!$Q$31</f>
        <v>2.3120373702011726E-2</v>
      </c>
      <c r="R125" s="5">
        <f>+E125/Formato_Análises_Mecenato!$Q$31</f>
        <v>0</v>
      </c>
      <c r="S125" s="5">
        <f>+F125/Formato_Análises_Mecenato!$Q$31</f>
        <v>1.1996766072631662E-2</v>
      </c>
      <c r="T125" s="5">
        <f>+G125/Formato_Análises_Mecenato!$Q$31</f>
        <v>1.0666483720518333E-2</v>
      </c>
      <c r="U125" s="5">
        <f>+H125/Formato_Análises_Mecenato!$Q$31</f>
        <v>0</v>
      </c>
      <c r="V125" s="5">
        <f>+I125/Formato_Análises_Mecenato!$Q$31</f>
        <v>5.7497868419981918E-2</v>
      </c>
      <c r="W125" s="5">
        <f>+J125/Formato_Análises_Mecenato!$Q$31</f>
        <v>1.4644537080550113E-2</v>
      </c>
      <c r="X125" s="5">
        <f>+K125/Formato_Análises_Mecenato!$Q$31</f>
        <v>0</v>
      </c>
    </row>
    <row r="126" spans="1:24" x14ac:dyDescent="0.25">
      <c r="A126" s="2" t="s">
        <v>32</v>
      </c>
      <c r="B126" s="4">
        <f>'[3]SCC X Ano = Mecenato'!B126</f>
        <v>30701350.139179543</v>
      </c>
      <c r="C126" s="4">
        <f>'[3]SCC X Ano = Mecenato'!C126</f>
        <v>334441290.90767264</v>
      </c>
      <c r="D126" s="4">
        <f>'[3]SCC X Ano = Mecenato'!D126</f>
        <v>79019067.001702279</v>
      </c>
      <c r="E126" s="4">
        <f>'[3]SCC X Ano = Mecenato'!E126</f>
        <v>0</v>
      </c>
      <c r="F126" s="4">
        <f>'[3]SCC X Ano = Mecenato'!F126</f>
        <v>52984105.516437098</v>
      </c>
      <c r="G126" s="4">
        <f>'[3]SCC X Ano = Mecenato'!G126</f>
        <v>70012673.955824509</v>
      </c>
      <c r="H126" s="4">
        <f>'[3]SCC X Ano = Mecenato'!H126</f>
        <v>0</v>
      </c>
      <c r="I126" s="4">
        <f>'[3]SCC X Ano = Mecenato'!I126</f>
        <v>139113741.1348708</v>
      </c>
      <c r="J126" s="4">
        <f>'[3]SCC X Ano = Mecenato'!J126</f>
        <v>50937829.802514978</v>
      </c>
      <c r="K126" s="4">
        <f>'[3]SCC X Ano = Mecenato'!K126</f>
        <v>0</v>
      </c>
      <c r="L126" s="4">
        <f>'[3]SCC X Ano = Mecenato'!L126</f>
        <v>757210058.45820189</v>
      </c>
      <c r="N126" s="2" t="s">
        <v>32</v>
      </c>
      <c r="O126" s="5">
        <f>+B126/Formato_Análises_Mecenato!$Q$31</f>
        <v>1.7110048366407227E-2</v>
      </c>
      <c r="P126" s="5">
        <f>+C126/Formato_Análises_Mecenato!$Q$31</f>
        <v>0.18638615686974055</v>
      </c>
      <c r="Q126" s="5">
        <f>+D126/Formato_Análises_Mecenato!$Q$31</f>
        <v>4.4037804596160683E-2</v>
      </c>
      <c r="R126" s="5">
        <f>+E126/Formato_Análises_Mecenato!$Q$31</f>
        <v>0</v>
      </c>
      <c r="S126" s="5">
        <f>+F126/Formato_Análises_Mecenato!$Q$31</f>
        <v>2.952836288721241E-2</v>
      </c>
      <c r="T126" s="5">
        <f>+G126/Formato_Análises_Mecenato!$Q$31</f>
        <v>3.9018487207079879E-2</v>
      </c>
      <c r="U126" s="5">
        <f>+H126/Formato_Análises_Mecenato!$Q$31</f>
        <v>0</v>
      </c>
      <c r="V126" s="5">
        <f>+I126/Formato_Análises_Mecenato!$Q$31</f>
        <v>7.7528930436578616E-2</v>
      </c>
      <c r="W126" s="5">
        <f>+J126/Formato_Análises_Mecenato!$Q$31</f>
        <v>2.8387961039166923E-2</v>
      </c>
      <c r="X126" s="5">
        <f>+K126/Formato_Análises_Mecenato!$Q$31</f>
        <v>0</v>
      </c>
    </row>
    <row r="127" spans="1:24" x14ac:dyDescent="0.25">
      <c r="A127" s="2" t="s">
        <v>33</v>
      </c>
      <c r="B127" s="4">
        <f>'[3]SCC X Ano = Mecenato'!B127</f>
        <v>3482586.5918122334</v>
      </c>
      <c r="C127" s="4">
        <f>'[3]SCC X Ano = Mecenato'!C127</f>
        <v>25367747.870868459</v>
      </c>
      <c r="D127" s="4">
        <f>'[3]SCC X Ano = Mecenato'!D127</f>
        <v>3410459.5488430448</v>
      </c>
      <c r="E127" s="4">
        <f>'[3]SCC X Ano = Mecenato'!E127</f>
        <v>0</v>
      </c>
      <c r="F127" s="4">
        <f>'[3]SCC X Ano = Mecenato'!F127</f>
        <v>3343131.3113673506</v>
      </c>
      <c r="G127" s="4">
        <f>'[3]SCC X Ano = Mecenato'!G127</f>
        <v>6980220.7304190695</v>
      </c>
      <c r="H127" s="4">
        <f>'[3]SCC X Ano = Mecenato'!H127</f>
        <v>0</v>
      </c>
      <c r="I127" s="4">
        <f>'[3]SCC X Ano = Mecenato'!I127</f>
        <v>8445487.6315166056</v>
      </c>
      <c r="J127" s="4">
        <f>'[3]SCC X Ano = Mecenato'!J127</f>
        <v>6905850.4369087163</v>
      </c>
      <c r="K127" s="4">
        <f>'[3]SCC X Ano = Mecenato'!K127</f>
        <v>0</v>
      </c>
      <c r="L127" s="4">
        <f>'[3]SCC X Ano = Mecenato'!L127</f>
        <v>57935484.121735476</v>
      </c>
      <c r="N127" s="2" t="s">
        <v>33</v>
      </c>
      <c r="O127" s="5">
        <f>+B127/Formato_Análises_Mecenato!$Q$31</f>
        <v>1.940866598894827E-3</v>
      </c>
      <c r="P127" s="5">
        <f>+C127/Formato_Análises_Mecenato!$Q$31</f>
        <v>1.4137599520858812E-2</v>
      </c>
      <c r="Q127" s="5">
        <f>+D127/Formato_Análises_Mecenato!$Q$31</f>
        <v>1.9006697610315351E-3</v>
      </c>
      <c r="R127" s="5">
        <f>+E127/Formato_Análises_Mecenato!$Q$31</f>
        <v>0</v>
      </c>
      <c r="S127" s="5">
        <f>+F127/Formato_Análises_Mecenato!$Q$31</f>
        <v>1.8631473265323447E-3</v>
      </c>
      <c r="T127" s="5">
        <f>+G127/Formato_Análises_Mecenato!$Q$31</f>
        <v>3.8901192867493986E-3</v>
      </c>
      <c r="U127" s="5">
        <f>+H127/Formato_Análises_Mecenato!$Q$31</f>
        <v>0</v>
      </c>
      <c r="V127" s="5">
        <f>+I127/Formato_Análises_Mecenato!$Q$31</f>
        <v>4.706721404696009E-3</v>
      </c>
      <c r="W127" s="5">
        <f>+J127/Formato_Análises_Mecenato!$Q$31</f>
        <v>3.8486722717739181E-3</v>
      </c>
      <c r="X127" s="5">
        <f>+K127/Formato_Análises_Mecenato!$Q$31</f>
        <v>0</v>
      </c>
    </row>
    <row r="128" spans="1:24" x14ac:dyDescent="0.25">
      <c r="A128" s="2" t="s">
        <v>34</v>
      </c>
      <c r="B128" s="4">
        <f>'[3]SCC X Ano = Mecenato'!B128</f>
        <v>3872195.782638764</v>
      </c>
      <c r="C128" s="4">
        <f>'[3]SCC X Ano = Mecenato'!C128</f>
        <v>16738792.866337389</v>
      </c>
      <c r="D128" s="4">
        <f>'[3]SCC X Ano = Mecenato'!D128</f>
        <v>5149402.9390440853</v>
      </c>
      <c r="E128" s="4">
        <f>'[3]SCC X Ano = Mecenato'!E128</f>
        <v>0</v>
      </c>
      <c r="F128" s="4">
        <f>'[3]SCC X Ano = Mecenato'!F128</f>
        <v>2982586.7834089403</v>
      </c>
      <c r="G128" s="4">
        <f>'[3]SCC X Ano = Mecenato'!G128</f>
        <v>1055763.6223744247</v>
      </c>
      <c r="H128" s="4">
        <f>'[3]SCC X Ano = Mecenato'!H128</f>
        <v>0</v>
      </c>
      <c r="I128" s="4">
        <f>'[3]SCC X Ano = Mecenato'!I128</f>
        <v>9460110.8204578348</v>
      </c>
      <c r="J128" s="4">
        <f>'[3]SCC X Ano = Mecenato'!J128</f>
        <v>1141284.5109763478</v>
      </c>
      <c r="K128" s="4">
        <f>'[3]SCC X Ano = Mecenato'!K128</f>
        <v>0</v>
      </c>
      <c r="L128" s="4">
        <f>'[3]SCC X Ano = Mecenato'!L128</f>
        <v>40400137.325237781</v>
      </c>
      <c r="N128" s="2" t="s">
        <v>34</v>
      </c>
      <c r="O128" s="5">
        <f>+B128/Formato_Análises_Mecenato!$Q$31</f>
        <v>2.1579981604977678E-3</v>
      </c>
      <c r="P128" s="5">
        <f>+C128/Formato_Análises_Mecenato!$Q$31</f>
        <v>9.3286306380647912E-3</v>
      </c>
      <c r="Q128" s="5">
        <f>+D128/Formato_Análises_Mecenato!$Q$31</f>
        <v>2.869793443797986E-3</v>
      </c>
      <c r="R128" s="5">
        <f>+E128/Formato_Análises_Mecenato!$Q$31</f>
        <v>0</v>
      </c>
      <c r="S128" s="5">
        <f>+F128/Formato_Análises_Mecenato!$Q$31</f>
        <v>1.6622136775675269E-3</v>
      </c>
      <c r="T128" s="5">
        <f>+G128/Formato_Análises_Mecenato!$Q$31</f>
        <v>5.8838346067611883E-4</v>
      </c>
      <c r="U128" s="5">
        <f>+H128/Formato_Análises_Mecenato!$Q$31</f>
        <v>0</v>
      </c>
      <c r="V128" s="5">
        <f>+I128/Formato_Análises_Mecenato!$Q$31</f>
        <v>5.2721770526646785E-3</v>
      </c>
      <c r="W128" s="5">
        <f>+J128/Formato_Análises_Mecenato!$Q$31</f>
        <v>6.3604476982648359E-4</v>
      </c>
      <c r="X128" s="5">
        <f>+K128/Formato_Análises_Mecenato!$Q$31</f>
        <v>0</v>
      </c>
    </row>
    <row r="129" spans="1:24" x14ac:dyDescent="0.25">
      <c r="A129" s="2" t="s">
        <v>35</v>
      </c>
      <c r="B129" s="4">
        <f>'[3]SCC X Ano = Mecenato'!B129</f>
        <v>12910512.351285972</v>
      </c>
      <c r="C129" s="4">
        <f>'[3]SCC X Ano = Mecenato'!C129</f>
        <v>42297840.211343415</v>
      </c>
      <c r="D129" s="4">
        <f>'[3]SCC X Ano = Mecenato'!D129</f>
        <v>4979941.9750507697</v>
      </c>
      <c r="E129" s="4">
        <f>'[3]SCC X Ano = Mecenato'!E129</f>
        <v>0</v>
      </c>
      <c r="F129" s="4">
        <f>'[3]SCC X Ano = Mecenato'!F129</f>
        <v>8942922.623982612</v>
      </c>
      <c r="G129" s="4">
        <f>'[3]SCC X Ano = Mecenato'!G129</f>
        <v>6435279.9926530644</v>
      </c>
      <c r="H129" s="4">
        <f>'[3]SCC X Ano = Mecenato'!H129</f>
        <v>0</v>
      </c>
      <c r="I129" s="4">
        <f>'[3]SCC X Ano = Mecenato'!I129</f>
        <v>24958610.262597714</v>
      </c>
      <c r="J129" s="4">
        <f>'[3]SCC X Ano = Mecenato'!J129</f>
        <v>5889263.2268912224</v>
      </c>
      <c r="K129" s="4">
        <f>'[3]SCC X Ano = Mecenato'!K129</f>
        <v>0</v>
      </c>
      <c r="L129" s="4">
        <f>'[3]SCC X Ano = Mecenato'!L129</f>
        <v>106414370.64380476</v>
      </c>
      <c r="N129" s="2" t="s">
        <v>35</v>
      </c>
      <c r="O129" s="5">
        <f>+B129/Formato_Análises_Mecenato!$Q$31</f>
        <v>7.1951067221535606E-3</v>
      </c>
      <c r="P129" s="5">
        <f>+C129/Formato_Análises_Mecenato!$Q$31</f>
        <v>2.3572842514410372E-2</v>
      </c>
      <c r="Q129" s="5">
        <f>+D129/Formato_Análises_Mecenato!$Q$31</f>
        <v>2.7753518222732227E-3</v>
      </c>
      <c r="R129" s="5">
        <f>+E129/Formato_Análises_Mecenato!$Q$31</f>
        <v>0</v>
      </c>
      <c r="S129" s="5">
        <f>+F129/Formato_Análises_Mecenato!$Q$31</f>
        <v>4.9839449385683937E-3</v>
      </c>
      <c r="T129" s="5">
        <f>+G129/Formato_Análises_Mecenato!$Q$31</f>
        <v>3.5864205133165259E-3</v>
      </c>
      <c r="U129" s="5">
        <f>+H129/Formato_Análises_Mecenato!$Q$31</f>
        <v>0</v>
      </c>
      <c r="V129" s="5">
        <f>+I129/Formato_Análises_Mecenato!$Q$31</f>
        <v>1.3909584653946001E-2</v>
      </c>
      <c r="W129" s="5">
        <f>+J129/Formato_Análises_Mecenato!$Q$31</f>
        <v>3.2821220629649208E-3</v>
      </c>
      <c r="X129" s="5">
        <f>+K129/Formato_Análises_Mecenato!$Q$31</f>
        <v>0</v>
      </c>
    </row>
    <row r="130" spans="1:24" x14ac:dyDescent="0.25">
      <c r="A130" s="2" t="s">
        <v>36</v>
      </c>
      <c r="B130" s="4">
        <f>'[3]SCC X Ano = Mecenato'!B130</f>
        <v>0</v>
      </c>
      <c r="C130" s="4">
        <f>'[3]SCC X Ano = Mecenato'!C130</f>
        <v>1592249.3885526722</v>
      </c>
      <c r="D130" s="4">
        <f>'[3]SCC X Ano = Mecenato'!D130</f>
        <v>614040.22322420357</v>
      </c>
      <c r="E130" s="4">
        <f>'[3]SCC X Ano = Mecenato'!E130</f>
        <v>0</v>
      </c>
      <c r="F130" s="4">
        <f>'[3]SCC X Ano = Mecenato'!F130</f>
        <v>0</v>
      </c>
      <c r="G130" s="4">
        <f>'[3]SCC X Ano = Mecenato'!G130</f>
        <v>0</v>
      </c>
      <c r="H130" s="4">
        <f>'[3]SCC X Ano = Mecenato'!H130</f>
        <v>0</v>
      </c>
      <c r="I130" s="4">
        <f>'[3]SCC X Ano = Mecenato'!I130</f>
        <v>138453.26341019248</v>
      </c>
      <c r="J130" s="4">
        <f>'[3]SCC X Ano = Mecenato'!J130</f>
        <v>0</v>
      </c>
      <c r="K130" s="4">
        <f>'[3]SCC X Ano = Mecenato'!K130</f>
        <v>0</v>
      </c>
      <c r="L130" s="4">
        <f>'[3]SCC X Ano = Mecenato'!L130</f>
        <v>2344742.8751870682</v>
      </c>
      <c r="N130" s="2" t="s">
        <v>36</v>
      </c>
      <c r="O130" s="5">
        <f>+B130/Formato_Análises_Mecenato!$Q$31</f>
        <v>0</v>
      </c>
      <c r="P130" s="5">
        <f>+C130/Formato_Análises_Mecenato!$Q$31</f>
        <v>8.8737022723804572E-4</v>
      </c>
      <c r="Q130" s="5">
        <f>+D130/Formato_Análises_Mecenato!$Q$31</f>
        <v>3.4220833515976381E-4</v>
      </c>
      <c r="R130" s="5">
        <f>+E130/Formato_Análises_Mecenato!$Q$31</f>
        <v>0</v>
      </c>
      <c r="S130" s="5">
        <f>+F130/Formato_Análises_Mecenato!$Q$31</f>
        <v>0</v>
      </c>
      <c r="T130" s="5">
        <f>+G130/Formato_Análises_Mecenato!$Q$31</f>
        <v>0</v>
      </c>
      <c r="U130" s="5">
        <f>+H130/Formato_Análises_Mecenato!$Q$31</f>
        <v>0</v>
      </c>
      <c r="V130" s="5">
        <f>+I130/Formato_Análises_Mecenato!$Q$31</f>
        <v>7.7160842200623192E-5</v>
      </c>
      <c r="W130" s="5">
        <f>+J130/Formato_Análises_Mecenato!$Q$31</f>
        <v>0</v>
      </c>
      <c r="X130" s="5">
        <f>+K130/Formato_Análises_Mecenato!$Q$31</f>
        <v>0</v>
      </c>
    </row>
    <row r="131" spans="1:24" x14ac:dyDescent="0.25">
      <c r="A131" s="2" t="s">
        <v>37</v>
      </c>
      <c r="B131" s="4">
        <f>'[3]SCC X Ano = Mecenato'!B131</f>
        <v>0</v>
      </c>
      <c r="C131" s="4">
        <f>'[3]SCC X Ano = Mecenato'!C131</f>
        <v>685086.0077409423</v>
      </c>
      <c r="D131" s="4">
        <f>'[3]SCC X Ano = Mecenato'!D131</f>
        <v>738417.4048543598</v>
      </c>
      <c r="E131" s="4">
        <f>'[3]SCC X Ano = Mecenato'!E131</f>
        <v>0</v>
      </c>
      <c r="F131" s="4">
        <f>'[3]SCC X Ano = Mecenato'!F131</f>
        <v>0</v>
      </c>
      <c r="G131" s="4">
        <f>'[3]SCC X Ano = Mecenato'!G131</f>
        <v>116177.93321991684</v>
      </c>
      <c r="H131" s="4">
        <f>'[3]SCC X Ano = Mecenato'!H131</f>
        <v>0</v>
      </c>
      <c r="I131" s="4">
        <f>'[3]SCC X Ano = Mecenato'!I131</f>
        <v>1109380.079373508</v>
      </c>
      <c r="J131" s="4">
        <f>'[3]SCC X Ano = Mecenato'!J131</f>
        <v>307673.9186893166</v>
      </c>
      <c r="K131" s="4">
        <f>'[3]SCC X Ano = Mecenato'!K131</f>
        <v>0</v>
      </c>
      <c r="L131" s="4">
        <f>'[3]SCC X Ano = Mecenato'!L131</f>
        <v>2956735.3438780433</v>
      </c>
      <c r="N131" s="2" t="s">
        <v>37</v>
      </c>
      <c r="O131" s="5">
        <f>+B131/Formato_Análises_Mecenato!$Q$31</f>
        <v>0</v>
      </c>
      <c r="P131" s="5">
        <f>+C131/Formato_Análises_Mecenato!$Q$31</f>
        <v>3.8180258113917632E-4</v>
      </c>
      <c r="Q131" s="5">
        <f>+D131/Formato_Análises_Mecenato!$Q$31</f>
        <v>4.1152449173665695E-4</v>
      </c>
      <c r="R131" s="5">
        <f>+E131/Formato_Análises_Mecenato!$Q$31</f>
        <v>0</v>
      </c>
      <c r="S131" s="5">
        <f>+F131/Formato_Análises_Mecenato!$Q$31</f>
        <v>0</v>
      </c>
      <c r="T131" s="5">
        <f>+G131/Formato_Análises_Mecenato!$Q$31</f>
        <v>6.4746665781491522E-5</v>
      </c>
      <c r="U131" s="5">
        <f>+H131/Formato_Análises_Mecenato!$Q$31</f>
        <v>0</v>
      </c>
      <c r="V131" s="5">
        <f>+I131/Formato_Análises_Mecenato!$Q$31</f>
        <v>6.1826423687426379E-4</v>
      </c>
      <c r="W131" s="5">
        <f>+J131/Formato_Análises_Mecenato!$Q$31</f>
        <v>1.7146853822360707E-4</v>
      </c>
      <c r="X131" s="5">
        <f>+K131/Formato_Análises_Mecenato!$Q$31</f>
        <v>0</v>
      </c>
    </row>
    <row r="132" spans="1:24" x14ac:dyDescent="0.25">
      <c r="A132" s="2" t="s">
        <v>38</v>
      </c>
      <c r="B132" s="4">
        <f>'[3]SCC X Ano = Mecenato'!B132</f>
        <v>569196.74957523576</v>
      </c>
      <c r="C132" s="4">
        <f>'[3]SCC X Ano = Mecenato'!C132</f>
        <v>2419660.6744357282</v>
      </c>
      <c r="D132" s="4">
        <f>'[3]SCC X Ano = Mecenato'!D132</f>
        <v>2327553.1948846802</v>
      </c>
      <c r="E132" s="4">
        <f>'[3]SCC X Ano = Mecenato'!E132</f>
        <v>0</v>
      </c>
      <c r="F132" s="4">
        <f>'[3]SCC X Ano = Mecenato'!F132</f>
        <v>451447.1564438701</v>
      </c>
      <c r="G132" s="4">
        <f>'[3]SCC X Ano = Mecenato'!G132</f>
        <v>716622.0459772395</v>
      </c>
      <c r="H132" s="4">
        <f>'[3]SCC X Ano = Mecenato'!H132</f>
        <v>0</v>
      </c>
      <c r="I132" s="4">
        <f>'[3]SCC X Ano = Mecenato'!I132</f>
        <v>1685748.9387488307</v>
      </c>
      <c r="J132" s="4">
        <f>'[3]SCC X Ano = Mecenato'!J132</f>
        <v>61534.783737863327</v>
      </c>
      <c r="K132" s="4">
        <f>'[3]SCC X Ano = Mecenato'!K132</f>
        <v>0</v>
      </c>
      <c r="L132" s="4">
        <f>'[3]SCC X Ano = Mecenato'!L132</f>
        <v>8231763.5438034479</v>
      </c>
      <c r="N132" s="2" t="s">
        <v>38</v>
      </c>
      <c r="O132" s="5">
        <f>+B132/Formato_Análises_Mecenato!$Q$31</f>
        <v>3.1721679571367311E-4</v>
      </c>
      <c r="P132" s="5">
        <f>+C132/Formato_Análises_Mecenato!$Q$31</f>
        <v>1.3484915478376815E-3</v>
      </c>
      <c r="Q132" s="5">
        <f>+D132/Formato_Análises_Mecenato!$Q$31</f>
        <v>1.2971594916615875E-3</v>
      </c>
      <c r="R132" s="5">
        <f>+E132/Formato_Análises_Mecenato!$Q$31</f>
        <v>0</v>
      </c>
      <c r="S132" s="5">
        <f>+F132/Formato_Análises_Mecenato!$Q$31</f>
        <v>2.5159423434522774E-4</v>
      </c>
      <c r="T132" s="5">
        <f>+G132/Formato_Análises_Mecenato!$Q$31</f>
        <v>3.993778062371541E-4</v>
      </c>
      <c r="U132" s="5">
        <f>+H132/Formato_Análises_Mecenato!$Q$31</f>
        <v>0</v>
      </c>
      <c r="V132" s="5">
        <f>+I132/Formato_Análises_Mecenato!$Q$31</f>
        <v>9.3947809281533278E-4</v>
      </c>
      <c r="W132" s="5">
        <f>+J132/Formato_Análises_Mecenato!$Q$31</f>
        <v>3.4293707644721417E-5</v>
      </c>
      <c r="X132" s="5">
        <f>+K132/Formato_Análises_Mecenato!$Q$31</f>
        <v>0</v>
      </c>
    </row>
    <row r="133" spans="1:24" x14ac:dyDescent="0.25">
      <c r="A133" s="2" t="s">
        <v>39</v>
      </c>
      <c r="B133" s="4">
        <f>'[3]SCC X Ano = Mecenato'!B133</f>
        <v>1541715.6549982007</v>
      </c>
      <c r="C133" s="4">
        <f>'[3]SCC X Ano = Mecenato'!C133</f>
        <v>11332849.321707506</v>
      </c>
      <c r="D133" s="4">
        <f>'[3]SCC X Ano = Mecenato'!D133</f>
        <v>3408805.4938561716</v>
      </c>
      <c r="E133" s="4">
        <f>'[3]SCC X Ano = Mecenato'!E133</f>
        <v>0</v>
      </c>
      <c r="F133" s="4">
        <f>'[3]SCC X Ano = Mecenato'!F133</f>
        <v>4129352.4283282589</v>
      </c>
      <c r="G133" s="4">
        <f>'[3]SCC X Ano = Mecenato'!G133</f>
        <v>1000786.3390166746</v>
      </c>
      <c r="H133" s="4">
        <f>'[3]SCC X Ano = Mecenato'!H133</f>
        <v>0</v>
      </c>
      <c r="I133" s="4">
        <f>'[3]SCC X Ano = Mecenato'!I133</f>
        <v>14518871.88466192</v>
      </c>
      <c r="J133" s="4">
        <f>'[3]SCC X Ano = Mecenato'!J133</f>
        <v>663377.81288498675</v>
      </c>
      <c r="K133" s="4">
        <f>'[3]SCC X Ano = Mecenato'!K133</f>
        <v>0</v>
      </c>
      <c r="L133" s="4">
        <f>'[3]SCC X Ano = Mecenato'!L133</f>
        <v>36595758.93545372</v>
      </c>
      <c r="N133" s="2" t="s">
        <v>39</v>
      </c>
      <c r="O133" s="5">
        <f>+B133/Formato_Análises_Mecenato!$Q$31</f>
        <v>8.5920747148520544E-4</v>
      </c>
      <c r="P133" s="5">
        <f>+C133/Formato_Análises_Mecenato!$Q$31</f>
        <v>6.315865561109902E-3</v>
      </c>
      <c r="Q133" s="5">
        <f>+D133/Formato_Análises_Mecenato!$Q$31</f>
        <v>1.8997479461700453E-3</v>
      </c>
      <c r="R133" s="5">
        <f>+E133/Formato_Análises_Mecenato!$Q$31</f>
        <v>0</v>
      </c>
      <c r="S133" s="5">
        <f>+F133/Formato_Análises_Mecenato!$Q$31</f>
        <v>2.3013131165353297E-3</v>
      </c>
      <c r="T133" s="5">
        <f>+G133/Formato_Análises_Mecenato!$Q$31</f>
        <v>5.5774428770683795E-4</v>
      </c>
      <c r="U133" s="5">
        <f>+H133/Formato_Análises_Mecenato!$Q$31</f>
        <v>0</v>
      </c>
      <c r="V133" s="5">
        <f>+I133/Formato_Análises_Mecenato!$Q$31</f>
        <v>8.091455230668048E-3</v>
      </c>
      <c r="W133" s="5">
        <f>+J133/Formato_Análises_Mecenato!$Q$31</f>
        <v>3.6970447267655225E-4</v>
      </c>
      <c r="X133" s="5">
        <f>+K133/Formato_Análises_Mecenato!$Q$31</f>
        <v>0</v>
      </c>
    </row>
    <row r="134" spans="1:24" x14ac:dyDescent="0.25">
      <c r="A134" t="s">
        <v>40</v>
      </c>
      <c r="B134" s="4">
        <f>'[3]SCC X Ano = Mecenato'!B134</f>
        <v>122495652.91581696</v>
      </c>
      <c r="C134" s="4">
        <f>'[3]SCC X Ano = Mecenato'!C134</f>
        <v>711045393.22014475</v>
      </c>
      <c r="D134" s="4">
        <f>'[3]SCC X Ano = Mecenato'!D134</f>
        <v>171701288.23245591</v>
      </c>
      <c r="E134" s="4">
        <f>'[3]SCC X Ano = Mecenato'!E134</f>
        <v>0</v>
      </c>
      <c r="F134" s="4">
        <f>'[3]SCC X Ano = Mecenato'!F134</f>
        <v>114199261.03470913</v>
      </c>
      <c r="G134" s="4">
        <f>'[3]SCC X Ano = Mecenato'!G134</f>
        <v>112907573.51299462</v>
      </c>
      <c r="H134" s="4">
        <f>'[3]SCC X Ano = Mecenato'!H134</f>
        <v>0</v>
      </c>
      <c r="I134" s="4">
        <f>'[3]SCC X Ano = Mecenato'!I134</f>
        <v>375966788.49718142</v>
      </c>
      <c r="J134" s="4">
        <f>'[3]SCC X Ano = Mecenato'!J134</f>
        <v>186030235.05314305</v>
      </c>
      <c r="K134" s="4">
        <f>'[3]SCC X Ano = Mecenato'!K134</f>
        <v>0</v>
      </c>
      <c r="L134" s="4">
        <f>'[3]SCC X Ano = Mecenato'!L134</f>
        <v>1794346192.4664459</v>
      </c>
      <c r="N134" s="2" t="s">
        <v>40</v>
      </c>
      <c r="O134" s="5">
        <f>+B134/Formato_Análises_Mecenato!$Q$31</f>
        <v>6.8267569229457717E-2</v>
      </c>
      <c r="P134" s="5">
        <f>+C134/Formato_Análises_Mecenato!$Q$31</f>
        <v>0.39626990388224165</v>
      </c>
      <c r="Q134" s="5">
        <f>+D134/Formato_Análises_Mecenato!$Q$31</f>
        <v>9.5690167791111308E-2</v>
      </c>
      <c r="R134" s="5">
        <f>+E134/Formato_Análises_Mecenato!$Q$31</f>
        <v>0</v>
      </c>
      <c r="S134" s="5">
        <f>+F134/Formato_Análises_Mecenato!$Q$31</f>
        <v>6.3643939789419776E-2</v>
      </c>
      <c r="T134" s="5">
        <f>+G134/Formato_Análises_Mecenato!$Q$31</f>
        <v>6.292407451083662E-2</v>
      </c>
      <c r="U134" s="5">
        <f>+H134/Formato_Análises_Mecenato!$Q$31</f>
        <v>0</v>
      </c>
      <c r="V134" s="5">
        <f>+I134/Formato_Análises_Mecenato!$Q$31</f>
        <v>0.20952856816353288</v>
      </c>
      <c r="W134" s="5">
        <f>+J134/Formato_Análises_Mecenato!$Q$31</f>
        <v>0.10367577663340002</v>
      </c>
      <c r="X134" s="5">
        <f>+K134/Formato_Análises_Mecenato!$Q$31</f>
        <v>0</v>
      </c>
    </row>
    <row r="135" spans="1:24" x14ac:dyDescent="0.25">
      <c r="A135" s="2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24" x14ac:dyDescent="0.25">
      <c r="A136" s="2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24" x14ac:dyDescent="0.25">
      <c r="A137" s="2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24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24" x14ac:dyDescent="0.25">
      <c r="A139" s="2"/>
      <c r="B139">
        <v>2011</v>
      </c>
      <c r="C139">
        <v>2011</v>
      </c>
      <c r="D139">
        <v>2011</v>
      </c>
      <c r="E139">
        <v>2011</v>
      </c>
      <c r="F139">
        <v>2011</v>
      </c>
      <c r="G139">
        <v>2011</v>
      </c>
      <c r="H139">
        <v>2011</v>
      </c>
      <c r="I139">
        <v>2011</v>
      </c>
      <c r="J139">
        <v>2011</v>
      </c>
      <c r="K139">
        <v>2011</v>
      </c>
      <c r="O139">
        <v>2011</v>
      </c>
      <c r="P139">
        <v>2011</v>
      </c>
      <c r="Q139">
        <v>2011</v>
      </c>
      <c r="R139">
        <v>2011</v>
      </c>
      <c r="S139">
        <v>2011</v>
      </c>
      <c r="T139">
        <v>2011</v>
      </c>
      <c r="U139">
        <v>2011</v>
      </c>
      <c r="V139">
        <v>2011</v>
      </c>
      <c r="W139">
        <v>2011</v>
      </c>
      <c r="X139">
        <v>2011</v>
      </c>
    </row>
    <row r="140" spans="1:24" x14ac:dyDescent="0.25">
      <c r="A140" s="2"/>
      <c r="B140" s="2" t="s">
        <v>2</v>
      </c>
      <c r="C140" s="2" t="s">
        <v>3</v>
      </c>
      <c r="D140" s="2" t="s">
        <v>4</v>
      </c>
      <c r="E140" s="2" t="s">
        <v>5</v>
      </c>
      <c r="F140" s="2" t="s">
        <v>6</v>
      </c>
      <c r="G140" s="2" t="s">
        <v>7</v>
      </c>
      <c r="H140" s="2" t="s">
        <v>8</v>
      </c>
      <c r="I140" s="2" t="s">
        <v>9</v>
      </c>
      <c r="J140" s="2" t="s">
        <v>10</v>
      </c>
      <c r="K140" s="2" t="s">
        <v>11</v>
      </c>
      <c r="L140" s="2" t="s">
        <v>12</v>
      </c>
      <c r="O140" s="2" t="s">
        <v>2</v>
      </c>
      <c r="P140" s="2" t="s">
        <v>3</v>
      </c>
      <c r="Q140" s="2" t="s">
        <v>4</v>
      </c>
      <c r="R140" s="2" t="s">
        <v>5</v>
      </c>
      <c r="S140" s="2" t="s">
        <v>6</v>
      </c>
      <c r="T140" s="2" t="s">
        <v>7</v>
      </c>
      <c r="U140" s="2" t="s">
        <v>8</v>
      </c>
      <c r="V140" s="2" t="s">
        <v>9</v>
      </c>
      <c r="W140" s="2" t="s">
        <v>10</v>
      </c>
      <c r="X140" s="2" t="s">
        <v>11</v>
      </c>
    </row>
    <row r="141" spans="1:24" x14ac:dyDescent="0.25">
      <c r="A141" s="2" t="s">
        <v>13</v>
      </c>
      <c r="B141" s="4">
        <f>'[3]SCC X Ano = Mecenato'!B141</f>
        <v>0</v>
      </c>
      <c r="C141" s="4">
        <f>'[3]SCC X Ano = Mecenato'!C141</f>
        <v>0</v>
      </c>
      <c r="D141" s="4">
        <f>'[3]SCC X Ano = Mecenato'!D141</f>
        <v>722216.50953512767</v>
      </c>
      <c r="E141" s="4">
        <f>'[3]SCC X Ano = Mecenato'!E141</f>
        <v>0</v>
      </c>
      <c r="F141" s="4">
        <f>'[3]SCC X Ano = Mecenato'!F141</f>
        <v>0</v>
      </c>
      <c r="G141" s="4">
        <f>'[3]SCC X Ano = Mecenato'!G141</f>
        <v>0</v>
      </c>
      <c r="H141" s="4">
        <f>'[3]SCC X Ano = Mecenato'!H141</f>
        <v>0</v>
      </c>
      <c r="I141" s="4">
        <f>'[3]SCC X Ano = Mecenato'!I141</f>
        <v>0</v>
      </c>
      <c r="J141" s="4">
        <f>'[3]SCC X Ano = Mecenato'!J141</f>
        <v>0</v>
      </c>
      <c r="K141" s="4">
        <f>'[3]SCC X Ano = Mecenato'!K141</f>
        <v>0</v>
      </c>
      <c r="L141" s="4">
        <f>'[3]SCC X Ano = Mecenato'!L141</f>
        <v>722216.50953512767</v>
      </c>
      <c r="N141" s="2" t="s">
        <v>13</v>
      </c>
      <c r="O141" s="5">
        <f>+B141/Formato_Análises_Mecenato!$R$31</f>
        <v>0</v>
      </c>
      <c r="P141" s="5">
        <f>+C141/Formato_Análises_Mecenato!$R$31</f>
        <v>0</v>
      </c>
      <c r="Q141" s="5">
        <f>+D141/Formato_Análises_Mecenato!$R$31</f>
        <v>3.7794481962901468E-4</v>
      </c>
      <c r="R141" s="5">
        <f>+E141/Formato_Análises_Mecenato!$R$31</f>
        <v>0</v>
      </c>
      <c r="S141" s="5">
        <f>+F141/Formato_Análises_Mecenato!$R$31</f>
        <v>0</v>
      </c>
      <c r="T141" s="5">
        <f>+G141/Formato_Análises_Mecenato!$R$31</f>
        <v>0</v>
      </c>
      <c r="U141" s="5">
        <f>+H141/Formato_Análises_Mecenato!$R$31</f>
        <v>0</v>
      </c>
      <c r="V141" s="5">
        <f>+I141/Formato_Análises_Mecenato!$R$31</f>
        <v>0</v>
      </c>
      <c r="W141" s="5">
        <f>+J141/Formato_Análises_Mecenato!$R$31</f>
        <v>0</v>
      </c>
      <c r="X141" s="5">
        <f>+K141/Formato_Análises_Mecenato!$R$31</f>
        <v>0</v>
      </c>
    </row>
    <row r="142" spans="1:24" x14ac:dyDescent="0.25">
      <c r="A142" s="2" t="s">
        <v>14</v>
      </c>
      <c r="B142" s="4">
        <f>'[3]SCC X Ano = Mecenato'!B142</f>
        <v>0</v>
      </c>
      <c r="C142" s="4">
        <f>'[3]SCC X Ano = Mecenato'!C142</f>
        <v>0</v>
      </c>
      <c r="D142" s="4">
        <f>'[3]SCC X Ano = Mecenato'!D142</f>
        <v>0</v>
      </c>
      <c r="E142" s="4">
        <f>'[3]SCC X Ano = Mecenato'!E142</f>
        <v>0</v>
      </c>
      <c r="F142" s="4">
        <f>'[3]SCC X Ano = Mecenato'!F142</f>
        <v>0</v>
      </c>
      <c r="G142" s="4">
        <f>'[3]SCC X Ano = Mecenato'!G142</f>
        <v>0</v>
      </c>
      <c r="H142" s="4">
        <f>'[3]SCC X Ano = Mecenato'!H142</f>
        <v>0</v>
      </c>
      <c r="I142" s="4">
        <f>'[3]SCC X Ano = Mecenato'!I142</f>
        <v>129998.97171632297</v>
      </c>
      <c r="J142" s="4">
        <f>'[3]SCC X Ano = Mecenato'!J142</f>
        <v>0</v>
      </c>
      <c r="K142" s="4">
        <f>'[3]SCC X Ano = Mecenato'!K142</f>
        <v>0</v>
      </c>
      <c r="L142" s="4">
        <f>'[3]SCC X Ano = Mecenato'!L142</f>
        <v>129998.97171632297</v>
      </c>
      <c r="N142" s="2" t="s">
        <v>14</v>
      </c>
      <c r="O142" s="5">
        <f>+B142/Formato_Análises_Mecenato!$R$31</f>
        <v>0</v>
      </c>
      <c r="P142" s="5">
        <f>+C142/Formato_Análises_Mecenato!$R$31</f>
        <v>0</v>
      </c>
      <c r="Q142" s="5">
        <f>+D142/Formato_Análises_Mecenato!$R$31</f>
        <v>0</v>
      </c>
      <c r="R142" s="5">
        <f>+E142/Formato_Análises_Mecenato!$R$31</f>
        <v>0</v>
      </c>
      <c r="S142" s="5">
        <f>+F142/Formato_Análises_Mecenato!$R$31</f>
        <v>0</v>
      </c>
      <c r="T142" s="5">
        <f>+G142/Formato_Análises_Mecenato!$R$31</f>
        <v>0</v>
      </c>
      <c r="U142" s="5">
        <f>+H142/Formato_Análises_Mecenato!$R$31</f>
        <v>0</v>
      </c>
      <c r="V142" s="5">
        <f>+I142/Formato_Análises_Mecenato!$R$31</f>
        <v>6.8030067533222637E-5</v>
      </c>
      <c r="W142" s="5">
        <f>+J142/Formato_Análises_Mecenato!$R$31</f>
        <v>0</v>
      </c>
      <c r="X142" s="5">
        <f>+K142/Formato_Análises_Mecenato!$R$31</f>
        <v>0</v>
      </c>
    </row>
    <row r="143" spans="1:24" x14ac:dyDescent="0.25">
      <c r="A143" s="2" t="s">
        <v>15</v>
      </c>
      <c r="B143" s="4">
        <f>'[3]SCC X Ano = Mecenato'!B143</f>
        <v>0</v>
      </c>
      <c r="C143" s="4">
        <f>'[3]SCC X Ano = Mecenato'!C143</f>
        <v>2214869.7582975146</v>
      </c>
      <c r="D143" s="4">
        <f>'[3]SCC X Ano = Mecenato'!D143</f>
        <v>231353.20445517122</v>
      </c>
      <c r="E143" s="4">
        <f>'[3]SCC X Ano = Mecenato'!E143</f>
        <v>0</v>
      </c>
      <c r="F143" s="4">
        <f>'[3]SCC X Ano = Mecenato'!F143</f>
        <v>218909.63066083385</v>
      </c>
      <c r="G143" s="4">
        <f>'[3]SCC X Ano = Mecenato'!G143</f>
        <v>404441.2453396715</v>
      </c>
      <c r="H143" s="4">
        <f>'[3]SCC X Ano = Mecenato'!H143</f>
        <v>0</v>
      </c>
      <c r="I143" s="4">
        <f>'[3]SCC X Ano = Mecenato'!I143</f>
        <v>11622.139180722324</v>
      </c>
      <c r="J143" s="4">
        <f>'[3]SCC X Ano = Mecenato'!J143</f>
        <v>0</v>
      </c>
      <c r="K143" s="4">
        <f>'[3]SCC X Ano = Mecenato'!K143</f>
        <v>0</v>
      </c>
      <c r="L143" s="4">
        <f>'[3]SCC X Ano = Mecenato'!L143</f>
        <v>3081195.9779339135</v>
      </c>
      <c r="N143" s="2" t="s">
        <v>15</v>
      </c>
      <c r="O143" s="5">
        <f>+B143/Formato_Análises_Mecenato!$R$31</f>
        <v>0</v>
      </c>
      <c r="P143" s="5">
        <f>+C143/Formato_Análises_Mecenato!$R$31</f>
        <v>1.1590687006592143E-3</v>
      </c>
      <c r="Q143" s="5">
        <f>+D143/Formato_Análises_Mecenato!$R$31</f>
        <v>1.2106998936466618E-4</v>
      </c>
      <c r="R143" s="5">
        <f>+E143/Formato_Análises_Mecenato!$R$31</f>
        <v>0</v>
      </c>
      <c r="S143" s="5">
        <f>+F143/Formato_Análises_Mecenato!$R$31</f>
        <v>1.1455811350590415E-4</v>
      </c>
      <c r="T143" s="5">
        <f>+G143/Formato_Análises_Mecenato!$R$31</f>
        <v>2.1164909899224822E-4</v>
      </c>
      <c r="U143" s="5">
        <f>+H143/Formato_Análises_Mecenato!$R$31</f>
        <v>0</v>
      </c>
      <c r="V143" s="5">
        <f>+I143/Formato_Análises_Mecenato!$R$31</f>
        <v>6.0820089798123842E-6</v>
      </c>
      <c r="W143" s="5">
        <f>+J143/Formato_Análises_Mecenato!$R$31</f>
        <v>0</v>
      </c>
      <c r="X143" s="5">
        <f>+K143/Formato_Análises_Mecenato!$R$31</f>
        <v>0</v>
      </c>
    </row>
    <row r="144" spans="1:24" x14ac:dyDescent="0.25">
      <c r="A144" s="2" t="s">
        <v>16</v>
      </c>
      <c r="B144" s="4">
        <f>'[3]SCC X Ano = Mecenato'!B144</f>
        <v>0</v>
      </c>
      <c r="C144" s="4">
        <f>'[3]SCC X Ano = Mecenato'!C144</f>
        <v>0</v>
      </c>
      <c r="D144" s="4">
        <f>'[3]SCC X Ano = Mecenato'!D144</f>
        <v>0</v>
      </c>
      <c r="E144" s="4">
        <f>'[3]SCC X Ano = Mecenato'!E144</f>
        <v>0</v>
      </c>
      <c r="F144" s="4">
        <f>'[3]SCC X Ano = Mecenato'!F144</f>
        <v>0</v>
      </c>
      <c r="G144" s="4">
        <f>'[3]SCC X Ano = Mecenato'!G144</f>
        <v>0</v>
      </c>
      <c r="H144" s="4">
        <f>'[3]SCC X Ano = Mecenato'!H144</f>
        <v>0</v>
      </c>
      <c r="I144" s="4">
        <f>'[3]SCC X Ano = Mecenato'!I144</f>
        <v>0</v>
      </c>
      <c r="J144" s="4">
        <f>'[3]SCC X Ano = Mecenato'!J144</f>
        <v>0</v>
      </c>
      <c r="K144" s="4">
        <f>'[3]SCC X Ano = Mecenato'!K144</f>
        <v>0</v>
      </c>
      <c r="L144" s="4">
        <f>'[3]SCC X Ano = Mecenato'!L144</f>
        <v>0</v>
      </c>
      <c r="N144" s="2" t="s">
        <v>16</v>
      </c>
      <c r="O144" s="5">
        <f>+B144/Formato_Análises_Mecenato!$R$31</f>
        <v>0</v>
      </c>
      <c r="P144" s="5">
        <f>+C144/Formato_Análises_Mecenato!$R$31</f>
        <v>0</v>
      </c>
      <c r="Q144" s="5">
        <f>+D144/Formato_Análises_Mecenato!$R$31</f>
        <v>0</v>
      </c>
      <c r="R144" s="5">
        <f>+E144/Formato_Análises_Mecenato!$R$31</f>
        <v>0</v>
      </c>
      <c r="S144" s="5">
        <f>+F144/Formato_Análises_Mecenato!$R$31</f>
        <v>0</v>
      </c>
      <c r="T144" s="5">
        <f>+G144/Formato_Análises_Mecenato!$R$31</f>
        <v>0</v>
      </c>
      <c r="U144" s="5">
        <f>+H144/Formato_Análises_Mecenato!$R$31</f>
        <v>0</v>
      </c>
      <c r="V144" s="5">
        <f>+I144/Formato_Análises_Mecenato!$R$31</f>
        <v>0</v>
      </c>
      <c r="W144" s="5">
        <f>+J144/Formato_Análises_Mecenato!$R$31</f>
        <v>0</v>
      </c>
      <c r="X144" s="5">
        <f>+K144/Formato_Análises_Mecenato!$R$31</f>
        <v>0</v>
      </c>
    </row>
    <row r="145" spans="1:24" x14ac:dyDescent="0.25">
      <c r="A145" s="2" t="s">
        <v>17</v>
      </c>
      <c r="B145" s="4">
        <f>'[3]SCC X Ano = Mecenato'!B145</f>
        <v>6628651.9444473553</v>
      </c>
      <c r="C145" s="4">
        <f>'[3]SCC X Ano = Mecenato'!C145</f>
        <v>69689.328761799552</v>
      </c>
      <c r="D145" s="4">
        <f>'[3]SCC X Ano = Mecenato'!D145</f>
        <v>190665.15851727367</v>
      </c>
      <c r="E145" s="4">
        <f>'[3]SCC X Ano = Mecenato'!E145</f>
        <v>0</v>
      </c>
      <c r="F145" s="4">
        <f>'[3]SCC X Ano = Mecenato'!F145</f>
        <v>117092.96269093023</v>
      </c>
      <c r="G145" s="4">
        <f>'[3]SCC X Ano = Mecenato'!G145</f>
        <v>56968.438272130865</v>
      </c>
      <c r="H145" s="4">
        <f>'[3]SCC X Ano = Mecenato'!H145</f>
        <v>0</v>
      </c>
      <c r="I145" s="4">
        <f>'[3]SCC X Ano = Mecenato'!I145</f>
        <v>929509.08541946625</v>
      </c>
      <c r="J145" s="4">
        <f>'[3]SCC X Ano = Mecenato'!J145</f>
        <v>225748.15434632008</v>
      </c>
      <c r="K145" s="4">
        <f>'[3]SCC X Ano = Mecenato'!K145</f>
        <v>0</v>
      </c>
      <c r="L145" s="4">
        <f>'[3]SCC X Ano = Mecenato'!L145</f>
        <v>8218325.0724552749</v>
      </c>
      <c r="N145" s="2" t="s">
        <v>17</v>
      </c>
      <c r="O145" s="5">
        <f>+B145/Formato_Análises_Mecenato!$R$31</f>
        <v>3.4688554338646285E-3</v>
      </c>
      <c r="P145" s="5">
        <f>+C145/Formato_Análises_Mecenato!$R$31</f>
        <v>3.6469286482939855E-5</v>
      </c>
      <c r="Q145" s="5">
        <f>+D145/Formato_Análises_Mecenato!$R$31</f>
        <v>9.9777432382059847E-5</v>
      </c>
      <c r="R145" s="5">
        <f>+E145/Formato_Análises_Mecenato!$R$31</f>
        <v>0</v>
      </c>
      <c r="S145" s="5">
        <f>+F145/Formato_Análises_Mecenato!$R$31</f>
        <v>6.1276193606452133E-5</v>
      </c>
      <c r="T145" s="5">
        <f>+G145/Formato_Análises_Mecenato!$R$31</f>
        <v>2.9812287372336673E-5</v>
      </c>
      <c r="U145" s="5">
        <f>+H145/Formato_Análises_Mecenato!$R$31</f>
        <v>0</v>
      </c>
      <c r="V145" s="5">
        <f>+I145/Formato_Análises_Mecenato!$R$31</f>
        <v>4.8642358488663656E-4</v>
      </c>
      <c r="W145" s="5">
        <f>+J145/Formato_Análises_Mecenato!$R$31</f>
        <v>1.1813679741400738E-4</v>
      </c>
      <c r="X145" s="5">
        <f>+K145/Formato_Análises_Mecenato!$R$31</f>
        <v>0</v>
      </c>
    </row>
    <row r="146" spans="1:24" x14ac:dyDescent="0.25">
      <c r="A146" s="2" t="s">
        <v>18</v>
      </c>
      <c r="B146" s="4">
        <f>'[3]SCC X Ano = Mecenato'!B146</f>
        <v>0</v>
      </c>
      <c r="C146" s="4">
        <f>'[3]SCC X Ano = Mecenato'!C146</f>
        <v>28888.660381405105</v>
      </c>
      <c r="D146" s="4">
        <f>'[3]SCC X Ano = Mecenato'!D146</f>
        <v>0</v>
      </c>
      <c r="E146" s="4">
        <f>'[3]SCC X Ano = Mecenato'!E146</f>
        <v>0</v>
      </c>
      <c r="F146" s="4">
        <f>'[3]SCC X Ano = Mecenato'!F146</f>
        <v>0</v>
      </c>
      <c r="G146" s="4">
        <f>'[3]SCC X Ano = Mecenato'!G146</f>
        <v>0</v>
      </c>
      <c r="H146" s="4">
        <f>'[3]SCC X Ano = Mecenato'!H146</f>
        <v>0</v>
      </c>
      <c r="I146" s="4">
        <f>'[3]SCC X Ano = Mecenato'!I146</f>
        <v>0</v>
      </c>
      <c r="J146" s="4">
        <f>'[3]SCC X Ano = Mecenato'!J146</f>
        <v>0</v>
      </c>
      <c r="K146" s="4">
        <f>'[3]SCC X Ano = Mecenato'!K146</f>
        <v>0</v>
      </c>
      <c r="L146" s="4">
        <f>'[3]SCC X Ano = Mecenato'!L146</f>
        <v>28888.660381405105</v>
      </c>
      <c r="N146" s="2" t="s">
        <v>18</v>
      </c>
      <c r="O146" s="5">
        <f>+B146/Formato_Análises_Mecenato!$R$31</f>
        <v>0</v>
      </c>
      <c r="P146" s="5">
        <f>+C146/Formato_Análises_Mecenato!$R$31</f>
        <v>1.5117792785160585E-5</v>
      </c>
      <c r="Q146" s="5">
        <f>+D146/Formato_Análises_Mecenato!$R$31</f>
        <v>0</v>
      </c>
      <c r="R146" s="5">
        <f>+E146/Formato_Análises_Mecenato!$R$31</f>
        <v>0</v>
      </c>
      <c r="S146" s="5">
        <f>+F146/Formato_Análises_Mecenato!$R$31</f>
        <v>0</v>
      </c>
      <c r="T146" s="5">
        <f>+G146/Formato_Análises_Mecenato!$R$31</f>
        <v>0</v>
      </c>
      <c r="U146" s="5">
        <f>+H146/Formato_Análises_Mecenato!$R$31</f>
        <v>0</v>
      </c>
      <c r="V146" s="5">
        <f>+I146/Formato_Análises_Mecenato!$R$31</f>
        <v>0</v>
      </c>
      <c r="W146" s="5">
        <f>+J146/Formato_Análises_Mecenato!$R$31</f>
        <v>0</v>
      </c>
      <c r="X146" s="5">
        <f>+K146/Formato_Análises_Mecenato!$R$31</f>
        <v>0</v>
      </c>
    </row>
    <row r="147" spans="1:24" x14ac:dyDescent="0.25">
      <c r="A147" s="2" t="s">
        <v>19</v>
      </c>
      <c r="B147" s="4">
        <f>'[3]SCC X Ano = Mecenato'!B147</f>
        <v>0</v>
      </c>
      <c r="C147" s="4">
        <f>'[3]SCC X Ano = Mecenato'!C147</f>
        <v>0</v>
      </c>
      <c r="D147" s="4">
        <f>'[3]SCC X Ano = Mecenato'!D147</f>
        <v>0</v>
      </c>
      <c r="E147" s="4">
        <f>'[3]SCC X Ano = Mecenato'!E147</f>
        <v>0</v>
      </c>
      <c r="F147" s="4">
        <f>'[3]SCC X Ano = Mecenato'!F147</f>
        <v>0</v>
      </c>
      <c r="G147" s="4">
        <f>'[3]SCC X Ano = Mecenato'!G147</f>
        <v>0</v>
      </c>
      <c r="H147" s="4">
        <f>'[3]SCC X Ano = Mecenato'!H147</f>
        <v>0</v>
      </c>
      <c r="I147" s="4">
        <f>'[3]SCC X Ano = Mecenato'!I147</f>
        <v>107434.03909240745</v>
      </c>
      <c r="J147" s="4">
        <f>'[3]SCC X Ano = Mecenato'!J147</f>
        <v>0</v>
      </c>
      <c r="K147" s="4">
        <f>'[3]SCC X Ano = Mecenato'!K147</f>
        <v>0</v>
      </c>
      <c r="L147" s="4">
        <f>'[3]SCC X Ano = Mecenato'!L147</f>
        <v>107434.03909240745</v>
      </c>
      <c r="N147" s="2" t="s">
        <v>19</v>
      </c>
      <c r="O147" s="5">
        <f>+B147/Formato_Análises_Mecenato!$R$31</f>
        <v>0</v>
      </c>
      <c r="P147" s="5">
        <f>+C147/Formato_Análises_Mecenato!$R$31</f>
        <v>0</v>
      </c>
      <c r="Q147" s="5">
        <f>+D147/Formato_Análises_Mecenato!$R$31</f>
        <v>0</v>
      </c>
      <c r="R147" s="5">
        <f>+E147/Formato_Análises_Mecenato!$R$31</f>
        <v>0</v>
      </c>
      <c r="S147" s="5">
        <f>+F147/Formato_Análises_Mecenato!$R$31</f>
        <v>0</v>
      </c>
      <c r="T147" s="5">
        <f>+G147/Formato_Análises_Mecenato!$R$31</f>
        <v>0</v>
      </c>
      <c r="U147" s="5">
        <f>+H147/Formato_Análises_Mecenato!$R$31</f>
        <v>0</v>
      </c>
      <c r="V147" s="5">
        <f>+I147/Formato_Análises_Mecenato!$R$31</f>
        <v>5.6221559588733704E-5</v>
      </c>
      <c r="W147" s="5">
        <f>+J147/Formato_Análises_Mecenato!$R$31</f>
        <v>0</v>
      </c>
      <c r="X147" s="5">
        <f>+K147/Formato_Análises_Mecenato!$R$31</f>
        <v>0</v>
      </c>
    </row>
    <row r="148" spans="1:24" x14ac:dyDescent="0.25">
      <c r="A148" s="2" t="s">
        <v>20</v>
      </c>
      <c r="B148" s="4">
        <f>'[3]SCC X Ano = Mecenato'!B148</f>
        <v>0</v>
      </c>
      <c r="C148" s="4">
        <f>'[3]SCC X Ano = Mecenato'!C148</f>
        <v>2044351.7248621956</v>
      </c>
      <c r="D148" s="4">
        <f>'[3]SCC X Ano = Mecenato'!D148</f>
        <v>1122999.7282540037</v>
      </c>
      <c r="E148" s="4">
        <f>'[3]SCC X Ano = Mecenato'!E148</f>
        <v>0</v>
      </c>
      <c r="F148" s="4">
        <f>'[3]SCC X Ano = Mecenato'!F148</f>
        <v>259865.05559489148</v>
      </c>
      <c r="G148" s="4">
        <f>'[3]SCC X Ano = Mecenato'!G148</f>
        <v>0</v>
      </c>
      <c r="H148" s="4">
        <f>'[3]SCC X Ano = Mecenato'!H148</f>
        <v>0</v>
      </c>
      <c r="I148" s="4">
        <f>'[3]SCC X Ano = Mecenato'!I148</f>
        <v>2721772.2209531893</v>
      </c>
      <c r="J148" s="4">
        <f>'[3]SCC X Ano = Mecenato'!J148</f>
        <v>0</v>
      </c>
      <c r="K148" s="4">
        <f>'[3]SCC X Ano = Mecenato'!K148</f>
        <v>0</v>
      </c>
      <c r="L148" s="4">
        <f>'[3]SCC X Ano = Mecenato'!L148</f>
        <v>6148988.7296642791</v>
      </c>
      <c r="N148" s="2" t="s">
        <v>20</v>
      </c>
      <c r="O148" s="5">
        <f>+B148/Formato_Análises_Mecenato!$R$31</f>
        <v>0</v>
      </c>
      <c r="P148" s="5">
        <f>+C148/Formato_Análises_Mecenato!$R$31</f>
        <v>1.0698345076722822E-3</v>
      </c>
      <c r="Q148" s="5">
        <f>+D148/Formato_Análises_Mecenato!$R$31</f>
        <v>5.8767962810984183E-4</v>
      </c>
      <c r="R148" s="5">
        <f>+E148/Formato_Análises_Mecenato!$R$31</f>
        <v>0</v>
      </c>
      <c r="S148" s="5">
        <f>+F148/Formato_Análises_Mecenato!$R$31</f>
        <v>1.3599059321963352E-4</v>
      </c>
      <c r="T148" s="5">
        <f>+G148/Formato_Análises_Mecenato!$R$31</f>
        <v>0</v>
      </c>
      <c r="U148" s="5">
        <f>+H148/Formato_Análises_Mecenato!$R$31</f>
        <v>0</v>
      </c>
      <c r="V148" s="5">
        <f>+I148/Formato_Análises_Mecenato!$R$31</f>
        <v>1.4243370201846405E-3</v>
      </c>
      <c r="W148" s="5">
        <f>+J148/Formato_Análises_Mecenato!$R$31</f>
        <v>0</v>
      </c>
      <c r="X148" s="5">
        <f>+K148/Formato_Análises_Mecenato!$R$31</f>
        <v>0</v>
      </c>
    </row>
    <row r="149" spans="1:24" x14ac:dyDescent="0.25">
      <c r="A149" s="2" t="s">
        <v>21</v>
      </c>
      <c r="B149" s="4">
        <f>'[3]SCC X Ano = Mecenato'!B149</f>
        <v>0</v>
      </c>
      <c r="C149" s="4">
        <f>'[3]SCC X Ano = Mecenato'!C149</f>
        <v>748195.77848519117</v>
      </c>
      <c r="D149" s="4">
        <f>'[3]SCC X Ano = Mecenato'!D149</f>
        <v>129854.52841441595</v>
      </c>
      <c r="E149" s="4">
        <f>'[3]SCC X Ano = Mecenato'!E149</f>
        <v>0</v>
      </c>
      <c r="F149" s="4">
        <f>'[3]SCC X Ano = Mecenato'!F149</f>
        <v>40733.011137781199</v>
      </c>
      <c r="G149" s="4">
        <f>'[3]SCC X Ano = Mecenato'!G149</f>
        <v>214714.92495180288</v>
      </c>
      <c r="H149" s="4">
        <f>'[3]SCC X Ano = Mecenato'!H149</f>
        <v>0</v>
      </c>
      <c r="I149" s="4">
        <f>'[3]SCC X Ano = Mecenato'!I149</f>
        <v>875126.02336383879</v>
      </c>
      <c r="J149" s="4">
        <f>'[3]SCC X Ano = Mecenato'!J149</f>
        <v>2337208.1794971987</v>
      </c>
      <c r="K149" s="4">
        <f>'[3]SCC X Ano = Mecenato'!K149</f>
        <v>0</v>
      </c>
      <c r="L149" s="4">
        <f>'[3]SCC X Ano = Mecenato'!L149</f>
        <v>4345832.4458502289</v>
      </c>
      <c r="N149" s="2" t="s">
        <v>21</v>
      </c>
      <c r="O149" s="5">
        <f>+B149/Formato_Análises_Mecenato!$R$31</f>
        <v>0</v>
      </c>
      <c r="P149" s="5">
        <f>+C149/Formato_Análises_Mecenato!$R$31</f>
        <v>3.9154009194388529E-4</v>
      </c>
      <c r="Q149" s="5">
        <f>+D149/Formato_Análises_Mecenato!$R$31</f>
        <v>6.7954478569296828E-5</v>
      </c>
      <c r="R149" s="5">
        <f>+E149/Formato_Análises_Mecenato!$R$31</f>
        <v>0</v>
      </c>
      <c r="S149" s="5">
        <f>+F149/Formato_Análises_Mecenato!$R$31</f>
        <v>2.1316087827076426E-5</v>
      </c>
      <c r="T149" s="5">
        <f>+G149/Formato_Análises_Mecenato!$R$31</f>
        <v>1.1236297219901688E-4</v>
      </c>
      <c r="U149" s="5">
        <f>+H149/Formato_Análises_Mecenato!$R$31</f>
        <v>0</v>
      </c>
      <c r="V149" s="5">
        <f>+I149/Formato_Análises_Mecenato!$R$31</f>
        <v>4.5796425682071134E-4</v>
      </c>
      <c r="W149" s="5">
        <f>+J149/Formato_Análises_Mecenato!$R$31</f>
        <v>1.223089907490632E-3</v>
      </c>
      <c r="X149" s="5">
        <f>+K149/Formato_Análises_Mecenato!$R$31</f>
        <v>0</v>
      </c>
    </row>
    <row r="150" spans="1:24" x14ac:dyDescent="0.25">
      <c r="A150" s="2" t="s">
        <v>22</v>
      </c>
      <c r="B150" s="4">
        <f>'[3]SCC X Ano = Mecenato'!B150</f>
        <v>0</v>
      </c>
      <c r="C150" s="4">
        <f>'[3]SCC X Ano = Mecenato'!C150</f>
        <v>7933673.777362423</v>
      </c>
      <c r="D150" s="4">
        <f>'[3]SCC X Ano = Mecenato'!D150</f>
        <v>4387268.6792033445</v>
      </c>
      <c r="E150" s="4">
        <f>'[3]SCC X Ano = Mecenato'!E150</f>
        <v>0</v>
      </c>
      <c r="F150" s="4">
        <f>'[3]SCC X Ano = Mecenato'!F150</f>
        <v>2249070.5666601639</v>
      </c>
      <c r="G150" s="4">
        <f>'[3]SCC X Ano = Mecenato'!G150</f>
        <v>1787045.6990255397</v>
      </c>
      <c r="H150" s="4">
        <f>'[3]SCC X Ano = Mecenato'!H150</f>
        <v>0</v>
      </c>
      <c r="I150" s="4">
        <f>'[3]SCC X Ano = Mecenato'!I150</f>
        <v>6332693.3532389477</v>
      </c>
      <c r="J150" s="4">
        <f>'[3]SCC X Ano = Mecenato'!J150</f>
        <v>1145811.3989262367</v>
      </c>
      <c r="K150" s="4">
        <f>'[3]SCC X Ano = Mecenato'!K150</f>
        <v>0</v>
      </c>
      <c r="L150" s="4">
        <f>'[3]SCC X Ano = Mecenato'!L150</f>
        <v>23835563.474416655</v>
      </c>
      <c r="N150" s="2" t="s">
        <v>22</v>
      </c>
      <c r="O150" s="5">
        <f>+B150/Formato_Análises_Mecenato!$R$31</f>
        <v>0</v>
      </c>
      <c r="P150" s="5">
        <f>+C150/Formato_Análises_Mecenato!$R$31</f>
        <v>4.1517894775221029E-3</v>
      </c>
      <c r="Q150" s="5">
        <f>+D150/Formato_Análises_Mecenato!$R$31</f>
        <v>2.2959118875485679E-3</v>
      </c>
      <c r="R150" s="5">
        <f>+E150/Formato_Análises_Mecenato!$R$31</f>
        <v>0</v>
      </c>
      <c r="S150" s="5">
        <f>+F150/Formato_Análises_Mecenato!$R$31</f>
        <v>1.176966406093985E-3</v>
      </c>
      <c r="T150" s="5">
        <f>+G150/Formato_Análises_Mecenato!$R$31</f>
        <v>9.3518308633204017E-4</v>
      </c>
      <c r="U150" s="5">
        <f>+H150/Formato_Análises_Mecenato!$R$31</f>
        <v>0</v>
      </c>
      <c r="V150" s="5">
        <f>+I150/Formato_Análises_Mecenato!$R$31</f>
        <v>3.3139766476625275E-3</v>
      </c>
      <c r="W150" s="5">
        <f>+J150/Formato_Análises_Mecenato!$R$31</f>
        <v>5.9961725712250882E-4</v>
      </c>
      <c r="X150" s="5">
        <f>+K150/Formato_Análises_Mecenato!$R$31</f>
        <v>0</v>
      </c>
    </row>
    <row r="151" spans="1:24" x14ac:dyDescent="0.25">
      <c r="A151" s="2" t="s">
        <v>23</v>
      </c>
      <c r="B151" s="4">
        <f>'[3]SCC X Ano = Mecenato'!B151</f>
        <v>0</v>
      </c>
      <c r="C151" s="4">
        <f>'[3]SCC X Ano = Mecenato'!C151</f>
        <v>2045840.7619728944</v>
      </c>
      <c r="D151" s="4">
        <f>'[3]SCC X Ano = Mecenato'!D151</f>
        <v>28888.660381405105</v>
      </c>
      <c r="E151" s="4">
        <f>'[3]SCC X Ano = Mecenato'!E151</f>
        <v>0</v>
      </c>
      <c r="F151" s="4">
        <f>'[3]SCC X Ano = Mecenato'!F151</f>
        <v>0</v>
      </c>
      <c r="G151" s="4">
        <f>'[3]SCC X Ano = Mecenato'!G151</f>
        <v>0</v>
      </c>
      <c r="H151" s="4">
        <f>'[3]SCC X Ano = Mecenato'!H151</f>
        <v>0</v>
      </c>
      <c r="I151" s="4">
        <f>'[3]SCC X Ano = Mecenato'!I151</f>
        <v>431163.25619247119</v>
      </c>
      <c r="J151" s="4">
        <f>'[3]SCC X Ano = Mecenato'!J151</f>
        <v>0</v>
      </c>
      <c r="K151" s="4">
        <f>'[3]SCC X Ano = Mecenato'!K151</f>
        <v>0</v>
      </c>
      <c r="L151" s="4">
        <f>'[3]SCC X Ano = Mecenato'!L151</f>
        <v>2505892.6785467709</v>
      </c>
      <c r="N151" s="2" t="s">
        <v>23</v>
      </c>
      <c r="O151" s="5">
        <f>+B151/Formato_Análises_Mecenato!$R$31</f>
        <v>0</v>
      </c>
      <c r="P151" s="5">
        <f>+C151/Formato_Análises_Mecenato!$R$31</f>
        <v>1.0706137391836004E-3</v>
      </c>
      <c r="Q151" s="5">
        <f>+D151/Formato_Análises_Mecenato!$R$31</f>
        <v>1.5117792785160585E-5</v>
      </c>
      <c r="R151" s="5">
        <f>+E151/Formato_Análises_Mecenato!$R$31</f>
        <v>0</v>
      </c>
      <c r="S151" s="5">
        <f>+F151/Formato_Análises_Mecenato!$R$31</f>
        <v>0</v>
      </c>
      <c r="T151" s="5">
        <f>+G151/Formato_Análises_Mecenato!$R$31</f>
        <v>0</v>
      </c>
      <c r="U151" s="5">
        <f>+H151/Formato_Análises_Mecenato!$R$31</f>
        <v>0</v>
      </c>
      <c r="V151" s="5">
        <f>+I151/Formato_Análises_Mecenato!$R$31</f>
        <v>2.2563305731852174E-4</v>
      </c>
      <c r="W151" s="5">
        <f>+J151/Formato_Análises_Mecenato!$R$31</f>
        <v>0</v>
      </c>
      <c r="X151" s="5">
        <f>+K151/Formato_Análises_Mecenato!$R$31</f>
        <v>0</v>
      </c>
    </row>
    <row r="152" spans="1:24" x14ac:dyDescent="0.25">
      <c r="A152" s="2" t="s">
        <v>24</v>
      </c>
      <c r="B152" s="4">
        <f>'[3]SCC X Ano = Mecenato'!B152</f>
        <v>1177155.1332214952</v>
      </c>
      <c r="C152" s="4">
        <f>'[3]SCC X Ano = Mecenato'!C152</f>
        <v>285933.22939727886</v>
      </c>
      <c r="D152" s="4">
        <f>'[3]SCC X Ano = Mecenato'!D152</f>
        <v>231109.28305124084</v>
      </c>
      <c r="E152" s="4">
        <f>'[3]SCC X Ano = Mecenato'!E152</f>
        <v>0</v>
      </c>
      <c r="F152" s="4">
        <f>'[3]SCC X Ano = Mecenato'!F152</f>
        <v>310160.74775913486</v>
      </c>
      <c r="G152" s="4">
        <f>'[3]SCC X Ano = Mecenato'!G152</f>
        <v>0</v>
      </c>
      <c r="H152" s="4">
        <f>'[3]SCC X Ano = Mecenato'!H152</f>
        <v>0</v>
      </c>
      <c r="I152" s="4">
        <f>'[3]SCC X Ano = Mecenato'!I152</f>
        <v>5488.84547246697</v>
      </c>
      <c r="J152" s="4">
        <f>'[3]SCC X Ano = Mecenato'!J152</f>
        <v>0</v>
      </c>
      <c r="K152" s="4">
        <f>'[3]SCC X Ano = Mecenato'!K152</f>
        <v>0</v>
      </c>
      <c r="L152" s="4">
        <f>'[3]SCC X Ano = Mecenato'!L152</f>
        <v>2009847.2389016168</v>
      </c>
      <c r="N152" s="2" t="s">
        <v>24</v>
      </c>
      <c r="O152" s="5">
        <f>+B152/Formato_Análises_Mecenato!$R$31</f>
        <v>6.1601982040972354E-4</v>
      </c>
      <c r="P152" s="5">
        <f>+C152/Formato_Análises_Mecenato!$R$31</f>
        <v>1.4963239054180053E-4</v>
      </c>
      <c r="Q152" s="5">
        <f>+D152/Formato_Análises_Mecenato!$R$31</f>
        <v>1.2094234228128468E-4</v>
      </c>
      <c r="R152" s="5">
        <f>+E152/Formato_Análises_Mecenato!$R$31</f>
        <v>0</v>
      </c>
      <c r="S152" s="5">
        <f>+F152/Formato_Análises_Mecenato!$R$31</f>
        <v>1.6231095013776465E-4</v>
      </c>
      <c r="T152" s="5">
        <f>+G152/Formato_Análises_Mecenato!$R$31</f>
        <v>0</v>
      </c>
      <c r="U152" s="5">
        <f>+H152/Formato_Análises_Mecenato!$R$31</f>
        <v>0</v>
      </c>
      <c r="V152" s="5">
        <f>+I152/Formato_Análises_Mecenato!$R$31</f>
        <v>2.8723806291805114E-6</v>
      </c>
      <c r="W152" s="5">
        <f>+J152/Formato_Análises_Mecenato!$R$31</f>
        <v>0</v>
      </c>
      <c r="X152" s="5">
        <f>+K152/Formato_Análises_Mecenato!$R$31</f>
        <v>0</v>
      </c>
    </row>
    <row r="153" spans="1:24" x14ac:dyDescent="0.25">
      <c r="A153" s="2" t="s">
        <v>25</v>
      </c>
      <c r="B153" s="4">
        <f>'[3]SCC X Ano = Mecenato'!B153</f>
        <v>11293790.666827274</v>
      </c>
      <c r="C153" s="4">
        <f>'[3]SCC X Ano = Mecenato'!C153</f>
        <v>10496377.537648227</v>
      </c>
      <c r="D153" s="4">
        <f>'[3]SCC X Ano = Mecenato'!D153</f>
        <v>3348149.5596812321</v>
      </c>
      <c r="E153" s="4">
        <f>'[3]SCC X Ano = Mecenato'!E153</f>
        <v>0</v>
      </c>
      <c r="F153" s="4">
        <f>'[3]SCC X Ano = Mecenato'!F153</f>
        <v>1227849.2577897189</v>
      </c>
      <c r="G153" s="4">
        <f>'[3]SCC X Ano = Mecenato'!G153</f>
        <v>2221393.5400281455</v>
      </c>
      <c r="H153" s="4">
        <f>'[3]SCC X Ano = Mecenato'!H153</f>
        <v>0</v>
      </c>
      <c r="I153" s="4">
        <f>'[3]SCC X Ano = Mecenato'!I153</f>
        <v>3656545.7302869502</v>
      </c>
      <c r="J153" s="4">
        <f>'[3]SCC X Ano = Mecenato'!J153</f>
        <v>1836307.1627037984</v>
      </c>
      <c r="K153" s="4">
        <f>'[3]SCC X Ano = Mecenato'!K153</f>
        <v>0</v>
      </c>
      <c r="L153" s="4">
        <f>'[3]SCC X Ano = Mecenato'!L153</f>
        <v>34080413.454965346</v>
      </c>
      <c r="N153" s="2" t="s">
        <v>25</v>
      </c>
      <c r="O153" s="5">
        <f>+B153/Formato_Análises_Mecenato!$R$31</f>
        <v>5.9101801470162491E-3</v>
      </c>
      <c r="P153" s="5">
        <f>+C153/Formato_Análises_Mecenato!$R$31</f>
        <v>5.4928840075644213E-3</v>
      </c>
      <c r="Q153" s="5">
        <f>+D153/Formato_Análises_Mecenato!$R$31</f>
        <v>1.7521280180083447E-3</v>
      </c>
      <c r="R153" s="5">
        <f>+E153/Formato_Análises_Mecenato!$R$31</f>
        <v>0</v>
      </c>
      <c r="S153" s="5">
        <f>+F153/Formato_Análises_Mecenato!$R$31</f>
        <v>6.4254868192594762E-4</v>
      </c>
      <c r="T153" s="5">
        <f>+G153/Formato_Análises_Mecenato!$R$31</f>
        <v>1.1624826762149233E-3</v>
      </c>
      <c r="U153" s="5">
        <f>+H153/Formato_Análises_Mecenato!$R$31</f>
        <v>0</v>
      </c>
      <c r="V153" s="5">
        <f>+I153/Formato_Análises_Mecenato!$R$31</f>
        <v>1.9135155431272064E-3</v>
      </c>
      <c r="W153" s="5">
        <f>+J153/Formato_Análises_Mecenato!$R$31</f>
        <v>9.6096221870956608E-4</v>
      </c>
      <c r="X153" s="5">
        <f>+K153/Formato_Análises_Mecenato!$R$31</f>
        <v>0</v>
      </c>
    </row>
    <row r="154" spans="1:24" x14ac:dyDescent="0.25">
      <c r="A154" s="2" t="s">
        <v>26</v>
      </c>
      <c r="B154" s="4">
        <f>'[3]SCC X Ano = Mecenato'!B154</f>
        <v>1838787.7741934289</v>
      </c>
      <c r="C154" s="4">
        <f>'[3]SCC X Ano = Mecenato'!C154</f>
        <v>141554.43586888502</v>
      </c>
      <c r="D154" s="4">
        <f>'[3]SCC X Ano = Mecenato'!D154</f>
        <v>23110.928305124085</v>
      </c>
      <c r="E154" s="4">
        <f>'[3]SCC X Ano = Mecenato'!E154</f>
        <v>0</v>
      </c>
      <c r="F154" s="4">
        <f>'[3]SCC X Ano = Mecenato'!F154</f>
        <v>0</v>
      </c>
      <c r="G154" s="4">
        <f>'[3]SCC X Ano = Mecenato'!G154</f>
        <v>231109.28305124081</v>
      </c>
      <c r="H154" s="4">
        <f>'[3]SCC X Ano = Mecenato'!H154</f>
        <v>0</v>
      </c>
      <c r="I154" s="4">
        <f>'[3]SCC X Ano = Mecenato'!I154</f>
        <v>0</v>
      </c>
      <c r="J154" s="4">
        <f>'[3]SCC X Ano = Mecenato'!J154</f>
        <v>0</v>
      </c>
      <c r="K154" s="4">
        <f>'[3]SCC X Ano = Mecenato'!K154</f>
        <v>0</v>
      </c>
      <c r="L154" s="4">
        <f>'[3]SCC X Ano = Mecenato'!L154</f>
        <v>2234562.4214186789</v>
      </c>
      <c r="N154" s="2" t="s">
        <v>26</v>
      </c>
      <c r="O154" s="5">
        <f>+B154/Formato_Análises_Mecenato!$R$31</f>
        <v>9.6226035334044224E-4</v>
      </c>
      <c r="P154" s="5">
        <f>+C154/Formato_Análises_Mecenato!$R$31</f>
        <v>7.407718464728687E-5</v>
      </c>
      <c r="Q154" s="5">
        <f>+D154/Formato_Análises_Mecenato!$R$31</f>
        <v>1.209423422812847E-5</v>
      </c>
      <c r="R154" s="5">
        <f>+E154/Formato_Análises_Mecenato!$R$31</f>
        <v>0</v>
      </c>
      <c r="S154" s="5">
        <f>+F154/Formato_Análises_Mecenato!$R$31</f>
        <v>0</v>
      </c>
      <c r="T154" s="5">
        <f>+G154/Formato_Análises_Mecenato!$R$31</f>
        <v>1.2094234228128466E-4</v>
      </c>
      <c r="U154" s="5">
        <f>+H154/Formato_Análises_Mecenato!$R$31</f>
        <v>0</v>
      </c>
      <c r="V154" s="5">
        <f>+I154/Formato_Análises_Mecenato!$R$31</f>
        <v>0</v>
      </c>
      <c r="W154" s="5">
        <f>+J154/Formato_Análises_Mecenato!$R$31</f>
        <v>0</v>
      </c>
      <c r="X154" s="5">
        <f>+K154/Formato_Análises_Mecenato!$R$31</f>
        <v>0</v>
      </c>
    </row>
    <row r="155" spans="1:24" x14ac:dyDescent="0.25">
      <c r="A155" s="2" t="s">
        <v>27</v>
      </c>
      <c r="B155" s="4">
        <f>'[3]SCC X Ano = Mecenato'!B155</f>
        <v>0</v>
      </c>
      <c r="C155" s="4">
        <f>'[3]SCC X Ano = Mecenato'!C155</f>
        <v>80888.249067934288</v>
      </c>
      <c r="D155" s="4">
        <f>'[3]SCC X Ano = Mecenato'!D155</f>
        <v>307644.01099969738</v>
      </c>
      <c r="E155" s="4">
        <f>'[3]SCC X Ano = Mecenato'!E155</f>
        <v>0</v>
      </c>
      <c r="F155" s="4">
        <f>'[3]SCC X Ano = Mecenato'!F155</f>
        <v>64999.485858161483</v>
      </c>
      <c r="G155" s="4">
        <f>'[3]SCC X Ano = Mecenato'!G155</f>
        <v>0</v>
      </c>
      <c r="H155" s="4">
        <f>'[3]SCC X Ano = Mecenato'!H155</f>
        <v>0</v>
      </c>
      <c r="I155" s="4">
        <f>'[3]SCC X Ano = Mecenato'!I155</f>
        <v>505551.55667458934</v>
      </c>
      <c r="J155" s="4">
        <f>'[3]SCC X Ano = Mecenato'!J155</f>
        <v>0</v>
      </c>
      <c r="K155" s="4">
        <f>'[3]SCC X Ano = Mecenato'!K155</f>
        <v>0</v>
      </c>
      <c r="L155" s="4">
        <f>'[3]SCC X Ano = Mecenato'!L155</f>
        <v>959083.30260038248</v>
      </c>
      <c r="N155" s="2" t="s">
        <v>27</v>
      </c>
      <c r="O155" s="5">
        <f>+B155/Formato_Análises_Mecenato!$R$31</f>
        <v>0</v>
      </c>
      <c r="P155" s="5">
        <f>+C155/Formato_Análises_Mecenato!$R$31</f>
        <v>4.2329819798449639E-5</v>
      </c>
      <c r="Q155" s="5">
        <f>+D155/Formato_Análises_Mecenato!$R$31</f>
        <v>1.6099391070701063E-4</v>
      </c>
      <c r="R155" s="5">
        <f>+E155/Formato_Análises_Mecenato!$R$31</f>
        <v>0</v>
      </c>
      <c r="S155" s="5">
        <f>+F155/Formato_Análises_Mecenato!$R$31</f>
        <v>3.4015033766611318E-5</v>
      </c>
      <c r="T155" s="5">
        <f>+G155/Formato_Análises_Mecenato!$R$31</f>
        <v>0</v>
      </c>
      <c r="U155" s="5">
        <f>+H155/Formato_Análises_Mecenato!$R$31</f>
        <v>0</v>
      </c>
      <c r="V155" s="5">
        <f>+I155/Formato_Análises_Mecenato!$R$31</f>
        <v>2.6456137374031026E-4</v>
      </c>
      <c r="W155" s="5">
        <f>+J155/Formato_Análises_Mecenato!$R$31</f>
        <v>0</v>
      </c>
      <c r="X155" s="5">
        <f>+K155/Formato_Análises_Mecenato!$R$31</f>
        <v>0</v>
      </c>
    </row>
    <row r="156" spans="1:24" x14ac:dyDescent="0.25">
      <c r="A156" s="2" t="s">
        <v>28</v>
      </c>
      <c r="B156" s="4">
        <f>'[3]SCC X Ano = Mecenato'!B156</f>
        <v>4705230.1452592891</v>
      </c>
      <c r="C156" s="4">
        <f>'[3]SCC X Ano = Mecenato'!C156</f>
        <v>7572489.6320840372</v>
      </c>
      <c r="D156" s="4">
        <f>'[3]SCC X Ano = Mecenato'!D156</f>
        <v>1316505.3209702885</v>
      </c>
      <c r="E156" s="4">
        <f>'[3]SCC X Ano = Mecenato'!E156</f>
        <v>0</v>
      </c>
      <c r="F156" s="4">
        <f>'[3]SCC X Ano = Mecenato'!F156</f>
        <v>1302639.6450913558</v>
      </c>
      <c r="G156" s="4">
        <f>'[3]SCC X Ano = Mecenato'!G156</f>
        <v>0</v>
      </c>
      <c r="H156" s="4">
        <f>'[3]SCC X Ano = Mecenato'!H156</f>
        <v>0</v>
      </c>
      <c r="I156" s="4">
        <f>'[3]SCC X Ano = Mecenato'!I156</f>
        <v>6957773.9522241186</v>
      </c>
      <c r="J156" s="4">
        <f>'[3]SCC X Ano = Mecenato'!J156</f>
        <v>1958147.9333954218</v>
      </c>
      <c r="K156" s="4">
        <f>'[3]SCC X Ano = Mecenato'!K156</f>
        <v>0</v>
      </c>
      <c r="L156" s="4">
        <f>'[3]SCC X Ano = Mecenato'!L156</f>
        <v>23812786.629024513</v>
      </c>
      <c r="N156" s="2" t="s">
        <v>28</v>
      </c>
      <c r="O156" s="5">
        <f>+B156/Formato_Análises_Mecenato!$R$31</f>
        <v>2.4623050499187312E-3</v>
      </c>
      <c r="P156" s="5">
        <f>+C156/Formato_Análises_Mecenato!$R$31</f>
        <v>3.9627773532659484E-3</v>
      </c>
      <c r="Q156" s="5">
        <f>+D156/Formato_Análises_Mecenato!$R$31</f>
        <v>6.8894349479081349E-4</v>
      </c>
      <c r="R156" s="5">
        <f>+E156/Formato_Análises_Mecenato!$R$31</f>
        <v>0</v>
      </c>
      <c r="S156" s="5">
        <f>+F156/Formato_Análises_Mecenato!$R$31</f>
        <v>6.8168741534661641E-4</v>
      </c>
      <c r="T156" s="5">
        <f>+G156/Formato_Análises_Mecenato!$R$31</f>
        <v>0</v>
      </c>
      <c r="U156" s="5">
        <f>+H156/Formato_Análises_Mecenato!$R$31</f>
        <v>0</v>
      </c>
      <c r="V156" s="5">
        <f>+I156/Formato_Análises_Mecenato!$R$31</f>
        <v>3.6410890455625868E-3</v>
      </c>
      <c r="W156" s="5">
        <f>+J156/Formato_Análises_Mecenato!$R$31</f>
        <v>1.0247229988835701E-3</v>
      </c>
      <c r="X156" s="5">
        <f>+K156/Formato_Análises_Mecenato!$R$31</f>
        <v>0</v>
      </c>
    </row>
    <row r="157" spans="1:24" x14ac:dyDescent="0.25">
      <c r="A157" s="2" t="s">
        <v>29</v>
      </c>
      <c r="B157" s="4">
        <f>'[3]SCC X Ano = Mecenato'!B157</f>
        <v>16149377.507219022</v>
      </c>
      <c r="C157" s="4">
        <f>'[3]SCC X Ano = Mecenato'!C157</f>
        <v>68906532.42811358</v>
      </c>
      <c r="D157" s="4">
        <f>'[3]SCC X Ano = Mecenato'!D157</f>
        <v>17742092.582276441</v>
      </c>
      <c r="E157" s="4">
        <f>'[3]SCC X Ano = Mecenato'!E157</f>
        <v>0</v>
      </c>
      <c r="F157" s="4">
        <f>'[3]SCC X Ano = Mecenato'!F157</f>
        <v>7825642.1185527034</v>
      </c>
      <c r="G157" s="4">
        <f>'[3]SCC X Ano = Mecenato'!G157</f>
        <v>5226730.8135551875</v>
      </c>
      <c r="H157" s="4">
        <f>'[3]SCC X Ano = Mecenato'!H157</f>
        <v>0</v>
      </c>
      <c r="I157" s="4">
        <f>'[3]SCC X Ano = Mecenato'!I157</f>
        <v>39079083.47580076</v>
      </c>
      <c r="J157" s="4">
        <f>'[3]SCC X Ano = Mecenato'!J157</f>
        <v>29368430.03645733</v>
      </c>
      <c r="K157" s="4">
        <f>'[3]SCC X Ano = Mecenato'!K157</f>
        <v>0</v>
      </c>
      <c r="L157" s="4">
        <f>'[3]SCC X Ano = Mecenato'!L157</f>
        <v>184297888.96197501</v>
      </c>
      <c r="N157" s="2" t="s">
        <v>29</v>
      </c>
      <c r="O157" s="5">
        <f>+B157/Formato_Análises_Mecenato!$R$31</f>
        <v>8.4511687125727354E-3</v>
      </c>
      <c r="P157" s="5">
        <f>+C157/Formato_Análises_Mecenato!$R$31</f>
        <v>3.6059639493103479E-2</v>
      </c>
      <c r="Q157" s="5">
        <f>+D157/Formato_Análises_Mecenato!$R$31</f>
        <v>9.2846561831796508E-3</v>
      </c>
      <c r="R157" s="5">
        <f>+E157/Formato_Análises_Mecenato!$R$31</f>
        <v>0</v>
      </c>
      <c r="S157" s="5">
        <f>+F157/Formato_Análises_Mecenato!$R$31</f>
        <v>4.095255176154021E-3</v>
      </c>
      <c r="T157" s="5">
        <f>+G157/Formato_Análises_Mecenato!$R$31</f>
        <v>2.7352127907600077E-3</v>
      </c>
      <c r="U157" s="5">
        <f>+H157/Formato_Análises_Mecenato!$R$31</f>
        <v>0</v>
      </c>
      <c r="V157" s="5">
        <f>+I157/Formato_Análises_Mecenato!$R$31</f>
        <v>2.0450567053688137E-2</v>
      </c>
      <c r="W157" s="5">
        <f>+J157/Formato_Análises_Mecenato!$R$31</f>
        <v>1.536886217134632E-2</v>
      </c>
      <c r="X157" s="5">
        <f>+K157/Formato_Análises_Mecenato!$R$31</f>
        <v>0</v>
      </c>
    </row>
    <row r="158" spans="1:24" x14ac:dyDescent="0.25">
      <c r="A158" s="2" t="s">
        <v>30</v>
      </c>
      <c r="B158" s="4">
        <f>'[3]SCC X Ano = Mecenato'!B158</f>
        <v>14444.330190702552</v>
      </c>
      <c r="C158" s="4">
        <f>'[3]SCC X Ano = Mecenato'!C158</f>
        <v>2284814.2605964625</v>
      </c>
      <c r="D158" s="4">
        <f>'[3]SCC X Ano = Mecenato'!D158</f>
        <v>1910565.9986544172</v>
      </c>
      <c r="E158" s="4">
        <f>'[3]SCC X Ano = Mecenato'!E158</f>
        <v>0</v>
      </c>
      <c r="F158" s="4">
        <f>'[3]SCC X Ano = Mecenato'!F158</f>
        <v>1395181.4642025072</v>
      </c>
      <c r="G158" s="4">
        <f>'[3]SCC X Ano = Mecenato'!G158</f>
        <v>318497.48070499126</v>
      </c>
      <c r="H158" s="4">
        <f>'[3]SCC X Ano = Mecenato'!H158</f>
        <v>0</v>
      </c>
      <c r="I158" s="4">
        <f>'[3]SCC X Ano = Mecenato'!I158</f>
        <v>989436.61806312483</v>
      </c>
      <c r="J158" s="4">
        <f>'[3]SCC X Ano = Mecenato'!J158</f>
        <v>1608520.6100366362</v>
      </c>
      <c r="K158" s="4">
        <f>'[3]SCC X Ano = Mecenato'!K158</f>
        <v>0</v>
      </c>
      <c r="L158" s="4">
        <f>'[3]SCC X Ano = Mecenato'!L158</f>
        <v>8521460.7624488417</v>
      </c>
      <c r="N158" s="2" t="s">
        <v>30</v>
      </c>
      <c r="O158" s="5">
        <f>+B158/Formato_Análises_Mecenato!$R$31</f>
        <v>7.5588963925802923E-6</v>
      </c>
      <c r="P158" s="5">
        <f>+C158/Formato_Análises_Mecenato!$R$31</f>
        <v>1.1956715226058251E-3</v>
      </c>
      <c r="Q158" s="5">
        <f>+D158/Formato_Análises_Mecenato!$R$31</f>
        <v>9.9982278474298786E-4</v>
      </c>
      <c r="R158" s="5">
        <f>+E158/Formato_Análises_Mecenato!$R$31</f>
        <v>0</v>
      </c>
      <c r="S158" s="5">
        <f>+F158/Formato_Análises_Mecenato!$R$31</f>
        <v>7.3011569228342854E-4</v>
      </c>
      <c r="T158" s="5">
        <f>+G158/Formato_Análises_Mecenato!$R$31</f>
        <v>1.6667366545639544E-4</v>
      </c>
      <c r="U158" s="5">
        <f>+H158/Formato_Análises_Mecenato!$R$31</f>
        <v>0</v>
      </c>
      <c r="V158" s="5">
        <f>+I158/Formato_Análises_Mecenato!$R$31</f>
        <v>5.1778440289174999E-4</v>
      </c>
      <c r="W158" s="5">
        <f>+J158/Formato_Análises_Mecenato!$R$31</f>
        <v>8.4175870227774134E-4</v>
      </c>
      <c r="X158" s="5">
        <f>+K158/Formato_Análises_Mecenato!$R$31</f>
        <v>0</v>
      </c>
    </row>
    <row r="159" spans="1:24" x14ac:dyDescent="0.25">
      <c r="A159" s="2" t="s">
        <v>31</v>
      </c>
      <c r="B159" s="4">
        <f>'[3]SCC X Ano = Mecenato'!B159</f>
        <v>36900951.412465565</v>
      </c>
      <c r="C159" s="4">
        <f>'[3]SCC X Ano = Mecenato'!C159</f>
        <v>161906295.91250986</v>
      </c>
      <c r="D159" s="4">
        <f>'[3]SCC X Ano = Mecenato'!D159</f>
        <v>45946292.719941169</v>
      </c>
      <c r="E159" s="4">
        <f>'[3]SCC X Ano = Mecenato'!E159</f>
        <v>0</v>
      </c>
      <c r="F159" s="4">
        <f>'[3]SCC X Ano = Mecenato'!F159</f>
        <v>23424156.739729114</v>
      </c>
      <c r="G159" s="4">
        <f>'[3]SCC X Ano = Mecenato'!G159</f>
        <v>31394689.659982488</v>
      </c>
      <c r="H159" s="4">
        <f>'[3]SCC X Ano = Mecenato'!H159</f>
        <v>0</v>
      </c>
      <c r="I159" s="4">
        <f>'[3]SCC X Ano = Mecenato'!I159</f>
        <v>148237604.81766206</v>
      </c>
      <c r="J159" s="4">
        <f>'[3]SCC X Ano = Mecenato'!J159</f>
        <v>59707433.276852913</v>
      </c>
      <c r="K159" s="4">
        <f>'[3]SCC X Ano = Mecenato'!K159</f>
        <v>0</v>
      </c>
      <c r="L159" s="4">
        <f>'[3]SCC X Ano = Mecenato'!L159</f>
        <v>507517424.53914315</v>
      </c>
      <c r="N159" s="2" t="s">
        <v>31</v>
      </c>
      <c r="O159" s="5">
        <f>+B159/Formato_Análises_Mecenato!$R$31</f>
        <v>1.9310723642554713E-2</v>
      </c>
      <c r="P159" s="5">
        <f>+C159/Formato_Análises_Mecenato!$R$31</f>
        <v>8.4727564376564743E-2</v>
      </c>
      <c r="Q159" s="5">
        <f>+D159/Formato_Análises_Mecenato!$R$31</f>
        <v>2.4044262468934124E-2</v>
      </c>
      <c r="R159" s="5">
        <f>+E159/Formato_Análises_Mecenato!$R$31</f>
        <v>0</v>
      </c>
      <c r="S159" s="5">
        <f>+F159/Formato_Análises_Mecenato!$R$31</f>
        <v>1.2258150536682087E-2</v>
      </c>
      <c r="T159" s="5">
        <f>+G159/Formato_Análises_Mecenato!$R$31</f>
        <v>1.6429228858931052E-2</v>
      </c>
      <c r="U159" s="5">
        <f>+H159/Formato_Análises_Mecenato!$R$31</f>
        <v>0</v>
      </c>
      <c r="V159" s="5">
        <f>+I159/Formato_Análises_Mecenato!$R$31</f>
        <v>7.7574569502863774E-2</v>
      </c>
      <c r="W159" s="5">
        <f>+J159/Formato_Análises_Mecenato!$R$31</f>
        <v>3.1245637287988383E-2</v>
      </c>
      <c r="X159" s="5">
        <f>+K159/Formato_Análises_Mecenato!$R$31</f>
        <v>0</v>
      </c>
    </row>
    <row r="160" spans="1:24" x14ac:dyDescent="0.25">
      <c r="A160" s="2" t="s">
        <v>32</v>
      </c>
      <c r="B160" s="4">
        <f>'[3]SCC X Ano = Mecenato'!B160</f>
        <v>34007201.370734997</v>
      </c>
      <c r="C160" s="4">
        <f>'[3]SCC X Ano = Mecenato'!C160</f>
        <v>362633615.41094595</v>
      </c>
      <c r="D160" s="4">
        <f>'[3]SCC X Ano = Mecenato'!D160</f>
        <v>65700821.051755376</v>
      </c>
      <c r="E160" s="4">
        <f>'[3]SCC X Ano = Mecenato'!E160</f>
        <v>0</v>
      </c>
      <c r="F160" s="4">
        <f>'[3]SCC X Ano = Mecenato'!F160</f>
        <v>53436232.831653461</v>
      </c>
      <c r="G160" s="4">
        <f>'[3]SCC X Ano = Mecenato'!G160</f>
        <v>104500568.94819368</v>
      </c>
      <c r="H160" s="4">
        <f>'[3]SCC X Ano = Mecenato'!H160</f>
        <v>0</v>
      </c>
      <c r="I160" s="4">
        <f>'[3]SCC X Ano = Mecenato'!I160</f>
        <v>156773278.03546885</v>
      </c>
      <c r="J160" s="4">
        <f>'[3]SCC X Ano = Mecenato'!J160</f>
        <v>48827195.801068142</v>
      </c>
      <c r="K160" s="4">
        <f>'[3]SCC X Ano = Mecenato'!K160</f>
        <v>0</v>
      </c>
      <c r="L160" s="4">
        <f>'[3]SCC X Ano = Mecenato'!L160</f>
        <v>825878913.44982052</v>
      </c>
      <c r="N160" s="2" t="s">
        <v>32</v>
      </c>
      <c r="O160" s="5">
        <f>+B160/Formato_Análises_Mecenato!$R$31</f>
        <v>1.7796388504637019E-2</v>
      </c>
      <c r="P160" s="5">
        <f>+C160/Formato_Análises_Mecenato!$R$31</f>
        <v>0.18977064987911529</v>
      </c>
      <c r="Q160" s="5">
        <f>+D160/Formato_Análises_Mecenato!$R$31</f>
        <v>3.4382051135700455E-2</v>
      </c>
      <c r="R160" s="5">
        <f>+E160/Formato_Análises_Mecenato!$R$31</f>
        <v>0</v>
      </c>
      <c r="S160" s="5">
        <f>+F160/Formato_Análises_Mecenato!$R$31</f>
        <v>2.7963840638609763E-2</v>
      </c>
      <c r="T160" s="5">
        <f>+G160/Formato_Análises_Mecenato!$R$31</f>
        <v>5.4686438430598443E-2</v>
      </c>
      <c r="U160" s="5">
        <f>+H160/Formato_Análises_Mecenato!$R$31</f>
        <v>0</v>
      </c>
      <c r="V160" s="5">
        <f>+I160/Formato_Análises_Mecenato!$R$31</f>
        <v>8.2041392722943168E-2</v>
      </c>
      <c r="W160" s="5">
        <f>+J160/Formato_Análises_Mecenato!$R$31</f>
        <v>2.5551874633693489E-2</v>
      </c>
      <c r="X160" s="5">
        <f>+K160/Formato_Análises_Mecenato!$R$31</f>
        <v>0</v>
      </c>
    </row>
    <row r="161" spans="1:24" x14ac:dyDescent="0.25">
      <c r="A161" s="2" t="s">
        <v>33</v>
      </c>
      <c r="B161" s="4">
        <f>'[3]SCC X Ano = Mecenato'!B161</f>
        <v>4683069.3794384394</v>
      </c>
      <c r="C161" s="4">
        <f>'[3]SCC X Ano = Mecenato'!C161</f>
        <v>33433594.456818428</v>
      </c>
      <c r="D161" s="4">
        <f>'[3]SCC X Ano = Mecenato'!D161</f>
        <v>3407634.2724942341</v>
      </c>
      <c r="E161" s="4">
        <f>'[3]SCC X Ano = Mecenato'!E161</f>
        <v>0</v>
      </c>
      <c r="F161" s="4">
        <f>'[3]SCC X Ano = Mecenato'!F161</f>
        <v>4203302.1365893306</v>
      </c>
      <c r="G161" s="4">
        <f>'[3]SCC X Ano = Mecenato'!G161</f>
        <v>5364355.2216214538</v>
      </c>
      <c r="H161" s="4">
        <f>'[3]SCC X Ano = Mecenato'!H161</f>
        <v>0</v>
      </c>
      <c r="I161" s="4">
        <f>'[3]SCC X Ano = Mecenato'!I161</f>
        <v>12895427.845755847</v>
      </c>
      <c r="J161" s="4">
        <f>'[3]SCC X Ano = Mecenato'!J161</f>
        <v>3916695.3969639186</v>
      </c>
      <c r="K161" s="4">
        <f>'[3]SCC X Ano = Mecenato'!K161</f>
        <v>0</v>
      </c>
      <c r="L161" s="4">
        <f>'[3]SCC X Ano = Mecenato'!L161</f>
        <v>67904078.70968166</v>
      </c>
      <c r="N161" s="2" t="s">
        <v>33</v>
      </c>
      <c r="O161" s="5">
        <f>+B161/Formato_Análises_Mecenato!$R$31</f>
        <v>2.4507080474542031E-3</v>
      </c>
      <c r="P161" s="5">
        <f>+C161/Formato_Análises_Mecenato!$R$31</f>
        <v>1.7496212921891484E-2</v>
      </c>
      <c r="Q161" s="5">
        <f>+D161/Formato_Análises_Mecenato!$R$31</f>
        <v>1.7832571029267508E-3</v>
      </c>
      <c r="R161" s="5">
        <f>+E161/Formato_Análises_Mecenato!$R$31</f>
        <v>0</v>
      </c>
      <c r="S161" s="5">
        <f>+F161/Formato_Análises_Mecenato!$R$31</f>
        <v>2.1996399236041534E-3</v>
      </c>
      <c r="T161" s="5">
        <f>+G161/Formato_Análises_Mecenato!$R$31</f>
        <v>2.8072333433179037E-3</v>
      </c>
      <c r="U161" s="5">
        <f>+H161/Formato_Análises_Mecenato!$R$31</f>
        <v>0</v>
      </c>
      <c r="V161" s="5">
        <f>+I161/Formato_Análises_Mecenato!$R$31</f>
        <v>6.7483366647769953E-3</v>
      </c>
      <c r="W161" s="5">
        <f>+J161/Formato_Análises_Mecenato!$R$31</f>
        <v>2.0496550768413589E-3</v>
      </c>
      <c r="X161" s="5">
        <f>+K161/Formato_Análises_Mecenato!$R$31</f>
        <v>0</v>
      </c>
    </row>
    <row r="162" spans="1:24" x14ac:dyDescent="0.25">
      <c r="A162" s="2" t="s">
        <v>34</v>
      </c>
      <c r="B162" s="4">
        <f>'[3]SCC X Ano = Mecenato'!B162</f>
        <v>3551529.9609550694</v>
      </c>
      <c r="C162" s="4">
        <f>'[3]SCC X Ano = Mecenato'!C162</f>
        <v>17347462.344887856</v>
      </c>
      <c r="D162" s="4">
        <f>'[3]SCC X Ano = Mecenato'!D162</f>
        <v>6106220.6857345914</v>
      </c>
      <c r="E162" s="4">
        <f>'[3]SCC X Ano = Mecenato'!E162</f>
        <v>0</v>
      </c>
      <c r="F162" s="4">
        <f>'[3]SCC X Ano = Mecenato'!F162</f>
        <v>2411882.8243810162</v>
      </c>
      <c r="G162" s="4">
        <f>'[3]SCC X Ano = Mecenato'!G162</f>
        <v>1028020.2262025482</v>
      </c>
      <c r="H162" s="4">
        <f>'[3]SCC X Ano = Mecenato'!H162</f>
        <v>0</v>
      </c>
      <c r="I162" s="4">
        <f>'[3]SCC X Ano = Mecenato'!I162</f>
        <v>12209109.945598317</v>
      </c>
      <c r="J162" s="4">
        <f>'[3]SCC X Ano = Mecenato'!J162</f>
        <v>3196154.7475061761</v>
      </c>
      <c r="K162" s="4">
        <f>'[3]SCC X Ano = Mecenato'!K162</f>
        <v>0</v>
      </c>
      <c r="L162" s="4">
        <f>'[3]SCC X Ano = Mecenato'!L162</f>
        <v>45850380.735265575</v>
      </c>
      <c r="N162" s="2" t="s">
        <v>34</v>
      </c>
      <c r="O162" s="5">
        <f>+B162/Formato_Análises_Mecenato!$R$31</f>
        <v>1.8585594939725181E-3</v>
      </c>
      <c r="P162" s="5">
        <f>+C162/Formato_Análises_Mecenato!$R$31</f>
        <v>9.0781413058252311E-3</v>
      </c>
      <c r="Q162" s="5">
        <f>+D162/Formato_Análises_Mecenato!$R$31</f>
        <v>3.1954607035643641E-3</v>
      </c>
      <c r="R162" s="5">
        <f>+E162/Formato_Análises_Mecenato!$R$31</f>
        <v>0</v>
      </c>
      <c r="S162" s="5">
        <f>+F162/Formato_Análises_Mecenato!$R$31</f>
        <v>1.2621680714745064E-3</v>
      </c>
      <c r="T162" s="5">
        <f>+G162/Formato_Análises_Mecenato!$R$31</f>
        <v>5.3797568158223206E-4</v>
      </c>
      <c r="U162" s="5">
        <f>+H162/Formato_Análises_Mecenato!$R$31</f>
        <v>0</v>
      </c>
      <c r="V162" s="5">
        <f>+I162/Formato_Análises_Mecenato!$R$31</f>
        <v>6.3891780308236333E-3</v>
      </c>
      <c r="W162" s="5">
        <f>+J162/Formato_Análises_Mecenato!$R$31</f>
        <v>1.672587255489604E-3</v>
      </c>
      <c r="X162" s="5">
        <f>+K162/Formato_Análises_Mecenato!$R$31</f>
        <v>0</v>
      </c>
    </row>
    <row r="163" spans="1:24" x14ac:dyDescent="0.25">
      <c r="A163" s="2" t="s">
        <v>35</v>
      </c>
      <c r="B163" s="4">
        <f>'[3]SCC X Ano = Mecenato'!B163</f>
        <v>8396676.5839282591</v>
      </c>
      <c r="C163" s="4">
        <f>'[3]SCC X Ano = Mecenato'!C163</f>
        <v>38121905.264797524</v>
      </c>
      <c r="D163" s="4">
        <f>'[3]SCC X Ano = Mecenato'!D163</f>
        <v>4824968.0092514362</v>
      </c>
      <c r="E163" s="4">
        <f>'[3]SCC X Ano = Mecenato'!E163</f>
        <v>0</v>
      </c>
      <c r="F163" s="4">
        <f>'[3]SCC X Ano = Mecenato'!F163</f>
        <v>6763598.2436972968</v>
      </c>
      <c r="G163" s="4">
        <f>'[3]SCC X Ano = Mecenato'!G163</f>
        <v>14792764.036835</v>
      </c>
      <c r="H163" s="4">
        <f>'[3]SCC X Ano = Mecenato'!H163</f>
        <v>0</v>
      </c>
      <c r="I163" s="4">
        <f>'[3]SCC X Ano = Mecenato'!I163</f>
        <v>25247690.391248383</v>
      </c>
      <c r="J163" s="4">
        <f>'[3]SCC X Ano = Mecenato'!J163</f>
        <v>6658116.3991631567</v>
      </c>
      <c r="K163" s="4">
        <f>'[3]SCC X Ano = Mecenato'!K163</f>
        <v>0</v>
      </c>
      <c r="L163" s="4">
        <f>'[3]SCC X Ano = Mecenato'!L163</f>
        <v>104805718.92892104</v>
      </c>
      <c r="N163" s="2" t="s">
        <v>35</v>
      </c>
      <c r="O163" s="5">
        <f>+B163/Formato_Análises_Mecenato!$R$31</f>
        <v>4.3940845648054007E-3</v>
      </c>
      <c r="P163" s="5">
        <f>+C163/Formato_Análises_Mecenato!$R$31</f>
        <v>1.9949663873638574E-2</v>
      </c>
      <c r="Q163" s="5">
        <f>+D163/Formato_Análises_Mecenato!$R$31</f>
        <v>2.5249653530436274E-3</v>
      </c>
      <c r="R163" s="5">
        <f>+E163/Formato_Análises_Mecenato!$R$31</f>
        <v>0</v>
      </c>
      <c r="S163" s="5">
        <f>+F163/Formato_Análises_Mecenato!$R$31</f>
        <v>3.5394744990012742E-3</v>
      </c>
      <c r="T163" s="5">
        <f>+G163/Formato_Análises_Mecenato!$R$31</f>
        <v>7.7412361278127876E-3</v>
      </c>
      <c r="U163" s="5">
        <f>+H163/Formato_Análises_Mecenato!$R$31</f>
        <v>0</v>
      </c>
      <c r="V163" s="5">
        <f>+I163/Formato_Análises_Mecenato!$R$31</f>
        <v>1.3212428219221502E-2</v>
      </c>
      <c r="W163" s="5">
        <f>+J163/Formato_Análises_Mecenato!$R$31</f>
        <v>3.484274546936689E-3</v>
      </c>
      <c r="X163" s="5">
        <f>+K163/Formato_Análises_Mecenato!$R$31</f>
        <v>0</v>
      </c>
    </row>
    <row r="164" spans="1:24" x14ac:dyDescent="0.25">
      <c r="A164" s="2" t="s">
        <v>36</v>
      </c>
      <c r="B164" s="4">
        <f>'[3]SCC X Ano = Mecenato'!B164</f>
        <v>0</v>
      </c>
      <c r="C164" s="4">
        <f>'[3]SCC X Ano = Mecenato'!C164</f>
        <v>2118736.7175926995</v>
      </c>
      <c r="D164" s="4">
        <f>'[3]SCC X Ano = Mecenato'!D164</f>
        <v>118879.89966748243</v>
      </c>
      <c r="E164" s="4">
        <f>'[3]SCC X Ano = Mecenato'!E164</f>
        <v>0</v>
      </c>
      <c r="F164" s="4">
        <f>'[3]SCC X Ano = Mecenato'!F164</f>
        <v>160652.51258207907</v>
      </c>
      <c r="G164" s="4">
        <f>'[3]SCC X Ano = Mecenato'!G164</f>
        <v>424812.08420761931</v>
      </c>
      <c r="H164" s="4">
        <f>'[3]SCC X Ano = Mecenato'!H164</f>
        <v>0</v>
      </c>
      <c r="I164" s="4">
        <f>'[3]SCC X Ano = Mecenato'!I164</f>
        <v>712477.13101744268</v>
      </c>
      <c r="J164" s="4">
        <f>'[3]SCC X Ano = Mecenato'!J164</f>
        <v>0</v>
      </c>
      <c r="K164" s="4">
        <f>'[3]SCC X Ano = Mecenato'!K164</f>
        <v>0</v>
      </c>
      <c r="L164" s="4">
        <f>'[3]SCC X Ano = Mecenato'!L164</f>
        <v>3535558.3450673232</v>
      </c>
      <c r="N164" s="2" t="s">
        <v>36</v>
      </c>
      <c r="O164" s="5">
        <f>+B164/Formato_Análises_Mecenato!$R$31</f>
        <v>0</v>
      </c>
      <c r="P164" s="5">
        <f>+C164/Formato_Análises_Mecenato!$R$31</f>
        <v>1.1087610931067966E-3</v>
      </c>
      <c r="Q164" s="5">
        <f>+D164/Formato_Análises_Mecenato!$R$31</f>
        <v>6.2211319796971027E-5</v>
      </c>
      <c r="R164" s="5">
        <f>+E164/Formato_Análises_Mecenato!$R$31</f>
        <v>0</v>
      </c>
      <c r="S164" s="5">
        <f>+F164/Formato_Análises_Mecenato!$R$31</f>
        <v>8.4071444074110643E-5</v>
      </c>
      <c r="T164" s="5">
        <f>+G164/Formato_Análises_Mecenato!$R$31</f>
        <v>2.2230941057470419E-4</v>
      </c>
      <c r="U164" s="5">
        <f>+H164/Formato_Análises_Mecenato!$R$31</f>
        <v>0</v>
      </c>
      <c r="V164" s="5">
        <f>+I164/Formato_Análises_Mecenato!$R$31</f>
        <v>3.7284808255838955E-4</v>
      </c>
      <c r="W164" s="5">
        <f>+J164/Formato_Análises_Mecenato!$R$31</f>
        <v>0</v>
      </c>
      <c r="X164" s="5">
        <f>+K164/Formato_Análises_Mecenato!$R$31</f>
        <v>0</v>
      </c>
    </row>
    <row r="165" spans="1:24" x14ac:dyDescent="0.25">
      <c r="A165" s="2" t="s">
        <v>37</v>
      </c>
      <c r="B165" s="4">
        <f>'[3]SCC X Ano = Mecenato'!B165</f>
        <v>0</v>
      </c>
      <c r="C165" s="4">
        <f>'[3]SCC X Ano = Mecenato'!C165</f>
        <v>460459.2466852541</v>
      </c>
      <c r="D165" s="4">
        <f>'[3]SCC X Ano = Mecenato'!D165</f>
        <v>4011893.643951782</v>
      </c>
      <c r="E165" s="4">
        <f>'[3]SCC X Ano = Mecenato'!E165</f>
        <v>0</v>
      </c>
      <c r="F165" s="4">
        <f>'[3]SCC X Ano = Mecenato'!F165</f>
        <v>0</v>
      </c>
      <c r="G165" s="4">
        <f>'[3]SCC X Ano = Mecenato'!G165</f>
        <v>0</v>
      </c>
      <c r="H165" s="4">
        <f>'[3]SCC X Ano = Mecenato'!H165</f>
        <v>0</v>
      </c>
      <c r="I165" s="4">
        <f>'[3]SCC X Ano = Mecenato'!I165</f>
        <v>1355236.4923869404</v>
      </c>
      <c r="J165" s="4">
        <f>'[3]SCC X Ano = Mecenato'!J165</f>
        <v>0</v>
      </c>
      <c r="K165" s="4">
        <f>'[3]SCC X Ano = Mecenato'!K165</f>
        <v>0</v>
      </c>
      <c r="L165" s="4">
        <f>'[3]SCC X Ano = Mecenato'!L165</f>
        <v>5827589.3830239773</v>
      </c>
      <c r="N165" s="2" t="s">
        <v>37</v>
      </c>
      <c r="O165" s="5">
        <f>+B165/Formato_Análises_Mecenato!$R$31</f>
        <v>0</v>
      </c>
      <c r="P165" s="5">
        <f>+C165/Formato_Análises_Mecenato!$R$31</f>
        <v>2.4096401098195309E-4</v>
      </c>
      <c r="Q165" s="5">
        <f>+D165/Formato_Análises_Mecenato!$R$31</f>
        <v>2.0994734952959381E-3</v>
      </c>
      <c r="R165" s="5">
        <f>+E165/Formato_Análises_Mecenato!$R$31</f>
        <v>0</v>
      </c>
      <c r="S165" s="5">
        <f>+F165/Formato_Análises_Mecenato!$R$31</f>
        <v>0</v>
      </c>
      <c r="T165" s="5">
        <f>+G165/Formato_Análises_Mecenato!$R$31</f>
        <v>0</v>
      </c>
      <c r="U165" s="5">
        <f>+H165/Formato_Análises_Mecenato!$R$31</f>
        <v>0</v>
      </c>
      <c r="V165" s="5">
        <f>+I165/Formato_Análises_Mecenato!$R$31</f>
        <v>7.0921199516684233E-4</v>
      </c>
      <c r="W165" s="5">
        <f>+J165/Formato_Análises_Mecenato!$R$31</f>
        <v>0</v>
      </c>
      <c r="X165" s="5">
        <f>+K165/Formato_Análises_Mecenato!$R$31</f>
        <v>0</v>
      </c>
    </row>
    <row r="166" spans="1:24" x14ac:dyDescent="0.25">
      <c r="A166" s="2" t="s">
        <v>38</v>
      </c>
      <c r="B166" s="4">
        <f>'[3]SCC X Ano = Mecenato'!B166</f>
        <v>349552.79061500175</v>
      </c>
      <c r="C166" s="4">
        <f>'[3]SCC X Ano = Mecenato'!C166</f>
        <v>1768442.7739512825</v>
      </c>
      <c r="D166" s="4">
        <f>'[3]SCC X Ano = Mecenato'!D166</f>
        <v>1971477.9412892326</v>
      </c>
      <c r="E166" s="4">
        <f>'[3]SCC X Ano = Mecenato'!E166</f>
        <v>0</v>
      </c>
      <c r="F166" s="4">
        <f>'[3]SCC X Ano = Mecenato'!F166</f>
        <v>194777.45932256675</v>
      </c>
      <c r="G166" s="4">
        <f>'[3]SCC X Ano = Mecenato'!G166</f>
        <v>443014.91577992379</v>
      </c>
      <c r="H166" s="4">
        <f>'[3]SCC X Ano = Mecenato'!H166</f>
        <v>0</v>
      </c>
      <c r="I166" s="4">
        <f>'[3]SCC X Ano = Mecenato'!I166</f>
        <v>7581623.6198347667</v>
      </c>
      <c r="J166" s="4">
        <f>'[3]SCC X Ano = Mecenato'!J166</f>
        <v>0</v>
      </c>
      <c r="K166" s="4">
        <f>'[3]SCC X Ano = Mecenato'!K166</f>
        <v>0</v>
      </c>
      <c r="L166" s="4">
        <f>'[3]SCC X Ano = Mecenato'!L166</f>
        <v>12308889.500792775</v>
      </c>
      <c r="N166" s="2" t="s">
        <v>38</v>
      </c>
      <c r="O166" s="5">
        <f>+B166/Formato_Análises_Mecenato!$R$31</f>
        <v>1.8292529270044308E-4</v>
      </c>
      <c r="P166" s="5">
        <f>+C166/Formato_Análises_Mecenato!$R$31</f>
        <v>9.2544794587355378E-4</v>
      </c>
      <c r="Q166" s="5">
        <f>+D166/Formato_Análises_Mecenato!$R$31</f>
        <v>1.0316987566550485E-3</v>
      </c>
      <c r="R166" s="5">
        <f>+E166/Formato_Análises_Mecenato!$R$31</f>
        <v>0</v>
      </c>
      <c r="S166" s="5">
        <f>+F166/Formato_Análises_Mecenato!$R$31</f>
        <v>1.0192945018502749E-4</v>
      </c>
      <c r="T166" s="5">
        <f>+G166/Formato_Análises_Mecenato!$R$31</f>
        <v>2.3183517716201223E-4</v>
      </c>
      <c r="U166" s="5">
        <f>+H166/Formato_Análises_Mecenato!$R$31</f>
        <v>0</v>
      </c>
      <c r="V166" s="5">
        <f>+I166/Formato_Análises_Mecenato!$R$31</f>
        <v>3.9675572818709667E-3</v>
      </c>
      <c r="W166" s="5">
        <f>+J166/Formato_Análises_Mecenato!$R$31</f>
        <v>0</v>
      </c>
      <c r="X166" s="5">
        <f>+K166/Formato_Análises_Mecenato!$R$31</f>
        <v>0</v>
      </c>
    </row>
    <row r="167" spans="1:24" x14ac:dyDescent="0.25">
      <c r="A167" s="2" t="s">
        <v>39</v>
      </c>
      <c r="B167" s="4">
        <f>'[3]SCC X Ano = Mecenato'!B167</f>
        <v>75731.782077485579</v>
      </c>
      <c r="C167" s="4">
        <f>'[3]SCC X Ano = Mecenato'!C167</f>
        <v>11860510.726329526</v>
      </c>
      <c r="D167" s="4">
        <f>'[3]SCC X Ano = Mecenato'!D167</f>
        <v>6168698.7837589942</v>
      </c>
      <c r="E167" s="4">
        <f>'[3]SCC X Ano = Mecenato'!E167</f>
        <v>0</v>
      </c>
      <c r="F167" s="4">
        <f>'[3]SCC X Ano = Mecenato'!F167</f>
        <v>1775833.619934601</v>
      </c>
      <c r="G167" s="4">
        <f>'[3]SCC X Ano = Mecenato'!G167</f>
        <v>1904162.8848581996</v>
      </c>
      <c r="H167" s="4">
        <f>'[3]SCC X Ano = Mecenato'!H167</f>
        <v>0</v>
      </c>
      <c r="I167" s="4">
        <f>'[3]SCC X Ano = Mecenato'!I167</f>
        <v>10320770.420022631</v>
      </c>
      <c r="J167" s="4">
        <f>'[3]SCC X Ano = Mecenato'!J167</f>
        <v>129998.97171632297</v>
      </c>
      <c r="K167" s="4">
        <f>'[3]SCC X Ano = Mecenato'!K167</f>
        <v>0</v>
      </c>
      <c r="L167" s="4">
        <f>'[3]SCC X Ano = Mecenato'!L167</f>
        <v>32235707.188697755</v>
      </c>
      <c r="N167" s="2" t="s">
        <v>39</v>
      </c>
      <c r="O167" s="5">
        <f>+B167/Formato_Análises_Mecenato!$R$31</f>
        <v>3.9631376934158793E-5</v>
      </c>
      <c r="P167" s="5">
        <f>+C167/Formato_Análises_Mecenato!$R$31</f>
        <v>6.2067517537863449E-3</v>
      </c>
      <c r="Q167" s="5">
        <f>+D167/Formato_Análises_Mecenato!$R$31</f>
        <v>3.2281562639355833E-3</v>
      </c>
      <c r="R167" s="5">
        <f>+E167/Formato_Análises_Mecenato!$R$31</f>
        <v>0</v>
      </c>
      <c r="S167" s="5">
        <f>+F167/Formato_Análises_Mecenato!$R$31</f>
        <v>9.293156668619166E-4</v>
      </c>
      <c r="T167" s="5">
        <f>+G167/Formato_Análises_Mecenato!$R$31</f>
        <v>9.9647195620774262E-4</v>
      </c>
      <c r="U167" s="5">
        <f>+H167/Formato_Análises_Mecenato!$R$31</f>
        <v>0</v>
      </c>
      <c r="V167" s="5">
        <f>+I167/Formato_Análises_Mecenato!$R$31</f>
        <v>5.4009866339647817E-3</v>
      </c>
      <c r="W167" s="5">
        <f>+J167/Formato_Análises_Mecenato!$R$31</f>
        <v>6.8030067533222637E-5</v>
      </c>
      <c r="X167" s="5">
        <f>+K167/Formato_Análises_Mecenato!$R$31</f>
        <v>0</v>
      </c>
    </row>
    <row r="168" spans="1:24" x14ac:dyDescent="0.25">
      <c r="A168" s="2" t="s">
        <v>40</v>
      </c>
      <c r="B168" s="4">
        <f>'[3]SCC X Ano = Mecenato'!B168</f>
        <v>129772150.78157341</v>
      </c>
      <c r="C168" s="4">
        <f>'[3]SCC X Ano = Mecenato'!C168</f>
        <v>734505122.41741812</v>
      </c>
      <c r="D168" s="4">
        <f>'[3]SCC X Ano = Mecenato'!D168</f>
        <v>169949311.1605435</v>
      </c>
      <c r="E168" s="4">
        <f>'[3]SCC X Ano = Mecenato'!E168</f>
        <v>0</v>
      </c>
      <c r="F168" s="4">
        <f>'[3]SCC X Ano = Mecenato'!F168</f>
        <v>107382580.31388763</v>
      </c>
      <c r="G168" s="4">
        <f>'[3]SCC X Ano = Mecenato'!G168</f>
        <v>170313289.40260962</v>
      </c>
      <c r="H168" s="4">
        <f>'[3]SCC X Ano = Mecenato'!H168</f>
        <v>0</v>
      </c>
      <c r="I168" s="4">
        <f>'[3]SCC X Ano = Mecenato'!I168</f>
        <v>438066417.96667457</v>
      </c>
      <c r="J168" s="4">
        <f>'[3]SCC X Ano = Mecenato'!J168</f>
        <v>160915768.06863359</v>
      </c>
      <c r="K168" s="4">
        <f>'[3]SCC X Ano = Mecenato'!K168</f>
        <v>0</v>
      </c>
      <c r="L168" s="4">
        <f>'[3]SCC X Ano = Mecenato'!L168</f>
        <v>1910904640.1113403</v>
      </c>
      <c r="N168" s="2" t="s">
        <v>40</v>
      </c>
      <c r="O168" s="5">
        <f>+B168/Formato_Análises_Mecenato!$R$31</f>
        <v>6.791136933657356E-2</v>
      </c>
      <c r="P168" s="5">
        <f>+C168/Formato_Análises_Mecenato!$R$31</f>
        <v>0.38437560252856029</v>
      </c>
      <c r="Q168" s="5">
        <f>+D168/Formato_Análises_Mecenato!$R$31</f>
        <v>8.8936573596179708E-2</v>
      </c>
      <c r="R168" s="5">
        <f>+E168/Formato_Análises_Mecenato!$R$31</f>
        <v>0</v>
      </c>
      <c r="S168" s="5">
        <f>+F168/Formato_Análises_Mecenato!$R$31</f>
        <v>5.619463057436027E-2</v>
      </c>
      <c r="T168" s="5">
        <f>+G168/Formato_Análises_Mecenato!$R$31</f>
        <v>8.912704790579512E-2</v>
      </c>
      <c r="U168" s="5">
        <f>+H168/Formato_Análises_Mecenato!$R$31</f>
        <v>0</v>
      </c>
      <c r="V168" s="5">
        <f>+I168/Formato_Análises_Mecenato!$R$31</f>
        <v>0.22924556713680402</v>
      </c>
      <c r="W168" s="5">
        <f>+J168/Formato_Análises_Mecenato!$R$31</f>
        <v>8.4209208921727105E-2</v>
      </c>
      <c r="X168" s="5">
        <f>+K168/Formato_Análises_Mecenato!$R$31</f>
        <v>0</v>
      </c>
    </row>
    <row r="169" spans="1:24" x14ac:dyDescent="0.25">
      <c r="A169" s="2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N169" s="2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x14ac:dyDescent="0.25">
      <c r="A170" s="2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N170" s="2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24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24" x14ac:dyDescent="0.25">
      <c r="A173" s="2"/>
      <c r="B173">
        <v>2012</v>
      </c>
      <c r="C173">
        <v>2012</v>
      </c>
      <c r="D173">
        <v>2012</v>
      </c>
      <c r="E173">
        <v>2012</v>
      </c>
      <c r="F173">
        <v>2012</v>
      </c>
      <c r="G173">
        <v>2012</v>
      </c>
      <c r="H173">
        <v>2012</v>
      </c>
      <c r="I173">
        <v>2012</v>
      </c>
      <c r="J173">
        <v>2012</v>
      </c>
      <c r="K173">
        <v>2012</v>
      </c>
      <c r="O173">
        <v>2012</v>
      </c>
      <c r="P173">
        <v>2012</v>
      </c>
      <c r="Q173">
        <v>2012</v>
      </c>
      <c r="R173">
        <v>2012</v>
      </c>
      <c r="S173">
        <v>2012</v>
      </c>
      <c r="T173">
        <v>2012</v>
      </c>
      <c r="U173">
        <v>2012</v>
      </c>
      <c r="V173">
        <v>2012</v>
      </c>
      <c r="W173">
        <v>2012</v>
      </c>
      <c r="X173">
        <v>2012</v>
      </c>
    </row>
    <row r="174" spans="1:24" x14ac:dyDescent="0.25">
      <c r="A174" s="2"/>
      <c r="B174" s="2" t="s">
        <v>2</v>
      </c>
      <c r="C174" s="2" t="s">
        <v>3</v>
      </c>
      <c r="D174" s="2" t="s">
        <v>4</v>
      </c>
      <c r="E174" s="2" t="s">
        <v>5</v>
      </c>
      <c r="F174" s="2" t="s">
        <v>6</v>
      </c>
      <c r="G174" s="2" t="s">
        <v>7</v>
      </c>
      <c r="H174" s="2" t="s">
        <v>8</v>
      </c>
      <c r="I174" s="2" t="s">
        <v>9</v>
      </c>
      <c r="J174" s="2" t="s">
        <v>10</v>
      </c>
      <c r="K174" s="2" t="s">
        <v>11</v>
      </c>
      <c r="L174" s="2" t="s">
        <v>12</v>
      </c>
      <c r="O174" s="2" t="s">
        <v>2</v>
      </c>
      <c r="P174" s="2" t="s">
        <v>3</v>
      </c>
      <c r="Q174" s="2" t="s">
        <v>4</v>
      </c>
      <c r="R174" s="2" t="s">
        <v>5</v>
      </c>
      <c r="S174" s="2" t="s">
        <v>6</v>
      </c>
      <c r="T174" s="2" t="s">
        <v>7</v>
      </c>
      <c r="U174" s="2" t="s">
        <v>8</v>
      </c>
      <c r="V174" s="2" t="s">
        <v>9</v>
      </c>
      <c r="W174" s="2" t="s">
        <v>10</v>
      </c>
      <c r="X174" s="2" t="s">
        <v>11</v>
      </c>
    </row>
    <row r="175" spans="1:24" x14ac:dyDescent="0.25">
      <c r="A175" s="2" t="s">
        <v>13</v>
      </c>
      <c r="B175" s="4">
        <f>'[3]SCC X Ano = Mecenato'!B175</f>
        <v>0</v>
      </c>
      <c r="C175" s="4">
        <f>'[3]SCC X Ano = Mecenato'!C175</f>
        <v>0</v>
      </c>
      <c r="D175" s="4">
        <f>'[3]SCC X Ano = Mecenato'!D175</f>
        <v>1364750.7536516716</v>
      </c>
      <c r="E175" s="4">
        <f>'[3]SCC X Ano = Mecenato'!E175</f>
        <v>0</v>
      </c>
      <c r="F175" s="4">
        <f>'[3]SCC X Ano = Mecenato'!F175</f>
        <v>0</v>
      </c>
      <c r="G175" s="4">
        <f>'[3]SCC X Ano = Mecenato'!G175</f>
        <v>0</v>
      </c>
      <c r="H175" s="4">
        <f>'[3]SCC X Ano = Mecenato'!H175</f>
        <v>0</v>
      </c>
      <c r="I175" s="4">
        <f>'[3]SCC X Ano = Mecenato'!I175</f>
        <v>0</v>
      </c>
      <c r="J175" s="4">
        <f>'[3]SCC X Ano = Mecenato'!J175</f>
        <v>0</v>
      </c>
      <c r="K175" s="4">
        <f>'[3]SCC X Ano = Mecenato'!K175</f>
        <v>0</v>
      </c>
      <c r="L175" s="4">
        <f>'[3]SCC X Ano = Mecenato'!L175</f>
        <v>1364750.7536516716</v>
      </c>
      <c r="N175" s="2" t="s">
        <v>13</v>
      </c>
      <c r="O175" s="5">
        <f>+B175/Formato_Análises_Mecenato!$S$31</f>
        <v>0</v>
      </c>
      <c r="P175" s="5">
        <f>+C175/Formato_Análises_Mecenato!$S$31</f>
        <v>0</v>
      </c>
      <c r="Q175" s="5">
        <f>+D175/Formato_Análises_Mecenato!$S$31</f>
        <v>7.8299687541767975E-4</v>
      </c>
      <c r="R175" s="5">
        <f>+E175/Formato_Análises_Mecenato!$S$31</f>
        <v>0</v>
      </c>
      <c r="S175" s="5">
        <f>+F175/Formato_Análises_Mecenato!$S$31</f>
        <v>0</v>
      </c>
      <c r="T175" s="5">
        <f>+G175/Formato_Análises_Mecenato!$S$31</f>
        <v>0</v>
      </c>
      <c r="U175" s="5">
        <f>+H175/Formato_Análises_Mecenato!$S$31</f>
        <v>0</v>
      </c>
      <c r="V175" s="5">
        <f>+I175/Formato_Análises_Mecenato!$S$31</f>
        <v>0</v>
      </c>
      <c r="W175" s="5">
        <f>+J175/Formato_Análises_Mecenato!$S$31</f>
        <v>0</v>
      </c>
      <c r="X175" s="5">
        <f>+K175/Formato_Análises_Mecenato!$S$31</f>
        <v>0</v>
      </c>
    </row>
    <row r="176" spans="1:24" x14ac:dyDescent="0.25">
      <c r="A176" s="2" t="s">
        <v>14</v>
      </c>
      <c r="B176" s="4">
        <f>'[3]SCC X Ano = Mecenato'!B176</f>
        <v>0</v>
      </c>
      <c r="C176" s="4">
        <f>'[3]SCC X Ano = Mecenato'!C176</f>
        <v>278920.68962242472</v>
      </c>
      <c r="D176" s="4">
        <f>'[3]SCC X Ano = Mecenato'!D176</f>
        <v>136475.07536516714</v>
      </c>
      <c r="E176" s="4">
        <f>'[3]SCC X Ano = Mecenato'!E176</f>
        <v>0</v>
      </c>
      <c r="F176" s="4">
        <f>'[3]SCC X Ano = Mecenato'!F176</f>
        <v>0</v>
      </c>
      <c r="G176" s="4">
        <f>'[3]SCC X Ano = Mecenato'!G176</f>
        <v>0</v>
      </c>
      <c r="H176" s="4">
        <f>'[3]SCC X Ano = Mecenato'!H176</f>
        <v>0</v>
      </c>
      <c r="I176" s="4">
        <f>'[3]SCC X Ano = Mecenato'!I176</f>
        <v>0</v>
      </c>
      <c r="J176" s="4">
        <f>'[3]SCC X Ano = Mecenato'!J176</f>
        <v>0</v>
      </c>
      <c r="K176" s="4">
        <f>'[3]SCC X Ano = Mecenato'!K176</f>
        <v>0</v>
      </c>
      <c r="L176" s="4">
        <f>'[3]SCC X Ano = Mecenato'!L176</f>
        <v>415395.76498759189</v>
      </c>
      <c r="N176" s="2" t="s">
        <v>14</v>
      </c>
      <c r="O176" s="5">
        <f>+B176/Formato_Análises_Mecenato!$S$31</f>
        <v>0</v>
      </c>
      <c r="P176" s="5">
        <f>+C176/Formato_Análises_Mecenato!$S$31</f>
        <v>1.6002484547405073E-4</v>
      </c>
      <c r="Q176" s="5">
        <f>+D176/Formato_Análises_Mecenato!$S$31</f>
        <v>7.8299687541767961E-5</v>
      </c>
      <c r="R176" s="5">
        <f>+E176/Formato_Análises_Mecenato!$S$31</f>
        <v>0</v>
      </c>
      <c r="S176" s="5">
        <f>+F176/Formato_Análises_Mecenato!$S$31</f>
        <v>0</v>
      </c>
      <c r="T176" s="5">
        <f>+G176/Formato_Análises_Mecenato!$S$31</f>
        <v>0</v>
      </c>
      <c r="U176" s="5">
        <f>+H176/Formato_Análises_Mecenato!$S$31</f>
        <v>0</v>
      </c>
      <c r="V176" s="5">
        <f>+I176/Formato_Análises_Mecenato!$S$31</f>
        <v>0</v>
      </c>
      <c r="W176" s="5">
        <f>+J176/Formato_Análises_Mecenato!$S$31</f>
        <v>0</v>
      </c>
      <c r="X176" s="5">
        <f>+K176/Formato_Análises_Mecenato!$S$31</f>
        <v>0</v>
      </c>
    </row>
    <row r="177" spans="1:24" x14ac:dyDescent="0.25">
      <c r="A177" s="2" t="s">
        <v>15</v>
      </c>
      <c r="B177" s="4">
        <f>'[3]SCC X Ano = Mecenato'!B177</f>
        <v>0</v>
      </c>
      <c r="C177" s="4">
        <f>'[3]SCC X Ano = Mecenato'!C177</f>
        <v>262188.40866241406</v>
      </c>
      <c r="D177" s="4">
        <f>'[3]SCC X Ano = Mecenato'!D177</f>
        <v>24057.594277743545</v>
      </c>
      <c r="E177" s="4">
        <f>'[3]SCC X Ano = Mecenato'!E177</f>
        <v>0</v>
      </c>
      <c r="F177" s="4">
        <f>'[3]SCC X Ano = Mecenato'!F177</f>
        <v>0</v>
      </c>
      <c r="G177" s="4">
        <f>'[3]SCC X Ano = Mecenato'!G177</f>
        <v>122827.56782865044</v>
      </c>
      <c r="H177" s="4">
        <f>'[3]SCC X Ano = Mecenato'!H177</f>
        <v>0</v>
      </c>
      <c r="I177" s="4">
        <f>'[3]SCC X Ano = Mecenato'!I177</f>
        <v>1508457.2474827201</v>
      </c>
      <c r="J177" s="4">
        <f>'[3]SCC X Ano = Mecenato'!J177</f>
        <v>63742.321650205689</v>
      </c>
      <c r="K177" s="4">
        <f>'[3]SCC X Ano = Mecenato'!K177</f>
        <v>0</v>
      </c>
      <c r="L177" s="4">
        <f>'[3]SCC X Ano = Mecenato'!L177</f>
        <v>1981273.1399017337</v>
      </c>
      <c r="N177" s="2" t="s">
        <v>15</v>
      </c>
      <c r="O177" s="5">
        <f>+B177/Formato_Análises_Mecenato!$S$31</f>
        <v>0</v>
      </c>
      <c r="P177" s="5">
        <f>+C177/Formato_Análises_Mecenato!$S$31</f>
        <v>1.5042505322242984E-4</v>
      </c>
      <c r="Q177" s="5">
        <f>+D177/Formato_Análises_Mecenato!$S$31</f>
        <v>1.3802535810394037E-5</v>
      </c>
      <c r="R177" s="5">
        <f>+E177/Formato_Análises_Mecenato!$S$31</f>
        <v>0</v>
      </c>
      <c r="S177" s="5">
        <f>+F177/Formato_Análises_Mecenato!$S$31</f>
        <v>0</v>
      </c>
      <c r="T177" s="5">
        <f>+G177/Formato_Análises_Mecenato!$S$31</f>
        <v>7.0469718787591167E-5</v>
      </c>
      <c r="U177" s="5">
        <f>+H177/Formato_Análises_Mecenato!$S$31</f>
        <v>0</v>
      </c>
      <c r="V177" s="5">
        <f>+I177/Formato_Análises_Mecenato!$S$31</f>
        <v>8.6544543633319186E-4</v>
      </c>
      <c r="W177" s="5">
        <f>+J177/Formato_Análises_Mecenato!$S$31</f>
        <v>3.6570808662633225E-5</v>
      </c>
      <c r="X177" s="5">
        <f>+K177/Formato_Análises_Mecenato!$S$31</f>
        <v>0</v>
      </c>
    </row>
    <row r="178" spans="1:24" x14ac:dyDescent="0.25">
      <c r="A178" s="2" t="s">
        <v>16</v>
      </c>
      <c r="B178" s="4">
        <f>'[3]SCC X Ano = Mecenato'!B178</f>
        <v>0</v>
      </c>
      <c r="C178" s="4">
        <f>'[3]SCC X Ano = Mecenato'!C178</f>
        <v>0</v>
      </c>
      <c r="D178" s="4">
        <f>'[3]SCC X Ano = Mecenato'!D178</f>
        <v>0</v>
      </c>
      <c r="E178" s="4">
        <f>'[3]SCC X Ano = Mecenato'!E178</f>
        <v>0</v>
      </c>
      <c r="F178" s="4">
        <f>'[3]SCC X Ano = Mecenato'!F178</f>
        <v>0</v>
      </c>
      <c r="G178" s="4">
        <f>'[3]SCC X Ano = Mecenato'!G178</f>
        <v>0</v>
      </c>
      <c r="H178" s="4">
        <f>'[3]SCC X Ano = Mecenato'!H178</f>
        <v>0</v>
      </c>
      <c r="I178" s="4">
        <f>'[3]SCC X Ano = Mecenato'!I178</f>
        <v>150122.58290168387</v>
      </c>
      <c r="J178" s="4">
        <f>'[3]SCC X Ano = Mecenato'!J178</f>
        <v>0</v>
      </c>
      <c r="K178" s="4">
        <f>'[3]SCC X Ano = Mecenato'!K178</f>
        <v>0</v>
      </c>
      <c r="L178" s="4">
        <f>'[3]SCC X Ano = Mecenato'!L178</f>
        <v>150122.58290168387</v>
      </c>
      <c r="N178" s="2" t="s">
        <v>16</v>
      </c>
      <c r="O178" s="5">
        <f>+B178/Formato_Análises_Mecenato!$S$31</f>
        <v>0</v>
      </c>
      <c r="P178" s="5">
        <f>+C178/Formato_Análises_Mecenato!$S$31</f>
        <v>0</v>
      </c>
      <c r="Q178" s="5">
        <f>+D178/Formato_Análises_Mecenato!$S$31</f>
        <v>0</v>
      </c>
      <c r="R178" s="5">
        <f>+E178/Formato_Análises_Mecenato!$S$31</f>
        <v>0</v>
      </c>
      <c r="S178" s="5">
        <f>+F178/Formato_Análises_Mecenato!$S$31</f>
        <v>0</v>
      </c>
      <c r="T178" s="5">
        <f>+G178/Formato_Análises_Mecenato!$S$31</f>
        <v>0</v>
      </c>
      <c r="U178" s="5">
        <f>+H178/Formato_Análises_Mecenato!$S$31</f>
        <v>0</v>
      </c>
      <c r="V178" s="5">
        <f>+I178/Formato_Análises_Mecenato!$S$31</f>
        <v>8.612965629594477E-5</v>
      </c>
      <c r="W178" s="5">
        <f>+J178/Formato_Análises_Mecenato!$S$31</f>
        <v>0</v>
      </c>
      <c r="X178" s="5">
        <f>+K178/Formato_Análises_Mecenato!$S$31</f>
        <v>0</v>
      </c>
    </row>
    <row r="179" spans="1:24" x14ac:dyDescent="0.25">
      <c r="A179" s="2" t="s">
        <v>17</v>
      </c>
      <c r="B179" s="4">
        <f>'[3]SCC X Ano = Mecenato'!B179</f>
        <v>4640152.5624156827</v>
      </c>
      <c r="C179" s="4">
        <f>'[3]SCC X Ano = Mecenato'!C179</f>
        <v>481739.76558951382</v>
      </c>
      <c r="D179" s="4">
        <f>'[3]SCC X Ano = Mecenato'!D179</f>
        <v>10918.006029213371</v>
      </c>
      <c r="E179" s="4">
        <f>'[3]SCC X Ano = Mecenato'!E179</f>
        <v>0</v>
      </c>
      <c r="F179" s="4">
        <f>'[3]SCC X Ano = Mecenato'!F179</f>
        <v>7308.2402858047008</v>
      </c>
      <c r="G179" s="4">
        <f>'[3]SCC X Ano = Mecenato'!G179</f>
        <v>330269.68238370446</v>
      </c>
      <c r="H179" s="4">
        <f>'[3]SCC X Ano = Mecenato'!H179</f>
        <v>0</v>
      </c>
      <c r="I179" s="4">
        <f>'[3]SCC X Ano = Mecenato'!I179</f>
        <v>2380398.2645192449</v>
      </c>
      <c r="J179" s="4">
        <f>'[3]SCC X Ano = Mecenato'!J179</f>
        <v>159971.0610602755</v>
      </c>
      <c r="K179" s="4">
        <f>'[3]SCC X Ano = Mecenato'!K179</f>
        <v>0</v>
      </c>
      <c r="L179" s="4">
        <f>'[3]SCC X Ano = Mecenato'!L179</f>
        <v>8010757.5822834391</v>
      </c>
      <c r="N179" s="2" t="s">
        <v>17</v>
      </c>
      <c r="O179" s="5">
        <f>+B179/Formato_Análises_Mecenato!$S$31</f>
        <v>2.6621893764201105E-3</v>
      </c>
      <c r="P179" s="5">
        <f>+C179/Formato_Análises_Mecenato!$S$31</f>
        <v>2.7638799994193563E-4</v>
      </c>
      <c r="Q179" s="5">
        <f>+D179/Formato_Análises_Mecenato!$S$31</f>
        <v>6.263975003341437E-6</v>
      </c>
      <c r="R179" s="5">
        <f>+E179/Formato_Análises_Mecenato!$S$31</f>
        <v>0</v>
      </c>
      <c r="S179" s="5">
        <f>+F179/Formato_Análises_Mecenato!$S$31</f>
        <v>4.1929482678616747E-6</v>
      </c>
      <c r="T179" s="5">
        <f>+G179/Formato_Análises_Mecenato!$S$31</f>
        <v>1.8948524385107847E-4</v>
      </c>
      <c r="U179" s="5">
        <f>+H179/Formato_Análises_Mecenato!$S$31</f>
        <v>0</v>
      </c>
      <c r="V179" s="5">
        <f>+I179/Formato_Análises_Mecenato!$S$31</f>
        <v>1.3657031501035167E-3</v>
      </c>
      <c r="W179" s="5">
        <f>+J179/Formato_Análises_Mecenato!$S$31</f>
        <v>9.1780012307958884E-5</v>
      </c>
      <c r="X179" s="5">
        <f>+K179/Formato_Análises_Mecenato!$S$31</f>
        <v>0</v>
      </c>
    </row>
    <row r="180" spans="1:24" x14ac:dyDescent="0.25">
      <c r="A180" s="2" t="s">
        <v>18</v>
      </c>
      <c r="B180" s="4">
        <f>'[3]SCC X Ano = Mecenato'!B180</f>
        <v>0</v>
      </c>
      <c r="C180" s="4">
        <f>'[3]SCC X Ano = Mecenato'!C180</f>
        <v>122827.56782865043</v>
      </c>
      <c r="D180" s="4">
        <f>'[3]SCC X Ano = Mecenato'!D180</f>
        <v>0</v>
      </c>
      <c r="E180" s="4">
        <f>'[3]SCC X Ano = Mecenato'!E180</f>
        <v>0</v>
      </c>
      <c r="F180" s="4">
        <f>'[3]SCC X Ano = Mecenato'!F180</f>
        <v>0</v>
      </c>
      <c r="G180" s="4">
        <f>'[3]SCC X Ano = Mecenato'!G180</f>
        <v>0</v>
      </c>
      <c r="H180" s="4">
        <f>'[3]SCC X Ano = Mecenato'!H180</f>
        <v>0</v>
      </c>
      <c r="I180" s="4">
        <f>'[3]SCC X Ano = Mecenato'!I180</f>
        <v>0</v>
      </c>
      <c r="J180" s="4">
        <f>'[3]SCC X Ano = Mecenato'!J180</f>
        <v>0</v>
      </c>
      <c r="K180" s="4">
        <f>'[3]SCC X Ano = Mecenato'!K180</f>
        <v>0</v>
      </c>
      <c r="L180" s="4">
        <f>'[3]SCC X Ano = Mecenato'!L180</f>
        <v>122827.56782865043</v>
      </c>
      <c r="N180" s="2" t="s">
        <v>18</v>
      </c>
      <c r="O180" s="5">
        <f>+B180/Formato_Análises_Mecenato!$S$31</f>
        <v>0</v>
      </c>
      <c r="P180" s="5">
        <f>+C180/Formato_Análises_Mecenato!$S$31</f>
        <v>7.0469718787591167E-5</v>
      </c>
      <c r="Q180" s="5">
        <f>+D180/Formato_Análises_Mecenato!$S$31</f>
        <v>0</v>
      </c>
      <c r="R180" s="5">
        <f>+E180/Formato_Análises_Mecenato!$S$31</f>
        <v>0</v>
      </c>
      <c r="S180" s="5">
        <f>+F180/Formato_Análises_Mecenato!$S$31</f>
        <v>0</v>
      </c>
      <c r="T180" s="5">
        <f>+G180/Formato_Análises_Mecenato!$S$31</f>
        <v>0</v>
      </c>
      <c r="U180" s="5">
        <f>+H180/Formato_Análises_Mecenato!$S$31</f>
        <v>0</v>
      </c>
      <c r="V180" s="5">
        <f>+I180/Formato_Análises_Mecenato!$S$31</f>
        <v>0</v>
      </c>
      <c r="W180" s="5">
        <f>+J180/Formato_Análises_Mecenato!$S$31</f>
        <v>0</v>
      </c>
      <c r="X180" s="5">
        <f>+K180/Formato_Análises_Mecenato!$S$31</f>
        <v>0</v>
      </c>
    </row>
    <row r="181" spans="1:24" x14ac:dyDescent="0.25">
      <c r="A181" s="2" t="s">
        <v>19</v>
      </c>
      <c r="B181" s="4">
        <f>'[3]SCC X Ano = Mecenato'!B181</f>
        <v>0</v>
      </c>
      <c r="C181" s="4">
        <f>'[3]SCC X Ano = Mecenato'!C181</f>
        <v>373941.70650055795</v>
      </c>
      <c r="D181" s="4">
        <f>'[3]SCC X Ano = Mecenato'!D181</f>
        <v>0</v>
      </c>
      <c r="E181" s="4">
        <f>'[3]SCC X Ano = Mecenato'!E181</f>
        <v>0</v>
      </c>
      <c r="F181" s="4">
        <f>'[3]SCC X Ano = Mecenato'!F181</f>
        <v>0</v>
      </c>
      <c r="G181" s="4">
        <f>'[3]SCC X Ano = Mecenato'!G181</f>
        <v>0</v>
      </c>
      <c r="H181" s="4">
        <f>'[3]SCC X Ano = Mecenato'!H181</f>
        <v>0</v>
      </c>
      <c r="I181" s="4">
        <f>'[3]SCC X Ano = Mecenato'!I181</f>
        <v>126884.28944388003</v>
      </c>
      <c r="J181" s="4">
        <f>'[3]SCC X Ano = Mecenato'!J181</f>
        <v>0</v>
      </c>
      <c r="K181" s="4">
        <f>'[3]SCC X Ano = Mecenato'!K181</f>
        <v>0</v>
      </c>
      <c r="L181" s="4">
        <f>'[3]SCC X Ano = Mecenato'!L181</f>
        <v>500825.99594443798</v>
      </c>
      <c r="N181" s="2" t="s">
        <v>19</v>
      </c>
      <c r="O181" s="5">
        <f>+B181/Formato_Análises_Mecenato!$S$31</f>
        <v>0</v>
      </c>
      <c r="P181" s="5">
        <f>+C181/Formato_Análises_Mecenato!$S$31</f>
        <v>2.1454114386444421E-4</v>
      </c>
      <c r="Q181" s="5">
        <f>+D181/Formato_Análises_Mecenato!$S$31</f>
        <v>0</v>
      </c>
      <c r="R181" s="5">
        <f>+E181/Formato_Análises_Mecenato!$S$31</f>
        <v>0</v>
      </c>
      <c r="S181" s="5">
        <f>+F181/Formato_Análises_Mecenato!$S$31</f>
        <v>0</v>
      </c>
      <c r="T181" s="5">
        <f>+G181/Formato_Análises_Mecenato!$S$31</f>
        <v>0</v>
      </c>
      <c r="U181" s="5">
        <f>+H181/Formato_Análises_Mecenato!$S$31</f>
        <v>0</v>
      </c>
      <c r="V181" s="5">
        <f>+I181/Formato_Análises_Mecenato!$S$31</f>
        <v>7.2797176999770229E-5</v>
      </c>
      <c r="W181" s="5">
        <f>+J181/Formato_Análises_Mecenato!$S$31</f>
        <v>0</v>
      </c>
      <c r="X181" s="5">
        <f>+K181/Formato_Análises_Mecenato!$S$31</f>
        <v>0</v>
      </c>
    </row>
    <row r="182" spans="1:24" x14ac:dyDescent="0.25">
      <c r="A182" s="2" t="s">
        <v>20</v>
      </c>
      <c r="B182" s="4">
        <f>'[3]SCC X Ano = Mecenato'!B182</f>
        <v>0</v>
      </c>
      <c r="C182" s="4">
        <f>'[3]SCC X Ano = Mecenato'!C182</f>
        <v>1842413.5174297565</v>
      </c>
      <c r="D182" s="4">
        <f>'[3]SCC X Ano = Mecenato'!D182</f>
        <v>361657.24377925089</v>
      </c>
      <c r="E182" s="4">
        <f>'[3]SCC X Ano = Mecenato'!E182</f>
        <v>0</v>
      </c>
      <c r="F182" s="4">
        <f>'[3]SCC X Ano = Mecenato'!F182</f>
        <v>0</v>
      </c>
      <c r="G182" s="4">
        <f>'[3]SCC X Ano = Mecenato'!G182</f>
        <v>0</v>
      </c>
      <c r="H182" s="4">
        <f>'[3]SCC X Ano = Mecenato'!H182</f>
        <v>0</v>
      </c>
      <c r="I182" s="4">
        <f>'[3]SCC X Ano = Mecenato'!I182</f>
        <v>43849.441714828201</v>
      </c>
      <c r="J182" s="4">
        <f>'[3]SCC X Ano = Mecenato'!J182</f>
        <v>0</v>
      </c>
      <c r="K182" s="4">
        <f>'[3]SCC X Ano = Mecenato'!K182</f>
        <v>0</v>
      </c>
      <c r="L182" s="4">
        <f>'[3]SCC X Ano = Mecenato'!L182</f>
        <v>2247920.2029238357</v>
      </c>
      <c r="N182" s="2" t="s">
        <v>20</v>
      </c>
      <c r="O182" s="5">
        <f>+B182/Formato_Análises_Mecenato!$S$31</f>
        <v>0</v>
      </c>
      <c r="P182" s="5">
        <f>+C182/Formato_Análises_Mecenato!$S$31</f>
        <v>1.0570457818138675E-3</v>
      </c>
      <c r="Q182" s="5">
        <f>+D182/Formato_Análises_Mecenato!$S$31</f>
        <v>2.0749319323959083E-4</v>
      </c>
      <c r="R182" s="5">
        <f>+E182/Formato_Análises_Mecenato!$S$31</f>
        <v>0</v>
      </c>
      <c r="S182" s="5">
        <f>+F182/Formato_Análises_Mecenato!$S$31</f>
        <v>0</v>
      </c>
      <c r="T182" s="5">
        <f>+G182/Formato_Análises_Mecenato!$S$31</f>
        <v>0</v>
      </c>
      <c r="U182" s="5">
        <f>+H182/Formato_Análises_Mecenato!$S$31</f>
        <v>0</v>
      </c>
      <c r="V182" s="5">
        <f>+I182/Formato_Análises_Mecenato!$S$31</f>
        <v>2.5157689607170047E-5</v>
      </c>
      <c r="W182" s="5">
        <f>+J182/Formato_Análises_Mecenato!$S$31</f>
        <v>0</v>
      </c>
      <c r="X182" s="5">
        <f>+K182/Formato_Análises_Mecenato!$S$31</f>
        <v>0</v>
      </c>
    </row>
    <row r="183" spans="1:24" x14ac:dyDescent="0.25">
      <c r="A183" s="2" t="s">
        <v>21</v>
      </c>
      <c r="B183" s="4">
        <f>'[3]SCC X Ano = Mecenato'!B183</f>
        <v>0</v>
      </c>
      <c r="C183" s="4">
        <f>'[3]SCC X Ano = Mecenato'!C183</f>
        <v>1216120.7440592262</v>
      </c>
      <c r="D183" s="4">
        <f>'[3]SCC X Ano = Mecenato'!D183</f>
        <v>136475.07536516714</v>
      </c>
      <c r="E183" s="4">
        <f>'[3]SCC X Ano = Mecenato'!E183</f>
        <v>0</v>
      </c>
      <c r="F183" s="4">
        <f>'[3]SCC X Ano = Mecenato'!F183</f>
        <v>246501.28112456488</v>
      </c>
      <c r="G183" s="4">
        <f>'[3]SCC X Ano = Mecenato'!G183</f>
        <v>104403.43265435286</v>
      </c>
      <c r="H183" s="4">
        <f>'[3]SCC X Ano = Mecenato'!H183</f>
        <v>0</v>
      </c>
      <c r="I183" s="4">
        <f>'[3]SCC X Ano = Mecenato'!I183</f>
        <v>580545.31819256861</v>
      </c>
      <c r="J183" s="4">
        <f>'[3]SCC X Ano = Mecenato'!J183</f>
        <v>1060575.105677787</v>
      </c>
      <c r="K183" s="4">
        <f>'[3]SCC X Ano = Mecenato'!K183</f>
        <v>0</v>
      </c>
      <c r="L183" s="4">
        <f>'[3]SCC X Ano = Mecenato'!L183</f>
        <v>3344620.9570736671</v>
      </c>
      <c r="N183" s="2" t="s">
        <v>21</v>
      </c>
      <c r="O183" s="5">
        <f>+B183/Formato_Análises_Mecenato!$S$31</f>
        <v>0</v>
      </c>
      <c r="P183" s="5">
        <f>+C183/Formato_Análises_Mecenato!$S$31</f>
        <v>6.9772355148450414E-4</v>
      </c>
      <c r="Q183" s="5">
        <f>+D183/Formato_Análises_Mecenato!$S$31</f>
        <v>7.8299687541767961E-5</v>
      </c>
      <c r="R183" s="5">
        <f>+E183/Formato_Análises_Mecenato!$S$31</f>
        <v>0</v>
      </c>
      <c r="S183" s="5">
        <f>+F183/Formato_Análises_Mecenato!$S$31</f>
        <v>1.4142489563794127E-4</v>
      </c>
      <c r="T183" s="5">
        <f>+G183/Formato_Análises_Mecenato!$S$31</f>
        <v>5.9899260969452486E-5</v>
      </c>
      <c r="U183" s="5">
        <f>+H183/Formato_Análises_Mecenato!$S$31</f>
        <v>0</v>
      </c>
      <c r="V183" s="5">
        <f>+I183/Formato_Análises_Mecenato!$S$31</f>
        <v>3.3307559564767501E-4</v>
      </c>
      <c r="W183" s="5">
        <f>+J183/Formato_Análises_Mecenato!$S$31</f>
        <v>6.0848253182458722E-4</v>
      </c>
      <c r="X183" s="5">
        <f>+K183/Formato_Análises_Mecenato!$S$31</f>
        <v>0</v>
      </c>
    </row>
    <row r="184" spans="1:24" x14ac:dyDescent="0.25">
      <c r="A184" s="2" t="s">
        <v>22</v>
      </c>
      <c r="B184" s="4">
        <f>'[3]SCC X Ano = Mecenato'!B184</f>
        <v>0</v>
      </c>
      <c r="C184" s="4">
        <f>'[3]SCC X Ano = Mecenato'!C184</f>
        <v>6079365.8640675535</v>
      </c>
      <c r="D184" s="4">
        <f>'[3]SCC X Ano = Mecenato'!D184</f>
        <v>4467724.6023763763</v>
      </c>
      <c r="E184" s="4">
        <f>'[3]SCC X Ano = Mecenato'!E184</f>
        <v>0</v>
      </c>
      <c r="F184" s="4">
        <f>'[3]SCC X Ano = Mecenato'!F184</f>
        <v>709852.66800952668</v>
      </c>
      <c r="G184" s="4">
        <f>'[3]SCC X Ano = Mecenato'!G184</f>
        <v>1744836.5680451691</v>
      </c>
      <c r="H184" s="4">
        <f>'[3]SCC X Ano = Mecenato'!H184</f>
        <v>0</v>
      </c>
      <c r="I184" s="4">
        <f>'[3]SCC X Ano = Mecenato'!I184</f>
        <v>5550257.3330522478</v>
      </c>
      <c r="J184" s="4">
        <f>'[3]SCC X Ano = Mecenato'!J184</f>
        <v>790947.34512466495</v>
      </c>
      <c r="K184" s="4">
        <f>'[3]SCC X Ano = Mecenato'!K184</f>
        <v>0</v>
      </c>
      <c r="L184" s="4">
        <f>'[3]SCC X Ano = Mecenato'!L184</f>
        <v>19342984.380675539</v>
      </c>
      <c r="N184" s="2" t="s">
        <v>22</v>
      </c>
      <c r="O184" s="5">
        <f>+B184/Formato_Análises_Mecenato!$S$31</f>
        <v>0</v>
      </c>
      <c r="P184" s="5">
        <f>+C184/Formato_Análises_Mecenato!$S$31</f>
        <v>3.4879075635965793E-3</v>
      </c>
      <c r="Q184" s="5">
        <f>+D184/Formato_Análises_Mecenato!$S$31</f>
        <v>2.5632624818320896E-3</v>
      </c>
      <c r="R184" s="5">
        <f>+E184/Formato_Análises_Mecenato!$S$31</f>
        <v>0</v>
      </c>
      <c r="S184" s="5">
        <f>+F184/Formato_Análises_Mecenato!$S$31</f>
        <v>4.0726295227987407E-4</v>
      </c>
      <c r="T184" s="5">
        <f>+G184/Formato_Análises_Mecenato!$S$31</f>
        <v>1.0010630712152541E-3</v>
      </c>
      <c r="U184" s="5">
        <f>+H184/Formato_Análises_Mecenato!$S$31</f>
        <v>0</v>
      </c>
      <c r="V184" s="5">
        <f>+I184/Formato_Análises_Mecenato!$S$31</f>
        <v>3.1843427365149278E-3</v>
      </c>
      <c r="W184" s="5">
        <f>+J184/Formato_Análises_Mecenato!$S$31</f>
        <v>4.5378930782447437E-4</v>
      </c>
      <c r="X184" s="5">
        <f>+K184/Formato_Análises_Mecenato!$S$31</f>
        <v>0</v>
      </c>
    </row>
    <row r="185" spans="1:24" x14ac:dyDescent="0.25">
      <c r="A185" s="2" t="s">
        <v>23</v>
      </c>
      <c r="B185" s="4">
        <f>'[3]SCC X Ano = Mecenato'!B185</f>
        <v>0</v>
      </c>
      <c r="C185" s="4">
        <f>'[3]SCC X Ano = Mecenato'!C185</f>
        <v>5014225.3805211438</v>
      </c>
      <c r="D185" s="4">
        <f>'[3]SCC X Ano = Mecenato'!D185</f>
        <v>80383.819390083445</v>
      </c>
      <c r="E185" s="4">
        <f>'[3]SCC X Ano = Mecenato'!E185</f>
        <v>0</v>
      </c>
      <c r="F185" s="4">
        <f>'[3]SCC X Ano = Mecenato'!F185</f>
        <v>0</v>
      </c>
      <c r="G185" s="4">
        <f>'[3]SCC X Ano = Mecenato'!G185</f>
        <v>127306.67980213522</v>
      </c>
      <c r="H185" s="4">
        <f>'[3]SCC X Ano = Mecenato'!H185</f>
        <v>0</v>
      </c>
      <c r="I185" s="4">
        <f>'[3]SCC X Ano = Mecenato'!I185</f>
        <v>11600.381406039207</v>
      </c>
      <c r="J185" s="4">
        <f>'[3]SCC X Ano = Mecenato'!J185</f>
        <v>0</v>
      </c>
      <c r="K185" s="4">
        <f>'[3]SCC X Ano = Mecenato'!K185</f>
        <v>0</v>
      </c>
      <c r="L185" s="4">
        <f>'[3]SCC X Ano = Mecenato'!L185</f>
        <v>5233516.261119402</v>
      </c>
      <c r="N185" s="2" t="s">
        <v>23</v>
      </c>
      <c r="O185" s="5">
        <f>+B185/Formato_Análises_Mecenato!$S$31</f>
        <v>0</v>
      </c>
      <c r="P185" s="5">
        <f>+C185/Formato_Análises_Mecenato!$S$31</f>
        <v>2.876805742794376E-3</v>
      </c>
      <c r="Q185" s="5">
        <f>+D185/Formato_Análises_Mecenato!$S$31</f>
        <v>4.6118515962101326E-5</v>
      </c>
      <c r="R185" s="5">
        <f>+E185/Formato_Análises_Mecenato!$S$31</f>
        <v>0</v>
      </c>
      <c r="S185" s="5">
        <f>+F185/Formato_Análises_Mecenato!$S$31</f>
        <v>0</v>
      </c>
      <c r="T185" s="5">
        <f>+G185/Formato_Análises_Mecenato!$S$31</f>
        <v>7.3039514532711986E-5</v>
      </c>
      <c r="U185" s="5">
        <f>+H185/Formato_Análises_Mecenato!$S$31</f>
        <v>0</v>
      </c>
      <c r="V185" s="5">
        <f>+I185/Formato_Análises_Mecenato!$S$31</f>
        <v>6.6554734410502771E-6</v>
      </c>
      <c r="W185" s="5">
        <f>+J185/Formato_Análises_Mecenato!$S$31</f>
        <v>0</v>
      </c>
      <c r="X185" s="5">
        <f>+K185/Formato_Análises_Mecenato!$S$31</f>
        <v>0</v>
      </c>
    </row>
    <row r="186" spans="1:24" x14ac:dyDescent="0.25">
      <c r="A186" s="2" t="s">
        <v>24</v>
      </c>
      <c r="B186" s="4">
        <f>'[3]SCC X Ano = Mecenato'!B186</f>
        <v>0</v>
      </c>
      <c r="C186" s="4">
        <f>'[3]SCC X Ano = Mecenato'!C186</f>
        <v>376596.88368181745</v>
      </c>
      <c r="D186" s="4">
        <f>'[3]SCC X Ano = Mecenato'!D186</f>
        <v>168837.49187155443</v>
      </c>
      <c r="E186" s="4">
        <f>'[3]SCC X Ano = Mecenato'!E186</f>
        <v>0</v>
      </c>
      <c r="F186" s="4">
        <f>'[3]SCC X Ano = Mecenato'!F186</f>
        <v>283883.57844306389</v>
      </c>
      <c r="G186" s="4">
        <f>'[3]SCC X Ano = Mecenato'!G186</f>
        <v>0</v>
      </c>
      <c r="H186" s="4">
        <f>'[3]SCC X Ano = Mecenato'!H186</f>
        <v>0</v>
      </c>
      <c r="I186" s="4">
        <f>'[3]SCC X Ano = Mecenato'!I186</f>
        <v>99626.80501657202</v>
      </c>
      <c r="J186" s="4">
        <f>'[3]SCC X Ano = Mecenato'!J186</f>
        <v>73561.430372578732</v>
      </c>
      <c r="K186" s="4">
        <f>'[3]SCC X Ano = Mecenato'!K186</f>
        <v>0</v>
      </c>
      <c r="L186" s="4">
        <f>'[3]SCC X Ano = Mecenato'!L186</f>
        <v>1002506.1893855864</v>
      </c>
      <c r="N186" s="2" t="s">
        <v>24</v>
      </c>
      <c r="O186" s="5">
        <f>+B186/Formato_Análises_Mecenato!$S$31</f>
        <v>0</v>
      </c>
      <c r="P186" s="5">
        <f>+C186/Formato_Análises_Mecenato!$S$31</f>
        <v>2.1606449560544432E-4</v>
      </c>
      <c r="Q186" s="5">
        <f>+D186/Formato_Análises_Mecenato!$S$31</f>
        <v>9.6866939428359922E-5</v>
      </c>
      <c r="R186" s="5">
        <f>+E186/Formato_Análises_Mecenato!$S$31</f>
        <v>0</v>
      </c>
      <c r="S186" s="5">
        <f>+F186/Formato_Análises_Mecenato!$S$31</f>
        <v>1.6287219795156957E-4</v>
      </c>
      <c r="T186" s="5">
        <f>+G186/Formato_Análises_Mecenato!$S$31</f>
        <v>0</v>
      </c>
      <c r="U186" s="5">
        <f>+H186/Formato_Análises_Mecenato!$S$31</f>
        <v>0</v>
      </c>
      <c r="V186" s="5">
        <f>+I186/Formato_Análises_Mecenato!$S$31</f>
        <v>5.7158771905490614E-5</v>
      </c>
      <c r="W186" s="5">
        <f>+J186/Formato_Análises_Mecenato!$S$31</f>
        <v>4.2204314581888341E-5</v>
      </c>
      <c r="X186" s="5">
        <f>+K186/Formato_Análises_Mecenato!$S$31</f>
        <v>0</v>
      </c>
    </row>
    <row r="187" spans="1:24" x14ac:dyDescent="0.25">
      <c r="A187" s="2" t="s">
        <v>25</v>
      </c>
      <c r="B187" s="4">
        <f>'[3]SCC X Ano = Mecenato'!B187</f>
        <v>130088.04183807732</v>
      </c>
      <c r="C187" s="4">
        <f>'[3]SCC X Ano = Mecenato'!C187</f>
        <v>8089454.2831443511</v>
      </c>
      <c r="D187" s="4">
        <f>'[3]SCC X Ano = Mecenato'!D187</f>
        <v>2432212.9375326862</v>
      </c>
      <c r="E187" s="4">
        <f>'[3]SCC X Ano = Mecenato'!E187</f>
        <v>0</v>
      </c>
      <c r="F187" s="4">
        <f>'[3]SCC X Ano = Mecenato'!F187</f>
        <v>337279.15143451979</v>
      </c>
      <c r="G187" s="4">
        <f>'[3]SCC X Ano = Mecenato'!G187</f>
        <v>2105166.4142988957</v>
      </c>
      <c r="H187" s="4">
        <f>'[3]SCC X Ano = Mecenato'!H187</f>
        <v>0</v>
      </c>
      <c r="I187" s="4">
        <f>'[3]SCC X Ano = Mecenato'!I187</f>
        <v>6047622.6486256076</v>
      </c>
      <c r="J187" s="4">
        <f>'[3]SCC X Ano = Mecenato'!J187</f>
        <v>5744615.5275420137</v>
      </c>
      <c r="K187" s="4">
        <f>'[3]SCC X Ano = Mecenato'!K187</f>
        <v>0</v>
      </c>
      <c r="L187" s="4">
        <f>'[3]SCC X Ano = Mecenato'!L187</f>
        <v>24886439.004416153</v>
      </c>
      <c r="N187" s="2" t="s">
        <v>25</v>
      </c>
      <c r="O187" s="5">
        <f>+B187/Formato_Análises_Mecenato!$S$31</f>
        <v>7.4635262164813221E-5</v>
      </c>
      <c r="P187" s="5">
        <f>+C187/Formato_Análises_Mecenato!$S$31</f>
        <v>4.6411532732905441E-3</v>
      </c>
      <c r="Q187" s="5">
        <f>+D187/Formato_Análises_Mecenato!$S$31</f>
        <v>1.3954307226743746E-3</v>
      </c>
      <c r="R187" s="5">
        <f>+E187/Formato_Análises_Mecenato!$S$31</f>
        <v>0</v>
      </c>
      <c r="S187" s="5">
        <f>+F187/Formato_Análises_Mecenato!$S$31</f>
        <v>1.9350677844297371E-4</v>
      </c>
      <c r="T187" s="5">
        <f>+G187/Formato_Análises_Mecenato!$S$31</f>
        <v>1.2077946982039075E-3</v>
      </c>
      <c r="U187" s="5">
        <f>+H187/Formato_Análises_Mecenato!$S$31</f>
        <v>0</v>
      </c>
      <c r="V187" s="5">
        <f>+I187/Formato_Análises_Mecenato!$S$31</f>
        <v>3.4696955652223343E-3</v>
      </c>
      <c r="W187" s="5">
        <f>+J187/Formato_Análises_Mecenato!$S$31</f>
        <v>3.2958516392139112E-3</v>
      </c>
      <c r="X187" s="5">
        <f>+K187/Formato_Análises_Mecenato!$S$31</f>
        <v>0</v>
      </c>
    </row>
    <row r="188" spans="1:24" x14ac:dyDescent="0.25">
      <c r="A188" s="2" t="s">
        <v>26</v>
      </c>
      <c r="B188" s="4">
        <f>'[3]SCC X Ano = Mecenato'!B188</f>
        <v>859792.97480055294</v>
      </c>
      <c r="C188" s="4">
        <f>'[3]SCC X Ano = Mecenato'!C188</f>
        <v>747883.4130011159</v>
      </c>
      <c r="D188" s="4">
        <f>'[3]SCC X Ano = Mecenato'!D188</f>
        <v>0</v>
      </c>
      <c r="E188" s="4">
        <f>'[3]SCC X Ano = Mecenato'!E188</f>
        <v>0</v>
      </c>
      <c r="F188" s="4">
        <f>'[3]SCC X Ano = Mecenato'!F188</f>
        <v>0</v>
      </c>
      <c r="G188" s="4">
        <f>'[3]SCC X Ano = Mecenato'!G188</f>
        <v>0</v>
      </c>
      <c r="H188" s="4">
        <f>'[3]SCC X Ano = Mecenato'!H188</f>
        <v>0</v>
      </c>
      <c r="I188" s="4">
        <f>'[3]SCC X Ano = Mecenato'!I188</f>
        <v>0</v>
      </c>
      <c r="J188" s="4">
        <f>'[3]SCC X Ano = Mecenato'!J188</f>
        <v>0</v>
      </c>
      <c r="K188" s="4">
        <f>'[3]SCC X Ano = Mecenato'!K188</f>
        <v>0</v>
      </c>
      <c r="L188" s="4">
        <f>'[3]SCC X Ano = Mecenato'!L188</f>
        <v>1607676.3878016688</v>
      </c>
      <c r="N188" s="2" t="s">
        <v>26</v>
      </c>
      <c r="O188" s="5">
        <f>+B188/Formato_Análises_Mecenato!$S$31</f>
        <v>4.9328803151313817E-4</v>
      </c>
      <c r="P188" s="5">
        <f>+C188/Formato_Análises_Mecenato!$S$31</f>
        <v>4.2908228772888841E-4</v>
      </c>
      <c r="Q188" s="5">
        <f>+D188/Formato_Análises_Mecenato!$S$31</f>
        <v>0</v>
      </c>
      <c r="R188" s="5">
        <f>+E188/Formato_Análises_Mecenato!$S$31</f>
        <v>0</v>
      </c>
      <c r="S188" s="5">
        <f>+F188/Formato_Análises_Mecenato!$S$31</f>
        <v>0</v>
      </c>
      <c r="T188" s="5">
        <f>+G188/Formato_Análises_Mecenato!$S$31</f>
        <v>0</v>
      </c>
      <c r="U188" s="5">
        <f>+H188/Formato_Análises_Mecenato!$S$31</f>
        <v>0</v>
      </c>
      <c r="V188" s="5">
        <f>+I188/Formato_Análises_Mecenato!$S$31</f>
        <v>0</v>
      </c>
      <c r="W188" s="5">
        <f>+J188/Formato_Análises_Mecenato!$S$31</f>
        <v>0</v>
      </c>
      <c r="X188" s="5">
        <f>+K188/Formato_Análises_Mecenato!$S$31</f>
        <v>0</v>
      </c>
    </row>
    <row r="189" spans="1:24" x14ac:dyDescent="0.25">
      <c r="A189" s="2" t="s">
        <v>27</v>
      </c>
      <c r="B189" s="4">
        <f>'[3]SCC X Ano = Mecenato'!B189</f>
        <v>0</v>
      </c>
      <c r="C189" s="4">
        <f>'[3]SCC X Ano = Mecenato'!C189</f>
        <v>588584.24603187828</v>
      </c>
      <c r="D189" s="4">
        <f>'[3]SCC X Ano = Mecenato'!D189</f>
        <v>409425.22609550145</v>
      </c>
      <c r="E189" s="4">
        <f>'[3]SCC X Ano = Mecenato'!E189</f>
        <v>0</v>
      </c>
      <c r="F189" s="4">
        <f>'[3]SCC X Ano = Mecenato'!F189</f>
        <v>0</v>
      </c>
      <c r="G189" s="4">
        <f>'[3]SCC X Ano = Mecenato'!G189</f>
        <v>0</v>
      </c>
      <c r="H189" s="4">
        <f>'[3]SCC X Ano = Mecenato'!H189</f>
        <v>0</v>
      </c>
      <c r="I189" s="4">
        <f>'[3]SCC X Ano = Mecenato'!I189</f>
        <v>477662.76377808501</v>
      </c>
      <c r="J189" s="4">
        <f>'[3]SCC X Ano = Mecenato'!J189</f>
        <v>0</v>
      </c>
      <c r="K189" s="4">
        <f>'[3]SCC X Ano = Mecenato'!K189</f>
        <v>0</v>
      </c>
      <c r="L189" s="4">
        <f>'[3]SCC X Ano = Mecenato'!L189</f>
        <v>1475672.2359054647</v>
      </c>
      <c r="N189" s="2" t="s">
        <v>27</v>
      </c>
      <c r="O189" s="5">
        <f>+B189/Formato_Análises_Mecenato!$S$31</f>
        <v>0</v>
      </c>
      <c r="P189" s="5">
        <f>+C189/Formato_Análises_Mecenato!$S$31</f>
        <v>3.3768776044263522E-4</v>
      </c>
      <c r="Q189" s="5">
        <f>+D189/Formato_Análises_Mecenato!$S$31</f>
        <v>2.348990626253039E-4</v>
      </c>
      <c r="R189" s="5">
        <f>+E189/Formato_Análises_Mecenato!$S$31</f>
        <v>0</v>
      </c>
      <c r="S189" s="5">
        <f>+F189/Formato_Análises_Mecenato!$S$31</f>
        <v>0</v>
      </c>
      <c r="T189" s="5">
        <f>+G189/Formato_Análises_Mecenato!$S$31</f>
        <v>0</v>
      </c>
      <c r="U189" s="5">
        <f>+H189/Formato_Análises_Mecenato!$S$31</f>
        <v>0</v>
      </c>
      <c r="V189" s="5">
        <f>+I189/Formato_Análises_Mecenato!$S$31</f>
        <v>2.7404890639618786E-4</v>
      </c>
      <c r="W189" s="5">
        <f>+J189/Formato_Análises_Mecenato!$S$31</f>
        <v>0</v>
      </c>
      <c r="X189" s="5">
        <f>+K189/Formato_Análises_Mecenato!$S$31</f>
        <v>0</v>
      </c>
    </row>
    <row r="190" spans="1:24" x14ac:dyDescent="0.25">
      <c r="A190" s="2" t="s">
        <v>28</v>
      </c>
      <c r="B190" s="4">
        <f>'[3]SCC X Ano = Mecenato'!B190</f>
        <v>859929.4498759181</v>
      </c>
      <c r="C190" s="4">
        <f>'[3]SCC X Ano = Mecenato'!C190</f>
        <v>4314274.3204170484</v>
      </c>
      <c r="D190" s="4">
        <f>'[3]SCC X Ano = Mecenato'!D190</f>
        <v>2217134.4420206193</v>
      </c>
      <c r="E190" s="4">
        <f>'[3]SCC X Ano = Mecenato'!E190</f>
        <v>0</v>
      </c>
      <c r="F190" s="4">
        <f>'[3]SCC X Ano = Mecenato'!F190</f>
        <v>555453.55673623027</v>
      </c>
      <c r="G190" s="4">
        <f>'[3]SCC X Ano = Mecenato'!G190</f>
        <v>403767.13324095204</v>
      </c>
      <c r="H190" s="4">
        <f>'[3]SCC X Ano = Mecenato'!H190</f>
        <v>0</v>
      </c>
      <c r="I190" s="4">
        <f>'[3]SCC X Ano = Mecenato'!I190</f>
        <v>8290604.3235297557</v>
      </c>
      <c r="J190" s="4">
        <f>'[3]SCC X Ano = Mecenato'!J190</f>
        <v>934405.2086634133</v>
      </c>
      <c r="K190" s="4">
        <f>'[3]SCC X Ano = Mecenato'!K190</f>
        <v>0</v>
      </c>
      <c r="L190" s="4">
        <f>'[3]SCC X Ano = Mecenato'!L190</f>
        <v>17575568.434483938</v>
      </c>
      <c r="N190" s="2" t="s">
        <v>28</v>
      </c>
      <c r="O190" s="5">
        <f>+B190/Formato_Análises_Mecenato!$S$31</f>
        <v>4.9336633120067991E-4</v>
      </c>
      <c r="P190" s="5">
        <f>+C190/Formato_Análises_Mecenato!$S$31</f>
        <v>2.4752236285948762E-3</v>
      </c>
      <c r="Q190" s="5">
        <f>+D190/Formato_Análises_Mecenato!$S$31</f>
        <v>1.2720339855743002E-3</v>
      </c>
      <c r="R190" s="5">
        <f>+E190/Formato_Análises_Mecenato!$S$31</f>
        <v>0</v>
      </c>
      <c r="S190" s="5">
        <f>+F190/Formato_Análises_Mecenato!$S$31</f>
        <v>3.1867972829499559E-4</v>
      </c>
      <c r="T190" s="5">
        <f>+G190/Formato_Análises_Mecenato!$S$31</f>
        <v>2.3165285153944724E-4</v>
      </c>
      <c r="U190" s="5">
        <f>+H190/Formato_Análises_Mecenato!$S$31</f>
        <v>0</v>
      </c>
      <c r="V190" s="5">
        <f>+I190/Formato_Análises_Mecenato!$S$31</f>
        <v>4.756558853899669E-3</v>
      </c>
      <c r="W190" s="5">
        <f>+J190/Formato_Análises_Mecenato!$S$31</f>
        <v>5.3609522236922307E-4</v>
      </c>
      <c r="X190" s="5">
        <f>+K190/Formato_Análises_Mecenato!$S$31</f>
        <v>0</v>
      </c>
    </row>
    <row r="191" spans="1:24" x14ac:dyDescent="0.25">
      <c r="A191" s="2" t="s">
        <v>29</v>
      </c>
      <c r="B191" s="4">
        <f>'[3]SCC X Ano = Mecenato'!B191</f>
        <v>15039180.264270414</v>
      </c>
      <c r="C191" s="4">
        <f>'[3]SCC X Ano = Mecenato'!C191</f>
        <v>58911017.457080968</v>
      </c>
      <c r="D191" s="4">
        <f>'[3]SCC X Ano = Mecenato'!D191</f>
        <v>12655701.94836528</v>
      </c>
      <c r="E191" s="4">
        <f>'[3]SCC X Ano = Mecenato'!E191</f>
        <v>0</v>
      </c>
      <c r="F191" s="4">
        <f>'[3]SCC X Ano = Mecenato'!F191</f>
        <v>4046021.9693209631</v>
      </c>
      <c r="G191" s="4">
        <f>'[3]SCC X Ano = Mecenato'!G191</f>
        <v>11936050.042404361</v>
      </c>
      <c r="H191" s="4">
        <f>'[3]SCC X Ano = Mecenato'!H191</f>
        <v>0</v>
      </c>
      <c r="I191" s="4">
        <f>'[3]SCC X Ano = Mecenato'!I191</f>
        <v>42774437.76815965</v>
      </c>
      <c r="J191" s="4">
        <f>'[3]SCC X Ano = Mecenato'!J191</f>
        <v>28213511.177448865</v>
      </c>
      <c r="K191" s="4">
        <f>'[3]SCC X Ano = Mecenato'!K191</f>
        <v>0</v>
      </c>
      <c r="L191" s="4">
        <f>'[3]SCC X Ano = Mecenato'!L191</f>
        <v>173575920.62705052</v>
      </c>
      <c r="N191" s="2" t="s">
        <v>29</v>
      </c>
      <c r="O191" s="5">
        <f>+B191/Formato_Análises_Mecenato!$S$31</f>
        <v>8.6284115427369013E-3</v>
      </c>
      <c r="P191" s="5">
        <f>+C191/Formato_Análises_Mecenato!$S$31</f>
        <v>3.3798950081652721E-2</v>
      </c>
      <c r="Q191" s="5">
        <f>+D191/Formato_Análises_Mecenato!$S$31</f>
        <v>7.2609412783051289E-3</v>
      </c>
      <c r="R191" s="5">
        <f>+E191/Formato_Análises_Mecenato!$S$31</f>
        <v>0</v>
      </c>
      <c r="S191" s="5">
        <f>+F191/Formato_Análises_Mecenato!$S$31</f>
        <v>2.3213195166757773E-3</v>
      </c>
      <c r="T191" s="5">
        <f>+G191/Formato_Análises_Mecenato!$S$31</f>
        <v>6.8480562205405094E-3</v>
      </c>
      <c r="U191" s="5">
        <f>+H191/Formato_Análises_Mecenato!$S$31</f>
        <v>0</v>
      </c>
      <c r="V191" s="5">
        <f>+I191/Formato_Análises_Mecenato!$S$31</f>
        <v>2.454092883304998E-2</v>
      </c>
      <c r="W191" s="5">
        <f>+J191/Formato_Análises_Mecenato!$S$31</f>
        <v>1.6186905218696514E-2</v>
      </c>
      <c r="X191" s="5">
        <f>+K191/Formato_Análises_Mecenato!$S$31</f>
        <v>0</v>
      </c>
    </row>
    <row r="192" spans="1:24" x14ac:dyDescent="0.25">
      <c r="A192" s="2" t="s">
        <v>30</v>
      </c>
      <c r="B192" s="4">
        <f>'[3]SCC X Ano = Mecenato'!B192</f>
        <v>1220345.3163696476</v>
      </c>
      <c r="C192" s="4">
        <f>'[3]SCC X Ano = Mecenato'!C192</f>
        <v>2627489.4728045841</v>
      </c>
      <c r="D192" s="4">
        <f>'[3]SCC X Ano = Mecenato'!D192</f>
        <v>1883351.9184920306</v>
      </c>
      <c r="E192" s="4">
        <f>'[3]SCC X Ano = Mecenato'!E192</f>
        <v>0</v>
      </c>
      <c r="F192" s="4">
        <f>'[3]SCC X Ano = Mecenato'!F192</f>
        <v>133953.01597241886</v>
      </c>
      <c r="G192" s="4">
        <f>'[3]SCC X Ano = Mecenato'!G192</f>
        <v>315434.84169151087</v>
      </c>
      <c r="H192" s="4">
        <f>'[3]SCC X Ano = Mecenato'!H192</f>
        <v>0</v>
      </c>
      <c r="I192" s="4">
        <f>'[3]SCC X Ano = Mecenato'!I192</f>
        <v>357564.69745673786</v>
      </c>
      <c r="J192" s="4">
        <f>'[3]SCC X Ano = Mecenato'!J192</f>
        <v>3181677.7418220886</v>
      </c>
      <c r="K192" s="4">
        <f>'[3]SCC X Ano = Mecenato'!K192</f>
        <v>0</v>
      </c>
      <c r="L192" s="4">
        <f>'[3]SCC X Ano = Mecenato'!L192</f>
        <v>9719817.0046090186</v>
      </c>
      <c r="N192" s="2" t="s">
        <v>30</v>
      </c>
      <c r="O192" s="5">
        <f>+B192/Formato_Análises_Mecenato!$S$31</f>
        <v>7.0014731048239091E-4</v>
      </c>
      <c r="P192" s="5">
        <f>+C192/Formato_Análises_Mecenato!$S$31</f>
        <v>1.5074665039708263E-3</v>
      </c>
      <c r="Q192" s="5">
        <f>+D192/Formato_Análises_Mecenato!$S$31</f>
        <v>1.0805333234258341E-3</v>
      </c>
      <c r="R192" s="5">
        <f>+E192/Formato_Análises_Mecenato!$S$31</f>
        <v>0</v>
      </c>
      <c r="S192" s="5">
        <f>+F192/Formato_Análises_Mecenato!$S$31</f>
        <v>7.6852709315996092E-5</v>
      </c>
      <c r="T192" s="5">
        <f>+G192/Formato_Análises_Mecenato!$S$31</f>
        <v>1.8097406781528833E-4</v>
      </c>
      <c r="U192" s="5">
        <f>+H192/Formato_Análises_Mecenato!$S$31</f>
        <v>0</v>
      </c>
      <c r="V192" s="5">
        <f>+I192/Formato_Análises_Mecenato!$S$31</f>
        <v>2.0514518135943203E-4</v>
      </c>
      <c r="W192" s="5">
        <f>+J192/Formato_Análises_Mecenato!$S$31</f>
        <v>1.8254203002026847E-3</v>
      </c>
      <c r="X192" s="5">
        <f>+K192/Formato_Análises_Mecenato!$S$31</f>
        <v>0</v>
      </c>
    </row>
    <row r="193" spans="1:24" x14ac:dyDescent="0.25">
      <c r="A193" s="2" t="s">
        <v>31</v>
      </c>
      <c r="B193" s="4">
        <f>'[3]SCC X Ano = Mecenato'!B193</f>
        <v>30469966.313225955</v>
      </c>
      <c r="C193" s="4">
        <f>'[3]SCC X Ano = Mecenato'!C193</f>
        <v>165266791.44974115</v>
      </c>
      <c r="D193" s="4">
        <f>'[3]SCC X Ano = Mecenato'!D193</f>
        <v>42412410.076436102</v>
      </c>
      <c r="E193" s="4">
        <f>'[3]SCC X Ano = Mecenato'!E193</f>
        <v>0</v>
      </c>
      <c r="F193" s="4">
        <f>'[3]SCC X Ano = Mecenato'!F193</f>
        <v>10640728.676915938</v>
      </c>
      <c r="G193" s="4">
        <f>'[3]SCC X Ano = Mecenato'!G193</f>
        <v>36496146.025305212</v>
      </c>
      <c r="H193" s="4">
        <f>'[3]SCC X Ano = Mecenato'!H193</f>
        <v>0</v>
      </c>
      <c r="I193" s="4">
        <f>'[3]SCC X Ano = Mecenato'!I193</f>
        <v>117326747.30878349</v>
      </c>
      <c r="J193" s="4">
        <f>'[3]SCC X Ano = Mecenato'!J193</f>
        <v>52988892.756788686</v>
      </c>
      <c r="K193" s="4">
        <f>'[3]SCC X Ano = Mecenato'!K193</f>
        <v>0</v>
      </c>
      <c r="L193" s="4">
        <f>'[3]SCC X Ano = Mecenato'!L193</f>
        <v>455601682.60719651</v>
      </c>
      <c r="N193" s="2" t="s">
        <v>31</v>
      </c>
      <c r="O193" s="5">
        <f>+B193/Formato_Análises_Mecenato!$S$31</f>
        <v>1.7481498620536527E-2</v>
      </c>
      <c r="P193" s="5">
        <f>+C193/Formato_Análises_Mecenato!$S$31</f>
        <v>9.4818325594770506E-2</v>
      </c>
      <c r="Q193" s="5">
        <f>+D193/Formato_Análises_Mecenato!$S$31</f>
        <v>2.4333223103138683E-2</v>
      </c>
      <c r="R193" s="5">
        <f>+E193/Formato_Análises_Mecenato!$S$31</f>
        <v>0</v>
      </c>
      <c r="S193" s="5">
        <f>+F193/Formato_Análises_Mecenato!$S$31</f>
        <v>6.1048929878949809E-3</v>
      </c>
      <c r="T193" s="5">
        <f>+G193/Formato_Análises_Mecenato!$S$31</f>
        <v>2.0938891754512239E-2</v>
      </c>
      <c r="U193" s="5">
        <f>+H193/Formato_Análises_Mecenato!$S$31</f>
        <v>0</v>
      </c>
      <c r="V193" s="5">
        <f>+I193/Formato_Análises_Mecenato!$S$31</f>
        <v>6.7313739376871171E-2</v>
      </c>
      <c r="W193" s="5">
        <f>+J193/Formato_Análises_Mecenato!$S$31</f>
        <v>3.0401256309544183E-2</v>
      </c>
      <c r="X193" s="5">
        <f>+K193/Formato_Análises_Mecenato!$S$31</f>
        <v>0</v>
      </c>
    </row>
    <row r="194" spans="1:24" x14ac:dyDescent="0.25">
      <c r="A194" s="2" t="s">
        <v>32</v>
      </c>
      <c r="B194" s="4">
        <f>'[3]SCC X Ano = Mecenato'!B194</f>
        <v>30269338.26270882</v>
      </c>
      <c r="C194" s="4">
        <f>'[3]SCC X Ano = Mecenato'!C194</f>
        <v>250655534.48863307</v>
      </c>
      <c r="D194" s="4">
        <f>'[3]SCC X Ano = Mecenato'!D194</f>
        <v>75473033.750767022</v>
      </c>
      <c r="E194" s="4">
        <f>'[3]SCC X Ano = Mecenato'!E194</f>
        <v>0</v>
      </c>
      <c r="F194" s="4">
        <f>'[3]SCC X Ano = Mecenato'!F194</f>
        <v>21794209.797432415</v>
      </c>
      <c r="G194" s="4">
        <f>'[3]SCC X Ano = Mecenato'!G194</f>
        <v>132041103.09605454</v>
      </c>
      <c r="H194" s="4">
        <f>'[3]SCC X Ano = Mecenato'!H194</f>
        <v>0</v>
      </c>
      <c r="I194" s="4">
        <f>'[3]SCC X Ano = Mecenato'!I194</f>
        <v>148384561.88525429</v>
      </c>
      <c r="J194" s="4">
        <f>'[3]SCC X Ano = Mecenato'!J194</f>
        <v>110710219.17831556</v>
      </c>
      <c r="K194" s="4">
        <f>'[3]SCC X Ano = Mecenato'!K194</f>
        <v>0</v>
      </c>
      <c r="L194" s="4">
        <f>'[3]SCC X Ano = Mecenato'!L194</f>
        <v>769328000.45916569</v>
      </c>
      <c r="N194" s="2" t="s">
        <v>32</v>
      </c>
      <c r="O194" s="5">
        <f>+B194/Formato_Análises_Mecenato!$S$31</f>
        <v>1.7366392520572319E-2</v>
      </c>
      <c r="P194" s="5">
        <f>+C194/Formato_Análises_Mecenato!$S$31</f>
        <v>0.14380831062786184</v>
      </c>
      <c r="Q194" s="5">
        <f>+D194/Formato_Análises_Mecenato!$S$31</f>
        <v>4.3301056582692794E-2</v>
      </c>
      <c r="R194" s="5">
        <f>+E194/Formato_Análises_Mecenato!$S$31</f>
        <v>0</v>
      </c>
      <c r="S194" s="5">
        <f>+F194/Formato_Análises_Mecenato!$S$31</f>
        <v>1.2503966843708702E-2</v>
      </c>
      <c r="T194" s="5">
        <f>+G194/Formato_Análises_Mecenato!$S$31</f>
        <v>7.5755789747160171E-2</v>
      </c>
      <c r="U194" s="5">
        <f>+H194/Formato_Análises_Mecenato!$S$31</f>
        <v>0</v>
      </c>
      <c r="V194" s="5">
        <f>+I194/Formato_Análises_Mecenato!$S$31</f>
        <v>8.5132503503295015E-2</v>
      </c>
      <c r="W194" s="5">
        <f>+J194/Formato_Análises_Mecenato!$S$31</f>
        <v>6.3517646325881832E-2</v>
      </c>
      <c r="X194" s="5">
        <f>+K194/Formato_Análises_Mecenato!$S$31</f>
        <v>0</v>
      </c>
    </row>
    <row r="195" spans="1:24" x14ac:dyDescent="0.25">
      <c r="A195" s="2" t="s">
        <v>33</v>
      </c>
      <c r="B195" s="4">
        <f>'[3]SCC X Ano = Mecenato'!B195</f>
        <v>2922629.1333335559</v>
      </c>
      <c r="C195" s="4">
        <f>'[3]SCC X Ano = Mecenato'!C195</f>
        <v>29305621.251251146</v>
      </c>
      <c r="D195" s="4">
        <f>'[3]SCC X Ano = Mecenato'!D195</f>
        <v>4166127.5690664714</v>
      </c>
      <c r="E195" s="4">
        <f>'[3]SCC X Ano = Mecenato'!E195</f>
        <v>0</v>
      </c>
      <c r="F195" s="4">
        <f>'[3]SCC X Ano = Mecenato'!F195</f>
        <v>1124817.3491765624</v>
      </c>
      <c r="G195" s="4">
        <f>'[3]SCC X Ano = Mecenato'!G195</f>
        <v>7618888.2915227935</v>
      </c>
      <c r="H195" s="4">
        <f>'[3]SCC X Ano = Mecenato'!H195</f>
        <v>0</v>
      </c>
      <c r="I195" s="4">
        <f>'[3]SCC X Ano = Mecenato'!I195</f>
        <v>13551032.828078317</v>
      </c>
      <c r="J195" s="4">
        <f>'[3]SCC X Ano = Mecenato'!J195</f>
        <v>8299616.7280816445</v>
      </c>
      <c r="K195" s="4">
        <f>'[3]SCC X Ano = Mecenato'!K195</f>
        <v>0</v>
      </c>
      <c r="L195" s="4">
        <f>'[3]SCC X Ano = Mecenato'!L195</f>
        <v>66988733.15051049</v>
      </c>
      <c r="N195" s="2" t="s">
        <v>33</v>
      </c>
      <c r="O195" s="5">
        <f>+B195/Formato_Análises_Mecenato!$S$31</f>
        <v>1.6767966409117158E-3</v>
      </c>
      <c r="P195" s="5">
        <f>+C195/Formato_Análises_Mecenato!$S$31</f>
        <v>1.6813480271402153E-2</v>
      </c>
      <c r="Q195" s="5">
        <f>+D195/Formato_Análises_Mecenato!$S$31</f>
        <v>2.3902275638552862E-3</v>
      </c>
      <c r="R195" s="5">
        <f>+E195/Formato_Análises_Mecenato!$S$31</f>
        <v>0</v>
      </c>
      <c r="S195" s="5">
        <f>+F195/Formato_Análises_Mecenato!$S$31</f>
        <v>6.4534016007265446E-4</v>
      </c>
      <c r="T195" s="5">
        <f>+G195/Formato_Análises_Mecenato!$S$31</f>
        <v>4.371175989796373E-3</v>
      </c>
      <c r="U195" s="5">
        <f>+H195/Formato_Análises_Mecenato!$S$31</f>
        <v>0</v>
      </c>
      <c r="V195" s="5">
        <f>+I195/Formato_Análises_Mecenato!$S$31</f>
        <v>7.7746184310046153E-3</v>
      </c>
      <c r="W195" s="5">
        <f>+J195/Formato_Análises_Mecenato!$S$31</f>
        <v>4.7617295303658642E-3</v>
      </c>
      <c r="X195" s="5">
        <f>+K195/Formato_Análises_Mecenato!$S$31</f>
        <v>0</v>
      </c>
    </row>
    <row r="196" spans="1:24" x14ac:dyDescent="0.25">
      <c r="A196" s="2" t="s">
        <v>34</v>
      </c>
      <c r="B196" s="4">
        <f>'[3]SCC X Ano = Mecenato'!B196</f>
        <v>4340677.4435775559</v>
      </c>
      <c r="C196" s="4">
        <f>'[3]SCC X Ano = Mecenato'!C196</f>
        <v>19231439.057204761</v>
      </c>
      <c r="D196" s="4">
        <f>'[3]SCC X Ano = Mecenato'!D196</f>
        <v>3784652.3155781874</v>
      </c>
      <c r="E196" s="4">
        <f>'[3]SCC X Ano = Mecenato'!E196</f>
        <v>0</v>
      </c>
      <c r="F196" s="4">
        <f>'[3]SCC X Ano = Mecenato'!F196</f>
        <v>2355829.9532144703</v>
      </c>
      <c r="G196" s="4">
        <f>'[3]SCC X Ano = Mecenato'!G196</f>
        <v>2897000.0968005201</v>
      </c>
      <c r="H196" s="4">
        <f>'[3]SCC X Ano = Mecenato'!H196</f>
        <v>0</v>
      </c>
      <c r="I196" s="4">
        <f>'[3]SCC X Ano = Mecenato'!I196</f>
        <v>13600415.474306226</v>
      </c>
      <c r="J196" s="4">
        <f>'[3]SCC X Ano = Mecenato'!J196</f>
        <v>4467231.6134616332</v>
      </c>
      <c r="K196" s="4">
        <f>'[3]SCC X Ano = Mecenato'!K196</f>
        <v>0</v>
      </c>
      <c r="L196" s="4">
        <f>'[3]SCC X Ano = Mecenato'!L196</f>
        <v>50677245.95414336</v>
      </c>
      <c r="N196" s="2" t="s">
        <v>34</v>
      </c>
      <c r="O196" s="5">
        <f>+B196/Formato_Análises_Mecenato!$S$31</f>
        <v>2.4903718619852071E-3</v>
      </c>
      <c r="P196" s="5">
        <f>+C196/Formato_Análises_Mecenato!$S$31</f>
        <v>1.103363134351504E-2</v>
      </c>
      <c r="Q196" s="5">
        <f>+D196/Formato_Análises_Mecenato!$S$31</f>
        <v>2.1713642067688168E-3</v>
      </c>
      <c r="R196" s="5">
        <f>+E196/Formato_Análises_Mecenato!$S$31</f>
        <v>0</v>
      </c>
      <c r="S196" s="5">
        <f>+F196/Formato_Análises_Mecenato!$S$31</f>
        <v>1.3516076012024039E-3</v>
      </c>
      <c r="T196" s="5">
        <f>+G196/Formato_Análises_Mecenato!$S$31</f>
        <v>1.6620925233491221E-3</v>
      </c>
      <c r="U196" s="5">
        <f>+H196/Formato_Análises_Mecenato!$S$31</f>
        <v>0</v>
      </c>
      <c r="V196" s="5">
        <f>+I196/Formato_Análises_Mecenato!$S$31</f>
        <v>7.8029506796535716E-3</v>
      </c>
      <c r="W196" s="5">
        <f>+J196/Formato_Análises_Mecenato!$S$31</f>
        <v>2.5629796398707813E-3</v>
      </c>
      <c r="X196" s="5">
        <f>+K196/Formato_Análises_Mecenato!$S$31</f>
        <v>0</v>
      </c>
    </row>
    <row r="197" spans="1:24" x14ac:dyDescent="0.25">
      <c r="A197" s="2" t="s">
        <v>35</v>
      </c>
      <c r="B197" s="4">
        <f>'[3]SCC X Ano = Mecenato'!B197</f>
        <v>10617605.609364284</v>
      </c>
      <c r="C197" s="4">
        <f>'[3]SCC X Ano = Mecenato'!C197</f>
        <v>30475024.270584106</v>
      </c>
      <c r="D197" s="4">
        <f>'[3]SCC X Ano = Mecenato'!D197</f>
        <v>4564978.1740698842</v>
      </c>
      <c r="E197" s="4">
        <f>'[3]SCC X Ano = Mecenato'!E197</f>
        <v>0</v>
      </c>
      <c r="F197" s="4">
        <f>'[3]SCC X Ano = Mecenato'!F197</f>
        <v>2516176.4162645526</v>
      </c>
      <c r="G197" s="4">
        <f>'[3]SCC X Ano = Mecenato'!G197</f>
        <v>5637312.0950687025</v>
      </c>
      <c r="H197" s="4">
        <f>'[3]SCC X Ano = Mecenato'!H197</f>
        <v>0</v>
      </c>
      <c r="I197" s="4">
        <f>'[3]SCC X Ano = Mecenato'!I197</f>
        <v>20399286.206088506</v>
      </c>
      <c r="J197" s="4">
        <f>'[3]SCC X Ano = Mecenato'!J197</f>
        <v>14647366.164030261</v>
      </c>
      <c r="K197" s="4">
        <f>'[3]SCC X Ano = Mecenato'!K197</f>
        <v>0</v>
      </c>
      <c r="L197" s="4">
        <f>'[3]SCC X Ano = Mecenato'!L197</f>
        <v>88857748.935470283</v>
      </c>
      <c r="N197" s="2" t="s">
        <v>35</v>
      </c>
      <c r="O197" s="5">
        <f>+B197/Formato_Análises_Mecenato!$S$31</f>
        <v>6.0916266170250094E-3</v>
      </c>
      <c r="P197" s="5">
        <f>+C197/Formato_Análises_Mecenato!$S$31</f>
        <v>1.7484400516576393E-2</v>
      </c>
      <c r="Q197" s="5">
        <f>+D197/Formato_Análises_Mecenato!$S$31</f>
        <v>2.6190596613210717E-3</v>
      </c>
      <c r="R197" s="5">
        <f>+E197/Formato_Análises_Mecenato!$S$31</f>
        <v>0</v>
      </c>
      <c r="S197" s="5">
        <f>+F197/Formato_Análises_Mecenato!$S$31</f>
        <v>1.4436029924608839E-3</v>
      </c>
      <c r="T197" s="5">
        <f>+G197/Formato_Análises_Mecenato!$S$31</f>
        <v>3.2342885646939766E-3</v>
      </c>
      <c r="U197" s="5">
        <f>+H197/Formato_Análises_Mecenato!$S$31</f>
        <v>0</v>
      </c>
      <c r="V197" s="5">
        <f>+I197/Formato_Análises_Mecenato!$S$31</f>
        <v>1.1703658940931415E-2</v>
      </c>
      <c r="W197" s="5">
        <f>+J197/Formato_Análises_Mecenato!$S$31</f>
        <v>8.4036164910311229E-3</v>
      </c>
      <c r="X197" s="5">
        <f>+K197/Formato_Análises_Mecenato!$S$31</f>
        <v>0</v>
      </c>
    </row>
    <row r="198" spans="1:24" x14ac:dyDescent="0.25">
      <c r="A198" s="2" t="s">
        <v>36</v>
      </c>
      <c r="B198" s="4">
        <f>'[3]SCC X Ano = Mecenato'!B198</f>
        <v>0</v>
      </c>
      <c r="C198" s="4">
        <f>'[3]SCC X Ano = Mecenato'!C198</f>
        <v>1061608.0582282108</v>
      </c>
      <c r="D198" s="4">
        <f>'[3]SCC X Ano = Mecenato'!D198</f>
        <v>0</v>
      </c>
      <c r="E198" s="4">
        <f>'[3]SCC X Ano = Mecenato'!E198</f>
        <v>0</v>
      </c>
      <c r="F198" s="4">
        <f>'[3]SCC X Ano = Mecenato'!F198</f>
        <v>13020.950465515232</v>
      </c>
      <c r="G198" s="4">
        <f>'[3]SCC X Ano = Mecenato'!G198</f>
        <v>0</v>
      </c>
      <c r="H198" s="4">
        <f>'[3]SCC X Ano = Mecenato'!H198</f>
        <v>0</v>
      </c>
      <c r="I198" s="4">
        <f>'[3]SCC X Ano = Mecenato'!I198</f>
        <v>2251838.7435252583</v>
      </c>
      <c r="J198" s="4">
        <f>'[3]SCC X Ano = Mecenato'!J198</f>
        <v>409425.22609550145</v>
      </c>
      <c r="K198" s="4">
        <f>'[3]SCC X Ano = Mecenato'!K198</f>
        <v>0</v>
      </c>
      <c r="L198" s="4">
        <f>'[3]SCC X Ano = Mecenato'!L198</f>
        <v>3735892.9783144854</v>
      </c>
      <c r="N198" s="2" t="s">
        <v>36</v>
      </c>
      <c r="O198" s="5">
        <f>+B198/Formato_Análises_Mecenato!$S$31</f>
        <v>0</v>
      </c>
      <c r="P198" s="5">
        <f>+C198/Formato_Análises_Mecenato!$S$31</f>
        <v>6.090751664996533E-4</v>
      </c>
      <c r="Q198" s="5">
        <f>+D198/Formato_Análises_Mecenato!$S$31</f>
        <v>0</v>
      </c>
      <c r="R198" s="5">
        <f>+E198/Formato_Análises_Mecenato!$S$31</f>
        <v>0</v>
      </c>
      <c r="S198" s="5">
        <f>+F198/Formato_Análises_Mecenato!$S$31</f>
        <v>7.4704948886725399E-6</v>
      </c>
      <c r="T198" s="5">
        <f>+G198/Formato_Análises_Mecenato!$S$31</f>
        <v>0</v>
      </c>
      <c r="U198" s="5">
        <f>+H198/Formato_Análises_Mecenato!$S$31</f>
        <v>0</v>
      </c>
      <c r="V198" s="5">
        <f>+I198/Formato_Análises_Mecenato!$S$31</f>
        <v>1.2919448444391715E-3</v>
      </c>
      <c r="W198" s="5">
        <f>+J198/Formato_Análises_Mecenato!$S$31</f>
        <v>2.348990626253039E-4</v>
      </c>
      <c r="X198" s="5">
        <f>+K198/Formato_Análises_Mecenato!$S$31</f>
        <v>0</v>
      </c>
    </row>
    <row r="199" spans="1:24" x14ac:dyDescent="0.25">
      <c r="A199" s="2" t="s">
        <v>37</v>
      </c>
      <c r="B199" s="4">
        <f>'[3]SCC X Ano = Mecenato'!B199</f>
        <v>0</v>
      </c>
      <c r="C199" s="4">
        <f>'[3]SCC X Ano = Mecenato'!C199</f>
        <v>1078143.5011870221</v>
      </c>
      <c r="D199" s="4">
        <f>'[3]SCC X Ano = Mecenato'!D199</f>
        <v>209320.28727173101</v>
      </c>
      <c r="E199" s="4">
        <f>'[3]SCC X Ano = Mecenato'!E199</f>
        <v>0</v>
      </c>
      <c r="F199" s="4">
        <f>'[3]SCC X Ano = Mecenato'!F199</f>
        <v>0</v>
      </c>
      <c r="G199" s="4">
        <f>'[3]SCC X Ano = Mecenato'!G199</f>
        <v>3616.8624473276595</v>
      </c>
      <c r="H199" s="4">
        <f>'[3]SCC X Ano = Mecenato'!H199</f>
        <v>0</v>
      </c>
      <c r="I199" s="4">
        <f>'[3]SCC X Ano = Mecenato'!I199</f>
        <v>1444760.6313352543</v>
      </c>
      <c r="J199" s="4">
        <f>'[3]SCC X Ano = Mecenato'!J199</f>
        <v>156263.96129311639</v>
      </c>
      <c r="K199" s="4">
        <f>'[3]SCC X Ano = Mecenato'!K199</f>
        <v>0</v>
      </c>
      <c r="L199" s="4">
        <f>'[3]SCC X Ano = Mecenato'!L199</f>
        <v>2892105.2435344514</v>
      </c>
      <c r="N199" s="2" t="s">
        <v>37</v>
      </c>
      <c r="O199" s="5">
        <f>+B199/Formato_Análises_Mecenato!$S$31</f>
        <v>0</v>
      </c>
      <c r="P199" s="5">
        <f>+C199/Formato_Análises_Mecenato!$S$31</f>
        <v>6.1856202711193262E-4</v>
      </c>
      <c r="Q199" s="5">
        <f>+D199/Formato_Análises_Mecenato!$S$31</f>
        <v>1.2009308692943087E-4</v>
      </c>
      <c r="R199" s="5">
        <f>+E199/Formato_Análises_Mecenato!$S$31</f>
        <v>0</v>
      </c>
      <c r="S199" s="5">
        <f>+F199/Formato_Análises_Mecenato!$S$31</f>
        <v>0</v>
      </c>
      <c r="T199" s="5">
        <f>+G199/Formato_Análises_Mecenato!$S$31</f>
        <v>2.0750983192319343E-6</v>
      </c>
      <c r="U199" s="5">
        <f>+H199/Formato_Análises_Mecenato!$S$31</f>
        <v>0</v>
      </c>
      <c r="V199" s="5">
        <f>+I199/Formato_Análises_Mecenato!$S$31</f>
        <v>8.2890085023591654E-4</v>
      </c>
      <c r="W199" s="5">
        <f>+J199/Formato_Análises_Mecenato!$S$31</f>
        <v>8.9653142235324325E-5</v>
      </c>
      <c r="X199" s="5">
        <f>+K199/Formato_Análises_Mecenato!$S$31</f>
        <v>0</v>
      </c>
    </row>
    <row r="200" spans="1:24" x14ac:dyDescent="0.25">
      <c r="A200" s="2" t="s">
        <v>38</v>
      </c>
      <c r="B200" s="4">
        <f>'[3]SCC X Ano = Mecenato'!B200</f>
        <v>0</v>
      </c>
      <c r="C200" s="4">
        <f>'[3]SCC X Ano = Mecenato'!C200</f>
        <v>2234544.6765650138</v>
      </c>
      <c r="D200" s="4">
        <f>'[3]SCC X Ano = Mecenato'!D200</f>
        <v>396556.36345397314</v>
      </c>
      <c r="E200" s="4">
        <f>'[3]SCC X Ano = Mecenato'!E200</f>
        <v>0</v>
      </c>
      <c r="F200" s="4">
        <f>'[3]SCC X Ano = Mecenato'!F200</f>
        <v>123500.6492528439</v>
      </c>
      <c r="G200" s="4">
        <f>'[3]SCC X Ano = Mecenato'!G200</f>
        <v>1164442.1912859548</v>
      </c>
      <c r="H200" s="4">
        <f>'[3]SCC X Ano = Mecenato'!H200</f>
        <v>0</v>
      </c>
      <c r="I200" s="4">
        <f>'[3]SCC X Ano = Mecenato'!I200</f>
        <v>6764419.7826075507</v>
      </c>
      <c r="J200" s="4">
        <f>'[3]SCC X Ano = Mecenato'!J200</f>
        <v>0</v>
      </c>
      <c r="K200" s="4">
        <f>'[3]SCC X Ano = Mecenato'!K200</f>
        <v>0</v>
      </c>
      <c r="L200" s="4">
        <f>'[3]SCC X Ano = Mecenato'!L200</f>
        <v>10683463.663165336</v>
      </c>
      <c r="N200" s="2" t="s">
        <v>38</v>
      </c>
      <c r="O200" s="5">
        <f>+B200/Formato_Análises_Mecenato!$S$31</f>
        <v>0</v>
      </c>
      <c r="P200" s="5">
        <f>+C200/Formato_Análises_Mecenato!$S$31</f>
        <v>1.2820227393537534E-3</v>
      </c>
      <c r="Q200" s="5">
        <f>+D200/Formato_Análises_Mecenato!$S$31</f>
        <v>2.2751582490842791E-4</v>
      </c>
      <c r="R200" s="5">
        <f>+E200/Formato_Análises_Mecenato!$S$31</f>
        <v>0</v>
      </c>
      <c r="S200" s="5">
        <f>+F200/Formato_Análises_Mecenato!$S$31</f>
        <v>7.0855885016578413E-5</v>
      </c>
      <c r="T200" s="5">
        <f>+G200/Formato_Análises_Mecenato!$S$31</f>
        <v>6.680740750220006E-4</v>
      </c>
      <c r="U200" s="5">
        <f>+H200/Formato_Análises_Mecenato!$S$31</f>
        <v>0</v>
      </c>
      <c r="V200" s="5">
        <f>+I200/Formato_Análises_Mecenato!$S$31</f>
        <v>3.8809427579529258E-3</v>
      </c>
      <c r="W200" s="5">
        <f>+J200/Formato_Análises_Mecenato!$S$31</f>
        <v>0</v>
      </c>
      <c r="X200" s="5">
        <f>+K200/Formato_Análises_Mecenato!$S$31</f>
        <v>0</v>
      </c>
    </row>
    <row r="201" spans="1:24" x14ac:dyDescent="0.25">
      <c r="A201" s="2" t="s">
        <v>39</v>
      </c>
      <c r="B201" s="4">
        <f>'[3]SCC X Ano = Mecenato'!B201</f>
        <v>119117.13806965233</v>
      </c>
      <c r="C201" s="4">
        <f>'[3]SCC X Ano = Mecenato'!C201</f>
        <v>3162011.4923968622</v>
      </c>
      <c r="D201" s="4">
        <f>'[3]SCC X Ano = Mecenato'!D201</f>
        <v>1525257.725037891</v>
      </c>
      <c r="E201" s="4">
        <f>'[3]SCC X Ano = Mecenato'!E201</f>
        <v>0</v>
      </c>
      <c r="F201" s="4">
        <f>'[3]SCC X Ano = Mecenato'!F201</f>
        <v>1240087.5960593596</v>
      </c>
      <c r="G201" s="4">
        <f>'[3]SCC X Ano = Mecenato'!G201</f>
        <v>4230726.3809946533</v>
      </c>
      <c r="H201" s="4">
        <f>'[3]SCC X Ano = Mecenato'!H201</f>
        <v>0</v>
      </c>
      <c r="I201" s="4">
        <f>'[3]SCC X Ano = Mecenato'!I201</f>
        <v>9852006.5033055246</v>
      </c>
      <c r="J201" s="4">
        <f>'[3]SCC X Ano = Mecenato'!J201</f>
        <v>1530977.3954464449</v>
      </c>
      <c r="K201" s="4">
        <f>'[3]SCC X Ano = Mecenato'!K201</f>
        <v>0</v>
      </c>
      <c r="L201" s="4">
        <f>'[3]SCC X Ano = Mecenato'!L201</f>
        <v>21660184.23131039</v>
      </c>
      <c r="N201" s="2" t="s">
        <v>39</v>
      </c>
      <c r="O201" s="5">
        <f>+B201/Formato_Análises_Mecenato!$S$31</f>
        <v>6.8340938202580552E-5</v>
      </c>
      <c r="P201" s="5">
        <f>+C201/Formato_Análises_Mecenato!$S$31</f>
        <v>1.8141372056083532E-3</v>
      </c>
      <c r="Q201" s="5">
        <f>+D201/Formato_Análises_Mecenato!$S$31</f>
        <v>8.7508435493867756E-4</v>
      </c>
      <c r="R201" s="5">
        <f>+E201/Formato_Análises_Mecenato!$S$31</f>
        <v>0</v>
      </c>
      <c r="S201" s="5">
        <f>+F201/Formato_Análises_Mecenato!$S$31</f>
        <v>7.1147402583265169E-4</v>
      </c>
      <c r="T201" s="5">
        <f>+G201/Formato_Análises_Mecenato!$S$31</f>
        <v>2.4272897656969937E-3</v>
      </c>
      <c r="U201" s="5">
        <f>+H201/Formato_Análises_Mecenato!$S$31</f>
        <v>0</v>
      </c>
      <c r="V201" s="5">
        <f>+I201/Formato_Análises_Mecenato!$S$31</f>
        <v>5.6523803251562598E-3</v>
      </c>
      <c r="W201" s="5">
        <f>+J201/Formato_Análises_Mecenato!$S$31</f>
        <v>8.7836589484355297E-4</v>
      </c>
      <c r="X201" s="5">
        <f>+K201/Formato_Análises_Mecenato!$S$31</f>
        <v>0</v>
      </c>
    </row>
    <row r="202" spans="1:24" x14ac:dyDescent="0.25">
      <c r="A202" s="2" t="s">
        <v>40</v>
      </c>
      <c r="B202" s="4">
        <f>'[3]SCC X Ano = Mecenato'!B202</f>
        <v>101488822.50985011</v>
      </c>
      <c r="C202" s="4">
        <f>'[3]SCC X Ano = Mecenato'!C202</f>
        <v>593797761.96623433</v>
      </c>
      <c r="D202" s="4">
        <f>'[3]SCC X Ano = Mecenato'!D202</f>
        <v>158881442.39629361</v>
      </c>
      <c r="E202" s="4">
        <f>'[3]SCC X Ano = Mecenato'!E202</f>
        <v>0</v>
      </c>
      <c r="F202" s="4">
        <f>'[3]SCC X Ano = Mecenato'!F202</f>
        <v>46128624.85010875</v>
      </c>
      <c r="G202" s="4">
        <f>'[3]SCC X Ano = Mecenato'!G202</f>
        <v>207279297.40182939</v>
      </c>
      <c r="H202" s="4">
        <f>'[3]SCC X Ano = Mecenato'!H202</f>
        <v>0</v>
      </c>
      <c r="I202" s="4">
        <f>'[3]SCC X Ano = Mecenato'!I202</f>
        <v>401974703.22856408</v>
      </c>
      <c r="J202" s="4">
        <f>'[3]SCC X Ano = Mecenato'!J202</f>
        <v>233432999.94287473</v>
      </c>
      <c r="K202" s="4">
        <f>'[3]SCC X Ano = Mecenato'!K202</f>
        <v>0</v>
      </c>
      <c r="L202" s="4">
        <f>'[3]SCC X Ano = Mecenato'!L202</f>
        <v>1742983652.2957549</v>
      </c>
      <c r="N202" s="2" t="s">
        <v>40</v>
      </c>
      <c r="O202" s="5">
        <f>+B202/Formato_Análises_Mecenato!$S$31</f>
        <v>5.8227065053751387E-2</v>
      </c>
      <c r="P202" s="5">
        <f>+C202/Formato_Análises_Mecenato!$S$31</f>
        <v>0.34067890492496533</v>
      </c>
      <c r="Q202" s="5">
        <f>+D202/Formato_Análises_Mecenato!$S$31</f>
        <v>9.1154866648935226E-2</v>
      </c>
      <c r="R202" s="5">
        <f>+E202/Formato_Análises_Mecenato!$S$31</f>
        <v>0</v>
      </c>
      <c r="S202" s="5">
        <f>+F202/Formato_Análises_Mecenato!$S$31</f>
        <v>2.6465322717944516E-2</v>
      </c>
      <c r="T202" s="5">
        <f>+G202/Formato_Análises_Mecenato!$S$31</f>
        <v>0.11892211216600533</v>
      </c>
      <c r="U202" s="5">
        <f>+H202/Formato_Análises_Mecenato!$S$31</f>
        <v>0</v>
      </c>
      <c r="V202" s="5">
        <f>+I202/Formato_Análises_Mecenato!$S$31</f>
        <v>0.23062448273631642</v>
      </c>
      <c r="W202" s="5">
        <f>+J202/Formato_Análises_Mecenato!$S$31</f>
        <v>0.13392724575208184</v>
      </c>
      <c r="X202" s="5">
        <f>+K202/Formato_Análises_Mecenato!$S$31</f>
        <v>0</v>
      </c>
    </row>
    <row r="203" spans="1:24" x14ac:dyDescent="0.25">
      <c r="A203" s="2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N203" s="2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x14ac:dyDescent="0.25">
      <c r="A204" s="2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N204" s="2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x14ac:dyDescent="0.25"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</row>
    <row r="206" spans="1:24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</row>
    <row r="207" spans="1:24" x14ac:dyDescent="0.25">
      <c r="A207" s="2"/>
      <c r="B207">
        <v>2013</v>
      </c>
      <c r="C207">
        <v>2013</v>
      </c>
      <c r="D207">
        <v>2013</v>
      </c>
      <c r="E207">
        <v>2013</v>
      </c>
      <c r="F207">
        <v>2013</v>
      </c>
      <c r="G207">
        <v>2013</v>
      </c>
      <c r="H207">
        <v>2013</v>
      </c>
      <c r="I207">
        <v>2013</v>
      </c>
      <c r="J207">
        <v>2013</v>
      </c>
      <c r="K207">
        <v>2013</v>
      </c>
      <c r="O207">
        <v>2013</v>
      </c>
      <c r="P207">
        <v>2013</v>
      </c>
      <c r="Q207">
        <v>2013</v>
      </c>
      <c r="R207">
        <v>2013</v>
      </c>
      <c r="S207">
        <v>2013</v>
      </c>
      <c r="T207">
        <v>2013</v>
      </c>
      <c r="U207">
        <v>2013</v>
      </c>
      <c r="V207">
        <v>2013</v>
      </c>
      <c r="W207">
        <v>2013</v>
      </c>
      <c r="X207">
        <v>2013</v>
      </c>
    </row>
    <row r="208" spans="1:24" x14ac:dyDescent="0.25">
      <c r="A208" s="2"/>
      <c r="B208" s="2" t="s">
        <v>2</v>
      </c>
      <c r="C208" s="2" t="s">
        <v>3</v>
      </c>
      <c r="D208" s="2" t="s">
        <v>4</v>
      </c>
      <c r="E208" s="2" t="s">
        <v>5</v>
      </c>
      <c r="F208" s="2" t="s">
        <v>6</v>
      </c>
      <c r="G208" s="2" t="s">
        <v>7</v>
      </c>
      <c r="H208" s="2" t="s">
        <v>8</v>
      </c>
      <c r="I208" s="2" t="s">
        <v>9</v>
      </c>
      <c r="J208" s="2" t="s">
        <v>10</v>
      </c>
      <c r="K208" s="2" t="s">
        <v>11</v>
      </c>
      <c r="L208" s="2" t="s">
        <v>12</v>
      </c>
      <c r="O208" s="2" t="s">
        <v>2</v>
      </c>
      <c r="P208" s="2" t="s">
        <v>3</v>
      </c>
      <c r="Q208" s="2" t="s">
        <v>4</v>
      </c>
      <c r="R208" s="2" t="s">
        <v>5</v>
      </c>
      <c r="S208" s="2" t="s">
        <v>6</v>
      </c>
      <c r="T208" s="2" t="s">
        <v>7</v>
      </c>
      <c r="U208" s="2" t="s">
        <v>8</v>
      </c>
      <c r="V208" s="2" t="s">
        <v>9</v>
      </c>
      <c r="W208" s="2" t="s">
        <v>10</v>
      </c>
      <c r="X208" s="2" t="s">
        <v>11</v>
      </c>
    </row>
    <row r="209" spans="1:24" x14ac:dyDescent="0.25">
      <c r="A209" s="2" t="s">
        <v>13</v>
      </c>
      <c r="B209" s="4">
        <f>'[3]SCC X Ano = Mecenato'!B209</f>
        <v>0</v>
      </c>
      <c r="C209" s="4">
        <f>'[3]SCC X Ano = Mecenato'!C209</f>
        <v>220099.59223565614</v>
      </c>
      <c r="D209" s="4">
        <f>'[3]SCC X Ano = Mecenato'!D209</f>
        <v>1430331.0015489899</v>
      </c>
      <c r="E209" s="4">
        <f>'[3]SCC X Ano = Mecenato'!E209</f>
        <v>0</v>
      </c>
      <c r="F209" s="4">
        <f>'[3]SCC X Ano = Mecenato'!F209</f>
        <v>0</v>
      </c>
      <c r="G209" s="4">
        <f>'[3]SCC X Ano = Mecenato'!G209</f>
        <v>0</v>
      </c>
      <c r="H209" s="4">
        <f>'[3]SCC X Ano = Mecenato'!H209</f>
        <v>0</v>
      </c>
      <c r="I209" s="4">
        <f>'[3]SCC X Ano = Mecenato'!I209</f>
        <v>0</v>
      </c>
      <c r="J209" s="4">
        <f>'[3]SCC X Ano = Mecenato'!J209</f>
        <v>0</v>
      </c>
      <c r="K209" s="4">
        <f>'[3]SCC X Ano = Mecenato'!K209</f>
        <v>0</v>
      </c>
      <c r="L209" s="4">
        <f>'[3]SCC X Ano = Mecenato'!L209</f>
        <v>1650430.5937846461</v>
      </c>
      <c r="N209" s="2" t="s">
        <v>13</v>
      </c>
      <c r="O209" s="5">
        <f>+B209/Formato_Análises_Mecenato!$T$31</f>
        <v>0</v>
      </c>
      <c r="P209" s="5">
        <f>+C209/Formato_Análises_Mecenato!$T$31</f>
        <v>1.3205307698080295E-4</v>
      </c>
      <c r="Q209" s="5">
        <f>+D209/Formato_Análises_Mecenato!$T$31</f>
        <v>8.5815520118432667E-4</v>
      </c>
      <c r="R209" s="5">
        <f>+E209/Formato_Análises_Mecenato!$T$31</f>
        <v>0</v>
      </c>
      <c r="S209" s="5">
        <f>+F209/Formato_Análises_Mecenato!$T$31</f>
        <v>0</v>
      </c>
      <c r="T209" s="5">
        <f>+G209/Formato_Análises_Mecenato!$T$31</f>
        <v>0</v>
      </c>
      <c r="U209" s="5">
        <f>+H209/Formato_Análises_Mecenato!$T$31</f>
        <v>0</v>
      </c>
      <c r="V209" s="5">
        <f>+I209/Formato_Análises_Mecenato!$T$31</f>
        <v>0</v>
      </c>
      <c r="W209" s="5">
        <f>+J209/Formato_Análises_Mecenato!$T$31</f>
        <v>0</v>
      </c>
      <c r="X209" s="5">
        <f>+K209/Formato_Análises_Mecenato!$T$31</f>
        <v>0</v>
      </c>
    </row>
    <row r="210" spans="1:24" x14ac:dyDescent="0.25">
      <c r="A210" s="2" t="s">
        <v>14</v>
      </c>
      <c r="B210" s="4">
        <f>'[3]SCC X Ano = Mecenato'!B210</f>
        <v>0</v>
      </c>
      <c r="C210" s="4">
        <f>'[3]SCC X Ano = Mecenato'!C210</f>
        <v>56609.485748927378</v>
      </c>
      <c r="D210" s="4">
        <f>'[3]SCC X Ano = Mecenato'!D210</f>
        <v>0</v>
      </c>
      <c r="E210" s="4">
        <f>'[3]SCC X Ano = Mecenato'!E210</f>
        <v>0</v>
      </c>
      <c r="F210" s="4">
        <f>'[3]SCC X Ano = Mecenato'!F210</f>
        <v>0</v>
      </c>
      <c r="G210" s="4">
        <f>'[3]SCC X Ano = Mecenato'!G210</f>
        <v>0</v>
      </c>
      <c r="H210" s="4">
        <f>'[3]SCC X Ano = Mecenato'!H210</f>
        <v>0</v>
      </c>
      <c r="I210" s="4">
        <f>'[3]SCC X Ano = Mecenato'!I210</f>
        <v>0</v>
      </c>
      <c r="J210" s="4">
        <f>'[3]SCC X Ano = Mecenato'!J210</f>
        <v>0</v>
      </c>
      <c r="K210" s="4">
        <f>'[3]SCC X Ano = Mecenato'!K210</f>
        <v>0</v>
      </c>
      <c r="L210" s="4">
        <f>'[3]SCC X Ano = Mecenato'!L210</f>
        <v>56609.485748927378</v>
      </c>
      <c r="N210" s="2" t="s">
        <v>14</v>
      </c>
      <c r="O210" s="5">
        <f>+B210/Formato_Análises_Mecenato!$T$31</f>
        <v>0</v>
      </c>
      <c r="P210" s="5">
        <f>+C210/Formato_Análises_Mecenato!$T$31</f>
        <v>3.3963973778938019E-5</v>
      </c>
      <c r="Q210" s="5">
        <f>+D210/Formato_Análises_Mecenato!$T$31</f>
        <v>0</v>
      </c>
      <c r="R210" s="5">
        <f>+E210/Formato_Análises_Mecenato!$T$31</f>
        <v>0</v>
      </c>
      <c r="S210" s="5">
        <f>+F210/Formato_Análises_Mecenato!$T$31</f>
        <v>0</v>
      </c>
      <c r="T210" s="5">
        <f>+G210/Formato_Análises_Mecenato!$T$31</f>
        <v>0</v>
      </c>
      <c r="U210" s="5">
        <f>+H210/Formato_Análises_Mecenato!$T$31</f>
        <v>0</v>
      </c>
      <c r="V210" s="5">
        <f>+I210/Formato_Análises_Mecenato!$T$31</f>
        <v>0</v>
      </c>
      <c r="W210" s="5">
        <f>+J210/Formato_Análises_Mecenato!$T$31</f>
        <v>0</v>
      </c>
      <c r="X210" s="5">
        <f>+K210/Formato_Análises_Mecenato!$T$31</f>
        <v>0</v>
      </c>
    </row>
    <row r="211" spans="1:24" x14ac:dyDescent="0.25">
      <c r="A211" s="2" t="s">
        <v>15</v>
      </c>
      <c r="B211" s="4">
        <f>'[3]SCC X Ano = Mecenato'!B211</f>
        <v>0</v>
      </c>
      <c r="C211" s="4">
        <f>'[3]SCC X Ano = Mecenato'!C211</f>
        <v>212616.77050052554</v>
      </c>
      <c r="D211" s="4">
        <f>'[3]SCC X Ano = Mecenato'!D211</f>
        <v>257717.29757639457</v>
      </c>
      <c r="E211" s="4">
        <f>'[3]SCC X Ano = Mecenato'!E211</f>
        <v>0</v>
      </c>
      <c r="F211" s="4">
        <f>'[3]SCC X Ano = Mecenato'!F211</f>
        <v>0</v>
      </c>
      <c r="G211" s="4">
        <f>'[3]SCC X Ano = Mecenato'!G211</f>
        <v>154630.37854583672</v>
      </c>
      <c r="H211" s="4">
        <f>'[3]SCC X Ano = Mecenato'!H211</f>
        <v>0</v>
      </c>
      <c r="I211" s="4">
        <f>'[3]SCC X Ano = Mecenato'!I211</f>
        <v>2569355.7400634796</v>
      </c>
      <c r="J211" s="4">
        <f>'[3]SCC X Ano = Mecenato'!J211</f>
        <v>604399.63714535092</v>
      </c>
      <c r="K211" s="4">
        <f>'[3]SCC X Ano = Mecenato'!K211</f>
        <v>0</v>
      </c>
      <c r="L211" s="4">
        <f>'[3]SCC X Ano = Mecenato'!L211</f>
        <v>3798719.8238315871</v>
      </c>
      <c r="N211" s="2" t="s">
        <v>15</v>
      </c>
      <c r="O211" s="5">
        <f>+B211/Formato_Análises_Mecenato!$T$31</f>
        <v>0</v>
      </c>
      <c r="P211" s="5">
        <f>+C211/Formato_Análises_Mecenato!$T$31</f>
        <v>1.2756361098685938E-4</v>
      </c>
      <c r="Q211" s="5">
        <f>+D211/Formato_Análises_Mecenato!$T$31</f>
        <v>1.5462255877195073E-4</v>
      </c>
      <c r="R211" s="5">
        <f>+E211/Formato_Análises_Mecenato!$T$31</f>
        <v>0</v>
      </c>
      <c r="S211" s="5">
        <f>+F211/Formato_Análises_Mecenato!$T$31</f>
        <v>0</v>
      </c>
      <c r="T211" s="5">
        <f>+G211/Formato_Análises_Mecenato!$T$31</f>
        <v>9.2773535263170431E-5</v>
      </c>
      <c r="U211" s="5">
        <f>+H211/Formato_Análises_Mecenato!$T$31</f>
        <v>0</v>
      </c>
      <c r="V211" s="5">
        <f>+I211/Formato_Análises_Mecenato!$T$31</f>
        <v>1.5415354834933011E-3</v>
      </c>
      <c r="W211" s="5">
        <f>+J211/Formato_Análises_Mecenato!$T$31</f>
        <v>3.6262144332221399E-4</v>
      </c>
      <c r="X211" s="5">
        <f>+K211/Formato_Análises_Mecenato!$T$31</f>
        <v>0</v>
      </c>
    </row>
    <row r="212" spans="1:24" x14ac:dyDescent="0.25">
      <c r="A212" s="2" t="s">
        <v>16</v>
      </c>
      <c r="B212" s="4">
        <f>'[3]SCC X Ano = Mecenato'!B212</f>
        <v>0</v>
      </c>
      <c r="C212" s="4">
        <f>'[3]SCC X Ano = Mecenato'!C212</f>
        <v>0</v>
      </c>
      <c r="D212" s="4">
        <f>'[3]SCC X Ano = Mecenato'!D212</f>
        <v>0</v>
      </c>
      <c r="E212" s="4">
        <f>'[3]SCC X Ano = Mecenato'!E212</f>
        <v>0</v>
      </c>
      <c r="F212" s="4">
        <f>'[3]SCC X Ano = Mecenato'!F212</f>
        <v>0</v>
      </c>
      <c r="G212" s="4">
        <f>'[3]SCC X Ano = Mecenato'!G212</f>
        <v>0</v>
      </c>
      <c r="H212" s="4">
        <f>'[3]SCC X Ano = Mecenato'!H212</f>
        <v>0</v>
      </c>
      <c r="I212" s="4">
        <f>'[3]SCC X Ano = Mecenato'!I212</f>
        <v>5798.6391954688779</v>
      </c>
      <c r="J212" s="4">
        <f>'[3]SCC X Ano = Mecenato'!J212</f>
        <v>0</v>
      </c>
      <c r="K212" s="4">
        <f>'[3]SCC X Ano = Mecenato'!K212</f>
        <v>0</v>
      </c>
      <c r="L212" s="4">
        <f>'[3]SCC X Ano = Mecenato'!L212</f>
        <v>5798.6391954688779</v>
      </c>
      <c r="N212" s="2" t="s">
        <v>16</v>
      </c>
      <c r="O212" s="5">
        <f>+B212/Formato_Análises_Mecenato!$T$31</f>
        <v>0</v>
      </c>
      <c r="P212" s="5">
        <f>+C212/Formato_Análises_Mecenato!$T$31</f>
        <v>0</v>
      </c>
      <c r="Q212" s="5">
        <f>+D212/Formato_Análises_Mecenato!$T$31</f>
        <v>0</v>
      </c>
      <c r="R212" s="5">
        <f>+E212/Formato_Análises_Mecenato!$T$31</f>
        <v>0</v>
      </c>
      <c r="S212" s="5">
        <f>+F212/Formato_Análises_Mecenato!$T$31</f>
        <v>0</v>
      </c>
      <c r="T212" s="5">
        <f>+G212/Formato_Análises_Mecenato!$T$31</f>
        <v>0</v>
      </c>
      <c r="U212" s="5">
        <f>+H212/Formato_Análises_Mecenato!$T$31</f>
        <v>0</v>
      </c>
      <c r="V212" s="5">
        <f>+I212/Formato_Análises_Mecenato!$T$31</f>
        <v>3.4790075723688917E-6</v>
      </c>
      <c r="W212" s="5">
        <f>+J212/Formato_Análises_Mecenato!$T$31</f>
        <v>0</v>
      </c>
      <c r="X212" s="5">
        <f>+K212/Formato_Análises_Mecenato!$T$31</f>
        <v>0</v>
      </c>
    </row>
    <row r="213" spans="1:24" x14ac:dyDescent="0.25">
      <c r="A213" s="2" t="s">
        <v>17</v>
      </c>
      <c r="B213" s="4">
        <f>'[3]SCC X Ano = Mecenato'!B213</f>
        <v>0</v>
      </c>
      <c r="C213" s="4">
        <f>'[3]SCC X Ano = Mecenato'!C213</f>
        <v>702317.00490382384</v>
      </c>
      <c r="D213" s="4">
        <f>'[3]SCC X Ano = Mecenato'!D213</f>
        <v>461188.32547917776</v>
      </c>
      <c r="E213" s="4">
        <f>'[3]SCC X Ano = Mecenato'!E213</f>
        <v>0</v>
      </c>
      <c r="F213" s="4">
        <f>'[3]SCC X Ano = Mecenato'!F213</f>
        <v>0</v>
      </c>
      <c r="G213" s="4">
        <f>'[3]SCC X Ano = Mecenato'!G213</f>
        <v>0</v>
      </c>
      <c r="H213" s="4">
        <f>'[3]SCC X Ano = Mecenato'!H213</f>
        <v>0</v>
      </c>
      <c r="I213" s="4">
        <f>'[3]SCC X Ano = Mecenato'!I213</f>
        <v>1357132.8461048543</v>
      </c>
      <c r="J213" s="4">
        <f>'[3]SCC X Ano = Mecenato'!J213</f>
        <v>151043.36611124946</v>
      </c>
      <c r="K213" s="4">
        <f>'[3]SCC X Ano = Mecenato'!K213</f>
        <v>0</v>
      </c>
      <c r="L213" s="4">
        <f>'[3]SCC X Ano = Mecenato'!L213</f>
        <v>2671681.5425991053</v>
      </c>
      <c r="N213" s="2" t="s">
        <v>17</v>
      </c>
      <c r="O213" s="5">
        <f>+B213/Formato_Análises_Mecenato!$T$31</f>
        <v>0</v>
      </c>
      <c r="P213" s="5">
        <f>+C213/Formato_Análises_Mecenato!$T$31</f>
        <v>4.2136889292458771E-4</v>
      </c>
      <c r="Q213" s="5">
        <f>+D213/Formato_Análises_Mecenato!$T$31</f>
        <v>2.7669900170439047E-4</v>
      </c>
      <c r="R213" s="5">
        <f>+E213/Formato_Análises_Mecenato!$T$31</f>
        <v>0</v>
      </c>
      <c r="S213" s="5">
        <f>+F213/Formato_Análises_Mecenato!$T$31</f>
        <v>0</v>
      </c>
      <c r="T213" s="5">
        <f>+G213/Formato_Análises_Mecenato!$T$31</f>
        <v>0</v>
      </c>
      <c r="U213" s="5">
        <f>+H213/Formato_Análises_Mecenato!$T$31</f>
        <v>0</v>
      </c>
      <c r="V213" s="5">
        <f>+I213/Formato_Análises_Mecenato!$T$31</f>
        <v>8.1423852892912327E-4</v>
      </c>
      <c r="W213" s="5">
        <f>+J213/Formato_Análises_Mecenato!$T$31</f>
        <v>9.0621436641158924E-5</v>
      </c>
      <c r="X213" s="5">
        <f>+K213/Formato_Análises_Mecenato!$T$31</f>
        <v>0</v>
      </c>
    </row>
    <row r="214" spans="1:24" x14ac:dyDescent="0.25">
      <c r="A214" s="2" t="s">
        <v>18</v>
      </c>
      <c r="B214" s="4">
        <f>'[3]SCC X Ano = Mecenato'!B214</f>
        <v>0</v>
      </c>
      <c r="C214" s="4">
        <f>'[3]SCC X Ano = Mecenato'!C214</f>
        <v>0</v>
      </c>
      <c r="D214" s="4">
        <f>'[3]SCC X Ano = Mecenato'!D214</f>
        <v>0</v>
      </c>
      <c r="E214" s="4">
        <f>'[3]SCC X Ano = Mecenato'!E214</f>
        <v>0</v>
      </c>
      <c r="F214" s="4">
        <f>'[3]SCC X Ano = Mecenato'!F214</f>
        <v>0</v>
      </c>
      <c r="G214" s="4">
        <f>'[3]SCC X Ano = Mecenato'!G214</f>
        <v>0</v>
      </c>
      <c r="H214" s="4">
        <f>'[3]SCC X Ano = Mecenato'!H214</f>
        <v>0</v>
      </c>
      <c r="I214" s="4">
        <f>'[3]SCC X Ano = Mecenato'!I214</f>
        <v>0</v>
      </c>
      <c r="J214" s="4">
        <f>'[3]SCC X Ano = Mecenato'!J214</f>
        <v>0</v>
      </c>
      <c r="K214" s="4">
        <f>'[3]SCC X Ano = Mecenato'!K214</f>
        <v>0</v>
      </c>
      <c r="L214" s="4">
        <f>'[3]SCC X Ano = Mecenato'!L214</f>
        <v>0</v>
      </c>
      <c r="N214" s="2" t="s">
        <v>18</v>
      </c>
      <c r="O214" s="5">
        <f>+B214/Formato_Análises_Mecenato!$T$31</f>
        <v>0</v>
      </c>
      <c r="P214" s="5">
        <f>+C214/Formato_Análises_Mecenato!$T$31</f>
        <v>0</v>
      </c>
      <c r="Q214" s="5">
        <f>+D214/Formato_Análises_Mecenato!$T$31</f>
        <v>0</v>
      </c>
      <c r="R214" s="5">
        <f>+E214/Formato_Análises_Mecenato!$T$31</f>
        <v>0</v>
      </c>
      <c r="S214" s="5">
        <f>+F214/Formato_Análises_Mecenato!$T$31</f>
        <v>0</v>
      </c>
      <c r="T214" s="5">
        <f>+G214/Formato_Análises_Mecenato!$T$31</f>
        <v>0</v>
      </c>
      <c r="U214" s="5">
        <f>+H214/Formato_Análises_Mecenato!$T$31</f>
        <v>0</v>
      </c>
      <c r="V214" s="5">
        <f>+I214/Formato_Análises_Mecenato!$T$31</f>
        <v>0</v>
      </c>
      <c r="W214" s="5">
        <f>+J214/Formato_Análises_Mecenato!$T$31</f>
        <v>0</v>
      </c>
      <c r="X214" s="5">
        <f>+K214/Formato_Análises_Mecenato!$T$31</f>
        <v>0</v>
      </c>
    </row>
    <row r="215" spans="1:24" x14ac:dyDescent="0.25">
      <c r="A215" s="2" t="s">
        <v>19</v>
      </c>
      <c r="B215" s="4">
        <f>'[3]SCC X Ano = Mecenato'!B215</f>
        <v>0</v>
      </c>
      <c r="C215" s="4">
        <f>'[3]SCC X Ano = Mecenato'!C215</f>
        <v>617737.88608247135</v>
      </c>
      <c r="D215" s="4">
        <f>'[3]SCC X Ano = Mecenato'!D215</f>
        <v>0</v>
      </c>
      <c r="E215" s="4">
        <f>'[3]SCC X Ano = Mecenato'!E215</f>
        <v>0</v>
      </c>
      <c r="F215" s="4">
        <f>'[3]SCC X Ano = Mecenato'!F215</f>
        <v>0</v>
      </c>
      <c r="G215" s="4">
        <f>'[3]SCC X Ano = Mecenato'!G215</f>
        <v>0</v>
      </c>
      <c r="H215" s="4">
        <f>'[3]SCC X Ano = Mecenato'!H215</f>
        <v>0</v>
      </c>
      <c r="I215" s="4">
        <f>'[3]SCC X Ano = Mecenato'!I215</f>
        <v>23960.621448921345</v>
      </c>
      <c r="J215" s="4">
        <f>'[3]SCC X Ano = Mecenato'!J215</f>
        <v>0</v>
      </c>
      <c r="K215" s="4">
        <f>'[3]SCC X Ano = Mecenato'!K215</f>
        <v>0</v>
      </c>
      <c r="L215" s="4">
        <f>'[3]SCC X Ano = Mecenato'!L215</f>
        <v>641698.50753139274</v>
      </c>
      <c r="N215" s="2" t="s">
        <v>19</v>
      </c>
      <c r="O215" s="5">
        <f>+B215/Formato_Análises_Mecenato!$T$31</f>
        <v>0</v>
      </c>
      <c r="P215" s="5">
        <f>+C215/Formato_Análises_Mecenato!$T$31</f>
        <v>3.7062398796935188E-4</v>
      </c>
      <c r="Q215" s="5">
        <f>+D215/Formato_Análises_Mecenato!$T$31</f>
        <v>0</v>
      </c>
      <c r="R215" s="5">
        <f>+E215/Formato_Análises_Mecenato!$T$31</f>
        <v>0</v>
      </c>
      <c r="S215" s="5">
        <f>+F215/Formato_Análises_Mecenato!$T$31</f>
        <v>0</v>
      </c>
      <c r="T215" s="5">
        <f>+G215/Formato_Análises_Mecenato!$T$31</f>
        <v>0</v>
      </c>
      <c r="U215" s="5">
        <f>+H215/Formato_Análises_Mecenato!$T$31</f>
        <v>0</v>
      </c>
      <c r="V215" s="5">
        <f>+I215/Formato_Análises_Mecenato!$T$31</f>
        <v>1.437564584542519E-5</v>
      </c>
      <c r="W215" s="5">
        <f>+J215/Formato_Análises_Mecenato!$T$31</f>
        <v>0</v>
      </c>
      <c r="X215" s="5">
        <f>+K215/Formato_Análises_Mecenato!$T$31</f>
        <v>0</v>
      </c>
    </row>
    <row r="216" spans="1:24" x14ac:dyDescent="0.25">
      <c r="A216" s="2" t="s">
        <v>20</v>
      </c>
      <c r="B216" s="4">
        <f>'[3]SCC X Ano = Mecenato'!B216</f>
        <v>494802.13488476933</v>
      </c>
      <c r="C216" s="4">
        <f>'[3]SCC X Ano = Mecenato'!C216</f>
        <v>0</v>
      </c>
      <c r="D216" s="4">
        <f>'[3]SCC X Ano = Mecenato'!D216</f>
        <v>451649.56400263146</v>
      </c>
      <c r="E216" s="4">
        <f>'[3]SCC X Ano = Mecenato'!E216</f>
        <v>0</v>
      </c>
      <c r="F216" s="4">
        <f>'[3]SCC X Ano = Mecenato'!F216</f>
        <v>0</v>
      </c>
      <c r="G216" s="4">
        <f>'[3]SCC X Ano = Mecenato'!G216</f>
        <v>0</v>
      </c>
      <c r="H216" s="4">
        <f>'[3]SCC X Ano = Mecenato'!H216</f>
        <v>0</v>
      </c>
      <c r="I216" s="4">
        <f>'[3]SCC X Ano = Mecenato'!I216</f>
        <v>87623.881175974151</v>
      </c>
      <c r="J216" s="4">
        <f>'[3]SCC X Ano = Mecenato'!J216</f>
        <v>0</v>
      </c>
      <c r="K216" s="4">
        <f>'[3]SCC X Ano = Mecenato'!K216</f>
        <v>0</v>
      </c>
      <c r="L216" s="4">
        <f>'[3]SCC X Ano = Mecenato'!L216</f>
        <v>1034075.5800633749</v>
      </c>
      <c r="N216" s="2" t="s">
        <v>20</v>
      </c>
      <c r="O216" s="5">
        <f>+B216/Formato_Análises_Mecenato!$T$31</f>
        <v>2.9686626742245724E-4</v>
      </c>
      <c r="P216" s="5">
        <f>+C216/Formato_Análises_Mecenato!$T$31</f>
        <v>0</v>
      </c>
      <c r="Q216" s="5">
        <f>+D216/Formato_Análises_Mecenato!$T$31</f>
        <v>2.7097603424784369E-4</v>
      </c>
      <c r="R216" s="5">
        <f>+E216/Formato_Análises_Mecenato!$T$31</f>
        <v>0</v>
      </c>
      <c r="S216" s="5">
        <f>+F216/Formato_Análises_Mecenato!$T$31</f>
        <v>0</v>
      </c>
      <c r="T216" s="5">
        <f>+G216/Formato_Análises_Mecenato!$T$31</f>
        <v>0</v>
      </c>
      <c r="U216" s="5">
        <f>+H216/Formato_Análises_Mecenato!$T$31</f>
        <v>0</v>
      </c>
      <c r="V216" s="5">
        <f>+I216/Formato_Análises_Mecenato!$T$31</f>
        <v>5.2571669982463248E-5</v>
      </c>
      <c r="W216" s="5">
        <f>+J216/Formato_Análises_Mecenato!$T$31</f>
        <v>0</v>
      </c>
      <c r="X216" s="5">
        <f>+K216/Formato_Análises_Mecenato!$T$31</f>
        <v>0</v>
      </c>
    </row>
    <row r="217" spans="1:24" x14ac:dyDescent="0.25">
      <c r="A217" s="2" t="s">
        <v>21</v>
      </c>
      <c r="B217" s="4">
        <f>'[3]SCC X Ano = Mecenato'!B217</f>
        <v>0</v>
      </c>
      <c r="C217" s="4">
        <f>'[3]SCC X Ano = Mecenato'!C217</f>
        <v>572934.01738784241</v>
      </c>
      <c r="D217" s="4">
        <f>'[3]SCC X Ano = Mecenato'!D217</f>
        <v>0</v>
      </c>
      <c r="E217" s="4">
        <f>'[3]SCC X Ano = Mecenato'!E217</f>
        <v>0</v>
      </c>
      <c r="F217" s="4">
        <f>'[3]SCC X Ano = Mecenato'!F217</f>
        <v>0</v>
      </c>
      <c r="G217" s="4">
        <f>'[3]SCC X Ano = Mecenato'!G217</f>
        <v>257717.29757639457</v>
      </c>
      <c r="H217" s="4">
        <f>'[3]SCC X Ano = Mecenato'!H217</f>
        <v>0</v>
      </c>
      <c r="I217" s="4">
        <f>'[3]SCC X Ano = Mecenato'!I217</f>
        <v>1269180.7232928223</v>
      </c>
      <c r="J217" s="4">
        <f>'[3]SCC X Ano = Mecenato'!J217</f>
        <v>0</v>
      </c>
      <c r="K217" s="4">
        <f>'[3]SCC X Ano = Mecenato'!K217</f>
        <v>0</v>
      </c>
      <c r="L217" s="4">
        <f>'[3]SCC X Ano = Mecenato'!L217</f>
        <v>2099832.0382570592</v>
      </c>
      <c r="N217" s="2" t="s">
        <v>21</v>
      </c>
      <c r="O217" s="5">
        <f>+B217/Formato_Análises_Mecenato!$T$31</f>
        <v>0</v>
      </c>
      <c r="P217" s="5">
        <f>+C217/Formato_Análises_Mecenato!$T$31</f>
        <v>3.4374302621166286E-4</v>
      </c>
      <c r="Q217" s="5">
        <f>+D217/Formato_Análises_Mecenato!$T$31</f>
        <v>0</v>
      </c>
      <c r="R217" s="5">
        <f>+E217/Formato_Análises_Mecenato!$T$31</f>
        <v>0</v>
      </c>
      <c r="S217" s="5">
        <f>+F217/Formato_Análises_Mecenato!$T$31</f>
        <v>0</v>
      </c>
      <c r="T217" s="5">
        <f>+G217/Formato_Análises_Mecenato!$T$31</f>
        <v>1.5462255877195073E-4</v>
      </c>
      <c r="U217" s="5">
        <f>+H217/Formato_Análises_Mecenato!$T$31</f>
        <v>0</v>
      </c>
      <c r="V217" s="5">
        <f>+I217/Formato_Análises_Mecenato!$T$31</f>
        <v>7.6146992392468022E-4</v>
      </c>
      <c r="W217" s="5">
        <f>+J217/Formato_Análises_Mecenato!$T$31</f>
        <v>0</v>
      </c>
      <c r="X217" s="5">
        <f>+K217/Formato_Análises_Mecenato!$T$31</f>
        <v>0</v>
      </c>
    </row>
    <row r="218" spans="1:24" x14ac:dyDescent="0.25">
      <c r="A218" s="2" t="s">
        <v>22</v>
      </c>
      <c r="B218" s="4">
        <f>'[3]SCC X Ano = Mecenato'!B218</f>
        <v>367247.14904636226</v>
      </c>
      <c r="C218" s="4">
        <f>'[3]SCC X Ano = Mecenato'!C218</f>
        <v>4742914.5892571928</v>
      </c>
      <c r="D218" s="4">
        <f>'[3]SCC X Ano = Mecenato'!D218</f>
        <v>3334082.2873568367</v>
      </c>
      <c r="E218" s="4">
        <f>'[3]SCC X Ano = Mecenato'!E218</f>
        <v>0</v>
      </c>
      <c r="F218" s="4">
        <f>'[3]SCC X Ano = Mecenato'!F218</f>
        <v>280730.67909807386</v>
      </c>
      <c r="G218" s="4">
        <f>'[3]SCC X Ano = Mecenato'!G218</f>
        <v>2494878.6754159858</v>
      </c>
      <c r="H218" s="4">
        <f>'[3]SCC X Ano = Mecenato'!H218</f>
        <v>0</v>
      </c>
      <c r="I218" s="4">
        <f>'[3]SCC X Ano = Mecenato'!I218</f>
        <v>3673036.7031548023</v>
      </c>
      <c r="J218" s="4">
        <f>'[3]SCC X Ano = Mecenato'!J218</f>
        <v>217545.61381667407</v>
      </c>
      <c r="K218" s="4">
        <f>'[3]SCC X Ano = Mecenato'!K218</f>
        <v>0</v>
      </c>
      <c r="L218" s="4">
        <f>'[3]SCC X Ano = Mecenato'!L218</f>
        <v>15110435.697145928</v>
      </c>
      <c r="N218" s="2" t="s">
        <v>22</v>
      </c>
      <c r="O218" s="5">
        <f>+B218/Formato_Análises_Mecenato!$T$31</f>
        <v>2.203371462500298E-4</v>
      </c>
      <c r="P218" s="5">
        <f>+C218/Formato_Análises_Mecenato!$T$31</f>
        <v>2.8456048419116071E-3</v>
      </c>
      <c r="Q218" s="5">
        <f>+D218/Formato_Análises_Mecenato!$T$31</f>
        <v>2.0003482081932694E-3</v>
      </c>
      <c r="R218" s="5">
        <f>+E218/Formato_Análises_Mecenato!$T$31</f>
        <v>0</v>
      </c>
      <c r="S218" s="5">
        <f>+F218/Formato_Análises_Mecenato!$T$31</f>
        <v>1.6842988940260961E-4</v>
      </c>
      <c r="T218" s="5">
        <f>+G218/Formato_Análises_Mecenato!$T$31</f>
        <v>1.4968515045213197E-3</v>
      </c>
      <c r="U218" s="5">
        <f>+H218/Formato_Análises_Mecenato!$T$31</f>
        <v>0</v>
      </c>
      <c r="V218" s="5">
        <f>+I218/Formato_Análises_Mecenato!$T$31</f>
        <v>2.2037105729650688E-3</v>
      </c>
      <c r="W218" s="5">
        <f>+J218/Formato_Análises_Mecenato!$T$31</f>
        <v>1.3052076742337291E-4</v>
      </c>
      <c r="X218" s="5">
        <f>+K218/Formato_Análises_Mecenato!$T$31</f>
        <v>0</v>
      </c>
    </row>
    <row r="219" spans="1:24" x14ac:dyDescent="0.25">
      <c r="A219" s="2" t="s">
        <v>23</v>
      </c>
      <c r="B219" s="4">
        <f>'[3]SCC X Ano = Mecenato'!B219</f>
        <v>0</v>
      </c>
      <c r="C219" s="4">
        <f>'[3]SCC X Ano = Mecenato'!C219</f>
        <v>10093743.190474</v>
      </c>
      <c r="D219" s="4">
        <f>'[3]SCC X Ano = Mecenato'!D219</f>
        <v>57986.391954688777</v>
      </c>
      <c r="E219" s="4">
        <f>'[3]SCC X Ano = Mecenato'!E219</f>
        <v>0</v>
      </c>
      <c r="F219" s="4">
        <f>'[3]SCC X Ano = Mecenato'!F219</f>
        <v>0</v>
      </c>
      <c r="G219" s="4">
        <f>'[3]SCC X Ano = Mecenato'!G219</f>
        <v>231945.56781875511</v>
      </c>
      <c r="H219" s="4">
        <f>'[3]SCC X Ano = Mecenato'!H219</f>
        <v>0</v>
      </c>
      <c r="I219" s="4">
        <f>'[3]SCC X Ano = Mecenato'!I219</f>
        <v>470334.06807692006</v>
      </c>
      <c r="J219" s="4">
        <f>'[3]SCC X Ano = Mecenato'!J219</f>
        <v>515434.59515278914</v>
      </c>
      <c r="K219" s="4">
        <f>'[3]SCC X Ano = Mecenato'!K219</f>
        <v>0</v>
      </c>
      <c r="L219" s="4">
        <f>'[3]SCC X Ano = Mecenato'!L219</f>
        <v>11369443.813477153</v>
      </c>
      <c r="N219" s="2" t="s">
        <v>23</v>
      </c>
      <c r="O219" s="5">
        <f>+B219/Formato_Análises_Mecenato!$T$31</f>
        <v>0</v>
      </c>
      <c r="P219" s="5">
        <f>+C219/Formato_Análises_Mecenato!$T$31</f>
        <v>6.0559396453992486E-3</v>
      </c>
      <c r="Q219" s="5">
        <f>+D219/Formato_Análises_Mecenato!$T$31</f>
        <v>3.4790075723688913E-5</v>
      </c>
      <c r="R219" s="5">
        <f>+E219/Formato_Análises_Mecenato!$T$31</f>
        <v>0</v>
      </c>
      <c r="S219" s="5">
        <f>+F219/Formato_Análises_Mecenato!$T$31</f>
        <v>0</v>
      </c>
      <c r="T219" s="5">
        <f>+G219/Formato_Análises_Mecenato!$T$31</f>
        <v>1.3916030289475565E-4</v>
      </c>
      <c r="U219" s="5">
        <f>+H219/Formato_Análises_Mecenato!$T$31</f>
        <v>0</v>
      </c>
      <c r="V219" s="5">
        <f>+I219/Formato_Análises_Mecenato!$T$31</f>
        <v>2.8218616975881006E-4</v>
      </c>
      <c r="W219" s="5">
        <f>+J219/Formato_Análises_Mecenato!$T$31</f>
        <v>3.0924511754390146E-4</v>
      </c>
      <c r="X219" s="5">
        <f>+K219/Formato_Análises_Mecenato!$T$31</f>
        <v>0</v>
      </c>
    </row>
    <row r="220" spans="1:24" x14ac:dyDescent="0.25">
      <c r="A220" s="2" t="s">
        <v>24</v>
      </c>
      <c r="B220" s="4">
        <f>'[3]SCC X Ano = Mecenato'!B220</f>
        <v>0</v>
      </c>
      <c r="C220" s="4">
        <f>'[3]SCC X Ano = Mecenato'!C220</f>
        <v>246840.33903218282</v>
      </c>
      <c r="D220" s="4">
        <f>'[3]SCC X Ano = Mecenato'!D220</f>
        <v>199268.72830609715</v>
      </c>
      <c r="E220" s="4">
        <f>'[3]SCC X Ano = Mecenato'!E220</f>
        <v>0</v>
      </c>
      <c r="F220" s="4">
        <f>'[3]SCC X Ano = Mecenato'!F220</f>
        <v>0</v>
      </c>
      <c r="G220" s="4">
        <f>'[3]SCC X Ano = Mecenato'!G220</f>
        <v>64429.324394098643</v>
      </c>
      <c r="H220" s="4">
        <f>'[3]SCC X Ano = Mecenato'!H220</f>
        <v>0</v>
      </c>
      <c r="I220" s="4">
        <f>'[3]SCC X Ano = Mecenato'!I220</f>
        <v>5540.9218978924828</v>
      </c>
      <c r="J220" s="4">
        <f>'[3]SCC X Ano = Mecenato'!J220</f>
        <v>79892.362248682315</v>
      </c>
      <c r="K220" s="4">
        <f>'[3]SCC X Ano = Mecenato'!K220</f>
        <v>0</v>
      </c>
      <c r="L220" s="4">
        <f>'[3]SCC X Ano = Mecenato'!L220</f>
        <v>595971.67587895342</v>
      </c>
      <c r="N220" s="2" t="s">
        <v>24</v>
      </c>
      <c r="O220" s="5">
        <f>+B220/Formato_Análises_Mecenato!$T$31</f>
        <v>0</v>
      </c>
      <c r="P220" s="5">
        <f>+C220/Formato_Análises_Mecenato!$T$31</f>
        <v>1.4809671367898054E-4</v>
      </c>
      <c r="Q220" s="5">
        <f>+D220/Formato_Análises_Mecenato!$T$31</f>
        <v>1.1955519068248814E-4</v>
      </c>
      <c r="R220" s="5">
        <f>+E220/Formato_Análises_Mecenato!$T$31</f>
        <v>0</v>
      </c>
      <c r="S220" s="5">
        <f>+F220/Formato_Análises_Mecenato!$T$31</f>
        <v>0</v>
      </c>
      <c r="T220" s="5">
        <f>+G220/Formato_Análises_Mecenato!$T$31</f>
        <v>3.8655639692987683E-5</v>
      </c>
      <c r="U220" s="5">
        <f>+H220/Formato_Análises_Mecenato!$T$31</f>
        <v>0</v>
      </c>
      <c r="V220" s="5">
        <f>+I220/Formato_Análises_Mecenato!$T$31</f>
        <v>3.3243850135969406E-6</v>
      </c>
      <c r="W220" s="5">
        <f>+J220/Formato_Análises_Mecenato!$T$31</f>
        <v>4.7932993219304729E-5</v>
      </c>
      <c r="X220" s="5">
        <f>+K220/Formato_Análises_Mecenato!$T$31</f>
        <v>0</v>
      </c>
    </row>
    <row r="221" spans="1:24" x14ac:dyDescent="0.25">
      <c r="A221" s="2" t="s">
        <v>25</v>
      </c>
      <c r="B221" s="4">
        <f>'[3]SCC X Ano = Mecenato'!B221</f>
        <v>386575.94636459183</v>
      </c>
      <c r="C221" s="4">
        <f>'[3]SCC X Ano = Mecenato'!C221</f>
        <v>2073611.8417440413</v>
      </c>
      <c r="D221" s="4">
        <f>'[3]SCC X Ano = Mecenato'!D221</f>
        <v>1618781.2860232899</v>
      </c>
      <c r="E221" s="4">
        <f>'[3]SCC X Ano = Mecenato'!E221</f>
        <v>0</v>
      </c>
      <c r="F221" s="4">
        <f>'[3]SCC X Ano = Mecenato'!F221</f>
        <v>399940.95924306556</v>
      </c>
      <c r="G221" s="4">
        <f>'[3]SCC X Ano = Mecenato'!G221</f>
        <v>4028286.9702544697</v>
      </c>
      <c r="H221" s="4">
        <f>'[3]SCC X Ano = Mecenato'!H221</f>
        <v>0</v>
      </c>
      <c r="I221" s="4">
        <f>'[3]SCC X Ano = Mecenato'!I221</f>
        <v>5518476.1773763103</v>
      </c>
      <c r="J221" s="4">
        <f>'[3]SCC X Ano = Mecenato'!J221</f>
        <v>6916794.0129973609</v>
      </c>
      <c r="K221" s="4">
        <f>'[3]SCC X Ano = Mecenato'!K221</f>
        <v>0</v>
      </c>
      <c r="L221" s="4">
        <f>'[3]SCC X Ano = Mecenato'!L221</f>
        <v>20942467.194003128</v>
      </c>
      <c r="N221" s="2" t="s">
        <v>25</v>
      </c>
      <c r="O221" s="5">
        <f>+B221/Formato_Análises_Mecenato!$T$31</f>
        <v>2.319338381579261E-4</v>
      </c>
      <c r="P221" s="5">
        <f>+C221/Formato_Análises_Mecenato!$T$31</f>
        <v>1.2441041865854513E-3</v>
      </c>
      <c r="Q221" s="5">
        <f>+D221/Formato_Análises_Mecenato!$T$31</f>
        <v>9.7121965382581364E-4</v>
      </c>
      <c r="R221" s="5">
        <f>+E221/Formato_Análises_Mecenato!$T$31</f>
        <v>0</v>
      </c>
      <c r="S221" s="5">
        <f>+F221/Formato_Análises_Mecenato!$T$31</f>
        <v>2.3995244035779242E-4</v>
      </c>
      <c r="T221" s="5">
        <f>+G221/Formato_Análises_Mecenato!$T$31</f>
        <v>2.4168499540618569E-3</v>
      </c>
      <c r="U221" s="5">
        <f>+H221/Formato_Análises_Mecenato!$T$31</f>
        <v>0</v>
      </c>
      <c r="V221" s="5">
        <f>+I221/Formato_Análises_Mecenato!$T$31</f>
        <v>3.3109182623453611E-3</v>
      </c>
      <c r="W221" s="5">
        <f>+J221/Formato_Análises_Mecenato!$T$31</f>
        <v>4.1498665353307696E-3</v>
      </c>
      <c r="X221" s="5">
        <f>+K221/Formato_Análises_Mecenato!$T$31</f>
        <v>0</v>
      </c>
    </row>
    <row r="222" spans="1:24" x14ac:dyDescent="0.25">
      <c r="A222" s="2" t="s">
        <v>26</v>
      </c>
      <c r="B222" s="4">
        <f>'[3]SCC X Ano = Mecenato'!B222</f>
        <v>0</v>
      </c>
      <c r="C222" s="4">
        <f>'[3]SCC X Ano = Mecenato'!C222</f>
        <v>0</v>
      </c>
      <c r="D222" s="4">
        <f>'[3]SCC X Ano = Mecenato'!D222</f>
        <v>0</v>
      </c>
      <c r="E222" s="4">
        <f>'[3]SCC X Ano = Mecenato'!E222</f>
        <v>0</v>
      </c>
      <c r="F222" s="4">
        <f>'[3]SCC X Ano = Mecenato'!F222</f>
        <v>0</v>
      </c>
      <c r="G222" s="4">
        <f>'[3]SCC X Ano = Mecenato'!G222</f>
        <v>0</v>
      </c>
      <c r="H222" s="4">
        <f>'[3]SCC X Ano = Mecenato'!H222</f>
        <v>0</v>
      </c>
      <c r="I222" s="4">
        <f>'[3]SCC X Ano = Mecenato'!I222</f>
        <v>0</v>
      </c>
      <c r="J222" s="4">
        <f>'[3]SCC X Ano = Mecenato'!J222</f>
        <v>942021.15196611627</v>
      </c>
      <c r="K222" s="4">
        <f>'[3]SCC X Ano = Mecenato'!K222</f>
        <v>0</v>
      </c>
      <c r="L222" s="4">
        <f>'[3]SCC X Ano = Mecenato'!L222</f>
        <v>942021.15196611627</v>
      </c>
      <c r="N222" s="2" t="s">
        <v>26</v>
      </c>
      <c r="O222" s="5">
        <f>+B222/Formato_Análises_Mecenato!$T$31</f>
        <v>0</v>
      </c>
      <c r="P222" s="5">
        <f>+C222/Formato_Análises_Mecenato!$T$31</f>
        <v>0</v>
      </c>
      <c r="Q222" s="5">
        <f>+D222/Formato_Análises_Mecenato!$T$31</f>
        <v>0</v>
      </c>
      <c r="R222" s="5">
        <f>+E222/Formato_Análises_Mecenato!$T$31</f>
        <v>0</v>
      </c>
      <c r="S222" s="5">
        <f>+F222/Formato_Análises_Mecenato!$T$31</f>
        <v>0</v>
      </c>
      <c r="T222" s="5">
        <f>+G222/Formato_Análises_Mecenato!$T$31</f>
        <v>0</v>
      </c>
      <c r="U222" s="5">
        <f>+H222/Formato_Análises_Mecenato!$T$31</f>
        <v>0</v>
      </c>
      <c r="V222" s="5">
        <f>+I222/Formato_Análises_Mecenato!$T$31</f>
        <v>0</v>
      </c>
      <c r="W222" s="5">
        <f>+J222/Formato_Análises_Mecenato!$T$31</f>
        <v>5.65184107951173E-4</v>
      </c>
      <c r="X222" s="5">
        <f>+K222/Formato_Análises_Mecenato!$T$31</f>
        <v>0</v>
      </c>
    </row>
    <row r="223" spans="1:24" x14ac:dyDescent="0.25">
      <c r="A223" s="2" t="s">
        <v>27</v>
      </c>
      <c r="B223" s="4">
        <f>'[3]SCC X Ano = Mecenato'!B223</f>
        <v>0</v>
      </c>
      <c r="C223" s="4">
        <f>'[3]SCC X Ano = Mecenato'!C223</f>
        <v>45100.527075869046</v>
      </c>
      <c r="D223" s="4">
        <f>'[3]SCC X Ano = Mecenato'!D223</f>
        <v>0</v>
      </c>
      <c r="E223" s="4">
        <f>'[3]SCC X Ano = Mecenato'!E223</f>
        <v>0</v>
      </c>
      <c r="F223" s="4">
        <f>'[3]SCC X Ano = Mecenato'!F223</f>
        <v>0</v>
      </c>
      <c r="G223" s="4">
        <f>'[3]SCC X Ano = Mecenato'!G223</f>
        <v>78751.963206906745</v>
      </c>
      <c r="H223" s="4">
        <f>'[3]SCC X Ano = Mecenato'!H223</f>
        <v>0</v>
      </c>
      <c r="I223" s="4">
        <f>'[3]SCC X Ano = Mecenato'!I223</f>
        <v>554092.18978924828</v>
      </c>
      <c r="J223" s="4">
        <f>'[3]SCC X Ano = Mecenato'!J223</f>
        <v>0</v>
      </c>
      <c r="K223" s="4">
        <f>'[3]SCC X Ano = Mecenato'!K223</f>
        <v>0</v>
      </c>
      <c r="L223" s="4">
        <f>'[3]SCC X Ano = Mecenato'!L223</f>
        <v>677944.68007202412</v>
      </c>
      <c r="N223" s="2" t="s">
        <v>27</v>
      </c>
      <c r="O223" s="5">
        <f>+B223/Formato_Análises_Mecenato!$T$31</f>
        <v>0</v>
      </c>
      <c r="P223" s="5">
        <f>+C223/Formato_Análises_Mecenato!$T$31</f>
        <v>2.7058947785091377E-5</v>
      </c>
      <c r="Q223" s="5">
        <f>+D223/Formato_Análises_Mecenato!$T$31</f>
        <v>0</v>
      </c>
      <c r="R223" s="5">
        <f>+E223/Formato_Análises_Mecenato!$T$31</f>
        <v>0</v>
      </c>
      <c r="S223" s="5">
        <f>+F223/Formato_Análises_Mecenato!$T$31</f>
        <v>0</v>
      </c>
      <c r="T223" s="5">
        <f>+G223/Formato_Análises_Mecenato!$T$31</f>
        <v>4.7248788396738829E-5</v>
      </c>
      <c r="U223" s="5">
        <f>+H223/Formato_Análises_Mecenato!$T$31</f>
        <v>0</v>
      </c>
      <c r="V223" s="5">
        <f>+I223/Formato_Análises_Mecenato!$T$31</f>
        <v>3.3243850135969405E-4</v>
      </c>
      <c r="W223" s="5">
        <f>+J223/Formato_Análises_Mecenato!$T$31</f>
        <v>0</v>
      </c>
      <c r="X223" s="5">
        <f>+K223/Formato_Análises_Mecenato!$T$31</f>
        <v>0</v>
      </c>
    </row>
    <row r="224" spans="1:24" x14ac:dyDescent="0.25">
      <c r="A224" s="2" t="s">
        <v>28</v>
      </c>
      <c r="B224" s="4">
        <f>'[3]SCC X Ano = Mecenato'!B224</f>
        <v>0</v>
      </c>
      <c r="C224" s="4">
        <f>'[3]SCC X Ano = Mecenato'!C224</f>
        <v>4360138.4524997976</v>
      </c>
      <c r="D224" s="4">
        <f>'[3]SCC X Ano = Mecenato'!D224</f>
        <v>579863.91954688774</v>
      </c>
      <c r="E224" s="4">
        <f>'[3]SCC X Ano = Mecenato'!E224</f>
        <v>0</v>
      </c>
      <c r="F224" s="4">
        <f>'[3]SCC X Ano = Mecenato'!F224</f>
        <v>181641.72850481866</v>
      </c>
      <c r="G224" s="4">
        <f>'[3]SCC X Ano = Mecenato'!G224</f>
        <v>1629164.4066818857</v>
      </c>
      <c r="H224" s="4">
        <f>'[3]SCC X Ano = Mecenato'!H224</f>
        <v>0</v>
      </c>
      <c r="I224" s="4">
        <f>'[3]SCC X Ano = Mecenato'!I224</f>
        <v>7849939.5487511912</v>
      </c>
      <c r="J224" s="4">
        <f>'[3]SCC X Ano = Mecenato'!J224</f>
        <v>1760798.2841890345</v>
      </c>
      <c r="K224" s="4">
        <f>'[3]SCC X Ano = Mecenato'!K224</f>
        <v>0</v>
      </c>
      <c r="L224" s="4">
        <f>'[3]SCC X Ano = Mecenato'!L224</f>
        <v>16361546.340173615</v>
      </c>
      <c r="N224" s="2" t="s">
        <v>28</v>
      </c>
      <c r="O224" s="5">
        <f>+B224/Formato_Análises_Mecenato!$T$31</f>
        <v>0</v>
      </c>
      <c r="P224" s="5">
        <f>+C224/Formato_Análises_Mecenato!$T$31</f>
        <v>2.615950774222471E-3</v>
      </c>
      <c r="Q224" s="5">
        <f>+D224/Formato_Análises_Mecenato!$T$31</f>
        <v>3.4790075723688913E-4</v>
      </c>
      <c r="R224" s="5">
        <f>+E224/Formato_Análises_Mecenato!$T$31</f>
        <v>0</v>
      </c>
      <c r="S224" s="5">
        <f>+F224/Formato_Análises_Mecenato!$T$31</f>
        <v>1.0897952564805861E-4</v>
      </c>
      <c r="T224" s="5">
        <f>+G224/Formato_Análises_Mecenato!$T$31</f>
        <v>9.7744921117166503E-4</v>
      </c>
      <c r="U224" s="5">
        <f>+H224/Formato_Análises_Mecenato!$T$31</f>
        <v>0</v>
      </c>
      <c r="V224" s="5">
        <f>+I224/Formato_Análises_Mecenato!$T$31</f>
        <v>4.7097255428625003E-3</v>
      </c>
      <c r="W224" s="5">
        <f>+J224/Formato_Análises_Mecenato!$T$31</f>
        <v>1.0564255435817761E-3</v>
      </c>
      <c r="X224" s="5">
        <f>+K224/Formato_Análises_Mecenato!$T$31</f>
        <v>0</v>
      </c>
    </row>
    <row r="225" spans="1:24" x14ac:dyDescent="0.25">
      <c r="A225" s="2" t="s">
        <v>29</v>
      </c>
      <c r="B225" s="4">
        <f>'[3]SCC X Ano = Mecenato'!B225</f>
        <v>7405119.6477647116</v>
      </c>
      <c r="C225" s="4">
        <f>'[3]SCC X Ano = Mecenato'!C225</f>
        <v>43758293.498144455</v>
      </c>
      <c r="D225" s="4">
        <f>'[3]SCC X Ano = Mecenato'!D225</f>
        <v>11343188.683384448</v>
      </c>
      <c r="E225" s="4">
        <f>'[3]SCC X Ano = Mecenato'!E225</f>
        <v>0</v>
      </c>
      <c r="F225" s="4">
        <f>'[3]SCC X Ano = Mecenato'!F225</f>
        <v>291469.56560010905</v>
      </c>
      <c r="G225" s="4">
        <f>'[3]SCC X Ano = Mecenato'!G225</f>
        <v>14065462.541154534</v>
      </c>
      <c r="H225" s="4">
        <f>'[3]SCC X Ano = Mecenato'!H225</f>
        <v>0</v>
      </c>
      <c r="I225" s="4">
        <f>'[3]SCC X Ano = Mecenato'!I225</f>
        <v>45099956.386685349</v>
      </c>
      <c r="J225" s="4">
        <f>'[3]SCC X Ano = Mecenato'!J225</f>
        <v>48581578.038460203</v>
      </c>
      <c r="K225" s="4">
        <f>'[3]SCC X Ano = Mecenato'!K225</f>
        <v>0</v>
      </c>
      <c r="L225" s="4">
        <f>'[3]SCC X Ano = Mecenato'!L225</f>
        <v>170545068.36119381</v>
      </c>
      <c r="N225" s="2" t="s">
        <v>29</v>
      </c>
      <c r="O225" s="5">
        <f>+B225/Formato_Análises_Mecenato!$T$31</f>
        <v>4.442847099195648E-3</v>
      </c>
      <c r="P225" s="5">
        <f>+C225/Formato_Análises_Mecenato!$T$31</f>
        <v>2.6253648365110127E-2</v>
      </c>
      <c r="Q225" s="5">
        <f>+D225/Formato_Análises_Mecenato!$T$31</f>
        <v>6.8055690299097206E-3</v>
      </c>
      <c r="R225" s="5">
        <f>+E225/Formato_Análises_Mecenato!$T$31</f>
        <v>0</v>
      </c>
      <c r="S225" s="5">
        <f>+F225/Formato_Análises_Mecenato!$T$31</f>
        <v>1.7487289545971773E-4</v>
      </c>
      <c r="T225" s="5">
        <f>+G225/Formato_Análises_Mecenato!$T$31</f>
        <v>8.4388507441168405E-3</v>
      </c>
      <c r="U225" s="5">
        <f>+H225/Formato_Análises_Mecenato!$T$31</f>
        <v>0</v>
      </c>
      <c r="V225" s="5">
        <f>+I225/Formato_Análises_Mecenato!$T$31</f>
        <v>2.7058605388897268E-2</v>
      </c>
      <c r="W225" s="5">
        <f>+J225/Formato_Análises_Mecenato!$T$31</f>
        <v>2.9147472739035746E-2</v>
      </c>
      <c r="X225" s="5">
        <f>+K225/Formato_Análises_Mecenato!$T$31</f>
        <v>0</v>
      </c>
    </row>
    <row r="226" spans="1:24" x14ac:dyDescent="0.25">
      <c r="A226" s="2" t="s">
        <v>30</v>
      </c>
      <c r="B226" s="4">
        <f>'[3]SCC X Ano = Mecenato'!B226</f>
        <v>0</v>
      </c>
      <c r="C226" s="4">
        <f>'[3]SCC X Ano = Mecenato'!C226</f>
        <v>2842582.928499158</v>
      </c>
      <c r="D226" s="4">
        <f>'[3]SCC X Ano = Mecenato'!D226</f>
        <v>154630.37854583675</v>
      </c>
      <c r="E226" s="4">
        <f>'[3]SCC X Ano = Mecenato'!E226</f>
        <v>0</v>
      </c>
      <c r="F226" s="4">
        <f>'[3]SCC X Ano = Mecenato'!F226</f>
        <v>0</v>
      </c>
      <c r="G226" s="4">
        <f>'[3]SCC X Ano = Mecenato'!G226</f>
        <v>217423.1981003253</v>
      </c>
      <c r="H226" s="4">
        <f>'[3]SCC X Ano = Mecenato'!H226</f>
        <v>0</v>
      </c>
      <c r="I226" s="4">
        <f>'[3]SCC X Ano = Mecenato'!I226</f>
        <v>183084.94537124649</v>
      </c>
      <c r="J226" s="4">
        <f>'[3]SCC X Ano = Mecenato'!J226</f>
        <v>5929427.8504410293</v>
      </c>
      <c r="K226" s="4">
        <f>'[3]SCC X Ano = Mecenato'!K226</f>
        <v>0</v>
      </c>
      <c r="L226" s="4">
        <f>'[3]SCC X Ano = Mecenato'!L226</f>
        <v>9327149.3009575959</v>
      </c>
      <c r="N226" s="2" t="s">
        <v>30</v>
      </c>
      <c r="O226" s="5">
        <f>+B226/Formato_Análises_Mecenato!$T$31</f>
        <v>0</v>
      </c>
      <c r="P226" s="5">
        <f>+C226/Formato_Análises_Mecenato!$T$31</f>
        <v>1.705463506172754E-3</v>
      </c>
      <c r="Q226" s="5">
        <f>+D226/Formato_Análises_Mecenato!$T$31</f>
        <v>9.2773535263170444E-5</v>
      </c>
      <c r="R226" s="5">
        <f>+E226/Formato_Análises_Mecenato!$T$31</f>
        <v>0</v>
      </c>
      <c r="S226" s="5">
        <f>+F226/Formato_Análises_Mecenato!$T$31</f>
        <v>0</v>
      </c>
      <c r="T226" s="5">
        <f>+G226/Formato_Análises_Mecenato!$T$31</f>
        <v>1.3044732170795626E-4</v>
      </c>
      <c r="U226" s="5">
        <f>+H226/Formato_Análises_Mecenato!$T$31</f>
        <v>0</v>
      </c>
      <c r="V226" s="5">
        <f>+I226/Formato_Análises_Mecenato!$T$31</f>
        <v>1.0984541197718154E-4</v>
      </c>
      <c r="W226" s="5">
        <f>+J226/Formato_Análises_Mecenato!$T$31</f>
        <v>3.557476796904126E-3</v>
      </c>
      <c r="X226" s="5">
        <f>+K226/Formato_Análises_Mecenato!$T$31</f>
        <v>0</v>
      </c>
    </row>
    <row r="227" spans="1:24" x14ac:dyDescent="0.25">
      <c r="A227" s="2" t="s">
        <v>31</v>
      </c>
      <c r="B227" s="4">
        <f>'[3]SCC X Ano = Mecenato'!B227</f>
        <v>24164235.973815419</v>
      </c>
      <c r="C227" s="4">
        <f>'[3]SCC X Ano = Mecenato'!C227</f>
        <v>144609714.04595366</v>
      </c>
      <c r="D227" s="4">
        <f>'[3]SCC X Ano = Mecenato'!D227</f>
        <v>31798152.502544027</v>
      </c>
      <c r="E227" s="4">
        <f>'[3]SCC X Ano = Mecenato'!E227</f>
        <v>0</v>
      </c>
      <c r="F227" s="4">
        <f>'[3]SCC X Ano = Mecenato'!F227</f>
        <v>3462283.241601618</v>
      </c>
      <c r="G227" s="4">
        <f>'[3]SCC X Ano = Mecenato'!G227</f>
        <v>31782294.603131935</v>
      </c>
      <c r="H227" s="4">
        <f>'[3]SCC X Ano = Mecenato'!H227</f>
        <v>0</v>
      </c>
      <c r="I227" s="4">
        <f>'[3]SCC X Ano = Mecenato'!I227</f>
        <v>76057288.307420075</v>
      </c>
      <c r="J227" s="4">
        <f>'[3]SCC X Ano = Mecenato'!J227</f>
        <v>87535219.905359924</v>
      </c>
      <c r="K227" s="4">
        <f>'[3]SCC X Ano = Mecenato'!K227</f>
        <v>0</v>
      </c>
      <c r="L227" s="4">
        <f>'[3]SCC X Ano = Mecenato'!L227</f>
        <v>399409188.57982665</v>
      </c>
      <c r="N227" s="2" t="s">
        <v>31</v>
      </c>
      <c r="O227" s="5">
        <f>+B227/Formato_Análises_Mecenato!$T$31</f>
        <v>1.4497808382198355E-2</v>
      </c>
      <c r="P227" s="5">
        <f>+C227/Formato_Análises_Mecenato!$T$31</f>
        <v>8.6761440614739324E-2</v>
      </c>
      <c r="Q227" s="5">
        <f>+D227/Formato_Análises_Mecenato!$T$31</f>
        <v>1.9077926667714712E-2</v>
      </c>
      <c r="R227" s="5">
        <f>+E227/Formato_Análises_Mecenato!$T$31</f>
        <v>0</v>
      </c>
      <c r="S227" s="5">
        <f>+F227/Formato_Análises_Mecenato!$T$31</f>
        <v>2.0772648908092581E-3</v>
      </c>
      <c r="T227" s="5">
        <f>+G227/Formato_Análises_Mecenato!$T$31</f>
        <v>1.9068412409234958E-2</v>
      </c>
      <c r="U227" s="5">
        <f>+H227/Formato_Análises_Mecenato!$T$31</f>
        <v>0</v>
      </c>
      <c r="V227" s="5">
        <f>+I227/Formato_Análises_Mecenato!$T$31</f>
        <v>4.5632065220081786E-2</v>
      </c>
      <c r="W227" s="5">
        <f>+J227/Formato_Análises_Mecenato!$T$31</f>
        <v>5.2518475910294772E-2</v>
      </c>
      <c r="X227" s="5">
        <f>+K227/Formato_Análises_Mecenato!$T$31</f>
        <v>0</v>
      </c>
    </row>
    <row r="228" spans="1:24" x14ac:dyDescent="0.25">
      <c r="A228" s="2" t="s">
        <v>32</v>
      </c>
      <c r="B228" s="4">
        <f>'[3]SCC X Ano = Mecenato'!B228</f>
        <v>13435246.743789434</v>
      </c>
      <c r="C228" s="4">
        <f>'[3]SCC X Ano = Mecenato'!C228</f>
        <v>273444789.44582736</v>
      </c>
      <c r="D228" s="4">
        <f>'[3]SCC X Ano = Mecenato'!D228</f>
        <v>55780472.523764119</v>
      </c>
      <c r="E228" s="4">
        <f>'[3]SCC X Ano = Mecenato'!E228</f>
        <v>0</v>
      </c>
      <c r="F228" s="4">
        <f>'[3]SCC X Ano = Mecenato'!F228</f>
        <v>7280897.8872521035</v>
      </c>
      <c r="G228" s="4">
        <f>'[3]SCC X Ano = Mecenato'!G228</f>
        <v>69936221.165778682</v>
      </c>
      <c r="H228" s="4">
        <f>'[3]SCC X Ano = Mecenato'!H228</f>
        <v>0</v>
      </c>
      <c r="I228" s="4">
        <f>'[3]SCC X Ano = Mecenato'!I228</f>
        <v>153397311.0902752</v>
      </c>
      <c r="J228" s="4">
        <f>'[3]SCC X Ano = Mecenato'!J228</f>
        <v>179625056.58105683</v>
      </c>
      <c r="K228" s="4">
        <f>'[3]SCC X Ano = Mecenato'!K228</f>
        <v>0</v>
      </c>
      <c r="L228" s="4">
        <f>'[3]SCC X Ano = Mecenato'!L228</f>
        <v>752899995.43774378</v>
      </c>
      <c r="N228" s="2" t="s">
        <v>32</v>
      </c>
      <c r="O228" s="5">
        <f>+B228/Formato_Análises_Mecenato!$T$31</f>
        <v>8.0607403879882945E-3</v>
      </c>
      <c r="P228" s="5">
        <f>+C228/Formato_Análises_Mecenato!$T$31</f>
        <v>0.16405857668299487</v>
      </c>
      <c r="Q228" s="5">
        <f>+D228/Formato_Análises_Mecenato!$T$31</f>
        <v>3.3466590998131332E-2</v>
      </c>
      <c r="R228" s="5">
        <f>+E228/Formato_Análises_Mecenato!$T$31</f>
        <v>0</v>
      </c>
      <c r="S228" s="5">
        <f>+F228/Formato_Análises_Mecenato!$T$31</f>
        <v>4.3683178120804819E-3</v>
      </c>
      <c r="T228" s="5">
        <f>+G228/Formato_Análises_Mecenato!$T$31</f>
        <v>4.1959610663262807E-2</v>
      </c>
      <c r="U228" s="5">
        <f>+H228/Formato_Análises_Mecenato!$T$31</f>
        <v>0</v>
      </c>
      <c r="V228" s="5">
        <f>+I228/Formato_Análises_Mecenato!$T$31</f>
        <v>9.2033732204119562E-2</v>
      </c>
      <c r="W228" s="5">
        <f>+J228/Formato_Análises_Mecenato!$T$31</f>
        <v>0.10776958368456593</v>
      </c>
      <c r="X228" s="5">
        <f>+K228/Formato_Análises_Mecenato!$T$31</f>
        <v>0</v>
      </c>
    </row>
    <row r="229" spans="1:24" x14ac:dyDescent="0.25">
      <c r="A229" s="2" t="s">
        <v>33</v>
      </c>
      <c r="B229" s="4">
        <f>'[3]SCC X Ano = Mecenato'!B229</f>
        <v>3132502.9559617238</v>
      </c>
      <c r="C229" s="4">
        <f>'[3]SCC X Ano = Mecenato'!C229</f>
        <v>30355906.843752101</v>
      </c>
      <c r="D229" s="4">
        <f>'[3]SCC X Ano = Mecenato'!D229</f>
        <v>3161222.7912015286</v>
      </c>
      <c r="E229" s="4">
        <f>'[3]SCC X Ano = Mecenato'!E229</f>
        <v>0</v>
      </c>
      <c r="F229" s="4">
        <f>'[3]SCC X Ano = Mecenato'!F229</f>
        <v>163650.48396101056</v>
      </c>
      <c r="G229" s="4">
        <f>'[3]SCC X Ano = Mecenato'!G229</f>
        <v>5222834.181614304</v>
      </c>
      <c r="H229" s="4">
        <f>'[3]SCC X Ano = Mecenato'!H229</f>
        <v>0</v>
      </c>
      <c r="I229" s="4">
        <f>'[3]SCC X Ano = Mecenato'!I229</f>
        <v>16669980.997353751</v>
      </c>
      <c r="J229" s="4">
        <f>'[3]SCC X Ano = Mecenato'!J229</f>
        <v>12225205.027292985</v>
      </c>
      <c r="K229" s="4">
        <f>'[3]SCC X Ano = Mecenato'!K229</f>
        <v>0</v>
      </c>
      <c r="L229" s="4">
        <f>'[3]SCC X Ano = Mecenato'!L229</f>
        <v>70931303.281137392</v>
      </c>
      <c r="N229" s="2" t="s">
        <v>33</v>
      </c>
      <c r="O229" s="5">
        <f>+B229/Formato_Análises_Mecenato!$T$31</f>
        <v>1.8794067257667274E-3</v>
      </c>
      <c r="P229" s="5">
        <f>+C229/Formato_Análises_Mecenato!$T$31</f>
        <v>1.8212623033704502E-2</v>
      </c>
      <c r="Q229" s="5">
        <f>+D229/Formato_Análises_Mecenato!$T$31</f>
        <v>1.8966377554804823E-3</v>
      </c>
      <c r="R229" s="5">
        <f>+E229/Formato_Análises_Mecenato!$T$31</f>
        <v>0</v>
      </c>
      <c r="S229" s="5">
        <f>+F229/Formato_Análises_Mecenato!$T$31</f>
        <v>9.8185324820188727E-5</v>
      </c>
      <c r="T229" s="5">
        <f>+G229/Formato_Análises_Mecenato!$T$31</f>
        <v>3.1335420353902532E-3</v>
      </c>
      <c r="U229" s="5">
        <f>+H229/Formato_Análises_Mecenato!$T$31</f>
        <v>0</v>
      </c>
      <c r="V229" s="5">
        <f>+I229/Formato_Análises_Mecenato!$T$31</f>
        <v>1.0001482790368672E-2</v>
      </c>
      <c r="W229" s="5">
        <f>+J229/Formato_Análises_Mecenato!$T$31</f>
        <v>7.3347520737191575E-3</v>
      </c>
      <c r="X229" s="5">
        <f>+K229/Formato_Análises_Mecenato!$T$31</f>
        <v>0</v>
      </c>
    </row>
    <row r="230" spans="1:24" x14ac:dyDescent="0.25">
      <c r="A230" s="2" t="s">
        <v>34</v>
      </c>
      <c r="B230" s="4">
        <f>'[3]SCC X Ano = Mecenato'!B230</f>
        <v>1388850.7453249602</v>
      </c>
      <c r="C230" s="4">
        <f>'[3]SCC X Ano = Mecenato'!C230</f>
        <v>14216512.81408935</v>
      </c>
      <c r="D230" s="4">
        <f>'[3]SCC X Ano = Mecenato'!D230</f>
        <v>4446869.9231035886</v>
      </c>
      <c r="E230" s="4">
        <f>'[3]SCC X Ano = Mecenato'!E230</f>
        <v>0</v>
      </c>
      <c r="F230" s="4">
        <f>'[3]SCC X Ano = Mecenato'!F230</f>
        <v>474174.73876164702</v>
      </c>
      <c r="G230" s="4">
        <f>'[3]SCC X Ano = Mecenato'!G230</f>
        <v>4549070.7971792147</v>
      </c>
      <c r="H230" s="4">
        <f>'[3]SCC X Ano = Mecenato'!H230</f>
        <v>0</v>
      </c>
      <c r="I230" s="4">
        <f>'[3]SCC X Ano = Mecenato'!I230</f>
        <v>14034557.533834437</v>
      </c>
      <c r="J230" s="4">
        <f>'[3]SCC X Ano = Mecenato'!J230</f>
        <v>7096235.4800741216</v>
      </c>
      <c r="K230" s="4">
        <f>'[3]SCC X Ano = Mecenato'!K230</f>
        <v>0</v>
      </c>
      <c r="L230" s="4">
        <f>'[3]SCC X Ano = Mecenato'!L230</f>
        <v>46206272.032367319</v>
      </c>
      <c r="N230" s="2" t="s">
        <v>34</v>
      </c>
      <c r="O230" s="5">
        <f>+B230/Formato_Análises_Mecenato!$T$31</f>
        <v>8.3326830606245616E-4</v>
      </c>
      <c r="P230" s="5">
        <f>+C230/Formato_Análises_Mecenato!$T$31</f>
        <v>8.5294763246425691E-3</v>
      </c>
      <c r="Q230" s="5">
        <f>+D230/Formato_Análises_Mecenato!$T$31</f>
        <v>2.6679870249395462E-3</v>
      </c>
      <c r="R230" s="5">
        <f>+E230/Formato_Análises_Mecenato!$T$31</f>
        <v>0</v>
      </c>
      <c r="S230" s="5">
        <f>+F230/Formato_Análises_Mecenato!$T$31</f>
        <v>2.8449045563429297E-4</v>
      </c>
      <c r="T230" s="5">
        <f>+G230/Formato_Análises_Mecenato!$T$31</f>
        <v>2.7293044483601412E-3</v>
      </c>
      <c r="U230" s="5">
        <f>+H230/Formato_Análises_Mecenato!$T$31</f>
        <v>0</v>
      </c>
      <c r="V230" s="5">
        <f>+I230/Formato_Análises_Mecenato!$T$31</f>
        <v>8.4203086774583824E-3</v>
      </c>
      <c r="W230" s="5">
        <f>+J230/Formato_Análises_Mecenato!$T$31</f>
        <v>4.2575259708833128E-3</v>
      </c>
      <c r="X230" s="5">
        <f>+K230/Formato_Análises_Mecenato!$T$31</f>
        <v>0</v>
      </c>
    </row>
    <row r="231" spans="1:24" x14ac:dyDescent="0.25">
      <c r="A231" s="2" t="s">
        <v>35</v>
      </c>
      <c r="B231" s="4">
        <f>'[3]SCC X Ano = Mecenato'!B231</f>
        <v>3211797.8393135658</v>
      </c>
      <c r="C231" s="4">
        <f>'[3]SCC X Ano = Mecenato'!C231</f>
        <v>35041946.382471114</v>
      </c>
      <c r="D231" s="4">
        <f>'[3]SCC X Ano = Mecenato'!D231</f>
        <v>4495221.077111382</v>
      </c>
      <c r="E231" s="4">
        <f>'[3]SCC X Ano = Mecenato'!E231</f>
        <v>0</v>
      </c>
      <c r="F231" s="4">
        <f>'[3]SCC X Ano = Mecenato'!F231</f>
        <v>968153.68594036251</v>
      </c>
      <c r="G231" s="4">
        <f>'[3]SCC X Ano = Mecenato'!G231</f>
        <v>8042899.757074425</v>
      </c>
      <c r="H231" s="4">
        <f>'[3]SCC X Ano = Mecenato'!H231</f>
        <v>0</v>
      </c>
      <c r="I231" s="4">
        <f>'[3]SCC X Ano = Mecenato'!I231</f>
        <v>26901226.906722181</v>
      </c>
      <c r="J231" s="4">
        <f>'[3]SCC X Ano = Mecenato'!J231</f>
        <v>26159018.524277441</v>
      </c>
      <c r="K231" s="4">
        <f>'[3]SCC X Ano = Mecenato'!K231</f>
        <v>0</v>
      </c>
      <c r="L231" s="4">
        <f>'[3]SCC X Ano = Mecenato'!L231</f>
        <v>104820264.17291048</v>
      </c>
      <c r="N231" s="2" t="s">
        <v>35</v>
      </c>
      <c r="O231" s="5">
        <f>+B231/Formato_Análises_Mecenato!$T$31</f>
        <v>1.9269812497769007E-3</v>
      </c>
      <c r="P231" s="5">
        <f>+C231/Formato_Análises_Mecenato!$T$31</f>
        <v>2.1024104571021506E-2</v>
      </c>
      <c r="Q231" s="5">
        <f>+D231/Formato_Análises_Mecenato!$T$31</f>
        <v>2.6969962502518111E-3</v>
      </c>
      <c r="R231" s="5">
        <f>+E231/Formato_Análises_Mecenato!$T$31</f>
        <v>0</v>
      </c>
      <c r="S231" s="5">
        <f>+F231/Formato_Análises_Mecenato!$T$31</f>
        <v>5.8086283541064867E-4</v>
      </c>
      <c r="T231" s="5">
        <f>+G231/Formato_Análises_Mecenato!$T$31</f>
        <v>4.8254958129712146E-3</v>
      </c>
      <c r="U231" s="5">
        <f>+H231/Formato_Análises_Mecenato!$T$31</f>
        <v>0</v>
      </c>
      <c r="V231" s="5">
        <f>+I231/Formato_Análises_Mecenato!$T$31</f>
        <v>1.6139919894935382E-2</v>
      </c>
      <c r="W231" s="5">
        <f>+J231/Formato_Análises_Mecenato!$T$31</f>
        <v>1.5694617385888322E-2</v>
      </c>
      <c r="X231" s="5">
        <f>+K231/Formato_Análises_Mecenato!$T$31</f>
        <v>0</v>
      </c>
    </row>
    <row r="232" spans="1:24" x14ac:dyDescent="0.25">
      <c r="A232" s="2" t="s">
        <v>36</v>
      </c>
      <c r="B232" s="4">
        <f>'[3]SCC X Ano = Mecenato'!B232</f>
        <v>0</v>
      </c>
      <c r="C232" s="4">
        <f>'[3]SCC X Ano = Mecenato'!C232</f>
        <v>85355.608153085283</v>
      </c>
      <c r="D232" s="4">
        <f>'[3]SCC X Ano = Mecenato'!D232</f>
        <v>0</v>
      </c>
      <c r="E232" s="4">
        <f>'[3]SCC X Ano = Mecenato'!E232</f>
        <v>0</v>
      </c>
      <c r="F232" s="4">
        <f>'[3]SCC X Ano = Mecenato'!F232</f>
        <v>0</v>
      </c>
      <c r="G232" s="4">
        <f>'[3]SCC X Ano = Mecenato'!G232</f>
        <v>12112.712986090541</v>
      </c>
      <c r="H232" s="4">
        <f>'[3]SCC X Ano = Mecenato'!H232</f>
        <v>0</v>
      </c>
      <c r="I232" s="4">
        <f>'[3]SCC X Ano = Mecenato'!I232</f>
        <v>579863.91954688774</v>
      </c>
      <c r="J232" s="4">
        <f>'[3]SCC X Ano = Mecenato'!J232</f>
        <v>0</v>
      </c>
      <c r="K232" s="4">
        <f>'[3]SCC X Ano = Mecenato'!K232</f>
        <v>0</v>
      </c>
      <c r="L232" s="4">
        <f>'[3]SCC X Ano = Mecenato'!L232</f>
        <v>677332.24068606354</v>
      </c>
      <c r="N232" s="2" t="s">
        <v>36</v>
      </c>
      <c r="O232" s="5">
        <f>+B232/Formato_Análises_Mecenato!$T$31</f>
        <v>0</v>
      </c>
      <c r="P232" s="5">
        <f>+C232/Formato_Análises_Mecenato!$T$31</f>
        <v>5.1210774993687808E-5</v>
      </c>
      <c r="Q232" s="5">
        <f>+D232/Formato_Análises_Mecenato!$T$31</f>
        <v>0</v>
      </c>
      <c r="R232" s="5">
        <f>+E232/Formato_Análises_Mecenato!$T$31</f>
        <v>0</v>
      </c>
      <c r="S232" s="5">
        <f>+F232/Formato_Análises_Mecenato!$T$31</f>
        <v>0</v>
      </c>
      <c r="T232" s="5">
        <f>+G232/Formato_Análises_Mecenato!$T$31</f>
        <v>7.2672602622816824E-6</v>
      </c>
      <c r="U232" s="5">
        <f>+H232/Formato_Análises_Mecenato!$T$31</f>
        <v>0</v>
      </c>
      <c r="V232" s="5">
        <f>+I232/Formato_Análises_Mecenato!$T$31</f>
        <v>3.4790075723688913E-4</v>
      </c>
      <c r="W232" s="5">
        <f>+J232/Formato_Análises_Mecenato!$T$31</f>
        <v>0</v>
      </c>
      <c r="X232" s="5">
        <f>+K232/Formato_Análises_Mecenato!$T$31</f>
        <v>0</v>
      </c>
    </row>
    <row r="233" spans="1:24" x14ac:dyDescent="0.25">
      <c r="A233" s="2" t="s">
        <v>37</v>
      </c>
      <c r="B233" s="4">
        <f>'[3]SCC X Ano = Mecenato'!B233</f>
        <v>0</v>
      </c>
      <c r="C233" s="4">
        <f>'[3]SCC X Ano = Mecenato'!C233</f>
        <v>1645284.005123775</v>
      </c>
      <c r="D233" s="4">
        <f>'[3]SCC X Ano = Mecenato'!D233</f>
        <v>122111.60993764727</v>
      </c>
      <c r="E233" s="4">
        <f>'[3]SCC X Ano = Mecenato'!E233</f>
        <v>0</v>
      </c>
      <c r="F233" s="4">
        <f>'[3]SCC X Ano = Mecenato'!F233</f>
        <v>0</v>
      </c>
      <c r="G233" s="4">
        <f>'[3]SCC X Ano = Mecenato'!G233</f>
        <v>257717.29757639457</v>
      </c>
      <c r="H233" s="4">
        <f>'[3]SCC X Ano = Mecenato'!H233</f>
        <v>0</v>
      </c>
      <c r="I233" s="4">
        <f>'[3]SCC X Ano = Mecenato'!I233</f>
        <v>1546667.4503369771</v>
      </c>
      <c r="J233" s="4">
        <f>'[3]SCC X Ano = Mecenato'!J233</f>
        <v>1126326.2341110082</v>
      </c>
      <c r="K233" s="4">
        <f>'[3]SCC X Ano = Mecenato'!K233</f>
        <v>0</v>
      </c>
      <c r="L233" s="4">
        <f>'[3]SCC X Ano = Mecenato'!L233</f>
        <v>4698106.5970858019</v>
      </c>
      <c r="N233" s="2" t="s">
        <v>37</v>
      </c>
      <c r="O233" s="5">
        <f>+B233/Formato_Análises_Mecenato!$T$31</f>
        <v>0</v>
      </c>
      <c r="P233" s="5">
        <f>+C233/Formato_Análises_Mecenato!$T$31</f>
        <v>9.8712048112870954E-4</v>
      </c>
      <c r="Q233" s="5">
        <f>+D233/Formato_Análises_Mecenato!$T$31</f>
        <v>7.3263260797325704E-5</v>
      </c>
      <c r="R233" s="5">
        <f>+E233/Formato_Análises_Mecenato!$T$31</f>
        <v>0</v>
      </c>
      <c r="S233" s="5">
        <f>+F233/Formato_Análises_Mecenato!$T$31</f>
        <v>0</v>
      </c>
      <c r="T233" s="5">
        <f>+G233/Formato_Análises_Mecenato!$T$31</f>
        <v>1.5462255877195073E-4</v>
      </c>
      <c r="U233" s="5">
        <f>+H233/Formato_Análises_Mecenato!$T$31</f>
        <v>0</v>
      </c>
      <c r="V233" s="5">
        <f>+I233/Formato_Análises_Mecenato!$T$31</f>
        <v>9.2795354052438732E-4</v>
      </c>
      <c r="W233" s="5">
        <f>+J233/Formato_Análises_Mecenato!$T$31</f>
        <v>6.7576156497060425E-4</v>
      </c>
      <c r="X233" s="5">
        <f>+K233/Formato_Análises_Mecenato!$T$31</f>
        <v>0</v>
      </c>
    </row>
    <row r="234" spans="1:24" x14ac:dyDescent="0.25">
      <c r="A234" s="2" t="s">
        <v>38</v>
      </c>
      <c r="B234" s="4">
        <f>'[3]SCC X Ano = Mecenato'!B234</f>
        <v>0</v>
      </c>
      <c r="C234" s="4">
        <f>'[3]SCC X Ano = Mecenato'!C234</f>
        <v>759930.99536351464</v>
      </c>
      <c r="D234" s="4">
        <f>'[3]SCC X Ano = Mecenato'!D234</f>
        <v>779594.82516859344</v>
      </c>
      <c r="E234" s="4">
        <f>'[3]SCC X Ano = Mecenato'!E234</f>
        <v>0</v>
      </c>
      <c r="F234" s="4">
        <f>'[3]SCC X Ano = Mecenato'!F234</f>
        <v>0</v>
      </c>
      <c r="G234" s="4">
        <f>'[3]SCC X Ano = Mecenato'!G234</f>
        <v>453324.72643687803</v>
      </c>
      <c r="H234" s="4">
        <f>'[3]SCC X Ano = Mecenato'!H234</f>
        <v>0</v>
      </c>
      <c r="I234" s="4">
        <f>'[3]SCC X Ano = Mecenato'!I234</f>
        <v>5463236.5621509226</v>
      </c>
      <c r="J234" s="4">
        <f>'[3]SCC X Ano = Mecenato'!J234</f>
        <v>1382601.7580378416</v>
      </c>
      <c r="K234" s="4">
        <f>'[3]SCC X Ano = Mecenato'!K234</f>
        <v>0</v>
      </c>
      <c r="L234" s="4">
        <f>'[3]SCC X Ano = Mecenato'!L234</f>
        <v>8838688.8671577498</v>
      </c>
      <c r="N234" s="2" t="s">
        <v>38</v>
      </c>
      <c r="O234" s="5">
        <f>+B234/Formato_Análises_Mecenato!$T$31</f>
        <v>0</v>
      </c>
      <c r="P234" s="5">
        <f>+C234/Formato_Análises_Mecenato!$T$31</f>
        <v>4.5593553905085113E-4</v>
      </c>
      <c r="Q234" s="5">
        <f>+D234/Formato_Análises_Mecenato!$T$31</f>
        <v>4.677332402851509E-4</v>
      </c>
      <c r="R234" s="5">
        <f>+E234/Formato_Análises_Mecenato!$T$31</f>
        <v>0</v>
      </c>
      <c r="S234" s="5">
        <f>+F234/Formato_Análises_Mecenato!$T$31</f>
        <v>0</v>
      </c>
      <c r="T234" s="5">
        <f>+G234/Formato_Análises_Mecenato!$T$31</f>
        <v>2.7198108087986132E-4</v>
      </c>
      <c r="U234" s="5">
        <f>+H234/Formato_Análises_Mecenato!$T$31</f>
        <v>0</v>
      </c>
      <c r="V234" s="5">
        <f>+I234/Formato_Análises_Mecenato!$T$31</f>
        <v>3.2777761693153205E-3</v>
      </c>
      <c r="W234" s="5">
        <f>+J234/Formato_Análises_Mecenato!$T$31</f>
        <v>8.2951910329976135E-4</v>
      </c>
      <c r="X234" s="5">
        <f>+K234/Formato_Análises_Mecenato!$T$31</f>
        <v>0</v>
      </c>
    </row>
    <row r="235" spans="1:24" x14ac:dyDescent="0.25">
      <c r="A235" s="2" t="s">
        <v>39</v>
      </c>
      <c r="B235" s="4">
        <f>'[3]SCC X Ano = Mecenato'!B235</f>
        <v>87682.035084172356</v>
      </c>
      <c r="C235" s="4">
        <f>'[3]SCC X Ano = Mecenato'!C235</f>
        <v>4691491.238888449</v>
      </c>
      <c r="D235" s="4">
        <f>'[3]SCC X Ano = Mecenato'!D235</f>
        <v>1705810.1752743497</v>
      </c>
      <c r="E235" s="4">
        <f>'[3]SCC X Ano = Mecenato'!E235</f>
        <v>0</v>
      </c>
      <c r="F235" s="4">
        <f>'[3]SCC X Ano = Mecenato'!F235</f>
        <v>395776.45388806914</v>
      </c>
      <c r="G235" s="4">
        <f>'[3]SCC X Ano = Mecenato'!G235</f>
        <v>2766609.9180261521</v>
      </c>
      <c r="H235" s="4">
        <f>'[3]SCC X Ano = Mecenato'!H235</f>
        <v>0</v>
      </c>
      <c r="I235" s="4">
        <f>'[3]SCC X Ano = Mecenato'!I235</f>
        <v>9943148.8838679139</v>
      </c>
      <c r="J235" s="4">
        <f>'[3]SCC X Ano = Mecenato'!J235</f>
        <v>848391.16917012422</v>
      </c>
      <c r="K235" s="4">
        <f>'[3]SCC X Ano = Mecenato'!K235</f>
        <v>0</v>
      </c>
      <c r="L235" s="4">
        <f>'[3]SCC X Ano = Mecenato'!L235</f>
        <v>20438909.87419923</v>
      </c>
      <c r="N235" s="2" t="s">
        <v>39</v>
      </c>
      <c r="O235" s="5">
        <f>+B235/Formato_Análises_Mecenato!$T$31</f>
        <v>5.2606560562850198E-5</v>
      </c>
      <c r="P235" s="5">
        <f>+C235/Formato_Análises_Mecenato!$T$31</f>
        <v>2.8147523920007324E-3</v>
      </c>
      <c r="Q235" s="5">
        <f>+D235/Formato_Análises_Mecenato!$T$31</f>
        <v>1.0234343467068403E-3</v>
      </c>
      <c r="R235" s="5">
        <f>+E235/Formato_Análises_Mecenato!$T$31</f>
        <v>0</v>
      </c>
      <c r="S235" s="5">
        <f>+F235/Formato_Análises_Mecenato!$T$31</f>
        <v>2.3745386350608474E-4</v>
      </c>
      <c r="T235" s="5">
        <f>+G235/Formato_Análises_Mecenato!$T$31</f>
        <v>1.659882005096125E-3</v>
      </c>
      <c r="U235" s="5">
        <f>+H235/Formato_Análises_Mecenato!$T$31</f>
        <v>0</v>
      </c>
      <c r="V235" s="5">
        <f>+I235/Formato_Análises_Mecenato!$T$31</f>
        <v>5.9655876308356229E-3</v>
      </c>
      <c r="W235" s="5">
        <f>+J235/Formato_Análises_Mecenato!$T$31</f>
        <v>5.0900895923652943E-4</v>
      </c>
      <c r="X235" s="5">
        <f>+K235/Formato_Análises_Mecenato!$T$31</f>
        <v>0</v>
      </c>
    </row>
    <row r="236" spans="1:24" x14ac:dyDescent="0.25">
      <c r="A236" s="2" t="s">
        <v>40</v>
      </c>
      <c r="B236" s="4">
        <f>'[3]SCC X Ano = Mecenato'!B236</f>
        <v>54074061.171349704</v>
      </c>
      <c r="C236" s="4">
        <f>'[3]SCC X Ano = Mecenato'!C236</f>
        <v>575396471.50320828</v>
      </c>
      <c r="D236" s="4">
        <f>'[3]SCC X Ano = Mecenato'!D236</f>
        <v>122178143.29183052</v>
      </c>
      <c r="E236" s="4">
        <f>'[3]SCC X Ano = Mecenato'!E236</f>
        <v>0</v>
      </c>
      <c r="F236" s="4">
        <f>'[3]SCC X Ano = Mecenato'!F236</f>
        <v>13898719.423850879</v>
      </c>
      <c r="G236" s="4">
        <f>'[3]SCC X Ano = Mecenato'!G236</f>
        <v>146245775.48295331</v>
      </c>
      <c r="H236" s="4">
        <f>'[3]SCC X Ano = Mecenato'!H236</f>
        <v>0</v>
      </c>
      <c r="I236" s="4">
        <f>'[3]SCC X Ano = Mecenato'!I236</f>
        <v>373260795.04389292</v>
      </c>
      <c r="J236" s="4">
        <f>'[3]SCC X Ano = Mecenato'!J236</f>
        <v>381696989.59190881</v>
      </c>
      <c r="K236" s="4">
        <f>'[3]SCC X Ano = Mecenato'!K236</f>
        <v>0</v>
      </c>
      <c r="L236" s="4">
        <f>'[3]SCC X Ano = Mecenato'!L236</f>
        <v>1666750955.5089946</v>
      </c>
      <c r="N236" s="2" t="s">
        <v>40</v>
      </c>
      <c r="O236" s="5">
        <f>+B236/Formato_Análises_Mecenato!$T$31</f>
        <v>3.2442795963381642E-2</v>
      </c>
      <c r="P236" s="5">
        <f>+C236/Formato_Análises_Mecenato!$T$31</f>
        <v>0.34522042396399466</v>
      </c>
      <c r="Q236" s="5">
        <f>+D236/Formato_Análises_Mecenato!$T$31</f>
        <v>7.3303178791050763E-2</v>
      </c>
      <c r="R236" s="5">
        <f>+E236/Formato_Análises_Mecenato!$T$31</f>
        <v>0</v>
      </c>
      <c r="S236" s="5">
        <f>+F236/Formato_Análises_Mecenato!$T$31</f>
        <v>8.3388099331291338E-3</v>
      </c>
      <c r="T236" s="5">
        <f>+G236/Formato_Análises_Mecenato!$T$31</f>
        <v>8.774302783482886E-2</v>
      </c>
      <c r="U236" s="5">
        <f>+H236/Formato_Análises_Mecenato!$T$31</f>
        <v>0</v>
      </c>
      <c r="V236" s="5">
        <f>+I236/Formato_Análises_Mecenato!$T$31</f>
        <v>0.22394515137980289</v>
      </c>
      <c r="W236" s="5">
        <f>+J236/Formato_Análises_Mecenato!$T$31</f>
        <v>0.22900661213381196</v>
      </c>
      <c r="X236" s="5">
        <f>+K236/Formato_Análises_Mecenato!$T$31</f>
        <v>0</v>
      </c>
    </row>
    <row r="237" spans="1:24" x14ac:dyDescent="0.25"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24" x14ac:dyDescent="0.25"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24" x14ac:dyDescent="0.25"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24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</row>
    <row r="241" spans="1:24" x14ac:dyDescent="0.25">
      <c r="A241" s="2"/>
      <c r="B241">
        <v>2014</v>
      </c>
      <c r="C241">
        <v>2014</v>
      </c>
      <c r="D241">
        <v>2014</v>
      </c>
      <c r="E241">
        <v>2014</v>
      </c>
      <c r="F241">
        <v>2014</v>
      </c>
      <c r="G241">
        <v>2014</v>
      </c>
      <c r="H241">
        <v>2014</v>
      </c>
      <c r="I241">
        <v>2014</v>
      </c>
      <c r="J241">
        <v>2014</v>
      </c>
      <c r="K241">
        <v>2014</v>
      </c>
      <c r="O241">
        <v>2014</v>
      </c>
      <c r="P241">
        <v>2014</v>
      </c>
      <c r="Q241">
        <v>2014</v>
      </c>
      <c r="R241">
        <v>2014</v>
      </c>
      <c r="S241">
        <v>2014</v>
      </c>
      <c r="T241">
        <v>2014</v>
      </c>
      <c r="U241">
        <v>2014</v>
      </c>
      <c r="V241">
        <v>2014</v>
      </c>
      <c r="W241">
        <v>2014</v>
      </c>
      <c r="X241">
        <v>2014</v>
      </c>
    </row>
    <row r="242" spans="1:24" x14ac:dyDescent="0.25">
      <c r="A242" s="2"/>
      <c r="B242" s="2" t="s">
        <v>2</v>
      </c>
      <c r="C242" s="2" t="s">
        <v>3</v>
      </c>
      <c r="D242" s="2" t="s">
        <v>4</v>
      </c>
      <c r="E242" s="2" t="s">
        <v>5</v>
      </c>
      <c r="F242" s="2" t="s">
        <v>6</v>
      </c>
      <c r="G242" s="2" t="s">
        <v>7</v>
      </c>
      <c r="H242" s="2" t="s">
        <v>8</v>
      </c>
      <c r="I242" s="2" t="s">
        <v>9</v>
      </c>
      <c r="J242" s="2" t="s">
        <v>10</v>
      </c>
      <c r="K242" s="2" t="s">
        <v>11</v>
      </c>
      <c r="L242" s="2" t="s">
        <v>12</v>
      </c>
      <c r="O242" s="2" t="s">
        <v>2</v>
      </c>
      <c r="P242" s="2" t="s">
        <v>3</v>
      </c>
      <c r="Q242" s="2" t="s">
        <v>4</v>
      </c>
      <c r="R242" s="2" t="s">
        <v>5</v>
      </c>
      <c r="S242" s="2" t="s">
        <v>6</v>
      </c>
      <c r="T242" s="2" t="s">
        <v>7</v>
      </c>
      <c r="U242" s="2" t="s">
        <v>8</v>
      </c>
      <c r="V242" s="2" t="s">
        <v>9</v>
      </c>
      <c r="W242" s="2" t="s">
        <v>10</v>
      </c>
      <c r="X242" s="2" t="s">
        <v>11</v>
      </c>
    </row>
    <row r="243" spans="1:24" x14ac:dyDescent="0.25">
      <c r="A243" s="2" t="s">
        <v>13</v>
      </c>
      <c r="B243" s="4">
        <f>'[3]SCC X Ano = Mecenato'!B243</f>
        <v>0</v>
      </c>
      <c r="C243" s="4">
        <f>'[3]SCC X Ano = Mecenato'!C243</f>
        <v>0</v>
      </c>
      <c r="D243" s="4">
        <f>'[3]SCC X Ano = Mecenato'!D243</f>
        <v>1502072.7088865133</v>
      </c>
      <c r="E243" s="4">
        <f>'[3]SCC X Ano = Mecenato'!E243</f>
        <v>0</v>
      </c>
      <c r="F243" s="4">
        <f>'[3]SCC X Ano = Mecenato'!F243</f>
        <v>0</v>
      </c>
      <c r="G243" s="4">
        <f>'[3]SCC X Ano = Mecenato'!G243</f>
        <v>0</v>
      </c>
      <c r="H243" s="4">
        <f>'[3]SCC X Ano = Mecenato'!H243</f>
        <v>0</v>
      </c>
      <c r="I243" s="4">
        <f>'[3]SCC X Ano = Mecenato'!I243</f>
        <v>0</v>
      </c>
      <c r="J243" s="4">
        <f>'[3]SCC X Ano = Mecenato'!J243</f>
        <v>0</v>
      </c>
      <c r="K243" s="4">
        <f>'[3]SCC X Ano = Mecenato'!K243</f>
        <v>0</v>
      </c>
      <c r="L243" s="4">
        <f>'[3]SCC X Ano = Mecenato'!L243</f>
        <v>1502072.7088865133</v>
      </c>
      <c r="N243" s="2" t="s">
        <v>13</v>
      </c>
      <c r="O243" s="5">
        <f>+B243/Formato_Análises_Mecenato!$U$31</f>
        <v>0</v>
      </c>
      <c r="P243" s="5">
        <f>+C243/Formato_Análises_Mecenato!$U$31</f>
        <v>0</v>
      </c>
      <c r="Q243" s="5">
        <f>+D243/Formato_Análises_Mecenato!$U$31</f>
        <v>9.2926501486993815E-4</v>
      </c>
      <c r="R243" s="5">
        <f>+E243/Formato_Análises_Mecenato!$U$31</f>
        <v>0</v>
      </c>
      <c r="S243" s="5">
        <f>+F243/Formato_Análises_Mecenato!$U$31</f>
        <v>0</v>
      </c>
      <c r="T243" s="5">
        <f>+G243/Formato_Análises_Mecenato!$U$31</f>
        <v>0</v>
      </c>
      <c r="U243" s="5">
        <f>+H243/Formato_Análises_Mecenato!$U$31</f>
        <v>0</v>
      </c>
      <c r="V243" s="5">
        <f>+I243/Formato_Análises_Mecenato!$U$31</f>
        <v>0</v>
      </c>
      <c r="W243" s="5">
        <f>+J243/Formato_Análises_Mecenato!$U$31</f>
        <v>0</v>
      </c>
      <c r="X243" s="5">
        <f>+K243/Formato_Análises_Mecenato!$U$31</f>
        <v>0</v>
      </c>
    </row>
    <row r="244" spans="1:24" x14ac:dyDescent="0.25">
      <c r="A244" s="2" t="s">
        <v>14</v>
      </c>
      <c r="B244" s="4">
        <f>'[3]SCC X Ano = Mecenato'!B244</f>
        <v>0</v>
      </c>
      <c r="C244" s="4">
        <f>'[3]SCC X Ano = Mecenato'!C244</f>
        <v>0</v>
      </c>
      <c r="D244" s="4">
        <f>'[3]SCC X Ano = Mecenato'!D244</f>
        <v>0</v>
      </c>
      <c r="E244" s="4">
        <f>'[3]SCC X Ano = Mecenato'!E244</f>
        <v>0</v>
      </c>
      <c r="F244" s="4">
        <f>'[3]SCC X Ano = Mecenato'!F244</f>
        <v>0</v>
      </c>
      <c r="G244" s="4">
        <f>'[3]SCC X Ano = Mecenato'!G244</f>
        <v>0</v>
      </c>
      <c r="H244" s="4">
        <f>'[3]SCC X Ano = Mecenato'!H244</f>
        <v>0</v>
      </c>
      <c r="I244" s="4">
        <f>'[3]SCC X Ano = Mecenato'!I244</f>
        <v>0</v>
      </c>
      <c r="J244" s="4">
        <f>'[3]SCC X Ano = Mecenato'!J244</f>
        <v>0</v>
      </c>
      <c r="K244" s="4">
        <f>'[3]SCC X Ano = Mecenato'!K244</f>
        <v>0</v>
      </c>
      <c r="L244" s="4">
        <f>'[3]SCC X Ano = Mecenato'!L244</f>
        <v>0</v>
      </c>
      <c r="N244" s="2" t="s">
        <v>14</v>
      </c>
      <c r="O244" s="5">
        <f>+B244/Formato_Análises_Mecenato!$U$31</f>
        <v>0</v>
      </c>
      <c r="P244" s="5">
        <f>+C244/Formato_Análises_Mecenato!$U$31</f>
        <v>0</v>
      </c>
      <c r="Q244" s="5">
        <f>+D244/Formato_Análises_Mecenato!$U$31</f>
        <v>0</v>
      </c>
      <c r="R244" s="5">
        <f>+E244/Formato_Análises_Mecenato!$U$31</f>
        <v>0</v>
      </c>
      <c r="S244" s="5">
        <f>+F244/Formato_Análises_Mecenato!$U$31</f>
        <v>0</v>
      </c>
      <c r="T244" s="5">
        <f>+G244/Formato_Análises_Mecenato!$U$31</f>
        <v>0</v>
      </c>
      <c r="U244" s="5">
        <f>+H244/Formato_Análises_Mecenato!$U$31</f>
        <v>0</v>
      </c>
      <c r="V244" s="5">
        <f>+I244/Formato_Análises_Mecenato!$U$31</f>
        <v>0</v>
      </c>
      <c r="W244" s="5">
        <f>+J244/Formato_Análises_Mecenato!$U$31</f>
        <v>0</v>
      </c>
      <c r="X244" s="5">
        <f>+K244/Formato_Análises_Mecenato!$U$31</f>
        <v>0</v>
      </c>
    </row>
    <row r="245" spans="1:24" x14ac:dyDescent="0.25">
      <c r="A245" s="2" t="s">
        <v>15</v>
      </c>
      <c r="B245" s="4">
        <f>'[3]SCC X Ano = Mecenato'!B245</f>
        <v>0</v>
      </c>
      <c r="C245" s="4">
        <f>'[3]SCC X Ano = Mecenato'!C245</f>
        <v>609402.91043533524</v>
      </c>
      <c r="D245" s="4">
        <f>'[3]SCC X Ano = Mecenato'!D245</f>
        <v>0</v>
      </c>
      <c r="E245" s="4">
        <f>'[3]SCC X Ano = Mecenato'!E245</f>
        <v>0</v>
      </c>
      <c r="F245" s="4">
        <f>'[3]SCC X Ano = Mecenato'!F245</f>
        <v>0</v>
      </c>
      <c r="G245" s="4">
        <f>'[3]SCC X Ano = Mecenato'!G245</f>
        <v>221127.23000300507</v>
      </c>
      <c r="H245" s="4">
        <f>'[3]SCC X Ano = Mecenato'!H245</f>
        <v>0</v>
      </c>
      <c r="I245" s="4">
        <f>'[3]SCC X Ano = Mecenato'!I245</f>
        <v>1426228.2487819779</v>
      </c>
      <c r="J245" s="4">
        <f>'[3]SCC X Ano = Mecenato'!J245</f>
        <v>538829.37994467793</v>
      </c>
      <c r="K245" s="4">
        <f>'[3]SCC X Ano = Mecenato'!K245</f>
        <v>0</v>
      </c>
      <c r="L245" s="4">
        <f>'[3]SCC X Ano = Mecenato'!L245</f>
        <v>2795587.7691649962</v>
      </c>
      <c r="N245" s="2" t="s">
        <v>15</v>
      </c>
      <c r="O245" s="5">
        <f>+B245/Formato_Análises_Mecenato!$U$31</f>
        <v>0</v>
      </c>
      <c r="P245" s="5">
        <f>+C245/Formato_Análises_Mecenato!$U$31</f>
        <v>3.7701024809063424E-4</v>
      </c>
      <c r="Q245" s="5">
        <f>+D245/Formato_Análises_Mecenato!$U$31</f>
        <v>0</v>
      </c>
      <c r="R245" s="5">
        <f>+E245/Formato_Análises_Mecenato!$U$31</f>
        <v>0</v>
      </c>
      <c r="S245" s="5">
        <f>+F245/Formato_Análises_Mecenato!$U$31</f>
        <v>0</v>
      </c>
      <c r="T245" s="5">
        <f>+G245/Formato_Análises_Mecenato!$U$31</f>
        <v>1.3680149932902873E-4</v>
      </c>
      <c r="U245" s="5">
        <f>+H245/Formato_Análises_Mecenato!$U$31</f>
        <v>0</v>
      </c>
      <c r="V245" s="5">
        <f>+I245/Formato_Análises_Mecenato!$U$31</f>
        <v>8.8234344913621938E-4</v>
      </c>
      <c r="W245" s="5">
        <f>+J245/Formato_Análises_Mecenato!$U$31</f>
        <v>3.3334957010025898E-4</v>
      </c>
      <c r="X245" s="5">
        <f>+K245/Formato_Análises_Mecenato!$U$31</f>
        <v>0</v>
      </c>
    </row>
    <row r="246" spans="1:24" x14ac:dyDescent="0.25">
      <c r="A246" s="2" t="s">
        <v>16</v>
      </c>
      <c r="B246" s="4">
        <f>'[3]SCC X Ano = Mecenato'!B246</f>
        <v>0</v>
      </c>
      <c r="C246" s="4">
        <f>'[3]SCC X Ano = Mecenato'!C246</f>
        <v>0</v>
      </c>
      <c r="D246" s="4">
        <f>'[3]SCC X Ano = Mecenato'!D246</f>
        <v>0</v>
      </c>
      <c r="E246" s="4">
        <f>'[3]SCC X Ano = Mecenato'!E246</f>
        <v>0</v>
      </c>
      <c r="F246" s="4">
        <f>'[3]SCC X Ano = Mecenato'!F246</f>
        <v>0</v>
      </c>
      <c r="G246" s="4">
        <f>'[3]SCC X Ano = Mecenato'!G246</f>
        <v>0</v>
      </c>
      <c r="H246" s="4">
        <f>'[3]SCC X Ano = Mecenato'!H246</f>
        <v>0</v>
      </c>
      <c r="I246" s="4">
        <f>'[3]SCC X Ano = Mecenato'!I246</f>
        <v>0</v>
      </c>
      <c r="J246" s="4">
        <f>'[3]SCC X Ano = Mecenato'!J246</f>
        <v>0</v>
      </c>
      <c r="K246" s="4">
        <f>'[3]SCC X Ano = Mecenato'!K246</f>
        <v>0</v>
      </c>
      <c r="L246" s="4">
        <f>'[3]SCC X Ano = Mecenato'!L246</f>
        <v>0</v>
      </c>
      <c r="N246" s="2" t="s">
        <v>16</v>
      </c>
      <c r="O246" s="5">
        <f>+B246/Formato_Análises_Mecenato!$U$31</f>
        <v>0</v>
      </c>
      <c r="P246" s="5">
        <f>+C246/Formato_Análises_Mecenato!$U$31</f>
        <v>0</v>
      </c>
      <c r="Q246" s="5">
        <f>+D246/Formato_Análises_Mecenato!$U$31</f>
        <v>0</v>
      </c>
      <c r="R246" s="5">
        <f>+E246/Formato_Análises_Mecenato!$U$31</f>
        <v>0</v>
      </c>
      <c r="S246" s="5">
        <f>+F246/Formato_Análises_Mecenato!$U$31</f>
        <v>0</v>
      </c>
      <c r="T246" s="5">
        <f>+G246/Formato_Análises_Mecenato!$U$31</f>
        <v>0</v>
      </c>
      <c r="U246" s="5">
        <f>+H246/Formato_Análises_Mecenato!$U$31</f>
        <v>0</v>
      </c>
      <c r="V246" s="5">
        <f>+I246/Formato_Análises_Mecenato!$U$31</f>
        <v>0</v>
      </c>
      <c r="W246" s="5">
        <f>+J246/Formato_Análises_Mecenato!$U$31</f>
        <v>0</v>
      </c>
      <c r="X246" s="5">
        <f>+K246/Formato_Análises_Mecenato!$U$31</f>
        <v>0</v>
      </c>
    </row>
    <row r="247" spans="1:24" x14ac:dyDescent="0.25">
      <c r="A247" s="2" t="s">
        <v>17</v>
      </c>
      <c r="B247" s="4">
        <f>'[3]SCC X Ano = Mecenato'!B247</f>
        <v>605496.24863911571</v>
      </c>
      <c r="C247" s="4">
        <f>'[3]SCC X Ano = Mecenato'!C247</f>
        <v>573315.51566531858</v>
      </c>
      <c r="D247" s="4">
        <f>'[3]SCC X Ano = Mecenato'!D247</f>
        <v>60549.624863911566</v>
      </c>
      <c r="E247" s="4">
        <f>'[3]SCC X Ano = Mecenato'!E247</f>
        <v>0</v>
      </c>
      <c r="F247" s="4">
        <f>'[3]SCC X Ano = Mecenato'!F247</f>
        <v>0</v>
      </c>
      <c r="G247" s="4">
        <f>'[3]SCC X Ano = Mecenato'!G247</f>
        <v>0</v>
      </c>
      <c r="H247" s="4">
        <f>'[3]SCC X Ano = Mecenato'!H247</f>
        <v>0</v>
      </c>
      <c r="I247" s="4">
        <f>'[3]SCC X Ano = Mecenato'!I247</f>
        <v>6217423.8387994664</v>
      </c>
      <c r="J247" s="4">
        <f>'[3]SCC X Ano = Mecenato'!J247</f>
        <v>302748.12431955786</v>
      </c>
      <c r="K247" s="4">
        <f>'[3]SCC X Ano = Mecenato'!K247</f>
        <v>0</v>
      </c>
      <c r="L247" s="4">
        <f>'[3]SCC X Ano = Mecenato'!L247</f>
        <v>7759533.3522873707</v>
      </c>
      <c r="N247" s="2" t="s">
        <v>17</v>
      </c>
      <c r="O247" s="5">
        <f>+B247/Formato_Análises_Mecenato!$U$31</f>
        <v>3.7459337165670519E-4</v>
      </c>
      <c r="P247" s="5">
        <f>+C247/Formato_Análises_Mecenato!$U$31</f>
        <v>3.5468459551790611E-4</v>
      </c>
      <c r="Q247" s="5">
        <f>+D247/Formato_Análises_Mecenato!$U$31</f>
        <v>3.7459337165670514E-5</v>
      </c>
      <c r="R247" s="5">
        <f>+E247/Formato_Análises_Mecenato!$U$31</f>
        <v>0</v>
      </c>
      <c r="S247" s="5">
        <f>+F247/Formato_Análises_Mecenato!$U$31</f>
        <v>0</v>
      </c>
      <c r="T247" s="5">
        <f>+G247/Formato_Análises_Mecenato!$U$31</f>
        <v>0</v>
      </c>
      <c r="U247" s="5">
        <f>+H247/Formato_Análises_Mecenato!$U$31</f>
        <v>0</v>
      </c>
      <c r="V247" s="5">
        <f>+I247/Formato_Análises_Mecenato!$U$31</f>
        <v>3.8464412686771035E-3</v>
      </c>
      <c r="W247" s="5">
        <f>+J247/Formato_Análises_Mecenato!$U$31</f>
        <v>1.872966858283526E-4</v>
      </c>
      <c r="X247" s="5">
        <f>+K247/Formato_Análises_Mecenato!$U$31</f>
        <v>0</v>
      </c>
    </row>
    <row r="248" spans="1:24" x14ac:dyDescent="0.25">
      <c r="A248" s="2" t="s">
        <v>18</v>
      </c>
      <c r="B248" s="4">
        <f>'[3]SCC X Ano = Mecenato'!B248</f>
        <v>0</v>
      </c>
      <c r="C248" s="4">
        <f>'[3]SCC X Ano = Mecenato'!C248</f>
        <v>0</v>
      </c>
      <c r="D248" s="4">
        <f>'[3]SCC X Ano = Mecenato'!D248</f>
        <v>0</v>
      </c>
      <c r="E248" s="4">
        <f>'[3]SCC X Ano = Mecenato'!E248</f>
        <v>0</v>
      </c>
      <c r="F248" s="4">
        <f>'[3]SCC X Ano = Mecenato'!F248</f>
        <v>0</v>
      </c>
      <c r="G248" s="4">
        <f>'[3]SCC X Ano = Mecenato'!G248</f>
        <v>0</v>
      </c>
      <c r="H248" s="4">
        <f>'[3]SCC X Ano = Mecenato'!H248</f>
        <v>0</v>
      </c>
      <c r="I248" s="4">
        <f>'[3]SCC X Ano = Mecenato'!I248</f>
        <v>0</v>
      </c>
      <c r="J248" s="4">
        <f>'[3]SCC X Ano = Mecenato'!J248</f>
        <v>0</v>
      </c>
      <c r="K248" s="4">
        <f>'[3]SCC X Ano = Mecenato'!K248</f>
        <v>0</v>
      </c>
      <c r="L248" s="4">
        <f>'[3]SCC X Ano = Mecenato'!L248</f>
        <v>0</v>
      </c>
      <c r="N248" s="2" t="s">
        <v>18</v>
      </c>
      <c r="O248" s="5">
        <f>+B248/Formato_Análises_Mecenato!$U$31</f>
        <v>0</v>
      </c>
      <c r="P248" s="5">
        <f>+C248/Formato_Análises_Mecenato!$U$31</f>
        <v>0</v>
      </c>
      <c r="Q248" s="5">
        <f>+D248/Formato_Análises_Mecenato!$U$31</f>
        <v>0</v>
      </c>
      <c r="R248" s="5">
        <f>+E248/Formato_Análises_Mecenato!$U$31</f>
        <v>0</v>
      </c>
      <c r="S248" s="5">
        <f>+F248/Formato_Análises_Mecenato!$U$31</f>
        <v>0</v>
      </c>
      <c r="T248" s="5">
        <f>+G248/Formato_Análises_Mecenato!$U$31</f>
        <v>0</v>
      </c>
      <c r="U248" s="5">
        <f>+H248/Formato_Análises_Mecenato!$U$31</f>
        <v>0</v>
      </c>
      <c r="V248" s="5">
        <f>+I248/Formato_Análises_Mecenato!$U$31</f>
        <v>0</v>
      </c>
      <c r="W248" s="5">
        <f>+J248/Formato_Análises_Mecenato!$U$31</f>
        <v>0</v>
      </c>
      <c r="X248" s="5">
        <f>+K248/Formato_Análises_Mecenato!$U$31</f>
        <v>0</v>
      </c>
    </row>
    <row r="249" spans="1:24" x14ac:dyDescent="0.25">
      <c r="A249" s="2" t="s">
        <v>19</v>
      </c>
      <c r="B249" s="4">
        <f>'[3]SCC X Ano = Mecenato'!B249</f>
        <v>0</v>
      </c>
      <c r="C249" s="4">
        <f>'[3]SCC X Ano = Mecenato'!C249</f>
        <v>0</v>
      </c>
      <c r="D249" s="4">
        <f>'[3]SCC X Ano = Mecenato'!D249</f>
        <v>0</v>
      </c>
      <c r="E249" s="4">
        <f>'[3]SCC X Ano = Mecenato'!E249</f>
        <v>0</v>
      </c>
      <c r="F249" s="4">
        <f>'[3]SCC X Ano = Mecenato'!F249</f>
        <v>0</v>
      </c>
      <c r="G249" s="4">
        <f>'[3]SCC X Ano = Mecenato'!G249</f>
        <v>0</v>
      </c>
      <c r="H249" s="4">
        <f>'[3]SCC X Ano = Mecenato'!H249</f>
        <v>0</v>
      </c>
      <c r="I249" s="4">
        <f>'[3]SCC X Ano = Mecenato'!I249</f>
        <v>0</v>
      </c>
      <c r="J249" s="4">
        <f>'[3]SCC X Ano = Mecenato'!J249</f>
        <v>0</v>
      </c>
      <c r="K249" s="4">
        <f>'[3]SCC X Ano = Mecenato'!K249</f>
        <v>0</v>
      </c>
      <c r="L249" s="4">
        <f>'[3]SCC X Ano = Mecenato'!L249</f>
        <v>0</v>
      </c>
      <c r="N249" s="2" t="s">
        <v>19</v>
      </c>
      <c r="O249" s="5">
        <f>+B249/Formato_Análises_Mecenato!$U$31</f>
        <v>0</v>
      </c>
      <c r="P249" s="5">
        <f>+C249/Formato_Análises_Mecenato!$U$31</f>
        <v>0</v>
      </c>
      <c r="Q249" s="5">
        <f>+D249/Formato_Análises_Mecenato!$U$31</f>
        <v>0</v>
      </c>
      <c r="R249" s="5">
        <f>+E249/Formato_Análises_Mecenato!$U$31</f>
        <v>0</v>
      </c>
      <c r="S249" s="5">
        <f>+F249/Formato_Análises_Mecenato!$U$31</f>
        <v>0</v>
      </c>
      <c r="T249" s="5">
        <f>+G249/Formato_Análises_Mecenato!$U$31</f>
        <v>0</v>
      </c>
      <c r="U249" s="5">
        <f>+H249/Formato_Análises_Mecenato!$U$31</f>
        <v>0</v>
      </c>
      <c r="V249" s="5">
        <f>+I249/Formato_Análises_Mecenato!$U$31</f>
        <v>0</v>
      </c>
      <c r="W249" s="5">
        <f>+J249/Formato_Análises_Mecenato!$U$31</f>
        <v>0</v>
      </c>
      <c r="X249" s="5">
        <f>+K249/Formato_Análises_Mecenato!$U$31</f>
        <v>0</v>
      </c>
    </row>
    <row r="250" spans="1:24" x14ac:dyDescent="0.25">
      <c r="A250" s="2" t="s">
        <v>20</v>
      </c>
      <c r="B250" s="4">
        <f>'[3]SCC X Ano = Mecenato'!B250</f>
        <v>0</v>
      </c>
      <c r="C250" s="4">
        <f>'[3]SCC X Ano = Mecenato'!C250</f>
        <v>0</v>
      </c>
      <c r="D250" s="4">
        <f>'[3]SCC X Ano = Mecenato'!D250</f>
        <v>386537.30070248729</v>
      </c>
      <c r="E250" s="4">
        <f>'[3]SCC X Ano = Mecenato'!E250</f>
        <v>0</v>
      </c>
      <c r="F250" s="4">
        <f>'[3]SCC X Ano = Mecenato'!F250</f>
        <v>0</v>
      </c>
      <c r="G250" s="4">
        <f>'[3]SCC X Ano = Mecenato'!G250</f>
        <v>161461.62966210657</v>
      </c>
      <c r="H250" s="4">
        <f>'[3]SCC X Ano = Mecenato'!H250</f>
        <v>0</v>
      </c>
      <c r="I250" s="4">
        <f>'[3]SCC X Ano = Mecenato'!I250</f>
        <v>1734544.2744055213</v>
      </c>
      <c r="J250" s="4">
        <f>'[3]SCC X Ano = Mecenato'!J250</f>
        <v>3632977.4918346941</v>
      </c>
      <c r="K250" s="4">
        <f>'[3]SCC X Ano = Mecenato'!K250</f>
        <v>0</v>
      </c>
      <c r="L250" s="4">
        <f>'[3]SCC X Ano = Mecenato'!L250</f>
        <v>5915520.6966048088</v>
      </c>
      <c r="N250" s="2" t="s">
        <v>20</v>
      </c>
      <c r="O250" s="5">
        <f>+B250/Formato_Análises_Mecenato!$U$31</f>
        <v>0</v>
      </c>
      <c r="P250" s="5">
        <f>+C250/Formato_Análises_Mecenato!$U$31</f>
        <v>0</v>
      </c>
      <c r="Q250" s="5">
        <f>+D250/Formato_Análises_Mecenato!$U$31</f>
        <v>2.3913329119157908E-4</v>
      </c>
      <c r="R250" s="5">
        <f>+E250/Formato_Análises_Mecenato!$U$31</f>
        <v>0</v>
      </c>
      <c r="S250" s="5">
        <f>+F250/Formato_Análises_Mecenato!$U$31</f>
        <v>0</v>
      </c>
      <c r="T250" s="5">
        <f>+G250/Formato_Análises_Mecenato!$U$31</f>
        <v>9.9889068485976986E-5</v>
      </c>
      <c r="U250" s="5">
        <f>+H250/Formato_Análises_Mecenato!$U$31</f>
        <v>0</v>
      </c>
      <c r="V250" s="5">
        <f>+I250/Formato_Análises_Mecenato!$U$31</f>
        <v>1.0730847457729783E-3</v>
      </c>
      <c r="W250" s="5">
        <f>+J250/Formato_Análises_Mecenato!$U$31</f>
        <v>2.2475602299402309E-3</v>
      </c>
      <c r="X250" s="5">
        <f>+K250/Formato_Análises_Mecenato!$U$31</f>
        <v>0</v>
      </c>
    </row>
    <row r="251" spans="1:24" x14ac:dyDescent="0.25">
      <c r="A251" s="2" t="s">
        <v>21</v>
      </c>
      <c r="B251" s="4">
        <f>'[3]SCC X Ano = Mecenato'!B251</f>
        <v>0</v>
      </c>
      <c r="C251" s="4">
        <f>'[3]SCC X Ano = Mecenato'!C251</f>
        <v>424359.13947673072</v>
      </c>
      <c r="D251" s="4">
        <f>'[3]SCC X Ano = Mecenato'!D251</f>
        <v>0</v>
      </c>
      <c r="E251" s="4">
        <f>'[3]SCC X Ano = Mecenato'!E251</f>
        <v>0</v>
      </c>
      <c r="F251" s="4">
        <f>'[3]SCC X Ano = Mecenato'!F251</f>
        <v>37681.242545309447</v>
      </c>
      <c r="G251" s="4">
        <f>'[3]SCC X Ano = Mecenato'!G251</f>
        <v>0</v>
      </c>
      <c r="H251" s="4">
        <f>'[3]SCC X Ano = Mecenato'!H251</f>
        <v>0</v>
      </c>
      <c r="I251" s="4">
        <f>'[3]SCC X Ano = Mecenato'!I251</f>
        <v>1116908.3588178905</v>
      </c>
      <c r="J251" s="4">
        <f>'[3]SCC X Ano = Mecenato'!J251</f>
        <v>0</v>
      </c>
      <c r="K251" s="4">
        <f>'[3]SCC X Ano = Mecenato'!K251</f>
        <v>0</v>
      </c>
      <c r="L251" s="4">
        <f>'[3]SCC X Ano = Mecenato'!L251</f>
        <v>1578948.7408399307</v>
      </c>
      <c r="N251" s="2" t="s">
        <v>21</v>
      </c>
      <c r="O251" s="5">
        <f>+B251/Formato_Análises_Mecenato!$U$31</f>
        <v>0</v>
      </c>
      <c r="P251" s="5">
        <f>+C251/Formato_Análises_Mecenato!$U$31</f>
        <v>2.6253196647741783E-4</v>
      </c>
      <c r="Q251" s="5">
        <f>+D251/Formato_Análises_Mecenato!$U$31</f>
        <v>0</v>
      </c>
      <c r="R251" s="5">
        <f>+E251/Formato_Análises_Mecenato!$U$31</f>
        <v>0</v>
      </c>
      <c r="S251" s="5">
        <f>+F251/Formato_Análises_Mecenato!$U$31</f>
        <v>2.3311694704940076E-5</v>
      </c>
      <c r="T251" s="5">
        <f>+G251/Formato_Análises_Mecenato!$U$31</f>
        <v>0</v>
      </c>
      <c r="U251" s="5">
        <f>+H251/Formato_Análises_Mecenato!$U$31</f>
        <v>0</v>
      </c>
      <c r="V251" s="5">
        <f>+I251/Formato_Análises_Mecenato!$U$31</f>
        <v>6.909811066567234E-4</v>
      </c>
      <c r="W251" s="5">
        <f>+J251/Formato_Análises_Mecenato!$U$31</f>
        <v>0</v>
      </c>
      <c r="X251" s="5">
        <f>+K251/Formato_Análises_Mecenato!$U$31</f>
        <v>0</v>
      </c>
    </row>
    <row r="252" spans="1:24" x14ac:dyDescent="0.25">
      <c r="A252" s="2" t="s">
        <v>22</v>
      </c>
      <c r="B252" s="4">
        <f>'[3]SCC X Ano = Mecenato'!B252</f>
        <v>423847.37404738099</v>
      </c>
      <c r="C252" s="4">
        <f>'[3]SCC X Ano = Mecenato'!C252</f>
        <v>4094662.9198458586</v>
      </c>
      <c r="D252" s="4">
        <f>'[3]SCC X Ano = Mecenato'!D252</f>
        <v>2412119.8379361844</v>
      </c>
      <c r="E252" s="4">
        <f>'[3]SCC X Ano = Mecenato'!E252</f>
        <v>0</v>
      </c>
      <c r="F252" s="4">
        <f>'[3]SCC X Ano = Mecenato'!F252</f>
        <v>69026.572344859189</v>
      </c>
      <c r="G252" s="4">
        <f>'[3]SCC X Ano = Mecenato'!G252</f>
        <v>2599477.4764791881</v>
      </c>
      <c r="H252" s="4">
        <f>'[3]SCC X Ano = Mecenato'!H252</f>
        <v>0</v>
      </c>
      <c r="I252" s="4">
        <f>'[3]SCC X Ano = Mecenato'!I252</f>
        <v>5942951.2146286331</v>
      </c>
      <c r="J252" s="4">
        <f>'[3]SCC X Ano = Mecenato'!J252</f>
        <v>2439345.540798944</v>
      </c>
      <c r="K252" s="4">
        <f>'[3]SCC X Ano = Mecenato'!K252</f>
        <v>0</v>
      </c>
      <c r="L252" s="4">
        <f>'[3]SCC X Ano = Mecenato'!L252</f>
        <v>17981430.936081048</v>
      </c>
      <c r="N252" s="2" t="s">
        <v>22</v>
      </c>
      <c r="O252" s="5">
        <f>+B252/Formato_Análises_Mecenato!$U$31</f>
        <v>2.6221536015969362E-4</v>
      </c>
      <c r="P252" s="5">
        <f>+C252/Formato_Análises_Mecenato!$U$31</f>
        <v>2.5331842969962574E-3</v>
      </c>
      <c r="Q252" s="5">
        <f>+D252/Formato_Análises_Mecenato!$U$31</f>
        <v>1.4922703566922963E-3</v>
      </c>
      <c r="R252" s="5">
        <f>+E252/Formato_Análises_Mecenato!$U$31</f>
        <v>0</v>
      </c>
      <c r="S252" s="5">
        <f>+F252/Formato_Análises_Mecenato!$U$31</f>
        <v>4.2703644368864393E-5</v>
      </c>
      <c r="T252" s="5">
        <f>+G252/Formato_Análises_Mecenato!$U$31</f>
        <v>1.6081801243996963E-3</v>
      </c>
      <c r="U252" s="5">
        <f>+H252/Formato_Análises_Mecenato!$U$31</f>
        <v>0</v>
      </c>
      <c r="V252" s="5">
        <f>+I252/Formato_Análises_Mecenato!$U$31</f>
        <v>3.6766373665939782E-3</v>
      </c>
      <c r="W252" s="5">
        <f>+J252/Formato_Análises_Mecenato!$U$31</f>
        <v>1.5091136779416131E-3</v>
      </c>
      <c r="X252" s="5">
        <f>+K252/Formato_Análises_Mecenato!$U$31</f>
        <v>0</v>
      </c>
    </row>
    <row r="253" spans="1:24" x14ac:dyDescent="0.25">
      <c r="A253" s="2" t="s">
        <v>23</v>
      </c>
      <c r="B253" s="4">
        <f>'[3]SCC X Ano = Mecenato'!B253</f>
        <v>0</v>
      </c>
      <c r="C253" s="4">
        <f>'[3]SCC X Ano = Mecenato'!C253</f>
        <v>6318726.7156460043</v>
      </c>
      <c r="D253" s="4">
        <f>'[3]SCC X Ano = Mecenato'!D253</f>
        <v>0</v>
      </c>
      <c r="E253" s="4">
        <f>'[3]SCC X Ano = Mecenato'!E253</f>
        <v>0</v>
      </c>
      <c r="F253" s="4">
        <f>'[3]SCC X Ano = Mecenato'!F253</f>
        <v>0</v>
      </c>
      <c r="G253" s="4">
        <f>'[3]SCC X Ano = Mecenato'!G253</f>
        <v>233721.55197469864</v>
      </c>
      <c r="H253" s="4">
        <f>'[3]SCC X Ano = Mecenato'!H253</f>
        <v>0</v>
      </c>
      <c r="I253" s="4">
        <f>'[3]SCC X Ano = Mecenato'!I253</f>
        <v>1872194.4007921459</v>
      </c>
      <c r="J253" s="4">
        <f>'[3]SCC X Ano = Mecenato'!J253</f>
        <v>0</v>
      </c>
      <c r="K253" s="4">
        <f>'[3]SCC X Ano = Mecenato'!K253</f>
        <v>0</v>
      </c>
      <c r="L253" s="4">
        <f>'[3]SCC X Ano = Mecenato'!L253</f>
        <v>8424642.6684128493</v>
      </c>
      <c r="N253" s="2" t="s">
        <v>23</v>
      </c>
      <c r="O253" s="5">
        <f>+B253/Formato_Análises_Mecenato!$U$31</f>
        <v>0</v>
      </c>
      <c r="P253" s="5">
        <f>+C253/Formato_Análises_Mecenato!$U$31</f>
        <v>3.9091128150025474E-3</v>
      </c>
      <c r="Q253" s="5">
        <f>+D253/Formato_Análises_Mecenato!$U$31</f>
        <v>0</v>
      </c>
      <c r="R253" s="5">
        <f>+E253/Formato_Análises_Mecenato!$U$31</f>
        <v>0</v>
      </c>
      <c r="S253" s="5">
        <f>+F253/Formato_Análises_Mecenato!$U$31</f>
        <v>0</v>
      </c>
      <c r="T253" s="5">
        <f>+G253/Formato_Análises_Mecenato!$U$31</f>
        <v>1.4459304145948818E-4</v>
      </c>
      <c r="U253" s="5">
        <f>+H253/Formato_Análises_Mecenato!$U$31</f>
        <v>0</v>
      </c>
      <c r="V253" s="5">
        <f>+I253/Formato_Análises_Mecenato!$U$31</f>
        <v>1.1582427051625324E-3</v>
      </c>
      <c r="W253" s="5">
        <f>+J253/Formato_Análises_Mecenato!$U$31</f>
        <v>0</v>
      </c>
      <c r="X253" s="5">
        <f>+K253/Formato_Análises_Mecenato!$U$31</f>
        <v>0</v>
      </c>
    </row>
    <row r="254" spans="1:24" x14ac:dyDescent="0.25">
      <c r="A254" s="2" t="s">
        <v>24</v>
      </c>
      <c r="B254" s="4">
        <f>'[3]SCC X Ano = Mecenato'!B254</f>
        <v>0</v>
      </c>
      <c r="C254" s="4">
        <f>'[3]SCC X Ano = Mecenato'!C254</f>
        <v>487350.60961215413</v>
      </c>
      <c r="D254" s="4">
        <f>'[3]SCC X Ano = Mecenato'!D254</f>
        <v>37453.890813870428</v>
      </c>
      <c r="E254" s="4">
        <f>'[3]SCC X Ano = Mecenato'!E254</f>
        <v>0</v>
      </c>
      <c r="F254" s="4">
        <f>'[3]SCC X Ano = Mecenato'!F254</f>
        <v>89964.329874675488</v>
      </c>
      <c r="G254" s="4">
        <f>'[3]SCC X Ano = Mecenato'!G254</f>
        <v>0</v>
      </c>
      <c r="H254" s="4">
        <f>'[3]SCC X Ano = Mecenato'!H254</f>
        <v>0</v>
      </c>
      <c r="I254" s="4">
        <f>'[3]SCC X Ano = Mecenato'!I254</f>
        <v>0</v>
      </c>
      <c r="J254" s="4">
        <f>'[3]SCC X Ano = Mecenato'!J254</f>
        <v>551195.34506115981</v>
      </c>
      <c r="K254" s="4">
        <f>'[3]SCC X Ano = Mecenato'!K254</f>
        <v>0</v>
      </c>
      <c r="L254" s="4">
        <f>'[3]SCC X Ano = Mecenato'!L254</f>
        <v>1165964.1753618598</v>
      </c>
      <c r="N254" s="2" t="s">
        <v>24</v>
      </c>
      <c r="O254" s="5">
        <f>+B254/Formato_Análises_Mecenato!$U$31</f>
        <v>0</v>
      </c>
      <c r="P254" s="5">
        <f>+C254/Formato_Análises_Mecenato!$U$31</f>
        <v>3.0150196379230554E-4</v>
      </c>
      <c r="Q254" s="5">
        <f>+D254/Formato_Análises_Mecenato!$U$31</f>
        <v>2.3171042385750416E-5</v>
      </c>
      <c r="R254" s="5">
        <f>+E254/Formato_Análises_Mecenato!$U$31</f>
        <v>0</v>
      </c>
      <c r="S254" s="5">
        <f>+F254/Formato_Análises_Mecenato!$U$31</f>
        <v>5.5656895864067429E-5</v>
      </c>
      <c r="T254" s="5">
        <f>+G254/Formato_Análises_Mecenato!$U$31</f>
        <v>0</v>
      </c>
      <c r="U254" s="5">
        <f>+H254/Formato_Análises_Mecenato!$U$31</f>
        <v>0</v>
      </c>
      <c r="V254" s="5">
        <f>+I254/Formato_Análises_Mecenato!$U$31</f>
        <v>0</v>
      </c>
      <c r="W254" s="5">
        <f>+J254/Formato_Análises_Mecenato!$U$31</f>
        <v>3.4099983808653185E-4</v>
      </c>
      <c r="X254" s="5">
        <f>+K254/Formato_Análises_Mecenato!$U$31</f>
        <v>0</v>
      </c>
    </row>
    <row r="255" spans="1:24" x14ac:dyDescent="0.25">
      <c r="A255" s="2" t="s">
        <v>25</v>
      </c>
      <c r="B255" s="4">
        <f>'[3]SCC X Ano = Mecenato'!B255</f>
        <v>0</v>
      </c>
      <c r="C255" s="4">
        <f>'[3]SCC X Ano = Mecenato'!C255</f>
        <v>4513724.8875012966</v>
      </c>
      <c r="D255" s="4">
        <f>'[3]SCC X Ano = Mecenato'!D255</f>
        <v>1422017.8700674409</v>
      </c>
      <c r="E255" s="4">
        <f>'[3]SCC X Ano = Mecenato'!E255</f>
        <v>0</v>
      </c>
      <c r="F255" s="4">
        <f>'[3]SCC X Ano = Mecenato'!F255</f>
        <v>0</v>
      </c>
      <c r="G255" s="4">
        <f>'[3]SCC X Ano = Mecenato'!G255</f>
        <v>2448030.4156916742</v>
      </c>
      <c r="H255" s="4">
        <f>'[3]SCC X Ano = Mecenato'!H255</f>
        <v>0</v>
      </c>
      <c r="I255" s="4">
        <f>'[3]SCC X Ano = Mecenato'!I255</f>
        <v>6154471.701700354</v>
      </c>
      <c r="J255" s="4">
        <f>'[3]SCC X Ano = Mecenato'!J255</f>
        <v>12571655.946221299</v>
      </c>
      <c r="K255" s="4">
        <f>'[3]SCC X Ano = Mecenato'!K255</f>
        <v>0</v>
      </c>
      <c r="L255" s="4">
        <f>'[3]SCC X Ano = Mecenato'!L255</f>
        <v>27109900.821182065</v>
      </c>
      <c r="N255" s="2" t="s">
        <v>25</v>
      </c>
      <c r="O255" s="5">
        <f>+B255/Formato_Análises_Mecenato!$U$31</f>
        <v>0</v>
      </c>
      <c r="P255" s="5">
        <f>+C255/Formato_Análises_Mecenato!$U$31</f>
        <v>2.7924391408536051E-3</v>
      </c>
      <c r="Q255" s="5">
        <f>+D255/Formato_Análises_Mecenato!$U$31</f>
        <v>8.7973867666706735E-4</v>
      </c>
      <c r="R255" s="5">
        <f>+E255/Formato_Análises_Mecenato!$U$31</f>
        <v>0</v>
      </c>
      <c r="S255" s="5">
        <f>+F255/Formato_Análises_Mecenato!$U$31</f>
        <v>0</v>
      </c>
      <c r="T255" s="5">
        <f>+G255/Formato_Análises_Mecenato!$U$31</f>
        <v>1.5144866205086338E-3</v>
      </c>
      <c r="U255" s="5">
        <f>+H255/Formato_Análises_Mecenato!$U$31</f>
        <v>0</v>
      </c>
      <c r="V255" s="5">
        <f>+I255/Formato_Análises_Mecenato!$U$31</f>
        <v>3.8074956049476386E-3</v>
      </c>
      <c r="W255" s="5">
        <f>+J255/Formato_Análises_Mecenato!$U$31</f>
        <v>7.7775196771035452E-3</v>
      </c>
      <c r="X255" s="5">
        <f>+K255/Formato_Análises_Mecenato!$U$31</f>
        <v>0</v>
      </c>
    </row>
    <row r="256" spans="1:24" x14ac:dyDescent="0.25">
      <c r="A256" s="2" t="s">
        <v>26</v>
      </c>
      <c r="B256" s="4">
        <f>'[3]SCC X Ano = Mecenato'!B256</f>
        <v>0</v>
      </c>
      <c r="C256" s="4">
        <f>'[3]SCC X Ano = Mecenato'!C256</f>
        <v>0</v>
      </c>
      <c r="D256" s="4">
        <f>'[3]SCC X Ano = Mecenato'!D256</f>
        <v>0</v>
      </c>
      <c r="E256" s="4">
        <f>'[3]SCC X Ano = Mecenato'!E256</f>
        <v>0</v>
      </c>
      <c r="F256" s="4">
        <f>'[3]SCC X Ano = Mecenato'!F256</f>
        <v>0</v>
      </c>
      <c r="G256" s="4">
        <f>'[3]SCC X Ano = Mecenato'!G256</f>
        <v>0</v>
      </c>
      <c r="H256" s="4">
        <f>'[3]SCC X Ano = Mecenato'!H256</f>
        <v>0</v>
      </c>
      <c r="I256" s="4">
        <f>'[3]SCC X Ano = Mecenato'!I256</f>
        <v>36329.774918346942</v>
      </c>
      <c r="J256" s="4">
        <f>'[3]SCC X Ano = Mecenato'!J256</f>
        <v>0</v>
      </c>
      <c r="K256" s="4">
        <f>'[3]SCC X Ano = Mecenato'!K256</f>
        <v>0</v>
      </c>
      <c r="L256" s="4">
        <f>'[3]SCC X Ano = Mecenato'!L256</f>
        <v>36329.774918346942</v>
      </c>
      <c r="N256" s="2" t="s">
        <v>26</v>
      </c>
      <c r="O256" s="5">
        <f>+B256/Formato_Análises_Mecenato!$U$31</f>
        <v>0</v>
      </c>
      <c r="P256" s="5">
        <f>+C256/Formato_Análises_Mecenato!$U$31</f>
        <v>0</v>
      </c>
      <c r="Q256" s="5">
        <f>+D256/Formato_Análises_Mecenato!$U$31</f>
        <v>0</v>
      </c>
      <c r="R256" s="5">
        <f>+E256/Formato_Análises_Mecenato!$U$31</f>
        <v>0</v>
      </c>
      <c r="S256" s="5">
        <f>+F256/Formato_Análises_Mecenato!$U$31</f>
        <v>0</v>
      </c>
      <c r="T256" s="5">
        <f>+G256/Formato_Análises_Mecenato!$U$31</f>
        <v>0</v>
      </c>
      <c r="U256" s="5">
        <f>+H256/Formato_Análises_Mecenato!$U$31</f>
        <v>0</v>
      </c>
      <c r="V256" s="5">
        <f>+I256/Formato_Análises_Mecenato!$U$31</f>
        <v>2.2475602299402312E-5</v>
      </c>
      <c r="W256" s="5">
        <f>+J256/Formato_Análises_Mecenato!$U$31</f>
        <v>0</v>
      </c>
      <c r="X256" s="5">
        <f>+K256/Formato_Análises_Mecenato!$U$31</f>
        <v>0</v>
      </c>
    </row>
    <row r="257" spans="1:24" x14ac:dyDescent="0.25">
      <c r="A257" s="2" t="s">
        <v>27</v>
      </c>
      <c r="B257" s="4">
        <f>'[3]SCC X Ano = Mecenato'!B257</f>
        <v>0</v>
      </c>
      <c r="C257" s="4">
        <f>'[3]SCC X Ano = Mecenato'!C257</f>
        <v>0</v>
      </c>
      <c r="D257" s="4">
        <f>'[3]SCC X Ano = Mecenato'!D257</f>
        <v>60549.624863911566</v>
      </c>
      <c r="E257" s="4">
        <f>'[3]SCC X Ano = Mecenato'!E257</f>
        <v>0</v>
      </c>
      <c r="F257" s="4">
        <f>'[3]SCC X Ano = Mecenato'!F257</f>
        <v>0</v>
      </c>
      <c r="G257" s="4">
        <f>'[3]SCC X Ano = Mecenato'!G257</f>
        <v>0</v>
      </c>
      <c r="H257" s="4">
        <f>'[3]SCC X Ano = Mecenato'!H257</f>
        <v>0</v>
      </c>
      <c r="I257" s="4">
        <f>'[3]SCC X Ano = Mecenato'!I257</f>
        <v>985505.69428502477</v>
      </c>
      <c r="J257" s="4">
        <f>'[3]SCC X Ano = Mecenato'!J257</f>
        <v>0</v>
      </c>
      <c r="K257" s="4">
        <f>'[3]SCC X Ano = Mecenato'!K257</f>
        <v>0</v>
      </c>
      <c r="L257" s="4">
        <f>'[3]SCC X Ano = Mecenato'!L257</f>
        <v>1046055.3191489363</v>
      </c>
      <c r="N257" s="2" t="s">
        <v>27</v>
      </c>
      <c r="O257" s="5">
        <f>+B257/Formato_Análises_Mecenato!$U$31</f>
        <v>0</v>
      </c>
      <c r="P257" s="5">
        <f>+C257/Formato_Análises_Mecenato!$U$31</f>
        <v>0</v>
      </c>
      <c r="Q257" s="5">
        <f>+D257/Formato_Análises_Mecenato!$U$31</f>
        <v>3.7459337165670514E-5</v>
      </c>
      <c r="R257" s="5">
        <f>+E257/Formato_Análises_Mecenato!$U$31</f>
        <v>0</v>
      </c>
      <c r="S257" s="5">
        <f>+F257/Formato_Análises_Mecenato!$U$31</f>
        <v>0</v>
      </c>
      <c r="T257" s="5">
        <f>+G257/Formato_Análises_Mecenato!$U$31</f>
        <v>0</v>
      </c>
      <c r="U257" s="5">
        <f>+H257/Formato_Análises_Mecenato!$U$31</f>
        <v>0</v>
      </c>
      <c r="V257" s="5">
        <f>+I257/Formato_Análises_Mecenato!$U$31</f>
        <v>6.0968817170845339E-4</v>
      </c>
      <c r="W257" s="5">
        <f>+J257/Formato_Análises_Mecenato!$U$31</f>
        <v>0</v>
      </c>
      <c r="X257" s="5">
        <f>+K257/Formato_Análises_Mecenato!$U$31</f>
        <v>0</v>
      </c>
    </row>
    <row r="258" spans="1:24" x14ac:dyDescent="0.25">
      <c r="A258" s="2" t="s">
        <v>28</v>
      </c>
      <c r="B258" s="4">
        <f>'[3]SCC X Ano = Mecenato'!B258</f>
        <v>0</v>
      </c>
      <c r="C258" s="4">
        <f>'[3]SCC X Ano = Mecenato'!C258</f>
        <v>5094442.7159054754</v>
      </c>
      <c r="D258" s="4">
        <f>'[3]SCC X Ano = Mecenato'!D258</f>
        <v>166664.05343041389</v>
      </c>
      <c r="E258" s="4">
        <f>'[3]SCC X Ano = Mecenato'!E258</f>
        <v>0</v>
      </c>
      <c r="F258" s="4">
        <f>'[3]SCC X Ano = Mecenato'!F258</f>
        <v>228867.96670515733</v>
      </c>
      <c r="G258" s="4">
        <f>'[3]SCC X Ano = Mecenato'!G258</f>
        <v>1480740.3978911589</v>
      </c>
      <c r="H258" s="4">
        <f>'[3]SCC X Ano = Mecenato'!H258</f>
        <v>0</v>
      </c>
      <c r="I258" s="4">
        <f>'[3]SCC X Ano = Mecenato'!I258</f>
        <v>11879836.398299448</v>
      </c>
      <c r="J258" s="4">
        <f>'[3]SCC X Ano = Mecenato'!J258</f>
        <v>3312426.0824156497</v>
      </c>
      <c r="K258" s="4">
        <f>'[3]SCC X Ano = Mecenato'!K258</f>
        <v>0</v>
      </c>
      <c r="L258" s="4">
        <f>'[3]SCC X Ano = Mecenato'!L258</f>
        <v>22162977.614647307</v>
      </c>
      <c r="N258" s="2" t="s">
        <v>28</v>
      </c>
      <c r="O258" s="5">
        <f>+B258/Formato_Análises_Mecenato!$U$31</f>
        <v>0</v>
      </c>
      <c r="P258" s="5">
        <f>+C258/Formato_Análises_Mecenato!$U$31</f>
        <v>3.1517032152586868E-3</v>
      </c>
      <c r="Q258" s="5">
        <f>+D258/Formato_Análises_Mecenato!$U$31</f>
        <v>1.0310757473525142E-4</v>
      </c>
      <c r="R258" s="5">
        <f>+E258/Formato_Análises_Mecenato!$U$31</f>
        <v>0</v>
      </c>
      <c r="S258" s="5">
        <f>+F258/Formato_Análises_Mecenato!$U$31</f>
        <v>1.4159034594349263E-4</v>
      </c>
      <c r="T258" s="5">
        <f>+G258/Formato_Análises_Mecenato!$U$31</f>
        <v>9.1606767084189626E-4</v>
      </c>
      <c r="U258" s="5">
        <f>+H258/Formato_Análises_Mecenato!$U$31</f>
        <v>0</v>
      </c>
      <c r="V258" s="5">
        <f>+I258/Formato_Análises_Mecenato!$U$31</f>
        <v>7.3495219519045547E-3</v>
      </c>
      <c r="W258" s="5">
        <f>+J258/Formato_Análises_Mecenato!$U$31</f>
        <v>2.0492494501237303E-3</v>
      </c>
      <c r="X258" s="5">
        <f>+K258/Formato_Análises_Mecenato!$U$31</f>
        <v>0</v>
      </c>
    </row>
    <row r="259" spans="1:24" x14ac:dyDescent="0.25">
      <c r="A259" s="2" t="s">
        <v>29</v>
      </c>
      <c r="B259" s="4">
        <f>'[3]SCC X Ano = Mecenato'!B259</f>
        <v>1030554.6151837748</v>
      </c>
      <c r="C259" s="4">
        <f>'[3]SCC X Ano = Mecenato'!C259</f>
        <v>38030306.494548559</v>
      </c>
      <c r="D259" s="4">
        <f>'[3]SCC X Ano = Mecenato'!D259</f>
        <v>9314944.6980035771</v>
      </c>
      <c r="E259" s="4">
        <f>'[3]SCC X Ano = Mecenato'!E259</f>
        <v>0</v>
      </c>
      <c r="F259" s="4">
        <f>'[3]SCC X Ano = Mecenato'!F259</f>
        <v>509607.44071963074</v>
      </c>
      <c r="G259" s="4">
        <f>'[3]SCC X Ano = Mecenato'!G259</f>
        <v>14798370.266731083</v>
      </c>
      <c r="H259" s="4">
        <f>'[3]SCC X Ano = Mecenato'!H259</f>
        <v>0</v>
      </c>
      <c r="I259" s="4">
        <f>'[3]SCC X Ano = Mecenato'!I259</f>
        <v>39115613.132235482</v>
      </c>
      <c r="J259" s="4">
        <f>'[3]SCC X Ano = Mecenato'!J259</f>
        <v>62280492.129137829</v>
      </c>
      <c r="K259" s="4">
        <f>'[3]SCC X Ano = Mecenato'!K259</f>
        <v>0</v>
      </c>
      <c r="L259" s="4">
        <f>'[3]SCC X Ano = Mecenato'!L259</f>
        <v>165079888.77655995</v>
      </c>
      <c r="N259" s="2" t="s">
        <v>29</v>
      </c>
      <c r="O259" s="5">
        <f>+B259/Formato_Análises_Mecenato!$U$31</f>
        <v>6.375579185597122E-4</v>
      </c>
      <c r="P259" s="5">
        <f>+C259/Formato_Análises_Mecenato!$U$31</f>
        <v>2.3527644914314895E-2</v>
      </c>
      <c r="Q259" s="5">
        <f>+D259/Formato_Análises_Mecenato!$U$31</f>
        <v>5.7627384960077452E-3</v>
      </c>
      <c r="R259" s="5">
        <f>+E259/Formato_Análises_Mecenato!$U$31</f>
        <v>0</v>
      </c>
      <c r="S259" s="5">
        <f>+F259/Formato_Análises_Mecenato!$U$31</f>
        <v>3.152712669476627E-4</v>
      </c>
      <c r="T259" s="5">
        <f>+G259/Formato_Análises_Mecenato!$U$31</f>
        <v>9.1550879558678477E-3</v>
      </c>
      <c r="U259" s="5">
        <f>+H259/Formato_Análises_Mecenato!$U$31</f>
        <v>0</v>
      </c>
      <c r="V259" s="5">
        <f>+I259/Formato_Análises_Mecenato!$U$31</f>
        <v>2.4199075453490464E-2</v>
      </c>
      <c r="W259" s="5">
        <f>+J259/Formato_Análises_Mecenato!$U$31</f>
        <v>3.8530147110783432E-2</v>
      </c>
      <c r="X259" s="5">
        <f>+K259/Formato_Análises_Mecenato!$U$31</f>
        <v>0</v>
      </c>
    </row>
    <row r="260" spans="1:24" x14ac:dyDescent="0.25">
      <c r="A260" s="2" t="s">
        <v>30</v>
      </c>
      <c r="B260" s="4">
        <f>'[3]SCC X Ano = Mecenato'!B260</f>
        <v>0</v>
      </c>
      <c r="C260" s="4">
        <f>'[3]SCC X Ano = Mecenato'!C260</f>
        <v>2902490.6628365493</v>
      </c>
      <c r="D260" s="4">
        <f>'[3]SCC X Ano = Mecenato'!D260</f>
        <v>1785971.7349859355</v>
      </c>
      <c r="E260" s="4">
        <f>'[3]SCC X Ano = Mecenato'!E260</f>
        <v>0</v>
      </c>
      <c r="F260" s="4">
        <f>'[3]SCC X Ano = Mecenato'!F260</f>
        <v>0</v>
      </c>
      <c r="G260" s="4">
        <f>'[3]SCC X Ano = Mecenato'!G260</f>
        <v>54494.662377520413</v>
      </c>
      <c r="H260" s="4">
        <f>'[3]SCC X Ano = Mecenato'!H260</f>
        <v>0</v>
      </c>
      <c r="I260" s="4">
        <f>'[3]SCC X Ano = Mecenato'!I260</f>
        <v>552370.22576216911</v>
      </c>
      <c r="J260" s="4">
        <f>'[3]SCC X Ano = Mecenato'!J260</f>
        <v>7440819.5513233962</v>
      </c>
      <c r="K260" s="4">
        <f>'[3]SCC X Ano = Mecenato'!K260</f>
        <v>0</v>
      </c>
      <c r="L260" s="4">
        <f>'[3]SCC X Ano = Mecenato'!L260</f>
        <v>12736146.837285571</v>
      </c>
      <c r="N260" s="2" t="s">
        <v>30</v>
      </c>
      <c r="O260" s="5">
        <f>+B260/Formato_Análises_Mecenato!$U$31</f>
        <v>0</v>
      </c>
      <c r="P260" s="5">
        <f>+C260/Formato_Análises_Mecenato!$U$31</f>
        <v>1.7956407922224249E-3</v>
      </c>
      <c r="Q260" s="5">
        <f>+D260/Formato_Análises_Mecenato!$U$31</f>
        <v>1.1049006090386175E-3</v>
      </c>
      <c r="R260" s="5">
        <f>+E260/Formato_Análises_Mecenato!$U$31</f>
        <v>0</v>
      </c>
      <c r="S260" s="5">
        <f>+F260/Formato_Análises_Mecenato!$U$31</f>
        <v>0</v>
      </c>
      <c r="T260" s="5">
        <f>+G260/Formato_Análises_Mecenato!$U$31</f>
        <v>3.3713403449103465E-5</v>
      </c>
      <c r="U260" s="5">
        <f>+H260/Formato_Análises_Mecenato!$U$31</f>
        <v>0</v>
      </c>
      <c r="V260" s="5">
        <f>+I260/Formato_Análises_Mecenato!$U$31</f>
        <v>3.417266840811596E-4</v>
      </c>
      <c r="W260" s="5">
        <f>+J260/Formato_Análises_Mecenato!$U$31</f>
        <v>4.603301324961011E-3</v>
      </c>
      <c r="X260" s="5">
        <f>+K260/Formato_Análises_Mecenato!$U$31</f>
        <v>0</v>
      </c>
    </row>
    <row r="261" spans="1:24" x14ac:dyDescent="0.25">
      <c r="A261" s="2" t="s">
        <v>31</v>
      </c>
      <c r="B261" s="4">
        <f>'[3]SCC X Ano = Mecenato'!B261</f>
        <v>4651372.1317257741</v>
      </c>
      <c r="C261" s="4">
        <f>'[3]SCC X Ano = Mecenato'!C261</f>
        <v>163372724.62956971</v>
      </c>
      <c r="D261" s="4">
        <f>'[3]SCC X Ano = Mecenato'!D261</f>
        <v>31730779.084043045</v>
      </c>
      <c r="E261" s="4">
        <f>'[3]SCC X Ano = Mecenato'!E261</f>
        <v>0</v>
      </c>
      <c r="F261" s="4">
        <f>'[3]SCC X Ano = Mecenato'!F261</f>
        <v>708915.00790667662</v>
      </c>
      <c r="G261" s="4">
        <f>'[3]SCC X Ano = Mecenato'!G261</f>
        <v>20893678.032631464</v>
      </c>
      <c r="H261" s="4">
        <f>'[3]SCC X Ano = Mecenato'!H261</f>
        <v>0</v>
      </c>
      <c r="I261" s="4">
        <f>'[3]SCC X Ano = Mecenato'!I261</f>
        <v>91207287.075975806</v>
      </c>
      <c r="J261" s="4">
        <f>'[3]SCC X Ano = Mecenato'!J261</f>
        <v>102396897.38661125</v>
      </c>
      <c r="K261" s="4">
        <f>'[3]SCC X Ano = Mecenato'!K261</f>
        <v>0</v>
      </c>
      <c r="L261" s="4">
        <f>'[3]SCC X Ano = Mecenato'!L261</f>
        <v>414961653.34846377</v>
      </c>
      <c r="N261" s="2" t="s">
        <v>31</v>
      </c>
      <c r="O261" s="5">
        <f>+B261/Formato_Análises_Mecenato!$U$31</f>
        <v>2.8775953171787079E-3</v>
      </c>
      <c r="P261" s="5">
        <f>+C261/Formato_Análises_Mecenato!$U$31</f>
        <v>0.10107137722699258</v>
      </c>
      <c r="Q261" s="5">
        <f>+D261/Formato_Análises_Mecenato!$U$31</f>
        <v>1.9630409848286359E-2</v>
      </c>
      <c r="R261" s="5">
        <f>+E261/Formato_Análises_Mecenato!$U$31</f>
        <v>0</v>
      </c>
      <c r="S261" s="5">
        <f>+F261/Formato_Análises_Mecenato!$U$31</f>
        <v>4.3857391953567042E-4</v>
      </c>
      <c r="T261" s="5">
        <f>+G261/Formato_Análises_Mecenato!$U$31</f>
        <v>1.292598148732353E-2</v>
      </c>
      <c r="U261" s="5">
        <f>+H261/Formato_Análises_Mecenato!$U$31</f>
        <v>0</v>
      </c>
      <c r="V261" s="5">
        <f>+I261/Formato_Análises_Mecenato!$U$31</f>
        <v>5.6425857736096423E-2</v>
      </c>
      <c r="W261" s="5">
        <f>+J261/Formato_Análises_Mecenato!$U$31</f>
        <v>6.3348367765194535E-2</v>
      </c>
      <c r="X261" s="5">
        <f>+K261/Formato_Análises_Mecenato!$U$31</f>
        <v>0</v>
      </c>
    </row>
    <row r="262" spans="1:24" x14ac:dyDescent="0.25">
      <c r="A262" s="2" t="s">
        <v>32</v>
      </c>
      <c r="B262" s="4">
        <f>'[3]SCC X Ano = Mecenato'!B262</f>
        <v>4356364.3929205444</v>
      </c>
      <c r="C262" s="4">
        <f>'[3]SCC X Ano = Mecenato'!C262</f>
        <v>232223313.87355489</v>
      </c>
      <c r="D262" s="4">
        <f>'[3]SCC X Ano = Mecenato'!D262</f>
        <v>42564908.057118155</v>
      </c>
      <c r="E262" s="4">
        <f>'[3]SCC X Ano = Mecenato'!E262</f>
        <v>0</v>
      </c>
      <c r="F262" s="4">
        <f>'[3]SCC X Ano = Mecenato'!F262</f>
        <v>3417802.3505054377</v>
      </c>
      <c r="G262" s="4">
        <f>'[3]SCC X Ano = Mecenato'!G262</f>
        <v>58279227.102524281</v>
      </c>
      <c r="H262" s="4">
        <f>'[3]SCC X Ano = Mecenato'!H262</f>
        <v>0</v>
      </c>
      <c r="I262" s="4">
        <f>'[3]SCC X Ano = Mecenato'!I262</f>
        <v>143150878.42305431</v>
      </c>
      <c r="J262" s="4">
        <f>'[3]SCC X Ano = Mecenato'!J262</f>
        <v>203597595.60286251</v>
      </c>
      <c r="K262" s="4">
        <f>'[3]SCC X Ano = Mecenato'!K262</f>
        <v>0</v>
      </c>
      <c r="L262" s="4">
        <f>'[3]SCC X Ano = Mecenato'!L262</f>
        <v>687590089.80254006</v>
      </c>
      <c r="N262" s="2" t="s">
        <v>32</v>
      </c>
      <c r="O262" s="5">
        <f>+B262/Formato_Análises_Mecenato!$U$31</f>
        <v>2.6950872607006638E-3</v>
      </c>
      <c r="P262" s="5">
        <f>+C262/Formato_Análises_Mecenato!$U$31</f>
        <v>0.14366614874444103</v>
      </c>
      <c r="Q262" s="5">
        <f>+D262/Formato_Análises_Mecenato!$U$31</f>
        <v>2.6332999517684398E-2</v>
      </c>
      <c r="R262" s="5">
        <f>+E262/Formato_Análises_Mecenato!$U$31</f>
        <v>0</v>
      </c>
      <c r="S262" s="5">
        <f>+F262/Formato_Análises_Mecenato!$U$31</f>
        <v>2.1144410209139259E-3</v>
      </c>
      <c r="T262" s="5">
        <f>+G262/Formato_Análises_Mecenato!$U$31</f>
        <v>3.6054743901300361E-2</v>
      </c>
      <c r="U262" s="5">
        <f>+H262/Formato_Análises_Mecenato!$U$31</f>
        <v>0</v>
      </c>
      <c r="V262" s="5">
        <f>+I262/Formato_Análises_Mecenato!$U$31</f>
        <v>8.856102795786483E-2</v>
      </c>
      <c r="W262" s="5">
        <f>+J262/Formato_Análises_Mecenato!$U$31</f>
        <v>0.12595670075493801</v>
      </c>
      <c r="X262" s="5">
        <f>+K262/Formato_Análises_Mecenato!$U$31</f>
        <v>0</v>
      </c>
    </row>
    <row r="263" spans="1:24" x14ac:dyDescent="0.25">
      <c r="A263" s="2" t="s">
        <v>33</v>
      </c>
      <c r="B263" s="4">
        <f>'[3]SCC X Ano = Mecenato'!B263</f>
        <v>422609.58228613797</v>
      </c>
      <c r="C263" s="4">
        <f>'[3]SCC X Ano = Mecenato'!C263</f>
        <v>29352149.812785551</v>
      </c>
      <c r="D263" s="4">
        <f>'[3]SCC X Ano = Mecenato'!D263</f>
        <v>2226342.4840525049</v>
      </c>
      <c r="E263" s="4">
        <f>'[3]SCC X Ano = Mecenato'!E263</f>
        <v>0</v>
      </c>
      <c r="F263" s="4">
        <f>'[3]SCC X Ano = Mecenato'!F263</f>
        <v>0</v>
      </c>
      <c r="G263" s="4">
        <f>'[3]SCC X Ano = Mecenato'!G263</f>
        <v>6370247.1199005833</v>
      </c>
      <c r="H263" s="4">
        <f>'[3]SCC X Ano = Mecenato'!H263</f>
        <v>0</v>
      </c>
      <c r="I263" s="4">
        <f>'[3]SCC X Ano = Mecenato'!I263</f>
        <v>14045071.886081228</v>
      </c>
      <c r="J263" s="4">
        <f>'[3]SCC X Ano = Mecenato'!J263</f>
        <v>17138786.19623889</v>
      </c>
      <c r="K263" s="4">
        <f>'[3]SCC X Ano = Mecenato'!K263</f>
        <v>0</v>
      </c>
      <c r="L263" s="4">
        <f>'[3]SCC X Ano = Mecenato'!L263</f>
        <v>69555207.081344903</v>
      </c>
      <c r="N263" s="2" t="s">
        <v>33</v>
      </c>
      <c r="O263" s="5">
        <f>+B263/Formato_Análises_Mecenato!$U$31</f>
        <v>2.6144959391375067E-4</v>
      </c>
      <c r="P263" s="5">
        <f>+C263/Formato_Análises_Mecenato!$U$31</f>
        <v>1.8158858603098158E-2</v>
      </c>
      <c r="Q263" s="5">
        <f>+D263/Formato_Análises_Mecenato!$U$31</f>
        <v>1.3773382402255839E-3</v>
      </c>
      <c r="R263" s="5">
        <f>+E263/Formato_Análises_Mecenato!$U$31</f>
        <v>0</v>
      </c>
      <c r="S263" s="5">
        <f>+F263/Formato_Análises_Mecenato!$U$31</f>
        <v>0</v>
      </c>
      <c r="T263" s="5">
        <f>+G263/Formato_Análises_Mecenato!$U$31</f>
        <v>3.9409861783507348E-3</v>
      </c>
      <c r="U263" s="5">
        <f>+H263/Formato_Análises_Mecenato!$U$31</f>
        <v>0</v>
      </c>
      <c r="V263" s="5">
        <f>+I263/Formato_Análises_Mecenato!$U$31</f>
        <v>8.68905603427398E-3</v>
      </c>
      <c r="W263" s="5">
        <f>+J263/Formato_Análises_Mecenato!$U$31</f>
        <v>1.0602998320438775E-2</v>
      </c>
      <c r="X263" s="5">
        <f>+K263/Formato_Análises_Mecenato!$U$31</f>
        <v>0</v>
      </c>
    </row>
    <row r="264" spans="1:24" x14ac:dyDescent="0.25">
      <c r="A264" s="2" t="s">
        <v>34</v>
      </c>
      <c r="B264" s="4">
        <f>'[3]SCC X Ano = Mecenato'!B264</f>
        <v>0</v>
      </c>
      <c r="C264" s="4">
        <f>'[3]SCC X Ano = Mecenato'!C264</f>
        <v>19184870.642692719</v>
      </c>
      <c r="D264" s="4">
        <f>'[3]SCC X Ano = Mecenato'!D264</f>
        <v>3165415.3231029646</v>
      </c>
      <c r="E264" s="4">
        <f>'[3]SCC X Ano = Mecenato'!E264</f>
        <v>0</v>
      </c>
      <c r="F264" s="4">
        <f>'[3]SCC X Ano = Mecenato'!F264</f>
        <v>128365.20471149252</v>
      </c>
      <c r="G264" s="4">
        <f>'[3]SCC X Ano = Mecenato'!G264</f>
        <v>3349534.0532226725</v>
      </c>
      <c r="H264" s="4">
        <f>'[3]SCC X Ano = Mecenato'!H264</f>
        <v>0</v>
      </c>
      <c r="I264" s="4">
        <f>'[3]SCC X Ano = Mecenato'!I264</f>
        <v>12683297.925821779</v>
      </c>
      <c r="J264" s="4">
        <f>'[3]SCC X Ano = Mecenato'!J264</f>
        <v>5374927.5424176203</v>
      </c>
      <c r="K264" s="4">
        <f>'[3]SCC X Ano = Mecenato'!K264</f>
        <v>0</v>
      </c>
      <c r="L264" s="4">
        <f>'[3]SCC X Ano = Mecenato'!L264</f>
        <v>43886410.691969253</v>
      </c>
      <c r="N264" s="2" t="s">
        <v>34</v>
      </c>
      <c r="O264" s="5">
        <f>+B264/Formato_Análises_Mecenato!$U$31</f>
        <v>0</v>
      </c>
      <c r="P264" s="5">
        <f>+C264/Formato_Análises_Mecenato!$U$31</f>
        <v>1.1868818997633916E-2</v>
      </c>
      <c r="Q264" s="5">
        <f>+D264/Formato_Análises_Mecenato!$U$31</f>
        <v>1.958300486980652E-3</v>
      </c>
      <c r="R264" s="5">
        <f>+E264/Formato_Análises_Mecenato!$U$31</f>
        <v>0</v>
      </c>
      <c r="S264" s="5">
        <f>+F264/Formato_Análises_Mecenato!$U$31</f>
        <v>7.9413794791221491E-5</v>
      </c>
      <c r="T264" s="5">
        <f>+G264/Formato_Análises_Mecenato!$U$31</f>
        <v>2.0722064873162534E-3</v>
      </c>
      <c r="U264" s="5">
        <f>+H264/Formato_Análises_Mecenato!$U$31</f>
        <v>0</v>
      </c>
      <c r="V264" s="5">
        <f>+I264/Formato_Análises_Mecenato!$U$31</f>
        <v>7.8465875625792457E-3</v>
      </c>
      <c r="W264" s="5">
        <f>+J264/Formato_Análises_Mecenato!$U$31</f>
        <v>3.3252265972744726E-3</v>
      </c>
      <c r="X264" s="5">
        <f>+K264/Formato_Análises_Mecenato!$U$31</f>
        <v>0</v>
      </c>
    </row>
    <row r="265" spans="1:24" x14ac:dyDescent="0.25">
      <c r="A265" s="2" t="s">
        <v>35</v>
      </c>
      <c r="B265" s="4">
        <f>'[3]SCC X Ano = Mecenato'!B265</f>
        <v>1100454.5795375209</v>
      </c>
      <c r="C265" s="4">
        <f>'[3]SCC X Ano = Mecenato'!C265</f>
        <v>37353184.132850192</v>
      </c>
      <c r="D265" s="4">
        <f>'[3]SCC X Ano = Mecenato'!D265</f>
        <v>5015023.6602573972</v>
      </c>
      <c r="E265" s="4">
        <f>'[3]SCC X Ano = Mecenato'!E265</f>
        <v>0</v>
      </c>
      <c r="F265" s="4">
        <f>'[3]SCC X Ano = Mecenato'!F265</f>
        <v>145319.09967338777</v>
      </c>
      <c r="G265" s="4">
        <f>'[3]SCC X Ano = Mecenato'!G265</f>
        <v>6735535.9223984573</v>
      </c>
      <c r="H265" s="4">
        <f>'[3]SCC X Ano = Mecenato'!H265</f>
        <v>0</v>
      </c>
      <c r="I265" s="4">
        <f>'[3]SCC X Ano = Mecenato'!I265</f>
        <v>27948773.089306597</v>
      </c>
      <c r="J265" s="4">
        <f>'[3]SCC X Ano = Mecenato'!J265</f>
        <v>19587920.104623869</v>
      </c>
      <c r="K265" s="4">
        <f>'[3]SCC X Ano = Mecenato'!K265</f>
        <v>0</v>
      </c>
      <c r="L265" s="4">
        <f>'[3]SCC X Ano = Mecenato'!L265</f>
        <v>97886210.588647425</v>
      </c>
      <c r="N265" s="2" t="s">
        <v>35</v>
      </c>
      <c r="O265" s="5">
        <f>+B265/Formato_Análises_Mecenato!$U$31</f>
        <v>6.8080189139158899E-4</v>
      </c>
      <c r="P265" s="5">
        <f>+C265/Formato_Análises_Mecenato!$U$31</f>
        <v>2.3108739679042464E-2</v>
      </c>
      <c r="Q265" s="5">
        <f>+D265/Formato_Análises_Mecenato!$U$31</f>
        <v>3.1025702075879219E-3</v>
      </c>
      <c r="R265" s="5">
        <f>+E265/Formato_Análises_Mecenato!$U$31</f>
        <v>0</v>
      </c>
      <c r="S265" s="5">
        <f>+F265/Formato_Análises_Mecenato!$U$31</f>
        <v>8.9902409197609249E-5</v>
      </c>
      <c r="T265" s="5">
        <f>+G265/Formato_Análises_Mecenato!$U$31</f>
        <v>4.1669739767287795E-3</v>
      </c>
      <c r="U265" s="5">
        <f>+H265/Formato_Análises_Mecenato!$U$31</f>
        <v>0</v>
      </c>
      <c r="V265" s="5">
        <f>+I265/Formato_Análises_Mecenato!$U$31</f>
        <v>1.729065236774319E-2</v>
      </c>
      <c r="W265" s="5">
        <f>+J265/Formato_Análises_Mecenato!$U$31</f>
        <v>1.2118167622383526E-2</v>
      </c>
      <c r="X265" s="5">
        <f>+K265/Formato_Análises_Mecenato!$U$31</f>
        <v>0</v>
      </c>
    </row>
    <row r="266" spans="1:24" x14ac:dyDescent="0.25">
      <c r="A266" s="2" t="s">
        <v>36</v>
      </c>
      <c r="B266" s="4">
        <f>'[3]SCC X Ano = Mecenato'!B266</f>
        <v>0</v>
      </c>
      <c r="C266" s="4">
        <f>'[3]SCC X Ano = Mecenato'!C266</f>
        <v>108663.48300379817</v>
      </c>
      <c r="D266" s="4">
        <f>'[3]SCC X Ano = Mecenato'!D266</f>
        <v>0</v>
      </c>
      <c r="E266" s="4">
        <f>'[3]SCC X Ano = Mecenato'!E266</f>
        <v>0</v>
      </c>
      <c r="F266" s="4">
        <f>'[3]SCC X Ano = Mecenato'!F266</f>
        <v>0</v>
      </c>
      <c r="G266" s="4">
        <f>'[3]SCC X Ano = Mecenato'!G266</f>
        <v>1628.7849088392213</v>
      </c>
      <c r="H266" s="4">
        <f>'[3]SCC X Ano = Mecenato'!H266</f>
        <v>0</v>
      </c>
      <c r="I266" s="4">
        <f>'[3]SCC X Ano = Mecenato'!I266</f>
        <v>1671169.6462439592</v>
      </c>
      <c r="J266" s="4">
        <f>'[3]SCC X Ano = Mecenato'!J266</f>
        <v>182254.3708403738</v>
      </c>
      <c r="K266" s="4">
        <f>'[3]SCC X Ano = Mecenato'!K266</f>
        <v>0</v>
      </c>
      <c r="L266" s="4">
        <f>'[3]SCC X Ano = Mecenato'!L266</f>
        <v>1963716.2849969706</v>
      </c>
      <c r="N266" s="2" t="s">
        <v>36</v>
      </c>
      <c r="O266" s="5">
        <f>+B266/Formato_Análises_Mecenato!$U$31</f>
        <v>0</v>
      </c>
      <c r="P266" s="5">
        <f>+C266/Formato_Análises_Mecenato!$U$31</f>
        <v>6.7225223221183597E-5</v>
      </c>
      <c r="Q266" s="5">
        <f>+D266/Formato_Análises_Mecenato!$U$31</f>
        <v>0</v>
      </c>
      <c r="R266" s="5">
        <f>+E266/Formato_Análises_Mecenato!$U$31</f>
        <v>0</v>
      </c>
      <c r="S266" s="5">
        <f>+F266/Formato_Análises_Mecenato!$U$31</f>
        <v>0</v>
      </c>
      <c r="T266" s="5">
        <f>+G266/Formato_Análises_Mecenato!$U$31</f>
        <v>1.007656169756537E-6</v>
      </c>
      <c r="U266" s="5">
        <f>+H266/Formato_Análises_Mecenato!$U$31</f>
        <v>0</v>
      </c>
      <c r="V266" s="5">
        <f>+I266/Formato_Análises_Mecenato!$U$31</f>
        <v>1.0338777057725063E-3</v>
      </c>
      <c r="W266" s="5">
        <f>+J266/Formato_Análises_Mecenato!$U$31</f>
        <v>1.1275260486866825E-4</v>
      </c>
      <c r="X266" s="5">
        <f>+K266/Formato_Análises_Mecenato!$U$31</f>
        <v>0</v>
      </c>
    </row>
    <row r="267" spans="1:24" x14ac:dyDescent="0.25">
      <c r="A267" s="2" t="s">
        <v>37</v>
      </c>
      <c r="B267" s="4">
        <f>'[3]SCC X Ano = Mecenato'!B267</f>
        <v>0</v>
      </c>
      <c r="C267" s="4">
        <f>'[3]SCC X Ano = Mecenato'!C267</f>
        <v>228634.85064943126</v>
      </c>
      <c r="D267" s="4">
        <f>'[3]SCC X Ano = Mecenato'!D267</f>
        <v>0</v>
      </c>
      <c r="E267" s="4">
        <f>'[3]SCC X Ano = Mecenato'!E267</f>
        <v>0</v>
      </c>
      <c r="F267" s="4">
        <f>'[3]SCC X Ano = Mecenato'!F267</f>
        <v>0</v>
      </c>
      <c r="G267" s="4">
        <f>'[3]SCC X Ano = Mecenato'!G267</f>
        <v>53828.059447468637</v>
      </c>
      <c r="H267" s="4">
        <f>'[3]SCC X Ano = Mecenato'!H267</f>
        <v>0</v>
      </c>
      <c r="I267" s="4">
        <f>'[3]SCC X Ano = Mecenato'!I267</f>
        <v>819694.94249796809</v>
      </c>
      <c r="J267" s="4">
        <f>'[3]SCC X Ano = Mecenato'!J267</f>
        <v>536859.57954860537</v>
      </c>
      <c r="K267" s="4">
        <f>'[3]SCC X Ano = Mecenato'!K267</f>
        <v>0</v>
      </c>
      <c r="L267" s="4">
        <f>'[3]SCC X Ano = Mecenato'!L267</f>
        <v>1639017.4321434735</v>
      </c>
      <c r="N267" s="2" t="s">
        <v>37</v>
      </c>
      <c r="O267" s="5">
        <f>+B267/Formato_Análises_Mecenato!$U$31</f>
        <v>0</v>
      </c>
      <c r="P267" s="5">
        <f>+C267/Formato_Análises_Mecenato!$U$31</f>
        <v>1.4144612749540479E-4</v>
      </c>
      <c r="Q267" s="5">
        <f>+D267/Formato_Análises_Mecenato!$U$31</f>
        <v>0</v>
      </c>
      <c r="R267" s="5">
        <f>+E267/Formato_Análises_Mecenato!$U$31</f>
        <v>0</v>
      </c>
      <c r="S267" s="5">
        <f>+F267/Formato_Análises_Mecenato!$U$31</f>
        <v>0</v>
      </c>
      <c r="T267" s="5">
        <f>+G267/Formato_Análises_Mecenato!$U$31</f>
        <v>3.3301006114379163E-5</v>
      </c>
      <c r="U267" s="5">
        <f>+H267/Formato_Análises_Mecenato!$U$31</f>
        <v>0</v>
      </c>
      <c r="V267" s="5">
        <f>+I267/Formato_Análises_Mecenato!$U$31</f>
        <v>5.0710849642814288E-4</v>
      </c>
      <c r="W267" s="5">
        <f>+J267/Formato_Análises_Mecenato!$U$31</f>
        <v>3.3213094294358555E-4</v>
      </c>
      <c r="X267" s="5">
        <f>+K267/Formato_Análises_Mecenato!$U$31</f>
        <v>0</v>
      </c>
    </row>
    <row r="268" spans="1:24" x14ac:dyDescent="0.25">
      <c r="A268" s="2" t="s">
        <v>38</v>
      </c>
      <c r="B268" s="4">
        <f>'[3]SCC X Ano = Mecenato'!B268</f>
        <v>0</v>
      </c>
      <c r="C268" s="4">
        <f>'[3]SCC X Ano = Mecenato'!C268</f>
        <v>478342.03642490128</v>
      </c>
      <c r="D268" s="4">
        <f>'[3]SCC X Ano = Mecenato'!D268</f>
        <v>381523.18626750674</v>
      </c>
      <c r="E268" s="4">
        <f>'[3]SCC X Ano = Mecenato'!E268</f>
        <v>0</v>
      </c>
      <c r="F268" s="4">
        <f>'[3]SCC X Ano = Mecenato'!F268</f>
        <v>0</v>
      </c>
      <c r="G268" s="4">
        <f>'[3]SCC X Ano = Mecenato'!G268</f>
        <v>181769.97384146252</v>
      </c>
      <c r="H268" s="4">
        <f>'[3]SCC X Ano = Mecenato'!H268</f>
        <v>0</v>
      </c>
      <c r="I268" s="4">
        <f>'[3]SCC X Ano = Mecenato'!I268</f>
        <v>3767602.3167646173</v>
      </c>
      <c r="J268" s="4">
        <f>'[3]SCC X Ano = Mecenato'!J268</f>
        <v>198602.76955362994</v>
      </c>
      <c r="K268" s="4">
        <f>'[3]SCC X Ano = Mecenato'!K268</f>
        <v>0</v>
      </c>
      <c r="L268" s="4">
        <f>'[3]SCC X Ano = Mecenato'!L268</f>
        <v>5007840.2828521179</v>
      </c>
      <c r="N268" s="2" t="s">
        <v>38</v>
      </c>
      <c r="O268" s="5">
        <f>+B268/Formato_Análises_Mecenato!$U$31</f>
        <v>0</v>
      </c>
      <c r="P268" s="5">
        <f>+C268/Formato_Análises_Mecenato!$U$31</f>
        <v>2.9592876360879701E-4</v>
      </c>
      <c r="Q268" s="5">
        <f>+D268/Formato_Análises_Mecenato!$U$31</f>
        <v>2.360312834808899E-4</v>
      </c>
      <c r="R268" s="5">
        <f>+E268/Formato_Análises_Mecenato!$U$31</f>
        <v>0</v>
      </c>
      <c r="S268" s="5">
        <f>+F268/Formato_Análises_Mecenato!$U$31</f>
        <v>0</v>
      </c>
      <c r="T268" s="5">
        <f>+G268/Formato_Análises_Mecenato!$U$31</f>
        <v>1.1245293017134289E-4</v>
      </c>
      <c r="U268" s="5">
        <f>+H268/Formato_Análises_Mecenato!$U$31</f>
        <v>0</v>
      </c>
      <c r="V268" s="5">
        <f>+I268/Formato_Análises_Mecenato!$U$31</f>
        <v>2.3308465710076393E-3</v>
      </c>
      <c r="W268" s="5">
        <f>+J268/Formato_Análises_Mecenato!$U$31</f>
        <v>1.228666259033993E-4</v>
      </c>
      <c r="X268" s="5">
        <f>+K268/Formato_Análises_Mecenato!$U$31</f>
        <v>0</v>
      </c>
    </row>
    <row r="269" spans="1:24" x14ac:dyDescent="0.25">
      <c r="A269" s="2" t="s">
        <v>39</v>
      </c>
      <c r="B269" s="4">
        <f>'[3]SCC X Ano = Mecenato'!B269</f>
        <v>0</v>
      </c>
      <c r="C269" s="4">
        <f>'[3]SCC X Ano = Mecenato'!C269</f>
        <v>7118135.3903578445</v>
      </c>
      <c r="D269" s="4">
        <f>'[3]SCC X Ano = Mecenato'!D269</f>
        <v>1754075.2219512498</v>
      </c>
      <c r="E269" s="4">
        <f>'[3]SCC X Ano = Mecenato'!E269</f>
        <v>0</v>
      </c>
      <c r="F269" s="4">
        <f>'[3]SCC X Ano = Mecenato'!F269</f>
        <v>0</v>
      </c>
      <c r="G269" s="4">
        <f>'[3]SCC X Ano = Mecenato'!G269</f>
        <v>1419372.8202548856</v>
      </c>
      <c r="H269" s="4">
        <f>'[3]SCC X Ano = Mecenato'!H269</f>
        <v>0</v>
      </c>
      <c r="I269" s="4">
        <f>'[3]SCC X Ano = Mecenato'!I269</f>
        <v>4003301.6495759459</v>
      </c>
      <c r="J269" s="4">
        <f>'[3]SCC X Ano = Mecenato'!J269</f>
        <v>4329373.2593045086</v>
      </c>
      <c r="K269" s="4">
        <f>'[3]SCC X Ano = Mecenato'!K269</f>
        <v>0</v>
      </c>
      <c r="L269" s="4">
        <f>'[3]SCC X Ano = Mecenato'!L269</f>
        <v>18624258.341444433</v>
      </c>
      <c r="N269" s="2" t="s">
        <v>39</v>
      </c>
      <c r="O269" s="5">
        <f>+B269/Formato_Análises_Mecenato!$U$31</f>
        <v>0</v>
      </c>
      <c r="P269" s="5">
        <f>+C269/Formato_Análises_Mecenato!$U$31</f>
        <v>4.4036711074196561E-3</v>
      </c>
      <c r="Q269" s="5">
        <f>+D269/Formato_Análises_Mecenato!$U$31</f>
        <v>1.0851676670284743E-3</v>
      </c>
      <c r="R269" s="5">
        <f>+E269/Formato_Análises_Mecenato!$U$31</f>
        <v>0</v>
      </c>
      <c r="S269" s="5">
        <f>+F269/Formato_Análises_Mecenato!$U$31</f>
        <v>0</v>
      </c>
      <c r="T269" s="5">
        <f>+G269/Formato_Análises_Mecenato!$U$31</f>
        <v>8.7810230298232203E-4</v>
      </c>
      <c r="U269" s="5">
        <f>+H269/Formato_Análises_Mecenato!$U$31</f>
        <v>0</v>
      </c>
      <c r="V269" s="5">
        <f>+I269/Formato_Análises_Mecenato!$U$31</f>
        <v>2.4766631767644395E-3</v>
      </c>
      <c r="W269" s="5">
        <f>+J269/Formato_Análises_Mecenato!$U$31</f>
        <v>2.6783890569235277E-3</v>
      </c>
      <c r="X269" s="5">
        <f>+K269/Formato_Análises_Mecenato!$U$31</f>
        <v>0</v>
      </c>
    </row>
    <row r="270" spans="1:24" x14ac:dyDescent="0.25">
      <c r="A270" t="s">
        <v>40</v>
      </c>
      <c r="B270" s="4">
        <f>'[3]SCC X Ano = Mecenato'!B270</f>
        <v>12590698.924340248</v>
      </c>
      <c r="C270" s="4">
        <f>'[3]SCC X Ano = Mecenato'!C270</f>
        <v>552468801.42336237</v>
      </c>
      <c r="D270" s="4">
        <f>'[3]SCC X Ano = Mecenato'!D270</f>
        <v>103986948.36134706</v>
      </c>
      <c r="E270" s="4">
        <f>'[3]SCC X Ano = Mecenato'!E270</f>
        <v>0</v>
      </c>
      <c r="F270" s="4">
        <f>'[3]SCC X Ano = Mecenato'!F270</f>
        <v>5335549.2149866261</v>
      </c>
      <c r="G270" s="4">
        <f>'[3]SCC X Ano = Mecenato'!G270</f>
        <v>119282245.49994054</v>
      </c>
      <c r="H270" s="4">
        <f>'[3]SCC X Ano = Mecenato'!H270</f>
        <v>0</v>
      </c>
      <c r="I270" s="4">
        <f>'[3]SCC X Ano = Mecenato'!I270</f>
        <v>376331454.21874863</v>
      </c>
      <c r="J270" s="4">
        <f>'[3]SCC X Ano = Mecenato'!J270</f>
        <v>446413706.40305841</v>
      </c>
      <c r="K270" s="4">
        <f>'[3]SCC X Ano = Mecenato'!K270</f>
        <v>0</v>
      </c>
      <c r="L270" s="4">
        <f>'[3]SCC X Ano = Mecenato'!L270</f>
        <v>1616409404.045784</v>
      </c>
      <c r="N270" s="2" t="s">
        <v>40</v>
      </c>
      <c r="O270" s="5">
        <f>+B270/Formato_Análises_Mecenato!$U$31</f>
        <v>7.7893007135608223E-3</v>
      </c>
      <c r="P270" s="5">
        <f>+C270/Formato_Análises_Mecenato!$U$31</f>
        <v>0.3417876684214799</v>
      </c>
      <c r="Q270" s="5">
        <f>+D270/Formato_Análises_Mecenato!$U$31</f>
        <v>6.4332060987193865E-2</v>
      </c>
      <c r="R270" s="5">
        <f>+E270/Formato_Análises_Mecenato!$U$31</f>
        <v>0</v>
      </c>
      <c r="S270" s="5">
        <f>+F270/Formato_Análises_Mecenato!$U$31</f>
        <v>3.3008649922674537E-3</v>
      </c>
      <c r="T270" s="5">
        <f>+G270/Formato_Análises_Mecenato!$U$31</f>
        <v>7.3794575310799124E-2</v>
      </c>
      <c r="U270" s="5">
        <f>+H270/Formato_Análises_Mecenato!$U$31</f>
        <v>0</v>
      </c>
      <c r="V270" s="5">
        <f>+I270/Formato_Análises_Mecenato!$U$31</f>
        <v>0.23281939171896157</v>
      </c>
      <c r="W270" s="5">
        <f>+J270/Formato_Análises_Mecenato!$U$31</f>
        <v>0.27617613785573719</v>
      </c>
      <c r="X270" s="5">
        <f>+K270/Formato_Análises_Mecenato!$U$31</f>
        <v>0</v>
      </c>
    </row>
    <row r="275" spans="1:24" x14ac:dyDescent="0.25">
      <c r="A275" s="2"/>
      <c r="B275">
        <v>2015</v>
      </c>
      <c r="C275">
        <v>2015</v>
      </c>
      <c r="D275">
        <v>2015</v>
      </c>
      <c r="E275">
        <v>2015</v>
      </c>
      <c r="F275">
        <v>2015</v>
      </c>
      <c r="G275">
        <v>2015</v>
      </c>
      <c r="H275">
        <v>2015</v>
      </c>
      <c r="I275">
        <v>2015</v>
      </c>
      <c r="J275">
        <v>2015</v>
      </c>
      <c r="K275">
        <v>2015</v>
      </c>
      <c r="O275">
        <v>2015</v>
      </c>
      <c r="P275">
        <v>2015</v>
      </c>
      <c r="Q275">
        <v>2015</v>
      </c>
      <c r="R275">
        <v>2015</v>
      </c>
      <c r="S275">
        <v>2015</v>
      </c>
      <c r="T275">
        <v>2015</v>
      </c>
      <c r="U275">
        <v>2015</v>
      </c>
      <c r="V275">
        <v>2015</v>
      </c>
      <c r="W275">
        <v>2015</v>
      </c>
      <c r="X275">
        <v>2015</v>
      </c>
    </row>
    <row r="276" spans="1:24" x14ac:dyDescent="0.25">
      <c r="A276" s="2"/>
      <c r="B276" s="2" t="s">
        <v>2</v>
      </c>
      <c r="C276" s="2" t="s">
        <v>3</v>
      </c>
      <c r="D276" s="2" t="s">
        <v>4</v>
      </c>
      <c r="E276" s="2" t="s">
        <v>5</v>
      </c>
      <c r="F276" s="2" t="s">
        <v>6</v>
      </c>
      <c r="G276" s="2" t="s">
        <v>7</v>
      </c>
      <c r="H276" s="2" t="s">
        <v>8</v>
      </c>
      <c r="I276" s="2" t="s">
        <v>9</v>
      </c>
      <c r="J276" s="2" t="s">
        <v>10</v>
      </c>
      <c r="K276" s="2" t="s">
        <v>11</v>
      </c>
      <c r="L276" s="2" t="s">
        <v>12</v>
      </c>
      <c r="O276" s="2" t="s">
        <v>2</v>
      </c>
      <c r="P276" s="2" t="s">
        <v>3</v>
      </c>
      <c r="Q276" s="2" t="s">
        <v>4</v>
      </c>
      <c r="R276" s="2" t="s">
        <v>5</v>
      </c>
      <c r="S276" s="2" t="s">
        <v>6</v>
      </c>
      <c r="T276" s="2" t="s">
        <v>7</v>
      </c>
      <c r="U276" s="2" t="s">
        <v>8</v>
      </c>
      <c r="V276" s="2" t="s">
        <v>9</v>
      </c>
      <c r="W276" s="2" t="s">
        <v>10</v>
      </c>
      <c r="X276" s="2" t="s">
        <v>11</v>
      </c>
    </row>
    <row r="277" spans="1:24" x14ac:dyDescent="0.25">
      <c r="A277" s="2" t="s">
        <v>13</v>
      </c>
      <c r="B277" s="4">
        <f>'[3]SCC X Ano = Mecenato'!B277</f>
        <v>0</v>
      </c>
      <c r="C277" s="4">
        <f>'[3]SCC X Ano = Mecenato'!C277</f>
        <v>116445.55474197504</v>
      </c>
      <c r="D277" s="4">
        <f>'[3]SCC X Ano = Mecenato'!D277</f>
        <v>1334933.0650743239</v>
      </c>
      <c r="E277" s="4">
        <f>'[3]SCC X Ano = Mecenato'!E277</f>
        <v>0</v>
      </c>
      <c r="F277" s="4">
        <f>'[3]SCC X Ano = Mecenato'!F277</f>
        <v>0</v>
      </c>
      <c r="G277" s="4">
        <f>'[3]SCC X Ano = Mecenato'!G277</f>
        <v>0</v>
      </c>
      <c r="H277" s="4">
        <f>'[3]SCC X Ano = Mecenato'!H277</f>
        <v>0</v>
      </c>
      <c r="I277" s="4">
        <f>'[3]SCC X Ano = Mecenato'!I277</f>
        <v>0</v>
      </c>
      <c r="J277" s="4">
        <f>'[3]SCC X Ano = Mecenato'!J277</f>
        <v>0</v>
      </c>
      <c r="K277" s="4">
        <f>'[3]SCC X Ano = Mecenato'!K277</f>
        <v>0</v>
      </c>
      <c r="L277" s="4">
        <f>'[3]SCC X Ano = Mecenato'!L277</f>
        <v>1451378.6198162991</v>
      </c>
      <c r="N277" s="2" t="s">
        <v>13</v>
      </c>
      <c r="O277" s="5">
        <f>+B277/Formato_Análises_Mecenato!$V$31</f>
        <v>0</v>
      </c>
      <c r="P277" s="5">
        <f>+C277/Formato_Análises_Mecenato!$V$31</f>
        <v>8.9665279813969714E-5</v>
      </c>
      <c r="Q277" s="5">
        <f>+D277/Formato_Análises_Mecenato!$V$31</f>
        <v>1.0279237114550184E-3</v>
      </c>
      <c r="R277" s="5">
        <f>+E277/Formato_Análises_Mecenato!$V$31</f>
        <v>0</v>
      </c>
      <c r="S277" s="5">
        <f>+F277/Formato_Análises_Mecenato!$V$31</f>
        <v>0</v>
      </c>
      <c r="T277" s="5">
        <f>+G277/Formato_Análises_Mecenato!$V$31</f>
        <v>0</v>
      </c>
      <c r="U277" s="5">
        <f>+H277/Formato_Análises_Mecenato!$V$31</f>
        <v>0</v>
      </c>
      <c r="V277" s="5">
        <f>+I277/Formato_Análises_Mecenato!$V$31</f>
        <v>0</v>
      </c>
      <c r="W277" s="5">
        <f>+J277/Formato_Análises_Mecenato!$V$31</f>
        <v>0</v>
      </c>
      <c r="X277" s="5">
        <f>+K277/Formato_Análises_Mecenato!$V$31</f>
        <v>0</v>
      </c>
    </row>
    <row r="278" spans="1:24" x14ac:dyDescent="0.25">
      <c r="A278" s="2" t="s">
        <v>14</v>
      </c>
      <c r="B278" s="4">
        <f>'[3]SCC X Ano = Mecenato'!B278</f>
        <v>0</v>
      </c>
      <c r="C278" s="4">
        <f>'[3]SCC X Ano = Mecenato'!C278</f>
        <v>0</v>
      </c>
      <c r="D278" s="4">
        <f>'[3]SCC X Ano = Mecenato'!D278</f>
        <v>87536.594431103207</v>
      </c>
      <c r="E278" s="4">
        <f>'[3]SCC X Ano = Mecenato'!E278</f>
        <v>0</v>
      </c>
      <c r="F278" s="4">
        <f>'[3]SCC X Ano = Mecenato'!F278</f>
        <v>0</v>
      </c>
      <c r="G278" s="4">
        <f>'[3]SCC X Ano = Mecenato'!G278</f>
        <v>0</v>
      </c>
      <c r="H278" s="4">
        <f>'[3]SCC X Ano = Mecenato'!H278</f>
        <v>0</v>
      </c>
      <c r="I278" s="4">
        <f>'[3]SCC X Ano = Mecenato'!I278</f>
        <v>0</v>
      </c>
      <c r="J278" s="4">
        <f>'[3]SCC X Ano = Mecenato'!J278</f>
        <v>0</v>
      </c>
      <c r="K278" s="4">
        <f>'[3]SCC X Ano = Mecenato'!K278</f>
        <v>0</v>
      </c>
      <c r="L278" s="4">
        <f>'[3]SCC X Ano = Mecenato'!L278</f>
        <v>87536.594431103207</v>
      </c>
      <c r="N278" s="2" t="s">
        <v>14</v>
      </c>
      <c r="O278" s="5">
        <f>+B278/Formato_Análises_Mecenato!$V$31</f>
        <v>0</v>
      </c>
      <c r="P278" s="5">
        <f>+C278/Formato_Análises_Mecenato!$V$31</f>
        <v>0</v>
      </c>
      <c r="Q278" s="5">
        <f>+D278/Formato_Análises_Mecenato!$V$31</f>
        <v>6.7404833538033985E-5</v>
      </c>
      <c r="R278" s="5">
        <f>+E278/Formato_Análises_Mecenato!$V$31</f>
        <v>0</v>
      </c>
      <c r="S278" s="5">
        <f>+F278/Formato_Análises_Mecenato!$V$31</f>
        <v>0</v>
      </c>
      <c r="T278" s="5">
        <f>+G278/Formato_Análises_Mecenato!$V$31</f>
        <v>0</v>
      </c>
      <c r="U278" s="5">
        <f>+H278/Formato_Análises_Mecenato!$V$31</f>
        <v>0</v>
      </c>
      <c r="V278" s="5">
        <f>+I278/Formato_Análises_Mecenato!$V$31</f>
        <v>0</v>
      </c>
      <c r="W278" s="5">
        <f>+J278/Formato_Análises_Mecenato!$V$31</f>
        <v>0</v>
      </c>
      <c r="X278" s="5">
        <f>+K278/Formato_Análises_Mecenato!$V$31</f>
        <v>0</v>
      </c>
    </row>
    <row r="279" spans="1:24" x14ac:dyDescent="0.25">
      <c r="A279" s="2" t="s">
        <v>15</v>
      </c>
      <c r="B279" s="4">
        <f>'[3]SCC X Ano = Mecenato'!B279</f>
        <v>0</v>
      </c>
      <c r="C279" s="4">
        <f>'[3]SCC X Ano = Mecenato'!C279</f>
        <v>459567.12076329184</v>
      </c>
      <c r="D279" s="4">
        <f>'[3]SCC X Ano = Mecenato'!D279</f>
        <v>80314.825390537182</v>
      </c>
      <c r="E279" s="4">
        <f>'[3]SCC X Ano = Mecenato'!E279</f>
        <v>0</v>
      </c>
      <c r="F279" s="4">
        <f>'[3]SCC X Ano = Mecenato'!F279</f>
        <v>0</v>
      </c>
      <c r="G279" s="4">
        <f>'[3]SCC X Ano = Mecenato'!G279</f>
        <v>93007.631583047158</v>
      </c>
      <c r="H279" s="4">
        <f>'[3]SCC X Ano = Mecenato'!H279</f>
        <v>0</v>
      </c>
      <c r="I279" s="4">
        <f>'[3]SCC X Ano = Mecenato'!I279</f>
        <v>1137975.7276043417</v>
      </c>
      <c r="J279" s="4">
        <f>'[3]SCC X Ano = Mecenato'!J279</f>
        <v>289563.34021570516</v>
      </c>
      <c r="K279" s="4">
        <f>'[3]SCC X Ano = Mecenato'!K279</f>
        <v>0</v>
      </c>
      <c r="L279" s="4">
        <f>'[3]SCC X Ano = Mecenato'!L279</f>
        <v>2060428.645556923</v>
      </c>
      <c r="N279" s="2" t="s">
        <v>15</v>
      </c>
      <c r="O279" s="5">
        <f>+B279/Formato_Análises_Mecenato!$V$31</f>
        <v>0</v>
      </c>
      <c r="P279" s="5">
        <f>+C279/Formato_Análises_Mecenato!$V$31</f>
        <v>3.5387537607467842E-4</v>
      </c>
      <c r="Q279" s="5">
        <f>+D279/Formato_Análises_Mecenato!$V$31</f>
        <v>6.1843934771146173E-5</v>
      </c>
      <c r="R279" s="5">
        <f>+E279/Formato_Análises_Mecenato!$V$31</f>
        <v>0</v>
      </c>
      <c r="S279" s="5">
        <f>+F279/Formato_Análises_Mecenato!$V$31</f>
        <v>0</v>
      </c>
      <c r="T279" s="5">
        <f>+G279/Formato_Análises_Mecenato!$V$31</f>
        <v>7.1617635634161112E-5</v>
      </c>
      <c r="U279" s="5">
        <f>+H279/Formato_Análises_Mecenato!$V$31</f>
        <v>0</v>
      </c>
      <c r="V279" s="5">
        <f>+I279/Formato_Análises_Mecenato!$V$31</f>
        <v>8.762628359944418E-4</v>
      </c>
      <c r="W279" s="5">
        <f>+J279/Formato_Análises_Mecenato!$V$31</f>
        <v>2.2296924929286088E-4</v>
      </c>
      <c r="X279" s="5">
        <f>+K279/Formato_Análises_Mecenato!$V$31</f>
        <v>0</v>
      </c>
    </row>
    <row r="280" spans="1:24" x14ac:dyDescent="0.25">
      <c r="A280" s="2" t="s">
        <v>16</v>
      </c>
      <c r="B280" s="4">
        <f>'[3]SCC X Ano = Mecenato'!B280</f>
        <v>0</v>
      </c>
      <c r="C280" s="4">
        <f>'[3]SCC X Ano = Mecenato'!C280</f>
        <v>0</v>
      </c>
      <c r="D280" s="4">
        <f>'[3]SCC X Ano = Mecenato'!D280</f>
        <v>0</v>
      </c>
      <c r="E280" s="4">
        <f>'[3]SCC X Ano = Mecenato'!E280</f>
        <v>0</v>
      </c>
      <c r="F280" s="4">
        <f>'[3]SCC X Ano = Mecenato'!F280</f>
        <v>0</v>
      </c>
      <c r="G280" s="4">
        <f>'[3]SCC X Ano = Mecenato'!G280</f>
        <v>0</v>
      </c>
      <c r="H280" s="4">
        <f>'[3]SCC X Ano = Mecenato'!H280</f>
        <v>0</v>
      </c>
      <c r="I280" s="4">
        <f>'[3]SCC X Ano = Mecenato'!I280</f>
        <v>0</v>
      </c>
      <c r="J280" s="4">
        <f>'[3]SCC X Ano = Mecenato'!J280</f>
        <v>0</v>
      </c>
      <c r="K280" s="4">
        <f>'[3]SCC X Ano = Mecenato'!K280</f>
        <v>0</v>
      </c>
      <c r="L280" s="4">
        <f>'[3]SCC X Ano = Mecenato'!L280</f>
        <v>0</v>
      </c>
      <c r="N280" s="2" t="s">
        <v>16</v>
      </c>
      <c r="O280" s="5">
        <f>+B280/Formato_Análises_Mecenato!$V$31</f>
        <v>0</v>
      </c>
      <c r="P280" s="5">
        <f>+C280/Formato_Análises_Mecenato!$V$31</f>
        <v>0</v>
      </c>
      <c r="Q280" s="5">
        <f>+D280/Formato_Análises_Mecenato!$V$31</f>
        <v>0</v>
      </c>
      <c r="R280" s="5">
        <f>+E280/Formato_Análises_Mecenato!$V$31</f>
        <v>0</v>
      </c>
      <c r="S280" s="5">
        <f>+F280/Formato_Análises_Mecenato!$V$31</f>
        <v>0</v>
      </c>
      <c r="T280" s="5">
        <f>+G280/Formato_Análises_Mecenato!$V$31</f>
        <v>0</v>
      </c>
      <c r="U280" s="5">
        <f>+H280/Formato_Análises_Mecenato!$V$31</f>
        <v>0</v>
      </c>
      <c r="V280" s="5">
        <f>+I280/Formato_Análises_Mecenato!$V$31</f>
        <v>0</v>
      </c>
      <c r="W280" s="5">
        <f>+J280/Formato_Análises_Mecenato!$V$31</f>
        <v>0</v>
      </c>
      <c r="X280" s="5">
        <f>+K280/Formato_Análises_Mecenato!$V$31</f>
        <v>0</v>
      </c>
    </row>
    <row r="281" spans="1:24" x14ac:dyDescent="0.25">
      <c r="A281" s="2" t="s">
        <v>17</v>
      </c>
      <c r="B281" s="4">
        <f>'[3]SCC X Ano = Mecenato'!B281</f>
        <v>0</v>
      </c>
      <c r="C281" s="4">
        <f>'[3]SCC X Ano = Mecenato'!C281</f>
        <v>115629.11186779046</v>
      </c>
      <c r="D281" s="4">
        <f>'[3]SCC X Ano = Mecenato'!D281</f>
        <v>0</v>
      </c>
      <c r="E281" s="4">
        <f>'[3]SCC X Ano = Mecenato'!E281</f>
        <v>0</v>
      </c>
      <c r="F281" s="4">
        <f>'[3]SCC X Ano = Mecenato'!F281</f>
        <v>0</v>
      </c>
      <c r="G281" s="4">
        <f>'[3]SCC X Ano = Mecenato'!G281</f>
        <v>0</v>
      </c>
      <c r="H281" s="4">
        <f>'[3]SCC X Ano = Mecenato'!H281</f>
        <v>0</v>
      </c>
      <c r="I281" s="4">
        <f>'[3]SCC X Ano = Mecenato'!I281</f>
        <v>2782386.2157341032</v>
      </c>
      <c r="J281" s="4">
        <f>'[3]SCC X Ano = Mecenato'!J281</f>
        <v>751939.34616317658</v>
      </c>
      <c r="K281" s="4">
        <f>'[3]SCC X Ano = Mecenato'!K281</f>
        <v>0</v>
      </c>
      <c r="L281" s="4">
        <f>'[3]SCC X Ano = Mecenato'!L281</f>
        <v>3649954.6737650703</v>
      </c>
      <c r="N281" s="2" t="s">
        <v>17</v>
      </c>
      <c r="O281" s="5">
        <f>+B281/Formato_Análises_Mecenato!$V$31</f>
        <v>0</v>
      </c>
      <c r="P281" s="5">
        <f>+C281/Formato_Análises_Mecenato!$V$31</f>
        <v>8.9036603357164678E-5</v>
      </c>
      <c r="Q281" s="5">
        <f>+D281/Formato_Análises_Mecenato!$V$31</f>
        <v>0</v>
      </c>
      <c r="R281" s="5">
        <f>+E281/Formato_Análises_Mecenato!$V$31</f>
        <v>0</v>
      </c>
      <c r="S281" s="5">
        <f>+F281/Formato_Análises_Mecenato!$V$31</f>
        <v>0</v>
      </c>
      <c r="T281" s="5">
        <f>+G281/Formato_Análises_Mecenato!$V$31</f>
        <v>0</v>
      </c>
      <c r="U281" s="5">
        <f>+H281/Formato_Análises_Mecenato!$V$31</f>
        <v>0</v>
      </c>
      <c r="V281" s="5">
        <f>+I281/Formato_Análises_Mecenato!$V$31</f>
        <v>2.1424900172200352E-3</v>
      </c>
      <c r="W281" s="5">
        <f>+J281/Formato_Análises_Mecenato!$V$31</f>
        <v>5.7900752009171197E-4</v>
      </c>
      <c r="X281" s="5">
        <f>+K281/Formato_Análises_Mecenato!$V$31</f>
        <v>0</v>
      </c>
    </row>
    <row r="282" spans="1:24" x14ac:dyDescent="0.25">
      <c r="A282" s="2" t="s">
        <v>18</v>
      </c>
      <c r="B282" s="4">
        <f>'[3]SCC X Ano = Mecenato'!B282</f>
        <v>0</v>
      </c>
      <c r="C282" s="4">
        <f>'[3]SCC X Ano = Mecenato'!C282</f>
        <v>0</v>
      </c>
      <c r="D282" s="4">
        <f>'[3]SCC X Ano = Mecenato'!D282</f>
        <v>0</v>
      </c>
      <c r="E282" s="4">
        <f>'[3]SCC X Ano = Mecenato'!E282</f>
        <v>0</v>
      </c>
      <c r="F282" s="4">
        <f>'[3]SCC X Ano = Mecenato'!F282</f>
        <v>0</v>
      </c>
      <c r="G282" s="4">
        <f>'[3]SCC X Ano = Mecenato'!G282</f>
        <v>65652.445823327405</v>
      </c>
      <c r="H282" s="4">
        <f>'[3]SCC X Ano = Mecenato'!H282</f>
        <v>0</v>
      </c>
      <c r="I282" s="4">
        <f>'[3]SCC X Ano = Mecenato'!I282</f>
        <v>0</v>
      </c>
      <c r="J282" s="4">
        <f>'[3]SCC X Ano = Mecenato'!J282</f>
        <v>0</v>
      </c>
      <c r="K282" s="4">
        <f>'[3]SCC X Ano = Mecenato'!K282</f>
        <v>0</v>
      </c>
      <c r="L282" s="4">
        <f>'[3]SCC X Ano = Mecenato'!L282</f>
        <v>65652.445823327405</v>
      </c>
      <c r="N282" s="2" t="s">
        <v>18</v>
      </c>
      <c r="O282" s="5">
        <f>+B282/Formato_Análises_Mecenato!$V$31</f>
        <v>0</v>
      </c>
      <c r="P282" s="5">
        <f>+C282/Formato_Análises_Mecenato!$V$31</f>
        <v>0</v>
      </c>
      <c r="Q282" s="5">
        <f>+D282/Formato_Análises_Mecenato!$V$31</f>
        <v>0</v>
      </c>
      <c r="R282" s="5">
        <f>+E282/Formato_Análises_Mecenato!$V$31</f>
        <v>0</v>
      </c>
      <c r="S282" s="5">
        <f>+F282/Formato_Análises_Mecenato!$V$31</f>
        <v>0</v>
      </c>
      <c r="T282" s="5">
        <f>+G282/Formato_Análises_Mecenato!$V$31</f>
        <v>5.0553625153525492E-5</v>
      </c>
      <c r="U282" s="5">
        <f>+H282/Formato_Análises_Mecenato!$V$31</f>
        <v>0</v>
      </c>
      <c r="V282" s="5">
        <f>+I282/Formato_Análises_Mecenato!$V$31</f>
        <v>0</v>
      </c>
      <c r="W282" s="5">
        <f>+J282/Formato_Análises_Mecenato!$V$31</f>
        <v>0</v>
      </c>
      <c r="X282" s="5">
        <f>+K282/Formato_Análises_Mecenato!$V$31</f>
        <v>0</v>
      </c>
    </row>
    <row r="283" spans="1:24" x14ac:dyDescent="0.25">
      <c r="A283" s="2" t="s">
        <v>19</v>
      </c>
      <c r="B283" s="4">
        <f>'[3]SCC X Ano = Mecenato'!B283</f>
        <v>0</v>
      </c>
      <c r="C283" s="4">
        <f>'[3]SCC X Ano = Mecenato'!C283</f>
        <v>1162969.0666255672</v>
      </c>
      <c r="D283" s="4">
        <f>'[3]SCC X Ano = Mecenato'!D283</f>
        <v>0</v>
      </c>
      <c r="E283" s="4">
        <f>'[3]SCC X Ano = Mecenato'!E283</f>
        <v>0</v>
      </c>
      <c r="F283" s="4">
        <f>'[3]SCC X Ano = Mecenato'!F283</f>
        <v>0</v>
      </c>
      <c r="G283" s="4">
        <f>'[3]SCC X Ano = Mecenato'!G283</f>
        <v>0</v>
      </c>
      <c r="H283" s="4">
        <f>'[3]SCC X Ano = Mecenato'!H283</f>
        <v>0</v>
      </c>
      <c r="I283" s="4">
        <f>'[3]SCC X Ano = Mecenato'!I283</f>
        <v>0</v>
      </c>
      <c r="J283" s="4">
        <f>'[3]SCC X Ano = Mecenato'!J283</f>
        <v>0</v>
      </c>
      <c r="K283" s="4">
        <f>'[3]SCC X Ano = Mecenato'!K283</f>
        <v>0</v>
      </c>
      <c r="L283" s="4">
        <f>'[3]SCC X Ano = Mecenato'!L283</f>
        <v>1162969.0666255672</v>
      </c>
      <c r="N283" s="2" t="s">
        <v>19</v>
      </c>
      <c r="O283" s="5">
        <f>+B283/Formato_Análises_Mecenato!$V$31</f>
        <v>0</v>
      </c>
      <c r="P283" s="5">
        <f>+C283/Formato_Análises_Mecenato!$V$31</f>
        <v>8.9550817981017927E-4</v>
      </c>
      <c r="Q283" s="5">
        <f>+D283/Formato_Análises_Mecenato!$V$31</f>
        <v>0</v>
      </c>
      <c r="R283" s="5">
        <f>+E283/Formato_Análises_Mecenato!$V$31</f>
        <v>0</v>
      </c>
      <c r="S283" s="5">
        <f>+F283/Formato_Análises_Mecenato!$V$31</f>
        <v>0</v>
      </c>
      <c r="T283" s="5">
        <f>+G283/Formato_Análises_Mecenato!$V$31</f>
        <v>0</v>
      </c>
      <c r="U283" s="5">
        <f>+H283/Formato_Análises_Mecenato!$V$31</f>
        <v>0</v>
      </c>
      <c r="V283" s="5">
        <f>+I283/Formato_Análises_Mecenato!$V$31</f>
        <v>0</v>
      </c>
      <c r="W283" s="5">
        <f>+J283/Formato_Análises_Mecenato!$V$31</f>
        <v>0</v>
      </c>
      <c r="X283" s="5">
        <f>+K283/Formato_Análises_Mecenato!$V$31</f>
        <v>0</v>
      </c>
    </row>
    <row r="284" spans="1:24" x14ac:dyDescent="0.25">
      <c r="A284" s="2" t="s">
        <v>20</v>
      </c>
      <c r="B284" s="4">
        <f>'[3]SCC X Ano = Mecenato'!B284</f>
        <v>0</v>
      </c>
      <c r="C284" s="4">
        <f>'[3]SCC X Ano = Mecenato'!C284</f>
        <v>142182.27640725812</v>
      </c>
      <c r="D284" s="4">
        <f>'[3]SCC X Ano = Mecenato'!D284</f>
        <v>113046.15863383758</v>
      </c>
      <c r="E284" s="4">
        <f>'[3]SCC X Ano = Mecenato'!E284</f>
        <v>0</v>
      </c>
      <c r="F284" s="4">
        <f>'[3]SCC X Ano = Mecenato'!F284</f>
        <v>0</v>
      </c>
      <c r="G284" s="4">
        <f>'[3]SCC X Ano = Mecenato'!G284</f>
        <v>0</v>
      </c>
      <c r="H284" s="4">
        <f>'[3]SCC X Ano = Mecenato'!H284</f>
        <v>0</v>
      </c>
      <c r="I284" s="4">
        <f>'[3]SCC X Ano = Mecenato'!I284</f>
        <v>663089.70281560672</v>
      </c>
      <c r="J284" s="4">
        <f>'[3]SCC X Ano = Mecenato'!J284</f>
        <v>0</v>
      </c>
      <c r="K284" s="4">
        <f>'[3]SCC X Ano = Mecenato'!K284</f>
        <v>0</v>
      </c>
      <c r="L284" s="4">
        <f>'[3]SCC X Ano = Mecenato'!L284</f>
        <v>918318.13785670244</v>
      </c>
      <c r="N284" s="2" t="s">
        <v>20</v>
      </c>
      <c r="O284" s="5">
        <f>+B284/Formato_Análises_Mecenato!$V$31</f>
        <v>0</v>
      </c>
      <c r="P284" s="5">
        <f>+C284/Formato_Análises_Mecenato!$V$31</f>
        <v>1.0948304232732061E-4</v>
      </c>
      <c r="Q284" s="5">
        <f>+D284/Formato_Análises_Mecenato!$V$31</f>
        <v>8.7047680508353696E-5</v>
      </c>
      <c r="R284" s="5">
        <f>+E284/Formato_Análises_Mecenato!$V$31</f>
        <v>0</v>
      </c>
      <c r="S284" s="5">
        <f>+F284/Formato_Análises_Mecenato!$V$31</f>
        <v>0</v>
      </c>
      <c r="T284" s="5">
        <f>+G284/Formato_Análises_Mecenato!$V$31</f>
        <v>0</v>
      </c>
      <c r="U284" s="5">
        <f>+H284/Formato_Análises_Mecenato!$V$31</f>
        <v>0</v>
      </c>
      <c r="V284" s="5">
        <f>+I284/Formato_Análises_Mecenato!$V$31</f>
        <v>5.1059161405060736E-4</v>
      </c>
      <c r="W284" s="5">
        <f>+J284/Formato_Análises_Mecenato!$V$31</f>
        <v>0</v>
      </c>
      <c r="X284" s="5">
        <f>+K284/Formato_Análises_Mecenato!$V$31</f>
        <v>0</v>
      </c>
    </row>
    <row r="285" spans="1:24" x14ac:dyDescent="0.25">
      <c r="A285" s="2" t="s">
        <v>21</v>
      </c>
      <c r="B285" s="4">
        <f>'[3]SCC X Ano = Mecenato'!B285</f>
        <v>0</v>
      </c>
      <c r="C285" s="4">
        <f>'[3]SCC X Ano = Mecenato'!C285</f>
        <v>344467.60529180954</v>
      </c>
      <c r="D285" s="4">
        <f>'[3]SCC X Ano = Mecenato'!D285</f>
        <v>0</v>
      </c>
      <c r="E285" s="4">
        <f>'[3]SCC X Ano = Mecenato'!E285</f>
        <v>0</v>
      </c>
      <c r="F285" s="4">
        <f>'[3]SCC X Ano = Mecenato'!F285</f>
        <v>0</v>
      </c>
      <c r="G285" s="4">
        <f>'[3]SCC X Ano = Mecenato'!G285</f>
        <v>181219.12221513985</v>
      </c>
      <c r="H285" s="4">
        <f>'[3]SCC X Ano = Mecenato'!H285</f>
        <v>0</v>
      </c>
      <c r="I285" s="4">
        <f>'[3]SCC X Ano = Mecenato'!I285</f>
        <v>250981.43303115616</v>
      </c>
      <c r="J285" s="4">
        <f>'[3]SCC X Ano = Mecenato'!J285</f>
        <v>0</v>
      </c>
      <c r="K285" s="4">
        <f>'[3]SCC X Ano = Mecenato'!K285</f>
        <v>0</v>
      </c>
      <c r="L285" s="4">
        <f>'[3]SCC X Ano = Mecenato'!L285</f>
        <v>776668.16053810553</v>
      </c>
      <c r="N285" s="2" t="s">
        <v>21</v>
      </c>
      <c r="O285" s="5">
        <f>+B285/Formato_Análises_Mecenato!$V$31</f>
        <v>0</v>
      </c>
      <c r="P285" s="5">
        <f>+C285/Formato_Análises_Mecenato!$V$31</f>
        <v>2.6524657196041887E-4</v>
      </c>
      <c r="Q285" s="5">
        <f>+D285/Formato_Análises_Mecenato!$V$31</f>
        <v>0</v>
      </c>
      <c r="R285" s="5">
        <f>+E285/Formato_Análises_Mecenato!$V$31</f>
        <v>0</v>
      </c>
      <c r="S285" s="5">
        <f>+F285/Formato_Análises_Mecenato!$V$31</f>
        <v>0</v>
      </c>
      <c r="T285" s="5">
        <f>+G285/Formato_Análises_Mecenato!$V$31</f>
        <v>1.3954215201316913E-4</v>
      </c>
      <c r="U285" s="5">
        <f>+H285/Formato_Análises_Mecenato!$V$31</f>
        <v>0</v>
      </c>
      <c r="V285" s="5">
        <f>+I285/Formato_Análises_Mecenato!$V$31</f>
        <v>1.9326045095251372E-4</v>
      </c>
      <c r="W285" s="5">
        <f>+J285/Formato_Análises_Mecenato!$V$31</f>
        <v>0</v>
      </c>
      <c r="X285" s="5">
        <f>+K285/Formato_Análises_Mecenato!$V$31</f>
        <v>0</v>
      </c>
    </row>
    <row r="286" spans="1:24" x14ac:dyDescent="0.25">
      <c r="A286" s="2" t="s">
        <v>22</v>
      </c>
      <c r="B286" s="4">
        <f>'[3]SCC X Ano = Mecenato'!B286</f>
        <v>390632.05264879804</v>
      </c>
      <c r="C286" s="4">
        <f>'[3]SCC X Ano = Mecenato'!C286</f>
        <v>3389307.3296140134</v>
      </c>
      <c r="D286" s="4">
        <f>'[3]SCC X Ano = Mecenato'!D286</f>
        <v>1420038.2321164343</v>
      </c>
      <c r="E286" s="4">
        <f>'[3]SCC X Ano = Mecenato'!E286</f>
        <v>0</v>
      </c>
      <c r="F286" s="4">
        <f>'[3]SCC X Ano = Mecenato'!F286</f>
        <v>41612.719519759994</v>
      </c>
      <c r="G286" s="4">
        <f>'[3]SCC X Ano = Mecenato'!G286</f>
        <v>1296102.7290347794</v>
      </c>
      <c r="H286" s="4">
        <f>'[3]SCC X Ano = Mecenato'!H286</f>
        <v>0</v>
      </c>
      <c r="I286" s="4">
        <f>'[3]SCC X Ano = Mecenato'!I286</f>
        <v>5041298.5634160284</v>
      </c>
      <c r="J286" s="4">
        <f>'[3]SCC X Ano = Mecenato'!J286</f>
        <v>1178660.9093695097</v>
      </c>
      <c r="K286" s="4">
        <f>'[3]SCC X Ano = Mecenato'!K286</f>
        <v>0</v>
      </c>
      <c r="L286" s="4">
        <f>'[3]SCC X Ano = Mecenato'!L286</f>
        <v>12757652.535719324</v>
      </c>
      <c r="N286" s="2" t="s">
        <v>22</v>
      </c>
      <c r="O286" s="5">
        <f>+B286/Formato_Análises_Mecenato!$V$31</f>
        <v>3.0079406966347665E-4</v>
      </c>
      <c r="P286" s="5">
        <f>+C286/Formato_Análises_Mecenato!$V$31</f>
        <v>2.6098307553154816E-3</v>
      </c>
      <c r="Q286" s="5">
        <f>+D286/Formato_Análises_Mecenato!$V$31</f>
        <v>1.0934562999110956E-3</v>
      </c>
      <c r="R286" s="5">
        <f>+E286/Formato_Análises_Mecenato!$V$31</f>
        <v>0</v>
      </c>
      <c r="S286" s="5">
        <f>+F286/Formato_Análises_Mecenato!$V$31</f>
        <v>3.2042581168747102E-5</v>
      </c>
      <c r="T286" s="5">
        <f>+G286/Formato_Análises_Mecenato!$V$31</f>
        <v>9.980236181970901E-4</v>
      </c>
      <c r="U286" s="5">
        <f>+H286/Formato_Análises_Mecenato!$V$31</f>
        <v>0</v>
      </c>
      <c r="V286" s="5">
        <f>+I286/Formato_Análises_Mecenato!$V$31</f>
        <v>3.881895254104698E-3</v>
      </c>
      <c r="W286" s="5">
        <f>+J286/Formato_Análises_Mecenato!$V$31</f>
        <v>9.0759119554701989E-4</v>
      </c>
      <c r="X286" s="5">
        <f>+K286/Formato_Análises_Mecenato!$V$31</f>
        <v>0</v>
      </c>
    </row>
    <row r="287" spans="1:24" x14ac:dyDescent="0.25">
      <c r="A287" s="2" t="s">
        <v>23</v>
      </c>
      <c r="B287" s="4">
        <f>'[3]SCC X Ano = Mecenato'!B287</f>
        <v>0</v>
      </c>
      <c r="C287" s="4">
        <f>'[3]SCC X Ano = Mecenato'!C287</f>
        <v>5504733.2369365497</v>
      </c>
      <c r="D287" s="4">
        <f>'[3]SCC X Ano = Mecenato'!D287</f>
        <v>0</v>
      </c>
      <c r="E287" s="4">
        <f>'[3]SCC X Ano = Mecenato'!E287</f>
        <v>0</v>
      </c>
      <c r="F287" s="4">
        <f>'[3]SCC X Ano = Mecenato'!F287</f>
        <v>0</v>
      </c>
      <c r="G287" s="4">
        <f>'[3]SCC X Ano = Mecenato'!G287</f>
        <v>543821.09290322871</v>
      </c>
      <c r="H287" s="4">
        <f>'[3]SCC X Ano = Mecenato'!H287</f>
        <v>0</v>
      </c>
      <c r="I287" s="4">
        <f>'[3]SCC X Ano = Mecenato'!I287</f>
        <v>361143.16239982017</v>
      </c>
      <c r="J287" s="4">
        <f>'[3]SCC X Ano = Mecenato'!J287</f>
        <v>0</v>
      </c>
      <c r="K287" s="4">
        <f>'[3]SCC X Ano = Mecenato'!K287</f>
        <v>0</v>
      </c>
      <c r="L287" s="4">
        <f>'[3]SCC X Ano = Mecenato'!L287</f>
        <v>6409697.4922395982</v>
      </c>
      <c r="N287" s="2" t="s">
        <v>23</v>
      </c>
      <c r="O287" s="5">
        <f>+B287/Formato_Análises_Mecenato!$V$31</f>
        <v>0</v>
      </c>
      <c r="P287" s="5">
        <f>+C287/Formato_Análises_Mecenato!$V$31</f>
        <v>4.2387487189603579E-3</v>
      </c>
      <c r="Q287" s="5">
        <f>+D287/Formato_Análises_Mecenato!$V$31</f>
        <v>0</v>
      </c>
      <c r="R287" s="5">
        <f>+E287/Formato_Análises_Mecenato!$V$31</f>
        <v>0</v>
      </c>
      <c r="S287" s="5">
        <f>+F287/Formato_Análises_Mecenato!$V$31</f>
        <v>0</v>
      </c>
      <c r="T287" s="5">
        <f>+G287/Formato_Análises_Mecenato!$V$31</f>
        <v>4.187525283550362E-4</v>
      </c>
      <c r="U287" s="5">
        <f>+H287/Formato_Análises_Mecenato!$V$31</f>
        <v>0</v>
      </c>
      <c r="V287" s="5">
        <f>+I287/Formato_Análises_Mecenato!$V$31</f>
        <v>2.7808706636535147E-4</v>
      </c>
      <c r="W287" s="5">
        <f>+J287/Formato_Análises_Mecenato!$V$31</f>
        <v>0</v>
      </c>
      <c r="X287" s="5">
        <f>+K287/Formato_Análises_Mecenato!$V$31</f>
        <v>0</v>
      </c>
    </row>
    <row r="288" spans="1:24" x14ac:dyDescent="0.25">
      <c r="A288" s="2" t="s">
        <v>24</v>
      </c>
      <c r="B288" s="4">
        <f>'[3]SCC X Ano = Mecenato'!B288</f>
        <v>0</v>
      </c>
      <c r="C288" s="4">
        <f>'[3]SCC X Ano = Mecenato'!C288</f>
        <v>96158.948982566872</v>
      </c>
      <c r="D288" s="4">
        <f>'[3]SCC X Ano = Mecenato'!D288</f>
        <v>121238.18328707793</v>
      </c>
      <c r="E288" s="4">
        <f>'[3]SCC X Ano = Mecenato'!E288</f>
        <v>0</v>
      </c>
      <c r="F288" s="4">
        <f>'[3]SCC X Ano = Mecenato'!F288</f>
        <v>0</v>
      </c>
      <c r="G288" s="4">
        <f>'[3]SCC X Ano = Mecenato'!G288</f>
        <v>20789.941177387012</v>
      </c>
      <c r="H288" s="4">
        <f>'[3]SCC X Ano = Mecenato'!H288</f>
        <v>0</v>
      </c>
      <c r="I288" s="4">
        <f>'[3]SCC X Ano = Mecenato'!I288</f>
        <v>0</v>
      </c>
      <c r="J288" s="4">
        <f>'[3]SCC X Ano = Mecenato'!J288</f>
        <v>20789.941177387012</v>
      </c>
      <c r="K288" s="4">
        <f>'[3]SCC X Ano = Mecenato'!K288</f>
        <v>0</v>
      </c>
      <c r="L288" s="4">
        <f>'[3]SCC X Ano = Mecenato'!L288</f>
        <v>258977.01462441887</v>
      </c>
      <c r="N288" s="2" t="s">
        <v>24</v>
      </c>
      <c r="O288" s="5">
        <f>+B288/Formato_Análises_Mecenato!$V$31</f>
        <v>0</v>
      </c>
      <c r="P288" s="5">
        <f>+C288/Formato_Análises_Mecenato!$V$31</f>
        <v>7.404420964153033E-5</v>
      </c>
      <c r="Q288" s="5">
        <f>+D288/Formato_Análises_Mecenato!$V$31</f>
        <v>9.3355694450177068E-5</v>
      </c>
      <c r="R288" s="5">
        <f>+E288/Formato_Análises_Mecenato!$V$31</f>
        <v>0</v>
      </c>
      <c r="S288" s="5">
        <f>+F288/Formato_Análises_Mecenato!$V$31</f>
        <v>0</v>
      </c>
      <c r="T288" s="5">
        <f>+G288/Formato_Análises_Mecenato!$V$31</f>
        <v>1.6008647965283073E-5</v>
      </c>
      <c r="U288" s="5">
        <f>+H288/Formato_Análises_Mecenato!$V$31</f>
        <v>0</v>
      </c>
      <c r="V288" s="5">
        <f>+I288/Formato_Análises_Mecenato!$V$31</f>
        <v>0</v>
      </c>
      <c r="W288" s="5">
        <f>+J288/Formato_Análises_Mecenato!$V$31</f>
        <v>1.6008647965283073E-5</v>
      </c>
      <c r="X288" s="5">
        <f>+K288/Formato_Análises_Mecenato!$V$31</f>
        <v>0</v>
      </c>
    </row>
    <row r="289" spans="1:24" x14ac:dyDescent="0.25">
      <c r="A289" s="2" t="s">
        <v>25</v>
      </c>
      <c r="B289" s="4">
        <f>'[3]SCC X Ano = Mecenato'!B289</f>
        <v>0</v>
      </c>
      <c r="C289" s="4">
        <f>'[3]SCC X Ano = Mecenato'!C289</f>
        <v>3845786.4985300796</v>
      </c>
      <c r="D289" s="4">
        <f>'[3]SCC X Ano = Mecenato'!D289</f>
        <v>1628032.9384154174</v>
      </c>
      <c r="E289" s="4">
        <f>'[3]SCC X Ano = Mecenato'!E289</f>
        <v>0</v>
      </c>
      <c r="F289" s="4">
        <f>'[3]SCC X Ano = Mecenato'!F289</f>
        <v>0</v>
      </c>
      <c r="G289" s="4">
        <f>'[3]SCC X Ano = Mecenato'!G289</f>
        <v>2503605.7535832385</v>
      </c>
      <c r="H289" s="4">
        <f>'[3]SCC X Ano = Mecenato'!H289</f>
        <v>0</v>
      </c>
      <c r="I289" s="4">
        <f>'[3]SCC X Ano = Mecenato'!I289</f>
        <v>4982849.6494780267</v>
      </c>
      <c r="J289" s="4">
        <f>'[3]SCC X Ano = Mecenato'!J289</f>
        <v>4294326.4813038446</v>
      </c>
      <c r="K289" s="4">
        <f>'[3]SCC X Ano = Mecenato'!K289</f>
        <v>0</v>
      </c>
      <c r="L289" s="4">
        <f>'[3]SCC X Ano = Mecenato'!L289</f>
        <v>17254601.321310606</v>
      </c>
      <c r="N289" s="2" t="s">
        <v>25</v>
      </c>
      <c r="O289" s="5">
        <f>+B289/Formato_Análises_Mecenato!$V$31</f>
        <v>0</v>
      </c>
      <c r="P289" s="5">
        <f>+C289/Formato_Análises_Mecenato!$V$31</f>
        <v>2.9613283500566686E-3</v>
      </c>
      <c r="Q289" s="5">
        <f>+D289/Formato_Análises_Mecenato!$V$31</f>
        <v>1.253616158150837E-3</v>
      </c>
      <c r="R289" s="5">
        <f>+E289/Formato_Análises_Mecenato!$V$31</f>
        <v>0</v>
      </c>
      <c r="S289" s="5">
        <f>+F289/Formato_Análises_Mecenato!$V$31</f>
        <v>0</v>
      </c>
      <c r="T289" s="5">
        <f>+G289/Formato_Análises_Mecenato!$V$31</f>
        <v>1.9278237880040352E-3</v>
      </c>
      <c r="U289" s="5">
        <f>+H289/Formato_Análises_Mecenato!$V$31</f>
        <v>0</v>
      </c>
      <c r="V289" s="5">
        <f>+I289/Formato_Análises_Mecenato!$V$31</f>
        <v>3.8368884847635545E-3</v>
      </c>
      <c r="W289" s="5">
        <f>+J289/Formato_Análises_Mecenato!$V$31</f>
        <v>3.3067126212921018E-3</v>
      </c>
      <c r="X289" s="5">
        <f>+K289/Formato_Análises_Mecenato!$V$31</f>
        <v>0</v>
      </c>
    </row>
    <row r="290" spans="1:24" x14ac:dyDescent="0.25">
      <c r="A290" s="2" t="s">
        <v>26</v>
      </c>
      <c r="B290" s="4">
        <f>'[3]SCC X Ano = Mecenato'!B290</f>
        <v>0</v>
      </c>
      <c r="C290" s="4">
        <f>'[3]SCC X Ano = Mecenato'!C290</f>
        <v>208282.38437450619</v>
      </c>
      <c r="D290" s="4">
        <f>'[3]SCC X Ano = Mecenato'!D290</f>
        <v>0</v>
      </c>
      <c r="E290" s="4">
        <f>'[3]SCC X Ano = Mecenato'!E290</f>
        <v>0</v>
      </c>
      <c r="F290" s="4">
        <f>'[3]SCC X Ano = Mecenato'!F290</f>
        <v>0</v>
      </c>
      <c r="G290" s="4">
        <f>'[3]SCC X Ano = Mecenato'!G290</f>
        <v>134587.51393782118</v>
      </c>
      <c r="H290" s="4">
        <f>'[3]SCC X Ano = Mecenato'!H290</f>
        <v>0</v>
      </c>
      <c r="I290" s="4">
        <f>'[3]SCC X Ano = Mecenato'!I290</f>
        <v>0</v>
      </c>
      <c r="J290" s="4">
        <f>'[3]SCC X Ano = Mecenato'!J290</f>
        <v>0</v>
      </c>
      <c r="K290" s="4">
        <f>'[3]SCC X Ano = Mecenato'!K290</f>
        <v>0</v>
      </c>
      <c r="L290" s="4">
        <f>'[3]SCC X Ano = Mecenato'!L290</f>
        <v>342869.89831232734</v>
      </c>
      <c r="N290" s="2" t="s">
        <v>26</v>
      </c>
      <c r="O290" s="5">
        <f>+B290/Formato_Análises_Mecenato!$V$31</f>
        <v>0</v>
      </c>
      <c r="P290" s="5">
        <f>+C290/Formato_Análises_Mecenato!$V$31</f>
        <v>1.6038137579955962E-4</v>
      </c>
      <c r="Q290" s="5">
        <f>+D290/Formato_Análises_Mecenato!$V$31</f>
        <v>0</v>
      </c>
      <c r="R290" s="5">
        <f>+E290/Formato_Análises_Mecenato!$V$31</f>
        <v>0</v>
      </c>
      <c r="S290" s="5">
        <f>+F290/Formato_Análises_Mecenato!$V$31</f>
        <v>0</v>
      </c>
      <c r="T290" s="5">
        <f>+G290/Formato_Análises_Mecenato!$V$31</f>
        <v>1.0363493156472726E-4</v>
      </c>
      <c r="U290" s="5">
        <f>+H290/Formato_Análises_Mecenato!$V$31</f>
        <v>0</v>
      </c>
      <c r="V290" s="5">
        <f>+I290/Formato_Análises_Mecenato!$V$31</f>
        <v>0</v>
      </c>
      <c r="W290" s="5">
        <f>+J290/Formato_Análises_Mecenato!$V$31</f>
        <v>0</v>
      </c>
      <c r="X290" s="5">
        <f>+K290/Formato_Análises_Mecenato!$V$31</f>
        <v>0</v>
      </c>
    </row>
    <row r="291" spans="1:24" x14ac:dyDescent="0.25">
      <c r="A291" s="2" t="s">
        <v>27</v>
      </c>
      <c r="B291" s="4">
        <f>'[3]SCC X Ano = Mecenato'!B291</f>
        <v>0</v>
      </c>
      <c r="C291" s="4">
        <f>'[3]SCC X Ano = Mecenato'!C291</f>
        <v>0</v>
      </c>
      <c r="D291" s="4">
        <f>'[3]SCC X Ano = Mecenato'!D291</f>
        <v>77907.569043681855</v>
      </c>
      <c r="E291" s="4">
        <f>'[3]SCC X Ano = Mecenato'!E291</f>
        <v>0</v>
      </c>
      <c r="F291" s="4">
        <f>'[3]SCC X Ano = Mecenato'!F291</f>
        <v>0</v>
      </c>
      <c r="G291" s="4">
        <f>'[3]SCC X Ano = Mecenato'!G291</f>
        <v>75193.934616317667</v>
      </c>
      <c r="H291" s="4">
        <f>'[3]SCC X Ano = Mecenato'!H291</f>
        <v>0</v>
      </c>
      <c r="I291" s="4">
        <f>'[3]SCC X Ano = Mecenato'!I291</f>
        <v>382972.60063607653</v>
      </c>
      <c r="J291" s="4">
        <f>'[3]SCC X Ano = Mecenato'!J291</f>
        <v>0</v>
      </c>
      <c r="K291" s="4">
        <f>'[3]SCC X Ano = Mecenato'!K291</f>
        <v>0</v>
      </c>
      <c r="L291" s="4">
        <f>'[3]SCC X Ano = Mecenato'!L291</f>
        <v>536074.10429607611</v>
      </c>
      <c r="N291" s="2" t="s">
        <v>27</v>
      </c>
      <c r="O291" s="5">
        <f>+B291/Formato_Análises_Mecenato!$V$31</f>
        <v>0</v>
      </c>
      <c r="P291" s="5">
        <f>+C291/Formato_Análises_Mecenato!$V$31</f>
        <v>0</v>
      </c>
      <c r="Q291" s="5">
        <f>+D291/Formato_Análises_Mecenato!$V$31</f>
        <v>5.999030184885025E-5</v>
      </c>
      <c r="R291" s="5">
        <f>+E291/Formato_Análises_Mecenato!$V$31</f>
        <v>0</v>
      </c>
      <c r="S291" s="5">
        <f>+F291/Formato_Análises_Mecenato!$V$31</f>
        <v>0</v>
      </c>
      <c r="T291" s="5">
        <f>+G291/Formato_Análises_Mecenato!$V$31</f>
        <v>5.7900752009171207E-5</v>
      </c>
      <c r="U291" s="5">
        <f>+H291/Formato_Análises_Mecenato!$V$31</f>
        <v>0</v>
      </c>
      <c r="V291" s="5">
        <f>+I291/Formato_Análises_Mecenato!$V$31</f>
        <v>2.9489614672889867E-4</v>
      </c>
      <c r="W291" s="5">
        <f>+J291/Formato_Análises_Mecenato!$V$31</f>
        <v>0</v>
      </c>
      <c r="X291" s="5">
        <f>+K291/Formato_Análises_Mecenato!$V$31</f>
        <v>0</v>
      </c>
    </row>
    <row r="292" spans="1:24" x14ac:dyDescent="0.25">
      <c r="A292" s="2" t="s">
        <v>28</v>
      </c>
      <c r="B292" s="4">
        <f>'[3]SCC X Ano = Mecenato'!B292</f>
        <v>2407256.3468553382</v>
      </c>
      <c r="C292" s="4">
        <f>'[3]SCC X Ano = Mecenato'!C292</f>
        <v>7263271.23419323</v>
      </c>
      <c r="D292" s="4">
        <f>'[3]SCC X Ano = Mecenato'!D292</f>
        <v>116792.14494555068</v>
      </c>
      <c r="E292" s="4">
        <f>'[3]SCC X Ano = Mecenato'!E292</f>
        <v>0</v>
      </c>
      <c r="F292" s="4">
        <f>'[3]SCC X Ano = Mecenato'!F292</f>
        <v>0</v>
      </c>
      <c r="G292" s="4">
        <f>'[3]SCC X Ano = Mecenato'!G292</f>
        <v>1105834.4676020271</v>
      </c>
      <c r="H292" s="4">
        <f>'[3]SCC X Ano = Mecenato'!H292</f>
        <v>0</v>
      </c>
      <c r="I292" s="4">
        <f>'[3]SCC X Ano = Mecenato'!I292</f>
        <v>8028916.6226294572</v>
      </c>
      <c r="J292" s="4">
        <f>'[3]SCC X Ano = Mecenato'!J292</f>
        <v>1715873.2848291963</v>
      </c>
      <c r="K292" s="4">
        <f>'[3]SCC X Ano = Mecenato'!K292</f>
        <v>0</v>
      </c>
      <c r="L292" s="4">
        <f>'[3]SCC X Ano = Mecenato'!L292</f>
        <v>20637944.101054799</v>
      </c>
      <c r="N292" s="2" t="s">
        <v>28</v>
      </c>
      <c r="O292" s="5">
        <f>+B292/Formato_Análises_Mecenato!$V$31</f>
        <v>1.8536329222959347E-3</v>
      </c>
      <c r="P292" s="5">
        <f>+C292/Formato_Análises_Mecenato!$V$31</f>
        <v>5.5928562410286044E-3</v>
      </c>
      <c r="Q292" s="5">
        <f>+D292/Formato_Análises_Mecenato!$V$31</f>
        <v>8.9932160826759359E-5</v>
      </c>
      <c r="R292" s="5">
        <f>+E292/Formato_Análises_Mecenato!$V$31</f>
        <v>0</v>
      </c>
      <c r="S292" s="5">
        <f>+F292/Formato_Análises_Mecenato!$V$31</f>
        <v>0</v>
      </c>
      <c r="T292" s="5">
        <f>+G292/Formato_Análises_Mecenato!$V$31</f>
        <v>8.5151345781451007E-4</v>
      </c>
      <c r="U292" s="5">
        <f>+H292/Formato_Análises_Mecenato!$V$31</f>
        <v>0</v>
      </c>
      <c r="V292" s="5">
        <f>+I292/Formato_Análises_Mecenato!$V$31</f>
        <v>6.1824176729315342E-3</v>
      </c>
      <c r="W292" s="5">
        <f>+J292/Formato_Análises_Mecenato!$V$31</f>
        <v>1.3212548864612477E-3</v>
      </c>
      <c r="X292" s="5">
        <f>+K292/Formato_Análises_Mecenato!$V$31</f>
        <v>0</v>
      </c>
    </row>
    <row r="293" spans="1:24" x14ac:dyDescent="0.25">
      <c r="A293" s="2" t="s">
        <v>29</v>
      </c>
      <c r="B293" s="4">
        <f>'[3]SCC X Ano = Mecenato'!B293</f>
        <v>329356.43654702581</v>
      </c>
      <c r="C293" s="4">
        <f>'[3]SCC X Ano = Mecenato'!C293</f>
        <v>44377217.698074475</v>
      </c>
      <c r="D293" s="4">
        <f>'[3]SCC X Ano = Mecenato'!D293</f>
        <v>9066698.1940315198</v>
      </c>
      <c r="E293" s="4">
        <f>'[3]SCC X Ano = Mecenato'!E293</f>
        <v>0</v>
      </c>
      <c r="F293" s="4">
        <f>'[3]SCC X Ano = Mecenato'!F293</f>
        <v>109420.74303887901</v>
      </c>
      <c r="G293" s="4">
        <f>'[3]SCC X Ano = Mecenato'!G293</f>
        <v>8510687.4333964195</v>
      </c>
      <c r="H293" s="4">
        <f>'[3]SCC X Ano = Mecenato'!H293</f>
        <v>0</v>
      </c>
      <c r="I293" s="4">
        <f>'[3]SCC X Ano = Mecenato'!I293</f>
        <v>33172784.337583981</v>
      </c>
      <c r="J293" s="4">
        <f>'[3]SCC X Ano = Mecenato'!J293</f>
        <v>33332041.808479216</v>
      </c>
      <c r="K293" s="4">
        <f>'[3]SCC X Ano = Mecenato'!K293</f>
        <v>0</v>
      </c>
      <c r="L293" s="4">
        <f>'[3]SCC X Ano = Mecenato'!L293</f>
        <v>128898206.65115152</v>
      </c>
      <c r="N293" s="2" t="s">
        <v>29</v>
      </c>
      <c r="O293" s="5">
        <f>+B293/Formato_Análises_Mecenato!$V$31</f>
        <v>2.5361068618685287E-4</v>
      </c>
      <c r="P293" s="5">
        <f>+C293/Formato_Análises_Mecenato!$V$31</f>
        <v>3.4171297058787208E-2</v>
      </c>
      <c r="Q293" s="5">
        <f>+D293/Formato_Análises_Mecenato!$V$31</f>
        <v>6.9815291133960315E-3</v>
      </c>
      <c r="R293" s="5">
        <f>+E293/Formato_Análises_Mecenato!$V$31</f>
        <v>0</v>
      </c>
      <c r="S293" s="5">
        <f>+F293/Formato_Análises_Mecenato!$V$31</f>
        <v>8.4256041922542478E-5</v>
      </c>
      <c r="T293" s="5">
        <f>+G293/Formato_Análises_Mecenato!$V$31</f>
        <v>6.5533903103099462E-3</v>
      </c>
      <c r="U293" s="5">
        <f>+H293/Formato_Análises_Mecenato!$V$31</f>
        <v>0</v>
      </c>
      <c r="V293" s="5">
        <f>+I293/Formato_Análises_Mecenato!$V$31</f>
        <v>2.554367143021341E-2</v>
      </c>
      <c r="W293" s="5">
        <f>+J293/Formato_Análises_Mecenato!$V$31</f>
        <v>2.5666302695287704E-2</v>
      </c>
      <c r="X293" s="5">
        <f>+K293/Formato_Análises_Mecenato!$V$31</f>
        <v>0</v>
      </c>
    </row>
    <row r="294" spans="1:24" x14ac:dyDescent="0.25">
      <c r="A294" s="2" t="s">
        <v>30</v>
      </c>
      <c r="B294" s="4">
        <f>'[3]SCC X Ano = Mecenato'!B294</f>
        <v>0</v>
      </c>
      <c r="C294" s="4">
        <f>'[3]SCC X Ano = Mecenato'!C294</f>
        <v>1661007.6015070872</v>
      </c>
      <c r="D294" s="4">
        <f>'[3]SCC X Ano = Mecenato'!D294</f>
        <v>671843.36225871707</v>
      </c>
      <c r="E294" s="4">
        <f>'[3]SCC X Ano = Mecenato'!E294</f>
        <v>0</v>
      </c>
      <c r="F294" s="4">
        <f>'[3]SCC X Ano = Mecenato'!F294</f>
        <v>0</v>
      </c>
      <c r="G294" s="4">
        <f>'[3]SCC X Ano = Mecenato'!G294</f>
        <v>180003.60000694386</v>
      </c>
      <c r="H294" s="4">
        <f>'[3]SCC X Ano = Mecenato'!H294</f>
        <v>0</v>
      </c>
      <c r="I294" s="4">
        <f>'[3]SCC X Ano = Mecenato'!I294</f>
        <v>866800.33535690815</v>
      </c>
      <c r="J294" s="4">
        <f>'[3]SCC X Ano = Mecenato'!J294</f>
        <v>4393882.8568211747</v>
      </c>
      <c r="K294" s="4">
        <f>'[3]SCC X Ano = Mecenato'!K294</f>
        <v>0</v>
      </c>
      <c r="L294" s="4">
        <f>'[3]SCC X Ano = Mecenato'!L294</f>
        <v>7773537.7559508309</v>
      </c>
      <c r="N294" s="2" t="s">
        <v>30</v>
      </c>
      <c r="O294" s="5">
        <f>+B294/Formato_Análises_Mecenato!$V$31</f>
        <v>0</v>
      </c>
      <c r="P294" s="5">
        <f>+C294/Formato_Análises_Mecenato!$V$31</f>
        <v>1.2790072724740715E-3</v>
      </c>
      <c r="Q294" s="5">
        <f>+D294/Formato_Análises_Mecenato!$V$31</f>
        <v>5.1733209740441083E-4</v>
      </c>
      <c r="R294" s="5">
        <f>+E294/Formato_Análises_Mecenato!$V$31</f>
        <v>0</v>
      </c>
      <c r="S294" s="5">
        <f>+F294/Formato_Análises_Mecenato!$V$31</f>
        <v>0</v>
      </c>
      <c r="T294" s="5">
        <f>+G294/Formato_Análises_Mecenato!$V$31</f>
        <v>1.3860617692026419E-4</v>
      </c>
      <c r="U294" s="5">
        <f>+H294/Formato_Análises_Mecenato!$V$31</f>
        <v>0</v>
      </c>
      <c r="V294" s="5">
        <f>+I294/Formato_Análises_Mecenato!$V$31</f>
        <v>6.6745265446018442E-4</v>
      </c>
      <c r="W294" s="5">
        <f>+J294/Formato_Análises_Mecenato!$V$31</f>
        <v>3.3833729136304937E-3</v>
      </c>
      <c r="X294" s="5">
        <f>+K294/Formato_Análises_Mecenato!$V$31</f>
        <v>0</v>
      </c>
    </row>
    <row r="295" spans="1:24" x14ac:dyDescent="0.25">
      <c r="A295" s="2" t="s">
        <v>31</v>
      </c>
      <c r="B295" s="4">
        <f>'[3]SCC X Ano = Mecenato'!B295</f>
        <v>875365.94431103207</v>
      </c>
      <c r="C295" s="4">
        <f>'[3]SCC X Ano = Mecenato'!C295</f>
        <v>110722219.23458934</v>
      </c>
      <c r="D295" s="4">
        <f>'[3]SCC X Ano = Mecenato'!D295</f>
        <v>21748240.855978694</v>
      </c>
      <c r="E295" s="4">
        <f>'[3]SCC X Ano = Mecenato'!E295</f>
        <v>0</v>
      </c>
      <c r="F295" s="4">
        <f>'[3]SCC X Ano = Mecenato'!F295</f>
        <v>803338.64599825931</v>
      </c>
      <c r="G295" s="4">
        <f>'[3]SCC X Ano = Mecenato'!G295</f>
        <v>20590090.208367366</v>
      </c>
      <c r="H295" s="4">
        <f>'[3]SCC X Ano = Mecenato'!H295</f>
        <v>0</v>
      </c>
      <c r="I295" s="4">
        <f>'[3]SCC X Ano = Mecenato'!I295</f>
        <v>83758725.289298773</v>
      </c>
      <c r="J295" s="4">
        <f>'[3]SCC X Ano = Mecenato'!J295</f>
        <v>70968849.854760677</v>
      </c>
      <c r="K295" s="4">
        <f>'[3]SCC X Ano = Mecenato'!K295</f>
        <v>0</v>
      </c>
      <c r="L295" s="4">
        <f>'[3]SCC X Ano = Mecenato'!L295</f>
        <v>309466830.03330415</v>
      </c>
      <c r="N295" s="2" t="s">
        <v>31</v>
      </c>
      <c r="O295" s="5">
        <f>+B295/Formato_Análises_Mecenato!$V$31</f>
        <v>6.7404833538033983E-4</v>
      </c>
      <c r="P295" s="5">
        <f>+C295/Formato_Análises_Mecenato!$V$31</f>
        <v>8.5258203211723255E-2</v>
      </c>
      <c r="Q295" s="5">
        <f>+D295/Formato_Análises_Mecenato!$V$31</f>
        <v>1.6746556844818742E-2</v>
      </c>
      <c r="R295" s="5">
        <f>+E295/Formato_Análises_Mecenato!$V$31</f>
        <v>0</v>
      </c>
      <c r="S295" s="5">
        <f>+F295/Formato_Análises_Mecenato!$V$31</f>
        <v>6.1858595322440691E-4</v>
      </c>
      <c r="T295" s="5">
        <f>+G295/Formato_Análises_Mecenato!$V$31</f>
        <v>1.5854758938793855E-2</v>
      </c>
      <c r="U295" s="5">
        <f>+H295/Formato_Análises_Mecenato!$V$31</f>
        <v>0</v>
      </c>
      <c r="V295" s="5">
        <f>+I295/Formato_Análises_Mecenato!$V$31</f>
        <v>6.4495802837368263E-2</v>
      </c>
      <c r="W295" s="5">
        <f>+J295/Formato_Análises_Mecenato!$V$31</f>
        <v>5.4647356821847785E-2</v>
      </c>
      <c r="X295" s="5">
        <f>+K295/Formato_Análises_Mecenato!$V$31</f>
        <v>0</v>
      </c>
    </row>
    <row r="296" spans="1:24" x14ac:dyDescent="0.25">
      <c r="A296" s="2" t="s">
        <v>32</v>
      </c>
      <c r="B296" s="4">
        <f>'[3]SCC X Ano = Mecenato'!B296</f>
        <v>1367759.2879859875</v>
      </c>
      <c r="C296" s="4">
        <f>'[3]SCC X Ano = Mecenato'!C296</f>
        <v>190702118.1037719</v>
      </c>
      <c r="D296" s="4">
        <f>'[3]SCC X Ano = Mecenato'!D296</f>
        <v>34664079.338082731</v>
      </c>
      <c r="E296" s="4">
        <f>'[3]SCC X Ano = Mecenato'!E296</f>
        <v>0</v>
      </c>
      <c r="F296" s="4">
        <f>'[3]SCC X Ano = Mecenato'!F296</f>
        <v>1539960.1823434234</v>
      </c>
      <c r="G296" s="4">
        <f>'[3]SCC X Ano = Mecenato'!G296</f>
        <v>63763851.282855414</v>
      </c>
      <c r="H296" s="4">
        <f>'[3]SCC X Ano = Mecenato'!H296</f>
        <v>0</v>
      </c>
      <c r="I296" s="4">
        <f>'[3]SCC X Ano = Mecenato'!I296</f>
        <v>118852247.64859977</v>
      </c>
      <c r="J296" s="4">
        <f>'[3]SCC X Ano = Mecenato'!J296</f>
        <v>171916033.48307362</v>
      </c>
      <c r="K296" s="4">
        <f>'[3]SCC X Ano = Mecenato'!K296</f>
        <v>0</v>
      </c>
      <c r="L296" s="4">
        <f>'[3]SCC X Ano = Mecenato'!L296</f>
        <v>582806049.32671285</v>
      </c>
      <c r="N296" s="2" t="s">
        <v>32</v>
      </c>
      <c r="O296" s="5">
        <f>+B296/Formato_Análises_Mecenato!$V$31</f>
        <v>1.0532005240317809E-3</v>
      </c>
      <c r="P296" s="5">
        <f>+C296/Formato_Análises_Mecenato!$V$31</f>
        <v>0.14684423822601803</v>
      </c>
      <c r="Q296" s="5">
        <f>+D296/Formato_Análises_Mecenato!$V$31</f>
        <v>2.6691996789658785E-2</v>
      </c>
      <c r="R296" s="5">
        <f>+E296/Formato_Análises_Mecenato!$V$31</f>
        <v>0</v>
      </c>
      <c r="S296" s="5">
        <f>+F296/Formato_Análises_Mecenato!$V$31</f>
        <v>1.1857984700073822E-3</v>
      </c>
      <c r="T296" s="5">
        <f>+G296/Formato_Análises_Mecenato!$V$31</f>
        <v>4.909937163305586E-2</v>
      </c>
      <c r="U296" s="5">
        <f>+H296/Formato_Análises_Mecenato!$V$31</f>
        <v>0</v>
      </c>
      <c r="V296" s="5">
        <f>+I296/Formato_Análises_Mecenato!$V$31</f>
        <v>9.1518478876630144E-2</v>
      </c>
      <c r="W296" s="5">
        <f>+J296/Formato_Análises_Mecenato!$V$31</f>
        <v>0.13237859771396654</v>
      </c>
      <c r="X296" s="5">
        <f>+K296/Formato_Análises_Mecenato!$V$31</f>
        <v>0</v>
      </c>
    </row>
    <row r="297" spans="1:24" x14ac:dyDescent="0.25">
      <c r="A297" s="2" t="s">
        <v>33</v>
      </c>
      <c r="B297" s="4">
        <f>'[3]SCC X Ano = Mecenato'!B297</f>
        <v>0</v>
      </c>
      <c r="C297" s="4">
        <f>'[3]SCC X Ano = Mecenato'!C297</f>
        <v>22106439.889155917</v>
      </c>
      <c r="D297" s="4">
        <f>'[3]SCC X Ano = Mecenato'!D297</f>
        <v>2249578.6926482636</v>
      </c>
      <c r="E297" s="4">
        <f>'[3]SCC X Ano = Mecenato'!E297</f>
        <v>0</v>
      </c>
      <c r="F297" s="4">
        <f>'[3]SCC X Ano = Mecenato'!F297</f>
        <v>0</v>
      </c>
      <c r="G297" s="4">
        <f>'[3]SCC X Ano = Mecenato'!G297</f>
        <v>3314057.3168668887</v>
      </c>
      <c r="H297" s="4">
        <f>'[3]SCC X Ano = Mecenato'!H297</f>
        <v>0</v>
      </c>
      <c r="I297" s="4">
        <f>'[3]SCC X Ano = Mecenato'!I297</f>
        <v>9737138.7495382465</v>
      </c>
      <c r="J297" s="4">
        <f>'[3]SCC X Ano = Mecenato'!J297</f>
        <v>8676373.723091403</v>
      </c>
      <c r="K297" s="4">
        <f>'[3]SCC X Ano = Mecenato'!K297</f>
        <v>0</v>
      </c>
      <c r="L297" s="4">
        <f>'[3]SCC X Ano = Mecenato'!L297</f>
        <v>46083588.37130072</v>
      </c>
      <c r="N297" s="2" t="s">
        <v>33</v>
      </c>
      <c r="O297" s="5">
        <f>+B297/Formato_Análises_Mecenato!$V$31</f>
        <v>0</v>
      </c>
      <c r="P297" s="5">
        <f>+C297/Formato_Análises_Mecenato!$V$31</f>
        <v>1.702237687599209E-2</v>
      </c>
      <c r="Q297" s="5">
        <f>+D297/Formato_Análises_Mecenato!$V$31</f>
        <v>1.7322181459550451E-3</v>
      </c>
      <c r="R297" s="5">
        <f>+E297/Formato_Análises_Mecenato!$V$31</f>
        <v>0</v>
      </c>
      <c r="S297" s="5">
        <f>+F297/Formato_Análises_Mecenato!$V$31</f>
        <v>0</v>
      </c>
      <c r="T297" s="5">
        <f>+G297/Formato_Análises_Mecenato!$V$31</f>
        <v>2.5518868220848253E-3</v>
      </c>
      <c r="U297" s="5">
        <f>+H297/Formato_Análises_Mecenato!$V$31</f>
        <v>0</v>
      </c>
      <c r="V297" s="5">
        <f>+I297/Formato_Análises_Mecenato!$V$31</f>
        <v>7.4977810230661759E-3</v>
      </c>
      <c r="W297" s="5">
        <f>+J297/Formato_Análises_Mecenato!$V$31</f>
        <v>6.6809718874663981E-3</v>
      </c>
      <c r="X297" s="5">
        <f>+K297/Formato_Análises_Mecenato!$V$31</f>
        <v>0</v>
      </c>
    </row>
    <row r="298" spans="1:24" x14ac:dyDescent="0.25">
      <c r="A298" s="2" t="s">
        <v>34</v>
      </c>
      <c r="B298" s="4">
        <f>'[3]SCC X Ano = Mecenato'!B298</f>
        <v>0</v>
      </c>
      <c r="C298" s="4">
        <f>'[3]SCC X Ano = Mecenato'!C298</f>
        <v>20901528.155702069</v>
      </c>
      <c r="D298" s="4">
        <f>'[3]SCC X Ano = Mecenato'!D298</f>
        <v>2791939.6860984559</v>
      </c>
      <c r="E298" s="4">
        <f>'[3]SCC X Ano = Mecenato'!E298</f>
        <v>0</v>
      </c>
      <c r="F298" s="4">
        <f>'[3]SCC X Ano = Mecenato'!F298</f>
        <v>153030.60996058461</v>
      </c>
      <c r="G298" s="4">
        <f>'[3]SCC X Ano = Mecenato'!G298</f>
        <v>3365096.5786890741</v>
      </c>
      <c r="H298" s="4">
        <f>'[3]SCC X Ano = Mecenato'!H298</f>
        <v>0</v>
      </c>
      <c r="I298" s="4">
        <f>'[3]SCC X Ano = Mecenato'!I298</f>
        <v>10510699.153074624</v>
      </c>
      <c r="J298" s="4">
        <f>'[3]SCC X Ano = Mecenato'!J298</f>
        <v>2844362.6935791876</v>
      </c>
      <c r="K298" s="4">
        <f>'[3]SCC X Ano = Mecenato'!K298</f>
        <v>0</v>
      </c>
      <c r="L298" s="4">
        <f>'[3]SCC X Ano = Mecenato'!L298</f>
        <v>40566656.877103999</v>
      </c>
      <c r="N298" s="2" t="s">
        <v>34</v>
      </c>
      <c r="O298" s="5">
        <f>+B298/Formato_Análises_Mecenato!$V$31</f>
        <v>0</v>
      </c>
      <c r="P298" s="5">
        <f>+C298/Formato_Análises_Mecenato!$V$31</f>
        <v>1.6094572049344381E-2</v>
      </c>
      <c r="Q298" s="5">
        <f>+D298/Formato_Análises_Mecenato!$V$31</f>
        <v>2.1498463701122711E-3</v>
      </c>
      <c r="R298" s="5">
        <f>+E298/Formato_Análises_Mecenato!$V$31</f>
        <v>0</v>
      </c>
      <c r="S298" s="5">
        <f>+F298/Formato_Análises_Mecenato!$V$31</f>
        <v>1.1783646436845982E-4</v>
      </c>
      <c r="T298" s="5">
        <f>+G298/Formato_Análises_Mecenato!$V$31</f>
        <v>2.5911880191371766E-3</v>
      </c>
      <c r="U298" s="5">
        <f>+H298/Formato_Análises_Mecenato!$V$31</f>
        <v>0</v>
      </c>
      <c r="V298" s="5">
        <f>+I298/Formato_Análises_Mecenato!$V$31</f>
        <v>8.0934371663151893E-3</v>
      </c>
      <c r="W298" s="5">
        <f>+J298/Formato_Análises_Mecenato!$V$31</f>
        <v>2.1902130774963812E-3</v>
      </c>
      <c r="X298" s="5">
        <f>+K298/Formato_Análises_Mecenato!$V$31</f>
        <v>0</v>
      </c>
    </row>
    <row r="299" spans="1:24" x14ac:dyDescent="0.25">
      <c r="A299" s="2" t="s">
        <v>35</v>
      </c>
      <c r="B299" s="4">
        <f>'[3]SCC X Ano = Mecenato'!B299</f>
        <v>1593334.8876788095</v>
      </c>
      <c r="C299" s="4">
        <f>'[3]SCC X Ano = Mecenato'!C299</f>
        <v>39219032.876931973</v>
      </c>
      <c r="D299" s="4">
        <f>'[3]SCC X Ano = Mecenato'!D299</f>
        <v>2206598.1372459978</v>
      </c>
      <c r="E299" s="4">
        <f>'[3]SCC X Ano = Mecenato'!E299</f>
        <v>0</v>
      </c>
      <c r="F299" s="4">
        <f>'[3]SCC X Ano = Mecenato'!F299</f>
        <v>23634.880496397865</v>
      </c>
      <c r="G299" s="4">
        <f>'[3]SCC X Ano = Mecenato'!G299</f>
        <v>5388551.7253895989</v>
      </c>
      <c r="H299" s="4">
        <f>'[3]SCC X Ano = Mecenato'!H299</f>
        <v>0</v>
      </c>
      <c r="I299" s="4">
        <f>'[3]SCC X Ano = Mecenato'!I299</f>
        <v>22239101.335406519</v>
      </c>
      <c r="J299" s="4">
        <f>'[3]SCC X Ano = Mecenato'!J299</f>
        <v>12660642.162051033</v>
      </c>
      <c r="K299" s="4">
        <f>'[3]SCC X Ano = Mecenato'!K299</f>
        <v>0</v>
      </c>
      <c r="L299" s="4">
        <f>'[3]SCC X Ano = Mecenato'!L299</f>
        <v>83330896.005200341</v>
      </c>
      <c r="N299" s="2" t="s">
        <v>35</v>
      </c>
      <c r="O299" s="5">
        <f>+B299/Formato_Análises_Mecenato!$V$31</f>
        <v>1.2268980027417169E-3</v>
      </c>
      <c r="P299" s="5">
        <f>+C299/Formato_Análises_Mecenato!$V$31</f>
        <v>3.0199397175234222E-2</v>
      </c>
      <c r="Q299" s="5">
        <f>+D299/Formato_Análises_Mecenato!$V$31</f>
        <v>1.6991223052830371E-3</v>
      </c>
      <c r="R299" s="5">
        <f>+E299/Formato_Análises_Mecenato!$V$31</f>
        <v>0</v>
      </c>
      <c r="S299" s="5">
        <f>+F299/Formato_Análises_Mecenato!$V$31</f>
        <v>1.8199305055269175E-5</v>
      </c>
      <c r="T299" s="5">
        <f>+G299/Formato_Análises_Mecenato!$V$31</f>
        <v>4.1492867574011499E-3</v>
      </c>
      <c r="U299" s="5">
        <f>+H299/Formato_Análises_Mecenato!$V$31</f>
        <v>0</v>
      </c>
      <c r="V299" s="5">
        <f>+I299/Formato_Análises_Mecenato!$V$31</f>
        <v>1.7124528699004517E-2</v>
      </c>
      <c r="W299" s="5">
        <f>+J299/Formato_Análises_Mecenato!$V$31</f>
        <v>9.7489339511526787E-3</v>
      </c>
      <c r="X299" s="5">
        <f>+K299/Formato_Análises_Mecenato!$V$31</f>
        <v>0</v>
      </c>
    </row>
    <row r="300" spans="1:24" x14ac:dyDescent="0.25">
      <c r="A300" s="2" t="s">
        <v>36</v>
      </c>
      <c r="B300" s="4">
        <f>'[3]SCC X Ano = Mecenato'!B300</f>
        <v>0</v>
      </c>
      <c r="C300" s="4">
        <f>'[3]SCC X Ano = Mecenato'!C300</f>
        <v>366467.45539327466</v>
      </c>
      <c r="D300" s="4">
        <f>'[3]SCC X Ano = Mecenato'!D300</f>
        <v>0</v>
      </c>
      <c r="E300" s="4">
        <f>'[3]SCC X Ano = Mecenato'!E300</f>
        <v>0</v>
      </c>
      <c r="F300" s="4">
        <f>'[3]SCC X Ano = Mecenato'!F300</f>
        <v>0</v>
      </c>
      <c r="G300" s="4">
        <f>'[3]SCC X Ano = Mecenato'!G300</f>
        <v>0</v>
      </c>
      <c r="H300" s="4">
        <f>'[3]SCC X Ano = Mecenato'!H300</f>
        <v>0</v>
      </c>
      <c r="I300" s="4">
        <f>'[3]SCC X Ano = Mecenato'!I300</f>
        <v>1247396.4706432207</v>
      </c>
      <c r="J300" s="4">
        <f>'[3]SCC X Ano = Mecenato'!J300</f>
        <v>0</v>
      </c>
      <c r="K300" s="4">
        <f>'[3]SCC X Ano = Mecenato'!K300</f>
        <v>0</v>
      </c>
      <c r="L300" s="4">
        <f>'[3]SCC X Ano = Mecenato'!L300</f>
        <v>1613863.9260364952</v>
      </c>
      <c r="N300" s="2" t="s">
        <v>36</v>
      </c>
      <c r="O300" s="5">
        <f>+B300/Formato_Análises_Mecenato!$V$31</f>
        <v>0</v>
      </c>
      <c r="P300" s="5">
        <f>+C300/Formato_Análises_Mecenato!$V$31</f>
        <v>2.8218687268365627E-4</v>
      </c>
      <c r="Q300" s="5">
        <f>+D300/Formato_Análises_Mecenato!$V$31</f>
        <v>0</v>
      </c>
      <c r="R300" s="5">
        <f>+E300/Formato_Análises_Mecenato!$V$31</f>
        <v>0</v>
      </c>
      <c r="S300" s="5">
        <f>+F300/Formato_Análises_Mecenato!$V$31</f>
        <v>0</v>
      </c>
      <c r="T300" s="5">
        <f>+G300/Formato_Análises_Mecenato!$V$31</f>
        <v>0</v>
      </c>
      <c r="U300" s="5">
        <f>+H300/Formato_Análises_Mecenato!$V$31</f>
        <v>0</v>
      </c>
      <c r="V300" s="5">
        <f>+I300/Formato_Análises_Mecenato!$V$31</f>
        <v>9.6051887791698428E-4</v>
      </c>
      <c r="W300" s="5">
        <f>+J300/Formato_Análises_Mecenato!$V$31</f>
        <v>0</v>
      </c>
      <c r="X300" s="5">
        <f>+K300/Formato_Análises_Mecenato!$V$31</f>
        <v>0</v>
      </c>
    </row>
    <row r="301" spans="1:24" x14ac:dyDescent="0.25">
      <c r="A301" s="2" t="s">
        <v>37</v>
      </c>
      <c r="B301" s="4">
        <f>'[3]SCC X Ano = Mecenato'!B301</f>
        <v>0</v>
      </c>
      <c r="C301" s="4">
        <f>'[3]SCC X Ano = Mecenato'!C301</f>
        <v>1777510.2191665568</v>
      </c>
      <c r="D301" s="4">
        <f>'[3]SCC X Ano = Mecenato'!D301</f>
        <v>71123.482975271356</v>
      </c>
      <c r="E301" s="4">
        <f>'[3]SCC X Ano = Mecenato'!E301</f>
        <v>0</v>
      </c>
      <c r="F301" s="4">
        <f>'[3]SCC X Ano = Mecenato'!F301</f>
        <v>0</v>
      </c>
      <c r="G301" s="4">
        <f>'[3]SCC X Ano = Mecenato'!G301</f>
        <v>0</v>
      </c>
      <c r="H301" s="4">
        <f>'[3]SCC X Ano = Mecenato'!H301</f>
        <v>0</v>
      </c>
      <c r="I301" s="4">
        <f>'[3]SCC X Ano = Mecenato'!I301</f>
        <v>425816.70837177313</v>
      </c>
      <c r="J301" s="4">
        <f>'[3]SCC X Ano = Mecenato'!J301</f>
        <v>193589.02779494209</v>
      </c>
      <c r="K301" s="4">
        <f>'[3]SCC X Ano = Mecenato'!K301</f>
        <v>0</v>
      </c>
      <c r="L301" s="4">
        <f>'[3]SCC X Ano = Mecenato'!L301</f>
        <v>2468039.4383085435</v>
      </c>
      <c r="N301" s="2" t="s">
        <v>37</v>
      </c>
      <c r="O301" s="5">
        <f>+B301/Formato_Análises_Mecenato!$V$31</f>
        <v>0</v>
      </c>
      <c r="P301" s="5">
        <f>+C301/Formato_Análises_Mecenato!$V$31</f>
        <v>1.3687164918139037E-3</v>
      </c>
      <c r="Q301" s="5">
        <f>+D301/Formato_Análises_Mecenato!$V$31</f>
        <v>5.4766427249652612E-5</v>
      </c>
      <c r="R301" s="5">
        <f>+E301/Formato_Análises_Mecenato!$V$31</f>
        <v>0</v>
      </c>
      <c r="S301" s="5">
        <f>+F301/Formato_Análises_Mecenato!$V$31</f>
        <v>0</v>
      </c>
      <c r="T301" s="5">
        <f>+G301/Formato_Análises_Mecenato!$V$31</f>
        <v>0</v>
      </c>
      <c r="U301" s="5">
        <f>+H301/Formato_Análises_Mecenato!$V$31</f>
        <v>0</v>
      </c>
      <c r="V301" s="5">
        <f>+I301/Formato_Análises_Mecenato!$V$31</f>
        <v>3.2788692011662948E-4</v>
      </c>
      <c r="W301" s="5">
        <f>+J301/Formato_Análises_Mecenato!$V$31</f>
        <v>1.4906721329647064E-4</v>
      </c>
      <c r="X301" s="5">
        <f>+K301/Formato_Análises_Mecenato!$V$31</f>
        <v>0</v>
      </c>
    </row>
    <row r="302" spans="1:24" x14ac:dyDescent="0.25">
      <c r="A302" s="2" t="s">
        <v>38</v>
      </c>
      <c r="B302" s="4">
        <f>'[3]SCC X Ano = Mecenato'!B302</f>
        <v>0</v>
      </c>
      <c r="C302" s="4">
        <f>'[3]SCC X Ano = Mecenato'!C302</f>
        <v>396103.08980074205</v>
      </c>
      <c r="D302" s="4">
        <f>'[3]SCC X Ano = Mecenato'!D302</f>
        <v>0</v>
      </c>
      <c r="E302" s="4">
        <f>'[3]SCC X Ano = Mecenato'!E302</f>
        <v>0</v>
      </c>
      <c r="F302" s="4">
        <f>'[3]SCC X Ano = Mecenato'!F302</f>
        <v>0</v>
      </c>
      <c r="G302" s="4">
        <f>'[3]SCC X Ano = Mecenato'!G302</f>
        <v>264558.84027868963</v>
      </c>
      <c r="H302" s="4">
        <f>'[3]SCC X Ano = Mecenato'!H302</f>
        <v>0</v>
      </c>
      <c r="I302" s="4">
        <f>'[3]SCC X Ano = Mecenato'!I302</f>
        <v>2537232.9035077235</v>
      </c>
      <c r="J302" s="4">
        <f>'[3]SCC X Ano = Mecenato'!J302</f>
        <v>0</v>
      </c>
      <c r="K302" s="4">
        <f>'[3]SCC X Ano = Mecenato'!K302</f>
        <v>0</v>
      </c>
      <c r="L302" s="4">
        <f>'[3]SCC X Ano = Mecenato'!L302</f>
        <v>3197894.8335871552</v>
      </c>
      <c r="N302" s="2" t="s">
        <v>38</v>
      </c>
      <c r="O302" s="5">
        <f>+B302/Formato_Análises_Mecenato!$V$31</f>
        <v>0</v>
      </c>
      <c r="P302" s="5">
        <f>+C302/Formato_Análises_Mecenato!$V$31</f>
        <v>3.0500687175960382E-4</v>
      </c>
      <c r="Q302" s="5">
        <f>+D302/Formato_Análises_Mecenato!$V$31</f>
        <v>0</v>
      </c>
      <c r="R302" s="5">
        <f>+E302/Formato_Análises_Mecenato!$V$31</f>
        <v>0</v>
      </c>
      <c r="S302" s="5">
        <f>+F302/Formato_Análises_Mecenato!$V$31</f>
        <v>0</v>
      </c>
      <c r="T302" s="5">
        <f>+G302/Formato_Análises_Mecenato!$V$31</f>
        <v>2.0371531136084724E-4</v>
      </c>
      <c r="U302" s="5">
        <f>+H302/Formato_Análises_Mecenato!$V$31</f>
        <v>0</v>
      </c>
      <c r="V302" s="5">
        <f>+I302/Formato_Análises_Mecenato!$V$31</f>
        <v>1.9537173295308581E-3</v>
      </c>
      <c r="W302" s="5">
        <f>+J302/Formato_Análises_Mecenato!$V$31</f>
        <v>0</v>
      </c>
      <c r="X302" s="5">
        <f>+K302/Formato_Análises_Mecenato!$V$31</f>
        <v>0</v>
      </c>
    </row>
    <row r="303" spans="1:24" x14ac:dyDescent="0.25">
      <c r="A303" s="2" t="s">
        <v>39</v>
      </c>
      <c r="B303" s="4">
        <f>'[3]SCC X Ano = Mecenato'!B303</f>
        <v>0</v>
      </c>
      <c r="C303" s="4">
        <f>'[3]SCC X Ano = Mecenato'!C303</f>
        <v>13917597.13641292</v>
      </c>
      <c r="D303" s="4">
        <f>'[3]SCC X Ano = Mecenato'!D303</f>
        <v>3186445.8348649177</v>
      </c>
      <c r="E303" s="4">
        <f>'[3]SCC X Ano = Mecenato'!E303</f>
        <v>0</v>
      </c>
      <c r="F303" s="4">
        <f>'[3]SCC X Ano = Mecenato'!F303</f>
        <v>0</v>
      </c>
      <c r="G303" s="4">
        <f>'[3]SCC X Ano = Mecenato'!G303</f>
        <v>759325.71682749595</v>
      </c>
      <c r="H303" s="4">
        <f>'[3]SCC X Ano = Mecenato'!H303</f>
        <v>0</v>
      </c>
      <c r="I303" s="4">
        <f>'[3]SCC X Ano = Mecenato'!I303</f>
        <v>5221625.6877339147</v>
      </c>
      <c r="J303" s="4">
        <f>'[3]SCC X Ano = Mecenato'!J303</f>
        <v>1008115.1897658</v>
      </c>
      <c r="K303" s="4">
        <f>'[3]SCC X Ano = Mecenato'!K303</f>
        <v>0</v>
      </c>
      <c r="L303" s="4">
        <f>'[3]SCC X Ano = Mecenato'!L303</f>
        <v>24093109.565605048</v>
      </c>
      <c r="N303" s="2" t="s">
        <v>39</v>
      </c>
      <c r="O303" s="5">
        <f>+B303/Formato_Análises_Mecenato!$V$31</f>
        <v>0</v>
      </c>
      <c r="P303" s="5">
        <f>+C303/Formato_Análises_Mecenato!$V$31</f>
        <v>1.0716813057739931E-2</v>
      </c>
      <c r="Q303" s="5">
        <f>+D303/Formato_Análises_Mecenato!$V$31</f>
        <v>2.4536235670680369E-3</v>
      </c>
      <c r="R303" s="5">
        <f>+E303/Formato_Análises_Mecenato!$V$31</f>
        <v>0</v>
      </c>
      <c r="S303" s="5">
        <f>+F303/Formato_Análises_Mecenato!$V$31</f>
        <v>0</v>
      </c>
      <c r="T303" s="5">
        <f>+G303/Formato_Análises_Mecenato!$V$31</f>
        <v>5.8469516522246384E-4</v>
      </c>
      <c r="U303" s="5">
        <f>+H303/Formato_Análises_Mecenato!$V$31</f>
        <v>0</v>
      </c>
      <c r="V303" s="5">
        <f>+I303/Formato_Análises_Mecenato!$V$31</f>
        <v>4.0207505508641139E-3</v>
      </c>
      <c r="W303" s="5">
        <f>+J303/Formato_Análises_Mecenato!$V$31</f>
        <v>7.7626776544076836E-4</v>
      </c>
      <c r="X303" s="5">
        <f>+K303/Formato_Análises_Mecenato!$V$31</f>
        <v>0</v>
      </c>
    </row>
    <row r="304" spans="1:24" x14ac:dyDescent="0.25">
      <c r="A304" t="s">
        <v>40</v>
      </c>
      <c r="B304" s="4">
        <f>'[3]SCC X Ano = Mecenato'!B304</f>
        <v>6963704.9560269918</v>
      </c>
      <c r="C304" s="4">
        <f>'[3]SCC X Ano = Mecenato'!C304</f>
        <v>468796041.82883477</v>
      </c>
      <c r="D304" s="4">
        <f>'[3]SCC X Ano = Mecenato'!D304</f>
        <v>81636387.295522526</v>
      </c>
      <c r="E304" s="4">
        <f>'[3]SCC X Ano = Mecenato'!E304</f>
        <v>0</v>
      </c>
      <c r="F304" s="4">
        <f>'[3]SCC X Ano = Mecenato'!F304</f>
        <v>2670997.7813573037</v>
      </c>
      <c r="G304" s="4">
        <f>'[3]SCC X Ano = Mecenato'!G304</f>
        <v>112156037.33515421</v>
      </c>
      <c r="H304" s="4">
        <f>'[3]SCC X Ano = Mecenato'!H304</f>
        <v>0</v>
      </c>
      <c r="I304" s="4">
        <f>'[3]SCC X Ano = Mecenato'!I304</f>
        <v>312201182.2968601</v>
      </c>
      <c r="J304" s="4">
        <f>'[3]SCC X Ano = Mecenato'!J304</f>
        <v>314245044.10247588</v>
      </c>
      <c r="K304" s="4">
        <f>'[3]SCC X Ano = Mecenato'!K304</f>
        <v>0</v>
      </c>
      <c r="L304" s="4">
        <f>'[3]SCC X Ano = Mecenato'!L304</f>
        <v>1298669395.5962317</v>
      </c>
      <c r="N304" s="2" t="s">
        <v>40</v>
      </c>
      <c r="O304" s="5">
        <f>+B304/Formato_Análises_Mecenato!$V$31</f>
        <v>5.3621845403001023E-3</v>
      </c>
      <c r="P304" s="5">
        <f>+C304/Formato_Análises_Mecenato!$V$31</f>
        <v>0.36098181986771621</v>
      </c>
      <c r="Q304" s="5">
        <f>+D304/Formato_Análises_Mecenato!$V$31</f>
        <v>6.2861562436406282E-2</v>
      </c>
      <c r="R304" s="5">
        <f>+E304/Formato_Análises_Mecenato!$V$31</f>
        <v>0</v>
      </c>
      <c r="S304" s="5">
        <f>+F304/Formato_Análises_Mecenato!$V$31</f>
        <v>2.0567188157468073E-3</v>
      </c>
      <c r="T304" s="5">
        <f>+G304/Formato_Análises_Mecenato!$V$31</f>
        <v>8.6362270270997091E-2</v>
      </c>
      <c r="U304" s="5">
        <f>+H304/Formato_Análises_Mecenato!$V$31</f>
        <v>0</v>
      </c>
      <c r="V304" s="5">
        <f>+I304/Formato_Análises_Mecenato!$V$31</f>
        <v>0.24040081590859813</v>
      </c>
      <c r="W304" s="5">
        <f>+J304/Formato_Análises_Mecenato!$V$31</f>
        <v>0.24197462816023546</v>
      </c>
      <c r="X304" s="5">
        <f>+K304/Formato_Análises_Mecenato!$V$31</f>
        <v>0</v>
      </c>
    </row>
    <row r="309" spans="1:24" x14ac:dyDescent="0.25">
      <c r="A309" s="2"/>
      <c r="B309">
        <v>2016</v>
      </c>
      <c r="C309">
        <v>2016</v>
      </c>
      <c r="D309">
        <v>2016</v>
      </c>
      <c r="E309">
        <v>2016</v>
      </c>
      <c r="F309">
        <v>2016</v>
      </c>
      <c r="G309">
        <v>2016</v>
      </c>
      <c r="H309">
        <v>2016</v>
      </c>
      <c r="I309">
        <v>2016</v>
      </c>
      <c r="J309">
        <v>2016</v>
      </c>
      <c r="K309">
        <v>2016</v>
      </c>
      <c r="O309">
        <v>2016</v>
      </c>
      <c r="P309">
        <v>2016</v>
      </c>
      <c r="Q309">
        <v>2016</v>
      </c>
      <c r="R309">
        <v>2016</v>
      </c>
      <c r="S309">
        <v>2016</v>
      </c>
      <c r="T309">
        <v>2016</v>
      </c>
      <c r="U309">
        <v>2016</v>
      </c>
      <c r="V309">
        <v>2016</v>
      </c>
      <c r="W309">
        <v>2016</v>
      </c>
      <c r="X309">
        <v>2016</v>
      </c>
    </row>
    <row r="310" spans="1:24" x14ac:dyDescent="0.25">
      <c r="A310" s="2"/>
      <c r="B310" s="2" t="s">
        <v>2</v>
      </c>
      <c r="C310" s="2" t="s">
        <v>3</v>
      </c>
      <c r="D310" s="2" t="s">
        <v>4</v>
      </c>
      <c r="E310" s="2" t="s">
        <v>5</v>
      </c>
      <c r="F310" s="2" t="s">
        <v>6</v>
      </c>
      <c r="G310" s="2" t="s">
        <v>7</v>
      </c>
      <c r="H310" s="2" t="s">
        <v>8</v>
      </c>
      <c r="I310" s="2" t="s">
        <v>9</v>
      </c>
      <c r="J310" s="2" t="s">
        <v>10</v>
      </c>
      <c r="K310" s="2" t="s">
        <v>11</v>
      </c>
      <c r="L310" s="2" t="s">
        <v>12</v>
      </c>
      <c r="O310" s="2" t="s">
        <v>2</v>
      </c>
      <c r="P310" s="2" t="s">
        <v>3</v>
      </c>
      <c r="Q310" s="2" t="s">
        <v>4</v>
      </c>
      <c r="R310" s="2" t="s">
        <v>5</v>
      </c>
      <c r="S310" s="2" t="s">
        <v>6</v>
      </c>
      <c r="T310" s="2" t="s">
        <v>7</v>
      </c>
      <c r="U310" s="2" t="s">
        <v>8</v>
      </c>
      <c r="V310" s="2" t="s">
        <v>9</v>
      </c>
      <c r="W310" s="2" t="s">
        <v>10</v>
      </c>
      <c r="X310" s="2" t="s">
        <v>11</v>
      </c>
    </row>
    <row r="311" spans="1:24" x14ac:dyDescent="0.25">
      <c r="A311" s="2" t="s">
        <v>13</v>
      </c>
      <c r="B311" s="4">
        <f>'[3]SCC X Ano = Mecenato'!B311</f>
        <v>0</v>
      </c>
      <c r="C311" s="4">
        <f>'[3]SCC X Ano = Mecenato'!C311</f>
        <v>0</v>
      </c>
      <c r="D311" s="4">
        <f>'[3]SCC X Ano = Mecenato'!D311</f>
        <v>980059.45097053843</v>
      </c>
      <c r="E311" s="4">
        <f>'[3]SCC X Ano = Mecenato'!E311</f>
        <v>0</v>
      </c>
      <c r="F311" s="4">
        <f>'[3]SCC X Ano = Mecenato'!F311</f>
        <v>0</v>
      </c>
      <c r="G311" s="4">
        <f>'[3]SCC X Ano = Mecenato'!G311</f>
        <v>0</v>
      </c>
      <c r="H311" s="4">
        <f>'[3]SCC X Ano = Mecenato'!H311</f>
        <v>0</v>
      </c>
      <c r="I311" s="4">
        <f>'[3]SCC X Ano = Mecenato'!I311</f>
        <v>0</v>
      </c>
      <c r="J311" s="4">
        <f>'[3]SCC X Ano = Mecenato'!J311</f>
        <v>0</v>
      </c>
      <c r="K311" s="4">
        <f>'[3]SCC X Ano = Mecenato'!K311</f>
        <v>0</v>
      </c>
      <c r="L311" s="4">
        <f>'[3]SCC X Ano = Mecenato'!L311</f>
        <v>980059.45097053843</v>
      </c>
      <c r="N311" s="2" t="s">
        <v>13</v>
      </c>
      <c r="O311" s="5">
        <f>+B311/Formato_Análises_Mecenato!$W$31</f>
        <v>0</v>
      </c>
      <c r="P311" s="5">
        <f>+C311/Formato_Análises_Mecenato!$W$31</f>
        <v>0</v>
      </c>
      <c r="Q311" s="5">
        <f>+D311/Formato_Análises_Mecenato!$W$31</f>
        <v>8.4363580807620883E-4</v>
      </c>
      <c r="R311" s="5">
        <f>+E311/Formato_Análises_Mecenato!$W$31</f>
        <v>0</v>
      </c>
      <c r="S311" s="5">
        <f>+F311/Formato_Análises_Mecenato!$W$31</f>
        <v>0</v>
      </c>
      <c r="T311" s="5">
        <f>+G311/Formato_Análises_Mecenato!$W$31</f>
        <v>0</v>
      </c>
      <c r="U311" s="5">
        <f>+H311/Formato_Análises_Mecenato!$W$31</f>
        <v>0</v>
      </c>
      <c r="V311" s="5">
        <f>+I311/Formato_Análises_Mecenato!$W$31</f>
        <v>0</v>
      </c>
      <c r="W311" s="5">
        <f>+J311/Formato_Análises_Mecenato!$W$31</f>
        <v>0</v>
      </c>
      <c r="X311" s="5">
        <f>+K311/Formato_Análises_Mecenato!$W$31</f>
        <v>0</v>
      </c>
    </row>
    <row r="312" spans="1:24" x14ac:dyDescent="0.25">
      <c r="A312" s="2" t="s">
        <v>14</v>
      </c>
      <c r="B312" s="4">
        <f>'[3]SCC X Ano = Mecenato'!B312</f>
        <v>0</v>
      </c>
      <c r="C312" s="4">
        <f>'[3]SCC X Ano = Mecenato'!C312</f>
        <v>0</v>
      </c>
      <c r="D312" s="4">
        <f>'[3]SCC X Ano = Mecenato'!D312</f>
        <v>0</v>
      </c>
      <c r="E312" s="4">
        <f>'[3]SCC X Ano = Mecenato'!E312</f>
        <v>0</v>
      </c>
      <c r="F312" s="4">
        <f>'[3]SCC X Ano = Mecenato'!F312</f>
        <v>0</v>
      </c>
      <c r="G312" s="4">
        <f>'[3]SCC X Ano = Mecenato'!G312</f>
        <v>0</v>
      </c>
      <c r="H312" s="4">
        <f>'[3]SCC X Ano = Mecenato'!H312</f>
        <v>0</v>
      </c>
      <c r="I312" s="4">
        <f>'[3]SCC X Ano = Mecenato'!I312</f>
        <v>0</v>
      </c>
      <c r="J312" s="4">
        <f>'[3]SCC X Ano = Mecenato'!J312</f>
        <v>0</v>
      </c>
      <c r="K312" s="4">
        <f>'[3]SCC X Ano = Mecenato'!K312</f>
        <v>0</v>
      </c>
      <c r="L312" s="4">
        <f>'[3]SCC X Ano = Mecenato'!L312</f>
        <v>0</v>
      </c>
      <c r="N312" s="2" t="s">
        <v>14</v>
      </c>
      <c r="O312" s="5">
        <f>+B312/Formato_Análises_Mecenato!$W$31</f>
        <v>0</v>
      </c>
      <c r="P312" s="5">
        <f>+C312/Formato_Análises_Mecenato!$W$31</f>
        <v>0</v>
      </c>
      <c r="Q312" s="5">
        <f>+D312/Formato_Análises_Mecenato!$W$31</f>
        <v>0</v>
      </c>
      <c r="R312" s="5">
        <f>+E312/Formato_Análises_Mecenato!$W$31</f>
        <v>0</v>
      </c>
      <c r="S312" s="5">
        <f>+F312/Formato_Análises_Mecenato!$W$31</f>
        <v>0</v>
      </c>
      <c r="T312" s="5">
        <f>+G312/Formato_Análises_Mecenato!$W$31</f>
        <v>0</v>
      </c>
      <c r="U312" s="5">
        <f>+H312/Formato_Análises_Mecenato!$W$31</f>
        <v>0</v>
      </c>
      <c r="V312" s="5">
        <f>+I312/Formato_Análises_Mecenato!$W$31</f>
        <v>0</v>
      </c>
      <c r="W312" s="5">
        <f>+J312/Formato_Análises_Mecenato!$W$31</f>
        <v>0</v>
      </c>
      <c r="X312" s="5">
        <f>+K312/Formato_Análises_Mecenato!$W$31</f>
        <v>0</v>
      </c>
    </row>
    <row r="313" spans="1:24" x14ac:dyDescent="0.25">
      <c r="A313" s="2" t="s">
        <v>15</v>
      </c>
      <c r="B313" s="4">
        <f>'[3]SCC X Ano = Mecenato'!B313</f>
        <v>0</v>
      </c>
      <c r="C313" s="4">
        <f>'[3]SCC X Ano = Mecenato'!C313</f>
        <v>318348.32589861169</v>
      </c>
      <c r="D313" s="4">
        <f>'[3]SCC X Ano = Mecenato'!D313</f>
        <v>360315.97462152148</v>
      </c>
      <c r="E313" s="4">
        <f>'[3]SCC X Ano = Mecenato'!E313</f>
        <v>0</v>
      </c>
      <c r="F313" s="4">
        <f>'[3]SCC X Ano = Mecenato'!F313</f>
        <v>0</v>
      </c>
      <c r="G313" s="4">
        <f>'[3]SCC X Ano = Mecenato'!G313</f>
        <v>154421.13198065205</v>
      </c>
      <c r="H313" s="4">
        <f>'[3]SCC X Ano = Mecenato'!H313</f>
        <v>0</v>
      </c>
      <c r="I313" s="4">
        <f>'[3]SCC X Ano = Mecenato'!I313</f>
        <v>0</v>
      </c>
      <c r="J313" s="4">
        <f>'[3]SCC X Ano = Mecenato'!J313</f>
        <v>276421.37229134998</v>
      </c>
      <c r="K313" s="4">
        <f>'[3]SCC X Ano = Mecenato'!K313</f>
        <v>0</v>
      </c>
      <c r="L313" s="4">
        <f>'[3]SCC X Ano = Mecenato'!L313</f>
        <v>1109506.8047921353</v>
      </c>
      <c r="N313" s="2" t="s">
        <v>15</v>
      </c>
      <c r="O313" s="5">
        <f>+B313/Formato_Análises_Mecenato!$W$31</f>
        <v>0</v>
      </c>
      <c r="P313" s="5">
        <f>+C313/Formato_Análises_Mecenato!$W$31</f>
        <v>2.7403444444438812E-4</v>
      </c>
      <c r="Q313" s="5">
        <f>+D313/Formato_Análises_Mecenato!$W$31</f>
        <v>3.101602235574297E-4</v>
      </c>
      <c r="R313" s="5">
        <f>+E313/Formato_Análises_Mecenato!$W$31</f>
        <v>0</v>
      </c>
      <c r="S313" s="5">
        <f>+F313/Formato_Análises_Mecenato!$W$31</f>
        <v>0</v>
      </c>
      <c r="T313" s="5">
        <f>+G313/Formato_Análises_Mecenato!$W$31</f>
        <v>1.3292581009604129E-4</v>
      </c>
      <c r="U313" s="5">
        <f>+H313/Formato_Análises_Mecenato!$W$31</f>
        <v>0</v>
      </c>
      <c r="V313" s="5">
        <f>+I313/Formato_Análises_Mecenato!$W$31</f>
        <v>0</v>
      </c>
      <c r="W313" s="5">
        <f>+J313/Formato_Análises_Mecenato!$W$31</f>
        <v>2.3794369571316729E-4</v>
      </c>
      <c r="X313" s="5">
        <f>+K313/Formato_Análises_Mecenato!$W$31</f>
        <v>0</v>
      </c>
    </row>
    <row r="314" spans="1:24" x14ac:dyDescent="0.25">
      <c r="A314" s="2" t="s">
        <v>16</v>
      </c>
      <c r="B314" s="4">
        <f>'[3]SCC X Ano = Mecenato'!B314</f>
        <v>0</v>
      </c>
      <c r="C314" s="4">
        <f>'[3]SCC X Ano = Mecenato'!C314</f>
        <v>0</v>
      </c>
      <c r="D314" s="4">
        <f>'[3]SCC X Ano = Mecenato'!D314</f>
        <v>0</v>
      </c>
      <c r="E314" s="4">
        <f>'[3]SCC X Ano = Mecenato'!E314</f>
        <v>0</v>
      </c>
      <c r="F314" s="4">
        <f>'[3]SCC X Ano = Mecenato'!F314</f>
        <v>0</v>
      </c>
      <c r="G314" s="4">
        <f>'[3]SCC X Ano = Mecenato'!G314</f>
        <v>0</v>
      </c>
      <c r="H314" s="4">
        <f>'[3]SCC X Ano = Mecenato'!H314</f>
        <v>0</v>
      </c>
      <c r="I314" s="4">
        <f>'[3]SCC X Ano = Mecenato'!I314</f>
        <v>0</v>
      </c>
      <c r="J314" s="4">
        <f>'[3]SCC X Ano = Mecenato'!J314</f>
        <v>0</v>
      </c>
      <c r="K314" s="4">
        <f>'[3]SCC X Ano = Mecenato'!K314</f>
        <v>0</v>
      </c>
      <c r="L314" s="4">
        <f>'[3]SCC X Ano = Mecenato'!L314</f>
        <v>0</v>
      </c>
      <c r="N314" s="2" t="s">
        <v>16</v>
      </c>
      <c r="O314" s="5">
        <f>+B314/Formato_Análises_Mecenato!$W$31</f>
        <v>0</v>
      </c>
      <c r="P314" s="5">
        <f>+C314/Formato_Análises_Mecenato!$W$31</f>
        <v>0</v>
      </c>
      <c r="Q314" s="5">
        <f>+D314/Formato_Análises_Mecenato!$W$31</f>
        <v>0</v>
      </c>
      <c r="R314" s="5">
        <f>+E314/Formato_Análises_Mecenato!$W$31</f>
        <v>0</v>
      </c>
      <c r="S314" s="5">
        <f>+F314/Formato_Análises_Mecenato!$W$31</f>
        <v>0</v>
      </c>
      <c r="T314" s="5">
        <f>+G314/Formato_Análises_Mecenato!$W$31</f>
        <v>0</v>
      </c>
      <c r="U314" s="5">
        <f>+H314/Formato_Análises_Mecenato!$W$31</f>
        <v>0</v>
      </c>
      <c r="V314" s="5">
        <f>+I314/Formato_Análises_Mecenato!$W$31</f>
        <v>0</v>
      </c>
      <c r="W314" s="5">
        <f>+J314/Formato_Análises_Mecenato!$W$31</f>
        <v>0</v>
      </c>
      <c r="X314" s="5">
        <f>+K314/Formato_Análises_Mecenato!$W$31</f>
        <v>0</v>
      </c>
    </row>
    <row r="315" spans="1:24" x14ac:dyDescent="0.25">
      <c r="A315" s="2" t="s">
        <v>17</v>
      </c>
      <c r="B315" s="4">
        <f>'[3]SCC X Ano = Mecenato'!B315</f>
        <v>0</v>
      </c>
      <c r="C315" s="4">
        <f>'[3]SCC X Ano = Mecenato'!C315</f>
        <v>283424.54563728877</v>
      </c>
      <c r="D315" s="4">
        <f>'[3]SCC X Ano = Mecenato'!D315</f>
        <v>295253.20434700674</v>
      </c>
      <c r="E315" s="4">
        <f>'[3]SCC X Ano = Mecenato'!E315</f>
        <v>0</v>
      </c>
      <c r="F315" s="4">
        <f>'[3]SCC X Ano = Mecenato'!F315</f>
        <v>0</v>
      </c>
      <c r="G315" s="4">
        <f>'[3]SCC X Ano = Mecenato'!G315</f>
        <v>0</v>
      </c>
      <c r="H315" s="4">
        <f>'[3]SCC X Ano = Mecenato'!H315</f>
        <v>0</v>
      </c>
      <c r="I315" s="4">
        <f>'[3]SCC X Ano = Mecenato'!I315</f>
        <v>3078642.6345875994</v>
      </c>
      <c r="J315" s="4">
        <f>'[3]SCC X Ano = Mecenato'!J315</f>
        <v>308842.2639613041</v>
      </c>
      <c r="K315" s="4">
        <f>'[3]SCC X Ano = Mecenato'!K315</f>
        <v>0</v>
      </c>
      <c r="L315" s="4">
        <f>'[3]SCC X Ano = Mecenato'!L315</f>
        <v>3966162.648533199</v>
      </c>
      <c r="N315" s="2" t="s">
        <v>17</v>
      </c>
      <c r="O315" s="5">
        <f>+B315/Formato_Análises_Mecenato!$W$31</f>
        <v>0</v>
      </c>
      <c r="P315" s="5">
        <f>+C315/Formato_Análises_Mecenato!$W$31</f>
        <v>2.4397203185027417E-4</v>
      </c>
      <c r="Q315" s="5">
        <f>+D315/Formato_Análises_Mecenato!$W$31</f>
        <v>2.5415414890363094E-4</v>
      </c>
      <c r="R315" s="5">
        <f>+E315/Formato_Análises_Mecenato!$W$31</f>
        <v>0</v>
      </c>
      <c r="S315" s="5">
        <f>+F315/Formato_Análises_Mecenato!$W$31</f>
        <v>0</v>
      </c>
      <c r="T315" s="5">
        <f>+G315/Formato_Análises_Mecenato!$W$31</f>
        <v>0</v>
      </c>
      <c r="U315" s="5">
        <f>+H315/Formato_Análises_Mecenato!$W$31</f>
        <v>0</v>
      </c>
      <c r="V315" s="5">
        <f>+I315/Formato_Análises_Mecenato!$W$31</f>
        <v>2.6500975672814095E-3</v>
      </c>
      <c r="W315" s="5">
        <f>+J315/Formato_Análises_Mecenato!$W$31</f>
        <v>2.6585162019208259E-4</v>
      </c>
      <c r="X315" s="5">
        <f>+K315/Formato_Análises_Mecenato!$W$31</f>
        <v>0</v>
      </c>
    </row>
    <row r="316" spans="1:24" x14ac:dyDescent="0.25">
      <c r="A316" s="2" t="s">
        <v>18</v>
      </c>
      <c r="B316" s="4">
        <f>'[3]SCC X Ano = Mecenato'!B316</f>
        <v>0</v>
      </c>
      <c r="C316" s="4">
        <f>'[3]SCC X Ano = Mecenato'!C316</f>
        <v>0</v>
      </c>
      <c r="D316" s="4">
        <f>'[3]SCC X Ano = Mecenato'!D316</f>
        <v>0</v>
      </c>
      <c r="E316" s="4">
        <f>'[3]SCC X Ano = Mecenato'!E316</f>
        <v>0</v>
      </c>
      <c r="F316" s="4">
        <f>'[3]SCC X Ano = Mecenato'!F316</f>
        <v>0</v>
      </c>
      <c r="G316" s="4">
        <f>'[3]SCC X Ano = Mecenato'!G316</f>
        <v>0</v>
      </c>
      <c r="H316" s="4">
        <f>'[3]SCC X Ano = Mecenato'!H316</f>
        <v>0</v>
      </c>
      <c r="I316" s="4">
        <f>'[3]SCC X Ano = Mecenato'!I316</f>
        <v>288252.77969721716</v>
      </c>
      <c r="J316" s="4">
        <f>'[3]SCC X Ano = Mecenato'!J316</f>
        <v>0</v>
      </c>
      <c r="K316" s="4">
        <f>'[3]SCC X Ano = Mecenato'!K316</f>
        <v>0</v>
      </c>
      <c r="L316" s="4">
        <f>'[3]SCC X Ano = Mecenato'!L316</f>
        <v>288252.77969721716</v>
      </c>
      <c r="N316" s="2" t="s">
        <v>18</v>
      </c>
      <c r="O316" s="5">
        <f>+B316/Formato_Análises_Mecenato!$W$31</f>
        <v>0</v>
      </c>
      <c r="P316" s="5">
        <f>+C316/Formato_Análises_Mecenato!$W$31</f>
        <v>0</v>
      </c>
      <c r="Q316" s="5">
        <f>+D316/Formato_Análises_Mecenato!$W$31</f>
        <v>0</v>
      </c>
      <c r="R316" s="5">
        <f>+E316/Formato_Análises_Mecenato!$W$31</f>
        <v>0</v>
      </c>
      <c r="S316" s="5">
        <f>+F316/Formato_Análises_Mecenato!$W$31</f>
        <v>0</v>
      </c>
      <c r="T316" s="5">
        <f>+G316/Formato_Análises_Mecenato!$W$31</f>
        <v>0</v>
      </c>
      <c r="U316" s="5">
        <f>+H316/Formato_Análises_Mecenato!$W$31</f>
        <v>0</v>
      </c>
      <c r="V316" s="5">
        <f>+I316/Formato_Análises_Mecenato!$W$31</f>
        <v>2.4812817884594372E-4</v>
      </c>
      <c r="W316" s="5">
        <f>+J316/Formato_Análises_Mecenato!$W$31</f>
        <v>0</v>
      </c>
      <c r="X316" s="5">
        <f>+K316/Formato_Análises_Mecenato!$W$31</f>
        <v>0</v>
      </c>
    </row>
    <row r="317" spans="1:24" x14ac:dyDescent="0.25">
      <c r="A317" s="2" t="s">
        <v>19</v>
      </c>
      <c r="B317" s="4">
        <f>'[3]SCC X Ano = Mecenato'!B317</f>
        <v>0</v>
      </c>
      <c r="C317" s="4">
        <f>'[3]SCC X Ano = Mecenato'!C317</f>
        <v>416349.37069841073</v>
      </c>
      <c r="D317" s="4">
        <f>'[3]SCC X Ano = Mecenato'!D317</f>
        <v>0</v>
      </c>
      <c r="E317" s="4">
        <f>'[3]SCC X Ano = Mecenato'!E317</f>
        <v>0</v>
      </c>
      <c r="F317" s="4">
        <f>'[3]SCC X Ano = Mecenato'!F317</f>
        <v>0</v>
      </c>
      <c r="G317" s="4">
        <f>'[3]SCC X Ano = Mecenato'!G317</f>
        <v>0</v>
      </c>
      <c r="H317" s="4">
        <f>'[3]SCC X Ano = Mecenato'!H317</f>
        <v>0</v>
      </c>
      <c r="I317" s="4">
        <f>'[3]SCC X Ano = Mecenato'!I317</f>
        <v>0</v>
      </c>
      <c r="J317" s="4">
        <f>'[3]SCC X Ano = Mecenato'!J317</f>
        <v>0</v>
      </c>
      <c r="K317" s="4">
        <f>'[3]SCC X Ano = Mecenato'!K317</f>
        <v>0</v>
      </c>
      <c r="L317" s="4">
        <f>'[3]SCC X Ano = Mecenato'!L317</f>
        <v>416349.37069841073</v>
      </c>
      <c r="N317" s="2" t="s">
        <v>19</v>
      </c>
      <c r="O317" s="5">
        <f>+B317/Formato_Análises_Mecenato!$W$31</f>
        <v>0</v>
      </c>
      <c r="P317" s="5">
        <f>+C317/Formato_Análises_Mecenato!$W$31</f>
        <v>3.5839380707296866E-4</v>
      </c>
      <c r="Q317" s="5">
        <f>+D317/Formato_Análises_Mecenato!$W$31</f>
        <v>0</v>
      </c>
      <c r="R317" s="5">
        <f>+E317/Formato_Análises_Mecenato!$W$31</f>
        <v>0</v>
      </c>
      <c r="S317" s="5">
        <f>+F317/Formato_Análises_Mecenato!$W$31</f>
        <v>0</v>
      </c>
      <c r="T317" s="5">
        <f>+G317/Formato_Análises_Mecenato!$W$31</f>
        <v>0</v>
      </c>
      <c r="U317" s="5">
        <f>+H317/Formato_Análises_Mecenato!$W$31</f>
        <v>0</v>
      </c>
      <c r="V317" s="5">
        <f>+I317/Formato_Análises_Mecenato!$W$31</f>
        <v>0</v>
      </c>
      <c r="W317" s="5">
        <f>+J317/Formato_Análises_Mecenato!$W$31</f>
        <v>0</v>
      </c>
      <c r="X317" s="5">
        <f>+K317/Formato_Análises_Mecenato!$W$31</f>
        <v>0</v>
      </c>
    </row>
    <row r="318" spans="1:24" x14ac:dyDescent="0.25">
      <c r="A318" s="2" t="s">
        <v>20</v>
      </c>
      <c r="B318" s="4">
        <f>'[3]SCC X Ano = Mecenato'!B318</f>
        <v>0</v>
      </c>
      <c r="C318" s="4">
        <f>'[3]SCC X Ano = Mecenato'!C318</f>
        <v>88788.42419222313</v>
      </c>
      <c r="D318" s="4">
        <f>'[3]SCC X Ano = Mecenato'!D318</f>
        <v>0</v>
      </c>
      <c r="E318" s="4">
        <f>'[3]SCC X Ano = Mecenato'!E318</f>
        <v>0</v>
      </c>
      <c r="F318" s="4">
        <f>'[3]SCC X Ano = Mecenato'!F318</f>
        <v>0</v>
      </c>
      <c r="G318" s="4">
        <f>'[3]SCC X Ano = Mecenato'!G318</f>
        <v>0</v>
      </c>
      <c r="H318" s="4">
        <f>'[3]SCC X Ano = Mecenato'!H318</f>
        <v>0</v>
      </c>
      <c r="I318" s="4">
        <f>'[3]SCC X Ano = Mecenato'!I318</f>
        <v>0</v>
      </c>
      <c r="J318" s="4">
        <f>'[3]SCC X Ano = Mecenato'!J318</f>
        <v>51473.710660217352</v>
      </c>
      <c r="K318" s="4">
        <f>'[3]SCC X Ano = Mecenato'!K318</f>
        <v>0</v>
      </c>
      <c r="L318" s="4">
        <f>'[3]SCC X Ano = Mecenato'!L318</f>
        <v>140262.13485244047</v>
      </c>
      <c r="N318" s="2" t="s">
        <v>20</v>
      </c>
      <c r="O318" s="5">
        <f>+B318/Formato_Análises_Mecenato!$W$31</f>
        <v>0</v>
      </c>
      <c r="P318" s="5">
        <f>+C318/Formato_Análises_Mecenato!$W$31</f>
        <v>7.642913286234009E-5</v>
      </c>
      <c r="Q318" s="5">
        <f>+D318/Formato_Análises_Mecenato!$W$31</f>
        <v>0</v>
      </c>
      <c r="R318" s="5">
        <f>+E318/Formato_Análises_Mecenato!$W$31</f>
        <v>0</v>
      </c>
      <c r="S318" s="5">
        <f>+F318/Formato_Análises_Mecenato!$W$31</f>
        <v>0</v>
      </c>
      <c r="T318" s="5">
        <f>+G318/Formato_Análises_Mecenato!$W$31</f>
        <v>0</v>
      </c>
      <c r="U318" s="5">
        <f>+H318/Formato_Análises_Mecenato!$W$31</f>
        <v>0</v>
      </c>
      <c r="V318" s="5">
        <f>+I318/Formato_Análises_Mecenato!$W$31</f>
        <v>0</v>
      </c>
      <c r="W318" s="5">
        <f>+J318/Formato_Análises_Mecenato!$W$31</f>
        <v>4.4308603365347095E-5</v>
      </c>
      <c r="X318" s="5">
        <f>+K318/Formato_Análises_Mecenato!$W$31</f>
        <v>0</v>
      </c>
    </row>
    <row r="319" spans="1:24" x14ac:dyDescent="0.25">
      <c r="A319" s="2" t="s">
        <v>21</v>
      </c>
      <c r="B319" s="4">
        <f>'[3]SCC X Ano = Mecenato'!B319</f>
        <v>0</v>
      </c>
      <c r="C319" s="4">
        <f>'[3]SCC X Ano = Mecenato'!C319</f>
        <v>338054.89189848618</v>
      </c>
      <c r="D319" s="4">
        <f>'[3]SCC X Ano = Mecenato'!D319</f>
        <v>21618.958477291289</v>
      </c>
      <c r="E319" s="4">
        <f>'[3]SCC X Ano = Mecenato'!E319</f>
        <v>0</v>
      </c>
      <c r="F319" s="4">
        <f>'[3]SCC X Ano = Mecenato'!F319</f>
        <v>0</v>
      </c>
      <c r="G319" s="4">
        <f>'[3]SCC X Ano = Mecenato'!G319</f>
        <v>157169.82812990766</v>
      </c>
      <c r="H319" s="4">
        <f>'[3]SCC X Ano = Mecenato'!H319</f>
        <v>0</v>
      </c>
      <c r="I319" s="4">
        <f>'[3]SCC X Ano = Mecenato'!I319</f>
        <v>728276.92769771966</v>
      </c>
      <c r="J319" s="4">
        <f>'[3]SCC X Ano = Mecenato'!J319</f>
        <v>0</v>
      </c>
      <c r="K319" s="4">
        <f>'[3]SCC X Ano = Mecenato'!K319</f>
        <v>0</v>
      </c>
      <c r="L319" s="4">
        <f>'[3]SCC X Ano = Mecenato'!L319</f>
        <v>1245120.6062034047</v>
      </c>
      <c r="N319" s="2" t="s">
        <v>21</v>
      </c>
      <c r="O319" s="5">
        <f>+B319/Formato_Análises_Mecenato!$W$31</f>
        <v>0</v>
      </c>
      <c r="P319" s="5">
        <f>+C319/Formato_Análises_Mecenato!$W$31</f>
        <v>2.9099786917872192E-4</v>
      </c>
      <c r="Q319" s="5">
        <f>+D319/Formato_Análises_Mecenato!$W$31</f>
        <v>1.8609613413445782E-5</v>
      </c>
      <c r="R319" s="5">
        <f>+E319/Formato_Análises_Mecenato!$W$31</f>
        <v>0</v>
      </c>
      <c r="S319" s="5">
        <f>+F319/Formato_Análises_Mecenato!$W$31</f>
        <v>0</v>
      </c>
      <c r="T319" s="5">
        <f>+G319/Formato_Análises_Mecenato!$W$31</f>
        <v>1.3529188951575083E-4</v>
      </c>
      <c r="U319" s="5">
        <f>+H319/Formato_Análises_Mecenato!$W$31</f>
        <v>0</v>
      </c>
      <c r="V319" s="5">
        <f>+I319/Formato_Análises_Mecenato!$W$31</f>
        <v>6.2690124950388741E-4</v>
      </c>
      <c r="W319" s="5">
        <f>+J319/Formato_Análises_Mecenato!$W$31</f>
        <v>0</v>
      </c>
      <c r="X319" s="5">
        <f>+K319/Formato_Análises_Mecenato!$W$31</f>
        <v>0</v>
      </c>
    </row>
    <row r="320" spans="1:24" x14ac:dyDescent="0.25">
      <c r="A320" s="2" t="s">
        <v>22</v>
      </c>
      <c r="B320" s="4">
        <f>'[3]SCC X Ano = Mecenato'!B320</f>
        <v>56621.081726239085</v>
      </c>
      <c r="C320" s="4">
        <f>'[3]SCC X Ano = Mecenato'!C320</f>
        <v>3808715.4491660283</v>
      </c>
      <c r="D320" s="4">
        <f>'[3]SCC X Ano = Mecenato'!D320</f>
        <v>1380193.6453999623</v>
      </c>
      <c r="E320" s="4">
        <f>'[3]SCC X Ano = Mecenato'!E320</f>
        <v>0</v>
      </c>
      <c r="F320" s="4">
        <f>'[3]SCC X Ano = Mecenato'!F320</f>
        <v>0</v>
      </c>
      <c r="G320" s="4">
        <f>'[3]SCC X Ano = Mecenato'!G320</f>
        <v>2087469.3712115081</v>
      </c>
      <c r="H320" s="4">
        <f>'[3]SCC X Ano = Mecenato'!H320</f>
        <v>0</v>
      </c>
      <c r="I320" s="4">
        <f>'[3]SCC X Ano = Mecenato'!I320</f>
        <v>5049744.8630777048</v>
      </c>
      <c r="J320" s="4">
        <f>'[3]SCC X Ano = Mecenato'!J320</f>
        <v>1564912.7182123249</v>
      </c>
      <c r="K320" s="4">
        <f>'[3]SCC X Ano = Mecenato'!K320</f>
        <v>0</v>
      </c>
      <c r="L320" s="4">
        <f>'[3]SCC X Ano = Mecenato'!L320</f>
        <v>13947657.128793769</v>
      </c>
      <c r="N320" s="2" t="s">
        <v>22</v>
      </c>
      <c r="O320" s="5">
        <f>+B320/Formato_Análises_Mecenato!$W$31</f>
        <v>4.8739463701881806E-5</v>
      </c>
      <c r="P320" s="5">
        <f>+C320/Formato_Análises_Mecenato!$W$31</f>
        <v>3.2785447173715523E-3</v>
      </c>
      <c r="Q320" s="5">
        <f>+D320/Formato_Análises_Mecenato!$W$31</f>
        <v>1.1880715809490705E-3</v>
      </c>
      <c r="R320" s="5">
        <f>+E320/Formato_Análises_Mecenato!$W$31</f>
        <v>0</v>
      </c>
      <c r="S320" s="5">
        <f>+F320/Formato_Análises_Mecenato!$W$31</f>
        <v>0</v>
      </c>
      <c r="T320" s="5">
        <f>+G320/Formato_Análises_Mecenato!$W$31</f>
        <v>1.7968949823119408E-3</v>
      </c>
      <c r="U320" s="5">
        <f>+H320/Formato_Análises_Mecenato!$W$31</f>
        <v>0</v>
      </c>
      <c r="V320" s="5">
        <f>+I320/Formato_Análises_Mecenato!$W$31</f>
        <v>4.3468236380175551E-3</v>
      </c>
      <c r="W320" s="5">
        <f>+J320/Formato_Análises_Mecenato!$W$31</f>
        <v>1.3470778780719887E-3</v>
      </c>
      <c r="X320" s="5">
        <f>+K320/Formato_Análises_Mecenato!$W$31</f>
        <v>0</v>
      </c>
    </row>
    <row r="321" spans="1:24" x14ac:dyDescent="0.25">
      <c r="A321" s="2" t="s">
        <v>23</v>
      </c>
      <c r="B321" s="4">
        <f>'[3]SCC X Ano = Mecenato'!B321</f>
        <v>0</v>
      </c>
      <c r="C321" s="4">
        <f>'[3]SCC X Ano = Mecenato'!C321</f>
        <v>4096986.5432094992</v>
      </c>
      <c r="D321" s="4">
        <f>'[3]SCC X Ano = Mecenato'!D321</f>
        <v>36031.597462152145</v>
      </c>
      <c r="E321" s="4">
        <f>'[3]SCC X Ano = Mecenato'!E321</f>
        <v>0</v>
      </c>
      <c r="F321" s="4">
        <f>'[3]SCC X Ano = Mecenato'!F321</f>
        <v>0</v>
      </c>
      <c r="G321" s="4">
        <f>'[3]SCC X Ano = Mecenato'!G321</f>
        <v>514737.10660217353</v>
      </c>
      <c r="H321" s="4">
        <f>'[3]SCC X Ano = Mecenato'!H321</f>
        <v>0</v>
      </c>
      <c r="I321" s="4">
        <f>'[3]SCC X Ano = Mecenato'!I321</f>
        <v>57520.883367548216</v>
      </c>
      <c r="J321" s="4">
        <f>'[3]SCC X Ano = Mecenato'!J321</f>
        <v>0</v>
      </c>
      <c r="K321" s="4">
        <f>'[3]SCC X Ano = Mecenato'!K321</f>
        <v>0</v>
      </c>
      <c r="L321" s="4">
        <f>'[3]SCC X Ano = Mecenato'!L321</f>
        <v>4705276.1306413729</v>
      </c>
      <c r="N321" s="2" t="s">
        <v>23</v>
      </c>
      <c r="O321" s="5">
        <f>+B321/Formato_Análises_Mecenato!$W$31</f>
        <v>0</v>
      </c>
      <c r="P321" s="5">
        <f>+C321/Formato_Análises_Mecenato!$W$31</f>
        <v>3.5266886612185743E-3</v>
      </c>
      <c r="Q321" s="5">
        <f>+D321/Formato_Análises_Mecenato!$W$31</f>
        <v>3.1016022355742965E-5</v>
      </c>
      <c r="R321" s="5">
        <f>+E321/Formato_Análises_Mecenato!$W$31</f>
        <v>0</v>
      </c>
      <c r="S321" s="5">
        <f>+F321/Formato_Análises_Mecenato!$W$31</f>
        <v>0</v>
      </c>
      <c r="T321" s="5">
        <f>+G321/Formato_Análises_Mecenato!$W$31</f>
        <v>4.4308603365347099E-4</v>
      </c>
      <c r="U321" s="5">
        <f>+H321/Formato_Análises_Mecenato!$W$31</f>
        <v>0</v>
      </c>
      <c r="V321" s="5">
        <f>+I321/Formato_Análises_Mecenato!$W$31</f>
        <v>4.9514013535590767E-5</v>
      </c>
      <c r="W321" s="5">
        <f>+J321/Formato_Análises_Mecenato!$W$31</f>
        <v>0</v>
      </c>
      <c r="X321" s="5">
        <f>+K321/Formato_Análises_Mecenato!$W$31</f>
        <v>0</v>
      </c>
    </row>
    <row r="322" spans="1:24" x14ac:dyDescent="0.25">
      <c r="A322" s="2" t="s">
        <v>24</v>
      </c>
      <c r="B322" s="4">
        <f>'[3]SCC X Ano = Mecenato'!B322</f>
        <v>0</v>
      </c>
      <c r="C322" s="4">
        <f>'[3]SCC X Ano = Mecenato'!C322</f>
        <v>286241.7841796595</v>
      </c>
      <c r="D322" s="4">
        <f>'[3]SCC X Ano = Mecenato'!D322</f>
        <v>162656.92568628682</v>
      </c>
      <c r="E322" s="4">
        <f>'[3]SCC X Ano = Mecenato'!E322</f>
        <v>0</v>
      </c>
      <c r="F322" s="4">
        <f>'[3]SCC X Ano = Mecenato'!F322</f>
        <v>0</v>
      </c>
      <c r="G322" s="4">
        <f>'[3]SCC X Ano = Mecenato'!G322</f>
        <v>0</v>
      </c>
      <c r="H322" s="4">
        <f>'[3]SCC X Ano = Mecenato'!H322</f>
        <v>0</v>
      </c>
      <c r="I322" s="4">
        <f>'[3]SCC X Ano = Mecenato'!I322</f>
        <v>644914.12086186314</v>
      </c>
      <c r="J322" s="4">
        <f>'[3]SCC X Ano = Mecenato'!J322</f>
        <v>184996.51611282118</v>
      </c>
      <c r="K322" s="4">
        <f>'[3]SCC X Ano = Mecenato'!K322</f>
        <v>0</v>
      </c>
      <c r="L322" s="4">
        <f>'[3]SCC X Ano = Mecenato'!L322</f>
        <v>1278809.3468406308</v>
      </c>
      <c r="N322" s="2" t="s">
        <v>24</v>
      </c>
      <c r="O322" s="5">
        <f>+B322/Formato_Análises_Mecenato!$W$31</f>
        <v>0</v>
      </c>
      <c r="P322" s="5">
        <f>+C322/Formato_Análises_Mecenato!$W$31</f>
        <v>2.46397112606225E-4</v>
      </c>
      <c r="Q322" s="5">
        <f>+D322/Formato_Análises_Mecenato!$W$31</f>
        <v>1.4001518663449682E-4</v>
      </c>
      <c r="R322" s="5">
        <f>+E322/Formato_Análises_Mecenato!$W$31</f>
        <v>0</v>
      </c>
      <c r="S322" s="5">
        <f>+F322/Formato_Análises_Mecenato!$W$31</f>
        <v>0</v>
      </c>
      <c r="T322" s="5">
        <f>+G322/Formato_Análises_Mecenato!$W$31</f>
        <v>0</v>
      </c>
      <c r="U322" s="5">
        <f>+H322/Formato_Análises_Mecenato!$W$31</f>
        <v>0</v>
      </c>
      <c r="V322" s="5">
        <f>+I322/Formato_Análises_Mecenato!$W$31</f>
        <v>5.5514249156443369E-4</v>
      </c>
      <c r="W322" s="5">
        <f>+J322/Formato_Análises_Mecenato!$W$31</f>
        <v>1.5924512049505748E-4</v>
      </c>
      <c r="X322" s="5">
        <f>+K322/Formato_Análises_Mecenato!$W$31</f>
        <v>0</v>
      </c>
    </row>
    <row r="323" spans="1:24" x14ac:dyDescent="0.25">
      <c r="A323" s="2" t="s">
        <v>25</v>
      </c>
      <c r="B323" s="4">
        <f>'[3]SCC X Ano = Mecenato'!B323</f>
        <v>0</v>
      </c>
      <c r="C323" s="4">
        <f>'[3]SCC X Ano = Mecenato'!C323</f>
        <v>3381654.9860795271</v>
      </c>
      <c r="D323" s="4">
        <f>'[3]SCC X Ano = Mecenato'!D323</f>
        <v>614513.74734593881</v>
      </c>
      <c r="E323" s="4">
        <f>'[3]SCC X Ano = Mecenato'!E323</f>
        <v>0</v>
      </c>
      <c r="F323" s="4">
        <f>'[3]SCC X Ano = Mecenato'!F323</f>
        <v>0</v>
      </c>
      <c r="G323" s="4">
        <f>'[3]SCC X Ano = Mecenato'!G323</f>
        <v>1013007.7731641434</v>
      </c>
      <c r="H323" s="4">
        <f>'[3]SCC X Ano = Mecenato'!H323</f>
        <v>0</v>
      </c>
      <c r="I323" s="4">
        <f>'[3]SCC X Ano = Mecenato'!I323</f>
        <v>3434375.3179487395</v>
      </c>
      <c r="J323" s="4">
        <f>'[3]SCC X Ano = Mecenato'!J323</f>
        <v>4096274.5794331301</v>
      </c>
      <c r="K323" s="4">
        <f>'[3]SCC X Ano = Mecenato'!K323</f>
        <v>0</v>
      </c>
      <c r="L323" s="4">
        <f>'[3]SCC X Ano = Mecenato'!L323</f>
        <v>12539826.403971478</v>
      </c>
      <c r="N323" s="2" t="s">
        <v>25</v>
      </c>
      <c r="O323" s="5">
        <f>+B323/Formato_Análises_Mecenato!$W$31</f>
        <v>0</v>
      </c>
      <c r="P323" s="5">
        <f>+C323/Formato_Análises_Mecenato!$W$31</f>
        <v>2.9109307950563328E-3</v>
      </c>
      <c r="Q323" s="5">
        <f>+D323/Formato_Análises_Mecenato!$W$31</f>
        <v>5.2897383041685981E-4</v>
      </c>
      <c r="R323" s="5">
        <f>+E323/Formato_Análises_Mecenato!$W$31</f>
        <v>0</v>
      </c>
      <c r="S323" s="5">
        <f>+F323/Formato_Análises_Mecenato!$W$31</f>
        <v>0</v>
      </c>
      <c r="T323" s="5">
        <f>+G323/Formato_Análises_Mecenato!$W$31</f>
        <v>8.7199774509036734E-4</v>
      </c>
      <c r="U323" s="5">
        <f>+H323/Formato_Análises_Mecenato!$W$31</f>
        <v>0</v>
      </c>
      <c r="V323" s="5">
        <f>+I323/Formato_Análises_Mecenato!$W$31</f>
        <v>2.9563124907631432E-3</v>
      </c>
      <c r="W323" s="5">
        <f>+J323/Formato_Análises_Mecenato!$W$31</f>
        <v>3.526075802340265E-3</v>
      </c>
      <c r="X323" s="5">
        <f>+K323/Formato_Análises_Mecenato!$W$31</f>
        <v>0</v>
      </c>
    </row>
    <row r="324" spans="1:24" x14ac:dyDescent="0.25">
      <c r="A324" s="2" t="s">
        <v>26</v>
      </c>
      <c r="B324" s="4">
        <f>'[3]SCC X Ano = Mecenato'!B324</f>
        <v>0</v>
      </c>
      <c r="C324" s="4">
        <f>'[3]SCC X Ano = Mecenato'!C324</f>
        <v>205894.84264086941</v>
      </c>
      <c r="D324" s="4">
        <f>'[3]SCC X Ano = Mecenato'!D324</f>
        <v>0</v>
      </c>
      <c r="E324" s="4">
        <f>'[3]SCC X Ano = Mecenato'!E324</f>
        <v>0</v>
      </c>
      <c r="F324" s="4">
        <f>'[3]SCC X Ano = Mecenato'!F324</f>
        <v>0</v>
      </c>
      <c r="G324" s="4">
        <f>'[3]SCC X Ano = Mecenato'!G324</f>
        <v>24707.381116904329</v>
      </c>
      <c r="H324" s="4">
        <f>'[3]SCC X Ano = Mecenato'!H324</f>
        <v>0</v>
      </c>
      <c r="I324" s="4">
        <f>'[3]SCC X Ano = Mecenato'!I324</f>
        <v>0</v>
      </c>
      <c r="J324" s="4">
        <f>'[3]SCC X Ano = Mecenato'!J324</f>
        <v>0</v>
      </c>
      <c r="K324" s="4">
        <f>'[3]SCC X Ano = Mecenato'!K324</f>
        <v>0</v>
      </c>
      <c r="L324" s="4">
        <f>'[3]SCC X Ano = Mecenato'!L324</f>
        <v>230602.22375777373</v>
      </c>
      <c r="N324" s="2" t="s">
        <v>26</v>
      </c>
      <c r="O324" s="5">
        <f>+B324/Formato_Análises_Mecenato!$W$31</f>
        <v>0</v>
      </c>
      <c r="P324" s="5">
        <f>+C324/Formato_Análises_Mecenato!$W$31</f>
        <v>1.7723441346138838E-4</v>
      </c>
      <c r="Q324" s="5">
        <f>+D324/Formato_Análises_Mecenato!$W$31</f>
        <v>0</v>
      </c>
      <c r="R324" s="5">
        <f>+E324/Formato_Análises_Mecenato!$W$31</f>
        <v>0</v>
      </c>
      <c r="S324" s="5">
        <f>+F324/Formato_Análises_Mecenato!$W$31</f>
        <v>0</v>
      </c>
      <c r="T324" s="5">
        <f>+G324/Formato_Análises_Mecenato!$W$31</f>
        <v>2.1268129615366607E-5</v>
      </c>
      <c r="U324" s="5">
        <f>+H324/Formato_Análises_Mecenato!$W$31</f>
        <v>0</v>
      </c>
      <c r="V324" s="5">
        <f>+I324/Formato_Análises_Mecenato!$W$31</f>
        <v>0</v>
      </c>
      <c r="W324" s="5">
        <f>+J324/Formato_Análises_Mecenato!$W$31</f>
        <v>0</v>
      </c>
      <c r="X324" s="5">
        <f>+K324/Formato_Análises_Mecenato!$W$31</f>
        <v>0</v>
      </c>
    </row>
    <row r="325" spans="1:24" x14ac:dyDescent="0.25">
      <c r="A325" s="2" t="s">
        <v>27</v>
      </c>
      <c r="B325" s="4">
        <f>'[3]SCC X Ano = Mecenato'!B325</f>
        <v>0</v>
      </c>
      <c r="C325" s="4">
        <f>'[3]SCC X Ano = Mecenato'!C325</f>
        <v>0</v>
      </c>
      <c r="D325" s="4">
        <f>'[3]SCC X Ano = Mecenato'!D325</f>
        <v>0</v>
      </c>
      <c r="E325" s="4">
        <f>'[3]SCC X Ano = Mecenato'!E325</f>
        <v>0</v>
      </c>
      <c r="F325" s="4">
        <f>'[3]SCC X Ano = Mecenato'!F325</f>
        <v>0</v>
      </c>
      <c r="G325" s="4">
        <f>'[3]SCC X Ano = Mecenato'!G325</f>
        <v>0</v>
      </c>
      <c r="H325" s="4">
        <f>'[3]SCC X Ano = Mecenato'!H325</f>
        <v>0</v>
      </c>
      <c r="I325" s="4">
        <f>'[3]SCC X Ano = Mecenato'!I325</f>
        <v>0</v>
      </c>
      <c r="J325" s="4">
        <f>'[3]SCC X Ano = Mecenato'!J325</f>
        <v>544767.89887555758</v>
      </c>
      <c r="K325" s="4">
        <f>'[3]SCC X Ano = Mecenato'!K325</f>
        <v>0</v>
      </c>
      <c r="L325" s="4">
        <f>'[3]SCC X Ano = Mecenato'!L325</f>
        <v>544767.89887555758</v>
      </c>
      <c r="N325" s="2" t="s">
        <v>27</v>
      </c>
      <c r="O325" s="5">
        <f>+B325/Formato_Análises_Mecenato!$W$31</f>
        <v>0</v>
      </c>
      <c r="P325" s="5">
        <f>+C325/Formato_Análises_Mecenato!$W$31</f>
        <v>0</v>
      </c>
      <c r="Q325" s="5">
        <f>+D325/Formato_Análises_Mecenato!$W$31</f>
        <v>0</v>
      </c>
      <c r="R325" s="5">
        <f>+E325/Formato_Análises_Mecenato!$W$31</f>
        <v>0</v>
      </c>
      <c r="S325" s="5">
        <f>+F325/Formato_Análises_Mecenato!$W$31</f>
        <v>0</v>
      </c>
      <c r="T325" s="5">
        <f>+G325/Formato_Análises_Mecenato!$W$31</f>
        <v>0</v>
      </c>
      <c r="U325" s="5">
        <f>+H325/Formato_Análises_Mecenato!$W$31</f>
        <v>0</v>
      </c>
      <c r="V325" s="5">
        <f>+I325/Formato_Análises_Mecenato!$W$31</f>
        <v>0</v>
      </c>
      <c r="W325" s="5">
        <f>+J325/Formato_Análises_Mecenato!$W$31</f>
        <v>4.6893655902888182E-4</v>
      </c>
      <c r="X325" s="5">
        <f>+K325/Formato_Análises_Mecenato!$W$31</f>
        <v>0</v>
      </c>
    </row>
    <row r="326" spans="1:24" x14ac:dyDescent="0.25">
      <c r="A326" s="2" t="s">
        <v>28</v>
      </c>
      <c r="B326" s="4">
        <f>'[3]SCC X Ano = Mecenato'!B326</f>
        <v>7000424.6497895597</v>
      </c>
      <c r="C326" s="4">
        <f>'[3]SCC X Ano = Mecenato'!C326</f>
        <v>2142063.027011747</v>
      </c>
      <c r="D326" s="4">
        <f>'[3]SCC X Ano = Mecenato'!D326</f>
        <v>211042.21370689114</v>
      </c>
      <c r="E326" s="4">
        <f>'[3]SCC X Ano = Mecenato'!E326</f>
        <v>0</v>
      </c>
      <c r="F326" s="4">
        <f>'[3]SCC X Ano = Mecenato'!F326</f>
        <v>0</v>
      </c>
      <c r="G326" s="4">
        <f>'[3]SCC X Ano = Mecenato'!G326</f>
        <v>789540.8351780891</v>
      </c>
      <c r="H326" s="4">
        <f>'[3]SCC X Ano = Mecenato'!H326</f>
        <v>0</v>
      </c>
      <c r="I326" s="4">
        <f>'[3]SCC X Ano = Mecenato'!I326</f>
        <v>4483442.5564419879</v>
      </c>
      <c r="J326" s="4">
        <f>'[3]SCC X Ano = Mecenato'!J326</f>
        <v>2559890.5785539295</v>
      </c>
      <c r="K326" s="4">
        <f>'[3]SCC X Ano = Mecenato'!K326</f>
        <v>0</v>
      </c>
      <c r="L326" s="4">
        <f>'[3]SCC X Ano = Mecenato'!L326</f>
        <v>17186403.860682204</v>
      </c>
      <c r="N326" s="2" t="s">
        <v>28</v>
      </c>
      <c r="O326" s="5">
        <f>+B326/Formato_Análises_Mecenato!$W$31</f>
        <v>6.0259700576872051E-3</v>
      </c>
      <c r="P326" s="5">
        <f>+C326/Formato_Análises_Mecenato!$W$31</f>
        <v>1.84388923646791E-3</v>
      </c>
      <c r="Q326" s="5">
        <f>+D326/Formato_Análises_Mecenato!$W$31</f>
        <v>1.816652737979231E-4</v>
      </c>
      <c r="R326" s="5">
        <f>+E326/Formato_Análises_Mecenato!$W$31</f>
        <v>0</v>
      </c>
      <c r="S326" s="5">
        <f>+F326/Formato_Análises_Mecenato!$W$31</f>
        <v>0</v>
      </c>
      <c r="T326" s="5">
        <f>+G326/Formato_Análises_Mecenato!$W$31</f>
        <v>6.7963726061211682E-4</v>
      </c>
      <c r="U326" s="5">
        <f>+H326/Formato_Análises_Mecenato!$W$31</f>
        <v>0</v>
      </c>
      <c r="V326" s="5">
        <f>+I326/Formato_Análises_Mecenato!$W$31</f>
        <v>3.8593502468871168E-3</v>
      </c>
      <c r="W326" s="5">
        <f>+J326/Formato_Análises_Mecenato!$W$31</f>
        <v>2.2035554625654419E-3</v>
      </c>
      <c r="X326" s="5">
        <f>+K326/Formato_Análises_Mecenato!$W$31</f>
        <v>0</v>
      </c>
    </row>
    <row r="327" spans="1:24" x14ac:dyDescent="0.25">
      <c r="A327" s="2" t="s">
        <v>29</v>
      </c>
      <c r="B327" s="4">
        <f>'[3]SCC X Ano = Mecenato'!B327</f>
        <v>2058948.4264086941</v>
      </c>
      <c r="C327" s="4">
        <f>'[3]SCC X Ano = Mecenato'!C327</f>
        <v>33284103.553472314</v>
      </c>
      <c r="D327" s="4">
        <f>'[3]SCC X Ano = Mecenato'!D327</f>
        <v>8288126.7801892078</v>
      </c>
      <c r="E327" s="4">
        <f>'[3]SCC X Ano = Mecenato'!E327</f>
        <v>0</v>
      </c>
      <c r="F327" s="4">
        <f>'[3]SCC X Ano = Mecenato'!F327</f>
        <v>44740.949305860922</v>
      </c>
      <c r="G327" s="4">
        <f>'[3]SCC X Ano = Mecenato'!G327</f>
        <v>7213728.1859636903</v>
      </c>
      <c r="H327" s="4">
        <f>'[3]SCC X Ano = Mecenato'!H327</f>
        <v>0</v>
      </c>
      <c r="I327" s="4">
        <f>'[3]SCC X Ano = Mecenato'!I327</f>
        <v>31294029.196180858</v>
      </c>
      <c r="J327" s="4">
        <f>'[3]SCC X Ano = Mecenato'!J327</f>
        <v>29540268.389982142</v>
      </c>
      <c r="K327" s="4">
        <f>'[3]SCC X Ano = Mecenato'!K327</f>
        <v>0</v>
      </c>
      <c r="L327" s="4">
        <f>'[3]SCC X Ano = Mecenato'!L327</f>
        <v>111723945.48150277</v>
      </c>
      <c r="N327" s="2" t="s">
        <v>29</v>
      </c>
      <c r="O327" s="5">
        <f>+B327/Formato_Análises_Mecenato!$W$31</f>
        <v>1.772344134613884E-3</v>
      </c>
      <c r="P327" s="5">
        <f>+C327/Formato_Análises_Mecenato!$W$31</f>
        <v>2.8650977825497172E-2</v>
      </c>
      <c r="Q327" s="5">
        <f>+D327/Formato_Análises_Mecenato!$W$31</f>
        <v>7.1344248828157878E-3</v>
      </c>
      <c r="R327" s="5">
        <f>+E327/Formato_Análises_Mecenato!$W$31</f>
        <v>0</v>
      </c>
      <c r="S327" s="5">
        <f>+F327/Formato_Análises_Mecenato!$W$31</f>
        <v>3.8513038045159696E-5</v>
      </c>
      <c r="T327" s="5">
        <f>+G327/Formato_Análises_Mecenato!$W$31</f>
        <v>6.2095818793247324E-3</v>
      </c>
      <c r="U327" s="5">
        <f>+H327/Formato_Análises_Mecenato!$W$31</f>
        <v>0</v>
      </c>
      <c r="V327" s="5">
        <f>+I327/Formato_Análises_Mecenato!$W$31</f>
        <v>2.6937920534041298E-2</v>
      </c>
      <c r="W327" s="5">
        <f>+J327/Formato_Análises_Mecenato!$W$31</f>
        <v>2.5428282099919087E-2</v>
      </c>
      <c r="X327" s="5">
        <f>+K327/Formato_Análises_Mecenato!$W$31</f>
        <v>0</v>
      </c>
    </row>
    <row r="328" spans="1:24" x14ac:dyDescent="0.25">
      <c r="A328" s="2" t="s">
        <v>30</v>
      </c>
      <c r="B328" s="4">
        <f>'[3]SCC X Ano = Mecenato'!B328</f>
        <v>0</v>
      </c>
      <c r="C328" s="4">
        <f>'[3]SCC X Ano = Mecenato'!C328</f>
        <v>2065632.3186221486</v>
      </c>
      <c r="D328" s="4">
        <f>'[3]SCC X Ano = Mecenato'!D328</f>
        <v>294115.37797286263</v>
      </c>
      <c r="E328" s="4">
        <f>'[3]SCC X Ano = Mecenato'!E328</f>
        <v>0</v>
      </c>
      <c r="F328" s="4">
        <f>'[3]SCC X Ano = Mecenato'!F328</f>
        <v>0</v>
      </c>
      <c r="G328" s="4">
        <f>'[3]SCC X Ano = Mecenato'!G328</f>
        <v>551816.03965512919</v>
      </c>
      <c r="H328" s="4">
        <f>'[3]SCC X Ano = Mecenato'!H328</f>
        <v>0</v>
      </c>
      <c r="I328" s="4">
        <f>'[3]SCC X Ano = Mecenato'!I328</f>
        <v>1472838.3255737168</v>
      </c>
      <c r="J328" s="4">
        <f>'[3]SCC X Ano = Mecenato'!J328</f>
        <v>3693999.0065770466</v>
      </c>
      <c r="K328" s="4">
        <f>'[3]SCC X Ano = Mecenato'!K328</f>
        <v>0</v>
      </c>
      <c r="L328" s="4">
        <f>'[3]SCC X Ano = Mecenato'!L328</f>
        <v>8078401.0684009045</v>
      </c>
      <c r="N328" s="2" t="s">
        <v>30</v>
      </c>
      <c r="O328" s="5">
        <f>+B328/Formato_Análises_Mecenato!$W$31</f>
        <v>0</v>
      </c>
      <c r="P328" s="5">
        <f>+C328/Formato_Análises_Mecenato!$W$31</f>
        <v>1.7780976333460353E-3</v>
      </c>
      <c r="Q328" s="5">
        <f>+D328/Formato_Análises_Mecenato!$W$31</f>
        <v>2.5317470722623997E-4</v>
      </c>
      <c r="R328" s="5">
        <f>+E328/Formato_Análises_Mecenato!$W$31</f>
        <v>0</v>
      </c>
      <c r="S328" s="5">
        <f>+F328/Formato_Análises_Mecenato!$W$31</f>
        <v>0</v>
      </c>
      <c r="T328" s="5">
        <f>+G328/Formato_Análises_Mecenato!$W$31</f>
        <v>4.7500360316188875E-4</v>
      </c>
      <c r="U328" s="5">
        <f>+H328/Formato_Análises_Mecenato!$W$31</f>
        <v>0</v>
      </c>
      <c r="V328" s="5">
        <f>+I328/Formato_Análises_Mecenato!$W$31</f>
        <v>1.267820181449732E-3</v>
      </c>
      <c r="W328" s="5">
        <f>+J328/Formato_Análises_Mecenato!$W$31</f>
        <v>3.1797967295353604E-3</v>
      </c>
      <c r="X328" s="5">
        <f>+K328/Formato_Análises_Mecenato!$W$31</f>
        <v>0</v>
      </c>
    </row>
    <row r="329" spans="1:24" x14ac:dyDescent="0.25">
      <c r="A329" s="2" t="s">
        <v>31</v>
      </c>
      <c r="B329" s="4">
        <f>'[3]SCC X Ano = Mecenato'!B329</f>
        <v>824574.0073693071</v>
      </c>
      <c r="C329" s="4">
        <f>'[3]SCC X Ano = Mecenato'!C329</f>
        <v>102826815.55441958</v>
      </c>
      <c r="D329" s="4">
        <f>'[3]SCC X Ano = Mecenato'!D329</f>
        <v>28057375.127999142</v>
      </c>
      <c r="E329" s="4">
        <f>'[3]SCC X Ano = Mecenato'!E329</f>
        <v>0</v>
      </c>
      <c r="F329" s="4">
        <f>'[3]SCC X Ano = Mecenato'!F329</f>
        <v>172025.14102644636</v>
      </c>
      <c r="G329" s="4">
        <f>'[3]SCC X Ano = Mecenato'!G329</f>
        <v>18531807.454521138</v>
      </c>
      <c r="H329" s="4">
        <f>'[3]SCC X Ano = Mecenato'!H329</f>
        <v>0</v>
      </c>
      <c r="I329" s="4">
        <f>'[3]SCC X Ano = Mecenato'!I329</f>
        <v>55619924.158680037</v>
      </c>
      <c r="J329" s="4">
        <f>'[3]SCC X Ano = Mecenato'!J329</f>
        <v>76987376.444166824</v>
      </c>
      <c r="K329" s="4">
        <f>'[3]SCC X Ano = Mecenato'!K329</f>
        <v>0</v>
      </c>
      <c r="L329" s="4">
        <f>'[3]SCC X Ano = Mecenato'!L329</f>
        <v>283019897.88818252</v>
      </c>
      <c r="N329" s="2" t="s">
        <v>31</v>
      </c>
      <c r="O329" s="5">
        <f>+B329/Formato_Análises_Mecenato!$W$31</f>
        <v>7.0979383785010279E-4</v>
      </c>
      <c r="P329" s="5">
        <f>+C329/Formato_Análises_Mecenato!$W$31</f>
        <v>8.8513389209450899E-2</v>
      </c>
      <c r="Q329" s="5">
        <f>+D329/Formato_Análises_Mecenato!$W$31</f>
        <v>2.4151806622717247E-2</v>
      </c>
      <c r="R329" s="5">
        <f>+E329/Formato_Análises_Mecenato!$W$31</f>
        <v>0</v>
      </c>
      <c r="S329" s="5">
        <f>+F329/Formato_Análises_Mecenato!$W$31</f>
        <v>1.4807935244698999E-4</v>
      </c>
      <c r="T329" s="5">
        <f>+G329/Formato_Análises_Mecenato!$W$31</f>
        <v>1.5952191820124213E-2</v>
      </c>
      <c r="U329" s="5">
        <f>+H329/Formato_Análises_Mecenato!$W$31</f>
        <v>0</v>
      </c>
      <c r="V329" s="5">
        <f>+I329/Formato_Análises_Mecenato!$W$31</f>
        <v>4.7877666621426243E-2</v>
      </c>
      <c r="W329" s="5">
        <f>+J329/Formato_Análises_Mecenato!$W$31</f>
        <v>6.6270783342606027E-2</v>
      </c>
      <c r="X329" s="5">
        <f>+K329/Formato_Análises_Mecenato!$W$31</f>
        <v>0</v>
      </c>
    </row>
    <row r="330" spans="1:24" x14ac:dyDescent="0.25">
      <c r="A330" s="2" t="s">
        <v>32</v>
      </c>
      <c r="B330" s="4">
        <f>'[3]SCC X Ano = Mecenato'!B330</f>
        <v>1576330.9152584963</v>
      </c>
      <c r="C330" s="4">
        <f>'[3]SCC X Ano = Mecenato'!C330</f>
        <v>159616835.09028891</v>
      </c>
      <c r="D330" s="4">
        <f>'[3]SCC X Ano = Mecenato'!D330</f>
        <v>35216114.000338234</v>
      </c>
      <c r="E330" s="4">
        <f>'[3]SCC X Ano = Mecenato'!E330</f>
        <v>0</v>
      </c>
      <c r="F330" s="4">
        <f>'[3]SCC X Ano = Mecenato'!F330</f>
        <v>686659.30020729941</v>
      </c>
      <c r="G330" s="4">
        <f>'[3]SCC X Ano = Mecenato'!G330</f>
        <v>57222505.719258994</v>
      </c>
      <c r="H330" s="4">
        <f>'[3]SCC X Ano = Mecenato'!H330</f>
        <v>0</v>
      </c>
      <c r="I330" s="4">
        <f>'[3]SCC X Ano = Mecenato'!I330</f>
        <v>109941456.47675191</v>
      </c>
      <c r="J330" s="4">
        <f>'[3]SCC X Ano = Mecenato'!J330</f>
        <v>165739688.28697088</v>
      </c>
      <c r="K330" s="4">
        <f>'[3]SCC X Ano = Mecenato'!K330</f>
        <v>0</v>
      </c>
      <c r="L330" s="4">
        <f>'[3]SCC X Ano = Mecenato'!L330</f>
        <v>529999589.78907466</v>
      </c>
      <c r="N330" s="2" t="s">
        <v>32</v>
      </c>
      <c r="O330" s="5">
        <f>+B330/Formato_Análises_Mecenato!$W$31</f>
        <v>1.3569066694603896E-3</v>
      </c>
      <c r="P330" s="5">
        <f>+C330/Formato_Análises_Mecenato!$W$31</f>
        <v>0.13739827468692081</v>
      </c>
      <c r="Q330" s="5">
        <f>+D330/Formato_Análises_Mecenato!$W$31</f>
        <v>3.0314053665375384E-2</v>
      </c>
      <c r="R330" s="5">
        <f>+E330/Formato_Análises_Mecenato!$W$31</f>
        <v>0</v>
      </c>
      <c r="S330" s="5">
        <f>+F330/Formato_Análises_Mecenato!$W$31</f>
        <v>5.9107676889373021E-4</v>
      </c>
      <c r="T330" s="5">
        <f>+G330/Formato_Análises_Mecenato!$W$31</f>
        <v>4.9257169863324686E-2</v>
      </c>
      <c r="U330" s="5">
        <f>+H330/Formato_Análises_Mecenato!$W$31</f>
        <v>0</v>
      </c>
      <c r="V330" s="5">
        <f>+I330/Formato_Análises_Mecenato!$W$31</f>
        <v>9.4637676708275636E-2</v>
      </c>
      <c r="W330" s="5">
        <f>+J330/Formato_Análises_Mecenato!$W$31</f>
        <v>0.14266883067125372</v>
      </c>
      <c r="X330" s="5">
        <f>+K330/Formato_Análises_Mecenato!$W$31</f>
        <v>0</v>
      </c>
    </row>
    <row r="331" spans="1:24" x14ac:dyDescent="0.25">
      <c r="A331" s="2" t="s">
        <v>33</v>
      </c>
      <c r="B331" s="4">
        <f>'[3]SCC X Ano = Mecenato'!B331</f>
        <v>0</v>
      </c>
      <c r="C331" s="4">
        <f>'[3]SCC X Ano = Mecenato'!C331</f>
        <v>22927328.023153022</v>
      </c>
      <c r="D331" s="4">
        <f>'[3]SCC X Ano = Mecenato'!D331</f>
        <v>1948836.0601644577</v>
      </c>
      <c r="E331" s="4">
        <f>'[3]SCC X Ano = Mecenato'!E331</f>
        <v>0</v>
      </c>
      <c r="F331" s="4">
        <f>'[3]SCC X Ano = Mecenato'!F331</f>
        <v>0</v>
      </c>
      <c r="G331" s="4">
        <f>'[3]SCC X Ano = Mecenato'!G331</f>
        <v>2634567.9997057603</v>
      </c>
      <c r="H331" s="4">
        <f>'[3]SCC X Ano = Mecenato'!H331</f>
        <v>0</v>
      </c>
      <c r="I331" s="4">
        <f>'[3]SCC X Ano = Mecenato'!I331</f>
        <v>8660108.4992262144</v>
      </c>
      <c r="J331" s="4">
        <f>'[3]SCC X Ano = Mecenato'!J331</f>
        <v>5983619.1977266138</v>
      </c>
      <c r="K331" s="4">
        <f>'[3]SCC X Ano = Mecenato'!K331</f>
        <v>0</v>
      </c>
      <c r="L331" s="4">
        <f>'[3]SCC X Ano = Mecenato'!L331</f>
        <v>42154459.77997607</v>
      </c>
      <c r="N331" s="2" t="s">
        <v>33</v>
      </c>
      <c r="O331" s="5">
        <f>+B331/Formato_Análises_Mecenato!$W$31</f>
        <v>0</v>
      </c>
      <c r="P331" s="5">
        <f>+C331/Formato_Análises_Mecenato!$W$31</f>
        <v>1.9735858763146048E-2</v>
      </c>
      <c r="Q331" s="5">
        <f>+D331/Formato_Análises_Mecenato!$W$31</f>
        <v>1.6775593386674263E-3</v>
      </c>
      <c r="R331" s="5">
        <f>+E331/Formato_Análises_Mecenato!$W$31</f>
        <v>0</v>
      </c>
      <c r="S331" s="5">
        <f>+F331/Formato_Análises_Mecenato!$W$31</f>
        <v>0</v>
      </c>
      <c r="T331" s="5">
        <f>+G331/Formato_Análises_Mecenato!$W$31</f>
        <v>2.2678378349012054E-3</v>
      </c>
      <c r="U331" s="5">
        <f>+H331/Formato_Análises_Mecenato!$W$31</f>
        <v>0</v>
      </c>
      <c r="V331" s="5">
        <f>+I331/Formato_Análises_Mecenato!$W$31</f>
        <v>7.4546269866969288E-3</v>
      </c>
      <c r="W331" s="5">
        <f>+J331/Formato_Análises_Mecenato!$W$31</f>
        <v>5.1507032681491439E-3</v>
      </c>
      <c r="X331" s="5">
        <f>+K331/Formato_Análises_Mecenato!$W$31</f>
        <v>0</v>
      </c>
    </row>
    <row r="332" spans="1:24" x14ac:dyDescent="0.25">
      <c r="A332" s="2" t="s">
        <v>34</v>
      </c>
      <c r="B332" s="4">
        <f>'[3]SCC X Ano = Mecenato'!B332</f>
        <v>0</v>
      </c>
      <c r="C332" s="4">
        <f>'[3]SCC X Ano = Mecenato'!C332</f>
        <v>18177213.884376962</v>
      </c>
      <c r="D332" s="4">
        <f>'[3]SCC X Ano = Mecenato'!D332</f>
        <v>2964954.9352851305</v>
      </c>
      <c r="E332" s="4">
        <f>'[3]SCC X Ano = Mecenato'!E332</f>
        <v>0</v>
      </c>
      <c r="F332" s="4">
        <f>'[3]SCC X Ano = Mecenato'!F332</f>
        <v>0</v>
      </c>
      <c r="G332" s="4">
        <f>'[3]SCC X Ano = Mecenato'!G332</f>
        <v>2515041.2359081591</v>
      </c>
      <c r="H332" s="4">
        <f>'[3]SCC X Ano = Mecenato'!H332</f>
        <v>0</v>
      </c>
      <c r="I332" s="4">
        <f>'[3]SCC X Ano = Mecenato'!I332</f>
        <v>9945147.4210152701</v>
      </c>
      <c r="J332" s="4">
        <f>'[3]SCC X Ano = Mecenato'!J332</f>
        <v>2427649.6640968653</v>
      </c>
      <c r="K332" s="4">
        <f>'[3]SCC X Ano = Mecenato'!K332</f>
        <v>0</v>
      </c>
      <c r="L332" s="4">
        <f>'[3]SCC X Ano = Mecenato'!L332</f>
        <v>36030007.140682384</v>
      </c>
      <c r="N332" s="2" t="s">
        <v>34</v>
      </c>
      <c r="O332" s="5">
        <f>+B332/Formato_Análises_Mecenato!$W$31</f>
        <v>0</v>
      </c>
      <c r="P332" s="5">
        <f>+C332/Formato_Análises_Mecenato!$W$31</f>
        <v>1.5646957446035E-2</v>
      </c>
      <c r="Q332" s="5">
        <f>+D332/Formato_Análises_Mecenato!$W$31</f>
        <v>2.5522351223303567E-3</v>
      </c>
      <c r="R332" s="5">
        <f>+E332/Formato_Análises_Mecenato!$W$31</f>
        <v>0</v>
      </c>
      <c r="S332" s="5">
        <f>+F332/Formato_Análises_Mecenato!$W$31</f>
        <v>0</v>
      </c>
      <c r="T332" s="5">
        <f>+G332/Formato_Análises_Mecenato!$W$31</f>
        <v>2.1649491194633145E-3</v>
      </c>
      <c r="U332" s="5">
        <f>+H332/Formato_Análises_Mecenato!$W$31</f>
        <v>0</v>
      </c>
      <c r="V332" s="5">
        <f>+I332/Formato_Análises_Mecenato!$W$31</f>
        <v>8.560789320134269E-3</v>
      </c>
      <c r="W332" s="5">
        <f>+J332/Formato_Análises_Mecenato!$W$31</f>
        <v>2.0897223980322214E-3</v>
      </c>
      <c r="X332" s="5">
        <f>+K332/Formato_Análises_Mecenato!$W$31</f>
        <v>0</v>
      </c>
    </row>
    <row r="333" spans="1:24" x14ac:dyDescent="0.25">
      <c r="A333" s="2" t="s">
        <v>35</v>
      </c>
      <c r="B333" s="4">
        <f>'[3]SCC X Ano = Mecenato'!B333</f>
        <v>965544.44106991636</v>
      </c>
      <c r="C333" s="4">
        <f>'[3]SCC X Ano = Mecenato'!C333</f>
        <v>30571650.352734886</v>
      </c>
      <c r="D333" s="4">
        <f>'[3]SCC X Ano = Mecenato'!D333</f>
        <v>2935165.1738092843</v>
      </c>
      <c r="E333" s="4">
        <f>'[3]SCC X Ano = Mecenato'!E333</f>
        <v>0</v>
      </c>
      <c r="F333" s="4">
        <f>'[3]SCC X Ano = Mecenato'!F333</f>
        <v>0</v>
      </c>
      <c r="G333" s="4">
        <f>'[3]SCC X Ano = Mecenato'!G333</f>
        <v>5685702.2185582006</v>
      </c>
      <c r="H333" s="4">
        <f>'[3]SCC X Ano = Mecenato'!H333</f>
        <v>0</v>
      </c>
      <c r="I333" s="4">
        <f>'[3]SCC X Ano = Mecenato'!I333</f>
        <v>21520934.094311181</v>
      </c>
      <c r="J333" s="4">
        <f>'[3]SCC X Ano = Mecenato'!J333</f>
        <v>10579093.48243068</v>
      </c>
      <c r="K333" s="4">
        <f>'[3]SCC X Ano = Mecenato'!K333</f>
        <v>0</v>
      </c>
      <c r="L333" s="4">
        <f>'[3]SCC X Ano = Mecenato'!L333</f>
        <v>72258089.762914151</v>
      </c>
      <c r="N333" s="2" t="s">
        <v>35</v>
      </c>
      <c r="O333" s="5">
        <f>+B333/Formato_Análises_Mecenato!$W$31</f>
        <v>8.3114127818353846E-4</v>
      </c>
      <c r="P333" s="5">
        <f>+C333/Formato_Análises_Mecenato!$W$31</f>
        <v>2.6316096359268844E-2</v>
      </c>
      <c r="Q333" s="5">
        <f>+D333/Formato_Análises_Mecenato!$W$31</f>
        <v>2.5265920764210646E-3</v>
      </c>
      <c r="R333" s="5">
        <f>+E333/Formato_Análises_Mecenato!$W$31</f>
        <v>0</v>
      </c>
      <c r="S333" s="5">
        <f>+F333/Formato_Análises_Mecenato!$W$31</f>
        <v>0</v>
      </c>
      <c r="T333" s="5">
        <f>+G333/Formato_Análises_Mecenato!$W$31</f>
        <v>4.894256140159637E-3</v>
      </c>
      <c r="U333" s="5">
        <f>+H333/Formato_Análises_Mecenato!$W$31</f>
        <v>0</v>
      </c>
      <c r="V333" s="5">
        <f>+I333/Formato_Análises_Mecenato!$W$31</f>
        <v>1.8525233961296527E-2</v>
      </c>
      <c r="W333" s="5">
        <f>+J333/Formato_Análises_Mecenato!$W$31</f>
        <v>9.1064904990467276E-3</v>
      </c>
      <c r="X333" s="5">
        <f>+K333/Formato_Análises_Mecenato!$W$31</f>
        <v>0</v>
      </c>
    </row>
    <row r="334" spans="1:24" x14ac:dyDescent="0.25">
      <c r="A334" s="2" t="s">
        <v>36</v>
      </c>
      <c r="B334" s="4">
        <f>'[3]SCC X Ano = Mecenato'!B334</f>
        <v>0</v>
      </c>
      <c r="C334" s="4">
        <f>'[3]SCC X Ano = Mecenato'!C334</f>
        <v>477802.2896443244</v>
      </c>
      <c r="D334" s="4">
        <f>'[3]SCC X Ano = Mecenato'!D334</f>
        <v>182886.09397575224</v>
      </c>
      <c r="E334" s="4">
        <f>'[3]SCC X Ano = Mecenato'!E334</f>
        <v>0</v>
      </c>
      <c r="F334" s="4">
        <f>'[3]SCC X Ano = Mecenato'!F334</f>
        <v>0</v>
      </c>
      <c r="G334" s="4">
        <f>'[3]SCC X Ano = Mecenato'!G334</f>
        <v>0</v>
      </c>
      <c r="H334" s="4">
        <f>'[3]SCC X Ano = Mecenato'!H334</f>
        <v>0</v>
      </c>
      <c r="I334" s="4">
        <f>'[3]SCC X Ano = Mecenato'!I334</f>
        <v>1042111.0091714304</v>
      </c>
      <c r="J334" s="4">
        <f>'[3]SCC X Ano = Mecenato'!J334</f>
        <v>0</v>
      </c>
      <c r="K334" s="4">
        <f>'[3]SCC X Ano = Mecenato'!K334</f>
        <v>0</v>
      </c>
      <c r="L334" s="4">
        <f>'[3]SCC X Ano = Mecenato'!L334</f>
        <v>1702799.3927915068</v>
      </c>
      <c r="N334" s="2" t="s">
        <v>36</v>
      </c>
      <c r="O334" s="5">
        <f>+B334/Formato_Análises_Mecenato!$W$31</f>
        <v>0</v>
      </c>
      <c r="P334" s="5">
        <f>+C334/Formato_Análises_Mecenato!$W$31</f>
        <v>4.1129251937275558E-4</v>
      </c>
      <c r="Q334" s="5">
        <f>+D334/Formato_Análises_Mecenato!$W$31</f>
        <v>1.5742846775707823E-4</v>
      </c>
      <c r="R334" s="5">
        <f>+E334/Formato_Análises_Mecenato!$W$31</f>
        <v>0</v>
      </c>
      <c r="S334" s="5">
        <f>+F334/Formato_Análises_Mecenato!$W$31</f>
        <v>0</v>
      </c>
      <c r="T334" s="5">
        <f>+G334/Formato_Análises_Mecenato!$W$31</f>
        <v>0</v>
      </c>
      <c r="U334" s="5">
        <f>+H334/Formato_Análises_Mecenato!$W$31</f>
        <v>0</v>
      </c>
      <c r="V334" s="5">
        <f>+I334/Formato_Análises_Mecenato!$W$31</f>
        <v>8.9704982943313461E-4</v>
      </c>
      <c r="W334" s="5">
        <f>+J334/Formato_Análises_Mecenato!$W$31</f>
        <v>0</v>
      </c>
      <c r="X334" s="5">
        <f>+K334/Formato_Análises_Mecenato!$W$31</f>
        <v>0</v>
      </c>
    </row>
    <row r="335" spans="1:24" x14ac:dyDescent="0.25">
      <c r="A335" s="2" t="s">
        <v>37</v>
      </c>
      <c r="B335" s="4">
        <f>'[3]SCC X Ano = Mecenato'!B335</f>
        <v>0</v>
      </c>
      <c r="C335" s="4">
        <f>'[3]SCC X Ano = Mecenato'!C335</f>
        <v>227231.80754167977</v>
      </c>
      <c r="D335" s="4">
        <f>'[3]SCC X Ano = Mecenato'!D335</f>
        <v>0</v>
      </c>
      <c r="E335" s="4">
        <f>'[3]SCC X Ano = Mecenato'!E335</f>
        <v>0</v>
      </c>
      <c r="F335" s="4">
        <f>'[3]SCC X Ano = Mecenato'!F335</f>
        <v>0</v>
      </c>
      <c r="G335" s="4">
        <f>'[3]SCC X Ano = Mecenato'!G335</f>
        <v>93566.811110748182</v>
      </c>
      <c r="H335" s="4">
        <f>'[3]SCC X Ano = Mecenato'!H335</f>
        <v>0</v>
      </c>
      <c r="I335" s="4">
        <f>'[3]SCC X Ano = Mecenato'!I335</f>
        <v>302358.63536654308</v>
      </c>
      <c r="J335" s="4">
        <f>'[3]SCC X Ano = Mecenato'!J335</f>
        <v>620199.93492040958</v>
      </c>
      <c r="K335" s="4">
        <f>'[3]SCC X Ano = Mecenato'!K335</f>
        <v>0</v>
      </c>
      <c r="L335" s="4">
        <f>'[3]SCC X Ano = Mecenato'!L335</f>
        <v>1243357.1889393805</v>
      </c>
      <c r="N335" s="2" t="s">
        <v>37</v>
      </c>
      <c r="O335" s="5">
        <f>+B335/Formato_Análises_Mecenato!$W$31</f>
        <v>0</v>
      </c>
      <c r="P335" s="5">
        <f>+C335/Formato_Análises_Mecenato!$W$31</f>
        <v>1.9560128662215746E-4</v>
      </c>
      <c r="Q335" s="5">
        <f>+D335/Formato_Análises_Mecenato!$W$31</f>
        <v>0</v>
      </c>
      <c r="R335" s="5">
        <f>+E335/Formato_Análises_Mecenato!$W$31</f>
        <v>0</v>
      </c>
      <c r="S335" s="5">
        <f>+F335/Formato_Análises_Mecenato!$W$31</f>
        <v>0</v>
      </c>
      <c r="T335" s="5">
        <f>+G335/Formato_Análises_Mecenato!$W$31</f>
        <v>8.0542371406510665E-5</v>
      </c>
      <c r="U335" s="5">
        <f>+H335/Formato_Análises_Mecenato!$W$31</f>
        <v>0</v>
      </c>
      <c r="V335" s="5">
        <f>+I335/Formato_Análises_Mecenato!$W$31</f>
        <v>2.6027050851218342E-4</v>
      </c>
      <c r="W335" s="5">
        <f>+J335/Formato_Análises_Mecenato!$W$31</f>
        <v>5.3386850435170228E-4</v>
      </c>
      <c r="X335" s="5">
        <f>+K335/Formato_Análises_Mecenato!$W$31</f>
        <v>0</v>
      </c>
    </row>
    <row r="336" spans="1:24" x14ac:dyDescent="0.25">
      <c r="A336" s="2" t="s">
        <v>38</v>
      </c>
      <c r="B336" s="4">
        <f>'[3]SCC X Ano = Mecenato'!B336</f>
        <v>0</v>
      </c>
      <c r="C336" s="4">
        <f>'[3]SCC X Ano = Mecenato'!C336</f>
        <v>1527451.4796155537</v>
      </c>
      <c r="D336" s="4">
        <f>'[3]SCC X Ano = Mecenato'!D336</f>
        <v>0</v>
      </c>
      <c r="E336" s="4">
        <f>'[3]SCC X Ano = Mecenato'!E336</f>
        <v>0</v>
      </c>
      <c r="F336" s="4">
        <f>'[3]SCC X Ano = Mecenato'!F336</f>
        <v>0</v>
      </c>
      <c r="G336" s="4">
        <f>'[3]SCC X Ano = Mecenato'!G336</f>
        <v>207922.90684088197</v>
      </c>
      <c r="H336" s="4">
        <f>'[3]SCC X Ano = Mecenato'!H336</f>
        <v>0</v>
      </c>
      <c r="I336" s="4">
        <f>'[3]SCC X Ano = Mecenato'!I336</f>
        <v>2491301.8796886737</v>
      </c>
      <c r="J336" s="4">
        <f>'[3]SCC X Ano = Mecenato'!J336</f>
        <v>653057.26188830961</v>
      </c>
      <c r="K336" s="4">
        <f>'[3]SCC X Ano = Mecenato'!K336</f>
        <v>0</v>
      </c>
      <c r="L336" s="4">
        <f>'[3]SCC X Ano = Mecenato'!L336</f>
        <v>4879733.5280334186</v>
      </c>
      <c r="N336" s="2" t="s">
        <v>38</v>
      </c>
      <c r="O336" s="5">
        <f>+B336/Formato_Análises_Mecenato!$W$31</f>
        <v>0</v>
      </c>
      <c r="P336" s="5">
        <f>+C336/Formato_Análises_Mecenato!$W$31</f>
        <v>1.314831219704656E-3</v>
      </c>
      <c r="Q336" s="5">
        <f>+D336/Formato_Análises_Mecenato!$W$31</f>
        <v>0</v>
      </c>
      <c r="R336" s="5">
        <f>+E336/Formato_Análises_Mecenato!$W$31</f>
        <v>0</v>
      </c>
      <c r="S336" s="5">
        <f>+F336/Formato_Análises_Mecenato!$W$31</f>
        <v>0</v>
      </c>
      <c r="T336" s="5">
        <f>+G336/Formato_Análises_Mecenato!$W$31</f>
        <v>1.7898017243398308E-4</v>
      </c>
      <c r="U336" s="5">
        <f>+H336/Formato_Análises_Mecenato!$W$31</f>
        <v>0</v>
      </c>
      <c r="V336" s="5">
        <f>+I336/Formato_Análises_Mecenato!$W$31</f>
        <v>2.144514266304558E-3</v>
      </c>
      <c r="W336" s="5">
        <f>+J336/Formato_Análises_Mecenato!$W$31</f>
        <v>5.6215211261683177E-4</v>
      </c>
      <c r="X336" s="5">
        <f>+K336/Formato_Análises_Mecenato!$W$31</f>
        <v>0</v>
      </c>
    </row>
    <row r="337" spans="1:24" x14ac:dyDescent="0.25">
      <c r="A337" s="2" t="s">
        <v>39</v>
      </c>
      <c r="B337" s="4">
        <f>'[3]SCC X Ano = Mecenato'!B337</f>
        <v>0</v>
      </c>
      <c r="C337" s="4">
        <f>'[3]SCC X Ano = Mecenato'!C337</f>
        <v>5504166.9388766121</v>
      </c>
      <c r="D337" s="4">
        <f>'[3]SCC X Ano = Mecenato'!D337</f>
        <v>914148.39394434332</v>
      </c>
      <c r="E337" s="4">
        <f>'[3]SCC X Ano = Mecenato'!E337</f>
        <v>0</v>
      </c>
      <c r="F337" s="4">
        <f>'[3]SCC X Ano = Mecenato'!F337</f>
        <v>0</v>
      </c>
      <c r="G337" s="4">
        <f>'[3]SCC X Ano = Mecenato'!G337</f>
        <v>414575.44250266976</v>
      </c>
      <c r="H337" s="4">
        <f>'[3]SCC X Ano = Mecenato'!H337</f>
        <v>0</v>
      </c>
      <c r="I337" s="4">
        <f>'[3]SCC X Ano = Mecenato'!I337</f>
        <v>3991274.6130158943</v>
      </c>
      <c r="J337" s="4">
        <f>'[3]SCC X Ano = Mecenato'!J337</f>
        <v>1215662.7575086374</v>
      </c>
      <c r="K337" s="4">
        <f>'[3]SCC X Ano = Mecenato'!K337</f>
        <v>0</v>
      </c>
      <c r="L337" s="4">
        <f>'[3]SCC X Ano = Mecenato'!L337</f>
        <v>12039828.145848157</v>
      </c>
      <c r="N337" s="2" t="s">
        <v>39</v>
      </c>
      <c r="O337" s="5">
        <f>+B337/Formato_Análises_Mecenato!$W$31</f>
        <v>0</v>
      </c>
      <c r="P337" s="5">
        <f>+C337/Formato_Análises_Mecenato!$W$31</f>
        <v>4.7379904542189976E-3</v>
      </c>
      <c r="Q337" s="5">
        <f>+D337/Formato_Análises_Mecenato!$W$31</f>
        <v>7.8689952763894911E-4</v>
      </c>
      <c r="R337" s="5">
        <f>+E337/Formato_Análises_Mecenato!$W$31</f>
        <v>0</v>
      </c>
      <c r="S337" s="5">
        <f>+F337/Formato_Análises_Mecenato!$W$31</f>
        <v>0</v>
      </c>
      <c r="T337" s="5">
        <f>+G337/Formato_Análises_Mecenato!$W$31</f>
        <v>3.5686680853690936E-4</v>
      </c>
      <c r="U337" s="5">
        <f>+H337/Formato_Análises_Mecenato!$W$31</f>
        <v>0</v>
      </c>
      <c r="V337" s="5">
        <f>+I337/Formato_Análises_Mecenato!$W$31</f>
        <v>3.4356917634652171E-3</v>
      </c>
      <c r="W337" s="5">
        <f>+J337/Formato_Análises_Mecenato!$W$31</f>
        <v>1.046443286438734E-3</v>
      </c>
      <c r="X337" s="5">
        <f>+K337/Formato_Análises_Mecenato!$W$31</f>
        <v>0</v>
      </c>
    </row>
    <row r="338" spans="1:24" x14ac:dyDescent="0.25">
      <c r="A338" t="s">
        <v>40</v>
      </c>
      <c r="B338" s="4">
        <f>'[3]SCC X Ano = Mecenato'!B338</f>
        <v>12482443.521622214</v>
      </c>
      <c r="C338" s="4">
        <f>'[3]SCC X Ano = Mecenato'!C338</f>
        <v>392572753.48335832</v>
      </c>
      <c r="D338" s="4">
        <f>'[3]SCC X Ano = Mecenato'!D338</f>
        <v>84863407.661696002</v>
      </c>
      <c r="E338" s="4">
        <f>'[3]SCC X Ano = Mecenato'!E338</f>
        <v>0</v>
      </c>
      <c r="F338" s="4">
        <f>'[3]SCC X Ano = Mecenato'!F338</f>
        <v>903425.39053960668</v>
      </c>
      <c r="G338" s="4">
        <f>'[3]SCC X Ano = Mecenato'!G338</f>
        <v>99812287.441408753</v>
      </c>
      <c r="H338" s="4">
        <f>'[3]SCC X Ano = Mecenato'!H338</f>
        <v>0</v>
      </c>
      <c r="I338" s="4">
        <f>'[3]SCC X Ano = Mecenato'!I338</f>
        <v>264046654.39266211</v>
      </c>
      <c r="J338" s="4">
        <f>'[3]SCC X Ano = Mecenato'!J338</f>
        <v>307028194.06436908</v>
      </c>
      <c r="K338" s="4">
        <f>'[3]SCC X Ano = Mecenato'!K338</f>
        <v>0</v>
      </c>
      <c r="L338" s="4">
        <f>'[3]SCC X Ano = Mecenato'!L338</f>
        <v>1161709165.9556561</v>
      </c>
      <c r="N338" s="2" t="s">
        <v>40</v>
      </c>
      <c r="O338" s="5">
        <f>+B338/Formato_Análises_Mecenato!$W$31</f>
        <v>1.0744895441497003E-2</v>
      </c>
      <c r="P338" s="5">
        <f>+C338/Formato_Análises_Mecenato!$W$31</f>
        <v>0.33792687962517404</v>
      </c>
      <c r="Q338" s="5">
        <f>+D338/Formato_Análises_Mecenato!$W$31</f>
        <v>7.3050476099054337E-2</v>
      </c>
      <c r="R338" s="5">
        <f>+E338/Formato_Análises_Mecenato!$W$31</f>
        <v>0</v>
      </c>
      <c r="S338" s="5">
        <f>+F338/Formato_Análises_Mecenato!$W$31</f>
        <v>7.7766915938587986E-4</v>
      </c>
      <c r="T338" s="5">
        <f>+G338/Formato_Análises_Mecenato!$W$31</f>
        <v>8.5918481463732141E-2</v>
      </c>
      <c r="U338" s="5">
        <f>+H338/Formato_Análises_Mecenato!$W$31</f>
        <v>0</v>
      </c>
      <c r="V338" s="5">
        <f>+I338/Formato_Análises_Mecenato!$W$31</f>
        <v>0.22729153055743481</v>
      </c>
      <c r="W338" s="5">
        <f>+J338/Formato_Análises_Mecenato!$W$31</f>
        <v>0.26429006765372182</v>
      </c>
      <c r="X338" s="5">
        <f>+K338/Formato_Análises_Mecenato!$W$31</f>
        <v>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L32"/>
  <sheetViews>
    <sheetView tabSelected="1" workbookViewId="0">
      <selection activeCell="L31" sqref="L31"/>
    </sheetView>
  </sheetViews>
  <sheetFormatPr defaultColWidth="8.85546875" defaultRowHeight="15" x14ac:dyDescent="0.25"/>
  <cols>
    <col min="1" max="1" width="37.42578125" bestFit="1" customWidth="1"/>
    <col min="2" max="2" width="20.140625" bestFit="1" customWidth="1"/>
    <col min="3" max="3" width="25.85546875" bestFit="1" customWidth="1"/>
    <col min="4" max="4" width="15.28515625" bestFit="1" customWidth="1"/>
    <col min="5" max="5" width="13.7109375" bestFit="1" customWidth="1"/>
    <col min="6" max="6" width="13.28515625" bestFit="1" customWidth="1"/>
    <col min="7" max="7" width="26.42578125" bestFit="1" customWidth="1"/>
    <col min="8" max="10" width="15.28515625" bestFit="1" customWidth="1"/>
    <col min="11" max="11" width="11.42578125" bestFit="1" customWidth="1"/>
    <col min="12" max="12" width="14.28515625" bestFit="1" customWidth="1"/>
    <col min="14" max="14" width="23.140625" bestFit="1" customWidth="1"/>
    <col min="15" max="15" width="19.42578125" bestFit="1" customWidth="1"/>
    <col min="16" max="16" width="25.85546875" bestFit="1" customWidth="1"/>
    <col min="17" max="17" width="11.42578125" bestFit="1" customWidth="1"/>
    <col min="18" max="18" width="13.7109375" bestFit="1" customWidth="1"/>
    <col min="19" max="19" width="10" bestFit="1" customWidth="1"/>
    <col min="20" max="20" width="26.42578125" bestFit="1" customWidth="1"/>
    <col min="21" max="21" width="15.28515625" bestFit="1" customWidth="1"/>
    <col min="22" max="22" width="10" bestFit="1" customWidth="1"/>
    <col min="23" max="23" width="10.85546875" bestFit="1" customWidth="1"/>
    <col min="24" max="24" width="11.42578125" bestFit="1" customWidth="1"/>
  </cols>
  <sheetData>
    <row r="1" spans="1:12" s="1" customFormat="1" x14ac:dyDescent="0.25">
      <c r="A1" s="1" t="s">
        <v>6235</v>
      </c>
    </row>
    <row r="3" spans="1:12" x14ac:dyDescent="0.25">
      <c r="A3" s="2"/>
      <c r="B3" s="2"/>
    </row>
    <row r="4" spans="1:12" x14ac:dyDescent="0.25">
      <c r="A4" s="2"/>
      <c r="B4" s="2">
        <v>2007</v>
      </c>
      <c r="C4" s="2">
        <v>2008</v>
      </c>
      <c r="D4" s="2">
        <v>2009</v>
      </c>
      <c r="E4" s="2">
        <v>2010</v>
      </c>
      <c r="F4" s="2">
        <v>2011</v>
      </c>
      <c r="G4" s="2">
        <v>2012</v>
      </c>
      <c r="H4" s="2">
        <v>2013</v>
      </c>
      <c r="I4" s="2">
        <v>2014</v>
      </c>
      <c r="J4" s="2">
        <v>2015</v>
      </c>
      <c r="K4" s="2">
        <v>2016</v>
      </c>
      <c r="L4" s="2">
        <v>2017</v>
      </c>
    </row>
    <row r="5" spans="1:12" x14ac:dyDescent="0.25">
      <c r="A5" s="2" t="s">
        <v>13</v>
      </c>
      <c r="B5" s="87">
        <f>'SCC X Ano = Mecenato'!L5/'SCC X Ano = Mecenato'!L$32</f>
        <v>4.5069829633232454E-4</v>
      </c>
      <c r="C5" s="87">
        <f>'SCC X Ano = Mecenato'!L39/'SCC X Ano = Mecenato'!L$66</f>
        <v>1.4218696782464153E-3</v>
      </c>
      <c r="D5" s="87">
        <f>'SCC X Ano = Mecenato'!L73/'SCC X Ano = Mecenato'!L$100</f>
        <v>5.7417587280165475E-4</v>
      </c>
      <c r="E5" s="87">
        <f>'SCC X Ano = Mecenato'!L107/'SCC X Ano = Mecenato'!L$134</f>
        <v>7.4374306985951352E-4</v>
      </c>
      <c r="F5" s="87">
        <f>'SCC X Ano = Mecenato'!L141/'SCC X Ano = Mecenato'!L$168</f>
        <v>3.7794481962901468E-4</v>
      </c>
      <c r="G5" s="87">
        <f>'SCC X Ano = Mecenato'!L175/'SCC X Ano = Mecenato'!L$202</f>
        <v>7.8299687541767975E-4</v>
      </c>
      <c r="H5" s="87">
        <f>'SCC X Ano = Mecenato'!L209/'SCC X Ano = Mecenato'!L$236</f>
        <v>9.9020827816512962E-4</v>
      </c>
      <c r="I5" s="87">
        <f>'SCC X Ano = Mecenato'!L243/'SCC X Ano = Mecenato'!L$270</f>
        <v>9.2926501486993815E-4</v>
      </c>
      <c r="J5" s="87">
        <f>'SCC X Ano = Mecenato'!L277/'SCC X Ano = Mecenato'!L$304</f>
        <v>1.1175889912689882E-3</v>
      </c>
      <c r="K5" s="87">
        <f>'SCC X Ano = Mecenato'!L311/'SCC X Ano = Mecenato'!L$338</f>
        <v>8.4363580807620883E-4</v>
      </c>
      <c r="L5" s="92">
        <f>'[4]SCC X Ano = Mecenato'!Y345</f>
        <v>1.0661460486124166E-3</v>
      </c>
    </row>
    <row r="6" spans="1:12" x14ac:dyDescent="0.25">
      <c r="A6" s="2" t="s">
        <v>14</v>
      </c>
      <c r="B6" s="87">
        <f>'SCC X Ano = Mecenato'!L6/'SCC X Ano = Mecenato'!L$32</f>
        <v>5.9901756130759402E-4</v>
      </c>
      <c r="C6" s="87">
        <f>'SCC X Ano = Mecenato'!L40/'SCC X Ano = Mecenato'!L$66</f>
        <v>6.805738182593797E-4</v>
      </c>
      <c r="D6" s="87">
        <f>'SCC X Ano = Mecenato'!L74/'SCC X Ano = Mecenato'!L$100</f>
        <v>2.5508860183254554E-5</v>
      </c>
      <c r="E6" s="87">
        <f>'SCC X Ano = Mecenato'!L108/'SCC X Ano = Mecenato'!L$134</f>
        <v>5.1440561467082126E-5</v>
      </c>
      <c r="F6" s="87">
        <f>'SCC X Ano = Mecenato'!L142/'SCC X Ano = Mecenato'!L$168</f>
        <v>6.8030067533222637E-5</v>
      </c>
      <c r="G6" s="87">
        <f>'SCC X Ano = Mecenato'!L176/'SCC X Ano = Mecenato'!L$202</f>
        <v>2.383245330158187E-4</v>
      </c>
      <c r="H6" s="87">
        <f>'SCC X Ano = Mecenato'!L210/'SCC X Ano = Mecenato'!L$236</f>
        <v>3.3963973778938019E-5</v>
      </c>
      <c r="I6" s="87">
        <f>'SCC X Ano = Mecenato'!L244/'SCC X Ano = Mecenato'!L$270</f>
        <v>0</v>
      </c>
      <c r="J6" s="87">
        <f>'SCC X Ano = Mecenato'!L278/'SCC X Ano = Mecenato'!L$304</f>
        <v>6.7404833538033985E-5</v>
      </c>
      <c r="K6" s="87">
        <f>'SCC X Ano = Mecenato'!L312/'SCC X Ano = Mecenato'!L$338</f>
        <v>0</v>
      </c>
      <c r="L6" s="92">
        <f>'[4]SCC X Ano = Mecenato'!Y346</f>
        <v>0</v>
      </c>
    </row>
    <row r="7" spans="1:12" x14ac:dyDescent="0.25">
      <c r="A7" s="2" t="s">
        <v>15</v>
      </c>
      <c r="B7" s="87">
        <f>'SCC X Ano = Mecenato'!L7/'SCC X Ano = Mecenato'!L$32</f>
        <v>1.8441142413308943E-3</v>
      </c>
      <c r="C7" s="87">
        <f>'SCC X Ano = Mecenato'!L41/'SCC X Ano = Mecenato'!L$66</f>
        <v>7.7840950890707813E-4</v>
      </c>
      <c r="D7" s="87">
        <f>'SCC X Ano = Mecenato'!L75/'SCC X Ano = Mecenato'!L$100</f>
        <v>7.2943959091048658E-4</v>
      </c>
      <c r="E7" s="87">
        <f>'SCC X Ano = Mecenato'!L109/'SCC X Ano = Mecenato'!L$134</f>
        <v>2.9251659760353541E-3</v>
      </c>
      <c r="F7" s="87">
        <f>'SCC X Ano = Mecenato'!L143/'SCC X Ano = Mecenato'!L$168</f>
        <v>1.6124279115018452E-3</v>
      </c>
      <c r="G7" s="87">
        <f>'SCC X Ano = Mecenato'!L177/'SCC X Ano = Mecenato'!L$202</f>
        <v>1.1367135528162402E-3</v>
      </c>
      <c r="H7" s="87">
        <f>'SCC X Ano = Mecenato'!L211/'SCC X Ano = Mecenato'!L$236</f>
        <v>2.2791166318374954E-3</v>
      </c>
      <c r="I7" s="87">
        <f>'SCC X Ano = Mecenato'!L245/'SCC X Ano = Mecenato'!L$270</f>
        <v>1.7295047666561413E-3</v>
      </c>
      <c r="J7" s="87">
        <f>'SCC X Ano = Mecenato'!L279/'SCC X Ano = Mecenato'!L$304</f>
        <v>1.5865690317672884E-3</v>
      </c>
      <c r="K7" s="87">
        <f>'SCC X Ano = Mecenato'!L313/'SCC X Ano = Mecenato'!L$338</f>
        <v>9.5506417381102649E-4</v>
      </c>
      <c r="L7" s="92">
        <f>'[4]SCC X Ano = Mecenato'!Y347</f>
        <v>2.0960313229923585E-3</v>
      </c>
    </row>
    <row r="8" spans="1:12" x14ac:dyDescent="0.25">
      <c r="A8" s="2" t="s">
        <v>16</v>
      </c>
      <c r="B8" s="87">
        <f>'SCC X Ano = Mecenato'!L8/'SCC X Ano = Mecenato'!L$32</f>
        <v>9.5891536437355711E-5</v>
      </c>
      <c r="C8" s="87">
        <f>'SCC X Ano = Mecenato'!L42/'SCC X Ano = Mecenato'!L$66</f>
        <v>9.5979030771999014E-5</v>
      </c>
      <c r="D8" s="87">
        <f>'SCC X Ano = Mecenato'!L76/'SCC X Ano = Mecenato'!L$100</f>
        <v>0</v>
      </c>
      <c r="E8" s="87">
        <f>'SCC X Ano = Mecenato'!L110/'SCC X Ano = Mecenato'!L$134</f>
        <v>0</v>
      </c>
      <c r="F8" s="87">
        <f>'SCC X Ano = Mecenato'!L144/'SCC X Ano = Mecenato'!L$168</f>
        <v>0</v>
      </c>
      <c r="G8" s="87">
        <f>'SCC X Ano = Mecenato'!L178/'SCC X Ano = Mecenato'!L$202</f>
        <v>8.612965629594477E-5</v>
      </c>
      <c r="H8" s="87">
        <f>'SCC X Ano = Mecenato'!L212/'SCC X Ano = Mecenato'!L$236</f>
        <v>3.4790075723688917E-6</v>
      </c>
      <c r="I8" s="87">
        <f>'SCC X Ano = Mecenato'!L246/'SCC X Ano = Mecenato'!L$270</f>
        <v>0</v>
      </c>
      <c r="J8" s="87">
        <f>'SCC X Ano = Mecenato'!L280/'SCC X Ano = Mecenato'!L$304</f>
        <v>0</v>
      </c>
      <c r="K8" s="87">
        <f>'SCC X Ano = Mecenato'!L314/'SCC X Ano = Mecenato'!L$338</f>
        <v>0</v>
      </c>
      <c r="L8" s="92">
        <f>'[4]SCC X Ano = Mecenato'!Y348</f>
        <v>0</v>
      </c>
    </row>
    <row r="9" spans="1:12" x14ac:dyDescent="0.25">
      <c r="A9" s="2" t="s">
        <v>17</v>
      </c>
      <c r="B9" s="87">
        <f>'SCC X Ano = Mecenato'!L9/'SCC X Ano = Mecenato'!L$32</f>
        <v>4.2278683088412539E-3</v>
      </c>
      <c r="C9" s="87">
        <f>'SCC X Ano = Mecenato'!L43/'SCC X Ano = Mecenato'!L$66</f>
        <v>1.4630741506040774E-3</v>
      </c>
      <c r="D9" s="87">
        <f>'SCC X Ano = Mecenato'!L77/'SCC X Ano = Mecenato'!L$100</f>
        <v>4.234108901322608E-3</v>
      </c>
      <c r="E9" s="87">
        <f>'SCC X Ano = Mecenato'!L111/'SCC X Ano = Mecenato'!L$134</f>
        <v>1.9313248968643823E-2</v>
      </c>
      <c r="F9" s="87">
        <f>'SCC X Ano = Mecenato'!L145/'SCC X Ano = Mecenato'!L$168</f>
        <v>4.3007510160090606E-3</v>
      </c>
      <c r="G9" s="87">
        <f>'SCC X Ano = Mecenato'!L179/'SCC X Ano = Mecenato'!L$202</f>
        <v>4.5960027058958028E-3</v>
      </c>
      <c r="H9" s="87">
        <f>'SCC X Ano = Mecenato'!L213/'SCC X Ano = Mecenato'!L$236</f>
        <v>1.6029278601992604E-3</v>
      </c>
      <c r="I9" s="87">
        <f>'SCC X Ano = Mecenato'!L247/'SCC X Ano = Mecenato'!L$270</f>
        <v>4.8004752588457385E-3</v>
      </c>
      <c r="J9" s="87">
        <f>'SCC X Ano = Mecenato'!L281/'SCC X Ano = Mecenato'!L$304</f>
        <v>2.8105341406689118E-3</v>
      </c>
      <c r="K9" s="87">
        <f>'SCC X Ano = Mecenato'!L315/'SCC X Ano = Mecenato'!L$338</f>
        <v>3.4140753682273973E-3</v>
      </c>
      <c r="L9" s="92">
        <f>'[4]SCC X Ano = Mecenato'!Y349</f>
        <v>5.0266576300740497E-3</v>
      </c>
    </row>
    <row r="10" spans="1:12" x14ac:dyDescent="0.25">
      <c r="A10" s="2" t="s">
        <v>18</v>
      </c>
      <c r="B10" s="87">
        <f>'SCC X Ano = Mecenato'!L10/'SCC X Ano = Mecenato'!L$32</f>
        <v>1.6150153505238856E-4</v>
      </c>
      <c r="C10" s="87">
        <f>'SCC X Ano = Mecenato'!L44/'SCC X Ano = Mecenato'!L$66</f>
        <v>6.3494248171916965E-4</v>
      </c>
      <c r="D10" s="87">
        <f>'SCC X Ano = Mecenato'!L78/'SCC X Ano = Mecenato'!L$100</f>
        <v>1.453094874314171E-4</v>
      </c>
      <c r="E10" s="87">
        <f>'SCC X Ano = Mecenato'!L112/'SCC X Ano = Mecenato'!L$134</f>
        <v>5.2297904158200151E-5</v>
      </c>
      <c r="F10" s="87">
        <f>'SCC X Ano = Mecenato'!L146/'SCC X Ano = Mecenato'!L$168</f>
        <v>1.5117792785160585E-5</v>
      </c>
      <c r="G10" s="87">
        <f>'SCC X Ano = Mecenato'!L180/'SCC X Ano = Mecenato'!L$202</f>
        <v>7.0469718787591167E-5</v>
      </c>
      <c r="H10" s="87">
        <f>'SCC X Ano = Mecenato'!L214/'SCC X Ano = Mecenato'!L$236</f>
        <v>0</v>
      </c>
      <c r="I10" s="87">
        <f>'SCC X Ano = Mecenato'!L248/'SCC X Ano = Mecenato'!L$270</f>
        <v>0</v>
      </c>
      <c r="J10" s="87">
        <f>'SCC X Ano = Mecenato'!L282/'SCC X Ano = Mecenato'!L$304</f>
        <v>5.0553625153525492E-5</v>
      </c>
      <c r="K10" s="87">
        <f>'SCC X Ano = Mecenato'!L316/'SCC X Ano = Mecenato'!L$338</f>
        <v>2.4812817884594372E-4</v>
      </c>
      <c r="L10" s="92">
        <f>'[4]SCC X Ano = Mecenato'!Y350</f>
        <v>0</v>
      </c>
    </row>
    <row r="11" spans="1:12" x14ac:dyDescent="0.25">
      <c r="A11" s="2" t="s">
        <v>19</v>
      </c>
      <c r="B11" s="87">
        <f>'SCC X Ano = Mecenato'!L11/'SCC X Ano = Mecenato'!L$32</f>
        <v>1.2778826524312184E-3</v>
      </c>
      <c r="C11" s="87">
        <f>'SCC X Ano = Mecenato'!L45/'SCC X Ano = Mecenato'!L$66</f>
        <v>3.6924314977080454E-4</v>
      </c>
      <c r="D11" s="87">
        <f>'SCC X Ano = Mecenato'!L79/'SCC X Ano = Mecenato'!L$100</f>
        <v>0</v>
      </c>
      <c r="E11" s="87">
        <f>'SCC X Ano = Mecenato'!L113/'SCC X Ano = Mecenato'!L$134</f>
        <v>0</v>
      </c>
      <c r="F11" s="87">
        <f>'SCC X Ano = Mecenato'!L147/'SCC X Ano = Mecenato'!L$168</f>
        <v>5.6221559588733704E-5</v>
      </c>
      <c r="G11" s="87">
        <f>'SCC X Ano = Mecenato'!L181/'SCC X Ano = Mecenato'!L$202</f>
        <v>2.8733832086421442E-4</v>
      </c>
      <c r="H11" s="87">
        <f>'SCC X Ano = Mecenato'!L215/'SCC X Ano = Mecenato'!L$236</f>
        <v>3.849996338147771E-4</v>
      </c>
      <c r="I11" s="87">
        <f>'SCC X Ano = Mecenato'!L249/'SCC X Ano = Mecenato'!L$270</f>
        <v>0</v>
      </c>
      <c r="J11" s="87">
        <f>'SCC X Ano = Mecenato'!L283/'SCC X Ano = Mecenato'!L$304</f>
        <v>8.9550817981017927E-4</v>
      </c>
      <c r="K11" s="87">
        <f>'SCC X Ano = Mecenato'!L317/'SCC X Ano = Mecenato'!L$338</f>
        <v>3.5839380707296866E-4</v>
      </c>
      <c r="L11" s="92">
        <f>'[4]SCC X Ano = Mecenato'!Y351</f>
        <v>9.9400386763819895E-4</v>
      </c>
    </row>
    <row r="12" spans="1:12" x14ac:dyDescent="0.25">
      <c r="A12" s="2" t="s">
        <v>20</v>
      </c>
      <c r="B12" s="87">
        <f>'SCC X Ano = Mecenato'!L12/'SCC X Ano = Mecenato'!L$32</f>
        <v>3.7897636599600127E-3</v>
      </c>
      <c r="C12" s="87">
        <f>'SCC X Ano = Mecenato'!L46/'SCC X Ano = Mecenato'!L$66</f>
        <v>2.6754040794230056E-3</v>
      </c>
      <c r="D12" s="87">
        <f>'SCC X Ano = Mecenato'!L80/'SCC X Ano = Mecenato'!L$100</f>
        <v>2.0587831685609298E-3</v>
      </c>
      <c r="E12" s="87">
        <f>'SCC X Ano = Mecenato'!L114/'SCC X Ano = Mecenato'!L$134</f>
        <v>8.7500513197329537E-3</v>
      </c>
      <c r="F12" s="87">
        <f>'SCC X Ano = Mecenato'!L148/'SCC X Ano = Mecenato'!L$168</f>
        <v>3.2178417491863977E-3</v>
      </c>
      <c r="G12" s="87">
        <f>'SCC X Ano = Mecenato'!L182/'SCC X Ano = Mecenato'!L$202</f>
        <v>1.2896966646606285E-3</v>
      </c>
      <c r="H12" s="87">
        <f>'SCC X Ano = Mecenato'!L216/'SCC X Ano = Mecenato'!L$236</f>
        <v>6.2041397165276421E-4</v>
      </c>
      <c r="I12" s="87">
        <f>'SCC X Ano = Mecenato'!L250/'SCC X Ano = Mecenato'!L$270</f>
        <v>3.6596673353907652E-3</v>
      </c>
      <c r="J12" s="87">
        <f>'SCC X Ano = Mecenato'!L284/'SCC X Ano = Mecenato'!L$304</f>
        <v>7.071223368862817E-4</v>
      </c>
      <c r="K12" s="87">
        <f>'SCC X Ano = Mecenato'!L318/'SCC X Ano = Mecenato'!L$338</f>
        <v>1.2073773622768718E-4</v>
      </c>
      <c r="L12" s="92">
        <f>'[4]SCC X Ano = Mecenato'!Y352</f>
        <v>4.1666248567386113E-3</v>
      </c>
    </row>
    <row r="13" spans="1:12" x14ac:dyDescent="0.25">
      <c r="A13" s="2" t="s">
        <v>21</v>
      </c>
      <c r="B13" s="87">
        <f>'SCC X Ano = Mecenato'!L13/'SCC X Ano = Mecenato'!L$32</f>
        <v>4.8488312437994468E-4</v>
      </c>
      <c r="C13" s="87">
        <f>'SCC X Ano = Mecenato'!L47/'SCC X Ano = Mecenato'!L$66</f>
        <v>3.2443782526743537E-3</v>
      </c>
      <c r="D13" s="87">
        <f>'SCC X Ano = Mecenato'!L81/'SCC X Ano = Mecenato'!L$100</f>
        <v>2.8107970089543805E-3</v>
      </c>
      <c r="E13" s="87">
        <f>'SCC X Ano = Mecenato'!L115/'SCC X Ano = Mecenato'!L$134</f>
        <v>1.6783120012786505E-3</v>
      </c>
      <c r="F13" s="87">
        <f>'SCC X Ano = Mecenato'!L149/'SCC X Ano = Mecenato'!L$168</f>
        <v>2.2742277948506187E-3</v>
      </c>
      <c r="G13" s="87">
        <f>'SCC X Ano = Mecenato'!L183/'SCC X Ano = Mecenato'!L$202</f>
        <v>1.9189055231059284E-3</v>
      </c>
      <c r="H13" s="87">
        <f>'SCC X Ano = Mecenato'!L217/'SCC X Ano = Mecenato'!L$236</f>
        <v>1.2598355089082939E-3</v>
      </c>
      <c r="I13" s="87">
        <f>'SCC X Ano = Mecenato'!L251/'SCC X Ano = Mecenato'!L$270</f>
        <v>9.7682476783908121E-4</v>
      </c>
      <c r="J13" s="87">
        <f>'SCC X Ano = Mecenato'!L285/'SCC X Ano = Mecenato'!L$304</f>
        <v>5.9804917492610173E-4</v>
      </c>
      <c r="K13" s="87">
        <f>'SCC X Ano = Mecenato'!L319/'SCC X Ano = Mecenato'!L$338</f>
        <v>1.0718006216118058E-3</v>
      </c>
      <c r="L13" s="92">
        <f>'[4]SCC X Ano = Mecenato'!Y353</f>
        <v>9.7238087378758472E-4</v>
      </c>
    </row>
    <row r="14" spans="1:12" x14ac:dyDescent="0.25">
      <c r="A14" s="2" t="s">
        <v>22</v>
      </c>
      <c r="B14" s="87">
        <f>'SCC X Ano = Mecenato'!L14/'SCC X Ano = Mecenato'!L$32</f>
        <v>8.9453727423328896E-3</v>
      </c>
      <c r="C14" s="87">
        <f>'SCC X Ano = Mecenato'!L48/'SCC X Ano = Mecenato'!L$66</f>
        <v>1.176799227293435E-2</v>
      </c>
      <c r="D14" s="87">
        <f>'SCC X Ano = Mecenato'!L82/'SCC X Ano = Mecenato'!L$100</f>
        <v>1.4003828309657839E-2</v>
      </c>
      <c r="E14" s="87">
        <f>'SCC X Ano = Mecenato'!L116/'SCC X Ano = Mecenato'!L$134</f>
        <v>1.4009644407831952E-2</v>
      </c>
      <c r="F14" s="87">
        <f>'SCC X Ano = Mecenato'!L150/'SCC X Ano = Mecenato'!L$168</f>
        <v>1.2473444762281731E-2</v>
      </c>
      <c r="G14" s="87">
        <f>'SCC X Ano = Mecenato'!L184/'SCC X Ano = Mecenato'!L$202</f>
        <v>1.1097628113263199E-2</v>
      </c>
      <c r="H14" s="87">
        <f>'SCC X Ano = Mecenato'!L218/'SCC X Ano = Mecenato'!L$236</f>
        <v>9.0658029306672772E-3</v>
      </c>
      <c r="I14" s="87">
        <f>'SCC X Ano = Mecenato'!L252/'SCC X Ano = Mecenato'!L$270</f>
        <v>1.11243048271524E-2</v>
      </c>
      <c r="J14" s="87">
        <f>'SCC X Ano = Mecenato'!L286/'SCC X Ano = Mecenato'!L$304</f>
        <v>9.8236337739076099E-3</v>
      </c>
      <c r="K14" s="87">
        <f>'SCC X Ano = Mecenato'!L320/'SCC X Ano = Mecenato'!L$338</f>
        <v>1.2006152260423991E-2</v>
      </c>
      <c r="L14" s="92">
        <f>'[4]SCC X Ano = Mecenato'!Y354</f>
        <v>1.3803633389978975E-2</v>
      </c>
    </row>
    <row r="15" spans="1:12" x14ac:dyDescent="0.25">
      <c r="A15" s="2" t="s">
        <v>23</v>
      </c>
      <c r="B15" s="87">
        <f>'SCC X Ano = Mecenato'!L15/'SCC X Ano = Mecenato'!L$32</f>
        <v>1.0612107092095803E-3</v>
      </c>
      <c r="C15" s="87">
        <f>'SCC X Ano = Mecenato'!L49/'SCC X Ano = Mecenato'!L$66</f>
        <v>1.4198755971508732E-3</v>
      </c>
      <c r="D15" s="87">
        <f>'SCC X Ano = Mecenato'!L83/'SCC X Ano = Mecenato'!L$100</f>
        <v>1.0094547774801997E-3</v>
      </c>
      <c r="E15" s="87">
        <f>'SCC X Ano = Mecenato'!L117/'SCC X Ano = Mecenato'!L$134</f>
        <v>1.410419605214427E-3</v>
      </c>
      <c r="F15" s="87">
        <f>'SCC X Ano = Mecenato'!L151/'SCC X Ano = Mecenato'!L$168</f>
        <v>1.311364589287283E-3</v>
      </c>
      <c r="G15" s="87">
        <f>'SCC X Ano = Mecenato'!L185/'SCC X Ano = Mecenato'!L$202</f>
        <v>3.0026192467302397E-3</v>
      </c>
      <c r="H15" s="87">
        <f>'SCC X Ano = Mecenato'!L219/'SCC X Ano = Mecenato'!L$236</f>
        <v>6.8213213113204052E-3</v>
      </c>
      <c r="I15" s="87">
        <f>'SCC X Ano = Mecenato'!L253/'SCC X Ano = Mecenato'!L$270</f>
        <v>5.2119485616245681E-3</v>
      </c>
      <c r="J15" s="87">
        <f>'SCC X Ano = Mecenato'!L287/'SCC X Ano = Mecenato'!L$304</f>
        <v>4.9355883136807457E-3</v>
      </c>
      <c r="K15" s="87">
        <f>'SCC X Ano = Mecenato'!L321/'SCC X Ano = Mecenato'!L$338</f>
        <v>4.0503047307633789E-3</v>
      </c>
      <c r="L15" s="92">
        <f>'[4]SCC X Ano = Mecenato'!Y355</f>
        <v>2.097690023567926E-3</v>
      </c>
    </row>
    <row r="16" spans="1:12" x14ac:dyDescent="0.25">
      <c r="A16" s="2" t="s">
        <v>24</v>
      </c>
      <c r="B16" s="87">
        <f>'SCC X Ano = Mecenato'!L16/'SCC X Ano = Mecenato'!L$32</f>
        <v>6.7734753185565838E-4</v>
      </c>
      <c r="C16" s="87">
        <f>'SCC X Ano = Mecenato'!L50/'SCC X Ano = Mecenato'!L$66</f>
        <v>1.4344104125443107E-3</v>
      </c>
      <c r="D16" s="87">
        <f>'SCC X Ano = Mecenato'!L84/'SCC X Ano = Mecenato'!L$100</f>
        <v>1.2836994619382417E-3</v>
      </c>
      <c r="E16" s="87">
        <f>'SCC X Ano = Mecenato'!L118/'SCC X Ano = Mecenato'!L$134</f>
        <v>1.2724517412196839E-3</v>
      </c>
      <c r="F16" s="87">
        <f>'SCC X Ano = Mecenato'!L152/'SCC X Ano = Mecenato'!L$168</f>
        <v>1.0517778839997539E-3</v>
      </c>
      <c r="G16" s="87">
        <f>'SCC X Ano = Mecenato'!L186/'SCC X Ano = Mecenato'!L$202</f>
        <v>5.7516671947275275E-4</v>
      </c>
      <c r="H16" s="87">
        <f>'SCC X Ano = Mecenato'!L220/'SCC X Ano = Mecenato'!L$236</f>
        <v>3.5756492228735802E-4</v>
      </c>
      <c r="I16" s="87">
        <f>'SCC X Ano = Mecenato'!L254/'SCC X Ano = Mecenato'!L$270</f>
        <v>7.2132974012865524E-4</v>
      </c>
      <c r="J16" s="87">
        <f>'SCC X Ano = Mecenato'!L288/'SCC X Ano = Mecenato'!L$304</f>
        <v>1.9941720002227358E-4</v>
      </c>
      <c r="K16" s="87">
        <f>'SCC X Ano = Mecenato'!L322/'SCC X Ano = Mecenato'!L$338</f>
        <v>1.1007999113002132E-3</v>
      </c>
      <c r="L16" s="92">
        <f>'[4]SCC X Ano = Mecenato'!Y356</f>
        <v>9.6870839708100326E-4</v>
      </c>
    </row>
    <row r="17" spans="1:12" x14ac:dyDescent="0.25">
      <c r="A17" s="2" t="s">
        <v>25</v>
      </c>
      <c r="B17" s="87">
        <f>'SCC X Ano = Mecenato'!L17/'SCC X Ano = Mecenato'!L$32</f>
        <v>1.8739375932419658E-2</v>
      </c>
      <c r="C17" s="87">
        <f>'SCC X Ano = Mecenato'!L51/'SCC X Ano = Mecenato'!L$66</f>
        <v>1.7534140483835343E-2</v>
      </c>
      <c r="D17" s="87">
        <f>'SCC X Ano = Mecenato'!L85/'SCC X Ano = Mecenato'!L$100</f>
        <v>2.5156623587282378E-2</v>
      </c>
      <c r="E17" s="87">
        <f>'SCC X Ano = Mecenato'!L119/'SCC X Ano = Mecenato'!L$134</f>
        <v>1.5452132882113941E-2</v>
      </c>
      <c r="F17" s="87">
        <f>'SCC X Ano = Mecenato'!L153/'SCC X Ano = Mecenato'!L$168</f>
        <v>1.783470129256666E-2</v>
      </c>
      <c r="G17" s="87">
        <f>'SCC X Ano = Mecenato'!L187/'SCC X Ano = Mecenato'!L$202</f>
        <v>1.427806793921286E-2</v>
      </c>
      <c r="H17" s="87">
        <f>'SCC X Ano = Mecenato'!L221/'SCC X Ano = Mecenato'!L$236</f>
        <v>1.2564844870664969E-2</v>
      </c>
      <c r="I17" s="87">
        <f>'SCC X Ano = Mecenato'!L255/'SCC X Ano = Mecenato'!L$270</f>
        <v>1.6771679720080489E-2</v>
      </c>
      <c r="J17" s="87">
        <f>'SCC X Ano = Mecenato'!L289/'SCC X Ano = Mecenato'!L$304</f>
        <v>1.3286369402267196E-2</v>
      </c>
      <c r="K17" s="87">
        <f>'SCC X Ano = Mecenato'!L323/'SCC X Ano = Mecenato'!L$338</f>
        <v>1.0794290663666968E-2</v>
      </c>
      <c r="L17" s="92">
        <f>'[4]SCC X Ano = Mecenato'!Y357</f>
        <v>1.6006903359093706E-2</v>
      </c>
    </row>
    <row r="18" spans="1:12" x14ac:dyDescent="0.25">
      <c r="A18" s="2" t="s">
        <v>26</v>
      </c>
      <c r="B18" s="87">
        <f>'SCC X Ano = Mecenato'!L18/'SCC X Ano = Mecenato'!L$32</f>
        <v>2.0580406685504872E-3</v>
      </c>
      <c r="C18" s="87">
        <f>'SCC X Ano = Mecenato'!L52/'SCC X Ano = Mecenato'!L$66</f>
        <v>1.5328951082100332E-3</v>
      </c>
      <c r="D18" s="87">
        <f>'SCC X Ano = Mecenato'!L86/'SCC X Ano = Mecenato'!L$100</f>
        <v>1.6223635076549899E-4</v>
      </c>
      <c r="E18" s="87">
        <f>'SCC X Ano = Mecenato'!L120/'SCC X Ano = Mecenato'!L$134</f>
        <v>5.9890109218137461E-4</v>
      </c>
      <c r="F18" s="87">
        <f>'SCC X Ano = Mecenato'!L154/'SCC X Ano = Mecenato'!L$168</f>
        <v>1.1693741144971424E-3</v>
      </c>
      <c r="G18" s="87">
        <f>'SCC X Ano = Mecenato'!L188/'SCC X Ano = Mecenato'!L$202</f>
        <v>9.2237031924202652E-4</v>
      </c>
      <c r="H18" s="87">
        <f>'SCC X Ano = Mecenato'!L222/'SCC X Ano = Mecenato'!L$236</f>
        <v>5.65184107951173E-4</v>
      </c>
      <c r="I18" s="87">
        <f>'SCC X Ano = Mecenato'!L256/'SCC X Ano = Mecenato'!L$270</f>
        <v>2.2475602299402312E-5</v>
      </c>
      <c r="J18" s="87">
        <f>'SCC X Ano = Mecenato'!L290/'SCC X Ano = Mecenato'!L$304</f>
        <v>2.6401630736428686E-4</v>
      </c>
      <c r="K18" s="87">
        <f>'SCC X Ano = Mecenato'!L324/'SCC X Ano = Mecenato'!L$338</f>
        <v>1.9850254307675498E-4</v>
      </c>
      <c r="L18" s="92">
        <f>'[4]SCC X Ano = Mecenato'!Y358</f>
        <v>3.2051859056385938E-5</v>
      </c>
    </row>
    <row r="19" spans="1:12" x14ac:dyDescent="0.25">
      <c r="A19" s="2" t="s">
        <v>27</v>
      </c>
      <c r="B19" s="87">
        <f>'SCC X Ano = Mecenato'!L19/'SCC X Ano = Mecenato'!L$32</f>
        <v>1.0755598480651448E-3</v>
      </c>
      <c r="C19" s="87">
        <f>'SCC X Ano = Mecenato'!L53/'SCC X Ano = Mecenato'!L$66</f>
        <v>2.2231094649884982E-3</v>
      </c>
      <c r="D19" s="87">
        <f>'SCC X Ano = Mecenato'!L87/'SCC X Ano = Mecenato'!L$100</f>
        <v>1.4296236618823548E-3</v>
      </c>
      <c r="E19" s="87">
        <f>'SCC X Ano = Mecenato'!L121/'SCC X Ano = Mecenato'!L$134</f>
        <v>8.829249396783064E-4</v>
      </c>
      <c r="F19" s="87">
        <f>'SCC X Ano = Mecenato'!L155/'SCC X Ano = Mecenato'!L$168</f>
        <v>5.019001380123818E-4</v>
      </c>
      <c r="G19" s="87">
        <f>'SCC X Ano = Mecenato'!L189/'SCC X Ano = Mecenato'!L$202</f>
        <v>8.46635729464127E-4</v>
      </c>
      <c r="H19" s="87">
        <f>'SCC X Ano = Mecenato'!L223/'SCC X Ano = Mecenato'!L$236</f>
        <v>4.067462375415243E-4</v>
      </c>
      <c r="I19" s="87">
        <f>'SCC X Ano = Mecenato'!L257/'SCC X Ano = Mecenato'!L$270</f>
        <v>6.4714750887412387E-4</v>
      </c>
      <c r="J19" s="87">
        <f>'SCC X Ano = Mecenato'!L291/'SCC X Ano = Mecenato'!L$304</f>
        <v>4.1278720058692019E-4</v>
      </c>
      <c r="K19" s="87">
        <f>'SCC X Ano = Mecenato'!L325/'SCC X Ano = Mecenato'!L$338</f>
        <v>4.6893655902888182E-4</v>
      </c>
      <c r="L19" s="92">
        <f>'[4]SCC X Ano = Mecenato'!Y359</f>
        <v>1.1322740946655917E-3</v>
      </c>
    </row>
    <row r="20" spans="1:12" x14ac:dyDescent="0.25">
      <c r="A20" s="2" t="s">
        <v>28</v>
      </c>
      <c r="B20" s="87">
        <f>'SCC X Ano = Mecenato'!L20/'SCC X Ano = Mecenato'!L$32</f>
        <v>2.6452551687589258E-2</v>
      </c>
      <c r="C20" s="87">
        <f>'SCC X Ano = Mecenato'!L54/'SCC X Ano = Mecenato'!L$66</f>
        <v>2.021648755560539E-2</v>
      </c>
      <c r="D20" s="87">
        <f>'SCC X Ano = Mecenato'!L88/'SCC X Ano = Mecenato'!L$100</f>
        <v>1.8582786808371138E-2</v>
      </c>
      <c r="E20" s="87">
        <f>'SCC X Ano = Mecenato'!L122/'SCC X Ano = Mecenato'!L$134</f>
        <v>1.6916971585905799E-2</v>
      </c>
      <c r="F20" s="87">
        <f>'SCC X Ano = Mecenato'!L156/'SCC X Ano = Mecenato'!L$168</f>
        <v>1.2461525357768267E-2</v>
      </c>
      <c r="G20" s="87">
        <f>'SCC X Ano = Mecenato'!L190/'SCC X Ano = Mecenato'!L$202</f>
        <v>1.0083610601473192E-2</v>
      </c>
      <c r="H20" s="87">
        <f>'SCC X Ano = Mecenato'!L224/'SCC X Ano = Mecenato'!L$236</f>
        <v>9.8164313547233605E-3</v>
      </c>
      <c r="I20" s="87">
        <f>'SCC X Ano = Mecenato'!L258/'SCC X Ano = Mecenato'!L$270</f>
        <v>1.3711240208807615E-2</v>
      </c>
      <c r="J20" s="87">
        <f>'SCC X Ano = Mecenato'!L292/'SCC X Ano = Mecenato'!L$304</f>
        <v>1.5891607341358589E-2</v>
      </c>
      <c r="K20" s="87">
        <f>'SCC X Ano = Mecenato'!L326/'SCC X Ano = Mecenato'!L$338</f>
        <v>1.4794067538017715E-2</v>
      </c>
      <c r="L20" s="92">
        <f>'[4]SCC X Ano = Mecenato'!Y360</f>
        <v>9.3205259971158826E-3</v>
      </c>
    </row>
    <row r="21" spans="1:12" x14ac:dyDescent="0.25">
      <c r="A21" s="2" t="s">
        <v>29</v>
      </c>
      <c r="B21" s="87">
        <f>'SCC X Ano = Mecenato'!L21/'SCC X Ano = Mecenato'!L$32</f>
        <v>0.11421315713637516</v>
      </c>
      <c r="C21" s="87">
        <f>'SCC X Ano = Mecenato'!L55/'SCC X Ano = Mecenato'!L$66</f>
        <v>0.11273741058140686</v>
      </c>
      <c r="D21" s="87">
        <f>'SCC X Ano = Mecenato'!L89/'SCC X Ano = Mecenato'!L$100</f>
        <v>9.1304656038686954E-2</v>
      </c>
      <c r="E21" s="87">
        <f>'SCC X Ano = Mecenato'!L123/'SCC X Ano = Mecenato'!L$134</f>
        <v>0.10796767071937612</v>
      </c>
      <c r="F21" s="87">
        <f>'SCC X Ano = Mecenato'!L157/'SCC X Ano = Mecenato'!L$168</f>
        <v>9.6445361580804342E-2</v>
      </c>
      <c r="G21" s="87">
        <f>'SCC X Ano = Mecenato'!L191/'SCC X Ano = Mecenato'!L$202</f>
        <v>9.9585512691657538E-2</v>
      </c>
      <c r="H21" s="87">
        <f>'SCC X Ano = Mecenato'!L225/'SCC X Ano = Mecenato'!L$236</f>
        <v>0.10232186626172507</v>
      </c>
      <c r="I21" s="87">
        <f>'SCC X Ano = Mecenato'!L259/'SCC X Ano = Mecenato'!L$270</f>
        <v>0.10212752311597176</v>
      </c>
      <c r="J21" s="87">
        <f>'SCC X Ano = Mecenato'!L293/'SCC X Ano = Mecenato'!L$304</f>
        <v>9.9254057336103707E-2</v>
      </c>
      <c r="K21" s="87">
        <f>'SCC X Ano = Mecenato'!L327/'SCC X Ano = Mecenato'!L$338</f>
        <v>9.6172044394257125E-2</v>
      </c>
      <c r="L21" s="92">
        <f>'[4]SCC X Ano = Mecenato'!Y361</f>
        <v>0.10312509057457357</v>
      </c>
    </row>
    <row r="22" spans="1:12" x14ac:dyDescent="0.25">
      <c r="A22" s="2" t="s">
        <v>30</v>
      </c>
      <c r="B22" s="87">
        <f>'SCC X Ano = Mecenato'!L22/'SCC X Ano = Mecenato'!L$32</f>
        <v>8.9703220142539255E-3</v>
      </c>
      <c r="C22" s="87">
        <f>'SCC X Ano = Mecenato'!L56/'SCC X Ano = Mecenato'!L$66</f>
        <v>7.937861911393897E-3</v>
      </c>
      <c r="D22" s="87">
        <f>'SCC X Ano = Mecenato'!L90/'SCC X Ano = Mecenato'!L$100</f>
        <v>3.5711392983303267E-3</v>
      </c>
      <c r="E22" s="87">
        <f>'SCC X Ano = Mecenato'!L124/'SCC X Ano = Mecenato'!L$134</f>
        <v>1.191806650606273E-2</v>
      </c>
      <c r="F22" s="87">
        <f>'SCC X Ano = Mecenato'!L158/'SCC X Ano = Mecenato'!L$168</f>
        <v>4.4593856666507083E-3</v>
      </c>
      <c r="G22" s="87">
        <f>'SCC X Ano = Mecenato'!L192/'SCC X Ano = Mecenato'!L$202</f>
        <v>5.576539396572453E-3</v>
      </c>
      <c r="H22" s="87">
        <f>'SCC X Ano = Mecenato'!L226/'SCC X Ano = Mecenato'!L$236</f>
        <v>5.5960065720251882E-3</v>
      </c>
      <c r="I22" s="87">
        <f>'SCC X Ano = Mecenato'!L260/'SCC X Ano = Mecenato'!L$270</f>
        <v>7.8792828137523169E-3</v>
      </c>
      <c r="J22" s="87">
        <f>'SCC X Ano = Mecenato'!L294/'SCC X Ano = Mecenato'!L$304</f>
        <v>5.9857711148894243E-3</v>
      </c>
      <c r="K22" s="87">
        <f>'SCC X Ano = Mecenato'!L328/'SCC X Ano = Mecenato'!L$338</f>
        <v>6.9538928547192578E-3</v>
      </c>
      <c r="L22" s="92">
        <f>'[4]SCC X Ano = Mecenato'!Y362</f>
        <v>6.5789633162741156E-3</v>
      </c>
    </row>
    <row r="23" spans="1:12" x14ac:dyDescent="0.25">
      <c r="A23" s="2" t="s">
        <v>31</v>
      </c>
      <c r="B23" s="87">
        <f>'SCC X Ano = Mecenato'!L23/'SCC X Ano = Mecenato'!L$32</f>
        <v>0.22916615396864595</v>
      </c>
      <c r="C23" s="87">
        <f>'SCC X Ano = Mecenato'!L57/'SCC X Ano = Mecenato'!L$66</f>
        <v>0.23977537057477821</v>
      </c>
      <c r="D23" s="87">
        <f>'SCC X Ano = Mecenato'!L91/'SCC X Ano = Mecenato'!L$100</f>
        <v>0.28425593216220679</v>
      </c>
      <c r="E23" s="87">
        <f>'SCC X Ano = Mecenato'!L125/'SCC X Ano = Mecenato'!L$134</f>
        <v>0.23201319903466761</v>
      </c>
      <c r="F23" s="87">
        <f>'SCC X Ano = Mecenato'!L159/'SCC X Ano = Mecenato'!L$168</f>
        <v>0.26559013667451886</v>
      </c>
      <c r="G23" s="87">
        <f>'SCC X Ano = Mecenato'!L193/'SCC X Ano = Mecenato'!L$202</f>
        <v>0.26139182774726827</v>
      </c>
      <c r="H23" s="87">
        <f>'SCC X Ano = Mecenato'!L227/'SCC X Ano = Mecenato'!L$236</f>
        <v>0.23963339409507317</v>
      </c>
      <c r="I23" s="87">
        <f>'SCC X Ano = Mecenato'!L261/'SCC X Ano = Mecenato'!L$270</f>
        <v>0.25671816330060782</v>
      </c>
      <c r="J23" s="87">
        <f>'SCC X Ano = Mecenato'!L295/'SCC X Ano = Mecenato'!L$304</f>
        <v>0.23829531294315667</v>
      </c>
      <c r="K23" s="87">
        <f>'SCC X Ano = Mecenato'!L329/'SCC X Ano = Mecenato'!L$338</f>
        <v>0.24362371080662176</v>
      </c>
      <c r="L23" s="92">
        <f>'[4]SCC X Ano = Mecenato'!Y363</f>
        <v>0.2230636397669046</v>
      </c>
    </row>
    <row r="24" spans="1:12" x14ac:dyDescent="0.25">
      <c r="A24" s="2" t="s">
        <v>32</v>
      </c>
      <c r="B24" s="87">
        <f>'SCC X Ano = Mecenato'!L24/'SCC X Ano = Mecenato'!L$32</f>
        <v>0.44608194298813325</v>
      </c>
      <c r="C24" s="87">
        <f>'SCC X Ano = Mecenato'!L58/'SCC X Ano = Mecenato'!L$66</f>
        <v>0.43078269407593778</v>
      </c>
      <c r="D24" s="87">
        <f>'SCC X Ano = Mecenato'!L92/'SCC X Ano = Mecenato'!L$100</f>
        <v>0.407580741254016</v>
      </c>
      <c r="E24" s="87">
        <f>'SCC X Ano = Mecenato'!L126/'SCC X Ano = Mecenato'!L$134</f>
        <v>0.4219977514023463</v>
      </c>
      <c r="F24" s="87">
        <f>'SCC X Ano = Mecenato'!L160/'SCC X Ano = Mecenato'!L$168</f>
        <v>0.43219263594529767</v>
      </c>
      <c r="G24" s="87">
        <f>'SCC X Ano = Mecenato'!L194/'SCC X Ano = Mecenato'!L$202</f>
        <v>0.44138566615117264</v>
      </c>
      <c r="H24" s="87">
        <f>'SCC X Ano = Mecenato'!L228/'SCC X Ano = Mecenato'!L$236</f>
        <v>0.45171715243314331</v>
      </c>
      <c r="I24" s="87">
        <f>'SCC X Ano = Mecenato'!L262/'SCC X Ano = Mecenato'!L$270</f>
        <v>0.4253811491578432</v>
      </c>
      <c r="J24" s="87">
        <f>'SCC X Ano = Mecenato'!L296/'SCC X Ano = Mecenato'!L$304</f>
        <v>0.4487716822333685</v>
      </c>
      <c r="K24" s="87">
        <f>'SCC X Ano = Mecenato'!L330/'SCC X Ano = Mecenato'!L$338</f>
        <v>0.45622398903350431</v>
      </c>
      <c r="L24" s="92">
        <f>'[4]SCC X Ano = Mecenato'!Y364</f>
        <v>0.45556083318139756</v>
      </c>
    </row>
    <row r="25" spans="1:12" x14ac:dyDescent="0.25">
      <c r="A25" s="2" t="s">
        <v>33</v>
      </c>
      <c r="B25" s="87">
        <f>'SCC X Ano = Mecenato'!L25/'SCC X Ano = Mecenato'!L$32</f>
        <v>2.2228689908829584E-2</v>
      </c>
      <c r="C25" s="87">
        <f>'SCC X Ano = Mecenato'!L59/'SCC X Ano = Mecenato'!L$66</f>
        <v>3.4864357527207866E-2</v>
      </c>
      <c r="D25" s="87">
        <f>'SCC X Ano = Mecenato'!L93/'SCC X Ano = Mecenato'!L$100</f>
        <v>2.6597950642791975E-2</v>
      </c>
      <c r="E25" s="87">
        <f>'SCC X Ano = Mecenato'!L127/'SCC X Ano = Mecenato'!L$134</f>
        <v>3.2287796170536842E-2</v>
      </c>
      <c r="F25" s="87">
        <f>'SCC X Ano = Mecenato'!L161/'SCC X Ano = Mecenato'!L$168</f>
        <v>3.5535043080812852E-2</v>
      </c>
      <c r="G25" s="87">
        <f>'SCC X Ano = Mecenato'!L195/'SCC X Ano = Mecenato'!L$202</f>
        <v>3.8433368587408666E-2</v>
      </c>
      <c r="H25" s="87">
        <f>'SCC X Ano = Mecenato'!L229/'SCC X Ano = Mecenato'!L$236</f>
        <v>4.2556629739249972E-2</v>
      </c>
      <c r="I25" s="87">
        <f>'SCC X Ano = Mecenato'!L263/'SCC X Ano = Mecenato'!L$270</f>
        <v>4.3030686970300991E-2</v>
      </c>
      <c r="J25" s="87">
        <f>'SCC X Ano = Mecenato'!L297/'SCC X Ano = Mecenato'!L$304</f>
        <v>3.5485234754564533E-2</v>
      </c>
      <c r="K25" s="87">
        <f>'SCC X Ano = Mecenato'!L331/'SCC X Ano = Mecenato'!L$338</f>
        <v>3.6286586191560756E-2</v>
      </c>
      <c r="L25" s="92">
        <f>'[4]SCC X Ano = Mecenato'!Y365</f>
        <v>4.6770179526811929E-2</v>
      </c>
    </row>
    <row r="26" spans="1:12" x14ac:dyDescent="0.25">
      <c r="A26" s="2" t="s">
        <v>34</v>
      </c>
      <c r="B26" s="87">
        <f>'SCC X Ano = Mecenato'!L26/'SCC X Ano = Mecenato'!L$32</f>
        <v>1.9792736950362624E-2</v>
      </c>
      <c r="C26" s="87">
        <f>'SCC X Ano = Mecenato'!L60/'SCC X Ano = Mecenato'!L$66</f>
        <v>1.687469685905682E-2</v>
      </c>
      <c r="D26" s="87">
        <f>'SCC X Ano = Mecenato'!L94/'SCC X Ano = Mecenato'!L$100</f>
        <v>2.0282499955255016E-2</v>
      </c>
      <c r="E26" s="87">
        <f>'SCC X Ano = Mecenato'!L128/'SCC X Ano = Mecenato'!L$134</f>
        <v>2.2515241203095348E-2</v>
      </c>
      <c r="F26" s="87">
        <f>'SCC X Ano = Mecenato'!L162/'SCC X Ano = Mecenato'!L$168</f>
        <v>2.3994070542732091E-2</v>
      </c>
      <c r="G26" s="87">
        <f>'SCC X Ano = Mecenato'!L196/'SCC X Ano = Mecenato'!L$202</f>
        <v>2.9074997856344948E-2</v>
      </c>
      <c r="H26" s="87">
        <f>'SCC X Ano = Mecenato'!L230/'SCC X Ano = Mecenato'!L$236</f>
        <v>2.77223612079807E-2</v>
      </c>
      <c r="I26" s="87">
        <f>'SCC X Ano = Mecenato'!L264/'SCC X Ano = Mecenato'!L$270</f>
        <v>2.7150553926575765E-2</v>
      </c>
      <c r="J26" s="87">
        <f>'SCC X Ano = Mecenato'!L298/'SCC X Ano = Mecenato'!L$304</f>
        <v>3.1237093146773861E-2</v>
      </c>
      <c r="K26" s="87">
        <f>'SCC X Ano = Mecenato'!L332/'SCC X Ano = Mecenato'!L$338</f>
        <v>3.1014653405995161E-2</v>
      </c>
      <c r="L26" s="92">
        <f>'[4]SCC X Ano = Mecenato'!Y366</f>
        <v>2.8589915660792348E-2</v>
      </c>
    </row>
    <row r="27" spans="1:12" x14ac:dyDescent="0.25">
      <c r="A27" s="2" t="s">
        <v>35</v>
      </c>
      <c r="B27" s="87">
        <f>'SCC X Ano = Mecenato'!L27/'SCC X Ano = Mecenato'!L$32</f>
        <v>6.0294263445618508E-2</v>
      </c>
      <c r="C27" s="87">
        <f>'SCC X Ano = Mecenato'!L61/'SCC X Ano = Mecenato'!L$66</f>
        <v>6.2104911307290525E-2</v>
      </c>
      <c r="D27" s="87">
        <f>'SCC X Ano = Mecenato'!L95/'SCC X Ano = Mecenato'!L$100</f>
        <v>5.7335645862439652E-2</v>
      </c>
      <c r="E27" s="87">
        <f>'SCC X Ano = Mecenato'!L129/'SCC X Ano = Mecenato'!L$134</f>
        <v>5.930537322763299E-2</v>
      </c>
      <c r="F27" s="87">
        <f>'SCC X Ano = Mecenato'!L163/'SCC X Ano = Mecenato'!L$168</f>
        <v>5.4846127184459852E-2</v>
      </c>
      <c r="G27" s="87">
        <f>'SCC X Ano = Mecenato'!L197/'SCC X Ano = Mecenato'!L$202</f>
        <v>5.0980253784039864E-2</v>
      </c>
      <c r="H27" s="87">
        <f>'SCC X Ano = Mecenato'!L231/'SCC X Ano = Mecenato'!L$236</f>
        <v>6.2888978000255794E-2</v>
      </c>
      <c r="I27" s="87">
        <f>'SCC X Ano = Mecenato'!L265/'SCC X Ano = Mecenato'!L$270</f>
        <v>6.0557808154075084E-2</v>
      </c>
      <c r="J27" s="87">
        <f>'SCC X Ano = Mecenato'!L299/'SCC X Ano = Mecenato'!L$304</f>
        <v>6.4166366195872598E-2</v>
      </c>
      <c r="K27" s="87">
        <f>'SCC X Ano = Mecenato'!L333/'SCC X Ano = Mecenato'!L$338</f>
        <v>6.2199810314376339E-2</v>
      </c>
      <c r="L27" s="92">
        <f>'[4]SCC X Ano = Mecenato'!Y367</f>
        <v>6.1711891232004809E-2</v>
      </c>
    </row>
    <row r="28" spans="1:12" x14ac:dyDescent="0.25">
      <c r="A28" s="2" t="s">
        <v>36</v>
      </c>
      <c r="B28" s="87">
        <f>'SCC X Ano = Mecenato'!L28/'SCC X Ano = Mecenato'!L$32</f>
        <v>2.6663673701215738E-3</v>
      </c>
      <c r="C28" s="87">
        <f>'SCC X Ano = Mecenato'!L62/'SCC X Ano = Mecenato'!L$66</f>
        <v>7.6967468040291427E-4</v>
      </c>
      <c r="D28" s="87">
        <f>'SCC X Ano = Mecenato'!L96/'SCC X Ano = Mecenato'!L$100</f>
        <v>9.1675833453115239E-4</v>
      </c>
      <c r="E28" s="87">
        <f>'SCC X Ano = Mecenato'!L130/'SCC X Ano = Mecenato'!L$134</f>
        <v>1.3067394045984328E-3</v>
      </c>
      <c r="F28" s="87">
        <f>'SCC X Ano = Mecenato'!L164/'SCC X Ano = Mecenato'!L$168</f>
        <v>1.8502013501109722E-3</v>
      </c>
      <c r="G28" s="87">
        <f>'SCC X Ano = Mecenato'!L198/'SCC X Ano = Mecenato'!L$202</f>
        <v>2.1433895684528012E-3</v>
      </c>
      <c r="H28" s="87">
        <f>'SCC X Ano = Mecenato'!L232/'SCC X Ano = Mecenato'!L$236</f>
        <v>4.063787924928586E-4</v>
      </c>
      <c r="I28" s="87">
        <f>'SCC X Ano = Mecenato'!L266/'SCC X Ano = Mecenato'!L$270</f>
        <v>1.2148631900321147E-3</v>
      </c>
      <c r="J28" s="87">
        <f>'SCC X Ano = Mecenato'!L300/'SCC X Ano = Mecenato'!L$304</f>
        <v>1.2427057506006404E-3</v>
      </c>
      <c r="K28" s="87">
        <f>'SCC X Ano = Mecenato'!L334/'SCC X Ano = Mecenato'!L$338</f>
        <v>1.4657708165629682E-3</v>
      </c>
      <c r="L28" s="92">
        <f>'[4]SCC X Ano = Mecenato'!Y368</f>
        <v>1.8125815508971846E-3</v>
      </c>
    </row>
    <row r="29" spans="1:12" x14ac:dyDescent="0.25">
      <c r="A29" s="2" t="s">
        <v>37</v>
      </c>
      <c r="B29" s="87">
        <f>'SCC X Ano = Mecenato'!L29/'SCC X Ano = Mecenato'!L$32</f>
        <v>1.9680875738385456E-3</v>
      </c>
      <c r="C29" s="87">
        <f>'SCC X Ano = Mecenato'!L63/'SCC X Ano = Mecenato'!L$66</f>
        <v>1.3904222370109169E-3</v>
      </c>
      <c r="D29" s="87">
        <f>'SCC X Ano = Mecenato'!L97/'SCC X Ano = Mecenato'!L$100</f>
        <v>1.8087996651204026E-3</v>
      </c>
      <c r="E29" s="87">
        <f>'SCC X Ano = Mecenato'!L131/'SCC X Ano = Mecenato'!L$134</f>
        <v>1.6478065137551954E-3</v>
      </c>
      <c r="F29" s="87">
        <f>'SCC X Ano = Mecenato'!L165/'SCC X Ano = Mecenato'!L$168</f>
        <v>3.0496495014447336E-3</v>
      </c>
      <c r="G29" s="87">
        <f>'SCC X Ano = Mecenato'!L199/'SCC X Ano = Mecenato'!L$202</f>
        <v>1.6592842048318362E-3</v>
      </c>
      <c r="H29" s="87">
        <f>'SCC X Ano = Mecenato'!L233/'SCC X Ano = Mecenato'!L$236</f>
        <v>2.8187214061929774E-3</v>
      </c>
      <c r="I29" s="87">
        <f>'SCC X Ano = Mecenato'!L267/'SCC X Ano = Mecenato'!L$270</f>
        <v>1.0139865729815126E-3</v>
      </c>
      <c r="J29" s="87">
        <f>'SCC X Ano = Mecenato'!L301/'SCC X Ano = Mecenato'!L$304</f>
        <v>1.9004370524766565E-3</v>
      </c>
      <c r="K29" s="87">
        <f>'SCC X Ano = Mecenato'!L335/'SCC X Ano = Mecenato'!L$338</f>
        <v>1.0702826708925536E-3</v>
      </c>
      <c r="L29" s="92">
        <f>'[4]SCC X Ano = Mecenato'!Y369</f>
        <v>1.8462210903572292E-3</v>
      </c>
    </row>
    <row r="30" spans="1:12" x14ac:dyDescent="0.25">
      <c r="A30" s="2" t="s">
        <v>38</v>
      </c>
      <c r="B30" s="87">
        <f>'SCC X Ano = Mecenato'!L30/'SCC X Ano = Mecenato'!L$32</f>
        <v>4.1554183467444527E-3</v>
      </c>
      <c r="C30" s="87">
        <f>'SCC X Ano = Mecenato'!L64/'SCC X Ano = Mecenato'!L$66</f>
        <v>4.1208831154553966E-3</v>
      </c>
      <c r="D30" s="87">
        <f>'SCC X Ano = Mecenato'!L98/'SCC X Ano = Mecenato'!L$100</f>
        <v>3.5840057123181588E-3</v>
      </c>
      <c r="E30" s="87">
        <f>'SCC X Ano = Mecenato'!L132/'SCC X Ano = Mecenato'!L$134</f>
        <v>4.5876116762553782E-3</v>
      </c>
      <c r="F30" s="87">
        <f>'SCC X Ano = Mecenato'!L166/'SCC X Ano = Mecenato'!L$168</f>
        <v>6.4413939044470521E-3</v>
      </c>
      <c r="G30" s="87">
        <f>'SCC X Ano = Mecenato'!L200/'SCC X Ano = Mecenato'!L$202</f>
        <v>6.1294112822536861E-3</v>
      </c>
      <c r="H30" s="87">
        <f>'SCC X Ano = Mecenato'!L234/'SCC X Ano = Mecenato'!L$236</f>
        <v>5.3029451328309449E-3</v>
      </c>
      <c r="I30" s="87">
        <f>'SCC X Ano = Mecenato'!L268/'SCC X Ano = Mecenato'!L$270</f>
        <v>3.0981261741720684E-3</v>
      </c>
      <c r="J30" s="87">
        <f>'SCC X Ano = Mecenato'!L302/'SCC X Ano = Mecenato'!L$304</f>
        <v>2.4624395126513093E-3</v>
      </c>
      <c r="K30" s="87">
        <f>'SCC X Ano = Mecenato'!L336/'SCC X Ano = Mecenato'!L$338</f>
        <v>4.2004777710600285E-3</v>
      </c>
      <c r="L30" s="92">
        <f>'[4]SCC X Ano = Mecenato'!Y370</f>
        <v>2.3875556331598162E-3</v>
      </c>
    </row>
    <row r="31" spans="1:12" x14ac:dyDescent="0.25">
      <c r="A31" s="2" t="s">
        <v>39</v>
      </c>
      <c r="B31" s="87">
        <f>'SCC X Ano = Mecenato'!L31/'SCC X Ano = Mecenato'!L$32</f>
        <v>1.8521780260980586E-2</v>
      </c>
      <c r="C31" s="87">
        <f>'SCC X Ano = Mecenato'!L65/'SCC X Ano = Mecenato'!L$66</f>
        <v>2.114893208441351E-2</v>
      </c>
      <c r="D31" s="87">
        <f>'SCC X Ano = Mecenato'!L99/'SCC X Ano = Mecenato'!L$100</f>
        <v>3.0555495226761153E-2</v>
      </c>
      <c r="E31" s="87">
        <f>'SCC X Ano = Mecenato'!L133/'SCC X Ano = Mecenato'!L$134</f>
        <v>2.0395038086351923E-2</v>
      </c>
      <c r="F31" s="87">
        <f>'SCC X Ano = Mecenato'!L167/'SCC X Ano = Mecenato'!L$168</f>
        <v>1.6869343719223748E-2</v>
      </c>
      <c r="G31" s="87">
        <f>'SCC X Ano = Mecenato'!L201/'SCC X Ano = Mecenato'!L$202</f>
        <v>1.2427072510279072E-2</v>
      </c>
      <c r="H31" s="87">
        <f>'SCC X Ano = Mecenato'!L235/'SCC X Ano = Mecenato'!L$236</f>
        <v>1.2262725757944785E-2</v>
      </c>
      <c r="I31" s="87">
        <f>'SCC X Ano = Mecenato'!L269/'SCC X Ano = Mecenato'!L$270</f>
        <v>1.1521993311118419E-2</v>
      </c>
      <c r="J31" s="87">
        <f>'SCC X Ano = Mecenato'!L303/'SCC X Ano = Mecenato'!L$304</f>
        <v>1.8552150106335315E-2</v>
      </c>
      <c r="K31" s="87">
        <f>'SCC X Ano = Mecenato'!L337/'SCC X Ano = Mecenato'!L$338</f>
        <v>1.0363891840298808E-2</v>
      </c>
      <c r="L31" s="92">
        <f>'[4]SCC X Ano = Mecenato'!Y371</f>
        <v>1.0869496746424031E-2</v>
      </c>
    </row>
    <row r="32" spans="1:12" x14ac:dyDescent="0.25">
      <c r="A32" s="2" t="s">
        <v>6236</v>
      </c>
      <c r="B32" s="88">
        <f>SUMSQ(B5:B31)</f>
        <v>0.27069991193363158</v>
      </c>
      <c r="C32" s="88">
        <f>SUMSQ(C5:C31)</f>
        <v>0.2625522422932331</v>
      </c>
      <c r="D32" s="88">
        <f t="shared" ref="D32:L32" si="0">SUMSQ(D5:D31)</f>
        <v>0.26183956180033086</v>
      </c>
      <c r="E32" s="88">
        <f t="shared" si="0"/>
        <v>0.25040674267649643</v>
      </c>
      <c r="F32" s="88">
        <f t="shared" si="0"/>
        <v>0.27250570357276815</v>
      </c>
      <c r="G32" s="88">
        <f t="shared" si="0"/>
        <v>0.27868432035994445</v>
      </c>
      <c r="H32" s="88">
        <f t="shared" si="0"/>
        <v>0.27908928991526638</v>
      </c>
      <c r="I32" s="88">
        <f t="shared" si="0"/>
        <v>0.26440873917840946</v>
      </c>
      <c r="J32" s="88">
        <f t="shared" si="0"/>
        <v>0.27533910508469905</v>
      </c>
      <c r="K32" s="88">
        <f t="shared" si="0"/>
        <v>0.28357808710720295</v>
      </c>
      <c r="L32" s="88">
        <f t="shared" si="0"/>
        <v>0.27550520489352598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W31"/>
  <sheetViews>
    <sheetView workbookViewId="0">
      <selection activeCell="A4" sqref="A4"/>
    </sheetView>
  </sheetViews>
  <sheetFormatPr defaultColWidth="9.140625" defaultRowHeight="15" x14ac:dyDescent="0.25"/>
  <cols>
    <col min="1" max="1" width="9.140625" style="10"/>
    <col min="2" max="2" width="16.85546875" style="10" bestFit="1" customWidth="1"/>
    <col min="3" max="10" width="15.28515625" style="10" bestFit="1" customWidth="1"/>
    <col min="11" max="11" width="15.28515625" style="10" customWidth="1"/>
    <col min="12" max="13" width="9.140625" style="10"/>
    <col min="14" max="23" width="16.85546875" style="10" bestFit="1" customWidth="1"/>
    <col min="24" max="16384" width="9.140625" style="10"/>
  </cols>
  <sheetData>
    <row r="1" spans="1:23" x14ac:dyDescent="0.25">
      <c r="A1" s="9" t="s">
        <v>41</v>
      </c>
      <c r="B1" s="9" t="s">
        <v>42</v>
      </c>
      <c r="C1" s="9"/>
      <c r="D1"/>
      <c r="E1"/>
      <c r="F1"/>
      <c r="G1"/>
      <c r="H1"/>
      <c r="I1"/>
      <c r="J1"/>
      <c r="K1"/>
      <c r="L1"/>
      <c r="M1" s="9" t="s">
        <v>43</v>
      </c>
      <c r="N1" s="9" t="s">
        <v>42</v>
      </c>
      <c r="O1" s="9"/>
      <c r="P1"/>
      <c r="Q1"/>
      <c r="R1"/>
      <c r="S1"/>
      <c r="T1"/>
      <c r="U1"/>
    </row>
    <row r="2" spans="1:23" x14ac:dyDescent="0.2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</row>
    <row r="3" spans="1:23" x14ac:dyDescent="0.25">
      <c r="A3" s="11"/>
      <c r="B3" s="12">
        <v>2007</v>
      </c>
      <c r="C3" s="12">
        <v>2008</v>
      </c>
      <c r="D3" s="12">
        <v>2009</v>
      </c>
      <c r="E3" s="12">
        <v>2010</v>
      </c>
      <c r="F3" s="12">
        <v>2011</v>
      </c>
      <c r="G3" s="12">
        <v>2012</v>
      </c>
      <c r="H3" s="12">
        <v>2013</v>
      </c>
      <c r="I3" s="12">
        <v>2014</v>
      </c>
      <c r="J3" s="12">
        <v>2015</v>
      </c>
      <c r="K3" s="12">
        <v>2016</v>
      </c>
      <c r="L3"/>
      <c r="M3" s="11"/>
      <c r="N3" s="12">
        <v>2007</v>
      </c>
      <c r="O3" s="12">
        <v>2008</v>
      </c>
      <c r="P3" s="12">
        <v>2009</v>
      </c>
      <c r="Q3" s="12">
        <v>2010</v>
      </c>
      <c r="R3" s="12">
        <v>2011</v>
      </c>
      <c r="S3" s="12">
        <v>2012</v>
      </c>
      <c r="T3" s="12">
        <v>2013</v>
      </c>
      <c r="U3" s="12">
        <v>2014</v>
      </c>
      <c r="V3" s="12">
        <v>2015</v>
      </c>
      <c r="W3" s="12">
        <v>2016</v>
      </c>
    </row>
    <row r="4" spans="1:23" ht="15.75" x14ac:dyDescent="0.25">
      <c r="A4" s="13" t="s">
        <v>2</v>
      </c>
      <c r="B4" s="14">
        <f>+'SCC X Ano = Mecenato'!B$32</f>
        <v>144629855.28930202</v>
      </c>
      <c r="C4" s="14">
        <f>+'SCC X Ano = Mecenato'!$B66</f>
        <v>126316130.22922443</v>
      </c>
      <c r="D4" s="14">
        <f>+'SCC X Ano = Mecenato'!$B100</f>
        <v>156292549.16665825</v>
      </c>
      <c r="E4" s="14">
        <f>+'SCC X Ano = Mecenato'!$B134</f>
        <v>122495652.91581696</v>
      </c>
      <c r="F4" s="14">
        <f>+'SCC X Ano = Mecenato'!$B168</f>
        <v>129772150.78157341</v>
      </c>
      <c r="G4" s="14">
        <f>+'SCC X Ano = Mecenato'!$B202</f>
        <v>101488822.50985011</v>
      </c>
      <c r="H4" s="14">
        <f>+'SCC X Ano = Mecenato'!$B236</f>
        <v>54074061.171349704</v>
      </c>
      <c r="I4" s="14">
        <f>+'SCC X Ano = Mecenato'!$B270</f>
        <v>12590698.924340248</v>
      </c>
      <c r="J4" s="14">
        <f>+'SCC X Ano = Mecenato'!$B304</f>
        <v>6963704.9560269918</v>
      </c>
      <c r="K4" s="14">
        <f>+'SCC X Ano = Mecenato'!$B338</f>
        <v>12482443.521622214</v>
      </c>
      <c r="L4"/>
      <c r="M4" s="12" t="s">
        <v>13</v>
      </c>
      <c r="N4" s="15">
        <f>'SCC X Ano = Mecenato'!L5</f>
        <v>803639.86267489637</v>
      </c>
      <c r="O4" s="15">
        <f>'SCC X Ano = Mecenato'!L39</f>
        <v>2328896.8812178951</v>
      </c>
      <c r="P4" s="15">
        <f>'SCC X Ano = Mecenato'!L73</f>
        <v>916824.42085240199</v>
      </c>
      <c r="Q4" s="15">
        <f>'SCC X Ano = Mecenato'!L107</f>
        <v>1334532.545575724</v>
      </c>
      <c r="R4" s="15">
        <f>'SCC X Ano = Mecenato'!L141</f>
        <v>722216.50953512767</v>
      </c>
      <c r="S4" s="15">
        <f>'SCC X Ano = Mecenato'!L175</f>
        <v>1364750.7536516716</v>
      </c>
      <c r="T4" s="15">
        <f>'SCC X Ano = Mecenato'!L209</f>
        <v>1650430.5937846461</v>
      </c>
      <c r="U4" s="15">
        <f>'SCC X Ano = Mecenato'!L243</f>
        <v>1502072.7088865133</v>
      </c>
      <c r="V4" s="15">
        <f>'SCC X Ano = Mecenato'!L277</f>
        <v>1451378.6198162991</v>
      </c>
      <c r="W4" s="15">
        <f>'SCC X Ano = Mecenato'!L311</f>
        <v>980059.45097053843</v>
      </c>
    </row>
    <row r="5" spans="1:23" ht="15.75" x14ac:dyDescent="0.25">
      <c r="A5" s="13" t="s">
        <v>3</v>
      </c>
      <c r="B5" s="14">
        <f>+'SCC X Ano = Mecenato'!$C32</f>
        <v>553129177.18813777</v>
      </c>
      <c r="C5" s="14">
        <f>+'SCC X Ano = Mecenato'!$C66</f>
        <v>560515363.18958759</v>
      </c>
      <c r="D5" s="14">
        <f>+'SCC X Ano = Mecenato'!$C100</f>
        <v>633039103.99220705</v>
      </c>
      <c r="E5" s="14">
        <f>+'SCC X Ano = Mecenato'!$C134</f>
        <v>711045393.22014475</v>
      </c>
      <c r="F5" s="14">
        <f>+'SCC X Ano = Mecenato'!$C168</f>
        <v>734505122.41741812</v>
      </c>
      <c r="G5" s="14">
        <f>+'SCC X Ano = Mecenato'!$C202</f>
        <v>593797761.96623433</v>
      </c>
      <c r="H5" s="14">
        <f>+'SCC X Ano = Mecenato'!$C236</f>
        <v>575396471.50320828</v>
      </c>
      <c r="I5" s="14">
        <f>+'SCC X Ano = Mecenato'!$C270</f>
        <v>552468801.42336237</v>
      </c>
      <c r="J5" s="14">
        <f>+'SCC X Ano = Mecenato'!$C304</f>
        <v>468796041.82883477</v>
      </c>
      <c r="K5" s="14">
        <f>+'SCC X Ano = Mecenato'!$C338</f>
        <v>392572753.48335832</v>
      </c>
      <c r="L5"/>
      <c r="M5" s="12" t="s">
        <v>14</v>
      </c>
      <c r="N5" s="15">
        <f>'SCC X Ano = Mecenato'!L6</f>
        <v>1068107.8553581391</v>
      </c>
      <c r="O5" s="15">
        <f>'SCC X Ano = Mecenato'!L40</f>
        <v>1114719.77146146</v>
      </c>
      <c r="P5" s="15">
        <f>'SCC X Ano = Mecenato'!L74</f>
        <v>40731.676602851941</v>
      </c>
      <c r="Q5" s="15">
        <f>'SCC X Ano = Mecenato'!L108</f>
        <v>92302.17560679499</v>
      </c>
      <c r="R5" s="15">
        <f>'SCC X Ano = Mecenato'!L142</f>
        <v>129998.97171632297</v>
      </c>
      <c r="S5" s="15">
        <f>'SCC X Ano = Mecenato'!L176</f>
        <v>415395.76498759189</v>
      </c>
      <c r="T5" s="15">
        <f>'SCC X Ano = Mecenato'!L210</f>
        <v>56609.485748927378</v>
      </c>
      <c r="U5" s="15">
        <f>'SCC X Ano = Mecenato'!L244</f>
        <v>0</v>
      </c>
      <c r="V5" s="15">
        <f>'SCC X Ano = Mecenato'!L278</f>
        <v>87536.594431103207</v>
      </c>
      <c r="W5" s="15">
        <f>'SCC X Ano = Mecenato'!L312</f>
        <v>0</v>
      </c>
    </row>
    <row r="6" spans="1:23" ht="15.75" x14ac:dyDescent="0.25">
      <c r="A6" s="13" t="s">
        <v>4</v>
      </c>
      <c r="B6" s="14">
        <f>+'SCC X Ano = Mecenato'!$D32</f>
        <v>203817853.88507673</v>
      </c>
      <c r="C6" s="14">
        <f>+'SCC X Ano = Mecenato'!$D66</f>
        <v>193814863.74667639</v>
      </c>
      <c r="D6" s="14">
        <f>+'SCC X Ano = Mecenato'!$D100</f>
        <v>153009138.96528599</v>
      </c>
      <c r="E6" s="14">
        <f>+'SCC X Ano = Mecenato'!$D134</f>
        <v>171701288.23245591</v>
      </c>
      <c r="F6" s="14">
        <f>+'SCC X Ano = Mecenato'!$D168</f>
        <v>169949311.1605435</v>
      </c>
      <c r="G6" s="14">
        <f>+'SCC X Ano = Mecenato'!$D202</f>
        <v>158881442.39629361</v>
      </c>
      <c r="H6" s="14">
        <f>+'SCC X Ano = Mecenato'!$D236</f>
        <v>122178143.29183052</v>
      </c>
      <c r="I6" s="14">
        <f>+'SCC X Ano = Mecenato'!$D270</f>
        <v>103986948.36134706</v>
      </c>
      <c r="J6" s="14">
        <f>+'SCC X Ano = Mecenato'!$D304</f>
        <v>81636387.295522526</v>
      </c>
      <c r="K6" s="14">
        <f>+'SCC X Ano = Mecenato'!$D338</f>
        <v>84863407.661696002</v>
      </c>
      <c r="L6"/>
      <c r="M6" s="12" t="s">
        <v>15</v>
      </c>
      <c r="N6" s="15">
        <f>'SCC X Ano = Mecenato'!L7</f>
        <v>3288239.0009462521</v>
      </c>
      <c r="O6" s="15">
        <f>'SCC X Ano = Mecenato'!L41</f>
        <v>1274965.9869249116</v>
      </c>
      <c r="P6" s="15">
        <f>'SCC X Ano = Mecenato'!L75</f>
        <v>1164744.2223932343</v>
      </c>
      <c r="Q6" s="15">
        <f>'SCC X Ano = Mecenato'!L109</f>
        <v>5248760.4314314323</v>
      </c>
      <c r="R6" s="15">
        <f>'SCC X Ano = Mecenato'!L143</f>
        <v>3081195.9779339135</v>
      </c>
      <c r="S6" s="15">
        <f>'SCC X Ano = Mecenato'!L177</f>
        <v>1981273.1399017337</v>
      </c>
      <c r="T6" s="15">
        <f>'SCC X Ano = Mecenato'!L211</f>
        <v>3798719.8238315871</v>
      </c>
      <c r="U6" s="15">
        <f>'SCC X Ano = Mecenato'!L245</f>
        <v>2795587.7691649962</v>
      </c>
      <c r="V6" s="15">
        <f>'SCC X Ano = Mecenato'!L279</f>
        <v>2060428.645556923</v>
      </c>
      <c r="W6" s="15">
        <f>'SCC X Ano = Mecenato'!L313</f>
        <v>1109506.8047921353</v>
      </c>
    </row>
    <row r="7" spans="1:23" ht="15.75" x14ac:dyDescent="0.25">
      <c r="A7" s="13" t="s">
        <v>5</v>
      </c>
      <c r="B7" s="14">
        <f>+'SCC X Ano = Mecenato'!$E32</f>
        <v>0</v>
      </c>
      <c r="C7" s="14">
        <f>+'SCC X Ano = Mecenato'!$E66</f>
        <v>0</v>
      </c>
      <c r="D7" s="14">
        <f>+'SCC X Ano = Mecenato'!$E100</f>
        <v>0</v>
      </c>
      <c r="E7" s="14">
        <f>+'SCC X Ano = Mecenato'!$E134</f>
        <v>0</v>
      </c>
      <c r="F7" s="14">
        <f>+'SCC X Ano = Mecenato'!$E168</f>
        <v>0</v>
      </c>
      <c r="G7" s="14">
        <f>+'SCC X Ano = Mecenato'!$E202</f>
        <v>0</v>
      </c>
      <c r="H7" s="14">
        <f>+'SCC X Ano = Mecenato'!$E236</f>
        <v>0</v>
      </c>
      <c r="I7" s="14">
        <f>+'SCC X Ano = Mecenato'!$E270</f>
        <v>0</v>
      </c>
      <c r="J7" s="14">
        <f>+'SCC X Ano = Mecenato'!$E304</f>
        <v>0</v>
      </c>
      <c r="K7" s="14">
        <f>+'SCC X Ano = Mecenato'!$E338</f>
        <v>0</v>
      </c>
      <c r="L7"/>
      <c r="M7" s="12" t="s">
        <v>16</v>
      </c>
      <c r="N7" s="15">
        <f>'SCC X Ano = Mecenato'!L8</f>
        <v>170984.1412788016</v>
      </c>
      <c r="O7" s="15">
        <f>'SCC X Ano = Mecenato'!L42</f>
        <v>157205.17066155982</v>
      </c>
      <c r="P7" s="15">
        <f>'SCC X Ano = Mecenato'!L76</f>
        <v>0</v>
      </c>
      <c r="Q7" s="15">
        <f>'SCC X Ano = Mecenato'!L110</f>
        <v>0</v>
      </c>
      <c r="R7" s="15">
        <f>'SCC X Ano = Mecenato'!L144</f>
        <v>0</v>
      </c>
      <c r="S7" s="15">
        <f>'SCC X Ano = Mecenato'!L178</f>
        <v>150122.58290168387</v>
      </c>
      <c r="T7" s="15">
        <f>'SCC X Ano = Mecenato'!L212</f>
        <v>5798.6391954688779</v>
      </c>
      <c r="U7" s="15">
        <f>'SCC X Ano = Mecenato'!L246</f>
        <v>0</v>
      </c>
      <c r="V7" s="15">
        <f>'SCC X Ano = Mecenato'!L280</f>
        <v>0</v>
      </c>
      <c r="W7" s="15">
        <f>'SCC X Ano = Mecenato'!L314</f>
        <v>0</v>
      </c>
    </row>
    <row r="8" spans="1:23" ht="15.75" x14ac:dyDescent="0.25">
      <c r="A8" s="13" t="s">
        <v>6</v>
      </c>
      <c r="B8" s="14">
        <f>+'SCC X Ano = Mecenato'!$F32</f>
        <v>175464806.11465532</v>
      </c>
      <c r="C8" s="14">
        <f>+'SCC X Ano = Mecenato'!$F66</f>
        <v>148300017.26843247</v>
      </c>
      <c r="D8" s="14">
        <f>+'SCC X Ano = Mecenato'!$F100</f>
        <v>96331796.898263767</v>
      </c>
      <c r="E8" s="14">
        <f>+'SCC X Ano = Mecenato'!$F134</f>
        <v>114199261.03470913</v>
      </c>
      <c r="F8" s="14">
        <f>+'SCC X Ano = Mecenato'!$F168</f>
        <v>107382580.31388763</v>
      </c>
      <c r="G8" s="14">
        <f>+'SCC X Ano = Mecenato'!$F202</f>
        <v>46128624.85010875</v>
      </c>
      <c r="H8" s="14">
        <f>+'SCC X Ano = Mecenato'!$F236</f>
        <v>13898719.423850879</v>
      </c>
      <c r="I8" s="14">
        <f>+'SCC X Ano = Mecenato'!$F270</f>
        <v>5335549.2149866261</v>
      </c>
      <c r="J8" s="14">
        <f>+'SCC X Ano = Mecenato'!$F304</f>
        <v>2670997.7813573037</v>
      </c>
      <c r="K8" s="14">
        <f>+'SCC X Ano = Mecenato'!$F338</f>
        <v>903425.39053960668</v>
      </c>
      <c r="L8"/>
      <c r="M8" s="12" t="s">
        <v>17</v>
      </c>
      <c r="N8" s="15">
        <f>'SCC X Ano = Mecenato'!L9</f>
        <v>7538709.4532512585</v>
      </c>
      <c r="O8" s="15">
        <f>'SCC X Ano = Mecenato'!L43</f>
        <v>2396386.165667885</v>
      </c>
      <c r="P8" s="15">
        <f>'SCC X Ano = Mecenato'!L77</f>
        <v>6760880.4639237933</v>
      </c>
      <c r="Q8" s="15">
        <f>'SCC X Ano = Mecenato'!L111</f>
        <v>34654654.75104256</v>
      </c>
      <c r="R8" s="15">
        <f>'SCC X Ano = Mecenato'!L145</f>
        <v>8218325.0724552749</v>
      </c>
      <c r="S8" s="15">
        <f>'SCC X Ano = Mecenato'!L179</f>
        <v>8010757.5822834391</v>
      </c>
      <c r="T8" s="15">
        <f>'SCC X Ano = Mecenato'!L213</f>
        <v>2671681.5425991053</v>
      </c>
      <c r="U8" s="15">
        <f>'SCC X Ano = Mecenato'!L247</f>
        <v>7759533.3522873707</v>
      </c>
      <c r="V8" s="15">
        <f>'SCC X Ano = Mecenato'!L281</f>
        <v>3649954.6737650703</v>
      </c>
      <c r="W8" s="15">
        <f>'SCC X Ano = Mecenato'!L315</f>
        <v>3966162.648533199</v>
      </c>
    </row>
    <row r="9" spans="1:23" ht="15.75" x14ac:dyDescent="0.25">
      <c r="A9" s="13" t="s">
        <v>7</v>
      </c>
      <c r="B9" s="14">
        <f>+'SCC X Ano = Mecenato'!$G32</f>
        <v>114760110.18264499</v>
      </c>
      <c r="C9" s="14">
        <f>+'SCC X Ano = Mecenato'!$G66</f>
        <v>91439075.819016516</v>
      </c>
      <c r="D9" s="14">
        <f>+'SCC X Ano = Mecenato'!$G100</f>
        <v>125662893.52147302</v>
      </c>
      <c r="E9" s="14">
        <f>+'SCC X Ano = Mecenato'!$G134</f>
        <v>112907573.51299462</v>
      </c>
      <c r="F9" s="14">
        <f>+'SCC X Ano = Mecenato'!$G168</f>
        <v>170313289.40260962</v>
      </c>
      <c r="G9" s="14">
        <f>+'SCC X Ano = Mecenato'!$G202</f>
        <v>207279297.40182939</v>
      </c>
      <c r="H9" s="14">
        <f>+'SCC X Ano = Mecenato'!$G236</f>
        <v>146245775.48295331</v>
      </c>
      <c r="I9" s="14">
        <f>+'SCC X Ano = Mecenato'!$G270</f>
        <v>119282245.49994054</v>
      </c>
      <c r="J9" s="14">
        <f>+'SCC X Ano = Mecenato'!$G304</f>
        <v>112156037.33515421</v>
      </c>
      <c r="K9" s="14">
        <f>+'SCC X Ano = Mecenato'!$G338</f>
        <v>99812287.441408753</v>
      </c>
      <c r="L9"/>
      <c r="M9" s="12" t="s">
        <v>18</v>
      </c>
      <c r="N9" s="15">
        <f>'SCC X Ano = Mecenato'!L10</f>
        <v>287973.29057482374</v>
      </c>
      <c r="O9" s="15">
        <f>'SCC X Ano = Mecenato'!L44</f>
        <v>1039979.6746859509</v>
      </c>
      <c r="P9" s="15">
        <f>'SCC X Ano = Mecenato'!L78</f>
        <v>232025.22601413709</v>
      </c>
      <c r="Q9" s="15">
        <f>'SCC X Ano = Mecenato'!L112</f>
        <v>93840.545200241555</v>
      </c>
      <c r="R9" s="15">
        <f>'SCC X Ano = Mecenato'!L146</f>
        <v>28888.660381405105</v>
      </c>
      <c r="S9" s="15">
        <f>'SCC X Ano = Mecenato'!L180</f>
        <v>122827.56782865043</v>
      </c>
      <c r="T9" s="15">
        <f>'SCC X Ano = Mecenato'!L214</f>
        <v>0</v>
      </c>
      <c r="U9" s="15">
        <f>'SCC X Ano = Mecenato'!L248</f>
        <v>0</v>
      </c>
      <c r="V9" s="15">
        <f>'SCC X Ano = Mecenato'!L282</f>
        <v>65652.445823327405</v>
      </c>
      <c r="W9" s="15">
        <f>'SCC X Ano = Mecenato'!L316</f>
        <v>288252.77969721716</v>
      </c>
    </row>
    <row r="10" spans="1:23" ht="15.75" x14ac:dyDescent="0.25">
      <c r="A10" s="13" t="s">
        <v>8</v>
      </c>
      <c r="B10" s="14">
        <f>+'SCC X Ano = Mecenato'!$H32</f>
        <v>0</v>
      </c>
      <c r="C10" s="14">
        <f>+'SCC X Ano = Mecenato'!$H66</f>
        <v>0</v>
      </c>
      <c r="D10" s="14">
        <f>+'SCC X Ano = Mecenato'!$H100</f>
        <v>0</v>
      </c>
      <c r="E10" s="14">
        <f>+'SCC X Ano = Mecenato'!$H134</f>
        <v>0</v>
      </c>
      <c r="F10" s="14">
        <f>+'SCC X Ano = Mecenato'!$H168</f>
        <v>0</v>
      </c>
      <c r="G10" s="14">
        <f>+'SCC X Ano = Mecenato'!$H202</f>
        <v>0</v>
      </c>
      <c r="H10" s="14">
        <f>+'SCC X Ano = Mecenato'!$H236</f>
        <v>0</v>
      </c>
      <c r="I10" s="14">
        <f>+'SCC X Ano = Mecenato'!$H270</f>
        <v>0</v>
      </c>
      <c r="J10" s="14">
        <f>+'SCC X Ano = Mecenato'!$H304</f>
        <v>0</v>
      </c>
      <c r="K10" s="14">
        <f>+'SCC X Ano = Mecenato'!$H338</f>
        <v>0</v>
      </c>
      <c r="L10"/>
      <c r="M10" s="12" t="s">
        <v>19</v>
      </c>
      <c r="N10" s="15">
        <f>'SCC X Ano = Mecenato'!L11</f>
        <v>2278591.7933828281</v>
      </c>
      <c r="O10" s="15">
        <f>'SCC X Ano = Mecenato'!L45</f>
        <v>604787.64901495411</v>
      </c>
      <c r="P10" s="15">
        <f>'SCC X Ano = Mecenato'!L79</f>
        <v>0</v>
      </c>
      <c r="Q10" s="15">
        <f>'SCC X Ano = Mecenato'!L113</f>
        <v>0</v>
      </c>
      <c r="R10" s="15">
        <f>'SCC X Ano = Mecenato'!L147</f>
        <v>107434.03909240745</v>
      </c>
      <c r="S10" s="15">
        <f>'SCC X Ano = Mecenato'!L181</f>
        <v>500825.99594443798</v>
      </c>
      <c r="T10" s="15">
        <f>'SCC X Ano = Mecenato'!L215</f>
        <v>641698.50753139274</v>
      </c>
      <c r="U10" s="15">
        <f>'SCC X Ano = Mecenato'!L249</f>
        <v>0</v>
      </c>
      <c r="V10" s="15">
        <f>'SCC X Ano = Mecenato'!L283</f>
        <v>1162969.0666255672</v>
      </c>
      <c r="W10" s="15">
        <f>'SCC X Ano = Mecenato'!L317</f>
        <v>416349.37069841073</v>
      </c>
    </row>
    <row r="11" spans="1:23" ht="15.75" x14ac:dyDescent="0.25">
      <c r="A11" s="13" t="s">
        <v>9</v>
      </c>
      <c r="B11" s="14">
        <f>+'SCC X Ano = Mecenato'!$I32</f>
        <v>398575497.90294957</v>
      </c>
      <c r="C11" s="14">
        <f>+'SCC X Ano = Mecenato'!$I66</f>
        <v>364732806.57202202</v>
      </c>
      <c r="D11" s="14">
        <f>+'SCC X Ano = Mecenato'!$I100</f>
        <v>328064755.03161806</v>
      </c>
      <c r="E11" s="14">
        <f>+'SCC X Ano = Mecenato'!$I134</f>
        <v>375966788.49718142</v>
      </c>
      <c r="F11" s="14">
        <f>+'SCC X Ano = Mecenato'!$I168</f>
        <v>438066417.96667457</v>
      </c>
      <c r="G11" s="14">
        <f>+'SCC X Ano = Mecenato'!$I202</f>
        <v>401974703.22856408</v>
      </c>
      <c r="H11" s="14">
        <f>+'SCC X Ano = Mecenato'!$I236</f>
        <v>373260795.04389292</v>
      </c>
      <c r="I11" s="14">
        <f>+'SCC X Ano = Mecenato'!$I270</f>
        <v>376331454.21874863</v>
      </c>
      <c r="J11" s="14">
        <f>+'SCC X Ano = Mecenato'!$I304</f>
        <v>312201182.2968601</v>
      </c>
      <c r="K11" s="14">
        <f>+'SCC X Ano = Mecenato'!$I338</f>
        <v>264046654.39266211</v>
      </c>
      <c r="L11"/>
      <c r="M11" s="12" t="s">
        <v>20</v>
      </c>
      <c r="N11" s="15">
        <f>'SCC X Ano = Mecenato'!L12</f>
        <v>6757525.3158154516</v>
      </c>
      <c r="O11" s="15">
        <f>'SCC X Ano = Mecenato'!L46</f>
        <v>4382075.4545171903</v>
      </c>
      <c r="P11" s="15">
        <f>'SCC X Ano = Mecenato'!L80</f>
        <v>3287394.6391484598</v>
      </c>
      <c r="Q11" s="15">
        <f>'SCC X Ano = Mecenato'!L114</f>
        <v>15700621.269448824</v>
      </c>
      <c r="R11" s="15">
        <f>'SCC X Ano = Mecenato'!L148</f>
        <v>6148988.7296642791</v>
      </c>
      <c r="S11" s="15">
        <f>'SCC X Ano = Mecenato'!L182</f>
        <v>2247920.2029238357</v>
      </c>
      <c r="T11" s="15">
        <f>'SCC X Ano = Mecenato'!L216</f>
        <v>1034075.5800633749</v>
      </c>
      <c r="U11" s="15">
        <f>'SCC X Ano = Mecenato'!L250</f>
        <v>5915520.6966048088</v>
      </c>
      <c r="V11" s="15">
        <f>'SCC X Ano = Mecenato'!L284</f>
        <v>918318.13785670244</v>
      </c>
      <c r="W11" s="15">
        <f>'SCC X Ano = Mecenato'!L318</f>
        <v>140262.13485244047</v>
      </c>
    </row>
    <row r="12" spans="1:23" ht="15.75" x14ac:dyDescent="0.25">
      <c r="A12" s="13" t="s">
        <v>10</v>
      </c>
      <c r="B12" s="14">
        <f>+'SCC X Ano = Mecenato'!$J32</f>
        <v>192722101.44235817</v>
      </c>
      <c r="C12" s="14">
        <f>+'SCC X Ano = Mecenato'!$J66</f>
        <v>152793372.38293785</v>
      </c>
      <c r="D12" s="14">
        <f>+'SCC X Ano = Mecenato'!$J100</f>
        <v>104365604.1844679</v>
      </c>
      <c r="E12" s="14">
        <f>+'SCC X Ano = Mecenato'!$J134</f>
        <v>186030235.05314305</v>
      </c>
      <c r="F12" s="14">
        <f>+'SCC X Ano = Mecenato'!$J168</f>
        <v>160915768.06863359</v>
      </c>
      <c r="G12" s="14">
        <f>+'SCC X Ano = Mecenato'!$J202</f>
        <v>233432999.94287473</v>
      </c>
      <c r="H12" s="14">
        <f>+'SCC X Ano = Mecenato'!$J236</f>
        <v>381696989.59190881</v>
      </c>
      <c r="I12" s="14">
        <f>+'SCC X Ano = Mecenato'!$J270</f>
        <v>446413706.40305841</v>
      </c>
      <c r="J12" s="14">
        <f>+'SCC X Ano = Mecenato'!$J304</f>
        <v>314245044.10247588</v>
      </c>
      <c r="K12" s="14">
        <f>+'SCC X Ano = Mecenato'!$J338</f>
        <v>307028194.06436908</v>
      </c>
      <c r="L12"/>
      <c r="M12" s="12" t="s">
        <v>21</v>
      </c>
      <c r="N12" s="15">
        <f>'SCC X Ano = Mecenato'!L13</f>
        <v>864594.8091242559</v>
      </c>
      <c r="O12" s="15">
        <f>'SCC X Ano = Mecenato'!L47</f>
        <v>5314004.8696045224</v>
      </c>
      <c r="P12" s="15">
        <f>'SCC X Ano = Mecenato'!L81</f>
        <v>4488184.6520194588</v>
      </c>
      <c r="Q12" s="15">
        <f>'SCC X Ano = Mecenato'!L115</f>
        <v>3011472.7492650873</v>
      </c>
      <c r="R12" s="15">
        <f>'SCC X Ano = Mecenato'!L149</f>
        <v>4345832.4458502289</v>
      </c>
      <c r="S12" s="15">
        <f>'SCC X Ano = Mecenato'!L183</f>
        <v>3344620.9570736671</v>
      </c>
      <c r="T12" s="15">
        <f>'SCC X Ano = Mecenato'!L217</f>
        <v>2099832.0382570592</v>
      </c>
      <c r="U12" s="15">
        <f>'SCC X Ano = Mecenato'!L251</f>
        <v>1578948.7408399307</v>
      </c>
      <c r="V12" s="15">
        <f>'SCC X Ano = Mecenato'!L285</f>
        <v>776668.16053810553</v>
      </c>
      <c r="W12" s="15">
        <f>'SCC X Ano = Mecenato'!L319</f>
        <v>1245120.6062034047</v>
      </c>
    </row>
    <row r="13" spans="1:23" ht="15.75" x14ac:dyDescent="0.25">
      <c r="A13" s="13" t="s">
        <v>11</v>
      </c>
      <c r="B13" s="14">
        <v>0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/>
      <c r="M13" s="12" t="s">
        <v>22</v>
      </c>
      <c r="N13" s="15">
        <f>'SCC X Ano = Mecenato'!L14</f>
        <v>15950488.78756672</v>
      </c>
      <c r="O13" s="15">
        <f>'SCC X Ano = Mecenato'!L48</f>
        <v>19274931.39626785</v>
      </c>
      <c r="P13" s="15">
        <f>'SCC X Ano = Mecenato'!L82</f>
        <v>22360834.698732954</v>
      </c>
      <c r="Q13" s="15">
        <f>'SCC X Ano = Mecenato'!L116</f>
        <v>25138152.101002101</v>
      </c>
      <c r="R13" s="15">
        <f>'SCC X Ano = Mecenato'!L150</f>
        <v>23835563.474416655</v>
      </c>
      <c r="S13" s="15">
        <f>'SCC X Ano = Mecenato'!L184</f>
        <v>19342984.380675539</v>
      </c>
      <c r="T13" s="15">
        <f>'SCC X Ano = Mecenato'!L218</f>
        <v>15110435.697145928</v>
      </c>
      <c r="U13" s="15">
        <f>'SCC X Ano = Mecenato'!L252</f>
        <v>17981430.936081048</v>
      </c>
      <c r="V13" s="15">
        <f>'SCC X Ano = Mecenato'!L286</f>
        <v>12757652.535719324</v>
      </c>
      <c r="W13" s="15">
        <f>'SCC X Ano = Mecenato'!L320</f>
        <v>13947657.128793769</v>
      </c>
    </row>
    <row r="14" spans="1:23" x14ac:dyDescent="0.25">
      <c r="A14"/>
      <c r="B14" s="16">
        <f>SUM(B4:B13)</f>
        <v>1783099402.0051248</v>
      </c>
      <c r="C14" s="16">
        <f t="shared" ref="C14:K14" si="0">SUM(C4:C13)</f>
        <v>1637911629.2078974</v>
      </c>
      <c r="D14" s="16">
        <f t="shared" si="0"/>
        <v>1596765841.759974</v>
      </c>
      <c r="E14" s="16">
        <f t="shared" si="0"/>
        <v>1794346192.4664459</v>
      </c>
      <c r="F14" s="16">
        <f t="shared" si="0"/>
        <v>1910904640.1113403</v>
      </c>
      <c r="G14" s="16">
        <f t="shared" si="0"/>
        <v>1742983652.2957549</v>
      </c>
      <c r="H14" s="16">
        <f t="shared" si="0"/>
        <v>1666750955.5089946</v>
      </c>
      <c r="I14" s="16">
        <f t="shared" si="0"/>
        <v>1616409404.045784</v>
      </c>
      <c r="J14" s="16">
        <f t="shared" si="0"/>
        <v>1298669395.5962317</v>
      </c>
      <c r="K14" s="16">
        <f t="shared" si="0"/>
        <v>1161709165.9556561</v>
      </c>
      <c r="L14"/>
      <c r="M14" s="12" t="s">
        <v>23</v>
      </c>
      <c r="N14" s="15">
        <f>'SCC X Ano = Mecenato'!L15</f>
        <v>1892244.1809930371</v>
      </c>
      <c r="O14" s="15">
        <f>'SCC X Ano = Mecenato'!L49</f>
        <v>2325630.752601923</v>
      </c>
      <c r="P14" s="15">
        <f>'SCC X Ano = Mecenato'!L83</f>
        <v>1611862.9074817984</v>
      </c>
      <c r="Q14" s="15">
        <f>'SCC X Ano = Mecenato'!L117</f>
        <v>2530781.0483965348</v>
      </c>
      <c r="R14" s="15">
        <f>'SCC X Ano = Mecenato'!L151</f>
        <v>2505892.6785467709</v>
      </c>
      <c r="S14" s="15">
        <f>'SCC X Ano = Mecenato'!L185</f>
        <v>5233516.261119402</v>
      </c>
      <c r="T14" s="15">
        <f>'SCC X Ano = Mecenato'!L219</f>
        <v>11369443.813477153</v>
      </c>
      <c r="U14" s="15">
        <f>'SCC X Ano = Mecenato'!L253</f>
        <v>8424642.6684128493</v>
      </c>
      <c r="V14" s="15">
        <f>'SCC X Ano = Mecenato'!L287</f>
        <v>6409697.4922395982</v>
      </c>
      <c r="W14" s="15">
        <f>'SCC X Ano = Mecenato'!L321</f>
        <v>4705276.1306413729</v>
      </c>
    </row>
    <row r="15" spans="1:23" x14ac:dyDescent="0.25">
      <c r="A15"/>
      <c r="B15" t="b">
        <f>B14=N31</f>
        <v>1</v>
      </c>
      <c r="C15" t="b">
        <f t="shared" ref="C15:J15" si="1">C14=O31</f>
        <v>1</v>
      </c>
      <c r="D15" t="b">
        <f t="shared" si="1"/>
        <v>1</v>
      </c>
      <c r="E15" t="b">
        <f t="shared" si="1"/>
        <v>1</v>
      </c>
      <c r="F15" t="b">
        <f t="shared" si="1"/>
        <v>1</v>
      </c>
      <c r="G15" t="b">
        <f t="shared" si="1"/>
        <v>1</v>
      </c>
      <c r="H15" t="b">
        <f t="shared" si="1"/>
        <v>1</v>
      </c>
      <c r="I15" t="b">
        <f t="shared" si="1"/>
        <v>1</v>
      </c>
      <c r="J15" t="b">
        <f t="shared" si="1"/>
        <v>1</v>
      </c>
      <c r="K15" t="b">
        <f>K14=W31</f>
        <v>1</v>
      </c>
      <c r="L15"/>
      <c r="M15" s="12" t="s">
        <v>24</v>
      </c>
      <c r="N15" s="15">
        <f>'SCC X Ano = Mecenato'!L16</f>
        <v>1207777.9790014718</v>
      </c>
      <c r="O15" s="15">
        <f>'SCC X Ano = Mecenato'!L50</f>
        <v>2349437.4957632241</v>
      </c>
      <c r="P15" s="15">
        <f>'SCC X Ano = Mecenato'!L84</f>
        <v>2049767.4519086422</v>
      </c>
      <c r="Q15" s="15">
        <f>'SCC X Ano = Mecenato'!L118</f>
        <v>2283218.9369548392</v>
      </c>
      <c r="R15" s="15">
        <f>'SCC X Ano = Mecenato'!L152</f>
        <v>2009847.2389016168</v>
      </c>
      <c r="S15" s="15">
        <f>'SCC X Ano = Mecenato'!L186</f>
        <v>1002506.1893855864</v>
      </c>
      <c r="T15" s="15">
        <f>'SCC X Ano = Mecenato'!L220</f>
        <v>595971.67587895342</v>
      </c>
      <c r="U15" s="15">
        <f>'SCC X Ano = Mecenato'!L254</f>
        <v>1165964.1753618598</v>
      </c>
      <c r="V15" s="15">
        <f>'SCC X Ano = Mecenato'!L288</f>
        <v>258977.01462441887</v>
      </c>
      <c r="W15" s="15">
        <f>'SCC X Ano = Mecenato'!L322</f>
        <v>1278809.3468406308</v>
      </c>
    </row>
    <row r="16" spans="1:23" x14ac:dyDescent="0.25">
      <c r="A16"/>
      <c r="B16"/>
      <c r="C16"/>
      <c r="D16"/>
      <c r="E16"/>
      <c r="F16"/>
      <c r="G16"/>
      <c r="H16"/>
      <c r="I16"/>
      <c r="J16"/>
      <c r="K16"/>
      <c r="L16"/>
      <c r="M16" s="12" t="s">
        <v>25</v>
      </c>
      <c r="N16" s="15">
        <f>'SCC X Ano = Mecenato'!L17</f>
        <v>33414170.01904672</v>
      </c>
      <c r="O16" s="15">
        <f>'SCC X Ano = Mecenato'!L51</f>
        <v>28719372.606638897</v>
      </c>
      <c r="P16" s="15">
        <f>'SCC X Ano = Mecenato'!L85</f>
        <v>40169237.238185763</v>
      </c>
      <c r="Q16" s="15">
        <f>'SCC X Ano = Mecenato'!L119</f>
        <v>27726475.802506719</v>
      </c>
      <c r="R16" s="15">
        <f>'SCC X Ano = Mecenato'!L153</f>
        <v>34080413.454965346</v>
      </c>
      <c r="S16" s="15">
        <f>'SCC X Ano = Mecenato'!L187</f>
        <v>24886439.004416153</v>
      </c>
      <c r="T16" s="15">
        <f>'SCC X Ano = Mecenato'!L221</f>
        <v>20942467.194003128</v>
      </c>
      <c r="U16" s="15">
        <f>'SCC X Ano = Mecenato'!L255</f>
        <v>27109900.821182065</v>
      </c>
      <c r="V16" s="15">
        <f>'SCC X Ano = Mecenato'!L289</f>
        <v>17254601.321310606</v>
      </c>
      <c r="W16" s="15">
        <f>'SCC X Ano = Mecenato'!L323</f>
        <v>12539826.403971478</v>
      </c>
    </row>
    <row r="17" spans="1:23" x14ac:dyDescent="0.25">
      <c r="A17"/>
      <c r="B17"/>
      <c r="C17"/>
      <c r="D17"/>
      <c r="E17"/>
      <c r="F17"/>
      <c r="G17"/>
      <c r="H17"/>
      <c r="I17"/>
      <c r="J17"/>
      <c r="K17"/>
      <c r="L17"/>
      <c r="M17" s="12" t="s">
        <v>26</v>
      </c>
      <c r="N17" s="15">
        <f>'SCC X Ano = Mecenato'!L18</f>
        <v>3669691.0853946013</v>
      </c>
      <c r="O17" s="15">
        <f>'SCC X Ano = Mecenato'!L52</f>
        <v>2510746.7240931117</v>
      </c>
      <c r="P17" s="15">
        <f>'SCC X Ano = Mecenato'!L86</f>
        <v>259053.46319413837</v>
      </c>
      <c r="Q17" s="15">
        <f>'SCC X Ano = Mecenato'!L120</f>
        <v>1074635.8944196454</v>
      </c>
      <c r="R17" s="15">
        <f>'SCC X Ano = Mecenato'!L154</f>
        <v>2234562.4214186789</v>
      </c>
      <c r="S17" s="15">
        <f>'SCC X Ano = Mecenato'!L188</f>
        <v>1607676.3878016688</v>
      </c>
      <c r="T17" s="15">
        <f>'SCC X Ano = Mecenato'!L222</f>
        <v>942021.15196611627</v>
      </c>
      <c r="U17" s="15">
        <f>'SCC X Ano = Mecenato'!L256</f>
        <v>36329.774918346942</v>
      </c>
      <c r="V17" s="15">
        <f>'SCC X Ano = Mecenato'!L290</f>
        <v>342869.89831232734</v>
      </c>
      <c r="W17" s="15">
        <f>'SCC X Ano = Mecenato'!L324</f>
        <v>230602.22375777373</v>
      </c>
    </row>
    <row r="18" spans="1:23" x14ac:dyDescent="0.25">
      <c r="A18"/>
      <c r="B18"/>
      <c r="C18"/>
      <c r="D18"/>
      <c r="E18"/>
      <c r="F18"/>
      <c r="G18"/>
      <c r="H18"/>
      <c r="I18"/>
      <c r="J18"/>
      <c r="K18"/>
      <c r="L18"/>
      <c r="M18" s="12" t="s">
        <v>27</v>
      </c>
      <c r="N18" s="15">
        <f>'SCC X Ano = Mecenato'!L19</f>
        <v>1917830.1219056826</v>
      </c>
      <c r="O18" s="15">
        <f>'SCC X Ano = Mecenato'!L53</f>
        <v>3641256.8457068084</v>
      </c>
      <c r="P18" s="15">
        <f>'SCC X Ano = Mecenato'!L87</f>
        <v>2282774.2298655547</v>
      </c>
      <c r="Q18" s="15">
        <f>'SCC X Ano = Mecenato'!L121</f>
        <v>1584273.0037454355</v>
      </c>
      <c r="R18" s="15">
        <f>'SCC X Ano = Mecenato'!L155</f>
        <v>959083.30260038248</v>
      </c>
      <c r="S18" s="15">
        <f>'SCC X Ano = Mecenato'!L189</f>
        <v>1475672.2359054647</v>
      </c>
      <c r="T18" s="15">
        <f>'SCC X Ano = Mecenato'!L223</f>
        <v>677944.68007202412</v>
      </c>
      <c r="U18" s="15">
        <f>'SCC X Ano = Mecenato'!L257</f>
        <v>1046055.3191489363</v>
      </c>
      <c r="V18" s="15">
        <f>'SCC X Ano = Mecenato'!L291</f>
        <v>536074.10429607611</v>
      </c>
      <c r="W18" s="15">
        <f>'SCC X Ano = Mecenato'!L325</f>
        <v>544767.89887555758</v>
      </c>
    </row>
    <row r="19" spans="1:23" x14ac:dyDescent="0.25">
      <c r="A19"/>
      <c r="B19"/>
      <c r="C19"/>
      <c r="D19"/>
      <c r="E19"/>
      <c r="F19"/>
      <c r="G19"/>
      <c r="H19"/>
      <c r="I19"/>
      <c r="J19"/>
      <c r="K19"/>
      <c r="L19"/>
      <c r="M19" s="12" t="s">
        <v>28</v>
      </c>
      <c r="N19" s="15">
        <f>'SCC X Ano = Mecenato'!L20</f>
        <v>47167529.095650062</v>
      </c>
      <c r="O19" s="15">
        <f>'SCC X Ano = Mecenato'!L54</f>
        <v>33112820.069062807</v>
      </c>
      <c r="P19" s="15">
        <f>'SCC X Ano = Mecenato'!L88</f>
        <v>29672359.220314883</v>
      </c>
      <c r="Q19" s="15">
        <f>'SCC X Ano = Mecenato'!L122</f>
        <v>30354903.553233124</v>
      </c>
      <c r="R19" s="15">
        <f>'SCC X Ano = Mecenato'!L156</f>
        <v>23812786.629024513</v>
      </c>
      <c r="S19" s="15">
        <f>'SCC X Ano = Mecenato'!L190</f>
        <v>17575568.434483938</v>
      </c>
      <c r="T19" s="15">
        <f>'SCC X Ano = Mecenato'!L224</f>
        <v>16361546.340173615</v>
      </c>
      <c r="U19" s="15">
        <f>'SCC X Ano = Mecenato'!L258</f>
        <v>22162977.614647307</v>
      </c>
      <c r="V19" s="15">
        <f>'SCC X Ano = Mecenato'!L292</f>
        <v>20637944.101054799</v>
      </c>
      <c r="W19" s="15">
        <f>'SCC X Ano = Mecenato'!L326</f>
        <v>17186403.860682204</v>
      </c>
    </row>
    <row r="20" spans="1:23" x14ac:dyDescent="0.25">
      <c r="A20"/>
      <c r="B20"/>
      <c r="C20"/>
      <c r="D20"/>
      <c r="E20"/>
      <c r="F20"/>
      <c r="G20"/>
      <c r="H20"/>
      <c r="I20"/>
      <c r="J20"/>
      <c r="K20"/>
      <c r="L20"/>
      <c r="M20" s="12" t="s">
        <v>29</v>
      </c>
      <c r="N20" s="15">
        <f>'SCC X Ano = Mecenato'!L21</f>
        <v>203653412.19098788</v>
      </c>
      <c r="O20" s="15">
        <f>'SCC X Ano = Mecenato'!L55</f>
        <v>184653915.83807176</v>
      </c>
      <c r="P20" s="15">
        <f>'SCC X Ano = Mecenato'!L89</f>
        <v>145792155.95621887</v>
      </c>
      <c r="Q20" s="15">
        <f>'SCC X Ano = Mecenato'!L123</f>
        <v>193731378.86478353</v>
      </c>
      <c r="R20" s="15">
        <f>'SCC X Ano = Mecenato'!L157</f>
        <v>184297888.96197501</v>
      </c>
      <c r="S20" s="15">
        <f>'SCC X Ano = Mecenato'!L191</f>
        <v>173575920.62705052</v>
      </c>
      <c r="T20" s="15">
        <f>'SCC X Ano = Mecenato'!L225</f>
        <v>170545068.36119381</v>
      </c>
      <c r="U20" s="15">
        <f>'SCC X Ano = Mecenato'!L259</f>
        <v>165079888.77655995</v>
      </c>
      <c r="V20" s="15">
        <f>'SCC X Ano = Mecenato'!L293</f>
        <v>128898206.65115152</v>
      </c>
      <c r="W20" s="15">
        <f>'SCC X Ano = Mecenato'!L327</f>
        <v>111723945.48150277</v>
      </c>
    </row>
    <row r="21" spans="1:23" x14ac:dyDescent="0.25">
      <c r="A21"/>
      <c r="B21"/>
      <c r="C21"/>
      <c r="D21"/>
      <c r="E21"/>
      <c r="F21"/>
      <c r="G21"/>
      <c r="H21"/>
      <c r="I21"/>
      <c r="J21"/>
      <c r="K21"/>
      <c r="L21"/>
      <c r="M21" s="12" t="s">
        <v>30</v>
      </c>
      <c r="N21" s="15">
        <f>'SCC X Ano = Mecenato'!L22</f>
        <v>15994975.819409581</v>
      </c>
      <c r="O21" s="15">
        <f>'SCC X Ano = Mecenato'!L56</f>
        <v>13001516.335718492</v>
      </c>
      <c r="P21" s="15">
        <f>'SCC X Ano = Mecenato'!L90</f>
        <v>5702273.2477405472</v>
      </c>
      <c r="Q21" s="15">
        <f>'SCC X Ano = Mecenato'!L124</f>
        <v>21385137.256715536</v>
      </c>
      <c r="R21" s="15">
        <f>'SCC X Ano = Mecenato'!L158</f>
        <v>8521460.7624488417</v>
      </c>
      <c r="S21" s="15">
        <f>'SCC X Ano = Mecenato'!L192</f>
        <v>9719817.0046090186</v>
      </c>
      <c r="T21" s="15">
        <f>'SCC X Ano = Mecenato'!L226</f>
        <v>9327149.3009575959</v>
      </c>
      <c r="U21" s="15">
        <f>'SCC X Ano = Mecenato'!L260</f>
        <v>12736146.837285571</v>
      </c>
      <c r="V21" s="15">
        <f>'SCC X Ano = Mecenato'!L294</f>
        <v>7773537.7559508309</v>
      </c>
      <c r="W21" s="15">
        <f>'SCC X Ano = Mecenato'!L328</f>
        <v>8078401.0684009045</v>
      </c>
    </row>
    <row r="22" spans="1:23" x14ac:dyDescent="0.25">
      <c r="A22"/>
      <c r="B22"/>
      <c r="C22"/>
      <c r="D22"/>
      <c r="E22"/>
      <c r="F22"/>
      <c r="G22"/>
      <c r="H22"/>
      <c r="I22"/>
      <c r="J22"/>
      <c r="K22"/>
      <c r="L22"/>
      <c r="M22" s="12" t="s">
        <v>31</v>
      </c>
      <c r="N22" s="15">
        <f>'SCC X Ano = Mecenato'!L23</f>
        <v>408626032.10130697</v>
      </c>
      <c r="O22" s="15">
        <f>'SCC X Ano = Mecenato'!L57</f>
        <v>392730867.86206234</v>
      </c>
      <c r="P22" s="15">
        <f>'SCC X Ano = Mecenato'!L91</f>
        <v>453890162.79425216</v>
      </c>
      <c r="Q22" s="15">
        <f>'SCC X Ano = Mecenato'!L125</f>
        <v>416312000.28981549</v>
      </c>
      <c r="R22" s="15">
        <f>'SCC X Ano = Mecenato'!L159</f>
        <v>507517424.53914315</v>
      </c>
      <c r="S22" s="15">
        <f>'SCC X Ano = Mecenato'!L193</f>
        <v>455601682.60719651</v>
      </c>
      <c r="T22" s="15">
        <f>'SCC X Ano = Mecenato'!L227</f>
        <v>399409188.57982665</v>
      </c>
      <c r="U22" s="15">
        <f>'SCC X Ano = Mecenato'!L261</f>
        <v>414961653.34846377</v>
      </c>
      <c r="V22" s="15">
        <f>'SCC X Ano = Mecenato'!L295</f>
        <v>309466830.03330415</v>
      </c>
      <c r="W22" s="15">
        <f>'SCC X Ano = Mecenato'!L329</f>
        <v>283019897.88818252</v>
      </c>
    </row>
    <row r="23" spans="1:23" x14ac:dyDescent="0.25">
      <c r="A23"/>
      <c r="B23"/>
      <c r="C23"/>
      <c r="D23"/>
      <c r="E23"/>
      <c r="F23"/>
      <c r="G23"/>
      <c r="H23"/>
      <c r="I23"/>
      <c r="J23"/>
      <c r="K23"/>
      <c r="L23"/>
      <c r="M23" s="12" t="s">
        <v>32</v>
      </c>
      <c r="N23" s="15">
        <f>'SCC X Ano = Mecenato'!L24</f>
        <v>795408445.78742456</v>
      </c>
      <c r="O23" s="15">
        <f>'SCC X Ano = Mecenato'!L58</f>
        <v>705583984.28848648</v>
      </c>
      <c r="P23" s="15">
        <f>'SCC X Ano = Mecenato'!L92</f>
        <v>650811005.39362299</v>
      </c>
      <c r="Q23" s="15">
        <f>'SCC X Ano = Mecenato'!L126</f>
        <v>757210058.45820189</v>
      </c>
      <c r="R23" s="15">
        <f>'SCC X Ano = Mecenato'!L160</f>
        <v>825878913.44982052</v>
      </c>
      <c r="S23" s="15">
        <f>'SCC X Ano = Mecenato'!L194</f>
        <v>769328000.45916569</v>
      </c>
      <c r="T23" s="15">
        <f>'SCC X Ano = Mecenato'!L228</f>
        <v>752899995.43774378</v>
      </c>
      <c r="U23" s="15">
        <f>'SCC X Ano = Mecenato'!L262</f>
        <v>687590089.80254006</v>
      </c>
      <c r="V23" s="15">
        <f>'SCC X Ano = Mecenato'!L296</f>
        <v>582806049.32671285</v>
      </c>
      <c r="W23" s="15">
        <f>'SCC X Ano = Mecenato'!L330</f>
        <v>529999589.78907466</v>
      </c>
    </row>
    <row r="24" spans="1:23" x14ac:dyDescent="0.25">
      <c r="A24"/>
      <c r="B24"/>
      <c r="C24"/>
      <c r="D24"/>
      <c r="E24"/>
      <c r="F24"/>
      <c r="G24"/>
      <c r="H24"/>
      <c r="I24"/>
      <c r="J24"/>
      <c r="K24"/>
      <c r="L24"/>
      <c r="M24" s="12" t="s">
        <v>33</v>
      </c>
      <c r="N24" s="15">
        <f>'SCC X Ano = Mecenato'!L25</f>
        <v>39635963.683791384</v>
      </c>
      <c r="O24" s="15">
        <f>'SCC X Ano = Mecenato'!L59</f>
        <v>57104736.63867566</v>
      </c>
      <c r="P24" s="15">
        <f>'SCC X Ano = Mecenato'!L93</f>
        <v>42470699.047227971</v>
      </c>
      <c r="Q24" s="15">
        <f>'SCC X Ano = Mecenato'!L127</f>
        <v>57935484.121735476</v>
      </c>
      <c r="R24" s="15">
        <f>'SCC X Ano = Mecenato'!L161</f>
        <v>67904078.70968166</v>
      </c>
      <c r="S24" s="15">
        <f>'SCC X Ano = Mecenato'!L195</f>
        <v>66988733.15051049</v>
      </c>
      <c r="T24" s="15">
        <f>'SCC X Ano = Mecenato'!L229</f>
        <v>70931303.281137392</v>
      </c>
      <c r="U24" s="15">
        <f>'SCC X Ano = Mecenato'!L263</f>
        <v>69555207.081344903</v>
      </c>
      <c r="V24" s="15">
        <f>'SCC X Ano = Mecenato'!L297</f>
        <v>46083588.37130072</v>
      </c>
      <c r="W24" s="15">
        <f>'SCC X Ano = Mecenato'!L331</f>
        <v>42154459.77997607</v>
      </c>
    </row>
    <row r="25" spans="1:23" x14ac:dyDescent="0.25">
      <c r="A25"/>
      <c r="B25"/>
      <c r="C25"/>
      <c r="D25"/>
      <c r="E25"/>
      <c r="F25"/>
      <c r="G25"/>
      <c r="H25"/>
      <c r="I25"/>
      <c r="J25"/>
      <c r="K25"/>
      <c r="L25"/>
      <c r="M25" s="12" t="s">
        <v>34</v>
      </c>
      <c r="N25" s="15">
        <f>'SCC X Ano = Mecenato'!L26</f>
        <v>35292417.420236334</v>
      </c>
      <c r="O25" s="15">
        <f>'SCC X Ano = Mecenato'!L60</f>
        <v>27639262.224807147</v>
      </c>
      <c r="P25" s="15">
        <f>'SCC X Ano = Mecenato'!L94</f>
        <v>32386403.114049409</v>
      </c>
      <c r="Q25" s="15">
        <f>'SCC X Ano = Mecenato'!L128</f>
        <v>40400137.325237781</v>
      </c>
      <c r="R25" s="15">
        <f>'SCC X Ano = Mecenato'!L162</f>
        <v>45850380.735265575</v>
      </c>
      <c r="S25" s="15">
        <f>'SCC X Ano = Mecenato'!L196</f>
        <v>50677245.95414336</v>
      </c>
      <c r="T25" s="15">
        <f>'SCC X Ano = Mecenato'!L230</f>
        <v>46206272.032367319</v>
      </c>
      <c r="U25" s="15">
        <f>'SCC X Ano = Mecenato'!L264</f>
        <v>43886410.691969253</v>
      </c>
      <c r="V25" s="15">
        <f>'SCC X Ano = Mecenato'!L298</f>
        <v>40566656.877103999</v>
      </c>
      <c r="W25" s="15">
        <f>'SCC X Ano = Mecenato'!L332</f>
        <v>36030007.140682384</v>
      </c>
    </row>
    <row r="26" spans="1:23" x14ac:dyDescent="0.25">
      <c r="A26"/>
      <c r="B26"/>
      <c r="C26"/>
      <c r="D26"/>
      <c r="E26"/>
      <c r="F26"/>
      <c r="G26"/>
      <c r="H26"/>
      <c r="I26"/>
      <c r="J26"/>
      <c r="K26"/>
      <c r="L26"/>
      <c r="M26" s="12" t="s">
        <v>35</v>
      </c>
      <c r="N26" s="15">
        <f>'SCC X Ano = Mecenato'!L27</f>
        <v>107510665.09422182</v>
      </c>
      <c r="O26" s="15">
        <f>'SCC X Ano = Mecenato'!L61</f>
        <v>101722356.46113619</v>
      </c>
      <c r="P26" s="15">
        <f>'SCC X Ano = Mecenato'!L95</f>
        <v>91551600.828390226</v>
      </c>
      <c r="Q26" s="15">
        <f>'SCC X Ano = Mecenato'!L129</f>
        <v>106414370.64380476</v>
      </c>
      <c r="R26" s="15">
        <f>'SCC X Ano = Mecenato'!L163</f>
        <v>104805718.92892104</v>
      </c>
      <c r="S26" s="15">
        <f>'SCC X Ano = Mecenato'!L197</f>
        <v>88857748.935470283</v>
      </c>
      <c r="T26" s="15">
        <f>'SCC X Ano = Mecenato'!L231</f>
        <v>104820264.17291048</v>
      </c>
      <c r="U26" s="15">
        <f>'SCC X Ano = Mecenato'!L265</f>
        <v>97886210.588647425</v>
      </c>
      <c r="V26" s="15">
        <f>'SCC X Ano = Mecenato'!L299</f>
        <v>83330896.005200341</v>
      </c>
      <c r="W26" s="15">
        <f>'SCC X Ano = Mecenato'!L333</f>
        <v>72258089.762914151</v>
      </c>
    </row>
    <row r="27" spans="1:23" x14ac:dyDescent="0.25">
      <c r="A27"/>
      <c r="B27"/>
      <c r="C27"/>
      <c r="D27"/>
      <c r="E27"/>
      <c r="F27"/>
      <c r="G27"/>
      <c r="H27"/>
      <c r="I27"/>
      <c r="J27"/>
      <c r="K27"/>
      <c r="L27"/>
      <c r="M27" s="12" t="s">
        <v>36</v>
      </c>
      <c r="N27" s="15">
        <f>'SCC X Ano = Mecenato'!L28</f>
        <v>4754398.0631897552</v>
      </c>
      <c r="O27" s="15">
        <f>'SCC X Ano = Mecenato'!L62</f>
        <v>1260659.1097388051</v>
      </c>
      <c r="P27" s="15">
        <f>'SCC X Ano = Mecenato'!L96</f>
        <v>1463848.3937281074</v>
      </c>
      <c r="Q27" s="15">
        <f>'SCC X Ano = Mecenato'!L130</f>
        <v>2344742.8751870682</v>
      </c>
      <c r="R27" s="15">
        <f>'SCC X Ano = Mecenato'!L164</f>
        <v>3535558.3450673232</v>
      </c>
      <c r="S27" s="15">
        <f>'SCC X Ano = Mecenato'!L198</f>
        <v>3735892.9783144854</v>
      </c>
      <c r="T27" s="15">
        <f>'SCC X Ano = Mecenato'!L232</f>
        <v>677332.24068606354</v>
      </c>
      <c r="U27" s="15">
        <f>'SCC X Ano = Mecenato'!L266</f>
        <v>1963716.2849969706</v>
      </c>
      <c r="V27" s="15">
        <f>'SCC X Ano = Mecenato'!L300</f>
        <v>1613863.9260364952</v>
      </c>
      <c r="W27" s="15">
        <f>'SCC X Ano = Mecenato'!L334</f>
        <v>1702799.3927915068</v>
      </c>
    </row>
    <row r="28" spans="1:23" x14ac:dyDescent="0.25">
      <c r="A28"/>
      <c r="B28"/>
      <c r="C28"/>
      <c r="D28"/>
      <c r="E28"/>
      <c r="F28"/>
      <c r="G28"/>
      <c r="H28"/>
      <c r="I28"/>
      <c r="J28"/>
      <c r="K28"/>
      <c r="L28"/>
      <c r="M28" s="12" t="s">
        <v>37</v>
      </c>
      <c r="N28" s="15">
        <f>'SCC X Ano = Mecenato'!L29</f>
        <v>3509295.7760052276</v>
      </c>
      <c r="O28" s="15">
        <f>'SCC X Ano = Mecenato'!L63</f>
        <v>2277388.7515094401</v>
      </c>
      <c r="P28" s="15">
        <f>'SCC X Ano = Mecenato'!L97</f>
        <v>2888229.5198511388</v>
      </c>
      <c r="Q28" s="15">
        <f>'SCC X Ano = Mecenato'!L131</f>
        <v>2956735.3438780433</v>
      </c>
      <c r="R28" s="15">
        <f>'SCC X Ano = Mecenato'!L165</f>
        <v>5827589.3830239773</v>
      </c>
      <c r="S28" s="15">
        <f>'SCC X Ano = Mecenato'!L199</f>
        <v>2892105.2435344514</v>
      </c>
      <c r="T28" s="15">
        <f>'SCC X Ano = Mecenato'!L233</f>
        <v>4698106.5970858019</v>
      </c>
      <c r="U28" s="15">
        <f>'SCC X Ano = Mecenato'!L267</f>
        <v>1639017.4321434735</v>
      </c>
      <c r="V28" s="15">
        <f>'SCC X Ano = Mecenato'!L301</f>
        <v>2468039.4383085435</v>
      </c>
      <c r="W28" s="15">
        <f>'SCC X Ano = Mecenato'!L335</f>
        <v>1243357.1889393805</v>
      </c>
    </row>
    <row r="29" spans="1:23" x14ac:dyDescent="0.25">
      <c r="A29"/>
      <c r="B29"/>
      <c r="C29"/>
      <c r="D29"/>
      <c r="E29"/>
      <c r="F29"/>
      <c r="G29"/>
      <c r="H29"/>
      <c r="I29"/>
      <c r="J29"/>
      <c r="K29"/>
      <c r="L29"/>
      <c r="M29" s="12" t="s">
        <v>38</v>
      </c>
      <c r="N29" s="15">
        <f>'SCC X Ano = Mecenato'!L30</f>
        <v>7409523.9691611584</v>
      </c>
      <c r="O29" s="15">
        <f>'SCC X Ano = Mecenato'!L64</f>
        <v>6749642.3774108645</v>
      </c>
      <c r="P29" s="15">
        <f>'SCC X Ano = Mecenato'!L98</f>
        <v>5722817.8981022602</v>
      </c>
      <c r="Q29" s="15">
        <f>'SCC X Ano = Mecenato'!L132</f>
        <v>8231763.5438034479</v>
      </c>
      <c r="R29" s="15">
        <f>'SCC X Ano = Mecenato'!L166</f>
        <v>12308889.500792775</v>
      </c>
      <c r="S29" s="15">
        <f>'SCC X Ano = Mecenato'!L200</f>
        <v>10683463.663165336</v>
      </c>
      <c r="T29" s="15">
        <f>'SCC X Ano = Mecenato'!L234</f>
        <v>8838688.8671577498</v>
      </c>
      <c r="U29" s="15">
        <f>'SCC X Ano = Mecenato'!L268</f>
        <v>5007840.2828521179</v>
      </c>
      <c r="V29" s="15">
        <f>'SCC X Ano = Mecenato'!L302</f>
        <v>3197894.8335871552</v>
      </c>
      <c r="W29" s="15">
        <f>'SCC X Ano = Mecenato'!L336</f>
        <v>4879733.5280334186</v>
      </c>
    </row>
    <row r="30" spans="1:23" x14ac:dyDescent="0.25">
      <c r="A30"/>
      <c r="B30"/>
      <c r="C30"/>
      <c r="D30"/>
      <c r="E30"/>
      <c r="F30"/>
      <c r="G30"/>
      <c r="H30"/>
      <c r="I30"/>
      <c r="J30"/>
      <c r="K30"/>
      <c r="L30"/>
      <c r="M30" s="12" t="s">
        <v>39</v>
      </c>
      <c r="N30" s="15">
        <f>'SCC X Ano = Mecenato'!L31</f>
        <v>33026175.307424806</v>
      </c>
      <c r="O30" s="15">
        <f>'SCC X Ano = Mecenato'!L65</f>
        <v>34640081.806388907</v>
      </c>
      <c r="P30" s="15">
        <f>'SCC X Ano = Mecenato'!L99</f>
        <v>48789971.056152143</v>
      </c>
      <c r="Q30" s="15">
        <f>'SCC X Ano = Mecenato'!L133</f>
        <v>36595758.93545372</v>
      </c>
      <c r="R30" s="15">
        <f>'SCC X Ano = Mecenato'!L167</f>
        <v>32235707.188697755</v>
      </c>
      <c r="S30" s="15">
        <f>'SCC X Ano = Mecenato'!L201</f>
        <v>21660184.23131039</v>
      </c>
      <c r="T30" s="15">
        <f>'SCC X Ano = Mecenato'!L235</f>
        <v>20438909.87419923</v>
      </c>
      <c r="U30" s="15">
        <f>'SCC X Ano = Mecenato'!L269</f>
        <v>18624258.341444433</v>
      </c>
      <c r="V30" s="15">
        <f>'SCC X Ano = Mecenato'!L303</f>
        <v>24093109.565605048</v>
      </c>
      <c r="W30" s="15">
        <f>'SCC X Ano = Mecenato'!L337</f>
        <v>12039828.145848157</v>
      </c>
    </row>
    <row r="31" spans="1:23" x14ac:dyDescent="0.25">
      <c r="A31"/>
      <c r="B31"/>
      <c r="C31"/>
      <c r="D31"/>
      <c r="E31"/>
      <c r="F31"/>
      <c r="G31"/>
      <c r="H31"/>
      <c r="I31"/>
      <c r="J31"/>
      <c r="K31"/>
      <c r="L31"/>
      <c r="M31" s="12" t="s">
        <v>40</v>
      </c>
      <c r="N31" s="15">
        <f>'SCC X Ano = Mecenato'!L32</f>
        <v>1783099402.0051248</v>
      </c>
      <c r="O31" s="15">
        <f>'SCC X Ano = Mecenato'!L66</f>
        <v>1637911629.2078974</v>
      </c>
      <c r="P31" s="15">
        <f>'SCC X Ano = Mecenato'!L100</f>
        <v>1596765841.759974</v>
      </c>
      <c r="Q31" s="15">
        <f>'SCC X Ano = Mecenato'!L134</f>
        <v>1794346192.4664459</v>
      </c>
      <c r="R31" s="15">
        <f>'SCC X Ano = Mecenato'!L168</f>
        <v>1910904640.1113403</v>
      </c>
      <c r="S31" s="15">
        <f>'SCC X Ano = Mecenato'!L202</f>
        <v>1742983652.2957549</v>
      </c>
      <c r="T31" s="15">
        <f>'SCC X Ano = Mecenato'!L236</f>
        <v>1666750955.5089946</v>
      </c>
      <c r="U31" s="15">
        <f>'SCC X Ano = Mecenato'!L270</f>
        <v>1616409404.045784</v>
      </c>
      <c r="V31" s="15">
        <f>'SCC X Ano = Mecenato'!L304</f>
        <v>1298669395.5962317</v>
      </c>
      <c r="W31" s="15">
        <f>'SCC X Ano = Mecenato'!L338</f>
        <v>1161709165.9556561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1"/>
  </sheetPr>
  <dimension ref="A1:N6536"/>
  <sheetViews>
    <sheetView topLeftCell="D1" zoomScale="90" zoomScaleNormal="90" workbookViewId="0">
      <selection activeCell="A4" sqref="A4"/>
    </sheetView>
  </sheetViews>
  <sheetFormatPr defaultColWidth="9.140625" defaultRowHeight="15" x14ac:dyDescent="0.25"/>
  <cols>
    <col min="1" max="1" width="23.85546875" style="17" bestFit="1" customWidth="1"/>
    <col min="2" max="2" width="10.28515625" style="18" bestFit="1" customWidth="1"/>
    <col min="3" max="3" width="101.42578125" style="19" customWidth="1"/>
    <col min="4" max="4" width="19.140625" style="18" bestFit="1" customWidth="1"/>
    <col min="5" max="6" width="22.42578125" style="18" customWidth="1"/>
    <col min="7" max="7" width="18.42578125" style="18" bestFit="1" customWidth="1"/>
    <col min="8" max="8" width="18.42578125" style="18" customWidth="1"/>
    <col min="9" max="9" width="22.42578125" style="18" bestFit="1" customWidth="1"/>
    <col min="10" max="10" width="20.140625" style="18" bestFit="1" customWidth="1"/>
    <col min="11" max="11" width="20.140625" style="18" customWidth="1"/>
    <col min="12" max="12" width="21" style="18" bestFit="1" customWidth="1"/>
    <col min="13" max="16384" width="9.140625" style="17"/>
  </cols>
  <sheetData>
    <row r="1" spans="1:14" x14ac:dyDescent="0.25">
      <c r="A1" s="46" t="s">
        <v>6068</v>
      </c>
      <c r="B1" s="44" t="s">
        <v>6067</v>
      </c>
      <c r="C1" s="45" t="s">
        <v>6066</v>
      </c>
      <c r="D1" s="44" t="s">
        <v>6065</v>
      </c>
      <c r="E1" s="44" t="s">
        <v>6064</v>
      </c>
      <c r="F1" s="44" t="s">
        <v>6063</v>
      </c>
      <c r="G1" s="44" t="s">
        <v>6062</v>
      </c>
      <c r="H1" s="44" t="s">
        <v>6061</v>
      </c>
      <c r="I1" s="44" t="s">
        <v>6060</v>
      </c>
      <c r="J1" s="44" t="s">
        <v>6059</v>
      </c>
      <c r="K1" s="44" t="s">
        <v>6058</v>
      </c>
      <c r="L1" s="44" t="s">
        <v>6057</v>
      </c>
      <c r="M1" s="43" t="s">
        <v>6056</v>
      </c>
      <c r="N1" s="43" t="s">
        <v>6055</v>
      </c>
    </row>
    <row r="2" spans="1:14" x14ac:dyDescent="0.25">
      <c r="A2" s="30" t="s">
        <v>48</v>
      </c>
      <c r="B2" s="36">
        <v>950020</v>
      </c>
      <c r="C2" s="42" t="s">
        <v>6054</v>
      </c>
      <c r="D2" s="22" t="s">
        <v>524</v>
      </c>
      <c r="E2" s="22" t="s">
        <v>523</v>
      </c>
      <c r="F2" s="26" t="str">
        <f>VLOOKUP(E2,PROCV!$A$1:$B$107,2,TRUE)</f>
        <v>Patrimônio</v>
      </c>
      <c r="G2" s="38">
        <v>1995</v>
      </c>
      <c r="H2" s="24">
        <v>0</v>
      </c>
      <c r="I2" s="23" t="str">
        <f>VLOOKUP(J2,PROCV!$E$1:$F$27,2,FALSE)</f>
        <v>43 - Rio Grande do Sul</v>
      </c>
      <c r="J2" s="27" t="s">
        <v>56</v>
      </c>
      <c r="K2" s="22">
        <v>0</v>
      </c>
      <c r="L2" s="38">
        <v>100000</v>
      </c>
      <c r="M2" s="20" t="e">
        <f>VLOOKUP(G2,PROCV!$A$110:$B$119,2,FALSE)</f>
        <v>#N/A</v>
      </c>
      <c r="N2" s="17" t="e">
        <f t="shared" ref="N2:N65" si="0">+M2*L2</f>
        <v>#N/A</v>
      </c>
    </row>
    <row r="3" spans="1:14" x14ac:dyDescent="0.25">
      <c r="A3" s="30" t="s">
        <v>48</v>
      </c>
      <c r="B3" s="36">
        <v>950009</v>
      </c>
      <c r="C3" s="42" t="s">
        <v>6053</v>
      </c>
      <c r="D3" s="22" t="s">
        <v>189</v>
      </c>
      <c r="E3" s="22" t="s">
        <v>844</v>
      </c>
      <c r="F3" s="26" t="str">
        <f>VLOOKUP(E3,PROCV!$A$1:$B$107,2,TRUE)</f>
        <v>Educação e Criação em Artes</v>
      </c>
      <c r="G3" s="33">
        <v>1995</v>
      </c>
      <c r="H3" s="24">
        <v>0</v>
      </c>
      <c r="I3" s="23" t="str">
        <f>VLOOKUP(J3,PROCV!$E$1:$F$27,2,FALSE)</f>
        <v>53 - Distrito Federal</v>
      </c>
      <c r="J3" s="27" t="s">
        <v>75</v>
      </c>
      <c r="K3" s="22">
        <v>0</v>
      </c>
      <c r="L3" s="33">
        <v>124800</v>
      </c>
      <c r="M3" s="20" t="e">
        <f>VLOOKUP(G3,PROCV!$A$110:$B$119,2,FALSE)</f>
        <v>#N/A</v>
      </c>
      <c r="N3" s="17" t="e">
        <f t="shared" si="0"/>
        <v>#N/A</v>
      </c>
    </row>
    <row r="4" spans="1:14" x14ac:dyDescent="0.25">
      <c r="A4" s="30" t="s">
        <v>48</v>
      </c>
      <c r="B4" s="36">
        <v>951280</v>
      </c>
      <c r="C4" s="42" t="s">
        <v>6052</v>
      </c>
      <c r="D4" s="22" t="s">
        <v>4</v>
      </c>
      <c r="E4" s="22" t="s">
        <v>305</v>
      </c>
      <c r="F4" s="26" t="str">
        <f>VLOOKUP(E4,PROCV!$A$1:$B$107,2,TRUE)</f>
        <v>Audiovisual</v>
      </c>
      <c r="G4" s="38">
        <v>1995</v>
      </c>
      <c r="H4" s="24">
        <v>0</v>
      </c>
      <c r="I4" s="23" t="str">
        <f>VLOOKUP(J4,PROCV!$E$1:$F$27,2,FALSE)</f>
        <v>17 - Tocantins</v>
      </c>
      <c r="J4" s="27" t="s">
        <v>64</v>
      </c>
      <c r="K4" s="22">
        <v>0</v>
      </c>
      <c r="L4" s="38">
        <v>54602.400000000001</v>
      </c>
      <c r="M4" s="20" t="e">
        <f>VLOOKUP(G4,PROCV!$A$110:$B$119,2,FALSE)</f>
        <v>#N/A</v>
      </c>
      <c r="N4" s="17" t="e">
        <f t="shared" si="0"/>
        <v>#N/A</v>
      </c>
    </row>
    <row r="5" spans="1:14" x14ac:dyDescent="0.25">
      <c r="A5" s="30" t="s">
        <v>48</v>
      </c>
      <c r="B5" s="36">
        <v>35854</v>
      </c>
      <c r="C5" s="42" t="s">
        <v>6051</v>
      </c>
      <c r="D5" s="22" t="s">
        <v>189</v>
      </c>
      <c r="E5" s="22" t="s">
        <v>213</v>
      </c>
      <c r="F5" s="26" t="str">
        <f>VLOOKUP(E5,PROCV!$A$1:$B$107,2,TRUE)</f>
        <v>Patrimônio</v>
      </c>
      <c r="G5" s="38">
        <v>1995</v>
      </c>
      <c r="H5" s="24">
        <v>0</v>
      </c>
      <c r="I5" s="23" t="str">
        <f>VLOOKUP(J5,PROCV!$E$1:$F$27,2,FALSE)</f>
        <v>31 - Minas Gerais</v>
      </c>
      <c r="J5" s="27" t="s">
        <v>85</v>
      </c>
      <c r="K5" s="22">
        <v>0</v>
      </c>
      <c r="L5" s="38">
        <v>1650000</v>
      </c>
      <c r="M5" s="20" t="e">
        <f>VLOOKUP(G5,PROCV!$A$110:$B$119,2,FALSE)</f>
        <v>#N/A</v>
      </c>
      <c r="N5" s="17" t="e">
        <f t="shared" si="0"/>
        <v>#N/A</v>
      </c>
    </row>
    <row r="6" spans="1:14" x14ac:dyDescent="0.25">
      <c r="A6" s="30" t="s">
        <v>48</v>
      </c>
      <c r="B6" s="36">
        <v>956056</v>
      </c>
      <c r="C6" s="42" t="s">
        <v>6050</v>
      </c>
      <c r="D6" s="22" t="s">
        <v>189</v>
      </c>
      <c r="E6" s="22" t="s">
        <v>213</v>
      </c>
      <c r="F6" s="26" t="str">
        <f>VLOOKUP(E6,PROCV!$A$1:$B$107,2,TRUE)</f>
        <v>Patrimônio</v>
      </c>
      <c r="G6" s="38">
        <v>1995</v>
      </c>
      <c r="H6" s="24">
        <v>0</v>
      </c>
      <c r="I6" s="23" t="str">
        <f>VLOOKUP(J6,PROCV!$E$1:$F$27,2,FALSE)</f>
        <v>26 - Pernambuco</v>
      </c>
      <c r="J6" s="27" t="s">
        <v>44</v>
      </c>
      <c r="K6" s="22">
        <v>0</v>
      </c>
      <c r="L6" s="38">
        <v>247500</v>
      </c>
      <c r="M6" s="20" t="e">
        <f>VLOOKUP(G6,PROCV!$A$110:$B$119,2,FALSE)</f>
        <v>#N/A</v>
      </c>
      <c r="N6" s="17" t="e">
        <f t="shared" si="0"/>
        <v>#N/A</v>
      </c>
    </row>
    <row r="7" spans="1:14" x14ac:dyDescent="0.25">
      <c r="A7" s="30" t="s">
        <v>48</v>
      </c>
      <c r="B7" s="36">
        <v>950014</v>
      </c>
      <c r="C7" s="42" t="s">
        <v>6049</v>
      </c>
      <c r="D7" s="22" t="s">
        <v>189</v>
      </c>
      <c r="E7" s="22" t="s">
        <v>213</v>
      </c>
      <c r="F7" s="26" t="str">
        <f>VLOOKUP(E7,PROCV!$A$1:$B$107,2,TRUE)</f>
        <v>Patrimônio</v>
      </c>
      <c r="G7" s="38">
        <v>1995</v>
      </c>
      <c r="H7" s="24">
        <v>0</v>
      </c>
      <c r="I7" s="23" t="str">
        <f>VLOOKUP(J7,PROCV!$E$1:$F$27,2,FALSE)</f>
        <v>26 - Pernambuco</v>
      </c>
      <c r="J7" s="27" t="s">
        <v>44</v>
      </c>
      <c r="K7" s="22">
        <v>0</v>
      </c>
      <c r="L7" s="38">
        <v>105000</v>
      </c>
      <c r="M7" s="20" t="e">
        <f>VLOOKUP(G7,PROCV!$A$110:$B$119,2,FALSE)</f>
        <v>#N/A</v>
      </c>
      <c r="N7" s="17" t="e">
        <f t="shared" si="0"/>
        <v>#N/A</v>
      </c>
    </row>
    <row r="8" spans="1:14" x14ac:dyDescent="0.25">
      <c r="A8" s="30" t="s">
        <v>48</v>
      </c>
      <c r="B8" s="36">
        <v>956066</v>
      </c>
      <c r="C8" s="42" t="s">
        <v>6048</v>
      </c>
      <c r="D8" s="22" t="s">
        <v>189</v>
      </c>
      <c r="E8" s="22" t="s">
        <v>188</v>
      </c>
      <c r="F8" s="26" t="str">
        <f>VLOOKUP(E8,PROCV!$A$1:$B$107,2,TRUE)</f>
        <v>Audiovisual</v>
      </c>
      <c r="G8" s="38">
        <v>1995</v>
      </c>
      <c r="H8" s="24">
        <v>0</v>
      </c>
      <c r="I8" s="23" t="str">
        <f>VLOOKUP(J8,PROCV!$E$1:$F$27,2,FALSE)</f>
        <v>33 - Rio de Janeiro</v>
      </c>
      <c r="J8" s="27" t="s">
        <v>82</v>
      </c>
      <c r="K8" s="22">
        <v>0</v>
      </c>
      <c r="L8" s="38">
        <v>1520000</v>
      </c>
      <c r="M8" s="20" t="e">
        <f>VLOOKUP(G8,PROCV!$A$110:$B$119,2,FALSE)</f>
        <v>#N/A</v>
      </c>
      <c r="N8" s="17" t="e">
        <f t="shared" si="0"/>
        <v>#N/A</v>
      </c>
    </row>
    <row r="9" spans="1:14" x14ac:dyDescent="0.25">
      <c r="A9" s="30" t="s">
        <v>48</v>
      </c>
      <c r="B9" s="36">
        <v>956059</v>
      </c>
      <c r="C9" s="42" t="s">
        <v>6047</v>
      </c>
      <c r="D9" s="22" t="s">
        <v>189</v>
      </c>
      <c r="E9" s="22" t="s">
        <v>630</v>
      </c>
      <c r="F9" s="26" t="s">
        <v>10</v>
      </c>
      <c r="G9" s="33">
        <v>1995</v>
      </c>
      <c r="H9" s="24">
        <v>0</v>
      </c>
      <c r="I9" s="23" t="str">
        <f>VLOOKUP(J9,PROCV!$E$1:$F$27,2,FALSE)</f>
        <v>26 - Pernambuco</v>
      </c>
      <c r="J9" s="27" t="s">
        <v>44</v>
      </c>
      <c r="K9" s="22">
        <v>0</v>
      </c>
      <c r="L9" s="33">
        <v>200000</v>
      </c>
      <c r="M9" s="20" t="e">
        <f>VLOOKUP(G9,PROCV!$A$110:$B$119,2,FALSE)</f>
        <v>#N/A</v>
      </c>
      <c r="N9" s="17" t="e">
        <f t="shared" si="0"/>
        <v>#N/A</v>
      </c>
    </row>
    <row r="10" spans="1:14" x14ac:dyDescent="0.25">
      <c r="A10" s="30" t="s">
        <v>48</v>
      </c>
      <c r="B10" s="36">
        <v>950029</v>
      </c>
      <c r="C10" s="42" t="s">
        <v>6046</v>
      </c>
      <c r="D10" s="22" t="s">
        <v>46</v>
      </c>
      <c r="E10" s="22" t="s">
        <v>50</v>
      </c>
      <c r="F10" s="26" t="str">
        <f>VLOOKUP(E10,PROCV!$A$1:$B$107,2,TRUE)</f>
        <v>Educação e Criação em Artes</v>
      </c>
      <c r="G10" s="33">
        <v>1995</v>
      </c>
      <c r="H10" s="24">
        <v>0</v>
      </c>
      <c r="I10" s="23" t="str">
        <f>VLOOKUP(J10,PROCV!$E$1:$F$27,2,FALSE)</f>
        <v>23 - Ceará</v>
      </c>
      <c r="J10" s="27" t="s">
        <v>52</v>
      </c>
      <c r="K10" s="22">
        <v>0</v>
      </c>
      <c r="L10" s="33">
        <v>20000</v>
      </c>
      <c r="M10" s="20" t="e">
        <f>VLOOKUP(G10,PROCV!$A$110:$B$119,2,FALSE)</f>
        <v>#N/A</v>
      </c>
      <c r="N10" s="17" t="e">
        <f t="shared" si="0"/>
        <v>#N/A</v>
      </c>
    </row>
    <row r="11" spans="1:14" x14ac:dyDescent="0.25">
      <c r="A11" s="30" t="s">
        <v>48</v>
      </c>
      <c r="B11" s="36">
        <v>950025</v>
      </c>
      <c r="C11" s="42" t="s">
        <v>6045</v>
      </c>
      <c r="D11" s="22" t="s">
        <v>189</v>
      </c>
      <c r="E11" s="22" t="s">
        <v>844</v>
      </c>
      <c r="F11" s="26" t="str">
        <f>VLOOKUP(E11,PROCV!$A$1:$B$107,2,TRUE)</f>
        <v>Educação e Criação em Artes</v>
      </c>
      <c r="G11" s="33">
        <v>1995</v>
      </c>
      <c r="H11" s="24">
        <v>0</v>
      </c>
      <c r="I11" s="23" t="str">
        <f>VLOOKUP(J11,PROCV!$E$1:$F$27,2,FALSE)</f>
        <v>33 - Rio de Janeiro</v>
      </c>
      <c r="J11" s="27" t="s">
        <v>82</v>
      </c>
      <c r="K11" s="22">
        <v>0</v>
      </c>
      <c r="L11" s="33">
        <v>350000</v>
      </c>
      <c r="M11" s="20" t="e">
        <f>VLOOKUP(G11,PROCV!$A$110:$B$119,2,FALSE)</f>
        <v>#N/A</v>
      </c>
      <c r="N11" s="17" t="e">
        <f t="shared" si="0"/>
        <v>#N/A</v>
      </c>
    </row>
    <row r="12" spans="1:14" x14ac:dyDescent="0.25">
      <c r="A12" s="30" t="s">
        <v>48</v>
      </c>
      <c r="B12" s="36">
        <v>956026</v>
      </c>
      <c r="C12" s="42" t="s">
        <v>6044</v>
      </c>
      <c r="D12" s="22" t="s">
        <v>189</v>
      </c>
      <c r="E12" s="22" t="s">
        <v>749</v>
      </c>
      <c r="F12" s="26" t="str">
        <f>VLOOKUP(E12,PROCV!$A$1:$B$107,2,TRUE)</f>
        <v>Educação e Criação em Artes</v>
      </c>
      <c r="G12" s="38">
        <v>1995</v>
      </c>
      <c r="H12" s="24">
        <v>0</v>
      </c>
      <c r="I12" s="23" t="str">
        <f>VLOOKUP(J12,PROCV!$E$1:$F$27,2,FALSE)</f>
        <v>53 - Distrito Federal</v>
      </c>
      <c r="J12" s="27" t="s">
        <v>75</v>
      </c>
      <c r="K12" s="22">
        <v>0</v>
      </c>
      <c r="L12" s="38">
        <v>300000</v>
      </c>
      <c r="M12" s="20" t="e">
        <f>VLOOKUP(G12,PROCV!$A$110:$B$119,2,FALSE)</f>
        <v>#N/A</v>
      </c>
      <c r="N12" s="17" t="e">
        <f t="shared" si="0"/>
        <v>#N/A</v>
      </c>
    </row>
    <row r="13" spans="1:14" x14ac:dyDescent="0.25">
      <c r="A13" s="30" t="s">
        <v>48</v>
      </c>
      <c r="B13" s="36">
        <v>950028</v>
      </c>
      <c r="C13" s="42" t="s">
        <v>6043</v>
      </c>
      <c r="D13" s="22" t="s">
        <v>189</v>
      </c>
      <c r="E13" s="22" t="s">
        <v>844</v>
      </c>
      <c r="F13" s="26" t="str">
        <f>VLOOKUP(E13,PROCV!$A$1:$B$107,2,TRUE)</f>
        <v>Educação e Criação em Artes</v>
      </c>
      <c r="G13" s="33">
        <v>1995</v>
      </c>
      <c r="H13" s="24">
        <v>0</v>
      </c>
      <c r="I13" s="23" t="str">
        <f>VLOOKUP(J13,PROCV!$E$1:$F$27,2,FALSE)</f>
        <v>53 - Distrito Federal</v>
      </c>
      <c r="J13" s="27" t="s">
        <v>75</v>
      </c>
      <c r="K13" s="22">
        <v>0</v>
      </c>
      <c r="L13" s="33">
        <v>30000</v>
      </c>
      <c r="M13" s="20" t="e">
        <f>VLOOKUP(G13,PROCV!$A$110:$B$119,2,FALSE)</f>
        <v>#N/A</v>
      </c>
      <c r="N13" s="17" t="e">
        <f t="shared" si="0"/>
        <v>#N/A</v>
      </c>
    </row>
    <row r="14" spans="1:14" x14ac:dyDescent="0.25">
      <c r="A14" s="30" t="s">
        <v>48</v>
      </c>
      <c r="B14" s="36">
        <v>956072</v>
      </c>
      <c r="C14" s="42" t="s">
        <v>6042</v>
      </c>
      <c r="D14" s="22" t="s">
        <v>189</v>
      </c>
      <c r="E14" s="22" t="s">
        <v>844</v>
      </c>
      <c r="F14" s="26" t="str">
        <f>VLOOKUP(E14,PROCV!$A$1:$B$107,2,TRUE)</f>
        <v>Educação e Criação em Artes</v>
      </c>
      <c r="G14" s="33">
        <v>1995</v>
      </c>
      <c r="H14" s="24">
        <v>0</v>
      </c>
      <c r="I14" s="23" t="str">
        <f>VLOOKUP(J14,PROCV!$E$1:$F$27,2,FALSE)</f>
        <v>28 - Sergipe</v>
      </c>
      <c r="J14" s="27" t="s">
        <v>49</v>
      </c>
      <c r="K14" s="22">
        <v>0</v>
      </c>
      <c r="L14" s="33">
        <v>40000</v>
      </c>
      <c r="M14" s="20" t="e">
        <f>VLOOKUP(G14,PROCV!$A$110:$B$119,2,FALSE)</f>
        <v>#N/A</v>
      </c>
      <c r="N14" s="17" t="e">
        <f t="shared" si="0"/>
        <v>#N/A</v>
      </c>
    </row>
    <row r="15" spans="1:14" x14ac:dyDescent="0.25">
      <c r="A15" s="30" t="s">
        <v>48</v>
      </c>
      <c r="B15" s="36">
        <v>35855</v>
      </c>
      <c r="C15" s="42" t="s">
        <v>6041</v>
      </c>
      <c r="D15" s="22" t="s">
        <v>189</v>
      </c>
      <c r="E15" s="22" t="s">
        <v>213</v>
      </c>
      <c r="F15" s="26" t="str">
        <f>VLOOKUP(E15,PROCV!$A$1:$B$107,2,TRUE)</f>
        <v>Patrimônio</v>
      </c>
      <c r="G15" s="38">
        <v>1995</v>
      </c>
      <c r="H15" s="24">
        <v>0</v>
      </c>
      <c r="I15" s="23" t="str">
        <f>VLOOKUP(J15,PROCV!$E$1:$F$27,2,FALSE)</f>
        <v>25 - Paraíba</v>
      </c>
      <c r="J15" s="27" t="s">
        <v>346</v>
      </c>
      <c r="K15" s="22">
        <v>0</v>
      </c>
      <c r="L15" s="38">
        <v>16108</v>
      </c>
      <c r="M15" s="20" t="e">
        <f>VLOOKUP(G15,PROCV!$A$110:$B$119,2,FALSE)</f>
        <v>#N/A</v>
      </c>
      <c r="N15" s="17" t="e">
        <f t="shared" si="0"/>
        <v>#N/A</v>
      </c>
    </row>
    <row r="16" spans="1:14" x14ac:dyDescent="0.25">
      <c r="A16" s="30" t="s">
        <v>48</v>
      </c>
      <c r="B16" s="36">
        <v>950019</v>
      </c>
      <c r="C16" s="42" t="s">
        <v>6040</v>
      </c>
      <c r="D16" s="22" t="s">
        <v>189</v>
      </c>
      <c r="E16" s="22" t="s">
        <v>844</v>
      </c>
      <c r="F16" s="26" t="str">
        <f>VLOOKUP(E16,PROCV!$A$1:$B$107,2,TRUE)</f>
        <v>Educação e Criação em Artes</v>
      </c>
      <c r="G16" s="33">
        <v>1995</v>
      </c>
      <c r="H16" s="24">
        <v>0</v>
      </c>
      <c r="I16" s="23" t="str">
        <f>VLOOKUP(J16,PROCV!$E$1:$F$27,2,FALSE)</f>
        <v>41 - Paraná</v>
      </c>
      <c r="J16" s="27" t="s">
        <v>106</v>
      </c>
      <c r="K16" s="22">
        <v>0</v>
      </c>
      <c r="L16" s="33">
        <v>39182</v>
      </c>
      <c r="M16" s="20" t="e">
        <f>VLOOKUP(G16,PROCV!$A$110:$B$119,2,FALSE)</f>
        <v>#N/A</v>
      </c>
      <c r="N16" s="17" t="e">
        <f t="shared" si="0"/>
        <v>#N/A</v>
      </c>
    </row>
    <row r="17" spans="1:14" x14ac:dyDescent="0.25">
      <c r="A17" s="30" t="s">
        <v>48</v>
      </c>
      <c r="B17" s="36">
        <v>950027</v>
      </c>
      <c r="C17" s="42" t="s">
        <v>6039</v>
      </c>
      <c r="D17" s="22" t="s">
        <v>189</v>
      </c>
      <c r="E17" s="22" t="s">
        <v>844</v>
      </c>
      <c r="F17" s="26" t="str">
        <f>VLOOKUP(E17,PROCV!$A$1:$B$107,2,TRUE)</f>
        <v>Educação e Criação em Artes</v>
      </c>
      <c r="G17" s="33">
        <v>1995</v>
      </c>
      <c r="H17" s="24">
        <v>0</v>
      </c>
      <c r="I17" s="23" t="str">
        <f>VLOOKUP(J17,PROCV!$E$1:$F$27,2,FALSE)</f>
        <v>53 - Distrito Federal</v>
      </c>
      <c r="J17" s="27" t="s">
        <v>75</v>
      </c>
      <c r="K17" s="22">
        <v>0</v>
      </c>
      <c r="L17" s="33">
        <v>8000</v>
      </c>
      <c r="M17" s="20" t="e">
        <f>VLOOKUP(G17,PROCV!$A$110:$B$119,2,FALSE)</f>
        <v>#N/A</v>
      </c>
      <c r="N17" s="17" t="e">
        <f t="shared" si="0"/>
        <v>#N/A</v>
      </c>
    </row>
    <row r="18" spans="1:14" x14ac:dyDescent="0.25">
      <c r="A18" s="30" t="s">
        <v>48</v>
      </c>
      <c r="B18" s="36">
        <v>950015</v>
      </c>
      <c r="C18" s="42" t="s">
        <v>6038</v>
      </c>
      <c r="D18" s="22" t="s">
        <v>189</v>
      </c>
      <c r="E18" s="22" t="s">
        <v>213</v>
      </c>
      <c r="F18" s="26" t="str">
        <f>VLOOKUP(E18,PROCV!$A$1:$B$107,2,TRUE)</f>
        <v>Patrimônio</v>
      </c>
      <c r="G18" s="38">
        <v>1995</v>
      </c>
      <c r="H18" s="24">
        <v>0</v>
      </c>
      <c r="I18" s="23" t="str">
        <f>VLOOKUP(J18,PROCV!$E$1:$F$27,2,FALSE)</f>
        <v>22 - Piauí</v>
      </c>
      <c r="J18" s="27" t="s">
        <v>77</v>
      </c>
      <c r="K18" s="22">
        <v>0</v>
      </c>
      <c r="L18" s="38">
        <v>515000</v>
      </c>
      <c r="M18" s="20" t="e">
        <f>VLOOKUP(G18,PROCV!$A$110:$B$119,2,FALSE)</f>
        <v>#N/A</v>
      </c>
      <c r="N18" s="17" t="e">
        <f t="shared" si="0"/>
        <v>#N/A</v>
      </c>
    </row>
    <row r="19" spans="1:14" x14ac:dyDescent="0.25">
      <c r="A19" s="30" t="s">
        <v>48</v>
      </c>
      <c r="B19" s="36">
        <v>956091</v>
      </c>
      <c r="C19" s="42" t="s">
        <v>6037</v>
      </c>
      <c r="D19" s="22" t="s">
        <v>189</v>
      </c>
      <c r="E19" s="22" t="s">
        <v>278</v>
      </c>
      <c r="F19" s="26" t="str">
        <f>VLOOKUP(E19,PROCV!$A$1:$B$107,2,TRUE)</f>
        <v>Artes Cênicas e Espetáculo</v>
      </c>
      <c r="G19" s="33">
        <v>1995</v>
      </c>
      <c r="H19" s="24">
        <v>0</v>
      </c>
      <c r="I19" s="23" t="str">
        <f>VLOOKUP(J19,PROCV!$E$1:$F$27,2,FALSE)</f>
        <v>53 - Distrito Federal</v>
      </c>
      <c r="J19" s="27" t="s">
        <v>75</v>
      </c>
      <c r="K19" s="22">
        <v>0</v>
      </c>
      <c r="L19" s="33">
        <v>82600</v>
      </c>
      <c r="M19" s="20" t="e">
        <f>VLOOKUP(G19,PROCV!$A$110:$B$119,2,FALSE)</f>
        <v>#N/A</v>
      </c>
      <c r="N19" s="17" t="e">
        <f t="shared" si="0"/>
        <v>#N/A</v>
      </c>
    </row>
    <row r="20" spans="1:14" x14ac:dyDescent="0.25">
      <c r="A20" s="30" t="s">
        <v>48</v>
      </c>
      <c r="B20" s="36">
        <v>950010</v>
      </c>
      <c r="C20" s="42" t="s">
        <v>6036</v>
      </c>
      <c r="D20" s="22" t="s">
        <v>300</v>
      </c>
      <c r="E20" s="22" t="s">
        <v>299</v>
      </c>
      <c r="F20" s="26" t="str">
        <f>VLOOKUP(E20,PROCV!$A$1:$B$107,2,TRUE)</f>
        <v>Patrimônio</v>
      </c>
      <c r="G20" s="33">
        <v>1995</v>
      </c>
      <c r="H20" s="24">
        <v>0</v>
      </c>
      <c r="I20" s="23" t="str">
        <f>VLOOKUP(J20,PROCV!$E$1:$F$27,2,FALSE)</f>
        <v>33 - Rio de Janeiro</v>
      </c>
      <c r="J20" s="27" t="s">
        <v>82</v>
      </c>
      <c r="K20" s="22">
        <v>0</v>
      </c>
      <c r="L20" s="33">
        <v>500000</v>
      </c>
      <c r="M20" s="20" t="e">
        <f>VLOOKUP(G20,PROCV!$A$110:$B$119,2,FALSE)</f>
        <v>#N/A</v>
      </c>
      <c r="N20" s="17" t="e">
        <f t="shared" si="0"/>
        <v>#N/A</v>
      </c>
    </row>
    <row r="21" spans="1:14" x14ac:dyDescent="0.25">
      <c r="A21" s="30" t="s">
        <v>48</v>
      </c>
      <c r="B21" s="36">
        <v>956045</v>
      </c>
      <c r="C21" s="42" t="s">
        <v>6035</v>
      </c>
      <c r="D21" s="22" t="s">
        <v>189</v>
      </c>
      <c r="E21" s="22" t="s">
        <v>630</v>
      </c>
      <c r="F21" s="26" t="s">
        <v>10</v>
      </c>
      <c r="G21" s="33">
        <v>1995</v>
      </c>
      <c r="H21" s="24">
        <v>0</v>
      </c>
      <c r="I21" s="23" t="str">
        <f>VLOOKUP(J21,PROCV!$E$1:$F$27,2,FALSE)</f>
        <v>23 - Ceará</v>
      </c>
      <c r="J21" s="27" t="s">
        <v>52</v>
      </c>
      <c r="K21" s="22">
        <v>0</v>
      </c>
      <c r="L21" s="33">
        <v>52500</v>
      </c>
      <c r="M21" s="20" t="e">
        <f>VLOOKUP(G21,PROCV!$A$110:$B$119,2,FALSE)</f>
        <v>#N/A</v>
      </c>
      <c r="N21" s="17" t="e">
        <f t="shared" si="0"/>
        <v>#N/A</v>
      </c>
    </row>
    <row r="22" spans="1:14" x14ac:dyDescent="0.25">
      <c r="A22" s="30" t="s">
        <v>48</v>
      </c>
      <c r="B22" s="36">
        <v>950007</v>
      </c>
      <c r="C22" s="42" t="s">
        <v>6034</v>
      </c>
      <c r="D22" s="22" t="s">
        <v>46</v>
      </c>
      <c r="E22" s="22" t="s">
        <v>50</v>
      </c>
      <c r="F22" s="26" t="str">
        <f>VLOOKUP(E22,PROCV!$A$1:$B$107,2,TRUE)</f>
        <v>Educação e Criação em Artes</v>
      </c>
      <c r="G22" s="33">
        <v>1995</v>
      </c>
      <c r="H22" s="24">
        <v>0</v>
      </c>
      <c r="I22" s="23" t="str">
        <f>VLOOKUP(J22,PROCV!$E$1:$F$27,2,FALSE)</f>
        <v>33 - Rio de Janeiro</v>
      </c>
      <c r="J22" s="27" t="s">
        <v>82</v>
      </c>
      <c r="K22" s="22">
        <v>0</v>
      </c>
      <c r="L22" s="33">
        <v>300000</v>
      </c>
      <c r="M22" s="20" t="e">
        <f>VLOOKUP(G22,PROCV!$A$110:$B$119,2,FALSE)</f>
        <v>#N/A</v>
      </c>
      <c r="N22" s="17" t="e">
        <f t="shared" si="0"/>
        <v>#N/A</v>
      </c>
    </row>
    <row r="23" spans="1:14" x14ac:dyDescent="0.25">
      <c r="A23" s="30" t="s">
        <v>48</v>
      </c>
      <c r="B23" s="36">
        <v>950002</v>
      </c>
      <c r="C23" s="42" t="s">
        <v>6033</v>
      </c>
      <c r="D23" s="22" t="s">
        <v>189</v>
      </c>
      <c r="E23" s="22" t="s">
        <v>213</v>
      </c>
      <c r="F23" s="26" t="str">
        <f>VLOOKUP(E23,PROCV!$A$1:$B$107,2,TRUE)</f>
        <v>Patrimônio</v>
      </c>
      <c r="G23" s="38">
        <v>1995</v>
      </c>
      <c r="H23" s="24">
        <v>0</v>
      </c>
      <c r="I23" s="23" t="str">
        <f>VLOOKUP(J23,PROCV!$E$1:$F$27,2,FALSE)</f>
        <v>33 - Rio de Janeiro</v>
      </c>
      <c r="J23" s="27" t="s">
        <v>82</v>
      </c>
      <c r="K23" s="22">
        <v>0</v>
      </c>
      <c r="L23" s="38">
        <v>121818</v>
      </c>
      <c r="M23" s="20" t="e">
        <f>VLOOKUP(G23,PROCV!$A$110:$B$119,2,FALSE)</f>
        <v>#N/A</v>
      </c>
      <c r="N23" s="17" t="e">
        <f t="shared" si="0"/>
        <v>#N/A</v>
      </c>
    </row>
    <row r="24" spans="1:14" x14ac:dyDescent="0.25">
      <c r="A24" s="30" t="s">
        <v>48</v>
      </c>
      <c r="B24" s="36">
        <v>950008</v>
      </c>
      <c r="C24" s="42" t="s">
        <v>6032</v>
      </c>
      <c r="D24" s="22" t="s">
        <v>46</v>
      </c>
      <c r="E24" s="22" t="s">
        <v>50</v>
      </c>
      <c r="F24" s="26" t="str">
        <f>VLOOKUP(E24,PROCV!$A$1:$B$107,2,TRUE)</f>
        <v>Educação e Criação em Artes</v>
      </c>
      <c r="G24" s="33">
        <v>1995</v>
      </c>
      <c r="H24" s="24">
        <v>0</v>
      </c>
      <c r="I24" s="23" t="str">
        <f>VLOOKUP(J24,PROCV!$E$1:$F$27,2,FALSE)</f>
        <v>23 - Ceará</v>
      </c>
      <c r="J24" s="27" t="s">
        <v>52</v>
      </c>
      <c r="K24" s="22">
        <v>0</v>
      </c>
      <c r="L24" s="33">
        <v>23304</v>
      </c>
      <c r="M24" s="20" t="e">
        <f>VLOOKUP(G24,PROCV!$A$110:$B$119,2,FALSE)</f>
        <v>#N/A</v>
      </c>
      <c r="N24" s="17" t="e">
        <f t="shared" si="0"/>
        <v>#N/A</v>
      </c>
    </row>
    <row r="25" spans="1:14" x14ac:dyDescent="0.25">
      <c r="A25" s="30" t="s">
        <v>48</v>
      </c>
      <c r="B25" s="36">
        <v>950003</v>
      </c>
      <c r="C25" s="42" t="s">
        <v>6031</v>
      </c>
      <c r="D25" s="22" t="s">
        <v>189</v>
      </c>
      <c r="E25" s="22" t="s">
        <v>213</v>
      </c>
      <c r="F25" s="26" t="str">
        <f>VLOOKUP(E25,PROCV!$A$1:$B$107,2,TRUE)</f>
        <v>Patrimônio</v>
      </c>
      <c r="G25" s="38">
        <v>1995</v>
      </c>
      <c r="H25" s="24">
        <v>0</v>
      </c>
      <c r="I25" s="23" t="str">
        <f>VLOOKUP(J25,PROCV!$E$1:$F$27,2,FALSE)</f>
        <v>15 - Pará</v>
      </c>
      <c r="J25" s="27" t="s">
        <v>140</v>
      </c>
      <c r="K25" s="22">
        <v>0</v>
      </c>
      <c r="L25" s="38">
        <v>207000</v>
      </c>
      <c r="M25" s="20" t="e">
        <f>VLOOKUP(G25,PROCV!$A$110:$B$119,2,FALSE)</f>
        <v>#N/A</v>
      </c>
      <c r="N25" s="17" t="e">
        <f t="shared" si="0"/>
        <v>#N/A</v>
      </c>
    </row>
    <row r="26" spans="1:14" x14ac:dyDescent="0.25">
      <c r="A26" s="30" t="s">
        <v>48</v>
      </c>
      <c r="B26" s="36">
        <v>956042</v>
      </c>
      <c r="C26" s="42" t="s">
        <v>6030</v>
      </c>
      <c r="D26" s="22" t="s">
        <v>189</v>
      </c>
      <c r="E26" s="22" t="s">
        <v>844</v>
      </c>
      <c r="F26" s="26" t="str">
        <f>VLOOKUP(E26,PROCV!$A$1:$B$107,2,TRUE)</f>
        <v>Educação e Criação em Artes</v>
      </c>
      <c r="G26" s="33">
        <v>1995</v>
      </c>
      <c r="H26" s="24">
        <v>0</v>
      </c>
      <c r="I26" s="23" t="str">
        <f>VLOOKUP(J26,PROCV!$E$1:$F$27,2,FALSE)</f>
        <v>23 - Ceará</v>
      </c>
      <c r="J26" s="27" t="s">
        <v>52</v>
      </c>
      <c r="K26" s="22">
        <v>0</v>
      </c>
      <c r="L26" s="33">
        <v>40000</v>
      </c>
      <c r="M26" s="20" t="e">
        <f>VLOOKUP(G26,PROCV!$A$110:$B$119,2,FALSE)</f>
        <v>#N/A</v>
      </c>
      <c r="N26" s="17" t="e">
        <f t="shared" si="0"/>
        <v>#N/A</v>
      </c>
    </row>
    <row r="27" spans="1:14" x14ac:dyDescent="0.25">
      <c r="A27" s="30" t="s">
        <v>48</v>
      </c>
      <c r="B27" s="36">
        <v>956087</v>
      </c>
      <c r="C27" s="42" t="s">
        <v>6029</v>
      </c>
      <c r="D27" s="22" t="s">
        <v>189</v>
      </c>
      <c r="E27" s="22" t="s">
        <v>844</v>
      </c>
      <c r="F27" s="26" t="str">
        <f>VLOOKUP(E27,PROCV!$A$1:$B$107,2,TRUE)</f>
        <v>Educação e Criação em Artes</v>
      </c>
      <c r="G27" s="33">
        <v>1995</v>
      </c>
      <c r="H27" s="24">
        <v>0</v>
      </c>
      <c r="I27" s="23" t="str">
        <f>VLOOKUP(J27,PROCV!$E$1:$F$27,2,FALSE)</f>
        <v>53 - Distrito Federal</v>
      </c>
      <c r="J27" s="27" t="s">
        <v>75</v>
      </c>
      <c r="K27" s="22">
        <v>0</v>
      </c>
      <c r="L27" s="33">
        <v>100000</v>
      </c>
      <c r="M27" s="20" t="e">
        <f>VLOOKUP(G27,PROCV!$A$110:$B$119,2,FALSE)</f>
        <v>#N/A</v>
      </c>
      <c r="N27" s="17" t="e">
        <f t="shared" si="0"/>
        <v>#N/A</v>
      </c>
    </row>
    <row r="28" spans="1:14" x14ac:dyDescent="0.25">
      <c r="A28" s="30" t="s">
        <v>48</v>
      </c>
      <c r="B28" s="36">
        <v>950018</v>
      </c>
      <c r="C28" s="42" t="s">
        <v>6028</v>
      </c>
      <c r="D28" s="22" t="s">
        <v>189</v>
      </c>
      <c r="E28" s="22" t="s">
        <v>213</v>
      </c>
      <c r="F28" s="26" t="str">
        <f>VLOOKUP(E28,PROCV!$A$1:$B$107,2,TRUE)</f>
        <v>Patrimônio</v>
      </c>
      <c r="G28" s="38">
        <v>1995</v>
      </c>
      <c r="H28" s="24">
        <v>0</v>
      </c>
      <c r="I28" s="23" t="str">
        <f>VLOOKUP(J28,PROCV!$E$1:$F$27,2,FALSE)</f>
        <v>33 - Rio de Janeiro</v>
      </c>
      <c r="J28" s="27" t="s">
        <v>82</v>
      </c>
      <c r="K28" s="22">
        <v>0</v>
      </c>
      <c r="L28" s="38">
        <v>340000</v>
      </c>
      <c r="M28" s="20" t="e">
        <f>VLOOKUP(G28,PROCV!$A$110:$B$119,2,FALSE)</f>
        <v>#N/A</v>
      </c>
      <c r="N28" s="17" t="e">
        <f t="shared" si="0"/>
        <v>#N/A</v>
      </c>
    </row>
    <row r="29" spans="1:14" x14ac:dyDescent="0.25">
      <c r="A29" s="30" t="s">
        <v>48</v>
      </c>
      <c r="B29" s="36">
        <v>969011</v>
      </c>
      <c r="C29" s="42" t="s">
        <v>6027</v>
      </c>
      <c r="D29" s="22" t="s">
        <v>189</v>
      </c>
      <c r="E29" s="22" t="s">
        <v>213</v>
      </c>
      <c r="F29" s="26" t="str">
        <f>VLOOKUP(E29,PROCV!$A$1:$B$107,2,TRUE)</f>
        <v>Patrimônio</v>
      </c>
      <c r="G29" s="38">
        <v>1995</v>
      </c>
      <c r="H29" s="24">
        <v>0</v>
      </c>
      <c r="I29" s="23" t="str">
        <f>VLOOKUP(J29,PROCV!$E$1:$F$27,2,FALSE)</f>
        <v>26 - Pernambuco</v>
      </c>
      <c r="J29" s="27" t="s">
        <v>44</v>
      </c>
      <c r="K29" s="22">
        <v>0</v>
      </c>
      <c r="L29" s="38">
        <v>172873</v>
      </c>
      <c r="M29" s="20" t="e">
        <f>VLOOKUP(G29,PROCV!$A$110:$B$119,2,FALSE)</f>
        <v>#N/A</v>
      </c>
      <c r="N29" s="17" t="e">
        <f t="shared" si="0"/>
        <v>#N/A</v>
      </c>
    </row>
    <row r="30" spans="1:14" x14ac:dyDescent="0.25">
      <c r="A30" s="30" t="s">
        <v>48</v>
      </c>
      <c r="B30" s="36">
        <v>35936</v>
      </c>
      <c r="C30" s="42" t="s">
        <v>6026</v>
      </c>
      <c r="D30" s="22" t="s">
        <v>189</v>
      </c>
      <c r="E30" s="22" t="s">
        <v>213</v>
      </c>
      <c r="F30" s="26" t="str">
        <f>VLOOKUP(E30,PROCV!$A$1:$B$107,2,TRUE)</f>
        <v>Patrimônio</v>
      </c>
      <c r="G30" s="38">
        <v>1995</v>
      </c>
      <c r="H30" s="24">
        <v>0</v>
      </c>
      <c r="I30" s="23" t="str">
        <f>VLOOKUP(J30,PROCV!$E$1:$F$27,2,FALSE)</f>
        <v>26 - Pernambuco</v>
      </c>
      <c r="J30" s="27" t="s">
        <v>44</v>
      </c>
      <c r="K30" s="22">
        <v>0</v>
      </c>
      <c r="L30" s="38">
        <v>122197</v>
      </c>
      <c r="M30" s="20" t="e">
        <f>VLOOKUP(G30,PROCV!$A$110:$B$119,2,FALSE)</f>
        <v>#N/A</v>
      </c>
      <c r="N30" s="17" t="e">
        <f t="shared" si="0"/>
        <v>#N/A</v>
      </c>
    </row>
    <row r="31" spans="1:14" x14ac:dyDescent="0.25">
      <c r="A31" s="30" t="s">
        <v>48</v>
      </c>
      <c r="B31" s="36">
        <v>950013</v>
      </c>
      <c r="C31" s="42" t="s">
        <v>6025</v>
      </c>
      <c r="D31" s="22" t="s">
        <v>189</v>
      </c>
      <c r="E31" s="22" t="s">
        <v>213</v>
      </c>
      <c r="F31" s="26" t="str">
        <f>VLOOKUP(E31,PROCV!$A$1:$B$107,2,TRUE)</f>
        <v>Patrimônio</v>
      </c>
      <c r="G31" s="38">
        <v>1995</v>
      </c>
      <c r="H31" s="24">
        <v>0</v>
      </c>
      <c r="I31" s="23" t="str">
        <f>VLOOKUP(J31,PROCV!$E$1:$F$27,2,FALSE)</f>
        <v>31 - Minas Gerais</v>
      </c>
      <c r="J31" s="27" t="s">
        <v>85</v>
      </c>
      <c r="K31" s="22">
        <v>0</v>
      </c>
      <c r="L31" s="38">
        <v>500000</v>
      </c>
      <c r="M31" s="20" t="e">
        <f>VLOOKUP(G31,PROCV!$A$110:$B$119,2,FALSE)</f>
        <v>#N/A</v>
      </c>
      <c r="N31" s="17" t="e">
        <f t="shared" si="0"/>
        <v>#N/A</v>
      </c>
    </row>
    <row r="32" spans="1:14" x14ac:dyDescent="0.25">
      <c r="A32" s="30" t="s">
        <v>48</v>
      </c>
      <c r="B32" s="36">
        <v>996099</v>
      </c>
      <c r="C32" s="42" t="s">
        <v>6024</v>
      </c>
      <c r="D32" s="22" t="s">
        <v>189</v>
      </c>
      <c r="E32" s="22" t="s">
        <v>213</v>
      </c>
      <c r="F32" s="26" t="str">
        <f>VLOOKUP(E32,PROCV!$A$1:$B$107,2,TRUE)</f>
        <v>Patrimônio</v>
      </c>
      <c r="G32" s="38">
        <v>1995</v>
      </c>
      <c r="H32" s="24">
        <v>0</v>
      </c>
      <c r="I32" s="23" t="str">
        <f>VLOOKUP(J32,PROCV!$E$1:$F$27,2,FALSE)</f>
        <v>26 - Pernambuco</v>
      </c>
      <c r="J32" s="27" t="s">
        <v>44</v>
      </c>
      <c r="K32" s="22">
        <v>0</v>
      </c>
      <c r="L32" s="38">
        <v>250000</v>
      </c>
      <c r="M32" s="20" t="e">
        <f>VLOOKUP(G32,PROCV!$A$110:$B$119,2,FALSE)</f>
        <v>#N/A</v>
      </c>
      <c r="N32" s="17" t="e">
        <f t="shared" si="0"/>
        <v>#N/A</v>
      </c>
    </row>
    <row r="33" spans="1:14" x14ac:dyDescent="0.25">
      <c r="A33" s="30" t="s">
        <v>48</v>
      </c>
      <c r="B33" s="36">
        <v>950017</v>
      </c>
      <c r="C33" s="42" t="s">
        <v>6023</v>
      </c>
      <c r="D33" s="22" t="s">
        <v>189</v>
      </c>
      <c r="E33" s="22" t="s">
        <v>844</v>
      </c>
      <c r="F33" s="26" t="str">
        <f>VLOOKUP(E33,PROCV!$A$1:$B$107,2,TRUE)</f>
        <v>Educação e Criação em Artes</v>
      </c>
      <c r="G33" s="33">
        <v>1995</v>
      </c>
      <c r="H33" s="24">
        <v>0</v>
      </c>
      <c r="I33" s="23" t="str">
        <f>VLOOKUP(J33,PROCV!$E$1:$F$27,2,FALSE)</f>
        <v>53 - Distrito Federal</v>
      </c>
      <c r="J33" s="27" t="s">
        <v>75</v>
      </c>
      <c r="K33" s="22">
        <v>0</v>
      </c>
      <c r="L33" s="33">
        <v>513000</v>
      </c>
      <c r="M33" s="20" t="e">
        <f>VLOOKUP(G33,PROCV!$A$110:$B$119,2,FALSE)</f>
        <v>#N/A</v>
      </c>
      <c r="N33" s="17" t="e">
        <f t="shared" si="0"/>
        <v>#N/A</v>
      </c>
    </row>
    <row r="34" spans="1:14" x14ac:dyDescent="0.25">
      <c r="A34" s="30" t="s">
        <v>48</v>
      </c>
      <c r="B34" s="36">
        <v>960554</v>
      </c>
      <c r="C34" s="42" t="s">
        <v>6022</v>
      </c>
      <c r="D34" s="22" t="s">
        <v>189</v>
      </c>
      <c r="E34" s="22" t="s">
        <v>630</v>
      </c>
      <c r="F34" s="26" t="s">
        <v>10</v>
      </c>
      <c r="G34" s="33">
        <v>1996</v>
      </c>
      <c r="H34" s="24">
        <v>0</v>
      </c>
      <c r="I34" s="23" t="str">
        <f>VLOOKUP(J34,PROCV!$E$1:$F$27,2,FALSE)</f>
        <v>35 - São Paulo</v>
      </c>
      <c r="J34" s="22" t="s">
        <v>76</v>
      </c>
      <c r="K34" s="22">
        <v>0</v>
      </c>
      <c r="L34" s="33">
        <v>870000</v>
      </c>
      <c r="M34" s="20" t="e">
        <f>VLOOKUP(G34,PROCV!$A$110:$B$119,2,FALSE)</f>
        <v>#N/A</v>
      </c>
      <c r="N34" s="17" t="e">
        <f t="shared" si="0"/>
        <v>#N/A</v>
      </c>
    </row>
    <row r="35" spans="1:14" x14ac:dyDescent="0.25">
      <c r="A35" s="30" t="s">
        <v>48</v>
      </c>
      <c r="B35" s="36">
        <v>975004</v>
      </c>
      <c r="C35" s="42" t="s">
        <v>6021</v>
      </c>
      <c r="D35" s="22" t="s">
        <v>189</v>
      </c>
      <c r="E35" s="22" t="s">
        <v>630</v>
      </c>
      <c r="F35" s="26" t="s">
        <v>10</v>
      </c>
      <c r="G35" s="33">
        <v>1996</v>
      </c>
      <c r="H35" s="24">
        <v>0</v>
      </c>
      <c r="I35" s="23" t="str">
        <f>VLOOKUP(J35,PROCV!$E$1:$F$27,2,FALSE)</f>
        <v>35 - São Paulo</v>
      </c>
      <c r="J35" s="22" t="s">
        <v>76</v>
      </c>
      <c r="K35" s="22">
        <v>0</v>
      </c>
      <c r="L35" s="33">
        <v>37500</v>
      </c>
      <c r="M35" s="20" t="e">
        <f>VLOOKUP(G35,PROCV!$A$110:$B$119,2,FALSE)</f>
        <v>#N/A</v>
      </c>
      <c r="N35" s="17" t="e">
        <f t="shared" si="0"/>
        <v>#N/A</v>
      </c>
    </row>
    <row r="36" spans="1:14" x14ac:dyDescent="0.25">
      <c r="A36" s="30" t="s">
        <v>48</v>
      </c>
      <c r="B36" s="36">
        <v>968541</v>
      </c>
      <c r="C36" s="42" t="s">
        <v>6020</v>
      </c>
      <c r="D36" s="22" t="s">
        <v>189</v>
      </c>
      <c r="E36" s="22" t="s">
        <v>216</v>
      </c>
      <c r="F36" s="26" t="str">
        <f>VLOOKUP(E36,PROCV!$A$1:$B$107,2,TRUE)</f>
        <v>Patrimônio</v>
      </c>
      <c r="G36" s="33">
        <v>1996</v>
      </c>
      <c r="H36" s="24">
        <v>0</v>
      </c>
      <c r="I36" s="23" t="str">
        <f>VLOOKUP(J36,PROCV!$E$1:$F$27,2,FALSE)</f>
        <v>17 - Tocantins</v>
      </c>
      <c r="J36" s="22" t="s">
        <v>64</v>
      </c>
      <c r="K36" s="22">
        <v>0</v>
      </c>
      <c r="L36" s="33">
        <v>33333</v>
      </c>
      <c r="M36" s="20" t="e">
        <f>VLOOKUP(G36,PROCV!$A$110:$B$119,2,FALSE)</f>
        <v>#N/A</v>
      </c>
      <c r="N36" s="17" t="e">
        <f t="shared" si="0"/>
        <v>#N/A</v>
      </c>
    </row>
    <row r="37" spans="1:14" x14ac:dyDescent="0.25">
      <c r="A37" s="30" t="s">
        <v>48</v>
      </c>
      <c r="B37" s="36">
        <v>968608</v>
      </c>
      <c r="C37" s="42" t="s">
        <v>6019</v>
      </c>
      <c r="D37" s="22" t="s">
        <v>189</v>
      </c>
      <c r="E37" s="22" t="s">
        <v>630</v>
      </c>
      <c r="F37" s="26" t="s">
        <v>10</v>
      </c>
      <c r="G37" s="33">
        <v>1996</v>
      </c>
      <c r="H37" s="24">
        <v>0</v>
      </c>
      <c r="I37" s="23" t="str">
        <f>VLOOKUP(J37,PROCV!$E$1:$F$27,2,FALSE)</f>
        <v>16 - Amapá</v>
      </c>
      <c r="J37" s="22" t="s">
        <v>61</v>
      </c>
      <c r="K37" s="22">
        <v>0</v>
      </c>
      <c r="L37" s="33">
        <v>38055</v>
      </c>
      <c r="M37" s="20" t="e">
        <f>VLOOKUP(G37,PROCV!$A$110:$B$119,2,FALSE)</f>
        <v>#N/A</v>
      </c>
      <c r="N37" s="17" t="e">
        <f t="shared" si="0"/>
        <v>#N/A</v>
      </c>
    </row>
    <row r="38" spans="1:14" x14ac:dyDescent="0.25">
      <c r="A38" s="30" t="s">
        <v>48</v>
      </c>
      <c r="B38" s="36">
        <v>969060</v>
      </c>
      <c r="C38" s="42" t="s">
        <v>6018</v>
      </c>
      <c r="D38" s="22" t="s">
        <v>189</v>
      </c>
      <c r="E38" s="22" t="s">
        <v>188</v>
      </c>
      <c r="F38" s="26" t="str">
        <f>VLOOKUP(E38,PROCV!$A$1:$B$107,2,TRUE)</f>
        <v>Audiovisual</v>
      </c>
      <c r="G38" s="33">
        <v>1996</v>
      </c>
      <c r="H38" s="24">
        <v>0</v>
      </c>
      <c r="I38" s="23" t="str">
        <f>VLOOKUP(J38,PROCV!$E$1:$F$27,2,FALSE)</f>
        <v>23 - Ceará</v>
      </c>
      <c r="J38" s="22" t="s">
        <v>52</v>
      </c>
      <c r="K38" s="22">
        <v>0</v>
      </c>
      <c r="L38" s="33">
        <v>46499</v>
      </c>
      <c r="M38" s="20" t="e">
        <f>VLOOKUP(G38,PROCV!$A$110:$B$119,2,FALSE)</f>
        <v>#N/A</v>
      </c>
      <c r="N38" s="17" t="e">
        <f t="shared" si="0"/>
        <v>#N/A</v>
      </c>
    </row>
    <row r="39" spans="1:14" x14ac:dyDescent="0.25">
      <c r="A39" s="30" t="s">
        <v>48</v>
      </c>
      <c r="B39" s="36">
        <v>975003</v>
      </c>
      <c r="C39" s="42" t="s">
        <v>6017</v>
      </c>
      <c r="D39" s="22" t="s">
        <v>189</v>
      </c>
      <c r="E39" s="22" t="s">
        <v>213</v>
      </c>
      <c r="F39" s="26" t="str">
        <f>VLOOKUP(E39,PROCV!$A$1:$B$107,2,TRUE)</f>
        <v>Patrimônio</v>
      </c>
      <c r="G39" s="33">
        <v>1996</v>
      </c>
      <c r="H39" s="24">
        <v>0</v>
      </c>
      <c r="I39" s="23" t="str">
        <f>VLOOKUP(J39,PROCV!$E$1:$F$27,2,FALSE)</f>
        <v>43 - Rio Grande do Sul</v>
      </c>
      <c r="J39" s="22" t="s">
        <v>56</v>
      </c>
      <c r="K39" s="22">
        <v>0</v>
      </c>
      <c r="L39" s="33">
        <v>40000</v>
      </c>
      <c r="M39" s="20" t="e">
        <f>VLOOKUP(G39,PROCV!$A$110:$B$119,2,FALSE)</f>
        <v>#N/A</v>
      </c>
      <c r="N39" s="17" t="e">
        <f t="shared" si="0"/>
        <v>#N/A</v>
      </c>
    </row>
    <row r="40" spans="1:14" x14ac:dyDescent="0.25">
      <c r="A40" s="30" t="s">
        <v>48</v>
      </c>
      <c r="B40" s="36">
        <v>968560</v>
      </c>
      <c r="C40" s="42" t="s">
        <v>6016</v>
      </c>
      <c r="D40" s="22" t="s">
        <v>189</v>
      </c>
      <c r="E40" s="22" t="s">
        <v>213</v>
      </c>
      <c r="F40" s="26" t="str">
        <f>VLOOKUP(E40,PROCV!$A$1:$B$107,2,TRUE)</f>
        <v>Patrimônio</v>
      </c>
      <c r="G40" s="33">
        <v>1996</v>
      </c>
      <c r="H40" s="24">
        <v>0</v>
      </c>
      <c r="I40" s="23" t="str">
        <f>VLOOKUP(J40,PROCV!$E$1:$F$27,2,FALSE)</f>
        <v>43 - Rio Grande do Sul</v>
      </c>
      <c r="J40" s="22" t="s">
        <v>56</v>
      </c>
      <c r="K40" s="22">
        <v>0</v>
      </c>
      <c r="L40" s="33">
        <v>37500</v>
      </c>
      <c r="M40" s="20" t="e">
        <f>VLOOKUP(G40,PROCV!$A$110:$B$119,2,FALSE)</f>
        <v>#N/A</v>
      </c>
      <c r="N40" s="17" t="e">
        <f t="shared" si="0"/>
        <v>#N/A</v>
      </c>
    </row>
    <row r="41" spans="1:14" x14ac:dyDescent="0.25">
      <c r="A41" s="30" t="s">
        <v>48</v>
      </c>
      <c r="B41" s="36">
        <v>977094</v>
      </c>
      <c r="C41" s="42" t="s">
        <v>6015</v>
      </c>
      <c r="D41" s="22" t="s">
        <v>189</v>
      </c>
      <c r="E41" s="22" t="s">
        <v>213</v>
      </c>
      <c r="F41" s="26" t="str">
        <f>VLOOKUP(E41,PROCV!$A$1:$B$107,2,TRUE)</f>
        <v>Patrimônio</v>
      </c>
      <c r="G41" s="33">
        <v>1996</v>
      </c>
      <c r="H41" s="24">
        <v>0</v>
      </c>
      <c r="I41" s="23" t="str">
        <f>VLOOKUP(J41,PROCV!$E$1:$F$27,2,FALSE)</f>
        <v>35 - São Paulo</v>
      </c>
      <c r="J41" s="22" t="s">
        <v>76</v>
      </c>
      <c r="K41" s="22">
        <v>0</v>
      </c>
      <c r="L41" s="33">
        <v>50000</v>
      </c>
      <c r="M41" s="20" t="e">
        <f>VLOOKUP(G41,PROCV!$A$110:$B$119,2,FALSE)</f>
        <v>#N/A</v>
      </c>
      <c r="N41" s="17" t="e">
        <f t="shared" si="0"/>
        <v>#N/A</v>
      </c>
    </row>
    <row r="42" spans="1:14" x14ac:dyDescent="0.25">
      <c r="A42" s="30" t="s">
        <v>48</v>
      </c>
      <c r="B42" s="36">
        <v>962469</v>
      </c>
      <c r="C42" s="42" t="s">
        <v>6014</v>
      </c>
      <c r="D42" s="22" t="s">
        <v>4</v>
      </c>
      <c r="E42" s="22" t="s">
        <v>285</v>
      </c>
      <c r="F42" s="26" t="str">
        <f>VLOOKUP(E42,PROCV!$A$1:$B$107,2,TRUE)</f>
        <v>Educação e Criação em Artes</v>
      </c>
      <c r="G42" s="33">
        <v>1996</v>
      </c>
      <c r="H42" s="24">
        <v>0</v>
      </c>
      <c r="I42" s="23" t="str">
        <f>VLOOKUP(J42,PROCV!$E$1:$F$27,2,FALSE)</f>
        <v>33 - Rio de Janeiro</v>
      </c>
      <c r="J42" s="22" t="s">
        <v>82</v>
      </c>
      <c r="K42" s="22">
        <v>0</v>
      </c>
      <c r="L42" s="33">
        <v>3000</v>
      </c>
      <c r="M42" s="20" t="e">
        <f>VLOOKUP(G42,PROCV!$A$110:$B$119,2,FALSE)</f>
        <v>#N/A</v>
      </c>
      <c r="N42" s="17" t="e">
        <f t="shared" si="0"/>
        <v>#N/A</v>
      </c>
    </row>
    <row r="43" spans="1:14" x14ac:dyDescent="0.25">
      <c r="A43" s="30" t="s">
        <v>48</v>
      </c>
      <c r="B43" s="36">
        <v>968637</v>
      </c>
      <c r="C43" s="42" t="s">
        <v>6013</v>
      </c>
      <c r="D43" s="22" t="s">
        <v>189</v>
      </c>
      <c r="E43" s="22" t="s">
        <v>213</v>
      </c>
      <c r="F43" s="26" t="str">
        <f>VLOOKUP(E43,PROCV!$A$1:$B$107,2,TRUE)</f>
        <v>Patrimônio</v>
      </c>
      <c r="G43" s="33">
        <v>1996</v>
      </c>
      <c r="H43" s="24">
        <v>0</v>
      </c>
      <c r="I43" s="23" t="str">
        <f>VLOOKUP(J43,PROCV!$E$1:$F$27,2,FALSE)</f>
        <v>52 - Goiás</v>
      </c>
      <c r="J43" s="22" t="s">
        <v>97</v>
      </c>
      <c r="K43" s="22">
        <v>0</v>
      </c>
      <c r="L43" s="33">
        <v>56003.39</v>
      </c>
      <c r="M43" s="20" t="e">
        <f>VLOOKUP(G43,PROCV!$A$110:$B$119,2,FALSE)</f>
        <v>#N/A</v>
      </c>
      <c r="N43" s="17" t="e">
        <f t="shared" si="0"/>
        <v>#N/A</v>
      </c>
    </row>
    <row r="44" spans="1:14" x14ac:dyDescent="0.25">
      <c r="A44" s="30" t="s">
        <v>48</v>
      </c>
      <c r="B44" s="36">
        <v>962467</v>
      </c>
      <c r="C44" s="42" t="s">
        <v>6012</v>
      </c>
      <c r="D44" s="22" t="s">
        <v>4</v>
      </c>
      <c r="E44" s="22" t="s">
        <v>1658</v>
      </c>
      <c r="F44" s="26" t="str">
        <f>VLOOKUP(E44,PROCV!$A$1:$B$107,2,TRUE)</f>
        <v>Patrimônio</v>
      </c>
      <c r="G44" s="38">
        <v>1996</v>
      </c>
      <c r="H44" s="24">
        <v>0</v>
      </c>
      <c r="I44" s="23" t="str">
        <f>VLOOKUP(J44,PROCV!$E$1:$F$27,2,FALSE)</f>
        <v>33 - Rio de Janeiro</v>
      </c>
      <c r="J44" s="22" t="s">
        <v>82</v>
      </c>
      <c r="K44" s="22">
        <v>0</v>
      </c>
      <c r="L44" s="38">
        <v>200000</v>
      </c>
      <c r="M44" s="20" t="e">
        <f>VLOOKUP(G44,PROCV!$A$110:$B$119,2,FALSE)</f>
        <v>#N/A</v>
      </c>
      <c r="N44" s="17" t="e">
        <f t="shared" si="0"/>
        <v>#N/A</v>
      </c>
    </row>
    <row r="45" spans="1:14" x14ac:dyDescent="0.25">
      <c r="A45" s="30" t="s">
        <v>48</v>
      </c>
      <c r="B45" s="36">
        <v>989999</v>
      </c>
      <c r="C45" s="42" t="s">
        <v>6011</v>
      </c>
      <c r="D45" s="22" t="s">
        <v>189</v>
      </c>
      <c r="E45" s="22" t="s">
        <v>749</v>
      </c>
      <c r="F45" s="26" t="str">
        <f>VLOOKUP(E45,PROCV!$A$1:$B$107,2,TRUE)</f>
        <v>Educação e Criação em Artes</v>
      </c>
      <c r="G45" s="33">
        <v>1996</v>
      </c>
      <c r="H45" s="24">
        <v>0</v>
      </c>
      <c r="I45" s="23" t="str">
        <f>VLOOKUP(J45,PROCV!$E$1:$F$27,2,FALSE)</f>
        <v>53 - Distrito Federal</v>
      </c>
      <c r="J45" s="22" t="s">
        <v>75</v>
      </c>
      <c r="K45" s="22">
        <v>0</v>
      </c>
      <c r="L45" s="33">
        <v>118192.16</v>
      </c>
      <c r="M45" s="20" t="e">
        <f>VLOOKUP(G45,PROCV!$A$110:$B$119,2,FALSE)</f>
        <v>#N/A</v>
      </c>
      <c r="N45" s="17" t="e">
        <f t="shared" si="0"/>
        <v>#N/A</v>
      </c>
    </row>
    <row r="46" spans="1:14" x14ac:dyDescent="0.25">
      <c r="A46" s="30" t="s">
        <v>48</v>
      </c>
      <c r="B46" s="36">
        <v>969051</v>
      </c>
      <c r="C46" s="42" t="s">
        <v>6010</v>
      </c>
      <c r="D46" s="22" t="s">
        <v>189</v>
      </c>
      <c r="E46" s="22" t="s">
        <v>844</v>
      </c>
      <c r="F46" s="26" t="str">
        <f>VLOOKUP(E46,PROCV!$A$1:$B$107,2,TRUE)</f>
        <v>Educação e Criação em Artes</v>
      </c>
      <c r="G46" s="33">
        <v>1996</v>
      </c>
      <c r="H46" s="24">
        <v>0</v>
      </c>
      <c r="I46" s="23" t="str">
        <f>VLOOKUP(J46,PROCV!$E$1:$F$27,2,FALSE)</f>
        <v>13 - Amazonas</v>
      </c>
      <c r="J46" s="22" t="s">
        <v>823</v>
      </c>
      <c r="K46" s="22">
        <v>0</v>
      </c>
      <c r="L46" s="33">
        <v>125000</v>
      </c>
      <c r="M46" s="20" t="e">
        <f>VLOOKUP(G46,PROCV!$A$110:$B$119,2,FALSE)</f>
        <v>#N/A</v>
      </c>
      <c r="N46" s="17" t="e">
        <f t="shared" si="0"/>
        <v>#N/A</v>
      </c>
    </row>
    <row r="47" spans="1:14" x14ac:dyDescent="0.25">
      <c r="A47" s="30" t="s">
        <v>48</v>
      </c>
      <c r="B47" s="36">
        <v>969052</v>
      </c>
      <c r="C47" s="42" t="s">
        <v>6009</v>
      </c>
      <c r="D47" s="22" t="s">
        <v>189</v>
      </c>
      <c r="E47" s="22" t="s">
        <v>844</v>
      </c>
      <c r="F47" s="26" t="str">
        <f>VLOOKUP(E47,PROCV!$A$1:$B$107,2,TRUE)</f>
        <v>Educação e Criação em Artes</v>
      </c>
      <c r="G47" s="33">
        <v>1996</v>
      </c>
      <c r="H47" s="24">
        <v>0</v>
      </c>
      <c r="I47" s="23" t="str">
        <f>VLOOKUP(J47,PROCV!$E$1:$F$27,2,FALSE)</f>
        <v>13 - Amazonas</v>
      </c>
      <c r="J47" s="22" t="s">
        <v>823</v>
      </c>
      <c r="K47" s="22">
        <v>0</v>
      </c>
      <c r="L47" s="33">
        <v>125000</v>
      </c>
      <c r="M47" s="20" t="e">
        <f>VLOOKUP(G47,PROCV!$A$110:$B$119,2,FALSE)</f>
        <v>#N/A</v>
      </c>
      <c r="N47" s="17" t="e">
        <f t="shared" si="0"/>
        <v>#N/A</v>
      </c>
    </row>
    <row r="48" spans="1:14" x14ac:dyDescent="0.25">
      <c r="A48" s="30" t="s">
        <v>48</v>
      </c>
      <c r="B48" s="36">
        <v>960245</v>
      </c>
      <c r="C48" s="42" t="s">
        <v>4525</v>
      </c>
      <c r="D48" s="22" t="s">
        <v>189</v>
      </c>
      <c r="E48" s="22" t="s">
        <v>630</v>
      </c>
      <c r="F48" s="26" t="s">
        <v>10</v>
      </c>
      <c r="G48" s="33">
        <v>1996</v>
      </c>
      <c r="H48" s="24">
        <v>0</v>
      </c>
      <c r="I48" s="23" t="str">
        <f>VLOOKUP(J48,PROCV!$E$1:$F$27,2,FALSE)</f>
        <v>32 - Espírito Santo</v>
      </c>
      <c r="J48" s="22" t="s">
        <v>67</v>
      </c>
      <c r="K48" s="22">
        <v>0</v>
      </c>
      <c r="L48" s="33">
        <v>54355</v>
      </c>
      <c r="M48" s="20" t="e">
        <f>VLOOKUP(G48,PROCV!$A$110:$B$119,2,FALSE)</f>
        <v>#N/A</v>
      </c>
      <c r="N48" s="17" t="e">
        <f t="shared" si="0"/>
        <v>#N/A</v>
      </c>
    </row>
    <row r="49" spans="1:14" x14ac:dyDescent="0.25">
      <c r="A49" s="30" t="s">
        <v>48</v>
      </c>
      <c r="B49" s="36">
        <v>969069</v>
      </c>
      <c r="C49" s="42" t="s">
        <v>6008</v>
      </c>
      <c r="D49" s="22" t="s">
        <v>189</v>
      </c>
      <c r="E49" s="22" t="s">
        <v>630</v>
      </c>
      <c r="F49" s="26" t="s">
        <v>10</v>
      </c>
      <c r="G49" s="33">
        <v>1996</v>
      </c>
      <c r="H49" s="24">
        <v>0</v>
      </c>
      <c r="I49" s="23" t="str">
        <f>VLOOKUP(J49,PROCV!$E$1:$F$27,2,FALSE)</f>
        <v>41 - Paraná</v>
      </c>
      <c r="J49" s="22" t="s">
        <v>106</v>
      </c>
      <c r="K49" s="22">
        <v>0</v>
      </c>
      <c r="L49" s="33">
        <v>120000</v>
      </c>
      <c r="M49" s="20" t="e">
        <f>VLOOKUP(G49,PROCV!$A$110:$B$119,2,FALSE)</f>
        <v>#N/A</v>
      </c>
      <c r="N49" s="17" t="e">
        <f t="shared" si="0"/>
        <v>#N/A</v>
      </c>
    </row>
    <row r="50" spans="1:14" x14ac:dyDescent="0.25">
      <c r="A50" s="30" t="s">
        <v>48</v>
      </c>
      <c r="B50" s="36">
        <v>969070</v>
      </c>
      <c r="C50" s="42" t="s">
        <v>6007</v>
      </c>
      <c r="D50" s="22" t="s">
        <v>189</v>
      </c>
      <c r="E50" s="22" t="s">
        <v>630</v>
      </c>
      <c r="F50" s="26" t="s">
        <v>10</v>
      </c>
      <c r="G50" s="33">
        <v>1996</v>
      </c>
      <c r="H50" s="24">
        <v>0</v>
      </c>
      <c r="I50" s="23" t="str">
        <f>VLOOKUP(J50,PROCV!$E$1:$F$27,2,FALSE)</f>
        <v>33 - Rio de Janeiro</v>
      </c>
      <c r="J50" s="22" t="s">
        <v>82</v>
      </c>
      <c r="K50" s="22">
        <v>0</v>
      </c>
      <c r="L50" s="33">
        <v>55750</v>
      </c>
      <c r="M50" s="20" t="e">
        <f>VLOOKUP(G50,PROCV!$A$110:$B$119,2,FALSE)</f>
        <v>#N/A</v>
      </c>
      <c r="N50" s="17" t="e">
        <f t="shared" si="0"/>
        <v>#N/A</v>
      </c>
    </row>
    <row r="51" spans="1:14" x14ac:dyDescent="0.25">
      <c r="A51" s="30" t="s">
        <v>48</v>
      </c>
      <c r="B51" s="36">
        <v>969055</v>
      </c>
      <c r="C51" s="42" t="s">
        <v>6006</v>
      </c>
      <c r="D51" s="22" t="s">
        <v>189</v>
      </c>
      <c r="E51" s="22" t="s">
        <v>844</v>
      </c>
      <c r="F51" s="26" t="str">
        <f>VLOOKUP(E51,PROCV!$A$1:$B$107,2,TRUE)</f>
        <v>Educação e Criação em Artes</v>
      </c>
      <c r="G51" s="33">
        <v>1996</v>
      </c>
      <c r="H51" s="24">
        <v>0</v>
      </c>
      <c r="I51" s="23" t="str">
        <f>VLOOKUP(J51,PROCV!$E$1:$F$27,2,FALSE)</f>
        <v>16 - Amapá</v>
      </c>
      <c r="J51" s="22" t="s">
        <v>61</v>
      </c>
      <c r="K51" s="22">
        <v>0</v>
      </c>
      <c r="L51" s="33">
        <v>40000</v>
      </c>
      <c r="M51" s="20" t="e">
        <f>VLOOKUP(G51,PROCV!$A$110:$B$119,2,FALSE)</f>
        <v>#N/A</v>
      </c>
      <c r="N51" s="17" t="e">
        <f t="shared" si="0"/>
        <v>#N/A</v>
      </c>
    </row>
    <row r="52" spans="1:14" x14ac:dyDescent="0.25">
      <c r="A52" s="30" t="s">
        <v>48</v>
      </c>
      <c r="B52" s="36">
        <v>967171</v>
      </c>
      <c r="C52" s="42" t="s">
        <v>6005</v>
      </c>
      <c r="D52" s="22" t="s">
        <v>300</v>
      </c>
      <c r="E52" s="22" t="s">
        <v>320</v>
      </c>
      <c r="F52" s="26" t="str">
        <f>VLOOKUP(E52,PROCV!$A$1:$B$107,2,TRUE)</f>
        <v>Música</v>
      </c>
      <c r="G52" s="33">
        <v>1996</v>
      </c>
      <c r="H52" s="24">
        <v>0</v>
      </c>
      <c r="I52" s="23" t="str">
        <f>VLOOKUP(J52,PROCV!$E$1:$F$27,2,FALSE)</f>
        <v>17 - Tocantins</v>
      </c>
      <c r="J52" s="22" t="s">
        <v>64</v>
      </c>
      <c r="K52" s="22">
        <v>0</v>
      </c>
      <c r="L52" s="33">
        <v>53081.599999999999</v>
      </c>
      <c r="M52" s="20" t="e">
        <f>VLOOKUP(G52,PROCV!$A$110:$B$119,2,FALSE)</f>
        <v>#N/A</v>
      </c>
      <c r="N52" s="17" t="e">
        <f t="shared" si="0"/>
        <v>#N/A</v>
      </c>
    </row>
    <row r="53" spans="1:14" x14ac:dyDescent="0.25">
      <c r="A53" s="30" t="s">
        <v>48</v>
      </c>
      <c r="B53" s="36">
        <v>968735</v>
      </c>
      <c r="C53" s="42" t="s">
        <v>6004</v>
      </c>
      <c r="D53" s="22" t="s">
        <v>189</v>
      </c>
      <c r="E53" s="22" t="s">
        <v>630</v>
      </c>
      <c r="F53" s="26" t="s">
        <v>10</v>
      </c>
      <c r="G53" s="33">
        <v>1996</v>
      </c>
      <c r="H53" s="24">
        <v>0</v>
      </c>
      <c r="I53" s="23" t="str">
        <f>VLOOKUP(J53,PROCV!$E$1:$F$27,2,FALSE)</f>
        <v>26 - Pernambuco</v>
      </c>
      <c r="J53" s="22" t="s">
        <v>44</v>
      </c>
      <c r="K53" s="22">
        <v>0</v>
      </c>
      <c r="L53" s="33">
        <v>33330</v>
      </c>
      <c r="M53" s="20" t="e">
        <f>VLOOKUP(G53,PROCV!$A$110:$B$119,2,FALSE)</f>
        <v>#N/A</v>
      </c>
      <c r="N53" s="17" t="e">
        <f t="shared" si="0"/>
        <v>#N/A</v>
      </c>
    </row>
    <row r="54" spans="1:14" x14ac:dyDescent="0.25">
      <c r="A54" s="30" t="s">
        <v>48</v>
      </c>
      <c r="B54" s="36">
        <v>967357</v>
      </c>
      <c r="C54" s="42" t="s">
        <v>6003</v>
      </c>
      <c r="D54" s="22" t="s">
        <v>300</v>
      </c>
      <c r="E54" s="22" t="s">
        <v>320</v>
      </c>
      <c r="F54" s="26" t="str">
        <f>VLOOKUP(E54,PROCV!$A$1:$B$107,2,TRUE)</f>
        <v>Música</v>
      </c>
      <c r="G54" s="33">
        <v>1996</v>
      </c>
      <c r="H54" s="24">
        <v>0</v>
      </c>
      <c r="I54" s="23" t="str">
        <f>VLOOKUP(J54,PROCV!$E$1:$F$27,2,FALSE)</f>
        <v>21 - Maranhão</v>
      </c>
      <c r="J54" s="22" t="s">
        <v>63</v>
      </c>
      <c r="K54" s="22">
        <v>0</v>
      </c>
      <c r="L54" s="33">
        <v>67836.58</v>
      </c>
      <c r="M54" s="20" t="e">
        <f>VLOOKUP(G54,PROCV!$A$110:$B$119,2,FALSE)</f>
        <v>#N/A</v>
      </c>
      <c r="N54" s="17" t="e">
        <f t="shared" si="0"/>
        <v>#N/A</v>
      </c>
    </row>
    <row r="55" spans="1:14" x14ac:dyDescent="0.25">
      <c r="A55" s="30" t="s">
        <v>48</v>
      </c>
      <c r="B55" s="36">
        <v>975305</v>
      </c>
      <c r="C55" s="42" t="s">
        <v>6002</v>
      </c>
      <c r="D55" s="22" t="s">
        <v>46</v>
      </c>
      <c r="E55" s="22" t="s">
        <v>50</v>
      </c>
      <c r="F55" s="26" t="str">
        <f>VLOOKUP(E55,PROCV!$A$1:$B$107,2,TRUE)</f>
        <v>Educação e Criação em Artes</v>
      </c>
      <c r="G55" s="33">
        <v>1996</v>
      </c>
      <c r="H55" s="24">
        <v>0</v>
      </c>
      <c r="I55" s="23" t="str">
        <f>VLOOKUP(J55,PROCV!$E$1:$F$27,2,FALSE)</f>
        <v>33 - Rio de Janeiro</v>
      </c>
      <c r="J55" s="22" t="s">
        <v>82</v>
      </c>
      <c r="K55" s="22">
        <v>0</v>
      </c>
      <c r="L55" s="33">
        <v>43750</v>
      </c>
      <c r="M55" s="20" t="e">
        <f>VLOOKUP(G55,PROCV!$A$110:$B$119,2,FALSE)</f>
        <v>#N/A</v>
      </c>
      <c r="N55" s="17" t="e">
        <f t="shared" si="0"/>
        <v>#N/A</v>
      </c>
    </row>
    <row r="56" spans="1:14" x14ac:dyDescent="0.25">
      <c r="A56" s="30" t="s">
        <v>48</v>
      </c>
      <c r="B56" s="36">
        <v>35923</v>
      </c>
      <c r="C56" s="42" t="s">
        <v>6001</v>
      </c>
      <c r="D56" s="22" t="s">
        <v>189</v>
      </c>
      <c r="E56" s="22" t="s">
        <v>213</v>
      </c>
      <c r="F56" s="26" t="str">
        <f>VLOOKUP(E56,PROCV!$A$1:$B$107,2,TRUE)</f>
        <v>Patrimônio</v>
      </c>
      <c r="G56" s="33">
        <v>1996</v>
      </c>
      <c r="H56" s="24">
        <v>0</v>
      </c>
      <c r="I56" s="23" t="str">
        <f>VLOOKUP(J56,PROCV!$E$1:$F$27,2,FALSE)</f>
        <v>31 - Minas Gerais</v>
      </c>
      <c r="J56" s="22" t="s">
        <v>85</v>
      </c>
      <c r="K56" s="22">
        <v>0</v>
      </c>
      <c r="L56" s="33">
        <v>37500</v>
      </c>
      <c r="M56" s="20" t="e">
        <f>VLOOKUP(G56,PROCV!$A$110:$B$119,2,FALSE)</f>
        <v>#N/A</v>
      </c>
      <c r="N56" s="17" t="e">
        <f t="shared" si="0"/>
        <v>#N/A</v>
      </c>
    </row>
    <row r="57" spans="1:14" x14ac:dyDescent="0.25">
      <c r="A57" s="30" t="s">
        <v>48</v>
      </c>
      <c r="B57" s="36">
        <v>969067</v>
      </c>
      <c r="C57" s="42" t="s">
        <v>6000</v>
      </c>
      <c r="D57" s="22" t="s">
        <v>189</v>
      </c>
      <c r="E57" s="22" t="s">
        <v>213</v>
      </c>
      <c r="F57" s="26" t="str">
        <f>VLOOKUP(E57,PROCV!$A$1:$B$107,2,TRUE)</f>
        <v>Patrimônio</v>
      </c>
      <c r="G57" s="33">
        <v>1996</v>
      </c>
      <c r="H57" s="24">
        <v>0</v>
      </c>
      <c r="I57" s="23" t="str">
        <f>VLOOKUP(J57,PROCV!$E$1:$F$27,2,FALSE)</f>
        <v>26 - Pernambuco</v>
      </c>
      <c r="J57" s="22" t="s">
        <v>44</v>
      </c>
      <c r="K57" s="22">
        <v>0</v>
      </c>
      <c r="L57" s="33">
        <v>175371.98</v>
      </c>
      <c r="M57" s="20" t="e">
        <f>VLOOKUP(G57,PROCV!$A$110:$B$119,2,FALSE)</f>
        <v>#N/A</v>
      </c>
      <c r="N57" s="17" t="e">
        <f t="shared" si="0"/>
        <v>#N/A</v>
      </c>
    </row>
    <row r="58" spans="1:14" x14ac:dyDescent="0.25">
      <c r="A58" s="30" t="s">
        <v>48</v>
      </c>
      <c r="B58" s="36">
        <v>968031</v>
      </c>
      <c r="C58" s="42" t="s">
        <v>5999</v>
      </c>
      <c r="D58" s="22" t="s">
        <v>189</v>
      </c>
      <c r="E58" s="22" t="s">
        <v>213</v>
      </c>
      <c r="F58" s="26" t="str">
        <f>VLOOKUP(E58,PROCV!$A$1:$B$107,2,TRUE)</f>
        <v>Patrimônio</v>
      </c>
      <c r="G58" s="33">
        <v>1996</v>
      </c>
      <c r="H58" s="24">
        <v>0</v>
      </c>
      <c r="I58" s="23" t="str">
        <f>VLOOKUP(J58,PROCV!$E$1:$F$27,2,FALSE)</f>
        <v>26 - Pernambuco</v>
      </c>
      <c r="J58" s="22" t="s">
        <v>44</v>
      </c>
      <c r="K58" s="22">
        <v>0</v>
      </c>
      <c r="L58" s="33">
        <v>33333.300000000003</v>
      </c>
      <c r="M58" s="20" t="e">
        <f>VLOOKUP(G58,PROCV!$A$110:$B$119,2,FALSE)</f>
        <v>#N/A</v>
      </c>
      <c r="N58" s="17" t="e">
        <f t="shared" si="0"/>
        <v>#N/A</v>
      </c>
    </row>
    <row r="59" spans="1:14" x14ac:dyDescent="0.25">
      <c r="A59" s="30" t="s">
        <v>48</v>
      </c>
      <c r="B59" s="36">
        <v>968737</v>
      </c>
      <c r="C59" s="42" t="s">
        <v>5998</v>
      </c>
      <c r="D59" s="22" t="s">
        <v>189</v>
      </c>
      <c r="E59" s="22" t="s">
        <v>213</v>
      </c>
      <c r="F59" s="26" t="str">
        <f>VLOOKUP(E59,PROCV!$A$1:$B$107,2,TRUE)</f>
        <v>Patrimônio</v>
      </c>
      <c r="G59" s="33">
        <v>1996</v>
      </c>
      <c r="H59" s="24">
        <v>0</v>
      </c>
      <c r="I59" s="23" t="str">
        <f>VLOOKUP(J59,PROCV!$E$1:$F$27,2,FALSE)</f>
        <v>15 - Pará</v>
      </c>
      <c r="J59" s="22" t="s">
        <v>140</v>
      </c>
      <c r="K59" s="22">
        <v>0</v>
      </c>
      <c r="L59" s="33">
        <v>33334</v>
      </c>
      <c r="M59" s="20" t="e">
        <f>VLOOKUP(G59,PROCV!$A$110:$B$119,2,FALSE)</f>
        <v>#N/A</v>
      </c>
      <c r="N59" s="17" t="e">
        <f t="shared" si="0"/>
        <v>#N/A</v>
      </c>
    </row>
    <row r="60" spans="1:14" x14ac:dyDescent="0.25">
      <c r="A60" s="30" t="s">
        <v>48</v>
      </c>
      <c r="B60" s="36">
        <v>962459</v>
      </c>
      <c r="C60" s="42" t="s">
        <v>5997</v>
      </c>
      <c r="D60" s="22" t="s">
        <v>4</v>
      </c>
      <c r="E60" s="22" t="s">
        <v>271</v>
      </c>
      <c r="F60" s="26" t="str">
        <f>VLOOKUP(E60,PROCV!$A$1:$B$107,2,TRUE)</f>
        <v>Patrimônio</v>
      </c>
      <c r="G60" s="38">
        <v>1996</v>
      </c>
      <c r="H60" s="24">
        <v>0</v>
      </c>
      <c r="I60" s="23" t="str">
        <f>VLOOKUP(J60,PROCV!$E$1:$F$27,2,FALSE)</f>
        <v>41 - Paraná</v>
      </c>
      <c r="J60" s="22" t="s">
        <v>106</v>
      </c>
      <c r="K60" s="22">
        <v>0</v>
      </c>
      <c r="L60" s="38">
        <v>228100</v>
      </c>
      <c r="M60" s="20" t="e">
        <f>VLOOKUP(G60,PROCV!$A$110:$B$119,2,FALSE)</f>
        <v>#N/A</v>
      </c>
      <c r="N60" s="17" t="e">
        <f t="shared" si="0"/>
        <v>#N/A</v>
      </c>
    </row>
    <row r="61" spans="1:14" x14ac:dyDescent="0.25">
      <c r="A61" s="30" t="s">
        <v>48</v>
      </c>
      <c r="B61" s="36">
        <v>975154</v>
      </c>
      <c r="C61" s="42" t="s">
        <v>5996</v>
      </c>
      <c r="D61" s="22" t="s">
        <v>314</v>
      </c>
      <c r="E61" s="22" t="s">
        <v>265</v>
      </c>
      <c r="F61" s="26" t="str">
        <f>VLOOKUP(E61,PROCV!$A$1:$B$107,2,TRUE)</f>
        <v>Patrimônio</v>
      </c>
      <c r="G61" s="38">
        <v>1996</v>
      </c>
      <c r="H61" s="24">
        <v>0</v>
      </c>
      <c r="I61" s="23" t="str">
        <f>VLOOKUP(J61,PROCV!$E$1:$F$27,2,FALSE)</f>
        <v>28 - Sergipe</v>
      </c>
      <c r="J61" s="22" t="s">
        <v>49</v>
      </c>
      <c r="K61" s="22">
        <v>0</v>
      </c>
      <c r="L61" s="38">
        <v>100000</v>
      </c>
      <c r="M61" s="20" t="e">
        <f>VLOOKUP(G61,PROCV!$A$110:$B$119,2,FALSE)</f>
        <v>#N/A</v>
      </c>
      <c r="N61" s="17" t="e">
        <f t="shared" si="0"/>
        <v>#N/A</v>
      </c>
    </row>
    <row r="62" spans="1:14" x14ac:dyDescent="0.25">
      <c r="A62" s="30" t="s">
        <v>48</v>
      </c>
      <c r="B62" s="36">
        <v>969074</v>
      </c>
      <c r="C62" s="42" t="s">
        <v>5995</v>
      </c>
      <c r="D62" s="22" t="s">
        <v>189</v>
      </c>
      <c r="E62" s="22" t="s">
        <v>216</v>
      </c>
      <c r="F62" s="26" t="str">
        <f>VLOOKUP(E62,PROCV!$A$1:$B$107,2,TRUE)</f>
        <v>Patrimônio</v>
      </c>
      <c r="G62" s="33">
        <v>1996</v>
      </c>
      <c r="H62" s="24">
        <v>0</v>
      </c>
      <c r="I62" s="23" t="str">
        <f>VLOOKUP(J62,PROCV!$E$1:$F$27,2,FALSE)</f>
        <v>33 - Rio de Janeiro</v>
      </c>
      <c r="J62" s="22" t="s">
        <v>82</v>
      </c>
      <c r="K62" s="22">
        <v>0</v>
      </c>
      <c r="L62" s="33">
        <v>400000</v>
      </c>
      <c r="M62" s="20" t="e">
        <f>VLOOKUP(G62,PROCV!$A$110:$B$119,2,FALSE)</f>
        <v>#N/A</v>
      </c>
      <c r="N62" s="17" t="e">
        <f t="shared" si="0"/>
        <v>#N/A</v>
      </c>
    </row>
    <row r="63" spans="1:14" x14ac:dyDescent="0.25">
      <c r="A63" s="30" t="s">
        <v>48</v>
      </c>
      <c r="B63" s="36">
        <v>967506</v>
      </c>
      <c r="C63" s="42" t="s">
        <v>5994</v>
      </c>
      <c r="D63" s="22" t="s">
        <v>189</v>
      </c>
      <c r="E63" s="22" t="s">
        <v>213</v>
      </c>
      <c r="F63" s="26" t="str">
        <f>VLOOKUP(E63,PROCV!$A$1:$B$107,2,TRUE)</f>
        <v>Patrimônio</v>
      </c>
      <c r="G63" s="33">
        <v>1996</v>
      </c>
      <c r="H63" s="24">
        <v>0</v>
      </c>
      <c r="I63" s="23" t="str">
        <f>VLOOKUP(J63,PROCV!$E$1:$F$27,2,FALSE)</f>
        <v>51 - Mato Grosso</v>
      </c>
      <c r="J63" s="22" t="s">
        <v>99</v>
      </c>
      <c r="K63" s="22">
        <v>0</v>
      </c>
      <c r="L63" s="33">
        <v>61190.27</v>
      </c>
      <c r="M63" s="20" t="e">
        <f>VLOOKUP(G63,PROCV!$A$110:$B$119,2,FALSE)</f>
        <v>#N/A</v>
      </c>
      <c r="N63" s="17" t="e">
        <f t="shared" si="0"/>
        <v>#N/A</v>
      </c>
    </row>
    <row r="64" spans="1:14" x14ac:dyDescent="0.25">
      <c r="A64" s="30" t="s">
        <v>48</v>
      </c>
      <c r="B64" s="36">
        <v>962466</v>
      </c>
      <c r="C64" s="42" t="s">
        <v>5993</v>
      </c>
      <c r="D64" s="22" t="s">
        <v>4</v>
      </c>
      <c r="E64" s="22" t="s">
        <v>209</v>
      </c>
      <c r="F64" s="26" t="str">
        <f>VLOOKUP(E64,PROCV!$A$1:$B$107,2,TRUE)</f>
        <v>Educação e Criação em Artes</v>
      </c>
      <c r="G64" s="38">
        <v>1996</v>
      </c>
      <c r="H64" s="24">
        <v>0</v>
      </c>
      <c r="I64" s="23" t="str">
        <f>VLOOKUP(J64,PROCV!$E$1:$F$27,2,FALSE)</f>
        <v>33 - Rio de Janeiro</v>
      </c>
      <c r="J64" s="22" t="s">
        <v>82</v>
      </c>
      <c r="K64" s="22">
        <v>0</v>
      </c>
      <c r="L64" s="38">
        <v>260000</v>
      </c>
      <c r="M64" s="20" t="e">
        <f>VLOOKUP(G64,PROCV!$A$110:$B$119,2,FALSE)</f>
        <v>#N/A</v>
      </c>
      <c r="N64" s="17" t="e">
        <f t="shared" si="0"/>
        <v>#N/A</v>
      </c>
    </row>
    <row r="65" spans="1:14" x14ac:dyDescent="0.25">
      <c r="A65" s="30" t="s">
        <v>48</v>
      </c>
      <c r="B65" s="36">
        <v>967401</v>
      </c>
      <c r="C65" s="42" t="s">
        <v>5992</v>
      </c>
      <c r="D65" s="22" t="s">
        <v>114</v>
      </c>
      <c r="E65" s="22" t="s">
        <v>113</v>
      </c>
      <c r="F65" s="26" t="str">
        <f>VLOOKUP(E65,PROCV!$A$1:$B$107,2,TRUE)</f>
        <v>Música</v>
      </c>
      <c r="G65" s="33">
        <v>1996</v>
      </c>
      <c r="H65" s="24">
        <v>0</v>
      </c>
      <c r="I65" s="23" t="str">
        <f>VLOOKUP(J65,PROCV!$E$1:$F$27,2,FALSE)</f>
        <v>24 - Rio Grande do Norte</v>
      </c>
      <c r="J65" s="22" t="s">
        <v>54</v>
      </c>
      <c r="K65" s="22">
        <v>0</v>
      </c>
      <c r="L65" s="33">
        <v>116104.14</v>
      </c>
      <c r="M65" s="20" t="e">
        <f>VLOOKUP(G65,PROCV!$A$110:$B$119,2,FALSE)</f>
        <v>#N/A</v>
      </c>
      <c r="N65" s="17" t="e">
        <f t="shared" si="0"/>
        <v>#N/A</v>
      </c>
    </row>
    <row r="66" spans="1:14" x14ac:dyDescent="0.25">
      <c r="A66" s="30" t="s">
        <v>48</v>
      </c>
      <c r="B66" s="36">
        <v>962476</v>
      </c>
      <c r="C66" s="42" t="s">
        <v>4451</v>
      </c>
      <c r="D66" s="22" t="s">
        <v>189</v>
      </c>
      <c r="E66" s="22" t="s">
        <v>213</v>
      </c>
      <c r="F66" s="26" t="str">
        <f>VLOOKUP(E66,PROCV!$A$1:$B$107,2,TRUE)</f>
        <v>Patrimônio</v>
      </c>
      <c r="G66" s="33">
        <v>1996</v>
      </c>
      <c r="H66" s="24">
        <v>0</v>
      </c>
      <c r="I66" s="23" t="str">
        <f>VLOOKUP(J66,PROCV!$E$1:$F$27,2,FALSE)</f>
        <v>52 - Goiás</v>
      </c>
      <c r="J66" s="22" t="s">
        <v>97</v>
      </c>
      <c r="K66" s="22">
        <v>0</v>
      </c>
      <c r="L66" s="33">
        <v>50000</v>
      </c>
      <c r="M66" s="20" t="e">
        <f>VLOOKUP(G66,PROCV!$A$110:$B$119,2,FALSE)</f>
        <v>#N/A</v>
      </c>
      <c r="N66" s="17" t="e">
        <f t="shared" ref="N66:N129" si="1">+M66*L66</f>
        <v>#N/A</v>
      </c>
    </row>
    <row r="67" spans="1:14" x14ac:dyDescent="0.25">
      <c r="A67" s="30" t="s">
        <v>48</v>
      </c>
      <c r="B67" s="36">
        <v>967493</v>
      </c>
      <c r="C67" s="42" t="s">
        <v>5991</v>
      </c>
      <c r="D67" s="22" t="s">
        <v>46</v>
      </c>
      <c r="E67" s="22" t="s">
        <v>50</v>
      </c>
      <c r="F67" s="26" t="str">
        <f>VLOOKUP(E67,PROCV!$A$1:$B$107,2,TRUE)</f>
        <v>Educação e Criação em Artes</v>
      </c>
      <c r="G67" s="33">
        <v>1996</v>
      </c>
      <c r="H67" s="24">
        <v>0</v>
      </c>
      <c r="I67" s="23" t="str">
        <f>VLOOKUP(J67,PROCV!$E$1:$F$27,2,FALSE)</f>
        <v>25 - Paraíba</v>
      </c>
      <c r="J67" s="22" t="s">
        <v>346</v>
      </c>
      <c r="K67" s="22">
        <v>0</v>
      </c>
      <c r="L67" s="33">
        <v>6250</v>
      </c>
      <c r="M67" s="20" t="e">
        <f>VLOOKUP(G67,PROCV!$A$110:$B$119,2,FALSE)</f>
        <v>#N/A</v>
      </c>
      <c r="N67" s="17" t="e">
        <f t="shared" si="1"/>
        <v>#N/A</v>
      </c>
    </row>
    <row r="68" spans="1:14" x14ac:dyDescent="0.25">
      <c r="A68" s="30" t="s">
        <v>48</v>
      </c>
      <c r="B68" s="36">
        <v>975404</v>
      </c>
      <c r="C68" s="42" t="s">
        <v>5990</v>
      </c>
      <c r="D68" s="22" t="s">
        <v>46</v>
      </c>
      <c r="E68" s="22" t="s">
        <v>50</v>
      </c>
      <c r="F68" s="26" t="str">
        <f>VLOOKUP(E68,PROCV!$A$1:$B$107,2,TRUE)</f>
        <v>Educação e Criação em Artes</v>
      </c>
      <c r="G68" s="33">
        <v>1996</v>
      </c>
      <c r="H68" s="24">
        <v>0</v>
      </c>
      <c r="I68" s="23" t="str">
        <f>VLOOKUP(J68,PROCV!$E$1:$F$27,2,FALSE)</f>
        <v>53 - Distrito Federal</v>
      </c>
      <c r="J68" s="22" t="s">
        <v>75</v>
      </c>
      <c r="K68" s="22">
        <v>0</v>
      </c>
      <c r="L68" s="33">
        <v>82500</v>
      </c>
      <c r="M68" s="20" t="e">
        <f>VLOOKUP(G68,PROCV!$A$110:$B$119,2,FALSE)</f>
        <v>#N/A</v>
      </c>
      <c r="N68" s="17" t="e">
        <f t="shared" si="1"/>
        <v>#N/A</v>
      </c>
    </row>
    <row r="69" spans="1:14" x14ac:dyDescent="0.25">
      <c r="A69" s="30" t="s">
        <v>48</v>
      </c>
      <c r="B69" s="36">
        <v>960244</v>
      </c>
      <c r="C69" s="42" t="s">
        <v>5989</v>
      </c>
      <c r="D69" s="22" t="s">
        <v>189</v>
      </c>
      <c r="E69" s="22" t="s">
        <v>630</v>
      </c>
      <c r="F69" s="26" t="s">
        <v>10</v>
      </c>
      <c r="G69" s="33">
        <v>1996</v>
      </c>
      <c r="H69" s="24">
        <v>0</v>
      </c>
      <c r="I69" s="23" t="str">
        <f>VLOOKUP(J69,PROCV!$E$1:$F$27,2,FALSE)</f>
        <v>27 - Alagoas</v>
      </c>
      <c r="J69" s="22" t="s">
        <v>65</v>
      </c>
      <c r="K69" s="22">
        <v>0</v>
      </c>
      <c r="L69" s="33">
        <v>57208</v>
      </c>
      <c r="M69" s="20" t="e">
        <f>VLOOKUP(G69,PROCV!$A$110:$B$119,2,FALSE)</f>
        <v>#N/A</v>
      </c>
      <c r="N69" s="17" t="e">
        <f t="shared" si="1"/>
        <v>#N/A</v>
      </c>
    </row>
    <row r="70" spans="1:14" x14ac:dyDescent="0.25">
      <c r="A70" s="30" t="s">
        <v>48</v>
      </c>
      <c r="B70" s="36">
        <v>968993</v>
      </c>
      <c r="C70" s="42" t="s">
        <v>5988</v>
      </c>
      <c r="D70" s="22" t="s">
        <v>300</v>
      </c>
      <c r="E70" s="22" t="s">
        <v>221</v>
      </c>
      <c r="F70" s="26" t="str">
        <f>VLOOKUP(E70,PROCV!$A$1:$B$107,2,TRUE)</f>
        <v>Artes Cênicas e Espetáculo</v>
      </c>
      <c r="G70" s="33">
        <v>1996</v>
      </c>
      <c r="H70" s="24">
        <v>0</v>
      </c>
      <c r="I70" s="23" t="str">
        <f>VLOOKUP(J70,PROCV!$E$1:$F$27,2,FALSE)</f>
        <v>23 - Ceará</v>
      </c>
      <c r="J70" s="22" t="s">
        <v>52</v>
      </c>
      <c r="K70" s="22">
        <v>0</v>
      </c>
      <c r="L70" s="33">
        <v>37500</v>
      </c>
      <c r="M70" s="20" t="e">
        <f>VLOOKUP(G70,PROCV!$A$110:$B$119,2,FALSE)</f>
        <v>#N/A</v>
      </c>
      <c r="N70" s="17" t="e">
        <f t="shared" si="1"/>
        <v>#N/A</v>
      </c>
    </row>
    <row r="71" spans="1:14" x14ac:dyDescent="0.25">
      <c r="A71" s="30" t="s">
        <v>48</v>
      </c>
      <c r="B71" s="36">
        <v>968991</v>
      </c>
      <c r="C71" s="42" t="s">
        <v>5987</v>
      </c>
      <c r="D71" s="22" t="s">
        <v>300</v>
      </c>
      <c r="E71" s="22" t="s">
        <v>221</v>
      </c>
      <c r="F71" s="26" t="str">
        <f>VLOOKUP(E71,PROCV!$A$1:$B$107,2,TRUE)</f>
        <v>Artes Cênicas e Espetáculo</v>
      </c>
      <c r="G71" s="33">
        <v>1996</v>
      </c>
      <c r="H71" s="24">
        <v>0</v>
      </c>
      <c r="I71" s="23" t="str">
        <f>VLOOKUP(J71,PROCV!$E$1:$F$27,2,FALSE)</f>
        <v>23 - Ceará</v>
      </c>
      <c r="J71" s="22" t="s">
        <v>52</v>
      </c>
      <c r="K71" s="22">
        <v>0</v>
      </c>
      <c r="L71" s="33">
        <v>37500</v>
      </c>
      <c r="M71" s="20" t="e">
        <f>VLOOKUP(G71,PROCV!$A$110:$B$119,2,FALSE)</f>
        <v>#N/A</v>
      </c>
      <c r="N71" s="17" t="e">
        <f t="shared" si="1"/>
        <v>#N/A</v>
      </c>
    </row>
    <row r="72" spans="1:14" x14ac:dyDescent="0.25">
      <c r="A72" s="30" t="s">
        <v>48</v>
      </c>
      <c r="B72" s="36">
        <v>968722</v>
      </c>
      <c r="C72" s="42" t="s">
        <v>2697</v>
      </c>
      <c r="D72" s="22" t="s">
        <v>189</v>
      </c>
      <c r="E72" s="22" t="s">
        <v>213</v>
      </c>
      <c r="F72" s="26" t="str">
        <f>VLOOKUP(E72,PROCV!$A$1:$B$107,2,TRUE)</f>
        <v>Patrimônio</v>
      </c>
      <c r="G72" s="33">
        <v>1996</v>
      </c>
      <c r="H72" s="24">
        <v>0</v>
      </c>
      <c r="I72" s="23" t="str">
        <f>VLOOKUP(J72,PROCV!$E$1:$F$27,2,FALSE)</f>
        <v>51 - Mato Grosso</v>
      </c>
      <c r="J72" s="22" t="s">
        <v>99</v>
      </c>
      <c r="K72" s="22">
        <v>0</v>
      </c>
      <c r="L72" s="33">
        <v>33333.33</v>
      </c>
      <c r="M72" s="20" t="e">
        <f>VLOOKUP(G72,PROCV!$A$110:$B$119,2,FALSE)</f>
        <v>#N/A</v>
      </c>
      <c r="N72" s="17" t="e">
        <f t="shared" si="1"/>
        <v>#N/A</v>
      </c>
    </row>
    <row r="73" spans="1:14" x14ac:dyDescent="0.25">
      <c r="A73" s="30" t="s">
        <v>48</v>
      </c>
      <c r="B73" s="36">
        <v>968593</v>
      </c>
      <c r="C73" s="42" t="s">
        <v>1672</v>
      </c>
      <c r="D73" s="22" t="s">
        <v>189</v>
      </c>
      <c r="E73" s="22" t="s">
        <v>213</v>
      </c>
      <c r="F73" s="26" t="str">
        <f>VLOOKUP(E73,PROCV!$A$1:$B$107,2,TRUE)</f>
        <v>Patrimônio</v>
      </c>
      <c r="G73" s="33">
        <v>1996</v>
      </c>
      <c r="H73" s="24">
        <v>0</v>
      </c>
      <c r="I73" s="23" t="str">
        <f>VLOOKUP(J73,PROCV!$E$1:$F$27,2,FALSE)</f>
        <v>23 - Ceará</v>
      </c>
      <c r="J73" s="22" t="s">
        <v>52</v>
      </c>
      <c r="K73" s="22">
        <v>0</v>
      </c>
      <c r="L73" s="33">
        <v>55611</v>
      </c>
      <c r="M73" s="20" t="e">
        <f>VLOOKUP(G73,PROCV!$A$110:$B$119,2,FALSE)</f>
        <v>#N/A</v>
      </c>
      <c r="N73" s="17" t="e">
        <f t="shared" si="1"/>
        <v>#N/A</v>
      </c>
    </row>
    <row r="74" spans="1:14" x14ac:dyDescent="0.25">
      <c r="A74" s="30" t="s">
        <v>48</v>
      </c>
      <c r="B74" s="36">
        <v>977099</v>
      </c>
      <c r="C74" s="42" t="s">
        <v>3901</v>
      </c>
      <c r="D74" s="22" t="s">
        <v>189</v>
      </c>
      <c r="E74" s="22" t="s">
        <v>213</v>
      </c>
      <c r="F74" s="26" t="str">
        <f>VLOOKUP(E74,PROCV!$A$1:$B$107,2,TRUE)</f>
        <v>Patrimônio</v>
      </c>
      <c r="G74" s="33">
        <v>1996</v>
      </c>
      <c r="H74" s="24">
        <v>0</v>
      </c>
      <c r="I74" s="23" t="str">
        <f>VLOOKUP(J74,PROCV!$E$1:$F$27,2,FALSE)</f>
        <v>41 - Paraná</v>
      </c>
      <c r="J74" s="22" t="s">
        <v>106</v>
      </c>
      <c r="K74" s="22">
        <v>0</v>
      </c>
      <c r="L74" s="33">
        <v>50000</v>
      </c>
      <c r="M74" s="20" t="e">
        <f>VLOOKUP(G74,PROCV!$A$110:$B$119,2,FALSE)</f>
        <v>#N/A</v>
      </c>
      <c r="N74" s="17" t="e">
        <f t="shared" si="1"/>
        <v>#N/A</v>
      </c>
    </row>
    <row r="75" spans="1:14" x14ac:dyDescent="0.25">
      <c r="A75" s="30" t="s">
        <v>48</v>
      </c>
      <c r="B75" s="36">
        <v>968603</v>
      </c>
      <c r="C75" s="42" t="s">
        <v>5986</v>
      </c>
      <c r="D75" s="22" t="s">
        <v>189</v>
      </c>
      <c r="E75" s="22" t="s">
        <v>213</v>
      </c>
      <c r="F75" s="26" t="str">
        <f>VLOOKUP(E75,PROCV!$A$1:$B$107,2,TRUE)</f>
        <v>Patrimônio</v>
      </c>
      <c r="G75" s="33">
        <v>1996</v>
      </c>
      <c r="H75" s="24">
        <v>0</v>
      </c>
      <c r="I75" s="23" t="str">
        <f>VLOOKUP(J75,PROCV!$E$1:$F$27,2,FALSE)</f>
        <v>23 - Ceará</v>
      </c>
      <c r="J75" s="22" t="s">
        <v>52</v>
      </c>
      <c r="K75" s="22">
        <v>0</v>
      </c>
      <c r="L75" s="33">
        <v>33891.199999999997</v>
      </c>
      <c r="M75" s="20" t="e">
        <f>VLOOKUP(G75,PROCV!$A$110:$B$119,2,FALSE)</f>
        <v>#N/A</v>
      </c>
      <c r="N75" s="17" t="e">
        <f t="shared" si="1"/>
        <v>#N/A</v>
      </c>
    </row>
    <row r="76" spans="1:14" x14ac:dyDescent="0.25">
      <c r="A76" s="30" t="s">
        <v>48</v>
      </c>
      <c r="B76" s="36">
        <v>968994</v>
      </c>
      <c r="C76" s="42" t="s">
        <v>5985</v>
      </c>
      <c r="D76" s="22" t="s">
        <v>300</v>
      </c>
      <c r="E76" s="22" t="s">
        <v>221</v>
      </c>
      <c r="F76" s="26" t="str">
        <f>VLOOKUP(E76,PROCV!$A$1:$B$107,2,TRUE)</f>
        <v>Artes Cênicas e Espetáculo</v>
      </c>
      <c r="G76" s="33">
        <v>1996</v>
      </c>
      <c r="H76" s="24">
        <v>0</v>
      </c>
      <c r="I76" s="23" t="str">
        <f>VLOOKUP(J76,PROCV!$E$1:$F$27,2,FALSE)</f>
        <v>23 - Ceará</v>
      </c>
      <c r="J76" s="22" t="s">
        <v>52</v>
      </c>
      <c r="K76" s="22">
        <v>0</v>
      </c>
      <c r="L76" s="33">
        <v>37500</v>
      </c>
      <c r="M76" s="20" t="e">
        <f>VLOOKUP(G76,PROCV!$A$110:$B$119,2,FALSE)</f>
        <v>#N/A</v>
      </c>
      <c r="N76" s="17" t="e">
        <f t="shared" si="1"/>
        <v>#N/A</v>
      </c>
    </row>
    <row r="77" spans="1:14" x14ac:dyDescent="0.25">
      <c r="A77" s="30" t="s">
        <v>48</v>
      </c>
      <c r="B77" s="36">
        <v>968999</v>
      </c>
      <c r="C77" s="42" t="s">
        <v>5984</v>
      </c>
      <c r="D77" s="22" t="s">
        <v>300</v>
      </c>
      <c r="E77" s="22" t="s">
        <v>221</v>
      </c>
      <c r="F77" s="26" t="str">
        <f>VLOOKUP(E77,PROCV!$A$1:$B$107,2,TRUE)</f>
        <v>Artes Cênicas e Espetáculo</v>
      </c>
      <c r="G77" s="33">
        <v>1996</v>
      </c>
      <c r="H77" s="24">
        <v>0</v>
      </c>
      <c r="I77" s="23" t="str">
        <f>VLOOKUP(J77,PROCV!$E$1:$F$27,2,FALSE)</f>
        <v>29 - Bahia</v>
      </c>
      <c r="J77" s="22" t="s">
        <v>73</v>
      </c>
      <c r="K77" s="22">
        <v>0</v>
      </c>
      <c r="L77" s="33">
        <v>37500</v>
      </c>
      <c r="M77" s="20" t="e">
        <f>VLOOKUP(G77,PROCV!$A$110:$B$119,2,FALSE)</f>
        <v>#N/A</v>
      </c>
      <c r="N77" s="17" t="e">
        <f t="shared" si="1"/>
        <v>#N/A</v>
      </c>
    </row>
    <row r="78" spans="1:14" x14ac:dyDescent="0.25">
      <c r="A78" s="30" t="s">
        <v>48</v>
      </c>
      <c r="B78" s="36">
        <v>969001</v>
      </c>
      <c r="C78" s="42" t="s">
        <v>5984</v>
      </c>
      <c r="D78" s="22" t="s">
        <v>300</v>
      </c>
      <c r="E78" s="22" t="s">
        <v>221</v>
      </c>
      <c r="F78" s="26" t="str">
        <f>VLOOKUP(E78,PROCV!$A$1:$B$107,2,TRUE)</f>
        <v>Artes Cênicas e Espetáculo</v>
      </c>
      <c r="G78" s="33">
        <v>1996</v>
      </c>
      <c r="H78" s="24">
        <v>0</v>
      </c>
      <c r="I78" s="23" t="str">
        <f>VLOOKUP(J78,PROCV!$E$1:$F$27,2,FALSE)</f>
        <v>23 - Ceará</v>
      </c>
      <c r="J78" s="22" t="s">
        <v>52</v>
      </c>
      <c r="K78" s="22">
        <v>0</v>
      </c>
      <c r="L78" s="33">
        <v>37500</v>
      </c>
      <c r="M78" s="20" t="e">
        <f>VLOOKUP(G78,PROCV!$A$110:$B$119,2,FALSE)</f>
        <v>#N/A</v>
      </c>
      <c r="N78" s="17" t="e">
        <f t="shared" si="1"/>
        <v>#N/A</v>
      </c>
    </row>
    <row r="79" spans="1:14" x14ac:dyDescent="0.25">
      <c r="A79" s="30" t="s">
        <v>48</v>
      </c>
      <c r="B79" s="36">
        <v>969080</v>
      </c>
      <c r="C79" s="42" t="s">
        <v>3457</v>
      </c>
      <c r="D79" s="22" t="s">
        <v>189</v>
      </c>
      <c r="E79" s="22" t="s">
        <v>213</v>
      </c>
      <c r="F79" s="26" t="str">
        <f>VLOOKUP(E79,PROCV!$A$1:$B$107,2,TRUE)</f>
        <v>Patrimônio</v>
      </c>
      <c r="G79" s="33">
        <v>1996</v>
      </c>
      <c r="H79" s="24">
        <v>0</v>
      </c>
      <c r="I79" s="23" t="str">
        <f>VLOOKUP(J79,PROCV!$E$1:$F$27,2,FALSE)</f>
        <v>42 - Santa Catarina</v>
      </c>
      <c r="J79" s="22" t="s">
        <v>79</v>
      </c>
      <c r="K79" s="22">
        <v>0</v>
      </c>
      <c r="L79" s="33">
        <v>410000</v>
      </c>
      <c r="M79" s="20" t="e">
        <f>VLOOKUP(G79,PROCV!$A$110:$B$119,2,FALSE)</f>
        <v>#N/A</v>
      </c>
      <c r="N79" s="17" t="e">
        <f t="shared" si="1"/>
        <v>#N/A</v>
      </c>
    </row>
    <row r="80" spans="1:14" x14ac:dyDescent="0.25">
      <c r="A80" s="30" t="s">
        <v>48</v>
      </c>
      <c r="B80" s="36">
        <v>975105</v>
      </c>
      <c r="C80" s="42" t="s">
        <v>1004</v>
      </c>
      <c r="D80" s="22" t="s">
        <v>189</v>
      </c>
      <c r="E80" s="22" t="s">
        <v>213</v>
      </c>
      <c r="F80" s="26" t="str">
        <f>VLOOKUP(E80,PROCV!$A$1:$B$107,2,TRUE)</f>
        <v>Patrimônio</v>
      </c>
      <c r="G80" s="33">
        <v>1996</v>
      </c>
      <c r="H80" s="24">
        <v>0</v>
      </c>
      <c r="I80" s="23" t="str">
        <f>VLOOKUP(J80,PROCV!$E$1:$F$27,2,FALSE)</f>
        <v>15 - Pará</v>
      </c>
      <c r="J80" s="22" t="s">
        <v>140</v>
      </c>
      <c r="K80" s="22">
        <v>0</v>
      </c>
      <c r="L80" s="33">
        <v>37500</v>
      </c>
      <c r="M80" s="20" t="e">
        <f>VLOOKUP(G80,PROCV!$A$110:$B$119,2,FALSE)</f>
        <v>#N/A</v>
      </c>
      <c r="N80" s="17" t="e">
        <f t="shared" si="1"/>
        <v>#N/A</v>
      </c>
    </row>
    <row r="81" spans="1:14" x14ac:dyDescent="0.25">
      <c r="A81" s="30" t="s">
        <v>48</v>
      </c>
      <c r="B81" s="36">
        <v>975448</v>
      </c>
      <c r="C81" s="42" t="s">
        <v>5983</v>
      </c>
      <c r="D81" s="22" t="s">
        <v>189</v>
      </c>
      <c r="E81" s="22" t="s">
        <v>213</v>
      </c>
      <c r="F81" s="26" t="str">
        <f>VLOOKUP(E81,PROCV!$A$1:$B$107,2,TRUE)</f>
        <v>Patrimônio</v>
      </c>
      <c r="G81" s="33">
        <v>1996</v>
      </c>
      <c r="H81" s="24">
        <v>0</v>
      </c>
      <c r="I81" s="23" t="str">
        <f>VLOOKUP(J81,PROCV!$E$1:$F$27,2,FALSE)</f>
        <v>11 - Rondônia</v>
      </c>
      <c r="J81" s="22" t="s">
        <v>219</v>
      </c>
      <c r="K81" s="22">
        <v>0</v>
      </c>
      <c r="L81" s="33">
        <v>37500</v>
      </c>
      <c r="M81" s="20" t="e">
        <f>VLOOKUP(G81,PROCV!$A$110:$B$119,2,FALSE)</f>
        <v>#N/A</v>
      </c>
      <c r="N81" s="17" t="e">
        <f t="shared" si="1"/>
        <v>#N/A</v>
      </c>
    </row>
    <row r="82" spans="1:14" x14ac:dyDescent="0.25">
      <c r="A82" s="30" t="s">
        <v>48</v>
      </c>
      <c r="B82" s="36">
        <v>975395</v>
      </c>
      <c r="C82" s="42" t="s">
        <v>5982</v>
      </c>
      <c r="D82" s="22" t="s">
        <v>189</v>
      </c>
      <c r="E82" s="22" t="s">
        <v>213</v>
      </c>
      <c r="F82" s="26" t="str">
        <f>VLOOKUP(E82,PROCV!$A$1:$B$107,2,TRUE)</f>
        <v>Patrimônio</v>
      </c>
      <c r="G82" s="33">
        <v>1996</v>
      </c>
      <c r="H82" s="24">
        <v>0</v>
      </c>
      <c r="I82" s="23" t="str">
        <f>VLOOKUP(J82,PROCV!$E$1:$F$27,2,FALSE)</f>
        <v>23 - Ceará</v>
      </c>
      <c r="J82" s="22" t="s">
        <v>52</v>
      </c>
      <c r="K82" s="22">
        <v>0</v>
      </c>
      <c r="L82" s="33">
        <v>37500</v>
      </c>
      <c r="M82" s="20" t="e">
        <f>VLOOKUP(G82,PROCV!$A$110:$B$119,2,FALSE)</f>
        <v>#N/A</v>
      </c>
      <c r="N82" s="17" t="e">
        <f t="shared" si="1"/>
        <v>#N/A</v>
      </c>
    </row>
    <row r="83" spans="1:14" x14ac:dyDescent="0.25">
      <c r="A83" s="30" t="s">
        <v>48</v>
      </c>
      <c r="B83" s="36">
        <v>968610</v>
      </c>
      <c r="C83" s="42" t="s">
        <v>5981</v>
      </c>
      <c r="D83" s="22" t="s">
        <v>189</v>
      </c>
      <c r="E83" s="22" t="s">
        <v>213</v>
      </c>
      <c r="F83" s="26" t="str">
        <f>VLOOKUP(E83,PROCV!$A$1:$B$107,2,TRUE)</f>
        <v>Patrimônio</v>
      </c>
      <c r="G83" s="33">
        <v>1996</v>
      </c>
      <c r="H83" s="24">
        <v>0</v>
      </c>
      <c r="I83" s="23" t="str">
        <f>VLOOKUP(J83,PROCV!$E$1:$F$27,2,FALSE)</f>
        <v>43 - Rio Grande do Sul</v>
      </c>
      <c r="J83" s="22" t="s">
        <v>56</v>
      </c>
      <c r="K83" s="22">
        <v>0</v>
      </c>
      <c r="L83" s="33">
        <v>125000</v>
      </c>
      <c r="M83" s="20" t="e">
        <f>VLOOKUP(G83,PROCV!$A$110:$B$119,2,FALSE)</f>
        <v>#N/A</v>
      </c>
      <c r="N83" s="17" t="e">
        <f t="shared" si="1"/>
        <v>#N/A</v>
      </c>
    </row>
    <row r="84" spans="1:14" x14ac:dyDescent="0.25">
      <c r="A84" s="30" t="s">
        <v>48</v>
      </c>
      <c r="B84" s="36">
        <v>975055</v>
      </c>
      <c r="C84" s="42" t="s">
        <v>5980</v>
      </c>
      <c r="D84" s="22" t="s">
        <v>189</v>
      </c>
      <c r="E84" s="22" t="s">
        <v>213</v>
      </c>
      <c r="F84" s="26" t="str">
        <f>VLOOKUP(E84,PROCV!$A$1:$B$107,2,TRUE)</f>
        <v>Patrimônio</v>
      </c>
      <c r="G84" s="33">
        <v>1996</v>
      </c>
      <c r="H84" s="24">
        <v>0</v>
      </c>
      <c r="I84" s="23" t="str">
        <f>VLOOKUP(J84,PROCV!$E$1:$F$27,2,FALSE)</f>
        <v>43 - Rio Grande do Sul</v>
      </c>
      <c r="J84" s="22" t="s">
        <v>56</v>
      </c>
      <c r="K84" s="22">
        <v>0</v>
      </c>
      <c r="L84" s="33">
        <v>130000</v>
      </c>
      <c r="M84" s="20" t="e">
        <f>VLOOKUP(G84,PROCV!$A$110:$B$119,2,FALSE)</f>
        <v>#N/A</v>
      </c>
      <c r="N84" s="17" t="e">
        <f t="shared" si="1"/>
        <v>#N/A</v>
      </c>
    </row>
    <row r="85" spans="1:14" x14ac:dyDescent="0.25">
      <c r="A85" s="30" t="s">
        <v>48</v>
      </c>
      <c r="B85" s="36">
        <v>960464</v>
      </c>
      <c r="C85" s="42" t="s">
        <v>5979</v>
      </c>
      <c r="D85" s="22" t="s">
        <v>189</v>
      </c>
      <c r="E85" s="22" t="s">
        <v>213</v>
      </c>
      <c r="F85" s="26" t="str">
        <f>VLOOKUP(E85,PROCV!$A$1:$B$107,2,TRUE)</f>
        <v>Patrimônio</v>
      </c>
      <c r="G85" s="33">
        <v>1996</v>
      </c>
      <c r="H85" s="24">
        <v>0</v>
      </c>
      <c r="I85" s="23" t="str">
        <f>VLOOKUP(J85,PROCV!$E$1:$F$27,2,FALSE)</f>
        <v>14 - Roraima</v>
      </c>
      <c r="J85" s="22" t="s">
        <v>69</v>
      </c>
      <c r="K85" s="22">
        <v>0</v>
      </c>
      <c r="L85" s="33">
        <v>294614.45</v>
      </c>
      <c r="M85" s="20" t="e">
        <f>VLOOKUP(G85,PROCV!$A$110:$B$119,2,FALSE)</f>
        <v>#N/A</v>
      </c>
      <c r="N85" s="17" t="e">
        <f t="shared" si="1"/>
        <v>#N/A</v>
      </c>
    </row>
    <row r="86" spans="1:14" x14ac:dyDescent="0.25">
      <c r="A86" s="30" t="s">
        <v>48</v>
      </c>
      <c r="B86" s="36">
        <v>975206</v>
      </c>
      <c r="C86" s="42" t="s">
        <v>5978</v>
      </c>
      <c r="D86" s="22" t="s">
        <v>46</v>
      </c>
      <c r="E86" s="22" t="s">
        <v>50</v>
      </c>
      <c r="F86" s="26" t="str">
        <f>VLOOKUP(E86,PROCV!$A$1:$B$107,2,TRUE)</f>
        <v>Educação e Criação em Artes</v>
      </c>
      <c r="G86" s="33">
        <v>1996</v>
      </c>
      <c r="H86" s="24">
        <v>0</v>
      </c>
      <c r="I86" s="23" t="str">
        <f>VLOOKUP(J86,PROCV!$E$1:$F$27,2,FALSE)</f>
        <v>35 - São Paulo</v>
      </c>
      <c r="J86" s="22" t="s">
        <v>76</v>
      </c>
      <c r="K86" s="22">
        <v>0</v>
      </c>
      <c r="L86" s="33">
        <v>58063</v>
      </c>
      <c r="M86" s="20" t="e">
        <f>VLOOKUP(G86,PROCV!$A$110:$B$119,2,FALSE)</f>
        <v>#N/A</v>
      </c>
      <c r="N86" s="17" t="e">
        <f t="shared" si="1"/>
        <v>#N/A</v>
      </c>
    </row>
    <row r="87" spans="1:14" x14ac:dyDescent="0.25">
      <c r="A87" s="30" t="s">
        <v>48</v>
      </c>
      <c r="B87" s="36">
        <v>969085</v>
      </c>
      <c r="C87" s="42" t="s">
        <v>5977</v>
      </c>
      <c r="D87" s="22" t="s">
        <v>189</v>
      </c>
      <c r="E87" s="22" t="s">
        <v>844</v>
      </c>
      <c r="F87" s="26" t="str">
        <f>VLOOKUP(E87,PROCV!$A$1:$B$107,2,TRUE)</f>
        <v>Educação e Criação em Artes</v>
      </c>
      <c r="G87" s="33">
        <v>1996</v>
      </c>
      <c r="H87" s="24">
        <v>0</v>
      </c>
      <c r="I87" s="23" t="str">
        <f>VLOOKUP(J87,PROCV!$E$1:$F$27,2,FALSE)</f>
        <v>33 - Rio de Janeiro</v>
      </c>
      <c r="J87" s="22" t="s">
        <v>82</v>
      </c>
      <c r="K87" s="22">
        <v>0</v>
      </c>
      <c r="L87" s="33">
        <v>200000</v>
      </c>
      <c r="M87" s="20" t="e">
        <f>VLOOKUP(G87,PROCV!$A$110:$B$119,2,FALSE)</f>
        <v>#N/A</v>
      </c>
      <c r="N87" s="17" t="e">
        <f t="shared" si="1"/>
        <v>#N/A</v>
      </c>
    </row>
    <row r="88" spans="1:14" x14ac:dyDescent="0.25">
      <c r="A88" s="30" t="s">
        <v>48</v>
      </c>
      <c r="B88" s="36">
        <v>969075</v>
      </c>
      <c r="C88" s="42" t="s">
        <v>5976</v>
      </c>
      <c r="D88" s="22" t="s">
        <v>189</v>
      </c>
      <c r="E88" s="22" t="s">
        <v>216</v>
      </c>
      <c r="F88" s="26" t="str">
        <f>VLOOKUP(E88,PROCV!$A$1:$B$107,2,TRUE)</f>
        <v>Patrimônio</v>
      </c>
      <c r="G88" s="33">
        <v>1996</v>
      </c>
      <c r="H88" s="24">
        <v>0</v>
      </c>
      <c r="I88" s="23" t="str">
        <f>VLOOKUP(J88,PROCV!$E$1:$F$27,2,FALSE)</f>
        <v>33 - Rio de Janeiro</v>
      </c>
      <c r="J88" s="22" t="s">
        <v>82</v>
      </c>
      <c r="K88" s="22">
        <v>0</v>
      </c>
      <c r="L88" s="33">
        <v>300000</v>
      </c>
      <c r="M88" s="20" t="e">
        <f>VLOOKUP(G88,PROCV!$A$110:$B$119,2,FALSE)</f>
        <v>#N/A</v>
      </c>
      <c r="N88" s="17" t="e">
        <f t="shared" si="1"/>
        <v>#N/A</v>
      </c>
    </row>
    <row r="89" spans="1:14" x14ac:dyDescent="0.25">
      <c r="A89" s="30" t="s">
        <v>48</v>
      </c>
      <c r="B89" s="36">
        <v>967383</v>
      </c>
      <c r="C89" s="42" t="s">
        <v>5975</v>
      </c>
      <c r="D89" s="22" t="s">
        <v>189</v>
      </c>
      <c r="E89" s="22" t="s">
        <v>630</v>
      </c>
      <c r="F89" s="26" t="s">
        <v>10</v>
      </c>
      <c r="G89" s="33">
        <v>1996</v>
      </c>
      <c r="H89" s="24">
        <v>0</v>
      </c>
      <c r="I89" s="23" t="str">
        <f>VLOOKUP(J89,PROCV!$E$1:$F$27,2,FALSE)</f>
        <v>21 - Maranhão</v>
      </c>
      <c r="J89" s="22" t="s">
        <v>63</v>
      </c>
      <c r="K89" s="22">
        <v>0</v>
      </c>
      <c r="L89" s="33">
        <v>119124.2</v>
      </c>
      <c r="M89" s="20" t="e">
        <f>VLOOKUP(G89,PROCV!$A$110:$B$119,2,FALSE)</f>
        <v>#N/A</v>
      </c>
      <c r="N89" s="17" t="e">
        <f t="shared" si="1"/>
        <v>#N/A</v>
      </c>
    </row>
    <row r="90" spans="1:14" x14ac:dyDescent="0.25">
      <c r="A90" s="30" t="s">
        <v>48</v>
      </c>
      <c r="B90" s="36">
        <v>962421</v>
      </c>
      <c r="C90" s="42" t="s">
        <v>5974</v>
      </c>
      <c r="D90" s="22" t="s">
        <v>4</v>
      </c>
      <c r="E90" s="22" t="s">
        <v>259</v>
      </c>
      <c r="F90" s="26" t="str">
        <f>VLOOKUP(E90,PROCV!$A$1:$B$107,2,TRUE)</f>
        <v>Arquitetura e Design</v>
      </c>
      <c r="G90" s="33">
        <v>1996</v>
      </c>
      <c r="H90" s="24">
        <v>0</v>
      </c>
      <c r="I90" s="23" t="str">
        <f>VLOOKUP(J90,PROCV!$E$1:$F$27,2,FALSE)</f>
        <v>33 - Rio de Janeiro</v>
      </c>
      <c r="J90" s="22" t="s">
        <v>82</v>
      </c>
      <c r="K90" s="22">
        <v>0</v>
      </c>
      <c r="L90" s="33">
        <v>50000</v>
      </c>
      <c r="M90" s="20" t="e">
        <f>VLOOKUP(G90,PROCV!$A$110:$B$119,2,FALSE)</f>
        <v>#N/A</v>
      </c>
      <c r="N90" s="17" t="e">
        <f t="shared" si="1"/>
        <v>#N/A</v>
      </c>
    </row>
    <row r="91" spans="1:14" x14ac:dyDescent="0.25">
      <c r="A91" s="30" t="s">
        <v>48</v>
      </c>
      <c r="B91" s="36">
        <v>968408</v>
      </c>
      <c r="C91" s="42" t="s">
        <v>5973</v>
      </c>
      <c r="D91" s="22" t="s">
        <v>300</v>
      </c>
      <c r="E91" s="22" t="s">
        <v>2585</v>
      </c>
      <c r="F91" s="26" t="str">
        <f>VLOOKUP(E91,PROCV!$A$1:$B$107,2,TRUE)</f>
        <v>Música</v>
      </c>
      <c r="G91" s="33">
        <v>1996</v>
      </c>
      <c r="H91" s="24">
        <v>0</v>
      </c>
      <c r="I91" s="23" t="str">
        <f>VLOOKUP(J91,PROCV!$E$1:$F$27,2,FALSE)</f>
        <v>53 - Distrito Federal</v>
      </c>
      <c r="J91" s="22" t="s">
        <v>75</v>
      </c>
      <c r="K91" s="22">
        <v>0</v>
      </c>
      <c r="L91" s="33">
        <v>125000</v>
      </c>
      <c r="M91" s="20" t="e">
        <f>VLOOKUP(G91,PROCV!$A$110:$B$119,2,FALSE)</f>
        <v>#N/A</v>
      </c>
      <c r="N91" s="17" t="e">
        <f t="shared" si="1"/>
        <v>#N/A</v>
      </c>
    </row>
    <row r="92" spans="1:14" x14ac:dyDescent="0.25">
      <c r="A92" s="30" t="s">
        <v>48</v>
      </c>
      <c r="B92" s="36">
        <v>968549</v>
      </c>
      <c r="C92" s="42" t="s">
        <v>5972</v>
      </c>
      <c r="D92" s="22" t="s">
        <v>189</v>
      </c>
      <c r="E92" s="22" t="s">
        <v>213</v>
      </c>
      <c r="F92" s="26" t="str">
        <f>VLOOKUP(E92,PROCV!$A$1:$B$107,2,TRUE)</f>
        <v>Patrimônio</v>
      </c>
      <c r="G92" s="33">
        <v>1996</v>
      </c>
      <c r="H92" s="24">
        <v>0</v>
      </c>
      <c r="I92" s="23" t="str">
        <f>VLOOKUP(J92,PROCV!$E$1:$F$27,2,FALSE)</f>
        <v>51 - Mato Grosso</v>
      </c>
      <c r="J92" s="22" t="s">
        <v>99</v>
      </c>
      <c r="K92" s="22">
        <v>0</v>
      </c>
      <c r="L92" s="33">
        <v>33334</v>
      </c>
      <c r="M92" s="20" t="e">
        <f>VLOOKUP(G92,PROCV!$A$110:$B$119,2,FALSE)</f>
        <v>#N/A</v>
      </c>
      <c r="N92" s="17" t="e">
        <f t="shared" si="1"/>
        <v>#N/A</v>
      </c>
    </row>
    <row r="93" spans="1:14" x14ac:dyDescent="0.25">
      <c r="A93" s="30" t="s">
        <v>48</v>
      </c>
      <c r="B93" s="36">
        <v>975359</v>
      </c>
      <c r="C93" s="42" t="s">
        <v>5971</v>
      </c>
      <c r="D93" s="22" t="s">
        <v>46</v>
      </c>
      <c r="E93" s="22" t="s">
        <v>50</v>
      </c>
      <c r="F93" s="26" t="str">
        <f>VLOOKUP(E93,PROCV!$A$1:$B$107,2,TRUE)</f>
        <v>Educação e Criação em Artes</v>
      </c>
      <c r="G93" s="33">
        <v>1996</v>
      </c>
      <c r="H93" s="24">
        <v>0</v>
      </c>
      <c r="I93" s="23" t="str">
        <f>VLOOKUP(J93,PROCV!$E$1:$F$27,2,FALSE)</f>
        <v>11 - Rondônia</v>
      </c>
      <c r="J93" s="22" t="s">
        <v>219</v>
      </c>
      <c r="K93" s="22">
        <v>0</v>
      </c>
      <c r="L93" s="33">
        <v>224484</v>
      </c>
      <c r="M93" s="20" t="e">
        <f>VLOOKUP(G93,PROCV!$A$110:$B$119,2,FALSE)</f>
        <v>#N/A</v>
      </c>
      <c r="N93" s="17" t="e">
        <f t="shared" si="1"/>
        <v>#N/A</v>
      </c>
    </row>
    <row r="94" spans="1:14" x14ac:dyDescent="0.25">
      <c r="A94" s="30" t="s">
        <v>48</v>
      </c>
      <c r="B94" s="36">
        <v>962463</v>
      </c>
      <c r="C94" s="42" t="s">
        <v>5970</v>
      </c>
      <c r="D94" s="22" t="s">
        <v>4</v>
      </c>
      <c r="E94" s="22" t="s">
        <v>259</v>
      </c>
      <c r="F94" s="26" t="str">
        <f>VLOOKUP(E94,PROCV!$A$1:$B$107,2,TRUE)</f>
        <v>Arquitetura e Design</v>
      </c>
      <c r="G94" s="38">
        <v>1996</v>
      </c>
      <c r="H94" s="24">
        <v>0</v>
      </c>
      <c r="I94" s="23" t="str">
        <f>VLOOKUP(J94,PROCV!$E$1:$F$27,2,FALSE)</f>
        <v>43 - Rio Grande do Sul</v>
      </c>
      <c r="J94" s="22" t="s">
        <v>56</v>
      </c>
      <c r="K94" s="22">
        <v>0</v>
      </c>
      <c r="L94" s="38">
        <v>50000</v>
      </c>
      <c r="M94" s="20" t="e">
        <f>VLOOKUP(G94,PROCV!$A$110:$B$119,2,FALSE)</f>
        <v>#N/A</v>
      </c>
      <c r="N94" s="17" t="e">
        <f t="shared" si="1"/>
        <v>#N/A</v>
      </c>
    </row>
    <row r="95" spans="1:14" x14ac:dyDescent="0.25">
      <c r="A95" s="30" t="s">
        <v>48</v>
      </c>
      <c r="B95" s="36">
        <v>962464</v>
      </c>
      <c r="C95" s="42" t="s">
        <v>5969</v>
      </c>
      <c r="D95" s="22" t="s">
        <v>4</v>
      </c>
      <c r="E95" s="22" t="s">
        <v>259</v>
      </c>
      <c r="F95" s="26" t="str">
        <f>VLOOKUP(E95,PROCV!$A$1:$B$107,2,TRUE)</f>
        <v>Arquitetura e Design</v>
      </c>
      <c r="G95" s="38">
        <v>1996</v>
      </c>
      <c r="H95" s="24">
        <v>0</v>
      </c>
      <c r="I95" s="23" t="str">
        <f>VLOOKUP(J95,PROCV!$E$1:$F$27,2,FALSE)</f>
        <v>53 - Distrito Federal</v>
      </c>
      <c r="J95" s="22" t="s">
        <v>75</v>
      </c>
      <c r="K95" s="22">
        <v>0</v>
      </c>
      <c r="L95" s="38">
        <v>30000</v>
      </c>
      <c r="M95" s="20" t="e">
        <f>VLOOKUP(G95,PROCV!$A$110:$B$119,2,FALSE)</f>
        <v>#N/A</v>
      </c>
      <c r="N95" s="17" t="e">
        <f t="shared" si="1"/>
        <v>#N/A</v>
      </c>
    </row>
    <row r="96" spans="1:14" x14ac:dyDescent="0.25">
      <c r="A96" s="30" t="s">
        <v>48</v>
      </c>
      <c r="B96" s="36">
        <v>962461</v>
      </c>
      <c r="C96" s="42" t="s">
        <v>5968</v>
      </c>
      <c r="D96" s="22" t="s">
        <v>4</v>
      </c>
      <c r="E96" s="22" t="s">
        <v>259</v>
      </c>
      <c r="F96" s="26" t="str">
        <f>VLOOKUP(E96,PROCV!$A$1:$B$107,2,TRUE)</f>
        <v>Arquitetura e Design</v>
      </c>
      <c r="G96" s="38">
        <v>1996</v>
      </c>
      <c r="H96" s="24">
        <v>0</v>
      </c>
      <c r="I96" s="23" t="str">
        <f>VLOOKUP(J96,PROCV!$E$1:$F$27,2,FALSE)</f>
        <v>53 - Distrito Federal</v>
      </c>
      <c r="J96" s="22" t="s">
        <v>75</v>
      </c>
      <c r="K96" s="22">
        <v>0</v>
      </c>
      <c r="L96" s="38">
        <v>180000</v>
      </c>
      <c r="M96" s="20" t="e">
        <f>VLOOKUP(G96,PROCV!$A$110:$B$119,2,FALSE)</f>
        <v>#N/A</v>
      </c>
      <c r="N96" s="17" t="e">
        <f t="shared" si="1"/>
        <v>#N/A</v>
      </c>
    </row>
    <row r="97" spans="1:14" x14ac:dyDescent="0.25">
      <c r="A97" s="30" t="s">
        <v>48</v>
      </c>
      <c r="B97" s="36">
        <v>962457</v>
      </c>
      <c r="C97" s="42" t="s">
        <v>5967</v>
      </c>
      <c r="D97" s="22" t="s">
        <v>4</v>
      </c>
      <c r="E97" s="22" t="s">
        <v>259</v>
      </c>
      <c r="F97" s="26" t="str">
        <f>VLOOKUP(E97,PROCV!$A$1:$B$107,2,TRUE)</f>
        <v>Arquitetura e Design</v>
      </c>
      <c r="G97" s="33">
        <v>1996</v>
      </c>
      <c r="H97" s="24">
        <v>0</v>
      </c>
      <c r="I97" s="23" t="str">
        <f>VLOOKUP(J97,PROCV!$E$1:$F$27,2,FALSE)</f>
        <v>43 - Rio Grande do Sul</v>
      </c>
      <c r="J97" s="22" t="s">
        <v>56</v>
      </c>
      <c r="K97" s="22">
        <v>0</v>
      </c>
      <c r="L97" s="33">
        <v>150000</v>
      </c>
      <c r="M97" s="20" t="e">
        <f>VLOOKUP(G97,PROCV!$A$110:$B$119,2,FALSE)</f>
        <v>#N/A</v>
      </c>
      <c r="N97" s="17" t="e">
        <f t="shared" si="1"/>
        <v>#N/A</v>
      </c>
    </row>
    <row r="98" spans="1:14" x14ac:dyDescent="0.25">
      <c r="A98" s="30" t="s">
        <v>48</v>
      </c>
      <c r="B98" s="36">
        <v>962455</v>
      </c>
      <c r="C98" s="42" t="s">
        <v>5442</v>
      </c>
      <c r="D98" s="22" t="s">
        <v>4</v>
      </c>
      <c r="E98" s="22" t="s">
        <v>259</v>
      </c>
      <c r="F98" s="26" t="str">
        <f>VLOOKUP(E98,PROCV!$A$1:$B$107,2,TRUE)</f>
        <v>Arquitetura e Design</v>
      </c>
      <c r="G98" s="33">
        <v>1996</v>
      </c>
      <c r="H98" s="24">
        <v>0</v>
      </c>
      <c r="I98" s="23" t="str">
        <f>VLOOKUP(J98,PROCV!$E$1:$F$27,2,FALSE)</f>
        <v>35 - São Paulo</v>
      </c>
      <c r="J98" s="22" t="s">
        <v>76</v>
      </c>
      <c r="K98" s="22">
        <v>0</v>
      </c>
      <c r="L98" s="33">
        <v>50000</v>
      </c>
      <c r="M98" s="20" t="e">
        <f>VLOOKUP(G98,PROCV!$A$110:$B$119,2,FALSE)</f>
        <v>#N/A</v>
      </c>
      <c r="N98" s="17" t="e">
        <f t="shared" si="1"/>
        <v>#N/A</v>
      </c>
    </row>
    <row r="99" spans="1:14" x14ac:dyDescent="0.25">
      <c r="A99" s="30" t="s">
        <v>48</v>
      </c>
      <c r="B99" s="36">
        <v>968714</v>
      </c>
      <c r="C99" s="42" t="s">
        <v>5966</v>
      </c>
      <c r="D99" s="22" t="s">
        <v>114</v>
      </c>
      <c r="E99" s="22" t="s">
        <v>113</v>
      </c>
      <c r="F99" s="26" t="str">
        <f>VLOOKUP(E99,PROCV!$A$1:$B$107,2,TRUE)</f>
        <v>Música</v>
      </c>
      <c r="G99" s="33">
        <v>1996</v>
      </c>
      <c r="H99" s="24">
        <v>0</v>
      </c>
      <c r="I99" s="23" t="str">
        <f>VLOOKUP(J99,PROCV!$E$1:$F$27,2,FALSE)</f>
        <v>17 - Tocantins</v>
      </c>
      <c r="J99" s="22" t="s">
        <v>64</v>
      </c>
      <c r="K99" s="22">
        <v>0</v>
      </c>
      <c r="L99" s="33">
        <v>33334</v>
      </c>
      <c r="M99" s="20" t="e">
        <f>VLOOKUP(G99,PROCV!$A$110:$B$119,2,FALSE)</f>
        <v>#N/A</v>
      </c>
      <c r="N99" s="17" t="e">
        <f t="shared" si="1"/>
        <v>#N/A</v>
      </c>
    </row>
    <row r="100" spans="1:14" x14ac:dyDescent="0.25">
      <c r="A100" s="30" t="s">
        <v>48</v>
      </c>
      <c r="B100" s="36">
        <v>975185</v>
      </c>
      <c r="C100" s="42" t="s">
        <v>5965</v>
      </c>
      <c r="D100" s="22" t="s">
        <v>46</v>
      </c>
      <c r="E100" s="22" t="s">
        <v>50</v>
      </c>
      <c r="F100" s="26" t="str">
        <f>VLOOKUP(E100,PROCV!$A$1:$B$107,2,TRUE)</f>
        <v>Educação e Criação em Artes</v>
      </c>
      <c r="G100" s="33">
        <v>1996</v>
      </c>
      <c r="H100" s="24">
        <v>0</v>
      </c>
      <c r="I100" s="23" t="str">
        <f>VLOOKUP(J100,PROCV!$E$1:$F$27,2,FALSE)</f>
        <v>29 - Bahia</v>
      </c>
      <c r="J100" s="22" t="s">
        <v>73</v>
      </c>
      <c r="K100" s="22">
        <v>0</v>
      </c>
      <c r="L100" s="33">
        <v>6250</v>
      </c>
      <c r="M100" s="20" t="e">
        <f>VLOOKUP(G100,PROCV!$A$110:$B$119,2,FALSE)</f>
        <v>#N/A</v>
      </c>
      <c r="N100" s="17" t="e">
        <f t="shared" si="1"/>
        <v>#N/A</v>
      </c>
    </row>
    <row r="101" spans="1:14" x14ac:dyDescent="0.25">
      <c r="A101" s="30" t="s">
        <v>48</v>
      </c>
      <c r="B101" s="36">
        <v>967385</v>
      </c>
      <c r="C101" s="42" t="s">
        <v>5964</v>
      </c>
      <c r="D101" s="22" t="s">
        <v>300</v>
      </c>
      <c r="E101" s="22" t="s">
        <v>320</v>
      </c>
      <c r="F101" s="26" t="str">
        <f>VLOOKUP(E101,PROCV!$A$1:$B$107,2,TRUE)</f>
        <v>Música</v>
      </c>
      <c r="G101" s="33">
        <v>1996</v>
      </c>
      <c r="H101" s="24">
        <v>0</v>
      </c>
      <c r="I101" s="23" t="str">
        <f>VLOOKUP(J101,PROCV!$E$1:$F$27,2,FALSE)</f>
        <v>25 - Paraíba</v>
      </c>
      <c r="J101" s="22" t="s">
        <v>346</v>
      </c>
      <c r="K101" s="22">
        <v>0</v>
      </c>
      <c r="L101" s="33">
        <v>44235</v>
      </c>
      <c r="M101" s="20" t="e">
        <f>VLOOKUP(G101,PROCV!$A$110:$B$119,2,FALSE)</f>
        <v>#N/A</v>
      </c>
      <c r="N101" s="17" t="e">
        <f t="shared" si="1"/>
        <v>#N/A</v>
      </c>
    </row>
    <row r="102" spans="1:14" x14ac:dyDescent="0.25">
      <c r="A102" s="30" t="s">
        <v>48</v>
      </c>
      <c r="B102" s="36">
        <v>962454</v>
      </c>
      <c r="C102" s="42" t="s">
        <v>5963</v>
      </c>
      <c r="D102" s="22" t="s">
        <v>4</v>
      </c>
      <c r="E102" s="22" t="s">
        <v>259</v>
      </c>
      <c r="F102" s="26" t="str">
        <f>VLOOKUP(E102,PROCV!$A$1:$B$107,2,TRUE)</f>
        <v>Arquitetura e Design</v>
      </c>
      <c r="G102" s="33">
        <v>1996</v>
      </c>
      <c r="H102" s="24">
        <v>0</v>
      </c>
      <c r="I102" s="23" t="str">
        <f>VLOOKUP(J102,PROCV!$E$1:$F$27,2,FALSE)</f>
        <v>21 - Maranhão</v>
      </c>
      <c r="J102" s="22" t="s">
        <v>63</v>
      </c>
      <c r="K102" s="22">
        <v>0</v>
      </c>
      <c r="L102" s="33">
        <v>50000</v>
      </c>
      <c r="M102" s="20" t="e">
        <f>VLOOKUP(G102,PROCV!$A$110:$B$119,2,FALSE)</f>
        <v>#N/A</v>
      </c>
      <c r="N102" s="17" t="e">
        <f t="shared" si="1"/>
        <v>#N/A</v>
      </c>
    </row>
    <row r="103" spans="1:14" x14ac:dyDescent="0.25">
      <c r="A103" s="30" t="s">
        <v>48</v>
      </c>
      <c r="B103" s="36">
        <v>35943</v>
      </c>
      <c r="C103" s="42" t="s">
        <v>5962</v>
      </c>
      <c r="D103" s="22" t="s">
        <v>189</v>
      </c>
      <c r="E103" s="22" t="s">
        <v>749</v>
      </c>
      <c r="F103" s="26" t="str">
        <f>VLOOKUP(E103,PROCV!$A$1:$B$107,2,TRUE)</f>
        <v>Educação e Criação em Artes</v>
      </c>
      <c r="G103" s="33">
        <v>1996</v>
      </c>
      <c r="H103" s="24">
        <v>0</v>
      </c>
      <c r="I103" s="23" t="str">
        <f>VLOOKUP(J103,PROCV!$E$1:$F$27,2,FALSE)</f>
        <v>31 - Minas Gerais</v>
      </c>
      <c r="J103" s="22" t="s">
        <v>85</v>
      </c>
      <c r="K103" s="22">
        <v>0</v>
      </c>
      <c r="L103" s="33">
        <v>62500</v>
      </c>
      <c r="M103" s="20" t="e">
        <f>VLOOKUP(G103,PROCV!$A$110:$B$119,2,FALSE)</f>
        <v>#N/A</v>
      </c>
      <c r="N103" s="17" t="e">
        <f t="shared" si="1"/>
        <v>#N/A</v>
      </c>
    </row>
    <row r="104" spans="1:14" x14ac:dyDescent="0.25">
      <c r="A104" s="30" t="s">
        <v>48</v>
      </c>
      <c r="B104" s="36">
        <v>968606</v>
      </c>
      <c r="C104" s="42" t="s">
        <v>5961</v>
      </c>
      <c r="D104" s="22" t="s">
        <v>189</v>
      </c>
      <c r="E104" s="22" t="s">
        <v>213</v>
      </c>
      <c r="F104" s="26" t="str">
        <f>VLOOKUP(E104,PROCV!$A$1:$B$107,2,TRUE)</f>
        <v>Patrimônio</v>
      </c>
      <c r="G104" s="33">
        <v>1996</v>
      </c>
      <c r="H104" s="24">
        <v>0</v>
      </c>
      <c r="I104" s="23" t="str">
        <f>VLOOKUP(J104,PROCV!$E$1:$F$27,2,FALSE)</f>
        <v>33 - Rio de Janeiro</v>
      </c>
      <c r="J104" s="22" t="s">
        <v>82</v>
      </c>
      <c r="K104" s="22">
        <v>0</v>
      </c>
      <c r="L104" s="33">
        <v>42857</v>
      </c>
      <c r="M104" s="20" t="e">
        <f>VLOOKUP(G104,PROCV!$A$110:$B$119,2,FALSE)</f>
        <v>#N/A</v>
      </c>
      <c r="N104" s="17" t="e">
        <f t="shared" si="1"/>
        <v>#N/A</v>
      </c>
    </row>
    <row r="105" spans="1:14" x14ac:dyDescent="0.25">
      <c r="A105" s="30" t="s">
        <v>48</v>
      </c>
      <c r="B105" s="36">
        <v>962456</v>
      </c>
      <c r="C105" s="42" t="s">
        <v>5960</v>
      </c>
      <c r="D105" s="22" t="s">
        <v>4</v>
      </c>
      <c r="E105" s="22" t="s">
        <v>138</v>
      </c>
      <c r="F105" s="26" t="str">
        <f>VLOOKUP(E105,PROCV!$A$1:$B$107,2,TRUE)</f>
        <v>Arquitetura e Design</v>
      </c>
      <c r="G105" s="38">
        <v>1996</v>
      </c>
      <c r="H105" s="24">
        <v>0</v>
      </c>
      <c r="I105" s="23" t="str">
        <f>VLOOKUP(J105,PROCV!$E$1:$F$27,2,FALSE)</f>
        <v>33 - Rio de Janeiro</v>
      </c>
      <c r="J105" s="22" t="s">
        <v>82</v>
      </c>
      <c r="K105" s="22">
        <v>0</v>
      </c>
      <c r="L105" s="38">
        <v>15000</v>
      </c>
      <c r="M105" s="20" t="e">
        <f>VLOOKUP(G105,PROCV!$A$110:$B$119,2,FALSE)</f>
        <v>#N/A</v>
      </c>
      <c r="N105" s="17" t="e">
        <f t="shared" si="1"/>
        <v>#N/A</v>
      </c>
    </row>
    <row r="106" spans="1:14" x14ac:dyDescent="0.25">
      <c r="A106" s="30" t="s">
        <v>48</v>
      </c>
      <c r="B106" s="36">
        <v>968000</v>
      </c>
      <c r="C106" s="42" t="s">
        <v>5959</v>
      </c>
      <c r="D106" s="22" t="s">
        <v>524</v>
      </c>
      <c r="E106" s="22" t="s">
        <v>1514</v>
      </c>
      <c r="F106" s="26" t="str">
        <f>VLOOKUP(E106,PROCV!$A$1:$B$107,2,TRUE)</f>
        <v>Audiovisual</v>
      </c>
      <c r="G106" s="33">
        <v>1996</v>
      </c>
      <c r="H106" s="24">
        <v>0</v>
      </c>
      <c r="I106" s="23" t="str">
        <f>VLOOKUP(J106,PROCV!$E$1:$F$27,2,FALSE)</f>
        <v>53 - Distrito Federal</v>
      </c>
      <c r="J106" s="22" t="s">
        <v>75</v>
      </c>
      <c r="K106" s="22">
        <v>0</v>
      </c>
      <c r="L106" s="33">
        <v>29500</v>
      </c>
      <c r="M106" s="20" t="e">
        <f>VLOOKUP(G106,PROCV!$A$110:$B$119,2,FALSE)</f>
        <v>#N/A</v>
      </c>
      <c r="N106" s="17" t="e">
        <f t="shared" si="1"/>
        <v>#N/A</v>
      </c>
    </row>
    <row r="107" spans="1:14" x14ac:dyDescent="0.25">
      <c r="A107" s="30" t="s">
        <v>48</v>
      </c>
      <c r="B107" s="36">
        <v>968992</v>
      </c>
      <c r="C107" s="42" t="s">
        <v>5958</v>
      </c>
      <c r="D107" s="22" t="s">
        <v>300</v>
      </c>
      <c r="E107" s="22" t="s">
        <v>221</v>
      </c>
      <c r="F107" s="26" t="str">
        <f>VLOOKUP(E107,PROCV!$A$1:$B$107,2,TRUE)</f>
        <v>Artes Cênicas e Espetáculo</v>
      </c>
      <c r="G107" s="33">
        <v>1996</v>
      </c>
      <c r="H107" s="24">
        <v>0</v>
      </c>
      <c r="I107" s="23" t="str">
        <f>VLOOKUP(J107,PROCV!$E$1:$F$27,2,FALSE)</f>
        <v>23 - Ceará</v>
      </c>
      <c r="J107" s="22" t="s">
        <v>52</v>
      </c>
      <c r="K107" s="22">
        <v>0</v>
      </c>
      <c r="L107" s="33">
        <v>40000</v>
      </c>
      <c r="M107" s="20" t="e">
        <f>VLOOKUP(G107,PROCV!$A$110:$B$119,2,FALSE)</f>
        <v>#N/A</v>
      </c>
      <c r="N107" s="17" t="e">
        <f t="shared" si="1"/>
        <v>#N/A</v>
      </c>
    </row>
    <row r="108" spans="1:14" x14ac:dyDescent="0.25">
      <c r="A108" s="30" t="s">
        <v>48</v>
      </c>
      <c r="B108" s="36">
        <v>975401</v>
      </c>
      <c r="C108" s="42" t="s">
        <v>5957</v>
      </c>
      <c r="D108" s="22" t="s">
        <v>46</v>
      </c>
      <c r="E108" s="22" t="s">
        <v>50</v>
      </c>
      <c r="F108" s="26" t="str">
        <f>VLOOKUP(E108,PROCV!$A$1:$B$107,2,TRUE)</f>
        <v>Educação e Criação em Artes</v>
      </c>
      <c r="G108" s="33">
        <v>1996</v>
      </c>
      <c r="H108" s="24">
        <v>0</v>
      </c>
      <c r="I108" s="23" t="str">
        <f>VLOOKUP(J108,PROCV!$E$1:$F$27,2,FALSE)</f>
        <v>33 - Rio de Janeiro</v>
      </c>
      <c r="J108" s="22" t="s">
        <v>82</v>
      </c>
      <c r="K108" s="22">
        <v>0</v>
      </c>
      <c r="L108" s="33">
        <v>60700</v>
      </c>
      <c r="M108" s="20" t="e">
        <f>VLOOKUP(G108,PROCV!$A$110:$B$119,2,FALSE)</f>
        <v>#N/A</v>
      </c>
      <c r="N108" s="17" t="e">
        <f t="shared" si="1"/>
        <v>#N/A</v>
      </c>
    </row>
    <row r="109" spans="1:14" x14ac:dyDescent="0.25">
      <c r="A109" s="30" t="s">
        <v>48</v>
      </c>
      <c r="B109" s="36">
        <v>962472</v>
      </c>
      <c r="C109" s="42" t="s">
        <v>5956</v>
      </c>
      <c r="D109" s="22" t="s">
        <v>300</v>
      </c>
      <c r="E109" s="22" t="s">
        <v>221</v>
      </c>
      <c r="F109" s="26" t="str">
        <f>VLOOKUP(E109,PROCV!$A$1:$B$107,2,TRUE)</f>
        <v>Artes Cênicas e Espetáculo</v>
      </c>
      <c r="G109" s="33">
        <v>1996</v>
      </c>
      <c r="H109" s="24">
        <v>0</v>
      </c>
      <c r="I109" s="23" t="str">
        <f>VLOOKUP(J109,PROCV!$E$1:$F$27,2,FALSE)</f>
        <v>21 - Maranhão</v>
      </c>
      <c r="J109" s="22" t="s">
        <v>63</v>
      </c>
      <c r="K109" s="22">
        <v>0</v>
      </c>
      <c r="L109" s="33">
        <v>400000</v>
      </c>
      <c r="M109" s="20" t="e">
        <f>VLOOKUP(G109,PROCV!$A$110:$B$119,2,FALSE)</f>
        <v>#N/A</v>
      </c>
      <c r="N109" s="17" t="e">
        <f t="shared" si="1"/>
        <v>#N/A</v>
      </c>
    </row>
    <row r="110" spans="1:14" x14ac:dyDescent="0.25">
      <c r="A110" s="30" t="s">
        <v>48</v>
      </c>
      <c r="B110" s="36">
        <v>969006</v>
      </c>
      <c r="C110" s="42" t="s">
        <v>4762</v>
      </c>
      <c r="D110" s="22" t="s">
        <v>300</v>
      </c>
      <c r="E110" s="22" t="s">
        <v>221</v>
      </c>
      <c r="F110" s="26" t="str">
        <f>VLOOKUP(E110,PROCV!$A$1:$B$107,2,TRUE)</f>
        <v>Artes Cênicas e Espetáculo</v>
      </c>
      <c r="G110" s="33">
        <v>1996</v>
      </c>
      <c r="H110" s="24">
        <v>0</v>
      </c>
      <c r="I110" s="23" t="str">
        <f>VLOOKUP(J110,PROCV!$E$1:$F$27,2,FALSE)</f>
        <v>31 - Minas Gerais</v>
      </c>
      <c r="J110" s="22" t="s">
        <v>85</v>
      </c>
      <c r="K110" s="22">
        <v>0</v>
      </c>
      <c r="L110" s="33">
        <v>40000</v>
      </c>
      <c r="M110" s="20" t="e">
        <f>VLOOKUP(G110,PROCV!$A$110:$B$119,2,FALSE)</f>
        <v>#N/A</v>
      </c>
      <c r="N110" s="17" t="e">
        <f t="shared" si="1"/>
        <v>#N/A</v>
      </c>
    </row>
    <row r="111" spans="1:14" x14ac:dyDescent="0.25">
      <c r="A111" s="30" t="s">
        <v>48</v>
      </c>
      <c r="B111" s="36">
        <v>969007</v>
      </c>
      <c r="C111" s="42" t="s">
        <v>4762</v>
      </c>
      <c r="D111" s="22" t="s">
        <v>300</v>
      </c>
      <c r="E111" s="22" t="s">
        <v>221</v>
      </c>
      <c r="F111" s="26" t="str">
        <f>VLOOKUP(E111,PROCV!$A$1:$B$107,2,TRUE)</f>
        <v>Artes Cênicas e Espetáculo</v>
      </c>
      <c r="G111" s="33">
        <v>1996</v>
      </c>
      <c r="H111" s="24">
        <v>0</v>
      </c>
      <c r="I111" s="23" t="str">
        <f>VLOOKUP(J111,PROCV!$E$1:$F$27,2,FALSE)</f>
        <v>31 - Minas Gerais</v>
      </c>
      <c r="J111" s="22" t="s">
        <v>85</v>
      </c>
      <c r="K111" s="22">
        <v>0</v>
      </c>
      <c r="L111" s="33">
        <v>40000</v>
      </c>
      <c r="M111" s="20" t="e">
        <f>VLOOKUP(G111,PROCV!$A$110:$B$119,2,FALSE)</f>
        <v>#N/A</v>
      </c>
      <c r="N111" s="17" t="e">
        <f t="shared" si="1"/>
        <v>#N/A</v>
      </c>
    </row>
    <row r="112" spans="1:14" x14ac:dyDescent="0.25">
      <c r="A112" s="30" t="s">
        <v>48</v>
      </c>
      <c r="B112" s="36">
        <v>969009</v>
      </c>
      <c r="C112" s="42" t="s">
        <v>4762</v>
      </c>
      <c r="D112" s="22" t="s">
        <v>189</v>
      </c>
      <c r="E112" s="22" t="s">
        <v>630</v>
      </c>
      <c r="F112" s="26" t="s">
        <v>10</v>
      </c>
      <c r="G112" s="33">
        <v>1996</v>
      </c>
      <c r="H112" s="24">
        <v>0</v>
      </c>
      <c r="I112" s="23" t="str">
        <f>VLOOKUP(J112,PROCV!$E$1:$F$27,2,FALSE)</f>
        <v>51 - Mato Grosso</v>
      </c>
      <c r="J112" s="22" t="s">
        <v>99</v>
      </c>
      <c r="K112" s="22">
        <v>0</v>
      </c>
      <c r="L112" s="33">
        <v>40000</v>
      </c>
      <c r="M112" s="20" t="e">
        <f>VLOOKUP(G112,PROCV!$A$110:$B$119,2,FALSE)</f>
        <v>#N/A</v>
      </c>
      <c r="N112" s="17" t="e">
        <f t="shared" si="1"/>
        <v>#N/A</v>
      </c>
    </row>
    <row r="113" spans="1:14" x14ac:dyDescent="0.25">
      <c r="A113" s="30" t="s">
        <v>48</v>
      </c>
      <c r="B113" s="36">
        <v>962473</v>
      </c>
      <c r="C113" s="42" t="s">
        <v>4242</v>
      </c>
      <c r="D113" s="22" t="s">
        <v>300</v>
      </c>
      <c r="E113" s="22" t="s">
        <v>221</v>
      </c>
      <c r="F113" s="26" t="str">
        <f>VLOOKUP(E113,PROCV!$A$1:$B$107,2,TRUE)</f>
        <v>Artes Cênicas e Espetáculo</v>
      </c>
      <c r="G113" s="33">
        <v>1996</v>
      </c>
      <c r="H113" s="24">
        <v>0</v>
      </c>
      <c r="I113" s="23" t="str">
        <f>VLOOKUP(J113,PROCV!$E$1:$F$27,2,FALSE)</f>
        <v>26 - Pernambuco</v>
      </c>
      <c r="J113" s="22" t="s">
        <v>44</v>
      </c>
      <c r="K113" s="22">
        <v>0</v>
      </c>
      <c r="L113" s="33">
        <v>80000</v>
      </c>
      <c r="M113" s="20" t="e">
        <f>VLOOKUP(G113,PROCV!$A$110:$B$119,2,FALSE)</f>
        <v>#N/A</v>
      </c>
      <c r="N113" s="17" t="e">
        <f t="shared" si="1"/>
        <v>#N/A</v>
      </c>
    </row>
    <row r="114" spans="1:14" x14ac:dyDescent="0.25">
      <c r="A114" s="30" t="s">
        <v>48</v>
      </c>
      <c r="B114" s="36">
        <v>962474</v>
      </c>
      <c r="C114" s="42" t="s">
        <v>2535</v>
      </c>
      <c r="D114" s="22" t="s">
        <v>300</v>
      </c>
      <c r="E114" s="22" t="s">
        <v>221</v>
      </c>
      <c r="F114" s="26" t="str">
        <f>VLOOKUP(E114,PROCV!$A$1:$B$107,2,TRUE)</f>
        <v>Artes Cênicas e Espetáculo</v>
      </c>
      <c r="G114" s="33">
        <v>1996</v>
      </c>
      <c r="H114" s="24">
        <v>0</v>
      </c>
      <c r="I114" s="23" t="str">
        <f>VLOOKUP(J114,PROCV!$E$1:$F$27,2,FALSE)</f>
        <v>11 - Rondônia</v>
      </c>
      <c r="J114" s="22" t="s">
        <v>219</v>
      </c>
      <c r="K114" s="22">
        <v>0</v>
      </c>
      <c r="L114" s="33">
        <v>360000</v>
      </c>
      <c r="M114" s="20" t="e">
        <f>VLOOKUP(G114,PROCV!$A$110:$B$119,2,FALSE)</f>
        <v>#N/A</v>
      </c>
      <c r="N114" s="17" t="e">
        <f t="shared" si="1"/>
        <v>#N/A</v>
      </c>
    </row>
    <row r="115" spans="1:14" x14ac:dyDescent="0.25">
      <c r="A115" s="30" t="s">
        <v>48</v>
      </c>
      <c r="B115" s="36">
        <v>968995</v>
      </c>
      <c r="C115" s="42" t="s">
        <v>4242</v>
      </c>
      <c r="D115" s="22" t="s">
        <v>300</v>
      </c>
      <c r="E115" s="22" t="s">
        <v>221</v>
      </c>
      <c r="F115" s="26" t="str">
        <f>VLOOKUP(E115,PROCV!$A$1:$B$107,2,TRUE)</f>
        <v>Artes Cênicas e Espetáculo</v>
      </c>
      <c r="G115" s="33">
        <v>1996</v>
      </c>
      <c r="H115" s="24">
        <v>0</v>
      </c>
      <c r="I115" s="23" t="str">
        <f>VLOOKUP(J115,PROCV!$E$1:$F$27,2,FALSE)</f>
        <v>43 - Rio Grande do Sul</v>
      </c>
      <c r="J115" s="22" t="s">
        <v>56</v>
      </c>
      <c r="K115" s="22">
        <v>0</v>
      </c>
      <c r="L115" s="33">
        <v>63000</v>
      </c>
      <c r="M115" s="20" t="e">
        <f>VLOOKUP(G115,PROCV!$A$110:$B$119,2,FALSE)</f>
        <v>#N/A</v>
      </c>
      <c r="N115" s="17" t="e">
        <f t="shared" si="1"/>
        <v>#N/A</v>
      </c>
    </row>
    <row r="116" spans="1:14" x14ac:dyDescent="0.25">
      <c r="A116" s="30" t="s">
        <v>48</v>
      </c>
      <c r="B116" s="36">
        <v>968996</v>
      </c>
      <c r="C116" s="42" t="s">
        <v>4242</v>
      </c>
      <c r="D116" s="22" t="s">
        <v>300</v>
      </c>
      <c r="E116" s="22" t="s">
        <v>221</v>
      </c>
      <c r="F116" s="26" t="str">
        <f>VLOOKUP(E116,PROCV!$A$1:$B$107,2,TRUE)</f>
        <v>Artes Cênicas e Espetáculo</v>
      </c>
      <c r="G116" s="33">
        <v>1996</v>
      </c>
      <c r="H116" s="24">
        <v>0</v>
      </c>
      <c r="I116" s="23" t="str">
        <f>VLOOKUP(J116,PROCV!$E$1:$F$27,2,FALSE)</f>
        <v>23 - Ceará</v>
      </c>
      <c r="J116" s="22" t="s">
        <v>52</v>
      </c>
      <c r="K116" s="22">
        <v>0</v>
      </c>
      <c r="L116" s="33">
        <v>37500</v>
      </c>
      <c r="M116" s="20" t="e">
        <f>VLOOKUP(G116,PROCV!$A$110:$B$119,2,FALSE)</f>
        <v>#N/A</v>
      </c>
      <c r="N116" s="17" t="e">
        <f t="shared" si="1"/>
        <v>#N/A</v>
      </c>
    </row>
    <row r="117" spans="1:14" x14ac:dyDescent="0.25">
      <c r="A117" s="30" t="s">
        <v>48</v>
      </c>
      <c r="B117" s="36">
        <v>968997</v>
      </c>
      <c r="C117" s="42" t="s">
        <v>4242</v>
      </c>
      <c r="D117" s="22" t="s">
        <v>300</v>
      </c>
      <c r="E117" s="22" t="s">
        <v>221</v>
      </c>
      <c r="F117" s="26" t="str">
        <f>VLOOKUP(E117,PROCV!$A$1:$B$107,2,TRUE)</f>
        <v>Artes Cênicas e Espetáculo</v>
      </c>
      <c r="G117" s="33">
        <v>1996</v>
      </c>
      <c r="H117" s="24">
        <v>0</v>
      </c>
      <c r="I117" s="23" t="str">
        <f>VLOOKUP(J117,PROCV!$E$1:$F$27,2,FALSE)</f>
        <v>52 - Goiás</v>
      </c>
      <c r="J117" s="22" t="s">
        <v>97</v>
      </c>
      <c r="K117" s="22">
        <v>0</v>
      </c>
      <c r="L117" s="33">
        <v>37500</v>
      </c>
      <c r="M117" s="20" t="e">
        <f>VLOOKUP(G117,PROCV!$A$110:$B$119,2,FALSE)</f>
        <v>#N/A</v>
      </c>
      <c r="N117" s="17" t="e">
        <f t="shared" si="1"/>
        <v>#N/A</v>
      </c>
    </row>
    <row r="118" spans="1:14" x14ac:dyDescent="0.25">
      <c r="A118" s="30" t="s">
        <v>48</v>
      </c>
      <c r="B118" s="36">
        <v>969002</v>
      </c>
      <c r="C118" s="42" t="s">
        <v>2535</v>
      </c>
      <c r="D118" s="22" t="s">
        <v>300</v>
      </c>
      <c r="E118" s="22" t="s">
        <v>221</v>
      </c>
      <c r="F118" s="26" t="str">
        <f>VLOOKUP(E118,PROCV!$A$1:$B$107,2,TRUE)</f>
        <v>Artes Cênicas e Espetáculo</v>
      </c>
      <c r="G118" s="33">
        <v>1996</v>
      </c>
      <c r="H118" s="24">
        <v>0</v>
      </c>
      <c r="I118" s="23" t="str">
        <f>VLOOKUP(J118,PROCV!$E$1:$F$27,2,FALSE)</f>
        <v>31 - Minas Gerais</v>
      </c>
      <c r="J118" s="22" t="s">
        <v>85</v>
      </c>
      <c r="K118" s="22">
        <v>0</v>
      </c>
      <c r="L118" s="33">
        <v>40000</v>
      </c>
      <c r="M118" s="20" t="e">
        <f>VLOOKUP(G118,PROCV!$A$110:$B$119,2,FALSE)</f>
        <v>#N/A</v>
      </c>
      <c r="N118" s="17" t="e">
        <f t="shared" si="1"/>
        <v>#N/A</v>
      </c>
    </row>
    <row r="119" spans="1:14" x14ac:dyDescent="0.25">
      <c r="A119" s="30" t="s">
        <v>48</v>
      </c>
      <c r="B119" s="36">
        <v>969094</v>
      </c>
      <c r="C119" s="42" t="s">
        <v>4242</v>
      </c>
      <c r="D119" s="22" t="s">
        <v>300</v>
      </c>
      <c r="E119" s="22" t="s">
        <v>221</v>
      </c>
      <c r="F119" s="26" t="str">
        <f>VLOOKUP(E119,PROCV!$A$1:$B$107,2,TRUE)</f>
        <v>Artes Cênicas e Espetáculo</v>
      </c>
      <c r="G119" s="33">
        <v>1996</v>
      </c>
      <c r="H119" s="24">
        <v>0</v>
      </c>
      <c r="I119" s="23" t="str">
        <f>VLOOKUP(J119,PROCV!$E$1:$F$27,2,FALSE)</f>
        <v>52 - Goiás</v>
      </c>
      <c r="J119" s="22" t="s">
        <v>97</v>
      </c>
      <c r="K119" s="22">
        <v>0</v>
      </c>
      <c r="L119" s="33">
        <v>22500</v>
      </c>
      <c r="M119" s="20" t="e">
        <f>VLOOKUP(G119,PROCV!$A$110:$B$119,2,FALSE)</f>
        <v>#N/A</v>
      </c>
      <c r="N119" s="17" t="e">
        <f t="shared" si="1"/>
        <v>#N/A</v>
      </c>
    </row>
    <row r="120" spans="1:14" x14ac:dyDescent="0.25">
      <c r="A120" s="30" t="s">
        <v>48</v>
      </c>
      <c r="B120" s="36">
        <v>969095</v>
      </c>
      <c r="C120" s="42" t="s">
        <v>4242</v>
      </c>
      <c r="D120" s="22" t="s">
        <v>300</v>
      </c>
      <c r="E120" s="22" t="s">
        <v>221</v>
      </c>
      <c r="F120" s="26" t="str">
        <f>VLOOKUP(E120,PROCV!$A$1:$B$107,2,TRUE)</f>
        <v>Artes Cênicas e Espetáculo</v>
      </c>
      <c r="G120" s="33">
        <v>1996</v>
      </c>
      <c r="H120" s="24">
        <v>0</v>
      </c>
      <c r="I120" s="23" t="str">
        <f>VLOOKUP(J120,PROCV!$E$1:$F$27,2,FALSE)</f>
        <v>52 - Goiás</v>
      </c>
      <c r="J120" s="22" t="s">
        <v>97</v>
      </c>
      <c r="K120" s="22">
        <v>0</v>
      </c>
      <c r="L120" s="33">
        <v>22500</v>
      </c>
      <c r="M120" s="20" t="e">
        <f>VLOOKUP(G120,PROCV!$A$110:$B$119,2,FALSE)</f>
        <v>#N/A</v>
      </c>
      <c r="N120" s="17" t="e">
        <f t="shared" si="1"/>
        <v>#N/A</v>
      </c>
    </row>
    <row r="121" spans="1:14" x14ac:dyDescent="0.25">
      <c r="A121" s="30" t="s">
        <v>48</v>
      </c>
      <c r="B121" s="36">
        <v>969096</v>
      </c>
      <c r="C121" s="42" t="s">
        <v>4242</v>
      </c>
      <c r="D121" s="22" t="s">
        <v>300</v>
      </c>
      <c r="E121" s="22" t="s">
        <v>221</v>
      </c>
      <c r="F121" s="26" t="str">
        <f>VLOOKUP(E121,PROCV!$A$1:$B$107,2,TRUE)</f>
        <v>Artes Cênicas e Espetáculo</v>
      </c>
      <c r="G121" s="33">
        <v>1996</v>
      </c>
      <c r="H121" s="24">
        <v>0</v>
      </c>
      <c r="I121" s="23" t="str">
        <f>VLOOKUP(J121,PROCV!$E$1:$F$27,2,FALSE)</f>
        <v>23 - Ceará</v>
      </c>
      <c r="J121" s="22" t="s">
        <v>52</v>
      </c>
      <c r="K121" s="22">
        <v>0</v>
      </c>
      <c r="L121" s="33">
        <v>37500</v>
      </c>
      <c r="M121" s="20" t="e">
        <f>VLOOKUP(G121,PROCV!$A$110:$B$119,2,FALSE)</f>
        <v>#N/A</v>
      </c>
      <c r="N121" s="17" t="e">
        <f t="shared" si="1"/>
        <v>#N/A</v>
      </c>
    </row>
    <row r="122" spans="1:14" x14ac:dyDescent="0.25">
      <c r="A122" s="30" t="s">
        <v>48</v>
      </c>
      <c r="B122" s="36">
        <v>969097</v>
      </c>
      <c r="C122" s="42" t="s">
        <v>4242</v>
      </c>
      <c r="D122" s="22" t="s">
        <v>300</v>
      </c>
      <c r="E122" s="22" t="s">
        <v>221</v>
      </c>
      <c r="F122" s="26" t="str">
        <f>VLOOKUP(E122,PROCV!$A$1:$B$107,2,TRUE)</f>
        <v>Artes Cênicas e Espetáculo</v>
      </c>
      <c r="G122" s="33">
        <v>1996</v>
      </c>
      <c r="H122" s="24">
        <v>0</v>
      </c>
      <c r="I122" s="23" t="str">
        <f>VLOOKUP(J122,PROCV!$E$1:$F$27,2,FALSE)</f>
        <v>41 - Paraná</v>
      </c>
      <c r="J122" s="22" t="s">
        <v>106</v>
      </c>
      <c r="K122" s="22">
        <v>0</v>
      </c>
      <c r="L122" s="33">
        <v>37500</v>
      </c>
      <c r="M122" s="20" t="e">
        <f>VLOOKUP(G122,PROCV!$A$110:$B$119,2,FALSE)</f>
        <v>#N/A</v>
      </c>
      <c r="N122" s="17" t="e">
        <f t="shared" si="1"/>
        <v>#N/A</v>
      </c>
    </row>
    <row r="123" spans="1:14" x14ac:dyDescent="0.25">
      <c r="A123" s="30" t="s">
        <v>48</v>
      </c>
      <c r="B123" s="36">
        <v>969098</v>
      </c>
      <c r="C123" s="42" t="s">
        <v>4242</v>
      </c>
      <c r="D123" s="22" t="s">
        <v>300</v>
      </c>
      <c r="E123" s="22" t="s">
        <v>221</v>
      </c>
      <c r="F123" s="26" t="str">
        <f>VLOOKUP(E123,PROCV!$A$1:$B$107,2,TRUE)</f>
        <v>Artes Cênicas e Espetáculo</v>
      </c>
      <c r="G123" s="33">
        <v>1996</v>
      </c>
      <c r="H123" s="24">
        <v>0</v>
      </c>
      <c r="I123" s="23" t="str">
        <f>VLOOKUP(J123,PROCV!$E$1:$F$27,2,FALSE)</f>
        <v>31 - Minas Gerais</v>
      </c>
      <c r="J123" s="22" t="s">
        <v>85</v>
      </c>
      <c r="K123" s="22">
        <v>0</v>
      </c>
      <c r="L123" s="33">
        <v>100000</v>
      </c>
      <c r="M123" s="20" t="e">
        <f>VLOOKUP(G123,PROCV!$A$110:$B$119,2,FALSE)</f>
        <v>#N/A</v>
      </c>
      <c r="N123" s="17" t="e">
        <f t="shared" si="1"/>
        <v>#N/A</v>
      </c>
    </row>
    <row r="124" spans="1:14" x14ac:dyDescent="0.25">
      <c r="A124" s="30" t="s">
        <v>48</v>
      </c>
      <c r="B124" s="36">
        <v>969101</v>
      </c>
      <c r="C124" s="42" t="s">
        <v>4242</v>
      </c>
      <c r="D124" s="22" t="s">
        <v>300</v>
      </c>
      <c r="E124" s="22" t="s">
        <v>221</v>
      </c>
      <c r="F124" s="26" t="str">
        <f>VLOOKUP(E124,PROCV!$A$1:$B$107,2,TRUE)</f>
        <v>Artes Cênicas e Espetáculo</v>
      </c>
      <c r="G124" s="33">
        <v>1996</v>
      </c>
      <c r="H124" s="24">
        <v>0</v>
      </c>
      <c r="I124" s="23" t="str">
        <f>VLOOKUP(J124,PROCV!$E$1:$F$27,2,FALSE)</f>
        <v>26 - Pernambuco</v>
      </c>
      <c r="J124" s="22" t="s">
        <v>44</v>
      </c>
      <c r="K124" s="22">
        <v>0</v>
      </c>
      <c r="L124" s="33">
        <v>40000</v>
      </c>
      <c r="M124" s="20" t="e">
        <f>VLOOKUP(G124,PROCV!$A$110:$B$119,2,FALSE)</f>
        <v>#N/A</v>
      </c>
      <c r="N124" s="17" t="e">
        <f t="shared" si="1"/>
        <v>#N/A</v>
      </c>
    </row>
    <row r="125" spans="1:14" x14ac:dyDescent="0.25">
      <c r="A125" s="30" t="s">
        <v>48</v>
      </c>
      <c r="B125" s="36">
        <v>969103</v>
      </c>
      <c r="C125" s="42" t="s">
        <v>4242</v>
      </c>
      <c r="D125" s="22" t="s">
        <v>300</v>
      </c>
      <c r="E125" s="22" t="s">
        <v>221</v>
      </c>
      <c r="F125" s="26" t="str">
        <f>VLOOKUP(E125,PROCV!$A$1:$B$107,2,TRUE)</f>
        <v>Artes Cênicas e Espetáculo</v>
      </c>
      <c r="G125" s="33">
        <v>1996</v>
      </c>
      <c r="H125" s="24">
        <v>0</v>
      </c>
      <c r="I125" s="23" t="str">
        <f>VLOOKUP(J125,PROCV!$E$1:$F$27,2,FALSE)</f>
        <v>31 - Minas Gerais</v>
      </c>
      <c r="J125" s="22" t="s">
        <v>85</v>
      </c>
      <c r="K125" s="22">
        <v>0</v>
      </c>
      <c r="L125" s="33">
        <v>40000</v>
      </c>
      <c r="M125" s="20" t="e">
        <f>VLOOKUP(G125,PROCV!$A$110:$B$119,2,FALSE)</f>
        <v>#N/A</v>
      </c>
      <c r="N125" s="17" t="e">
        <f t="shared" si="1"/>
        <v>#N/A</v>
      </c>
    </row>
    <row r="126" spans="1:14" x14ac:dyDescent="0.25">
      <c r="A126" s="30" t="s">
        <v>48</v>
      </c>
      <c r="B126" s="36">
        <v>969106</v>
      </c>
      <c r="C126" s="42" t="s">
        <v>4242</v>
      </c>
      <c r="D126" s="22" t="s">
        <v>300</v>
      </c>
      <c r="E126" s="22" t="s">
        <v>221</v>
      </c>
      <c r="F126" s="26" t="str">
        <f>VLOOKUP(E126,PROCV!$A$1:$B$107,2,TRUE)</f>
        <v>Artes Cênicas e Espetáculo</v>
      </c>
      <c r="G126" s="33">
        <v>1996</v>
      </c>
      <c r="H126" s="24">
        <v>0</v>
      </c>
      <c r="I126" s="23" t="str">
        <f>VLOOKUP(J126,PROCV!$E$1:$F$27,2,FALSE)</f>
        <v>52 - Goiás</v>
      </c>
      <c r="J126" s="22" t="s">
        <v>97</v>
      </c>
      <c r="K126" s="22">
        <v>0</v>
      </c>
      <c r="L126" s="33">
        <v>40000</v>
      </c>
      <c r="M126" s="20" t="e">
        <f>VLOOKUP(G126,PROCV!$A$110:$B$119,2,FALSE)</f>
        <v>#N/A</v>
      </c>
      <c r="N126" s="17" t="e">
        <f t="shared" si="1"/>
        <v>#N/A</v>
      </c>
    </row>
    <row r="127" spans="1:14" x14ac:dyDescent="0.25">
      <c r="A127" s="30" t="s">
        <v>48</v>
      </c>
      <c r="B127" s="36">
        <v>969000</v>
      </c>
      <c r="C127" s="42" t="s">
        <v>4759</v>
      </c>
      <c r="D127" s="22" t="s">
        <v>300</v>
      </c>
      <c r="E127" s="22" t="s">
        <v>221</v>
      </c>
      <c r="F127" s="26" t="str">
        <f>VLOOKUP(E127,PROCV!$A$1:$B$107,2,TRUE)</f>
        <v>Artes Cênicas e Espetáculo</v>
      </c>
      <c r="G127" s="33">
        <v>1996</v>
      </c>
      <c r="H127" s="24">
        <v>0</v>
      </c>
      <c r="I127" s="23" t="str">
        <f>VLOOKUP(J127,PROCV!$E$1:$F$27,2,FALSE)</f>
        <v>23 - Ceará</v>
      </c>
      <c r="J127" s="22" t="s">
        <v>52</v>
      </c>
      <c r="K127" s="22">
        <v>0</v>
      </c>
      <c r="L127" s="33">
        <v>37500</v>
      </c>
      <c r="M127" s="20" t="e">
        <f>VLOOKUP(G127,PROCV!$A$110:$B$119,2,FALSE)</f>
        <v>#N/A</v>
      </c>
      <c r="N127" s="17" t="e">
        <f t="shared" si="1"/>
        <v>#N/A</v>
      </c>
    </row>
    <row r="128" spans="1:14" x14ac:dyDescent="0.25">
      <c r="A128" s="30" t="s">
        <v>48</v>
      </c>
      <c r="B128" s="36">
        <v>969005</v>
      </c>
      <c r="C128" s="42" t="s">
        <v>4759</v>
      </c>
      <c r="D128" s="22" t="s">
        <v>300</v>
      </c>
      <c r="E128" s="22" t="s">
        <v>221</v>
      </c>
      <c r="F128" s="26" t="str">
        <f>VLOOKUP(E128,PROCV!$A$1:$B$107,2,TRUE)</f>
        <v>Artes Cênicas e Espetáculo</v>
      </c>
      <c r="G128" s="33">
        <v>1996</v>
      </c>
      <c r="H128" s="24">
        <v>0</v>
      </c>
      <c r="I128" s="23" t="str">
        <f>VLOOKUP(J128,PROCV!$E$1:$F$27,2,FALSE)</f>
        <v>11 - Rondônia</v>
      </c>
      <c r="J128" s="22" t="s">
        <v>219</v>
      </c>
      <c r="K128" s="22">
        <v>0</v>
      </c>
      <c r="L128" s="33">
        <v>10000</v>
      </c>
      <c r="M128" s="20" t="e">
        <f>VLOOKUP(G128,PROCV!$A$110:$B$119,2,FALSE)</f>
        <v>#N/A</v>
      </c>
      <c r="N128" s="17" t="e">
        <f t="shared" si="1"/>
        <v>#N/A</v>
      </c>
    </row>
    <row r="129" spans="1:14" x14ac:dyDescent="0.25">
      <c r="A129" s="30" t="s">
        <v>48</v>
      </c>
      <c r="B129" s="36">
        <v>968568</v>
      </c>
      <c r="C129" s="42" t="s">
        <v>5955</v>
      </c>
      <c r="D129" s="22" t="s">
        <v>189</v>
      </c>
      <c r="E129" s="22" t="s">
        <v>630</v>
      </c>
      <c r="F129" s="26" t="s">
        <v>10</v>
      </c>
      <c r="G129" s="33">
        <v>1996</v>
      </c>
      <c r="H129" s="24">
        <v>0</v>
      </c>
      <c r="I129" s="23" t="str">
        <f>VLOOKUP(J129,PROCV!$E$1:$F$27,2,FALSE)</f>
        <v>41 - Paraná</v>
      </c>
      <c r="J129" s="22" t="s">
        <v>106</v>
      </c>
      <c r="K129" s="22">
        <v>0</v>
      </c>
      <c r="L129" s="33">
        <v>37500</v>
      </c>
      <c r="M129" s="20" t="e">
        <f>VLOOKUP(G129,PROCV!$A$110:$B$119,2,FALSE)</f>
        <v>#N/A</v>
      </c>
      <c r="N129" s="17" t="e">
        <f t="shared" si="1"/>
        <v>#N/A</v>
      </c>
    </row>
    <row r="130" spans="1:14" x14ac:dyDescent="0.25">
      <c r="A130" s="30" t="s">
        <v>48</v>
      </c>
      <c r="B130" s="36">
        <v>969059</v>
      </c>
      <c r="C130" s="42" t="s">
        <v>5954</v>
      </c>
      <c r="D130" s="22" t="s">
        <v>189</v>
      </c>
      <c r="E130" s="22" t="s">
        <v>213</v>
      </c>
      <c r="F130" s="26" t="str">
        <f>VLOOKUP(E130,PROCV!$A$1:$B$107,2,TRUE)</f>
        <v>Patrimônio</v>
      </c>
      <c r="G130" s="33">
        <v>1996</v>
      </c>
      <c r="H130" s="24">
        <v>0</v>
      </c>
      <c r="I130" s="23" t="str">
        <f>VLOOKUP(J130,PROCV!$E$1:$F$27,2,FALSE)</f>
        <v>23 - Ceará</v>
      </c>
      <c r="J130" s="22" t="s">
        <v>52</v>
      </c>
      <c r="K130" s="22">
        <v>0</v>
      </c>
      <c r="L130" s="33">
        <v>53034</v>
      </c>
      <c r="M130" s="20" t="e">
        <f>VLOOKUP(G130,PROCV!$A$110:$B$119,2,FALSE)</f>
        <v>#N/A</v>
      </c>
      <c r="N130" s="17" t="e">
        <f t="shared" ref="N130:N193" si="2">+M130*L130</f>
        <v>#N/A</v>
      </c>
    </row>
    <row r="131" spans="1:14" x14ac:dyDescent="0.25">
      <c r="A131" s="30" t="s">
        <v>48</v>
      </c>
      <c r="B131" s="36">
        <v>967216</v>
      </c>
      <c r="C131" s="42" t="s">
        <v>5953</v>
      </c>
      <c r="D131" s="22" t="s">
        <v>300</v>
      </c>
      <c r="E131" s="22" t="s">
        <v>2585</v>
      </c>
      <c r="F131" s="26" t="str">
        <f>VLOOKUP(E131,PROCV!$A$1:$B$107,2,TRUE)</f>
        <v>Música</v>
      </c>
      <c r="G131" s="33">
        <v>1996</v>
      </c>
      <c r="H131" s="24">
        <v>0</v>
      </c>
      <c r="I131" s="23" t="str">
        <f>VLOOKUP(J131,PROCV!$E$1:$F$27,2,FALSE)</f>
        <v>26 - Pernambuco</v>
      </c>
      <c r="J131" s="22" t="s">
        <v>44</v>
      </c>
      <c r="K131" s="22">
        <v>0</v>
      </c>
      <c r="L131" s="33">
        <v>309908.15999999997</v>
      </c>
      <c r="M131" s="20" t="e">
        <f>VLOOKUP(G131,PROCV!$A$110:$B$119,2,FALSE)</f>
        <v>#N/A</v>
      </c>
      <c r="N131" s="17" t="e">
        <f t="shared" si="2"/>
        <v>#N/A</v>
      </c>
    </row>
    <row r="132" spans="1:14" x14ac:dyDescent="0.25">
      <c r="A132" s="30" t="s">
        <v>48</v>
      </c>
      <c r="B132" s="36">
        <v>35925</v>
      </c>
      <c r="C132" s="42" t="s">
        <v>5952</v>
      </c>
      <c r="D132" s="22" t="s">
        <v>189</v>
      </c>
      <c r="E132" s="22" t="s">
        <v>630</v>
      </c>
      <c r="F132" s="26" t="s">
        <v>10</v>
      </c>
      <c r="G132" s="33">
        <v>1996</v>
      </c>
      <c r="H132" s="24">
        <v>0</v>
      </c>
      <c r="I132" s="23" t="str">
        <f>VLOOKUP(J132,PROCV!$E$1:$F$27,2,FALSE)</f>
        <v>31 - Minas Gerais</v>
      </c>
      <c r="J132" s="22" t="s">
        <v>85</v>
      </c>
      <c r="K132" s="22">
        <v>0</v>
      </c>
      <c r="L132" s="33">
        <v>14640</v>
      </c>
      <c r="M132" s="20" t="e">
        <f>VLOOKUP(G132,PROCV!$A$110:$B$119,2,FALSE)</f>
        <v>#N/A</v>
      </c>
      <c r="N132" s="17" t="e">
        <f t="shared" si="2"/>
        <v>#N/A</v>
      </c>
    </row>
    <row r="133" spans="1:14" x14ac:dyDescent="0.25">
      <c r="A133" s="30" t="s">
        <v>48</v>
      </c>
      <c r="B133" s="36">
        <v>969008</v>
      </c>
      <c r="C133" s="42" t="s">
        <v>5951</v>
      </c>
      <c r="D133" s="22" t="s">
        <v>300</v>
      </c>
      <c r="E133" s="22" t="s">
        <v>221</v>
      </c>
      <c r="F133" s="26" t="str">
        <f>VLOOKUP(E133,PROCV!$A$1:$B$107,2,TRUE)</f>
        <v>Artes Cênicas e Espetáculo</v>
      </c>
      <c r="G133" s="33">
        <v>1996</v>
      </c>
      <c r="H133" s="24">
        <v>0</v>
      </c>
      <c r="I133" s="23" t="str">
        <f>VLOOKUP(J133,PROCV!$E$1:$F$27,2,FALSE)</f>
        <v>26 - Pernambuco</v>
      </c>
      <c r="J133" s="22" t="s">
        <v>44</v>
      </c>
      <c r="K133" s="22">
        <v>0</v>
      </c>
      <c r="L133" s="33">
        <v>40000</v>
      </c>
      <c r="M133" s="20" t="e">
        <f>VLOOKUP(G133,PROCV!$A$110:$B$119,2,FALSE)</f>
        <v>#N/A</v>
      </c>
      <c r="N133" s="17" t="e">
        <f t="shared" si="2"/>
        <v>#N/A</v>
      </c>
    </row>
    <row r="134" spans="1:14" x14ac:dyDescent="0.25">
      <c r="A134" s="30" t="s">
        <v>48</v>
      </c>
      <c r="B134" s="36">
        <v>975080</v>
      </c>
      <c r="C134" s="42" t="s">
        <v>5950</v>
      </c>
      <c r="D134" s="22" t="s">
        <v>114</v>
      </c>
      <c r="E134" s="22" t="s">
        <v>113</v>
      </c>
      <c r="F134" s="26" t="str">
        <f>VLOOKUP(E134,PROCV!$A$1:$B$107,2,TRUE)</f>
        <v>Música</v>
      </c>
      <c r="G134" s="33">
        <v>1996</v>
      </c>
      <c r="H134" s="24">
        <v>0</v>
      </c>
      <c r="I134" s="23" t="str">
        <f>VLOOKUP(J134,PROCV!$E$1:$F$27,2,FALSE)</f>
        <v>26 - Pernambuco</v>
      </c>
      <c r="J134" s="22" t="s">
        <v>44</v>
      </c>
      <c r="K134" s="22">
        <v>0</v>
      </c>
      <c r="L134" s="33">
        <v>39100</v>
      </c>
      <c r="M134" s="20" t="e">
        <f>VLOOKUP(G134,PROCV!$A$110:$B$119,2,FALSE)</f>
        <v>#N/A</v>
      </c>
      <c r="N134" s="17" t="e">
        <f t="shared" si="2"/>
        <v>#N/A</v>
      </c>
    </row>
    <row r="135" spans="1:14" x14ac:dyDescent="0.25">
      <c r="A135" s="30" t="s">
        <v>48</v>
      </c>
      <c r="B135" s="36">
        <v>962460</v>
      </c>
      <c r="C135" s="42" t="s">
        <v>5949</v>
      </c>
      <c r="D135" s="22" t="s">
        <v>4</v>
      </c>
      <c r="E135" s="22" t="s">
        <v>259</v>
      </c>
      <c r="F135" s="26" t="str">
        <f>VLOOKUP(E135,PROCV!$A$1:$B$107,2,TRUE)</f>
        <v>Arquitetura e Design</v>
      </c>
      <c r="G135" s="38">
        <v>1996</v>
      </c>
      <c r="H135" s="24">
        <v>0</v>
      </c>
      <c r="I135" s="23" t="str">
        <f>VLOOKUP(J135,PROCV!$E$1:$F$27,2,FALSE)</f>
        <v>29 - Bahia</v>
      </c>
      <c r="J135" s="22" t="s">
        <v>73</v>
      </c>
      <c r="K135" s="22">
        <v>0</v>
      </c>
      <c r="L135" s="38">
        <v>50000</v>
      </c>
      <c r="M135" s="20" t="e">
        <f>VLOOKUP(G135,PROCV!$A$110:$B$119,2,FALSE)</f>
        <v>#N/A</v>
      </c>
      <c r="N135" s="17" t="e">
        <f t="shared" si="2"/>
        <v>#N/A</v>
      </c>
    </row>
    <row r="136" spans="1:14" x14ac:dyDescent="0.25">
      <c r="A136" s="30" t="s">
        <v>48</v>
      </c>
      <c r="B136" s="36">
        <v>35959</v>
      </c>
      <c r="C136" s="42" t="s">
        <v>5948</v>
      </c>
      <c r="D136" s="22" t="s">
        <v>300</v>
      </c>
      <c r="E136" s="22" t="s">
        <v>221</v>
      </c>
      <c r="F136" s="26" t="str">
        <f>VLOOKUP(E136,PROCV!$A$1:$B$107,2,TRUE)</f>
        <v>Artes Cênicas e Espetáculo</v>
      </c>
      <c r="G136" s="33">
        <v>1996</v>
      </c>
      <c r="H136" s="24">
        <v>0</v>
      </c>
      <c r="I136" s="23" t="str">
        <f>VLOOKUP(J136,PROCV!$E$1:$F$27,2,FALSE)</f>
        <v>41 - Paraná</v>
      </c>
      <c r="J136" s="22" t="s">
        <v>106</v>
      </c>
      <c r="K136" s="22">
        <v>0</v>
      </c>
      <c r="L136" s="33">
        <v>37500</v>
      </c>
      <c r="M136" s="20" t="e">
        <f>VLOOKUP(G136,PROCV!$A$110:$B$119,2,FALSE)</f>
        <v>#N/A</v>
      </c>
      <c r="N136" s="17" t="e">
        <f t="shared" si="2"/>
        <v>#N/A</v>
      </c>
    </row>
    <row r="137" spans="1:14" x14ac:dyDescent="0.25">
      <c r="A137" s="30" t="s">
        <v>48</v>
      </c>
      <c r="B137" s="36">
        <v>968050</v>
      </c>
      <c r="C137" s="42" t="s">
        <v>5947</v>
      </c>
      <c r="D137" s="22" t="s">
        <v>189</v>
      </c>
      <c r="E137" s="22" t="s">
        <v>213</v>
      </c>
      <c r="F137" s="26" t="str">
        <f>VLOOKUP(E137,PROCV!$A$1:$B$107,2,TRUE)</f>
        <v>Patrimônio</v>
      </c>
      <c r="G137" s="33">
        <v>1996</v>
      </c>
      <c r="H137" s="24">
        <v>0</v>
      </c>
      <c r="I137" s="23" t="str">
        <f>VLOOKUP(J137,PROCV!$E$1:$F$27,2,FALSE)</f>
        <v>41 - Paraná</v>
      </c>
      <c r="J137" s="22" t="s">
        <v>106</v>
      </c>
      <c r="K137" s="22">
        <v>0</v>
      </c>
      <c r="L137" s="33">
        <v>37500</v>
      </c>
      <c r="M137" s="20" t="e">
        <f>VLOOKUP(G137,PROCV!$A$110:$B$119,2,FALSE)</f>
        <v>#N/A</v>
      </c>
      <c r="N137" s="17" t="e">
        <f t="shared" si="2"/>
        <v>#N/A</v>
      </c>
    </row>
    <row r="138" spans="1:14" x14ac:dyDescent="0.25">
      <c r="A138" s="30" t="s">
        <v>48</v>
      </c>
      <c r="B138" s="36">
        <v>969010</v>
      </c>
      <c r="C138" s="42" t="s">
        <v>5946</v>
      </c>
      <c r="D138" s="22" t="s">
        <v>189</v>
      </c>
      <c r="E138" s="22" t="s">
        <v>213</v>
      </c>
      <c r="F138" s="26" t="str">
        <f>VLOOKUP(E138,PROCV!$A$1:$B$107,2,TRUE)</f>
        <v>Patrimônio</v>
      </c>
      <c r="G138" s="33">
        <v>1996</v>
      </c>
      <c r="H138" s="24">
        <v>0</v>
      </c>
      <c r="I138" s="23" t="str">
        <f>VLOOKUP(J138,PROCV!$E$1:$F$27,2,FALSE)</f>
        <v>26 - Pernambuco</v>
      </c>
      <c r="J138" s="22" t="s">
        <v>44</v>
      </c>
      <c r="K138" s="22">
        <v>0</v>
      </c>
      <c r="L138" s="33">
        <v>964575.12</v>
      </c>
      <c r="M138" s="20" t="e">
        <f>VLOOKUP(G138,PROCV!$A$110:$B$119,2,FALSE)</f>
        <v>#N/A</v>
      </c>
      <c r="N138" s="17" t="e">
        <f t="shared" si="2"/>
        <v>#N/A</v>
      </c>
    </row>
    <row r="139" spans="1:14" x14ac:dyDescent="0.25">
      <c r="A139" s="30" t="s">
        <v>48</v>
      </c>
      <c r="B139" s="36">
        <v>960456</v>
      </c>
      <c r="C139" s="42" t="s">
        <v>5945</v>
      </c>
      <c r="D139" s="22" t="s">
        <v>189</v>
      </c>
      <c r="E139" s="22" t="s">
        <v>213</v>
      </c>
      <c r="F139" s="26" t="str">
        <f>VLOOKUP(E139,PROCV!$A$1:$B$107,2,TRUE)</f>
        <v>Patrimônio</v>
      </c>
      <c r="G139" s="33">
        <v>1996</v>
      </c>
      <c r="H139" s="24">
        <v>0</v>
      </c>
      <c r="I139" s="23" t="str">
        <f>VLOOKUP(J139,PROCV!$E$1:$F$27,2,FALSE)</f>
        <v>21 - Maranhão</v>
      </c>
      <c r="J139" s="22" t="s">
        <v>63</v>
      </c>
      <c r="K139" s="22">
        <v>0</v>
      </c>
      <c r="L139" s="33">
        <v>537190.19999999995</v>
      </c>
      <c r="M139" s="20" t="e">
        <f>VLOOKUP(G139,PROCV!$A$110:$B$119,2,FALSE)</f>
        <v>#N/A</v>
      </c>
      <c r="N139" s="17" t="e">
        <f t="shared" si="2"/>
        <v>#N/A</v>
      </c>
    </row>
    <row r="140" spans="1:14" x14ac:dyDescent="0.25">
      <c r="A140" s="30" t="s">
        <v>48</v>
      </c>
      <c r="B140" s="36">
        <v>969086</v>
      </c>
      <c r="C140" s="42" t="s">
        <v>5693</v>
      </c>
      <c r="D140" s="22" t="s">
        <v>189</v>
      </c>
      <c r="E140" s="22" t="s">
        <v>188</v>
      </c>
      <c r="F140" s="26" t="str">
        <f>VLOOKUP(E140,PROCV!$A$1:$B$107,2,TRUE)</f>
        <v>Audiovisual</v>
      </c>
      <c r="G140" s="33">
        <v>1996</v>
      </c>
      <c r="H140" s="24">
        <v>0</v>
      </c>
      <c r="I140" s="23" t="str">
        <f>VLOOKUP(J140,PROCV!$E$1:$F$27,2,FALSE)</f>
        <v>53 - Distrito Federal</v>
      </c>
      <c r="J140" s="22" t="s">
        <v>75</v>
      </c>
      <c r="K140" s="22">
        <v>0</v>
      </c>
      <c r="L140" s="33">
        <v>50000</v>
      </c>
      <c r="M140" s="20" t="e">
        <f>VLOOKUP(G140,PROCV!$A$110:$B$119,2,FALSE)</f>
        <v>#N/A</v>
      </c>
      <c r="N140" s="17" t="e">
        <f t="shared" si="2"/>
        <v>#N/A</v>
      </c>
    </row>
    <row r="141" spans="1:14" x14ac:dyDescent="0.25">
      <c r="A141" s="30" t="s">
        <v>48</v>
      </c>
      <c r="B141" s="36">
        <v>969091</v>
      </c>
      <c r="C141" s="42" t="s">
        <v>5944</v>
      </c>
      <c r="D141" s="22" t="s">
        <v>189</v>
      </c>
      <c r="E141" s="22" t="s">
        <v>188</v>
      </c>
      <c r="F141" s="26" t="str">
        <f>VLOOKUP(E141,PROCV!$A$1:$B$107,2,TRUE)</f>
        <v>Audiovisual</v>
      </c>
      <c r="G141" s="33">
        <v>1996</v>
      </c>
      <c r="H141" s="24">
        <v>0</v>
      </c>
      <c r="I141" s="23" t="str">
        <f>VLOOKUP(J141,PROCV!$E$1:$F$27,2,FALSE)</f>
        <v>53 - Distrito Federal</v>
      </c>
      <c r="J141" s="22" t="s">
        <v>75</v>
      </c>
      <c r="K141" s="22">
        <v>0</v>
      </c>
      <c r="L141" s="33">
        <v>100000</v>
      </c>
      <c r="M141" s="20" t="e">
        <f>VLOOKUP(G141,PROCV!$A$110:$B$119,2,FALSE)</f>
        <v>#N/A</v>
      </c>
      <c r="N141" s="17" t="e">
        <f t="shared" si="2"/>
        <v>#N/A</v>
      </c>
    </row>
    <row r="142" spans="1:14" x14ac:dyDescent="0.25">
      <c r="A142" s="30" t="s">
        <v>48</v>
      </c>
      <c r="B142" s="36">
        <v>35957</v>
      </c>
      <c r="C142" s="42" t="s">
        <v>5943</v>
      </c>
      <c r="D142" s="22" t="s">
        <v>189</v>
      </c>
      <c r="E142" s="22" t="s">
        <v>188</v>
      </c>
      <c r="F142" s="26" t="str">
        <f>VLOOKUP(E142,PROCV!$A$1:$B$107,2,TRUE)</f>
        <v>Audiovisual</v>
      </c>
      <c r="G142" s="33">
        <v>1996</v>
      </c>
      <c r="H142" s="24">
        <v>0</v>
      </c>
      <c r="I142" s="23" t="str">
        <f>VLOOKUP(J142,PROCV!$E$1:$F$27,2,FALSE)</f>
        <v>32 - Espírito Santo</v>
      </c>
      <c r="J142" s="22" t="s">
        <v>67</v>
      </c>
      <c r="K142" s="22">
        <v>0</v>
      </c>
      <c r="L142" s="33">
        <v>325015</v>
      </c>
      <c r="M142" s="20" t="e">
        <f>VLOOKUP(G142,PROCV!$A$110:$B$119,2,FALSE)</f>
        <v>#N/A</v>
      </c>
      <c r="N142" s="17" t="e">
        <f t="shared" si="2"/>
        <v>#N/A</v>
      </c>
    </row>
    <row r="143" spans="1:14" x14ac:dyDescent="0.25">
      <c r="A143" s="30" t="s">
        <v>48</v>
      </c>
      <c r="B143" s="36">
        <v>975196</v>
      </c>
      <c r="C143" s="42" t="s">
        <v>5942</v>
      </c>
      <c r="D143" s="22" t="s">
        <v>189</v>
      </c>
      <c r="E143" s="22" t="s">
        <v>188</v>
      </c>
      <c r="F143" s="26" t="str">
        <f>VLOOKUP(E143,PROCV!$A$1:$B$107,2,TRUE)</f>
        <v>Audiovisual</v>
      </c>
      <c r="G143" s="33">
        <v>1996</v>
      </c>
      <c r="H143" s="24">
        <v>0</v>
      </c>
      <c r="I143" s="23" t="str">
        <f>VLOOKUP(J143,PROCV!$E$1:$F$27,2,FALSE)</f>
        <v>23 - Ceará</v>
      </c>
      <c r="J143" s="22" t="s">
        <v>52</v>
      </c>
      <c r="K143" s="22">
        <v>0</v>
      </c>
      <c r="L143" s="33">
        <v>418750</v>
      </c>
      <c r="M143" s="20" t="e">
        <f>VLOOKUP(G143,PROCV!$A$110:$B$119,2,FALSE)</f>
        <v>#N/A</v>
      </c>
      <c r="N143" s="17" t="e">
        <f t="shared" si="2"/>
        <v>#N/A</v>
      </c>
    </row>
    <row r="144" spans="1:14" x14ac:dyDescent="0.25">
      <c r="A144" s="30" t="s">
        <v>48</v>
      </c>
      <c r="B144" s="36">
        <v>962475</v>
      </c>
      <c r="C144" s="42" t="s">
        <v>5941</v>
      </c>
      <c r="D144" s="22" t="s">
        <v>189</v>
      </c>
      <c r="E144" s="22" t="s">
        <v>213</v>
      </c>
      <c r="F144" s="26" t="str">
        <f>VLOOKUP(E144,PROCV!$A$1:$B$107,2,TRUE)</f>
        <v>Patrimônio</v>
      </c>
      <c r="G144" s="33">
        <v>1996</v>
      </c>
      <c r="H144" s="24">
        <v>0</v>
      </c>
      <c r="I144" s="23" t="str">
        <f>VLOOKUP(J144,PROCV!$E$1:$F$27,2,FALSE)</f>
        <v>33 - Rio de Janeiro</v>
      </c>
      <c r="J144" s="22" t="s">
        <v>82</v>
      </c>
      <c r="K144" s="22">
        <v>0</v>
      </c>
      <c r="L144" s="33">
        <v>493000</v>
      </c>
      <c r="M144" s="20" t="e">
        <f>VLOOKUP(G144,PROCV!$A$110:$B$119,2,FALSE)</f>
        <v>#N/A</v>
      </c>
      <c r="N144" s="17" t="e">
        <f t="shared" si="2"/>
        <v>#N/A</v>
      </c>
    </row>
    <row r="145" spans="1:14" x14ac:dyDescent="0.25">
      <c r="A145" s="30" t="s">
        <v>48</v>
      </c>
      <c r="B145" s="36">
        <v>967381</v>
      </c>
      <c r="C145" s="42" t="s">
        <v>5940</v>
      </c>
      <c r="D145" s="22" t="s">
        <v>189</v>
      </c>
      <c r="E145" s="22" t="s">
        <v>188</v>
      </c>
      <c r="F145" s="26" t="str">
        <f>VLOOKUP(E145,PROCV!$A$1:$B$107,2,TRUE)</f>
        <v>Audiovisual</v>
      </c>
      <c r="G145" s="33">
        <v>1996</v>
      </c>
      <c r="H145" s="24">
        <v>0</v>
      </c>
      <c r="I145" s="23" t="str">
        <f>VLOOKUP(J145,PROCV!$E$1:$F$27,2,FALSE)</f>
        <v>25 - Paraíba</v>
      </c>
      <c r="J145" s="22" t="s">
        <v>346</v>
      </c>
      <c r="K145" s="22">
        <v>0</v>
      </c>
      <c r="L145" s="33">
        <v>146098</v>
      </c>
      <c r="M145" s="20" t="e">
        <f>VLOOKUP(G145,PROCV!$A$110:$B$119,2,FALSE)</f>
        <v>#N/A</v>
      </c>
      <c r="N145" s="17" t="e">
        <f t="shared" si="2"/>
        <v>#N/A</v>
      </c>
    </row>
    <row r="146" spans="1:14" x14ac:dyDescent="0.25">
      <c r="A146" s="30" t="s">
        <v>48</v>
      </c>
      <c r="B146" s="36">
        <v>969061</v>
      </c>
      <c r="C146" s="42" t="s">
        <v>5939</v>
      </c>
      <c r="D146" s="22" t="s">
        <v>189</v>
      </c>
      <c r="E146" s="22" t="s">
        <v>188</v>
      </c>
      <c r="F146" s="26" t="str">
        <f>VLOOKUP(E146,PROCV!$A$1:$B$107,2,TRUE)</f>
        <v>Audiovisual</v>
      </c>
      <c r="G146" s="33">
        <v>1996</v>
      </c>
      <c r="H146" s="24">
        <v>0</v>
      </c>
      <c r="I146" s="23" t="str">
        <f>VLOOKUP(J146,PROCV!$E$1:$F$27,2,FALSE)</f>
        <v>23 - Ceará</v>
      </c>
      <c r="J146" s="22" t="s">
        <v>52</v>
      </c>
      <c r="K146" s="22">
        <v>0</v>
      </c>
      <c r="L146" s="33">
        <v>426800</v>
      </c>
      <c r="M146" s="20" t="e">
        <f>VLOOKUP(G146,PROCV!$A$110:$B$119,2,FALSE)</f>
        <v>#N/A</v>
      </c>
      <c r="N146" s="17" t="e">
        <f t="shared" si="2"/>
        <v>#N/A</v>
      </c>
    </row>
    <row r="147" spans="1:14" x14ac:dyDescent="0.25">
      <c r="A147" s="30" t="s">
        <v>48</v>
      </c>
      <c r="B147" s="36">
        <v>969087</v>
      </c>
      <c r="C147" s="42" t="s">
        <v>5938</v>
      </c>
      <c r="D147" s="22" t="s">
        <v>189</v>
      </c>
      <c r="E147" s="22" t="s">
        <v>188</v>
      </c>
      <c r="F147" s="26" t="str">
        <f>VLOOKUP(E147,PROCV!$A$1:$B$107,2,TRUE)</f>
        <v>Audiovisual</v>
      </c>
      <c r="G147" s="33">
        <v>1996</v>
      </c>
      <c r="H147" s="24">
        <v>0</v>
      </c>
      <c r="I147" s="23" t="str">
        <f>VLOOKUP(J147,PROCV!$E$1:$F$27,2,FALSE)</f>
        <v>53 - Distrito Federal</v>
      </c>
      <c r="J147" s="22" t="s">
        <v>75</v>
      </c>
      <c r="K147" s="22">
        <v>0</v>
      </c>
      <c r="L147" s="33">
        <v>100000</v>
      </c>
      <c r="M147" s="20" t="e">
        <f>VLOOKUP(G147,PROCV!$A$110:$B$119,2,FALSE)</f>
        <v>#N/A</v>
      </c>
      <c r="N147" s="17" t="e">
        <f t="shared" si="2"/>
        <v>#N/A</v>
      </c>
    </row>
    <row r="148" spans="1:14" x14ac:dyDescent="0.25">
      <c r="A148" s="30" t="s">
        <v>48</v>
      </c>
      <c r="B148" s="36">
        <v>969083</v>
      </c>
      <c r="C148" s="42" t="s">
        <v>5937</v>
      </c>
      <c r="D148" s="22" t="s">
        <v>189</v>
      </c>
      <c r="E148" s="22" t="s">
        <v>188</v>
      </c>
      <c r="F148" s="26" t="str">
        <f>VLOOKUP(E148,PROCV!$A$1:$B$107,2,TRUE)</f>
        <v>Audiovisual</v>
      </c>
      <c r="G148" s="33">
        <v>1996</v>
      </c>
      <c r="H148" s="24">
        <v>0</v>
      </c>
      <c r="I148" s="23" t="str">
        <f>VLOOKUP(J148,PROCV!$E$1:$F$27,2,FALSE)</f>
        <v>35 - São Paulo</v>
      </c>
      <c r="J148" s="22" t="s">
        <v>76</v>
      </c>
      <c r="K148" s="22">
        <v>0</v>
      </c>
      <c r="L148" s="33">
        <v>100000</v>
      </c>
      <c r="M148" s="20" t="e">
        <f>VLOOKUP(G148,PROCV!$A$110:$B$119,2,FALSE)</f>
        <v>#N/A</v>
      </c>
      <c r="N148" s="17" t="e">
        <f t="shared" si="2"/>
        <v>#N/A</v>
      </c>
    </row>
    <row r="149" spans="1:14" x14ac:dyDescent="0.25">
      <c r="A149" s="30" t="s">
        <v>48</v>
      </c>
      <c r="B149" s="36">
        <v>969089</v>
      </c>
      <c r="C149" s="42" t="s">
        <v>5936</v>
      </c>
      <c r="D149" s="22" t="s">
        <v>189</v>
      </c>
      <c r="E149" s="22" t="s">
        <v>188</v>
      </c>
      <c r="F149" s="26" t="str">
        <f>VLOOKUP(E149,PROCV!$A$1:$B$107,2,TRUE)</f>
        <v>Audiovisual</v>
      </c>
      <c r="G149" s="33">
        <v>1996</v>
      </c>
      <c r="H149" s="24">
        <v>0</v>
      </c>
      <c r="I149" s="23" t="str">
        <f>VLOOKUP(J149,PROCV!$E$1:$F$27,2,FALSE)</f>
        <v>53 - Distrito Federal</v>
      </c>
      <c r="J149" s="22" t="s">
        <v>75</v>
      </c>
      <c r="K149" s="22">
        <v>0</v>
      </c>
      <c r="L149" s="33">
        <v>100000</v>
      </c>
      <c r="M149" s="20" t="e">
        <f>VLOOKUP(G149,PROCV!$A$110:$B$119,2,FALSE)</f>
        <v>#N/A</v>
      </c>
      <c r="N149" s="17" t="e">
        <f t="shared" si="2"/>
        <v>#N/A</v>
      </c>
    </row>
    <row r="150" spans="1:14" x14ac:dyDescent="0.25">
      <c r="A150" s="30" t="s">
        <v>48</v>
      </c>
      <c r="B150" s="36">
        <v>967197</v>
      </c>
      <c r="C150" s="42" t="s">
        <v>5935</v>
      </c>
      <c r="D150" s="22" t="s">
        <v>189</v>
      </c>
      <c r="E150" s="22" t="s">
        <v>749</v>
      </c>
      <c r="F150" s="26" t="str">
        <f>VLOOKUP(E150,PROCV!$A$1:$B$107,2,TRUE)</f>
        <v>Educação e Criação em Artes</v>
      </c>
      <c r="G150" s="33">
        <v>1996</v>
      </c>
      <c r="H150" s="24">
        <v>0</v>
      </c>
      <c r="I150" s="23" t="str">
        <f>VLOOKUP(J150,PROCV!$E$1:$F$27,2,FALSE)</f>
        <v>15 - Pará</v>
      </c>
      <c r="J150" s="22" t="s">
        <v>140</v>
      </c>
      <c r="K150" s="22">
        <v>0</v>
      </c>
      <c r="L150" s="33">
        <v>56303.62</v>
      </c>
      <c r="M150" s="20" t="e">
        <f>VLOOKUP(G150,PROCV!$A$110:$B$119,2,FALSE)</f>
        <v>#N/A</v>
      </c>
      <c r="N150" s="17" t="e">
        <f t="shared" si="2"/>
        <v>#N/A</v>
      </c>
    </row>
    <row r="151" spans="1:14" x14ac:dyDescent="0.25">
      <c r="A151" s="30" t="s">
        <v>48</v>
      </c>
      <c r="B151" s="36">
        <v>975418</v>
      </c>
      <c r="C151" s="42" t="s">
        <v>5934</v>
      </c>
      <c r="D151" s="22" t="s">
        <v>46</v>
      </c>
      <c r="E151" s="22" t="s">
        <v>50</v>
      </c>
      <c r="F151" s="26" t="str">
        <f>VLOOKUP(E151,PROCV!$A$1:$B$107,2,TRUE)</f>
        <v>Educação e Criação em Artes</v>
      </c>
      <c r="G151" s="33">
        <v>1996</v>
      </c>
      <c r="H151" s="24">
        <v>0</v>
      </c>
      <c r="I151" s="23" t="str">
        <f>VLOOKUP(J151,PROCV!$E$1:$F$27,2,FALSE)</f>
        <v>33 - Rio de Janeiro</v>
      </c>
      <c r="J151" s="22" t="s">
        <v>82</v>
      </c>
      <c r="K151" s="22">
        <v>0</v>
      </c>
      <c r="L151" s="33">
        <v>412500</v>
      </c>
      <c r="M151" s="20" t="e">
        <f>VLOOKUP(G151,PROCV!$A$110:$B$119,2,FALSE)</f>
        <v>#N/A</v>
      </c>
      <c r="N151" s="17" t="e">
        <f t="shared" si="2"/>
        <v>#N/A</v>
      </c>
    </row>
    <row r="152" spans="1:14" x14ac:dyDescent="0.25">
      <c r="A152" s="30" t="s">
        <v>48</v>
      </c>
      <c r="B152" s="36">
        <v>962465</v>
      </c>
      <c r="C152" s="42" t="s">
        <v>5933</v>
      </c>
      <c r="D152" s="22" t="s">
        <v>4</v>
      </c>
      <c r="E152" s="22" t="s">
        <v>259</v>
      </c>
      <c r="F152" s="26" t="str">
        <f>VLOOKUP(E152,PROCV!$A$1:$B$107,2,TRUE)</f>
        <v>Arquitetura e Design</v>
      </c>
      <c r="G152" s="38">
        <v>1996</v>
      </c>
      <c r="H152" s="24">
        <v>0</v>
      </c>
      <c r="I152" s="23" t="str">
        <f>VLOOKUP(J152,PROCV!$E$1:$F$27,2,FALSE)</f>
        <v>11 - Rondônia</v>
      </c>
      <c r="J152" s="22" t="s">
        <v>219</v>
      </c>
      <c r="K152" s="22">
        <v>0</v>
      </c>
      <c r="L152" s="38">
        <v>96000</v>
      </c>
      <c r="M152" s="20" t="e">
        <f>VLOOKUP(G152,PROCV!$A$110:$B$119,2,FALSE)</f>
        <v>#N/A</v>
      </c>
      <c r="N152" s="17" t="e">
        <f t="shared" si="2"/>
        <v>#N/A</v>
      </c>
    </row>
    <row r="153" spans="1:14" x14ac:dyDescent="0.25">
      <c r="A153" s="30" t="s">
        <v>48</v>
      </c>
      <c r="B153" s="36">
        <v>975358</v>
      </c>
      <c r="C153" s="42" t="s">
        <v>5933</v>
      </c>
      <c r="D153" s="22" t="s">
        <v>4</v>
      </c>
      <c r="E153" s="22" t="s">
        <v>259</v>
      </c>
      <c r="F153" s="26" t="str">
        <f>VLOOKUP(E153,PROCV!$A$1:$B$107,2,TRUE)</f>
        <v>Arquitetura e Design</v>
      </c>
      <c r="G153" s="33">
        <v>1996</v>
      </c>
      <c r="H153" s="24">
        <v>0</v>
      </c>
      <c r="I153" s="23" t="str">
        <f>VLOOKUP(J153,PROCV!$E$1:$F$27,2,FALSE)</f>
        <v>11 - Rondônia</v>
      </c>
      <c r="J153" s="22" t="s">
        <v>219</v>
      </c>
      <c r="K153" s="22">
        <v>0</v>
      </c>
      <c r="L153" s="33">
        <v>120000</v>
      </c>
      <c r="M153" s="20" t="e">
        <f>VLOOKUP(G153,PROCV!$A$110:$B$119,2,FALSE)</f>
        <v>#N/A</v>
      </c>
      <c r="N153" s="17" t="e">
        <f t="shared" si="2"/>
        <v>#N/A</v>
      </c>
    </row>
    <row r="154" spans="1:14" x14ac:dyDescent="0.25">
      <c r="A154" s="30" t="s">
        <v>48</v>
      </c>
      <c r="B154" s="36">
        <v>975002</v>
      </c>
      <c r="C154" s="42" t="s">
        <v>5932</v>
      </c>
      <c r="D154" s="22" t="s">
        <v>114</v>
      </c>
      <c r="E154" s="22" t="s">
        <v>192</v>
      </c>
      <c r="F154" s="26" t="str">
        <f>VLOOKUP(E154,PROCV!$A$1:$B$107,2,TRUE)</f>
        <v>Música</v>
      </c>
      <c r="G154" s="33">
        <v>1996</v>
      </c>
      <c r="H154" s="24">
        <v>0</v>
      </c>
      <c r="I154" s="23" t="str">
        <f>VLOOKUP(J154,PROCV!$E$1:$F$27,2,FALSE)</f>
        <v>41 - Paraná</v>
      </c>
      <c r="J154" s="22" t="s">
        <v>106</v>
      </c>
      <c r="K154" s="22">
        <v>0</v>
      </c>
      <c r="L154" s="33">
        <v>37500</v>
      </c>
      <c r="M154" s="20" t="e">
        <f>VLOOKUP(G154,PROCV!$A$110:$B$119,2,FALSE)</f>
        <v>#N/A</v>
      </c>
      <c r="N154" s="17" t="e">
        <f t="shared" si="2"/>
        <v>#N/A</v>
      </c>
    </row>
    <row r="155" spans="1:14" x14ac:dyDescent="0.25">
      <c r="A155" s="30" t="s">
        <v>48</v>
      </c>
      <c r="B155" s="36">
        <v>988820</v>
      </c>
      <c r="C155" s="42" t="s">
        <v>5931</v>
      </c>
      <c r="D155" s="22" t="s">
        <v>189</v>
      </c>
      <c r="E155" s="22" t="s">
        <v>640</v>
      </c>
      <c r="F155" s="26" t="str">
        <f>VLOOKUP(E155,PROCV!$A$1:$B$107,2,TRUE)</f>
        <v>Música</v>
      </c>
      <c r="G155" s="33">
        <v>1996</v>
      </c>
      <c r="H155" s="24">
        <v>0</v>
      </c>
      <c r="I155" s="23" t="str">
        <f>VLOOKUP(J155,PROCV!$E$1:$F$27,2,FALSE)</f>
        <v>43 - Rio Grande do Sul</v>
      </c>
      <c r="J155" s="22" t="s">
        <v>56</v>
      </c>
      <c r="K155" s="22">
        <v>0</v>
      </c>
      <c r="L155" s="33">
        <v>150000</v>
      </c>
      <c r="M155" s="20" t="e">
        <f>VLOOKUP(G155,PROCV!$A$110:$B$119,2,FALSE)</f>
        <v>#N/A</v>
      </c>
      <c r="N155" s="17" t="e">
        <f t="shared" si="2"/>
        <v>#N/A</v>
      </c>
    </row>
    <row r="156" spans="1:14" x14ac:dyDescent="0.25">
      <c r="A156" s="30" t="s">
        <v>48</v>
      </c>
      <c r="B156" s="36">
        <v>968734</v>
      </c>
      <c r="C156" s="42" t="s">
        <v>5930</v>
      </c>
      <c r="D156" s="22" t="s">
        <v>46</v>
      </c>
      <c r="E156" s="22" t="s">
        <v>50</v>
      </c>
      <c r="F156" s="26" t="str">
        <f>VLOOKUP(E156,PROCV!$A$1:$B$107,2,TRUE)</f>
        <v>Educação e Criação em Artes</v>
      </c>
      <c r="G156" s="33">
        <v>1996</v>
      </c>
      <c r="H156" s="24">
        <v>0</v>
      </c>
      <c r="I156" s="23" t="str">
        <f>VLOOKUP(J156,PROCV!$E$1:$F$27,2,FALSE)</f>
        <v>23 - Ceará</v>
      </c>
      <c r="J156" s="22" t="s">
        <v>52</v>
      </c>
      <c r="K156" s="22">
        <v>0</v>
      </c>
      <c r="L156" s="33">
        <v>55555.55</v>
      </c>
      <c r="M156" s="20" t="e">
        <f>VLOOKUP(G156,PROCV!$A$110:$B$119,2,FALSE)</f>
        <v>#N/A</v>
      </c>
      <c r="N156" s="17" t="e">
        <f t="shared" si="2"/>
        <v>#N/A</v>
      </c>
    </row>
    <row r="157" spans="1:14" x14ac:dyDescent="0.25">
      <c r="A157" s="30" t="s">
        <v>48</v>
      </c>
      <c r="B157" s="36">
        <v>967449</v>
      </c>
      <c r="C157" s="42" t="s">
        <v>5929</v>
      </c>
      <c r="D157" s="22" t="s">
        <v>314</v>
      </c>
      <c r="E157" s="22" t="s">
        <v>265</v>
      </c>
      <c r="F157" s="26" t="str">
        <f>VLOOKUP(E157,PROCV!$A$1:$B$107,2,TRUE)</f>
        <v>Patrimônio</v>
      </c>
      <c r="G157" s="38">
        <v>1996</v>
      </c>
      <c r="H157" s="24">
        <v>0</v>
      </c>
      <c r="I157" s="23" t="str">
        <f>VLOOKUP(J157,PROCV!$E$1:$F$27,2,FALSE)</f>
        <v>25 - Paraíba</v>
      </c>
      <c r="J157" s="22" t="s">
        <v>346</v>
      </c>
      <c r="K157" s="22">
        <v>0</v>
      </c>
      <c r="L157" s="38">
        <v>58481</v>
      </c>
      <c r="M157" s="20" t="e">
        <f>VLOOKUP(G157,PROCV!$A$110:$B$119,2,FALSE)</f>
        <v>#N/A</v>
      </c>
      <c r="N157" s="17" t="e">
        <f t="shared" si="2"/>
        <v>#N/A</v>
      </c>
    </row>
    <row r="158" spans="1:14" x14ac:dyDescent="0.25">
      <c r="A158" s="30" t="s">
        <v>48</v>
      </c>
      <c r="B158" s="36">
        <v>967371</v>
      </c>
      <c r="C158" s="42" t="s">
        <v>5928</v>
      </c>
      <c r="D158" s="22" t="s">
        <v>300</v>
      </c>
      <c r="E158" s="22" t="s">
        <v>320</v>
      </c>
      <c r="F158" s="26" t="str">
        <f>VLOOKUP(E158,PROCV!$A$1:$B$107,2,TRUE)</f>
        <v>Música</v>
      </c>
      <c r="G158" s="33">
        <v>1996</v>
      </c>
      <c r="H158" s="24">
        <v>0</v>
      </c>
      <c r="I158" s="23" t="str">
        <f>VLOOKUP(J158,PROCV!$E$1:$F$27,2,FALSE)</f>
        <v>25 - Paraíba</v>
      </c>
      <c r="J158" s="22" t="s">
        <v>346</v>
      </c>
      <c r="K158" s="22">
        <v>0</v>
      </c>
      <c r="L158" s="33">
        <v>55292</v>
      </c>
      <c r="M158" s="20" t="e">
        <f>VLOOKUP(G158,PROCV!$A$110:$B$119,2,FALSE)</f>
        <v>#N/A</v>
      </c>
      <c r="N158" s="17" t="e">
        <f t="shared" si="2"/>
        <v>#N/A</v>
      </c>
    </row>
    <row r="159" spans="1:14" x14ac:dyDescent="0.25">
      <c r="A159" s="30" t="s">
        <v>48</v>
      </c>
      <c r="B159" s="36">
        <v>975445</v>
      </c>
      <c r="C159" s="42" t="s">
        <v>5927</v>
      </c>
      <c r="D159" s="22" t="s">
        <v>189</v>
      </c>
      <c r="E159" s="22" t="s">
        <v>630</v>
      </c>
      <c r="F159" s="26" t="s">
        <v>10</v>
      </c>
      <c r="G159" s="33">
        <v>1996</v>
      </c>
      <c r="H159" s="24">
        <v>0</v>
      </c>
      <c r="I159" s="23" t="str">
        <f>VLOOKUP(J159,PROCV!$E$1:$F$27,2,FALSE)</f>
        <v>33 - Rio de Janeiro</v>
      </c>
      <c r="J159" s="22" t="s">
        <v>82</v>
      </c>
      <c r="K159" s="22">
        <v>0</v>
      </c>
      <c r="L159" s="33">
        <v>159910</v>
      </c>
      <c r="M159" s="20" t="e">
        <f>VLOOKUP(G159,PROCV!$A$110:$B$119,2,FALSE)</f>
        <v>#N/A</v>
      </c>
      <c r="N159" s="17" t="e">
        <f t="shared" si="2"/>
        <v>#N/A</v>
      </c>
    </row>
    <row r="160" spans="1:14" x14ac:dyDescent="0.25">
      <c r="A160" s="30" t="s">
        <v>48</v>
      </c>
      <c r="B160" s="36">
        <v>975399</v>
      </c>
      <c r="C160" s="42" t="s">
        <v>5926</v>
      </c>
      <c r="D160" s="22" t="s">
        <v>46</v>
      </c>
      <c r="E160" s="22" t="s">
        <v>50</v>
      </c>
      <c r="F160" s="26" t="str">
        <f>VLOOKUP(E160,PROCV!$A$1:$B$107,2,TRUE)</f>
        <v>Educação e Criação em Artes</v>
      </c>
      <c r="G160" s="33">
        <v>1996</v>
      </c>
      <c r="H160" s="24">
        <v>0</v>
      </c>
      <c r="I160" s="23" t="str">
        <f>VLOOKUP(J160,PROCV!$E$1:$F$27,2,FALSE)</f>
        <v>33 - Rio de Janeiro</v>
      </c>
      <c r="J160" s="22" t="s">
        <v>82</v>
      </c>
      <c r="K160" s="22">
        <v>0</v>
      </c>
      <c r="L160" s="33">
        <v>1000000</v>
      </c>
      <c r="M160" s="20" t="e">
        <f>VLOOKUP(G160,PROCV!$A$110:$B$119,2,FALSE)</f>
        <v>#N/A</v>
      </c>
      <c r="N160" s="17" t="e">
        <f t="shared" si="2"/>
        <v>#N/A</v>
      </c>
    </row>
    <row r="161" spans="1:14" x14ac:dyDescent="0.25">
      <c r="A161" s="30" t="s">
        <v>48</v>
      </c>
      <c r="B161" s="36">
        <v>967177</v>
      </c>
      <c r="C161" s="42" t="s">
        <v>5925</v>
      </c>
      <c r="D161" s="22" t="s">
        <v>300</v>
      </c>
      <c r="E161" s="22" t="s">
        <v>2585</v>
      </c>
      <c r="F161" s="26" t="str">
        <f>VLOOKUP(E161,PROCV!$A$1:$B$107,2,TRUE)</f>
        <v>Música</v>
      </c>
      <c r="G161" s="33">
        <v>1996</v>
      </c>
      <c r="H161" s="24">
        <v>0</v>
      </c>
      <c r="I161" s="23" t="str">
        <f>VLOOKUP(J161,PROCV!$E$1:$F$27,2,FALSE)</f>
        <v>21 - Maranhão</v>
      </c>
      <c r="J161" s="22" t="s">
        <v>63</v>
      </c>
      <c r="K161" s="22">
        <v>0</v>
      </c>
      <c r="L161" s="33">
        <v>63905</v>
      </c>
      <c r="M161" s="20" t="e">
        <f>VLOOKUP(G161,PROCV!$A$110:$B$119,2,FALSE)</f>
        <v>#N/A</v>
      </c>
      <c r="N161" s="17" t="e">
        <f t="shared" si="2"/>
        <v>#N/A</v>
      </c>
    </row>
    <row r="162" spans="1:14" x14ac:dyDescent="0.25">
      <c r="A162" s="30" t="s">
        <v>48</v>
      </c>
      <c r="B162" s="36">
        <v>960360</v>
      </c>
      <c r="C162" s="42" t="s">
        <v>5924</v>
      </c>
      <c r="D162" s="22" t="s">
        <v>189</v>
      </c>
      <c r="E162" s="22" t="s">
        <v>213</v>
      </c>
      <c r="F162" s="26" t="str">
        <f>VLOOKUP(E162,PROCV!$A$1:$B$107,2,TRUE)</f>
        <v>Patrimônio</v>
      </c>
      <c r="G162" s="33">
        <v>1996</v>
      </c>
      <c r="H162" s="24">
        <v>0</v>
      </c>
      <c r="I162" s="23" t="str">
        <f>VLOOKUP(J162,PROCV!$E$1:$F$27,2,FALSE)</f>
        <v>43 - Rio Grande do Sul</v>
      </c>
      <c r="J162" s="22" t="s">
        <v>56</v>
      </c>
      <c r="K162" s="22">
        <v>0</v>
      </c>
      <c r="L162" s="33">
        <v>400000</v>
      </c>
      <c r="M162" s="20" t="e">
        <f>VLOOKUP(G162,PROCV!$A$110:$B$119,2,FALSE)</f>
        <v>#N/A</v>
      </c>
      <c r="N162" s="17" t="e">
        <f t="shared" si="2"/>
        <v>#N/A</v>
      </c>
    </row>
    <row r="163" spans="1:14" x14ac:dyDescent="0.25">
      <c r="A163" s="30" t="s">
        <v>48</v>
      </c>
      <c r="B163" s="36">
        <v>962468</v>
      </c>
      <c r="C163" s="42" t="s">
        <v>5923</v>
      </c>
      <c r="D163" s="22" t="s">
        <v>4</v>
      </c>
      <c r="E163" s="22" t="s">
        <v>305</v>
      </c>
      <c r="F163" s="26" t="str">
        <f>VLOOKUP(E163,PROCV!$A$1:$B$107,2,TRUE)</f>
        <v>Audiovisual</v>
      </c>
      <c r="G163" s="38">
        <v>1996</v>
      </c>
      <c r="H163" s="24">
        <v>0</v>
      </c>
      <c r="I163" s="23" t="str">
        <f>VLOOKUP(J163,PROCV!$E$1:$F$27,2,FALSE)</f>
        <v>33 - Rio de Janeiro</v>
      </c>
      <c r="J163" s="22" t="s">
        <v>82</v>
      </c>
      <c r="K163" s="22">
        <v>0</v>
      </c>
      <c r="L163" s="38">
        <v>50000</v>
      </c>
      <c r="M163" s="20" t="e">
        <f>VLOOKUP(G163,PROCV!$A$110:$B$119,2,FALSE)</f>
        <v>#N/A</v>
      </c>
      <c r="N163" s="17" t="e">
        <f t="shared" si="2"/>
        <v>#N/A</v>
      </c>
    </row>
    <row r="164" spans="1:14" x14ac:dyDescent="0.25">
      <c r="A164" s="30" t="s">
        <v>48</v>
      </c>
      <c r="B164" s="36">
        <v>35956</v>
      </c>
      <c r="C164" s="42" t="s">
        <v>5922</v>
      </c>
      <c r="D164" s="22" t="s">
        <v>114</v>
      </c>
      <c r="E164" s="22" t="s">
        <v>183</v>
      </c>
      <c r="F164" s="26" t="str">
        <f>VLOOKUP(E164,PROCV!$A$1:$B$107,2,TRUE)</f>
        <v>Música</v>
      </c>
      <c r="G164" s="33">
        <v>1996</v>
      </c>
      <c r="H164" s="24">
        <v>0</v>
      </c>
      <c r="I164" s="23" t="str">
        <f>VLOOKUP(J164,PROCV!$E$1:$F$27,2,FALSE)</f>
        <v>43 - Rio Grande do Sul</v>
      </c>
      <c r="J164" s="22" t="s">
        <v>56</v>
      </c>
      <c r="K164" s="22">
        <v>0</v>
      </c>
      <c r="L164" s="33">
        <v>847000</v>
      </c>
      <c r="M164" s="20" t="e">
        <f>VLOOKUP(G164,PROCV!$A$110:$B$119,2,FALSE)</f>
        <v>#N/A</v>
      </c>
      <c r="N164" s="17" t="e">
        <f t="shared" si="2"/>
        <v>#N/A</v>
      </c>
    </row>
    <row r="165" spans="1:14" x14ac:dyDescent="0.25">
      <c r="A165" s="30" t="s">
        <v>48</v>
      </c>
      <c r="B165" s="36">
        <v>965495</v>
      </c>
      <c r="C165" s="42" t="s">
        <v>5921</v>
      </c>
      <c r="D165" s="22" t="s">
        <v>189</v>
      </c>
      <c r="E165" s="22" t="s">
        <v>213</v>
      </c>
      <c r="F165" s="26" t="str">
        <f>VLOOKUP(E165,PROCV!$A$1:$B$107,2,TRUE)</f>
        <v>Patrimônio</v>
      </c>
      <c r="G165" s="33">
        <v>1996</v>
      </c>
      <c r="H165" s="24">
        <v>0</v>
      </c>
      <c r="I165" s="23" t="str">
        <f>VLOOKUP(J165,PROCV!$E$1:$F$27,2,FALSE)</f>
        <v>15 - Pará</v>
      </c>
      <c r="J165" s="22" t="s">
        <v>140</v>
      </c>
      <c r="K165" s="22">
        <v>0</v>
      </c>
      <c r="L165" s="33">
        <v>55555</v>
      </c>
      <c r="M165" s="20" t="e">
        <f>VLOOKUP(G165,PROCV!$A$110:$B$119,2,FALSE)</f>
        <v>#N/A</v>
      </c>
      <c r="N165" s="17" t="e">
        <f t="shared" si="2"/>
        <v>#N/A</v>
      </c>
    </row>
    <row r="166" spans="1:14" x14ac:dyDescent="0.25">
      <c r="A166" s="30" t="s">
        <v>48</v>
      </c>
      <c r="B166" s="36">
        <v>960042</v>
      </c>
      <c r="C166" s="42" t="s">
        <v>5920</v>
      </c>
      <c r="D166" s="22" t="s">
        <v>189</v>
      </c>
      <c r="E166" s="22" t="s">
        <v>213</v>
      </c>
      <c r="F166" s="26" t="str">
        <f>VLOOKUP(E166,PROCV!$A$1:$B$107,2,TRUE)</f>
        <v>Patrimônio</v>
      </c>
      <c r="G166" s="33">
        <v>1996</v>
      </c>
      <c r="H166" s="24">
        <v>0</v>
      </c>
      <c r="I166" s="23" t="str">
        <f>VLOOKUP(J166,PROCV!$E$1:$F$27,2,FALSE)</f>
        <v>21 - Maranhão</v>
      </c>
      <c r="J166" s="22" t="s">
        <v>63</v>
      </c>
      <c r="K166" s="22">
        <v>0</v>
      </c>
      <c r="L166" s="33">
        <v>102020.55</v>
      </c>
      <c r="M166" s="20" t="e">
        <f>VLOOKUP(G166,PROCV!$A$110:$B$119,2,FALSE)</f>
        <v>#N/A</v>
      </c>
      <c r="N166" s="17" t="e">
        <f t="shared" si="2"/>
        <v>#N/A</v>
      </c>
    </row>
    <row r="167" spans="1:14" x14ac:dyDescent="0.25">
      <c r="A167" s="30" t="s">
        <v>48</v>
      </c>
      <c r="B167" s="36">
        <v>967552</v>
      </c>
      <c r="C167" s="42" t="s">
        <v>5919</v>
      </c>
      <c r="D167" s="22" t="s">
        <v>189</v>
      </c>
      <c r="E167" s="22" t="s">
        <v>213</v>
      </c>
      <c r="F167" s="26" t="str">
        <f>VLOOKUP(E167,PROCV!$A$1:$B$107,2,TRUE)</f>
        <v>Patrimônio</v>
      </c>
      <c r="G167" s="33">
        <v>1996</v>
      </c>
      <c r="H167" s="24">
        <v>0</v>
      </c>
      <c r="I167" s="23" t="str">
        <f>VLOOKUP(J167,PROCV!$E$1:$F$27,2,FALSE)</f>
        <v>25 - Paraíba</v>
      </c>
      <c r="J167" s="22" t="s">
        <v>346</v>
      </c>
      <c r="K167" s="22">
        <v>0</v>
      </c>
      <c r="L167" s="33">
        <v>42818.75</v>
      </c>
      <c r="M167" s="20" t="e">
        <f>VLOOKUP(G167,PROCV!$A$110:$B$119,2,FALSE)</f>
        <v>#N/A</v>
      </c>
      <c r="N167" s="17" t="e">
        <f t="shared" si="2"/>
        <v>#N/A</v>
      </c>
    </row>
    <row r="168" spans="1:14" x14ac:dyDescent="0.25">
      <c r="A168" s="30" t="s">
        <v>48</v>
      </c>
      <c r="B168" s="36">
        <v>960481</v>
      </c>
      <c r="C168" s="42" t="s">
        <v>5918</v>
      </c>
      <c r="D168" s="22" t="s">
        <v>189</v>
      </c>
      <c r="E168" s="22" t="s">
        <v>213</v>
      </c>
      <c r="F168" s="26" t="str">
        <f>VLOOKUP(E168,PROCV!$A$1:$B$107,2,TRUE)</f>
        <v>Patrimônio</v>
      </c>
      <c r="G168" s="33">
        <v>1996</v>
      </c>
      <c r="H168" s="24">
        <v>0</v>
      </c>
      <c r="I168" s="23" t="str">
        <f>VLOOKUP(J168,PROCV!$E$1:$F$27,2,FALSE)</f>
        <v>27 - Alagoas</v>
      </c>
      <c r="J168" s="22" t="s">
        <v>65</v>
      </c>
      <c r="K168" s="22">
        <v>0</v>
      </c>
      <c r="L168" s="33">
        <v>460253.2</v>
      </c>
      <c r="M168" s="20" t="e">
        <f>VLOOKUP(G168,PROCV!$A$110:$B$119,2,FALSE)</f>
        <v>#N/A</v>
      </c>
      <c r="N168" s="17" t="e">
        <f t="shared" si="2"/>
        <v>#N/A</v>
      </c>
    </row>
    <row r="169" spans="1:14" x14ac:dyDescent="0.25">
      <c r="A169" s="30" t="s">
        <v>48</v>
      </c>
      <c r="B169" s="36">
        <v>974013</v>
      </c>
      <c r="C169" s="42" t="s">
        <v>5917</v>
      </c>
      <c r="D169" s="22" t="s">
        <v>189</v>
      </c>
      <c r="E169" s="22" t="s">
        <v>213</v>
      </c>
      <c r="F169" s="26" t="str">
        <f>VLOOKUP(E169,PROCV!$A$1:$B$107,2,TRUE)</f>
        <v>Patrimônio</v>
      </c>
      <c r="G169" s="33">
        <v>1996</v>
      </c>
      <c r="H169" s="24">
        <v>0</v>
      </c>
      <c r="I169" s="23" t="str">
        <f>VLOOKUP(J169,PROCV!$E$1:$F$27,2,FALSE)</f>
        <v>51 - Mato Grosso</v>
      </c>
      <c r="J169" s="22" t="s">
        <v>99</v>
      </c>
      <c r="K169" s="22">
        <v>0</v>
      </c>
      <c r="L169" s="33">
        <v>59246.53</v>
      </c>
      <c r="M169" s="20" t="e">
        <f>VLOOKUP(G169,PROCV!$A$110:$B$119,2,FALSE)</f>
        <v>#N/A</v>
      </c>
      <c r="N169" s="17" t="e">
        <f t="shared" si="2"/>
        <v>#N/A</v>
      </c>
    </row>
    <row r="170" spans="1:14" x14ac:dyDescent="0.25">
      <c r="A170" s="30" t="s">
        <v>48</v>
      </c>
      <c r="B170" s="36">
        <v>977095</v>
      </c>
      <c r="C170" s="42" t="s">
        <v>5916</v>
      </c>
      <c r="D170" s="22" t="s">
        <v>189</v>
      </c>
      <c r="E170" s="22" t="s">
        <v>213</v>
      </c>
      <c r="F170" s="26" t="str">
        <f>VLOOKUP(E170,PROCV!$A$1:$B$107,2,TRUE)</f>
        <v>Patrimônio</v>
      </c>
      <c r="G170" s="33">
        <v>1996</v>
      </c>
      <c r="H170" s="24">
        <v>0</v>
      </c>
      <c r="I170" s="23" t="str">
        <f>VLOOKUP(J170,PROCV!$E$1:$F$27,2,FALSE)</f>
        <v>35 - São Paulo</v>
      </c>
      <c r="J170" s="22" t="s">
        <v>76</v>
      </c>
      <c r="K170" s="22">
        <v>0</v>
      </c>
      <c r="L170" s="33">
        <v>50000</v>
      </c>
      <c r="M170" s="20" t="e">
        <f>VLOOKUP(G170,PROCV!$A$110:$B$119,2,FALSE)</f>
        <v>#N/A</v>
      </c>
      <c r="N170" s="17" t="e">
        <f t="shared" si="2"/>
        <v>#N/A</v>
      </c>
    </row>
    <row r="171" spans="1:14" x14ac:dyDescent="0.25">
      <c r="A171" s="30" t="s">
        <v>48</v>
      </c>
      <c r="B171" s="36">
        <v>968609</v>
      </c>
      <c r="C171" s="42" t="s">
        <v>5915</v>
      </c>
      <c r="D171" s="22" t="s">
        <v>189</v>
      </c>
      <c r="E171" s="22" t="s">
        <v>213</v>
      </c>
      <c r="F171" s="26" t="str">
        <f>VLOOKUP(E171,PROCV!$A$1:$B$107,2,TRUE)</f>
        <v>Patrimônio</v>
      </c>
      <c r="G171" s="33">
        <v>1996</v>
      </c>
      <c r="H171" s="24">
        <v>0</v>
      </c>
      <c r="I171" s="23" t="str">
        <f>VLOOKUP(J171,PROCV!$E$1:$F$27,2,FALSE)</f>
        <v>35 - São Paulo</v>
      </c>
      <c r="J171" s="22" t="s">
        <v>76</v>
      </c>
      <c r="K171" s="22">
        <v>0</v>
      </c>
      <c r="L171" s="33">
        <v>37500</v>
      </c>
      <c r="M171" s="20" t="e">
        <f>VLOOKUP(G171,PROCV!$A$110:$B$119,2,FALSE)</f>
        <v>#N/A</v>
      </c>
      <c r="N171" s="17" t="e">
        <f t="shared" si="2"/>
        <v>#N/A</v>
      </c>
    </row>
    <row r="172" spans="1:14" x14ac:dyDescent="0.25">
      <c r="A172" s="30" t="s">
        <v>48</v>
      </c>
      <c r="B172" s="36">
        <v>35947</v>
      </c>
      <c r="C172" s="42" t="s">
        <v>5914</v>
      </c>
      <c r="D172" s="22" t="s">
        <v>300</v>
      </c>
      <c r="E172" s="22" t="s">
        <v>221</v>
      </c>
      <c r="F172" s="26" t="str">
        <f>VLOOKUP(E172,PROCV!$A$1:$B$107,2,TRUE)</f>
        <v>Artes Cênicas e Espetáculo</v>
      </c>
      <c r="G172" s="33">
        <v>1996</v>
      </c>
      <c r="H172" s="24">
        <v>0</v>
      </c>
      <c r="I172" s="23" t="str">
        <f>VLOOKUP(J172,PROCV!$E$1:$F$27,2,FALSE)</f>
        <v>23 - Ceará</v>
      </c>
      <c r="J172" s="22" t="s">
        <v>52</v>
      </c>
      <c r="K172" s="22">
        <v>0</v>
      </c>
      <c r="L172" s="33">
        <v>43450</v>
      </c>
      <c r="M172" s="20" t="e">
        <f>VLOOKUP(G172,PROCV!$A$110:$B$119,2,FALSE)</f>
        <v>#N/A</v>
      </c>
      <c r="N172" s="17" t="e">
        <f t="shared" si="2"/>
        <v>#N/A</v>
      </c>
    </row>
    <row r="173" spans="1:14" x14ac:dyDescent="0.25">
      <c r="A173" s="30" t="s">
        <v>48</v>
      </c>
      <c r="B173" s="36">
        <v>969004</v>
      </c>
      <c r="C173" s="42" t="s">
        <v>5913</v>
      </c>
      <c r="D173" s="22" t="s">
        <v>189</v>
      </c>
      <c r="E173" s="22" t="s">
        <v>188</v>
      </c>
      <c r="F173" s="26" t="str">
        <f>VLOOKUP(E173,PROCV!$A$1:$B$107,2,TRUE)</f>
        <v>Audiovisual</v>
      </c>
      <c r="G173" s="33">
        <v>1996</v>
      </c>
      <c r="H173" s="24">
        <v>0</v>
      </c>
      <c r="I173" s="23" t="str">
        <f>VLOOKUP(J173,PROCV!$E$1:$F$27,2,FALSE)</f>
        <v>35 - São Paulo</v>
      </c>
      <c r="J173" s="22" t="s">
        <v>76</v>
      </c>
      <c r="K173" s="22">
        <v>0</v>
      </c>
      <c r="L173" s="33">
        <v>389873.02</v>
      </c>
      <c r="M173" s="20" t="e">
        <f>VLOOKUP(G173,PROCV!$A$110:$B$119,2,FALSE)</f>
        <v>#N/A</v>
      </c>
      <c r="N173" s="17" t="e">
        <f t="shared" si="2"/>
        <v>#N/A</v>
      </c>
    </row>
    <row r="174" spans="1:14" x14ac:dyDescent="0.25">
      <c r="A174" s="30" t="s">
        <v>48</v>
      </c>
      <c r="B174" s="36">
        <v>960241</v>
      </c>
      <c r="C174" s="42" t="s">
        <v>5912</v>
      </c>
      <c r="D174" s="22" t="s">
        <v>189</v>
      </c>
      <c r="E174" s="22" t="s">
        <v>213</v>
      </c>
      <c r="F174" s="26" t="str">
        <f>VLOOKUP(E174,PROCV!$A$1:$B$107,2,TRUE)</f>
        <v>Patrimônio</v>
      </c>
      <c r="G174" s="33">
        <v>1996</v>
      </c>
      <c r="H174" s="24">
        <v>0</v>
      </c>
      <c r="I174" s="23" t="str">
        <f>VLOOKUP(J174,PROCV!$E$1:$F$27,2,FALSE)</f>
        <v>22 - Piauí</v>
      </c>
      <c r="J174" s="22" t="s">
        <v>77</v>
      </c>
      <c r="K174" s="22">
        <v>0</v>
      </c>
      <c r="L174" s="33">
        <v>37500</v>
      </c>
      <c r="M174" s="20" t="e">
        <f>VLOOKUP(G174,PROCV!$A$110:$B$119,2,FALSE)</f>
        <v>#N/A</v>
      </c>
      <c r="N174" s="17" t="e">
        <f t="shared" si="2"/>
        <v>#N/A</v>
      </c>
    </row>
    <row r="175" spans="1:14" x14ac:dyDescent="0.25">
      <c r="A175" s="30" t="s">
        <v>48</v>
      </c>
      <c r="B175" s="36">
        <v>968591</v>
      </c>
      <c r="C175" s="42" t="s">
        <v>5911</v>
      </c>
      <c r="D175" s="22" t="s">
        <v>189</v>
      </c>
      <c r="E175" s="22" t="s">
        <v>213</v>
      </c>
      <c r="F175" s="26" t="str">
        <f>VLOOKUP(E175,PROCV!$A$1:$B$107,2,TRUE)</f>
        <v>Patrimônio</v>
      </c>
      <c r="G175" s="33">
        <v>1996</v>
      </c>
      <c r="H175" s="24">
        <v>0</v>
      </c>
      <c r="I175" s="23" t="str">
        <f>VLOOKUP(J175,PROCV!$E$1:$F$27,2,FALSE)</f>
        <v>31 - Minas Gerais</v>
      </c>
      <c r="J175" s="22" t="s">
        <v>85</v>
      </c>
      <c r="K175" s="22">
        <v>0</v>
      </c>
      <c r="L175" s="33">
        <v>125000</v>
      </c>
      <c r="M175" s="20" t="e">
        <f>VLOOKUP(G175,PROCV!$A$110:$B$119,2,FALSE)</f>
        <v>#N/A</v>
      </c>
      <c r="N175" s="17" t="e">
        <f t="shared" si="2"/>
        <v>#N/A</v>
      </c>
    </row>
    <row r="176" spans="1:14" x14ac:dyDescent="0.25">
      <c r="A176" s="30" t="s">
        <v>48</v>
      </c>
      <c r="B176" s="36">
        <v>967932</v>
      </c>
      <c r="C176" s="42" t="s">
        <v>5910</v>
      </c>
      <c r="D176" s="22" t="s">
        <v>189</v>
      </c>
      <c r="E176" s="22" t="s">
        <v>213</v>
      </c>
      <c r="F176" s="26" t="str">
        <f>VLOOKUP(E176,PROCV!$A$1:$B$107,2,TRUE)</f>
        <v>Patrimônio</v>
      </c>
      <c r="G176" s="33">
        <v>1996</v>
      </c>
      <c r="H176" s="24">
        <v>0</v>
      </c>
      <c r="I176" s="23" t="str">
        <f>VLOOKUP(J176,PROCV!$E$1:$F$27,2,FALSE)</f>
        <v>27 - Alagoas</v>
      </c>
      <c r="J176" s="22" t="s">
        <v>65</v>
      </c>
      <c r="K176" s="22">
        <v>0</v>
      </c>
      <c r="L176" s="33">
        <v>37500</v>
      </c>
      <c r="M176" s="20" t="e">
        <f>VLOOKUP(G176,PROCV!$A$110:$B$119,2,FALSE)</f>
        <v>#N/A</v>
      </c>
      <c r="N176" s="17" t="e">
        <f t="shared" si="2"/>
        <v>#N/A</v>
      </c>
    </row>
    <row r="177" spans="1:14" x14ac:dyDescent="0.25">
      <c r="A177" s="30" t="s">
        <v>48</v>
      </c>
      <c r="B177" s="36">
        <v>967422</v>
      </c>
      <c r="C177" s="42" t="s">
        <v>5909</v>
      </c>
      <c r="D177" s="22" t="s">
        <v>189</v>
      </c>
      <c r="E177" s="22" t="s">
        <v>213</v>
      </c>
      <c r="F177" s="26" t="str">
        <f>VLOOKUP(E177,PROCV!$A$1:$B$107,2,TRUE)</f>
        <v>Patrimônio</v>
      </c>
      <c r="G177" s="33">
        <v>1996</v>
      </c>
      <c r="H177" s="24">
        <v>0</v>
      </c>
      <c r="I177" s="23" t="str">
        <f>VLOOKUP(J177,PROCV!$E$1:$F$27,2,FALSE)</f>
        <v>31 - Minas Gerais</v>
      </c>
      <c r="J177" s="22" t="s">
        <v>85</v>
      </c>
      <c r="K177" s="22">
        <v>0</v>
      </c>
      <c r="L177" s="33">
        <v>80000</v>
      </c>
      <c r="M177" s="20" t="e">
        <f>VLOOKUP(G177,PROCV!$A$110:$B$119,2,FALSE)</f>
        <v>#N/A</v>
      </c>
      <c r="N177" s="17" t="e">
        <f t="shared" si="2"/>
        <v>#N/A</v>
      </c>
    </row>
    <row r="178" spans="1:14" x14ac:dyDescent="0.25">
      <c r="A178" s="30" t="s">
        <v>48</v>
      </c>
      <c r="B178" s="36">
        <v>975140</v>
      </c>
      <c r="C178" s="42" t="s">
        <v>5908</v>
      </c>
      <c r="D178" s="22" t="s">
        <v>189</v>
      </c>
      <c r="E178" s="22" t="s">
        <v>213</v>
      </c>
      <c r="F178" s="26" t="str">
        <f>VLOOKUP(E178,PROCV!$A$1:$B$107,2,TRUE)</f>
        <v>Patrimônio</v>
      </c>
      <c r="G178" s="33">
        <v>1996</v>
      </c>
      <c r="H178" s="24">
        <v>0</v>
      </c>
      <c r="I178" s="23" t="str">
        <f>VLOOKUP(J178,PROCV!$E$1:$F$27,2,FALSE)</f>
        <v>29 - Bahia</v>
      </c>
      <c r="J178" s="22" t="s">
        <v>73</v>
      </c>
      <c r="K178" s="22">
        <v>0</v>
      </c>
      <c r="L178" s="33">
        <v>49675.5</v>
      </c>
      <c r="M178" s="20" t="e">
        <f>VLOOKUP(G178,PROCV!$A$110:$B$119,2,FALSE)</f>
        <v>#N/A</v>
      </c>
      <c r="N178" s="17" t="e">
        <f t="shared" si="2"/>
        <v>#N/A</v>
      </c>
    </row>
    <row r="179" spans="1:14" x14ac:dyDescent="0.25">
      <c r="A179" s="30" t="s">
        <v>48</v>
      </c>
      <c r="B179" s="36">
        <v>35972</v>
      </c>
      <c r="C179" s="42" t="s">
        <v>5907</v>
      </c>
      <c r="D179" s="22" t="s">
        <v>189</v>
      </c>
      <c r="E179" s="22" t="s">
        <v>213</v>
      </c>
      <c r="F179" s="26" t="str">
        <f>VLOOKUP(E179,PROCV!$A$1:$B$107,2,TRUE)</f>
        <v>Patrimônio</v>
      </c>
      <c r="G179" s="33">
        <v>1996</v>
      </c>
      <c r="H179" s="24">
        <v>0</v>
      </c>
      <c r="I179" s="23" t="str">
        <f>VLOOKUP(J179,PROCV!$E$1:$F$27,2,FALSE)</f>
        <v>15 - Pará</v>
      </c>
      <c r="J179" s="22" t="s">
        <v>140</v>
      </c>
      <c r="K179" s="22">
        <v>0</v>
      </c>
      <c r="L179" s="33">
        <v>588343</v>
      </c>
      <c r="M179" s="20" t="e">
        <f>VLOOKUP(G179,PROCV!$A$110:$B$119,2,FALSE)</f>
        <v>#N/A</v>
      </c>
      <c r="N179" s="17" t="e">
        <f t="shared" si="2"/>
        <v>#N/A</v>
      </c>
    </row>
    <row r="180" spans="1:14" x14ac:dyDescent="0.25">
      <c r="A180" s="30" t="s">
        <v>48</v>
      </c>
      <c r="B180" s="36">
        <v>975141</v>
      </c>
      <c r="C180" s="42" t="s">
        <v>5906</v>
      </c>
      <c r="D180" s="22" t="s">
        <v>189</v>
      </c>
      <c r="E180" s="22" t="s">
        <v>213</v>
      </c>
      <c r="F180" s="26" t="str">
        <f>VLOOKUP(E180,PROCV!$A$1:$B$107,2,TRUE)</f>
        <v>Patrimônio</v>
      </c>
      <c r="G180" s="33">
        <v>1996</v>
      </c>
      <c r="H180" s="24">
        <v>0</v>
      </c>
      <c r="I180" s="23" t="str">
        <f>VLOOKUP(J180,PROCV!$E$1:$F$27,2,FALSE)</f>
        <v>26 - Pernambuco</v>
      </c>
      <c r="J180" s="22" t="s">
        <v>44</v>
      </c>
      <c r="K180" s="22">
        <v>0</v>
      </c>
      <c r="L180" s="33">
        <v>119252</v>
      </c>
      <c r="M180" s="20" t="e">
        <f>VLOOKUP(G180,PROCV!$A$110:$B$119,2,FALSE)</f>
        <v>#N/A</v>
      </c>
      <c r="N180" s="17" t="e">
        <f t="shared" si="2"/>
        <v>#N/A</v>
      </c>
    </row>
    <row r="181" spans="1:14" x14ac:dyDescent="0.25">
      <c r="A181" s="30" t="s">
        <v>48</v>
      </c>
      <c r="B181" s="36">
        <v>968781</v>
      </c>
      <c r="C181" s="42" t="s">
        <v>5905</v>
      </c>
      <c r="D181" s="22" t="s">
        <v>524</v>
      </c>
      <c r="E181" s="22" t="s">
        <v>763</v>
      </c>
      <c r="F181" s="26" t="str">
        <f>VLOOKUP(E181,PROCV!$A$1:$B$107,2,TRUE)</f>
        <v>Audiovisual</v>
      </c>
      <c r="G181" s="33">
        <v>1996</v>
      </c>
      <c r="H181" s="24">
        <v>0</v>
      </c>
      <c r="I181" s="23" t="str">
        <f>VLOOKUP(J181,PROCV!$E$1:$F$27,2,FALSE)</f>
        <v>15 - Pará</v>
      </c>
      <c r="J181" s="22" t="s">
        <v>140</v>
      </c>
      <c r="K181" s="22">
        <v>0</v>
      </c>
      <c r="L181" s="33">
        <v>314125</v>
      </c>
      <c r="M181" s="20" t="e">
        <f>VLOOKUP(G181,PROCV!$A$110:$B$119,2,FALSE)</f>
        <v>#N/A</v>
      </c>
      <c r="N181" s="17" t="e">
        <f t="shared" si="2"/>
        <v>#N/A</v>
      </c>
    </row>
    <row r="182" spans="1:14" x14ac:dyDescent="0.25">
      <c r="A182" s="30" t="s">
        <v>48</v>
      </c>
      <c r="B182" s="36">
        <v>969077</v>
      </c>
      <c r="C182" s="42" t="s">
        <v>5904</v>
      </c>
      <c r="D182" s="22" t="s">
        <v>189</v>
      </c>
      <c r="E182" s="22" t="s">
        <v>749</v>
      </c>
      <c r="F182" s="26" t="str">
        <f>VLOOKUP(E182,PROCV!$A$1:$B$107,2,TRUE)</f>
        <v>Educação e Criação em Artes</v>
      </c>
      <c r="G182" s="33">
        <v>1996</v>
      </c>
      <c r="H182" s="24">
        <v>0</v>
      </c>
      <c r="I182" s="23" t="str">
        <f>VLOOKUP(J182,PROCV!$E$1:$F$27,2,FALSE)</f>
        <v>43 - Rio Grande do Sul</v>
      </c>
      <c r="J182" s="22" t="s">
        <v>56</v>
      </c>
      <c r="K182" s="22">
        <v>0</v>
      </c>
      <c r="L182" s="33">
        <v>50000</v>
      </c>
      <c r="M182" s="20" t="e">
        <f>VLOOKUP(G182,PROCV!$A$110:$B$119,2,FALSE)</f>
        <v>#N/A</v>
      </c>
      <c r="N182" s="17" t="e">
        <f t="shared" si="2"/>
        <v>#N/A</v>
      </c>
    </row>
    <row r="183" spans="1:14" x14ac:dyDescent="0.25">
      <c r="A183" s="30" t="s">
        <v>48</v>
      </c>
      <c r="B183" s="36">
        <v>35977</v>
      </c>
      <c r="C183" s="42" t="s">
        <v>5903</v>
      </c>
      <c r="D183" s="22" t="s">
        <v>189</v>
      </c>
      <c r="E183" s="22" t="s">
        <v>213</v>
      </c>
      <c r="F183" s="26" t="str">
        <f>VLOOKUP(E183,PROCV!$A$1:$B$107,2,TRUE)</f>
        <v>Patrimônio</v>
      </c>
      <c r="G183" s="33">
        <v>1996</v>
      </c>
      <c r="H183" s="24">
        <v>0</v>
      </c>
      <c r="I183" s="23" t="str">
        <f>VLOOKUP(J183,PROCV!$E$1:$F$27,2,FALSE)</f>
        <v>32 - Espírito Santo</v>
      </c>
      <c r="J183" s="22" t="s">
        <v>67</v>
      </c>
      <c r="K183" s="22">
        <v>0</v>
      </c>
      <c r="L183" s="33">
        <v>735892.51</v>
      </c>
      <c r="M183" s="20" t="e">
        <f>VLOOKUP(G183,PROCV!$A$110:$B$119,2,FALSE)</f>
        <v>#N/A</v>
      </c>
      <c r="N183" s="17" t="e">
        <f t="shared" si="2"/>
        <v>#N/A</v>
      </c>
    </row>
    <row r="184" spans="1:14" x14ac:dyDescent="0.25">
      <c r="A184" s="30" t="s">
        <v>48</v>
      </c>
      <c r="B184" s="36">
        <v>967959</v>
      </c>
      <c r="C184" s="42" t="s">
        <v>5902</v>
      </c>
      <c r="D184" s="22" t="s">
        <v>189</v>
      </c>
      <c r="E184" s="22" t="s">
        <v>213</v>
      </c>
      <c r="F184" s="26" t="str">
        <f>VLOOKUP(E184,PROCV!$A$1:$B$107,2,TRUE)</f>
        <v>Patrimônio</v>
      </c>
      <c r="G184" s="33">
        <v>1996</v>
      </c>
      <c r="H184" s="24">
        <v>0</v>
      </c>
      <c r="I184" s="23" t="str">
        <f>VLOOKUP(J184,PROCV!$E$1:$F$27,2,FALSE)</f>
        <v>31 - Minas Gerais</v>
      </c>
      <c r="J184" s="22" t="s">
        <v>85</v>
      </c>
      <c r="K184" s="22">
        <v>0</v>
      </c>
      <c r="L184" s="33">
        <v>125000</v>
      </c>
      <c r="M184" s="20" t="e">
        <f>VLOOKUP(G184,PROCV!$A$110:$B$119,2,FALSE)</f>
        <v>#N/A</v>
      </c>
      <c r="N184" s="17" t="e">
        <f t="shared" si="2"/>
        <v>#N/A</v>
      </c>
    </row>
    <row r="185" spans="1:14" x14ac:dyDescent="0.25">
      <c r="A185" s="30" t="s">
        <v>48</v>
      </c>
      <c r="B185" s="36">
        <v>960508</v>
      </c>
      <c r="C185" s="42" t="s">
        <v>5901</v>
      </c>
      <c r="D185" s="22" t="s">
        <v>189</v>
      </c>
      <c r="E185" s="22" t="s">
        <v>213</v>
      </c>
      <c r="F185" s="26" t="str">
        <f>VLOOKUP(E185,PROCV!$A$1:$B$107,2,TRUE)</f>
        <v>Patrimônio</v>
      </c>
      <c r="G185" s="33">
        <v>1996</v>
      </c>
      <c r="H185" s="24">
        <v>0</v>
      </c>
      <c r="I185" s="23" t="str">
        <f>VLOOKUP(J185,PROCV!$E$1:$F$27,2,FALSE)</f>
        <v>26 - Pernambuco</v>
      </c>
      <c r="J185" s="22" t="s">
        <v>44</v>
      </c>
      <c r="K185" s="22">
        <v>0</v>
      </c>
      <c r="L185" s="33">
        <v>500000</v>
      </c>
      <c r="M185" s="20" t="e">
        <f>VLOOKUP(G185,PROCV!$A$110:$B$119,2,FALSE)</f>
        <v>#N/A</v>
      </c>
      <c r="N185" s="17" t="e">
        <f t="shared" si="2"/>
        <v>#N/A</v>
      </c>
    </row>
    <row r="186" spans="1:14" x14ac:dyDescent="0.25">
      <c r="A186" s="30" t="s">
        <v>48</v>
      </c>
      <c r="B186" s="36">
        <v>969003</v>
      </c>
      <c r="C186" s="42" t="s">
        <v>5900</v>
      </c>
      <c r="D186" s="22" t="s">
        <v>189</v>
      </c>
      <c r="E186" s="22" t="s">
        <v>213</v>
      </c>
      <c r="F186" s="26" t="str">
        <f>VLOOKUP(E186,PROCV!$A$1:$B$107,2,TRUE)</f>
        <v>Patrimônio</v>
      </c>
      <c r="G186" s="33">
        <v>1996</v>
      </c>
      <c r="H186" s="24">
        <v>0</v>
      </c>
      <c r="I186" s="23" t="str">
        <f>VLOOKUP(J186,PROCV!$E$1:$F$27,2,FALSE)</f>
        <v>42 - Santa Catarina</v>
      </c>
      <c r="J186" s="22" t="s">
        <v>79</v>
      </c>
      <c r="K186" s="22">
        <v>0</v>
      </c>
      <c r="L186" s="33">
        <v>2821249</v>
      </c>
      <c r="M186" s="20" t="e">
        <f>VLOOKUP(G186,PROCV!$A$110:$B$119,2,FALSE)</f>
        <v>#N/A</v>
      </c>
      <c r="N186" s="17" t="e">
        <f t="shared" si="2"/>
        <v>#N/A</v>
      </c>
    </row>
    <row r="187" spans="1:14" x14ac:dyDescent="0.25">
      <c r="A187" s="30" t="s">
        <v>48</v>
      </c>
      <c r="B187" s="36">
        <v>975398</v>
      </c>
      <c r="C187" s="42" t="s">
        <v>5899</v>
      </c>
      <c r="D187" s="22" t="s">
        <v>189</v>
      </c>
      <c r="E187" s="22" t="s">
        <v>213</v>
      </c>
      <c r="F187" s="26" t="str">
        <f>VLOOKUP(E187,PROCV!$A$1:$B$107,2,TRUE)</f>
        <v>Patrimônio</v>
      </c>
      <c r="G187" s="33">
        <v>1996</v>
      </c>
      <c r="H187" s="24">
        <v>0</v>
      </c>
      <c r="I187" s="23" t="str">
        <f>VLOOKUP(J187,PROCV!$E$1:$F$27,2,FALSE)</f>
        <v>31 - Minas Gerais</v>
      </c>
      <c r="J187" s="22" t="s">
        <v>85</v>
      </c>
      <c r="K187" s="22">
        <v>0</v>
      </c>
      <c r="L187" s="33">
        <v>112500</v>
      </c>
      <c r="M187" s="20" t="e">
        <f>VLOOKUP(G187,PROCV!$A$110:$B$119,2,FALSE)</f>
        <v>#N/A</v>
      </c>
      <c r="N187" s="17" t="e">
        <f t="shared" si="2"/>
        <v>#N/A</v>
      </c>
    </row>
    <row r="188" spans="1:14" x14ac:dyDescent="0.25">
      <c r="A188" s="30" t="s">
        <v>48</v>
      </c>
      <c r="B188" s="36">
        <v>962470</v>
      </c>
      <c r="C188" s="42" t="s">
        <v>5898</v>
      </c>
      <c r="D188" s="22" t="s">
        <v>4</v>
      </c>
      <c r="E188" s="22" t="s">
        <v>1658</v>
      </c>
      <c r="F188" s="26" t="str">
        <f>VLOOKUP(E188,PROCV!$A$1:$B$107,2,TRUE)</f>
        <v>Patrimônio</v>
      </c>
      <c r="G188" s="38">
        <v>1996</v>
      </c>
      <c r="H188" s="24">
        <v>0</v>
      </c>
      <c r="I188" s="23" t="str">
        <f>VLOOKUP(J188,PROCV!$E$1:$F$27,2,FALSE)</f>
        <v>35 - São Paulo</v>
      </c>
      <c r="J188" s="22" t="s">
        <v>76</v>
      </c>
      <c r="K188" s="22">
        <v>0</v>
      </c>
      <c r="L188" s="38">
        <v>135000</v>
      </c>
      <c r="M188" s="20" t="e">
        <f>VLOOKUP(G188,PROCV!$A$110:$B$119,2,FALSE)</f>
        <v>#N/A</v>
      </c>
      <c r="N188" s="17" t="e">
        <f t="shared" si="2"/>
        <v>#N/A</v>
      </c>
    </row>
    <row r="189" spans="1:14" x14ac:dyDescent="0.25">
      <c r="A189" s="30" t="s">
        <v>48</v>
      </c>
      <c r="B189" s="36">
        <v>975438</v>
      </c>
      <c r="C189" s="42" t="s">
        <v>5897</v>
      </c>
      <c r="D189" s="22" t="s">
        <v>189</v>
      </c>
      <c r="E189" s="22" t="s">
        <v>213</v>
      </c>
      <c r="F189" s="26" t="str">
        <f>VLOOKUP(E189,PROCV!$A$1:$B$107,2,TRUE)</f>
        <v>Patrimônio</v>
      </c>
      <c r="G189" s="33">
        <v>1996</v>
      </c>
      <c r="H189" s="24">
        <v>0</v>
      </c>
      <c r="I189" s="23" t="str">
        <f>VLOOKUP(J189,PROCV!$E$1:$F$27,2,FALSE)</f>
        <v>33 - Rio de Janeiro</v>
      </c>
      <c r="J189" s="22" t="s">
        <v>82</v>
      </c>
      <c r="K189" s="22">
        <v>0</v>
      </c>
      <c r="L189" s="33">
        <v>714416</v>
      </c>
      <c r="M189" s="20" t="e">
        <f>VLOOKUP(G189,PROCV!$A$110:$B$119,2,FALSE)</f>
        <v>#N/A</v>
      </c>
      <c r="N189" s="17" t="e">
        <f t="shared" si="2"/>
        <v>#N/A</v>
      </c>
    </row>
    <row r="190" spans="1:14" x14ac:dyDescent="0.25">
      <c r="A190" s="30" t="s">
        <v>48</v>
      </c>
      <c r="B190" s="36">
        <v>962458</v>
      </c>
      <c r="C190" s="42" t="s">
        <v>789</v>
      </c>
      <c r="D190" s="22" t="s">
        <v>4</v>
      </c>
      <c r="E190" s="22" t="s">
        <v>2350</v>
      </c>
      <c r="F190" s="26" t="str">
        <f>VLOOKUP(E190,PROCV!$A$1:$B$107,2,TRUE)</f>
        <v>Audiovisual</v>
      </c>
      <c r="G190" s="38">
        <v>1996</v>
      </c>
      <c r="H190" s="24">
        <v>0</v>
      </c>
      <c r="I190" s="23" t="str">
        <f>VLOOKUP(J190,PROCV!$E$1:$F$27,2,FALSE)</f>
        <v>33 - Rio de Janeiro</v>
      </c>
      <c r="J190" s="22" t="s">
        <v>82</v>
      </c>
      <c r="K190" s="22">
        <v>0</v>
      </c>
      <c r="L190" s="38">
        <v>120000</v>
      </c>
      <c r="M190" s="20" t="e">
        <f>VLOOKUP(G190,PROCV!$A$110:$B$119,2,FALSE)</f>
        <v>#N/A</v>
      </c>
      <c r="N190" s="17" t="e">
        <f t="shared" si="2"/>
        <v>#N/A</v>
      </c>
    </row>
    <row r="191" spans="1:14" x14ac:dyDescent="0.25">
      <c r="A191" s="30" t="s">
        <v>48</v>
      </c>
      <c r="B191" s="36">
        <v>962462</v>
      </c>
      <c r="C191" s="42" t="s">
        <v>5896</v>
      </c>
      <c r="D191" s="22" t="s">
        <v>4</v>
      </c>
      <c r="E191" s="22" t="s">
        <v>259</v>
      </c>
      <c r="F191" s="26" t="str">
        <f>VLOOKUP(E191,PROCV!$A$1:$B$107,2,TRUE)</f>
        <v>Arquitetura e Design</v>
      </c>
      <c r="G191" s="38">
        <v>1996</v>
      </c>
      <c r="H191" s="24">
        <v>0</v>
      </c>
      <c r="I191" s="23" t="str">
        <f>VLOOKUP(J191,PROCV!$E$1:$F$27,2,FALSE)</f>
        <v>33 - Rio de Janeiro</v>
      </c>
      <c r="J191" s="22" t="s">
        <v>82</v>
      </c>
      <c r="K191" s="22">
        <v>0</v>
      </c>
      <c r="L191" s="38">
        <v>100000</v>
      </c>
      <c r="M191" s="20" t="e">
        <f>VLOOKUP(G191,PROCV!$A$110:$B$119,2,FALSE)</f>
        <v>#N/A</v>
      </c>
      <c r="N191" s="17" t="e">
        <f t="shared" si="2"/>
        <v>#N/A</v>
      </c>
    </row>
    <row r="192" spans="1:14" x14ac:dyDescent="0.25">
      <c r="A192" s="30" t="s">
        <v>48</v>
      </c>
      <c r="B192" s="36">
        <v>975430</v>
      </c>
      <c r="C192" s="42" t="s">
        <v>5895</v>
      </c>
      <c r="D192" s="22" t="s">
        <v>46</v>
      </c>
      <c r="E192" s="22" t="s">
        <v>50</v>
      </c>
      <c r="F192" s="26" t="str">
        <f>VLOOKUP(E192,PROCV!$A$1:$B$107,2,TRUE)</f>
        <v>Educação e Criação em Artes</v>
      </c>
      <c r="G192" s="33">
        <v>1996</v>
      </c>
      <c r="H192" s="24">
        <v>0</v>
      </c>
      <c r="I192" s="23" t="str">
        <f>VLOOKUP(J192,PROCV!$E$1:$F$27,2,FALSE)</f>
        <v>33 - Rio de Janeiro</v>
      </c>
      <c r="J192" s="22" t="s">
        <v>82</v>
      </c>
      <c r="K192" s="22">
        <v>0</v>
      </c>
      <c r="L192" s="33">
        <v>163500</v>
      </c>
      <c r="M192" s="20" t="e">
        <f>VLOOKUP(G192,PROCV!$A$110:$B$119,2,FALSE)</f>
        <v>#N/A</v>
      </c>
      <c r="N192" s="17" t="e">
        <f t="shared" si="2"/>
        <v>#N/A</v>
      </c>
    </row>
    <row r="193" spans="1:14" x14ac:dyDescent="0.25">
      <c r="A193" s="30" t="s">
        <v>48</v>
      </c>
      <c r="B193" s="36">
        <v>35930</v>
      </c>
      <c r="C193" s="42" t="s">
        <v>5894</v>
      </c>
      <c r="D193" s="22" t="s">
        <v>524</v>
      </c>
      <c r="E193" s="22" t="s">
        <v>763</v>
      </c>
      <c r="F193" s="26" t="str">
        <f>VLOOKUP(E193,PROCV!$A$1:$B$107,2,TRUE)</f>
        <v>Audiovisual</v>
      </c>
      <c r="G193" s="33">
        <v>1996</v>
      </c>
      <c r="H193" s="24">
        <v>0</v>
      </c>
      <c r="I193" s="23" t="str">
        <f>VLOOKUP(J193,PROCV!$E$1:$F$27,2,FALSE)</f>
        <v>11 - Rondônia</v>
      </c>
      <c r="J193" s="22" t="s">
        <v>219</v>
      </c>
      <c r="K193" s="22">
        <v>0</v>
      </c>
      <c r="L193" s="33">
        <v>93000</v>
      </c>
      <c r="M193" s="20" t="e">
        <f>VLOOKUP(G193,PROCV!$A$110:$B$119,2,FALSE)</f>
        <v>#N/A</v>
      </c>
      <c r="N193" s="17" t="e">
        <f t="shared" si="2"/>
        <v>#N/A</v>
      </c>
    </row>
    <row r="194" spans="1:14" x14ac:dyDescent="0.25">
      <c r="A194" s="30" t="s">
        <v>48</v>
      </c>
      <c r="B194" s="36">
        <v>975360</v>
      </c>
      <c r="C194" s="42" t="s">
        <v>5894</v>
      </c>
      <c r="D194" s="22" t="s">
        <v>524</v>
      </c>
      <c r="E194" s="22" t="s">
        <v>763</v>
      </c>
      <c r="F194" s="26" t="str">
        <f>VLOOKUP(E194,PROCV!$A$1:$B$107,2,TRUE)</f>
        <v>Audiovisual</v>
      </c>
      <c r="G194" s="33">
        <v>1996</v>
      </c>
      <c r="H194" s="24">
        <v>0</v>
      </c>
      <c r="I194" s="23" t="str">
        <f>VLOOKUP(J194,PROCV!$E$1:$F$27,2,FALSE)</f>
        <v>11 - Rondônia</v>
      </c>
      <c r="J194" s="22" t="s">
        <v>219</v>
      </c>
      <c r="K194" s="22">
        <v>0</v>
      </c>
      <c r="L194" s="33">
        <v>93000</v>
      </c>
      <c r="M194" s="20" t="e">
        <f>VLOOKUP(G194,PROCV!$A$110:$B$119,2,FALSE)</f>
        <v>#N/A</v>
      </c>
      <c r="N194" s="17" t="e">
        <f t="shared" ref="N194:N257" si="3">+M194*L194</f>
        <v>#N/A</v>
      </c>
    </row>
    <row r="195" spans="1:14" x14ac:dyDescent="0.25">
      <c r="A195" s="30" t="s">
        <v>48</v>
      </c>
      <c r="B195" s="36">
        <v>968314</v>
      </c>
      <c r="C195" s="42" t="s">
        <v>5893</v>
      </c>
      <c r="D195" s="22" t="s">
        <v>46</v>
      </c>
      <c r="E195" s="22" t="s">
        <v>50</v>
      </c>
      <c r="F195" s="26" t="str">
        <f>VLOOKUP(E195,PROCV!$A$1:$B$107,2,TRUE)</f>
        <v>Educação e Criação em Artes</v>
      </c>
      <c r="G195" s="33">
        <v>1996</v>
      </c>
      <c r="H195" s="24">
        <v>0</v>
      </c>
      <c r="I195" s="23" t="str">
        <f>VLOOKUP(J195,PROCV!$E$1:$F$27,2,FALSE)</f>
        <v>35 - São Paulo</v>
      </c>
      <c r="J195" s="22" t="s">
        <v>76</v>
      </c>
      <c r="K195" s="22">
        <v>0</v>
      </c>
      <c r="L195" s="33">
        <v>62500</v>
      </c>
      <c r="M195" s="20" t="e">
        <f>VLOOKUP(G195,PROCV!$A$110:$B$119,2,FALSE)</f>
        <v>#N/A</v>
      </c>
      <c r="N195" s="17" t="e">
        <f t="shared" si="3"/>
        <v>#N/A</v>
      </c>
    </row>
    <row r="196" spans="1:14" x14ac:dyDescent="0.25">
      <c r="A196" s="30" t="s">
        <v>48</v>
      </c>
      <c r="B196" s="36">
        <v>962471</v>
      </c>
      <c r="C196" s="42" t="s">
        <v>5892</v>
      </c>
      <c r="D196" s="22" t="s">
        <v>4</v>
      </c>
      <c r="E196" s="22" t="s">
        <v>259</v>
      </c>
      <c r="F196" s="26" t="str">
        <f>VLOOKUP(E196,PROCV!$A$1:$B$107,2,TRUE)</f>
        <v>Arquitetura e Design</v>
      </c>
      <c r="G196" s="38">
        <v>1996</v>
      </c>
      <c r="H196" s="24">
        <v>0</v>
      </c>
      <c r="I196" s="23" t="str">
        <f>VLOOKUP(J196,PROCV!$E$1:$F$27,2,FALSE)</f>
        <v>23 - Ceará</v>
      </c>
      <c r="J196" s="22" t="s">
        <v>52</v>
      </c>
      <c r="K196" s="22">
        <v>0</v>
      </c>
      <c r="L196" s="38">
        <v>50000</v>
      </c>
      <c r="M196" s="20" t="e">
        <f>VLOOKUP(G196,PROCV!$A$110:$B$119,2,FALSE)</f>
        <v>#N/A</v>
      </c>
      <c r="N196" s="17" t="e">
        <f t="shared" si="3"/>
        <v>#N/A</v>
      </c>
    </row>
    <row r="197" spans="1:14" x14ac:dyDescent="0.25">
      <c r="A197" s="30" t="s">
        <v>48</v>
      </c>
      <c r="B197" s="36">
        <v>968998</v>
      </c>
      <c r="C197" s="42" t="s">
        <v>5891</v>
      </c>
      <c r="D197" s="22" t="s">
        <v>189</v>
      </c>
      <c r="E197" s="22" t="s">
        <v>213</v>
      </c>
      <c r="F197" s="26" t="str">
        <f>VLOOKUP(E197,PROCV!$A$1:$B$107,2,TRUE)</f>
        <v>Patrimônio</v>
      </c>
      <c r="G197" s="33">
        <v>1996</v>
      </c>
      <c r="H197" s="24">
        <v>0</v>
      </c>
      <c r="I197" s="23" t="str">
        <f>VLOOKUP(J197,PROCV!$E$1:$F$27,2,FALSE)</f>
        <v>27 - Alagoas</v>
      </c>
      <c r="J197" s="22" t="s">
        <v>65</v>
      </c>
      <c r="K197" s="22">
        <v>0</v>
      </c>
      <c r="L197" s="33">
        <v>37721.5</v>
      </c>
      <c r="M197" s="20" t="e">
        <f>VLOOKUP(G197,PROCV!$A$110:$B$119,2,FALSE)</f>
        <v>#N/A</v>
      </c>
      <c r="N197" s="17" t="e">
        <f t="shared" si="3"/>
        <v>#N/A</v>
      </c>
    </row>
    <row r="198" spans="1:14" x14ac:dyDescent="0.25">
      <c r="A198" s="30" t="s">
        <v>48</v>
      </c>
      <c r="B198" s="36">
        <v>969090</v>
      </c>
      <c r="C198" s="42" t="s">
        <v>5890</v>
      </c>
      <c r="D198" s="22" t="s">
        <v>189</v>
      </c>
      <c r="E198" s="22" t="s">
        <v>188</v>
      </c>
      <c r="F198" s="26" t="str">
        <f>VLOOKUP(E198,PROCV!$A$1:$B$107,2,TRUE)</f>
        <v>Audiovisual</v>
      </c>
      <c r="G198" s="33">
        <v>1996</v>
      </c>
      <c r="H198" s="24">
        <v>0</v>
      </c>
      <c r="I198" s="23" t="str">
        <f>VLOOKUP(J198,PROCV!$E$1:$F$27,2,FALSE)</f>
        <v>53 - Distrito Federal</v>
      </c>
      <c r="J198" s="22" t="s">
        <v>75</v>
      </c>
      <c r="K198" s="22">
        <v>0</v>
      </c>
      <c r="L198" s="33">
        <v>50000</v>
      </c>
      <c r="M198" s="20" t="e">
        <f>VLOOKUP(G198,PROCV!$A$110:$B$119,2,FALSE)</f>
        <v>#N/A</v>
      </c>
      <c r="N198" s="17" t="e">
        <f t="shared" si="3"/>
        <v>#N/A</v>
      </c>
    </row>
    <row r="199" spans="1:14" x14ac:dyDescent="0.25">
      <c r="A199" s="30" t="s">
        <v>48</v>
      </c>
      <c r="B199" s="36">
        <v>960261</v>
      </c>
      <c r="C199" s="42" t="s">
        <v>5889</v>
      </c>
      <c r="D199" s="22" t="s">
        <v>189</v>
      </c>
      <c r="E199" s="22" t="s">
        <v>213</v>
      </c>
      <c r="F199" s="26" t="str">
        <f>VLOOKUP(E199,PROCV!$A$1:$B$107,2,TRUE)</f>
        <v>Patrimônio</v>
      </c>
      <c r="G199" s="33">
        <v>1996</v>
      </c>
      <c r="H199" s="24">
        <v>0</v>
      </c>
      <c r="I199" s="23" t="str">
        <f>VLOOKUP(J199,PROCV!$E$1:$F$27,2,FALSE)</f>
        <v>29 - Bahia</v>
      </c>
      <c r="J199" s="22" t="s">
        <v>73</v>
      </c>
      <c r="K199" s="22">
        <v>0</v>
      </c>
      <c r="L199" s="33">
        <v>50000</v>
      </c>
      <c r="M199" s="20" t="e">
        <f>VLOOKUP(G199,PROCV!$A$110:$B$119,2,FALSE)</f>
        <v>#N/A</v>
      </c>
      <c r="N199" s="17" t="e">
        <f t="shared" si="3"/>
        <v>#N/A</v>
      </c>
    </row>
    <row r="200" spans="1:14" x14ac:dyDescent="0.25">
      <c r="A200" s="30" t="s">
        <v>48</v>
      </c>
      <c r="B200" s="36">
        <v>969073</v>
      </c>
      <c r="C200" s="42" t="s">
        <v>5888</v>
      </c>
      <c r="D200" s="22" t="s">
        <v>189</v>
      </c>
      <c r="E200" s="22" t="s">
        <v>929</v>
      </c>
      <c r="F200" s="26" t="str">
        <f>VLOOKUP(E200,PROCV!$A$1:$B$107,2,TRUE)</f>
        <v>Artes Cênicas e Espetáculo</v>
      </c>
      <c r="G200" s="33">
        <v>1996</v>
      </c>
      <c r="H200" s="24">
        <v>0</v>
      </c>
      <c r="I200" s="23" t="str">
        <f>VLOOKUP(J200,PROCV!$E$1:$F$27,2,FALSE)</f>
        <v>33 - Rio de Janeiro</v>
      </c>
      <c r="J200" s="22" t="s">
        <v>82</v>
      </c>
      <c r="K200" s="22">
        <v>0</v>
      </c>
      <c r="L200" s="33">
        <v>100000</v>
      </c>
      <c r="M200" s="20" t="e">
        <f>VLOOKUP(G200,PROCV!$A$110:$B$119,2,FALSE)</f>
        <v>#N/A</v>
      </c>
      <c r="N200" s="17" t="e">
        <f t="shared" si="3"/>
        <v>#N/A</v>
      </c>
    </row>
    <row r="201" spans="1:14" x14ac:dyDescent="0.25">
      <c r="A201" s="30" t="s">
        <v>48</v>
      </c>
      <c r="B201" s="36">
        <v>977760</v>
      </c>
      <c r="C201" s="42" t="s">
        <v>5887</v>
      </c>
      <c r="D201" s="22" t="s">
        <v>189</v>
      </c>
      <c r="E201" s="22" t="s">
        <v>213</v>
      </c>
      <c r="F201" s="26" t="str">
        <f>VLOOKUP(E201,PROCV!$A$1:$B$107,2,TRUE)</f>
        <v>Patrimônio</v>
      </c>
      <c r="G201" s="33">
        <v>1997</v>
      </c>
      <c r="H201" s="24">
        <v>0</v>
      </c>
      <c r="I201" s="23" t="str">
        <f>VLOOKUP(J201,PROCV!$E$1:$F$27,2,FALSE)</f>
        <v>33 - Rio de Janeiro</v>
      </c>
      <c r="J201" s="22" t="s">
        <v>82</v>
      </c>
      <c r="K201" s="22">
        <v>0</v>
      </c>
      <c r="L201" s="33">
        <v>250000</v>
      </c>
      <c r="M201" s="20" t="e">
        <f>VLOOKUP(G201,PROCV!$A$110:$B$119,2,FALSE)</f>
        <v>#N/A</v>
      </c>
      <c r="N201" s="17" t="e">
        <f t="shared" si="3"/>
        <v>#N/A</v>
      </c>
    </row>
    <row r="202" spans="1:14" x14ac:dyDescent="0.25">
      <c r="A202" s="30" t="s">
        <v>48</v>
      </c>
      <c r="B202" s="36">
        <v>977746</v>
      </c>
      <c r="C202" s="42" t="s">
        <v>5886</v>
      </c>
      <c r="D202" s="22" t="s">
        <v>189</v>
      </c>
      <c r="E202" s="22" t="s">
        <v>213</v>
      </c>
      <c r="F202" s="26" t="str">
        <f>VLOOKUP(E202,PROCV!$A$1:$B$107,2,TRUE)</f>
        <v>Patrimônio</v>
      </c>
      <c r="G202" s="33">
        <v>1997</v>
      </c>
      <c r="H202" s="24">
        <v>0</v>
      </c>
      <c r="I202" s="23" t="str">
        <f>VLOOKUP(J202,PROCV!$E$1:$F$27,2,FALSE)</f>
        <v>35 - São Paulo</v>
      </c>
      <c r="J202" s="22" t="s">
        <v>76</v>
      </c>
      <c r="K202" s="22">
        <v>0</v>
      </c>
      <c r="L202" s="33">
        <v>2000000</v>
      </c>
      <c r="M202" s="20" t="e">
        <f>VLOOKUP(G202,PROCV!$A$110:$B$119,2,FALSE)</f>
        <v>#N/A</v>
      </c>
      <c r="N202" s="17" t="e">
        <f t="shared" si="3"/>
        <v>#N/A</v>
      </c>
    </row>
    <row r="203" spans="1:14" x14ac:dyDescent="0.25">
      <c r="A203" s="30" t="s">
        <v>48</v>
      </c>
      <c r="B203" s="36">
        <v>977745</v>
      </c>
      <c r="C203" s="42" t="s">
        <v>5885</v>
      </c>
      <c r="D203" s="22" t="s">
        <v>189</v>
      </c>
      <c r="E203" s="22" t="s">
        <v>213</v>
      </c>
      <c r="F203" s="26" t="str">
        <f>VLOOKUP(E203,PROCV!$A$1:$B$107,2,TRUE)</f>
        <v>Patrimônio</v>
      </c>
      <c r="G203" s="33">
        <v>1997</v>
      </c>
      <c r="H203" s="24">
        <v>0</v>
      </c>
      <c r="I203" s="23" t="str">
        <f>VLOOKUP(J203,PROCV!$E$1:$F$27,2,FALSE)</f>
        <v>35 - São Paulo</v>
      </c>
      <c r="J203" s="22" t="s">
        <v>76</v>
      </c>
      <c r="K203" s="22">
        <v>0</v>
      </c>
      <c r="L203" s="33">
        <v>47679.92</v>
      </c>
      <c r="M203" s="20" t="e">
        <f>VLOOKUP(G203,PROCV!$A$110:$B$119,2,FALSE)</f>
        <v>#N/A</v>
      </c>
      <c r="N203" s="17" t="e">
        <f t="shared" si="3"/>
        <v>#N/A</v>
      </c>
    </row>
    <row r="204" spans="1:14" x14ac:dyDescent="0.25">
      <c r="A204" s="30" t="s">
        <v>48</v>
      </c>
      <c r="B204" s="36">
        <v>977726</v>
      </c>
      <c r="C204" s="42" t="s">
        <v>5193</v>
      </c>
      <c r="D204" s="22" t="s">
        <v>189</v>
      </c>
      <c r="E204" s="22" t="s">
        <v>213</v>
      </c>
      <c r="F204" s="26" t="str">
        <f>VLOOKUP(E204,PROCV!$A$1:$B$107,2,TRUE)</f>
        <v>Patrimônio</v>
      </c>
      <c r="G204" s="33">
        <v>1997</v>
      </c>
      <c r="H204" s="24">
        <v>0</v>
      </c>
      <c r="I204" s="23" t="str">
        <f>VLOOKUP(J204,PROCV!$E$1:$F$27,2,FALSE)</f>
        <v>33 - Rio de Janeiro</v>
      </c>
      <c r="J204" s="22" t="s">
        <v>82</v>
      </c>
      <c r="K204" s="22">
        <v>0</v>
      </c>
      <c r="L204" s="33">
        <v>40000</v>
      </c>
      <c r="M204" s="20" t="e">
        <f>VLOOKUP(G204,PROCV!$A$110:$B$119,2,FALSE)</f>
        <v>#N/A</v>
      </c>
      <c r="N204" s="17" t="e">
        <f t="shared" si="3"/>
        <v>#N/A</v>
      </c>
    </row>
    <row r="205" spans="1:14" x14ac:dyDescent="0.25">
      <c r="A205" s="30" t="s">
        <v>48</v>
      </c>
      <c r="B205" s="36">
        <v>977566</v>
      </c>
      <c r="C205" s="42" t="s">
        <v>5884</v>
      </c>
      <c r="D205" s="22" t="s">
        <v>300</v>
      </c>
      <c r="E205" s="22" t="s">
        <v>221</v>
      </c>
      <c r="F205" s="26" t="str">
        <f>VLOOKUP(E205,PROCV!$A$1:$B$107,2,TRUE)</f>
        <v>Artes Cênicas e Espetáculo</v>
      </c>
      <c r="G205" s="33">
        <v>1997</v>
      </c>
      <c r="H205" s="24">
        <v>0</v>
      </c>
      <c r="I205" s="23" t="str">
        <f>VLOOKUP(J205,PROCV!$E$1:$F$27,2,FALSE)</f>
        <v>53 - Distrito Federal</v>
      </c>
      <c r="J205" s="22" t="s">
        <v>75</v>
      </c>
      <c r="K205" s="22">
        <v>0</v>
      </c>
      <c r="L205" s="33">
        <v>15000</v>
      </c>
      <c r="M205" s="20" t="e">
        <f>VLOOKUP(G205,PROCV!$A$110:$B$119,2,FALSE)</f>
        <v>#N/A</v>
      </c>
      <c r="N205" s="17" t="e">
        <f t="shared" si="3"/>
        <v>#N/A</v>
      </c>
    </row>
    <row r="206" spans="1:14" x14ac:dyDescent="0.25">
      <c r="A206" s="30" t="s">
        <v>48</v>
      </c>
      <c r="B206" s="36">
        <v>977098</v>
      </c>
      <c r="C206" s="42" t="s">
        <v>5883</v>
      </c>
      <c r="D206" s="22" t="s">
        <v>189</v>
      </c>
      <c r="E206" s="22" t="s">
        <v>213</v>
      </c>
      <c r="F206" s="26" t="str">
        <f>VLOOKUP(E206,PROCV!$A$1:$B$107,2,TRUE)</f>
        <v>Patrimônio</v>
      </c>
      <c r="G206" s="33">
        <v>1997</v>
      </c>
      <c r="H206" s="24">
        <v>0</v>
      </c>
      <c r="I206" s="23" t="str">
        <f>VLOOKUP(J206,PROCV!$E$1:$F$27,2,FALSE)</f>
        <v>41 - Paraná</v>
      </c>
      <c r="J206" s="22" t="s">
        <v>106</v>
      </c>
      <c r="K206" s="22">
        <v>0</v>
      </c>
      <c r="L206" s="33">
        <v>159844</v>
      </c>
      <c r="M206" s="20" t="e">
        <f>VLOOKUP(G206,PROCV!$A$110:$B$119,2,FALSE)</f>
        <v>#N/A</v>
      </c>
      <c r="N206" s="17" t="e">
        <f t="shared" si="3"/>
        <v>#N/A</v>
      </c>
    </row>
    <row r="207" spans="1:14" x14ac:dyDescent="0.25">
      <c r="A207" s="30" t="s">
        <v>48</v>
      </c>
      <c r="B207" s="36">
        <v>977703</v>
      </c>
      <c r="C207" s="42" t="s">
        <v>5882</v>
      </c>
      <c r="D207" s="22" t="s">
        <v>189</v>
      </c>
      <c r="E207" s="22" t="s">
        <v>213</v>
      </c>
      <c r="F207" s="26" t="str">
        <f>VLOOKUP(E207,PROCV!$A$1:$B$107,2,TRUE)</f>
        <v>Patrimônio</v>
      </c>
      <c r="G207" s="33">
        <v>1997</v>
      </c>
      <c r="H207" s="24">
        <v>0</v>
      </c>
      <c r="I207" s="23" t="str">
        <f>VLOOKUP(J207,PROCV!$E$1:$F$27,2,FALSE)</f>
        <v>26 - Pernambuco</v>
      </c>
      <c r="J207" s="22" t="s">
        <v>44</v>
      </c>
      <c r="K207" s="22">
        <v>0</v>
      </c>
      <c r="L207" s="33">
        <v>320000</v>
      </c>
      <c r="M207" s="20" t="e">
        <f>VLOOKUP(G207,PROCV!$A$110:$B$119,2,FALSE)</f>
        <v>#N/A</v>
      </c>
      <c r="N207" s="17" t="e">
        <f t="shared" si="3"/>
        <v>#N/A</v>
      </c>
    </row>
    <row r="208" spans="1:14" x14ac:dyDescent="0.25">
      <c r="A208" s="30" t="s">
        <v>48</v>
      </c>
      <c r="B208" s="36">
        <v>985818</v>
      </c>
      <c r="C208" s="42" t="s">
        <v>5881</v>
      </c>
      <c r="D208" s="22" t="s">
        <v>46</v>
      </c>
      <c r="E208" s="22" t="s">
        <v>50</v>
      </c>
      <c r="F208" s="26" t="str">
        <f>VLOOKUP(E208,PROCV!$A$1:$B$107,2,TRUE)</f>
        <v>Educação e Criação em Artes</v>
      </c>
      <c r="G208" s="33">
        <v>1997</v>
      </c>
      <c r="H208" s="24">
        <v>0</v>
      </c>
      <c r="I208" s="23" t="str">
        <f>VLOOKUP(J208,PROCV!$E$1:$F$27,2,FALSE)</f>
        <v>43 - Rio Grande do Sul</v>
      </c>
      <c r="J208" s="22" t="s">
        <v>56</v>
      </c>
      <c r="K208" s="22">
        <v>0</v>
      </c>
      <c r="L208" s="33">
        <v>0</v>
      </c>
      <c r="M208" s="20" t="e">
        <f>VLOOKUP(G208,PROCV!$A$110:$B$119,2,FALSE)</f>
        <v>#N/A</v>
      </c>
      <c r="N208" s="17" t="e">
        <f t="shared" si="3"/>
        <v>#N/A</v>
      </c>
    </row>
    <row r="209" spans="1:14" x14ac:dyDescent="0.25">
      <c r="A209" s="30" t="s">
        <v>48</v>
      </c>
      <c r="B209" s="36">
        <v>977540</v>
      </c>
      <c r="C209" s="42" t="s">
        <v>5880</v>
      </c>
      <c r="D209" s="22" t="s">
        <v>300</v>
      </c>
      <c r="E209" s="22" t="s">
        <v>221</v>
      </c>
      <c r="F209" s="26" t="str">
        <f>VLOOKUP(E209,PROCV!$A$1:$B$107,2,TRUE)</f>
        <v>Artes Cênicas e Espetáculo</v>
      </c>
      <c r="G209" s="33">
        <v>1997</v>
      </c>
      <c r="H209" s="24">
        <v>0</v>
      </c>
      <c r="I209" s="23" t="str">
        <f>VLOOKUP(J209,PROCV!$E$1:$F$27,2,FALSE)</f>
        <v>41 - Paraná</v>
      </c>
      <c r="J209" s="22" t="s">
        <v>106</v>
      </c>
      <c r="K209" s="22">
        <v>0</v>
      </c>
      <c r="L209" s="33">
        <v>42195</v>
      </c>
      <c r="M209" s="20" t="e">
        <f>VLOOKUP(G209,PROCV!$A$110:$B$119,2,FALSE)</f>
        <v>#N/A</v>
      </c>
      <c r="N209" s="17" t="e">
        <f t="shared" si="3"/>
        <v>#N/A</v>
      </c>
    </row>
    <row r="210" spans="1:14" x14ac:dyDescent="0.25">
      <c r="A210" s="30" t="s">
        <v>48</v>
      </c>
      <c r="B210" s="36">
        <v>977683</v>
      </c>
      <c r="C210" s="42" t="s">
        <v>5879</v>
      </c>
      <c r="D210" s="22" t="s">
        <v>189</v>
      </c>
      <c r="E210" s="22" t="s">
        <v>213</v>
      </c>
      <c r="F210" s="26" t="str">
        <f>VLOOKUP(E210,PROCV!$A$1:$B$107,2,TRUE)</f>
        <v>Patrimônio</v>
      </c>
      <c r="G210" s="33">
        <v>1997</v>
      </c>
      <c r="H210" s="24">
        <v>0</v>
      </c>
      <c r="I210" s="23" t="str">
        <f>VLOOKUP(J210,PROCV!$E$1:$F$27,2,FALSE)</f>
        <v>31 - Minas Gerais</v>
      </c>
      <c r="J210" s="22" t="s">
        <v>85</v>
      </c>
      <c r="K210" s="22">
        <v>0</v>
      </c>
      <c r="L210" s="33">
        <v>71112.399999999994</v>
      </c>
      <c r="M210" s="20" t="e">
        <f>VLOOKUP(G210,PROCV!$A$110:$B$119,2,FALSE)</f>
        <v>#N/A</v>
      </c>
      <c r="N210" s="17" t="e">
        <f t="shared" si="3"/>
        <v>#N/A</v>
      </c>
    </row>
    <row r="211" spans="1:14" x14ac:dyDescent="0.25">
      <c r="A211" s="30" t="s">
        <v>48</v>
      </c>
      <c r="B211" s="36">
        <v>967184</v>
      </c>
      <c r="C211" s="42" t="s">
        <v>5878</v>
      </c>
      <c r="D211" s="22" t="s">
        <v>189</v>
      </c>
      <c r="E211" s="22" t="s">
        <v>213</v>
      </c>
      <c r="F211" s="26" t="str">
        <f>VLOOKUP(E211,PROCV!$A$1:$B$107,2,TRUE)</f>
        <v>Patrimônio</v>
      </c>
      <c r="G211" s="33">
        <v>1997</v>
      </c>
      <c r="H211" s="24">
        <v>0</v>
      </c>
      <c r="I211" s="23" t="str">
        <f>VLOOKUP(J211,PROCV!$E$1:$F$27,2,FALSE)</f>
        <v>15 - Pará</v>
      </c>
      <c r="J211" s="22" t="s">
        <v>140</v>
      </c>
      <c r="K211" s="22">
        <v>0</v>
      </c>
      <c r="L211" s="33">
        <v>179480</v>
      </c>
      <c r="M211" s="20" t="e">
        <f>VLOOKUP(G211,PROCV!$A$110:$B$119,2,FALSE)</f>
        <v>#N/A</v>
      </c>
      <c r="N211" s="17" t="e">
        <f t="shared" si="3"/>
        <v>#N/A</v>
      </c>
    </row>
    <row r="212" spans="1:14" x14ac:dyDescent="0.25">
      <c r="A212" s="30" t="s">
        <v>48</v>
      </c>
      <c r="B212" s="36">
        <v>976819</v>
      </c>
      <c r="C212" s="42" t="s">
        <v>5877</v>
      </c>
      <c r="D212" s="22" t="s">
        <v>189</v>
      </c>
      <c r="E212" s="22" t="s">
        <v>213</v>
      </c>
      <c r="F212" s="26" t="str">
        <f>VLOOKUP(E212,PROCV!$A$1:$B$107,2,TRUE)</f>
        <v>Patrimônio</v>
      </c>
      <c r="G212" s="33">
        <v>1997</v>
      </c>
      <c r="H212" s="24">
        <v>0</v>
      </c>
      <c r="I212" s="23" t="str">
        <f>VLOOKUP(J212,PROCV!$E$1:$F$27,2,FALSE)</f>
        <v>25 - Paraíba</v>
      </c>
      <c r="J212" s="22" t="s">
        <v>346</v>
      </c>
      <c r="K212" s="22">
        <v>0</v>
      </c>
      <c r="L212" s="33">
        <v>102735.83</v>
      </c>
      <c r="M212" s="20" t="e">
        <f>VLOOKUP(G212,PROCV!$A$110:$B$119,2,FALSE)</f>
        <v>#N/A</v>
      </c>
      <c r="N212" s="17" t="e">
        <f t="shared" si="3"/>
        <v>#N/A</v>
      </c>
    </row>
    <row r="213" spans="1:14" x14ac:dyDescent="0.25">
      <c r="A213" s="30" t="s">
        <v>48</v>
      </c>
      <c r="B213" s="36">
        <v>967409</v>
      </c>
      <c r="C213" s="42" t="s">
        <v>5876</v>
      </c>
      <c r="D213" s="22" t="s">
        <v>189</v>
      </c>
      <c r="E213" s="22" t="s">
        <v>630</v>
      </c>
      <c r="F213" s="26" t="s">
        <v>10</v>
      </c>
      <c r="G213" s="33">
        <v>1997</v>
      </c>
      <c r="H213" s="24">
        <v>0</v>
      </c>
      <c r="I213" s="23" t="str">
        <f>VLOOKUP(J213,PROCV!$E$1:$F$27,2,FALSE)</f>
        <v>32 - Espírito Santo</v>
      </c>
      <c r="J213" s="22" t="s">
        <v>67</v>
      </c>
      <c r="K213" s="22">
        <v>0</v>
      </c>
      <c r="L213" s="33">
        <v>50000</v>
      </c>
      <c r="M213" s="20" t="e">
        <f>VLOOKUP(G213,PROCV!$A$110:$B$119,2,FALSE)</f>
        <v>#N/A</v>
      </c>
      <c r="N213" s="17" t="e">
        <f t="shared" si="3"/>
        <v>#N/A</v>
      </c>
    </row>
    <row r="214" spans="1:14" x14ac:dyDescent="0.25">
      <c r="A214" s="30" t="s">
        <v>48</v>
      </c>
      <c r="B214" s="36">
        <v>977732</v>
      </c>
      <c r="C214" s="42" t="s">
        <v>5875</v>
      </c>
      <c r="D214" s="22" t="s">
        <v>189</v>
      </c>
      <c r="E214" s="22" t="s">
        <v>844</v>
      </c>
      <c r="F214" s="26" t="str">
        <f>VLOOKUP(E214,PROCV!$A$1:$B$107,2,TRUE)</f>
        <v>Educação e Criação em Artes</v>
      </c>
      <c r="G214" s="33">
        <v>1997</v>
      </c>
      <c r="H214" s="24">
        <v>0</v>
      </c>
      <c r="I214" s="23" t="str">
        <f>VLOOKUP(J214,PROCV!$E$1:$F$27,2,FALSE)</f>
        <v>43 - Rio Grande do Sul</v>
      </c>
      <c r="J214" s="22" t="s">
        <v>56</v>
      </c>
      <c r="K214" s="22">
        <v>0</v>
      </c>
      <c r="L214" s="33">
        <v>133664</v>
      </c>
      <c r="M214" s="20" t="e">
        <f>VLOOKUP(G214,PROCV!$A$110:$B$119,2,FALSE)</f>
        <v>#N/A</v>
      </c>
      <c r="N214" s="17" t="e">
        <f t="shared" si="3"/>
        <v>#N/A</v>
      </c>
    </row>
    <row r="215" spans="1:14" x14ac:dyDescent="0.25">
      <c r="A215" s="30" t="s">
        <v>48</v>
      </c>
      <c r="B215" s="36">
        <v>977654</v>
      </c>
      <c r="C215" s="42" t="s">
        <v>5874</v>
      </c>
      <c r="D215" s="22" t="s">
        <v>189</v>
      </c>
      <c r="E215" s="22" t="s">
        <v>844</v>
      </c>
      <c r="F215" s="26" t="str">
        <f>VLOOKUP(E215,PROCV!$A$1:$B$107,2,TRUE)</f>
        <v>Educação e Criação em Artes</v>
      </c>
      <c r="G215" s="33">
        <v>1997</v>
      </c>
      <c r="H215" s="24">
        <v>0</v>
      </c>
      <c r="I215" s="23" t="str">
        <f>VLOOKUP(J215,PROCV!$E$1:$F$27,2,FALSE)</f>
        <v>29 - Bahia</v>
      </c>
      <c r="J215" s="22" t="s">
        <v>73</v>
      </c>
      <c r="K215" s="22">
        <v>0</v>
      </c>
      <c r="L215" s="33">
        <v>178219</v>
      </c>
      <c r="M215" s="20" t="e">
        <f>VLOOKUP(G215,PROCV!$A$110:$B$119,2,FALSE)</f>
        <v>#N/A</v>
      </c>
      <c r="N215" s="17" t="e">
        <f t="shared" si="3"/>
        <v>#N/A</v>
      </c>
    </row>
    <row r="216" spans="1:14" x14ac:dyDescent="0.25">
      <c r="A216" s="30" t="s">
        <v>48</v>
      </c>
      <c r="B216" s="36">
        <v>975243</v>
      </c>
      <c r="C216" s="42" t="s">
        <v>5873</v>
      </c>
      <c r="D216" s="22" t="s">
        <v>189</v>
      </c>
      <c r="E216" s="22" t="s">
        <v>844</v>
      </c>
      <c r="F216" s="26" t="str">
        <f>VLOOKUP(E216,PROCV!$A$1:$B$107,2,TRUE)</f>
        <v>Educação e Criação em Artes</v>
      </c>
      <c r="G216" s="33">
        <v>1997</v>
      </c>
      <c r="H216" s="24">
        <v>0</v>
      </c>
      <c r="I216" s="23" t="str">
        <f>VLOOKUP(J216,PROCV!$E$1:$F$27,2,FALSE)</f>
        <v>21 - Maranhão</v>
      </c>
      <c r="J216" s="22" t="s">
        <v>63</v>
      </c>
      <c r="K216" s="22">
        <v>0</v>
      </c>
      <c r="L216" s="33">
        <v>137500</v>
      </c>
      <c r="M216" s="20" t="e">
        <f>VLOOKUP(G216,PROCV!$A$110:$B$119,2,FALSE)</f>
        <v>#N/A</v>
      </c>
      <c r="N216" s="17" t="e">
        <f t="shared" si="3"/>
        <v>#N/A</v>
      </c>
    </row>
    <row r="217" spans="1:14" x14ac:dyDescent="0.25">
      <c r="A217" s="30" t="s">
        <v>48</v>
      </c>
      <c r="B217" s="36">
        <v>977724</v>
      </c>
      <c r="C217" s="42" t="s">
        <v>5872</v>
      </c>
      <c r="D217" s="22" t="s">
        <v>189</v>
      </c>
      <c r="E217" s="22" t="s">
        <v>844</v>
      </c>
      <c r="F217" s="26" t="str">
        <f>VLOOKUP(E217,PROCV!$A$1:$B$107,2,TRUE)</f>
        <v>Educação e Criação em Artes</v>
      </c>
      <c r="G217" s="33">
        <v>1997</v>
      </c>
      <c r="H217" s="24">
        <v>0</v>
      </c>
      <c r="I217" s="23" t="str">
        <f>VLOOKUP(J217,PROCV!$E$1:$F$27,2,FALSE)</f>
        <v>33 - Rio de Janeiro</v>
      </c>
      <c r="J217" s="22" t="s">
        <v>82</v>
      </c>
      <c r="K217" s="22">
        <v>0</v>
      </c>
      <c r="L217" s="33">
        <v>40000</v>
      </c>
      <c r="M217" s="20" t="e">
        <f>VLOOKUP(G217,PROCV!$A$110:$B$119,2,FALSE)</f>
        <v>#N/A</v>
      </c>
      <c r="N217" s="17" t="e">
        <f t="shared" si="3"/>
        <v>#N/A</v>
      </c>
    </row>
    <row r="218" spans="1:14" x14ac:dyDescent="0.25">
      <c r="A218" s="30" t="s">
        <v>48</v>
      </c>
      <c r="B218" s="36">
        <v>977714</v>
      </c>
      <c r="C218" s="42" t="s">
        <v>5871</v>
      </c>
      <c r="D218" s="22" t="s">
        <v>189</v>
      </c>
      <c r="E218" s="22" t="s">
        <v>844</v>
      </c>
      <c r="F218" s="26" t="str">
        <f>VLOOKUP(E218,PROCV!$A$1:$B$107,2,TRUE)</f>
        <v>Educação e Criação em Artes</v>
      </c>
      <c r="G218" s="33">
        <v>1997</v>
      </c>
      <c r="H218" s="24">
        <v>0</v>
      </c>
      <c r="I218" s="23" t="str">
        <f>VLOOKUP(J218,PROCV!$E$1:$F$27,2,FALSE)</f>
        <v>41 - Paraná</v>
      </c>
      <c r="J218" s="22" t="s">
        <v>106</v>
      </c>
      <c r="K218" s="22">
        <v>0</v>
      </c>
      <c r="L218" s="33">
        <v>40000</v>
      </c>
      <c r="M218" s="20" t="e">
        <f>VLOOKUP(G218,PROCV!$A$110:$B$119,2,FALSE)</f>
        <v>#N/A</v>
      </c>
      <c r="N218" s="17" t="e">
        <f t="shared" si="3"/>
        <v>#N/A</v>
      </c>
    </row>
    <row r="219" spans="1:14" x14ac:dyDescent="0.25">
      <c r="A219" s="30" t="s">
        <v>48</v>
      </c>
      <c r="B219" s="36">
        <v>977524</v>
      </c>
      <c r="C219" s="42" t="s">
        <v>5870</v>
      </c>
      <c r="D219" s="22" t="s">
        <v>300</v>
      </c>
      <c r="E219" s="22" t="s">
        <v>221</v>
      </c>
      <c r="F219" s="26" t="str">
        <f>VLOOKUP(E219,PROCV!$A$1:$B$107,2,TRUE)</f>
        <v>Artes Cênicas e Espetáculo</v>
      </c>
      <c r="G219" s="33">
        <v>1997</v>
      </c>
      <c r="H219" s="24">
        <v>0</v>
      </c>
      <c r="I219" s="23" t="str">
        <f>VLOOKUP(J219,PROCV!$E$1:$F$27,2,FALSE)</f>
        <v>29 - Bahia</v>
      </c>
      <c r="J219" s="22" t="s">
        <v>73</v>
      </c>
      <c r="K219" s="22">
        <v>0</v>
      </c>
      <c r="L219" s="33">
        <v>19757</v>
      </c>
      <c r="M219" s="20" t="e">
        <f>VLOOKUP(G219,PROCV!$A$110:$B$119,2,FALSE)</f>
        <v>#N/A</v>
      </c>
      <c r="N219" s="17" t="e">
        <f t="shared" si="3"/>
        <v>#N/A</v>
      </c>
    </row>
    <row r="220" spans="1:14" x14ac:dyDescent="0.25">
      <c r="A220" s="30" t="s">
        <v>48</v>
      </c>
      <c r="B220" s="36">
        <v>977696</v>
      </c>
      <c r="C220" s="42" t="s">
        <v>5869</v>
      </c>
      <c r="D220" s="22" t="s">
        <v>189</v>
      </c>
      <c r="E220" s="22" t="s">
        <v>630</v>
      </c>
      <c r="F220" s="26" t="s">
        <v>10</v>
      </c>
      <c r="G220" s="33">
        <v>1997</v>
      </c>
      <c r="H220" s="24">
        <v>0</v>
      </c>
      <c r="I220" s="23" t="str">
        <f>VLOOKUP(J220,PROCV!$E$1:$F$27,2,FALSE)</f>
        <v>15 - Pará</v>
      </c>
      <c r="J220" s="22" t="s">
        <v>140</v>
      </c>
      <c r="K220" s="22">
        <v>0</v>
      </c>
      <c r="L220" s="33">
        <v>179065.08</v>
      </c>
      <c r="M220" s="20" t="e">
        <f>VLOOKUP(G220,PROCV!$A$110:$B$119,2,FALSE)</f>
        <v>#N/A</v>
      </c>
      <c r="N220" s="17" t="e">
        <f t="shared" si="3"/>
        <v>#N/A</v>
      </c>
    </row>
    <row r="221" spans="1:14" x14ac:dyDescent="0.25">
      <c r="A221" s="30" t="s">
        <v>48</v>
      </c>
      <c r="B221" s="36">
        <v>967192</v>
      </c>
      <c r="C221" s="42" t="s">
        <v>5868</v>
      </c>
      <c r="D221" s="22" t="s">
        <v>300</v>
      </c>
      <c r="E221" s="22" t="s">
        <v>320</v>
      </c>
      <c r="F221" s="26" t="str">
        <f>VLOOKUP(E221,PROCV!$A$1:$B$107,2,TRUE)</f>
        <v>Música</v>
      </c>
      <c r="G221" s="33">
        <v>1997</v>
      </c>
      <c r="H221" s="24">
        <v>0</v>
      </c>
      <c r="I221" s="23" t="str">
        <f>VLOOKUP(J221,PROCV!$E$1:$F$27,2,FALSE)</f>
        <v>11 - Rondônia</v>
      </c>
      <c r="J221" s="22" t="s">
        <v>219</v>
      </c>
      <c r="K221" s="22">
        <v>0</v>
      </c>
      <c r="L221" s="33">
        <v>20320</v>
      </c>
      <c r="M221" s="20" t="e">
        <f>VLOOKUP(G221,PROCV!$A$110:$B$119,2,FALSE)</f>
        <v>#N/A</v>
      </c>
      <c r="N221" s="17" t="e">
        <f t="shared" si="3"/>
        <v>#N/A</v>
      </c>
    </row>
    <row r="222" spans="1:14" x14ac:dyDescent="0.25">
      <c r="A222" s="30" t="s">
        <v>48</v>
      </c>
      <c r="B222" s="36">
        <v>977704</v>
      </c>
      <c r="C222" s="42" t="s">
        <v>5867</v>
      </c>
      <c r="D222" s="22" t="s">
        <v>189</v>
      </c>
      <c r="E222" s="22" t="s">
        <v>630</v>
      </c>
      <c r="F222" s="26" t="s">
        <v>10</v>
      </c>
      <c r="G222" s="33">
        <v>1997</v>
      </c>
      <c r="H222" s="24">
        <v>0</v>
      </c>
      <c r="I222" s="23" t="str">
        <f>VLOOKUP(J222,PROCV!$E$1:$F$27,2,FALSE)</f>
        <v>26 - Pernambuco</v>
      </c>
      <c r="J222" s="22" t="s">
        <v>44</v>
      </c>
      <c r="K222" s="22">
        <v>0</v>
      </c>
      <c r="L222" s="33">
        <v>133017.92000000001</v>
      </c>
      <c r="M222" s="20" t="e">
        <f>VLOOKUP(G222,PROCV!$A$110:$B$119,2,FALSE)</f>
        <v>#N/A</v>
      </c>
      <c r="N222" s="17" t="e">
        <f t="shared" si="3"/>
        <v>#N/A</v>
      </c>
    </row>
    <row r="223" spans="1:14" x14ac:dyDescent="0.25">
      <c r="A223" s="30" t="s">
        <v>48</v>
      </c>
      <c r="B223" s="36">
        <v>968973</v>
      </c>
      <c r="C223" s="42" t="s">
        <v>5866</v>
      </c>
      <c r="D223" s="22" t="s">
        <v>189</v>
      </c>
      <c r="E223" s="22" t="s">
        <v>640</v>
      </c>
      <c r="F223" s="26" t="str">
        <f>VLOOKUP(E223,PROCV!$A$1:$B$107,2,TRUE)</f>
        <v>Música</v>
      </c>
      <c r="G223" s="33">
        <v>1997</v>
      </c>
      <c r="H223" s="24">
        <v>0</v>
      </c>
      <c r="I223" s="23" t="str">
        <f>VLOOKUP(J223,PROCV!$E$1:$F$27,2,FALSE)</f>
        <v>15 - Pará</v>
      </c>
      <c r="J223" s="22" t="s">
        <v>140</v>
      </c>
      <c r="K223" s="22">
        <v>0</v>
      </c>
      <c r="L223" s="33">
        <v>37969</v>
      </c>
      <c r="M223" s="20" t="e">
        <f>VLOOKUP(G223,PROCV!$A$110:$B$119,2,FALSE)</f>
        <v>#N/A</v>
      </c>
      <c r="N223" s="17" t="e">
        <f t="shared" si="3"/>
        <v>#N/A</v>
      </c>
    </row>
    <row r="224" spans="1:14" x14ac:dyDescent="0.25">
      <c r="A224" s="30" t="s">
        <v>48</v>
      </c>
      <c r="B224" s="36">
        <v>967872</v>
      </c>
      <c r="C224" s="42" t="s">
        <v>5865</v>
      </c>
      <c r="D224" s="22" t="s">
        <v>300</v>
      </c>
      <c r="E224" s="22" t="s">
        <v>320</v>
      </c>
      <c r="F224" s="26" t="str">
        <f>VLOOKUP(E224,PROCV!$A$1:$B$107,2,TRUE)</f>
        <v>Música</v>
      </c>
      <c r="G224" s="33">
        <v>1997</v>
      </c>
      <c r="H224" s="24">
        <v>0</v>
      </c>
      <c r="I224" s="23" t="str">
        <f>VLOOKUP(J224,PROCV!$E$1:$F$27,2,FALSE)</f>
        <v>32 - Espírito Santo</v>
      </c>
      <c r="J224" s="22" t="s">
        <v>67</v>
      </c>
      <c r="K224" s="22">
        <v>0</v>
      </c>
      <c r="L224" s="33">
        <v>54345</v>
      </c>
      <c r="M224" s="20" t="e">
        <f>VLOOKUP(G224,PROCV!$A$110:$B$119,2,FALSE)</f>
        <v>#N/A</v>
      </c>
      <c r="N224" s="17" t="e">
        <f t="shared" si="3"/>
        <v>#N/A</v>
      </c>
    </row>
    <row r="225" spans="1:14" x14ac:dyDescent="0.25">
      <c r="A225" s="30" t="s">
        <v>48</v>
      </c>
      <c r="B225" s="36">
        <v>967655</v>
      </c>
      <c r="C225" s="42" t="s">
        <v>5864</v>
      </c>
      <c r="D225" s="22" t="s">
        <v>189</v>
      </c>
      <c r="E225" s="22" t="s">
        <v>216</v>
      </c>
      <c r="F225" s="26" t="str">
        <f>VLOOKUP(E225,PROCV!$A$1:$B$107,2,TRUE)</f>
        <v>Patrimônio</v>
      </c>
      <c r="G225" s="33">
        <v>1997</v>
      </c>
      <c r="H225" s="24">
        <v>0</v>
      </c>
      <c r="I225" s="23" t="str">
        <f>VLOOKUP(J225,PROCV!$E$1:$F$27,2,FALSE)</f>
        <v>41 - Paraná</v>
      </c>
      <c r="J225" s="22" t="s">
        <v>106</v>
      </c>
      <c r="K225" s="22">
        <v>0</v>
      </c>
      <c r="L225" s="33">
        <v>40549</v>
      </c>
      <c r="M225" s="20" t="e">
        <f>VLOOKUP(G225,PROCV!$A$110:$B$119,2,FALSE)</f>
        <v>#N/A</v>
      </c>
      <c r="N225" s="17" t="e">
        <f t="shared" si="3"/>
        <v>#N/A</v>
      </c>
    </row>
    <row r="226" spans="1:14" x14ac:dyDescent="0.25">
      <c r="A226" s="30" t="s">
        <v>48</v>
      </c>
      <c r="B226" s="36">
        <v>967901</v>
      </c>
      <c r="C226" s="42" t="s">
        <v>5863</v>
      </c>
      <c r="D226" s="22" t="s">
        <v>189</v>
      </c>
      <c r="E226" s="22" t="s">
        <v>216</v>
      </c>
      <c r="F226" s="26" t="str">
        <f>VLOOKUP(E226,PROCV!$A$1:$B$107,2,TRUE)</f>
        <v>Patrimônio</v>
      </c>
      <c r="G226" s="33">
        <v>1997</v>
      </c>
      <c r="H226" s="24">
        <v>0</v>
      </c>
      <c r="I226" s="23" t="str">
        <f>VLOOKUP(J226,PROCV!$E$1:$F$27,2,FALSE)</f>
        <v>25 - Paraíba</v>
      </c>
      <c r="J226" s="22" t="s">
        <v>346</v>
      </c>
      <c r="K226" s="22">
        <v>0</v>
      </c>
      <c r="L226" s="33">
        <v>64420</v>
      </c>
      <c r="M226" s="20" t="e">
        <f>VLOOKUP(G226,PROCV!$A$110:$B$119,2,FALSE)</f>
        <v>#N/A</v>
      </c>
      <c r="N226" s="17" t="e">
        <f t="shared" si="3"/>
        <v>#N/A</v>
      </c>
    </row>
    <row r="227" spans="1:14" x14ac:dyDescent="0.25">
      <c r="A227" s="30" t="s">
        <v>48</v>
      </c>
      <c r="B227" s="36">
        <v>977575</v>
      </c>
      <c r="C227" s="42" t="s">
        <v>5862</v>
      </c>
      <c r="D227" s="22" t="s">
        <v>4</v>
      </c>
      <c r="E227" s="22" t="s">
        <v>259</v>
      </c>
      <c r="F227" s="26" t="str">
        <f>VLOOKUP(E227,PROCV!$A$1:$B$107,2,TRUE)</f>
        <v>Arquitetura e Design</v>
      </c>
      <c r="G227" s="33">
        <v>1997</v>
      </c>
      <c r="H227" s="24">
        <v>0</v>
      </c>
      <c r="I227" s="23" t="str">
        <f>VLOOKUP(J227,PROCV!$E$1:$F$27,2,FALSE)</f>
        <v>15 - Pará</v>
      </c>
      <c r="J227" s="22" t="s">
        <v>140</v>
      </c>
      <c r="K227" s="22">
        <v>0</v>
      </c>
      <c r="L227" s="33">
        <v>98109</v>
      </c>
      <c r="M227" s="20" t="e">
        <f>VLOOKUP(G227,PROCV!$A$110:$B$119,2,FALSE)</f>
        <v>#N/A</v>
      </c>
      <c r="N227" s="17" t="e">
        <f t="shared" si="3"/>
        <v>#N/A</v>
      </c>
    </row>
    <row r="228" spans="1:14" x14ac:dyDescent="0.25">
      <c r="A228" s="30" t="s">
        <v>48</v>
      </c>
      <c r="B228" s="36">
        <v>967873</v>
      </c>
      <c r="C228" s="42" t="s">
        <v>5861</v>
      </c>
      <c r="D228" s="22" t="s">
        <v>114</v>
      </c>
      <c r="E228" s="22" t="s">
        <v>113</v>
      </c>
      <c r="F228" s="26" t="str">
        <f>VLOOKUP(E228,PROCV!$A$1:$B$107,2,TRUE)</f>
        <v>Música</v>
      </c>
      <c r="G228" s="33">
        <v>1997</v>
      </c>
      <c r="H228" s="24">
        <v>0</v>
      </c>
      <c r="I228" s="23" t="str">
        <f>VLOOKUP(J228,PROCV!$E$1:$F$27,2,FALSE)</f>
        <v>32 - Espírito Santo</v>
      </c>
      <c r="J228" s="22" t="s">
        <v>67</v>
      </c>
      <c r="K228" s="22">
        <v>0</v>
      </c>
      <c r="L228" s="33">
        <v>37500</v>
      </c>
      <c r="M228" s="20" t="e">
        <f>VLOOKUP(G228,PROCV!$A$110:$B$119,2,FALSE)</f>
        <v>#N/A</v>
      </c>
      <c r="N228" s="17" t="e">
        <f t="shared" si="3"/>
        <v>#N/A</v>
      </c>
    </row>
    <row r="229" spans="1:14" x14ac:dyDescent="0.25">
      <c r="A229" s="30" t="s">
        <v>48</v>
      </c>
      <c r="B229" s="36">
        <v>975431</v>
      </c>
      <c r="C229" s="42" t="s">
        <v>5860</v>
      </c>
      <c r="D229" s="22" t="s">
        <v>46</v>
      </c>
      <c r="E229" s="22" t="s">
        <v>50</v>
      </c>
      <c r="F229" s="26" t="str">
        <f>VLOOKUP(E229,PROCV!$A$1:$B$107,2,TRUE)</f>
        <v>Educação e Criação em Artes</v>
      </c>
      <c r="G229" s="33">
        <v>1997</v>
      </c>
      <c r="H229" s="24">
        <v>0</v>
      </c>
      <c r="I229" s="23" t="str">
        <f>VLOOKUP(J229,PROCV!$E$1:$F$27,2,FALSE)</f>
        <v>11 - Rondônia</v>
      </c>
      <c r="J229" s="22" t="s">
        <v>219</v>
      </c>
      <c r="K229" s="22">
        <v>0</v>
      </c>
      <c r="L229" s="33">
        <v>16900</v>
      </c>
      <c r="M229" s="20" t="e">
        <f>VLOOKUP(G229,PROCV!$A$110:$B$119,2,FALSE)</f>
        <v>#N/A</v>
      </c>
      <c r="N229" s="17" t="e">
        <f t="shared" si="3"/>
        <v>#N/A</v>
      </c>
    </row>
    <row r="230" spans="1:14" x14ac:dyDescent="0.25">
      <c r="A230" s="30" t="s">
        <v>48</v>
      </c>
      <c r="B230" s="36">
        <v>975432</v>
      </c>
      <c r="C230" s="42" t="s">
        <v>5859</v>
      </c>
      <c r="D230" s="22" t="s">
        <v>314</v>
      </c>
      <c r="E230" s="22" t="s">
        <v>265</v>
      </c>
      <c r="F230" s="26" t="str">
        <f>VLOOKUP(E230,PROCV!$A$1:$B$107,2,TRUE)</f>
        <v>Patrimônio</v>
      </c>
      <c r="G230" s="38">
        <v>1997</v>
      </c>
      <c r="H230" s="24">
        <v>0</v>
      </c>
      <c r="I230" s="23" t="str">
        <f>VLOOKUP(J230,PROCV!$E$1:$F$27,2,FALSE)</f>
        <v>11 - Rondônia</v>
      </c>
      <c r="J230" s="22" t="s">
        <v>219</v>
      </c>
      <c r="K230" s="22">
        <v>0</v>
      </c>
      <c r="L230" s="38">
        <v>15000</v>
      </c>
      <c r="M230" s="20" t="e">
        <f>VLOOKUP(G230,PROCV!$A$110:$B$119,2,FALSE)</f>
        <v>#N/A</v>
      </c>
      <c r="N230" s="17" t="e">
        <f t="shared" si="3"/>
        <v>#N/A</v>
      </c>
    </row>
    <row r="231" spans="1:14" x14ac:dyDescent="0.25">
      <c r="A231" s="30" t="s">
        <v>48</v>
      </c>
      <c r="B231" s="36">
        <v>974018</v>
      </c>
      <c r="C231" s="42" t="s">
        <v>5858</v>
      </c>
      <c r="D231" s="22" t="s">
        <v>4</v>
      </c>
      <c r="E231" s="22" t="s">
        <v>305</v>
      </c>
      <c r="F231" s="26" t="str">
        <f>VLOOKUP(E231,PROCV!$A$1:$B$107,2,TRUE)</f>
        <v>Audiovisual</v>
      </c>
      <c r="G231" s="33">
        <v>1997</v>
      </c>
      <c r="H231" s="24">
        <v>0</v>
      </c>
      <c r="I231" s="23" t="str">
        <f>VLOOKUP(J231,PROCV!$E$1:$F$27,2,FALSE)</f>
        <v>33 - Rio de Janeiro</v>
      </c>
      <c r="J231" s="22" t="s">
        <v>82</v>
      </c>
      <c r="K231" s="22">
        <v>0</v>
      </c>
      <c r="L231" s="33">
        <v>99609</v>
      </c>
      <c r="M231" s="20" t="e">
        <f>VLOOKUP(G231,PROCV!$A$110:$B$119,2,FALSE)</f>
        <v>#N/A</v>
      </c>
      <c r="N231" s="17" t="e">
        <f t="shared" si="3"/>
        <v>#N/A</v>
      </c>
    </row>
    <row r="232" spans="1:14" x14ac:dyDescent="0.25">
      <c r="A232" s="30" t="s">
        <v>48</v>
      </c>
      <c r="B232" s="36">
        <v>985365</v>
      </c>
      <c r="C232" s="42" t="s">
        <v>5857</v>
      </c>
      <c r="D232" s="22" t="s">
        <v>4</v>
      </c>
      <c r="E232" s="22" t="s">
        <v>305</v>
      </c>
      <c r="F232" s="26" t="str">
        <f>VLOOKUP(E232,PROCV!$A$1:$B$107,2,TRUE)</f>
        <v>Audiovisual</v>
      </c>
      <c r="G232" s="33">
        <v>1997</v>
      </c>
      <c r="H232" s="24">
        <v>0</v>
      </c>
      <c r="I232" s="23" t="str">
        <f>VLOOKUP(J232,PROCV!$E$1:$F$27,2,FALSE)</f>
        <v>29 - Bahia</v>
      </c>
      <c r="J232" s="22" t="s">
        <v>73</v>
      </c>
      <c r="K232" s="22">
        <v>0</v>
      </c>
      <c r="L232" s="33">
        <v>378750</v>
      </c>
      <c r="M232" s="20" t="e">
        <f>VLOOKUP(G232,PROCV!$A$110:$B$119,2,FALSE)</f>
        <v>#N/A</v>
      </c>
      <c r="N232" s="17" t="e">
        <f t="shared" si="3"/>
        <v>#N/A</v>
      </c>
    </row>
    <row r="233" spans="1:14" x14ac:dyDescent="0.25">
      <c r="A233" s="30" t="s">
        <v>48</v>
      </c>
      <c r="B233" s="36">
        <v>975703</v>
      </c>
      <c r="C233" s="42" t="s">
        <v>5856</v>
      </c>
      <c r="D233" s="22" t="s">
        <v>4</v>
      </c>
      <c r="E233" s="22" t="s">
        <v>224</v>
      </c>
      <c r="F233" s="26" t="str">
        <f>VLOOKUP(E233,PROCV!$A$1:$B$107,2,TRUE)</f>
        <v>Patrimônio</v>
      </c>
      <c r="G233" s="38">
        <v>1997</v>
      </c>
      <c r="H233" s="24">
        <v>0</v>
      </c>
      <c r="I233" s="23" t="str">
        <f>VLOOKUP(J233,PROCV!$E$1:$F$27,2,FALSE)</f>
        <v>29 - Bahia</v>
      </c>
      <c r="J233" s="22" t="s">
        <v>73</v>
      </c>
      <c r="K233" s="22">
        <v>0</v>
      </c>
      <c r="L233" s="38">
        <v>156505</v>
      </c>
      <c r="M233" s="20" t="e">
        <f>VLOOKUP(G233,PROCV!$A$110:$B$119,2,FALSE)</f>
        <v>#N/A</v>
      </c>
      <c r="N233" s="17" t="e">
        <f t="shared" si="3"/>
        <v>#N/A</v>
      </c>
    </row>
    <row r="234" spans="1:14" x14ac:dyDescent="0.25">
      <c r="A234" s="30" t="s">
        <v>48</v>
      </c>
      <c r="B234" s="36">
        <v>974000</v>
      </c>
      <c r="C234" s="42" t="s">
        <v>5855</v>
      </c>
      <c r="D234" s="22" t="s">
        <v>4</v>
      </c>
      <c r="E234" s="22" t="s">
        <v>305</v>
      </c>
      <c r="F234" s="26" t="str">
        <f>VLOOKUP(E234,PROCV!$A$1:$B$107,2,TRUE)</f>
        <v>Audiovisual</v>
      </c>
      <c r="G234" s="33">
        <v>1997</v>
      </c>
      <c r="H234" s="24">
        <v>0</v>
      </c>
      <c r="I234" s="23" t="str">
        <f>VLOOKUP(J234,PROCV!$E$1:$F$27,2,FALSE)</f>
        <v>29 - Bahia</v>
      </c>
      <c r="J234" s="22" t="s">
        <v>73</v>
      </c>
      <c r="K234" s="22">
        <v>0</v>
      </c>
      <c r="L234" s="33">
        <v>125204</v>
      </c>
      <c r="M234" s="20" t="e">
        <f>VLOOKUP(G234,PROCV!$A$110:$B$119,2,FALSE)</f>
        <v>#N/A</v>
      </c>
      <c r="N234" s="17" t="e">
        <f t="shared" si="3"/>
        <v>#N/A</v>
      </c>
    </row>
    <row r="235" spans="1:14" x14ac:dyDescent="0.25">
      <c r="A235" s="30" t="s">
        <v>48</v>
      </c>
      <c r="B235" s="36">
        <v>977728</v>
      </c>
      <c r="C235" s="42" t="s">
        <v>5854</v>
      </c>
      <c r="D235" s="22" t="s">
        <v>189</v>
      </c>
      <c r="E235" s="22" t="s">
        <v>213</v>
      </c>
      <c r="F235" s="26" t="str">
        <f>VLOOKUP(E235,PROCV!$A$1:$B$107,2,TRUE)</f>
        <v>Patrimônio</v>
      </c>
      <c r="G235" s="33">
        <v>1997</v>
      </c>
      <c r="H235" s="24">
        <v>0</v>
      </c>
      <c r="I235" s="23" t="str">
        <f>VLOOKUP(J235,PROCV!$E$1:$F$27,2,FALSE)</f>
        <v>33 - Rio de Janeiro</v>
      </c>
      <c r="J235" s="22" t="s">
        <v>82</v>
      </c>
      <c r="K235" s="22">
        <v>0</v>
      </c>
      <c r="L235" s="33">
        <v>150000</v>
      </c>
      <c r="M235" s="20" t="e">
        <f>VLOOKUP(G235,PROCV!$A$110:$B$119,2,FALSE)</f>
        <v>#N/A</v>
      </c>
      <c r="N235" s="17" t="e">
        <f t="shared" si="3"/>
        <v>#N/A</v>
      </c>
    </row>
    <row r="236" spans="1:14" x14ac:dyDescent="0.25">
      <c r="A236" s="30" t="s">
        <v>48</v>
      </c>
      <c r="B236" s="36">
        <v>967452</v>
      </c>
      <c r="C236" s="42" t="s">
        <v>5853</v>
      </c>
      <c r="D236" s="22" t="s">
        <v>189</v>
      </c>
      <c r="E236" s="22" t="s">
        <v>630</v>
      </c>
      <c r="F236" s="26" t="s">
        <v>10</v>
      </c>
      <c r="G236" s="33">
        <v>1997</v>
      </c>
      <c r="H236" s="24">
        <v>0</v>
      </c>
      <c r="I236" s="23" t="str">
        <f>VLOOKUP(J236,PROCV!$E$1:$F$27,2,FALSE)</f>
        <v>21 - Maranhão</v>
      </c>
      <c r="J236" s="22" t="s">
        <v>63</v>
      </c>
      <c r="K236" s="22">
        <v>0</v>
      </c>
      <c r="L236" s="33">
        <v>53318</v>
      </c>
      <c r="M236" s="20" t="e">
        <f>VLOOKUP(G236,PROCV!$A$110:$B$119,2,FALSE)</f>
        <v>#N/A</v>
      </c>
      <c r="N236" s="17" t="e">
        <f t="shared" si="3"/>
        <v>#N/A</v>
      </c>
    </row>
    <row r="237" spans="1:14" x14ac:dyDescent="0.25">
      <c r="A237" s="30" t="s">
        <v>48</v>
      </c>
      <c r="B237" s="36">
        <v>975349</v>
      </c>
      <c r="C237" s="42" t="s">
        <v>5852</v>
      </c>
      <c r="D237" s="22" t="s">
        <v>46</v>
      </c>
      <c r="E237" s="22" t="s">
        <v>50</v>
      </c>
      <c r="F237" s="26" t="str">
        <f>VLOOKUP(E237,PROCV!$A$1:$B$107,2,TRUE)</f>
        <v>Educação e Criação em Artes</v>
      </c>
      <c r="G237" s="33">
        <v>1997</v>
      </c>
      <c r="H237" s="24">
        <v>0</v>
      </c>
      <c r="I237" s="23" t="str">
        <f>VLOOKUP(J237,PROCV!$E$1:$F$27,2,FALSE)</f>
        <v>17 - Tocantins</v>
      </c>
      <c r="J237" s="22" t="s">
        <v>64</v>
      </c>
      <c r="K237" s="22">
        <v>0</v>
      </c>
      <c r="L237" s="33">
        <v>50000</v>
      </c>
      <c r="M237" s="20" t="e">
        <f>VLOOKUP(G237,PROCV!$A$110:$B$119,2,FALSE)</f>
        <v>#N/A</v>
      </c>
      <c r="N237" s="17" t="e">
        <f t="shared" si="3"/>
        <v>#N/A</v>
      </c>
    </row>
    <row r="238" spans="1:14" x14ac:dyDescent="0.25">
      <c r="A238" s="30" t="s">
        <v>48</v>
      </c>
      <c r="B238" s="36">
        <v>986564</v>
      </c>
      <c r="C238" s="42" t="s">
        <v>5851</v>
      </c>
      <c r="D238" s="22" t="s">
        <v>114</v>
      </c>
      <c r="E238" s="22" t="s">
        <v>113</v>
      </c>
      <c r="F238" s="26" t="str">
        <f>VLOOKUP(E238,PROCV!$A$1:$B$107,2,TRUE)</f>
        <v>Música</v>
      </c>
      <c r="G238" s="33">
        <v>1997</v>
      </c>
      <c r="H238" s="24">
        <v>0</v>
      </c>
      <c r="I238" s="23" t="str">
        <f>VLOOKUP(J238,PROCV!$E$1:$F$27,2,FALSE)</f>
        <v>53 - Distrito Federal</v>
      </c>
      <c r="J238" s="22" t="s">
        <v>75</v>
      </c>
      <c r="K238" s="22">
        <v>0</v>
      </c>
      <c r="L238" s="33">
        <v>93750</v>
      </c>
      <c r="M238" s="20" t="e">
        <f>VLOOKUP(G238,PROCV!$A$110:$B$119,2,FALSE)</f>
        <v>#N/A</v>
      </c>
      <c r="N238" s="17" t="e">
        <f t="shared" si="3"/>
        <v>#N/A</v>
      </c>
    </row>
    <row r="239" spans="1:14" x14ac:dyDescent="0.25">
      <c r="A239" s="30" t="s">
        <v>48</v>
      </c>
      <c r="B239" s="36">
        <v>973997</v>
      </c>
      <c r="C239" s="42" t="s">
        <v>5850</v>
      </c>
      <c r="D239" s="22" t="s">
        <v>4</v>
      </c>
      <c r="E239" s="22" t="s">
        <v>259</v>
      </c>
      <c r="F239" s="26" t="str">
        <f>VLOOKUP(E239,PROCV!$A$1:$B$107,2,TRUE)</f>
        <v>Arquitetura e Design</v>
      </c>
      <c r="G239" s="33">
        <v>1997</v>
      </c>
      <c r="H239" s="24">
        <v>0</v>
      </c>
      <c r="I239" s="23" t="str">
        <f>VLOOKUP(J239,PROCV!$E$1:$F$27,2,FALSE)</f>
        <v>31 - Minas Gerais</v>
      </c>
      <c r="J239" s="22" t="s">
        <v>85</v>
      </c>
      <c r="K239" s="22">
        <v>0</v>
      </c>
      <c r="L239" s="33">
        <v>109520</v>
      </c>
      <c r="M239" s="20" t="e">
        <f>VLOOKUP(G239,PROCV!$A$110:$B$119,2,FALSE)</f>
        <v>#N/A</v>
      </c>
      <c r="N239" s="17" t="e">
        <f t="shared" si="3"/>
        <v>#N/A</v>
      </c>
    </row>
    <row r="240" spans="1:14" x14ac:dyDescent="0.25">
      <c r="A240" s="30" t="s">
        <v>48</v>
      </c>
      <c r="B240" s="36">
        <v>968044</v>
      </c>
      <c r="C240" s="42" t="s">
        <v>5849</v>
      </c>
      <c r="D240" s="22" t="s">
        <v>4</v>
      </c>
      <c r="E240" s="22" t="s">
        <v>1658</v>
      </c>
      <c r="F240" s="26" t="str">
        <f>VLOOKUP(E240,PROCV!$A$1:$B$107,2,TRUE)</f>
        <v>Patrimônio</v>
      </c>
      <c r="G240" s="33">
        <v>1997</v>
      </c>
      <c r="H240" s="24">
        <v>0</v>
      </c>
      <c r="I240" s="23" t="str">
        <f>VLOOKUP(J240,PROCV!$E$1:$F$27,2,FALSE)</f>
        <v>31 - Minas Gerais</v>
      </c>
      <c r="J240" s="22" t="s">
        <v>85</v>
      </c>
      <c r="K240" s="22">
        <v>0</v>
      </c>
      <c r="L240" s="33">
        <v>47635</v>
      </c>
      <c r="M240" s="20" t="e">
        <f>VLOOKUP(G240,PROCV!$A$110:$B$119,2,FALSE)</f>
        <v>#N/A</v>
      </c>
      <c r="N240" s="17" t="e">
        <f t="shared" si="3"/>
        <v>#N/A</v>
      </c>
    </row>
    <row r="241" spans="1:14" x14ac:dyDescent="0.25">
      <c r="A241" s="30" t="s">
        <v>48</v>
      </c>
      <c r="B241" s="36">
        <v>976619</v>
      </c>
      <c r="C241" s="42" t="s">
        <v>5848</v>
      </c>
      <c r="D241" s="22" t="s">
        <v>189</v>
      </c>
      <c r="E241" s="22" t="s">
        <v>213</v>
      </c>
      <c r="F241" s="26" t="str">
        <f>VLOOKUP(E241,PROCV!$A$1:$B$107,2,TRUE)</f>
        <v>Patrimônio</v>
      </c>
      <c r="G241" s="33">
        <v>1997</v>
      </c>
      <c r="H241" s="24">
        <v>0</v>
      </c>
      <c r="I241" s="23" t="str">
        <f>VLOOKUP(J241,PROCV!$E$1:$F$27,2,FALSE)</f>
        <v>43 - Rio Grande do Sul</v>
      </c>
      <c r="J241" s="22" t="s">
        <v>56</v>
      </c>
      <c r="K241" s="22">
        <v>0</v>
      </c>
      <c r="L241" s="33">
        <v>125000</v>
      </c>
      <c r="M241" s="20" t="e">
        <f>VLOOKUP(G241,PROCV!$A$110:$B$119,2,FALSE)</f>
        <v>#N/A</v>
      </c>
      <c r="N241" s="17" t="e">
        <f t="shared" si="3"/>
        <v>#N/A</v>
      </c>
    </row>
    <row r="242" spans="1:14" x14ac:dyDescent="0.25">
      <c r="A242" s="30" t="s">
        <v>48</v>
      </c>
      <c r="B242" s="36">
        <v>975959</v>
      </c>
      <c r="C242" s="42" t="s">
        <v>5847</v>
      </c>
      <c r="D242" s="22" t="s">
        <v>189</v>
      </c>
      <c r="E242" s="22" t="s">
        <v>213</v>
      </c>
      <c r="F242" s="26" t="str">
        <f>VLOOKUP(E242,PROCV!$A$1:$B$107,2,TRUE)</f>
        <v>Patrimônio</v>
      </c>
      <c r="G242" s="33">
        <v>1997</v>
      </c>
      <c r="H242" s="24">
        <v>0</v>
      </c>
      <c r="I242" s="23" t="str">
        <f>VLOOKUP(J242,PROCV!$E$1:$F$27,2,FALSE)</f>
        <v>43 - Rio Grande do Sul</v>
      </c>
      <c r="J242" s="22" t="s">
        <v>56</v>
      </c>
      <c r="K242" s="22">
        <v>0</v>
      </c>
      <c r="L242" s="33">
        <v>355689</v>
      </c>
      <c r="M242" s="20" t="e">
        <f>VLOOKUP(G242,PROCV!$A$110:$B$119,2,FALSE)</f>
        <v>#N/A</v>
      </c>
      <c r="N242" s="17" t="e">
        <f t="shared" si="3"/>
        <v>#N/A</v>
      </c>
    </row>
    <row r="243" spans="1:14" x14ac:dyDescent="0.25">
      <c r="A243" s="30" t="s">
        <v>48</v>
      </c>
      <c r="B243" s="36">
        <v>974005</v>
      </c>
      <c r="C243" s="42" t="s">
        <v>5846</v>
      </c>
      <c r="D243" s="22" t="s">
        <v>4</v>
      </c>
      <c r="E243" s="22" t="s">
        <v>259</v>
      </c>
      <c r="F243" s="26" t="str">
        <f>VLOOKUP(E243,PROCV!$A$1:$B$107,2,TRUE)</f>
        <v>Arquitetura e Design</v>
      </c>
      <c r="G243" s="33">
        <v>1997</v>
      </c>
      <c r="H243" s="24">
        <v>0</v>
      </c>
      <c r="I243" s="23" t="str">
        <f>VLOOKUP(J243,PROCV!$E$1:$F$27,2,FALSE)</f>
        <v>23 - Ceará</v>
      </c>
      <c r="J243" s="22" t="s">
        <v>52</v>
      </c>
      <c r="K243" s="22">
        <v>0</v>
      </c>
      <c r="L243" s="33">
        <v>60000</v>
      </c>
      <c r="M243" s="20" t="e">
        <f>VLOOKUP(G243,PROCV!$A$110:$B$119,2,FALSE)</f>
        <v>#N/A</v>
      </c>
      <c r="N243" s="17" t="e">
        <f t="shared" si="3"/>
        <v>#N/A</v>
      </c>
    </row>
    <row r="244" spans="1:14" x14ac:dyDescent="0.25">
      <c r="A244" s="30" t="s">
        <v>48</v>
      </c>
      <c r="B244" s="36">
        <v>975076</v>
      </c>
      <c r="C244" s="42" t="s">
        <v>5845</v>
      </c>
      <c r="D244" s="22" t="s">
        <v>314</v>
      </c>
      <c r="E244" s="22" t="s">
        <v>504</v>
      </c>
      <c r="F244" s="26" t="str">
        <f>VLOOKUP(E244,PROCV!$A$1:$B$107,2,TRUE)</f>
        <v>Artes Cênicas e Espetáculo</v>
      </c>
      <c r="G244" s="38">
        <v>1997</v>
      </c>
      <c r="H244" s="24">
        <v>0</v>
      </c>
      <c r="I244" s="23" t="str">
        <f>VLOOKUP(J244,PROCV!$E$1:$F$27,2,FALSE)</f>
        <v>35 - São Paulo</v>
      </c>
      <c r="J244" s="22" t="s">
        <v>76</v>
      </c>
      <c r="K244" s="22">
        <v>0</v>
      </c>
      <c r="L244" s="38">
        <v>37500</v>
      </c>
      <c r="M244" s="20" t="e">
        <f>VLOOKUP(G244,PROCV!$A$110:$B$119,2,FALSE)</f>
        <v>#N/A</v>
      </c>
      <c r="N244" s="17" t="e">
        <f t="shared" si="3"/>
        <v>#N/A</v>
      </c>
    </row>
    <row r="245" spans="1:14" x14ac:dyDescent="0.25">
      <c r="A245" s="30" t="s">
        <v>48</v>
      </c>
      <c r="B245" s="36">
        <v>977756</v>
      </c>
      <c r="C245" s="42" t="s">
        <v>5844</v>
      </c>
      <c r="D245" s="22" t="s">
        <v>189</v>
      </c>
      <c r="E245" s="22" t="s">
        <v>630</v>
      </c>
      <c r="F245" s="26" t="s">
        <v>10</v>
      </c>
      <c r="G245" s="33">
        <v>1997</v>
      </c>
      <c r="H245" s="24">
        <v>0</v>
      </c>
      <c r="I245" s="23" t="str">
        <f>VLOOKUP(J245,PROCV!$E$1:$F$27,2,FALSE)</f>
        <v>33 - Rio de Janeiro</v>
      </c>
      <c r="J245" s="22" t="s">
        <v>82</v>
      </c>
      <c r="K245" s="22">
        <v>0</v>
      </c>
      <c r="L245" s="33">
        <v>40000</v>
      </c>
      <c r="M245" s="20" t="e">
        <f>VLOOKUP(G245,PROCV!$A$110:$B$119,2,FALSE)</f>
        <v>#N/A</v>
      </c>
      <c r="N245" s="17" t="e">
        <f t="shared" si="3"/>
        <v>#N/A</v>
      </c>
    </row>
    <row r="246" spans="1:14" x14ac:dyDescent="0.25">
      <c r="A246" s="30" t="s">
        <v>48</v>
      </c>
      <c r="B246" s="36">
        <v>986275</v>
      </c>
      <c r="C246" s="42" t="s">
        <v>5843</v>
      </c>
      <c r="D246" s="22" t="s">
        <v>300</v>
      </c>
      <c r="E246" s="22" t="s">
        <v>2585</v>
      </c>
      <c r="F246" s="26" t="str">
        <f>VLOOKUP(E246,PROCV!$A$1:$B$107,2,TRUE)</f>
        <v>Música</v>
      </c>
      <c r="G246" s="33">
        <v>1997</v>
      </c>
      <c r="H246" s="24">
        <v>0</v>
      </c>
      <c r="I246" s="23" t="str">
        <f>VLOOKUP(J246,PROCV!$E$1:$F$27,2,FALSE)</f>
        <v>33 - Rio de Janeiro</v>
      </c>
      <c r="J246" s="22" t="s">
        <v>82</v>
      </c>
      <c r="K246" s="22">
        <v>0</v>
      </c>
      <c r="L246" s="33">
        <v>250000</v>
      </c>
      <c r="M246" s="20" t="e">
        <f>VLOOKUP(G246,PROCV!$A$110:$B$119,2,FALSE)</f>
        <v>#N/A</v>
      </c>
      <c r="N246" s="17" t="e">
        <f t="shared" si="3"/>
        <v>#N/A</v>
      </c>
    </row>
    <row r="247" spans="1:14" x14ac:dyDescent="0.25">
      <c r="A247" s="30" t="s">
        <v>48</v>
      </c>
      <c r="B247" s="36">
        <v>967358</v>
      </c>
      <c r="C247" s="42" t="s">
        <v>5842</v>
      </c>
      <c r="D247" s="22" t="s">
        <v>524</v>
      </c>
      <c r="E247" s="22" t="s">
        <v>2122</v>
      </c>
      <c r="F247" s="26" t="str">
        <f>VLOOKUP(E247,PROCV!$A$1:$B$107,2,TRUE)</f>
        <v>Educação e Criação em Artes</v>
      </c>
      <c r="G247" s="33">
        <v>1997</v>
      </c>
      <c r="H247" s="24">
        <v>0</v>
      </c>
      <c r="I247" s="23" t="str">
        <f>VLOOKUP(J247,PROCV!$E$1:$F$27,2,FALSE)</f>
        <v>21 - Maranhão</v>
      </c>
      <c r="J247" s="22" t="s">
        <v>63</v>
      </c>
      <c r="K247" s="22">
        <v>0</v>
      </c>
      <c r="L247" s="33">
        <v>29903</v>
      </c>
      <c r="M247" s="20" t="e">
        <f>VLOOKUP(G247,PROCV!$A$110:$B$119,2,FALSE)</f>
        <v>#N/A</v>
      </c>
      <c r="N247" s="17" t="e">
        <f t="shared" si="3"/>
        <v>#N/A</v>
      </c>
    </row>
    <row r="248" spans="1:14" x14ac:dyDescent="0.25">
      <c r="A248" s="30" t="s">
        <v>48</v>
      </c>
      <c r="B248" s="36">
        <v>975661</v>
      </c>
      <c r="C248" s="42" t="s">
        <v>5841</v>
      </c>
      <c r="D248" s="22" t="s">
        <v>114</v>
      </c>
      <c r="E248" s="22" t="s">
        <v>113</v>
      </c>
      <c r="F248" s="26" t="str">
        <f>VLOOKUP(E248,PROCV!$A$1:$B$107,2,TRUE)</f>
        <v>Música</v>
      </c>
      <c r="G248" s="33">
        <v>1997</v>
      </c>
      <c r="H248" s="24">
        <v>0</v>
      </c>
      <c r="I248" s="23" t="str">
        <f>VLOOKUP(J248,PROCV!$E$1:$F$27,2,FALSE)</f>
        <v>33 - Rio de Janeiro</v>
      </c>
      <c r="J248" s="22" t="s">
        <v>82</v>
      </c>
      <c r="K248" s="22">
        <v>0</v>
      </c>
      <c r="L248" s="33">
        <v>53250</v>
      </c>
      <c r="M248" s="20" t="e">
        <f>VLOOKUP(G248,PROCV!$A$110:$B$119,2,FALSE)</f>
        <v>#N/A</v>
      </c>
      <c r="N248" s="17" t="e">
        <f t="shared" si="3"/>
        <v>#N/A</v>
      </c>
    </row>
    <row r="249" spans="1:14" x14ac:dyDescent="0.25">
      <c r="A249" s="30" t="s">
        <v>48</v>
      </c>
      <c r="B249" s="36">
        <v>977669</v>
      </c>
      <c r="C249" s="42" t="s">
        <v>5840</v>
      </c>
      <c r="D249" s="22" t="s">
        <v>189</v>
      </c>
      <c r="E249" s="22" t="s">
        <v>213</v>
      </c>
      <c r="F249" s="26" t="str">
        <f>VLOOKUP(E249,PROCV!$A$1:$B$107,2,TRUE)</f>
        <v>Patrimônio</v>
      </c>
      <c r="G249" s="33">
        <v>1997</v>
      </c>
      <c r="H249" s="24">
        <v>0</v>
      </c>
      <c r="I249" s="23" t="str">
        <f>VLOOKUP(J249,PROCV!$E$1:$F$27,2,FALSE)</f>
        <v>52 - Goiás</v>
      </c>
      <c r="J249" s="22" t="s">
        <v>97</v>
      </c>
      <c r="K249" s="22">
        <v>0</v>
      </c>
      <c r="L249" s="33">
        <v>99973</v>
      </c>
      <c r="M249" s="20" t="e">
        <f>VLOOKUP(G249,PROCV!$A$110:$B$119,2,FALSE)</f>
        <v>#N/A</v>
      </c>
      <c r="N249" s="17" t="e">
        <f t="shared" si="3"/>
        <v>#N/A</v>
      </c>
    </row>
    <row r="250" spans="1:14" x14ac:dyDescent="0.25">
      <c r="A250" s="30" t="s">
        <v>48</v>
      </c>
      <c r="B250" s="36">
        <v>977096</v>
      </c>
      <c r="C250" s="42" t="s">
        <v>5839</v>
      </c>
      <c r="D250" s="22" t="s">
        <v>189</v>
      </c>
      <c r="E250" s="22" t="s">
        <v>213</v>
      </c>
      <c r="F250" s="26" t="str">
        <f>VLOOKUP(E250,PROCV!$A$1:$B$107,2,TRUE)</f>
        <v>Patrimônio</v>
      </c>
      <c r="G250" s="33">
        <v>1997</v>
      </c>
      <c r="H250" s="24">
        <v>0</v>
      </c>
      <c r="I250" s="23" t="str">
        <f>VLOOKUP(J250,PROCV!$E$1:$F$27,2,FALSE)</f>
        <v>51 - Mato Grosso</v>
      </c>
      <c r="J250" s="22" t="s">
        <v>99</v>
      </c>
      <c r="K250" s="22">
        <v>0</v>
      </c>
      <c r="L250" s="33">
        <v>95999</v>
      </c>
      <c r="M250" s="20" t="e">
        <f>VLOOKUP(G250,PROCV!$A$110:$B$119,2,FALSE)</f>
        <v>#N/A</v>
      </c>
      <c r="N250" s="17" t="e">
        <f t="shared" si="3"/>
        <v>#N/A</v>
      </c>
    </row>
    <row r="251" spans="1:14" x14ac:dyDescent="0.25">
      <c r="A251" s="30" t="s">
        <v>48</v>
      </c>
      <c r="B251" s="36">
        <v>977685</v>
      </c>
      <c r="C251" s="42" t="s">
        <v>5838</v>
      </c>
      <c r="D251" s="22" t="s">
        <v>189</v>
      </c>
      <c r="E251" s="22" t="s">
        <v>749</v>
      </c>
      <c r="F251" s="26" t="str">
        <f>VLOOKUP(E251,PROCV!$A$1:$B$107,2,TRUE)</f>
        <v>Educação e Criação em Artes</v>
      </c>
      <c r="G251" s="33">
        <v>1997</v>
      </c>
      <c r="H251" s="24">
        <v>0</v>
      </c>
      <c r="I251" s="23" t="str">
        <f>VLOOKUP(J251,PROCV!$E$1:$F$27,2,FALSE)</f>
        <v>31 - Minas Gerais</v>
      </c>
      <c r="J251" s="22" t="s">
        <v>85</v>
      </c>
      <c r="K251" s="22">
        <v>0</v>
      </c>
      <c r="L251" s="33">
        <v>399372.88</v>
      </c>
      <c r="M251" s="20" t="e">
        <f>VLOOKUP(G251,PROCV!$A$110:$B$119,2,FALSE)</f>
        <v>#N/A</v>
      </c>
      <c r="N251" s="17" t="e">
        <f t="shared" si="3"/>
        <v>#N/A</v>
      </c>
    </row>
    <row r="252" spans="1:14" x14ac:dyDescent="0.25">
      <c r="A252" s="30" t="s">
        <v>48</v>
      </c>
      <c r="B252" s="36">
        <v>977723</v>
      </c>
      <c r="C252" s="42" t="s">
        <v>5837</v>
      </c>
      <c r="D252" s="22" t="s">
        <v>189</v>
      </c>
      <c r="E252" s="22" t="s">
        <v>844</v>
      </c>
      <c r="F252" s="26" t="str">
        <f>VLOOKUP(E252,PROCV!$A$1:$B$107,2,TRUE)</f>
        <v>Educação e Criação em Artes</v>
      </c>
      <c r="G252" s="33">
        <v>1997</v>
      </c>
      <c r="H252" s="24">
        <v>0</v>
      </c>
      <c r="I252" s="23" t="str">
        <f>VLOOKUP(J252,PROCV!$E$1:$F$27,2,FALSE)</f>
        <v>33 - Rio de Janeiro</v>
      </c>
      <c r="J252" s="22" t="s">
        <v>82</v>
      </c>
      <c r="K252" s="22">
        <v>0</v>
      </c>
      <c r="L252" s="33">
        <v>9040.5</v>
      </c>
      <c r="M252" s="20" t="e">
        <f>VLOOKUP(G252,PROCV!$A$110:$B$119,2,FALSE)</f>
        <v>#N/A</v>
      </c>
      <c r="N252" s="17" t="e">
        <f t="shared" si="3"/>
        <v>#N/A</v>
      </c>
    </row>
    <row r="253" spans="1:14" x14ac:dyDescent="0.25">
      <c r="A253" s="30" t="s">
        <v>48</v>
      </c>
      <c r="B253" s="36">
        <v>976953</v>
      </c>
      <c r="C253" s="42" t="s">
        <v>5836</v>
      </c>
      <c r="D253" s="22" t="s">
        <v>114</v>
      </c>
      <c r="E253" s="22" t="s">
        <v>113</v>
      </c>
      <c r="F253" s="26" t="str">
        <f>VLOOKUP(E253,PROCV!$A$1:$B$107,2,TRUE)</f>
        <v>Música</v>
      </c>
      <c r="G253" s="33">
        <v>1997</v>
      </c>
      <c r="H253" s="24">
        <v>0</v>
      </c>
      <c r="I253" s="23" t="str">
        <f>VLOOKUP(J253,PROCV!$E$1:$F$27,2,FALSE)</f>
        <v>43 - Rio Grande do Sul</v>
      </c>
      <c r="J253" s="22" t="s">
        <v>56</v>
      </c>
      <c r="K253" s="22">
        <v>0</v>
      </c>
      <c r="L253" s="33">
        <v>125000</v>
      </c>
      <c r="M253" s="20" t="e">
        <f>VLOOKUP(G253,PROCV!$A$110:$B$119,2,FALSE)</f>
        <v>#N/A</v>
      </c>
      <c r="N253" s="17" t="e">
        <f t="shared" si="3"/>
        <v>#N/A</v>
      </c>
    </row>
    <row r="254" spans="1:14" x14ac:dyDescent="0.25">
      <c r="A254" s="30" t="s">
        <v>48</v>
      </c>
      <c r="B254" s="36">
        <v>975930</v>
      </c>
      <c r="C254" s="42" t="s">
        <v>5835</v>
      </c>
      <c r="D254" s="22" t="s">
        <v>189</v>
      </c>
      <c r="E254" s="22" t="s">
        <v>213</v>
      </c>
      <c r="F254" s="26" t="str">
        <f>VLOOKUP(E254,PROCV!$A$1:$B$107,2,TRUE)</f>
        <v>Patrimônio</v>
      </c>
      <c r="G254" s="33">
        <v>1997</v>
      </c>
      <c r="H254" s="24">
        <v>0</v>
      </c>
      <c r="I254" s="23" t="str">
        <f>VLOOKUP(J254,PROCV!$E$1:$F$27,2,FALSE)</f>
        <v>43 - Rio Grande do Sul</v>
      </c>
      <c r="J254" s="22" t="s">
        <v>56</v>
      </c>
      <c r="K254" s="22">
        <v>0</v>
      </c>
      <c r="L254" s="33">
        <v>202168.9</v>
      </c>
      <c r="M254" s="20" t="e">
        <f>VLOOKUP(G254,PROCV!$A$110:$B$119,2,FALSE)</f>
        <v>#N/A</v>
      </c>
      <c r="N254" s="17" t="e">
        <f t="shared" si="3"/>
        <v>#N/A</v>
      </c>
    </row>
    <row r="255" spans="1:14" x14ac:dyDescent="0.25">
      <c r="A255" s="30" t="s">
        <v>48</v>
      </c>
      <c r="B255" s="36">
        <v>977729</v>
      </c>
      <c r="C255" s="42" t="s">
        <v>3910</v>
      </c>
      <c r="D255" s="22" t="s">
        <v>189</v>
      </c>
      <c r="E255" s="22" t="s">
        <v>213</v>
      </c>
      <c r="F255" s="26" t="str">
        <f>VLOOKUP(E255,PROCV!$A$1:$B$107,2,TRUE)</f>
        <v>Patrimônio</v>
      </c>
      <c r="G255" s="33">
        <v>1997</v>
      </c>
      <c r="H255" s="24">
        <v>0</v>
      </c>
      <c r="I255" s="23" t="str">
        <f>VLOOKUP(J255,PROCV!$E$1:$F$27,2,FALSE)</f>
        <v>33 - Rio de Janeiro</v>
      </c>
      <c r="J255" s="22" t="s">
        <v>82</v>
      </c>
      <c r="K255" s="22">
        <v>0</v>
      </c>
      <c r="L255" s="33">
        <v>66832</v>
      </c>
      <c r="M255" s="20" t="e">
        <f>VLOOKUP(G255,PROCV!$A$110:$B$119,2,FALSE)</f>
        <v>#N/A</v>
      </c>
      <c r="N255" s="17" t="e">
        <f t="shared" si="3"/>
        <v>#N/A</v>
      </c>
    </row>
    <row r="256" spans="1:14" x14ac:dyDescent="0.25">
      <c r="A256" s="30" t="s">
        <v>48</v>
      </c>
      <c r="B256" s="36">
        <v>985607</v>
      </c>
      <c r="C256" s="42" t="s">
        <v>5834</v>
      </c>
      <c r="D256" s="22" t="s">
        <v>46</v>
      </c>
      <c r="E256" s="22" t="s">
        <v>50</v>
      </c>
      <c r="F256" s="26" t="str">
        <f>VLOOKUP(E256,PROCV!$A$1:$B$107,2,TRUE)</f>
        <v>Educação e Criação em Artes</v>
      </c>
      <c r="G256" s="33">
        <v>1997</v>
      </c>
      <c r="H256" s="24">
        <v>0</v>
      </c>
      <c r="I256" s="23" t="str">
        <f>VLOOKUP(J256,PROCV!$E$1:$F$27,2,FALSE)</f>
        <v>33 - Rio de Janeiro</v>
      </c>
      <c r="J256" s="22" t="s">
        <v>82</v>
      </c>
      <c r="K256" s="22">
        <v>0</v>
      </c>
      <c r="L256" s="33">
        <v>96200</v>
      </c>
      <c r="M256" s="20" t="e">
        <f>VLOOKUP(G256,PROCV!$A$110:$B$119,2,FALSE)</f>
        <v>#N/A</v>
      </c>
      <c r="N256" s="17" t="e">
        <f t="shared" si="3"/>
        <v>#N/A</v>
      </c>
    </row>
    <row r="257" spans="1:14" x14ac:dyDescent="0.25">
      <c r="A257" s="30" t="s">
        <v>48</v>
      </c>
      <c r="B257" s="36">
        <v>976361</v>
      </c>
      <c r="C257" s="42" t="s">
        <v>5833</v>
      </c>
      <c r="D257" s="22" t="s">
        <v>189</v>
      </c>
      <c r="E257" s="22" t="s">
        <v>278</v>
      </c>
      <c r="F257" s="26" t="str">
        <f>VLOOKUP(E257,PROCV!$A$1:$B$107,2,TRUE)</f>
        <v>Artes Cênicas e Espetáculo</v>
      </c>
      <c r="G257" s="33">
        <v>1997</v>
      </c>
      <c r="H257" s="24">
        <v>0</v>
      </c>
      <c r="I257" s="23" t="str">
        <f>VLOOKUP(J257,PROCV!$E$1:$F$27,2,FALSE)</f>
        <v>17 - Tocantins</v>
      </c>
      <c r="J257" s="22" t="s">
        <v>64</v>
      </c>
      <c r="K257" s="22">
        <v>0</v>
      </c>
      <c r="L257" s="33">
        <v>159830</v>
      </c>
      <c r="M257" s="20" t="e">
        <f>VLOOKUP(G257,PROCV!$A$110:$B$119,2,FALSE)</f>
        <v>#N/A</v>
      </c>
      <c r="N257" s="17" t="e">
        <f t="shared" si="3"/>
        <v>#N/A</v>
      </c>
    </row>
    <row r="258" spans="1:14" x14ac:dyDescent="0.25">
      <c r="A258" s="30" t="s">
        <v>48</v>
      </c>
      <c r="B258" s="36">
        <v>967921</v>
      </c>
      <c r="C258" s="42" t="s">
        <v>5832</v>
      </c>
      <c r="D258" s="22" t="s">
        <v>189</v>
      </c>
      <c r="E258" s="22" t="s">
        <v>749</v>
      </c>
      <c r="F258" s="26" t="str">
        <f>VLOOKUP(E258,PROCV!$A$1:$B$107,2,TRUE)</f>
        <v>Educação e Criação em Artes</v>
      </c>
      <c r="G258" s="33">
        <v>1997</v>
      </c>
      <c r="H258" s="24">
        <v>0</v>
      </c>
      <c r="I258" s="23" t="str">
        <f>VLOOKUP(J258,PROCV!$E$1:$F$27,2,FALSE)</f>
        <v>17 - Tocantins</v>
      </c>
      <c r="J258" s="22" t="s">
        <v>64</v>
      </c>
      <c r="K258" s="22">
        <v>0</v>
      </c>
      <c r="L258" s="33">
        <v>163505</v>
      </c>
      <c r="M258" s="20" t="e">
        <f>VLOOKUP(G258,PROCV!$A$110:$B$119,2,FALSE)</f>
        <v>#N/A</v>
      </c>
      <c r="N258" s="17" t="e">
        <f t="shared" ref="N258:N321" si="4">+M258*L258</f>
        <v>#N/A</v>
      </c>
    </row>
    <row r="259" spans="1:14" x14ac:dyDescent="0.25">
      <c r="A259" s="30" t="s">
        <v>48</v>
      </c>
      <c r="B259" s="36">
        <v>977526</v>
      </c>
      <c r="C259" s="42" t="s">
        <v>5831</v>
      </c>
      <c r="D259" s="22" t="s">
        <v>300</v>
      </c>
      <c r="E259" s="22" t="s">
        <v>221</v>
      </c>
      <c r="F259" s="26" t="str">
        <f>VLOOKUP(E259,PROCV!$A$1:$B$107,2,TRUE)</f>
        <v>Artes Cênicas e Espetáculo</v>
      </c>
      <c r="G259" s="33">
        <v>1997</v>
      </c>
      <c r="H259" s="24">
        <v>0</v>
      </c>
      <c r="I259" s="23" t="str">
        <f>VLOOKUP(J259,PROCV!$E$1:$F$27,2,FALSE)</f>
        <v>24 - Rio Grande do Norte</v>
      </c>
      <c r="J259" s="22" t="s">
        <v>54</v>
      </c>
      <c r="K259" s="22">
        <v>0</v>
      </c>
      <c r="L259" s="33">
        <v>42195</v>
      </c>
      <c r="M259" s="20" t="e">
        <f>VLOOKUP(G259,PROCV!$A$110:$B$119,2,FALSE)</f>
        <v>#N/A</v>
      </c>
      <c r="N259" s="17" t="e">
        <f t="shared" si="4"/>
        <v>#N/A</v>
      </c>
    </row>
    <row r="260" spans="1:14" x14ac:dyDescent="0.25">
      <c r="A260" s="30" t="s">
        <v>48</v>
      </c>
      <c r="B260" s="36">
        <v>977672</v>
      </c>
      <c r="C260" s="42" t="s">
        <v>5830</v>
      </c>
      <c r="D260" s="22" t="s">
        <v>189</v>
      </c>
      <c r="E260" s="22" t="s">
        <v>630</v>
      </c>
      <c r="F260" s="26" t="s">
        <v>10</v>
      </c>
      <c r="G260" s="33">
        <v>1997</v>
      </c>
      <c r="H260" s="24">
        <v>0</v>
      </c>
      <c r="I260" s="23" t="str">
        <f>VLOOKUP(J260,PROCV!$E$1:$F$27,2,FALSE)</f>
        <v>21 - Maranhão</v>
      </c>
      <c r="J260" s="22" t="s">
        <v>63</v>
      </c>
      <c r="K260" s="22">
        <v>0</v>
      </c>
      <c r="L260" s="33">
        <v>144000</v>
      </c>
      <c r="M260" s="20" t="e">
        <f>VLOOKUP(G260,PROCV!$A$110:$B$119,2,FALSE)</f>
        <v>#N/A</v>
      </c>
      <c r="N260" s="17" t="e">
        <f t="shared" si="4"/>
        <v>#N/A</v>
      </c>
    </row>
    <row r="261" spans="1:14" x14ac:dyDescent="0.25">
      <c r="A261" s="30" t="s">
        <v>48</v>
      </c>
      <c r="B261" s="36">
        <v>977538</v>
      </c>
      <c r="C261" s="42" t="s">
        <v>5503</v>
      </c>
      <c r="D261" s="22" t="s">
        <v>300</v>
      </c>
      <c r="E261" s="22" t="s">
        <v>221</v>
      </c>
      <c r="F261" s="26" t="str">
        <f>VLOOKUP(E261,PROCV!$A$1:$B$107,2,TRUE)</f>
        <v>Artes Cênicas e Espetáculo</v>
      </c>
      <c r="G261" s="33">
        <v>1997</v>
      </c>
      <c r="H261" s="24">
        <v>0</v>
      </c>
      <c r="I261" s="23" t="str">
        <f>VLOOKUP(J261,PROCV!$E$1:$F$27,2,FALSE)</f>
        <v>16 - Amapá</v>
      </c>
      <c r="J261" s="22" t="s">
        <v>61</v>
      </c>
      <c r="K261" s="22">
        <v>0</v>
      </c>
      <c r="L261" s="33">
        <v>210977</v>
      </c>
      <c r="M261" s="20" t="e">
        <f>VLOOKUP(G261,PROCV!$A$110:$B$119,2,FALSE)</f>
        <v>#N/A</v>
      </c>
      <c r="N261" s="17" t="e">
        <f t="shared" si="4"/>
        <v>#N/A</v>
      </c>
    </row>
    <row r="262" spans="1:14" x14ac:dyDescent="0.25">
      <c r="A262" s="30" t="s">
        <v>48</v>
      </c>
      <c r="B262" s="36">
        <v>976384</v>
      </c>
      <c r="C262" s="42" t="s">
        <v>5829</v>
      </c>
      <c r="D262" s="22" t="s">
        <v>189</v>
      </c>
      <c r="E262" s="22" t="s">
        <v>213</v>
      </c>
      <c r="F262" s="26" t="str">
        <f>VLOOKUP(E262,PROCV!$A$1:$B$107,2,TRUE)</f>
        <v>Patrimônio</v>
      </c>
      <c r="G262" s="33">
        <v>1997</v>
      </c>
      <c r="H262" s="24">
        <v>0</v>
      </c>
      <c r="I262" s="23" t="str">
        <f>VLOOKUP(J262,PROCV!$E$1:$F$27,2,FALSE)</f>
        <v>31 - Minas Gerais</v>
      </c>
      <c r="J262" s="22" t="s">
        <v>85</v>
      </c>
      <c r="K262" s="22">
        <v>0</v>
      </c>
      <c r="L262" s="33">
        <v>160058</v>
      </c>
      <c r="M262" s="20" t="e">
        <f>VLOOKUP(G262,PROCV!$A$110:$B$119,2,FALSE)</f>
        <v>#N/A</v>
      </c>
      <c r="N262" s="17" t="e">
        <f t="shared" si="4"/>
        <v>#N/A</v>
      </c>
    </row>
    <row r="263" spans="1:14" x14ac:dyDescent="0.25">
      <c r="A263" s="30" t="s">
        <v>48</v>
      </c>
      <c r="B263" s="36">
        <v>976168</v>
      </c>
      <c r="C263" s="42" t="s">
        <v>5828</v>
      </c>
      <c r="D263" s="22" t="s">
        <v>189</v>
      </c>
      <c r="E263" s="22" t="s">
        <v>213</v>
      </c>
      <c r="F263" s="26" t="str">
        <f>VLOOKUP(E263,PROCV!$A$1:$B$107,2,TRUE)</f>
        <v>Patrimônio</v>
      </c>
      <c r="G263" s="33">
        <v>1997</v>
      </c>
      <c r="H263" s="24">
        <v>0</v>
      </c>
      <c r="I263" s="23" t="str">
        <f>VLOOKUP(J263,PROCV!$E$1:$F$27,2,FALSE)</f>
        <v>43 - Rio Grande do Sul</v>
      </c>
      <c r="J263" s="22" t="s">
        <v>56</v>
      </c>
      <c r="K263" s="22">
        <v>0</v>
      </c>
      <c r="L263" s="33">
        <v>169066.05</v>
      </c>
      <c r="M263" s="20" t="e">
        <f>VLOOKUP(G263,PROCV!$A$110:$B$119,2,FALSE)</f>
        <v>#N/A</v>
      </c>
      <c r="N263" s="17" t="e">
        <f t="shared" si="4"/>
        <v>#N/A</v>
      </c>
    </row>
    <row r="264" spans="1:14" x14ac:dyDescent="0.25">
      <c r="A264" s="30" t="s">
        <v>48</v>
      </c>
      <c r="B264" s="36">
        <v>975859</v>
      </c>
      <c r="C264" s="42" t="s">
        <v>5827</v>
      </c>
      <c r="D264" s="22" t="s">
        <v>189</v>
      </c>
      <c r="E264" s="22" t="s">
        <v>213</v>
      </c>
      <c r="F264" s="26" t="str">
        <f>VLOOKUP(E264,PROCV!$A$1:$B$107,2,TRUE)</f>
        <v>Patrimônio</v>
      </c>
      <c r="G264" s="33">
        <v>1997</v>
      </c>
      <c r="H264" s="24">
        <v>0</v>
      </c>
      <c r="I264" s="23" t="str">
        <f>VLOOKUP(J264,PROCV!$E$1:$F$27,2,FALSE)</f>
        <v>27 - Alagoas</v>
      </c>
      <c r="J264" s="22" t="s">
        <v>65</v>
      </c>
      <c r="K264" s="22">
        <v>0</v>
      </c>
      <c r="L264" s="33">
        <v>125000</v>
      </c>
      <c r="M264" s="20" t="e">
        <f>VLOOKUP(G264,PROCV!$A$110:$B$119,2,FALSE)</f>
        <v>#N/A</v>
      </c>
      <c r="N264" s="17" t="e">
        <f t="shared" si="4"/>
        <v>#N/A</v>
      </c>
    </row>
    <row r="265" spans="1:14" x14ac:dyDescent="0.25">
      <c r="A265" s="30" t="s">
        <v>48</v>
      </c>
      <c r="B265" s="36">
        <v>975929</v>
      </c>
      <c r="C265" s="42" t="s">
        <v>5826</v>
      </c>
      <c r="D265" s="22" t="s">
        <v>189</v>
      </c>
      <c r="E265" s="22" t="s">
        <v>213</v>
      </c>
      <c r="F265" s="26" t="str">
        <f>VLOOKUP(E265,PROCV!$A$1:$B$107,2,TRUE)</f>
        <v>Patrimônio</v>
      </c>
      <c r="G265" s="33">
        <v>1997</v>
      </c>
      <c r="H265" s="24">
        <v>0</v>
      </c>
      <c r="I265" s="23" t="str">
        <f>VLOOKUP(J265,PROCV!$E$1:$F$27,2,FALSE)</f>
        <v>43 - Rio Grande do Sul</v>
      </c>
      <c r="J265" s="22" t="s">
        <v>56</v>
      </c>
      <c r="K265" s="22">
        <v>0</v>
      </c>
      <c r="L265" s="33">
        <v>259804.42</v>
      </c>
      <c r="M265" s="20" t="e">
        <f>VLOOKUP(G265,PROCV!$A$110:$B$119,2,FALSE)</f>
        <v>#N/A</v>
      </c>
      <c r="N265" s="17" t="e">
        <f t="shared" si="4"/>
        <v>#N/A</v>
      </c>
    </row>
    <row r="266" spans="1:14" x14ac:dyDescent="0.25">
      <c r="A266" s="30" t="s">
        <v>48</v>
      </c>
      <c r="B266" s="36">
        <v>968594</v>
      </c>
      <c r="C266" s="42" t="s">
        <v>5825</v>
      </c>
      <c r="D266" s="22" t="s">
        <v>189</v>
      </c>
      <c r="E266" s="22" t="s">
        <v>213</v>
      </c>
      <c r="F266" s="26" t="str">
        <f>VLOOKUP(E266,PROCV!$A$1:$B$107,2,TRUE)</f>
        <v>Patrimônio</v>
      </c>
      <c r="G266" s="33">
        <v>1997</v>
      </c>
      <c r="H266" s="24">
        <v>0</v>
      </c>
      <c r="I266" s="23" t="str">
        <f>VLOOKUP(J266,PROCV!$E$1:$F$27,2,FALSE)</f>
        <v>11 - Rondônia</v>
      </c>
      <c r="J266" s="22" t="s">
        <v>219</v>
      </c>
      <c r="K266" s="22">
        <v>0</v>
      </c>
      <c r="L266" s="33">
        <v>147330.81</v>
      </c>
      <c r="M266" s="20" t="e">
        <f>VLOOKUP(G266,PROCV!$A$110:$B$119,2,FALSE)</f>
        <v>#N/A</v>
      </c>
      <c r="N266" s="17" t="e">
        <f t="shared" si="4"/>
        <v>#N/A</v>
      </c>
    </row>
    <row r="267" spans="1:14" x14ac:dyDescent="0.25">
      <c r="A267" s="30" t="s">
        <v>48</v>
      </c>
      <c r="B267" s="36">
        <v>967019</v>
      </c>
      <c r="C267" s="42" t="s">
        <v>5824</v>
      </c>
      <c r="D267" s="22" t="s">
        <v>189</v>
      </c>
      <c r="E267" s="22" t="s">
        <v>213</v>
      </c>
      <c r="F267" s="26" t="str">
        <f>VLOOKUP(E267,PROCV!$A$1:$B$107,2,TRUE)</f>
        <v>Patrimônio</v>
      </c>
      <c r="G267" s="33">
        <v>1997</v>
      </c>
      <c r="H267" s="24">
        <v>0</v>
      </c>
      <c r="I267" s="23" t="str">
        <f>VLOOKUP(J267,PROCV!$E$1:$F$27,2,FALSE)</f>
        <v>52 - Goiás</v>
      </c>
      <c r="J267" s="22" t="s">
        <v>97</v>
      </c>
      <c r="K267" s="22">
        <v>0</v>
      </c>
      <c r="L267" s="33">
        <v>169478</v>
      </c>
      <c r="M267" s="20" t="e">
        <f>VLOOKUP(G267,PROCV!$A$110:$B$119,2,FALSE)</f>
        <v>#N/A</v>
      </c>
      <c r="N267" s="17" t="e">
        <f t="shared" si="4"/>
        <v>#N/A</v>
      </c>
    </row>
    <row r="268" spans="1:14" x14ac:dyDescent="0.25">
      <c r="A268" s="30" t="s">
        <v>48</v>
      </c>
      <c r="B268" s="36">
        <v>976956</v>
      </c>
      <c r="C268" s="42" t="s">
        <v>5823</v>
      </c>
      <c r="D268" s="22" t="s">
        <v>189</v>
      </c>
      <c r="E268" s="22" t="s">
        <v>213</v>
      </c>
      <c r="F268" s="26" t="str">
        <f>VLOOKUP(E268,PROCV!$A$1:$B$107,2,TRUE)</f>
        <v>Patrimônio</v>
      </c>
      <c r="G268" s="33">
        <v>1997</v>
      </c>
      <c r="H268" s="24">
        <v>0</v>
      </c>
      <c r="I268" s="23" t="str">
        <f>VLOOKUP(J268,PROCV!$E$1:$F$27,2,FALSE)</f>
        <v>29 - Bahia</v>
      </c>
      <c r="J268" s="22" t="s">
        <v>73</v>
      </c>
      <c r="K268" s="22">
        <v>0</v>
      </c>
      <c r="L268" s="33">
        <v>105498.06</v>
      </c>
      <c r="M268" s="20" t="e">
        <f>VLOOKUP(G268,PROCV!$A$110:$B$119,2,FALSE)</f>
        <v>#N/A</v>
      </c>
      <c r="N268" s="17" t="e">
        <f t="shared" si="4"/>
        <v>#N/A</v>
      </c>
    </row>
    <row r="269" spans="1:14" x14ac:dyDescent="0.25">
      <c r="A269" s="30" t="s">
        <v>48</v>
      </c>
      <c r="B269" s="36">
        <v>975923</v>
      </c>
      <c r="C269" s="42" t="s">
        <v>5822</v>
      </c>
      <c r="D269" s="22" t="s">
        <v>189</v>
      </c>
      <c r="E269" s="22" t="s">
        <v>213</v>
      </c>
      <c r="F269" s="26" t="str">
        <f>VLOOKUP(E269,PROCV!$A$1:$B$107,2,TRUE)</f>
        <v>Patrimônio</v>
      </c>
      <c r="G269" s="33">
        <v>1997</v>
      </c>
      <c r="H269" s="24">
        <v>0</v>
      </c>
      <c r="I269" s="23" t="str">
        <f>VLOOKUP(J269,PROCV!$E$1:$F$27,2,FALSE)</f>
        <v>41 - Paraná</v>
      </c>
      <c r="J269" s="22" t="s">
        <v>106</v>
      </c>
      <c r="K269" s="22">
        <v>0</v>
      </c>
      <c r="L269" s="33">
        <v>126363.95</v>
      </c>
      <c r="M269" s="20" t="e">
        <f>VLOOKUP(G269,PROCV!$A$110:$B$119,2,FALSE)</f>
        <v>#N/A</v>
      </c>
      <c r="N269" s="17" t="e">
        <f t="shared" si="4"/>
        <v>#N/A</v>
      </c>
    </row>
    <row r="270" spans="1:14" x14ac:dyDescent="0.25">
      <c r="A270" s="30" t="s">
        <v>48</v>
      </c>
      <c r="B270" s="36">
        <v>976920</v>
      </c>
      <c r="C270" s="42" t="s">
        <v>5821</v>
      </c>
      <c r="D270" s="22" t="s">
        <v>189</v>
      </c>
      <c r="E270" s="22" t="s">
        <v>213</v>
      </c>
      <c r="F270" s="26" t="str">
        <f>VLOOKUP(E270,PROCV!$A$1:$B$107,2,TRUE)</f>
        <v>Patrimônio</v>
      </c>
      <c r="G270" s="33">
        <v>1997</v>
      </c>
      <c r="H270" s="24">
        <v>0</v>
      </c>
      <c r="I270" s="23" t="str">
        <f>VLOOKUP(J270,PROCV!$E$1:$F$27,2,FALSE)</f>
        <v>11 - Rondônia</v>
      </c>
      <c r="J270" s="22" t="s">
        <v>219</v>
      </c>
      <c r="K270" s="22">
        <v>0</v>
      </c>
      <c r="L270" s="33">
        <v>35568.75</v>
      </c>
      <c r="M270" s="20" t="e">
        <f>VLOOKUP(G270,PROCV!$A$110:$B$119,2,FALSE)</f>
        <v>#N/A</v>
      </c>
      <c r="N270" s="17" t="e">
        <f t="shared" si="4"/>
        <v>#N/A</v>
      </c>
    </row>
    <row r="271" spans="1:14" x14ac:dyDescent="0.25">
      <c r="A271" s="30" t="s">
        <v>48</v>
      </c>
      <c r="B271" s="36">
        <v>975836</v>
      </c>
      <c r="C271" s="42" t="s">
        <v>5820</v>
      </c>
      <c r="D271" s="22" t="s">
        <v>189</v>
      </c>
      <c r="E271" s="22" t="s">
        <v>213</v>
      </c>
      <c r="F271" s="26" t="str">
        <f>VLOOKUP(E271,PROCV!$A$1:$B$107,2,TRUE)</f>
        <v>Patrimônio</v>
      </c>
      <c r="G271" s="33">
        <v>1997</v>
      </c>
      <c r="H271" s="24">
        <v>0</v>
      </c>
      <c r="I271" s="23" t="str">
        <f>VLOOKUP(J271,PROCV!$E$1:$F$27,2,FALSE)</f>
        <v>13 - Amazonas</v>
      </c>
      <c r="J271" s="22" t="s">
        <v>823</v>
      </c>
      <c r="K271" s="22">
        <v>0</v>
      </c>
      <c r="L271" s="33">
        <v>580384</v>
      </c>
      <c r="M271" s="20" t="e">
        <f>VLOOKUP(G271,PROCV!$A$110:$B$119,2,FALSE)</f>
        <v>#N/A</v>
      </c>
      <c r="N271" s="17" t="e">
        <f t="shared" si="4"/>
        <v>#N/A</v>
      </c>
    </row>
    <row r="272" spans="1:14" x14ac:dyDescent="0.25">
      <c r="A272" s="30" t="s">
        <v>48</v>
      </c>
      <c r="B272" s="36">
        <v>975551</v>
      </c>
      <c r="C272" s="42" t="s">
        <v>5819</v>
      </c>
      <c r="D272" s="22" t="s">
        <v>189</v>
      </c>
      <c r="E272" s="22" t="s">
        <v>213</v>
      </c>
      <c r="F272" s="26" t="str">
        <f>VLOOKUP(E272,PROCV!$A$1:$B$107,2,TRUE)</f>
        <v>Patrimônio</v>
      </c>
      <c r="G272" s="33">
        <v>1997</v>
      </c>
      <c r="H272" s="24">
        <v>0</v>
      </c>
      <c r="I272" s="23" t="str">
        <f>VLOOKUP(J272,PROCV!$E$1:$F$27,2,FALSE)</f>
        <v>41 - Paraná</v>
      </c>
      <c r="J272" s="22" t="s">
        <v>106</v>
      </c>
      <c r="K272" s="22">
        <v>0</v>
      </c>
      <c r="L272" s="33">
        <v>672535.07</v>
      </c>
      <c r="M272" s="20" t="e">
        <f>VLOOKUP(G272,PROCV!$A$110:$B$119,2,FALSE)</f>
        <v>#N/A</v>
      </c>
      <c r="N272" s="17" t="e">
        <f t="shared" si="4"/>
        <v>#N/A</v>
      </c>
    </row>
    <row r="273" spans="1:14" x14ac:dyDescent="0.25">
      <c r="A273" s="30" t="s">
        <v>48</v>
      </c>
      <c r="B273" s="36">
        <v>975743</v>
      </c>
      <c r="C273" s="42" t="s">
        <v>5818</v>
      </c>
      <c r="D273" s="22" t="s">
        <v>189</v>
      </c>
      <c r="E273" s="22" t="s">
        <v>213</v>
      </c>
      <c r="F273" s="26" t="str">
        <f>VLOOKUP(E273,PROCV!$A$1:$B$107,2,TRUE)</f>
        <v>Patrimônio</v>
      </c>
      <c r="G273" s="33">
        <v>1997</v>
      </c>
      <c r="H273" s="24">
        <v>0</v>
      </c>
      <c r="I273" s="23" t="str">
        <f>VLOOKUP(J273,PROCV!$E$1:$F$27,2,FALSE)</f>
        <v>13 - Amazonas</v>
      </c>
      <c r="J273" s="22" t="s">
        <v>823</v>
      </c>
      <c r="K273" s="22">
        <v>0</v>
      </c>
      <c r="L273" s="33">
        <v>187500</v>
      </c>
      <c r="M273" s="20" t="e">
        <f>VLOOKUP(G273,PROCV!$A$110:$B$119,2,FALSE)</f>
        <v>#N/A</v>
      </c>
      <c r="N273" s="17" t="e">
        <f t="shared" si="4"/>
        <v>#N/A</v>
      </c>
    </row>
    <row r="274" spans="1:14" x14ac:dyDescent="0.25">
      <c r="A274" s="30" t="s">
        <v>48</v>
      </c>
      <c r="B274" s="36">
        <v>977662</v>
      </c>
      <c r="C274" s="42" t="s">
        <v>5817</v>
      </c>
      <c r="D274" s="22" t="s">
        <v>189</v>
      </c>
      <c r="E274" s="22" t="s">
        <v>213</v>
      </c>
      <c r="F274" s="26" t="str">
        <f>VLOOKUP(E274,PROCV!$A$1:$B$107,2,TRUE)</f>
        <v>Patrimônio</v>
      </c>
      <c r="G274" s="33">
        <v>1997</v>
      </c>
      <c r="H274" s="24">
        <v>0</v>
      </c>
      <c r="I274" s="23" t="str">
        <f>VLOOKUP(J274,PROCV!$E$1:$F$27,2,FALSE)</f>
        <v>23 - Ceará</v>
      </c>
      <c r="J274" s="22" t="s">
        <v>52</v>
      </c>
      <c r="K274" s="22">
        <v>0</v>
      </c>
      <c r="L274" s="33">
        <v>108000</v>
      </c>
      <c r="M274" s="20" t="e">
        <f>VLOOKUP(G274,PROCV!$A$110:$B$119,2,FALSE)</f>
        <v>#N/A</v>
      </c>
      <c r="N274" s="17" t="e">
        <f t="shared" si="4"/>
        <v>#N/A</v>
      </c>
    </row>
    <row r="275" spans="1:14" x14ac:dyDescent="0.25">
      <c r="A275" s="30" t="s">
        <v>48</v>
      </c>
      <c r="B275" s="36">
        <v>976023</v>
      </c>
      <c r="C275" s="42" t="s">
        <v>5816</v>
      </c>
      <c r="D275" s="22" t="s">
        <v>189</v>
      </c>
      <c r="E275" s="22" t="s">
        <v>213</v>
      </c>
      <c r="F275" s="26" t="str">
        <f>VLOOKUP(E275,PROCV!$A$1:$B$107,2,TRUE)</f>
        <v>Patrimônio</v>
      </c>
      <c r="G275" s="33">
        <v>1997</v>
      </c>
      <c r="H275" s="24">
        <v>0</v>
      </c>
      <c r="I275" s="23" t="str">
        <f>VLOOKUP(J275,PROCV!$E$1:$F$27,2,FALSE)</f>
        <v>12 - Acre</v>
      </c>
      <c r="J275" s="22" t="s">
        <v>71</v>
      </c>
      <c r="K275" s="22">
        <v>0</v>
      </c>
      <c r="L275" s="33">
        <v>177844</v>
      </c>
      <c r="M275" s="20" t="e">
        <f>VLOOKUP(G275,PROCV!$A$110:$B$119,2,FALSE)</f>
        <v>#N/A</v>
      </c>
      <c r="N275" s="17" t="e">
        <f t="shared" si="4"/>
        <v>#N/A</v>
      </c>
    </row>
    <row r="276" spans="1:14" x14ac:dyDescent="0.25">
      <c r="A276" s="30" t="s">
        <v>48</v>
      </c>
      <c r="B276" s="36">
        <v>977692</v>
      </c>
      <c r="C276" s="42" t="s">
        <v>5083</v>
      </c>
      <c r="D276" s="22" t="s">
        <v>189</v>
      </c>
      <c r="E276" s="22" t="s">
        <v>213</v>
      </c>
      <c r="F276" s="26" t="str">
        <f>VLOOKUP(E276,PROCV!$A$1:$B$107,2,TRUE)</f>
        <v>Patrimônio</v>
      </c>
      <c r="G276" s="33">
        <v>1997</v>
      </c>
      <c r="H276" s="24">
        <v>0</v>
      </c>
      <c r="I276" s="23" t="str">
        <f>VLOOKUP(J276,PROCV!$E$1:$F$27,2,FALSE)</f>
        <v>50 - Mato Grosso do Sul</v>
      </c>
      <c r="J276" s="22" t="s">
        <v>179</v>
      </c>
      <c r="K276" s="22">
        <v>0</v>
      </c>
      <c r="L276" s="33">
        <v>89109</v>
      </c>
      <c r="M276" s="20" t="e">
        <f>VLOOKUP(G276,PROCV!$A$110:$B$119,2,FALSE)</f>
        <v>#N/A</v>
      </c>
      <c r="N276" s="17" t="e">
        <f t="shared" si="4"/>
        <v>#N/A</v>
      </c>
    </row>
    <row r="277" spans="1:14" x14ac:dyDescent="0.25">
      <c r="A277" s="30" t="s">
        <v>48</v>
      </c>
      <c r="B277" s="36">
        <v>985680</v>
      </c>
      <c r="C277" s="42" t="s">
        <v>5815</v>
      </c>
      <c r="D277" s="22" t="s">
        <v>189</v>
      </c>
      <c r="E277" s="22" t="s">
        <v>213</v>
      </c>
      <c r="F277" s="26" t="str">
        <f>VLOOKUP(E277,PROCV!$A$1:$B$107,2,TRUE)</f>
        <v>Patrimônio</v>
      </c>
      <c r="G277" s="33">
        <v>1997</v>
      </c>
      <c r="H277" s="24">
        <v>0</v>
      </c>
      <c r="I277" s="23" t="str">
        <f>VLOOKUP(J277,PROCV!$E$1:$F$27,2,FALSE)</f>
        <v>12 - Acre</v>
      </c>
      <c r="J277" s="22" t="s">
        <v>71</v>
      </c>
      <c r="K277" s="22">
        <v>0</v>
      </c>
      <c r="L277" s="33">
        <v>92044.01</v>
      </c>
      <c r="M277" s="20" t="e">
        <f>VLOOKUP(G277,PROCV!$A$110:$B$119,2,FALSE)</f>
        <v>#N/A</v>
      </c>
      <c r="N277" s="17" t="e">
        <f t="shared" si="4"/>
        <v>#N/A</v>
      </c>
    </row>
    <row r="278" spans="1:14" x14ac:dyDescent="0.25">
      <c r="A278" s="30" t="s">
        <v>48</v>
      </c>
      <c r="B278" s="36">
        <v>976273</v>
      </c>
      <c r="C278" s="42" t="s">
        <v>5814</v>
      </c>
      <c r="D278" s="22" t="s">
        <v>189</v>
      </c>
      <c r="E278" s="22" t="s">
        <v>213</v>
      </c>
      <c r="F278" s="26" t="str">
        <f>VLOOKUP(E278,PROCV!$A$1:$B$107,2,TRUE)</f>
        <v>Patrimônio</v>
      </c>
      <c r="G278" s="33">
        <v>1997</v>
      </c>
      <c r="H278" s="24">
        <v>0</v>
      </c>
      <c r="I278" s="23" t="str">
        <f>VLOOKUP(J278,PROCV!$E$1:$F$27,2,FALSE)</f>
        <v>41 - Paraná</v>
      </c>
      <c r="J278" s="22" t="s">
        <v>106</v>
      </c>
      <c r="K278" s="22">
        <v>0</v>
      </c>
      <c r="L278" s="33">
        <v>241339.1</v>
      </c>
      <c r="M278" s="20" t="e">
        <f>VLOOKUP(G278,PROCV!$A$110:$B$119,2,FALSE)</f>
        <v>#N/A</v>
      </c>
      <c r="N278" s="17" t="e">
        <f t="shared" si="4"/>
        <v>#N/A</v>
      </c>
    </row>
    <row r="279" spans="1:14" x14ac:dyDescent="0.25">
      <c r="A279" s="30" t="s">
        <v>48</v>
      </c>
      <c r="B279" s="36">
        <v>976031</v>
      </c>
      <c r="C279" s="42" t="s">
        <v>5813</v>
      </c>
      <c r="D279" s="22" t="s">
        <v>189</v>
      </c>
      <c r="E279" s="22" t="s">
        <v>213</v>
      </c>
      <c r="F279" s="26" t="str">
        <f>VLOOKUP(E279,PROCV!$A$1:$B$107,2,TRUE)</f>
        <v>Patrimônio</v>
      </c>
      <c r="G279" s="33">
        <v>1997</v>
      </c>
      <c r="H279" s="24">
        <v>0</v>
      </c>
      <c r="I279" s="23" t="str">
        <f>VLOOKUP(J279,PROCV!$E$1:$F$27,2,FALSE)</f>
        <v>41 - Paraná</v>
      </c>
      <c r="J279" s="22" t="s">
        <v>106</v>
      </c>
      <c r="K279" s="22">
        <v>0</v>
      </c>
      <c r="L279" s="33">
        <v>118562</v>
      </c>
      <c r="M279" s="20" t="e">
        <f>VLOOKUP(G279,PROCV!$A$110:$B$119,2,FALSE)</f>
        <v>#N/A</v>
      </c>
      <c r="N279" s="17" t="e">
        <f t="shared" si="4"/>
        <v>#N/A</v>
      </c>
    </row>
    <row r="280" spans="1:14" x14ac:dyDescent="0.25">
      <c r="A280" s="30" t="s">
        <v>48</v>
      </c>
      <c r="B280" s="36">
        <v>976778</v>
      </c>
      <c r="C280" s="42" t="s">
        <v>5812</v>
      </c>
      <c r="D280" s="22" t="s">
        <v>189</v>
      </c>
      <c r="E280" s="22" t="s">
        <v>213</v>
      </c>
      <c r="F280" s="26" t="str">
        <f>VLOOKUP(E280,PROCV!$A$1:$B$107,2,TRUE)</f>
        <v>Patrimônio</v>
      </c>
      <c r="G280" s="33">
        <v>1997</v>
      </c>
      <c r="H280" s="24">
        <v>0</v>
      </c>
      <c r="I280" s="23" t="str">
        <f>VLOOKUP(J280,PROCV!$E$1:$F$27,2,FALSE)</f>
        <v>41 - Paraná</v>
      </c>
      <c r="J280" s="22" t="s">
        <v>106</v>
      </c>
      <c r="K280" s="22">
        <v>0</v>
      </c>
      <c r="L280" s="33">
        <v>112607.67</v>
      </c>
      <c r="M280" s="20" t="e">
        <f>VLOOKUP(G280,PROCV!$A$110:$B$119,2,FALSE)</f>
        <v>#N/A</v>
      </c>
      <c r="N280" s="17" t="e">
        <f t="shared" si="4"/>
        <v>#N/A</v>
      </c>
    </row>
    <row r="281" spans="1:14" x14ac:dyDescent="0.25">
      <c r="A281" s="30" t="s">
        <v>48</v>
      </c>
      <c r="B281" s="36">
        <v>976519</v>
      </c>
      <c r="C281" s="42" t="s">
        <v>5811</v>
      </c>
      <c r="D281" s="22" t="s">
        <v>189</v>
      </c>
      <c r="E281" s="22" t="s">
        <v>213</v>
      </c>
      <c r="F281" s="26" t="str">
        <f>VLOOKUP(E281,PROCV!$A$1:$B$107,2,TRUE)</f>
        <v>Patrimônio</v>
      </c>
      <c r="G281" s="33">
        <v>1997</v>
      </c>
      <c r="H281" s="24">
        <v>0</v>
      </c>
      <c r="I281" s="23" t="str">
        <f>VLOOKUP(J281,PROCV!$E$1:$F$27,2,FALSE)</f>
        <v>29 - Bahia</v>
      </c>
      <c r="J281" s="22" t="s">
        <v>73</v>
      </c>
      <c r="K281" s="22">
        <v>0</v>
      </c>
      <c r="L281" s="33">
        <v>59279.23</v>
      </c>
      <c r="M281" s="20" t="e">
        <f>VLOOKUP(G281,PROCV!$A$110:$B$119,2,FALSE)</f>
        <v>#N/A</v>
      </c>
      <c r="N281" s="17" t="e">
        <f t="shared" si="4"/>
        <v>#N/A</v>
      </c>
    </row>
    <row r="282" spans="1:14" x14ac:dyDescent="0.25">
      <c r="A282" s="30" t="s">
        <v>48</v>
      </c>
      <c r="B282" s="36">
        <v>975837</v>
      </c>
      <c r="C282" s="42" t="s">
        <v>5810</v>
      </c>
      <c r="D282" s="22" t="s">
        <v>189</v>
      </c>
      <c r="E282" s="22" t="s">
        <v>213</v>
      </c>
      <c r="F282" s="26" t="str">
        <f>VLOOKUP(E282,PROCV!$A$1:$B$107,2,TRUE)</f>
        <v>Patrimônio</v>
      </c>
      <c r="G282" s="33">
        <v>1997</v>
      </c>
      <c r="H282" s="24">
        <v>0</v>
      </c>
      <c r="I282" s="23" t="str">
        <f>VLOOKUP(J282,PROCV!$E$1:$F$27,2,FALSE)</f>
        <v>43 - Rio Grande do Sul</v>
      </c>
      <c r="J282" s="22" t="s">
        <v>56</v>
      </c>
      <c r="K282" s="22">
        <v>0</v>
      </c>
      <c r="L282" s="33">
        <v>118562</v>
      </c>
      <c r="M282" s="20" t="e">
        <f>VLOOKUP(G282,PROCV!$A$110:$B$119,2,FALSE)</f>
        <v>#N/A</v>
      </c>
      <c r="N282" s="17" t="e">
        <f t="shared" si="4"/>
        <v>#N/A</v>
      </c>
    </row>
    <row r="283" spans="1:14" x14ac:dyDescent="0.25">
      <c r="A283" s="30" t="s">
        <v>48</v>
      </c>
      <c r="B283" s="36">
        <v>976530</v>
      </c>
      <c r="C283" s="42" t="s">
        <v>5809</v>
      </c>
      <c r="D283" s="22" t="s">
        <v>189</v>
      </c>
      <c r="E283" s="22" t="s">
        <v>213</v>
      </c>
      <c r="F283" s="26" t="str">
        <f>VLOOKUP(E283,PROCV!$A$1:$B$107,2,TRUE)</f>
        <v>Patrimônio</v>
      </c>
      <c r="G283" s="33">
        <v>1997</v>
      </c>
      <c r="H283" s="24">
        <v>0</v>
      </c>
      <c r="I283" s="23" t="str">
        <f>VLOOKUP(J283,PROCV!$E$1:$F$27,2,FALSE)</f>
        <v>52 - Goiás</v>
      </c>
      <c r="J283" s="22" t="s">
        <v>97</v>
      </c>
      <c r="K283" s="22">
        <v>0</v>
      </c>
      <c r="L283" s="33">
        <v>160060</v>
      </c>
      <c r="M283" s="20" t="e">
        <f>VLOOKUP(G283,PROCV!$A$110:$B$119,2,FALSE)</f>
        <v>#N/A</v>
      </c>
      <c r="N283" s="17" t="e">
        <f t="shared" si="4"/>
        <v>#N/A</v>
      </c>
    </row>
    <row r="284" spans="1:14" x14ac:dyDescent="0.25">
      <c r="A284" s="30" t="s">
        <v>48</v>
      </c>
      <c r="B284" s="36">
        <v>975835</v>
      </c>
      <c r="C284" s="42" t="s">
        <v>5808</v>
      </c>
      <c r="D284" s="22" t="s">
        <v>189</v>
      </c>
      <c r="E284" s="22" t="s">
        <v>213</v>
      </c>
      <c r="F284" s="26" t="str">
        <f>VLOOKUP(E284,PROCV!$A$1:$B$107,2,TRUE)</f>
        <v>Patrimônio</v>
      </c>
      <c r="G284" s="33">
        <v>1997</v>
      </c>
      <c r="H284" s="24">
        <v>0</v>
      </c>
      <c r="I284" s="23" t="str">
        <f>VLOOKUP(J284,PROCV!$E$1:$F$27,2,FALSE)</f>
        <v>43 - Rio Grande do Sul</v>
      </c>
      <c r="J284" s="22" t="s">
        <v>56</v>
      </c>
      <c r="K284" s="22">
        <v>0</v>
      </c>
      <c r="L284" s="33">
        <v>118562.5</v>
      </c>
      <c r="M284" s="20" t="e">
        <f>VLOOKUP(G284,PROCV!$A$110:$B$119,2,FALSE)</f>
        <v>#N/A</v>
      </c>
      <c r="N284" s="17" t="e">
        <f t="shared" si="4"/>
        <v>#N/A</v>
      </c>
    </row>
    <row r="285" spans="1:14" x14ac:dyDescent="0.25">
      <c r="A285" s="30" t="s">
        <v>48</v>
      </c>
      <c r="B285" s="36">
        <v>977717</v>
      </c>
      <c r="C285" s="42" t="s">
        <v>5807</v>
      </c>
      <c r="D285" s="22" t="s">
        <v>189</v>
      </c>
      <c r="E285" s="22" t="s">
        <v>630</v>
      </c>
      <c r="F285" s="26" t="s">
        <v>10</v>
      </c>
      <c r="G285" s="33">
        <v>1997</v>
      </c>
      <c r="H285" s="24">
        <v>0</v>
      </c>
      <c r="I285" s="23" t="str">
        <f>VLOOKUP(J285,PROCV!$E$1:$F$27,2,FALSE)</f>
        <v>33 - Rio de Janeiro</v>
      </c>
      <c r="J285" s="22" t="s">
        <v>82</v>
      </c>
      <c r="K285" s="22">
        <v>0</v>
      </c>
      <c r="L285" s="33">
        <v>100000</v>
      </c>
      <c r="M285" s="20" t="e">
        <f>VLOOKUP(G285,PROCV!$A$110:$B$119,2,FALSE)</f>
        <v>#N/A</v>
      </c>
      <c r="N285" s="17" t="e">
        <f t="shared" si="4"/>
        <v>#N/A</v>
      </c>
    </row>
    <row r="286" spans="1:14" x14ac:dyDescent="0.25">
      <c r="A286" s="30" t="s">
        <v>48</v>
      </c>
      <c r="B286" s="36">
        <v>977739</v>
      </c>
      <c r="C286" s="42" t="s">
        <v>5806</v>
      </c>
      <c r="D286" s="22" t="s">
        <v>189</v>
      </c>
      <c r="E286" s="22" t="s">
        <v>213</v>
      </c>
      <c r="F286" s="26" t="str">
        <f>VLOOKUP(E286,PROCV!$A$1:$B$107,2,TRUE)</f>
        <v>Patrimônio</v>
      </c>
      <c r="G286" s="33">
        <v>1997</v>
      </c>
      <c r="H286" s="24">
        <v>0</v>
      </c>
      <c r="I286" s="23" t="str">
        <f>VLOOKUP(J286,PROCV!$E$1:$F$27,2,FALSE)</f>
        <v>42 - Santa Catarina</v>
      </c>
      <c r="J286" s="22" t="s">
        <v>79</v>
      </c>
      <c r="K286" s="22">
        <v>0</v>
      </c>
      <c r="L286" s="33">
        <v>265000</v>
      </c>
      <c r="M286" s="20" t="e">
        <f>VLOOKUP(G286,PROCV!$A$110:$B$119,2,FALSE)</f>
        <v>#N/A</v>
      </c>
      <c r="N286" s="17" t="e">
        <f t="shared" si="4"/>
        <v>#N/A</v>
      </c>
    </row>
    <row r="287" spans="1:14" x14ac:dyDescent="0.25">
      <c r="A287" s="30" t="s">
        <v>48</v>
      </c>
      <c r="B287" s="36">
        <v>985547</v>
      </c>
      <c r="C287" s="42" t="s">
        <v>5805</v>
      </c>
      <c r="D287" s="22" t="s">
        <v>46</v>
      </c>
      <c r="E287" s="22" t="s">
        <v>50</v>
      </c>
      <c r="F287" s="26" t="str">
        <f>VLOOKUP(E287,PROCV!$A$1:$B$107,2,TRUE)</f>
        <v>Educação e Criação em Artes</v>
      </c>
      <c r="G287" s="33">
        <v>1997</v>
      </c>
      <c r="H287" s="24">
        <v>0</v>
      </c>
      <c r="I287" s="23" t="str">
        <f>VLOOKUP(J287,PROCV!$E$1:$F$27,2,FALSE)</f>
        <v>33 - Rio de Janeiro</v>
      </c>
      <c r="J287" s="22" t="s">
        <v>82</v>
      </c>
      <c r="K287" s="22">
        <v>0</v>
      </c>
      <c r="L287" s="33">
        <v>39375</v>
      </c>
      <c r="M287" s="20" t="e">
        <f>VLOOKUP(G287,PROCV!$A$110:$B$119,2,FALSE)</f>
        <v>#N/A</v>
      </c>
      <c r="N287" s="17" t="e">
        <f t="shared" si="4"/>
        <v>#N/A</v>
      </c>
    </row>
    <row r="288" spans="1:14" x14ac:dyDescent="0.25">
      <c r="A288" s="30" t="s">
        <v>48</v>
      </c>
      <c r="B288" s="36">
        <v>975723</v>
      </c>
      <c r="C288" s="42" t="s">
        <v>5804</v>
      </c>
      <c r="D288" s="22" t="s">
        <v>189</v>
      </c>
      <c r="E288" s="22" t="s">
        <v>630</v>
      </c>
      <c r="F288" s="26" t="s">
        <v>10</v>
      </c>
      <c r="G288" s="33">
        <v>1997</v>
      </c>
      <c r="H288" s="24">
        <v>0</v>
      </c>
      <c r="I288" s="23" t="str">
        <f>VLOOKUP(J288,PROCV!$E$1:$F$27,2,FALSE)</f>
        <v>33 - Rio de Janeiro</v>
      </c>
      <c r="J288" s="22" t="s">
        <v>82</v>
      </c>
      <c r="K288" s="22">
        <v>0</v>
      </c>
      <c r="L288" s="33">
        <v>12938</v>
      </c>
      <c r="M288" s="20" t="e">
        <f>VLOOKUP(G288,PROCV!$A$110:$B$119,2,FALSE)</f>
        <v>#N/A</v>
      </c>
      <c r="N288" s="17" t="e">
        <f t="shared" si="4"/>
        <v>#N/A</v>
      </c>
    </row>
    <row r="289" spans="1:14" x14ac:dyDescent="0.25">
      <c r="A289" s="30" t="s">
        <v>48</v>
      </c>
      <c r="B289" s="36">
        <v>986165</v>
      </c>
      <c r="C289" s="42" t="s">
        <v>5803</v>
      </c>
      <c r="D289" s="22" t="s">
        <v>46</v>
      </c>
      <c r="E289" s="22" t="s">
        <v>50</v>
      </c>
      <c r="F289" s="26" t="str">
        <f>VLOOKUP(E289,PROCV!$A$1:$B$107,2,TRUE)</f>
        <v>Educação e Criação em Artes</v>
      </c>
      <c r="G289" s="33">
        <v>1997</v>
      </c>
      <c r="H289" s="24">
        <v>0</v>
      </c>
      <c r="I289" s="23" t="str">
        <f>VLOOKUP(J289,PROCV!$E$1:$F$27,2,FALSE)</f>
        <v>53 - Distrito Federal</v>
      </c>
      <c r="J289" s="22" t="s">
        <v>75</v>
      </c>
      <c r="K289" s="22">
        <v>0</v>
      </c>
      <c r="L289" s="33">
        <v>30625</v>
      </c>
      <c r="M289" s="20" t="e">
        <f>VLOOKUP(G289,PROCV!$A$110:$B$119,2,FALSE)</f>
        <v>#N/A</v>
      </c>
      <c r="N289" s="17" t="e">
        <f t="shared" si="4"/>
        <v>#N/A</v>
      </c>
    </row>
    <row r="290" spans="1:14" x14ac:dyDescent="0.25">
      <c r="A290" s="30" t="s">
        <v>48</v>
      </c>
      <c r="B290" s="36">
        <v>976850</v>
      </c>
      <c r="C290" s="42" t="s">
        <v>5802</v>
      </c>
      <c r="D290" s="22" t="s">
        <v>189</v>
      </c>
      <c r="E290" s="22" t="s">
        <v>213</v>
      </c>
      <c r="F290" s="26" t="str">
        <f>VLOOKUP(E290,PROCV!$A$1:$B$107,2,TRUE)</f>
        <v>Patrimônio</v>
      </c>
      <c r="G290" s="33">
        <v>1997</v>
      </c>
      <c r="H290" s="24">
        <v>0</v>
      </c>
      <c r="I290" s="23" t="str">
        <f>VLOOKUP(J290,PROCV!$E$1:$F$27,2,FALSE)</f>
        <v>23 - Ceará</v>
      </c>
      <c r="J290" s="22" t="s">
        <v>52</v>
      </c>
      <c r="K290" s="22">
        <v>0</v>
      </c>
      <c r="L290" s="33">
        <v>237125</v>
      </c>
      <c r="M290" s="20" t="e">
        <f>VLOOKUP(G290,PROCV!$A$110:$B$119,2,FALSE)</f>
        <v>#N/A</v>
      </c>
      <c r="N290" s="17" t="e">
        <f t="shared" si="4"/>
        <v>#N/A</v>
      </c>
    </row>
    <row r="291" spans="1:14" x14ac:dyDescent="0.25">
      <c r="A291" s="30" t="s">
        <v>48</v>
      </c>
      <c r="B291" s="36">
        <v>970593</v>
      </c>
      <c r="C291" s="42" t="s">
        <v>5801</v>
      </c>
      <c r="D291" s="22" t="s">
        <v>46</v>
      </c>
      <c r="E291" s="22" t="s">
        <v>50</v>
      </c>
      <c r="F291" s="26" t="str">
        <f>VLOOKUP(E291,PROCV!$A$1:$B$107,2,TRUE)</f>
        <v>Educação e Criação em Artes</v>
      </c>
      <c r="G291" s="33">
        <v>1997</v>
      </c>
      <c r="H291" s="24">
        <v>0</v>
      </c>
      <c r="I291" s="23" t="str">
        <f>VLOOKUP(J291,PROCV!$E$1:$F$27,2,FALSE)</f>
        <v>53 - Distrito Federal</v>
      </c>
      <c r="J291" s="22" t="s">
        <v>75</v>
      </c>
      <c r="K291" s="22">
        <v>0</v>
      </c>
      <c r="L291" s="33">
        <v>550000</v>
      </c>
      <c r="M291" s="20" t="e">
        <f>VLOOKUP(G291,PROCV!$A$110:$B$119,2,FALSE)</f>
        <v>#N/A</v>
      </c>
      <c r="N291" s="17" t="e">
        <f t="shared" si="4"/>
        <v>#N/A</v>
      </c>
    </row>
    <row r="292" spans="1:14" x14ac:dyDescent="0.25">
      <c r="A292" s="30" t="s">
        <v>48</v>
      </c>
      <c r="B292" s="36">
        <v>970838</v>
      </c>
      <c r="C292" s="42" t="s">
        <v>5801</v>
      </c>
      <c r="D292" s="22" t="s">
        <v>46</v>
      </c>
      <c r="E292" s="22" t="s">
        <v>50</v>
      </c>
      <c r="F292" s="26" t="str">
        <f>VLOOKUP(E292,PROCV!$A$1:$B$107,2,TRUE)</f>
        <v>Educação e Criação em Artes</v>
      </c>
      <c r="G292" s="33">
        <v>1997</v>
      </c>
      <c r="H292" s="24">
        <v>0</v>
      </c>
      <c r="I292" s="23" t="str">
        <f>VLOOKUP(J292,PROCV!$E$1:$F$27,2,FALSE)</f>
        <v>53 - Distrito Federal</v>
      </c>
      <c r="J292" s="22" t="s">
        <v>75</v>
      </c>
      <c r="K292" s="22">
        <v>0</v>
      </c>
      <c r="L292" s="33">
        <v>20000</v>
      </c>
      <c r="M292" s="20" t="e">
        <f>VLOOKUP(G292,PROCV!$A$110:$B$119,2,FALSE)</f>
        <v>#N/A</v>
      </c>
      <c r="N292" s="17" t="e">
        <f t="shared" si="4"/>
        <v>#N/A</v>
      </c>
    </row>
    <row r="293" spans="1:14" x14ac:dyDescent="0.25">
      <c r="A293" s="30" t="s">
        <v>48</v>
      </c>
      <c r="B293" s="36">
        <v>970336</v>
      </c>
      <c r="C293" s="42" t="s">
        <v>5800</v>
      </c>
      <c r="D293" s="22" t="s">
        <v>189</v>
      </c>
      <c r="E293" s="22" t="s">
        <v>749</v>
      </c>
      <c r="F293" s="26" t="str">
        <f>VLOOKUP(E293,PROCV!$A$1:$B$107,2,TRUE)</f>
        <v>Educação e Criação em Artes</v>
      </c>
      <c r="G293" s="33">
        <v>1997</v>
      </c>
      <c r="H293" s="24">
        <v>0</v>
      </c>
      <c r="I293" s="23" t="str">
        <f>VLOOKUP(J293,PROCV!$E$1:$F$27,2,FALSE)</f>
        <v>53 - Distrito Federal</v>
      </c>
      <c r="J293" s="22" t="s">
        <v>75</v>
      </c>
      <c r="K293" s="22">
        <v>0</v>
      </c>
      <c r="L293" s="33">
        <v>266000</v>
      </c>
      <c r="M293" s="20" t="e">
        <f>VLOOKUP(G293,PROCV!$A$110:$B$119,2,FALSE)</f>
        <v>#N/A</v>
      </c>
      <c r="N293" s="17" t="e">
        <f t="shared" si="4"/>
        <v>#N/A</v>
      </c>
    </row>
    <row r="294" spans="1:14" x14ac:dyDescent="0.25">
      <c r="A294" s="30" t="s">
        <v>48</v>
      </c>
      <c r="B294" s="36">
        <v>970445</v>
      </c>
      <c r="C294" s="42" t="s">
        <v>5799</v>
      </c>
      <c r="D294" s="22" t="s">
        <v>46</v>
      </c>
      <c r="E294" s="22" t="s">
        <v>50</v>
      </c>
      <c r="F294" s="26" t="str">
        <f>VLOOKUP(E294,PROCV!$A$1:$B$107,2,TRUE)</f>
        <v>Educação e Criação em Artes</v>
      </c>
      <c r="G294" s="33">
        <v>1997</v>
      </c>
      <c r="H294" s="24">
        <v>0</v>
      </c>
      <c r="I294" s="23" t="str">
        <f>VLOOKUP(J294,PROCV!$E$1:$F$27,2,FALSE)</f>
        <v>53 - Distrito Federal</v>
      </c>
      <c r="J294" s="22" t="s">
        <v>75</v>
      </c>
      <c r="K294" s="22">
        <v>0</v>
      </c>
      <c r="L294" s="33">
        <v>77466</v>
      </c>
      <c r="M294" s="20" t="e">
        <f>VLOOKUP(G294,PROCV!$A$110:$B$119,2,FALSE)</f>
        <v>#N/A</v>
      </c>
      <c r="N294" s="17" t="e">
        <f t="shared" si="4"/>
        <v>#N/A</v>
      </c>
    </row>
    <row r="295" spans="1:14" x14ac:dyDescent="0.25">
      <c r="A295" s="30" t="s">
        <v>48</v>
      </c>
      <c r="B295" s="36">
        <v>968339</v>
      </c>
      <c r="C295" s="42" t="s">
        <v>5798</v>
      </c>
      <c r="D295" s="22" t="s">
        <v>46</v>
      </c>
      <c r="E295" s="22" t="s">
        <v>50</v>
      </c>
      <c r="F295" s="26" t="str">
        <f>VLOOKUP(E295,PROCV!$A$1:$B$107,2,TRUE)</f>
        <v>Educação e Criação em Artes</v>
      </c>
      <c r="G295" s="33">
        <v>1997</v>
      </c>
      <c r="H295" s="24">
        <v>0</v>
      </c>
      <c r="I295" s="23" t="str">
        <f>VLOOKUP(J295,PROCV!$E$1:$F$27,2,FALSE)</f>
        <v>22 - Piauí</v>
      </c>
      <c r="J295" s="22" t="s">
        <v>77</v>
      </c>
      <c r="K295" s="22">
        <v>0</v>
      </c>
      <c r="L295" s="33">
        <v>49395</v>
      </c>
      <c r="M295" s="20" t="e">
        <f>VLOOKUP(G295,PROCV!$A$110:$B$119,2,FALSE)</f>
        <v>#N/A</v>
      </c>
      <c r="N295" s="17" t="e">
        <f t="shared" si="4"/>
        <v>#N/A</v>
      </c>
    </row>
    <row r="296" spans="1:14" x14ac:dyDescent="0.25">
      <c r="A296" s="30" t="s">
        <v>48</v>
      </c>
      <c r="B296" s="36">
        <v>975702</v>
      </c>
      <c r="C296" s="42" t="s">
        <v>5797</v>
      </c>
      <c r="D296" s="22" t="s">
        <v>114</v>
      </c>
      <c r="E296" s="22" t="s">
        <v>113</v>
      </c>
      <c r="F296" s="26" t="str">
        <f>VLOOKUP(E296,PROCV!$A$1:$B$107,2,TRUE)</f>
        <v>Música</v>
      </c>
      <c r="G296" s="33">
        <v>1997</v>
      </c>
      <c r="H296" s="24">
        <v>0</v>
      </c>
      <c r="I296" s="23" t="str">
        <f>VLOOKUP(J296,PROCV!$E$1:$F$27,2,FALSE)</f>
        <v>53 - Distrito Federal</v>
      </c>
      <c r="J296" s="22" t="s">
        <v>75</v>
      </c>
      <c r="K296" s="22">
        <v>0</v>
      </c>
      <c r="L296" s="33">
        <v>130635</v>
      </c>
      <c r="M296" s="20" t="e">
        <f>VLOOKUP(G296,PROCV!$A$110:$B$119,2,FALSE)</f>
        <v>#N/A</v>
      </c>
      <c r="N296" s="17" t="e">
        <f t="shared" si="4"/>
        <v>#N/A</v>
      </c>
    </row>
    <row r="297" spans="1:14" x14ac:dyDescent="0.25">
      <c r="A297" s="30" t="s">
        <v>48</v>
      </c>
      <c r="B297" s="36">
        <v>967344</v>
      </c>
      <c r="C297" s="42" t="s">
        <v>5796</v>
      </c>
      <c r="D297" s="22" t="s">
        <v>46</v>
      </c>
      <c r="E297" s="22" t="s">
        <v>50</v>
      </c>
      <c r="F297" s="26" t="str">
        <f>VLOOKUP(E297,PROCV!$A$1:$B$107,2,TRUE)</f>
        <v>Educação e Criação em Artes</v>
      </c>
      <c r="G297" s="33">
        <v>1997</v>
      </c>
      <c r="H297" s="24">
        <v>0</v>
      </c>
      <c r="I297" s="23" t="str">
        <f>VLOOKUP(J297,PROCV!$E$1:$F$27,2,FALSE)</f>
        <v>25 - Paraíba</v>
      </c>
      <c r="J297" s="22" t="s">
        <v>346</v>
      </c>
      <c r="K297" s="22">
        <v>0</v>
      </c>
      <c r="L297" s="33">
        <v>29031</v>
      </c>
      <c r="M297" s="20" t="e">
        <f>VLOOKUP(G297,PROCV!$A$110:$B$119,2,FALSE)</f>
        <v>#N/A</v>
      </c>
      <c r="N297" s="17" t="e">
        <f t="shared" si="4"/>
        <v>#N/A</v>
      </c>
    </row>
    <row r="298" spans="1:14" x14ac:dyDescent="0.25">
      <c r="A298" s="30" t="s">
        <v>48</v>
      </c>
      <c r="B298" s="36">
        <v>967410</v>
      </c>
      <c r="C298" s="42" t="s">
        <v>5795</v>
      </c>
      <c r="D298" s="22" t="s">
        <v>4</v>
      </c>
      <c r="E298" s="22" t="s">
        <v>305</v>
      </c>
      <c r="F298" s="26" t="str">
        <f>VLOOKUP(E298,PROCV!$A$1:$B$107,2,TRUE)</f>
        <v>Audiovisual</v>
      </c>
      <c r="G298" s="33">
        <v>1997</v>
      </c>
      <c r="H298" s="24">
        <v>0</v>
      </c>
      <c r="I298" s="23" t="str">
        <f>VLOOKUP(J298,PROCV!$E$1:$F$27,2,FALSE)</f>
        <v>32 - Espírito Santo</v>
      </c>
      <c r="J298" s="22" t="s">
        <v>67</v>
      </c>
      <c r="K298" s="22">
        <v>0</v>
      </c>
      <c r="L298" s="33">
        <v>52298</v>
      </c>
      <c r="M298" s="20" t="e">
        <f>VLOOKUP(G298,PROCV!$A$110:$B$119,2,FALSE)</f>
        <v>#N/A</v>
      </c>
      <c r="N298" s="17" t="e">
        <f t="shared" si="4"/>
        <v>#N/A</v>
      </c>
    </row>
    <row r="299" spans="1:14" x14ac:dyDescent="0.25">
      <c r="A299" s="30" t="s">
        <v>48</v>
      </c>
      <c r="B299" s="36">
        <v>974021</v>
      </c>
      <c r="C299" s="42" t="s">
        <v>5794</v>
      </c>
      <c r="D299" s="22" t="s">
        <v>4</v>
      </c>
      <c r="E299" s="22" t="s">
        <v>305</v>
      </c>
      <c r="F299" s="26" t="str">
        <f>VLOOKUP(E299,PROCV!$A$1:$B$107,2,TRUE)</f>
        <v>Audiovisual</v>
      </c>
      <c r="G299" s="33">
        <v>1997</v>
      </c>
      <c r="H299" s="24">
        <v>0</v>
      </c>
      <c r="I299" s="23" t="str">
        <f>VLOOKUP(J299,PROCV!$E$1:$F$27,2,FALSE)</f>
        <v>32 - Espírito Santo</v>
      </c>
      <c r="J299" s="22" t="s">
        <v>67</v>
      </c>
      <c r="K299" s="22">
        <v>0</v>
      </c>
      <c r="L299" s="33">
        <v>41838</v>
      </c>
      <c r="M299" s="20" t="e">
        <f>VLOOKUP(G299,PROCV!$A$110:$B$119,2,FALSE)</f>
        <v>#N/A</v>
      </c>
      <c r="N299" s="17" t="e">
        <f t="shared" si="4"/>
        <v>#N/A</v>
      </c>
    </row>
    <row r="300" spans="1:14" x14ac:dyDescent="0.25">
      <c r="A300" s="30" t="s">
        <v>48</v>
      </c>
      <c r="B300" s="36">
        <v>977686</v>
      </c>
      <c r="C300" s="42" t="s">
        <v>5793</v>
      </c>
      <c r="D300" s="22" t="s">
        <v>189</v>
      </c>
      <c r="E300" s="22" t="s">
        <v>213</v>
      </c>
      <c r="F300" s="26" t="str">
        <f>VLOOKUP(E300,PROCV!$A$1:$B$107,2,TRUE)</f>
        <v>Patrimônio</v>
      </c>
      <c r="G300" s="33">
        <v>1997</v>
      </c>
      <c r="H300" s="24">
        <v>0</v>
      </c>
      <c r="I300" s="23" t="str">
        <f>VLOOKUP(J300,PROCV!$E$1:$F$27,2,FALSE)</f>
        <v>31 - Minas Gerais</v>
      </c>
      <c r="J300" s="22" t="s">
        <v>85</v>
      </c>
      <c r="K300" s="22">
        <v>0</v>
      </c>
      <c r="L300" s="33">
        <v>25852.799999999999</v>
      </c>
      <c r="M300" s="20" t="e">
        <f>VLOOKUP(G300,PROCV!$A$110:$B$119,2,FALSE)</f>
        <v>#N/A</v>
      </c>
      <c r="N300" s="17" t="e">
        <f t="shared" si="4"/>
        <v>#N/A</v>
      </c>
    </row>
    <row r="301" spans="1:14" x14ac:dyDescent="0.25">
      <c r="A301" s="30" t="s">
        <v>48</v>
      </c>
      <c r="B301" s="36">
        <v>977547</v>
      </c>
      <c r="C301" s="42" t="s">
        <v>5792</v>
      </c>
      <c r="D301" s="22" t="s">
        <v>314</v>
      </c>
      <c r="E301" s="22" t="s">
        <v>265</v>
      </c>
      <c r="F301" s="26" t="str">
        <f>VLOOKUP(E301,PROCV!$A$1:$B$107,2,TRUE)</f>
        <v>Patrimônio</v>
      </c>
      <c r="G301" s="38">
        <v>1997</v>
      </c>
      <c r="H301" s="24">
        <v>0</v>
      </c>
      <c r="I301" s="23" t="str">
        <f>VLOOKUP(J301,PROCV!$E$1:$F$27,2,FALSE)</f>
        <v>27 - Alagoas</v>
      </c>
      <c r="J301" s="22" t="s">
        <v>65</v>
      </c>
      <c r="K301" s="22">
        <v>0</v>
      </c>
      <c r="L301" s="38">
        <v>22250</v>
      </c>
      <c r="M301" s="20" t="e">
        <f>VLOOKUP(G301,PROCV!$A$110:$B$119,2,FALSE)</f>
        <v>#N/A</v>
      </c>
      <c r="N301" s="17" t="e">
        <f t="shared" si="4"/>
        <v>#N/A</v>
      </c>
    </row>
    <row r="302" spans="1:14" x14ac:dyDescent="0.25">
      <c r="A302" s="30" t="s">
        <v>48</v>
      </c>
      <c r="B302" s="36">
        <v>967317</v>
      </c>
      <c r="C302" s="42" t="s">
        <v>5791</v>
      </c>
      <c r="D302" s="22" t="s">
        <v>46</v>
      </c>
      <c r="E302" s="22" t="s">
        <v>50</v>
      </c>
      <c r="F302" s="26" t="str">
        <f>VLOOKUP(E302,PROCV!$A$1:$B$107,2,TRUE)</f>
        <v>Educação e Criação em Artes</v>
      </c>
      <c r="G302" s="33">
        <v>1997</v>
      </c>
      <c r="H302" s="24">
        <v>0</v>
      </c>
      <c r="I302" s="23" t="str">
        <f>VLOOKUP(J302,PROCV!$E$1:$F$27,2,FALSE)</f>
        <v>26 - Pernambuco</v>
      </c>
      <c r="J302" s="22" t="s">
        <v>44</v>
      </c>
      <c r="K302" s="22">
        <v>0</v>
      </c>
      <c r="L302" s="33">
        <v>30460</v>
      </c>
      <c r="M302" s="20" t="e">
        <f>VLOOKUP(G302,PROCV!$A$110:$B$119,2,FALSE)</f>
        <v>#N/A</v>
      </c>
      <c r="N302" s="17" t="e">
        <f t="shared" si="4"/>
        <v>#N/A</v>
      </c>
    </row>
    <row r="303" spans="1:14" x14ac:dyDescent="0.25">
      <c r="A303" s="30" t="s">
        <v>48</v>
      </c>
      <c r="B303" s="36">
        <v>967356</v>
      </c>
      <c r="C303" s="42" t="s">
        <v>5790</v>
      </c>
      <c r="D303" s="22" t="s">
        <v>524</v>
      </c>
      <c r="E303" s="22" t="s">
        <v>763</v>
      </c>
      <c r="F303" s="26" t="str">
        <f>VLOOKUP(E303,PROCV!$A$1:$B$107,2,TRUE)</f>
        <v>Audiovisual</v>
      </c>
      <c r="G303" s="33">
        <v>1997</v>
      </c>
      <c r="H303" s="24">
        <v>0</v>
      </c>
      <c r="I303" s="23" t="str">
        <f>VLOOKUP(J303,PROCV!$E$1:$F$27,2,FALSE)</f>
        <v>15 - Pará</v>
      </c>
      <c r="J303" s="22" t="s">
        <v>140</v>
      </c>
      <c r="K303" s="22">
        <v>0</v>
      </c>
      <c r="L303" s="33">
        <v>33184</v>
      </c>
      <c r="M303" s="20" t="e">
        <f>VLOOKUP(G303,PROCV!$A$110:$B$119,2,FALSE)</f>
        <v>#N/A</v>
      </c>
      <c r="N303" s="17" t="e">
        <f t="shared" si="4"/>
        <v>#N/A</v>
      </c>
    </row>
    <row r="304" spans="1:14" x14ac:dyDescent="0.25">
      <c r="A304" s="30" t="s">
        <v>48</v>
      </c>
      <c r="B304" s="36">
        <v>974020</v>
      </c>
      <c r="C304" s="42" t="s">
        <v>608</v>
      </c>
      <c r="D304" s="22" t="s">
        <v>4</v>
      </c>
      <c r="E304" s="22" t="s">
        <v>209</v>
      </c>
      <c r="F304" s="26" t="str">
        <f>VLOOKUP(E304,PROCV!$A$1:$B$107,2,TRUE)</f>
        <v>Educação e Criação em Artes</v>
      </c>
      <c r="G304" s="33">
        <v>1997</v>
      </c>
      <c r="H304" s="24">
        <v>0</v>
      </c>
      <c r="I304" s="23" t="str">
        <f>VLOOKUP(J304,PROCV!$E$1:$F$27,2,FALSE)</f>
        <v>33 - Rio de Janeiro</v>
      </c>
      <c r="J304" s="22" t="s">
        <v>82</v>
      </c>
      <c r="K304" s="22">
        <v>0</v>
      </c>
      <c r="L304" s="33">
        <v>431000</v>
      </c>
      <c r="M304" s="20" t="e">
        <f>VLOOKUP(G304,PROCV!$A$110:$B$119,2,FALSE)</f>
        <v>#N/A</v>
      </c>
      <c r="N304" s="17" t="e">
        <f t="shared" si="4"/>
        <v>#N/A</v>
      </c>
    </row>
    <row r="305" spans="1:14" x14ac:dyDescent="0.25">
      <c r="A305" s="30" t="s">
        <v>48</v>
      </c>
      <c r="B305" s="36">
        <v>35836</v>
      </c>
      <c r="C305" s="42" t="s">
        <v>5789</v>
      </c>
      <c r="D305" s="22" t="s">
        <v>300</v>
      </c>
      <c r="E305" s="22" t="s">
        <v>221</v>
      </c>
      <c r="F305" s="26" t="str">
        <f>VLOOKUP(E305,PROCV!$A$1:$B$107,2,TRUE)</f>
        <v>Artes Cênicas e Espetáculo</v>
      </c>
      <c r="G305" s="33">
        <v>1997</v>
      </c>
      <c r="H305" s="24">
        <v>0</v>
      </c>
      <c r="I305" s="23" t="str">
        <f>VLOOKUP(J305,PROCV!$E$1:$F$27,2,FALSE)</f>
        <v>12 - Acre</v>
      </c>
      <c r="J305" s="22" t="s">
        <v>71</v>
      </c>
      <c r="K305" s="22">
        <v>0</v>
      </c>
      <c r="L305" s="33">
        <v>80501</v>
      </c>
      <c r="M305" s="20" t="e">
        <f>VLOOKUP(G305,PROCV!$A$110:$B$119,2,FALSE)</f>
        <v>#N/A</v>
      </c>
      <c r="N305" s="17" t="e">
        <f t="shared" si="4"/>
        <v>#N/A</v>
      </c>
    </row>
    <row r="306" spans="1:14" x14ac:dyDescent="0.25">
      <c r="A306" s="30" t="s">
        <v>48</v>
      </c>
      <c r="B306" s="36">
        <v>967584</v>
      </c>
      <c r="C306" s="42" t="s">
        <v>5788</v>
      </c>
      <c r="D306" s="22" t="s">
        <v>189</v>
      </c>
      <c r="E306" s="22" t="s">
        <v>929</v>
      </c>
      <c r="F306" s="26" t="str">
        <f>VLOOKUP(E306,PROCV!$A$1:$B$107,2,TRUE)</f>
        <v>Artes Cênicas e Espetáculo</v>
      </c>
      <c r="G306" s="33">
        <v>1997</v>
      </c>
      <c r="H306" s="24">
        <v>0</v>
      </c>
      <c r="I306" s="23" t="str">
        <f>VLOOKUP(J306,PROCV!$E$1:$F$27,2,FALSE)</f>
        <v>35 - São Paulo</v>
      </c>
      <c r="J306" s="22" t="s">
        <v>76</v>
      </c>
      <c r="K306" s="22">
        <v>0</v>
      </c>
      <c r="L306" s="33">
        <v>27864</v>
      </c>
      <c r="M306" s="20" t="e">
        <f>VLOOKUP(G306,PROCV!$A$110:$B$119,2,FALSE)</f>
        <v>#N/A</v>
      </c>
      <c r="N306" s="17" t="e">
        <f t="shared" si="4"/>
        <v>#N/A</v>
      </c>
    </row>
    <row r="307" spans="1:14" x14ac:dyDescent="0.25">
      <c r="A307" s="30" t="s">
        <v>48</v>
      </c>
      <c r="B307" s="36">
        <v>968779</v>
      </c>
      <c r="C307" s="42" t="s">
        <v>5787</v>
      </c>
      <c r="D307" s="22" t="s">
        <v>189</v>
      </c>
      <c r="E307" s="22" t="s">
        <v>749</v>
      </c>
      <c r="F307" s="26" t="str">
        <f>VLOOKUP(E307,PROCV!$A$1:$B$107,2,TRUE)</f>
        <v>Educação e Criação em Artes</v>
      </c>
      <c r="G307" s="33">
        <v>1997</v>
      </c>
      <c r="H307" s="24">
        <v>0</v>
      </c>
      <c r="I307" s="23" t="str">
        <f>VLOOKUP(J307,PROCV!$E$1:$F$27,2,FALSE)</f>
        <v>15 - Pará</v>
      </c>
      <c r="J307" s="22" t="s">
        <v>140</v>
      </c>
      <c r="K307" s="22">
        <v>0</v>
      </c>
      <c r="L307" s="33">
        <v>21363</v>
      </c>
      <c r="M307" s="20" t="e">
        <f>VLOOKUP(G307,PROCV!$A$110:$B$119,2,FALSE)</f>
        <v>#N/A</v>
      </c>
      <c r="N307" s="17" t="e">
        <f t="shared" si="4"/>
        <v>#N/A</v>
      </c>
    </row>
    <row r="308" spans="1:14" x14ac:dyDescent="0.25">
      <c r="A308" s="30" t="s">
        <v>48</v>
      </c>
      <c r="B308" s="36">
        <v>977673</v>
      </c>
      <c r="C308" s="42" t="s">
        <v>5786</v>
      </c>
      <c r="D308" s="22" t="s">
        <v>189</v>
      </c>
      <c r="E308" s="22" t="s">
        <v>749</v>
      </c>
      <c r="F308" s="26" t="str">
        <f>VLOOKUP(E308,PROCV!$A$1:$B$107,2,TRUE)</f>
        <v>Educação e Criação em Artes</v>
      </c>
      <c r="G308" s="33">
        <v>1997</v>
      </c>
      <c r="H308" s="24">
        <v>0</v>
      </c>
      <c r="I308" s="23" t="str">
        <f>VLOOKUP(J308,PROCV!$E$1:$F$27,2,FALSE)</f>
        <v>21 - Maranhão</v>
      </c>
      <c r="J308" s="22" t="s">
        <v>63</v>
      </c>
      <c r="K308" s="22">
        <v>0</v>
      </c>
      <c r="L308" s="33">
        <v>612000</v>
      </c>
      <c r="M308" s="20" t="e">
        <f>VLOOKUP(G308,PROCV!$A$110:$B$119,2,FALSE)</f>
        <v>#N/A</v>
      </c>
      <c r="N308" s="17" t="e">
        <f t="shared" si="4"/>
        <v>#N/A</v>
      </c>
    </row>
    <row r="309" spans="1:14" x14ac:dyDescent="0.25">
      <c r="A309" s="30" t="s">
        <v>48</v>
      </c>
      <c r="B309" s="36">
        <v>974023</v>
      </c>
      <c r="C309" s="42" t="s">
        <v>5785</v>
      </c>
      <c r="D309" s="22" t="s">
        <v>4</v>
      </c>
      <c r="E309" s="22" t="s">
        <v>271</v>
      </c>
      <c r="F309" s="26" t="str">
        <f>VLOOKUP(E309,PROCV!$A$1:$B$107,2,TRUE)</f>
        <v>Patrimônio</v>
      </c>
      <c r="G309" s="33">
        <v>1997</v>
      </c>
      <c r="H309" s="24">
        <v>0</v>
      </c>
      <c r="I309" s="23" t="str">
        <f>VLOOKUP(J309,PROCV!$E$1:$F$27,2,FALSE)</f>
        <v>51 - Mato Grosso</v>
      </c>
      <c r="J309" s="22" t="s">
        <v>99</v>
      </c>
      <c r="K309" s="22">
        <v>0</v>
      </c>
      <c r="L309" s="33">
        <v>46470</v>
      </c>
      <c r="M309" s="20" t="e">
        <f>VLOOKUP(G309,PROCV!$A$110:$B$119,2,FALSE)</f>
        <v>#N/A</v>
      </c>
      <c r="N309" s="17" t="e">
        <f t="shared" si="4"/>
        <v>#N/A</v>
      </c>
    </row>
    <row r="310" spans="1:14" x14ac:dyDescent="0.25">
      <c r="A310" s="30" t="s">
        <v>48</v>
      </c>
      <c r="B310" s="36">
        <v>985684</v>
      </c>
      <c r="C310" s="42" t="s">
        <v>5784</v>
      </c>
      <c r="D310" s="22" t="s">
        <v>46</v>
      </c>
      <c r="E310" s="22" t="s">
        <v>50</v>
      </c>
      <c r="F310" s="26" t="str">
        <f>VLOOKUP(E310,PROCV!$A$1:$B$107,2,TRUE)</f>
        <v>Educação e Criação em Artes</v>
      </c>
      <c r="G310" s="33">
        <v>1997</v>
      </c>
      <c r="H310" s="24">
        <v>0</v>
      </c>
      <c r="I310" s="23" t="str">
        <f>VLOOKUP(J310,PROCV!$E$1:$F$27,2,FALSE)</f>
        <v>35 - São Paulo</v>
      </c>
      <c r="J310" s="22" t="s">
        <v>76</v>
      </c>
      <c r="K310" s="22">
        <v>0</v>
      </c>
      <c r="L310" s="33">
        <v>224187.7</v>
      </c>
      <c r="M310" s="20" t="e">
        <f>VLOOKUP(G310,PROCV!$A$110:$B$119,2,FALSE)</f>
        <v>#N/A</v>
      </c>
      <c r="N310" s="17" t="e">
        <f t="shared" si="4"/>
        <v>#N/A</v>
      </c>
    </row>
    <row r="311" spans="1:14" x14ac:dyDescent="0.25">
      <c r="A311" s="30" t="s">
        <v>48</v>
      </c>
      <c r="B311" s="36">
        <v>976289</v>
      </c>
      <c r="C311" s="42" t="s">
        <v>5783</v>
      </c>
      <c r="D311" s="22" t="s">
        <v>46</v>
      </c>
      <c r="E311" s="22" t="s">
        <v>50</v>
      </c>
      <c r="F311" s="26" t="str">
        <f>VLOOKUP(E311,PROCV!$A$1:$B$107,2,TRUE)</f>
        <v>Educação e Criação em Artes</v>
      </c>
      <c r="G311" s="33">
        <v>1997</v>
      </c>
      <c r="H311" s="24">
        <v>0</v>
      </c>
      <c r="I311" s="23" t="str">
        <f>VLOOKUP(J311,PROCV!$E$1:$F$27,2,FALSE)</f>
        <v>15 - Pará</v>
      </c>
      <c r="J311" s="22" t="s">
        <v>140</v>
      </c>
      <c r="K311" s="22">
        <v>0</v>
      </c>
      <c r="L311" s="33">
        <v>28595</v>
      </c>
      <c r="M311" s="20" t="e">
        <f>VLOOKUP(G311,PROCV!$A$110:$B$119,2,FALSE)</f>
        <v>#N/A</v>
      </c>
      <c r="N311" s="17" t="e">
        <f t="shared" si="4"/>
        <v>#N/A</v>
      </c>
    </row>
    <row r="312" spans="1:14" x14ac:dyDescent="0.25">
      <c r="A312" s="30" t="s">
        <v>48</v>
      </c>
      <c r="B312" s="36">
        <v>976301</v>
      </c>
      <c r="C312" s="42" t="s">
        <v>5066</v>
      </c>
      <c r="D312" s="22" t="s">
        <v>114</v>
      </c>
      <c r="E312" s="22" t="s">
        <v>113</v>
      </c>
      <c r="F312" s="26" t="str">
        <f>VLOOKUP(E312,PROCV!$A$1:$B$107,2,TRUE)</f>
        <v>Música</v>
      </c>
      <c r="G312" s="33">
        <v>1997</v>
      </c>
      <c r="H312" s="24">
        <v>0</v>
      </c>
      <c r="I312" s="23" t="str">
        <f>VLOOKUP(J312,PROCV!$E$1:$F$27,2,FALSE)</f>
        <v>15 - Pará</v>
      </c>
      <c r="J312" s="22" t="s">
        <v>140</v>
      </c>
      <c r="K312" s="22">
        <v>0</v>
      </c>
      <c r="L312" s="33">
        <v>75000</v>
      </c>
      <c r="M312" s="20" t="e">
        <f>VLOOKUP(G312,PROCV!$A$110:$B$119,2,FALSE)</f>
        <v>#N/A</v>
      </c>
      <c r="N312" s="17" t="e">
        <f t="shared" si="4"/>
        <v>#N/A</v>
      </c>
    </row>
    <row r="313" spans="1:14" x14ac:dyDescent="0.25">
      <c r="A313" s="30" t="s">
        <v>48</v>
      </c>
      <c r="B313" s="36">
        <v>977658</v>
      </c>
      <c r="C313" s="42" t="s">
        <v>5782</v>
      </c>
      <c r="D313" s="22" t="s">
        <v>189</v>
      </c>
      <c r="E313" s="22" t="s">
        <v>216</v>
      </c>
      <c r="F313" s="26" t="str">
        <f>VLOOKUP(E313,PROCV!$A$1:$B$107,2,TRUE)</f>
        <v>Patrimônio</v>
      </c>
      <c r="G313" s="33">
        <v>1997</v>
      </c>
      <c r="H313" s="24">
        <v>0</v>
      </c>
      <c r="I313" s="23" t="str">
        <f>VLOOKUP(J313,PROCV!$E$1:$F$27,2,FALSE)</f>
        <v>29 - Bahia</v>
      </c>
      <c r="J313" s="22" t="s">
        <v>73</v>
      </c>
      <c r="K313" s="22">
        <v>0</v>
      </c>
      <c r="L313" s="33">
        <v>77430</v>
      </c>
      <c r="M313" s="20" t="e">
        <f>VLOOKUP(G313,PROCV!$A$110:$B$119,2,FALSE)</f>
        <v>#N/A</v>
      </c>
      <c r="N313" s="17" t="e">
        <f t="shared" si="4"/>
        <v>#N/A</v>
      </c>
    </row>
    <row r="314" spans="1:14" x14ac:dyDescent="0.25">
      <c r="A314" s="30" t="s">
        <v>48</v>
      </c>
      <c r="B314" s="36">
        <v>977716</v>
      </c>
      <c r="C314" s="42" t="s">
        <v>5781</v>
      </c>
      <c r="D314" s="22" t="s">
        <v>189</v>
      </c>
      <c r="E314" s="22" t="s">
        <v>929</v>
      </c>
      <c r="F314" s="26" t="str">
        <f>VLOOKUP(E314,PROCV!$A$1:$B$107,2,TRUE)</f>
        <v>Artes Cênicas e Espetáculo</v>
      </c>
      <c r="G314" s="33">
        <v>1997</v>
      </c>
      <c r="H314" s="24">
        <v>0</v>
      </c>
      <c r="I314" s="23" t="str">
        <f>VLOOKUP(J314,PROCV!$E$1:$F$27,2,FALSE)</f>
        <v>33 - Rio de Janeiro</v>
      </c>
      <c r="J314" s="22" t="s">
        <v>82</v>
      </c>
      <c r="K314" s="22">
        <v>0</v>
      </c>
      <c r="L314" s="33">
        <v>47679.92</v>
      </c>
      <c r="M314" s="20" t="e">
        <f>VLOOKUP(G314,PROCV!$A$110:$B$119,2,FALSE)</f>
        <v>#N/A</v>
      </c>
      <c r="N314" s="17" t="e">
        <f t="shared" si="4"/>
        <v>#N/A</v>
      </c>
    </row>
    <row r="315" spans="1:14" x14ac:dyDescent="0.25">
      <c r="A315" s="30" t="s">
        <v>48</v>
      </c>
      <c r="B315" s="36">
        <v>976558</v>
      </c>
      <c r="C315" s="42" t="s">
        <v>5780</v>
      </c>
      <c r="D315" s="22" t="s">
        <v>46</v>
      </c>
      <c r="E315" s="22" t="s">
        <v>50</v>
      </c>
      <c r="F315" s="26" t="str">
        <f>VLOOKUP(E315,PROCV!$A$1:$B$107,2,TRUE)</f>
        <v>Educação e Criação em Artes</v>
      </c>
      <c r="G315" s="33">
        <v>1997</v>
      </c>
      <c r="H315" s="24">
        <v>0</v>
      </c>
      <c r="I315" s="23" t="str">
        <f>VLOOKUP(J315,PROCV!$E$1:$F$27,2,FALSE)</f>
        <v>17 - Tocantins</v>
      </c>
      <c r="J315" s="22" t="s">
        <v>64</v>
      </c>
      <c r="K315" s="22">
        <v>0</v>
      </c>
      <c r="L315" s="33">
        <v>25000</v>
      </c>
      <c r="M315" s="20" t="e">
        <f>VLOOKUP(G315,PROCV!$A$110:$B$119,2,FALSE)</f>
        <v>#N/A</v>
      </c>
      <c r="N315" s="17" t="e">
        <f t="shared" si="4"/>
        <v>#N/A</v>
      </c>
    </row>
    <row r="316" spans="1:14" x14ac:dyDescent="0.25">
      <c r="A316" s="30" t="s">
        <v>48</v>
      </c>
      <c r="B316" s="36">
        <v>35832</v>
      </c>
      <c r="C316" s="42" t="s">
        <v>5779</v>
      </c>
      <c r="D316" s="22" t="s">
        <v>300</v>
      </c>
      <c r="E316" s="22" t="s">
        <v>320</v>
      </c>
      <c r="F316" s="26" t="str">
        <f>VLOOKUP(E316,PROCV!$A$1:$B$107,2,TRUE)</f>
        <v>Música</v>
      </c>
      <c r="G316" s="33">
        <v>1997</v>
      </c>
      <c r="H316" s="24">
        <v>0</v>
      </c>
      <c r="I316" s="23" t="str">
        <f>VLOOKUP(J316,PROCV!$E$1:$F$27,2,FALSE)</f>
        <v>26 - Pernambuco</v>
      </c>
      <c r="J316" s="22" t="s">
        <v>44</v>
      </c>
      <c r="K316" s="22">
        <v>0</v>
      </c>
      <c r="L316" s="33">
        <v>55629</v>
      </c>
      <c r="M316" s="20" t="e">
        <f>VLOOKUP(G316,PROCV!$A$110:$B$119,2,FALSE)</f>
        <v>#N/A</v>
      </c>
      <c r="N316" s="17" t="e">
        <f t="shared" si="4"/>
        <v>#N/A</v>
      </c>
    </row>
    <row r="317" spans="1:14" ht="26.25" x14ac:dyDescent="0.25">
      <c r="A317" s="30" t="s">
        <v>48</v>
      </c>
      <c r="B317" s="36">
        <v>976216</v>
      </c>
      <c r="C317" s="42" t="s">
        <v>5778</v>
      </c>
      <c r="D317" s="22" t="s">
        <v>46</v>
      </c>
      <c r="E317" s="22" t="s">
        <v>50</v>
      </c>
      <c r="F317" s="26" t="str">
        <f>VLOOKUP(E317,PROCV!$A$1:$B$107,2,TRUE)</f>
        <v>Educação e Criação em Artes</v>
      </c>
      <c r="G317" s="33">
        <v>1997</v>
      </c>
      <c r="H317" s="24">
        <v>0</v>
      </c>
      <c r="I317" s="23" t="str">
        <f>VLOOKUP(J317,PROCV!$E$1:$F$27,2,FALSE)</f>
        <v>17 - Tocantins</v>
      </c>
      <c r="J317" s="22" t="s">
        <v>64</v>
      </c>
      <c r="K317" s="22">
        <v>0</v>
      </c>
      <c r="L317" s="33">
        <v>244523.94</v>
      </c>
      <c r="M317" s="20" t="e">
        <f>VLOOKUP(G317,PROCV!$A$110:$B$119,2,FALSE)</f>
        <v>#N/A</v>
      </c>
      <c r="N317" s="17" t="e">
        <f t="shared" si="4"/>
        <v>#N/A</v>
      </c>
    </row>
    <row r="318" spans="1:14" x14ac:dyDescent="0.25">
      <c r="A318" s="30" t="s">
        <v>48</v>
      </c>
      <c r="B318" s="36">
        <v>977553</v>
      </c>
      <c r="C318" s="42" t="s">
        <v>5777</v>
      </c>
      <c r="D318" s="22" t="s">
        <v>189</v>
      </c>
      <c r="E318" s="22" t="s">
        <v>749</v>
      </c>
      <c r="F318" s="26" t="str">
        <f>VLOOKUP(E318,PROCV!$A$1:$B$107,2,TRUE)</f>
        <v>Educação e Criação em Artes</v>
      </c>
      <c r="G318" s="33">
        <v>1997</v>
      </c>
      <c r="H318" s="24">
        <v>0</v>
      </c>
      <c r="I318" s="23" t="str">
        <f>VLOOKUP(J318,PROCV!$E$1:$F$27,2,FALSE)</f>
        <v>29 - Bahia</v>
      </c>
      <c r="J318" s="22" t="s">
        <v>73</v>
      </c>
      <c r="K318" s="22">
        <v>0</v>
      </c>
      <c r="L318" s="33">
        <v>56964.9</v>
      </c>
      <c r="M318" s="20" t="e">
        <f>VLOOKUP(G318,PROCV!$A$110:$B$119,2,FALSE)</f>
        <v>#N/A</v>
      </c>
      <c r="N318" s="17" t="e">
        <f t="shared" si="4"/>
        <v>#N/A</v>
      </c>
    </row>
    <row r="319" spans="1:14" x14ac:dyDescent="0.25">
      <c r="A319" s="30" t="s">
        <v>48</v>
      </c>
      <c r="B319" s="36">
        <v>970343</v>
      </c>
      <c r="C319" s="42" t="s">
        <v>5776</v>
      </c>
      <c r="D319" s="22" t="s">
        <v>46</v>
      </c>
      <c r="E319" s="22" t="s">
        <v>50</v>
      </c>
      <c r="F319" s="26" t="str">
        <f>VLOOKUP(E319,PROCV!$A$1:$B$107,2,TRUE)</f>
        <v>Educação e Criação em Artes</v>
      </c>
      <c r="G319" s="33">
        <v>1997</v>
      </c>
      <c r="H319" s="24">
        <v>0</v>
      </c>
      <c r="I319" s="23" t="str">
        <f>VLOOKUP(J319,PROCV!$E$1:$F$27,2,FALSE)</f>
        <v>35 - São Paulo</v>
      </c>
      <c r="J319" s="22" t="s">
        <v>76</v>
      </c>
      <c r="K319" s="22">
        <v>0</v>
      </c>
      <c r="L319" s="33">
        <v>124800</v>
      </c>
      <c r="M319" s="20" t="e">
        <f>VLOOKUP(G319,PROCV!$A$110:$B$119,2,FALSE)</f>
        <v>#N/A</v>
      </c>
      <c r="N319" s="17" t="e">
        <f t="shared" si="4"/>
        <v>#N/A</v>
      </c>
    </row>
    <row r="320" spans="1:14" x14ac:dyDescent="0.25">
      <c r="A320" s="30" t="s">
        <v>48</v>
      </c>
      <c r="B320" s="36">
        <v>977709</v>
      </c>
      <c r="C320" s="42" t="s">
        <v>5775</v>
      </c>
      <c r="D320" s="22" t="s">
        <v>189</v>
      </c>
      <c r="E320" s="22" t="s">
        <v>213</v>
      </c>
      <c r="F320" s="26" t="str">
        <f>VLOOKUP(E320,PROCV!$A$1:$B$107,2,TRUE)</f>
        <v>Patrimônio</v>
      </c>
      <c r="G320" s="33">
        <v>1997</v>
      </c>
      <c r="H320" s="24">
        <v>0</v>
      </c>
      <c r="I320" s="23" t="str">
        <f>VLOOKUP(J320,PROCV!$E$1:$F$27,2,FALSE)</f>
        <v>26 - Pernambuco</v>
      </c>
      <c r="J320" s="22" t="s">
        <v>44</v>
      </c>
      <c r="K320" s="22">
        <v>0</v>
      </c>
      <c r="L320" s="33">
        <v>50000</v>
      </c>
      <c r="M320" s="20" t="e">
        <f>VLOOKUP(G320,PROCV!$A$110:$B$119,2,FALSE)</f>
        <v>#N/A</v>
      </c>
      <c r="N320" s="17" t="e">
        <f t="shared" si="4"/>
        <v>#N/A</v>
      </c>
    </row>
    <row r="321" spans="1:14" x14ac:dyDescent="0.25">
      <c r="A321" s="30" t="s">
        <v>48</v>
      </c>
      <c r="B321" s="36">
        <v>976959</v>
      </c>
      <c r="C321" s="42" t="s">
        <v>5774</v>
      </c>
      <c r="D321" s="22" t="s">
        <v>114</v>
      </c>
      <c r="E321" s="22" t="s">
        <v>113</v>
      </c>
      <c r="F321" s="26" t="str">
        <f>VLOOKUP(E321,PROCV!$A$1:$B$107,2,TRUE)</f>
        <v>Música</v>
      </c>
      <c r="G321" s="33">
        <v>1997</v>
      </c>
      <c r="H321" s="24">
        <v>0</v>
      </c>
      <c r="I321" s="23" t="str">
        <f>VLOOKUP(J321,PROCV!$E$1:$F$27,2,FALSE)</f>
        <v>43 - Rio Grande do Sul</v>
      </c>
      <c r="J321" s="22" t="s">
        <v>56</v>
      </c>
      <c r="K321" s="22">
        <v>0</v>
      </c>
      <c r="L321" s="33">
        <v>12500</v>
      </c>
      <c r="M321" s="20" t="e">
        <f>VLOOKUP(G321,PROCV!$A$110:$B$119,2,FALSE)</f>
        <v>#N/A</v>
      </c>
      <c r="N321" s="17" t="e">
        <f t="shared" si="4"/>
        <v>#N/A</v>
      </c>
    </row>
    <row r="322" spans="1:14" x14ac:dyDescent="0.25">
      <c r="A322" s="30" t="s">
        <v>48</v>
      </c>
      <c r="B322" s="36">
        <v>977752</v>
      </c>
      <c r="C322" s="42" t="s">
        <v>5773</v>
      </c>
      <c r="D322" s="22" t="s">
        <v>189</v>
      </c>
      <c r="E322" s="22" t="s">
        <v>213</v>
      </c>
      <c r="F322" s="26" t="str">
        <f>VLOOKUP(E322,PROCV!$A$1:$B$107,2,TRUE)</f>
        <v>Patrimônio</v>
      </c>
      <c r="G322" s="33">
        <v>1997</v>
      </c>
      <c r="H322" s="24">
        <v>0</v>
      </c>
      <c r="I322" s="23" t="str">
        <f>VLOOKUP(J322,PROCV!$E$1:$F$27,2,FALSE)</f>
        <v>35 - São Paulo</v>
      </c>
      <c r="J322" s="22" t="s">
        <v>76</v>
      </c>
      <c r="K322" s="22">
        <v>0</v>
      </c>
      <c r="L322" s="33">
        <v>25000</v>
      </c>
      <c r="M322" s="20" t="e">
        <f>VLOOKUP(G322,PROCV!$A$110:$B$119,2,FALSE)</f>
        <v>#N/A</v>
      </c>
      <c r="N322" s="17" t="e">
        <f t="shared" ref="N322:N385" si="5">+M322*L322</f>
        <v>#N/A</v>
      </c>
    </row>
    <row r="323" spans="1:14" x14ac:dyDescent="0.25">
      <c r="A323" s="30" t="s">
        <v>48</v>
      </c>
      <c r="B323" s="36">
        <v>977748</v>
      </c>
      <c r="C323" s="42" t="s">
        <v>5772</v>
      </c>
      <c r="D323" s="22" t="s">
        <v>189</v>
      </c>
      <c r="E323" s="22" t="s">
        <v>213</v>
      </c>
      <c r="F323" s="26" t="str">
        <f>VLOOKUP(E323,PROCV!$A$1:$B$107,2,TRUE)</f>
        <v>Patrimônio</v>
      </c>
      <c r="G323" s="33">
        <v>1997</v>
      </c>
      <c r="H323" s="24">
        <v>0</v>
      </c>
      <c r="I323" s="23" t="str">
        <f>VLOOKUP(J323,PROCV!$E$1:$F$27,2,FALSE)</f>
        <v>35 - São Paulo</v>
      </c>
      <c r="J323" s="22" t="s">
        <v>76</v>
      </c>
      <c r="K323" s="22">
        <v>0</v>
      </c>
      <c r="L323" s="33">
        <v>110000</v>
      </c>
      <c r="M323" s="20" t="e">
        <f>VLOOKUP(G323,PROCV!$A$110:$B$119,2,FALSE)</f>
        <v>#N/A</v>
      </c>
      <c r="N323" s="17" t="e">
        <f t="shared" si="5"/>
        <v>#N/A</v>
      </c>
    </row>
    <row r="324" spans="1:14" x14ac:dyDescent="0.25">
      <c r="A324" s="30" t="s">
        <v>48</v>
      </c>
      <c r="B324" s="36">
        <v>986142</v>
      </c>
      <c r="C324" s="42" t="s">
        <v>5771</v>
      </c>
      <c r="D324" s="22" t="s">
        <v>189</v>
      </c>
      <c r="E324" s="22" t="s">
        <v>216</v>
      </c>
      <c r="F324" s="26" t="str">
        <f>VLOOKUP(E324,PROCV!$A$1:$B$107,2,TRUE)</f>
        <v>Patrimônio</v>
      </c>
      <c r="G324" s="33">
        <v>1997</v>
      </c>
      <c r="H324" s="24">
        <v>0</v>
      </c>
      <c r="I324" s="23" t="str">
        <f>VLOOKUP(J324,PROCV!$E$1:$F$27,2,FALSE)</f>
        <v>26 - Pernambuco</v>
      </c>
      <c r="J324" s="22" t="s">
        <v>44</v>
      </c>
      <c r="K324" s="22">
        <v>0</v>
      </c>
      <c r="L324" s="33">
        <v>105406</v>
      </c>
      <c r="M324" s="20" t="e">
        <f>VLOOKUP(G324,PROCV!$A$110:$B$119,2,FALSE)</f>
        <v>#N/A</v>
      </c>
      <c r="N324" s="17" t="e">
        <f t="shared" si="5"/>
        <v>#N/A</v>
      </c>
    </row>
    <row r="325" spans="1:14" x14ac:dyDescent="0.25">
      <c r="A325" s="30" t="s">
        <v>48</v>
      </c>
      <c r="B325" s="36">
        <v>975526</v>
      </c>
      <c r="C325" s="42" t="s">
        <v>5770</v>
      </c>
      <c r="D325" s="22" t="s">
        <v>189</v>
      </c>
      <c r="E325" s="22" t="s">
        <v>749</v>
      </c>
      <c r="F325" s="26" t="str">
        <f>VLOOKUP(E325,PROCV!$A$1:$B$107,2,TRUE)</f>
        <v>Educação e Criação em Artes</v>
      </c>
      <c r="G325" s="33">
        <v>1997</v>
      </c>
      <c r="H325" s="24">
        <v>0</v>
      </c>
      <c r="I325" s="23" t="str">
        <f>VLOOKUP(J325,PROCV!$E$1:$F$27,2,FALSE)</f>
        <v>13 - Amazonas</v>
      </c>
      <c r="J325" s="22" t="s">
        <v>823</v>
      </c>
      <c r="K325" s="22">
        <v>0</v>
      </c>
      <c r="L325" s="33">
        <v>187500</v>
      </c>
      <c r="M325" s="20" t="e">
        <f>VLOOKUP(G325,PROCV!$A$110:$B$119,2,FALSE)</f>
        <v>#N/A</v>
      </c>
      <c r="N325" s="17" t="e">
        <f t="shared" si="5"/>
        <v>#N/A</v>
      </c>
    </row>
    <row r="326" spans="1:14" x14ac:dyDescent="0.25">
      <c r="A326" s="30" t="s">
        <v>48</v>
      </c>
      <c r="B326" s="36">
        <v>985421</v>
      </c>
      <c r="C326" s="42" t="s">
        <v>5769</v>
      </c>
      <c r="D326" s="22" t="s">
        <v>300</v>
      </c>
      <c r="E326" s="22" t="s">
        <v>2585</v>
      </c>
      <c r="F326" s="26" t="str">
        <f>VLOOKUP(E326,PROCV!$A$1:$B$107,2,TRUE)</f>
        <v>Música</v>
      </c>
      <c r="G326" s="33">
        <v>1997</v>
      </c>
      <c r="H326" s="24">
        <v>0</v>
      </c>
      <c r="I326" s="23" t="str">
        <f>VLOOKUP(J326,PROCV!$E$1:$F$27,2,FALSE)</f>
        <v>26 - Pernambuco</v>
      </c>
      <c r="J326" s="22" t="s">
        <v>44</v>
      </c>
      <c r="K326" s="22">
        <v>0</v>
      </c>
      <c r="L326" s="33">
        <v>50300</v>
      </c>
      <c r="M326" s="20" t="e">
        <f>VLOOKUP(G326,PROCV!$A$110:$B$119,2,FALSE)</f>
        <v>#N/A</v>
      </c>
      <c r="N326" s="17" t="e">
        <f t="shared" si="5"/>
        <v>#N/A</v>
      </c>
    </row>
    <row r="327" spans="1:14" x14ac:dyDescent="0.25">
      <c r="A327" s="30" t="s">
        <v>48</v>
      </c>
      <c r="B327" s="36">
        <v>976305</v>
      </c>
      <c r="C327" s="42" t="s">
        <v>5768</v>
      </c>
      <c r="D327" s="22" t="s">
        <v>4</v>
      </c>
      <c r="E327" s="22" t="s">
        <v>1658</v>
      </c>
      <c r="F327" s="26" t="str">
        <f>VLOOKUP(E327,PROCV!$A$1:$B$107,2,TRUE)</f>
        <v>Patrimônio</v>
      </c>
      <c r="G327" s="33">
        <v>1997</v>
      </c>
      <c r="H327" s="24">
        <v>0</v>
      </c>
      <c r="I327" s="23" t="str">
        <f>VLOOKUP(J327,PROCV!$E$1:$F$27,2,FALSE)</f>
        <v>15 - Pará</v>
      </c>
      <c r="J327" s="22" t="s">
        <v>140</v>
      </c>
      <c r="K327" s="22">
        <v>0</v>
      </c>
      <c r="L327" s="33">
        <v>75728</v>
      </c>
      <c r="M327" s="20" t="e">
        <f>VLOOKUP(G327,PROCV!$A$110:$B$119,2,FALSE)</f>
        <v>#N/A</v>
      </c>
      <c r="N327" s="17" t="e">
        <f t="shared" si="5"/>
        <v>#N/A</v>
      </c>
    </row>
    <row r="328" spans="1:14" x14ac:dyDescent="0.25">
      <c r="A328" s="30" t="s">
        <v>48</v>
      </c>
      <c r="B328" s="36">
        <v>974022</v>
      </c>
      <c r="C328" s="42" t="s">
        <v>5767</v>
      </c>
      <c r="D328" s="22" t="s">
        <v>4</v>
      </c>
      <c r="E328" s="22" t="s">
        <v>1658</v>
      </c>
      <c r="F328" s="26" t="str">
        <f>VLOOKUP(E328,PROCV!$A$1:$B$107,2,TRUE)</f>
        <v>Patrimônio</v>
      </c>
      <c r="G328" s="33">
        <v>1997</v>
      </c>
      <c r="H328" s="24">
        <v>0</v>
      </c>
      <c r="I328" s="23" t="str">
        <f>VLOOKUP(J328,PROCV!$E$1:$F$27,2,FALSE)</f>
        <v>15 - Pará</v>
      </c>
      <c r="J328" s="22" t="s">
        <v>140</v>
      </c>
      <c r="K328" s="22">
        <v>0</v>
      </c>
      <c r="L328" s="33">
        <v>60582</v>
      </c>
      <c r="M328" s="20" t="e">
        <f>VLOOKUP(G328,PROCV!$A$110:$B$119,2,FALSE)</f>
        <v>#N/A</v>
      </c>
      <c r="N328" s="17" t="e">
        <f t="shared" si="5"/>
        <v>#N/A</v>
      </c>
    </row>
    <row r="329" spans="1:14" x14ac:dyDescent="0.25">
      <c r="A329" s="30" t="s">
        <v>48</v>
      </c>
      <c r="B329" s="36">
        <v>975475</v>
      </c>
      <c r="C329" s="42" t="s">
        <v>5766</v>
      </c>
      <c r="D329" s="22" t="s">
        <v>114</v>
      </c>
      <c r="E329" s="22" t="s">
        <v>113</v>
      </c>
      <c r="F329" s="26" t="str">
        <f>VLOOKUP(E329,PROCV!$A$1:$B$107,2,TRUE)</f>
        <v>Música</v>
      </c>
      <c r="G329" s="33">
        <v>1997</v>
      </c>
      <c r="H329" s="24">
        <v>0</v>
      </c>
      <c r="I329" s="23" t="str">
        <f>VLOOKUP(J329,PROCV!$E$1:$F$27,2,FALSE)</f>
        <v>41 - Paraná</v>
      </c>
      <c r="J329" s="22" t="s">
        <v>106</v>
      </c>
      <c r="K329" s="22">
        <v>0</v>
      </c>
      <c r="L329" s="33">
        <v>125000</v>
      </c>
      <c r="M329" s="20" t="e">
        <f>VLOOKUP(G329,PROCV!$A$110:$B$119,2,FALSE)</f>
        <v>#N/A</v>
      </c>
      <c r="N329" s="17" t="e">
        <f t="shared" si="5"/>
        <v>#N/A</v>
      </c>
    </row>
    <row r="330" spans="1:14" x14ac:dyDescent="0.25">
      <c r="A330" s="30" t="s">
        <v>48</v>
      </c>
      <c r="B330" s="36">
        <v>977734</v>
      </c>
      <c r="C330" s="42" t="s">
        <v>5765</v>
      </c>
      <c r="D330" s="22" t="s">
        <v>189</v>
      </c>
      <c r="E330" s="22" t="s">
        <v>844</v>
      </c>
      <c r="F330" s="26" t="str">
        <f>VLOOKUP(E330,PROCV!$A$1:$B$107,2,TRUE)</f>
        <v>Educação e Criação em Artes</v>
      </c>
      <c r="G330" s="33">
        <v>1997</v>
      </c>
      <c r="H330" s="24">
        <v>0</v>
      </c>
      <c r="I330" s="23" t="str">
        <f>VLOOKUP(J330,PROCV!$E$1:$F$27,2,FALSE)</f>
        <v>43 - Rio Grande do Sul</v>
      </c>
      <c r="J330" s="22" t="s">
        <v>56</v>
      </c>
      <c r="K330" s="22">
        <v>0</v>
      </c>
      <c r="L330" s="33">
        <v>20000</v>
      </c>
      <c r="M330" s="20" t="e">
        <f>VLOOKUP(G330,PROCV!$A$110:$B$119,2,FALSE)</f>
        <v>#N/A</v>
      </c>
      <c r="N330" s="17" t="e">
        <f t="shared" si="5"/>
        <v>#N/A</v>
      </c>
    </row>
    <row r="331" spans="1:14" x14ac:dyDescent="0.25">
      <c r="A331" s="30" t="s">
        <v>48</v>
      </c>
      <c r="B331" s="36">
        <v>974002</v>
      </c>
      <c r="C331" s="42" t="s">
        <v>5764</v>
      </c>
      <c r="D331" s="22" t="s">
        <v>4</v>
      </c>
      <c r="E331" s="22" t="s">
        <v>259</v>
      </c>
      <c r="F331" s="26" t="str">
        <f>VLOOKUP(E331,PROCV!$A$1:$B$107,2,TRUE)</f>
        <v>Arquitetura e Design</v>
      </c>
      <c r="G331" s="33">
        <v>1997</v>
      </c>
      <c r="H331" s="24">
        <v>0</v>
      </c>
      <c r="I331" s="23" t="str">
        <f>VLOOKUP(J331,PROCV!$E$1:$F$27,2,FALSE)</f>
        <v>41 - Paraná</v>
      </c>
      <c r="J331" s="22" t="s">
        <v>106</v>
      </c>
      <c r="K331" s="22">
        <v>0</v>
      </c>
      <c r="L331" s="33">
        <v>100000</v>
      </c>
      <c r="M331" s="20" t="e">
        <f>VLOOKUP(G331,PROCV!$A$110:$B$119,2,FALSE)</f>
        <v>#N/A</v>
      </c>
      <c r="N331" s="17" t="e">
        <f t="shared" si="5"/>
        <v>#N/A</v>
      </c>
    </row>
    <row r="332" spans="1:14" x14ac:dyDescent="0.25">
      <c r="A332" s="30" t="s">
        <v>48</v>
      </c>
      <c r="B332" s="36">
        <v>985548</v>
      </c>
      <c r="C332" s="42" t="s">
        <v>5763</v>
      </c>
      <c r="D332" s="22" t="s">
        <v>46</v>
      </c>
      <c r="E332" s="22" t="s">
        <v>50</v>
      </c>
      <c r="F332" s="26" t="str">
        <f>VLOOKUP(E332,PROCV!$A$1:$B$107,2,TRUE)</f>
        <v>Educação e Criação em Artes</v>
      </c>
      <c r="G332" s="33">
        <v>1997</v>
      </c>
      <c r="H332" s="24">
        <v>0</v>
      </c>
      <c r="I332" s="23" t="str">
        <f>VLOOKUP(J332,PROCV!$E$1:$F$27,2,FALSE)</f>
        <v>35 - São Paulo</v>
      </c>
      <c r="J332" s="22" t="s">
        <v>76</v>
      </c>
      <c r="K332" s="22">
        <v>0</v>
      </c>
      <c r="L332" s="33">
        <v>309637</v>
      </c>
      <c r="M332" s="20" t="e">
        <f>VLOOKUP(G332,PROCV!$A$110:$B$119,2,FALSE)</f>
        <v>#N/A</v>
      </c>
      <c r="N332" s="17" t="e">
        <f t="shared" si="5"/>
        <v>#N/A</v>
      </c>
    </row>
    <row r="333" spans="1:14" x14ac:dyDescent="0.25">
      <c r="A333" s="30" t="s">
        <v>48</v>
      </c>
      <c r="B333" s="36">
        <v>973996</v>
      </c>
      <c r="C333" s="42" t="s">
        <v>5762</v>
      </c>
      <c r="D333" s="22" t="s">
        <v>4</v>
      </c>
      <c r="E333" s="22" t="s">
        <v>259</v>
      </c>
      <c r="F333" s="26" t="str">
        <f>VLOOKUP(E333,PROCV!$A$1:$B$107,2,TRUE)</f>
        <v>Arquitetura e Design</v>
      </c>
      <c r="G333" s="33">
        <v>1997</v>
      </c>
      <c r="H333" s="24">
        <v>0</v>
      </c>
      <c r="I333" s="23" t="str">
        <f>VLOOKUP(J333,PROCV!$E$1:$F$27,2,FALSE)</f>
        <v>53 - Distrito Federal</v>
      </c>
      <c r="J333" s="22" t="s">
        <v>75</v>
      </c>
      <c r="K333" s="22">
        <v>0</v>
      </c>
      <c r="L333" s="33">
        <v>150000</v>
      </c>
      <c r="M333" s="20" t="e">
        <f>VLOOKUP(G333,PROCV!$A$110:$B$119,2,FALSE)</f>
        <v>#N/A</v>
      </c>
      <c r="N333" s="17" t="e">
        <f t="shared" si="5"/>
        <v>#N/A</v>
      </c>
    </row>
    <row r="334" spans="1:14" x14ac:dyDescent="0.25">
      <c r="A334" s="30" t="s">
        <v>48</v>
      </c>
      <c r="B334" s="36">
        <v>974004</v>
      </c>
      <c r="C334" s="42" t="s">
        <v>5761</v>
      </c>
      <c r="D334" s="22" t="s">
        <v>4</v>
      </c>
      <c r="E334" s="22" t="s">
        <v>259</v>
      </c>
      <c r="F334" s="26" t="str">
        <f>VLOOKUP(E334,PROCV!$A$1:$B$107,2,TRUE)</f>
        <v>Arquitetura e Design</v>
      </c>
      <c r="G334" s="33">
        <v>1997</v>
      </c>
      <c r="H334" s="24">
        <v>0</v>
      </c>
      <c r="I334" s="23" t="str">
        <f>VLOOKUP(J334,PROCV!$E$1:$F$27,2,FALSE)</f>
        <v>43 - Rio Grande do Sul</v>
      </c>
      <c r="J334" s="22" t="s">
        <v>56</v>
      </c>
      <c r="K334" s="22">
        <v>0</v>
      </c>
      <c r="L334" s="33">
        <v>150000</v>
      </c>
      <c r="M334" s="20" t="e">
        <f>VLOOKUP(G334,PROCV!$A$110:$B$119,2,FALSE)</f>
        <v>#N/A</v>
      </c>
      <c r="N334" s="17" t="e">
        <f t="shared" si="5"/>
        <v>#N/A</v>
      </c>
    </row>
    <row r="335" spans="1:14" x14ac:dyDescent="0.25">
      <c r="A335" s="30" t="s">
        <v>48</v>
      </c>
      <c r="B335" s="36">
        <v>975608</v>
      </c>
      <c r="C335" s="42" t="s">
        <v>5760</v>
      </c>
      <c r="D335" s="22" t="s">
        <v>114</v>
      </c>
      <c r="E335" s="22" t="s">
        <v>113</v>
      </c>
      <c r="F335" s="26" t="str">
        <f>VLOOKUP(E335,PROCV!$A$1:$B$107,2,TRUE)</f>
        <v>Música</v>
      </c>
      <c r="G335" s="33">
        <v>1997</v>
      </c>
      <c r="H335" s="24">
        <v>0</v>
      </c>
      <c r="I335" s="23" t="str">
        <f>VLOOKUP(J335,PROCV!$E$1:$F$27,2,FALSE)</f>
        <v>31 - Minas Gerais</v>
      </c>
      <c r="J335" s="22" t="s">
        <v>85</v>
      </c>
      <c r="K335" s="22">
        <v>0</v>
      </c>
      <c r="L335" s="33">
        <v>74994</v>
      </c>
      <c r="M335" s="20" t="e">
        <f>VLOOKUP(G335,PROCV!$A$110:$B$119,2,FALSE)</f>
        <v>#N/A</v>
      </c>
      <c r="N335" s="17" t="e">
        <f t="shared" si="5"/>
        <v>#N/A</v>
      </c>
    </row>
    <row r="336" spans="1:14" x14ac:dyDescent="0.25">
      <c r="A336" s="30" t="s">
        <v>48</v>
      </c>
      <c r="B336" s="36">
        <v>975766</v>
      </c>
      <c r="C336" s="42" t="s">
        <v>5759</v>
      </c>
      <c r="D336" s="22" t="s">
        <v>46</v>
      </c>
      <c r="E336" s="22" t="s">
        <v>50</v>
      </c>
      <c r="F336" s="26" t="str">
        <f>VLOOKUP(E336,PROCV!$A$1:$B$107,2,TRUE)</f>
        <v>Educação e Criação em Artes</v>
      </c>
      <c r="G336" s="33">
        <v>1997</v>
      </c>
      <c r="H336" s="24">
        <v>0</v>
      </c>
      <c r="I336" s="23" t="str">
        <f>VLOOKUP(J336,PROCV!$E$1:$F$27,2,FALSE)</f>
        <v>25 - Paraíba</v>
      </c>
      <c r="J336" s="22" t="s">
        <v>346</v>
      </c>
      <c r="K336" s="22">
        <v>0</v>
      </c>
      <c r="L336" s="33">
        <v>83750</v>
      </c>
      <c r="M336" s="20" t="e">
        <f>VLOOKUP(G336,PROCV!$A$110:$B$119,2,FALSE)</f>
        <v>#N/A</v>
      </c>
      <c r="N336" s="17" t="e">
        <f t="shared" si="5"/>
        <v>#N/A</v>
      </c>
    </row>
    <row r="337" spans="1:14" x14ac:dyDescent="0.25">
      <c r="A337" s="30" t="s">
        <v>48</v>
      </c>
      <c r="B337" s="36">
        <v>974017</v>
      </c>
      <c r="C337" s="42" t="s">
        <v>5446</v>
      </c>
      <c r="D337" s="22" t="s">
        <v>4</v>
      </c>
      <c r="E337" s="22" t="s">
        <v>259</v>
      </c>
      <c r="F337" s="26" t="str">
        <f>VLOOKUP(E337,PROCV!$A$1:$B$107,2,TRUE)</f>
        <v>Arquitetura e Design</v>
      </c>
      <c r="G337" s="33">
        <v>1997</v>
      </c>
      <c r="H337" s="24">
        <v>0</v>
      </c>
      <c r="I337" s="23" t="str">
        <f>VLOOKUP(J337,PROCV!$E$1:$F$27,2,FALSE)</f>
        <v>22 - Piauí</v>
      </c>
      <c r="J337" s="22" t="s">
        <v>77</v>
      </c>
      <c r="K337" s="22">
        <v>0</v>
      </c>
      <c r="L337" s="33">
        <v>15001</v>
      </c>
      <c r="M337" s="20" t="e">
        <f>VLOOKUP(G337,PROCV!$A$110:$B$119,2,FALSE)</f>
        <v>#N/A</v>
      </c>
      <c r="N337" s="17" t="e">
        <f t="shared" si="5"/>
        <v>#N/A</v>
      </c>
    </row>
    <row r="338" spans="1:14" x14ac:dyDescent="0.25">
      <c r="A338" s="30" t="s">
        <v>48</v>
      </c>
      <c r="B338" s="36">
        <v>975845</v>
      </c>
      <c r="C338" s="42" t="s">
        <v>5758</v>
      </c>
      <c r="D338" s="22" t="s">
        <v>46</v>
      </c>
      <c r="E338" s="22" t="s">
        <v>50</v>
      </c>
      <c r="F338" s="26" t="str">
        <f>VLOOKUP(E338,PROCV!$A$1:$B$107,2,TRUE)</f>
        <v>Educação e Criação em Artes</v>
      </c>
      <c r="G338" s="33">
        <v>1997</v>
      </c>
      <c r="H338" s="24">
        <v>0</v>
      </c>
      <c r="I338" s="23" t="str">
        <f>VLOOKUP(J338,PROCV!$E$1:$F$27,2,FALSE)</f>
        <v>13 - Amazonas</v>
      </c>
      <c r="J338" s="22" t="s">
        <v>823</v>
      </c>
      <c r="K338" s="22">
        <v>0</v>
      </c>
      <c r="L338" s="33">
        <v>156250</v>
      </c>
      <c r="M338" s="20" t="e">
        <f>VLOOKUP(G338,PROCV!$A$110:$B$119,2,FALSE)</f>
        <v>#N/A</v>
      </c>
      <c r="N338" s="17" t="e">
        <f t="shared" si="5"/>
        <v>#N/A</v>
      </c>
    </row>
    <row r="339" spans="1:14" x14ac:dyDescent="0.25">
      <c r="A339" s="30" t="s">
        <v>48</v>
      </c>
      <c r="B339" s="36">
        <v>975872</v>
      </c>
      <c r="C339" s="42" t="s">
        <v>5757</v>
      </c>
      <c r="D339" s="22" t="s">
        <v>46</v>
      </c>
      <c r="E339" s="22" t="s">
        <v>50</v>
      </c>
      <c r="F339" s="26" t="str">
        <f>VLOOKUP(E339,PROCV!$A$1:$B$107,2,TRUE)</f>
        <v>Educação e Criação em Artes</v>
      </c>
      <c r="G339" s="33">
        <v>1997</v>
      </c>
      <c r="H339" s="24">
        <v>0</v>
      </c>
      <c r="I339" s="23" t="str">
        <f>VLOOKUP(J339,PROCV!$E$1:$F$27,2,FALSE)</f>
        <v>13 - Amazonas</v>
      </c>
      <c r="J339" s="22" t="s">
        <v>823</v>
      </c>
      <c r="K339" s="22">
        <v>0</v>
      </c>
      <c r="L339" s="33">
        <v>156250</v>
      </c>
      <c r="M339" s="20" t="e">
        <f>VLOOKUP(G339,PROCV!$A$110:$B$119,2,FALSE)</f>
        <v>#N/A</v>
      </c>
      <c r="N339" s="17" t="e">
        <f t="shared" si="5"/>
        <v>#N/A</v>
      </c>
    </row>
    <row r="340" spans="1:14" x14ac:dyDescent="0.25">
      <c r="A340" s="30" t="s">
        <v>48</v>
      </c>
      <c r="B340" s="36">
        <v>973995</v>
      </c>
      <c r="C340" s="42" t="s">
        <v>5756</v>
      </c>
      <c r="D340" s="22" t="s">
        <v>4</v>
      </c>
      <c r="E340" s="22" t="s">
        <v>259</v>
      </c>
      <c r="F340" s="26" t="str">
        <f>VLOOKUP(E340,PROCV!$A$1:$B$107,2,TRUE)</f>
        <v>Arquitetura e Design</v>
      </c>
      <c r="G340" s="33">
        <v>1997</v>
      </c>
      <c r="H340" s="24">
        <v>0</v>
      </c>
      <c r="I340" s="23" t="str">
        <f>VLOOKUP(J340,PROCV!$E$1:$F$27,2,FALSE)</f>
        <v>35 - São Paulo</v>
      </c>
      <c r="J340" s="22" t="s">
        <v>76</v>
      </c>
      <c r="K340" s="22">
        <v>0</v>
      </c>
      <c r="L340" s="33">
        <v>100000</v>
      </c>
      <c r="M340" s="20" t="e">
        <f>VLOOKUP(G340,PROCV!$A$110:$B$119,2,FALSE)</f>
        <v>#N/A</v>
      </c>
      <c r="N340" s="17" t="e">
        <f t="shared" si="5"/>
        <v>#N/A</v>
      </c>
    </row>
    <row r="341" spans="1:14" x14ac:dyDescent="0.25">
      <c r="A341" s="30" t="s">
        <v>48</v>
      </c>
      <c r="B341" s="36">
        <v>975500</v>
      </c>
      <c r="C341" s="42" t="s">
        <v>5755</v>
      </c>
      <c r="D341" s="22" t="s">
        <v>114</v>
      </c>
      <c r="E341" s="22" t="s">
        <v>113</v>
      </c>
      <c r="F341" s="26" t="str">
        <f>VLOOKUP(E341,PROCV!$A$1:$B$107,2,TRUE)</f>
        <v>Música</v>
      </c>
      <c r="G341" s="33">
        <v>1997</v>
      </c>
      <c r="H341" s="24">
        <v>0</v>
      </c>
      <c r="I341" s="23" t="str">
        <f>VLOOKUP(J341,PROCV!$E$1:$F$27,2,FALSE)</f>
        <v>15 - Pará</v>
      </c>
      <c r="J341" s="22" t="s">
        <v>140</v>
      </c>
      <c r="K341" s="22">
        <v>0</v>
      </c>
      <c r="L341" s="33">
        <v>93750</v>
      </c>
      <c r="M341" s="20" t="e">
        <f>VLOOKUP(G341,PROCV!$A$110:$B$119,2,FALSE)</f>
        <v>#N/A</v>
      </c>
      <c r="N341" s="17" t="e">
        <f t="shared" si="5"/>
        <v>#N/A</v>
      </c>
    </row>
    <row r="342" spans="1:14" x14ac:dyDescent="0.25">
      <c r="A342" s="30" t="s">
        <v>48</v>
      </c>
      <c r="B342" s="36">
        <v>975277</v>
      </c>
      <c r="C342" s="42" t="s">
        <v>5754</v>
      </c>
      <c r="D342" s="22" t="s">
        <v>314</v>
      </c>
      <c r="E342" s="22" t="s">
        <v>265</v>
      </c>
      <c r="F342" s="26" t="str">
        <f>VLOOKUP(E342,PROCV!$A$1:$B$107,2,TRUE)</f>
        <v>Patrimônio</v>
      </c>
      <c r="G342" s="38">
        <v>1997</v>
      </c>
      <c r="H342" s="24">
        <v>0</v>
      </c>
      <c r="I342" s="23" t="str">
        <f>VLOOKUP(J342,PROCV!$E$1:$F$27,2,FALSE)</f>
        <v>43 - Rio Grande do Sul</v>
      </c>
      <c r="J342" s="22" t="s">
        <v>56</v>
      </c>
      <c r="K342" s="22">
        <v>0</v>
      </c>
      <c r="L342" s="38">
        <v>125000</v>
      </c>
      <c r="M342" s="20" t="e">
        <f>VLOOKUP(G342,PROCV!$A$110:$B$119,2,FALSE)</f>
        <v>#N/A</v>
      </c>
      <c r="N342" s="17" t="e">
        <f t="shared" si="5"/>
        <v>#N/A</v>
      </c>
    </row>
    <row r="343" spans="1:14" x14ac:dyDescent="0.25">
      <c r="A343" s="30" t="s">
        <v>48</v>
      </c>
      <c r="B343" s="36">
        <v>967363</v>
      </c>
      <c r="C343" s="42" t="s">
        <v>5753</v>
      </c>
      <c r="D343" s="22" t="s">
        <v>114</v>
      </c>
      <c r="E343" s="22" t="s">
        <v>113</v>
      </c>
      <c r="F343" s="26" t="str">
        <f>VLOOKUP(E343,PROCV!$A$1:$B$107,2,TRUE)</f>
        <v>Música</v>
      </c>
      <c r="G343" s="33">
        <v>1997</v>
      </c>
      <c r="H343" s="24">
        <v>0</v>
      </c>
      <c r="I343" s="23" t="str">
        <f>VLOOKUP(J343,PROCV!$E$1:$F$27,2,FALSE)</f>
        <v>21 - Maranhão</v>
      </c>
      <c r="J343" s="22" t="s">
        <v>63</v>
      </c>
      <c r="K343" s="22">
        <v>0</v>
      </c>
      <c r="L343" s="33">
        <v>75000</v>
      </c>
      <c r="M343" s="20" t="e">
        <f>VLOOKUP(G343,PROCV!$A$110:$B$119,2,FALSE)</f>
        <v>#N/A</v>
      </c>
      <c r="N343" s="17" t="e">
        <f t="shared" si="5"/>
        <v>#N/A</v>
      </c>
    </row>
    <row r="344" spans="1:14" x14ac:dyDescent="0.25">
      <c r="A344" s="30" t="s">
        <v>48</v>
      </c>
      <c r="B344" s="36">
        <v>976720</v>
      </c>
      <c r="C344" s="42" t="s">
        <v>5752</v>
      </c>
      <c r="D344" s="22" t="s">
        <v>46</v>
      </c>
      <c r="E344" s="22" t="s">
        <v>50</v>
      </c>
      <c r="F344" s="26" t="str">
        <f>VLOOKUP(E344,PROCV!$A$1:$B$107,2,TRUE)</f>
        <v>Educação e Criação em Artes</v>
      </c>
      <c r="G344" s="33">
        <v>1997</v>
      </c>
      <c r="H344" s="24">
        <v>0</v>
      </c>
      <c r="I344" s="23" t="str">
        <f>VLOOKUP(J344,PROCV!$E$1:$F$27,2,FALSE)</f>
        <v>25 - Paraíba</v>
      </c>
      <c r="J344" s="22" t="s">
        <v>346</v>
      </c>
      <c r="K344" s="22">
        <v>0</v>
      </c>
      <c r="L344" s="33">
        <v>80000</v>
      </c>
      <c r="M344" s="20" t="e">
        <f>VLOOKUP(G344,PROCV!$A$110:$B$119,2,FALSE)</f>
        <v>#N/A</v>
      </c>
      <c r="N344" s="17" t="e">
        <f t="shared" si="5"/>
        <v>#N/A</v>
      </c>
    </row>
    <row r="345" spans="1:14" x14ac:dyDescent="0.25">
      <c r="A345" s="30" t="s">
        <v>48</v>
      </c>
      <c r="B345" s="36">
        <v>975560</v>
      </c>
      <c r="C345" s="42" t="s">
        <v>5751</v>
      </c>
      <c r="D345" s="22" t="s">
        <v>114</v>
      </c>
      <c r="E345" s="22" t="s">
        <v>113</v>
      </c>
      <c r="F345" s="26" t="str">
        <f>VLOOKUP(E345,PROCV!$A$1:$B$107,2,TRUE)</f>
        <v>Música</v>
      </c>
      <c r="G345" s="33">
        <v>1997</v>
      </c>
      <c r="H345" s="24">
        <v>0</v>
      </c>
      <c r="I345" s="23" t="str">
        <f>VLOOKUP(J345,PROCV!$E$1:$F$27,2,FALSE)</f>
        <v>53 - Distrito Federal</v>
      </c>
      <c r="J345" s="22" t="s">
        <v>75</v>
      </c>
      <c r="K345" s="22">
        <v>0</v>
      </c>
      <c r="L345" s="33">
        <v>18750</v>
      </c>
      <c r="M345" s="20" t="e">
        <f>VLOOKUP(G345,PROCV!$A$110:$B$119,2,FALSE)</f>
        <v>#N/A</v>
      </c>
      <c r="N345" s="17" t="e">
        <f t="shared" si="5"/>
        <v>#N/A</v>
      </c>
    </row>
    <row r="346" spans="1:14" x14ac:dyDescent="0.25">
      <c r="A346" s="30" t="s">
        <v>48</v>
      </c>
      <c r="B346" s="36">
        <v>986573</v>
      </c>
      <c r="C346" s="42" t="s">
        <v>5750</v>
      </c>
      <c r="D346" s="22" t="s">
        <v>46</v>
      </c>
      <c r="E346" s="22" t="s">
        <v>50</v>
      </c>
      <c r="F346" s="26" t="str">
        <f>VLOOKUP(E346,PROCV!$A$1:$B$107,2,TRUE)</f>
        <v>Educação e Criação em Artes</v>
      </c>
      <c r="G346" s="33">
        <v>1997</v>
      </c>
      <c r="H346" s="24">
        <v>0</v>
      </c>
      <c r="I346" s="23" t="str">
        <f>VLOOKUP(J346,PROCV!$E$1:$F$27,2,FALSE)</f>
        <v>53 - Distrito Federal</v>
      </c>
      <c r="J346" s="22" t="s">
        <v>75</v>
      </c>
      <c r="K346" s="22">
        <v>0</v>
      </c>
      <c r="L346" s="33">
        <v>43750</v>
      </c>
      <c r="M346" s="20" t="e">
        <f>VLOOKUP(G346,PROCV!$A$110:$B$119,2,FALSE)</f>
        <v>#N/A</v>
      </c>
      <c r="N346" s="17" t="e">
        <f t="shared" si="5"/>
        <v>#N/A</v>
      </c>
    </row>
    <row r="347" spans="1:14" x14ac:dyDescent="0.25">
      <c r="A347" s="30" t="s">
        <v>48</v>
      </c>
      <c r="B347" s="36">
        <v>975324</v>
      </c>
      <c r="C347" s="42" t="s">
        <v>5749</v>
      </c>
      <c r="D347" s="22" t="s">
        <v>114</v>
      </c>
      <c r="E347" s="22" t="s">
        <v>113</v>
      </c>
      <c r="F347" s="26" t="str">
        <f>VLOOKUP(E347,PROCV!$A$1:$B$107,2,TRUE)</f>
        <v>Música</v>
      </c>
      <c r="G347" s="33">
        <v>1997</v>
      </c>
      <c r="H347" s="24">
        <v>0</v>
      </c>
      <c r="I347" s="23" t="str">
        <f>VLOOKUP(J347,PROCV!$E$1:$F$27,2,FALSE)</f>
        <v>25 - Paraíba</v>
      </c>
      <c r="J347" s="22" t="s">
        <v>346</v>
      </c>
      <c r="K347" s="22">
        <v>0</v>
      </c>
      <c r="L347" s="33">
        <v>61353</v>
      </c>
      <c r="M347" s="20" t="e">
        <f>VLOOKUP(G347,PROCV!$A$110:$B$119,2,FALSE)</f>
        <v>#N/A</v>
      </c>
      <c r="N347" s="17" t="e">
        <f t="shared" si="5"/>
        <v>#N/A</v>
      </c>
    </row>
    <row r="348" spans="1:14" x14ac:dyDescent="0.25">
      <c r="A348" s="30" t="s">
        <v>48</v>
      </c>
      <c r="B348" s="36">
        <v>975163</v>
      </c>
      <c r="C348" s="42" t="s">
        <v>5748</v>
      </c>
      <c r="D348" s="22" t="s">
        <v>314</v>
      </c>
      <c r="E348" s="22" t="s">
        <v>265</v>
      </c>
      <c r="F348" s="26" t="str">
        <f>VLOOKUP(E348,PROCV!$A$1:$B$107,2,TRUE)</f>
        <v>Patrimônio</v>
      </c>
      <c r="G348" s="38">
        <v>1997</v>
      </c>
      <c r="H348" s="24">
        <v>0</v>
      </c>
      <c r="I348" s="23" t="str">
        <f>VLOOKUP(J348,PROCV!$E$1:$F$27,2,FALSE)</f>
        <v>42 - Santa Catarina</v>
      </c>
      <c r="J348" s="22" t="s">
        <v>79</v>
      </c>
      <c r="K348" s="22">
        <v>0</v>
      </c>
      <c r="L348" s="38">
        <v>125000</v>
      </c>
      <c r="M348" s="20" t="e">
        <f>VLOOKUP(G348,PROCV!$A$110:$B$119,2,FALSE)</f>
        <v>#N/A</v>
      </c>
      <c r="N348" s="17" t="e">
        <f t="shared" si="5"/>
        <v>#N/A</v>
      </c>
    </row>
    <row r="349" spans="1:14" x14ac:dyDescent="0.25">
      <c r="A349" s="30" t="s">
        <v>48</v>
      </c>
      <c r="B349" s="36">
        <v>975226</v>
      </c>
      <c r="C349" s="42" t="s">
        <v>5747</v>
      </c>
      <c r="D349" s="22" t="s">
        <v>314</v>
      </c>
      <c r="E349" s="22" t="s">
        <v>265</v>
      </c>
      <c r="F349" s="26" t="str">
        <f>VLOOKUP(E349,PROCV!$A$1:$B$107,2,TRUE)</f>
        <v>Patrimônio</v>
      </c>
      <c r="G349" s="38">
        <v>1997</v>
      </c>
      <c r="H349" s="24">
        <v>0</v>
      </c>
      <c r="I349" s="23" t="str">
        <f>VLOOKUP(J349,PROCV!$E$1:$F$27,2,FALSE)</f>
        <v>41 - Paraná</v>
      </c>
      <c r="J349" s="22" t="s">
        <v>106</v>
      </c>
      <c r="K349" s="22">
        <v>0</v>
      </c>
      <c r="L349" s="38">
        <v>187500</v>
      </c>
      <c r="M349" s="20" t="e">
        <f>VLOOKUP(G349,PROCV!$A$110:$B$119,2,FALSE)</f>
        <v>#N/A</v>
      </c>
      <c r="N349" s="17" t="e">
        <f t="shared" si="5"/>
        <v>#N/A</v>
      </c>
    </row>
    <row r="350" spans="1:14" x14ac:dyDescent="0.25">
      <c r="A350" s="30" t="s">
        <v>48</v>
      </c>
      <c r="B350" s="36">
        <v>977650</v>
      </c>
      <c r="C350" s="42" t="s">
        <v>5746</v>
      </c>
      <c r="D350" s="22" t="s">
        <v>189</v>
      </c>
      <c r="E350" s="22" t="s">
        <v>749</v>
      </c>
      <c r="F350" s="26" t="str">
        <f>VLOOKUP(E350,PROCV!$A$1:$B$107,2,TRUE)</f>
        <v>Educação e Criação em Artes</v>
      </c>
      <c r="G350" s="33">
        <v>1997</v>
      </c>
      <c r="H350" s="24">
        <v>0</v>
      </c>
      <c r="I350" s="23" t="str">
        <f>VLOOKUP(J350,PROCV!$E$1:$F$27,2,FALSE)</f>
        <v>16 - Amapá</v>
      </c>
      <c r="J350" s="22" t="s">
        <v>61</v>
      </c>
      <c r="K350" s="22">
        <v>0</v>
      </c>
      <c r="L350" s="33">
        <v>112104</v>
      </c>
      <c r="M350" s="20" t="e">
        <f>VLOOKUP(G350,PROCV!$A$110:$B$119,2,FALSE)</f>
        <v>#N/A</v>
      </c>
      <c r="N350" s="17" t="e">
        <f t="shared" si="5"/>
        <v>#N/A</v>
      </c>
    </row>
    <row r="351" spans="1:14" x14ac:dyDescent="0.25">
      <c r="A351" s="30" t="s">
        <v>48</v>
      </c>
      <c r="B351" s="36">
        <v>967334</v>
      </c>
      <c r="C351" s="42" t="s">
        <v>5745</v>
      </c>
      <c r="D351" s="22" t="s">
        <v>300</v>
      </c>
      <c r="E351" s="22" t="s">
        <v>2585</v>
      </c>
      <c r="F351" s="26" t="str">
        <f>VLOOKUP(E351,PROCV!$A$1:$B$107,2,TRUE)</f>
        <v>Música</v>
      </c>
      <c r="G351" s="33">
        <v>1997</v>
      </c>
      <c r="H351" s="24">
        <v>0</v>
      </c>
      <c r="I351" s="23" t="str">
        <f>VLOOKUP(J351,PROCV!$E$1:$F$27,2,FALSE)</f>
        <v>53 - Distrito Federal</v>
      </c>
      <c r="J351" s="22" t="s">
        <v>75</v>
      </c>
      <c r="K351" s="22">
        <v>0</v>
      </c>
      <c r="L351" s="33">
        <v>126250</v>
      </c>
      <c r="M351" s="20" t="e">
        <f>VLOOKUP(G351,PROCV!$A$110:$B$119,2,FALSE)</f>
        <v>#N/A</v>
      </c>
      <c r="N351" s="17" t="e">
        <f t="shared" si="5"/>
        <v>#N/A</v>
      </c>
    </row>
    <row r="352" spans="1:14" x14ac:dyDescent="0.25">
      <c r="A352" s="30" t="s">
        <v>48</v>
      </c>
      <c r="B352" s="36">
        <v>968598</v>
      </c>
      <c r="C352" s="42" t="s">
        <v>5744</v>
      </c>
      <c r="D352" s="22" t="s">
        <v>300</v>
      </c>
      <c r="E352" s="22" t="s">
        <v>2585</v>
      </c>
      <c r="F352" s="26" t="str">
        <f>VLOOKUP(E352,PROCV!$A$1:$B$107,2,TRUE)</f>
        <v>Música</v>
      </c>
      <c r="G352" s="33">
        <v>1997</v>
      </c>
      <c r="H352" s="24">
        <v>0</v>
      </c>
      <c r="I352" s="23" t="str">
        <f>VLOOKUP(J352,PROCV!$E$1:$F$27,2,FALSE)</f>
        <v>31 - Minas Gerais</v>
      </c>
      <c r="J352" s="22" t="s">
        <v>85</v>
      </c>
      <c r="K352" s="22">
        <v>0</v>
      </c>
      <c r="L352" s="33">
        <v>62834</v>
      </c>
      <c r="M352" s="20" t="e">
        <f>VLOOKUP(G352,PROCV!$A$110:$B$119,2,FALSE)</f>
        <v>#N/A</v>
      </c>
      <c r="N352" s="17" t="e">
        <f t="shared" si="5"/>
        <v>#N/A</v>
      </c>
    </row>
    <row r="353" spans="1:14" x14ac:dyDescent="0.25">
      <c r="A353" s="30" t="s">
        <v>48</v>
      </c>
      <c r="B353" s="36">
        <v>974015</v>
      </c>
      <c r="C353" s="42" t="s">
        <v>5743</v>
      </c>
      <c r="D353" s="22" t="s">
        <v>4</v>
      </c>
      <c r="E353" s="22" t="s">
        <v>209</v>
      </c>
      <c r="F353" s="26" t="str">
        <f>VLOOKUP(E353,PROCV!$A$1:$B$107,2,TRUE)</f>
        <v>Educação e Criação em Artes</v>
      </c>
      <c r="G353" s="33">
        <v>1997</v>
      </c>
      <c r="H353" s="24">
        <v>0</v>
      </c>
      <c r="I353" s="23" t="str">
        <f>VLOOKUP(J353,PROCV!$E$1:$F$27,2,FALSE)</f>
        <v>29 - Bahia</v>
      </c>
      <c r="J353" s="22" t="s">
        <v>73</v>
      </c>
      <c r="K353" s="22">
        <v>0</v>
      </c>
      <c r="L353" s="33">
        <v>23006</v>
      </c>
      <c r="M353" s="20" t="e">
        <f>VLOOKUP(G353,PROCV!$A$110:$B$119,2,FALSE)</f>
        <v>#N/A</v>
      </c>
      <c r="N353" s="17" t="e">
        <f t="shared" si="5"/>
        <v>#N/A</v>
      </c>
    </row>
    <row r="354" spans="1:14" x14ac:dyDescent="0.25">
      <c r="A354" s="30" t="s">
        <v>48</v>
      </c>
      <c r="B354" s="36">
        <v>985608</v>
      </c>
      <c r="C354" s="42" t="s">
        <v>5742</v>
      </c>
      <c r="D354" s="22" t="s">
        <v>46</v>
      </c>
      <c r="E354" s="22" t="s">
        <v>50</v>
      </c>
      <c r="F354" s="26" t="str">
        <f>VLOOKUP(E354,PROCV!$A$1:$B$107,2,TRUE)</f>
        <v>Educação e Criação em Artes</v>
      </c>
      <c r="G354" s="33">
        <v>1997</v>
      </c>
      <c r="H354" s="24">
        <v>0</v>
      </c>
      <c r="I354" s="23" t="str">
        <f>VLOOKUP(J354,PROCV!$E$1:$F$27,2,FALSE)</f>
        <v>53 - Distrito Federal</v>
      </c>
      <c r="J354" s="22" t="s">
        <v>75</v>
      </c>
      <c r="K354" s="22">
        <v>0</v>
      </c>
      <c r="L354" s="33">
        <v>0</v>
      </c>
      <c r="M354" s="20" t="e">
        <f>VLOOKUP(G354,PROCV!$A$110:$B$119,2,FALSE)</f>
        <v>#N/A</v>
      </c>
      <c r="N354" s="17" t="e">
        <f t="shared" si="5"/>
        <v>#N/A</v>
      </c>
    </row>
    <row r="355" spans="1:14" x14ac:dyDescent="0.25">
      <c r="A355" s="30" t="s">
        <v>48</v>
      </c>
      <c r="B355" s="36">
        <v>976086</v>
      </c>
      <c r="C355" s="42" t="s">
        <v>5741</v>
      </c>
      <c r="D355" s="22" t="s">
        <v>189</v>
      </c>
      <c r="E355" s="22" t="s">
        <v>844</v>
      </c>
      <c r="F355" s="26" t="str">
        <f>VLOOKUP(E355,PROCV!$A$1:$B$107,2,TRUE)</f>
        <v>Educação e Criação em Artes</v>
      </c>
      <c r="G355" s="33">
        <v>1997</v>
      </c>
      <c r="H355" s="24">
        <v>0</v>
      </c>
      <c r="I355" s="23" t="str">
        <f>VLOOKUP(J355,PROCV!$E$1:$F$27,2,FALSE)</f>
        <v>51 - Mato Grosso</v>
      </c>
      <c r="J355" s="22" t="s">
        <v>99</v>
      </c>
      <c r="K355" s="22">
        <v>0</v>
      </c>
      <c r="L355" s="33">
        <v>25000</v>
      </c>
      <c r="M355" s="20" t="e">
        <f>VLOOKUP(G355,PROCV!$A$110:$B$119,2,FALSE)</f>
        <v>#N/A</v>
      </c>
      <c r="N355" s="17" t="e">
        <f t="shared" si="5"/>
        <v>#N/A</v>
      </c>
    </row>
    <row r="356" spans="1:14" x14ac:dyDescent="0.25">
      <c r="A356" s="30" t="s">
        <v>48</v>
      </c>
      <c r="B356" s="36">
        <v>967364</v>
      </c>
      <c r="C356" s="42" t="s">
        <v>5740</v>
      </c>
      <c r="D356" s="22" t="s">
        <v>4</v>
      </c>
      <c r="E356" s="22" t="s">
        <v>259</v>
      </c>
      <c r="F356" s="26" t="str">
        <f>VLOOKUP(E356,PROCV!$A$1:$B$107,2,TRUE)</f>
        <v>Arquitetura e Design</v>
      </c>
      <c r="G356" s="33">
        <v>1997</v>
      </c>
      <c r="H356" s="24">
        <v>0</v>
      </c>
      <c r="I356" s="23" t="str">
        <f>VLOOKUP(J356,PROCV!$E$1:$F$27,2,FALSE)</f>
        <v>21 - Maranhão</v>
      </c>
      <c r="J356" s="22" t="s">
        <v>63</v>
      </c>
      <c r="K356" s="22">
        <v>0</v>
      </c>
      <c r="L356" s="33">
        <v>87500</v>
      </c>
      <c r="M356" s="20" t="e">
        <f>VLOOKUP(G356,PROCV!$A$110:$B$119,2,FALSE)</f>
        <v>#N/A</v>
      </c>
      <c r="N356" s="17" t="e">
        <f t="shared" si="5"/>
        <v>#N/A</v>
      </c>
    </row>
    <row r="357" spans="1:14" x14ac:dyDescent="0.25">
      <c r="A357" s="30" t="s">
        <v>48</v>
      </c>
      <c r="B357" s="36">
        <v>975449</v>
      </c>
      <c r="C357" s="42" t="s">
        <v>5739</v>
      </c>
      <c r="D357" s="22" t="s">
        <v>46</v>
      </c>
      <c r="E357" s="22" t="s">
        <v>50</v>
      </c>
      <c r="F357" s="26" t="str">
        <f>VLOOKUP(E357,PROCV!$A$1:$B$107,2,TRUE)</f>
        <v>Educação e Criação em Artes</v>
      </c>
      <c r="G357" s="33">
        <v>1997</v>
      </c>
      <c r="H357" s="24">
        <v>0</v>
      </c>
      <c r="I357" s="23" t="str">
        <f>VLOOKUP(J357,PROCV!$E$1:$F$27,2,FALSE)</f>
        <v>43 - Rio Grande do Sul</v>
      </c>
      <c r="J357" s="22" t="s">
        <v>56</v>
      </c>
      <c r="K357" s="22">
        <v>0</v>
      </c>
      <c r="L357" s="33">
        <v>187500</v>
      </c>
      <c r="M357" s="20" t="e">
        <f>VLOOKUP(G357,PROCV!$A$110:$B$119,2,FALSE)</f>
        <v>#N/A</v>
      </c>
      <c r="N357" s="17" t="e">
        <f t="shared" si="5"/>
        <v>#N/A</v>
      </c>
    </row>
    <row r="358" spans="1:14" x14ac:dyDescent="0.25">
      <c r="A358" s="30" t="s">
        <v>48</v>
      </c>
      <c r="B358" s="36">
        <v>977675</v>
      </c>
      <c r="C358" s="42" t="s">
        <v>5738</v>
      </c>
      <c r="D358" s="22" t="s">
        <v>189</v>
      </c>
      <c r="E358" s="22" t="s">
        <v>749</v>
      </c>
      <c r="F358" s="26" t="str">
        <f>VLOOKUP(E358,PROCV!$A$1:$B$107,2,TRUE)</f>
        <v>Educação e Criação em Artes</v>
      </c>
      <c r="G358" s="33">
        <v>1997</v>
      </c>
      <c r="H358" s="24">
        <v>0</v>
      </c>
      <c r="I358" s="23" t="str">
        <f>VLOOKUP(J358,PROCV!$E$1:$F$27,2,FALSE)</f>
        <v>21 - Maranhão</v>
      </c>
      <c r="J358" s="22" t="s">
        <v>63</v>
      </c>
      <c r="K358" s="22">
        <v>0</v>
      </c>
      <c r="L358" s="33">
        <v>1332720.8</v>
      </c>
      <c r="M358" s="20" t="e">
        <f>VLOOKUP(G358,PROCV!$A$110:$B$119,2,FALSE)</f>
        <v>#N/A</v>
      </c>
      <c r="N358" s="17" t="e">
        <f t="shared" si="5"/>
        <v>#N/A</v>
      </c>
    </row>
    <row r="359" spans="1:14" x14ac:dyDescent="0.25">
      <c r="A359" s="30" t="s">
        <v>48</v>
      </c>
      <c r="B359" s="36">
        <v>985237</v>
      </c>
      <c r="C359" s="42" t="s">
        <v>5737</v>
      </c>
      <c r="D359" s="22" t="s">
        <v>46</v>
      </c>
      <c r="E359" s="22" t="s">
        <v>50</v>
      </c>
      <c r="F359" s="26" t="str">
        <f>VLOOKUP(E359,PROCV!$A$1:$B$107,2,TRUE)</f>
        <v>Educação e Criação em Artes</v>
      </c>
      <c r="G359" s="33">
        <v>1997</v>
      </c>
      <c r="H359" s="24">
        <v>0</v>
      </c>
      <c r="I359" s="23" t="str">
        <f>VLOOKUP(J359,PROCV!$E$1:$F$27,2,FALSE)</f>
        <v>15 - Pará</v>
      </c>
      <c r="J359" s="22" t="s">
        <v>140</v>
      </c>
      <c r="K359" s="22">
        <v>0</v>
      </c>
      <c r="L359" s="33">
        <v>27310</v>
      </c>
      <c r="M359" s="20" t="e">
        <f>VLOOKUP(G359,PROCV!$A$110:$B$119,2,FALSE)</f>
        <v>#N/A</v>
      </c>
      <c r="N359" s="17" t="e">
        <f t="shared" si="5"/>
        <v>#N/A</v>
      </c>
    </row>
    <row r="360" spans="1:14" x14ac:dyDescent="0.25">
      <c r="A360" s="30" t="s">
        <v>48</v>
      </c>
      <c r="B360" s="36">
        <v>977767</v>
      </c>
      <c r="C360" s="42" t="s">
        <v>5736</v>
      </c>
      <c r="D360" s="22" t="s">
        <v>300</v>
      </c>
      <c r="E360" s="22" t="s">
        <v>221</v>
      </c>
      <c r="F360" s="26" t="str">
        <f>VLOOKUP(E360,PROCV!$A$1:$B$107,2,TRUE)</f>
        <v>Artes Cênicas e Espetáculo</v>
      </c>
      <c r="G360" s="33">
        <v>1997</v>
      </c>
      <c r="H360" s="24">
        <v>0</v>
      </c>
      <c r="I360" s="23" t="str">
        <f>VLOOKUP(J360,PROCV!$E$1:$F$27,2,FALSE)</f>
        <v>32 - Espírito Santo</v>
      </c>
      <c r="J360" s="22" t="s">
        <v>67</v>
      </c>
      <c r="K360" s="22">
        <v>0</v>
      </c>
      <c r="L360" s="33">
        <v>34475.839999999997</v>
      </c>
      <c r="M360" s="20" t="e">
        <f>VLOOKUP(G360,PROCV!$A$110:$B$119,2,FALSE)</f>
        <v>#N/A</v>
      </c>
      <c r="N360" s="17" t="e">
        <f t="shared" si="5"/>
        <v>#N/A</v>
      </c>
    </row>
    <row r="361" spans="1:14" x14ac:dyDescent="0.25">
      <c r="A361" s="30" t="s">
        <v>48</v>
      </c>
      <c r="B361" s="36">
        <v>977544</v>
      </c>
      <c r="C361" s="42" t="s">
        <v>5735</v>
      </c>
      <c r="D361" s="22" t="s">
        <v>300</v>
      </c>
      <c r="E361" s="22" t="s">
        <v>221</v>
      </c>
      <c r="F361" s="26" t="str">
        <f>VLOOKUP(E361,PROCV!$A$1:$B$107,2,TRUE)</f>
        <v>Artes Cênicas e Espetáculo</v>
      </c>
      <c r="G361" s="33">
        <v>1997</v>
      </c>
      <c r="H361" s="24">
        <v>0</v>
      </c>
      <c r="I361" s="23" t="str">
        <f>VLOOKUP(J361,PROCV!$E$1:$F$27,2,FALSE)</f>
        <v>31 - Minas Gerais</v>
      </c>
      <c r="J361" s="22" t="s">
        <v>85</v>
      </c>
      <c r="K361" s="22">
        <v>0</v>
      </c>
      <c r="L361" s="33">
        <v>40000</v>
      </c>
      <c r="M361" s="20" t="e">
        <f>VLOOKUP(G361,PROCV!$A$110:$B$119,2,FALSE)</f>
        <v>#N/A</v>
      </c>
      <c r="N361" s="17" t="e">
        <f t="shared" si="5"/>
        <v>#N/A</v>
      </c>
    </row>
    <row r="362" spans="1:14" x14ac:dyDescent="0.25">
      <c r="A362" s="30" t="s">
        <v>48</v>
      </c>
      <c r="B362" s="36">
        <v>977536</v>
      </c>
      <c r="C362" s="42" t="s">
        <v>5734</v>
      </c>
      <c r="D362" s="22" t="s">
        <v>300</v>
      </c>
      <c r="E362" s="22" t="s">
        <v>221</v>
      </c>
      <c r="F362" s="26" t="str">
        <f>VLOOKUP(E362,PROCV!$A$1:$B$107,2,TRUE)</f>
        <v>Artes Cênicas e Espetáculo</v>
      </c>
      <c r="G362" s="33">
        <v>1997</v>
      </c>
      <c r="H362" s="24">
        <v>0</v>
      </c>
      <c r="I362" s="23" t="str">
        <f>VLOOKUP(J362,PROCV!$E$1:$F$27,2,FALSE)</f>
        <v>51 - Mato Grosso</v>
      </c>
      <c r="J362" s="22" t="s">
        <v>99</v>
      </c>
      <c r="K362" s="22">
        <v>0</v>
      </c>
      <c r="L362" s="33">
        <v>40000</v>
      </c>
      <c r="M362" s="20" t="e">
        <f>VLOOKUP(G362,PROCV!$A$110:$B$119,2,FALSE)</f>
        <v>#N/A</v>
      </c>
      <c r="N362" s="17" t="e">
        <f t="shared" si="5"/>
        <v>#N/A</v>
      </c>
    </row>
    <row r="363" spans="1:14" x14ac:dyDescent="0.25">
      <c r="A363" s="30" t="s">
        <v>48</v>
      </c>
      <c r="B363" s="36">
        <v>977776</v>
      </c>
      <c r="C363" s="42" t="s">
        <v>5733</v>
      </c>
      <c r="D363" s="22" t="s">
        <v>300</v>
      </c>
      <c r="E363" s="22" t="s">
        <v>221</v>
      </c>
      <c r="F363" s="26" t="str">
        <f>VLOOKUP(E363,PROCV!$A$1:$B$107,2,TRUE)</f>
        <v>Artes Cênicas e Espetáculo</v>
      </c>
      <c r="G363" s="33">
        <v>1997</v>
      </c>
      <c r="H363" s="24">
        <v>0</v>
      </c>
      <c r="I363" s="23" t="str">
        <f>VLOOKUP(J363,PROCV!$E$1:$F$27,2,FALSE)</f>
        <v>23 - Ceará</v>
      </c>
      <c r="J363" s="22" t="s">
        <v>52</v>
      </c>
      <c r="K363" s="22">
        <v>0</v>
      </c>
      <c r="L363" s="33">
        <v>37886.400000000001</v>
      </c>
      <c r="M363" s="20" t="e">
        <f>VLOOKUP(G363,PROCV!$A$110:$B$119,2,FALSE)</f>
        <v>#N/A</v>
      </c>
      <c r="N363" s="17" t="e">
        <f t="shared" si="5"/>
        <v>#N/A</v>
      </c>
    </row>
    <row r="364" spans="1:14" x14ac:dyDescent="0.25">
      <c r="A364" s="30" t="s">
        <v>48</v>
      </c>
      <c r="B364" s="36">
        <v>977527</v>
      </c>
      <c r="C364" s="42" t="s">
        <v>5732</v>
      </c>
      <c r="D364" s="22" t="s">
        <v>300</v>
      </c>
      <c r="E364" s="22" t="s">
        <v>221</v>
      </c>
      <c r="F364" s="26" t="str">
        <f>VLOOKUP(E364,PROCV!$A$1:$B$107,2,TRUE)</f>
        <v>Artes Cênicas e Espetáculo</v>
      </c>
      <c r="G364" s="33">
        <v>1997</v>
      </c>
      <c r="H364" s="24">
        <v>0</v>
      </c>
      <c r="I364" s="23" t="str">
        <f>VLOOKUP(J364,PROCV!$E$1:$F$27,2,FALSE)</f>
        <v>24 - Rio Grande do Norte</v>
      </c>
      <c r="J364" s="22" t="s">
        <v>54</v>
      </c>
      <c r="K364" s="22">
        <v>0</v>
      </c>
      <c r="L364" s="33">
        <v>38808</v>
      </c>
      <c r="M364" s="20" t="e">
        <f>VLOOKUP(G364,PROCV!$A$110:$B$119,2,FALSE)</f>
        <v>#N/A</v>
      </c>
      <c r="N364" s="17" t="e">
        <f t="shared" si="5"/>
        <v>#N/A</v>
      </c>
    </row>
    <row r="365" spans="1:14" x14ac:dyDescent="0.25">
      <c r="A365" s="30" t="s">
        <v>48</v>
      </c>
      <c r="B365" s="36">
        <v>977532</v>
      </c>
      <c r="C365" s="42" t="s">
        <v>5731</v>
      </c>
      <c r="D365" s="22" t="s">
        <v>300</v>
      </c>
      <c r="E365" s="22" t="s">
        <v>221</v>
      </c>
      <c r="F365" s="26" t="str">
        <f>VLOOKUP(E365,PROCV!$A$1:$B$107,2,TRUE)</f>
        <v>Artes Cênicas e Espetáculo</v>
      </c>
      <c r="G365" s="33">
        <v>1997</v>
      </c>
      <c r="H365" s="24">
        <v>0</v>
      </c>
      <c r="I365" s="23" t="str">
        <f>VLOOKUP(J365,PROCV!$E$1:$F$27,2,FALSE)</f>
        <v>24 - Rio Grande do Norte</v>
      </c>
      <c r="J365" s="22" t="s">
        <v>54</v>
      </c>
      <c r="K365" s="22">
        <v>0</v>
      </c>
      <c r="L365" s="33">
        <v>40000</v>
      </c>
      <c r="M365" s="20" t="e">
        <f>VLOOKUP(G365,PROCV!$A$110:$B$119,2,FALSE)</f>
        <v>#N/A</v>
      </c>
      <c r="N365" s="17" t="e">
        <f t="shared" si="5"/>
        <v>#N/A</v>
      </c>
    </row>
    <row r="366" spans="1:14" x14ac:dyDescent="0.25">
      <c r="A366" s="30" t="s">
        <v>48</v>
      </c>
      <c r="B366" s="36">
        <v>977766</v>
      </c>
      <c r="C366" s="42" t="s">
        <v>5730</v>
      </c>
      <c r="D366" s="22" t="s">
        <v>300</v>
      </c>
      <c r="E366" s="22" t="s">
        <v>221</v>
      </c>
      <c r="F366" s="26" t="str">
        <f>VLOOKUP(E366,PROCV!$A$1:$B$107,2,TRUE)</f>
        <v>Artes Cênicas e Espetáculo</v>
      </c>
      <c r="G366" s="33">
        <v>1997</v>
      </c>
      <c r="H366" s="24">
        <v>0</v>
      </c>
      <c r="I366" s="23" t="str">
        <f>VLOOKUP(J366,PROCV!$E$1:$F$27,2,FALSE)</f>
        <v>35 - São Paulo</v>
      </c>
      <c r="J366" s="22" t="s">
        <v>76</v>
      </c>
      <c r="K366" s="22">
        <v>0</v>
      </c>
      <c r="L366" s="33">
        <v>40000</v>
      </c>
      <c r="M366" s="20" t="e">
        <f>VLOOKUP(G366,PROCV!$A$110:$B$119,2,FALSE)</f>
        <v>#N/A</v>
      </c>
      <c r="N366" s="17" t="e">
        <f t="shared" si="5"/>
        <v>#N/A</v>
      </c>
    </row>
    <row r="367" spans="1:14" x14ac:dyDescent="0.25">
      <c r="A367" s="30" t="s">
        <v>48</v>
      </c>
      <c r="B367" s="36">
        <v>977775</v>
      </c>
      <c r="C367" s="42" t="s">
        <v>5729</v>
      </c>
      <c r="D367" s="22" t="s">
        <v>300</v>
      </c>
      <c r="E367" s="22" t="s">
        <v>221</v>
      </c>
      <c r="F367" s="26" t="str">
        <f>VLOOKUP(E367,PROCV!$A$1:$B$107,2,TRUE)</f>
        <v>Artes Cênicas e Espetáculo</v>
      </c>
      <c r="G367" s="33">
        <v>1997</v>
      </c>
      <c r="H367" s="24">
        <v>0</v>
      </c>
      <c r="I367" s="23" t="str">
        <f>VLOOKUP(J367,PROCV!$E$1:$F$27,2,FALSE)</f>
        <v>41 - Paraná</v>
      </c>
      <c r="J367" s="22" t="s">
        <v>106</v>
      </c>
      <c r="K367" s="22">
        <v>0</v>
      </c>
      <c r="L367" s="33">
        <v>40000</v>
      </c>
      <c r="M367" s="20" t="e">
        <f>VLOOKUP(G367,PROCV!$A$110:$B$119,2,FALSE)</f>
        <v>#N/A</v>
      </c>
      <c r="N367" s="17" t="e">
        <f t="shared" si="5"/>
        <v>#N/A</v>
      </c>
    </row>
    <row r="368" spans="1:14" x14ac:dyDescent="0.25">
      <c r="A368" s="30" t="s">
        <v>48</v>
      </c>
      <c r="B368" s="36">
        <v>977550</v>
      </c>
      <c r="C368" s="42" t="s">
        <v>5728</v>
      </c>
      <c r="D368" s="22" t="s">
        <v>300</v>
      </c>
      <c r="E368" s="22" t="s">
        <v>221</v>
      </c>
      <c r="F368" s="26" t="str">
        <f>VLOOKUP(E368,PROCV!$A$1:$B$107,2,TRUE)</f>
        <v>Artes Cênicas e Espetáculo</v>
      </c>
      <c r="G368" s="33">
        <v>1997</v>
      </c>
      <c r="H368" s="24">
        <v>0</v>
      </c>
      <c r="I368" s="23" t="str">
        <f>VLOOKUP(J368,PROCV!$E$1:$F$27,2,FALSE)</f>
        <v>29 - Bahia</v>
      </c>
      <c r="J368" s="22" t="s">
        <v>73</v>
      </c>
      <c r="K368" s="22">
        <v>0</v>
      </c>
      <c r="L368" s="33">
        <v>40000</v>
      </c>
      <c r="M368" s="20" t="e">
        <f>VLOOKUP(G368,PROCV!$A$110:$B$119,2,FALSE)</f>
        <v>#N/A</v>
      </c>
      <c r="N368" s="17" t="e">
        <f t="shared" si="5"/>
        <v>#N/A</v>
      </c>
    </row>
    <row r="369" spans="1:14" x14ac:dyDescent="0.25">
      <c r="A369" s="30" t="s">
        <v>48</v>
      </c>
      <c r="B369" s="36">
        <v>977555</v>
      </c>
      <c r="C369" s="42" t="s">
        <v>5727</v>
      </c>
      <c r="D369" s="22" t="s">
        <v>300</v>
      </c>
      <c r="E369" s="22" t="s">
        <v>221</v>
      </c>
      <c r="F369" s="26" t="str">
        <f>VLOOKUP(E369,PROCV!$A$1:$B$107,2,TRUE)</f>
        <v>Artes Cênicas e Espetáculo</v>
      </c>
      <c r="G369" s="33">
        <v>1997</v>
      </c>
      <c r="H369" s="24">
        <v>0</v>
      </c>
      <c r="I369" s="23" t="str">
        <f>VLOOKUP(J369,PROCV!$E$1:$F$27,2,FALSE)</f>
        <v>29 - Bahia</v>
      </c>
      <c r="J369" s="22" t="s">
        <v>73</v>
      </c>
      <c r="K369" s="22">
        <v>0</v>
      </c>
      <c r="L369" s="33">
        <v>39690</v>
      </c>
      <c r="M369" s="20" t="e">
        <f>VLOOKUP(G369,PROCV!$A$110:$B$119,2,FALSE)</f>
        <v>#N/A</v>
      </c>
      <c r="N369" s="17" t="e">
        <f t="shared" si="5"/>
        <v>#N/A</v>
      </c>
    </row>
    <row r="370" spans="1:14" x14ac:dyDescent="0.25">
      <c r="A370" s="30" t="s">
        <v>48</v>
      </c>
      <c r="B370" s="36">
        <v>977573</v>
      </c>
      <c r="C370" s="42" t="s">
        <v>5726</v>
      </c>
      <c r="D370" s="22" t="s">
        <v>300</v>
      </c>
      <c r="E370" s="22" t="s">
        <v>221</v>
      </c>
      <c r="F370" s="26" t="str">
        <f>VLOOKUP(E370,PROCV!$A$1:$B$107,2,TRUE)</f>
        <v>Artes Cênicas e Espetáculo</v>
      </c>
      <c r="G370" s="33">
        <v>1997</v>
      </c>
      <c r="H370" s="24">
        <v>0</v>
      </c>
      <c r="I370" s="23" t="str">
        <f>VLOOKUP(J370,PROCV!$E$1:$F$27,2,FALSE)</f>
        <v>52 - Goiás</v>
      </c>
      <c r="J370" s="22" t="s">
        <v>97</v>
      </c>
      <c r="K370" s="22">
        <v>0</v>
      </c>
      <c r="L370" s="33">
        <v>38000</v>
      </c>
      <c r="M370" s="20" t="e">
        <f>VLOOKUP(G370,PROCV!$A$110:$B$119,2,FALSE)</f>
        <v>#N/A</v>
      </c>
      <c r="N370" s="17" t="e">
        <f t="shared" si="5"/>
        <v>#N/A</v>
      </c>
    </row>
    <row r="371" spans="1:14" x14ac:dyDescent="0.25">
      <c r="A371" s="30" t="s">
        <v>48</v>
      </c>
      <c r="B371" s="36">
        <v>977579</v>
      </c>
      <c r="C371" s="42" t="s">
        <v>4762</v>
      </c>
      <c r="D371" s="22" t="s">
        <v>300</v>
      </c>
      <c r="E371" s="22" t="s">
        <v>221</v>
      </c>
      <c r="F371" s="26" t="str">
        <f>VLOOKUP(E371,PROCV!$A$1:$B$107,2,TRUE)</f>
        <v>Artes Cênicas e Espetáculo</v>
      </c>
      <c r="G371" s="33">
        <v>1997</v>
      </c>
      <c r="H371" s="24">
        <v>0</v>
      </c>
      <c r="I371" s="23" t="str">
        <f>VLOOKUP(J371,PROCV!$E$1:$F$27,2,FALSE)</f>
        <v>35 - São Paulo</v>
      </c>
      <c r="J371" s="22" t="s">
        <v>76</v>
      </c>
      <c r="K371" s="22">
        <v>0</v>
      </c>
      <c r="L371" s="33">
        <v>38400</v>
      </c>
      <c r="M371" s="20" t="e">
        <f>VLOOKUP(G371,PROCV!$A$110:$B$119,2,FALSE)</f>
        <v>#N/A</v>
      </c>
      <c r="N371" s="17" t="e">
        <f t="shared" si="5"/>
        <v>#N/A</v>
      </c>
    </row>
    <row r="372" spans="1:14" x14ac:dyDescent="0.25">
      <c r="A372" s="30" t="s">
        <v>48</v>
      </c>
      <c r="B372" s="36">
        <v>977581</v>
      </c>
      <c r="C372" s="42" t="s">
        <v>4762</v>
      </c>
      <c r="D372" s="22" t="s">
        <v>300</v>
      </c>
      <c r="E372" s="22" t="s">
        <v>221</v>
      </c>
      <c r="F372" s="26" t="str">
        <f>VLOOKUP(E372,PROCV!$A$1:$B$107,2,TRUE)</f>
        <v>Artes Cênicas e Espetáculo</v>
      </c>
      <c r="G372" s="33">
        <v>1997</v>
      </c>
      <c r="H372" s="24">
        <v>0</v>
      </c>
      <c r="I372" s="23" t="str">
        <f>VLOOKUP(J372,PROCV!$E$1:$F$27,2,FALSE)</f>
        <v>23 - Ceará</v>
      </c>
      <c r="J372" s="22" t="s">
        <v>52</v>
      </c>
      <c r="K372" s="22">
        <v>0</v>
      </c>
      <c r="L372" s="33">
        <v>40000</v>
      </c>
      <c r="M372" s="20" t="e">
        <f>VLOOKUP(G372,PROCV!$A$110:$B$119,2,FALSE)</f>
        <v>#N/A</v>
      </c>
      <c r="N372" s="17" t="e">
        <f t="shared" si="5"/>
        <v>#N/A</v>
      </c>
    </row>
    <row r="373" spans="1:14" x14ac:dyDescent="0.25">
      <c r="A373" s="30" t="s">
        <v>48</v>
      </c>
      <c r="B373" s="36">
        <v>977589</v>
      </c>
      <c r="C373" s="42" t="s">
        <v>4762</v>
      </c>
      <c r="D373" s="22" t="s">
        <v>300</v>
      </c>
      <c r="E373" s="22" t="s">
        <v>221</v>
      </c>
      <c r="F373" s="26" t="str">
        <f>VLOOKUP(E373,PROCV!$A$1:$B$107,2,TRUE)</f>
        <v>Artes Cênicas e Espetáculo</v>
      </c>
      <c r="G373" s="33">
        <v>1997</v>
      </c>
      <c r="H373" s="24">
        <v>0</v>
      </c>
      <c r="I373" s="23" t="str">
        <f>VLOOKUP(J373,PROCV!$E$1:$F$27,2,FALSE)</f>
        <v>31 - Minas Gerais</v>
      </c>
      <c r="J373" s="22" t="s">
        <v>85</v>
      </c>
      <c r="K373" s="22">
        <v>0</v>
      </c>
      <c r="L373" s="33">
        <v>40000</v>
      </c>
      <c r="M373" s="20" t="e">
        <f>VLOOKUP(G373,PROCV!$A$110:$B$119,2,FALSE)</f>
        <v>#N/A</v>
      </c>
      <c r="N373" s="17" t="e">
        <f t="shared" si="5"/>
        <v>#N/A</v>
      </c>
    </row>
    <row r="374" spans="1:14" x14ac:dyDescent="0.25">
      <c r="A374" s="30" t="s">
        <v>48</v>
      </c>
      <c r="B374" s="36">
        <v>977590</v>
      </c>
      <c r="C374" s="42" t="s">
        <v>4762</v>
      </c>
      <c r="D374" s="22" t="s">
        <v>300</v>
      </c>
      <c r="E374" s="22" t="s">
        <v>221</v>
      </c>
      <c r="F374" s="26" t="str">
        <f>VLOOKUP(E374,PROCV!$A$1:$B$107,2,TRUE)</f>
        <v>Artes Cênicas e Espetáculo</v>
      </c>
      <c r="G374" s="33">
        <v>1997</v>
      </c>
      <c r="H374" s="24">
        <v>0</v>
      </c>
      <c r="I374" s="23" t="str">
        <f>VLOOKUP(J374,PROCV!$E$1:$F$27,2,FALSE)</f>
        <v>41 - Paraná</v>
      </c>
      <c r="J374" s="22" t="s">
        <v>106</v>
      </c>
      <c r="K374" s="22">
        <v>0</v>
      </c>
      <c r="L374" s="33">
        <v>40000</v>
      </c>
      <c r="M374" s="20" t="e">
        <f>VLOOKUP(G374,PROCV!$A$110:$B$119,2,FALSE)</f>
        <v>#N/A</v>
      </c>
      <c r="N374" s="17" t="e">
        <f t="shared" si="5"/>
        <v>#N/A</v>
      </c>
    </row>
    <row r="375" spans="1:14" x14ac:dyDescent="0.25">
      <c r="A375" s="30" t="s">
        <v>48</v>
      </c>
      <c r="B375" s="36">
        <v>977591</v>
      </c>
      <c r="C375" s="42" t="s">
        <v>4762</v>
      </c>
      <c r="D375" s="22" t="s">
        <v>300</v>
      </c>
      <c r="E375" s="22" t="s">
        <v>221</v>
      </c>
      <c r="F375" s="26" t="str">
        <f>VLOOKUP(E375,PROCV!$A$1:$B$107,2,TRUE)</f>
        <v>Artes Cênicas e Espetáculo</v>
      </c>
      <c r="G375" s="33">
        <v>1997</v>
      </c>
      <c r="H375" s="24">
        <v>0</v>
      </c>
      <c r="I375" s="23" t="str">
        <f>VLOOKUP(J375,PROCV!$E$1:$F$27,2,FALSE)</f>
        <v>41 - Paraná</v>
      </c>
      <c r="J375" s="22" t="s">
        <v>106</v>
      </c>
      <c r="K375" s="22">
        <v>0</v>
      </c>
      <c r="L375" s="33">
        <v>40000</v>
      </c>
      <c r="M375" s="20" t="e">
        <f>VLOOKUP(G375,PROCV!$A$110:$B$119,2,FALSE)</f>
        <v>#N/A</v>
      </c>
      <c r="N375" s="17" t="e">
        <f t="shared" si="5"/>
        <v>#N/A</v>
      </c>
    </row>
    <row r="376" spans="1:14" x14ac:dyDescent="0.25">
      <c r="A376" s="30" t="s">
        <v>48</v>
      </c>
      <c r="B376" s="36">
        <v>977593</v>
      </c>
      <c r="C376" s="42" t="s">
        <v>4762</v>
      </c>
      <c r="D376" s="22" t="s">
        <v>300</v>
      </c>
      <c r="E376" s="22" t="s">
        <v>221</v>
      </c>
      <c r="F376" s="26" t="str">
        <f>VLOOKUP(E376,PROCV!$A$1:$B$107,2,TRUE)</f>
        <v>Artes Cênicas e Espetáculo</v>
      </c>
      <c r="G376" s="33">
        <v>1997</v>
      </c>
      <c r="H376" s="24">
        <v>0</v>
      </c>
      <c r="I376" s="23" t="str">
        <f>VLOOKUP(J376,PROCV!$E$1:$F$27,2,FALSE)</f>
        <v>31 - Minas Gerais</v>
      </c>
      <c r="J376" s="22" t="s">
        <v>85</v>
      </c>
      <c r="K376" s="22">
        <v>0</v>
      </c>
      <c r="L376" s="33">
        <v>40000</v>
      </c>
      <c r="M376" s="20" t="e">
        <f>VLOOKUP(G376,PROCV!$A$110:$B$119,2,FALSE)</f>
        <v>#N/A</v>
      </c>
      <c r="N376" s="17" t="e">
        <f t="shared" si="5"/>
        <v>#N/A</v>
      </c>
    </row>
    <row r="377" spans="1:14" x14ac:dyDescent="0.25">
      <c r="A377" s="30" t="s">
        <v>48</v>
      </c>
      <c r="B377" s="36">
        <v>977594</v>
      </c>
      <c r="C377" s="42" t="s">
        <v>4762</v>
      </c>
      <c r="D377" s="22" t="s">
        <v>300</v>
      </c>
      <c r="E377" s="22" t="s">
        <v>221</v>
      </c>
      <c r="F377" s="26" t="str">
        <f>VLOOKUP(E377,PROCV!$A$1:$B$107,2,TRUE)</f>
        <v>Artes Cênicas e Espetáculo</v>
      </c>
      <c r="G377" s="33">
        <v>1997</v>
      </c>
      <c r="H377" s="24">
        <v>0</v>
      </c>
      <c r="I377" s="23" t="str">
        <f>VLOOKUP(J377,PROCV!$E$1:$F$27,2,FALSE)</f>
        <v>33 - Rio de Janeiro</v>
      </c>
      <c r="J377" s="22" t="s">
        <v>82</v>
      </c>
      <c r="K377" s="22">
        <v>0</v>
      </c>
      <c r="L377" s="33">
        <v>40000</v>
      </c>
      <c r="M377" s="20" t="e">
        <f>VLOOKUP(G377,PROCV!$A$110:$B$119,2,FALSE)</f>
        <v>#N/A</v>
      </c>
      <c r="N377" s="17" t="e">
        <f t="shared" si="5"/>
        <v>#N/A</v>
      </c>
    </row>
    <row r="378" spans="1:14" x14ac:dyDescent="0.25">
      <c r="A378" s="30" t="s">
        <v>48</v>
      </c>
      <c r="B378" s="36">
        <v>977595</v>
      </c>
      <c r="C378" s="42" t="s">
        <v>4762</v>
      </c>
      <c r="D378" s="22" t="s">
        <v>300</v>
      </c>
      <c r="E378" s="22" t="s">
        <v>221</v>
      </c>
      <c r="F378" s="26" t="str">
        <f>VLOOKUP(E378,PROCV!$A$1:$B$107,2,TRUE)</f>
        <v>Artes Cênicas e Espetáculo</v>
      </c>
      <c r="G378" s="33">
        <v>1997</v>
      </c>
      <c r="H378" s="24">
        <v>0</v>
      </c>
      <c r="I378" s="23" t="str">
        <f>VLOOKUP(J378,PROCV!$E$1:$F$27,2,FALSE)</f>
        <v>11 - Rondônia</v>
      </c>
      <c r="J378" s="22" t="s">
        <v>219</v>
      </c>
      <c r="K378" s="22">
        <v>0</v>
      </c>
      <c r="L378" s="33">
        <v>25317</v>
      </c>
      <c r="M378" s="20" t="e">
        <f>VLOOKUP(G378,PROCV!$A$110:$B$119,2,FALSE)</f>
        <v>#N/A</v>
      </c>
      <c r="N378" s="17" t="e">
        <f t="shared" si="5"/>
        <v>#N/A</v>
      </c>
    </row>
    <row r="379" spans="1:14" x14ac:dyDescent="0.25">
      <c r="A379" s="30" t="s">
        <v>48</v>
      </c>
      <c r="B379" s="36">
        <v>977596</v>
      </c>
      <c r="C379" s="42" t="s">
        <v>4762</v>
      </c>
      <c r="D379" s="22" t="s">
        <v>300</v>
      </c>
      <c r="E379" s="22" t="s">
        <v>221</v>
      </c>
      <c r="F379" s="26" t="str">
        <f>VLOOKUP(E379,PROCV!$A$1:$B$107,2,TRUE)</f>
        <v>Artes Cênicas e Espetáculo</v>
      </c>
      <c r="G379" s="33">
        <v>1997</v>
      </c>
      <c r="H379" s="24">
        <v>0</v>
      </c>
      <c r="I379" s="23" t="str">
        <f>VLOOKUP(J379,PROCV!$E$1:$F$27,2,FALSE)</f>
        <v>11 - Rondônia</v>
      </c>
      <c r="J379" s="22" t="s">
        <v>219</v>
      </c>
      <c r="K379" s="22">
        <v>0</v>
      </c>
      <c r="L379" s="33">
        <v>38000</v>
      </c>
      <c r="M379" s="20" t="e">
        <f>VLOOKUP(G379,PROCV!$A$110:$B$119,2,FALSE)</f>
        <v>#N/A</v>
      </c>
      <c r="N379" s="17" t="e">
        <f t="shared" si="5"/>
        <v>#N/A</v>
      </c>
    </row>
    <row r="380" spans="1:14" x14ac:dyDescent="0.25">
      <c r="A380" s="30" t="s">
        <v>48</v>
      </c>
      <c r="B380" s="36">
        <v>977597</v>
      </c>
      <c r="C380" s="42" t="s">
        <v>4762</v>
      </c>
      <c r="D380" s="22" t="s">
        <v>300</v>
      </c>
      <c r="E380" s="22" t="s">
        <v>221</v>
      </c>
      <c r="F380" s="26" t="str">
        <f>VLOOKUP(E380,PROCV!$A$1:$B$107,2,TRUE)</f>
        <v>Artes Cênicas e Espetáculo</v>
      </c>
      <c r="G380" s="33">
        <v>1997</v>
      </c>
      <c r="H380" s="24">
        <v>0</v>
      </c>
      <c r="I380" s="23" t="str">
        <f>VLOOKUP(J380,PROCV!$E$1:$F$27,2,FALSE)</f>
        <v>26 - Pernambuco</v>
      </c>
      <c r="J380" s="22" t="s">
        <v>44</v>
      </c>
      <c r="K380" s="22">
        <v>0</v>
      </c>
      <c r="L380" s="33">
        <v>30000</v>
      </c>
      <c r="M380" s="20" t="e">
        <f>VLOOKUP(G380,PROCV!$A$110:$B$119,2,FALSE)</f>
        <v>#N/A</v>
      </c>
      <c r="N380" s="17" t="e">
        <f t="shared" si="5"/>
        <v>#N/A</v>
      </c>
    </row>
    <row r="381" spans="1:14" x14ac:dyDescent="0.25">
      <c r="A381" s="30" t="s">
        <v>48</v>
      </c>
      <c r="B381" s="36">
        <v>977598</v>
      </c>
      <c r="C381" s="42" t="s">
        <v>4762</v>
      </c>
      <c r="D381" s="22" t="s">
        <v>300</v>
      </c>
      <c r="E381" s="22" t="s">
        <v>221</v>
      </c>
      <c r="F381" s="26" t="str">
        <f>VLOOKUP(E381,PROCV!$A$1:$B$107,2,TRUE)</f>
        <v>Artes Cênicas e Espetáculo</v>
      </c>
      <c r="G381" s="33">
        <v>1997</v>
      </c>
      <c r="H381" s="24">
        <v>0</v>
      </c>
      <c r="I381" s="23" t="str">
        <f>VLOOKUP(J381,PROCV!$E$1:$F$27,2,FALSE)</f>
        <v>24 - Rio Grande do Norte</v>
      </c>
      <c r="J381" s="22" t="s">
        <v>54</v>
      </c>
      <c r="K381" s="22">
        <v>0</v>
      </c>
      <c r="L381" s="33">
        <v>40000</v>
      </c>
      <c r="M381" s="20" t="e">
        <f>VLOOKUP(G381,PROCV!$A$110:$B$119,2,FALSE)</f>
        <v>#N/A</v>
      </c>
      <c r="N381" s="17" t="e">
        <f t="shared" si="5"/>
        <v>#N/A</v>
      </c>
    </row>
    <row r="382" spans="1:14" x14ac:dyDescent="0.25">
      <c r="A382" s="30" t="s">
        <v>48</v>
      </c>
      <c r="B382" s="36">
        <v>977599</v>
      </c>
      <c r="C382" s="42" t="s">
        <v>4762</v>
      </c>
      <c r="D382" s="22" t="s">
        <v>300</v>
      </c>
      <c r="E382" s="22" t="s">
        <v>221</v>
      </c>
      <c r="F382" s="26" t="str">
        <f>VLOOKUP(E382,PROCV!$A$1:$B$107,2,TRUE)</f>
        <v>Artes Cênicas e Espetáculo</v>
      </c>
      <c r="G382" s="33">
        <v>1997</v>
      </c>
      <c r="H382" s="24">
        <v>0</v>
      </c>
      <c r="I382" s="23" t="str">
        <f>VLOOKUP(J382,PROCV!$E$1:$F$27,2,FALSE)</f>
        <v>41 - Paraná</v>
      </c>
      <c r="J382" s="22" t="s">
        <v>106</v>
      </c>
      <c r="K382" s="22">
        <v>0</v>
      </c>
      <c r="L382" s="33">
        <v>40000</v>
      </c>
      <c r="M382" s="20" t="e">
        <f>VLOOKUP(G382,PROCV!$A$110:$B$119,2,FALSE)</f>
        <v>#N/A</v>
      </c>
      <c r="N382" s="17" t="e">
        <f t="shared" si="5"/>
        <v>#N/A</v>
      </c>
    </row>
    <row r="383" spans="1:14" x14ac:dyDescent="0.25">
      <c r="A383" s="30" t="s">
        <v>48</v>
      </c>
      <c r="B383" s="36">
        <v>977600</v>
      </c>
      <c r="C383" s="42" t="s">
        <v>4762</v>
      </c>
      <c r="D383" s="22" t="s">
        <v>189</v>
      </c>
      <c r="E383" s="22" t="s">
        <v>630</v>
      </c>
      <c r="F383" s="26" t="s">
        <v>10</v>
      </c>
      <c r="G383" s="33">
        <v>1997</v>
      </c>
      <c r="H383" s="24">
        <v>0</v>
      </c>
      <c r="I383" s="23" t="str">
        <f>VLOOKUP(J383,PROCV!$E$1:$F$27,2,FALSE)</f>
        <v>11 - Rondônia</v>
      </c>
      <c r="J383" s="22" t="s">
        <v>219</v>
      </c>
      <c r="K383" s="22">
        <v>0</v>
      </c>
      <c r="L383" s="33">
        <v>42195</v>
      </c>
      <c r="M383" s="20" t="e">
        <f>VLOOKUP(G383,PROCV!$A$110:$B$119,2,FALSE)</f>
        <v>#N/A</v>
      </c>
      <c r="N383" s="17" t="e">
        <f t="shared" si="5"/>
        <v>#N/A</v>
      </c>
    </row>
    <row r="384" spans="1:14" x14ac:dyDescent="0.25">
      <c r="A384" s="30" t="s">
        <v>48</v>
      </c>
      <c r="B384" s="36">
        <v>977601</v>
      </c>
      <c r="C384" s="42" t="s">
        <v>4762</v>
      </c>
      <c r="D384" s="22" t="s">
        <v>189</v>
      </c>
      <c r="E384" s="22" t="s">
        <v>630</v>
      </c>
      <c r="F384" s="26" t="s">
        <v>10</v>
      </c>
      <c r="G384" s="33">
        <v>1997</v>
      </c>
      <c r="H384" s="24">
        <v>0</v>
      </c>
      <c r="I384" s="23" t="str">
        <f>VLOOKUP(J384,PROCV!$E$1:$F$27,2,FALSE)</f>
        <v>11 - Rondônia</v>
      </c>
      <c r="J384" s="22" t="s">
        <v>219</v>
      </c>
      <c r="K384" s="22">
        <v>0</v>
      </c>
      <c r="L384" s="33">
        <v>40000</v>
      </c>
      <c r="M384" s="20" t="e">
        <f>VLOOKUP(G384,PROCV!$A$110:$B$119,2,FALSE)</f>
        <v>#N/A</v>
      </c>
      <c r="N384" s="17" t="e">
        <f t="shared" si="5"/>
        <v>#N/A</v>
      </c>
    </row>
    <row r="385" spans="1:14" x14ac:dyDescent="0.25">
      <c r="A385" s="30" t="s">
        <v>48</v>
      </c>
      <c r="B385" s="36">
        <v>977602</v>
      </c>
      <c r="C385" s="42" t="s">
        <v>4762</v>
      </c>
      <c r="D385" s="22" t="s">
        <v>189</v>
      </c>
      <c r="E385" s="22" t="s">
        <v>630</v>
      </c>
      <c r="F385" s="26" t="s">
        <v>10</v>
      </c>
      <c r="G385" s="33">
        <v>1997</v>
      </c>
      <c r="H385" s="24">
        <v>0</v>
      </c>
      <c r="I385" s="23" t="str">
        <f>VLOOKUP(J385,PROCV!$E$1:$F$27,2,FALSE)</f>
        <v>41 - Paraná</v>
      </c>
      <c r="J385" s="22" t="s">
        <v>106</v>
      </c>
      <c r="K385" s="22">
        <v>0</v>
      </c>
      <c r="L385" s="33">
        <v>40000</v>
      </c>
      <c r="M385" s="20" t="e">
        <f>VLOOKUP(G385,PROCV!$A$110:$B$119,2,FALSE)</f>
        <v>#N/A</v>
      </c>
      <c r="N385" s="17" t="e">
        <f t="shared" si="5"/>
        <v>#N/A</v>
      </c>
    </row>
    <row r="386" spans="1:14" x14ac:dyDescent="0.25">
      <c r="A386" s="30" t="s">
        <v>48</v>
      </c>
      <c r="B386" s="36">
        <v>977603</v>
      </c>
      <c r="C386" s="42" t="s">
        <v>4762</v>
      </c>
      <c r="D386" s="22" t="s">
        <v>189</v>
      </c>
      <c r="E386" s="22" t="s">
        <v>630</v>
      </c>
      <c r="F386" s="26" t="s">
        <v>10</v>
      </c>
      <c r="G386" s="33">
        <v>1997</v>
      </c>
      <c r="H386" s="24">
        <v>0</v>
      </c>
      <c r="I386" s="23" t="str">
        <f>VLOOKUP(J386,PROCV!$E$1:$F$27,2,FALSE)</f>
        <v>41 - Paraná</v>
      </c>
      <c r="J386" s="22" t="s">
        <v>106</v>
      </c>
      <c r="K386" s="22">
        <v>0</v>
      </c>
      <c r="L386" s="33">
        <v>40000</v>
      </c>
      <c r="M386" s="20" t="e">
        <f>VLOOKUP(G386,PROCV!$A$110:$B$119,2,FALSE)</f>
        <v>#N/A</v>
      </c>
      <c r="N386" s="17" t="e">
        <f t="shared" ref="N386:N449" si="6">+M386*L386</f>
        <v>#N/A</v>
      </c>
    </row>
    <row r="387" spans="1:14" x14ac:dyDescent="0.25">
      <c r="A387" s="30" t="s">
        <v>48</v>
      </c>
      <c r="B387" s="36">
        <v>977604</v>
      </c>
      <c r="C387" s="42" t="s">
        <v>4762</v>
      </c>
      <c r="D387" s="22" t="s">
        <v>189</v>
      </c>
      <c r="E387" s="22" t="s">
        <v>630</v>
      </c>
      <c r="F387" s="26" t="s">
        <v>10</v>
      </c>
      <c r="G387" s="33">
        <v>1997</v>
      </c>
      <c r="H387" s="24">
        <v>0</v>
      </c>
      <c r="I387" s="23" t="str">
        <f>VLOOKUP(J387,PROCV!$E$1:$F$27,2,FALSE)</f>
        <v>33 - Rio de Janeiro</v>
      </c>
      <c r="J387" s="22" t="s">
        <v>82</v>
      </c>
      <c r="K387" s="22">
        <v>0</v>
      </c>
      <c r="L387" s="33">
        <v>40000</v>
      </c>
      <c r="M387" s="20" t="e">
        <f>VLOOKUP(G387,PROCV!$A$110:$B$119,2,FALSE)</f>
        <v>#N/A</v>
      </c>
      <c r="N387" s="17" t="e">
        <f t="shared" si="6"/>
        <v>#N/A</v>
      </c>
    </row>
    <row r="388" spans="1:14" x14ac:dyDescent="0.25">
      <c r="A388" s="30" t="s">
        <v>48</v>
      </c>
      <c r="B388" s="36">
        <v>977605</v>
      </c>
      <c r="C388" s="42" t="s">
        <v>4762</v>
      </c>
      <c r="D388" s="22" t="s">
        <v>189</v>
      </c>
      <c r="E388" s="22" t="s">
        <v>630</v>
      </c>
      <c r="F388" s="26" t="s">
        <v>10</v>
      </c>
      <c r="G388" s="33">
        <v>1997</v>
      </c>
      <c r="H388" s="24">
        <v>0</v>
      </c>
      <c r="I388" s="23" t="str">
        <f>VLOOKUP(J388,PROCV!$E$1:$F$27,2,FALSE)</f>
        <v>24 - Rio Grande do Norte</v>
      </c>
      <c r="J388" s="22" t="s">
        <v>54</v>
      </c>
      <c r="K388" s="22">
        <v>0</v>
      </c>
      <c r="L388" s="33">
        <v>40000</v>
      </c>
      <c r="M388" s="20" t="e">
        <f>VLOOKUP(G388,PROCV!$A$110:$B$119,2,FALSE)</f>
        <v>#N/A</v>
      </c>
      <c r="N388" s="17" t="e">
        <f t="shared" si="6"/>
        <v>#N/A</v>
      </c>
    </row>
    <row r="389" spans="1:14" x14ac:dyDescent="0.25">
      <c r="A389" s="30" t="s">
        <v>48</v>
      </c>
      <c r="B389" s="36">
        <v>977606</v>
      </c>
      <c r="C389" s="42" t="s">
        <v>4762</v>
      </c>
      <c r="D389" s="22" t="s">
        <v>189</v>
      </c>
      <c r="E389" s="22" t="s">
        <v>630</v>
      </c>
      <c r="F389" s="26" t="s">
        <v>10</v>
      </c>
      <c r="G389" s="33">
        <v>1997</v>
      </c>
      <c r="H389" s="24">
        <v>0</v>
      </c>
      <c r="I389" s="23" t="str">
        <f>VLOOKUP(J389,PROCV!$E$1:$F$27,2,FALSE)</f>
        <v>28 - Sergipe</v>
      </c>
      <c r="J389" s="22" t="s">
        <v>49</v>
      </c>
      <c r="K389" s="22">
        <v>0</v>
      </c>
      <c r="L389" s="33">
        <v>40000</v>
      </c>
      <c r="M389" s="20" t="e">
        <f>VLOOKUP(G389,PROCV!$A$110:$B$119,2,FALSE)</f>
        <v>#N/A</v>
      </c>
      <c r="N389" s="17" t="e">
        <f t="shared" si="6"/>
        <v>#N/A</v>
      </c>
    </row>
    <row r="390" spans="1:14" x14ac:dyDescent="0.25">
      <c r="A390" s="30" t="s">
        <v>48</v>
      </c>
      <c r="B390" s="36">
        <v>974006</v>
      </c>
      <c r="C390" s="42" t="s">
        <v>2535</v>
      </c>
      <c r="D390" s="22" t="s">
        <v>4</v>
      </c>
      <c r="E390" s="22" t="s">
        <v>259</v>
      </c>
      <c r="F390" s="26" t="str">
        <f>VLOOKUP(E390,PROCV!$A$1:$B$107,2,TRUE)</f>
        <v>Arquitetura e Design</v>
      </c>
      <c r="G390" s="33">
        <v>1997</v>
      </c>
      <c r="H390" s="24">
        <v>0</v>
      </c>
      <c r="I390" s="23" t="str">
        <f>VLOOKUP(J390,PROCV!$E$1:$F$27,2,FALSE)</f>
        <v>26 - Pernambuco</v>
      </c>
      <c r="J390" s="22" t="s">
        <v>44</v>
      </c>
      <c r="K390" s="22">
        <v>0</v>
      </c>
      <c r="L390" s="33">
        <v>50000</v>
      </c>
      <c r="M390" s="20" t="e">
        <f>VLOOKUP(G390,PROCV!$A$110:$B$119,2,FALSE)</f>
        <v>#N/A</v>
      </c>
      <c r="N390" s="17" t="e">
        <f t="shared" si="6"/>
        <v>#N/A</v>
      </c>
    </row>
    <row r="391" spans="1:14" x14ac:dyDescent="0.25">
      <c r="A391" s="30" t="s">
        <v>48</v>
      </c>
      <c r="B391" s="36">
        <v>977525</v>
      </c>
      <c r="C391" s="42" t="s">
        <v>4242</v>
      </c>
      <c r="D391" s="22" t="s">
        <v>300</v>
      </c>
      <c r="E391" s="22" t="s">
        <v>221</v>
      </c>
      <c r="F391" s="26" t="str">
        <f>VLOOKUP(E391,PROCV!$A$1:$B$107,2,TRUE)</f>
        <v>Artes Cênicas e Espetáculo</v>
      </c>
      <c r="G391" s="33">
        <v>1997</v>
      </c>
      <c r="H391" s="24">
        <v>0</v>
      </c>
      <c r="I391" s="23" t="str">
        <f>VLOOKUP(J391,PROCV!$E$1:$F$27,2,FALSE)</f>
        <v>43 - Rio Grande do Sul</v>
      </c>
      <c r="J391" s="22" t="s">
        <v>56</v>
      </c>
      <c r="K391" s="22">
        <v>0</v>
      </c>
      <c r="L391" s="33">
        <v>39816</v>
      </c>
      <c r="M391" s="20" t="e">
        <f>VLOOKUP(G391,PROCV!$A$110:$B$119,2,FALSE)</f>
        <v>#N/A</v>
      </c>
      <c r="N391" s="17" t="e">
        <f t="shared" si="6"/>
        <v>#N/A</v>
      </c>
    </row>
    <row r="392" spans="1:14" x14ac:dyDescent="0.25">
      <c r="A392" s="30" t="s">
        <v>48</v>
      </c>
      <c r="B392" s="36">
        <v>977528</v>
      </c>
      <c r="C392" s="42" t="s">
        <v>5338</v>
      </c>
      <c r="D392" s="22" t="s">
        <v>300</v>
      </c>
      <c r="E392" s="22" t="s">
        <v>221</v>
      </c>
      <c r="F392" s="26" t="str">
        <f>VLOOKUP(E392,PROCV!$A$1:$B$107,2,TRUE)</f>
        <v>Artes Cênicas e Espetáculo</v>
      </c>
      <c r="G392" s="33">
        <v>1997</v>
      </c>
      <c r="H392" s="24">
        <v>0</v>
      </c>
      <c r="I392" s="23" t="str">
        <f>VLOOKUP(J392,PROCV!$E$1:$F$27,2,FALSE)</f>
        <v>43 - Rio Grande do Sul</v>
      </c>
      <c r="J392" s="22" t="s">
        <v>56</v>
      </c>
      <c r="K392" s="22">
        <v>0</v>
      </c>
      <c r="L392" s="33">
        <v>42195</v>
      </c>
      <c r="M392" s="20" t="e">
        <f>VLOOKUP(G392,PROCV!$A$110:$B$119,2,FALSE)</f>
        <v>#N/A</v>
      </c>
      <c r="N392" s="17" t="e">
        <f t="shared" si="6"/>
        <v>#N/A</v>
      </c>
    </row>
    <row r="393" spans="1:14" x14ac:dyDescent="0.25">
      <c r="A393" s="30" t="s">
        <v>48</v>
      </c>
      <c r="B393" s="36">
        <v>977529</v>
      </c>
      <c r="C393" s="42" t="s">
        <v>4242</v>
      </c>
      <c r="D393" s="22" t="s">
        <v>300</v>
      </c>
      <c r="E393" s="22" t="s">
        <v>221</v>
      </c>
      <c r="F393" s="26" t="str">
        <f>VLOOKUP(E393,PROCV!$A$1:$B$107,2,TRUE)</f>
        <v>Artes Cênicas e Espetáculo</v>
      </c>
      <c r="G393" s="33">
        <v>1997</v>
      </c>
      <c r="H393" s="24">
        <v>0</v>
      </c>
      <c r="I393" s="23" t="str">
        <f>VLOOKUP(J393,PROCV!$E$1:$F$27,2,FALSE)</f>
        <v>21 - Maranhão</v>
      </c>
      <c r="J393" s="22" t="s">
        <v>63</v>
      </c>
      <c r="K393" s="22">
        <v>0</v>
      </c>
      <c r="L393" s="33">
        <v>36363.64</v>
      </c>
      <c r="M393" s="20" t="e">
        <f>VLOOKUP(G393,PROCV!$A$110:$B$119,2,FALSE)</f>
        <v>#N/A</v>
      </c>
      <c r="N393" s="17" t="e">
        <f t="shared" si="6"/>
        <v>#N/A</v>
      </c>
    </row>
    <row r="394" spans="1:14" x14ac:dyDescent="0.25">
      <c r="A394" s="30" t="s">
        <v>48</v>
      </c>
      <c r="B394" s="36">
        <v>977530</v>
      </c>
      <c r="C394" s="42" t="s">
        <v>4242</v>
      </c>
      <c r="D394" s="22" t="s">
        <v>300</v>
      </c>
      <c r="E394" s="22" t="s">
        <v>221</v>
      </c>
      <c r="F394" s="26" t="str">
        <f>VLOOKUP(E394,PROCV!$A$1:$B$107,2,TRUE)</f>
        <v>Artes Cênicas e Espetáculo</v>
      </c>
      <c r="G394" s="33">
        <v>1997</v>
      </c>
      <c r="H394" s="24">
        <v>0</v>
      </c>
      <c r="I394" s="23" t="str">
        <f>VLOOKUP(J394,PROCV!$E$1:$F$27,2,FALSE)</f>
        <v>24 - Rio Grande do Norte</v>
      </c>
      <c r="J394" s="22" t="s">
        <v>54</v>
      </c>
      <c r="K394" s="22">
        <v>0</v>
      </c>
      <c r="L394" s="33">
        <v>38808</v>
      </c>
      <c r="M394" s="20" t="e">
        <f>VLOOKUP(G394,PROCV!$A$110:$B$119,2,FALSE)</f>
        <v>#N/A</v>
      </c>
      <c r="N394" s="17" t="e">
        <f t="shared" si="6"/>
        <v>#N/A</v>
      </c>
    </row>
    <row r="395" spans="1:14" x14ac:dyDescent="0.25">
      <c r="A395" s="30" t="s">
        <v>48</v>
      </c>
      <c r="B395" s="36">
        <v>977531</v>
      </c>
      <c r="C395" s="42" t="s">
        <v>4242</v>
      </c>
      <c r="D395" s="22" t="s">
        <v>300</v>
      </c>
      <c r="E395" s="22" t="s">
        <v>221</v>
      </c>
      <c r="F395" s="26" t="str">
        <f>VLOOKUP(E395,PROCV!$A$1:$B$107,2,TRUE)</f>
        <v>Artes Cênicas e Espetáculo</v>
      </c>
      <c r="G395" s="33">
        <v>1997</v>
      </c>
      <c r="H395" s="24">
        <v>0</v>
      </c>
      <c r="I395" s="23" t="str">
        <f>VLOOKUP(J395,PROCV!$E$1:$F$27,2,FALSE)</f>
        <v>24 - Rio Grande do Norte</v>
      </c>
      <c r="J395" s="22" t="s">
        <v>54</v>
      </c>
      <c r="K395" s="22">
        <v>0</v>
      </c>
      <c r="L395" s="33">
        <v>40000</v>
      </c>
      <c r="M395" s="20" t="e">
        <f>VLOOKUP(G395,PROCV!$A$110:$B$119,2,FALSE)</f>
        <v>#N/A</v>
      </c>
      <c r="N395" s="17" t="e">
        <f t="shared" si="6"/>
        <v>#N/A</v>
      </c>
    </row>
    <row r="396" spans="1:14" x14ac:dyDescent="0.25">
      <c r="A396" s="30" t="s">
        <v>48</v>
      </c>
      <c r="B396" s="36">
        <v>977534</v>
      </c>
      <c r="C396" s="42" t="s">
        <v>4242</v>
      </c>
      <c r="D396" s="22" t="s">
        <v>300</v>
      </c>
      <c r="E396" s="22" t="s">
        <v>221</v>
      </c>
      <c r="F396" s="26" t="str">
        <f>VLOOKUP(E396,PROCV!$A$1:$B$107,2,TRUE)</f>
        <v>Artes Cênicas e Espetáculo</v>
      </c>
      <c r="G396" s="33">
        <v>1997</v>
      </c>
      <c r="H396" s="24">
        <v>0</v>
      </c>
      <c r="I396" s="23" t="str">
        <f>VLOOKUP(J396,PROCV!$E$1:$F$27,2,FALSE)</f>
        <v>35 - São Paulo</v>
      </c>
      <c r="J396" s="22" t="s">
        <v>76</v>
      </c>
      <c r="K396" s="22">
        <v>0</v>
      </c>
      <c r="L396" s="33">
        <v>40000</v>
      </c>
      <c r="M396" s="20" t="e">
        <f>VLOOKUP(G396,PROCV!$A$110:$B$119,2,FALSE)</f>
        <v>#N/A</v>
      </c>
      <c r="N396" s="17" t="e">
        <f t="shared" si="6"/>
        <v>#N/A</v>
      </c>
    </row>
    <row r="397" spans="1:14" x14ac:dyDescent="0.25">
      <c r="A397" s="30" t="s">
        <v>48</v>
      </c>
      <c r="B397" s="36">
        <v>977545</v>
      </c>
      <c r="C397" s="42" t="s">
        <v>2535</v>
      </c>
      <c r="D397" s="22" t="s">
        <v>300</v>
      </c>
      <c r="E397" s="22" t="s">
        <v>221</v>
      </c>
      <c r="F397" s="26" t="str">
        <f>VLOOKUP(E397,PROCV!$A$1:$B$107,2,TRUE)</f>
        <v>Artes Cênicas e Espetáculo</v>
      </c>
      <c r="G397" s="33">
        <v>1997</v>
      </c>
      <c r="H397" s="24">
        <v>0</v>
      </c>
      <c r="I397" s="23" t="str">
        <f>VLOOKUP(J397,PROCV!$E$1:$F$27,2,FALSE)</f>
        <v>41 - Paraná</v>
      </c>
      <c r="J397" s="22" t="s">
        <v>106</v>
      </c>
      <c r="K397" s="22">
        <v>0</v>
      </c>
      <c r="L397" s="33">
        <v>40000</v>
      </c>
      <c r="M397" s="20" t="e">
        <f>VLOOKUP(G397,PROCV!$A$110:$B$119,2,FALSE)</f>
        <v>#N/A</v>
      </c>
      <c r="N397" s="17" t="e">
        <f t="shared" si="6"/>
        <v>#N/A</v>
      </c>
    </row>
    <row r="398" spans="1:14" x14ac:dyDescent="0.25">
      <c r="A398" s="30" t="s">
        <v>48</v>
      </c>
      <c r="B398" s="36">
        <v>977546</v>
      </c>
      <c r="C398" s="42" t="s">
        <v>2535</v>
      </c>
      <c r="D398" s="22" t="s">
        <v>300</v>
      </c>
      <c r="E398" s="22" t="s">
        <v>221</v>
      </c>
      <c r="F398" s="26" t="str">
        <f>VLOOKUP(E398,PROCV!$A$1:$B$107,2,TRUE)</f>
        <v>Artes Cênicas e Espetáculo</v>
      </c>
      <c r="G398" s="33">
        <v>1997</v>
      </c>
      <c r="H398" s="24">
        <v>0</v>
      </c>
      <c r="I398" s="23" t="str">
        <f>VLOOKUP(J398,PROCV!$E$1:$F$27,2,FALSE)</f>
        <v>27 - Alagoas</v>
      </c>
      <c r="J398" s="22" t="s">
        <v>65</v>
      </c>
      <c r="K398" s="22">
        <v>0</v>
      </c>
      <c r="L398" s="33">
        <v>40000</v>
      </c>
      <c r="M398" s="20" t="e">
        <f>VLOOKUP(G398,PROCV!$A$110:$B$119,2,FALSE)</f>
        <v>#N/A</v>
      </c>
      <c r="N398" s="17" t="e">
        <f t="shared" si="6"/>
        <v>#N/A</v>
      </c>
    </row>
    <row r="399" spans="1:14" x14ac:dyDescent="0.25">
      <c r="A399" s="30" t="s">
        <v>48</v>
      </c>
      <c r="B399" s="36">
        <v>977549</v>
      </c>
      <c r="C399" s="42" t="s">
        <v>4242</v>
      </c>
      <c r="D399" s="22" t="s">
        <v>300</v>
      </c>
      <c r="E399" s="22" t="s">
        <v>221</v>
      </c>
      <c r="F399" s="26" t="str">
        <f>VLOOKUP(E399,PROCV!$A$1:$B$107,2,TRUE)</f>
        <v>Artes Cênicas e Espetáculo</v>
      </c>
      <c r="G399" s="33">
        <v>1997</v>
      </c>
      <c r="H399" s="24">
        <v>0</v>
      </c>
      <c r="I399" s="23" t="str">
        <f>VLOOKUP(J399,PROCV!$E$1:$F$27,2,FALSE)</f>
        <v>29 - Bahia</v>
      </c>
      <c r="J399" s="22" t="s">
        <v>73</v>
      </c>
      <c r="K399" s="22">
        <v>0</v>
      </c>
      <c r="L399" s="33">
        <v>39652.400000000001</v>
      </c>
      <c r="M399" s="20" t="e">
        <f>VLOOKUP(G399,PROCV!$A$110:$B$119,2,FALSE)</f>
        <v>#N/A</v>
      </c>
      <c r="N399" s="17" t="e">
        <f t="shared" si="6"/>
        <v>#N/A</v>
      </c>
    </row>
    <row r="400" spans="1:14" x14ac:dyDescent="0.25">
      <c r="A400" s="30" t="s">
        <v>48</v>
      </c>
      <c r="B400" s="36">
        <v>977558</v>
      </c>
      <c r="C400" s="42" t="s">
        <v>4242</v>
      </c>
      <c r="D400" s="22" t="s">
        <v>300</v>
      </c>
      <c r="E400" s="22" t="s">
        <v>221</v>
      </c>
      <c r="F400" s="26" t="str">
        <f>VLOOKUP(E400,PROCV!$A$1:$B$107,2,TRUE)</f>
        <v>Artes Cênicas e Espetáculo</v>
      </c>
      <c r="G400" s="33">
        <v>1997</v>
      </c>
      <c r="H400" s="24">
        <v>0</v>
      </c>
      <c r="I400" s="23" t="str">
        <f>VLOOKUP(J400,PROCV!$E$1:$F$27,2,FALSE)</f>
        <v>29 - Bahia</v>
      </c>
      <c r="J400" s="22" t="s">
        <v>73</v>
      </c>
      <c r="K400" s="22">
        <v>0</v>
      </c>
      <c r="L400" s="33">
        <v>40000</v>
      </c>
      <c r="M400" s="20" t="e">
        <f>VLOOKUP(G400,PROCV!$A$110:$B$119,2,FALSE)</f>
        <v>#N/A</v>
      </c>
      <c r="N400" s="17" t="e">
        <f t="shared" si="6"/>
        <v>#N/A</v>
      </c>
    </row>
    <row r="401" spans="1:14" x14ac:dyDescent="0.25">
      <c r="A401" s="30" t="s">
        <v>48</v>
      </c>
      <c r="B401" s="36">
        <v>977560</v>
      </c>
      <c r="C401" s="42" t="s">
        <v>4242</v>
      </c>
      <c r="D401" s="22" t="s">
        <v>300</v>
      </c>
      <c r="E401" s="22" t="s">
        <v>221</v>
      </c>
      <c r="F401" s="26" t="str">
        <f>VLOOKUP(E401,PROCV!$A$1:$B$107,2,TRUE)</f>
        <v>Artes Cênicas e Espetáculo</v>
      </c>
      <c r="G401" s="33">
        <v>1997</v>
      </c>
      <c r="H401" s="24">
        <v>0</v>
      </c>
      <c r="I401" s="23" t="str">
        <f>VLOOKUP(J401,PROCV!$E$1:$F$27,2,FALSE)</f>
        <v>23 - Ceará</v>
      </c>
      <c r="J401" s="22" t="s">
        <v>52</v>
      </c>
      <c r="K401" s="22">
        <v>0</v>
      </c>
      <c r="L401" s="33">
        <v>40000</v>
      </c>
      <c r="M401" s="20" t="e">
        <f>VLOOKUP(G401,PROCV!$A$110:$B$119,2,FALSE)</f>
        <v>#N/A</v>
      </c>
      <c r="N401" s="17" t="e">
        <f t="shared" si="6"/>
        <v>#N/A</v>
      </c>
    </row>
    <row r="402" spans="1:14" x14ac:dyDescent="0.25">
      <c r="A402" s="30" t="s">
        <v>48</v>
      </c>
      <c r="B402" s="36">
        <v>977569</v>
      </c>
      <c r="C402" s="42" t="s">
        <v>5339</v>
      </c>
      <c r="D402" s="22" t="s">
        <v>300</v>
      </c>
      <c r="E402" s="22" t="s">
        <v>221</v>
      </c>
      <c r="F402" s="26" t="str">
        <f>VLOOKUP(E402,PROCV!$A$1:$B$107,2,TRUE)</f>
        <v>Artes Cênicas e Espetáculo</v>
      </c>
      <c r="G402" s="33">
        <v>1997</v>
      </c>
      <c r="H402" s="24">
        <v>0</v>
      </c>
      <c r="I402" s="23" t="str">
        <f>VLOOKUP(J402,PROCV!$E$1:$F$27,2,FALSE)</f>
        <v>52 - Goiás</v>
      </c>
      <c r="J402" s="22" t="s">
        <v>97</v>
      </c>
      <c r="K402" s="22">
        <v>0</v>
      </c>
      <c r="L402" s="33">
        <v>67513</v>
      </c>
      <c r="M402" s="20" t="e">
        <f>VLOOKUP(G402,PROCV!$A$110:$B$119,2,FALSE)</f>
        <v>#N/A</v>
      </c>
      <c r="N402" s="17" t="e">
        <f t="shared" si="6"/>
        <v>#N/A</v>
      </c>
    </row>
    <row r="403" spans="1:14" x14ac:dyDescent="0.25">
      <c r="A403" s="30" t="s">
        <v>48</v>
      </c>
      <c r="B403" s="36">
        <v>977572</v>
      </c>
      <c r="C403" s="42" t="s">
        <v>4242</v>
      </c>
      <c r="D403" s="22" t="s">
        <v>300</v>
      </c>
      <c r="E403" s="22" t="s">
        <v>221</v>
      </c>
      <c r="F403" s="26" t="str">
        <f>VLOOKUP(E403,PROCV!$A$1:$B$107,2,TRUE)</f>
        <v>Artes Cênicas e Espetáculo</v>
      </c>
      <c r="G403" s="33">
        <v>1997</v>
      </c>
      <c r="H403" s="24">
        <v>0</v>
      </c>
      <c r="I403" s="23" t="str">
        <f>VLOOKUP(J403,PROCV!$E$1:$F$27,2,FALSE)</f>
        <v>52 - Goiás</v>
      </c>
      <c r="J403" s="22" t="s">
        <v>97</v>
      </c>
      <c r="K403" s="22">
        <v>0</v>
      </c>
      <c r="L403" s="33">
        <v>38328</v>
      </c>
      <c r="M403" s="20" t="e">
        <f>VLOOKUP(G403,PROCV!$A$110:$B$119,2,FALSE)</f>
        <v>#N/A</v>
      </c>
      <c r="N403" s="17" t="e">
        <f t="shared" si="6"/>
        <v>#N/A</v>
      </c>
    </row>
    <row r="404" spans="1:14" x14ac:dyDescent="0.25">
      <c r="A404" s="30" t="s">
        <v>48</v>
      </c>
      <c r="B404" s="36">
        <v>977582</v>
      </c>
      <c r="C404" s="42" t="s">
        <v>2535</v>
      </c>
      <c r="D404" s="22" t="s">
        <v>300</v>
      </c>
      <c r="E404" s="22" t="s">
        <v>221</v>
      </c>
      <c r="F404" s="26" t="str">
        <f>VLOOKUP(E404,PROCV!$A$1:$B$107,2,TRUE)</f>
        <v>Artes Cênicas e Espetáculo</v>
      </c>
      <c r="G404" s="33">
        <v>1997</v>
      </c>
      <c r="H404" s="24">
        <v>0</v>
      </c>
      <c r="I404" s="23" t="str">
        <f>VLOOKUP(J404,PROCV!$E$1:$F$27,2,FALSE)</f>
        <v>31 - Minas Gerais</v>
      </c>
      <c r="J404" s="22" t="s">
        <v>85</v>
      </c>
      <c r="K404" s="22">
        <v>0</v>
      </c>
      <c r="L404" s="33">
        <v>40000</v>
      </c>
      <c r="M404" s="20" t="e">
        <f>VLOOKUP(G404,PROCV!$A$110:$B$119,2,FALSE)</f>
        <v>#N/A</v>
      </c>
      <c r="N404" s="17" t="e">
        <f t="shared" si="6"/>
        <v>#N/A</v>
      </c>
    </row>
    <row r="405" spans="1:14" x14ac:dyDescent="0.25">
      <c r="A405" s="30" t="s">
        <v>48</v>
      </c>
      <c r="B405" s="36">
        <v>977758</v>
      </c>
      <c r="C405" s="42" t="s">
        <v>4242</v>
      </c>
      <c r="D405" s="22" t="s">
        <v>300</v>
      </c>
      <c r="E405" s="22" t="s">
        <v>221</v>
      </c>
      <c r="F405" s="26" t="str">
        <f>VLOOKUP(E405,PROCV!$A$1:$B$107,2,TRUE)</f>
        <v>Artes Cênicas e Espetáculo</v>
      </c>
      <c r="G405" s="33">
        <v>1997</v>
      </c>
      <c r="H405" s="24">
        <v>0</v>
      </c>
      <c r="I405" s="23" t="str">
        <f>VLOOKUP(J405,PROCV!$E$1:$F$27,2,FALSE)</f>
        <v>29 - Bahia</v>
      </c>
      <c r="J405" s="22" t="s">
        <v>73</v>
      </c>
      <c r="K405" s="22">
        <v>0</v>
      </c>
      <c r="L405" s="33">
        <v>40000</v>
      </c>
      <c r="M405" s="20" t="e">
        <f>VLOOKUP(G405,PROCV!$A$110:$B$119,2,FALSE)</f>
        <v>#N/A</v>
      </c>
      <c r="N405" s="17" t="e">
        <f t="shared" si="6"/>
        <v>#N/A</v>
      </c>
    </row>
    <row r="406" spans="1:14" x14ac:dyDescent="0.25">
      <c r="A406" s="30" t="s">
        <v>48</v>
      </c>
      <c r="B406" s="36">
        <v>977762</v>
      </c>
      <c r="C406" s="42" t="s">
        <v>5338</v>
      </c>
      <c r="D406" s="22" t="s">
        <v>300</v>
      </c>
      <c r="E406" s="22" t="s">
        <v>221</v>
      </c>
      <c r="F406" s="26" t="str">
        <f>VLOOKUP(E406,PROCV!$A$1:$B$107,2,TRUE)</f>
        <v>Artes Cênicas e Espetáculo</v>
      </c>
      <c r="G406" s="33">
        <v>1997</v>
      </c>
      <c r="H406" s="24">
        <v>0</v>
      </c>
      <c r="I406" s="23" t="str">
        <f>VLOOKUP(J406,PROCV!$E$1:$F$27,2,FALSE)</f>
        <v>24 - Rio Grande do Norte</v>
      </c>
      <c r="J406" s="22" t="s">
        <v>54</v>
      </c>
      <c r="K406" s="22">
        <v>0</v>
      </c>
      <c r="L406" s="33">
        <v>40000</v>
      </c>
      <c r="M406" s="20" t="e">
        <f>VLOOKUP(G406,PROCV!$A$110:$B$119,2,FALSE)</f>
        <v>#N/A</v>
      </c>
      <c r="N406" s="17" t="e">
        <f t="shared" si="6"/>
        <v>#N/A</v>
      </c>
    </row>
    <row r="407" spans="1:14" x14ac:dyDescent="0.25">
      <c r="A407" s="30" t="s">
        <v>48</v>
      </c>
      <c r="B407" s="36">
        <v>977763</v>
      </c>
      <c r="C407" s="42" t="s">
        <v>4242</v>
      </c>
      <c r="D407" s="22" t="s">
        <v>300</v>
      </c>
      <c r="E407" s="22" t="s">
        <v>221</v>
      </c>
      <c r="F407" s="26" t="str">
        <f>VLOOKUP(E407,PROCV!$A$1:$B$107,2,TRUE)</f>
        <v>Artes Cênicas e Espetáculo</v>
      </c>
      <c r="G407" s="33">
        <v>1997</v>
      </c>
      <c r="H407" s="24">
        <v>0</v>
      </c>
      <c r="I407" s="23" t="str">
        <f>VLOOKUP(J407,PROCV!$E$1:$F$27,2,FALSE)</f>
        <v>32 - Espírito Santo</v>
      </c>
      <c r="J407" s="22" t="s">
        <v>67</v>
      </c>
      <c r="K407" s="22">
        <v>0</v>
      </c>
      <c r="L407" s="33">
        <v>36000</v>
      </c>
      <c r="M407" s="20" t="e">
        <f>VLOOKUP(G407,PROCV!$A$110:$B$119,2,FALSE)</f>
        <v>#N/A</v>
      </c>
      <c r="N407" s="17" t="e">
        <f t="shared" si="6"/>
        <v>#N/A</v>
      </c>
    </row>
    <row r="408" spans="1:14" x14ac:dyDescent="0.25">
      <c r="A408" s="30" t="s">
        <v>48</v>
      </c>
      <c r="B408" s="36">
        <v>977768</v>
      </c>
      <c r="C408" s="42" t="s">
        <v>4242</v>
      </c>
      <c r="D408" s="22" t="s">
        <v>300</v>
      </c>
      <c r="E408" s="22" t="s">
        <v>221</v>
      </c>
      <c r="F408" s="26" t="str">
        <f>VLOOKUP(E408,PROCV!$A$1:$B$107,2,TRUE)</f>
        <v>Artes Cênicas e Espetáculo</v>
      </c>
      <c r="G408" s="33">
        <v>1997</v>
      </c>
      <c r="H408" s="24">
        <v>0</v>
      </c>
      <c r="I408" s="23" t="str">
        <f>VLOOKUP(J408,PROCV!$E$1:$F$27,2,FALSE)</f>
        <v>35 - São Paulo</v>
      </c>
      <c r="J408" s="22" t="s">
        <v>76</v>
      </c>
      <c r="K408" s="22">
        <v>0</v>
      </c>
      <c r="L408" s="33">
        <v>38400</v>
      </c>
      <c r="M408" s="20" t="e">
        <f>VLOOKUP(G408,PROCV!$A$110:$B$119,2,FALSE)</f>
        <v>#N/A</v>
      </c>
      <c r="N408" s="17" t="e">
        <f t="shared" si="6"/>
        <v>#N/A</v>
      </c>
    </row>
    <row r="409" spans="1:14" x14ac:dyDescent="0.25">
      <c r="A409" s="30" t="s">
        <v>48</v>
      </c>
      <c r="B409" s="36">
        <v>977769</v>
      </c>
      <c r="C409" s="42" t="s">
        <v>4242</v>
      </c>
      <c r="D409" s="22" t="s">
        <v>300</v>
      </c>
      <c r="E409" s="22" t="s">
        <v>221</v>
      </c>
      <c r="F409" s="26" t="str">
        <f>VLOOKUP(E409,PROCV!$A$1:$B$107,2,TRUE)</f>
        <v>Artes Cênicas e Espetáculo</v>
      </c>
      <c r="G409" s="33">
        <v>1997</v>
      </c>
      <c r="H409" s="24">
        <v>0</v>
      </c>
      <c r="I409" s="23" t="str">
        <f>VLOOKUP(J409,PROCV!$E$1:$F$27,2,FALSE)</f>
        <v>31 - Minas Gerais</v>
      </c>
      <c r="J409" s="22" t="s">
        <v>85</v>
      </c>
      <c r="K409" s="22">
        <v>0</v>
      </c>
      <c r="L409" s="33">
        <v>40000</v>
      </c>
      <c r="M409" s="20" t="e">
        <f>VLOOKUP(G409,PROCV!$A$110:$B$119,2,FALSE)</f>
        <v>#N/A</v>
      </c>
      <c r="N409" s="17" t="e">
        <f t="shared" si="6"/>
        <v>#N/A</v>
      </c>
    </row>
    <row r="410" spans="1:14" x14ac:dyDescent="0.25">
      <c r="A410" s="30" t="s">
        <v>48</v>
      </c>
      <c r="B410" s="36">
        <v>977772</v>
      </c>
      <c r="C410" s="42" t="s">
        <v>4242</v>
      </c>
      <c r="D410" s="22" t="s">
        <v>300</v>
      </c>
      <c r="E410" s="22" t="s">
        <v>221</v>
      </c>
      <c r="F410" s="26" t="str">
        <f>VLOOKUP(E410,PROCV!$A$1:$B$107,2,TRUE)</f>
        <v>Artes Cênicas e Espetáculo</v>
      </c>
      <c r="G410" s="33">
        <v>1997</v>
      </c>
      <c r="H410" s="24">
        <v>0</v>
      </c>
      <c r="I410" s="23" t="str">
        <f>VLOOKUP(J410,PROCV!$E$1:$F$27,2,FALSE)</f>
        <v>17 - Tocantins</v>
      </c>
      <c r="J410" s="22" t="s">
        <v>64</v>
      </c>
      <c r="K410" s="22">
        <v>0</v>
      </c>
      <c r="L410" s="33">
        <v>40000</v>
      </c>
      <c r="M410" s="20" t="e">
        <f>VLOOKUP(G410,PROCV!$A$110:$B$119,2,FALSE)</f>
        <v>#N/A</v>
      </c>
      <c r="N410" s="17" t="e">
        <f t="shared" si="6"/>
        <v>#N/A</v>
      </c>
    </row>
    <row r="411" spans="1:14" x14ac:dyDescent="0.25">
      <c r="A411" s="30" t="s">
        <v>48</v>
      </c>
      <c r="B411" s="36">
        <v>977780</v>
      </c>
      <c r="C411" s="42" t="s">
        <v>4242</v>
      </c>
      <c r="D411" s="22" t="s">
        <v>300</v>
      </c>
      <c r="E411" s="22" t="s">
        <v>221</v>
      </c>
      <c r="F411" s="26" t="str">
        <f>VLOOKUP(E411,PROCV!$A$1:$B$107,2,TRUE)</f>
        <v>Artes Cênicas e Espetáculo</v>
      </c>
      <c r="G411" s="33">
        <v>1997</v>
      </c>
      <c r="H411" s="24">
        <v>0</v>
      </c>
      <c r="I411" s="23" t="str">
        <f>VLOOKUP(J411,PROCV!$E$1:$F$27,2,FALSE)</f>
        <v>29 - Bahia</v>
      </c>
      <c r="J411" s="22" t="s">
        <v>73</v>
      </c>
      <c r="K411" s="22">
        <v>0</v>
      </c>
      <c r="L411" s="33">
        <v>40000</v>
      </c>
      <c r="M411" s="20" t="e">
        <f>VLOOKUP(G411,PROCV!$A$110:$B$119,2,FALSE)</f>
        <v>#N/A</v>
      </c>
      <c r="N411" s="17" t="e">
        <f t="shared" si="6"/>
        <v>#N/A</v>
      </c>
    </row>
    <row r="412" spans="1:14" x14ac:dyDescent="0.25">
      <c r="A412" s="30" t="s">
        <v>48</v>
      </c>
      <c r="B412" s="36">
        <v>977551</v>
      </c>
      <c r="C412" s="42" t="s">
        <v>4759</v>
      </c>
      <c r="D412" s="22" t="s">
        <v>300</v>
      </c>
      <c r="E412" s="22" t="s">
        <v>221</v>
      </c>
      <c r="F412" s="26" t="str">
        <f>VLOOKUP(E412,PROCV!$A$1:$B$107,2,TRUE)</f>
        <v>Artes Cênicas e Espetáculo</v>
      </c>
      <c r="G412" s="33">
        <v>1997</v>
      </c>
      <c r="H412" s="24">
        <v>0</v>
      </c>
      <c r="I412" s="23" t="str">
        <f>VLOOKUP(J412,PROCV!$E$1:$F$27,2,FALSE)</f>
        <v>29 - Bahia</v>
      </c>
      <c r="J412" s="22" t="s">
        <v>73</v>
      </c>
      <c r="K412" s="22">
        <v>0</v>
      </c>
      <c r="L412" s="33">
        <v>38000</v>
      </c>
      <c r="M412" s="20" t="e">
        <f>VLOOKUP(G412,PROCV!$A$110:$B$119,2,FALSE)</f>
        <v>#N/A</v>
      </c>
      <c r="N412" s="17" t="e">
        <f t="shared" si="6"/>
        <v>#N/A</v>
      </c>
    </row>
    <row r="413" spans="1:14" x14ac:dyDescent="0.25">
      <c r="A413" s="30" t="s">
        <v>48</v>
      </c>
      <c r="B413" s="36">
        <v>977554</v>
      </c>
      <c r="C413" s="42" t="s">
        <v>4759</v>
      </c>
      <c r="D413" s="22" t="s">
        <v>300</v>
      </c>
      <c r="E413" s="22" t="s">
        <v>221</v>
      </c>
      <c r="F413" s="26" t="str">
        <f>VLOOKUP(E413,PROCV!$A$1:$B$107,2,TRUE)</f>
        <v>Artes Cênicas e Espetáculo</v>
      </c>
      <c r="G413" s="33">
        <v>1997</v>
      </c>
      <c r="H413" s="24">
        <v>0</v>
      </c>
      <c r="I413" s="23" t="str">
        <f>VLOOKUP(J413,PROCV!$E$1:$F$27,2,FALSE)</f>
        <v>29 - Bahia</v>
      </c>
      <c r="J413" s="22" t="s">
        <v>73</v>
      </c>
      <c r="K413" s="22">
        <v>0</v>
      </c>
      <c r="L413" s="33">
        <v>38000</v>
      </c>
      <c r="M413" s="20" t="e">
        <f>VLOOKUP(G413,PROCV!$A$110:$B$119,2,FALSE)</f>
        <v>#N/A</v>
      </c>
      <c r="N413" s="17" t="e">
        <f t="shared" si="6"/>
        <v>#N/A</v>
      </c>
    </row>
    <row r="414" spans="1:14" x14ac:dyDescent="0.25">
      <c r="A414" s="30" t="s">
        <v>48</v>
      </c>
      <c r="B414" s="36">
        <v>977556</v>
      </c>
      <c r="C414" s="42" t="s">
        <v>4759</v>
      </c>
      <c r="D414" s="22" t="s">
        <v>300</v>
      </c>
      <c r="E414" s="22" t="s">
        <v>221</v>
      </c>
      <c r="F414" s="26" t="str">
        <f>VLOOKUP(E414,PROCV!$A$1:$B$107,2,TRUE)</f>
        <v>Artes Cênicas e Espetáculo</v>
      </c>
      <c r="G414" s="33">
        <v>1997</v>
      </c>
      <c r="H414" s="24">
        <v>0</v>
      </c>
      <c r="I414" s="23" t="str">
        <f>VLOOKUP(J414,PROCV!$E$1:$F$27,2,FALSE)</f>
        <v>29 - Bahia</v>
      </c>
      <c r="J414" s="22" t="s">
        <v>73</v>
      </c>
      <c r="K414" s="22">
        <v>0</v>
      </c>
      <c r="L414" s="33">
        <v>35555.56</v>
      </c>
      <c r="M414" s="20" t="e">
        <f>VLOOKUP(G414,PROCV!$A$110:$B$119,2,FALSE)</f>
        <v>#N/A</v>
      </c>
      <c r="N414" s="17" t="e">
        <f t="shared" si="6"/>
        <v>#N/A</v>
      </c>
    </row>
    <row r="415" spans="1:14" x14ac:dyDescent="0.25">
      <c r="A415" s="30" t="s">
        <v>48</v>
      </c>
      <c r="B415" s="36">
        <v>977557</v>
      </c>
      <c r="C415" s="42" t="s">
        <v>4759</v>
      </c>
      <c r="D415" s="22" t="s">
        <v>300</v>
      </c>
      <c r="E415" s="22" t="s">
        <v>221</v>
      </c>
      <c r="F415" s="26" t="str">
        <f>VLOOKUP(E415,PROCV!$A$1:$B$107,2,TRUE)</f>
        <v>Artes Cênicas e Espetáculo</v>
      </c>
      <c r="G415" s="33">
        <v>1997</v>
      </c>
      <c r="H415" s="24">
        <v>0</v>
      </c>
      <c r="I415" s="23" t="str">
        <f>VLOOKUP(J415,PROCV!$E$1:$F$27,2,FALSE)</f>
        <v>29 - Bahia</v>
      </c>
      <c r="J415" s="22" t="s">
        <v>73</v>
      </c>
      <c r="K415" s="22">
        <v>0</v>
      </c>
      <c r="L415" s="33">
        <v>38000</v>
      </c>
      <c r="M415" s="20" t="e">
        <f>VLOOKUP(G415,PROCV!$A$110:$B$119,2,FALSE)</f>
        <v>#N/A</v>
      </c>
      <c r="N415" s="17" t="e">
        <f t="shared" si="6"/>
        <v>#N/A</v>
      </c>
    </row>
    <row r="416" spans="1:14" x14ac:dyDescent="0.25">
      <c r="A416" s="30" t="s">
        <v>48</v>
      </c>
      <c r="B416" s="36">
        <v>977559</v>
      </c>
      <c r="C416" s="42" t="s">
        <v>4759</v>
      </c>
      <c r="D416" s="22" t="s">
        <v>300</v>
      </c>
      <c r="E416" s="22" t="s">
        <v>221</v>
      </c>
      <c r="F416" s="26" t="str">
        <f>VLOOKUP(E416,PROCV!$A$1:$B$107,2,TRUE)</f>
        <v>Artes Cênicas e Espetáculo</v>
      </c>
      <c r="G416" s="33">
        <v>1997</v>
      </c>
      <c r="H416" s="24">
        <v>0</v>
      </c>
      <c r="I416" s="23" t="str">
        <f>VLOOKUP(J416,PROCV!$E$1:$F$27,2,FALSE)</f>
        <v>29 - Bahia</v>
      </c>
      <c r="J416" s="22" t="s">
        <v>73</v>
      </c>
      <c r="K416" s="22">
        <v>0</v>
      </c>
      <c r="L416" s="33">
        <v>42408</v>
      </c>
      <c r="M416" s="20" t="e">
        <f>VLOOKUP(G416,PROCV!$A$110:$B$119,2,FALSE)</f>
        <v>#N/A</v>
      </c>
      <c r="N416" s="17" t="e">
        <f t="shared" si="6"/>
        <v>#N/A</v>
      </c>
    </row>
    <row r="417" spans="1:14" x14ac:dyDescent="0.25">
      <c r="A417" s="30" t="s">
        <v>48</v>
      </c>
      <c r="B417" s="36">
        <v>977568</v>
      </c>
      <c r="C417" s="42" t="s">
        <v>4759</v>
      </c>
      <c r="D417" s="22" t="s">
        <v>300</v>
      </c>
      <c r="E417" s="22" t="s">
        <v>221</v>
      </c>
      <c r="F417" s="26" t="str">
        <f>VLOOKUP(E417,PROCV!$A$1:$B$107,2,TRUE)</f>
        <v>Artes Cênicas e Espetáculo</v>
      </c>
      <c r="G417" s="33">
        <v>1997</v>
      </c>
      <c r="H417" s="24">
        <v>0</v>
      </c>
      <c r="I417" s="23" t="str">
        <f>VLOOKUP(J417,PROCV!$E$1:$F$27,2,FALSE)</f>
        <v>32 - Espírito Santo</v>
      </c>
      <c r="J417" s="22" t="s">
        <v>67</v>
      </c>
      <c r="K417" s="22">
        <v>0</v>
      </c>
      <c r="L417" s="33">
        <v>36000</v>
      </c>
      <c r="M417" s="20" t="e">
        <f>VLOOKUP(G417,PROCV!$A$110:$B$119,2,FALSE)</f>
        <v>#N/A</v>
      </c>
      <c r="N417" s="17" t="e">
        <f t="shared" si="6"/>
        <v>#N/A</v>
      </c>
    </row>
    <row r="418" spans="1:14" x14ac:dyDescent="0.25">
      <c r="A418" s="30" t="s">
        <v>48</v>
      </c>
      <c r="B418" s="36">
        <v>977570</v>
      </c>
      <c r="C418" s="42" t="s">
        <v>4759</v>
      </c>
      <c r="D418" s="22" t="s">
        <v>300</v>
      </c>
      <c r="E418" s="22" t="s">
        <v>221</v>
      </c>
      <c r="F418" s="26" t="str">
        <f>VLOOKUP(E418,PROCV!$A$1:$B$107,2,TRUE)</f>
        <v>Artes Cênicas e Espetáculo</v>
      </c>
      <c r="G418" s="33">
        <v>1997</v>
      </c>
      <c r="H418" s="24">
        <v>0</v>
      </c>
      <c r="I418" s="23" t="str">
        <f>VLOOKUP(J418,PROCV!$E$1:$F$27,2,FALSE)</f>
        <v>52 - Goiás</v>
      </c>
      <c r="J418" s="22" t="s">
        <v>97</v>
      </c>
      <c r="K418" s="22">
        <v>0</v>
      </c>
      <c r="L418" s="33">
        <v>19757</v>
      </c>
      <c r="M418" s="20" t="e">
        <f>VLOOKUP(G418,PROCV!$A$110:$B$119,2,FALSE)</f>
        <v>#N/A</v>
      </c>
      <c r="N418" s="17" t="e">
        <f t="shared" si="6"/>
        <v>#N/A</v>
      </c>
    </row>
    <row r="419" spans="1:14" x14ac:dyDescent="0.25">
      <c r="A419" s="30" t="s">
        <v>48</v>
      </c>
      <c r="B419" s="36">
        <v>977571</v>
      </c>
      <c r="C419" s="42" t="s">
        <v>4759</v>
      </c>
      <c r="D419" s="22" t="s">
        <v>300</v>
      </c>
      <c r="E419" s="22" t="s">
        <v>221</v>
      </c>
      <c r="F419" s="26" t="str">
        <f>VLOOKUP(E419,PROCV!$A$1:$B$107,2,TRUE)</f>
        <v>Artes Cênicas e Espetáculo</v>
      </c>
      <c r="G419" s="33">
        <v>1997</v>
      </c>
      <c r="H419" s="24">
        <v>0</v>
      </c>
      <c r="I419" s="23" t="str">
        <f>VLOOKUP(J419,PROCV!$E$1:$F$27,2,FALSE)</f>
        <v>52 - Goiás</v>
      </c>
      <c r="J419" s="22" t="s">
        <v>97</v>
      </c>
      <c r="K419" s="22">
        <v>0</v>
      </c>
      <c r="L419" s="33">
        <v>19757</v>
      </c>
      <c r="M419" s="20" t="e">
        <f>VLOOKUP(G419,PROCV!$A$110:$B$119,2,FALSE)</f>
        <v>#N/A</v>
      </c>
      <c r="N419" s="17" t="e">
        <f t="shared" si="6"/>
        <v>#N/A</v>
      </c>
    </row>
    <row r="420" spans="1:14" x14ac:dyDescent="0.25">
      <c r="A420" s="30" t="s">
        <v>48</v>
      </c>
      <c r="B420" s="36">
        <v>977576</v>
      </c>
      <c r="C420" s="42" t="s">
        <v>4760</v>
      </c>
      <c r="D420" s="22" t="s">
        <v>300</v>
      </c>
      <c r="E420" s="22" t="s">
        <v>221</v>
      </c>
      <c r="F420" s="26" t="str">
        <f>VLOOKUP(E420,PROCV!$A$1:$B$107,2,TRUE)</f>
        <v>Artes Cênicas e Espetáculo</v>
      </c>
      <c r="G420" s="33">
        <v>1997</v>
      </c>
      <c r="H420" s="24">
        <v>0</v>
      </c>
      <c r="I420" s="23" t="str">
        <f>VLOOKUP(J420,PROCV!$E$1:$F$27,2,FALSE)</f>
        <v>52 - Goiás</v>
      </c>
      <c r="J420" s="22" t="s">
        <v>97</v>
      </c>
      <c r="K420" s="22">
        <v>0</v>
      </c>
      <c r="L420" s="33">
        <v>40000</v>
      </c>
      <c r="M420" s="20" t="e">
        <f>VLOOKUP(G420,PROCV!$A$110:$B$119,2,FALSE)</f>
        <v>#N/A</v>
      </c>
      <c r="N420" s="17" t="e">
        <f t="shared" si="6"/>
        <v>#N/A</v>
      </c>
    </row>
    <row r="421" spans="1:14" x14ac:dyDescent="0.25">
      <c r="A421" s="30" t="s">
        <v>48</v>
      </c>
      <c r="B421" s="36">
        <v>977577</v>
      </c>
      <c r="C421" s="42" t="s">
        <v>4759</v>
      </c>
      <c r="D421" s="22" t="s">
        <v>300</v>
      </c>
      <c r="E421" s="22" t="s">
        <v>221</v>
      </c>
      <c r="F421" s="26" t="str">
        <f>VLOOKUP(E421,PROCV!$A$1:$B$107,2,TRUE)</f>
        <v>Artes Cênicas e Espetáculo</v>
      </c>
      <c r="G421" s="33">
        <v>1997</v>
      </c>
      <c r="H421" s="24">
        <v>0</v>
      </c>
      <c r="I421" s="23" t="str">
        <f>VLOOKUP(J421,PROCV!$E$1:$F$27,2,FALSE)</f>
        <v>52 - Goiás</v>
      </c>
      <c r="J421" s="22" t="s">
        <v>97</v>
      </c>
      <c r="K421" s="22">
        <v>0</v>
      </c>
      <c r="L421" s="33">
        <v>38000</v>
      </c>
      <c r="M421" s="20" t="e">
        <f>VLOOKUP(G421,PROCV!$A$110:$B$119,2,FALSE)</f>
        <v>#N/A</v>
      </c>
      <c r="N421" s="17" t="e">
        <f t="shared" si="6"/>
        <v>#N/A</v>
      </c>
    </row>
    <row r="422" spans="1:14" x14ac:dyDescent="0.25">
      <c r="A422" s="30" t="s">
        <v>48</v>
      </c>
      <c r="B422" s="36">
        <v>35</v>
      </c>
      <c r="C422" s="42" t="s">
        <v>3221</v>
      </c>
      <c r="D422" s="22" t="s">
        <v>189</v>
      </c>
      <c r="E422" s="22" t="s">
        <v>213</v>
      </c>
      <c r="F422" s="26" t="str">
        <f>VLOOKUP(E422,PROCV!$A$1:$B$107,2,TRUE)</f>
        <v>Patrimônio</v>
      </c>
      <c r="G422" s="33">
        <v>1997</v>
      </c>
      <c r="H422" s="24">
        <v>0</v>
      </c>
      <c r="I422" s="23" t="str">
        <f>VLOOKUP(J422,PROCV!$E$1:$F$27,2,FALSE)</f>
        <v>29 - Bahia</v>
      </c>
      <c r="J422" s="22" t="s">
        <v>73</v>
      </c>
      <c r="K422" s="22">
        <v>0</v>
      </c>
      <c r="L422" s="33">
        <v>156417.5</v>
      </c>
      <c r="M422" s="20" t="e">
        <f>VLOOKUP(G422,PROCV!$A$110:$B$119,2,FALSE)</f>
        <v>#N/A</v>
      </c>
      <c r="N422" s="17" t="e">
        <f t="shared" si="6"/>
        <v>#N/A</v>
      </c>
    </row>
    <row r="423" spans="1:14" x14ac:dyDescent="0.25">
      <c r="A423" s="30" t="s">
        <v>48</v>
      </c>
      <c r="B423" s="36">
        <v>977718</v>
      </c>
      <c r="C423" s="42" t="s">
        <v>5725</v>
      </c>
      <c r="D423" s="22" t="s">
        <v>189</v>
      </c>
      <c r="E423" s="22" t="s">
        <v>630</v>
      </c>
      <c r="F423" s="26" t="s">
        <v>10</v>
      </c>
      <c r="G423" s="33">
        <v>1997</v>
      </c>
      <c r="H423" s="24">
        <v>0</v>
      </c>
      <c r="I423" s="23" t="str">
        <f>VLOOKUP(J423,PROCV!$E$1:$F$27,2,FALSE)</f>
        <v>33 - Rio de Janeiro</v>
      </c>
      <c r="J423" s="22" t="s">
        <v>82</v>
      </c>
      <c r="K423" s="22">
        <v>0</v>
      </c>
      <c r="L423" s="33">
        <v>324855</v>
      </c>
      <c r="M423" s="20" t="e">
        <f>VLOOKUP(G423,PROCV!$A$110:$B$119,2,FALSE)</f>
        <v>#N/A</v>
      </c>
      <c r="N423" s="17" t="e">
        <f t="shared" si="6"/>
        <v>#N/A</v>
      </c>
    </row>
    <row r="424" spans="1:14" x14ac:dyDescent="0.25">
      <c r="A424" s="30" t="s">
        <v>48</v>
      </c>
      <c r="B424" s="36">
        <v>967555</v>
      </c>
      <c r="C424" s="42" t="s">
        <v>5724</v>
      </c>
      <c r="D424" s="22" t="s">
        <v>189</v>
      </c>
      <c r="E424" s="22" t="s">
        <v>630</v>
      </c>
      <c r="F424" s="26" t="s">
        <v>10</v>
      </c>
      <c r="G424" s="33">
        <v>1997</v>
      </c>
      <c r="H424" s="24">
        <v>0</v>
      </c>
      <c r="I424" s="23" t="str">
        <f>VLOOKUP(J424,PROCV!$E$1:$F$27,2,FALSE)</f>
        <v>21 - Maranhão</v>
      </c>
      <c r="J424" s="22" t="s">
        <v>63</v>
      </c>
      <c r="K424" s="22">
        <v>0</v>
      </c>
      <c r="L424" s="33">
        <v>45733</v>
      </c>
      <c r="M424" s="20" t="e">
        <f>VLOOKUP(G424,PROCV!$A$110:$B$119,2,FALSE)</f>
        <v>#N/A</v>
      </c>
      <c r="N424" s="17" t="e">
        <f t="shared" si="6"/>
        <v>#N/A</v>
      </c>
    </row>
    <row r="425" spans="1:14" x14ac:dyDescent="0.25">
      <c r="A425" s="30" t="s">
        <v>48</v>
      </c>
      <c r="B425" s="36">
        <v>977537</v>
      </c>
      <c r="C425" s="42" t="s">
        <v>5723</v>
      </c>
      <c r="D425" s="22" t="s">
        <v>300</v>
      </c>
      <c r="E425" s="22" t="s">
        <v>221</v>
      </c>
      <c r="F425" s="26" t="str">
        <f>VLOOKUP(E425,PROCV!$A$1:$B$107,2,TRUE)</f>
        <v>Artes Cênicas e Espetáculo</v>
      </c>
      <c r="G425" s="33">
        <v>1997</v>
      </c>
      <c r="H425" s="24">
        <v>0</v>
      </c>
      <c r="I425" s="23" t="str">
        <f>VLOOKUP(J425,PROCV!$E$1:$F$27,2,FALSE)</f>
        <v>23 - Ceará</v>
      </c>
      <c r="J425" s="22" t="s">
        <v>52</v>
      </c>
      <c r="K425" s="22">
        <v>0</v>
      </c>
      <c r="L425" s="33">
        <v>50634</v>
      </c>
      <c r="M425" s="20" t="e">
        <f>VLOOKUP(G425,PROCV!$A$110:$B$119,2,FALSE)</f>
        <v>#N/A</v>
      </c>
      <c r="N425" s="17" t="e">
        <f t="shared" si="6"/>
        <v>#N/A</v>
      </c>
    </row>
    <row r="426" spans="1:14" x14ac:dyDescent="0.25">
      <c r="A426" s="30" t="s">
        <v>48</v>
      </c>
      <c r="B426" s="36">
        <v>977592</v>
      </c>
      <c r="C426" s="42" t="s">
        <v>5722</v>
      </c>
      <c r="D426" s="22" t="s">
        <v>300</v>
      </c>
      <c r="E426" s="22" t="s">
        <v>221</v>
      </c>
      <c r="F426" s="26" t="str">
        <f>VLOOKUP(E426,PROCV!$A$1:$B$107,2,TRUE)</f>
        <v>Artes Cênicas e Espetáculo</v>
      </c>
      <c r="G426" s="33">
        <v>1997</v>
      </c>
      <c r="H426" s="24">
        <v>0</v>
      </c>
      <c r="I426" s="23" t="str">
        <f>VLOOKUP(J426,PROCV!$E$1:$F$27,2,FALSE)</f>
        <v>25 - Paraíba</v>
      </c>
      <c r="J426" s="22" t="s">
        <v>346</v>
      </c>
      <c r="K426" s="22">
        <v>0</v>
      </c>
      <c r="L426" s="33">
        <v>20000</v>
      </c>
      <c r="M426" s="20" t="e">
        <f>VLOOKUP(G426,PROCV!$A$110:$B$119,2,FALSE)</f>
        <v>#N/A</v>
      </c>
      <c r="N426" s="17" t="e">
        <f t="shared" si="6"/>
        <v>#N/A</v>
      </c>
    </row>
    <row r="427" spans="1:14" x14ac:dyDescent="0.25">
      <c r="A427" s="30" t="s">
        <v>48</v>
      </c>
      <c r="B427" s="36">
        <v>977657</v>
      </c>
      <c r="C427" s="42" t="s">
        <v>5721</v>
      </c>
      <c r="D427" s="22" t="s">
        <v>189</v>
      </c>
      <c r="E427" s="22" t="s">
        <v>188</v>
      </c>
      <c r="F427" s="26" t="str">
        <f>VLOOKUP(E427,PROCV!$A$1:$B$107,2,TRUE)</f>
        <v>Audiovisual</v>
      </c>
      <c r="G427" s="33">
        <v>1997</v>
      </c>
      <c r="H427" s="24">
        <v>0</v>
      </c>
      <c r="I427" s="23" t="str">
        <f>VLOOKUP(J427,PROCV!$E$1:$F$27,2,FALSE)</f>
        <v>29 - Bahia</v>
      </c>
      <c r="J427" s="22" t="s">
        <v>73</v>
      </c>
      <c r="K427" s="22">
        <v>0</v>
      </c>
      <c r="L427" s="33">
        <v>70134</v>
      </c>
      <c r="M427" s="20" t="e">
        <f>VLOOKUP(G427,PROCV!$A$110:$B$119,2,FALSE)</f>
        <v>#N/A</v>
      </c>
      <c r="N427" s="17" t="e">
        <f t="shared" si="6"/>
        <v>#N/A</v>
      </c>
    </row>
    <row r="428" spans="1:14" x14ac:dyDescent="0.25">
      <c r="A428" s="30" t="s">
        <v>48</v>
      </c>
      <c r="B428" s="36">
        <v>977563</v>
      </c>
      <c r="C428" s="42" t="s">
        <v>5720</v>
      </c>
      <c r="D428" s="22" t="s">
        <v>300</v>
      </c>
      <c r="E428" s="22" t="s">
        <v>221</v>
      </c>
      <c r="F428" s="26" t="str">
        <f>VLOOKUP(E428,PROCV!$A$1:$B$107,2,TRUE)</f>
        <v>Artes Cênicas e Espetáculo</v>
      </c>
      <c r="G428" s="33">
        <v>1997</v>
      </c>
      <c r="H428" s="24">
        <v>0</v>
      </c>
      <c r="I428" s="23" t="str">
        <f>VLOOKUP(J428,PROCV!$E$1:$F$27,2,FALSE)</f>
        <v>23 - Ceará</v>
      </c>
      <c r="J428" s="22" t="s">
        <v>52</v>
      </c>
      <c r="K428" s="22">
        <v>0</v>
      </c>
      <c r="L428" s="33">
        <v>40000</v>
      </c>
      <c r="M428" s="20" t="e">
        <f>VLOOKUP(G428,PROCV!$A$110:$B$119,2,FALSE)</f>
        <v>#N/A</v>
      </c>
      <c r="N428" s="17" t="e">
        <f t="shared" si="6"/>
        <v>#N/A</v>
      </c>
    </row>
    <row r="429" spans="1:14" x14ac:dyDescent="0.25">
      <c r="A429" s="30" t="s">
        <v>48</v>
      </c>
      <c r="B429" s="36">
        <v>967531</v>
      </c>
      <c r="C429" s="42" t="s">
        <v>5719</v>
      </c>
      <c r="D429" s="22" t="s">
        <v>189</v>
      </c>
      <c r="E429" s="22" t="s">
        <v>640</v>
      </c>
      <c r="F429" s="26" t="str">
        <f>VLOOKUP(E429,PROCV!$A$1:$B$107,2,TRUE)</f>
        <v>Música</v>
      </c>
      <c r="G429" s="33">
        <v>1997</v>
      </c>
      <c r="H429" s="24">
        <v>0</v>
      </c>
      <c r="I429" s="23" t="str">
        <f>VLOOKUP(J429,PROCV!$E$1:$F$27,2,FALSE)</f>
        <v>51 - Mato Grosso</v>
      </c>
      <c r="J429" s="22" t="s">
        <v>99</v>
      </c>
      <c r="K429" s="22">
        <v>0</v>
      </c>
      <c r="L429" s="33">
        <v>21820</v>
      </c>
      <c r="M429" s="20" t="e">
        <f>VLOOKUP(G429,PROCV!$A$110:$B$119,2,FALSE)</f>
        <v>#N/A</v>
      </c>
      <c r="N429" s="17" t="e">
        <f t="shared" si="6"/>
        <v>#N/A</v>
      </c>
    </row>
    <row r="430" spans="1:14" x14ac:dyDescent="0.25">
      <c r="A430" s="30" t="s">
        <v>48</v>
      </c>
      <c r="B430" s="36">
        <v>967223</v>
      </c>
      <c r="C430" s="42" t="s">
        <v>5718</v>
      </c>
      <c r="D430" s="22" t="s">
        <v>189</v>
      </c>
      <c r="E430" s="22" t="s">
        <v>216</v>
      </c>
      <c r="F430" s="26" t="str">
        <f>VLOOKUP(E430,PROCV!$A$1:$B$107,2,TRUE)</f>
        <v>Patrimônio</v>
      </c>
      <c r="G430" s="33">
        <v>1997</v>
      </c>
      <c r="H430" s="24">
        <v>0</v>
      </c>
      <c r="I430" s="23" t="str">
        <f>VLOOKUP(J430,PROCV!$E$1:$F$27,2,FALSE)</f>
        <v>22 - Piauí</v>
      </c>
      <c r="J430" s="22" t="s">
        <v>77</v>
      </c>
      <c r="K430" s="22">
        <v>0</v>
      </c>
      <c r="L430" s="33">
        <v>68039</v>
      </c>
      <c r="M430" s="20" t="e">
        <f>VLOOKUP(G430,PROCV!$A$110:$B$119,2,FALSE)</f>
        <v>#N/A</v>
      </c>
      <c r="N430" s="17" t="e">
        <f t="shared" si="6"/>
        <v>#N/A</v>
      </c>
    </row>
    <row r="431" spans="1:14" x14ac:dyDescent="0.25">
      <c r="A431" s="30" t="s">
        <v>48</v>
      </c>
      <c r="B431" s="36">
        <v>975394</v>
      </c>
      <c r="C431" s="42" t="s">
        <v>5717</v>
      </c>
      <c r="D431" s="22" t="s">
        <v>46</v>
      </c>
      <c r="E431" s="22" t="s">
        <v>50</v>
      </c>
      <c r="F431" s="26" t="str">
        <f>VLOOKUP(E431,PROCV!$A$1:$B$107,2,TRUE)</f>
        <v>Educação e Criação em Artes</v>
      </c>
      <c r="G431" s="33">
        <v>1997</v>
      </c>
      <c r="H431" s="24">
        <v>0</v>
      </c>
      <c r="I431" s="23" t="str">
        <f>VLOOKUP(J431,PROCV!$E$1:$F$27,2,FALSE)</f>
        <v>31 - Minas Gerais</v>
      </c>
      <c r="J431" s="22" t="s">
        <v>85</v>
      </c>
      <c r="K431" s="22">
        <v>0</v>
      </c>
      <c r="L431" s="33">
        <v>93750</v>
      </c>
      <c r="M431" s="20" t="e">
        <f>VLOOKUP(G431,PROCV!$A$110:$B$119,2,FALSE)</f>
        <v>#N/A</v>
      </c>
      <c r="N431" s="17" t="e">
        <f t="shared" si="6"/>
        <v>#N/A</v>
      </c>
    </row>
    <row r="432" spans="1:14" x14ac:dyDescent="0.25">
      <c r="A432" s="30" t="s">
        <v>48</v>
      </c>
      <c r="B432" s="36">
        <v>967782</v>
      </c>
      <c r="C432" s="42" t="s">
        <v>5716</v>
      </c>
      <c r="D432" s="22" t="s">
        <v>300</v>
      </c>
      <c r="E432" s="22" t="s">
        <v>320</v>
      </c>
      <c r="F432" s="26" t="str">
        <f>VLOOKUP(E432,PROCV!$A$1:$B$107,2,TRUE)</f>
        <v>Música</v>
      </c>
      <c r="G432" s="33">
        <v>1997</v>
      </c>
      <c r="H432" s="24">
        <v>0</v>
      </c>
      <c r="I432" s="23" t="str">
        <f>VLOOKUP(J432,PROCV!$E$1:$F$27,2,FALSE)</f>
        <v>33 - Rio de Janeiro</v>
      </c>
      <c r="J432" s="22" t="s">
        <v>82</v>
      </c>
      <c r="K432" s="22">
        <v>0</v>
      </c>
      <c r="L432" s="33">
        <v>93289</v>
      </c>
      <c r="M432" s="20" t="e">
        <f>VLOOKUP(G432,PROCV!$A$110:$B$119,2,FALSE)</f>
        <v>#N/A</v>
      </c>
      <c r="N432" s="17" t="e">
        <f t="shared" si="6"/>
        <v>#N/A</v>
      </c>
    </row>
    <row r="433" spans="1:14" x14ac:dyDescent="0.25">
      <c r="A433" s="30" t="s">
        <v>48</v>
      </c>
      <c r="B433" s="36">
        <v>985695</v>
      </c>
      <c r="C433" s="42" t="s">
        <v>5715</v>
      </c>
      <c r="D433" s="22" t="s">
        <v>114</v>
      </c>
      <c r="E433" s="22" t="s">
        <v>113</v>
      </c>
      <c r="F433" s="26" t="str">
        <f>VLOOKUP(E433,PROCV!$A$1:$B$107,2,TRUE)</f>
        <v>Música</v>
      </c>
      <c r="G433" s="33">
        <v>1997</v>
      </c>
      <c r="H433" s="24">
        <v>0</v>
      </c>
      <c r="I433" s="23" t="str">
        <f>VLOOKUP(J433,PROCV!$E$1:$F$27,2,FALSE)</f>
        <v>35 - São Paulo</v>
      </c>
      <c r="J433" s="22" t="s">
        <v>76</v>
      </c>
      <c r="K433" s="22">
        <v>0</v>
      </c>
      <c r="L433" s="33">
        <v>125000</v>
      </c>
      <c r="M433" s="20" t="e">
        <f>VLOOKUP(G433,PROCV!$A$110:$B$119,2,FALSE)</f>
        <v>#N/A</v>
      </c>
      <c r="N433" s="17" t="e">
        <f t="shared" si="6"/>
        <v>#N/A</v>
      </c>
    </row>
    <row r="434" spans="1:14" x14ac:dyDescent="0.25">
      <c r="A434" s="30" t="s">
        <v>48</v>
      </c>
      <c r="B434" s="36">
        <v>975531</v>
      </c>
      <c r="C434" s="42" t="s">
        <v>5714</v>
      </c>
      <c r="D434" s="22" t="s">
        <v>189</v>
      </c>
      <c r="E434" s="22" t="s">
        <v>630</v>
      </c>
      <c r="F434" s="26" t="s">
        <v>10</v>
      </c>
      <c r="G434" s="33">
        <v>1997</v>
      </c>
      <c r="H434" s="24">
        <v>0</v>
      </c>
      <c r="I434" s="23" t="str">
        <f>VLOOKUP(J434,PROCV!$E$1:$F$27,2,FALSE)</f>
        <v>11 - Rondônia</v>
      </c>
      <c r="J434" s="22" t="s">
        <v>219</v>
      </c>
      <c r="K434" s="22">
        <v>0</v>
      </c>
      <c r="L434" s="33">
        <v>119755</v>
      </c>
      <c r="M434" s="20" t="e">
        <f>VLOOKUP(G434,PROCV!$A$110:$B$119,2,FALSE)</f>
        <v>#N/A</v>
      </c>
      <c r="N434" s="17" t="e">
        <f t="shared" si="6"/>
        <v>#N/A</v>
      </c>
    </row>
    <row r="435" spans="1:14" x14ac:dyDescent="0.25">
      <c r="A435" s="30" t="s">
        <v>48</v>
      </c>
      <c r="B435" s="36">
        <v>977719</v>
      </c>
      <c r="C435" s="42" t="s">
        <v>5713</v>
      </c>
      <c r="D435" s="22" t="s">
        <v>189</v>
      </c>
      <c r="E435" s="22" t="s">
        <v>630</v>
      </c>
      <c r="F435" s="26" t="s">
        <v>10</v>
      </c>
      <c r="G435" s="33">
        <v>1997</v>
      </c>
      <c r="H435" s="24">
        <v>0</v>
      </c>
      <c r="I435" s="23" t="str">
        <f>VLOOKUP(J435,PROCV!$E$1:$F$27,2,FALSE)</f>
        <v>33 - Rio de Janeiro</v>
      </c>
      <c r="J435" s="22" t="s">
        <v>82</v>
      </c>
      <c r="K435" s="22">
        <v>0</v>
      </c>
      <c r="L435" s="33">
        <v>110958</v>
      </c>
      <c r="M435" s="20" t="e">
        <f>VLOOKUP(G435,PROCV!$A$110:$B$119,2,FALSE)</f>
        <v>#N/A</v>
      </c>
      <c r="N435" s="17" t="e">
        <f t="shared" si="6"/>
        <v>#N/A</v>
      </c>
    </row>
    <row r="436" spans="1:14" x14ac:dyDescent="0.25">
      <c r="A436" s="30" t="s">
        <v>48</v>
      </c>
      <c r="B436" s="36">
        <v>975611</v>
      </c>
      <c r="C436" s="42" t="s">
        <v>5712</v>
      </c>
      <c r="D436" s="22" t="s">
        <v>189</v>
      </c>
      <c r="E436" s="22" t="s">
        <v>216</v>
      </c>
      <c r="F436" s="26" t="str">
        <f>VLOOKUP(E436,PROCV!$A$1:$B$107,2,TRUE)</f>
        <v>Patrimônio</v>
      </c>
      <c r="G436" s="33">
        <v>1997</v>
      </c>
      <c r="H436" s="24">
        <v>0</v>
      </c>
      <c r="I436" s="23" t="str">
        <f>VLOOKUP(J436,PROCV!$E$1:$F$27,2,FALSE)</f>
        <v>29 - Bahia</v>
      </c>
      <c r="J436" s="22" t="s">
        <v>73</v>
      </c>
      <c r="K436" s="22">
        <v>0</v>
      </c>
      <c r="L436" s="33">
        <v>99160</v>
      </c>
      <c r="M436" s="20" t="e">
        <f>VLOOKUP(G436,PROCV!$A$110:$B$119,2,FALSE)</f>
        <v>#N/A</v>
      </c>
      <c r="N436" s="17" t="e">
        <f t="shared" si="6"/>
        <v>#N/A</v>
      </c>
    </row>
    <row r="437" spans="1:14" x14ac:dyDescent="0.25">
      <c r="A437" s="30" t="s">
        <v>48</v>
      </c>
      <c r="B437" s="36">
        <v>985820</v>
      </c>
      <c r="C437" s="42" t="s">
        <v>5711</v>
      </c>
      <c r="D437" s="22" t="s">
        <v>114</v>
      </c>
      <c r="E437" s="22" t="s">
        <v>113</v>
      </c>
      <c r="F437" s="26" t="str">
        <f>VLOOKUP(E437,PROCV!$A$1:$B$107,2,TRUE)</f>
        <v>Música</v>
      </c>
      <c r="G437" s="33">
        <v>1997</v>
      </c>
      <c r="H437" s="24">
        <v>0</v>
      </c>
      <c r="I437" s="23" t="str">
        <f>VLOOKUP(J437,PROCV!$E$1:$F$27,2,FALSE)</f>
        <v>22 - Piauí</v>
      </c>
      <c r="J437" s="22" t="s">
        <v>77</v>
      </c>
      <c r="K437" s="22">
        <v>0</v>
      </c>
      <c r="L437" s="33">
        <v>107210</v>
      </c>
      <c r="M437" s="20" t="e">
        <f>VLOOKUP(G437,PROCV!$A$110:$B$119,2,FALSE)</f>
        <v>#N/A</v>
      </c>
      <c r="N437" s="17" t="e">
        <f t="shared" si="6"/>
        <v>#N/A</v>
      </c>
    </row>
    <row r="438" spans="1:14" x14ac:dyDescent="0.25">
      <c r="A438" s="30" t="s">
        <v>48</v>
      </c>
      <c r="B438" s="36">
        <v>977676</v>
      </c>
      <c r="C438" s="42" t="s">
        <v>5710</v>
      </c>
      <c r="D438" s="22" t="s">
        <v>189</v>
      </c>
      <c r="E438" s="22" t="s">
        <v>749</v>
      </c>
      <c r="F438" s="26" t="str">
        <f>VLOOKUP(E438,PROCV!$A$1:$B$107,2,TRUE)</f>
        <v>Educação e Criação em Artes</v>
      </c>
      <c r="G438" s="33">
        <v>1997</v>
      </c>
      <c r="H438" s="24">
        <v>0</v>
      </c>
      <c r="I438" s="23" t="str">
        <f>VLOOKUP(J438,PROCV!$E$1:$F$27,2,FALSE)</f>
        <v>21 - Maranhão</v>
      </c>
      <c r="J438" s="22" t="s">
        <v>63</v>
      </c>
      <c r="K438" s="22">
        <v>0</v>
      </c>
      <c r="L438" s="33">
        <v>198000</v>
      </c>
      <c r="M438" s="20" t="e">
        <f>VLOOKUP(G438,PROCV!$A$110:$B$119,2,FALSE)</f>
        <v>#N/A</v>
      </c>
      <c r="N438" s="17" t="e">
        <f t="shared" si="6"/>
        <v>#N/A</v>
      </c>
    </row>
    <row r="439" spans="1:14" x14ac:dyDescent="0.25">
      <c r="A439" s="30" t="s">
        <v>48</v>
      </c>
      <c r="B439" s="36">
        <v>975544</v>
      </c>
      <c r="C439" s="42" t="s">
        <v>5709</v>
      </c>
      <c r="D439" s="22" t="s">
        <v>46</v>
      </c>
      <c r="E439" s="22" t="s">
        <v>50</v>
      </c>
      <c r="F439" s="26" t="str">
        <f>VLOOKUP(E439,PROCV!$A$1:$B$107,2,TRUE)</f>
        <v>Educação e Criação em Artes</v>
      </c>
      <c r="G439" s="33">
        <v>1997</v>
      </c>
      <c r="H439" s="24">
        <v>0</v>
      </c>
      <c r="I439" s="23" t="str">
        <f>VLOOKUP(J439,PROCV!$E$1:$F$27,2,FALSE)</f>
        <v>35 - São Paulo</v>
      </c>
      <c r="J439" s="22" t="s">
        <v>76</v>
      </c>
      <c r="K439" s="22">
        <v>0</v>
      </c>
      <c r="L439" s="33">
        <v>85000</v>
      </c>
      <c r="M439" s="20" t="e">
        <f>VLOOKUP(G439,PROCV!$A$110:$B$119,2,FALSE)</f>
        <v>#N/A</v>
      </c>
      <c r="N439" s="17" t="e">
        <f t="shared" si="6"/>
        <v>#N/A</v>
      </c>
    </row>
    <row r="440" spans="1:14" x14ac:dyDescent="0.25">
      <c r="A440" s="30" t="s">
        <v>48</v>
      </c>
      <c r="B440" s="36">
        <v>976888</v>
      </c>
      <c r="C440" s="42" t="s">
        <v>5708</v>
      </c>
      <c r="D440" s="22" t="s">
        <v>114</v>
      </c>
      <c r="E440" s="22" t="s">
        <v>113</v>
      </c>
      <c r="F440" s="26" t="str">
        <f>VLOOKUP(E440,PROCV!$A$1:$B$107,2,TRUE)</f>
        <v>Música</v>
      </c>
      <c r="G440" s="33">
        <v>1997</v>
      </c>
      <c r="H440" s="24">
        <v>0</v>
      </c>
      <c r="I440" s="23" t="str">
        <f>VLOOKUP(J440,PROCV!$E$1:$F$27,2,FALSE)</f>
        <v>33 - Rio de Janeiro</v>
      </c>
      <c r="J440" s="22" t="s">
        <v>82</v>
      </c>
      <c r="K440" s="22">
        <v>0</v>
      </c>
      <c r="L440" s="33">
        <v>711376</v>
      </c>
      <c r="M440" s="20" t="e">
        <f>VLOOKUP(G440,PROCV!$A$110:$B$119,2,FALSE)</f>
        <v>#N/A</v>
      </c>
      <c r="N440" s="17" t="e">
        <f t="shared" si="6"/>
        <v>#N/A</v>
      </c>
    </row>
    <row r="441" spans="1:14" x14ac:dyDescent="0.25">
      <c r="A441" s="30" t="s">
        <v>48</v>
      </c>
      <c r="B441" s="36">
        <v>974025</v>
      </c>
      <c r="C441" s="42" t="s">
        <v>5707</v>
      </c>
      <c r="D441" s="22" t="s">
        <v>4</v>
      </c>
      <c r="E441" s="22" t="s">
        <v>305</v>
      </c>
      <c r="F441" s="26" t="str">
        <f>VLOOKUP(E441,PROCV!$A$1:$B$107,2,TRUE)</f>
        <v>Audiovisual</v>
      </c>
      <c r="G441" s="33">
        <v>1997</v>
      </c>
      <c r="H441" s="24">
        <v>0</v>
      </c>
      <c r="I441" s="23" t="str">
        <f>VLOOKUP(J441,PROCV!$E$1:$F$27,2,FALSE)</f>
        <v>35 - São Paulo</v>
      </c>
      <c r="J441" s="22" t="s">
        <v>76</v>
      </c>
      <c r="K441" s="22">
        <v>0</v>
      </c>
      <c r="L441" s="33">
        <v>100000</v>
      </c>
      <c r="M441" s="20" t="e">
        <f>VLOOKUP(G441,PROCV!$A$110:$B$119,2,FALSE)</f>
        <v>#N/A</v>
      </c>
      <c r="N441" s="17" t="e">
        <f t="shared" si="6"/>
        <v>#N/A</v>
      </c>
    </row>
    <row r="442" spans="1:14" x14ac:dyDescent="0.25">
      <c r="A442" s="30" t="s">
        <v>48</v>
      </c>
      <c r="B442" s="36">
        <v>985938</v>
      </c>
      <c r="C442" s="42" t="s">
        <v>5707</v>
      </c>
      <c r="D442" s="22" t="s">
        <v>4</v>
      </c>
      <c r="E442" s="22" t="s">
        <v>224</v>
      </c>
      <c r="F442" s="26" t="str">
        <f>VLOOKUP(E442,PROCV!$A$1:$B$107,2,TRUE)</f>
        <v>Patrimônio</v>
      </c>
      <c r="G442" s="38">
        <v>1997</v>
      </c>
      <c r="H442" s="24">
        <v>0</v>
      </c>
      <c r="I442" s="23" t="str">
        <f>VLOOKUP(J442,PROCV!$E$1:$F$27,2,FALSE)</f>
        <v>35 - São Paulo</v>
      </c>
      <c r="J442" s="22" t="s">
        <v>76</v>
      </c>
      <c r="K442" s="22">
        <v>0</v>
      </c>
      <c r="L442" s="38">
        <v>125000</v>
      </c>
      <c r="M442" s="20" t="e">
        <f>VLOOKUP(G442,PROCV!$A$110:$B$119,2,FALSE)</f>
        <v>#N/A</v>
      </c>
      <c r="N442" s="17" t="e">
        <f t="shared" si="6"/>
        <v>#N/A</v>
      </c>
    </row>
    <row r="443" spans="1:14" x14ac:dyDescent="0.25">
      <c r="A443" s="30" t="s">
        <v>48</v>
      </c>
      <c r="B443" s="36">
        <v>974014</v>
      </c>
      <c r="C443" s="42" t="s">
        <v>5706</v>
      </c>
      <c r="D443" s="22" t="s">
        <v>4</v>
      </c>
      <c r="E443" s="22" t="s">
        <v>305</v>
      </c>
      <c r="F443" s="26" t="str">
        <f>VLOOKUP(E443,PROCV!$A$1:$B$107,2,TRUE)</f>
        <v>Audiovisual</v>
      </c>
      <c r="G443" s="33">
        <v>1997</v>
      </c>
      <c r="H443" s="24">
        <v>0</v>
      </c>
      <c r="I443" s="23" t="str">
        <f>VLOOKUP(J443,PROCV!$E$1:$F$27,2,FALSE)</f>
        <v>35 - São Paulo</v>
      </c>
      <c r="J443" s="22" t="s">
        <v>76</v>
      </c>
      <c r="K443" s="22">
        <v>0</v>
      </c>
      <c r="L443" s="33">
        <v>145368.79999999999</v>
      </c>
      <c r="M443" s="20" t="e">
        <f>VLOOKUP(G443,PROCV!$A$110:$B$119,2,FALSE)</f>
        <v>#N/A</v>
      </c>
      <c r="N443" s="17" t="e">
        <f t="shared" si="6"/>
        <v>#N/A</v>
      </c>
    </row>
    <row r="444" spans="1:14" x14ac:dyDescent="0.25">
      <c r="A444" s="30" t="s">
        <v>48</v>
      </c>
      <c r="B444" s="36">
        <v>985683</v>
      </c>
      <c r="C444" s="42" t="s">
        <v>5705</v>
      </c>
      <c r="D444" s="22" t="s">
        <v>4</v>
      </c>
      <c r="E444" s="22" t="s">
        <v>305</v>
      </c>
      <c r="F444" s="26" t="str">
        <f>VLOOKUP(E444,PROCV!$A$1:$B$107,2,TRUE)</f>
        <v>Audiovisual</v>
      </c>
      <c r="G444" s="33">
        <v>1997</v>
      </c>
      <c r="H444" s="24">
        <v>0</v>
      </c>
      <c r="I444" s="23" t="str">
        <f>VLOOKUP(J444,PROCV!$E$1:$F$27,2,FALSE)</f>
        <v>35 - São Paulo</v>
      </c>
      <c r="J444" s="22" t="s">
        <v>76</v>
      </c>
      <c r="K444" s="22">
        <v>0</v>
      </c>
      <c r="L444" s="33">
        <v>181719</v>
      </c>
      <c r="M444" s="20" t="e">
        <f>VLOOKUP(G444,PROCV!$A$110:$B$119,2,FALSE)</f>
        <v>#N/A</v>
      </c>
      <c r="N444" s="17" t="e">
        <f t="shared" si="6"/>
        <v>#N/A</v>
      </c>
    </row>
    <row r="445" spans="1:14" x14ac:dyDescent="0.25">
      <c r="A445" s="30" t="s">
        <v>48</v>
      </c>
      <c r="B445" s="36">
        <v>968176</v>
      </c>
      <c r="C445" s="42" t="s">
        <v>5704</v>
      </c>
      <c r="D445" s="22" t="s">
        <v>189</v>
      </c>
      <c r="E445" s="22" t="s">
        <v>213</v>
      </c>
      <c r="F445" s="26" t="str">
        <f>VLOOKUP(E445,PROCV!$A$1:$B$107,2,TRUE)</f>
        <v>Patrimônio</v>
      </c>
      <c r="G445" s="33">
        <v>1997</v>
      </c>
      <c r="H445" s="24">
        <v>0</v>
      </c>
      <c r="I445" s="23" t="str">
        <f>VLOOKUP(J445,PROCV!$E$1:$F$27,2,FALSE)</f>
        <v>35 - São Paulo</v>
      </c>
      <c r="J445" s="22" t="s">
        <v>76</v>
      </c>
      <c r="K445" s="22">
        <v>0</v>
      </c>
      <c r="L445" s="33">
        <v>48205</v>
      </c>
      <c r="M445" s="20" t="e">
        <f>VLOOKUP(G445,PROCV!$A$110:$B$119,2,FALSE)</f>
        <v>#N/A</v>
      </c>
      <c r="N445" s="17" t="e">
        <f t="shared" si="6"/>
        <v>#N/A</v>
      </c>
    </row>
    <row r="446" spans="1:14" x14ac:dyDescent="0.25">
      <c r="A446" s="30" t="s">
        <v>48</v>
      </c>
      <c r="B446" s="36">
        <v>977588</v>
      </c>
      <c r="C446" s="42" t="s">
        <v>5703</v>
      </c>
      <c r="D446" s="22" t="s">
        <v>189</v>
      </c>
      <c r="E446" s="22" t="s">
        <v>213</v>
      </c>
      <c r="F446" s="26" t="str">
        <f>VLOOKUP(E446,PROCV!$A$1:$B$107,2,TRUE)</f>
        <v>Patrimônio</v>
      </c>
      <c r="G446" s="33">
        <v>1997</v>
      </c>
      <c r="H446" s="24">
        <v>0</v>
      </c>
      <c r="I446" s="23" t="str">
        <f>VLOOKUP(J446,PROCV!$E$1:$F$27,2,FALSE)</f>
        <v>26 - Pernambuco</v>
      </c>
      <c r="J446" s="22" t="s">
        <v>44</v>
      </c>
      <c r="K446" s="22">
        <v>0</v>
      </c>
      <c r="L446" s="33">
        <v>97629.52</v>
      </c>
      <c r="M446" s="20" t="e">
        <f>VLOOKUP(G446,PROCV!$A$110:$B$119,2,FALSE)</f>
        <v>#N/A</v>
      </c>
      <c r="N446" s="17" t="e">
        <f t="shared" si="6"/>
        <v>#N/A</v>
      </c>
    </row>
    <row r="447" spans="1:14" x14ac:dyDescent="0.25">
      <c r="A447" s="30" t="s">
        <v>48</v>
      </c>
      <c r="B447" s="36">
        <v>968213</v>
      </c>
      <c r="C447" s="42" t="s">
        <v>5702</v>
      </c>
      <c r="D447" s="22" t="s">
        <v>300</v>
      </c>
      <c r="E447" s="22" t="s">
        <v>2585</v>
      </c>
      <c r="F447" s="26" t="str">
        <f>VLOOKUP(E447,PROCV!$A$1:$B$107,2,TRUE)</f>
        <v>Música</v>
      </c>
      <c r="G447" s="33">
        <v>1997</v>
      </c>
      <c r="H447" s="24">
        <v>0</v>
      </c>
      <c r="I447" s="23" t="str">
        <f>VLOOKUP(J447,PROCV!$E$1:$F$27,2,FALSE)</f>
        <v>35 - São Paulo</v>
      </c>
      <c r="J447" s="22" t="s">
        <v>76</v>
      </c>
      <c r="K447" s="22">
        <v>0</v>
      </c>
      <c r="L447" s="33">
        <v>29304</v>
      </c>
      <c r="M447" s="20" t="e">
        <f>VLOOKUP(G447,PROCV!$A$110:$B$119,2,FALSE)</f>
        <v>#N/A</v>
      </c>
      <c r="N447" s="17" t="e">
        <f t="shared" si="6"/>
        <v>#N/A</v>
      </c>
    </row>
    <row r="448" spans="1:14" x14ac:dyDescent="0.25">
      <c r="A448" s="30" t="s">
        <v>48</v>
      </c>
      <c r="B448" s="36">
        <v>967508</v>
      </c>
      <c r="C448" s="42" t="s">
        <v>5701</v>
      </c>
      <c r="D448" s="22" t="s">
        <v>189</v>
      </c>
      <c r="E448" s="22" t="s">
        <v>188</v>
      </c>
      <c r="F448" s="26" t="str">
        <f>VLOOKUP(E448,PROCV!$A$1:$B$107,2,TRUE)</f>
        <v>Audiovisual</v>
      </c>
      <c r="G448" s="33">
        <v>1997</v>
      </c>
      <c r="H448" s="24">
        <v>0</v>
      </c>
      <c r="I448" s="23" t="str">
        <f>VLOOKUP(J448,PROCV!$E$1:$F$27,2,FALSE)</f>
        <v>29 - Bahia</v>
      </c>
      <c r="J448" s="22" t="s">
        <v>73</v>
      </c>
      <c r="K448" s="22">
        <v>0</v>
      </c>
      <c r="L448" s="33">
        <v>50000</v>
      </c>
      <c r="M448" s="20" t="e">
        <f>VLOOKUP(G448,PROCV!$A$110:$B$119,2,FALSE)</f>
        <v>#N/A</v>
      </c>
      <c r="N448" s="17" t="e">
        <f t="shared" si="6"/>
        <v>#N/A</v>
      </c>
    </row>
    <row r="449" spans="1:14" x14ac:dyDescent="0.25">
      <c r="A449" s="30" t="s">
        <v>48</v>
      </c>
      <c r="B449" s="36">
        <v>975476</v>
      </c>
      <c r="C449" s="42" t="s">
        <v>5700</v>
      </c>
      <c r="D449" s="22" t="s">
        <v>46</v>
      </c>
      <c r="E449" s="22" t="s">
        <v>50</v>
      </c>
      <c r="F449" s="26" t="str">
        <f>VLOOKUP(E449,PROCV!$A$1:$B$107,2,TRUE)</f>
        <v>Educação e Criação em Artes</v>
      </c>
      <c r="G449" s="33">
        <v>1997</v>
      </c>
      <c r="H449" s="24">
        <v>0</v>
      </c>
      <c r="I449" s="23" t="str">
        <f>VLOOKUP(J449,PROCV!$E$1:$F$27,2,FALSE)</f>
        <v>29 - Bahia</v>
      </c>
      <c r="J449" s="22" t="s">
        <v>73</v>
      </c>
      <c r="K449" s="22">
        <v>0</v>
      </c>
      <c r="L449" s="33">
        <v>62500</v>
      </c>
      <c r="M449" s="20" t="e">
        <f>VLOOKUP(G449,PROCV!$A$110:$B$119,2,FALSE)</f>
        <v>#N/A</v>
      </c>
      <c r="N449" s="17" t="e">
        <f t="shared" si="6"/>
        <v>#N/A</v>
      </c>
    </row>
    <row r="450" spans="1:14" x14ac:dyDescent="0.25">
      <c r="A450" s="30" t="s">
        <v>48</v>
      </c>
      <c r="B450" s="36">
        <v>975548</v>
      </c>
      <c r="C450" s="42" t="s">
        <v>5699</v>
      </c>
      <c r="D450" s="22" t="s">
        <v>114</v>
      </c>
      <c r="E450" s="22" t="s">
        <v>113</v>
      </c>
      <c r="F450" s="26" t="str">
        <f>VLOOKUP(E450,PROCV!$A$1:$B$107,2,TRUE)</f>
        <v>Música</v>
      </c>
      <c r="G450" s="33">
        <v>1997</v>
      </c>
      <c r="H450" s="24">
        <v>0</v>
      </c>
      <c r="I450" s="23" t="str">
        <f>VLOOKUP(J450,PROCV!$E$1:$F$27,2,FALSE)</f>
        <v>23 - Ceará</v>
      </c>
      <c r="J450" s="22" t="s">
        <v>52</v>
      </c>
      <c r="K450" s="22">
        <v>0</v>
      </c>
      <c r="L450" s="33">
        <v>46206</v>
      </c>
      <c r="M450" s="20" t="e">
        <f>VLOOKUP(G450,PROCV!$A$110:$B$119,2,FALSE)</f>
        <v>#N/A</v>
      </c>
      <c r="N450" s="17" t="e">
        <f t="shared" ref="N450:N513" si="7">+M450*L450</f>
        <v>#N/A</v>
      </c>
    </row>
    <row r="451" spans="1:14" x14ac:dyDescent="0.25">
      <c r="A451" s="30" t="s">
        <v>48</v>
      </c>
      <c r="B451" s="36">
        <v>974016</v>
      </c>
      <c r="C451" s="42" t="s">
        <v>5698</v>
      </c>
      <c r="D451" s="22" t="s">
        <v>4</v>
      </c>
      <c r="E451" s="22" t="s">
        <v>305</v>
      </c>
      <c r="F451" s="26" t="str">
        <f>VLOOKUP(E451,PROCV!$A$1:$B$107,2,TRUE)</f>
        <v>Audiovisual</v>
      </c>
      <c r="G451" s="33">
        <v>1997</v>
      </c>
      <c r="H451" s="24">
        <v>0</v>
      </c>
      <c r="I451" s="23" t="str">
        <f>VLOOKUP(J451,PROCV!$E$1:$F$27,2,FALSE)</f>
        <v>11 - Rondônia</v>
      </c>
      <c r="J451" s="22" t="s">
        <v>219</v>
      </c>
      <c r="K451" s="22">
        <v>0</v>
      </c>
      <c r="L451" s="33">
        <v>13120</v>
      </c>
      <c r="M451" s="20" t="e">
        <f>VLOOKUP(G451,PROCV!$A$110:$B$119,2,FALSE)</f>
        <v>#N/A</v>
      </c>
      <c r="N451" s="17" t="e">
        <f t="shared" si="7"/>
        <v>#N/A</v>
      </c>
    </row>
    <row r="452" spans="1:14" x14ac:dyDescent="0.25">
      <c r="A452" s="30" t="s">
        <v>48</v>
      </c>
      <c r="B452" s="36">
        <v>977677</v>
      </c>
      <c r="C452" s="42" t="s">
        <v>5697</v>
      </c>
      <c r="D452" s="22" t="s">
        <v>189</v>
      </c>
      <c r="E452" s="22" t="s">
        <v>844</v>
      </c>
      <c r="F452" s="26" t="str">
        <f>VLOOKUP(E452,PROCV!$A$1:$B$107,2,TRUE)</f>
        <v>Educação e Criação em Artes</v>
      </c>
      <c r="G452" s="33">
        <v>1997</v>
      </c>
      <c r="H452" s="24">
        <v>0</v>
      </c>
      <c r="I452" s="23" t="str">
        <f>VLOOKUP(J452,PROCV!$E$1:$F$27,2,FALSE)</f>
        <v>21 - Maranhão</v>
      </c>
      <c r="J452" s="22" t="s">
        <v>63</v>
      </c>
      <c r="K452" s="22">
        <v>0</v>
      </c>
      <c r="L452" s="33">
        <v>25000</v>
      </c>
      <c r="M452" s="20" t="e">
        <f>VLOOKUP(G452,PROCV!$A$110:$B$119,2,FALSE)</f>
        <v>#N/A</v>
      </c>
      <c r="N452" s="17" t="e">
        <f t="shared" si="7"/>
        <v>#N/A</v>
      </c>
    </row>
    <row r="453" spans="1:14" x14ac:dyDescent="0.25">
      <c r="A453" s="30" t="s">
        <v>48</v>
      </c>
      <c r="B453" s="36">
        <v>973999</v>
      </c>
      <c r="C453" s="42" t="s">
        <v>5696</v>
      </c>
      <c r="D453" s="22" t="s">
        <v>4</v>
      </c>
      <c r="E453" s="22" t="s">
        <v>259</v>
      </c>
      <c r="F453" s="26" t="str">
        <f>VLOOKUP(E453,PROCV!$A$1:$B$107,2,TRUE)</f>
        <v>Arquitetura e Design</v>
      </c>
      <c r="G453" s="33">
        <v>1997</v>
      </c>
      <c r="H453" s="24">
        <v>0</v>
      </c>
      <c r="I453" s="23" t="str">
        <f>VLOOKUP(J453,PROCV!$E$1:$F$27,2,FALSE)</f>
        <v>33 - Rio de Janeiro</v>
      </c>
      <c r="J453" s="22" t="s">
        <v>82</v>
      </c>
      <c r="K453" s="22">
        <v>0</v>
      </c>
      <c r="L453" s="33">
        <v>40000</v>
      </c>
      <c r="M453" s="20" t="e">
        <f>VLOOKUP(G453,PROCV!$A$110:$B$119,2,FALSE)</f>
        <v>#N/A</v>
      </c>
      <c r="N453" s="17" t="e">
        <f t="shared" si="7"/>
        <v>#N/A</v>
      </c>
    </row>
    <row r="454" spans="1:14" x14ac:dyDescent="0.25">
      <c r="A454" s="30" t="s">
        <v>48</v>
      </c>
      <c r="B454" s="36">
        <v>968020</v>
      </c>
      <c r="C454" s="42" t="s">
        <v>5695</v>
      </c>
      <c r="D454" s="22" t="s">
        <v>46</v>
      </c>
      <c r="E454" s="22" t="s">
        <v>50</v>
      </c>
      <c r="F454" s="26" t="str">
        <f>VLOOKUP(E454,PROCV!$A$1:$B$107,2,TRUE)</f>
        <v>Educação e Criação em Artes</v>
      </c>
      <c r="G454" s="33">
        <v>1997</v>
      </c>
      <c r="H454" s="24">
        <v>0</v>
      </c>
      <c r="I454" s="23" t="str">
        <f>VLOOKUP(J454,PROCV!$E$1:$F$27,2,FALSE)</f>
        <v>33 - Rio de Janeiro</v>
      </c>
      <c r="J454" s="22" t="s">
        <v>82</v>
      </c>
      <c r="K454" s="22">
        <v>0</v>
      </c>
      <c r="L454" s="33">
        <v>50000</v>
      </c>
      <c r="M454" s="20" t="e">
        <f>VLOOKUP(G454,PROCV!$A$110:$B$119,2,FALSE)</f>
        <v>#N/A</v>
      </c>
      <c r="N454" s="17" t="e">
        <f t="shared" si="7"/>
        <v>#N/A</v>
      </c>
    </row>
    <row r="455" spans="1:14" x14ac:dyDescent="0.25">
      <c r="A455" s="30" t="s">
        <v>48</v>
      </c>
      <c r="B455" s="36">
        <v>973994</v>
      </c>
      <c r="C455" s="42" t="s">
        <v>5694</v>
      </c>
      <c r="D455" s="22" t="s">
        <v>4</v>
      </c>
      <c r="E455" s="22" t="s">
        <v>259</v>
      </c>
      <c r="F455" s="26" t="str">
        <f>VLOOKUP(E455,PROCV!$A$1:$B$107,2,TRUE)</f>
        <v>Arquitetura e Design</v>
      </c>
      <c r="G455" s="33">
        <v>1997</v>
      </c>
      <c r="H455" s="24">
        <v>0</v>
      </c>
      <c r="I455" s="23" t="str">
        <f>VLOOKUP(J455,PROCV!$E$1:$F$27,2,FALSE)</f>
        <v>35 - São Paulo</v>
      </c>
      <c r="J455" s="22" t="s">
        <v>76</v>
      </c>
      <c r="K455" s="22">
        <v>0</v>
      </c>
      <c r="L455" s="33">
        <v>50000</v>
      </c>
      <c r="M455" s="20" t="e">
        <f>VLOOKUP(G455,PROCV!$A$110:$B$119,2,FALSE)</f>
        <v>#N/A</v>
      </c>
      <c r="N455" s="17" t="e">
        <f t="shared" si="7"/>
        <v>#N/A</v>
      </c>
    </row>
    <row r="456" spans="1:14" x14ac:dyDescent="0.25">
      <c r="A456" s="30" t="s">
        <v>48</v>
      </c>
      <c r="B456" s="36">
        <v>977755</v>
      </c>
      <c r="C456" s="42" t="s">
        <v>5693</v>
      </c>
      <c r="D456" s="22" t="s">
        <v>189</v>
      </c>
      <c r="E456" s="22" t="s">
        <v>213</v>
      </c>
      <c r="F456" s="26" t="str">
        <f>VLOOKUP(E456,PROCV!$A$1:$B$107,2,TRUE)</f>
        <v>Patrimônio</v>
      </c>
      <c r="G456" s="33">
        <v>1997</v>
      </c>
      <c r="H456" s="24">
        <v>0</v>
      </c>
      <c r="I456" s="23" t="str">
        <f>VLOOKUP(J456,PROCV!$E$1:$F$27,2,FALSE)</f>
        <v>33 - Rio de Janeiro</v>
      </c>
      <c r="J456" s="22" t="s">
        <v>82</v>
      </c>
      <c r="K456" s="22">
        <v>0</v>
      </c>
      <c r="L456" s="33">
        <v>140344</v>
      </c>
      <c r="M456" s="20" t="e">
        <f>VLOOKUP(G456,PROCV!$A$110:$B$119,2,FALSE)</f>
        <v>#N/A</v>
      </c>
      <c r="N456" s="17" t="e">
        <f t="shared" si="7"/>
        <v>#N/A</v>
      </c>
    </row>
    <row r="457" spans="1:14" x14ac:dyDescent="0.25">
      <c r="A457" s="30" t="s">
        <v>48</v>
      </c>
      <c r="B457" s="36">
        <v>977689</v>
      </c>
      <c r="C457" s="42" t="s">
        <v>5692</v>
      </c>
      <c r="D457" s="22" t="s">
        <v>189</v>
      </c>
      <c r="E457" s="22" t="s">
        <v>213</v>
      </c>
      <c r="F457" s="26" t="str">
        <f>VLOOKUP(E457,PROCV!$A$1:$B$107,2,TRUE)</f>
        <v>Patrimônio</v>
      </c>
      <c r="G457" s="33">
        <v>1997</v>
      </c>
      <c r="H457" s="24">
        <v>0</v>
      </c>
      <c r="I457" s="23" t="str">
        <f>VLOOKUP(J457,PROCV!$E$1:$F$27,2,FALSE)</f>
        <v>31 - Minas Gerais</v>
      </c>
      <c r="J457" s="22" t="s">
        <v>85</v>
      </c>
      <c r="K457" s="22">
        <v>0</v>
      </c>
      <c r="L457" s="33">
        <v>28000</v>
      </c>
      <c r="M457" s="20" t="e">
        <f>VLOOKUP(G457,PROCV!$A$110:$B$119,2,FALSE)</f>
        <v>#N/A</v>
      </c>
      <c r="N457" s="17" t="e">
        <f t="shared" si="7"/>
        <v>#N/A</v>
      </c>
    </row>
    <row r="458" spans="1:14" x14ac:dyDescent="0.25">
      <c r="A458" s="30" t="s">
        <v>48</v>
      </c>
      <c r="B458" s="36">
        <v>986317</v>
      </c>
      <c r="C458" s="42" t="s">
        <v>5691</v>
      </c>
      <c r="D458" s="22" t="s">
        <v>189</v>
      </c>
      <c r="E458" s="22" t="s">
        <v>188</v>
      </c>
      <c r="F458" s="26" t="str">
        <f>VLOOKUP(E458,PROCV!$A$1:$B$107,2,TRUE)</f>
        <v>Audiovisual</v>
      </c>
      <c r="G458" s="33">
        <v>1997</v>
      </c>
      <c r="H458" s="24">
        <v>0</v>
      </c>
      <c r="I458" s="23" t="str">
        <f>VLOOKUP(J458,PROCV!$E$1:$F$27,2,FALSE)</f>
        <v>43 - Rio Grande do Sul</v>
      </c>
      <c r="J458" s="22" t="s">
        <v>56</v>
      </c>
      <c r="K458" s="22">
        <v>0</v>
      </c>
      <c r="L458" s="33">
        <v>103750</v>
      </c>
      <c r="M458" s="20" t="e">
        <f>VLOOKUP(G458,PROCV!$A$110:$B$119,2,FALSE)</f>
        <v>#N/A</v>
      </c>
      <c r="N458" s="17" t="e">
        <f t="shared" si="7"/>
        <v>#N/A</v>
      </c>
    </row>
    <row r="459" spans="1:14" x14ac:dyDescent="0.25">
      <c r="A459" s="30" t="s">
        <v>48</v>
      </c>
      <c r="B459" s="36">
        <v>967530</v>
      </c>
      <c r="C459" s="42" t="s">
        <v>5690</v>
      </c>
      <c r="D459" s="22" t="s">
        <v>189</v>
      </c>
      <c r="E459" s="22" t="s">
        <v>188</v>
      </c>
      <c r="F459" s="26" t="str">
        <f>VLOOKUP(E459,PROCV!$A$1:$B$107,2,TRUE)</f>
        <v>Audiovisual</v>
      </c>
      <c r="G459" s="33">
        <v>1997</v>
      </c>
      <c r="H459" s="24">
        <v>0</v>
      </c>
      <c r="I459" s="23" t="str">
        <f>VLOOKUP(J459,PROCV!$E$1:$F$27,2,FALSE)</f>
        <v>51 - Mato Grosso</v>
      </c>
      <c r="J459" s="22" t="s">
        <v>99</v>
      </c>
      <c r="K459" s="22">
        <v>0</v>
      </c>
      <c r="L459" s="33">
        <v>50869</v>
      </c>
      <c r="M459" s="20" t="e">
        <f>VLOOKUP(G459,PROCV!$A$110:$B$119,2,FALSE)</f>
        <v>#N/A</v>
      </c>
      <c r="N459" s="17" t="e">
        <f t="shared" si="7"/>
        <v>#N/A</v>
      </c>
    </row>
    <row r="460" spans="1:14" x14ac:dyDescent="0.25">
      <c r="A460" s="30" t="s">
        <v>48</v>
      </c>
      <c r="B460" s="36">
        <v>986682</v>
      </c>
      <c r="C460" s="42" t="s">
        <v>4712</v>
      </c>
      <c r="D460" s="22" t="s">
        <v>46</v>
      </c>
      <c r="E460" s="22" t="s">
        <v>50</v>
      </c>
      <c r="F460" s="26" t="str">
        <f>VLOOKUP(E460,PROCV!$A$1:$B$107,2,TRUE)</f>
        <v>Educação e Criação em Artes</v>
      </c>
      <c r="G460" s="33">
        <v>1997</v>
      </c>
      <c r="H460" s="24">
        <v>0</v>
      </c>
      <c r="I460" s="23" t="str">
        <f>VLOOKUP(J460,PROCV!$E$1:$F$27,2,FALSE)</f>
        <v>33 - Rio de Janeiro</v>
      </c>
      <c r="J460" s="22" t="s">
        <v>82</v>
      </c>
      <c r="K460" s="22">
        <v>0</v>
      </c>
      <c r="L460" s="33">
        <v>95000</v>
      </c>
      <c r="M460" s="20" t="e">
        <f>VLOOKUP(G460,PROCV!$A$110:$B$119,2,FALSE)</f>
        <v>#N/A</v>
      </c>
      <c r="N460" s="17" t="e">
        <f t="shared" si="7"/>
        <v>#N/A</v>
      </c>
    </row>
    <row r="461" spans="1:14" x14ac:dyDescent="0.25">
      <c r="A461" s="30" t="s">
        <v>48</v>
      </c>
      <c r="B461" s="36">
        <v>974024</v>
      </c>
      <c r="C461" s="42" t="s">
        <v>5689</v>
      </c>
      <c r="D461" s="22" t="s">
        <v>4</v>
      </c>
      <c r="E461" s="22" t="s">
        <v>305</v>
      </c>
      <c r="F461" s="26" t="str">
        <f>VLOOKUP(E461,PROCV!$A$1:$B$107,2,TRUE)</f>
        <v>Audiovisual</v>
      </c>
      <c r="G461" s="33">
        <v>1997</v>
      </c>
      <c r="H461" s="24">
        <v>0</v>
      </c>
      <c r="I461" s="23" t="str">
        <f>VLOOKUP(J461,PROCV!$E$1:$F$27,2,FALSE)</f>
        <v>26 - Pernambuco</v>
      </c>
      <c r="J461" s="22" t="s">
        <v>44</v>
      </c>
      <c r="K461" s="22">
        <v>0</v>
      </c>
      <c r="L461" s="33">
        <v>23869</v>
      </c>
      <c r="M461" s="20" t="e">
        <f>VLOOKUP(G461,PROCV!$A$110:$B$119,2,FALSE)</f>
        <v>#N/A</v>
      </c>
      <c r="N461" s="17" t="e">
        <f t="shared" si="7"/>
        <v>#N/A</v>
      </c>
    </row>
    <row r="462" spans="1:14" x14ac:dyDescent="0.25">
      <c r="A462" s="30" t="s">
        <v>48</v>
      </c>
      <c r="B462" s="36">
        <v>975779</v>
      </c>
      <c r="C462" s="42" t="s">
        <v>5688</v>
      </c>
      <c r="D462" s="22" t="s">
        <v>189</v>
      </c>
      <c r="E462" s="22" t="s">
        <v>844</v>
      </c>
      <c r="F462" s="26" t="str">
        <f>VLOOKUP(E462,PROCV!$A$1:$B$107,2,TRUE)</f>
        <v>Educação e Criação em Artes</v>
      </c>
      <c r="G462" s="33">
        <v>1997</v>
      </c>
      <c r="H462" s="24">
        <v>0</v>
      </c>
      <c r="I462" s="23" t="str">
        <f>VLOOKUP(J462,PROCV!$E$1:$F$27,2,FALSE)</f>
        <v>53 - Distrito Federal</v>
      </c>
      <c r="J462" s="22" t="s">
        <v>75</v>
      </c>
      <c r="K462" s="22">
        <v>0</v>
      </c>
      <c r="L462" s="33">
        <v>62500</v>
      </c>
      <c r="M462" s="20" t="e">
        <f>VLOOKUP(G462,PROCV!$A$110:$B$119,2,FALSE)</f>
        <v>#N/A</v>
      </c>
      <c r="N462" s="17" t="e">
        <f t="shared" si="7"/>
        <v>#N/A</v>
      </c>
    </row>
    <row r="463" spans="1:14" x14ac:dyDescent="0.25">
      <c r="A463" s="30" t="s">
        <v>48</v>
      </c>
      <c r="B463" s="36">
        <v>976306</v>
      </c>
      <c r="C463" s="42" t="s">
        <v>5687</v>
      </c>
      <c r="D463" s="22" t="s">
        <v>314</v>
      </c>
      <c r="E463" s="22" t="s">
        <v>265</v>
      </c>
      <c r="F463" s="26" t="str">
        <f>VLOOKUP(E463,PROCV!$A$1:$B$107,2,TRUE)</f>
        <v>Patrimônio</v>
      </c>
      <c r="G463" s="38">
        <v>1997</v>
      </c>
      <c r="H463" s="24">
        <v>0</v>
      </c>
      <c r="I463" s="23" t="str">
        <f>VLOOKUP(J463,PROCV!$E$1:$F$27,2,FALSE)</f>
        <v>15 - Pará</v>
      </c>
      <c r="J463" s="22" t="s">
        <v>140</v>
      </c>
      <c r="K463" s="22">
        <v>0</v>
      </c>
      <c r="L463" s="38">
        <v>85000</v>
      </c>
      <c r="M463" s="20" t="e">
        <f>VLOOKUP(G463,PROCV!$A$110:$B$119,2,FALSE)</f>
        <v>#N/A</v>
      </c>
      <c r="N463" s="17" t="e">
        <f t="shared" si="7"/>
        <v>#N/A</v>
      </c>
    </row>
    <row r="464" spans="1:14" x14ac:dyDescent="0.25">
      <c r="A464" s="30" t="s">
        <v>48</v>
      </c>
      <c r="B464" s="36">
        <v>967797</v>
      </c>
      <c r="C464" s="42" t="s">
        <v>5686</v>
      </c>
      <c r="D464" s="22" t="s">
        <v>189</v>
      </c>
      <c r="E464" s="22" t="s">
        <v>844</v>
      </c>
      <c r="F464" s="26" t="str">
        <f>VLOOKUP(E464,PROCV!$A$1:$B$107,2,TRUE)</f>
        <v>Educação e Criação em Artes</v>
      </c>
      <c r="G464" s="33">
        <v>1997</v>
      </c>
      <c r="H464" s="24">
        <v>0</v>
      </c>
      <c r="I464" s="23" t="str">
        <f>VLOOKUP(J464,PROCV!$E$1:$F$27,2,FALSE)</f>
        <v>15 - Pará</v>
      </c>
      <c r="J464" s="22" t="s">
        <v>140</v>
      </c>
      <c r="K464" s="22">
        <v>0</v>
      </c>
      <c r="L464" s="33">
        <v>44185</v>
      </c>
      <c r="M464" s="20" t="e">
        <f>VLOOKUP(G464,PROCV!$A$110:$B$119,2,FALSE)</f>
        <v>#N/A</v>
      </c>
      <c r="N464" s="17" t="e">
        <f t="shared" si="7"/>
        <v>#N/A</v>
      </c>
    </row>
    <row r="465" spans="1:14" x14ac:dyDescent="0.25">
      <c r="A465" s="30" t="s">
        <v>48</v>
      </c>
      <c r="B465" s="36">
        <v>976428</v>
      </c>
      <c r="C465" s="42" t="s">
        <v>5686</v>
      </c>
      <c r="D465" s="22" t="s">
        <v>46</v>
      </c>
      <c r="E465" s="22" t="s">
        <v>50</v>
      </c>
      <c r="F465" s="26" t="str">
        <f>VLOOKUP(E465,PROCV!$A$1:$B$107,2,TRUE)</f>
        <v>Educação e Criação em Artes</v>
      </c>
      <c r="G465" s="33">
        <v>1997</v>
      </c>
      <c r="H465" s="24">
        <v>0</v>
      </c>
      <c r="I465" s="23" t="str">
        <f>VLOOKUP(J465,PROCV!$E$1:$F$27,2,FALSE)</f>
        <v>31 - Minas Gerais</v>
      </c>
      <c r="J465" s="22" t="s">
        <v>85</v>
      </c>
      <c r="K465" s="22">
        <v>0</v>
      </c>
      <c r="L465" s="33">
        <v>87500</v>
      </c>
      <c r="M465" s="20" t="e">
        <f>VLOOKUP(G465,PROCV!$A$110:$B$119,2,FALSE)</f>
        <v>#N/A</v>
      </c>
      <c r="N465" s="17" t="e">
        <f t="shared" si="7"/>
        <v>#N/A</v>
      </c>
    </row>
    <row r="466" spans="1:14" x14ac:dyDescent="0.25">
      <c r="A466" s="30" t="s">
        <v>48</v>
      </c>
      <c r="B466" s="36">
        <v>975863</v>
      </c>
      <c r="C466" s="42" t="s">
        <v>5685</v>
      </c>
      <c r="D466" s="22" t="s">
        <v>46</v>
      </c>
      <c r="E466" s="22" t="s">
        <v>50</v>
      </c>
      <c r="F466" s="26" t="str">
        <f>VLOOKUP(E466,PROCV!$A$1:$B$107,2,TRUE)</f>
        <v>Educação e Criação em Artes</v>
      </c>
      <c r="G466" s="33">
        <v>1997</v>
      </c>
      <c r="H466" s="24">
        <v>0</v>
      </c>
      <c r="I466" s="23" t="str">
        <f>VLOOKUP(J466,PROCV!$E$1:$F$27,2,FALSE)</f>
        <v>51 - Mato Grosso</v>
      </c>
      <c r="J466" s="22" t="s">
        <v>99</v>
      </c>
      <c r="K466" s="22">
        <v>0</v>
      </c>
      <c r="L466" s="33">
        <v>4847</v>
      </c>
      <c r="M466" s="20" t="e">
        <f>VLOOKUP(G466,PROCV!$A$110:$B$119,2,FALSE)</f>
        <v>#N/A</v>
      </c>
      <c r="N466" s="17" t="e">
        <f t="shared" si="7"/>
        <v>#N/A</v>
      </c>
    </row>
    <row r="467" spans="1:14" x14ac:dyDescent="0.25">
      <c r="A467" s="30" t="s">
        <v>48</v>
      </c>
      <c r="B467" s="36">
        <v>976292</v>
      </c>
      <c r="C467" s="42" t="s">
        <v>5684</v>
      </c>
      <c r="D467" s="22" t="s">
        <v>314</v>
      </c>
      <c r="E467" s="22" t="s">
        <v>265</v>
      </c>
      <c r="F467" s="26" t="str">
        <f>VLOOKUP(E467,PROCV!$A$1:$B$107,2,TRUE)</f>
        <v>Patrimônio</v>
      </c>
      <c r="G467" s="38">
        <v>1997</v>
      </c>
      <c r="H467" s="24">
        <v>0</v>
      </c>
      <c r="I467" s="23" t="str">
        <f>VLOOKUP(J467,PROCV!$E$1:$F$27,2,FALSE)</f>
        <v>15 - Pará</v>
      </c>
      <c r="J467" s="22" t="s">
        <v>140</v>
      </c>
      <c r="K467" s="22">
        <v>0</v>
      </c>
      <c r="L467" s="38">
        <v>130000</v>
      </c>
      <c r="M467" s="20" t="e">
        <f>VLOOKUP(G467,PROCV!$A$110:$B$119,2,FALSE)</f>
        <v>#N/A</v>
      </c>
      <c r="N467" s="17" t="e">
        <f t="shared" si="7"/>
        <v>#N/A</v>
      </c>
    </row>
    <row r="468" spans="1:14" x14ac:dyDescent="0.25">
      <c r="A468" s="30" t="s">
        <v>48</v>
      </c>
      <c r="B468" s="36">
        <v>967459</v>
      </c>
      <c r="C468" s="42" t="s">
        <v>5298</v>
      </c>
      <c r="D468" s="22" t="s">
        <v>46</v>
      </c>
      <c r="E468" s="22" t="s">
        <v>50</v>
      </c>
      <c r="F468" s="26" t="str">
        <f>VLOOKUP(E468,PROCV!$A$1:$B$107,2,TRUE)</f>
        <v>Educação e Criação em Artes</v>
      </c>
      <c r="G468" s="33">
        <v>1997</v>
      </c>
      <c r="H468" s="24">
        <v>0</v>
      </c>
      <c r="I468" s="23" t="str">
        <f>VLOOKUP(J468,PROCV!$E$1:$F$27,2,FALSE)</f>
        <v>21 - Maranhão</v>
      </c>
      <c r="J468" s="22" t="s">
        <v>63</v>
      </c>
      <c r="K468" s="22">
        <v>0</v>
      </c>
      <c r="L468" s="33">
        <v>58480</v>
      </c>
      <c r="M468" s="20" t="e">
        <f>VLOOKUP(G468,PROCV!$A$110:$B$119,2,FALSE)</f>
        <v>#N/A</v>
      </c>
      <c r="N468" s="17" t="e">
        <f t="shared" si="7"/>
        <v>#N/A</v>
      </c>
    </row>
    <row r="469" spans="1:14" x14ac:dyDescent="0.25">
      <c r="A469" s="30" t="s">
        <v>48</v>
      </c>
      <c r="B469" s="36">
        <v>976972</v>
      </c>
      <c r="C469" s="42" t="s">
        <v>5683</v>
      </c>
      <c r="D469" s="22" t="s">
        <v>114</v>
      </c>
      <c r="E469" s="22" t="s">
        <v>113</v>
      </c>
      <c r="F469" s="26" t="str">
        <f>VLOOKUP(E469,PROCV!$A$1:$B$107,2,TRUE)</f>
        <v>Música</v>
      </c>
      <c r="G469" s="33">
        <v>1997</v>
      </c>
      <c r="H469" s="24">
        <v>0</v>
      </c>
      <c r="I469" s="23" t="str">
        <f>VLOOKUP(J469,PROCV!$E$1:$F$27,2,FALSE)</f>
        <v>35 - São Paulo</v>
      </c>
      <c r="J469" s="22" t="s">
        <v>76</v>
      </c>
      <c r="K469" s="22">
        <v>0</v>
      </c>
      <c r="L469" s="33">
        <v>35000</v>
      </c>
      <c r="M469" s="20" t="e">
        <f>VLOOKUP(G469,PROCV!$A$110:$B$119,2,FALSE)</f>
        <v>#N/A</v>
      </c>
      <c r="N469" s="17" t="e">
        <f t="shared" si="7"/>
        <v>#N/A</v>
      </c>
    </row>
    <row r="470" spans="1:14" x14ac:dyDescent="0.25">
      <c r="A470" s="30" t="s">
        <v>48</v>
      </c>
      <c r="B470" s="36">
        <v>976971</v>
      </c>
      <c r="C470" s="42" t="s">
        <v>5682</v>
      </c>
      <c r="D470" s="22" t="s">
        <v>114</v>
      </c>
      <c r="E470" s="22" t="s">
        <v>113</v>
      </c>
      <c r="F470" s="26" t="str">
        <f>VLOOKUP(E470,PROCV!$A$1:$B$107,2,TRUE)</f>
        <v>Música</v>
      </c>
      <c r="G470" s="33">
        <v>1997</v>
      </c>
      <c r="H470" s="24">
        <v>0</v>
      </c>
      <c r="I470" s="23" t="str">
        <f>VLOOKUP(J470,PROCV!$E$1:$F$27,2,FALSE)</f>
        <v>26 - Pernambuco</v>
      </c>
      <c r="J470" s="22" t="s">
        <v>44</v>
      </c>
      <c r="K470" s="22">
        <v>0</v>
      </c>
      <c r="L470" s="33">
        <v>130400</v>
      </c>
      <c r="M470" s="20" t="e">
        <f>VLOOKUP(G470,PROCV!$A$110:$B$119,2,FALSE)</f>
        <v>#N/A</v>
      </c>
      <c r="N470" s="17" t="e">
        <f t="shared" si="7"/>
        <v>#N/A</v>
      </c>
    </row>
    <row r="471" spans="1:14" x14ac:dyDescent="0.25">
      <c r="A471" s="30" t="s">
        <v>48</v>
      </c>
      <c r="B471" s="36">
        <v>985037</v>
      </c>
      <c r="C471" s="42" t="s">
        <v>5681</v>
      </c>
      <c r="D471" s="22" t="s">
        <v>114</v>
      </c>
      <c r="E471" s="22" t="s">
        <v>113</v>
      </c>
      <c r="F471" s="26" t="str">
        <f>VLOOKUP(E471,PROCV!$A$1:$B$107,2,TRUE)</f>
        <v>Música</v>
      </c>
      <c r="G471" s="33">
        <v>1997</v>
      </c>
      <c r="H471" s="24">
        <v>0</v>
      </c>
      <c r="I471" s="23" t="str">
        <f>VLOOKUP(J471,PROCV!$E$1:$F$27,2,FALSE)</f>
        <v>53 - Distrito Federal</v>
      </c>
      <c r="J471" s="22" t="s">
        <v>75</v>
      </c>
      <c r="K471" s="22">
        <v>0</v>
      </c>
      <c r="L471" s="33">
        <v>112221.6</v>
      </c>
      <c r="M471" s="20" t="e">
        <f>VLOOKUP(G471,PROCV!$A$110:$B$119,2,FALSE)</f>
        <v>#N/A</v>
      </c>
      <c r="N471" s="17" t="e">
        <f t="shared" si="7"/>
        <v>#N/A</v>
      </c>
    </row>
    <row r="472" spans="1:14" x14ac:dyDescent="0.25">
      <c r="A472" s="30" t="s">
        <v>48</v>
      </c>
      <c r="B472" s="36">
        <v>975617</v>
      </c>
      <c r="C472" s="42" t="s">
        <v>5680</v>
      </c>
      <c r="D472" s="22" t="s">
        <v>114</v>
      </c>
      <c r="E472" s="22" t="s">
        <v>113</v>
      </c>
      <c r="F472" s="26" t="str">
        <f>VLOOKUP(E472,PROCV!$A$1:$B$107,2,TRUE)</f>
        <v>Música</v>
      </c>
      <c r="G472" s="33">
        <v>1997</v>
      </c>
      <c r="H472" s="24">
        <v>0</v>
      </c>
      <c r="I472" s="23" t="str">
        <f>VLOOKUP(J472,PROCV!$E$1:$F$27,2,FALSE)</f>
        <v>35 - São Paulo</v>
      </c>
      <c r="J472" s="22" t="s">
        <v>76</v>
      </c>
      <c r="K472" s="22">
        <v>0</v>
      </c>
      <c r="L472" s="33">
        <v>29375</v>
      </c>
      <c r="M472" s="20" t="e">
        <f>VLOOKUP(G472,PROCV!$A$110:$B$119,2,FALSE)</f>
        <v>#N/A</v>
      </c>
      <c r="N472" s="17" t="e">
        <f t="shared" si="7"/>
        <v>#N/A</v>
      </c>
    </row>
    <row r="473" spans="1:14" x14ac:dyDescent="0.25">
      <c r="A473" s="30" t="s">
        <v>48</v>
      </c>
      <c r="B473" s="36">
        <v>976297</v>
      </c>
      <c r="C473" s="42" t="s">
        <v>5679</v>
      </c>
      <c r="D473" s="22" t="s">
        <v>314</v>
      </c>
      <c r="E473" s="22" t="s">
        <v>265</v>
      </c>
      <c r="F473" s="26" t="str">
        <f>VLOOKUP(E473,PROCV!$A$1:$B$107,2,TRUE)</f>
        <v>Patrimônio</v>
      </c>
      <c r="G473" s="38">
        <v>1997</v>
      </c>
      <c r="H473" s="24">
        <v>0</v>
      </c>
      <c r="I473" s="23" t="str">
        <f>VLOOKUP(J473,PROCV!$E$1:$F$27,2,FALSE)</f>
        <v>26 - Pernambuco</v>
      </c>
      <c r="J473" s="22" t="s">
        <v>44</v>
      </c>
      <c r="K473" s="22">
        <v>0</v>
      </c>
      <c r="L473" s="38">
        <v>0</v>
      </c>
      <c r="M473" s="20" t="e">
        <f>VLOOKUP(G473,PROCV!$A$110:$B$119,2,FALSE)</f>
        <v>#N/A</v>
      </c>
      <c r="N473" s="17" t="e">
        <f t="shared" si="7"/>
        <v>#N/A</v>
      </c>
    </row>
    <row r="474" spans="1:14" x14ac:dyDescent="0.25">
      <c r="A474" s="30" t="s">
        <v>48</v>
      </c>
      <c r="B474" s="36">
        <v>975159</v>
      </c>
      <c r="C474" s="42" t="s">
        <v>5678</v>
      </c>
      <c r="D474" s="22" t="s">
        <v>46</v>
      </c>
      <c r="E474" s="22" t="s">
        <v>50</v>
      </c>
      <c r="F474" s="26" t="str">
        <f>VLOOKUP(E474,PROCV!$A$1:$B$107,2,TRUE)</f>
        <v>Educação e Criação em Artes</v>
      </c>
      <c r="G474" s="33">
        <v>1997</v>
      </c>
      <c r="H474" s="24">
        <v>0</v>
      </c>
      <c r="I474" s="23" t="str">
        <f>VLOOKUP(J474,PROCV!$E$1:$F$27,2,FALSE)</f>
        <v>35 - São Paulo</v>
      </c>
      <c r="J474" s="22" t="s">
        <v>76</v>
      </c>
      <c r="K474" s="22">
        <v>0</v>
      </c>
      <c r="L474" s="33">
        <v>992807.4</v>
      </c>
      <c r="M474" s="20" t="e">
        <f>VLOOKUP(G474,PROCV!$A$110:$B$119,2,FALSE)</f>
        <v>#N/A</v>
      </c>
      <c r="N474" s="17" t="e">
        <f t="shared" si="7"/>
        <v>#N/A</v>
      </c>
    </row>
    <row r="475" spans="1:14" x14ac:dyDescent="0.25">
      <c r="A475" s="30" t="s">
        <v>48</v>
      </c>
      <c r="B475" s="36">
        <v>976954</v>
      </c>
      <c r="C475" s="42" t="s">
        <v>5677</v>
      </c>
      <c r="D475" s="22" t="s">
        <v>46</v>
      </c>
      <c r="E475" s="22" t="s">
        <v>50</v>
      </c>
      <c r="F475" s="26" t="str">
        <f>VLOOKUP(E475,PROCV!$A$1:$B$107,2,TRUE)</f>
        <v>Educação e Criação em Artes</v>
      </c>
      <c r="G475" s="33">
        <v>1997</v>
      </c>
      <c r="H475" s="24">
        <v>0</v>
      </c>
      <c r="I475" s="23" t="str">
        <f>VLOOKUP(J475,PROCV!$E$1:$F$27,2,FALSE)</f>
        <v>35 - São Paulo</v>
      </c>
      <c r="J475" s="22" t="s">
        <v>76</v>
      </c>
      <c r="K475" s="22">
        <v>0</v>
      </c>
      <c r="L475" s="33">
        <v>106250</v>
      </c>
      <c r="M475" s="20" t="e">
        <f>VLOOKUP(G475,PROCV!$A$110:$B$119,2,FALSE)</f>
        <v>#N/A</v>
      </c>
      <c r="N475" s="17" t="e">
        <f t="shared" si="7"/>
        <v>#N/A</v>
      </c>
    </row>
    <row r="476" spans="1:14" x14ac:dyDescent="0.25">
      <c r="A476" s="30" t="s">
        <v>48</v>
      </c>
      <c r="B476" s="36">
        <v>977759</v>
      </c>
      <c r="C476" s="42" t="s">
        <v>5676</v>
      </c>
      <c r="D476" s="22" t="s">
        <v>189</v>
      </c>
      <c r="E476" s="22" t="s">
        <v>213</v>
      </c>
      <c r="F476" s="26" t="str">
        <f>VLOOKUP(E476,PROCV!$A$1:$B$107,2,TRUE)</f>
        <v>Patrimônio</v>
      </c>
      <c r="G476" s="33">
        <v>1997</v>
      </c>
      <c r="H476" s="24">
        <v>0</v>
      </c>
      <c r="I476" s="23" t="str">
        <f>VLOOKUP(J476,PROCV!$E$1:$F$27,2,FALSE)</f>
        <v>33 - Rio de Janeiro</v>
      </c>
      <c r="J476" s="22" t="s">
        <v>82</v>
      </c>
      <c r="K476" s="22">
        <v>0</v>
      </c>
      <c r="L476" s="33">
        <v>100000</v>
      </c>
      <c r="M476" s="20" t="e">
        <f>VLOOKUP(G476,PROCV!$A$110:$B$119,2,FALSE)</f>
        <v>#N/A</v>
      </c>
      <c r="N476" s="17" t="e">
        <f t="shared" si="7"/>
        <v>#N/A</v>
      </c>
    </row>
    <row r="477" spans="1:14" x14ac:dyDescent="0.25">
      <c r="A477" s="30" t="s">
        <v>48</v>
      </c>
      <c r="B477" s="36">
        <v>977097</v>
      </c>
      <c r="C477" s="42" t="s">
        <v>5675</v>
      </c>
      <c r="D477" s="22" t="s">
        <v>189</v>
      </c>
      <c r="E477" s="22" t="s">
        <v>213</v>
      </c>
      <c r="F477" s="26" t="str">
        <f>VLOOKUP(E477,PROCV!$A$1:$B$107,2,TRUE)</f>
        <v>Patrimônio</v>
      </c>
      <c r="G477" s="33">
        <v>1997</v>
      </c>
      <c r="H477" s="24">
        <v>0</v>
      </c>
      <c r="I477" s="23" t="str">
        <f>VLOOKUP(J477,PROCV!$E$1:$F$27,2,FALSE)</f>
        <v>21 - Maranhão</v>
      </c>
      <c r="J477" s="22" t="s">
        <v>63</v>
      </c>
      <c r="K477" s="22">
        <v>0</v>
      </c>
      <c r="L477" s="33">
        <v>1418450</v>
      </c>
      <c r="M477" s="20" t="e">
        <f>VLOOKUP(G477,PROCV!$A$110:$B$119,2,FALSE)</f>
        <v>#N/A</v>
      </c>
      <c r="N477" s="17" t="e">
        <f t="shared" si="7"/>
        <v>#N/A</v>
      </c>
    </row>
    <row r="478" spans="1:14" x14ac:dyDescent="0.25">
      <c r="A478" s="30" t="s">
        <v>48</v>
      </c>
      <c r="B478" s="36">
        <v>967776</v>
      </c>
      <c r="C478" s="42" t="s">
        <v>5674</v>
      </c>
      <c r="D478" s="22" t="s">
        <v>189</v>
      </c>
      <c r="E478" s="22" t="s">
        <v>844</v>
      </c>
      <c r="F478" s="26" t="str">
        <f>VLOOKUP(E478,PROCV!$A$1:$B$107,2,TRUE)</f>
        <v>Educação e Criação em Artes</v>
      </c>
      <c r="G478" s="33">
        <v>1997</v>
      </c>
      <c r="H478" s="24">
        <v>0</v>
      </c>
      <c r="I478" s="23" t="str">
        <f>VLOOKUP(J478,PROCV!$E$1:$F$27,2,FALSE)</f>
        <v>23 - Ceará</v>
      </c>
      <c r="J478" s="22" t="s">
        <v>52</v>
      </c>
      <c r="K478" s="22">
        <v>0</v>
      </c>
      <c r="L478" s="33">
        <v>28613</v>
      </c>
      <c r="M478" s="20" t="e">
        <f>VLOOKUP(G478,PROCV!$A$110:$B$119,2,FALSE)</f>
        <v>#N/A</v>
      </c>
      <c r="N478" s="17" t="e">
        <f t="shared" si="7"/>
        <v>#N/A</v>
      </c>
    </row>
    <row r="479" spans="1:14" x14ac:dyDescent="0.25">
      <c r="A479" s="30" t="s">
        <v>48</v>
      </c>
      <c r="B479" s="36">
        <v>976022</v>
      </c>
      <c r="C479" s="42" t="s">
        <v>5673</v>
      </c>
      <c r="D479" s="22" t="s">
        <v>46</v>
      </c>
      <c r="E479" s="22" t="s">
        <v>50</v>
      </c>
      <c r="F479" s="26" t="str">
        <f>VLOOKUP(E479,PROCV!$A$1:$B$107,2,TRUE)</f>
        <v>Educação e Criação em Artes</v>
      </c>
      <c r="G479" s="33">
        <v>1997</v>
      </c>
      <c r="H479" s="24">
        <v>0</v>
      </c>
      <c r="I479" s="23" t="str">
        <f>VLOOKUP(J479,PROCV!$E$1:$F$27,2,FALSE)</f>
        <v>12 - Acre</v>
      </c>
      <c r="J479" s="22" t="s">
        <v>71</v>
      </c>
      <c r="K479" s="22">
        <v>0</v>
      </c>
      <c r="L479" s="33">
        <v>59285</v>
      </c>
      <c r="M479" s="20" t="e">
        <f>VLOOKUP(G479,PROCV!$A$110:$B$119,2,FALSE)</f>
        <v>#N/A</v>
      </c>
      <c r="N479" s="17" t="e">
        <f t="shared" si="7"/>
        <v>#N/A</v>
      </c>
    </row>
    <row r="480" spans="1:14" x14ac:dyDescent="0.25">
      <c r="A480" s="30" t="s">
        <v>48</v>
      </c>
      <c r="B480" s="36">
        <v>35840</v>
      </c>
      <c r="C480" s="42" t="s">
        <v>5672</v>
      </c>
      <c r="D480" s="22" t="s">
        <v>189</v>
      </c>
      <c r="E480" s="22" t="s">
        <v>213</v>
      </c>
      <c r="F480" s="26" t="str">
        <f>VLOOKUP(E480,PROCV!$A$1:$B$107,2,TRUE)</f>
        <v>Patrimônio</v>
      </c>
      <c r="G480" s="33">
        <v>1997</v>
      </c>
      <c r="H480" s="24">
        <v>0</v>
      </c>
      <c r="I480" s="23" t="str">
        <f>VLOOKUP(J480,PROCV!$E$1:$F$27,2,FALSE)</f>
        <v>41 - Paraná</v>
      </c>
      <c r="J480" s="22" t="s">
        <v>106</v>
      </c>
      <c r="K480" s="22">
        <v>0</v>
      </c>
      <c r="L480" s="33">
        <v>15323</v>
      </c>
      <c r="M480" s="20" t="e">
        <f>VLOOKUP(G480,PROCV!$A$110:$B$119,2,FALSE)</f>
        <v>#N/A</v>
      </c>
      <c r="N480" s="17" t="e">
        <f t="shared" si="7"/>
        <v>#N/A</v>
      </c>
    </row>
    <row r="481" spans="1:14" x14ac:dyDescent="0.25">
      <c r="A481" s="30" t="s">
        <v>48</v>
      </c>
      <c r="B481" s="36">
        <v>986554</v>
      </c>
      <c r="C481" s="42" t="s">
        <v>5671</v>
      </c>
      <c r="D481" s="22" t="s">
        <v>46</v>
      </c>
      <c r="E481" s="22" t="s">
        <v>50</v>
      </c>
      <c r="F481" s="26" t="str">
        <f>VLOOKUP(E481,PROCV!$A$1:$B$107,2,TRUE)</f>
        <v>Educação e Criação em Artes</v>
      </c>
      <c r="G481" s="33">
        <v>1997</v>
      </c>
      <c r="H481" s="24">
        <v>0</v>
      </c>
      <c r="I481" s="23" t="str">
        <f>VLOOKUP(J481,PROCV!$E$1:$F$27,2,FALSE)</f>
        <v>43 - Rio Grande do Sul</v>
      </c>
      <c r="J481" s="22" t="s">
        <v>56</v>
      </c>
      <c r="K481" s="22">
        <v>0</v>
      </c>
      <c r="L481" s="33">
        <v>12500</v>
      </c>
      <c r="M481" s="20" t="e">
        <f>VLOOKUP(G481,PROCV!$A$110:$B$119,2,FALSE)</f>
        <v>#N/A</v>
      </c>
      <c r="N481" s="17" t="e">
        <f t="shared" si="7"/>
        <v>#N/A</v>
      </c>
    </row>
    <row r="482" spans="1:14" x14ac:dyDescent="0.25">
      <c r="A482" s="30" t="s">
        <v>48</v>
      </c>
      <c r="B482" s="36">
        <v>975426</v>
      </c>
      <c r="C482" s="42" t="s">
        <v>5670</v>
      </c>
      <c r="D482" s="22" t="s">
        <v>4</v>
      </c>
      <c r="E482" s="22" t="s">
        <v>305</v>
      </c>
      <c r="F482" s="26" t="str">
        <f>VLOOKUP(E482,PROCV!$A$1:$B$107,2,TRUE)</f>
        <v>Audiovisual</v>
      </c>
      <c r="G482" s="33">
        <v>1997</v>
      </c>
      <c r="H482" s="24">
        <v>0</v>
      </c>
      <c r="I482" s="23" t="str">
        <f>VLOOKUP(J482,PROCV!$E$1:$F$27,2,FALSE)</f>
        <v>11 - Rondônia</v>
      </c>
      <c r="J482" s="22" t="s">
        <v>219</v>
      </c>
      <c r="K482" s="22">
        <v>0</v>
      </c>
      <c r="L482" s="33">
        <v>16400</v>
      </c>
      <c r="M482" s="20" t="e">
        <f>VLOOKUP(G482,PROCV!$A$110:$B$119,2,FALSE)</f>
        <v>#N/A</v>
      </c>
      <c r="N482" s="17" t="e">
        <f t="shared" si="7"/>
        <v>#N/A</v>
      </c>
    </row>
    <row r="483" spans="1:14" x14ac:dyDescent="0.25">
      <c r="A483" s="30" t="s">
        <v>48</v>
      </c>
      <c r="B483" s="36">
        <v>975433</v>
      </c>
      <c r="C483" s="42" t="s">
        <v>5669</v>
      </c>
      <c r="D483" s="22" t="s">
        <v>4</v>
      </c>
      <c r="E483" s="22" t="s">
        <v>259</v>
      </c>
      <c r="F483" s="26" t="str">
        <f>VLOOKUP(E483,PROCV!$A$1:$B$107,2,TRUE)</f>
        <v>Arquitetura e Design</v>
      </c>
      <c r="G483" s="33">
        <v>1997</v>
      </c>
      <c r="H483" s="24">
        <v>0</v>
      </c>
      <c r="I483" s="23" t="str">
        <f>VLOOKUP(J483,PROCV!$E$1:$F$27,2,FALSE)</f>
        <v>11 - Rondônia</v>
      </c>
      <c r="J483" s="22" t="s">
        <v>219</v>
      </c>
      <c r="K483" s="22">
        <v>0</v>
      </c>
      <c r="L483" s="33">
        <v>30140</v>
      </c>
      <c r="M483" s="20" t="e">
        <f>VLOOKUP(G483,PROCV!$A$110:$B$119,2,FALSE)</f>
        <v>#N/A</v>
      </c>
      <c r="N483" s="17" t="e">
        <f t="shared" si="7"/>
        <v>#N/A</v>
      </c>
    </row>
    <row r="484" spans="1:14" x14ac:dyDescent="0.25">
      <c r="A484" s="30" t="s">
        <v>48</v>
      </c>
      <c r="B484" s="36">
        <v>973993</v>
      </c>
      <c r="C484" s="42" t="s">
        <v>5668</v>
      </c>
      <c r="D484" s="22" t="s">
        <v>4</v>
      </c>
      <c r="E484" s="22" t="s">
        <v>259</v>
      </c>
      <c r="F484" s="26" t="str">
        <f>VLOOKUP(E484,PROCV!$A$1:$B$107,2,TRUE)</f>
        <v>Arquitetura e Design</v>
      </c>
      <c r="G484" s="33">
        <v>1997</v>
      </c>
      <c r="H484" s="24">
        <v>0</v>
      </c>
      <c r="I484" s="23" t="str">
        <f>VLOOKUP(J484,PROCV!$E$1:$F$27,2,FALSE)</f>
        <v>35 - São Paulo</v>
      </c>
      <c r="J484" s="22" t="s">
        <v>76</v>
      </c>
      <c r="K484" s="22">
        <v>0</v>
      </c>
      <c r="L484" s="33">
        <v>500000</v>
      </c>
      <c r="M484" s="20" t="e">
        <f>VLOOKUP(G484,PROCV!$A$110:$B$119,2,FALSE)</f>
        <v>#N/A</v>
      </c>
      <c r="N484" s="17" t="e">
        <f t="shared" si="7"/>
        <v>#N/A</v>
      </c>
    </row>
    <row r="485" spans="1:14" x14ac:dyDescent="0.25">
      <c r="A485" s="30" t="s">
        <v>48</v>
      </c>
      <c r="B485" s="36">
        <v>985216</v>
      </c>
      <c r="C485" s="42" t="s">
        <v>5667</v>
      </c>
      <c r="D485" s="22" t="s">
        <v>314</v>
      </c>
      <c r="E485" s="22" t="s">
        <v>265</v>
      </c>
      <c r="F485" s="26" t="str">
        <f>VLOOKUP(E485,PROCV!$A$1:$B$107,2,TRUE)</f>
        <v>Patrimônio</v>
      </c>
      <c r="G485" s="38">
        <v>1997</v>
      </c>
      <c r="H485" s="24">
        <v>0</v>
      </c>
      <c r="I485" s="23" t="str">
        <f>VLOOKUP(J485,PROCV!$E$1:$F$27,2,FALSE)</f>
        <v>33 - Rio de Janeiro</v>
      </c>
      <c r="J485" s="22" t="s">
        <v>82</v>
      </c>
      <c r="K485" s="22">
        <v>0</v>
      </c>
      <c r="L485" s="38">
        <v>189405</v>
      </c>
      <c r="M485" s="20" t="e">
        <f>VLOOKUP(G485,PROCV!$A$110:$B$119,2,FALSE)</f>
        <v>#N/A</v>
      </c>
      <c r="N485" s="17" t="e">
        <f t="shared" si="7"/>
        <v>#N/A</v>
      </c>
    </row>
    <row r="486" spans="1:14" x14ac:dyDescent="0.25">
      <c r="A486" s="30" t="s">
        <v>48</v>
      </c>
      <c r="B486" s="36">
        <v>977693</v>
      </c>
      <c r="C486" s="42" t="s">
        <v>5666</v>
      </c>
      <c r="D486" s="22" t="s">
        <v>189</v>
      </c>
      <c r="E486" s="22" t="s">
        <v>844</v>
      </c>
      <c r="F486" s="26" t="str">
        <f>VLOOKUP(E486,PROCV!$A$1:$B$107,2,TRUE)</f>
        <v>Educação e Criação em Artes</v>
      </c>
      <c r="G486" s="33">
        <v>1997</v>
      </c>
      <c r="H486" s="24">
        <v>0</v>
      </c>
      <c r="I486" s="23" t="str">
        <f>VLOOKUP(J486,PROCV!$E$1:$F$27,2,FALSE)</f>
        <v>50 - Mato Grosso do Sul</v>
      </c>
      <c r="J486" s="22" t="s">
        <v>179</v>
      </c>
      <c r="K486" s="22">
        <v>0</v>
      </c>
      <c r="L486" s="33">
        <v>15000</v>
      </c>
      <c r="M486" s="20" t="e">
        <f>VLOOKUP(G486,PROCV!$A$110:$B$119,2,FALSE)</f>
        <v>#N/A</v>
      </c>
      <c r="N486" s="17" t="e">
        <f t="shared" si="7"/>
        <v>#N/A</v>
      </c>
    </row>
    <row r="487" spans="1:14" x14ac:dyDescent="0.25">
      <c r="A487" s="30" t="s">
        <v>48</v>
      </c>
      <c r="B487" s="36">
        <v>977587</v>
      </c>
      <c r="C487" s="42" t="s">
        <v>5665</v>
      </c>
      <c r="D487" s="22" t="s">
        <v>189</v>
      </c>
      <c r="E487" s="22" t="s">
        <v>213</v>
      </c>
      <c r="F487" s="26" t="str">
        <f>VLOOKUP(E487,PROCV!$A$1:$B$107,2,TRUE)</f>
        <v>Patrimônio</v>
      </c>
      <c r="G487" s="33">
        <v>1997</v>
      </c>
      <c r="H487" s="24">
        <v>0</v>
      </c>
      <c r="I487" s="23" t="str">
        <f>VLOOKUP(J487,PROCV!$E$1:$F$27,2,FALSE)</f>
        <v>17 - Tocantins</v>
      </c>
      <c r="J487" s="22" t="s">
        <v>64</v>
      </c>
      <c r="K487" s="22">
        <v>0</v>
      </c>
      <c r="L487" s="33">
        <v>81000</v>
      </c>
      <c r="M487" s="20" t="e">
        <f>VLOOKUP(G487,PROCV!$A$110:$B$119,2,FALSE)</f>
        <v>#N/A</v>
      </c>
      <c r="N487" s="17" t="e">
        <f t="shared" si="7"/>
        <v>#N/A</v>
      </c>
    </row>
    <row r="488" spans="1:14" x14ac:dyDescent="0.25">
      <c r="A488" s="30" t="s">
        <v>48</v>
      </c>
      <c r="B488" s="36">
        <v>977584</v>
      </c>
      <c r="C488" s="42" t="s">
        <v>5664</v>
      </c>
      <c r="D488" s="22" t="s">
        <v>189</v>
      </c>
      <c r="E488" s="22" t="s">
        <v>213</v>
      </c>
      <c r="F488" s="26" t="str">
        <f>VLOOKUP(E488,PROCV!$A$1:$B$107,2,TRUE)</f>
        <v>Patrimônio</v>
      </c>
      <c r="G488" s="33">
        <v>1997</v>
      </c>
      <c r="H488" s="24">
        <v>0</v>
      </c>
      <c r="I488" s="23" t="str">
        <f>VLOOKUP(J488,PROCV!$E$1:$F$27,2,FALSE)</f>
        <v>53 - Distrito Federal</v>
      </c>
      <c r="J488" s="22" t="s">
        <v>75</v>
      </c>
      <c r="K488" s="22">
        <v>0</v>
      </c>
      <c r="L488" s="33">
        <v>80800</v>
      </c>
      <c r="M488" s="20" t="e">
        <f>VLOOKUP(G488,PROCV!$A$110:$B$119,2,FALSE)</f>
        <v>#N/A</v>
      </c>
      <c r="N488" s="17" t="e">
        <f t="shared" si="7"/>
        <v>#N/A</v>
      </c>
    </row>
    <row r="489" spans="1:14" x14ac:dyDescent="0.25">
      <c r="A489" s="30" t="s">
        <v>48</v>
      </c>
      <c r="B489" s="36">
        <v>985816</v>
      </c>
      <c r="C489" s="42" t="s">
        <v>5663</v>
      </c>
      <c r="D489" s="22" t="s">
        <v>46</v>
      </c>
      <c r="E489" s="22" t="s">
        <v>50</v>
      </c>
      <c r="F489" s="26" t="str">
        <f>VLOOKUP(E489,PROCV!$A$1:$B$107,2,TRUE)</f>
        <v>Educação e Criação em Artes</v>
      </c>
      <c r="G489" s="33">
        <v>1997</v>
      </c>
      <c r="H489" s="24">
        <v>0</v>
      </c>
      <c r="I489" s="23" t="str">
        <f>VLOOKUP(J489,PROCV!$E$1:$F$27,2,FALSE)</f>
        <v>53 - Distrito Federal</v>
      </c>
      <c r="J489" s="22" t="s">
        <v>75</v>
      </c>
      <c r="K489" s="22">
        <v>0</v>
      </c>
      <c r="L489" s="33">
        <v>57750</v>
      </c>
      <c r="M489" s="20" t="e">
        <f>VLOOKUP(G489,PROCV!$A$110:$B$119,2,FALSE)</f>
        <v>#N/A</v>
      </c>
      <c r="N489" s="17" t="e">
        <f t="shared" si="7"/>
        <v>#N/A</v>
      </c>
    </row>
    <row r="490" spans="1:14" x14ac:dyDescent="0.25">
      <c r="A490" s="30" t="s">
        <v>48</v>
      </c>
      <c r="B490" s="36">
        <v>956025</v>
      </c>
      <c r="C490" s="42" t="s">
        <v>5662</v>
      </c>
      <c r="D490" s="22" t="s">
        <v>189</v>
      </c>
      <c r="E490" s="22" t="s">
        <v>278</v>
      </c>
      <c r="F490" s="26" t="str">
        <f>VLOOKUP(E490,PROCV!$A$1:$B$107,2,TRUE)</f>
        <v>Artes Cênicas e Espetáculo</v>
      </c>
      <c r="G490" s="33">
        <v>1997</v>
      </c>
      <c r="H490" s="24">
        <v>0</v>
      </c>
      <c r="I490" s="23" t="str">
        <f>VLOOKUP(J490,PROCV!$E$1:$F$27,2,FALSE)</f>
        <v>53 - Distrito Federal</v>
      </c>
      <c r="J490" s="22" t="s">
        <v>75</v>
      </c>
      <c r="K490" s="22">
        <v>0</v>
      </c>
      <c r="L490" s="33">
        <v>22000</v>
      </c>
      <c r="M490" s="20" t="e">
        <f>VLOOKUP(G490,PROCV!$A$110:$B$119,2,FALSE)</f>
        <v>#N/A</v>
      </c>
      <c r="N490" s="17" t="e">
        <f t="shared" si="7"/>
        <v>#N/A</v>
      </c>
    </row>
    <row r="491" spans="1:14" x14ac:dyDescent="0.25">
      <c r="A491" s="30" t="s">
        <v>48</v>
      </c>
      <c r="B491" s="36">
        <v>977552</v>
      </c>
      <c r="C491" s="42" t="s">
        <v>5661</v>
      </c>
      <c r="D491" s="22" t="s">
        <v>189</v>
      </c>
      <c r="E491" s="22" t="s">
        <v>216</v>
      </c>
      <c r="F491" s="26" t="str">
        <f>VLOOKUP(E491,PROCV!$A$1:$B$107,2,TRUE)</f>
        <v>Patrimônio</v>
      </c>
      <c r="G491" s="33">
        <v>1997</v>
      </c>
      <c r="H491" s="24">
        <v>0</v>
      </c>
      <c r="I491" s="23" t="str">
        <f>VLOOKUP(J491,PROCV!$E$1:$F$27,2,FALSE)</f>
        <v>29 - Bahia</v>
      </c>
      <c r="J491" s="22" t="s">
        <v>73</v>
      </c>
      <c r="K491" s="22">
        <v>0</v>
      </c>
      <c r="L491" s="33">
        <v>25000</v>
      </c>
      <c r="M491" s="20" t="e">
        <f>VLOOKUP(G491,PROCV!$A$110:$B$119,2,FALSE)</f>
        <v>#N/A</v>
      </c>
      <c r="N491" s="17" t="e">
        <f t="shared" si="7"/>
        <v>#N/A</v>
      </c>
    </row>
    <row r="492" spans="1:14" x14ac:dyDescent="0.25">
      <c r="A492" s="30" t="s">
        <v>48</v>
      </c>
      <c r="B492" s="36">
        <v>977586</v>
      </c>
      <c r="C492" s="42" t="s">
        <v>5660</v>
      </c>
      <c r="D492" s="22" t="s">
        <v>189</v>
      </c>
      <c r="E492" s="22" t="s">
        <v>213</v>
      </c>
      <c r="F492" s="26" t="str">
        <f>VLOOKUP(E492,PROCV!$A$1:$B$107,2,TRUE)</f>
        <v>Patrimônio</v>
      </c>
      <c r="G492" s="33">
        <v>1997</v>
      </c>
      <c r="H492" s="24">
        <v>0</v>
      </c>
      <c r="I492" s="23" t="str">
        <f>VLOOKUP(J492,PROCV!$E$1:$F$27,2,FALSE)</f>
        <v>23 - Ceará</v>
      </c>
      <c r="J492" s="22" t="s">
        <v>52</v>
      </c>
      <c r="K492" s="22">
        <v>0</v>
      </c>
      <c r="L492" s="33">
        <v>90415.57</v>
      </c>
      <c r="M492" s="20" t="e">
        <f>VLOOKUP(G492,PROCV!$A$110:$B$119,2,FALSE)</f>
        <v>#N/A</v>
      </c>
      <c r="N492" s="17" t="e">
        <f t="shared" si="7"/>
        <v>#N/A</v>
      </c>
    </row>
    <row r="493" spans="1:14" x14ac:dyDescent="0.25">
      <c r="A493" s="30" t="s">
        <v>48</v>
      </c>
      <c r="B493" s="36">
        <v>975498</v>
      </c>
      <c r="C493" s="42" t="s">
        <v>5659</v>
      </c>
      <c r="D493" s="22" t="s">
        <v>114</v>
      </c>
      <c r="E493" s="22" t="s">
        <v>113</v>
      </c>
      <c r="F493" s="26" t="str">
        <f>VLOOKUP(E493,PROCV!$A$1:$B$107,2,TRUE)</f>
        <v>Música</v>
      </c>
      <c r="G493" s="33">
        <v>1997</v>
      </c>
      <c r="H493" s="24">
        <v>0</v>
      </c>
      <c r="I493" s="23" t="str">
        <f>VLOOKUP(J493,PROCV!$E$1:$F$27,2,FALSE)</f>
        <v>31 - Minas Gerais</v>
      </c>
      <c r="J493" s="22" t="s">
        <v>85</v>
      </c>
      <c r="K493" s="22">
        <v>0</v>
      </c>
      <c r="L493" s="33">
        <v>2500</v>
      </c>
      <c r="M493" s="20" t="e">
        <f>VLOOKUP(G493,PROCV!$A$110:$B$119,2,FALSE)</f>
        <v>#N/A</v>
      </c>
      <c r="N493" s="17" t="e">
        <f t="shared" si="7"/>
        <v>#N/A</v>
      </c>
    </row>
    <row r="494" spans="1:14" x14ac:dyDescent="0.25">
      <c r="A494" s="30" t="s">
        <v>48</v>
      </c>
      <c r="B494" s="36">
        <v>970083</v>
      </c>
      <c r="C494" s="42" t="s">
        <v>5658</v>
      </c>
      <c r="D494" s="22" t="s">
        <v>189</v>
      </c>
      <c r="E494" s="22" t="s">
        <v>630</v>
      </c>
      <c r="F494" s="26" t="s">
        <v>10</v>
      </c>
      <c r="G494" s="33">
        <v>1997</v>
      </c>
      <c r="H494" s="24">
        <v>0</v>
      </c>
      <c r="I494" s="23" t="str">
        <f>VLOOKUP(J494,PROCV!$E$1:$F$27,2,FALSE)</f>
        <v>33 - Rio de Janeiro</v>
      </c>
      <c r="J494" s="22" t="s">
        <v>82</v>
      </c>
      <c r="K494" s="22">
        <v>0</v>
      </c>
      <c r="L494" s="33">
        <v>300000</v>
      </c>
      <c r="M494" s="20" t="e">
        <f>VLOOKUP(G494,PROCV!$A$110:$B$119,2,FALSE)</f>
        <v>#N/A</v>
      </c>
      <c r="N494" s="17" t="e">
        <f t="shared" si="7"/>
        <v>#N/A</v>
      </c>
    </row>
    <row r="495" spans="1:14" x14ac:dyDescent="0.25">
      <c r="A495" s="30" t="s">
        <v>48</v>
      </c>
      <c r="B495" s="36">
        <v>967330</v>
      </c>
      <c r="C495" s="42" t="s">
        <v>5657</v>
      </c>
      <c r="D495" s="22" t="s">
        <v>114</v>
      </c>
      <c r="E495" s="22" t="s">
        <v>113</v>
      </c>
      <c r="F495" s="26" t="str">
        <f>VLOOKUP(E495,PROCV!$A$1:$B$107,2,TRUE)</f>
        <v>Música</v>
      </c>
      <c r="G495" s="33">
        <v>1997</v>
      </c>
      <c r="H495" s="24">
        <v>0</v>
      </c>
      <c r="I495" s="23" t="str">
        <f>VLOOKUP(J495,PROCV!$E$1:$F$27,2,FALSE)</f>
        <v>43 - Rio Grande do Sul</v>
      </c>
      <c r="J495" s="22" t="s">
        <v>56</v>
      </c>
      <c r="K495" s="22">
        <v>0</v>
      </c>
      <c r="L495" s="33">
        <v>125000</v>
      </c>
      <c r="M495" s="20" t="e">
        <f>VLOOKUP(G495,PROCV!$A$110:$B$119,2,FALSE)</f>
        <v>#N/A</v>
      </c>
      <c r="N495" s="17" t="e">
        <f t="shared" si="7"/>
        <v>#N/A</v>
      </c>
    </row>
    <row r="496" spans="1:14" x14ac:dyDescent="0.25">
      <c r="A496" s="30" t="s">
        <v>48</v>
      </c>
      <c r="B496" s="36">
        <v>967164</v>
      </c>
      <c r="C496" s="42" t="s">
        <v>5656</v>
      </c>
      <c r="D496" s="22" t="s">
        <v>189</v>
      </c>
      <c r="E496" s="22" t="s">
        <v>216</v>
      </c>
      <c r="F496" s="26" t="str">
        <f>VLOOKUP(E496,PROCV!$A$1:$B$107,2,TRUE)</f>
        <v>Patrimônio</v>
      </c>
      <c r="G496" s="33">
        <v>1997</v>
      </c>
      <c r="H496" s="24">
        <v>0</v>
      </c>
      <c r="I496" s="23" t="str">
        <f>VLOOKUP(J496,PROCV!$E$1:$F$27,2,FALSE)</f>
        <v>12 - Acre</v>
      </c>
      <c r="J496" s="22" t="s">
        <v>71</v>
      </c>
      <c r="K496" s="22">
        <v>0</v>
      </c>
      <c r="L496" s="33">
        <v>37500</v>
      </c>
      <c r="M496" s="20" t="e">
        <f>VLOOKUP(G496,PROCV!$A$110:$B$119,2,FALSE)</f>
        <v>#N/A</v>
      </c>
      <c r="N496" s="17" t="e">
        <f t="shared" si="7"/>
        <v>#N/A</v>
      </c>
    </row>
    <row r="497" spans="1:14" x14ac:dyDescent="0.25">
      <c r="A497" s="30" t="s">
        <v>48</v>
      </c>
      <c r="B497" s="36">
        <v>977702</v>
      </c>
      <c r="C497" s="42" t="s">
        <v>5655</v>
      </c>
      <c r="D497" s="22" t="s">
        <v>189</v>
      </c>
      <c r="E497" s="22" t="s">
        <v>213</v>
      </c>
      <c r="F497" s="26" t="str">
        <f>VLOOKUP(E497,PROCV!$A$1:$B$107,2,TRUE)</f>
        <v>Patrimônio</v>
      </c>
      <c r="G497" s="33">
        <v>1997</v>
      </c>
      <c r="H497" s="24">
        <v>0</v>
      </c>
      <c r="I497" s="23" t="str">
        <f>VLOOKUP(J497,PROCV!$E$1:$F$27,2,FALSE)</f>
        <v>26 - Pernambuco</v>
      </c>
      <c r="J497" s="22" t="s">
        <v>44</v>
      </c>
      <c r="K497" s="22">
        <v>0</v>
      </c>
      <c r="L497" s="33">
        <v>47679.92</v>
      </c>
      <c r="M497" s="20" t="e">
        <f>VLOOKUP(G497,PROCV!$A$110:$B$119,2,FALSE)</f>
        <v>#N/A</v>
      </c>
      <c r="N497" s="17" t="e">
        <f t="shared" si="7"/>
        <v>#N/A</v>
      </c>
    </row>
    <row r="498" spans="1:14" x14ac:dyDescent="0.25">
      <c r="A498" s="30" t="s">
        <v>48</v>
      </c>
      <c r="B498" s="36">
        <v>977574</v>
      </c>
      <c r="C498" s="42" t="s">
        <v>5654</v>
      </c>
      <c r="D498" s="22" t="s">
        <v>189</v>
      </c>
      <c r="E498" s="22" t="s">
        <v>213</v>
      </c>
      <c r="F498" s="26" t="str">
        <f>VLOOKUP(E498,PROCV!$A$1:$B$107,2,TRUE)</f>
        <v>Patrimônio</v>
      </c>
      <c r="G498" s="33">
        <v>1997</v>
      </c>
      <c r="H498" s="24">
        <v>0</v>
      </c>
      <c r="I498" s="23" t="str">
        <f>VLOOKUP(J498,PROCV!$E$1:$F$27,2,FALSE)</f>
        <v>29 - Bahia</v>
      </c>
      <c r="J498" s="22" t="s">
        <v>73</v>
      </c>
      <c r="K498" s="22">
        <v>0</v>
      </c>
      <c r="L498" s="33">
        <v>864057.74</v>
      </c>
      <c r="M498" s="20" t="e">
        <f>VLOOKUP(G498,PROCV!$A$110:$B$119,2,FALSE)</f>
        <v>#N/A</v>
      </c>
      <c r="N498" s="17" t="e">
        <f t="shared" si="7"/>
        <v>#N/A</v>
      </c>
    </row>
    <row r="499" spans="1:14" x14ac:dyDescent="0.25">
      <c r="A499" s="30" t="s">
        <v>48</v>
      </c>
      <c r="B499" s="36">
        <v>977708</v>
      </c>
      <c r="C499" s="42" t="s">
        <v>5653</v>
      </c>
      <c r="D499" s="22" t="s">
        <v>189</v>
      </c>
      <c r="E499" s="22" t="s">
        <v>213</v>
      </c>
      <c r="F499" s="26" t="str">
        <f>VLOOKUP(E499,PROCV!$A$1:$B$107,2,TRUE)</f>
        <v>Patrimônio</v>
      </c>
      <c r="G499" s="33">
        <v>1997</v>
      </c>
      <c r="H499" s="24">
        <v>0</v>
      </c>
      <c r="I499" s="23" t="str">
        <f>VLOOKUP(J499,PROCV!$E$1:$F$27,2,FALSE)</f>
        <v>26 - Pernambuco</v>
      </c>
      <c r="J499" s="22" t="s">
        <v>44</v>
      </c>
      <c r="K499" s="22">
        <v>0</v>
      </c>
      <c r="L499" s="33">
        <v>500000</v>
      </c>
      <c r="M499" s="20" t="e">
        <f>VLOOKUP(G499,PROCV!$A$110:$B$119,2,FALSE)</f>
        <v>#N/A</v>
      </c>
      <c r="N499" s="17" t="e">
        <f t="shared" si="7"/>
        <v>#N/A</v>
      </c>
    </row>
    <row r="500" spans="1:14" x14ac:dyDescent="0.25">
      <c r="A500" s="30" t="s">
        <v>48</v>
      </c>
      <c r="B500" s="36">
        <v>977699</v>
      </c>
      <c r="C500" s="42" t="s">
        <v>5652</v>
      </c>
      <c r="D500" s="22" t="s">
        <v>189</v>
      </c>
      <c r="E500" s="22" t="s">
        <v>213</v>
      </c>
      <c r="F500" s="26" t="str">
        <f>VLOOKUP(E500,PROCV!$A$1:$B$107,2,TRUE)</f>
        <v>Patrimônio</v>
      </c>
      <c r="G500" s="33">
        <v>1997</v>
      </c>
      <c r="H500" s="24">
        <v>0</v>
      </c>
      <c r="I500" s="23" t="str">
        <f>VLOOKUP(J500,PROCV!$E$1:$F$27,2,FALSE)</f>
        <v>25 - Paraíba</v>
      </c>
      <c r="J500" s="22" t="s">
        <v>346</v>
      </c>
      <c r="K500" s="22">
        <v>0</v>
      </c>
      <c r="L500" s="33">
        <v>44550</v>
      </c>
      <c r="M500" s="20" t="e">
        <f>VLOOKUP(G500,PROCV!$A$110:$B$119,2,FALSE)</f>
        <v>#N/A</v>
      </c>
      <c r="N500" s="17" t="e">
        <f t="shared" si="7"/>
        <v>#N/A</v>
      </c>
    </row>
    <row r="501" spans="1:14" x14ac:dyDescent="0.25">
      <c r="A501" s="30" t="s">
        <v>48</v>
      </c>
      <c r="B501" s="36">
        <v>977681</v>
      </c>
      <c r="C501" s="42" t="s">
        <v>5651</v>
      </c>
      <c r="D501" s="22" t="s">
        <v>189</v>
      </c>
      <c r="E501" s="22" t="s">
        <v>213</v>
      </c>
      <c r="F501" s="26" t="str">
        <f>VLOOKUP(E501,PROCV!$A$1:$B$107,2,TRUE)</f>
        <v>Patrimônio</v>
      </c>
      <c r="G501" s="33">
        <v>1997</v>
      </c>
      <c r="H501" s="24">
        <v>0</v>
      </c>
      <c r="I501" s="23" t="str">
        <f>VLOOKUP(J501,PROCV!$E$1:$F$27,2,FALSE)</f>
        <v>31 - Minas Gerais</v>
      </c>
      <c r="J501" s="22" t="s">
        <v>85</v>
      </c>
      <c r="K501" s="22">
        <v>0</v>
      </c>
      <c r="L501" s="33">
        <v>69962</v>
      </c>
      <c r="M501" s="20" t="e">
        <f>VLOOKUP(G501,PROCV!$A$110:$B$119,2,FALSE)</f>
        <v>#N/A</v>
      </c>
      <c r="N501" s="17" t="e">
        <f t="shared" si="7"/>
        <v>#N/A</v>
      </c>
    </row>
    <row r="502" spans="1:14" x14ac:dyDescent="0.25">
      <c r="A502" s="30" t="s">
        <v>48</v>
      </c>
      <c r="B502" s="36">
        <v>975966</v>
      </c>
      <c r="C502" s="42" t="s">
        <v>5650</v>
      </c>
      <c r="D502" s="22" t="s">
        <v>314</v>
      </c>
      <c r="E502" s="22" t="s">
        <v>265</v>
      </c>
      <c r="F502" s="26" t="str">
        <f>VLOOKUP(E502,PROCV!$A$1:$B$107,2,TRUE)</f>
        <v>Patrimônio</v>
      </c>
      <c r="G502" s="38">
        <v>1997</v>
      </c>
      <c r="H502" s="24">
        <v>0</v>
      </c>
      <c r="I502" s="23" t="str">
        <f>VLOOKUP(J502,PROCV!$E$1:$F$27,2,FALSE)</f>
        <v>29 - Bahia</v>
      </c>
      <c r="J502" s="22" t="s">
        <v>73</v>
      </c>
      <c r="K502" s="22">
        <v>0</v>
      </c>
      <c r="L502" s="38">
        <v>125000</v>
      </c>
      <c r="M502" s="20" t="e">
        <f>VLOOKUP(G502,PROCV!$A$110:$B$119,2,FALSE)</f>
        <v>#N/A</v>
      </c>
      <c r="N502" s="17" t="e">
        <f t="shared" si="7"/>
        <v>#N/A</v>
      </c>
    </row>
    <row r="503" spans="1:14" x14ac:dyDescent="0.25">
      <c r="A503" s="30" t="s">
        <v>48</v>
      </c>
      <c r="B503" s="36">
        <v>976081</v>
      </c>
      <c r="C503" s="42" t="s">
        <v>5649</v>
      </c>
      <c r="D503" s="22" t="s">
        <v>46</v>
      </c>
      <c r="E503" s="22" t="s">
        <v>50</v>
      </c>
      <c r="F503" s="26" t="str">
        <f>VLOOKUP(E503,PROCV!$A$1:$B$107,2,TRUE)</f>
        <v>Educação e Criação em Artes</v>
      </c>
      <c r="G503" s="33">
        <v>1997</v>
      </c>
      <c r="H503" s="24">
        <v>0</v>
      </c>
      <c r="I503" s="23" t="str">
        <f>VLOOKUP(J503,PROCV!$E$1:$F$27,2,FALSE)</f>
        <v>29 - Bahia</v>
      </c>
      <c r="J503" s="22" t="s">
        <v>73</v>
      </c>
      <c r="K503" s="22">
        <v>0</v>
      </c>
      <c r="L503" s="33">
        <v>38750</v>
      </c>
      <c r="M503" s="20" t="e">
        <f>VLOOKUP(G503,PROCV!$A$110:$B$119,2,FALSE)</f>
        <v>#N/A</v>
      </c>
      <c r="N503" s="17" t="e">
        <f t="shared" si="7"/>
        <v>#N/A</v>
      </c>
    </row>
    <row r="504" spans="1:14" x14ac:dyDescent="0.25">
      <c r="A504" s="30" t="s">
        <v>48</v>
      </c>
      <c r="B504" s="36">
        <v>977678</v>
      </c>
      <c r="C504" s="42" t="s">
        <v>5648</v>
      </c>
      <c r="D504" s="22" t="s">
        <v>189</v>
      </c>
      <c r="E504" s="22" t="s">
        <v>749</v>
      </c>
      <c r="F504" s="26" t="str">
        <f>VLOOKUP(E504,PROCV!$A$1:$B$107,2,TRUE)</f>
        <v>Educação e Criação em Artes</v>
      </c>
      <c r="G504" s="33">
        <v>1997</v>
      </c>
      <c r="H504" s="24">
        <v>0</v>
      </c>
      <c r="I504" s="23" t="str">
        <f>VLOOKUP(J504,PROCV!$E$1:$F$27,2,FALSE)</f>
        <v>21 - Maranhão</v>
      </c>
      <c r="J504" s="22" t="s">
        <v>63</v>
      </c>
      <c r="K504" s="22">
        <v>0</v>
      </c>
      <c r="L504" s="33">
        <v>401400</v>
      </c>
      <c r="M504" s="20" t="e">
        <f>VLOOKUP(G504,PROCV!$A$110:$B$119,2,FALSE)</f>
        <v>#N/A</v>
      </c>
      <c r="N504" s="17" t="e">
        <f t="shared" si="7"/>
        <v>#N/A</v>
      </c>
    </row>
    <row r="505" spans="1:14" x14ac:dyDescent="0.25">
      <c r="A505" s="30" t="s">
        <v>48</v>
      </c>
      <c r="B505" s="36">
        <v>968190</v>
      </c>
      <c r="C505" s="42" t="s">
        <v>5647</v>
      </c>
      <c r="D505" s="22" t="s">
        <v>46</v>
      </c>
      <c r="E505" s="22" t="s">
        <v>50</v>
      </c>
      <c r="F505" s="26" t="str">
        <f>VLOOKUP(E505,PROCV!$A$1:$B$107,2,TRUE)</f>
        <v>Educação e Criação em Artes</v>
      </c>
      <c r="G505" s="33">
        <v>1997</v>
      </c>
      <c r="H505" s="24">
        <v>0</v>
      </c>
      <c r="I505" s="23" t="str">
        <f>VLOOKUP(J505,PROCV!$E$1:$F$27,2,FALSE)</f>
        <v>25 - Paraíba</v>
      </c>
      <c r="J505" s="22" t="s">
        <v>346</v>
      </c>
      <c r="K505" s="22">
        <v>0</v>
      </c>
      <c r="L505" s="33">
        <v>38000</v>
      </c>
      <c r="M505" s="20" t="e">
        <f>VLOOKUP(G505,PROCV!$A$110:$B$119,2,FALSE)</f>
        <v>#N/A</v>
      </c>
      <c r="N505" s="17" t="e">
        <f t="shared" si="7"/>
        <v>#N/A</v>
      </c>
    </row>
    <row r="506" spans="1:14" x14ac:dyDescent="0.25">
      <c r="A506" s="30" t="s">
        <v>48</v>
      </c>
      <c r="B506" s="36">
        <v>977740</v>
      </c>
      <c r="C506" s="42" t="s">
        <v>5646</v>
      </c>
      <c r="D506" s="22" t="s">
        <v>189</v>
      </c>
      <c r="E506" s="22" t="s">
        <v>630</v>
      </c>
      <c r="F506" s="26" t="s">
        <v>10</v>
      </c>
      <c r="G506" s="33">
        <v>1997</v>
      </c>
      <c r="H506" s="24">
        <v>0</v>
      </c>
      <c r="I506" s="23" t="str">
        <f>VLOOKUP(J506,PROCV!$E$1:$F$27,2,FALSE)</f>
        <v>42 - Santa Catarina</v>
      </c>
      <c r="J506" s="22" t="s">
        <v>79</v>
      </c>
      <c r="K506" s="22">
        <v>0</v>
      </c>
      <c r="L506" s="33">
        <v>60304</v>
      </c>
      <c r="M506" s="20" t="e">
        <f>VLOOKUP(G506,PROCV!$A$110:$B$119,2,FALSE)</f>
        <v>#N/A</v>
      </c>
      <c r="N506" s="17" t="e">
        <f t="shared" si="7"/>
        <v>#N/A</v>
      </c>
    </row>
    <row r="507" spans="1:14" x14ac:dyDescent="0.25">
      <c r="A507" s="30" t="s">
        <v>48</v>
      </c>
      <c r="B507" s="36">
        <v>977754</v>
      </c>
      <c r="C507" s="42" t="s">
        <v>5645</v>
      </c>
      <c r="D507" s="22" t="s">
        <v>189</v>
      </c>
      <c r="E507" s="22" t="s">
        <v>213</v>
      </c>
      <c r="F507" s="26" t="str">
        <f>VLOOKUP(E507,PROCV!$A$1:$B$107,2,TRUE)</f>
        <v>Patrimônio</v>
      </c>
      <c r="G507" s="33">
        <v>1997</v>
      </c>
      <c r="H507" s="24">
        <v>0</v>
      </c>
      <c r="I507" s="23" t="str">
        <f>VLOOKUP(J507,PROCV!$E$1:$F$27,2,FALSE)</f>
        <v>33 - Rio de Janeiro</v>
      </c>
      <c r="J507" s="22" t="s">
        <v>82</v>
      </c>
      <c r="K507" s="22">
        <v>0</v>
      </c>
      <c r="L507" s="33">
        <v>263000</v>
      </c>
      <c r="M507" s="20" t="e">
        <f>VLOOKUP(G507,PROCV!$A$110:$B$119,2,FALSE)</f>
        <v>#N/A</v>
      </c>
      <c r="N507" s="17" t="e">
        <f t="shared" si="7"/>
        <v>#N/A</v>
      </c>
    </row>
    <row r="508" spans="1:14" x14ac:dyDescent="0.25">
      <c r="A508" s="30" t="s">
        <v>48</v>
      </c>
      <c r="B508" s="36">
        <v>977743</v>
      </c>
      <c r="C508" s="42" t="s">
        <v>5644</v>
      </c>
      <c r="D508" s="22" t="s">
        <v>189</v>
      </c>
      <c r="E508" s="22" t="s">
        <v>213</v>
      </c>
      <c r="F508" s="26" t="str">
        <f>VLOOKUP(E508,PROCV!$A$1:$B$107,2,TRUE)</f>
        <v>Patrimônio</v>
      </c>
      <c r="G508" s="33">
        <v>1997</v>
      </c>
      <c r="H508" s="24">
        <v>0</v>
      </c>
      <c r="I508" s="23" t="str">
        <f>VLOOKUP(J508,PROCV!$E$1:$F$27,2,FALSE)</f>
        <v>28 - Sergipe</v>
      </c>
      <c r="J508" s="22" t="s">
        <v>49</v>
      </c>
      <c r="K508" s="22">
        <v>0</v>
      </c>
      <c r="L508" s="33">
        <v>102979.18</v>
      </c>
      <c r="M508" s="20" t="e">
        <f>VLOOKUP(G508,PROCV!$A$110:$B$119,2,FALSE)</f>
        <v>#N/A</v>
      </c>
      <c r="N508" s="17" t="e">
        <f t="shared" si="7"/>
        <v>#N/A</v>
      </c>
    </row>
    <row r="509" spans="1:14" x14ac:dyDescent="0.25">
      <c r="A509" s="30" t="s">
        <v>48</v>
      </c>
      <c r="B509" s="36">
        <v>975298</v>
      </c>
      <c r="C509" s="42" t="s">
        <v>5643</v>
      </c>
      <c r="D509" s="22" t="s">
        <v>189</v>
      </c>
      <c r="E509" s="22" t="s">
        <v>188</v>
      </c>
      <c r="F509" s="26" t="str">
        <f>VLOOKUP(E509,PROCV!$A$1:$B$107,2,TRUE)</f>
        <v>Audiovisual</v>
      </c>
      <c r="G509" s="33">
        <v>1997</v>
      </c>
      <c r="H509" s="24">
        <v>0</v>
      </c>
      <c r="I509" s="23" t="str">
        <f>VLOOKUP(J509,PROCV!$E$1:$F$27,2,FALSE)</f>
        <v>42 - Santa Catarina</v>
      </c>
      <c r="J509" s="22" t="s">
        <v>79</v>
      </c>
      <c r="K509" s="22">
        <v>0</v>
      </c>
      <c r="L509" s="33">
        <v>88922.5</v>
      </c>
      <c r="M509" s="20" t="e">
        <f>VLOOKUP(G509,PROCV!$A$110:$B$119,2,FALSE)</f>
        <v>#N/A</v>
      </c>
      <c r="N509" s="17" t="e">
        <f t="shared" si="7"/>
        <v>#N/A</v>
      </c>
    </row>
    <row r="510" spans="1:14" x14ac:dyDescent="0.25">
      <c r="A510" s="30" t="s">
        <v>48</v>
      </c>
      <c r="B510" s="36">
        <v>977663</v>
      </c>
      <c r="C510" s="42" t="s">
        <v>5642</v>
      </c>
      <c r="D510" s="22" t="s">
        <v>189</v>
      </c>
      <c r="E510" s="22" t="s">
        <v>213</v>
      </c>
      <c r="F510" s="26" t="str">
        <f>VLOOKUP(E510,PROCV!$A$1:$B$107,2,TRUE)</f>
        <v>Patrimônio</v>
      </c>
      <c r="G510" s="33">
        <v>1997</v>
      </c>
      <c r="H510" s="24">
        <v>0</v>
      </c>
      <c r="I510" s="23" t="str">
        <f>VLOOKUP(J510,PROCV!$E$1:$F$27,2,FALSE)</f>
        <v>23 - Ceará</v>
      </c>
      <c r="J510" s="22" t="s">
        <v>52</v>
      </c>
      <c r="K510" s="22">
        <v>0</v>
      </c>
      <c r="L510" s="33">
        <v>80000</v>
      </c>
      <c r="M510" s="20" t="e">
        <f>VLOOKUP(G510,PROCV!$A$110:$B$119,2,FALSE)</f>
        <v>#N/A</v>
      </c>
      <c r="N510" s="17" t="e">
        <f t="shared" si="7"/>
        <v>#N/A</v>
      </c>
    </row>
    <row r="511" spans="1:14" x14ac:dyDescent="0.25">
      <c r="A511" s="30" t="s">
        <v>48</v>
      </c>
      <c r="B511" s="36">
        <v>985373</v>
      </c>
      <c r="C511" s="42" t="s">
        <v>5641</v>
      </c>
      <c r="D511" s="22" t="s">
        <v>189</v>
      </c>
      <c r="E511" s="22" t="s">
        <v>213</v>
      </c>
      <c r="F511" s="26" t="str">
        <f>VLOOKUP(E511,PROCV!$A$1:$B$107,2,TRUE)</f>
        <v>Patrimônio</v>
      </c>
      <c r="G511" s="33">
        <v>1997</v>
      </c>
      <c r="H511" s="24">
        <v>0</v>
      </c>
      <c r="I511" s="23" t="str">
        <f>VLOOKUP(J511,PROCV!$E$1:$F$27,2,FALSE)</f>
        <v>32 - Espírito Santo</v>
      </c>
      <c r="J511" s="22" t="s">
        <v>67</v>
      </c>
      <c r="K511" s="22">
        <v>0</v>
      </c>
      <c r="L511" s="33">
        <v>75000</v>
      </c>
      <c r="M511" s="20" t="e">
        <f>VLOOKUP(G511,PROCV!$A$110:$B$119,2,FALSE)</f>
        <v>#N/A</v>
      </c>
      <c r="N511" s="17" t="e">
        <f t="shared" si="7"/>
        <v>#N/A</v>
      </c>
    </row>
    <row r="512" spans="1:14" x14ac:dyDescent="0.25">
      <c r="A512" s="30" t="s">
        <v>48</v>
      </c>
      <c r="B512" s="36">
        <v>967595</v>
      </c>
      <c r="C512" s="42" t="s">
        <v>5640</v>
      </c>
      <c r="D512" s="22" t="s">
        <v>189</v>
      </c>
      <c r="E512" s="22" t="s">
        <v>213</v>
      </c>
      <c r="F512" s="26" t="str">
        <f>VLOOKUP(E512,PROCV!$A$1:$B$107,2,TRUE)</f>
        <v>Patrimônio</v>
      </c>
      <c r="G512" s="33">
        <v>1997</v>
      </c>
      <c r="H512" s="24">
        <v>0</v>
      </c>
      <c r="I512" s="23" t="str">
        <f>VLOOKUP(J512,PROCV!$E$1:$F$27,2,FALSE)</f>
        <v>35 - São Paulo</v>
      </c>
      <c r="J512" s="22" t="s">
        <v>76</v>
      </c>
      <c r="K512" s="22">
        <v>0</v>
      </c>
      <c r="L512" s="33">
        <v>91871.25</v>
      </c>
      <c r="M512" s="20" t="e">
        <f>VLOOKUP(G512,PROCV!$A$110:$B$119,2,FALSE)</f>
        <v>#N/A</v>
      </c>
      <c r="N512" s="17" t="e">
        <f t="shared" si="7"/>
        <v>#N/A</v>
      </c>
    </row>
    <row r="513" spans="1:14" x14ac:dyDescent="0.25">
      <c r="A513" s="30" t="s">
        <v>48</v>
      </c>
      <c r="B513" s="36">
        <v>975810</v>
      </c>
      <c r="C513" s="42" t="s">
        <v>5639</v>
      </c>
      <c r="D513" s="22" t="s">
        <v>189</v>
      </c>
      <c r="E513" s="22" t="s">
        <v>213</v>
      </c>
      <c r="F513" s="26" t="str">
        <f>VLOOKUP(E513,PROCV!$A$1:$B$107,2,TRUE)</f>
        <v>Patrimônio</v>
      </c>
      <c r="G513" s="33">
        <v>1997</v>
      </c>
      <c r="H513" s="24">
        <v>0</v>
      </c>
      <c r="I513" s="23" t="str">
        <f>VLOOKUP(J513,PROCV!$E$1:$F$27,2,FALSE)</f>
        <v>22 - Piauí</v>
      </c>
      <c r="J513" s="22" t="s">
        <v>77</v>
      </c>
      <c r="K513" s="22">
        <v>0</v>
      </c>
      <c r="L513" s="33">
        <v>0</v>
      </c>
      <c r="M513" s="20" t="e">
        <f>VLOOKUP(G513,PROCV!$A$110:$B$119,2,FALSE)</f>
        <v>#N/A</v>
      </c>
      <c r="N513" s="17" t="e">
        <f t="shared" si="7"/>
        <v>#N/A</v>
      </c>
    </row>
    <row r="514" spans="1:14" x14ac:dyDescent="0.25">
      <c r="A514" s="30" t="s">
        <v>48</v>
      </c>
      <c r="B514" s="36">
        <v>967706</v>
      </c>
      <c r="C514" s="42" t="s">
        <v>4642</v>
      </c>
      <c r="D514" s="22" t="s">
        <v>189</v>
      </c>
      <c r="E514" s="22" t="s">
        <v>213</v>
      </c>
      <c r="F514" s="26" t="str">
        <f>VLOOKUP(E514,PROCV!$A$1:$B$107,2,TRUE)</f>
        <v>Patrimônio</v>
      </c>
      <c r="G514" s="33">
        <v>1997</v>
      </c>
      <c r="H514" s="24">
        <v>0</v>
      </c>
      <c r="I514" s="23" t="str">
        <f>VLOOKUP(J514,PROCV!$E$1:$F$27,2,FALSE)</f>
        <v>51 - Mato Grosso</v>
      </c>
      <c r="J514" s="22" t="s">
        <v>99</v>
      </c>
      <c r="K514" s="22">
        <v>0</v>
      </c>
      <c r="L514" s="33">
        <v>43468</v>
      </c>
      <c r="M514" s="20" t="e">
        <f>VLOOKUP(G514,PROCV!$A$110:$B$119,2,FALSE)</f>
        <v>#N/A</v>
      </c>
      <c r="N514" s="17" t="e">
        <f t="shared" ref="N514:N577" si="8">+M514*L514</f>
        <v>#N/A</v>
      </c>
    </row>
    <row r="515" spans="1:14" x14ac:dyDescent="0.25">
      <c r="A515" s="30" t="s">
        <v>48</v>
      </c>
      <c r="B515" s="36">
        <v>970527</v>
      </c>
      <c r="C515" s="42" t="s">
        <v>5638</v>
      </c>
      <c r="D515" s="22" t="s">
        <v>46</v>
      </c>
      <c r="E515" s="22" t="s">
        <v>50</v>
      </c>
      <c r="F515" s="26" t="str">
        <f>VLOOKUP(E515,PROCV!$A$1:$B$107,2,TRUE)</f>
        <v>Educação e Criação em Artes</v>
      </c>
      <c r="G515" s="33">
        <v>1997</v>
      </c>
      <c r="H515" s="24">
        <v>0</v>
      </c>
      <c r="I515" s="23" t="str">
        <f>VLOOKUP(J515,PROCV!$E$1:$F$27,2,FALSE)</f>
        <v>23 - Ceará</v>
      </c>
      <c r="J515" s="22" t="s">
        <v>52</v>
      </c>
      <c r="K515" s="22">
        <v>0</v>
      </c>
      <c r="L515" s="33">
        <v>50000</v>
      </c>
      <c r="M515" s="20" t="e">
        <f>VLOOKUP(G515,PROCV!$A$110:$B$119,2,FALSE)</f>
        <v>#N/A</v>
      </c>
      <c r="N515" s="17" t="e">
        <f t="shared" si="8"/>
        <v>#N/A</v>
      </c>
    </row>
    <row r="516" spans="1:14" x14ac:dyDescent="0.25">
      <c r="A516" s="30" t="s">
        <v>48</v>
      </c>
      <c r="B516" s="36">
        <v>975619</v>
      </c>
      <c r="C516" s="42" t="s">
        <v>5637</v>
      </c>
      <c r="D516" s="22" t="s">
        <v>189</v>
      </c>
      <c r="E516" s="22" t="s">
        <v>213</v>
      </c>
      <c r="F516" s="26" t="str">
        <f>VLOOKUP(E516,PROCV!$A$1:$B$107,2,TRUE)</f>
        <v>Patrimônio</v>
      </c>
      <c r="G516" s="33">
        <v>1997</v>
      </c>
      <c r="H516" s="24">
        <v>0</v>
      </c>
      <c r="I516" s="23" t="str">
        <f>VLOOKUP(J516,PROCV!$E$1:$F$27,2,FALSE)</f>
        <v>15 - Pará</v>
      </c>
      <c r="J516" s="22" t="s">
        <v>140</v>
      </c>
      <c r="K516" s="22">
        <v>0</v>
      </c>
      <c r="L516" s="33">
        <v>133674</v>
      </c>
      <c r="M516" s="20" t="e">
        <f>VLOOKUP(G516,PROCV!$A$110:$B$119,2,FALSE)</f>
        <v>#N/A</v>
      </c>
      <c r="N516" s="17" t="e">
        <f t="shared" si="8"/>
        <v>#N/A</v>
      </c>
    </row>
    <row r="517" spans="1:14" x14ac:dyDescent="0.25">
      <c r="A517" s="30" t="s">
        <v>48</v>
      </c>
      <c r="B517" s="36">
        <v>977751</v>
      </c>
      <c r="C517" s="42" t="s">
        <v>5636</v>
      </c>
      <c r="D517" s="22" t="s">
        <v>189</v>
      </c>
      <c r="E517" s="22" t="s">
        <v>213</v>
      </c>
      <c r="F517" s="26" t="str">
        <f>VLOOKUP(E517,PROCV!$A$1:$B$107,2,TRUE)</f>
        <v>Patrimônio</v>
      </c>
      <c r="G517" s="33">
        <v>1997</v>
      </c>
      <c r="H517" s="24">
        <v>0</v>
      </c>
      <c r="I517" s="23" t="str">
        <f>VLOOKUP(J517,PROCV!$E$1:$F$27,2,FALSE)</f>
        <v>35 - São Paulo</v>
      </c>
      <c r="J517" s="22" t="s">
        <v>76</v>
      </c>
      <c r="K517" s="22">
        <v>0</v>
      </c>
      <c r="L517" s="33">
        <v>143372.79</v>
      </c>
      <c r="M517" s="20" t="e">
        <f>VLOOKUP(G517,PROCV!$A$110:$B$119,2,FALSE)</f>
        <v>#N/A</v>
      </c>
      <c r="N517" s="17" t="e">
        <f t="shared" si="8"/>
        <v>#N/A</v>
      </c>
    </row>
    <row r="518" spans="1:14" x14ac:dyDescent="0.25">
      <c r="A518" s="30" t="s">
        <v>48</v>
      </c>
      <c r="B518" s="36">
        <v>977721</v>
      </c>
      <c r="C518" s="42" t="s">
        <v>5635</v>
      </c>
      <c r="D518" s="22" t="s">
        <v>189</v>
      </c>
      <c r="E518" s="22" t="s">
        <v>213</v>
      </c>
      <c r="F518" s="26" t="str">
        <f>VLOOKUP(E518,PROCV!$A$1:$B$107,2,TRUE)</f>
        <v>Patrimônio</v>
      </c>
      <c r="G518" s="33">
        <v>1997</v>
      </c>
      <c r="H518" s="24">
        <v>0</v>
      </c>
      <c r="I518" s="23" t="str">
        <f>VLOOKUP(J518,PROCV!$E$1:$F$27,2,FALSE)</f>
        <v>33 - Rio de Janeiro</v>
      </c>
      <c r="J518" s="22" t="s">
        <v>82</v>
      </c>
      <c r="K518" s="22">
        <v>0</v>
      </c>
      <c r="L518" s="33">
        <v>131990.26999999999</v>
      </c>
      <c r="M518" s="20" t="e">
        <f>VLOOKUP(G518,PROCV!$A$110:$B$119,2,FALSE)</f>
        <v>#N/A</v>
      </c>
      <c r="N518" s="17" t="e">
        <f t="shared" si="8"/>
        <v>#N/A</v>
      </c>
    </row>
    <row r="519" spans="1:14" x14ac:dyDescent="0.25">
      <c r="A519" s="30" t="s">
        <v>48</v>
      </c>
      <c r="B519" s="36">
        <v>977655</v>
      </c>
      <c r="C519" s="42" t="s">
        <v>5634</v>
      </c>
      <c r="D519" s="22" t="s">
        <v>189</v>
      </c>
      <c r="E519" s="22" t="s">
        <v>213</v>
      </c>
      <c r="F519" s="26" t="str">
        <f>VLOOKUP(E519,PROCV!$A$1:$B$107,2,TRUE)</f>
        <v>Patrimônio</v>
      </c>
      <c r="G519" s="33">
        <v>1997</v>
      </c>
      <c r="H519" s="24">
        <v>0</v>
      </c>
      <c r="I519" s="23" t="str">
        <f>VLOOKUP(J519,PROCV!$E$1:$F$27,2,FALSE)</f>
        <v>29 - Bahia</v>
      </c>
      <c r="J519" s="22" t="s">
        <v>73</v>
      </c>
      <c r="K519" s="22">
        <v>0</v>
      </c>
      <c r="L519" s="33">
        <v>240536</v>
      </c>
      <c r="M519" s="20" t="e">
        <f>VLOOKUP(G519,PROCV!$A$110:$B$119,2,FALSE)</f>
        <v>#N/A</v>
      </c>
      <c r="N519" s="17" t="e">
        <f t="shared" si="8"/>
        <v>#N/A</v>
      </c>
    </row>
    <row r="520" spans="1:14" x14ac:dyDescent="0.25">
      <c r="A520" s="30" t="s">
        <v>48</v>
      </c>
      <c r="B520" s="36">
        <v>955062</v>
      </c>
      <c r="C520" s="42" t="s">
        <v>5633</v>
      </c>
      <c r="D520" s="22" t="s">
        <v>189</v>
      </c>
      <c r="E520" s="22" t="s">
        <v>213</v>
      </c>
      <c r="F520" s="26" t="str">
        <f>VLOOKUP(E520,PROCV!$A$1:$B$107,2,TRUE)</f>
        <v>Patrimônio</v>
      </c>
      <c r="G520" s="33">
        <v>1997</v>
      </c>
      <c r="H520" s="24">
        <v>0</v>
      </c>
      <c r="I520" s="23" t="str">
        <f>VLOOKUP(J520,PROCV!$E$1:$F$27,2,FALSE)</f>
        <v>42 - Santa Catarina</v>
      </c>
      <c r="J520" s="22" t="s">
        <v>79</v>
      </c>
      <c r="K520" s="22">
        <v>0</v>
      </c>
      <c r="L520" s="33">
        <v>144090</v>
      </c>
      <c r="M520" s="20" t="e">
        <f>VLOOKUP(G520,PROCV!$A$110:$B$119,2,FALSE)</f>
        <v>#N/A</v>
      </c>
      <c r="N520" s="17" t="e">
        <f t="shared" si="8"/>
        <v>#N/A</v>
      </c>
    </row>
    <row r="521" spans="1:14" x14ac:dyDescent="0.25">
      <c r="A521" s="30" t="s">
        <v>48</v>
      </c>
      <c r="B521" s="36">
        <v>977682</v>
      </c>
      <c r="C521" s="42" t="s">
        <v>5632</v>
      </c>
      <c r="D521" s="22" t="s">
        <v>189</v>
      </c>
      <c r="E521" s="22" t="s">
        <v>213</v>
      </c>
      <c r="F521" s="26" t="str">
        <f>VLOOKUP(E521,PROCV!$A$1:$B$107,2,TRUE)</f>
        <v>Patrimônio</v>
      </c>
      <c r="G521" s="33">
        <v>1997</v>
      </c>
      <c r="H521" s="24">
        <v>0</v>
      </c>
      <c r="I521" s="23" t="str">
        <f>VLOOKUP(J521,PROCV!$E$1:$F$27,2,FALSE)</f>
        <v>31 - Minas Gerais</v>
      </c>
      <c r="J521" s="22" t="s">
        <v>85</v>
      </c>
      <c r="K521" s="22">
        <v>0</v>
      </c>
      <c r="L521" s="33">
        <v>77525</v>
      </c>
      <c r="M521" s="20" t="e">
        <f>VLOOKUP(G521,PROCV!$A$110:$B$119,2,FALSE)</f>
        <v>#N/A</v>
      </c>
      <c r="N521" s="17" t="e">
        <f t="shared" si="8"/>
        <v>#N/A</v>
      </c>
    </row>
    <row r="522" spans="1:14" x14ac:dyDescent="0.25">
      <c r="A522" s="30" t="s">
        <v>48</v>
      </c>
      <c r="B522" s="36">
        <v>985058</v>
      </c>
      <c r="C522" s="42" t="s">
        <v>5631</v>
      </c>
      <c r="D522" s="22" t="s">
        <v>189</v>
      </c>
      <c r="E522" s="22" t="s">
        <v>630</v>
      </c>
      <c r="F522" s="26" t="s">
        <v>10</v>
      </c>
      <c r="G522" s="33">
        <v>1997</v>
      </c>
      <c r="H522" s="24">
        <v>0</v>
      </c>
      <c r="I522" s="23" t="str">
        <f>VLOOKUP(J522,PROCV!$E$1:$F$27,2,FALSE)</f>
        <v>25 - Paraíba</v>
      </c>
      <c r="J522" s="22" t="s">
        <v>346</v>
      </c>
      <c r="K522" s="22">
        <v>0</v>
      </c>
      <c r="L522" s="33">
        <v>0</v>
      </c>
      <c r="M522" s="20" t="e">
        <f>VLOOKUP(G522,PROCV!$A$110:$B$119,2,FALSE)</f>
        <v>#N/A</v>
      </c>
      <c r="N522" s="17" t="e">
        <f t="shared" si="8"/>
        <v>#N/A</v>
      </c>
    </row>
    <row r="523" spans="1:14" x14ac:dyDescent="0.25">
      <c r="A523" s="30" t="s">
        <v>48</v>
      </c>
      <c r="B523" s="36">
        <v>975761</v>
      </c>
      <c r="C523" s="42" t="s">
        <v>5630</v>
      </c>
      <c r="D523" s="22" t="s">
        <v>114</v>
      </c>
      <c r="E523" s="22" t="s">
        <v>113</v>
      </c>
      <c r="F523" s="26" t="str">
        <f>VLOOKUP(E523,PROCV!$A$1:$B$107,2,TRUE)</f>
        <v>Música</v>
      </c>
      <c r="G523" s="33">
        <v>1997</v>
      </c>
      <c r="H523" s="24">
        <v>0</v>
      </c>
      <c r="I523" s="23" t="str">
        <f>VLOOKUP(J523,PROCV!$E$1:$F$27,2,FALSE)</f>
        <v>50 - Mato Grosso do Sul</v>
      </c>
      <c r="J523" s="22" t="s">
        <v>179</v>
      </c>
      <c r="K523" s="22">
        <v>0</v>
      </c>
      <c r="L523" s="33">
        <v>37405</v>
      </c>
      <c r="M523" s="20" t="e">
        <f>VLOOKUP(G523,PROCV!$A$110:$B$119,2,FALSE)</f>
        <v>#N/A</v>
      </c>
      <c r="N523" s="17" t="e">
        <f t="shared" si="8"/>
        <v>#N/A</v>
      </c>
    </row>
    <row r="524" spans="1:14" x14ac:dyDescent="0.25">
      <c r="A524" s="30" t="s">
        <v>48</v>
      </c>
      <c r="B524" s="36">
        <v>967163</v>
      </c>
      <c r="C524" s="42" t="s">
        <v>5629</v>
      </c>
      <c r="D524" s="22" t="s">
        <v>114</v>
      </c>
      <c r="E524" s="22" t="s">
        <v>113</v>
      </c>
      <c r="F524" s="26" t="str">
        <f>VLOOKUP(E524,PROCV!$A$1:$B$107,2,TRUE)</f>
        <v>Música</v>
      </c>
      <c r="G524" s="33">
        <v>1997</v>
      </c>
      <c r="H524" s="24">
        <v>0</v>
      </c>
      <c r="I524" s="23" t="str">
        <f>VLOOKUP(J524,PROCV!$E$1:$F$27,2,FALSE)</f>
        <v>12 - Acre</v>
      </c>
      <c r="J524" s="22" t="s">
        <v>71</v>
      </c>
      <c r="K524" s="22">
        <v>0</v>
      </c>
      <c r="L524" s="33">
        <v>58481</v>
      </c>
      <c r="M524" s="20" t="e">
        <f>VLOOKUP(G524,PROCV!$A$110:$B$119,2,FALSE)</f>
        <v>#N/A</v>
      </c>
      <c r="N524" s="17" t="e">
        <f t="shared" si="8"/>
        <v>#N/A</v>
      </c>
    </row>
    <row r="525" spans="1:14" x14ac:dyDescent="0.25">
      <c r="A525" s="30" t="s">
        <v>48</v>
      </c>
      <c r="B525" s="36">
        <v>977649</v>
      </c>
      <c r="C525" s="42" t="s">
        <v>5628</v>
      </c>
      <c r="D525" s="22" t="s">
        <v>189</v>
      </c>
      <c r="E525" s="22" t="s">
        <v>749</v>
      </c>
      <c r="F525" s="26" t="str">
        <f>VLOOKUP(E525,PROCV!$A$1:$B$107,2,TRUE)</f>
        <v>Educação e Criação em Artes</v>
      </c>
      <c r="G525" s="33">
        <v>1997</v>
      </c>
      <c r="H525" s="24">
        <v>0</v>
      </c>
      <c r="I525" s="23" t="str">
        <f>VLOOKUP(J525,PROCV!$E$1:$F$27,2,FALSE)</f>
        <v>13 - Amazonas</v>
      </c>
      <c r="J525" s="22" t="s">
        <v>823</v>
      </c>
      <c r="K525" s="22">
        <v>0</v>
      </c>
      <c r="L525" s="33">
        <v>20000</v>
      </c>
      <c r="M525" s="20" t="e">
        <f>VLOOKUP(G525,PROCV!$A$110:$B$119,2,FALSE)</f>
        <v>#N/A</v>
      </c>
      <c r="N525" s="17" t="e">
        <f t="shared" si="8"/>
        <v>#N/A</v>
      </c>
    </row>
    <row r="526" spans="1:14" x14ac:dyDescent="0.25">
      <c r="A526" s="30" t="s">
        <v>48</v>
      </c>
      <c r="B526" s="36">
        <v>977750</v>
      </c>
      <c r="C526" s="42" t="s">
        <v>5627</v>
      </c>
      <c r="D526" s="22" t="s">
        <v>189</v>
      </c>
      <c r="E526" s="22" t="s">
        <v>213</v>
      </c>
      <c r="F526" s="26" t="str">
        <f>VLOOKUP(E526,PROCV!$A$1:$B$107,2,TRUE)</f>
        <v>Patrimônio</v>
      </c>
      <c r="G526" s="33">
        <v>1997</v>
      </c>
      <c r="H526" s="24">
        <v>0</v>
      </c>
      <c r="I526" s="23" t="str">
        <f>VLOOKUP(J526,PROCV!$E$1:$F$27,2,FALSE)</f>
        <v>35 - São Paulo</v>
      </c>
      <c r="J526" s="22" t="s">
        <v>76</v>
      </c>
      <c r="K526" s="22">
        <v>0</v>
      </c>
      <c r="L526" s="33">
        <v>160000</v>
      </c>
      <c r="M526" s="20" t="e">
        <f>VLOOKUP(G526,PROCV!$A$110:$B$119,2,FALSE)</f>
        <v>#N/A</v>
      </c>
      <c r="N526" s="17" t="e">
        <f t="shared" si="8"/>
        <v>#N/A</v>
      </c>
    </row>
    <row r="527" spans="1:14" x14ac:dyDescent="0.25">
      <c r="A527" s="30" t="s">
        <v>48</v>
      </c>
      <c r="B527" s="36">
        <v>977731</v>
      </c>
      <c r="C527" s="42" t="s">
        <v>5626</v>
      </c>
      <c r="D527" s="22" t="s">
        <v>189</v>
      </c>
      <c r="E527" s="22" t="s">
        <v>630</v>
      </c>
      <c r="F527" s="26" t="s">
        <v>10</v>
      </c>
      <c r="G527" s="33">
        <v>1997</v>
      </c>
      <c r="H527" s="24">
        <v>0</v>
      </c>
      <c r="I527" s="23" t="str">
        <f>VLOOKUP(J527,PROCV!$E$1:$F$27,2,FALSE)</f>
        <v>33 - Rio de Janeiro</v>
      </c>
      <c r="J527" s="22" t="s">
        <v>82</v>
      </c>
      <c r="K527" s="22">
        <v>0</v>
      </c>
      <c r="L527" s="33">
        <v>57354</v>
      </c>
      <c r="M527" s="20" t="e">
        <f>VLOOKUP(G527,PROCV!$A$110:$B$119,2,FALSE)</f>
        <v>#N/A</v>
      </c>
      <c r="N527" s="17" t="e">
        <f t="shared" si="8"/>
        <v>#N/A</v>
      </c>
    </row>
    <row r="528" spans="1:14" x14ac:dyDescent="0.25">
      <c r="A528" s="30" t="s">
        <v>48</v>
      </c>
      <c r="B528" s="36">
        <v>976898</v>
      </c>
      <c r="C528" s="42" t="s">
        <v>5625</v>
      </c>
      <c r="D528" s="22" t="s">
        <v>189</v>
      </c>
      <c r="E528" s="22" t="s">
        <v>749</v>
      </c>
      <c r="F528" s="26" t="str">
        <f>VLOOKUP(E528,PROCV!$A$1:$B$107,2,TRUE)</f>
        <v>Educação e Criação em Artes</v>
      </c>
      <c r="G528" s="33">
        <v>1997</v>
      </c>
      <c r="H528" s="24">
        <v>0</v>
      </c>
      <c r="I528" s="23" t="str">
        <f>VLOOKUP(J528,PROCV!$E$1:$F$27,2,FALSE)</f>
        <v>43 - Rio Grande do Sul</v>
      </c>
      <c r="J528" s="22" t="s">
        <v>56</v>
      </c>
      <c r="K528" s="22">
        <v>0</v>
      </c>
      <c r="L528" s="33">
        <v>15000</v>
      </c>
      <c r="M528" s="20" t="e">
        <f>VLOOKUP(G528,PROCV!$A$110:$B$119,2,FALSE)</f>
        <v>#N/A</v>
      </c>
      <c r="N528" s="17" t="e">
        <f t="shared" si="8"/>
        <v>#N/A</v>
      </c>
    </row>
    <row r="529" spans="1:14" x14ac:dyDescent="0.25">
      <c r="A529" s="30" t="s">
        <v>48</v>
      </c>
      <c r="B529" s="36">
        <v>968617</v>
      </c>
      <c r="C529" s="42" t="s">
        <v>5624</v>
      </c>
      <c r="D529" s="22" t="s">
        <v>189</v>
      </c>
      <c r="E529" s="22" t="s">
        <v>749</v>
      </c>
      <c r="F529" s="26" t="str">
        <f>VLOOKUP(E529,PROCV!$A$1:$B$107,2,TRUE)</f>
        <v>Educação e Criação em Artes</v>
      </c>
      <c r="G529" s="33">
        <v>1997</v>
      </c>
      <c r="H529" s="24">
        <v>0</v>
      </c>
      <c r="I529" s="23" t="str">
        <f>VLOOKUP(J529,PROCV!$E$1:$F$27,2,FALSE)</f>
        <v>41 - Paraná</v>
      </c>
      <c r="J529" s="22" t="s">
        <v>106</v>
      </c>
      <c r="K529" s="22">
        <v>0</v>
      </c>
      <c r="L529" s="33">
        <v>50981</v>
      </c>
      <c r="M529" s="20" t="e">
        <f>VLOOKUP(G529,PROCV!$A$110:$B$119,2,FALSE)</f>
        <v>#N/A</v>
      </c>
      <c r="N529" s="17" t="e">
        <f t="shared" si="8"/>
        <v>#N/A</v>
      </c>
    </row>
    <row r="530" spans="1:14" x14ac:dyDescent="0.25">
      <c r="A530" s="30" t="s">
        <v>48</v>
      </c>
      <c r="B530" s="36">
        <v>977679</v>
      </c>
      <c r="C530" s="42" t="s">
        <v>5623</v>
      </c>
      <c r="D530" s="22" t="s">
        <v>189</v>
      </c>
      <c r="E530" s="22" t="s">
        <v>630</v>
      </c>
      <c r="F530" s="26" t="s">
        <v>10</v>
      </c>
      <c r="G530" s="33">
        <v>1997</v>
      </c>
      <c r="H530" s="24">
        <v>0</v>
      </c>
      <c r="I530" s="23" t="str">
        <f>VLOOKUP(J530,PROCV!$E$1:$F$27,2,FALSE)</f>
        <v>21 - Maranhão</v>
      </c>
      <c r="J530" s="22" t="s">
        <v>63</v>
      </c>
      <c r="K530" s="22">
        <v>0</v>
      </c>
      <c r="L530" s="33">
        <v>175500</v>
      </c>
      <c r="M530" s="20" t="e">
        <f>VLOOKUP(G530,PROCV!$A$110:$B$119,2,FALSE)</f>
        <v>#N/A</v>
      </c>
      <c r="N530" s="17" t="e">
        <f t="shared" si="8"/>
        <v>#N/A</v>
      </c>
    </row>
    <row r="531" spans="1:14" x14ac:dyDescent="0.25">
      <c r="A531" s="30" t="s">
        <v>48</v>
      </c>
      <c r="B531" s="36">
        <v>977680</v>
      </c>
      <c r="C531" s="42" t="s">
        <v>5622</v>
      </c>
      <c r="D531" s="22" t="s">
        <v>189</v>
      </c>
      <c r="E531" s="22" t="s">
        <v>188</v>
      </c>
      <c r="F531" s="26" t="str">
        <f>VLOOKUP(E531,PROCV!$A$1:$B$107,2,TRUE)</f>
        <v>Audiovisual</v>
      </c>
      <c r="G531" s="33">
        <v>1997</v>
      </c>
      <c r="H531" s="24">
        <v>0</v>
      </c>
      <c r="I531" s="23" t="str">
        <f>VLOOKUP(J531,PROCV!$E$1:$F$27,2,FALSE)</f>
        <v>21 - Maranhão</v>
      </c>
      <c r="J531" s="22" t="s">
        <v>63</v>
      </c>
      <c r="K531" s="22">
        <v>0</v>
      </c>
      <c r="L531" s="33">
        <v>722388.98</v>
      </c>
      <c r="M531" s="20" t="e">
        <f>VLOOKUP(G531,PROCV!$A$110:$B$119,2,FALSE)</f>
        <v>#N/A</v>
      </c>
      <c r="N531" s="17" t="e">
        <f t="shared" si="8"/>
        <v>#N/A</v>
      </c>
    </row>
    <row r="532" spans="1:14" x14ac:dyDescent="0.25">
      <c r="A532" s="30" t="s">
        <v>48</v>
      </c>
      <c r="B532" s="36">
        <v>968657</v>
      </c>
      <c r="C532" s="42" t="s">
        <v>5621</v>
      </c>
      <c r="D532" s="22" t="s">
        <v>189</v>
      </c>
      <c r="E532" s="22" t="s">
        <v>213</v>
      </c>
      <c r="F532" s="26" t="str">
        <f>VLOOKUP(E532,PROCV!$A$1:$B$107,2,TRUE)</f>
        <v>Patrimônio</v>
      </c>
      <c r="G532" s="33">
        <v>1997</v>
      </c>
      <c r="H532" s="24">
        <v>0</v>
      </c>
      <c r="I532" s="23" t="str">
        <f>VLOOKUP(J532,PROCV!$E$1:$F$27,2,FALSE)</f>
        <v>15 - Pará</v>
      </c>
      <c r="J532" s="22" t="s">
        <v>140</v>
      </c>
      <c r="K532" s="22">
        <v>0</v>
      </c>
      <c r="L532" s="33">
        <v>44929</v>
      </c>
      <c r="M532" s="20" t="e">
        <f>VLOOKUP(G532,PROCV!$A$110:$B$119,2,FALSE)</f>
        <v>#N/A</v>
      </c>
      <c r="N532" s="17" t="e">
        <f t="shared" si="8"/>
        <v>#N/A</v>
      </c>
    </row>
    <row r="533" spans="1:14" x14ac:dyDescent="0.25">
      <c r="A533" s="30" t="s">
        <v>48</v>
      </c>
      <c r="B533" s="36">
        <v>968793</v>
      </c>
      <c r="C533" s="42" t="s">
        <v>5620</v>
      </c>
      <c r="D533" s="22" t="s">
        <v>189</v>
      </c>
      <c r="E533" s="22" t="s">
        <v>213</v>
      </c>
      <c r="F533" s="26" t="str">
        <f>VLOOKUP(E533,PROCV!$A$1:$B$107,2,TRUE)</f>
        <v>Patrimônio</v>
      </c>
      <c r="G533" s="33">
        <v>1997</v>
      </c>
      <c r="H533" s="24">
        <v>0</v>
      </c>
      <c r="I533" s="23" t="str">
        <f>VLOOKUP(J533,PROCV!$E$1:$F$27,2,FALSE)</f>
        <v>15 - Pará</v>
      </c>
      <c r="J533" s="22" t="s">
        <v>140</v>
      </c>
      <c r="K533" s="22">
        <v>0</v>
      </c>
      <c r="L533" s="33">
        <v>55709</v>
      </c>
      <c r="M533" s="20" t="e">
        <f>VLOOKUP(G533,PROCV!$A$110:$B$119,2,FALSE)</f>
        <v>#N/A</v>
      </c>
      <c r="N533" s="17" t="e">
        <f t="shared" si="8"/>
        <v>#N/A</v>
      </c>
    </row>
    <row r="534" spans="1:14" x14ac:dyDescent="0.25">
      <c r="A534" s="30" t="s">
        <v>48</v>
      </c>
      <c r="B534" s="36">
        <v>977562</v>
      </c>
      <c r="C534" s="42" t="s">
        <v>5619</v>
      </c>
      <c r="D534" s="22" t="s">
        <v>189</v>
      </c>
      <c r="E534" s="22" t="s">
        <v>213</v>
      </c>
      <c r="F534" s="26" t="str">
        <f>VLOOKUP(E534,PROCV!$A$1:$B$107,2,TRUE)</f>
        <v>Patrimônio</v>
      </c>
      <c r="G534" s="33">
        <v>1997</v>
      </c>
      <c r="H534" s="24">
        <v>0</v>
      </c>
      <c r="I534" s="23" t="str">
        <f>VLOOKUP(J534,PROCV!$E$1:$F$27,2,FALSE)</f>
        <v>53 - Distrito Federal</v>
      </c>
      <c r="J534" s="22" t="s">
        <v>75</v>
      </c>
      <c r="K534" s="22">
        <v>0</v>
      </c>
      <c r="L534" s="33">
        <v>100000</v>
      </c>
      <c r="M534" s="20" t="e">
        <f>VLOOKUP(G534,PROCV!$A$110:$B$119,2,FALSE)</f>
        <v>#N/A</v>
      </c>
      <c r="N534" s="17" t="e">
        <f t="shared" si="8"/>
        <v>#N/A</v>
      </c>
    </row>
    <row r="535" spans="1:14" x14ac:dyDescent="0.25">
      <c r="A535" s="30" t="s">
        <v>48</v>
      </c>
      <c r="B535" s="36">
        <v>967528</v>
      </c>
      <c r="C535" s="42" t="s">
        <v>5618</v>
      </c>
      <c r="D535" s="22" t="s">
        <v>189</v>
      </c>
      <c r="E535" s="22" t="s">
        <v>188</v>
      </c>
      <c r="F535" s="26" t="str">
        <f>VLOOKUP(E535,PROCV!$A$1:$B$107,2,TRUE)</f>
        <v>Audiovisual</v>
      </c>
      <c r="G535" s="33">
        <v>1997</v>
      </c>
      <c r="H535" s="24">
        <v>0</v>
      </c>
      <c r="I535" s="23" t="str">
        <f>VLOOKUP(J535,PROCV!$E$1:$F$27,2,FALSE)</f>
        <v>51 - Mato Grosso</v>
      </c>
      <c r="J535" s="22" t="s">
        <v>99</v>
      </c>
      <c r="K535" s="22">
        <v>0</v>
      </c>
      <c r="L535" s="33">
        <v>49271</v>
      </c>
      <c r="M535" s="20" t="e">
        <f>VLOOKUP(G535,PROCV!$A$110:$B$119,2,FALSE)</f>
        <v>#N/A</v>
      </c>
      <c r="N535" s="17" t="e">
        <f t="shared" si="8"/>
        <v>#N/A</v>
      </c>
    </row>
    <row r="536" spans="1:14" x14ac:dyDescent="0.25">
      <c r="A536" s="30" t="s">
        <v>48</v>
      </c>
      <c r="B536" s="36">
        <v>35830</v>
      </c>
      <c r="C536" s="42" t="s">
        <v>5617</v>
      </c>
      <c r="D536" s="22" t="s">
        <v>189</v>
      </c>
      <c r="E536" s="22" t="s">
        <v>213</v>
      </c>
      <c r="F536" s="26" t="str">
        <f>VLOOKUP(E536,PROCV!$A$1:$B$107,2,TRUE)</f>
        <v>Patrimônio</v>
      </c>
      <c r="G536" s="33">
        <v>1997</v>
      </c>
      <c r="H536" s="24">
        <v>0</v>
      </c>
      <c r="I536" s="23" t="str">
        <f>VLOOKUP(J536,PROCV!$E$1:$F$27,2,FALSE)</f>
        <v>21 - Maranhão</v>
      </c>
      <c r="J536" s="22" t="s">
        <v>63</v>
      </c>
      <c r="K536" s="22">
        <v>0</v>
      </c>
      <c r="L536" s="33">
        <v>52633</v>
      </c>
      <c r="M536" s="20" t="e">
        <f>VLOOKUP(G536,PROCV!$A$110:$B$119,2,FALSE)</f>
        <v>#N/A</v>
      </c>
      <c r="N536" s="17" t="e">
        <f t="shared" si="8"/>
        <v>#N/A</v>
      </c>
    </row>
    <row r="537" spans="1:14" x14ac:dyDescent="0.25">
      <c r="A537" s="30" t="s">
        <v>48</v>
      </c>
      <c r="B537" s="36">
        <v>977548</v>
      </c>
      <c r="C537" s="42" t="s">
        <v>5616</v>
      </c>
      <c r="D537" s="22" t="s">
        <v>189</v>
      </c>
      <c r="E537" s="22" t="s">
        <v>213</v>
      </c>
      <c r="F537" s="26" t="str">
        <f>VLOOKUP(E537,PROCV!$A$1:$B$107,2,TRUE)</f>
        <v>Patrimônio</v>
      </c>
      <c r="G537" s="33">
        <v>1997</v>
      </c>
      <c r="H537" s="24">
        <v>0</v>
      </c>
      <c r="I537" s="23" t="str">
        <f>VLOOKUP(J537,PROCV!$E$1:$F$27,2,FALSE)</f>
        <v>29 - Bahia</v>
      </c>
      <c r="J537" s="22" t="s">
        <v>73</v>
      </c>
      <c r="K537" s="22">
        <v>0</v>
      </c>
      <c r="L537" s="33">
        <v>53420</v>
      </c>
      <c r="M537" s="20" t="e">
        <f>VLOOKUP(G537,PROCV!$A$110:$B$119,2,FALSE)</f>
        <v>#N/A</v>
      </c>
      <c r="N537" s="17" t="e">
        <f t="shared" si="8"/>
        <v>#N/A</v>
      </c>
    </row>
    <row r="538" spans="1:14" x14ac:dyDescent="0.25">
      <c r="A538" s="30" t="s">
        <v>48</v>
      </c>
      <c r="B538" s="36">
        <v>968640</v>
      </c>
      <c r="C538" s="42" t="s">
        <v>5615</v>
      </c>
      <c r="D538" s="22" t="s">
        <v>189</v>
      </c>
      <c r="E538" s="22" t="s">
        <v>213</v>
      </c>
      <c r="F538" s="26" t="str">
        <f>VLOOKUP(E538,PROCV!$A$1:$B$107,2,TRUE)</f>
        <v>Patrimônio</v>
      </c>
      <c r="G538" s="33">
        <v>1997</v>
      </c>
      <c r="H538" s="24">
        <v>0</v>
      </c>
      <c r="I538" s="23" t="str">
        <f>VLOOKUP(J538,PROCV!$E$1:$F$27,2,FALSE)</f>
        <v>15 - Pará</v>
      </c>
      <c r="J538" s="22" t="s">
        <v>140</v>
      </c>
      <c r="K538" s="22">
        <v>0</v>
      </c>
      <c r="L538" s="33">
        <v>125000</v>
      </c>
      <c r="M538" s="20" t="e">
        <f>VLOOKUP(G538,PROCV!$A$110:$B$119,2,FALSE)</f>
        <v>#N/A</v>
      </c>
      <c r="N538" s="17" t="e">
        <f t="shared" si="8"/>
        <v>#N/A</v>
      </c>
    </row>
    <row r="539" spans="1:14" x14ac:dyDescent="0.25">
      <c r="A539" s="30" t="s">
        <v>48</v>
      </c>
      <c r="B539" s="36">
        <v>977722</v>
      </c>
      <c r="C539" s="42" t="s">
        <v>5614</v>
      </c>
      <c r="D539" s="22" t="s">
        <v>189</v>
      </c>
      <c r="E539" s="22" t="s">
        <v>213</v>
      </c>
      <c r="F539" s="26" t="str">
        <f>VLOOKUP(E539,PROCV!$A$1:$B$107,2,TRUE)</f>
        <v>Patrimônio</v>
      </c>
      <c r="G539" s="33">
        <v>1997</v>
      </c>
      <c r="H539" s="24">
        <v>0</v>
      </c>
      <c r="I539" s="23" t="str">
        <f>VLOOKUP(J539,PROCV!$E$1:$F$27,2,FALSE)</f>
        <v>33 - Rio de Janeiro</v>
      </c>
      <c r="J539" s="22" t="s">
        <v>82</v>
      </c>
      <c r="K539" s="22">
        <v>0</v>
      </c>
      <c r="L539" s="33">
        <v>160000</v>
      </c>
      <c r="M539" s="20" t="e">
        <f>VLOOKUP(G539,PROCV!$A$110:$B$119,2,FALSE)</f>
        <v>#N/A</v>
      </c>
      <c r="N539" s="17" t="e">
        <f t="shared" si="8"/>
        <v>#N/A</v>
      </c>
    </row>
    <row r="540" spans="1:14" ht="26.25" x14ac:dyDescent="0.25">
      <c r="A540" s="30" t="s">
        <v>48</v>
      </c>
      <c r="B540" s="36">
        <v>977585</v>
      </c>
      <c r="C540" s="42" t="s">
        <v>5613</v>
      </c>
      <c r="D540" s="22" t="s">
        <v>189</v>
      </c>
      <c r="E540" s="22" t="s">
        <v>213</v>
      </c>
      <c r="F540" s="26" t="str">
        <f>VLOOKUP(E540,PROCV!$A$1:$B$107,2,TRUE)</f>
        <v>Patrimônio</v>
      </c>
      <c r="G540" s="33">
        <v>1997</v>
      </c>
      <c r="H540" s="24">
        <v>0</v>
      </c>
      <c r="I540" s="23" t="str">
        <f>VLOOKUP(J540,PROCV!$E$1:$F$27,2,FALSE)</f>
        <v>16 - Amapá</v>
      </c>
      <c r="J540" s="22" t="s">
        <v>61</v>
      </c>
      <c r="K540" s="22">
        <v>0</v>
      </c>
      <c r="L540" s="33">
        <v>96715</v>
      </c>
      <c r="M540" s="20" t="e">
        <f>VLOOKUP(G540,PROCV!$A$110:$B$119,2,FALSE)</f>
        <v>#N/A</v>
      </c>
      <c r="N540" s="17" t="e">
        <f t="shared" si="8"/>
        <v>#N/A</v>
      </c>
    </row>
    <row r="541" spans="1:14" x14ac:dyDescent="0.25">
      <c r="A541" s="30" t="s">
        <v>48</v>
      </c>
      <c r="B541" s="36">
        <v>974019</v>
      </c>
      <c r="C541" s="42" t="s">
        <v>789</v>
      </c>
      <c r="D541" s="22" t="s">
        <v>4</v>
      </c>
      <c r="E541" s="22" t="s">
        <v>305</v>
      </c>
      <c r="F541" s="26" t="str">
        <f>VLOOKUP(E541,PROCV!$A$1:$B$107,2,TRUE)</f>
        <v>Audiovisual</v>
      </c>
      <c r="G541" s="33">
        <v>1997</v>
      </c>
      <c r="H541" s="24">
        <v>0</v>
      </c>
      <c r="I541" s="23" t="str">
        <f>VLOOKUP(J541,PROCV!$E$1:$F$27,2,FALSE)</f>
        <v>33 - Rio de Janeiro</v>
      </c>
      <c r="J541" s="22" t="s">
        <v>82</v>
      </c>
      <c r="K541" s="22">
        <v>0</v>
      </c>
      <c r="L541" s="33">
        <v>540000</v>
      </c>
      <c r="M541" s="20" t="e">
        <f>VLOOKUP(G541,PROCV!$A$110:$B$119,2,FALSE)</f>
        <v>#N/A</v>
      </c>
      <c r="N541" s="17" t="e">
        <f t="shared" si="8"/>
        <v>#N/A</v>
      </c>
    </row>
    <row r="542" spans="1:14" x14ac:dyDescent="0.25">
      <c r="A542" s="30" t="s">
        <v>48</v>
      </c>
      <c r="B542" s="36">
        <v>975818</v>
      </c>
      <c r="C542" s="42" t="s">
        <v>5612</v>
      </c>
      <c r="D542" s="22" t="s">
        <v>300</v>
      </c>
      <c r="E542" s="22" t="s">
        <v>2585</v>
      </c>
      <c r="F542" s="26" t="str">
        <f>VLOOKUP(E542,PROCV!$A$1:$B$107,2,TRUE)</f>
        <v>Música</v>
      </c>
      <c r="G542" s="33">
        <v>1997</v>
      </c>
      <c r="H542" s="24">
        <v>0</v>
      </c>
      <c r="I542" s="23" t="str">
        <f>VLOOKUP(J542,PROCV!$E$1:$F$27,2,FALSE)</f>
        <v>33 - Rio de Janeiro</v>
      </c>
      <c r="J542" s="22" t="s">
        <v>82</v>
      </c>
      <c r="K542" s="22">
        <v>0</v>
      </c>
      <c r="L542" s="33">
        <v>69900</v>
      </c>
      <c r="M542" s="20" t="e">
        <f>VLOOKUP(G542,PROCV!$A$110:$B$119,2,FALSE)</f>
        <v>#N/A</v>
      </c>
      <c r="N542" s="17" t="e">
        <f t="shared" si="8"/>
        <v>#N/A</v>
      </c>
    </row>
    <row r="543" spans="1:14" x14ac:dyDescent="0.25">
      <c r="A543" s="30" t="s">
        <v>48</v>
      </c>
      <c r="B543" s="36">
        <v>977652</v>
      </c>
      <c r="C543" s="42" t="s">
        <v>5611</v>
      </c>
      <c r="D543" s="22" t="s">
        <v>189</v>
      </c>
      <c r="E543" s="22" t="s">
        <v>749</v>
      </c>
      <c r="F543" s="26" t="str">
        <f>VLOOKUP(E543,PROCV!$A$1:$B$107,2,TRUE)</f>
        <v>Educação e Criação em Artes</v>
      </c>
      <c r="G543" s="33">
        <v>1997</v>
      </c>
      <c r="H543" s="24">
        <v>0</v>
      </c>
      <c r="I543" s="23" t="str">
        <f>VLOOKUP(J543,PROCV!$E$1:$F$27,2,FALSE)</f>
        <v>29 - Bahia</v>
      </c>
      <c r="J543" s="22" t="s">
        <v>73</v>
      </c>
      <c r="K543" s="22">
        <v>0</v>
      </c>
      <c r="L543" s="33">
        <v>178218</v>
      </c>
      <c r="M543" s="20" t="e">
        <f>VLOOKUP(G543,PROCV!$A$110:$B$119,2,FALSE)</f>
        <v>#N/A</v>
      </c>
      <c r="N543" s="17" t="e">
        <f t="shared" si="8"/>
        <v>#N/A</v>
      </c>
    </row>
    <row r="544" spans="1:14" x14ac:dyDescent="0.25">
      <c r="A544" s="30" t="s">
        <v>48</v>
      </c>
      <c r="B544" s="36">
        <v>974003</v>
      </c>
      <c r="C544" s="42" t="s">
        <v>5610</v>
      </c>
      <c r="D544" s="22" t="s">
        <v>4</v>
      </c>
      <c r="E544" s="22" t="s">
        <v>259</v>
      </c>
      <c r="F544" s="26" t="str">
        <f>VLOOKUP(E544,PROCV!$A$1:$B$107,2,TRUE)</f>
        <v>Arquitetura e Design</v>
      </c>
      <c r="G544" s="33">
        <v>1997</v>
      </c>
      <c r="H544" s="24">
        <v>0</v>
      </c>
      <c r="I544" s="23" t="str">
        <f>VLOOKUP(J544,PROCV!$E$1:$F$27,2,FALSE)</f>
        <v>29 - Bahia</v>
      </c>
      <c r="J544" s="22" t="s">
        <v>73</v>
      </c>
      <c r="K544" s="22">
        <v>0</v>
      </c>
      <c r="L544" s="33">
        <v>70000</v>
      </c>
      <c r="M544" s="20" t="e">
        <f>VLOOKUP(G544,PROCV!$A$110:$B$119,2,FALSE)</f>
        <v>#N/A</v>
      </c>
      <c r="N544" s="17" t="e">
        <f t="shared" si="8"/>
        <v>#N/A</v>
      </c>
    </row>
    <row r="545" spans="1:14" x14ac:dyDescent="0.25">
      <c r="A545" s="30" t="s">
        <v>48</v>
      </c>
      <c r="B545" s="36">
        <v>975513</v>
      </c>
      <c r="C545" s="42" t="s">
        <v>5609</v>
      </c>
      <c r="D545" s="22" t="s">
        <v>114</v>
      </c>
      <c r="E545" s="22" t="s">
        <v>113</v>
      </c>
      <c r="F545" s="26" t="str">
        <f>VLOOKUP(E545,PROCV!$A$1:$B$107,2,TRUE)</f>
        <v>Música</v>
      </c>
      <c r="G545" s="33">
        <v>1997</v>
      </c>
      <c r="H545" s="24">
        <v>0</v>
      </c>
      <c r="I545" s="23" t="str">
        <f>VLOOKUP(J545,PROCV!$E$1:$F$27,2,FALSE)</f>
        <v>31 - Minas Gerais</v>
      </c>
      <c r="J545" s="22" t="s">
        <v>85</v>
      </c>
      <c r="K545" s="22">
        <v>0</v>
      </c>
      <c r="L545" s="33">
        <v>28161</v>
      </c>
      <c r="M545" s="20" t="e">
        <f>VLOOKUP(G545,PROCV!$A$110:$B$119,2,FALSE)</f>
        <v>#N/A</v>
      </c>
      <c r="N545" s="17" t="e">
        <f t="shared" si="8"/>
        <v>#N/A</v>
      </c>
    </row>
    <row r="546" spans="1:14" x14ac:dyDescent="0.25">
      <c r="A546" s="30" t="s">
        <v>48</v>
      </c>
      <c r="B546" s="36">
        <v>986560</v>
      </c>
      <c r="C546" s="42" t="s">
        <v>5608</v>
      </c>
      <c r="D546" s="22" t="s">
        <v>189</v>
      </c>
      <c r="E546" s="22" t="s">
        <v>188</v>
      </c>
      <c r="F546" s="26" t="str">
        <f>VLOOKUP(E546,PROCV!$A$1:$B$107,2,TRUE)</f>
        <v>Audiovisual</v>
      </c>
      <c r="G546" s="33">
        <v>1997</v>
      </c>
      <c r="H546" s="24">
        <v>0</v>
      </c>
      <c r="I546" s="23" t="str">
        <f>VLOOKUP(J546,PROCV!$E$1:$F$27,2,FALSE)</f>
        <v>33 - Rio de Janeiro</v>
      </c>
      <c r="J546" s="22" t="s">
        <v>82</v>
      </c>
      <c r="K546" s="22">
        <v>0</v>
      </c>
      <c r="L546" s="33">
        <v>154175</v>
      </c>
      <c r="M546" s="20" t="e">
        <f>VLOOKUP(G546,PROCV!$A$110:$B$119,2,FALSE)</f>
        <v>#N/A</v>
      </c>
      <c r="N546" s="17" t="e">
        <f t="shared" si="8"/>
        <v>#N/A</v>
      </c>
    </row>
    <row r="547" spans="1:14" x14ac:dyDescent="0.25">
      <c r="A547" s="30" t="s">
        <v>48</v>
      </c>
      <c r="B547" s="36">
        <v>968303</v>
      </c>
      <c r="C547" s="42" t="s">
        <v>5607</v>
      </c>
      <c r="D547" s="22" t="s">
        <v>46</v>
      </c>
      <c r="E547" s="22" t="s">
        <v>50</v>
      </c>
      <c r="F547" s="26" t="str">
        <f>VLOOKUP(E547,PROCV!$A$1:$B$107,2,TRUE)</f>
        <v>Educação e Criação em Artes</v>
      </c>
      <c r="G547" s="33">
        <v>1997</v>
      </c>
      <c r="H547" s="24">
        <v>0</v>
      </c>
      <c r="I547" s="23" t="str">
        <f>VLOOKUP(J547,PROCV!$E$1:$F$27,2,FALSE)</f>
        <v>33 - Rio de Janeiro</v>
      </c>
      <c r="J547" s="22" t="s">
        <v>82</v>
      </c>
      <c r="K547" s="22">
        <v>0</v>
      </c>
      <c r="L547" s="33">
        <v>48259</v>
      </c>
      <c r="M547" s="20" t="e">
        <f>VLOOKUP(G547,PROCV!$A$110:$B$119,2,FALSE)</f>
        <v>#N/A</v>
      </c>
      <c r="N547" s="17" t="e">
        <f t="shared" si="8"/>
        <v>#N/A</v>
      </c>
    </row>
    <row r="548" spans="1:14" x14ac:dyDescent="0.25">
      <c r="A548" s="30" t="s">
        <v>48</v>
      </c>
      <c r="B548" s="36">
        <v>976715</v>
      </c>
      <c r="C548" s="42" t="s">
        <v>5606</v>
      </c>
      <c r="D548" s="22" t="s">
        <v>46</v>
      </c>
      <c r="E548" s="22" t="s">
        <v>50</v>
      </c>
      <c r="F548" s="26" t="str">
        <f>VLOOKUP(E548,PROCV!$A$1:$B$107,2,TRUE)</f>
        <v>Educação e Criação em Artes</v>
      </c>
      <c r="G548" s="33">
        <v>1997</v>
      </c>
      <c r="H548" s="24">
        <v>0</v>
      </c>
      <c r="I548" s="23" t="str">
        <f>VLOOKUP(J548,PROCV!$E$1:$F$27,2,FALSE)</f>
        <v>43 - Rio Grande do Sul</v>
      </c>
      <c r="J548" s="22" t="s">
        <v>56</v>
      </c>
      <c r="K548" s="22">
        <v>0</v>
      </c>
      <c r="L548" s="33">
        <v>10000</v>
      </c>
      <c r="M548" s="20" t="e">
        <f>VLOOKUP(G548,PROCV!$A$110:$B$119,2,FALSE)</f>
        <v>#N/A</v>
      </c>
      <c r="N548" s="17" t="e">
        <f t="shared" si="8"/>
        <v>#N/A</v>
      </c>
    </row>
    <row r="549" spans="1:14" x14ac:dyDescent="0.25">
      <c r="A549" s="30" t="s">
        <v>48</v>
      </c>
      <c r="B549" s="36">
        <v>977715</v>
      </c>
      <c r="C549" s="42" t="s">
        <v>5605</v>
      </c>
      <c r="D549" s="22" t="s">
        <v>189</v>
      </c>
      <c r="E549" s="22" t="s">
        <v>213</v>
      </c>
      <c r="F549" s="26" t="str">
        <f>VLOOKUP(E549,PROCV!$A$1:$B$107,2,TRUE)</f>
        <v>Patrimônio</v>
      </c>
      <c r="G549" s="33">
        <v>1997</v>
      </c>
      <c r="H549" s="24">
        <v>0</v>
      </c>
      <c r="I549" s="23" t="str">
        <f>VLOOKUP(J549,PROCV!$E$1:$F$27,2,FALSE)</f>
        <v>33 - Rio de Janeiro</v>
      </c>
      <c r="J549" s="22" t="s">
        <v>82</v>
      </c>
      <c r="K549" s="22">
        <v>0</v>
      </c>
      <c r="L549" s="33">
        <v>299866</v>
      </c>
      <c r="M549" s="20" t="e">
        <f>VLOOKUP(G549,PROCV!$A$110:$B$119,2,FALSE)</f>
        <v>#N/A</v>
      </c>
      <c r="N549" s="17" t="e">
        <f t="shared" si="8"/>
        <v>#N/A</v>
      </c>
    </row>
    <row r="550" spans="1:14" x14ac:dyDescent="0.25">
      <c r="A550" s="30" t="s">
        <v>48</v>
      </c>
      <c r="B550" s="36">
        <v>976080</v>
      </c>
      <c r="C550" s="42" t="s">
        <v>5604</v>
      </c>
      <c r="D550" s="22" t="s">
        <v>46</v>
      </c>
      <c r="E550" s="22" t="s">
        <v>50</v>
      </c>
      <c r="F550" s="26" t="str">
        <f>VLOOKUP(E550,PROCV!$A$1:$B$107,2,TRUE)</f>
        <v>Educação e Criação em Artes</v>
      </c>
      <c r="G550" s="33">
        <v>1997</v>
      </c>
      <c r="H550" s="24">
        <v>0</v>
      </c>
      <c r="I550" s="23" t="str">
        <f>VLOOKUP(J550,PROCV!$E$1:$F$27,2,FALSE)</f>
        <v>35 - São Paulo</v>
      </c>
      <c r="J550" s="22" t="s">
        <v>76</v>
      </c>
      <c r="K550" s="22">
        <v>0</v>
      </c>
      <c r="L550" s="33">
        <v>50000</v>
      </c>
      <c r="M550" s="20" t="e">
        <f>VLOOKUP(G550,PROCV!$A$110:$B$119,2,FALSE)</f>
        <v>#N/A</v>
      </c>
      <c r="N550" s="17" t="e">
        <f t="shared" si="8"/>
        <v>#N/A</v>
      </c>
    </row>
    <row r="551" spans="1:14" x14ac:dyDescent="0.25">
      <c r="A551" s="30" t="s">
        <v>48</v>
      </c>
      <c r="B551" s="36">
        <v>976965</v>
      </c>
      <c r="C551" s="42" t="s">
        <v>5603</v>
      </c>
      <c r="D551" s="22" t="s">
        <v>46</v>
      </c>
      <c r="E551" s="22" t="s">
        <v>50</v>
      </c>
      <c r="F551" s="26" t="str">
        <f>VLOOKUP(E551,PROCV!$A$1:$B$107,2,TRUE)</f>
        <v>Educação e Criação em Artes</v>
      </c>
      <c r="G551" s="33">
        <v>1997</v>
      </c>
      <c r="H551" s="24">
        <v>0</v>
      </c>
      <c r="I551" s="23" t="str">
        <f>VLOOKUP(J551,PROCV!$E$1:$F$27,2,FALSE)</f>
        <v>21 - Maranhão</v>
      </c>
      <c r="J551" s="22" t="s">
        <v>63</v>
      </c>
      <c r="K551" s="22">
        <v>0</v>
      </c>
      <c r="L551" s="33">
        <v>59857</v>
      </c>
      <c r="M551" s="20" t="e">
        <f>VLOOKUP(G551,PROCV!$A$110:$B$119,2,FALSE)</f>
        <v>#N/A</v>
      </c>
      <c r="N551" s="17" t="e">
        <f t="shared" si="8"/>
        <v>#N/A</v>
      </c>
    </row>
    <row r="552" spans="1:14" x14ac:dyDescent="0.25">
      <c r="A552" s="30" t="s">
        <v>48</v>
      </c>
      <c r="B552" s="36">
        <v>974001</v>
      </c>
      <c r="C552" s="42" t="s">
        <v>5602</v>
      </c>
      <c r="D552" s="22" t="s">
        <v>4</v>
      </c>
      <c r="E552" s="22" t="s">
        <v>259</v>
      </c>
      <c r="F552" s="26" t="str">
        <f>VLOOKUP(E552,PROCV!$A$1:$B$107,2,TRUE)</f>
        <v>Arquitetura e Design</v>
      </c>
      <c r="G552" s="33">
        <v>1997</v>
      </c>
      <c r="H552" s="24">
        <v>0</v>
      </c>
      <c r="I552" s="23" t="str">
        <f>VLOOKUP(J552,PROCV!$E$1:$F$27,2,FALSE)</f>
        <v>42 - Santa Catarina</v>
      </c>
      <c r="J552" s="22" t="s">
        <v>79</v>
      </c>
      <c r="K552" s="22">
        <v>0</v>
      </c>
      <c r="L552" s="33">
        <v>15000</v>
      </c>
      <c r="M552" s="20" t="e">
        <f>VLOOKUP(G552,PROCV!$A$110:$B$119,2,FALSE)</f>
        <v>#N/A</v>
      </c>
      <c r="N552" s="17" t="e">
        <f t="shared" si="8"/>
        <v>#N/A</v>
      </c>
    </row>
    <row r="553" spans="1:14" x14ac:dyDescent="0.25">
      <c r="A553" s="30" t="s">
        <v>48</v>
      </c>
      <c r="B553" s="36">
        <v>976304</v>
      </c>
      <c r="C553" s="42" t="s">
        <v>5601</v>
      </c>
      <c r="D553" s="22" t="s">
        <v>189</v>
      </c>
      <c r="E553" s="22" t="s">
        <v>213</v>
      </c>
      <c r="F553" s="26" t="str">
        <f>VLOOKUP(E553,PROCV!$A$1:$B$107,2,TRUE)</f>
        <v>Patrimônio</v>
      </c>
      <c r="G553" s="33">
        <v>1997</v>
      </c>
      <c r="H553" s="24">
        <v>0</v>
      </c>
      <c r="I553" s="23" t="str">
        <f>VLOOKUP(J553,PROCV!$E$1:$F$27,2,FALSE)</f>
        <v>15 - Pará</v>
      </c>
      <c r="J553" s="22" t="s">
        <v>140</v>
      </c>
      <c r="K553" s="22">
        <v>0</v>
      </c>
      <c r="L553" s="33">
        <v>126000</v>
      </c>
      <c r="M553" s="20" t="e">
        <f>VLOOKUP(G553,PROCV!$A$110:$B$119,2,FALSE)</f>
        <v>#N/A</v>
      </c>
      <c r="N553" s="17" t="e">
        <f t="shared" si="8"/>
        <v>#N/A</v>
      </c>
    </row>
    <row r="554" spans="1:14" x14ac:dyDescent="0.25">
      <c r="A554" s="30" t="s">
        <v>48</v>
      </c>
      <c r="B554" s="36">
        <v>985550</v>
      </c>
      <c r="C554" s="42" t="s">
        <v>5600</v>
      </c>
      <c r="D554" s="22" t="s">
        <v>46</v>
      </c>
      <c r="E554" s="22" t="s">
        <v>50</v>
      </c>
      <c r="F554" s="26" t="str">
        <f>VLOOKUP(E554,PROCV!$A$1:$B$107,2,TRUE)</f>
        <v>Educação e Criação em Artes</v>
      </c>
      <c r="G554" s="33">
        <v>1997</v>
      </c>
      <c r="H554" s="24">
        <v>0</v>
      </c>
      <c r="I554" s="23" t="str">
        <f>VLOOKUP(J554,PROCV!$E$1:$F$27,2,FALSE)</f>
        <v>53 - Distrito Federal</v>
      </c>
      <c r="J554" s="22" t="s">
        <v>75</v>
      </c>
      <c r="K554" s="22">
        <v>0</v>
      </c>
      <c r="L554" s="33">
        <v>202500</v>
      </c>
      <c r="M554" s="20" t="e">
        <f>VLOOKUP(G554,PROCV!$A$110:$B$119,2,FALSE)</f>
        <v>#N/A</v>
      </c>
      <c r="N554" s="17" t="e">
        <f t="shared" si="8"/>
        <v>#N/A</v>
      </c>
    </row>
    <row r="555" spans="1:14" x14ac:dyDescent="0.25">
      <c r="A555" s="30" t="s">
        <v>48</v>
      </c>
      <c r="B555" s="36">
        <v>977711</v>
      </c>
      <c r="C555" s="42" t="s">
        <v>5599</v>
      </c>
      <c r="D555" s="22" t="s">
        <v>189</v>
      </c>
      <c r="E555" s="22" t="s">
        <v>213</v>
      </c>
      <c r="F555" s="26" t="str">
        <f>VLOOKUP(E555,PROCV!$A$1:$B$107,2,TRUE)</f>
        <v>Patrimônio</v>
      </c>
      <c r="G555" s="33">
        <v>1997</v>
      </c>
      <c r="H555" s="24">
        <v>0</v>
      </c>
      <c r="I555" s="23" t="str">
        <f>VLOOKUP(J555,PROCV!$E$1:$F$27,2,FALSE)</f>
        <v>22 - Piauí</v>
      </c>
      <c r="J555" s="22" t="s">
        <v>77</v>
      </c>
      <c r="K555" s="22">
        <v>0</v>
      </c>
      <c r="L555" s="33">
        <v>20000</v>
      </c>
      <c r="M555" s="20" t="e">
        <f>VLOOKUP(G555,PROCV!$A$110:$B$119,2,FALSE)</f>
        <v>#N/A</v>
      </c>
      <c r="N555" s="17" t="e">
        <f t="shared" si="8"/>
        <v>#N/A</v>
      </c>
    </row>
    <row r="556" spans="1:14" x14ac:dyDescent="0.25">
      <c r="A556" s="30" t="s">
        <v>48</v>
      </c>
      <c r="B556" s="36">
        <v>968947</v>
      </c>
      <c r="C556" s="42" t="s">
        <v>5598</v>
      </c>
      <c r="D556" s="22" t="s">
        <v>189</v>
      </c>
      <c r="E556" s="22" t="s">
        <v>188</v>
      </c>
      <c r="F556" s="26" t="str">
        <f>VLOOKUP(E556,PROCV!$A$1:$B$107,2,TRUE)</f>
        <v>Audiovisual</v>
      </c>
      <c r="G556" s="33">
        <v>1997</v>
      </c>
      <c r="H556" s="24">
        <v>0</v>
      </c>
      <c r="I556" s="23" t="str">
        <f>VLOOKUP(J556,PROCV!$E$1:$F$27,2,FALSE)</f>
        <v>33 - Rio de Janeiro</v>
      </c>
      <c r="J556" s="22" t="s">
        <v>82</v>
      </c>
      <c r="K556" s="22">
        <v>0</v>
      </c>
      <c r="L556" s="33">
        <v>0</v>
      </c>
      <c r="M556" s="20" t="e">
        <f>VLOOKUP(G556,PROCV!$A$110:$B$119,2,FALSE)</f>
        <v>#N/A</v>
      </c>
      <c r="N556" s="17" t="e">
        <f t="shared" si="8"/>
        <v>#N/A</v>
      </c>
    </row>
    <row r="557" spans="1:14" x14ac:dyDescent="0.25">
      <c r="A557" s="30" t="s">
        <v>48</v>
      </c>
      <c r="B557" s="36">
        <v>977583</v>
      </c>
      <c r="C557" s="42" t="s">
        <v>5597</v>
      </c>
      <c r="D557" s="22" t="s">
        <v>114</v>
      </c>
      <c r="E557" s="22" t="s">
        <v>113</v>
      </c>
      <c r="F557" s="26" t="str">
        <f>VLOOKUP(E557,PROCV!$A$1:$B$107,2,TRUE)</f>
        <v>Música</v>
      </c>
      <c r="G557" s="33">
        <v>1997</v>
      </c>
      <c r="H557" s="24">
        <v>0</v>
      </c>
      <c r="I557" s="23" t="str">
        <f>VLOOKUP(J557,PROCV!$E$1:$F$27,2,FALSE)</f>
        <v>42 - Santa Catarina</v>
      </c>
      <c r="J557" s="22" t="s">
        <v>79</v>
      </c>
      <c r="K557" s="22">
        <v>0</v>
      </c>
      <c r="L557" s="33">
        <v>10000</v>
      </c>
      <c r="M557" s="20" t="e">
        <f>VLOOKUP(G557,PROCV!$A$110:$B$119,2,FALSE)</f>
        <v>#N/A</v>
      </c>
      <c r="N557" s="17" t="e">
        <f t="shared" si="8"/>
        <v>#N/A</v>
      </c>
    </row>
    <row r="558" spans="1:14" x14ac:dyDescent="0.25">
      <c r="A558" s="30" t="s">
        <v>48</v>
      </c>
      <c r="B558" s="36">
        <v>977691</v>
      </c>
      <c r="C558" s="42" t="s">
        <v>5596</v>
      </c>
      <c r="D558" s="22" t="s">
        <v>189</v>
      </c>
      <c r="E558" s="22" t="s">
        <v>213</v>
      </c>
      <c r="F558" s="26" t="str">
        <f>VLOOKUP(E558,PROCV!$A$1:$B$107,2,TRUE)</f>
        <v>Patrimônio</v>
      </c>
      <c r="G558" s="33">
        <v>1997</v>
      </c>
      <c r="H558" s="24">
        <v>0</v>
      </c>
      <c r="I558" s="23" t="str">
        <f>VLOOKUP(J558,PROCV!$E$1:$F$27,2,FALSE)</f>
        <v>31 - Minas Gerais</v>
      </c>
      <c r="J558" s="22" t="s">
        <v>85</v>
      </c>
      <c r="K558" s="22">
        <v>0</v>
      </c>
      <c r="L558" s="33">
        <v>1000000</v>
      </c>
      <c r="M558" s="20" t="e">
        <f>VLOOKUP(G558,PROCV!$A$110:$B$119,2,FALSE)</f>
        <v>#N/A</v>
      </c>
      <c r="N558" s="17" t="e">
        <f t="shared" si="8"/>
        <v>#N/A</v>
      </c>
    </row>
    <row r="559" spans="1:14" x14ac:dyDescent="0.25">
      <c r="A559" s="30" t="s">
        <v>48</v>
      </c>
      <c r="B559" s="36">
        <v>976617</v>
      </c>
      <c r="C559" s="42" t="s">
        <v>5595</v>
      </c>
      <c r="D559" s="22" t="s">
        <v>189</v>
      </c>
      <c r="E559" s="22" t="s">
        <v>216</v>
      </c>
      <c r="F559" s="26" t="str">
        <f>VLOOKUP(E559,PROCV!$A$1:$B$107,2,TRUE)</f>
        <v>Patrimônio</v>
      </c>
      <c r="G559" s="33">
        <v>1997</v>
      </c>
      <c r="H559" s="24">
        <v>0</v>
      </c>
      <c r="I559" s="23" t="str">
        <f>VLOOKUP(J559,PROCV!$E$1:$F$27,2,FALSE)</f>
        <v>15 - Pará</v>
      </c>
      <c r="J559" s="22" t="s">
        <v>140</v>
      </c>
      <c r="K559" s="22">
        <v>0</v>
      </c>
      <c r="L559" s="33">
        <v>105990</v>
      </c>
      <c r="M559" s="20" t="e">
        <f>VLOOKUP(G559,PROCV!$A$110:$B$119,2,FALSE)</f>
        <v>#N/A</v>
      </c>
      <c r="N559" s="17" t="e">
        <f t="shared" si="8"/>
        <v>#N/A</v>
      </c>
    </row>
    <row r="560" spans="1:14" x14ac:dyDescent="0.25">
      <c r="A560" s="30" t="s">
        <v>48</v>
      </c>
      <c r="B560" s="36">
        <v>975205</v>
      </c>
      <c r="C560" s="42" t="s">
        <v>5594</v>
      </c>
      <c r="D560" s="22" t="s">
        <v>46</v>
      </c>
      <c r="E560" s="22" t="s">
        <v>50</v>
      </c>
      <c r="F560" s="26" t="str">
        <f>VLOOKUP(E560,PROCV!$A$1:$B$107,2,TRUE)</f>
        <v>Educação e Criação em Artes</v>
      </c>
      <c r="G560" s="33">
        <v>1997</v>
      </c>
      <c r="H560" s="24">
        <v>0</v>
      </c>
      <c r="I560" s="23" t="str">
        <f>VLOOKUP(J560,PROCV!$E$1:$F$27,2,FALSE)</f>
        <v>25 - Paraíba</v>
      </c>
      <c r="J560" s="22" t="s">
        <v>346</v>
      </c>
      <c r="K560" s="22">
        <v>0</v>
      </c>
      <c r="L560" s="33">
        <v>62500</v>
      </c>
      <c r="M560" s="20" t="e">
        <f>VLOOKUP(G560,PROCV!$A$110:$B$119,2,FALSE)</f>
        <v>#N/A</v>
      </c>
      <c r="N560" s="17" t="e">
        <f t="shared" si="8"/>
        <v>#N/A</v>
      </c>
    </row>
    <row r="561" spans="1:14" x14ac:dyDescent="0.25">
      <c r="A561" s="30" t="s">
        <v>48</v>
      </c>
      <c r="B561" s="36">
        <v>35987</v>
      </c>
      <c r="C561" s="42" t="s">
        <v>5593</v>
      </c>
      <c r="D561" s="22" t="s">
        <v>189</v>
      </c>
      <c r="E561" s="22" t="s">
        <v>630</v>
      </c>
      <c r="F561" s="26" t="s">
        <v>10</v>
      </c>
      <c r="G561" s="33">
        <v>1997</v>
      </c>
      <c r="H561" s="24">
        <v>0</v>
      </c>
      <c r="I561" s="23" t="str">
        <f>VLOOKUP(J561,PROCV!$E$1:$F$27,2,FALSE)</f>
        <v>35 - São Paulo</v>
      </c>
      <c r="J561" s="22" t="s">
        <v>76</v>
      </c>
      <c r="K561" s="22">
        <v>0</v>
      </c>
      <c r="L561" s="33">
        <v>219500</v>
      </c>
      <c r="M561" s="20" t="e">
        <f>VLOOKUP(G561,PROCV!$A$110:$B$119,2,FALSE)</f>
        <v>#N/A</v>
      </c>
      <c r="N561" s="17" t="e">
        <f t="shared" si="8"/>
        <v>#N/A</v>
      </c>
    </row>
    <row r="562" spans="1:14" x14ac:dyDescent="0.25">
      <c r="A562" s="30" t="s">
        <v>48</v>
      </c>
      <c r="B562" s="36">
        <v>975227</v>
      </c>
      <c r="C562" s="42" t="s">
        <v>5592</v>
      </c>
      <c r="D562" s="22" t="s">
        <v>114</v>
      </c>
      <c r="E562" s="22" t="s">
        <v>113</v>
      </c>
      <c r="F562" s="26" t="str">
        <f>VLOOKUP(E562,PROCV!$A$1:$B$107,2,TRUE)</f>
        <v>Música</v>
      </c>
      <c r="G562" s="33">
        <v>1997</v>
      </c>
      <c r="H562" s="24">
        <v>0</v>
      </c>
      <c r="I562" s="23" t="str">
        <f>VLOOKUP(J562,PROCV!$E$1:$F$27,2,FALSE)</f>
        <v>33 - Rio de Janeiro</v>
      </c>
      <c r="J562" s="22" t="s">
        <v>82</v>
      </c>
      <c r="K562" s="22">
        <v>0</v>
      </c>
      <c r="L562" s="33">
        <v>37500</v>
      </c>
      <c r="M562" s="20" t="e">
        <f>VLOOKUP(G562,PROCV!$A$110:$B$119,2,FALSE)</f>
        <v>#N/A</v>
      </c>
      <c r="N562" s="17" t="e">
        <f t="shared" si="8"/>
        <v>#N/A</v>
      </c>
    </row>
    <row r="563" spans="1:14" x14ac:dyDescent="0.25">
      <c r="A563" s="30" t="s">
        <v>48</v>
      </c>
      <c r="B563" s="36">
        <v>967821</v>
      </c>
      <c r="C563" s="42" t="s">
        <v>5591</v>
      </c>
      <c r="D563" s="22" t="s">
        <v>114</v>
      </c>
      <c r="E563" s="22" t="s">
        <v>113</v>
      </c>
      <c r="F563" s="26" t="str">
        <f>VLOOKUP(E563,PROCV!$A$1:$B$107,2,TRUE)</f>
        <v>Música</v>
      </c>
      <c r="G563" s="33">
        <v>1997</v>
      </c>
      <c r="H563" s="24">
        <v>0</v>
      </c>
      <c r="I563" s="23" t="str">
        <f>VLOOKUP(J563,PROCV!$E$1:$F$27,2,FALSE)</f>
        <v>33 - Rio de Janeiro</v>
      </c>
      <c r="J563" s="22" t="s">
        <v>82</v>
      </c>
      <c r="K563" s="22">
        <v>0</v>
      </c>
      <c r="L563" s="33">
        <v>33635</v>
      </c>
      <c r="M563" s="20" t="e">
        <f>VLOOKUP(G563,PROCV!$A$110:$B$119,2,FALSE)</f>
        <v>#N/A</v>
      </c>
      <c r="N563" s="17" t="e">
        <f t="shared" si="8"/>
        <v>#N/A</v>
      </c>
    </row>
    <row r="564" spans="1:14" x14ac:dyDescent="0.25">
      <c r="A564" s="30" t="s">
        <v>48</v>
      </c>
      <c r="B564" s="36">
        <v>967196</v>
      </c>
      <c r="C564" s="42" t="s">
        <v>5590</v>
      </c>
      <c r="D564" s="22" t="s">
        <v>189</v>
      </c>
      <c r="E564" s="22" t="s">
        <v>844</v>
      </c>
      <c r="F564" s="26" t="str">
        <f>VLOOKUP(E564,PROCV!$A$1:$B$107,2,TRUE)</f>
        <v>Educação e Criação em Artes</v>
      </c>
      <c r="G564" s="33">
        <v>1997</v>
      </c>
      <c r="H564" s="24">
        <v>0</v>
      </c>
      <c r="I564" s="23" t="str">
        <f>VLOOKUP(J564,PROCV!$E$1:$F$27,2,FALSE)</f>
        <v>15 - Pará</v>
      </c>
      <c r="J564" s="22" t="s">
        <v>140</v>
      </c>
      <c r="K564" s="22">
        <v>0</v>
      </c>
      <c r="L564" s="33">
        <v>29191</v>
      </c>
      <c r="M564" s="20" t="e">
        <f>VLOOKUP(G564,PROCV!$A$110:$B$119,2,FALSE)</f>
        <v>#N/A</v>
      </c>
      <c r="N564" s="17" t="e">
        <f t="shared" si="8"/>
        <v>#N/A</v>
      </c>
    </row>
    <row r="565" spans="1:14" x14ac:dyDescent="0.25">
      <c r="A565" s="30" t="s">
        <v>48</v>
      </c>
      <c r="B565" s="36">
        <v>967162</v>
      </c>
      <c r="C565" s="42" t="s">
        <v>5589</v>
      </c>
      <c r="D565" s="22" t="s">
        <v>314</v>
      </c>
      <c r="E565" s="22" t="s">
        <v>590</v>
      </c>
      <c r="F565" s="26" t="str">
        <f>VLOOKUP(E565,PROCV!$A$1:$B$107,2,TRUE)</f>
        <v>Artes Cênicas e Espetáculo</v>
      </c>
      <c r="G565" s="38">
        <v>1997</v>
      </c>
      <c r="H565" s="24">
        <v>0</v>
      </c>
      <c r="I565" s="23" t="str">
        <f>VLOOKUP(J565,PROCV!$E$1:$F$27,2,FALSE)</f>
        <v>22 - Piauí</v>
      </c>
      <c r="J565" s="22" t="s">
        <v>77</v>
      </c>
      <c r="K565" s="22">
        <v>0</v>
      </c>
      <c r="L565" s="38">
        <v>73013.45</v>
      </c>
      <c r="M565" s="20" t="e">
        <f>VLOOKUP(G565,PROCV!$A$110:$B$119,2,FALSE)</f>
        <v>#N/A</v>
      </c>
      <c r="N565" s="17" t="e">
        <f t="shared" si="8"/>
        <v>#N/A</v>
      </c>
    </row>
    <row r="566" spans="1:14" x14ac:dyDescent="0.25">
      <c r="A566" s="30" t="s">
        <v>48</v>
      </c>
      <c r="B566" s="36">
        <v>975609</v>
      </c>
      <c r="C566" s="42" t="s">
        <v>5588</v>
      </c>
      <c r="D566" s="22" t="s">
        <v>46</v>
      </c>
      <c r="E566" s="22" t="s">
        <v>50</v>
      </c>
      <c r="F566" s="26" t="str">
        <f>VLOOKUP(E566,PROCV!$A$1:$B$107,2,TRUE)</f>
        <v>Educação e Criação em Artes</v>
      </c>
      <c r="G566" s="33">
        <v>1997</v>
      </c>
      <c r="H566" s="24">
        <v>0</v>
      </c>
      <c r="I566" s="23" t="str">
        <f>VLOOKUP(J566,PROCV!$E$1:$F$27,2,FALSE)</f>
        <v>53 - Distrito Federal</v>
      </c>
      <c r="J566" s="22" t="s">
        <v>75</v>
      </c>
      <c r="K566" s="22">
        <v>0</v>
      </c>
      <c r="L566" s="33">
        <v>18750</v>
      </c>
      <c r="M566" s="20" t="e">
        <f>VLOOKUP(G566,PROCV!$A$110:$B$119,2,FALSE)</f>
        <v>#N/A</v>
      </c>
      <c r="N566" s="17" t="e">
        <f t="shared" si="8"/>
        <v>#N/A</v>
      </c>
    </row>
    <row r="567" spans="1:14" x14ac:dyDescent="0.25">
      <c r="A567" s="30" t="s">
        <v>48</v>
      </c>
      <c r="B567" s="36">
        <v>973998</v>
      </c>
      <c r="C567" s="42" t="s">
        <v>5587</v>
      </c>
      <c r="D567" s="22" t="s">
        <v>4</v>
      </c>
      <c r="E567" s="22" t="s">
        <v>305</v>
      </c>
      <c r="F567" s="26" t="str">
        <f>VLOOKUP(E567,PROCV!$A$1:$B$107,2,TRUE)</f>
        <v>Audiovisual</v>
      </c>
      <c r="G567" s="33">
        <v>1997</v>
      </c>
      <c r="H567" s="24">
        <v>0</v>
      </c>
      <c r="I567" s="23" t="str">
        <f>VLOOKUP(J567,PROCV!$E$1:$F$27,2,FALSE)</f>
        <v>31 - Minas Gerais</v>
      </c>
      <c r="J567" s="22" t="s">
        <v>85</v>
      </c>
      <c r="K567" s="22">
        <v>0</v>
      </c>
      <c r="L567" s="33">
        <v>29942</v>
      </c>
      <c r="M567" s="20" t="e">
        <f>VLOOKUP(G567,PROCV!$A$110:$B$119,2,FALSE)</f>
        <v>#N/A</v>
      </c>
      <c r="N567" s="17" t="e">
        <f t="shared" si="8"/>
        <v>#N/A</v>
      </c>
    </row>
    <row r="568" spans="1:14" x14ac:dyDescent="0.25">
      <c r="A568" s="30" t="s">
        <v>48</v>
      </c>
      <c r="B568" s="36">
        <v>967781</v>
      </c>
      <c r="C568" s="42" t="s">
        <v>5586</v>
      </c>
      <c r="D568" s="22" t="s">
        <v>4</v>
      </c>
      <c r="E568" s="22" t="s">
        <v>224</v>
      </c>
      <c r="F568" s="26" t="str">
        <f>VLOOKUP(E568,PROCV!$A$1:$B$107,2,TRUE)</f>
        <v>Patrimônio</v>
      </c>
      <c r="G568" s="38">
        <v>1997</v>
      </c>
      <c r="H568" s="24">
        <v>0</v>
      </c>
      <c r="I568" s="23" t="str">
        <f>VLOOKUP(J568,PROCV!$E$1:$F$27,2,FALSE)</f>
        <v>25 - Paraíba</v>
      </c>
      <c r="J568" s="22" t="s">
        <v>346</v>
      </c>
      <c r="K568" s="22">
        <v>0</v>
      </c>
      <c r="L568" s="38">
        <v>0</v>
      </c>
      <c r="M568" s="20" t="e">
        <f>VLOOKUP(G568,PROCV!$A$110:$B$119,2,FALSE)</f>
        <v>#N/A</v>
      </c>
      <c r="N568" s="17" t="e">
        <f t="shared" si="8"/>
        <v>#N/A</v>
      </c>
    </row>
    <row r="569" spans="1:14" x14ac:dyDescent="0.25">
      <c r="A569" s="30" t="s">
        <v>48</v>
      </c>
      <c r="B569" s="36">
        <v>976717</v>
      </c>
      <c r="C569" s="42" t="s">
        <v>5585</v>
      </c>
      <c r="D569" s="22" t="s">
        <v>314</v>
      </c>
      <c r="E569" s="22" t="s">
        <v>590</v>
      </c>
      <c r="F569" s="26" t="str">
        <f>VLOOKUP(E569,PROCV!$A$1:$B$107,2,TRUE)</f>
        <v>Artes Cênicas e Espetáculo</v>
      </c>
      <c r="G569" s="38">
        <v>1997</v>
      </c>
      <c r="H569" s="24">
        <v>0</v>
      </c>
      <c r="I569" s="23" t="str">
        <f>VLOOKUP(J569,PROCV!$E$1:$F$27,2,FALSE)</f>
        <v>53 - Distrito Federal</v>
      </c>
      <c r="J569" s="22" t="s">
        <v>75</v>
      </c>
      <c r="K569" s="22">
        <v>0</v>
      </c>
      <c r="L569" s="38">
        <v>113750</v>
      </c>
      <c r="M569" s="20" t="e">
        <f>VLOOKUP(G569,PROCV!$A$110:$B$119,2,FALSE)</f>
        <v>#N/A</v>
      </c>
      <c r="N569" s="17" t="e">
        <f t="shared" si="8"/>
        <v>#N/A</v>
      </c>
    </row>
    <row r="570" spans="1:14" x14ac:dyDescent="0.25">
      <c r="A570" s="30" t="s">
        <v>48</v>
      </c>
      <c r="B570" s="36">
        <v>985406</v>
      </c>
      <c r="C570" s="42" t="s">
        <v>5584</v>
      </c>
      <c r="D570" s="22" t="s">
        <v>46</v>
      </c>
      <c r="E570" s="22" t="s">
        <v>50</v>
      </c>
      <c r="F570" s="26" t="str">
        <f>VLOOKUP(E570,PROCV!$A$1:$B$107,2,TRUE)</f>
        <v>Educação e Criação em Artes</v>
      </c>
      <c r="G570" s="33">
        <v>1997</v>
      </c>
      <c r="H570" s="24">
        <v>0</v>
      </c>
      <c r="I570" s="23" t="str">
        <f>VLOOKUP(J570,PROCV!$E$1:$F$27,2,FALSE)</f>
        <v>35 - São Paulo</v>
      </c>
      <c r="J570" s="22" t="s">
        <v>76</v>
      </c>
      <c r="K570" s="22">
        <v>0</v>
      </c>
      <c r="L570" s="33">
        <v>23789.94</v>
      </c>
      <c r="M570" s="20" t="e">
        <f>VLOOKUP(G570,PROCV!$A$110:$B$119,2,FALSE)</f>
        <v>#N/A</v>
      </c>
      <c r="N570" s="17" t="e">
        <f t="shared" si="8"/>
        <v>#N/A</v>
      </c>
    </row>
    <row r="571" spans="1:14" x14ac:dyDescent="0.25">
      <c r="A571" s="30" t="s">
        <v>48</v>
      </c>
      <c r="B571" s="36">
        <v>974026</v>
      </c>
      <c r="C571" s="42" t="s">
        <v>5583</v>
      </c>
      <c r="D571" s="22" t="s">
        <v>4</v>
      </c>
      <c r="E571" s="22" t="s">
        <v>259</v>
      </c>
      <c r="F571" s="26" t="str">
        <f>VLOOKUP(E571,PROCV!$A$1:$B$107,2,TRUE)</f>
        <v>Arquitetura e Design</v>
      </c>
      <c r="G571" s="33">
        <v>1997</v>
      </c>
      <c r="H571" s="24">
        <v>0</v>
      </c>
      <c r="I571" s="23" t="str">
        <f>VLOOKUP(J571,PROCV!$E$1:$F$27,2,FALSE)</f>
        <v>32 - Espírito Santo</v>
      </c>
      <c r="J571" s="22" t="s">
        <v>67</v>
      </c>
      <c r="K571" s="22">
        <v>0</v>
      </c>
      <c r="L571" s="33">
        <v>20000</v>
      </c>
      <c r="M571" s="20" t="e">
        <f>VLOOKUP(G571,PROCV!$A$110:$B$119,2,FALSE)</f>
        <v>#N/A</v>
      </c>
      <c r="N571" s="17" t="e">
        <f t="shared" si="8"/>
        <v>#N/A</v>
      </c>
    </row>
    <row r="572" spans="1:14" x14ac:dyDescent="0.25">
      <c r="A572" s="30" t="s">
        <v>48</v>
      </c>
      <c r="B572" s="36">
        <v>976398</v>
      </c>
      <c r="C572" s="42" t="s">
        <v>5582</v>
      </c>
      <c r="D572" s="22" t="s">
        <v>114</v>
      </c>
      <c r="E572" s="22" t="s">
        <v>113</v>
      </c>
      <c r="F572" s="26" t="str">
        <f>VLOOKUP(E572,PROCV!$A$1:$B$107,2,TRUE)</f>
        <v>Música</v>
      </c>
      <c r="G572" s="33">
        <v>1997</v>
      </c>
      <c r="H572" s="24">
        <v>0</v>
      </c>
      <c r="I572" s="23" t="str">
        <f>VLOOKUP(J572,PROCV!$E$1:$F$27,2,FALSE)</f>
        <v>17 - Tocantins</v>
      </c>
      <c r="J572" s="22" t="s">
        <v>64</v>
      </c>
      <c r="K572" s="22">
        <v>0</v>
      </c>
      <c r="L572" s="33">
        <v>135195</v>
      </c>
      <c r="M572" s="20" t="e">
        <f>VLOOKUP(G572,PROCV!$A$110:$B$119,2,FALSE)</f>
        <v>#N/A</v>
      </c>
      <c r="N572" s="17" t="e">
        <f t="shared" si="8"/>
        <v>#N/A</v>
      </c>
    </row>
    <row r="573" spans="1:14" x14ac:dyDescent="0.25">
      <c r="A573" s="30" t="s">
        <v>48</v>
      </c>
      <c r="B573" s="36">
        <v>977761</v>
      </c>
      <c r="C573" s="42" t="s">
        <v>5581</v>
      </c>
      <c r="D573" s="22" t="s">
        <v>189</v>
      </c>
      <c r="E573" s="22" t="s">
        <v>844</v>
      </c>
      <c r="F573" s="26" t="str">
        <f>VLOOKUP(E573,PROCV!$A$1:$B$107,2,TRUE)</f>
        <v>Educação e Criação em Artes</v>
      </c>
      <c r="G573" s="33">
        <v>1997</v>
      </c>
      <c r="H573" s="24">
        <v>0</v>
      </c>
      <c r="I573" s="23" t="str">
        <f>VLOOKUP(J573,PROCV!$E$1:$F$27,2,FALSE)</f>
        <v>33 - Rio de Janeiro</v>
      </c>
      <c r="J573" s="22" t="s">
        <v>82</v>
      </c>
      <c r="K573" s="22">
        <v>0</v>
      </c>
      <c r="L573" s="33">
        <v>250000</v>
      </c>
      <c r="M573" s="20" t="e">
        <f>VLOOKUP(G573,PROCV!$A$110:$B$119,2,FALSE)</f>
        <v>#N/A</v>
      </c>
      <c r="N573" s="17" t="e">
        <f t="shared" si="8"/>
        <v>#N/A</v>
      </c>
    </row>
    <row r="574" spans="1:14" ht="26.25" x14ac:dyDescent="0.25">
      <c r="A574" s="30" t="s">
        <v>48</v>
      </c>
      <c r="B574" s="36">
        <v>995090</v>
      </c>
      <c r="C574" s="42" t="s">
        <v>5580</v>
      </c>
      <c r="D574" s="22" t="s">
        <v>189</v>
      </c>
      <c r="E574" s="22" t="s">
        <v>630</v>
      </c>
      <c r="F574" s="26" t="s">
        <v>10</v>
      </c>
      <c r="G574" s="33">
        <v>1998</v>
      </c>
      <c r="H574" s="24">
        <v>0</v>
      </c>
      <c r="I574" s="23" t="str">
        <f>VLOOKUP(J574,PROCV!$E$1:$F$27,2,FALSE)</f>
        <v>27 - Alagoas</v>
      </c>
      <c r="J574" s="22" t="s">
        <v>65</v>
      </c>
      <c r="K574" s="22">
        <v>0</v>
      </c>
      <c r="L574" s="33">
        <v>31376</v>
      </c>
      <c r="M574" s="20" t="e">
        <f>VLOOKUP(G574,PROCV!$A$110:$B$119,2,FALSE)</f>
        <v>#N/A</v>
      </c>
      <c r="N574" s="17" t="e">
        <f t="shared" si="8"/>
        <v>#N/A</v>
      </c>
    </row>
    <row r="575" spans="1:14" x14ac:dyDescent="0.25">
      <c r="A575" s="30" t="s">
        <v>48</v>
      </c>
      <c r="B575" s="36">
        <v>986048</v>
      </c>
      <c r="C575" s="42" t="s">
        <v>5579</v>
      </c>
      <c r="D575" s="22" t="s">
        <v>46</v>
      </c>
      <c r="E575" s="22" t="s">
        <v>50</v>
      </c>
      <c r="F575" s="26" t="str">
        <f>VLOOKUP(E575,PROCV!$A$1:$B$107,2,TRUE)</f>
        <v>Educação e Criação em Artes</v>
      </c>
      <c r="G575" s="33">
        <v>1998</v>
      </c>
      <c r="H575" s="24">
        <v>0</v>
      </c>
      <c r="I575" s="23" t="str">
        <f>VLOOKUP(J575,PROCV!$E$1:$F$27,2,FALSE)</f>
        <v>24 - Rio Grande do Norte</v>
      </c>
      <c r="J575" s="22" t="s">
        <v>54</v>
      </c>
      <c r="K575" s="22">
        <v>0</v>
      </c>
      <c r="L575" s="33">
        <v>62500</v>
      </c>
      <c r="M575" s="20" t="e">
        <f>VLOOKUP(G575,PROCV!$A$110:$B$119,2,FALSE)</f>
        <v>#N/A</v>
      </c>
      <c r="N575" s="17" t="e">
        <f t="shared" si="8"/>
        <v>#N/A</v>
      </c>
    </row>
    <row r="576" spans="1:14" x14ac:dyDescent="0.25">
      <c r="A576" s="30" t="s">
        <v>48</v>
      </c>
      <c r="B576" s="36">
        <v>983407</v>
      </c>
      <c r="C576" s="42" t="s">
        <v>5578</v>
      </c>
      <c r="D576" s="22" t="s">
        <v>189</v>
      </c>
      <c r="E576" s="22" t="s">
        <v>844</v>
      </c>
      <c r="F576" s="26" t="str">
        <f>VLOOKUP(E576,PROCV!$A$1:$B$107,2,TRUE)</f>
        <v>Educação e Criação em Artes</v>
      </c>
      <c r="G576" s="33">
        <v>1998</v>
      </c>
      <c r="H576" s="24">
        <v>0</v>
      </c>
      <c r="I576" s="23" t="str">
        <f>VLOOKUP(J576,PROCV!$E$1:$F$27,2,FALSE)</f>
        <v>43 - Rio Grande do Sul</v>
      </c>
      <c r="J576" s="22" t="s">
        <v>56</v>
      </c>
      <c r="K576" s="22">
        <v>0</v>
      </c>
      <c r="L576" s="33">
        <v>38000</v>
      </c>
      <c r="M576" s="20" t="e">
        <f>VLOOKUP(G576,PROCV!$A$110:$B$119,2,FALSE)</f>
        <v>#N/A</v>
      </c>
      <c r="N576" s="17" t="e">
        <f t="shared" si="8"/>
        <v>#N/A</v>
      </c>
    </row>
    <row r="577" spans="1:14" x14ac:dyDescent="0.25">
      <c r="A577" s="30" t="s">
        <v>48</v>
      </c>
      <c r="B577" s="36">
        <v>981237</v>
      </c>
      <c r="C577" s="42" t="s">
        <v>5577</v>
      </c>
      <c r="D577" s="22" t="s">
        <v>189</v>
      </c>
      <c r="E577" s="22" t="s">
        <v>213</v>
      </c>
      <c r="F577" s="26" t="str">
        <f>VLOOKUP(E577,PROCV!$A$1:$B$107,2,TRUE)</f>
        <v>Patrimônio</v>
      </c>
      <c r="G577" s="33">
        <v>1998</v>
      </c>
      <c r="H577" s="24">
        <v>0</v>
      </c>
      <c r="I577" s="23" t="str">
        <f>VLOOKUP(J577,PROCV!$E$1:$F$27,2,FALSE)</f>
        <v>50 - Mato Grosso do Sul</v>
      </c>
      <c r="J577" s="22" t="s">
        <v>179</v>
      </c>
      <c r="K577" s="22">
        <v>0</v>
      </c>
      <c r="L577" s="33">
        <v>200000</v>
      </c>
      <c r="M577" s="20" t="e">
        <f>VLOOKUP(G577,PROCV!$A$110:$B$119,2,FALSE)</f>
        <v>#N/A</v>
      </c>
      <c r="N577" s="17" t="e">
        <f t="shared" si="8"/>
        <v>#N/A</v>
      </c>
    </row>
    <row r="578" spans="1:14" x14ac:dyDescent="0.25">
      <c r="A578" s="30" t="s">
        <v>48</v>
      </c>
      <c r="B578" s="36">
        <v>981293</v>
      </c>
      <c r="C578" s="42" t="s">
        <v>5576</v>
      </c>
      <c r="D578" s="22" t="s">
        <v>189</v>
      </c>
      <c r="E578" s="22" t="s">
        <v>749</v>
      </c>
      <c r="F578" s="26" t="str">
        <f>VLOOKUP(E578,PROCV!$A$1:$B$107,2,TRUE)</f>
        <v>Educação e Criação em Artes</v>
      </c>
      <c r="G578" s="33">
        <v>1998</v>
      </c>
      <c r="H578" s="24">
        <v>0</v>
      </c>
      <c r="I578" s="23" t="str">
        <f>VLOOKUP(J578,PROCV!$E$1:$F$27,2,FALSE)</f>
        <v>33 - Rio de Janeiro</v>
      </c>
      <c r="J578" s="22" t="s">
        <v>82</v>
      </c>
      <c r="K578" s="22">
        <v>0</v>
      </c>
      <c r="L578" s="33">
        <v>192197.7</v>
      </c>
      <c r="M578" s="20" t="e">
        <f>VLOOKUP(G578,PROCV!$A$110:$B$119,2,FALSE)</f>
        <v>#N/A</v>
      </c>
      <c r="N578" s="17" t="e">
        <f t="shared" ref="N578:N641" si="9">+M578*L578</f>
        <v>#N/A</v>
      </c>
    </row>
    <row r="579" spans="1:14" x14ac:dyDescent="0.25">
      <c r="A579" s="30" t="s">
        <v>48</v>
      </c>
      <c r="B579" s="36">
        <v>981228</v>
      </c>
      <c r="C579" s="42" t="s">
        <v>5575</v>
      </c>
      <c r="D579" s="22" t="s">
        <v>189</v>
      </c>
      <c r="E579" s="22" t="s">
        <v>213</v>
      </c>
      <c r="F579" s="26" t="str">
        <f>VLOOKUP(E579,PROCV!$A$1:$B$107,2,TRUE)</f>
        <v>Patrimônio</v>
      </c>
      <c r="G579" s="33">
        <v>1998</v>
      </c>
      <c r="H579" s="24">
        <v>0</v>
      </c>
      <c r="I579" s="23" t="str">
        <f>VLOOKUP(J579,PROCV!$E$1:$F$27,2,FALSE)</f>
        <v>31 - Minas Gerais</v>
      </c>
      <c r="J579" s="22" t="s">
        <v>85</v>
      </c>
      <c r="K579" s="22">
        <v>0</v>
      </c>
      <c r="L579" s="33">
        <v>76000</v>
      </c>
      <c r="M579" s="20" t="e">
        <f>VLOOKUP(G579,PROCV!$A$110:$B$119,2,FALSE)</f>
        <v>#N/A</v>
      </c>
      <c r="N579" s="17" t="e">
        <f t="shared" si="9"/>
        <v>#N/A</v>
      </c>
    </row>
    <row r="580" spans="1:14" x14ac:dyDescent="0.25">
      <c r="A580" s="30" t="s">
        <v>48</v>
      </c>
      <c r="B580" s="36">
        <v>981288</v>
      </c>
      <c r="C580" s="42" t="s">
        <v>5574</v>
      </c>
      <c r="D580" s="22" t="s">
        <v>189</v>
      </c>
      <c r="E580" s="22" t="s">
        <v>749</v>
      </c>
      <c r="F580" s="26" t="str">
        <f>VLOOKUP(E580,PROCV!$A$1:$B$107,2,TRUE)</f>
        <v>Educação e Criação em Artes</v>
      </c>
      <c r="G580" s="33">
        <v>1998</v>
      </c>
      <c r="H580" s="24">
        <v>0</v>
      </c>
      <c r="I580" s="23" t="str">
        <f>VLOOKUP(J580,PROCV!$E$1:$F$27,2,FALSE)</f>
        <v>33 - Rio de Janeiro</v>
      </c>
      <c r="J580" s="22" t="s">
        <v>82</v>
      </c>
      <c r="K580" s="22">
        <v>0</v>
      </c>
      <c r="L580" s="33">
        <v>177280</v>
      </c>
      <c r="M580" s="20" t="e">
        <f>VLOOKUP(G580,PROCV!$A$110:$B$119,2,FALSE)</f>
        <v>#N/A</v>
      </c>
      <c r="N580" s="17" t="e">
        <f t="shared" si="9"/>
        <v>#N/A</v>
      </c>
    </row>
    <row r="581" spans="1:14" x14ac:dyDescent="0.25">
      <c r="A581" s="30" t="s">
        <v>48</v>
      </c>
      <c r="B581" s="36">
        <v>983419</v>
      </c>
      <c r="C581" s="42" t="s">
        <v>5573</v>
      </c>
      <c r="D581" s="22" t="s">
        <v>189</v>
      </c>
      <c r="E581" s="22" t="s">
        <v>213</v>
      </c>
      <c r="F581" s="26" t="str">
        <f>VLOOKUP(E581,PROCV!$A$1:$B$107,2,TRUE)</f>
        <v>Patrimônio</v>
      </c>
      <c r="G581" s="33">
        <v>1998</v>
      </c>
      <c r="H581" s="24">
        <v>0</v>
      </c>
      <c r="I581" s="23" t="str">
        <f>VLOOKUP(J581,PROCV!$E$1:$F$27,2,FALSE)</f>
        <v>35 - São Paulo</v>
      </c>
      <c r="J581" s="22" t="s">
        <v>76</v>
      </c>
      <c r="K581" s="22">
        <v>0</v>
      </c>
      <c r="L581" s="33">
        <v>223255.74</v>
      </c>
      <c r="M581" s="20" t="e">
        <f>VLOOKUP(G581,PROCV!$A$110:$B$119,2,FALSE)</f>
        <v>#N/A</v>
      </c>
      <c r="N581" s="17" t="e">
        <f t="shared" si="9"/>
        <v>#N/A</v>
      </c>
    </row>
    <row r="582" spans="1:14" x14ac:dyDescent="0.25">
      <c r="A582" s="30" t="s">
        <v>48</v>
      </c>
      <c r="B582" s="36">
        <v>988467</v>
      </c>
      <c r="C582" s="42" t="s">
        <v>5572</v>
      </c>
      <c r="D582" s="22" t="s">
        <v>114</v>
      </c>
      <c r="E582" s="22" t="s">
        <v>113</v>
      </c>
      <c r="F582" s="26" t="str">
        <f>VLOOKUP(E582,PROCV!$A$1:$B$107,2,TRUE)</f>
        <v>Música</v>
      </c>
      <c r="G582" s="33">
        <v>1998</v>
      </c>
      <c r="H582" s="24">
        <v>0</v>
      </c>
      <c r="I582" s="23" t="str">
        <f>VLOOKUP(J582,PROCV!$E$1:$F$27,2,FALSE)</f>
        <v>35 - São Paulo</v>
      </c>
      <c r="J582" s="22" t="s">
        <v>76</v>
      </c>
      <c r="K582" s="22">
        <v>0</v>
      </c>
      <c r="L582" s="33">
        <v>47200</v>
      </c>
      <c r="M582" s="20" t="e">
        <f>VLOOKUP(G582,PROCV!$A$110:$B$119,2,FALSE)</f>
        <v>#N/A</v>
      </c>
      <c r="N582" s="17" t="e">
        <f t="shared" si="9"/>
        <v>#N/A</v>
      </c>
    </row>
    <row r="583" spans="1:14" x14ac:dyDescent="0.25">
      <c r="A583" s="30" t="s">
        <v>48</v>
      </c>
      <c r="B583" s="36">
        <v>987276</v>
      </c>
      <c r="C583" s="42" t="s">
        <v>5571</v>
      </c>
      <c r="D583" s="22" t="s">
        <v>114</v>
      </c>
      <c r="E583" s="22" t="s">
        <v>192</v>
      </c>
      <c r="F583" s="26" t="str">
        <f>VLOOKUP(E583,PROCV!$A$1:$B$107,2,TRUE)</f>
        <v>Música</v>
      </c>
      <c r="G583" s="33">
        <v>1998</v>
      </c>
      <c r="H583" s="24">
        <v>0</v>
      </c>
      <c r="I583" s="23" t="str">
        <f>VLOOKUP(J583,PROCV!$E$1:$F$27,2,FALSE)</f>
        <v>25 - Paraíba</v>
      </c>
      <c r="J583" s="22" t="s">
        <v>346</v>
      </c>
      <c r="K583" s="22">
        <v>0</v>
      </c>
      <c r="L583" s="33">
        <v>66000</v>
      </c>
      <c r="M583" s="20" t="e">
        <f>VLOOKUP(G583,PROCV!$A$110:$B$119,2,FALSE)</f>
        <v>#N/A</v>
      </c>
      <c r="N583" s="17" t="e">
        <f t="shared" si="9"/>
        <v>#N/A</v>
      </c>
    </row>
    <row r="584" spans="1:14" x14ac:dyDescent="0.25">
      <c r="A584" s="30" t="s">
        <v>48</v>
      </c>
      <c r="B584" s="36">
        <v>35902</v>
      </c>
      <c r="C584" s="42" t="s">
        <v>5570</v>
      </c>
      <c r="D584" s="22" t="s">
        <v>300</v>
      </c>
      <c r="E584" s="22" t="s">
        <v>2585</v>
      </c>
      <c r="F584" s="26" t="str">
        <f>VLOOKUP(E584,PROCV!$A$1:$B$107,2,TRUE)</f>
        <v>Música</v>
      </c>
      <c r="G584" s="33">
        <v>1998</v>
      </c>
      <c r="H584" s="24">
        <v>0</v>
      </c>
      <c r="I584" s="23" t="str">
        <f>VLOOKUP(J584,PROCV!$E$1:$F$27,2,FALSE)</f>
        <v>35 - São Paulo</v>
      </c>
      <c r="J584" s="22" t="s">
        <v>76</v>
      </c>
      <c r="K584" s="22">
        <v>0</v>
      </c>
      <c r="L584" s="33">
        <v>134077.5</v>
      </c>
      <c r="M584" s="20" t="e">
        <f>VLOOKUP(G584,PROCV!$A$110:$B$119,2,FALSE)</f>
        <v>#N/A</v>
      </c>
      <c r="N584" s="17" t="e">
        <f t="shared" si="9"/>
        <v>#N/A</v>
      </c>
    </row>
    <row r="585" spans="1:14" x14ac:dyDescent="0.25">
      <c r="A585" s="30" t="s">
        <v>48</v>
      </c>
      <c r="B585" s="36">
        <v>987453</v>
      </c>
      <c r="C585" s="42" t="s">
        <v>5569</v>
      </c>
      <c r="D585" s="22" t="s">
        <v>46</v>
      </c>
      <c r="E585" s="22" t="s">
        <v>50</v>
      </c>
      <c r="F585" s="26" t="str">
        <f>VLOOKUP(E585,PROCV!$A$1:$B$107,2,TRUE)</f>
        <v>Educação e Criação em Artes</v>
      </c>
      <c r="G585" s="33">
        <v>1998</v>
      </c>
      <c r="H585" s="24">
        <v>0</v>
      </c>
      <c r="I585" s="23" t="str">
        <f>VLOOKUP(J585,PROCV!$E$1:$F$27,2,FALSE)</f>
        <v>12 - Acre</v>
      </c>
      <c r="J585" s="22" t="s">
        <v>71</v>
      </c>
      <c r="K585" s="22">
        <v>0</v>
      </c>
      <c r="L585" s="33">
        <v>60000</v>
      </c>
      <c r="M585" s="20" t="e">
        <f>VLOOKUP(G585,PROCV!$A$110:$B$119,2,FALSE)</f>
        <v>#N/A</v>
      </c>
      <c r="N585" s="17" t="e">
        <f t="shared" si="9"/>
        <v>#N/A</v>
      </c>
    </row>
    <row r="586" spans="1:14" x14ac:dyDescent="0.25">
      <c r="A586" s="30" t="s">
        <v>48</v>
      </c>
      <c r="B586" s="36">
        <v>981260</v>
      </c>
      <c r="C586" s="42" t="s">
        <v>5568</v>
      </c>
      <c r="D586" s="22" t="s">
        <v>189</v>
      </c>
      <c r="E586" s="22" t="s">
        <v>630</v>
      </c>
      <c r="F586" s="26" t="s">
        <v>10</v>
      </c>
      <c r="G586" s="33">
        <v>1998</v>
      </c>
      <c r="H586" s="24">
        <v>0</v>
      </c>
      <c r="I586" s="23" t="str">
        <f>VLOOKUP(J586,PROCV!$E$1:$F$27,2,FALSE)</f>
        <v>27 - Alagoas</v>
      </c>
      <c r="J586" s="22" t="s">
        <v>65</v>
      </c>
      <c r="K586" s="22">
        <v>0</v>
      </c>
      <c r="L586" s="33">
        <v>30000</v>
      </c>
      <c r="M586" s="20" t="e">
        <f>VLOOKUP(G586,PROCV!$A$110:$B$119,2,FALSE)</f>
        <v>#N/A</v>
      </c>
      <c r="N586" s="17" t="e">
        <f t="shared" si="9"/>
        <v>#N/A</v>
      </c>
    </row>
    <row r="587" spans="1:14" x14ac:dyDescent="0.25">
      <c r="A587" s="30" t="s">
        <v>48</v>
      </c>
      <c r="B587" s="36">
        <v>968762</v>
      </c>
      <c r="C587" s="42" t="s">
        <v>5567</v>
      </c>
      <c r="D587" s="22" t="s">
        <v>189</v>
      </c>
      <c r="E587" s="22" t="s">
        <v>216</v>
      </c>
      <c r="F587" s="26" t="str">
        <f>VLOOKUP(E587,PROCV!$A$1:$B$107,2,TRUE)</f>
        <v>Patrimônio</v>
      </c>
      <c r="G587" s="33">
        <v>1998</v>
      </c>
      <c r="H587" s="24">
        <v>0</v>
      </c>
      <c r="I587" s="23" t="str">
        <f>VLOOKUP(J587,PROCV!$E$1:$F$27,2,FALSE)</f>
        <v>35 - São Paulo</v>
      </c>
      <c r="J587" s="22" t="s">
        <v>76</v>
      </c>
      <c r="K587" s="22">
        <v>0</v>
      </c>
      <c r="L587" s="33">
        <v>175000</v>
      </c>
      <c r="M587" s="20" t="e">
        <f>VLOOKUP(G587,PROCV!$A$110:$B$119,2,FALSE)</f>
        <v>#N/A</v>
      </c>
      <c r="N587" s="17" t="e">
        <f t="shared" si="9"/>
        <v>#N/A</v>
      </c>
    </row>
    <row r="588" spans="1:14" x14ac:dyDescent="0.25">
      <c r="A588" s="30" t="s">
        <v>48</v>
      </c>
      <c r="B588" s="36">
        <v>980243</v>
      </c>
      <c r="C588" s="42" t="s">
        <v>5566</v>
      </c>
      <c r="D588" s="22" t="s">
        <v>189</v>
      </c>
      <c r="E588" s="22" t="s">
        <v>213</v>
      </c>
      <c r="F588" s="26" t="str">
        <f>VLOOKUP(E588,PROCV!$A$1:$B$107,2,TRUE)</f>
        <v>Patrimônio</v>
      </c>
      <c r="G588" s="33">
        <v>1998</v>
      </c>
      <c r="H588" s="24">
        <v>0</v>
      </c>
      <c r="I588" s="23" t="str">
        <f>VLOOKUP(J588,PROCV!$E$1:$F$27,2,FALSE)</f>
        <v>41 - Paraná</v>
      </c>
      <c r="J588" s="22" t="s">
        <v>106</v>
      </c>
      <c r="K588" s="22">
        <v>0</v>
      </c>
      <c r="L588" s="33">
        <v>61750</v>
      </c>
      <c r="M588" s="20" t="e">
        <f>VLOOKUP(G588,PROCV!$A$110:$B$119,2,FALSE)</f>
        <v>#N/A</v>
      </c>
      <c r="N588" s="17" t="e">
        <f t="shared" si="9"/>
        <v>#N/A</v>
      </c>
    </row>
    <row r="589" spans="1:14" x14ac:dyDescent="0.25">
      <c r="A589" s="30" t="s">
        <v>48</v>
      </c>
      <c r="B589" s="36">
        <v>981281</v>
      </c>
      <c r="C589" s="42" t="s">
        <v>5565</v>
      </c>
      <c r="D589" s="22" t="s">
        <v>189</v>
      </c>
      <c r="E589" s="22" t="s">
        <v>630</v>
      </c>
      <c r="F589" s="26" t="s">
        <v>10</v>
      </c>
      <c r="G589" s="33">
        <v>1998</v>
      </c>
      <c r="H589" s="24">
        <v>0</v>
      </c>
      <c r="I589" s="23" t="str">
        <f>VLOOKUP(J589,PROCV!$E$1:$F$27,2,FALSE)</f>
        <v>33 - Rio de Janeiro</v>
      </c>
      <c r="J589" s="22" t="s">
        <v>82</v>
      </c>
      <c r="K589" s="22">
        <v>0</v>
      </c>
      <c r="L589" s="33">
        <v>9080</v>
      </c>
      <c r="M589" s="20" t="e">
        <f>VLOOKUP(G589,PROCV!$A$110:$B$119,2,FALSE)</f>
        <v>#N/A</v>
      </c>
      <c r="N589" s="17" t="e">
        <f t="shared" si="9"/>
        <v>#N/A</v>
      </c>
    </row>
    <row r="590" spans="1:14" x14ac:dyDescent="0.25">
      <c r="A590" s="30" t="s">
        <v>48</v>
      </c>
      <c r="B590" s="36">
        <v>983404</v>
      </c>
      <c r="C590" s="42" t="s">
        <v>5564</v>
      </c>
      <c r="D590" s="22" t="s">
        <v>189</v>
      </c>
      <c r="E590" s="22" t="s">
        <v>213</v>
      </c>
      <c r="F590" s="26" t="str">
        <f>VLOOKUP(E590,PROCV!$A$1:$B$107,2,TRUE)</f>
        <v>Patrimônio</v>
      </c>
      <c r="G590" s="33">
        <v>1998</v>
      </c>
      <c r="H590" s="24">
        <v>0</v>
      </c>
      <c r="I590" s="23" t="str">
        <f>VLOOKUP(J590,PROCV!$E$1:$F$27,2,FALSE)</f>
        <v>43 - Rio Grande do Sul</v>
      </c>
      <c r="J590" s="22" t="s">
        <v>56</v>
      </c>
      <c r="K590" s="22">
        <v>0</v>
      </c>
      <c r="L590" s="33">
        <v>125000</v>
      </c>
      <c r="M590" s="20" t="e">
        <f>VLOOKUP(G590,PROCV!$A$110:$B$119,2,FALSE)</f>
        <v>#N/A</v>
      </c>
      <c r="N590" s="17" t="e">
        <f t="shared" si="9"/>
        <v>#N/A</v>
      </c>
    </row>
    <row r="591" spans="1:14" x14ac:dyDescent="0.25">
      <c r="A591" s="30" t="s">
        <v>48</v>
      </c>
      <c r="B591" s="36">
        <v>976585</v>
      </c>
      <c r="C591" s="42" t="s">
        <v>5563</v>
      </c>
      <c r="D591" s="22" t="s">
        <v>300</v>
      </c>
      <c r="E591" s="22" t="s">
        <v>299</v>
      </c>
      <c r="F591" s="26" t="str">
        <f>VLOOKUP(E591,PROCV!$A$1:$B$107,2,TRUE)</f>
        <v>Patrimônio</v>
      </c>
      <c r="G591" s="33">
        <v>1998</v>
      </c>
      <c r="H591" s="24">
        <v>0</v>
      </c>
      <c r="I591" s="23" t="str">
        <f>VLOOKUP(J591,PROCV!$E$1:$F$27,2,FALSE)</f>
        <v>25 - Paraíba</v>
      </c>
      <c r="J591" s="22" t="s">
        <v>346</v>
      </c>
      <c r="K591" s="22">
        <v>0</v>
      </c>
      <c r="L591" s="33">
        <v>27980</v>
      </c>
      <c r="M591" s="20" t="e">
        <f>VLOOKUP(G591,PROCV!$A$110:$B$119,2,FALSE)</f>
        <v>#N/A</v>
      </c>
      <c r="N591" s="17" t="e">
        <f t="shared" si="9"/>
        <v>#N/A</v>
      </c>
    </row>
    <row r="592" spans="1:14" x14ac:dyDescent="0.25">
      <c r="A592" s="30" t="s">
        <v>48</v>
      </c>
      <c r="B592" s="36">
        <v>976588</v>
      </c>
      <c r="C592" s="42" t="s">
        <v>5562</v>
      </c>
      <c r="D592" s="22" t="s">
        <v>300</v>
      </c>
      <c r="E592" s="22" t="s">
        <v>299</v>
      </c>
      <c r="F592" s="26" t="str">
        <f>VLOOKUP(E592,PROCV!$A$1:$B$107,2,TRUE)</f>
        <v>Patrimônio</v>
      </c>
      <c r="G592" s="33">
        <v>1998</v>
      </c>
      <c r="H592" s="24">
        <v>0</v>
      </c>
      <c r="I592" s="23" t="str">
        <f>VLOOKUP(J592,PROCV!$E$1:$F$27,2,FALSE)</f>
        <v>25 - Paraíba</v>
      </c>
      <c r="J592" s="22" t="s">
        <v>346</v>
      </c>
      <c r="K592" s="22">
        <v>0</v>
      </c>
      <c r="L592" s="33">
        <v>53587.5</v>
      </c>
      <c r="M592" s="20" t="e">
        <f>VLOOKUP(G592,PROCV!$A$110:$B$119,2,FALSE)</f>
        <v>#N/A</v>
      </c>
      <c r="N592" s="17" t="e">
        <f t="shared" si="9"/>
        <v>#N/A</v>
      </c>
    </row>
    <row r="593" spans="1:14" x14ac:dyDescent="0.25">
      <c r="A593" s="30" t="s">
        <v>48</v>
      </c>
      <c r="B593" s="36">
        <v>985834</v>
      </c>
      <c r="C593" s="42" t="s">
        <v>5561</v>
      </c>
      <c r="D593" s="22" t="s">
        <v>189</v>
      </c>
      <c r="E593" s="22" t="s">
        <v>213</v>
      </c>
      <c r="F593" s="26" t="str">
        <f>VLOOKUP(E593,PROCV!$A$1:$B$107,2,TRUE)</f>
        <v>Patrimônio</v>
      </c>
      <c r="G593" s="33">
        <v>1998</v>
      </c>
      <c r="H593" s="24">
        <v>0</v>
      </c>
      <c r="I593" s="23" t="str">
        <f>VLOOKUP(J593,PROCV!$E$1:$F$27,2,FALSE)</f>
        <v>43 - Rio Grande do Sul</v>
      </c>
      <c r="J593" s="22" t="s">
        <v>56</v>
      </c>
      <c r="K593" s="22">
        <v>0</v>
      </c>
      <c r="L593" s="33">
        <v>57500</v>
      </c>
      <c r="M593" s="20" t="e">
        <f>VLOOKUP(G593,PROCV!$A$110:$B$119,2,FALSE)</f>
        <v>#N/A</v>
      </c>
      <c r="N593" s="17" t="e">
        <f t="shared" si="9"/>
        <v>#N/A</v>
      </c>
    </row>
    <row r="594" spans="1:14" x14ac:dyDescent="0.25">
      <c r="A594" s="30" t="s">
        <v>48</v>
      </c>
      <c r="B594" s="36">
        <v>987324</v>
      </c>
      <c r="C594" s="42" t="s">
        <v>5560</v>
      </c>
      <c r="D594" s="22" t="s">
        <v>189</v>
      </c>
      <c r="E594" s="22" t="s">
        <v>213</v>
      </c>
      <c r="F594" s="26" t="str">
        <f>VLOOKUP(E594,PROCV!$A$1:$B$107,2,TRUE)</f>
        <v>Patrimônio</v>
      </c>
      <c r="G594" s="33">
        <v>1998</v>
      </c>
      <c r="H594" s="24">
        <v>0</v>
      </c>
      <c r="I594" s="23" t="str">
        <f>VLOOKUP(J594,PROCV!$E$1:$F$27,2,FALSE)</f>
        <v>29 - Bahia</v>
      </c>
      <c r="J594" s="22" t="s">
        <v>73</v>
      </c>
      <c r="K594" s="22">
        <v>0</v>
      </c>
      <c r="L594" s="33">
        <v>50000</v>
      </c>
      <c r="M594" s="20" t="e">
        <f>VLOOKUP(G594,PROCV!$A$110:$B$119,2,FALSE)</f>
        <v>#N/A</v>
      </c>
      <c r="N594" s="17" t="e">
        <f t="shared" si="9"/>
        <v>#N/A</v>
      </c>
    </row>
    <row r="595" spans="1:14" x14ac:dyDescent="0.25">
      <c r="A595" s="30" t="s">
        <v>48</v>
      </c>
      <c r="B595" s="36">
        <v>988524</v>
      </c>
      <c r="C595" s="42" t="s">
        <v>5559</v>
      </c>
      <c r="D595" s="22" t="s">
        <v>189</v>
      </c>
      <c r="E595" s="22" t="s">
        <v>213</v>
      </c>
      <c r="F595" s="26" t="str">
        <f>VLOOKUP(E595,PROCV!$A$1:$B$107,2,TRUE)</f>
        <v>Patrimônio</v>
      </c>
      <c r="G595" s="33">
        <v>1998</v>
      </c>
      <c r="H595" s="24">
        <v>0</v>
      </c>
      <c r="I595" s="23" t="str">
        <f>VLOOKUP(J595,PROCV!$E$1:$F$27,2,FALSE)</f>
        <v>28 - Sergipe</v>
      </c>
      <c r="J595" s="22" t="s">
        <v>49</v>
      </c>
      <c r="K595" s="22">
        <v>0</v>
      </c>
      <c r="L595" s="33">
        <v>16209</v>
      </c>
      <c r="M595" s="20" t="e">
        <f>VLOOKUP(G595,PROCV!$A$110:$B$119,2,FALSE)</f>
        <v>#N/A</v>
      </c>
      <c r="N595" s="17" t="e">
        <f t="shared" si="9"/>
        <v>#N/A</v>
      </c>
    </row>
    <row r="596" spans="1:14" x14ac:dyDescent="0.25">
      <c r="A596" s="30" t="s">
        <v>48</v>
      </c>
      <c r="B596" s="36">
        <v>985294</v>
      </c>
      <c r="C596" s="42" t="s">
        <v>5558</v>
      </c>
      <c r="D596" s="22" t="s">
        <v>189</v>
      </c>
      <c r="E596" s="22" t="s">
        <v>213</v>
      </c>
      <c r="F596" s="26" t="str">
        <f>VLOOKUP(E596,PROCV!$A$1:$B$107,2,TRUE)</f>
        <v>Patrimônio</v>
      </c>
      <c r="G596" s="33">
        <v>1998</v>
      </c>
      <c r="H596" s="24">
        <v>0</v>
      </c>
      <c r="I596" s="23" t="str">
        <f>VLOOKUP(J596,PROCV!$E$1:$F$27,2,FALSE)</f>
        <v>35 - São Paulo</v>
      </c>
      <c r="J596" s="22" t="s">
        <v>76</v>
      </c>
      <c r="K596" s="22">
        <v>0</v>
      </c>
      <c r="L596" s="33">
        <v>73000</v>
      </c>
      <c r="M596" s="20" t="e">
        <f>VLOOKUP(G596,PROCV!$A$110:$B$119,2,FALSE)</f>
        <v>#N/A</v>
      </c>
      <c r="N596" s="17" t="e">
        <f t="shared" si="9"/>
        <v>#N/A</v>
      </c>
    </row>
    <row r="597" spans="1:14" x14ac:dyDescent="0.25">
      <c r="A597" s="30" t="s">
        <v>48</v>
      </c>
      <c r="B597" s="36">
        <v>983381</v>
      </c>
      <c r="C597" s="42" t="s">
        <v>5557</v>
      </c>
      <c r="D597" s="22" t="s">
        <v>189</v>
      </c>
      <c r="E597" s="22" t="s">
        <v>213</v>
      </c>
      <c r="F597" s="26" t="str">
        <f>VLOOKUP(E597,PROCV!$A$1:$B$107,2,TRUE)</f>
        <v>Patrimônio</v>
      </c>
      <c r="G597" s="33">
        <v>1998</v>
      </c>
      <c r="H597" s="24">
        <v>0</v>
      </c>
      <c r="I597" s="23" t="str">
        <f>VLOOKUP(J597,PROCV!$E$1:$F$27,2,FALSE)</f>
        <v>31 - Minas Gerais</v>
      </c>
      <c r="J597" s="22" t="s">
        <v>85</v>
      </c>
      <c r="K597" s="22">
        <v>0</v>
      </c>
      <c r="L597" s="33">
        <v>24000</v>
      </c>
      <c r="M597" s="20" t="e">
        <f>VLOOKUP(G597,PROCV!$A$110:$B$119,2,FALSE)</f>
        <v>#N/A</v>
      </c>
      <c r="N597" s="17" t="e">
        <f t="shared" si="9"/>
        <v>#N/A</v>
      </c>
    </row>
    <row r="598" spans="1:14" x14ac:dyDescent="0.25">
      <c r="A598" s="30" t="s">
        <v>48</v>
      </c>
      <c r="B598" s="36">
        <v>987683</v>
      </c>
      <c r="C598" s="42" t="s">
        <v>5556</v>
      </c>
      <c r="D598" s="22" t="s">
        <v>46</v>
      </c>
      <c r="E598" s="22" t="s">
        <v>50</v>
      </c>
      <c r="F598" s="26" t="str">
        <f>VLOOKUP(E598,PROCV!$A$1:$B$107,2,TRUE)</f>
        <v>Educação e Criação em Artes</v>
      </c>
      <c r="G598" s="33">
        <v>1998</v>
      </c>
      <c r="H598" s="24">
        <v>0</v>
      </c>
      <c r="I598" s="23" t="str">
        <f>VLOOKUP(J598,PROCV!$E$1:$F$27,2,FALSE)</f>
        <v>41 - Paraná</v>
      </c>
      <c r="J598" s="22" t="s">
        <v>106</v>
      </c>
      <c r="K598" s="22">
        <v>0</v>
      </c>
      <c r="L598" s="33">
        <v>18700</v>
      </c>
      <c r="M598" s="20" t="e">
        <f>VLOOKUP(G598,PROCV!$A$110:$B$119,2,FALSE)</f>
        <v>#N/A</v>
      </c>
      <c r="N598" s="17" t="e">
        <f t="shared" si="9"/>
        <v>#N/A</v>
      </c>
    </row>
    <row r="599" spans="1:14" x14ac:dyDescent="0.25">
      <c r="A599" s="30" t="s">
        <v>48</v>
      </c>
      <c r="B599" s="36">
        <v>982133</v>
      </c>
      <c r="C599" s="42" t="s">
        <v>5555</v>
      </c>
      <c r="D599" s="22" t="s">
        <v>189</v>
      </c>
      <c r="E599" s="22" t="s">
        <v>213</v>
      </c>
      <c r="F599" s="26" t="str">
        <f>VLOOKUP(E599,PROCV!$A$1:$B$107,2,TRUE)</f>
        <v>Patrimônio</v>
      </c>
      <c r="G599" s="33">
        <v>1998</v>
      </c>
      <c r="H599" s="24">
        <v>0</v>
      </c>
      <c r="I599" s="23" t="str">
        <f>VLOOKUP(J599,PROCV!$E$1:$F$27,2,FALSE)</f>
        <v>29 - Bahia</v>
      </c>
      <c r="J599" s="22" t="s">
        <v>73</v>
      </c>
      <c r="K599" s="22">
        <v>0</v>
      </c>
      <c r="L599" s="33">
        <v>60300</v>
      </c>
      <c r="M599" s="20" t="e">
        <f>VLOOKUP(G599,PROCV!$A$110:$B$119,2,FALSE)</f>
        <v>#N/A</v>
      </c>
      <c r="N599" s="17" t="e">
        <f t="shared" si="9"/>
        <v>#N/A</v>
      </c>
    </row>
    <row r="600" spans="1:14" x14ac:dyDescent="0.25">
      <c r="A600" s="30" t="s">
        <v>48</v>
      </c>
      <c r="B600" s="36">
        <v>983384</v>
      </c>
      <c r="C600" s="42" t="s">
        <v>5554</v>
      </c>
      <c r="D600" s="22" t="s">
        <v>189</v>
      </c>
      <c r="E600" s="22" t="s">
        <v>640</v>
      </c>
      <c r="F600" s="26" t="str">
        <f>VLOOKUP(E600,PROCV!$A$1:$B$107,2,TRUE)</f>
        <v>Música</v>
      </c>
      <c r="G600" s="33">
        <v>1998</v>
      </c>
      <c r="H600" s="24">
        <v>0</v>
      </c>
      <c r="I600" s="23" t="str">
        <f>VLOOKUP(J600,PROCV!$E$1:$F$27,2,FALSE)</f>
        <v>31 - Minas Gerais</v>
      </c>
      <c r="J600" s="22" t="s">
        <v>85</v>
      </c>
      <c r="K600" s="22">
        <v>0</v>
      </c>
      <c r="L600" s="33">
        <v>37500</v>
      </c>
      <c r="M600" s="20" t="e">
        <f>VLOOKUP(G600,PROCV!$A$110:$B$119,2,FALSE)</f>
        <v>#N/A</v>
      </c>
      <c r="N600" s="17" t="e">
        <f t="shared" si="9"/>
        <v>#N/A</v>
      </c>
    </row>
    <row r="601" spans="1:14" x14ac:dyDescent="0.25">
      <c r="A601" s="30" t="s">
        <v>48</v>
      </c>
      <c r="B601" s="36">
        <v>989660</v>
      </c>
      <c r="C601" s="42" t="s">
        <v>5553</v>
      </c>
      <c r="D601" s="22" t="s">
        <v>300</v>
      </c>
      <c r="E601" s="22" t="s">
        <v>221</v>
      </c>
      <c r="F601" s="26" t="str">
        <f>VLOOKUP(E601,PROCV!$A$1:$B$107,2,TRUE)</f>
        <v>Artes Cênicas e Espetáculo</v>
      </c>
      <c r="G601" s="33">
        <v>1998</v>
      </c>
      <c r="H601" s="24">
        <v>0</v>
      </c>
      <c r="I601" s="23" t="str">
        <f>VLOOKUP(J601,PROCV!$E$1:$F$27,2,FALSE)</f>
        <v>50 - Mato Grosso do Sul</v>
      </c>
      <c r="J601" s="22" t="s">
        <v>179</v>
      </c>
      <c r="K601" s="22">
        <v>0</v>
      </c>
      <c r="L601" s="33">
        <v>40000</v>
      </c>
      <c r="M601" s="20" t="e">
        <f>VLOOKUP(G601,PROCV!$A$110:$B$119,2,FALSE)</f>
        <v>#N/A</v>
      </c>
      <c r="N601" s="17" t="e">
        <f t="shared" si="9"/>
        <v>#N/A</v>
      </c>
    </row>
    <row r="602" spans="1:14" x14ac:dyDescent="0.25">
      <c r="A602" s="30" t="s">
        <v>48</v>
      </c>
      <c r="B602" s="36">
        <v>981291</v>
      </c>
      <c r="C602" s="42" t="s">
        <v>5552</v>
      </c>
      <c r="D602" s="22" t="s">
        <v>189</v>
      </c>
      <c r="E602" s="22" t="s">
        <v>630</v>
      </c>
      <c r="F602" s="26" t="s">
        <v>10</v>
      </c>
      <c r="G602" s="33">
        <v>1998</v>
      </c>
      <c r="H602" s="24">
        <v>0</v>
      </c>
      <c r="I602" s="23" t="str">
        <f>VLOOKUP(J602,PROCV!$E$1:$F$27,2,FALSE)</f>
        <v>33 - Rio de Janeiro</v>
      </c>
      <c r="J602" s="22" t="s">
        <v>82</v>
      </c>
      <c r="K602" s="22">
        <v>0</v>
      </c>
      <c r="L602" s="33">
        <v>17606</v>
      </c>
      <c r="M602" s="20" t="e">
        <f>VLOOKUP(G602,PROCV!$A$110:$B$119,2,FALSE)</f>
        <v>#N/A</v>
      </c>
      <c r="N602" s="17" t="e">
        <f t="shared" si="9"/>
        <v>#N/A</v>
      </c>
    </row>
    <row r="603" spans="1:14" x14ac:dyDescent="0.25">
      <c r="A603" s="30" t="s">
        <v>48</v>
      </c>
      <c r="B603" s="36">
        <v>981252</v>
      </c>
      <c r="C603" s="42" t="s">
        <v>5551</v>
      </c>
      <c r="D603" s="22" t="s">
        <v>189</v>
      </c>
      <c r="E603" s="22" t="s">
        <v>630</v>
      </c>
      <c r="F603" s="26" t="s">
        <v>10</v>
      </c>
      <c r="G603" s="33">
        <v>1998</v>
      </c>
      <c r="H603" s="24">
        <v>0</v>
      </c>
      <c r="I603" s="23" t="str">
        <f>VLOOKUP(J603,PROCV!$E$1:$F$27,2,FALSE)</f>
        <v>12 - Acre</v>
      </c>
      <c r="J603" s="22" t="s">
        <v>71</v>
      </c>
      <c r="K603" s="22">
        <v>0</v>
      </c>
      <c r="L603" s="33">
        <v>46716</v>
      </c>
      <c r="M603" s="20" t="e">
        <f>VLOOKUP(G603,PROCV!$A$110:$B$119,2,FALSE)</f>
        <v>#N/A</v>
      </c>
      <c r="N603" s="17" t="e">
        <f t="shared" si="9"/>
        <v>#N/A</v>
      </c>
    </row>
    <row r="604" spans="1:14" x14ac:dyDescent="0.25">
      <c r="A604" s="30" t="s">
        <v>48</v>
      </c>
      <c r="B604" s="36">
        <v>976496</v>
      </c>
      <c r="C604" s="42" t="s">
        <v>5550</v>
      </c>
      <c r="D604" s="22" t="s">
        <v>189</v>
      </c>
      <c r="E604" s="22" t="s">
        <v>213</v>
      </c>
      <c r="F604" s="26" t="str">
        <f>VLOOKUP(E604,PROCV!$A$1:$B$107,2,TRUE)</f>
        <v>Patrimônio</v>
      </c>
      <c r="G604" s="33">
        <v>1998</v>
      </c>
      <c r="H604" s="24">
        <v>0</v>
      </c>
      <c r="I604" s="23" t="str">
        <f>VLOOKUP(J604,PROCV!$E$1:$F$27,2,FALSE)</f>
        <v>35 - São Paulo</v>
      </c>
      <c r="J604" s="22" t="s">
        <v>76</v>
      </c>
      <c r="K604" s="22">
        <v>0</v>
      </c>
      <c r="L604" s="33">
        <v>12821.6</v>
      </c>
      <c r="M604" s="20" t="e">
        <f>VLOOKUP(G604,PROCV!$A$110:$B$119,2,FALSE)</f>
        <v>#N/A</v>
      </c>
      <c r="N604" s="17" t="e">
        <f t="shared" si="9"/>
        <v>#N/A</v>
      </c>
    </row>
    <row r="605" spans="1:14" x14ac:dyDescent="0.25">
      <c r="A605" s="30" t="s">
        <v>48</v>
      </c>
      <c r="B605" s="36">
        <v>983388</v>
      </c>
      <c r="C605" s="42" t="s">
        <v>5549</v>
      </c>
      <c r="D605" s="22" t="s">
        <v>189</v>
      </c>
      <c r="E605" s="22" t="s">
        <v>630</v>
      </c>
      <c r="F605" s="26" t="s">
        <v>10</v>
      </c>
      <c r="G605" s="33">
        <v>1998</v>
      </c>
      <c r="H605" s="24">
        <v>0</v>
      </c>
      <c r="I605" s="23" t="str">
        <f>VLOOKUP(J605,PROCV!$E$1:$F$27,2,FALSE)</f>
        <v>31 - Minas Gerais</v>
      </c>
      <c r="J605" s="22" t="s">
        <v>85</v>
      </c>
      <c r="K605" s="22">
        <v>0</v>
      </c>
      <c r="L605" s="33">
        <v>28672</v>
      </c>
      <c r="M605" s="20" t="e">
        <f>VLOOKUP(G605,PROCV!$A$110:$B$119,2,FALSE)</f>
        <v>#N/A</v>
      </c>
      <c r="N605" s="17" t="e">
        <f t="shared" si="9"/>
        <v>#N/A</v>
      </c>
    </row>
    <row r="606" spans="1:14" x14ac:dyDescent="0.25">
      <c r="A606" s="30" t="s">
        <v>48</v>
      </c>
      <c r="B606" s="36">
        <v>981258</v>
      </c>
      <c r="C606" s="42" t="s">
        <v>5548</v>
      </c>
      <c r="D606" s="22" t="s">
        <v>189</v>
      </c>
      <c r="E606" s="22" t="s">
        <v>630</v>
      </c>
      <c r="F606" s="26" t="s">
        <v>10</v>
      </c>
      <c r="G606" s="33">
        <v>1998</v>
      </c>
      <c r="H606" s="24">
        <v>0</v>
      </c>
      <c r="I606" s="23" t="str">
        <f>VLOOKUP(J606,PROCV!$E$1:$F$27,2,FALSE)</f>
        <v>41 - Paraná</v>
      </c>
      <c r="J606" s="22" t="s">
        <v>106</v>
      </c>
      <c r="K606" s="22">
        <v>0</v>
      </c>
      <c r="L606" s="33">
        <v>100000</v>
      </c>
      <c r="M606" s="20" t="e">
        <f>VLOOKUP(G606,PROCV!$A$110:$B$119,2,FALSE)</f>
        <v>#N/A</v>
      </c>
      <c r="N606" s="17" t="e">
        <f t="shared" si="9"/>
        <v>#N/A</v>
      </c>
    </row>
    <row r="607" spans="1:14" x14ac:dyDescent="0.25">
      <c r="A607" s="30" t="s">
        <v>48</v>
      </c>
      <c r="B607" s="36">
        <v>983402</v>
      </c>
      <c r="C607" s="42" t="s">
        <v>5547</v>
      </c>
      <c r="D607" s="22" t="s">
        <v>189</v>
      </c>
      <c r="E607" s="22" t="s">
        <v>213</v>
      </c>
      <c r="F607" s="26" t="str">
        <f>VLOOKUP(E607,PROCV!$A$1:$B$107,2,TRUE)</f>
        <v>Patrimônio</v>
      </c>
      <c r="G607" s="33">
        <v>1998</v>
      </c>
      <c r="H607" s="24">
        <v>0</v>
      </c>
      <c r="I607" s="23" t="str">
        <f>VLOOKUP(J607,PROCV!$E$1:$F$27,2,FALSE)</f>
        <v>43 - Rio Grande do Sul</v>
      </c>
      <c r="J607" s="22" t="s">
        <v>56</v>
      </c>
      <c r="K607" s="22">
        <v>0</v>
      </c>
      <c r="L607" s="33">
        <v>15000</v>
      </c>
      <c r="M607" s="20" t="e">
        <f>VLOOKUP(G607,PROCV!$A$110:$B$119,2,FALSE)</f>
        <v>#N/A</v>
      </c>
      <c r="N607" s="17" t="e">
        <f t="shared" si="9"/>
        <v>#N/A</v>
      </c>
    </row>
    <row r="608" spans="1:14" x14ac:dyDescent="0.25">
      <c r="A608" s="30" t="s">
        <v>48</v>
      </c>
      <c r="B608" s="36">
        <v>987911</v>
      </c>
      <c r="C608" s="42" t="s">
        <v>5546</v>
      </c>
      <c r="D608" s="22" t="s">
        <v>189</v>
      </c>
      <c r="E608" s="22" t="s">
        <v>213</v>
      </c>
      <c r="F608" s="26" t="str">
        <f>VLOOKUP(E608,PROCV!$A$1:$B$107,2,TRUE)</f>
        <v>Patrimônio</v>
      </c>
      <c r="G608" s="33">
        <v>1998</v>
      </c>
      <c r="H608" s="24">
        <v>0</v>
      </c>
      <c r="I608" s="23" t="str">
        <f>VLOOKUP(J608,PROCV!$E$1:$F$27,2,FALSE)</f>
        <v>22 - Piauí</v>
      </c>
      <c r="J608" s="22" t="s">
        <v>77</v>
      </c>
      <c r="K608" s="22">
        <v>0</v>
      </c>
      <c r="L608" s="33">
        <v>54974</v>
      </c>
      <c r="M608" s="20" t="e">
        <f>VLOOKUP(G608,PROCV!$A$110:$B$119,2,FALSE)</f>
        <v>#N/A</v>
      </c>
      <c r="N608" s="17" t="e">
        <f t="shared" si="9"/>
        <v>#N/A</v>
      </c>
    </row>
    <row r="609" spans="1:14" x14ac:dyDescent="0.25">
      <c r="A609" s="30" t="s">
        <v>48</v>
      </c>
      <c r="B609" s="36">
        <v>987294</v>
      </c>
      <c r="C609" s="42" t="s">
        <v>5545</v>
      </c>
      <c r="D609" s="22" t="s">
        <v>114</v>
      </c>
      <c r="E609" s="22" t="s">
        <v>113</v>
      </c>
      <c r="F609" s="26" t="str">
        <f>VLOOKUP(E609,PROCV!$A$1:$B$107,2,TRUE)</f>
        <v>Música</v>
      </c>
      <c r="G609" s="33">
        <v>1998</v>
      </c>
      <c r="H609" s="24">
        <v>0</v>
      </c>
      <c r="I609" s="23" t="str">
        <f>VLOOKUP(J609,PROCV!$E$1:$F$27,2,FALSE)</f>
        <v>31 - Minas Gerais</v>
      </c>
      <c r="J609" s="22" t="s">
        <v>85</v>
      </c>
      <c r="K609" s="22">
        <v>0</v>
      </c>
      <c r="L609" s="33">
        <v>25000</v>
      </c>
      <c r="M609" s="20" t="e">
        <f>VLOOKUP(G609,PROCV!$A$110:$B$119,2,FALSE)</f>
        <v>#N/A</v>
      </c>
      <c r="N609" s="17" t="e">
        <f t="shared" si="9"/>
        <v>#N/A</v>
      </c>
    </row>
    <row r="610" spans="1:14" x14ac:dyDescent="0.25">
      <c r="A610" s="30" t="s">
        <v>48</v>
      </c>
      <c r="B610" s="36">
        <v>987612</v>
      </c>
      <c r="C610" s="42" t="s">
        <v>5544</v>
      </c>
      <c r="D610" s="22" t="s">
        <v>114</v>
      </c>
      <c r="E610" s="22" t="s">
        <v>113</v>
      </c>
      <c r="F610" s="26" t="str">
        <f>VLOOKUP(E610,PROCV!$A$1:$B$107,2,TRUE)</f>
        <v>Música</v>
      </c>
      <c r="G610" s="33">
        <v>1998</v>
      </c>
      <c r="H610" s="24">
        <v>0</v>
      </c>
      <c r="I610" s="23" t="str">
        <f>VLOOKUP(J610,PROCV!$E$1:$F$27,2,FALSE)</f>
        <v>31 - Minas Gerais</v>
      </c>
      <c r="J610" s="22" t="s">
        <v>85</v>
      </c>
      <c r="K610" s="22">
        <v>0</v>
      </c>
      <c r="L610" s="33">
        <v>25000</v>
      </c>
      <c r="M610" s="20" t="e">
        <f>VLOOKUP(G610,PROCV!$A$110:$B$119,2,FALSE)</f>
        <v>#N/A</v>
      </c>
      <c r="N610" s="17" t="e">
        <f t="shared" si="9"/>
        <v>#N/A</v>
      </c>
    </row>
    <row r="611" spans="1:14" x14ac:dyDescent="0.25">
      <c r="A611" s="30" t="s">
        <v>48</v>
      </c>
      <c r="B611" s="36">
        <v>989948</v>
      </c>
      <c r="C611" s="42" t="s">
        <v>5543</v>
      </c>
      <c r="D611" s="22" t="s">
        <v>189</v>
      </c>
      <c r="E611" s="22" t="s">
        <v>749</v>
      </c>
      <c r="F611" s="26" t="str">
        <f>VLOOKUP(E611,PROCV!$A$1:$B$107,2,TRUE)</f>
        <v>Educação e Criação em Artes</v>
      </c>
      <c r="G611" s="33">
        <v>1998</v>
      </c>
      <c r="H611" s="24">
        <v>0</v>
      </c>
      <c r="I611" s="23" t="str">
        <f>VLOOKUP(J611,PROCV!$E$1:$F$27,2,FALSE)</f>
        <v>53 - Distrito Federal</v>
      </c>
      <c r="J611" s="22" t="s">
        <v>75</v>
      </c>
      <c r="K611" s="22">
        <v>0</v>
      </c>
      <c r="L611" s="33">
        <v>40000</v>
      </c>
      <c r="M611" s="20" t="e">
        <f>VLOOKUP(G611,PROCV!$A$110:$B$119,2,FALSE)</f>
        <v>#N/A</v>
      </c>
      <c r="N611" s="17" t="e">
        <f t="shared" si="9"/>
        <v>#N/A</v>
      </c>
    </row>
    <row r="612" spans="1:14" x14ac:dyDescent="0.25">
      <c r="A612" s="30" t="s">
        <v>48</v>
      </c>
      <c r="B612" s="36">
        <v>988482</v>
      </c>
      <c r="C612" s="42" t="s">
        <v>5542</v>
      </c>
      <c r="D612" s="22" t="s">
        <v>46</v>
      </c>
      <c r="E612" s="22" t="s">
        <v>50</v>
      </c>
      <c r="F612" s="26" t="str">
        <f>VLOOKUP(E612,PROCV!$A$1:$B$107,2,TRUE)</f>
        <v>Educação e Criação em Artes</v>
      </c>
      <c r="G612" s="33">
        <v>1998</v>
      </c>
      <c r="H612" s="24">
        <v>0</v>
      </c>
      <c r="I612" s="23" t="str">
        <f>VLOOKUP(J612,PROCV!$E$1:$F$27,2,FALSE)</f>
        <v>35 - São Paulo</v>
      </c>
      <c r="J612" s="22" t="s">
        <v>76</v>
      </c>
      <c r="K612" s="22">
        <v>0</v>
      </c>
      <c r="L612" s="33">
        <v>37500</v>
      </c>
      <c r="M612" s="20" t="e">
        <f>VLOOKUP(G612,PROCV!$A$110:$B$119,2,FALSE)</f>
        <v>#N/A</v>
      </c>
      <c r="N612" s="17" t="e">
        <f t="shared" si="9"/>
        <v>#N/A</v>
      </c>
    </row>
    <row r="613" spans="1:14" x14ac:dyDescent="0.25">
      <c r="A613" s="30" t="s">
        <v>48</v>
      </c>
      <c r="B613" s="36">
        <v>987796</v>
      </c>
      <c r="C613" s="42" t="s">
        <v>1719</v>
      </c>
      <c r="D613" s="22" t="s">
        <v>189</v>
      </c>
      <c r="E613" s="22" t="s">
        <v>213</v>
      </c>
      <c r="F613" s="26" t="str">
        <f>VLOOKUP(E613,PROCV!$A$1:$B$107,2,TRUE)</f>
        <v>Patrimônio</v>
      </c>
      <c r="G613" s="33">
        <v>1998</v>
      </c>
      <c r="H613" s="24">
        <v>0</v>
      </c>
      <c r="I613" s="23" t="str">
        <f>VLOOKUP(J613,PROCV!$E$1:$F$27,2,FALSE)</f>
        <v>31 - Minas Gerais</v>
      </c>
      <c r="J613" s="22" t="s">
        <v>85</v>
      </c>
      <c r="K613" s="22">
        <v>0</v>
      </c>
      <c r="L613" s="33">
        <v>23325</v>
      </c>
      <c r="M613" s="20" t="e">
        <f>VLOOKUP(G613,PROCV!$A$110:$B$119,2,FALSE)</f>
        <v>#N/A</v>
      </c>
      <c r="N613" s="17" t="e">
        <f t="shared" si="9"/>
        <v>#N/A</v>
      </c>
    </row>
    <row r="614" spans="1:14" x14ac:dyDescent="0.25">
      <c r="A614" s="30" t="s">
        <v>48</v>
      </c>
      <c r="B614" s="36">
        <v>987801</v>
      </c>
      <c r="C614" s="42" t="s">
        <v>5541</v>
      </c>
      <c r="D614" s="22" t="s">
        <v>189</v>
      </c>
      <c r="E614" s="22" t="s">
        <v>213</v>
      </c>
      <c r="F614" s="26" t="str">
        <f>VLOOKUP(E614,PROCV!$A$1:$B$107,2,TRUE)</f>
        <v>Patrimônio</v>
      </c>
      <c r="G614" s="33">
        <v>1998</v>
      </c>
      <c r="H614" s="24">
        <v>0</v>
      </c>
      <c r="I614" s="23" t="str">
        <f>VLOOKUP(J614,PROCV!$E$1:$F$27,2,FALSE)</f>
        <v>35 - São Paulo</v>
      </c>
      <c r="J614" s="22" t="s">
        <v>76</v>
      </c>
      <c r="K614" s="22">
        <v>0</v>
      </c>
      <c r="L614" s="33">
        <v>35000</v>
      </c>
      <c r="M614" s="20" t="e">
        <f>VLOOKUP(G614,PROCV!$A$110:$B$119,2,FALSE)</f>
        <v>#N/A</v>
      </c>
      <c r="N614" s="17" t="e">
        <f t="shared" si="9"/>
        <v>#N/A</v>
      </c>
    </row>
    <row r="615" spans="1:14" x14ac:dyDescent="0.25">
      <c r="A615" s="30" t="s">
        <v>48</v>
      </c>
      <c r="B615" s="36">
        <v>986420</v>
      </c>
      <c r="C615" s="42" t="s">
        <v>5540</v>
      </c>
      <c r="D615" s="22" t="s">
        <v>300</v>
      </c>
      <c r="E615" s="22" t="s">
        <v>299</v>
      </c>
      <c r="F615" s="26" t="str">
        <f>VLOOKUP(E615,PROCV!$A$1:$B$107,2,TRUE)</f>
        <v>Patrimônio</v>
      </c>
      <c r="G615" s="33">
        <v>1998</v>
      </c>
      <c r="H615" s="24">
        <v>0</v>
      </c>
      <c r="I615" s="23" t="str">
        <f>VLOOKUP(J615,PROCV!$E$1:$F$27,2,FALSE)</f>
        <v>35 - São Paulo</v>
      </c>
      <c r="J615" s="22" t="s">
        <v>76</v>
      </c>
      <c r="K615" s="22">
        <v>0</v>
      </c>
      <c r="L615" s="33">
        <v>38053.5</v>
      </c>
      <c r="M615" s="20" t="e">
        <f>VLOOKUP(G615,PROCV!$A$110:$B$119,2,FALSE)</f>
        <v>#N/A</v>
      </c>
      <c r="N615" s="17" t="e">
        <f t="shared" si="9"/>
        <v>#N/A</v>
      </c>
    </row>
    <row r="616" spans="1:14" x14ac:dyDescent="0.25">
      <c r="A616" s="30" t="s">
        <v>48</v>
      </c>
      <c r="B616" s="36">
        <v>980167</v>
      </c>
      <c r="C616" s="42" t="s">
        <v>5539</v>
      </c>
      <c r="D616" s="22" t="s">
        <v>189</v>
      </c>
      <c r="E616" s="22" t="s">
        <v>213</v>
      </c>
      <c r="F616" s="26" t="str">
        <f>VLOOKUP(E616,PROCV!$A$1:$B$107,2,TRUE)</f>
        <v>Patrimônio</v>
      </c>
      <c r="G616" s="33">
        <v>1998</v>
      </c>
      <c r="H616" s="24">
        <v>0</v>
      </c>
      <c r="I616" s="23" t="str">
        <f>VLOOKUP(J616,PROCV!$E$1:$F$27,2,FALSE)</f>
        <v>29 - Bahia</v>
      </c>
      <c r="J616" s="22" t="s">
        <v>73</v>
      </c>
      <c r="K616" s="22">
        <v>0</v>
      </c>
      <c r="L616" s="33">
        <v>37500</v>
      </c>
      <c r="M616" s="20" t="e">
        <f>VLOOKUP(G616,PROCV!$A$110:$B$119,2,FALSE)</f>
        <v>#N/A</v>
      </c>
      <c r="N616" s="17" t="e">
        <f t="shared" si="9"/>
        <v>#N/A</v>
      </c>
    </row>
    <row r="617" spans="1:14" x14ac:dyDescent="0.25">
      <c r="A617" s="30" t="s">
        <v>48</v>
      </c>
      <c r="B617" s="36">
        <v>987031</v>
      </c>
      <c r="C617" s="42" t="s">
        <v>5538</v>
      </c>
      <c r="D617" s="22" t="s">
        <v>4</v>
      </c>
      <c r="E617" s="22" t="s">
        <v>285</v>
      </c>
      <c r="F617" s="26" t="str">
        <f>VLOOKUP(E617,PROCV!$A$1:$B$107,2,TRUE)</f>
        <v>Educação e Criação em Artes</v>
      </c>
      <c r="G617" s="33">
        <v>1998</v>
      </c>
      <c r="H617" s="24">
        <v>0</v>
      </c>
      <c r="I617" s="23" t="str">
        <f>VLOOKUP(J617,PROCV!$E$1:$F$27,2,FALSE)</f>
        <v>31 - Minas Gerais</v>
      </c>
      <c r="J617" s="22" t="s">
        <v>85</v>
      </c>
      <c r="K617" s="22">
        <v>0</v>
      </c>
      <c r="L617" s="33">
        <v>170000</v>
      </c>
      <c r="M617" s="20" t="e">
        <f>VLOOKUP(G617,PROCV!$A$110:$B$119,2,FALSE)</f>
        <v>#N/A</v>
      </c>
      <c r="N617" s="17" t="e">
        <f t="shared" si="9"/>
        <v>#N/A</v>
      </c>
    </row>
    <row r="618" spans="1:14" x14ac:dyDescent="0.25">
      <c r="A618" s="30" t="s">
        <v>48</v>
      </c>
      <c r="B618" s="36">
        <v>987599</v>
      </c>
      <c r="C618" s="42" t="s">
        <v>5537</v>
      </c>
      <c r="D618" s="22" t="s">
        <v>314</v>
      </c>
      <c r="E618" s="22" t="s">
        <v>265</v>
      </c>
      <c r="F618" s="26" t="str">
        <f>VLOOKUP(E618,PROCV!$A$1:$B$107,2,TRUE)</f>
        <v>Patrimônio</v>
      </c>
      <c r="G618" s="38">
        <v>1998</v>
      </c>
      <c r="H618" s="24">
        <v>0</v>
      </c>
      <c r="I618" s="23" t="str">
        <f>VLOOKUP(J618,PROCV!$E$1:$F$27,2,FALSE)</f>
        <v>52 - Goiás</v>
      </c>
      <c r="J618" s="22" t="s">
        <v>97</v>
      </c>
      <c r="K618" s="22">
        <v>0</v>
      </c>
      <c r="L618" s="38">
        <v>62500</v>
      </c>
      <c r="M618" s="20" t="e">
        <f>VLOOKUP(G618,PROCV!$A$110:$B$119,2,FALSE)</f>
        <v>#N/A</v>
      </c>
      <c r="N618" s="17" t="e">
        <f t="shared" si="9"/>
        <v>#N/A</v>
      </c>
    </row>
    <row r="619" spans="1:14" x14ac:dyDescent="0.25">
      <c r="A619" s="30" t="s">
        <v>48</v>
      </c>
      <c r="B619" s="36">
        <v>989947</v>
      </c>
      <c r="C619" s="42" t="s">
        <v>5536</v>
      </c>
      <c r="D619" s="22" t="s">
        <v>300</v>
      </c>
      <c r="E619" s="22" t="s">
        <v>320</v>
      </c>
      <c r="F619" s="26" t="str">
        <f>VLOOKUP(E619,PROCV!$A$1:$B$107,2,TRUE)</f>
        <v>Música</v>
      </c>
      <c r="G619" s="33">
        <v>1998</v>
      </c>
      <c r="H619" s="24">
        <v>0</v>
      </c>
      <c r="I619" s="23" t="str">
        <f>VLOOKUP(J619,PROCV!$E$1:$F$27,2,FALSE)</f>
        <v>53 - Distrito Federal</v>
      </c>
      <c r="J619" s="22" t="s">
        <v>75</v>
      </c>
      <c r="K619" s="22">
        <v>0</v>
      </c>
      <c r="L619" s="33">
        <v>49635</v>
      </c>
      <c r="M619" s="20" t="e">
        <f>VLOOKUP(G619,PROCV!$A$110:$B$119,2,FALSE)</f>
        <v>#N/A</v>
      </c>
      <c r="N619" s="17" t="e">
        <f t="shared" si="9"/>
        <v>#N/A</v>
      </c>
    </row>
    <row r="620" spans="1:14" x14ac:dyDescent="0.25">
      <c r="A620" s="30" t="s">
        <v>48</v>
      </c>
      <c r="B620" s="36">
        <v>977565</v>
      </c>
      <c r="C620" s="42" t="s">
        <v>5535</v>
      </c>
      <c r="D620" s="22" t="s">
        <v>189</v>
      </c>
      <c r="E620" s="22" t="s">
        <v>640</v>
      </c>
      <c r="F620" s="26" t="str">
        <f>VLOOKUP(E620,PROCV!$A$1:$B$107,2,TRUE)</f>
        <v>Música</v>
      </c>
      <c r="G620" s="33">
        <v>1998</v>
      </c>
      <c r="H620" s="24">
        <v>0</v>
      </c>
      <c r="I620" s="23" t="str">
        <f>VLOOKUP(J620,PROCV!$E$1:$F$27,2,FALSE)</f>
        <v>53 - Distrito Federal</v>
      </c>
      <c r="J620" s="22" t="s">
        <v>75</v>
      </c>
      <c r="K620" s="22">
        <v>0</v>
      </c>
      <c r="L620" s="33">
        <v>80000</v>
      </c>
      <c r="M620" s="20" t="e">
        <f>VLOOKUP(G620,PROCV!$A$110:$B$119,2,FALSE)</f>
        <v>#N/A</v>
      </c>
      <c r="N620" s="17" t="e">
        <f t="shared" si="9"/>
        <v>#N/A</v>
      </c>
    </row>
    <row r="621" spans="1:14" x14ac:dyDescent="0.25">
      <c r="A621" s="30" t="s">
        <v>48</v>
      </c>
      <c r="B621" s="36">
        <v>987551</v>
      </c>
      <c r="C621" s="42" t="s">
        <v>1704</v>
      </c>
      <c r="D621" s="22" t="s">
        <v>189</v>
      </c>
      <c r="E621" s="22" t="s">
        <v>213</v>
      </c>
      <c r="F621" s="26" t="str">
        <f>VLOOKUP(E621,PROCV!$A$1:$B$107,2,TRUE)</f>
        <v>Patrimônio</v>
      </c>
      <c r="G621" s="33">
        <v>1998</v>
      </c>
      <c r="H621" s="24">
        <v>0</v>
      </c>
      <c r="I621" s="23" t="str">
        <f>VLOOKUP(J621,PROCV!$E$1:$F$27,2,FALSE)</f>
        <v>17 - Tocantins</v>
      </c>
      <c r="J621" s="22" t="s">
        <v>64</v>
      </c>
      <c r="K621" s="22">
        <v>0</v>
      </c>
      <c r="L621" s="33">
        <v>100000</v>
      </c>
      <c r="M621" s="20" t="e">
        <f>VLOOKUP(G621,PROCV!$A$110:$B$119,2,FALSE)</f>
        <v>#N/A</v>
      </c>
      <c r="N621" s="17" t="e">
        <f t="shared" si="9"/>
        <v>#N/A</v>
      </c>
    </row>
    <row r="622" spans="1:14" x14ac:dyDescent="0.25">
      <c r="A622" s="30" t="s">
        <v>48</v>
      </c>
      <c r="B622" s="36">
        <v>988866</v>
      </c>
      <c r="C622" s="42" t="s">
        <v>5534</v>
      </c>
      <c r="D622" s="22" t="s">
        <v>189</v>
      </c>
      <c r="E622" s="22" t="s">
        <v>213</v>
      </c>
      <c r="F622" s="26" t="str">
        <f>VLOOKUP(E622,PROCV!$A$1:$B$107,2,TRUE)</f>
        <v>Patrimônio</v>
      </c>
      <c r="G622" s="33">
        <v>1998</v>
      </c>
      <c r="H622" s="24">
        <v>0</v>
      </c>
      <c r="I622" s="23" t="str">
        <f>VLOOKUP(J622,PROCV!$E$1:$F$27,2,FALSE)</f>
        <v>35 - São Paulo</v>
      </c>
      <c r="J622" s="22" t="s">
        <v>76</v>
      </c>
      <c r="K622" s="22">
        <v>0</v>
      </c>
      <c r="L622" s="33">
        <v>17500</v>
      </c>
      <c r="M622" s="20" t="e">
        <f>VLOOKUP(G622,PROCV!$A$110:$B$119,2,FALSE)</f>
        <v>#N/A</v>
      </c>
      <c r="N622" s="17" t="e">
        <f t="shared" si="9"/>
        <v>#N/A</v>
      </c>
    </row>
    <row r="623" spans="1:14" x14ac:dyDescent="0.25">
      <c r="A623" s="30" t="s">
        <v>48</v>
      </c>
      <c r="B623" s="36">
        <v>987292</v>
      </c>
      <c r="C623" s="42" t="s">
        <v>5533</v>
      </c>
      <c r="D623" s="22" t="s">
        <v>189</v>
      </c>
      <c r="E623" s="22" t="s">
        <v>213</v>
      </c>
      <c r="F623" s="26" t="str">
        <f>VLOOKUP(E623,PROCV!$A$1:$B$107,2,TRUE)</f>
        <v>Patrimônio</v>
      </c>
      <c r="G623" s="33">
        <v>1998</v>
      </c>
      <c r="H623" s="24">
        <v>0</v>
      </c>
      <c r="I623" s="23" t="str">
        <f>VLOOKUP(J623,PROCV!$E$1:$F$27,2,FALSE)</f>
        <v>13 - Amazonas</v>
      </c>
      <c r="J623" s="22" t="s">
        <v>823</v>
      </c>
      <c r="K623" s="22">
        <v>0</v>
      </c>
      <c r="L623" s="33">
        <v>50000</v>
      </c>
      <c r="M623" s="20" t="e">
        <f>VLOOKUP(G623,PROCV!$A$110:$B$119,2,FALSE)</f>
        <v>#N/A</v>
      </c>
      <c r="N623" s="17" t="e">
        <f t="shared" si="9"/>
        <v>#N/A</v>
      </c>
    </row>
    <row r="624" spans="1:14" x14ac:dyDescent="0.25">
      <c r="A624" s="30" t="s">
        <v>48</v>
      </c>
      <c r="B624" s="36">
        <v>987460</v>
      </c>
      <c r="C624" s="42" t="s">
        <v>5532</v>
      </c>
      <c r="D624" s="22" t="s">
        <v>189</v>
      </c>
      <c r="E624" s="22" t="s">
        <v>213</v>
      </c>
      <c r="F624" s="26" t="str">
        <f>VLOOKUP(E624,PROCV!$A$1:$B$107,2,TRUE)</f>
        <v>Patrimônio</v>
      </c>
      <c r="G624" s="33">
        <v>1998</v>
      </c>
      <c r="H624" s="24">
        <v>0</v>
      </c>
      <c r="I624" s="23" t="str">
        <f>VLOOKUP(J624,PROCV!$E$1:$F$27,2,FALSE)</f>
        <v>52 - Goiás</v>
      </c>
      <c r="J624" s="22" t="s">
        <v>97</v>
      </c>
      <c r="K624" s="22">
        <v>0</v>
      </c>
      <c r="L624" s="33">
        <v>143333.48000000001</v>
      </c>
      <c r="M624" s="20" t="e">
        <f>VLOOKUP(G624,PROCV!$A$110:$B$119,2,FALSE)</f>
        <v>#N/A</v>
      </c>
      <c r="N624" s="17" t="e">
        <f t="shared" si="9"/>
        <v>#N/A</v>
      </c>
    </row>
    <row r="625" spans="1:14" x14ac:dyDescent="0.25">
      <c r="A625" s="30" t="s">
        <v>48</v>
      </c>
      <c r="B625" s="36">
        <v>986920</v>
      </c>
      <c r="C625" s="42" t="s">
        <v>5531</v>
      </c>
      <c r="D625" s="22" t="s">
        <v>189</v>
      </c>
      <c r="E625" s="22" t="s">
        <v>213</v>
      </c>
      <c r="F625" s="26" t="str">
        <f>VLOOKUP(E625,PROCV!$A$1:$B$107,2,TRUE)</f>
        <v>Patrimônio</v>
      </c>
      <c r="G625" s="33">
        <v>1998</v>
      </c>
      <c r="H625" s="24">
        <v>0</v>
      </c>
      <c r="I625" s="23" t="str">
        <f>VLOOKUP(J625,PROCV!$E$1:$F$27,2,FALSE)</f>
        <v>13 - Amazonas</v>
      </c>
      <c r="J625" s="22" t="s">
        <v>823</v>
      </c>
      <c r="K625" s="22">
        <v>0</v>
      </c>
      <c r="L625" s="33">
        <v>62500</v>
      </c>
      <c r="M625" s="20" t="e">
        <f>VLOOKUP(G625,PROCV!$A$110:$B$119,2,FALSE)</f>
        <v>#N/A</v>
      </c>
      <c r="N625" s="17" t="e">
        <f t="shared" si="9"/>
        <v>#N/A</v>
      </c>
    </row>
    <row r="626" spans="1:14" x14ac:dyDescent="0.25">
      <c r="A626" s="30" t="s">
        <v>48</v>
      </c>
      <c r="B626" s="36">
        <v>988790</v>
      </c>
      <c r="C626" s="42" t="s">
        <v>5530</v>
      </c>
      <c r="D626" s="22" t="s">
        <v>189</v>
      </c>
      <c r="E626" s="22" t="s">
        <v>844</v>
      </c>
      <c r="F626" s="26" t="str">
        <f>VLOOKUP(E626,PROCV!$A$1:$B$107,2,TRUE)</f>
        <v>Educação e Criação em Artes</v>
      </c>
      <c r="G626" s="33">
        <v>1998</v>
      </c>
      <c r="H626" s="24">
        <v>0</v>
      </c>
      <c r="I626" s="23" t="str">
        <f>VLOOKUP(J626,PROCV!$E$1:$F$27,2,FALSE)</f>
        <v>35 - São Paulo</v>
      </c>
      <c r="J626" s="22" t="s">
        <v>76</v>
      </c>
      <c r="K626" s="22">
        <v>0</v>
      </c>
      <c r="L626" s="33">
        <v>142116</v>
      </c>
      <c r="M626" s="20" t="e">
        <f>VLOOKUP(G626,PROCV!$A$110:$B$119,2,FALSE)</f>
        <v>#N/A</v>
      </c>
      <c r="N626" s="17" t="e">
        <f t="shared" si="9"/>
        <v>#N/A</v>
      </c>
    </row>
    <row r="627" spans="1:14" x14ac:dyDescent="0.25">
      <c r="A627" s="30" t="s">
        <v>48</v>
      </c>
      <c r="B627" s="36">
        <v>981216</v>
      </c>
      <c r="C627" s="42" t="s">
        <v>5529</v>
      </c>
      <c r="D627" s="22" t="s">
        <v>4</v>
      </c>
      <c r="E627" s="22" t="s">
        <v>259</v>
      </c>
      <c r="F627" s="26" t="str">
        <f>VLOOKUP(E627,PROCV!$A$1:$B$107,2,TRUE)</f>
        <v>Arquitetura e Design</v>
      </c>
      <c r="G627" s="33">
        <v>1998</v>
      </c>
      <c r="H627" s="24">
        <v>0</v>
      </c>
      <c r="I627" s="23" t="str">
        <f>VLOOKUP(J627,PROCV!$E$1:$F$27,2,FALSE)</f>
        <v>23 - Ceará</v>
      </c>
      <c r="J627" s="22" t="s">
        <v>52</v>
      </c>
      <c r="K627" s="22">
        <v>0</v>
      </c>
      <c r="L627" s="33">
        <v>60000</v>
      </c>
      <c r="M627" s="20" t="e">
        <f>VLOOKUP(G627,PROCV!$A$110:$B$119,2,FALSE)</f>
        <v>#N/A</v>
      </c>
      <c r="N627" s="17" t="e">
        <f t="shared" si="9"/>
        <v>#N/A</v>
      </c>
    </row>
    <row r="628" spans="1:14" x14ac:dyDescent="0.25">
      <c r="A628" s="30" t="s">
        <v>48</v>
      </c>
      <c r="B628" s="36">
        <v>967671</v>
      </c>
      <c r="C628" s="42" t="s">
        <v>5528</v>
      </c>
      <c r="D628" s="22" t="s">
        <v>189</v>
      </c>
      <c r="E628" s="22" t="s">
        <v>213</v>
      </c>
      <c r="F628" s="26" t="str">
        <f>VLOOKUP(E628,PROCV!$A$1:$B$107,2,TRUE)</f>
        <v>Patrimônio</v>
      </c>
      <c r="G628" s="33">
        <v>1998</v>
      </c>
      <c r="H628" s="24">
        <v>0</v>
      </c>
      <c r="I628" s="23" t="str">
        <f>VLOOKUP(J628,PROCV!$E$1:$F$27,2,FALSE)</f>
        <v>41 - Paraná</v>
      </c>
      <c r="J628" s="22" t="s">
        <v>106</v>
      </c>
      <c r="K628" s="22">
        <v>0</v>
      </c>
      <c r="L628" s="33">
        <v>350000</v>
      </c>
      <c r="M628" s="20" t="e">
        <f>VLOOKUP(G628,PROCV!$A$110:$B$119,2,FALSE)</f>
        <v>#N/A</v>
      </c>
      <c r="N628" s="17" t="e">
        <f t="shared" si="9"/>
        <v>#N/A</v>
      </c>
    </row>
    <row r="629" spans="1:14" x14ac:dyDescent="0.25">
      <c r="A629" s="30" t="s">
        <v>48</v>
      </c>
      <c r="B629" s="36">
        <v>987636</v>
      </c>
      <c r="C629" s="42" t="s">
        <v>5527</v>
      </c>
      <c r="D629" s="22" t="s">
        <v>189</v>
      </c>
      <c r="E629" s="22" t="s">
        <v>213</v>
      </c>
      <c r="F629" s="26" t="str">
        <f>VLOOKUP(E629,PROCV!$A$1:$B$107,2,TRUE)</f>
        <v>Patrimônio</v>
      </c>
      <c r="G629" s="33">
        <v>1998</v>
      </c>
      <c r="H629" s="24">
        <v>0</v>
      </c>
      <c r="I629" s="23" t="str">
        <f>VLOOKUP(J629,PROCV!$E$1:$F$27,2,FALSE)</f>
        <v>41 - Paraná</v>
      </c>
      <c r="J629" s="22" t="s">
        <v>106</v>
      </c>
      <c r="K629" s="22">
        <v>0</v>
      </c>
      <c r="L629" s="33">
        <v>312500</v>
      </c>
      <c r="M629" s="20" t="e">
        <f>VLOOKUP(G629,PROCV!$A$110:$B$119,2,FALSE)</f>
        <v>#N/A</v>
      </c>
      <c r="N629" s="17" t="e">
        <f t="shared" si="9"/>
        <v>#N/A</v>
      </c>
    </row>
    <row r="630" spans="1:14" x14ac:dyDescent="0.25">
      <c r="A630" s="30" t="s">
        <v>48</v>
      </c>
      <c r="B630" s="36">
        <v>975126</v>
      </c>
      <c r="C630" s="42" t="s">
        <v>5526</v>
      </c>
      <c r="D630" s="22" t="s">
        <v>189</v>
      </c>
      <c r="E630" s="22" t="s">
        <v>213</v>
      </c>
      <c r="F630" s="26" t="str">
        <f>VLOOKUP(E630,PROCV!$A$1:$B$107,2,TRUE)</f>
        <v>Patrimônio</v>
      </c>
      <c r="G630" s="33">
        <v>1998</v>
      </c>
      <c r="H630" s="24">
        <v>0</v>
      </c>
      <c r="I630" s="23" t="str">
        <f>VLOOKUP(J630,PROCV!$E$1:$F$27,2,FALSE)</f>
        <v>28 - Sergipe</v>
      </c>
      <c r="J630" s="22" t="s">
        <v>49</v>
      </c>
      <c r="K630" s="22">
        <v>0</v>
      </c>
      <c r="L630" s="33">
        <v>122395</v>
      </c>
      <c r="M630" s="20" t="e">
        <f>VLOOKUP(G630,PROCV!$A$110:$B$119,2,FALSE)</f>
        <v>#N/A</v>
      </c>
      <c r="N630" s="17" t="e">
        <f t="shared" si="9"/>
        <v>#N/A</v>
      </c>
    </row>
    <row r="631" spans="1:14" x14ac:dyDescent="0.25">
      <c r="A631" s="30" t="s">
        <v>48</v>
      </c>
      <c r="B631" s="36">
        <v>968351</v>
      </c>
      <c r="C631" s="42" t="s">
        <v>5525</v>
      </c>
      <c r="D631" s="22" t="s">
        <v>314</v>
      </c>
      <c r="E631" s="22" t="s">
        <v>504</v>
      </c>
      <c r="F631" s="26" t="str">
        <f>VLOOKUP(E631,PROCV!$A$1:$B$107,2,TRUE)</f>
        <v>Artes Cênicas e Espetáculo</v>
      </c>
      <c r="G631" s="38">
        <v>1998</v>
      </c>
      <c r="H631" s="24">
        <v>0</v>
      </c>
      <c r="I631" s="23" t="str">
        <f>VLOOKUP(J631,PROCV!$E$1:$F$27,2,FALSE)</f>
        <v>31 - Minas Gerais</v>
      </c>
      <c r="J631" s="22" t="s">
        <v>85</v>
      </c>
      <c r="K631" s="22">
        <v>0</v>
      </c>
      <c r="L631" s="38">
        <v>60000</v>
      </c>
      <c r="M631" s="20" t="e">
        <f>VLOOKUP(G631,PROCV!$A$110:$B$119,2,FALSE)</f>
        <v>#N/A</v>
      </c>
      <c r="N631" s="17" t="e">
        <f t="shared" si="9"/>
        <v>#N/A</v>
      </c>
    </row>
    <row r="632" spans="1:14" x14ac:dyDescent="0.25">
      <c r="A632" s="30" t="s">
        <v>48</v>
      </c>
      <c r="B632" s="36">
        <v>986200</v>
      </c>
      <c r="C632" s="42" t="s">
        <v>5524</v>
      </c>
      <c r="D632" s="22" t="s">
        <v>46</v>
      </c>
      <c r="E632" s="22" t="s">
        <v>50</v>
      </c>
      <c r="F632" s="26" t="str">
        <f>VLOOKUP(E632,PROCV!$A$1:$B$107,2,TRUE)</f>
        <v>Educação e Criação em Artes</v>
      </c>
      <c r="G632" s="33">
        <v>1998</v>
      </c>
      <c r="H632" s="24">
        <v>0</v>
      </c>
      <c r="I632" s="23" t="str">
        <f>VLOOKUP(J632,PROCV!$E$1:$F$27,2,FALSE)</f>
        <v>50 - Mato Grosso do Sul</v>
      </c>
      <c r="J632" s="22" t="s">
        <v>179</v>
      </c>
      <c r="K632" s="22">
        <v>0</v>
      </c>
      <c r="L632" s="33">
        <v>27000</v>
      </c>
      <c r="M632" s="20" t="e">
        <f>VLOOKUP(G632,PROCV!$A$110:$B$119,2,FALSE)</f>
        <v>#N/A</v>
      </c>
      <c r="N632" s="17" t="e">
        <f t="shared" si="9"/>
        <v>#N/A</v>
      </c>
    </row>
    <row r="633" spans="1:14" x14ac:dyDescent="0.25">
      <c r="A633" s="30" t="s">
        <v>48</v>
      </c>
      <c r="B633" s="36">
        <v>981210</v>
      </c>
      <c r="C633" s="42" t="s">
        <v>5523</v>
      </c>
      <c r="D633" s="22" t="s">
        <v>4</v>
      </c>
      <c r="E633" s="22" t="s">
        <v>259</v>
      </c>
      <c r="F633" s="26" t="str">
        <f>VLOOKUP(E633,PROCV!$A$1:$B$107,2,TRUE)</f>
        <v>Arquitetura e Design</v>
      </c>
      <c r="G633" s="33">
        <v>1998</v>
      </c>
      <c r="H633" s="24">
        <v>0</v>
      </c>
      <c r="I633" s="23" t="str">
        <f>VLOOKUP(J633,PROCV!$E$1:$F$27,2,FALSE)</f>
        <v>23 - Ceará</v>
      </c>
      <c r="J633" s="22" t="s">
        <v>52</v>
      </c>
      <c r="K633" s="22">
        <v>0</v>
      </c>
      <c r="L633" s="33">
        <v>30000</v>
      </c>
      <c r="M633" s="20" t="e">
        <f>VLOOKUP(G633,PROCV!$A$110:$B$119,2,FALSE)</f>
        <v>#N/A</v>
      </c>
      <c r="N633" s="17" t="e">
        <f t="shared" si="9"/>
        <v>#N/A</v>
      </c>
    </row>
    <row r="634" spans="1:14" x14ac:dyDescent="0.25">
      <c r="A634" s="30" t="s">
        <v>48</v>
      </c>
      <c r="B634" s="36">
        <v>981290</v>
      </c>
      <c r="C634" s="42" t="s">
        <v>5522</v>
      </c>
      <c r="D634" s="22" t="s">
        <v>189</v>
      </c>
      <c r="E634" s="22" t="s">
        <v>749</v>
      </c>
      <c r="F634" s="26" t="str">
        <f>VLOOKUP(E634,PROCV!$A$1:$B$107,2,TRUE)</f>
        <v>Educação e Criação em Artes</v>
      </c>
      <c r="G634" s="33">
        <v>1998</v>
      </c>
      <c r="H634" s="24">
        <v>0</v>
      </c>
      <c r="I634" s="23" t="str">
        <f>VLOOKUP(J634,PROCV!$E$1:$F$27,2,FALSE)</f>
        <v>33 - Rio de Janeiro</v>
      </c>
      <c r="J634" s="22" t="s">
        <v>82</v>
      </c>
      <c r="K634" s="22">
        <v>0</v>
      </c>
      <c r="L634" s="33">
        <v>47600</v>
      </c>
      <c r="M634" s="20" t="e">
        <f>VLOOKUP(G634,PROCV!$A$110:$B$119,2,FALSE)</f>
        <v>#N/A</v>
      </c>
      <c r="N634" s="17" t="e">
        <f t="shared" si="9"/>
        <v>#N/A</v>
      </c>
    </row>
    <row r="635" spans="1:14" x14ac:dyDescent="0.25">
      <c r="A635" s="30" t="s">
        <v>48</v>
      </c>
      <c r="B635" s="36">
        <v>983386</v>
      </c>
      <c r="C635" s="42" t="s">
        <v>5521</v>
      </c>
      <c r="D635" s="22" t="s">
        <v>189</v>
      </c>
      <c r="E635" s="22" t="s">
        <v>213</v>
      </c>
      <c r="F635" s="26" t="str">
        <f>VLOOKUP(E635,PROCV!$A$1:$B$107,2,TRUE)</f>
        <v>Patrimônio</v>
      </c>
      <c r="G635" s="33">
        <v>1998</v>
      </c>
      <c r="H635" s="24">
        <v>0</v>
      </c>
      <c r="I635" s="23" t="str">
        <f>VLOOKUP(J635,PROCV!$E$1:$F$27,2,FALSE)</f>
        <v>31 - Minas Gerais</v>
      </c>
      <c r="J635" s="22" t="s">
        <v>85</v>
      </c>
      <c r="K635" s="22">
        <v>0</v>
      </c>
      <c r="L635" s="33">
        <v>1000000</v>
      </c>
      <c r="M635" s="20" t="e">
        <f>VLOOKUP(G635,PROCV!$A$110:$B$119,2,FALSE)</f>
        <v>#N/A</v>
      </c>
      <c r="N635" s="17" t="e">
        <f t="shared" si="9"/>
        <v>#N/A</v>
      </c>
    </row>
    <row r="636" spans="1:14" x14ac:dyDescent="0.25">
      <c r="A636" s="30" t="s">
        <v>48</v>
      </c>
      <c r="B636" s="36">
        <v>983255</v>
      </c>
      <c r="C636" s="42" t="s">
        <v>5520</v>
      </c>
      <c r="D636" s="22" t="s">
        <v>189</v>
      </c>
      <c r="E636" s="22" t="s">
        <v>630</v>
      </c>
      <c r="F636" s="26" t="s">
        <v>10</v>
      </c>
      <c r="G636" s="33">
        <v>1998</v>
      </c>
      <c r="H636" s="24">
        <v>0</v>
      </c>
      <c r="I636" s="23" t="str">
        <f>VLOOKUP(J636,PROCV!$E$1:$F$27,2,FALSE)</f>
        <v>52 - Goiás</v>
      </c>
      <c r="J636" s="22" t="s">
        <v>97</v>
      </c>
      <c r="K636" s="22">
        <v>0</v>
      </c>
      <c r="L636" s="33">
        <v>100000</v>
      </c>
      <c r="M636" s="20" t="e">
        <f>VLOOKUP(G636,PROCV!$A$110:$B$119,2,FALSE)</f>
        <v>#N/A</v>
      </c>
      <c r="N636" s="17" t="e">
        <f t="shared" si="9"/>
        <v>#N/A</v>
      </c>
    </row>
    <row r="637" spans="1:14" x14ac:dyDescent="0.25">
      <c r="A637" s="30" t="s">
        <v>48</v>
      </c>
      <c r="B637" s="36">
        <v>986754</v>
      </c>
      <c r="C637" s="42" t="s">
        <v>5519</v>
      </c>
      <c r="D637" s="22" t="s">
        <v>114</v>
      </c>
      <c r="E637" s="22" t="s">
        <v>369</v>
      </c>
      <c r="F637" s="26" t="str">
        <f>VLOOKUP(E637,PROCV!$A$1:$B$107,2,TRUE)</f>
        <v>Patrimônio</v>
      </c>
      <c r="G637" s="33">
        <v>1998</v>
      </c>
      <c r="H637" s="24">
        <v>0</v>
      </c>
      <c r="I637" s="23" t="str">
        <f>VLOOKUP(J637,PROCV!$E$1:$F$27,2,FALSE)</f>
        <v>26 - Pernambuco</v>
      </c>
      <c r="J637" s="22" t="s">
        <v>44</v>
      </c>
      <c r="K637" s="22">
        <v>0</v>
      </c>
      <c r="L637" s="33">
        <v>62500</v>
      </c>
      <c r="M637" s="20" t="e">
        <f>VLOOKUP(G637,PROCV!$A$110:$B$119,2,FALSE)</f>
        <v>#N/A</v>
      </c>
      <c r="N637" s="17" t="e">
        <f t="shared" si="9"/>
        <v>#N/A</v>
      </c>
    </row>
    <row r="638" spans="1:14" x14ac:dyDescent="0.25">
      <c r="A638" s="30" t="s">
        <v>48</v>
      </c>
      <c r="B638" s="36">
        <v>983430</v>
      </c>
      <c r="C638" s="42" t="s">
        <v>5518</v>
      </c>
      <c r="D638" s="22" t="s">
        <v>189</v>
      </c>
      <c r="E638" s="22" t="s">
        <v>213</v>
      </c>
      <c r="F638" s="26" t="str">
        <f>VLOOKUP(E638,PROCV!$A$1:$B$107,2,TRUE)</f>
        <v>Patrimônio</v>
      </c>
      <c r="G638" s="33">
        <v>1998</v>
      </c>
      <c r="H638" s="24">
        <v>0</v>
      </c>
      <c r="I638" s="23" t="str">
        <f>VLOOKUP(J638,PROCV!$E$1:$F$27,2,FALSE)</f>
        <v>33 - Rio de Janeiro</v>
      </c>
      <c r="J638" s="22" t="s">
        <v>82</v>
      </c>
      <c r="K638" s="22">
        <v>0</v>
      </c>
      <c r="L638" s="33">
        <v>75000</v>
      </c>
      <c r="M638" s="20" t="e">
        <f>VLOOKUP(G638,PROCV!$A$110:$B$119,2,FALSE)</f>
        <v>#N/A</v>
      </c>
      <c r="N638" s="17" t="e">
        <f t="shared" si="9"/>
        <v>#N/A</v>
      </c>
    </row>
    <row r="639" spans="1:14" x14ac:dyDescent="0.25">
      <c r="A639" s="30" t="s">
        <v>48</v>
      </c>
      <c r="B639" s="36">
        <v>987724</v>
      </c>
      <c r="C639" s="42" t="s">
        <v>5517</v>
      </c>
      <c r="D639" s="22" t="s">
        <v>189</v>
      </c>
      <c r="E639" s="22" t="s">
        <v>213</v>
      </c>
      <c r="F639" s="26" t="str">
        <f>VLOOKUP(E639,PROCV!$A$1:$B$107,2,TRUE)</f>
        <v>Patrimônio</v>
      </c>
      <c r="G639" s="33">
        <v>1998</v>
      </c>
      <c r="H639" s="24">
        <v>0</v>
      </c>
      <c r="I639" s="23" t="str">
        <f>VLOOKUP(J639,PROCV!$E$1:$F$27,2,FALSE)</f>
        <v>29 - Bahia</v>
      </c>
      <c r="J639" s="22" t="s">
        <v>73</v>
      </c>
      <c r="K639" s="22">
        <v>0</v>
      </c>
      <c r="L639" s="33">
        <v>75000</v>
      </c>
      <c r="M639" s="20" t="e">
        <f>VLOOKUP(G639,PROCV!$A$110:$B$119,2,FALSE)</f>
        <v>#N/A</v>
      </c>
      <c r="N639" s="17" t="e">
        <f t="shared" si="9"/>
        <v>#N/A</v>
      </c>
    </row>
    <row r="640" spans="1:14" x14ac:dyDescent="0.25">
      <c r="A640" s="30" t="s">
        <v>48</v>
      </c>
      <c r="B640" s="36">
        <v>981175</v>
      </c>
      <c r="C640" s="42" t="s">
        <v>5516</v>
      </c>
      <c r="D640" s="22" t="s">
        <v>300</v>
      </c>
      <c r="E640" s="22" t="s">
        <v>221</v>
      </c>
      <c r="F640" s="26" t="str">
        <f>VLOOKUP(E640,PROCV!$A$1:$B$107,2,TRUE)</f>
        <v>Artes Cênicas e Espetáculo</v>
      </c>
      <c r="G640" s="33">
        <v>1998</v>
      </c>
      <c r="H640" s="24">
        <v>0</v>
      </c>
      <c r="I640" s="23" t="str">
        <f>VLOOKUP(J640,PROCV!$E$1:$F$27,2,FALSE)</f>
        <v>11 - Rondônia</v>
      </c>
      <c r="J640" s="22" t="s">
        <v>219</v>
      </c>
      <c r="K640" s="22">
        <v>0</v>
      </c>
      <c r="L640" s="33">
        <v>60000</v>
      </c>
      <c r="M640" s="20" t="e">
        <f>VLOOKUP(G640,PROCV!$A$110:$B$119,2,FALSE)</f>
        <v>#N/A</v>
      </c>
      <c r="N640" s="17" t="e">
        <f t="shared" si="9"/>
        <v>#N/A</v>
      </c>
    </row>
    <row r="641" spans="1:14" x14ac:dyDescent="0.25">
      <c r="A641" s="30" t="s">
        <v>48</v>
      </c>
      <c r="B641" s="36">
        <v>983416</v>
      </c>
      <c r="C641" s="42" t="s">
        <v>5515</v>
      </c>
      <c r="D641" s="22" t="s">
        <v>189</v>
      </c>
      <c r="E641" s="22" t="s">
        <v>213</v>
      </c>
      <c r="F641" s="26" t="str">
        <f>VLOOKUP(E641,PROCV!$A$1:$B$107,2,TRUE)</f>
        <v>Patrimônio</v>
      </c>
      <c r="G641" s="33">
        <v>1998</v>
      </c>
      <c r="H641" s="24">
        <v>0</v>
      </c>
      <c r="I641" s="23" t="str">
        <f>VLOOKUP(J641,PROCV!$E$1:$F$27,2,FALSE)</f>
        <v>35 - São Paulo</v>
      </c>
      <c r="J641" s="22" t="s">
        <v>76</v>
      </c>
      <c r="K641" s="22">
        <v>0</v>
      </c>
      <c r="L641" s="33">
        <v>40000</v>
      </c>
      <c r="M641" s="20" t="e">
        <f>VLOOKUP(G641,PROCV!$A$110:$B$119,2,FALSE)</f>
        <v>#N/A</v>
      </c>
      <c r="N641" s="17" t="e">
        <f t="shared" si="9"/>
        <v>#N/A</v>
      </c>
    </row>
    <row r="642" spans="1:14" x14ac:dyDescent="0.25">
      <c r="A642" s="30" t="s">
        <v>48</v>
      </c>
      <c r="B642" s="36">
        <v>983415</v>
      </c>
      <c r="C642" s="42" t="s">
        <v>5514</v>
      </c>
      <c r="D642" s="22" t="s">
        <v>189</v>
      </c>
      <c r="E642" s="22" t="s">
        <v>213</v>
      </c>
      <c r="F642" s="26" t="str">
        <f>VLOOKUP(E642,PROCV!$A$1:$B$107,2,TRUE)</f>
        <v>Patrimônio</v>
      </c>
      <c r="G642" s="33">
        <v>1998</v>
      </c>
      <c r="H642" s="24">
        <v>0</v>
      </c>
      <c r="I642" s="23" t="str">
        <f>VLOOKUP(J642,PROCV!$E$1:$F$27,2,FALSE)</f>
        <v>35 - São Paulo</v>
      </c>
      <c r="J642" s="22" t="s">
        <v>76</v>
      </c>
      <c r="K642" s="22">
        <v>0</v>
      </c>
      <c r="L642" s="33">
        <v>45000</v>
      </c>
      <c r="M642" s="20" t="e">
        <f>VLOOKUP(G642,PROCV!$A$110:$B$119,2,FALSE)</f>
        <v>#N/A</v>
      </c>
      <c r="N642" s="17" t="e">
        <f t="shared" ref="N642:N705" si="10">+M642*L642</f>
        <v>#N/A</v>
      </c>
    </row>
    <row r="643" spans="1:14" x14ac:dyDescent="0.25">
      <c r="A643" s="30" t="s">
        <v>48</v>
      </c>
      <c r="B643" s="36">
        <v>981275</v>
      </c>
      <c r="C643" s="42" t="s">
        <v>5513</v>
      </c>
      <c r="D643" s="22" t="s">
        <v>189</v>
      </c>
      <c r="E643" s="22" t="s">
        <v>213</v>
      </c>
      <c r="F643" s="26" t="str">
        <f>VLOOKUP(E643,PROCV!$A$1:$B$107,2,TRUE)</f>
        <v>Patrimônio</v>
      </c>
      <c r="G643" s="33">
        <v>1998</v>
      </c>
      <c r="H643" s="24">
        <v>0</v>
      </c>
      <c r="I643" s="23" t="str">
        <f>VLOOKUP(J643,PROCV!$E$1:$F$27,2,FALSE)</f>
        <v>41 - Paraná</v>
      </c>
      <c r="J643" s="22" t="s">
        <v>106</v>
      </c>
      <c r="K643" s="22">
        <v>0</v>
      </c>
      <c r="L643" s="33">
        <v>75000</v>
      </c>
      <c r="M643" s="20" t="e">
        <f>VLOOKUP(G643,PROCV!$A$110:$B$119,2,FALSE)</f>
        <v>#N/A</v>
      </c>
      <c r="N643" s="17" t="e">
        <f t="shared" si="10"/>
        <v>#N/A</v>
      </c>
    </row>
    <row r="644" spans="1:14" x14ac:dyDescent="0.25">
      <c r="A644" s="30" t="s">
        <v>48</v>
      </c>
      <c r="B644" s="36">
        <v>981647</v>
      </c>
      <c r="C644" s="42" t="s">
        <v>5512</v>
      </c>
      <c r="D644" s="22" t="s">
        <v>189</v>
      </c>
      <c r="E644" s="22" t="s">
        <v>213</v>
      </c>
      <c r="F644" s="26" t="str">
        <f>VLOOKUP(E644,PROCV!$A$1:$B$107,2,TRUE)</f>
        <v>Patrimônio</v>
      </c>
      <c r="G644" s="33">
        <v>1998</v>
      </c>
      <c r="H644" s="24">
        <v>0</v>
      </c>
      <c r="I644" s="23" t="str">
        <f>VLOOKUP(J644,PROCV!$E$1:$F$27,2,FALSE)</f>
        <v>29 - Bahia</v>
      </c>
      <c r="J644" s="22" t="s">
        <v>73</v>
      </c>
      <c r="K644" s="22">
        <v>0</v>
      </c>
      <c r="L644" s="33">
        <v>30000</v>
      </c>
      <c r="M644" s="20" t="e">
        <f>VLOOKUP(G644,PROCV!$A$110:$B$119,2,FALSE)</f>
        <v>#N/A</v>
      </c>
      <c r="N644" s="17" t="e">
        <f t="shared" si="10"/>
        <v>#N/A</v>
      </c>
    </row>
    <row r="645" spans="1:14" x14ac:dyDescent="0.25">
      <c r="A645" s="30" t="s">
        <v>48</v>
      </c>
      <c r="B645" s="36">
        <v>981276</v>
      </c>
      <c r="C645" s="42" t="s">
        <v>5511</v>
      </c>
      <c r="D645" s="22" t="s">
        <v>189</v>
      </c>
      <c r="E645" s="22" t="s">
        <v>213</v>
      </c>
      <c r="F645" s="26" t="str">
        <f>VLOOKUP(E645,PROCV!$A$1:$B$107,2,TRUE)</f>
        <v>Patrimônio</v>
      </c>
      <c r="G645" s="33">
        <v>1998</v>
      </c>
      <c r="H645" s="24">
        <v>0</v>
      </c>
      <c r="I645" s="23" t="str">
        <f>VLOOKUP(J645,PROCV!$E$1:$F$27,2,FALSE)</f>
        <v>41 - Paraná</v>
      </c>
      <c r="J645" s="22" t="s">
        <v>106</v>
      </c>
      <c r="K645" s="22">
        <v>0</v>
      </c>
      <c r="L645" s="33">
        <v>150000</v>
      </c>
      <c r="M645" s="20" t="e">
        <f>VLOOKUP(G645,PROCV!$A$110:$B$119,2,FALSE)</f>
        <v>#N/A</v>
      </c>
      <c r="N645" s="17" t="e">
        <f t="shared" si="10"/>
        <v>#N/A</v>
      </c>
    </row>
    <row r="646" spans="1:14" x14ac:dyDescent="0.25">
      <c r="A646" s="30" t="s">
        <v>48</v>
      </c>
      <c r="B646" s="36">
        <v>983427</v>
      </c>
      <c r="C646" s="42" t="s">
        <v>5510</v>
      </c>
      <c r="D646" s="22" t="s">
        <v>189</v>
      </c>
      <c r="E646" s="22" t="s">
        <v>213</v>
      </c>
      <c r="F646" s="26" t="str">
        <f>VLOOKUP(E646,PROCV!$A$1:$B$107,2,TRUE)</f>
        <v>Patrimônio</v>
      </c>
      <c r="G646" s="33">
        <v>1998</v>
      </c>
      <c r="H646" s="24">
        <v>0</v>
      </c>
      <c r="I646" s="23" t="str">
        <f>VLOOKUP(J646,PROCV!$E$1:$F$27,2,FALSE)</f>
        <v>17 - Tocantins</v>
      </c>
      <c r="J646" s="22" t="s">
        <v>64</v>
      </c>
      <c r="K646" s="22">
        <v>0</v>
      </c>
      <c r="L646" s="33">
        <v>150000</v>
      </c>
      <c r="M646" s="20" t="e">
        <f>VLOOKUP(G646,PROCV!$A$110:$B$119,2,FALSE)</f>
        <v>#N/A</v>
      </c>
      <c r="N646" s="17" t="e">
        <f t="shared" si="10"/>
        <v>#N/A</v>
      </c>
    </row>
    <row r="647" spans="1:14" x14ac:dyDescent="0.25">
      <c r="A647" s="30" t="s">
        <v>48</v>
      </c>
      <c r="B647" s="36">
        <v>981251</v>
      </c>
      <c r="C647" s="42" t="s">
        <v>5509</v>
      </c>
      <c r="D647" s="22" t="s">
        <v>189</v>
      </c>
      <c r="E647" s="22" t="s">
        <v>213</v>
      </c>
      <c r="F647" s="26" t="str">
        <f>VLOOKUP(E647,PROCV!$A$1:$B$107,2,TRUE)</f>
        <v>Patrimônio</v>
      </c>
      <c r="G647" s="33">
        <v>1998</v>
      </c>
      <c r="H647" s="24">
        <v>0</v>
      </c>
      <c r="I647" s="23" t="str">
        <f>VLOOKUP(J647,PROCV!$E$1:$F$27,2,FALSE)</f>
        <v>26 - Pernambuco</v>
      </c>
      <c r="J647" s="22" t="s">
        <v>44</v>
      </c>
      <c r="K647" s="22">
        <v>0</v>
      </c>
      <c r="L647" s="33">
        <v>166700</v>
      </c>
      <c r="M647" s="20" t="e">
        <f>VLOOKUP(G647,PROCV!$A$110:$B$119,2,FALSE)</f>
        <v>#N/A</v>
      </c>
      <c r="N647" s="17" t="e">
        <f t="shared" si="10"/>
        <v>#N/A</v>
      </c>
    </row>
    <row r="648" spans="1:14" x14ac:dyDescent="0.25">
      <c r="A648" s="30" t="s">
        <v>48</v>
      </c>
      <c r="B648" s="36">
        <v>981259</v>
      </c>
      <c r="C648" s="42" t="s">
        <v>5508</v>
      </c>
      <c r="D648" s="22" t="s">
        <v>189</v>
      </c>
      <c r="E648" s="22" t="s">
        <v>213</v>
      </c>
      <c r="F648" s="26" t="str">
        <f>VLOOKUP(E648,PROCV!$A$1:$B$107,2,TRUE)</f>
        <v>Patrimônio</v>
      </c>
      <c r="G648" s="33">
        <v>1998</v>
      </c>
      <c r="H648" s="24">
        <v>0</v>
      </c>
      <c r="I648" s="23" t="str">
        <f>VLOOKUP(J648,PROCV!$E$1:$F$27,2,FALSE)</f>
        <v>41 - Paraná</v>
      </c>
      <c r="J648" s="22" t="s">
        <v>106</v>
      </c>
      <c r="K648" s="22">
        <v>0</v>
      </c>
      <c r="L648" s="33">
        <v>480000</v>
      </c>
      <c r="M648" s="20" t="e">
        <f>VLOOKUP(G648,PROCV!$A$110:$B$119,2,FALSE)</f>
        <v>#N/A</v>
      </c>
      <c r="N648" s="17" t="e">
        <f t="shared" si="10"/>
        <v>#N/A</v>
      </c>
    </row>
    <row r="649" spans="1:14" x14ac:dyDescent="0.25">
      <c r="A649" s="30" t="s">
        <v>48</v>
      </c>
      <c r="B649" s="36">
        <v>983428</v>
      </c>
      <c r="C649" s="42" t="s">
        <v>5507</v>
      </c>
      <c r="D649" s="22" t="s">
        <v>189</v>
      </c>
      <c r="E649" s="22" t="s">
        <v>213</v>
      </c>
      <c r="F649" s="26" t="str">
        <f>VLOOKUP(E649,PROCV!$A$1:$B$107,2,TRUE)</f>
        <v>Patrimônio</v>
      </c>
      <c r="G649" s="33">
        <v>1998</v>
      </c>
      <c r="H649" s="24">
        <v>0</v>
      </c>
      <c r="I649" s="23" t="str">
        <f>VLOOKUP(J649,PROCV!$E$1:$F$27,2,FALSE)</f>
        <v>17 - Tocantins</v>
      </c>
      <c r="J649" s="22" t="s">
        <v>64</v>
      </c>
      <c r="K649" s="22">
        <v>0</v>
      </c>
      <c r="L649" s="33">
        <v>90000</v>
      </c>
      <c r="M649" s="20" t="e">
        <f>VLOOKUP(G649,PROCV!$A$110:$B$119,2,FALSE)</f>
        <v>#N/A</v>
      </c>
      <c r="N649" s="17" t="e">
        <f t="shared" si="10"/>
        <v>#N/A</v>
      </c>
    </row>
    <row r="650" spans="1:14" x14ac:dyDescent="0.25">
      <c r="A650" s="30" t="s">
        <v>48</v>
      </c>
      <c r="B650" s="36">
        <v>983382</v>
      </c>
      <c r="C650" s="42" t="s">
        <v>5506</v>
      </c>
      <c r="D650" s="22" t="s">
        <v>189</v>
      </c>
      <c r="E650" s="22" t="s">
        <v>213</v>
      </c>
      <c r="F650" s="26" t="str">
        <f>VLOOKUP(E650,PROCV!$A$1:$B$107,2,TRUE)</f>
        <v>Patrimônio</v>
      </c>
      <c r="G650" s="33">
        <v>1998</v>
      </c>
      <c r="H650" s="24">
        <v>0</v>
      </c>
      <c r="I650" s="23" t="str">
        <f>VLOOKUP(J650,PROCV!$E$1:$F$27,2,FALSE)</f>
        <v>31 - Minas Gerais</v>
      </c>
      <c r="J650" s="22" t="s">
        <v>85</v>
      </c>
      <c r="K650" s="22">
        <v>0</v>
      </c>
      <c r="L650" s="33">
        <v>56250</v>
      </c>
      <c r="M650" s="20" t="e">
        <f>VLOOKUP(G650,PROCV!$A$110:$B$119,2,FALSE)</f>
        <v>#N/A</v>
      </c>
      <c r="N650" s="17" t="e">
        <f t="shared" si="10"/>
        <v>#N/A</v>
      </c>
    </row>
    <row r="651" spans="1:14" x14ac:dyDescent="0.25">
      <c r="A651" s="30" t="s">
        <v>48</v>
      </c>
      <c r="B651" s="36">
        <v>981274</v>
      </c>
      <c r="C651" s="42" t="s">
        <v>5505</v>
      </c>
      <c r="D651" s="22" t="s">
        <v>189</v>
      </c>
      <c r="E651" s="22" t="s">
        <v>213</v>
      </c>
      <c r="F651" s="26" t="str">
        <f>VLOOKUP(E651,PROCV!$A$1:$B$107,2,TRUE)</f>
        <v>Patrimônio</v>
      </c>
      <c r="G651" s="33">
        <v>1998</v>
      </c>
      <c r="H651" s="24">
        <v>0</v>
      </c>
      <c r="I651" s="23" t="str">
        <f>VLOOKUP(J651,PROCV!$E$1:$F$27,2,FALSE)</f>
        <v>41 - Paraná</v>
      </c>
      <c r="J651" s="22" t="s">
        <v>106</v>
      </c>
      <c r="K651" s="22">
        <v>0</v>
      </c>
      <c r="L651" s="33">
        <v>75000</v>
      </c>
      <c r="M651" s="20" t="e">
        <f>VLOOKUP(G651,PROCV!$A$110:$B$119,2,FALSE)</f>
        <v>#N/A</v>
      </c>
      <c r="N651" s="17" t="e">
        <f t="shared" si="10"/>
        <v>#N/A</v>
      </c>
    </row>
    <row r="652" spans="1:14" x14ac:dyDescent="0.25">
      <c r="A652" s="30" t="s">
        <v>48</v>
      </c>
      <c r="B652" s="36">
        <v>987238</v>
      </c>
      <c r="C652" s="42" t="s">
        <v>5504</v>
      </c>
      <c r="D652" s="22" t="s">
        <v>189</v>
      </c>
      <c r="E652" s="22" t="s">
        <v>213</v>
      </c>
      <c r="F652" s="26" t="str">
        <f>VLOOKUP(E652,PROCV!$A$1:$B$107,2,TRUE)</f>
        <v>Patrimônio</v>
      </c>
      <c r="G652" s="33">
        <v>1998</v>
      </c>
      <c r="H652" s="24">
        <v>0</v>
      </c>
      <c r="I652" s="23" t="str">
        <f>VLOOKUP(J652,PROCV!$E$1:$F$27,2,FALSE)</f>
        <v>12 - Acre</v>
      </c>
      <c r="J652" s="22" t="s">
        <v>71</v>
      </c>
      <c r="K652" s="22">
        <v>0</v>
      </c>
      <c r="L652" s="33">
        <v>37500</v>
      </c>
      <c r="M652" s="20" t="e">
        <f>VLOOKUP(G652,PROCV!$A$110:$B$119,2,FALSE)</f>
        <v>#N/A</v>
      </c>
      <c r="N652" s="17" t="e">
        <f t="shared" si="10"/>
        <v>#N/A</v>
      </c>
    </row>
    <row r="653" spans="1:14" x14ac:dyDescent="0.25">
      <c r="A653" s="30" t="s">
        <v>48</v>
      </c>
      <c r="B653" s="36">
        <v>981197</v>
      </c>
      <c r="C653" s="42" t="s">
        <v>5503</v>
      </c>
      <c r="D653" s="22" t="s">
        <v>300</v>
      </c>
      <c r="E653" s="22" t="s">
        <v>221</v>
      </c>
      <c r="F653" s="26" t="str">
        <f>VLOOKUP(E653,PROCV!$A$1:$B$107,2,TRUE)</f>
        <v>Artes Cênicas e Espetáculo</v>
      </c>
      <c r="G653" s="33">
        <v>1998</v>
      </c>
      <c r="H653" s="24">
        <v>0</v>
      </c>
      <c r="I653" s="23" t="str">
        <f>VLOOKUP(J653,PROCV!$E$1:$F$27,2,FALSE)</f>
        <v>13 - Amazonas</v>
      </c>
      <c r="J653" s="22" t="s">
        <v>823</v>
      </c>
      <c r="K653" s="22">
        <v>0</v>
      </c>
      <c r="L653" s="33">
        <v>180000</v>
      </c>
      <c r="M653" s="20" t="e">
        <f>VLOOKUP(G653,PROCV!$A$110:$B$119,2,FALSE)</f>
        <v>#N/A</v>
      </c>
      <c r="N653" s="17" t="e">
        <f t="shared" si="10"/>
        <v>#N/A</v>
      </c>
    </row>
    <row r="654" spans="1:14" x14ac:dyDescent="0.25">
      <c r="A654" s="30" t="s">
        <v>48</v>
      </c>
      <c r="B654" s="36">
        <v>989772</v>
      </c>
      <c r="C654" s="42" t="s">
        <v>5503</v>
      </c>
      <c r="D654" s="22" t="s">
        <v>300</v>
      </c>
      <c r="E654" s="22" t="s">
        <v>221</v>
      </c>
      <c r="F654" s="26" t="str">
        <f>VLOOKUP(E654,PROCV!$A$1:$B$107,2,TRUE)</f>
        <v>Artes Cênicas e Espetáculo</v>
      </c>
      <c r="G654" s="33">
        <v>1998</v>
      </c>
      <c r="H654" s="24">
        <v>0</v>
      </c>
      <c r="I654" s="23" t="str">
        <f>VLOOKUP(J654,PROCV!$E$1:$F$27,2,FALSE)</f>
        <v>11 - Rondônia</v>
      </c>
      <c r="J654" s="22" t="s">
        <v>219</v>
      </c>
      <c r="K654" s="22">
        <v>0</v>
      </c>
      <c r="L654" s="33">
        <v>27000</v>
      </c>
      <c r="M654" s="20" t="e">
        <f>VLOOKUP(G654,PROCV!$A$110:$B$119,2,FALSE)</f>
        <v>#N/A</v>
      </c>
      <c r="N654" s="17" t="e">
        <f t="shared" si="10"/>
        <v>#N/A</v>
      </c>
    </row>
    <row r="655" spans="1:14" x14ac:dyDescent="0.25">
      <c r="A655" s="30" t="s">
        <v>48</v>
      </c>
      <c r="B655" s="36">
        <v>981226</v>
      </c>
      <c r="C655" s="42" t="s">
        <v>5502</v>
      </c>
      <c r="D655" s="22" t="s">
        <v>300</v>
      </c>
      <c r="E655" s="22" t="s">
        <v>221</v>
      </c>
      <c r="F655" s="26" t="str">
        <f>VLOOKUP(E655,PROCV!$A$1:$B$107,2,TRUE)</f>
        <v>Artes Cênicas e Espetáculo</v>
      </c>
      <c r="G655" s="33">
        <v>1998</v>
      </c>
      <c r="H655" s="24">
        <v>0</v>
      </c>
      <c r="I655" s="23" t="str">
        <f>VLOOKUP(J655,PROCV!$E$1:$F$27,2,FALSE)</f>
        <v>11 - Rondônia</v>
      </c>
      <c r="J655" s="22" t="s">
        <v>219</v>
      </c>
      <c r="K655" s="22">
        <v>0</v>
      </c>
      <c r="L655" s="33">
        <v>30000</v>
      </c>
      <c r="M655" s="20" t="e">
        <f>VLOOKUP(G655,PROCV!$A$110:$B$119,2,FALSE)</f>
        <v>#N/A</v>
      </c>
      <c r="N655" s="17" t="e">
        <f t="shared" si="10"/>
        <v>#N/A</v>
      </c>
    </row>
    <row r="656" spans="1:14" x14ac:dyDescent="0.25">
      <c r="A656" s="30" t="s">
        <v>48</v>
      </c>
      <c r="B656" s="36">
        <v>983440</v>
      </c>
      <c r="C656" s="42" t="s">
        <v>5501</v>
      </c>
      <c r="D656" s="22" t="s">
        <v>189</v>
      </c>
      <c r="E656" s="22" t="s">
        <v>213</v>
      </c>
      <c r="F656" s="26" t="str">
        <f>VLOOKUP(E656,PROCV!$A$1:$B$107,2,TRUE)</f>
        <v>Patrimônio</v>
      </c>
      <c r="G656" s="33">
        <v>1998</v>
      </c>
      <c r="H656" s="24">
        <v>0</v>
      </c>
      <c r="I656" s="23" t="str">
        <f>VLOOKUP(J656,PROCV!$E$1:$F$27,2,FALSE)</f>
        <v>41 - Paraná</v>
      </c>
      <c r="J656" s="22" t="s">
        <v>106</v>
      </c>
      <c r="K656" s="22">
        <v>0</v>
      </c>
      <c r="L656" s="33">
        <v>150000</v>
      </c>
      <c r="M656" s="20" t="e">
        <f>VLOOKUP(G656,PROCV!$A$110:$B$119,2,FALSE)</f>
        <v>#N/A</v>
      </c>
      <c r="N656" s="17" t="e">
        <f t="shared" si="10"/>
        <v>#N/A</v>
      </c>
    </row>
    <row r="657" spans="1:14" x14ac:dyDescent="0.25">
      <c r="A657" s="30" t="s">
        <v>48</v>
      </c>
      <c r="B657" s="36">
        <v>987644</v>
      </c>
      <c r="C657" s="42" t="s">
        <v>1672</v>
      </c>
      <c r="D657" s="22" t="s">
        <v>189</v>
      </c>
      <c r="E657" s="22" t="s">
        <v>213</v>
      </c>
      <c r="F657" s="26" t="str">
        <f>VLOOKUP(E657,PROCV!$A$1:$B$107,2,TRUE)</f>
        <v>Patrimônio</v>
      </c>
      <c r="G657" s="33">
        <v>1998</v>
      </c>
      <c r="H657" s="24">
        <v>0</v>
      </c>
      <c r="I657" s="23" t="str">
        <f>VLOOKUP(J657,PROCV!$E$1:$F$27,2,FALSE)</f>
        <v>28 - Sergipe</v>
      </c>
      <c r="J657" s="22" t="s">
        <v>49</v>
      </c>
      <c r="K657" s="22">
        <v>0</v>
      </c>
      <c r="L657" s="33">
        <v>210777.78</v>
      </c>
      <c r="M657" s="20" t="e">
        <f>VLOOKUP(G657,PROCV!$A$110:$B$119,2,FALSE)</f>
        <v>#N/A</v>
      </c>
      <c r="N657" s="17" t="e">
        <f t="shared" si="10"/>
        <v>#N/A</v>
      </c>
    </row>
    <row r="658" spans="1:14" x14ac:dyDescent="0.25">
      <c r="A658" s="30" t="s">
        <v>48</v>
      </c>
      <c r="B658" s="36">
        <v>985951</v>
      </c>
      <c r="C658" s="42" t="s">
        <v>5500</v>
      </c>
      <c r="D658" s="22" t="s">
        <v>189</v>
      </c>
      <c r="E658" s="22" t="s">
        <v>213</v>
      </c>
      <c r="F658" s="26" t="str">
        <f>VLOOKUP(E658,PROCV!$A$1:$B$107,2,TRUE)</f>
        <v>Patrimônio</v>
      </c>
      <c r="G658" s="33">
        <v>1998</v>
      </c>
      <c r="H658" s="24">
        <v>0</v>
      </c>
      <c r="I658" s="23" t="str">
        <f>VLOOKUP(J658,PROCV!$E$1:$F$27,2,FALSE)</f>
        <v>51 - Mato Grosso</v>
      </c>
      <c r="J658" s="22" t="s">
        <v>99</v>
      </c>
      <c r="K658" s="22">
        <v>0</v>
      </c>
      <c r="L658" s="33">
        <v>177843.75</v>
      </c>
      <c r="M658" s="20" t="e">
        <f>VLOOKUP(G658,PROCV!$A$110:$B$119,2,FALSE)</f>
        <v>#N/A</v>
      </c>
      <c r="N658" s="17" t="e">
        <f t="shared" si="10"/>
        <v>#N/A</v>
      </c>
    </row>
    <row r="659" spans="1:14" x14ac:dyDescent="0.25">
      <c r="A659" s="30" t="s">
        <v>48</v>
      </c>
      <c r="B659" s="36">
        <v>981223</v>
      </c>
      <c r="C659" s="42" t="s">
        <v>3899</v>
      </c>
      <c r="D659" s="22" t="s">
        <v>300</v>
      </c>
      <c r="E659" s="22" t="s">
        <v>221</v>
      </c>
      <c r="F659" s="26" t="str">
        <f>VLOOKUP(E659,PROCV!$A$1:$B$107,2,TRUE)</f>
        <v>Artes Cênicas e Espetáculo</v>
      </c>
      <c r="G659" s="33">
        <v>1998</v>
      </c>
      <c r="H659" s="24">
        <v>0</v>
      </c>
      <c r="I659" s="23" t="str">
        <f>VLOOKUP(J659,PROCV!$E$1:$F$27,2,FALSE)</f>
        <v>43 - Rio Grande do Sul</v>
      </c>
      <c r="J659" s="22" t="s">
        <v>56</v>
      </c>
      <c r="K659" s="22">
        <v>0</v>
      </c>
      <c r="L659" s="33">
        <v>30000</v>
      </c>
      <c r="M659" s="20" t="e">
        <f>VLOOKUP(G659,PROCV!$A$110:$B$119,2,FALSE)</f>
        <v>#N/A</v>
      </c>
      <c r="N659" s="17" t="e">
        <f t="shared" si="10"/>
        <v>#N/A</v>
      </c>
    </row>
    <row r="660" spans="1:14" x14ac:dyDescent="0.25">
      <c r="A660" s="30" t="s">
        <v>48</v>
      </c>
      <c r="B660" s="36">
        <v>981224</v>
      </c>
      <c r="C660" s="42" t="s">
        <v>3899</v>
      </c>
      <c r="D660" s="22" t="s">
        <v>300</v>
      </c>
      <c r="E660" s="22" t="s">
        <v>221</v>
      </c>
      <c r="F660" s="26" t="str">
        <f>VLOOKUP(E660,PROCV!$A$1:$B$107,2,TRUE)</f>
        <v>Artes Cênicas e Espetáculo</v>
      </c>
      <c r="G660" s="33">
        <v>1998</v>
      </c>
      <c r="H660" s="24">
        <v>0</v>
      </c>
      <c r="I660" s="23" t="str">
        <f>VLOOKUP(J660,PROCV!$E$1:$F$27,2,FALSE)</f>
        <v>14 - Roraima</v>
      </c>
      <c r="J660" s="22" t="s">
        <v>69</v>
      </c>
      <c r="K660" s="22">
        <v>0</v>
      </c>
      <c r="L660" s="33">
        <v>60000</v>
      </c>
      <c r="M660" s="20" t="e">
        <f>VLOOKUP(G660,PROCV!$A$110:$B$119,2,FALSE)</f>
        <v>#N/A</v>
      </c>
      <c r="N660" s="17" t="e">
        <f t="shared" si="10"/>
        <v>#N/A</v>
      </c>
    </row>
    <row r="661" spans="1:14" x14ac:dyDescent="0.25">
      <c r="A661" s="30" t="s">
        <v>48</v>
      </c>
      <c r="B661" s="36">
        <v>983432</v>
      </c>
      <c r="C661" s="42" t="s">
        <v>5499</v>
      </c>
      <c r="D661" s="22" t="s">
        <v>189</v>
      </c>
      <c r="E661" s="22" t="s">
        <v>213</v>
      </c>
      <c r="F661" s="26" t="str">
        <f>VLOOKUP(E661,PROCV!$A$1:$B$107,2,TRUE)</f>
        <v>Patrimônio</v>
      </c>
      <c r="G661" s="33">
        <v>1998</v>
      </c>
      <c r="H661" s="24">
        <v>0</v>
      </c>
      <c r="I661" s="23" t="str">
        <f>VLOOKUP(J661,PROCV!$E$1:$F$27,2,FALSE)</f>
        <v>41 - Paraná</v>
      </c>
      <c r="J661" s="22" t="s">
        <v>106</v>
      </c>
      <c r="K661" s="22">
        <v>0</v>
      </c>
      <c r="L661" s="33">
        <v>60000</v>
      </c>
      <c r="M661" s="20" t="e">
        <f>VLOOKUP(G661,PROCV!$A$110:$B$119,2,FALSE)</f>
        <v>#N/A</v>
      </c>
      <c r="N661" s="17" t="e">
        <f t="shared" si="10"/>
        <v>#N/A</v>
      </c>
    </row>
    <row r="662" spans="1:14" x14ac:dyDescent="0.25">
      <c r="A662" s="30" t="s">
        <v>48</v>
      </c>
      <c r="B662" s="36">
        <v>981261</v>
      </c>
      <c r="C662" s="42" t="s">
        <v>3457</v>
      </c>
      <c r="D662" s="22" t="s">
        <v>189</v>
      </c>
      <c r="E662" s="22" t="s">
        <v>213</v>
      </c>
      <c r="F662" s="26" t="str">
        <f>VLOOKUP(E662,PROCV!$A$1:$B$107,2,TRUE)</f>
        <v>Patrimônio</v>
      </c>
      <c r="G662" s="33">
        <v>1998</v>
      </c>
      <c r="H662" s="24">
        <v>0</v>
      </c>
      <c r="I662" s="23" t="str">
        <f>VLOOKUP(J662,PROCV!$E$1:$F$27,2,FALSE)</f>
        <v>41 - Paraná</v>
      </c>
      <c r="J662" s="22" t="s">
        <v>106</v>
      </c>
      <c r="K662" s="22">
        <v>0</v>
      </c>
      <c r="L662" s="33">
        <v>30000</v>
      </c>
      <c r="M662" s="20" t="e">
        <f>VLOOKUP(G662,PROCV!$A$110:$B$119,2,FALSE)</f>
        <v>#N/A</v>
      </c>
      <c r="N662" s="17" t="e">
        <f t="shared" si="10"/>
        <v>#N/A</v>
      </c>
    </row>
    <row r="663" spans="1:14" x14ac:dyDescent="0.25">
      <c r="A663" s="30" t="s">
        <v>48</v>
      </c>
      <c r="B663" s="36">
        <v>981262</v>
      </c>
      <c r="C663" s="42" t="s">
        <v>5498</v>
      </c>
      <c r="D663" s="22" t="s">
        <v>189</v>
      </c>
      <c r="E663" s="22" t="s">
        <v>213</v>
      </c>
      <c r="F663" s="26" t="str">
        <f>VLOOKUP(E663,PROCV!$A$1:$B$107,2,TRUE)</f>
        <v>Patrimônio</v>
      </c>
      <c r="G663" s="33">
        <v>1998</v>
      </c>
      <c r="H663" s="24">
        <v>0</v>
      </c>
      <c r="I663" s="23" t="str">
        <f>VLOOKUP(J663,PROCV!$E$1:$F$27,2,FALSE)</f>
        <v>41 - Paraná</v>
      </c>
      <c r="J663" s="22" t="s">
        <v>106</v>
      </c>
      <c r="K663" s="22">
        <v>0</v>
      </c>
      <c r="L663" s="33">
        <v>56250</v>
      </c>
      <c r="M663" s="20" t="e">
        <f>VLOOKUP(G663,PROCV!$A$110:$B$119,2,FALSE)</f>
        <v>#N/A</v>
      </c>
      <c r="N663" s="17" t="e">
        <f t="shared" si="10"/>
        <v>#N/A</v>
      </c>
    </row>
    <row r="664" spans="1:14" x14ac:dyDescent="0.25">
      <c r="A664" s="30" t="s">
        <v>48</v>
      </c>
      <c r="B664" s="36">
        <v>981264</v>
      </c>
      <c r="C664" s="42" t="s">
        <v>3457</v>
      </c>
      <c r="D664" s="22" t="s">
        <v>189</v>
      </c>
      <c r="E664" s="22" t="s">
        <v>213</v>
      </c>
      <c r="F664" s="26" t="str">
        <f>VLOOKUP(E664,PROCV!$A$1:$B$107,2,TRUE)</f>
        <v>Patrimônio</v>
      </c>
      <c r="G664" s="33">
        <v>1998</v>
      </c>
      <c r="H664" s="24">
        <v>0</v>
      </c>
      <c r="I664" s="23" t="str">
        <f>VLOOKUP(J664,PROCV!$E$1:$F$27,2,FALSE)</f>
        <v>41 - Paraná</v>
      </c>
      <c r="J664" s="22" t="s">
        <v>106</v>
      </c>
      <c r="K664" s="22">
        <v>0</v>
      </c>
      <c r="L664" s="33">
        <v>56250</v>
      </c>
      <c r="M664" s="20" t="e">
        <f>VLOOKUP(G664,PROCV!$A$110:$B$119,2,FALSE)</f>
        <v>#N/A</v>
      </c>
      <c r="N664" s="17" t="e">
        <f t="shared" si="10"/>
        <v>#N/A</v>
      </c>
    </row>
    <row r="665" spans="1:14" x14ac:dyDescent="0.25">
      <c r="A665" s="30" t="s">
        <v>48</v>
      </c>
      <c r="B665" s="36">
        <v>981269</v>
      </c>
      <c r="C665" s="42" t="s">
        <v>3457</v>
      </c>
      <c r="D665" s="22" t="s">
        <v>189</v>
      </c>
      <c r="E665" s="22" t="s">
        <v>213</v>
      </c>
      <c r="F665" s="26" t="str">
        <f>VLOOKUP(E665,PROCV!$A$1:$B$107,2,TRUE)</f>
        <v>Patrimônio</v>
      </c>
      <c r="G665" s="33">
        <v>1998</v>
      </c>
      <c r="H665" s="24">
        <v>0</v>
      </c>
      <c r="I665" s="23" t="str">
        <f>VLOOKUP(J665,PROCV!$E$1:$F$27,2,FALSE)</f>
        <v>41 - Paraná</v>
      </c>
      <c r="J665" s="22" t="s">
        <v>106</v>
      </c>
      <c r="K665" s="22">
        <v>0</v>
      </c>
      <c r="L665" s="33">
        <v>45000</v>
      </c>
      <c r="M665" s="20" t="e">
        <f>VLOOKUP(G665,PROCV!$A$110:$B$119,2,FALSE)</f>
        <v>#N/A</v>
      </c>
      <c r="N665" s="17" t="e">
        <f t="shared" si="10"/>
        <v>#N/A</v>
      </c>
    </row>
    <row r="666" spans="1:14" x14ac:dyDescent="0.25">
      <c r="A666" s="30" t="s">
        <v>48</v>
      </c>
      <c r="B666" s="36">
        <v>981270</v>
      </c>
      <c r="C666" s="42" t="s">
        <v>3457</v>
      </c>
      <c r="D666" s="22" t="s">
        <v>189</v>
      </c>
      <c r="E666" s="22" t="s">
        <v>213</v>
      </c>
      <c r="F666" s="26" t="str">
        <f>VLOOKUP(E666,PROCV!$A$1:$B$107,2,TRUE)</f>
        <v>Patrimônio</v>
      </c>
      <c r="G666" s="33">
        <v>1998</v>
      </c>
      <c r="H666" s="24">
        <v>0</v>
      </c>
      <c r="I666" s="23" t="str">
        <f>VLOOKUP(J666,PROCV!$E$1:$F$27,2,FALSE)</f>
        <v>41 - Paraná</v>
      </c>
      <c r="J666" s="22" t="s">
        <v>106</v>
      </c>
      <c r="K666" s="22">
        <v>0</v>
      </c>
      <c r="L666" s="33">
        <v>45000</v>
      </c>
      <c r="M666" s="20" t="e">
        <f>VLOOKUP(G666,PROCV!$A$110:$B$119,2,FALSE)</f>
        <v>#N/A</v>
      </c>
      <c r="N666" s="17" t="e">
        <f t="shared" si="10"/>
        <v>#N/A</v>
      </c>
    </row>
    <row r="667" spans="1:14" x14ac:dyDescent="0.25">
      <c r="A667" s="30" t="s">
        <v>48</v>
      </c>
      <c r="B667" s="36">
        <v>983380</v>
      </c>
      <c r="C667" s="42" t="s">
        <v>3457</v>
      </c>
      <c r="D667" s="22" t="s">
        <v>189</v>
      </c>
      <c r="E667" s="22" t="s">
        <v>213</v>
      </c>
      <c r="F667" s="26" t="str">
        <f>VLOOKUP(E667,PROCV!$A$1:$B$107,2,TRUE)</f>
        <v>Patrimônio</v>
      </c>
      <c r="G667" s="33">
        <v>1998</v>
      </c>
      <c r="H667" s="24">
        <v>0</v>
      </c>
      <c r="I667" s="23" t="str">
        <f>VLOOKUP(J667,PROCV!$E$1:$F$27,2,FALSE)</f>
        <v>31 - Minas Gerais</v>
      </c>
      <c r="J667" s="22" t="s">
        <v>85</v>
      </c>
      <c r="K667" s="22">
        <v>0</v>
      </c>
      <c r="L667" s="33">
        <v>37500</v>
      </c>
      <c r="M667" s="20" t="e">
        <f>VLOOKUP(G667,PROCV!$A$110:$B$119,2,FALSE)</f>
        <v>#N/A</v>
      </c>
      <c r="N667" s="17" t="e">
        <f t="shared" si="10"/>
        <v>#N/A</v>
      </c>
    </row>
    <row r="668" spans="1:14" x14ac:dyDescent="0.25">
      <c r="A668" s="30" t="s">
        <v>48</v>
      </c>
      <c r="B668" s="36">
        <v>983399</v>
      </c>
      <c r="C668" s="42" t="s">
        <v>3457</v>
      </c>
      <c r="D668" s="22" t="s">
        <v>189</v>
      </c>
      <c r="E668" s="22" t="s">
        <v>213</v>
      </c>
      <c r="F668" s="26" t="str">
        <f>VLOOKUP(E668,PROCV!$A$1:$B$107,2,TRUE)</f>
        <v>Patrimônio</v>
      </c>
      <c r="G668" s="33">
        <v>1998</v>
      </c>
      <c r="H668" s="24">
        <v>0</v>
      </c>
      <c r="I668" s="23" t="str">
        <f>VLOOKUP(J668,PROCV!$E$1:$F$27,2,FALSE)</f>
        <v>43 - Rio Grande do Sul</v>
      </c>
      <c r="J668" s="22" t="s">
        <v>56</v>
      </c>
      <c r="K668" s="22">
        <v>0</v>
      </c>
      <c r="L668" s="33">
        <v>66000</v>
      </c>
      <c r="M668" s="20" t="e">
        <f>VLOOKUP(G668,PROCV!$A$110:$B$119,2,FALSE)</f>
        <v>#N/A</v>
      </c>
      <c r="N668" s="17" t="e">
        <f t="shared" si="10"/>
        <v>#N/A</v>
      </c>
    </row>
    <row r="669" spans="1:14" x14ac:dyDescent="0.25">
      <c r="A669" s="30" t="s">
        <v>48</v>
      </c>
      <c r="B669" s="36">
        <v>983400</v>
      </c>
      <c r="C669" s="42" t="s">
        <v>3457</v>
      </c>
      <c r="D669" s="22" t="s">
        <v>189</v>
      </c>
      <c r="E669" s="22" t="s">
        <v>213</v>
      </c>
      <c r="F669" s="26" t="str">
        <f>VLOOKUP(E669,PROCV!$A$1:$B$107,2,TRUE)</f>
        <v>Patrimônio</v>
      </c>
      <c r="G669" s="33">
        <v>1998</v>
      </c>
      <c r="H669" s="24">
        <v>0</v>
      </c>
      <c r="I669" s="23" t="str">
        <f>VLOOKUP(J669,PROCV!$E$1:$F$27,2,FALSE)</f>
        <v>43 - Rio Grande do Sul</v>
      </c>
      <c r="J669" s="22" t="s">
        <v>56</v>
      </c>
      <c r="K669" s="22">
        <v>0</v>
      </c>
      <c r="L669" s="33">
        <v>66000</v>
      </c>
      <c r="M669" s="20" t="e">
        <f>VLOOKUP(G669,PROCV!$A$110:$B$119,2,FALSE)</f>
        <v>#N/A</v>
      </c>
      <c r="N669" s="17" t="e">
        <f t="shared" si="10"/>
        <v>#N/A</v>
      </c>
    </row>
    <row r="670" spans="1:14" x14ac:dyDescent="0.25">
      <c r="A670" s="30" t="s">
        <v>48</v>
      </c>
      <c r="B670" s="36">
        <v>987513</v>
      </c>
      <c r="C670" s="42" t="s">
        <v>643</v>
      </c>
      <c r="D670" s="22" t="s">
        <v>189</v>
      </c>
      <c r="E670" s="22" t="s">
        <v>213</v>
      </c>
      <c r="F670" s="26" t="str">
        <f>VLOOKUP(E670,PROCV!$A$1:$B$107,2,TRUE)</f>
        <v>Patrimônio</v>
      </c>
      <c r="G670" s="33">
        <v>1998</v>
      </c>
      <c r="H670" s="24">
        <v>0</v>
      </c>
      <c r="I670" s="23" t="str">
        <f>VLOOKUP(J670,PROCV!$E$1:$F$27,2,FALSE)</f>
        <v>35 - São Paulo</v>
      </c>
      <c r="J670" s="22" t="s">
        <v>76</v>
      </c>
      <c r="K670" s="22">
        <v>0</v>
      </c>
      <c r="L670" s="33">
        <v>60000</v>
      </c>
      <c r="M670" s="20" t="e">
        <f>VLOOKUP(G670,PROCV!$A$110:$B$119,2,FALSE)</f>
        <v>#N/A</v>
      </c>
      <c r="N670" s="17" t="e">
        <f t="shared" si="10"/>
        <v>#N/A</v>
      </c>
    </row>
    <row r="671" spans="1:14" x14ac:dyDescent="0.25">
      <c r="A671" s="30" t="s">
        <v>48</v>
      </c>
      <c r="B671" s="36">
        <v>987540</v>
      </c>
      <c r="C671" s="42" t="s">
        <v>643</v>
      </c>
      <c r="D671" s="22" t="s">
        <v>189</v>
      </c>
      <c r="E671" s="22" t="s">
        <v>213</v>
      </c>
      <c r="F671" s="26" t="str">
        <f>VLOOKUP(E671,PROCV!$A$1:$B$107,2,TRUE)</f>
        <v>Patrimônio</v>
      </c>
      <c r="G671" s="33">
        <v>1998</v>
      </c>
      <c r="H671" s="24">
        <v>0</v>
      </c>
      <c r="I671" s="23" t="str">
        <f>VLOOKUP(J671,PROCV!$E$1:$F$27,2,FALSE)</f>
        <v>16 - Amapá</v>
      </c>
      <c r="J671" s="22" t="s">
        <v>61</v>
      </c>
      <c r="K671" s="22">
        <v>0</v>
      </c>
      <c r="L671" s="33">
        <v>50000</v>
      </c>
      <c r="M671" s="20" t="e">
        <f>VLOOKUP(G671,PROCV!$A$110:$B$119,2,FALSE)</f>
        <v>#N/A</v>
      </c>
      <c r="N671" s="17" t="e">
        <f t="shared" si="10"/>
        <v>#N/A</v>
      </c>
    </row>
    <row r="672" spans="1:14" x14ac:dyDescent="0.25">
      <c r="A672" s="30" t="s">
        <v>48</v>
      </c>
      <c r="B672" s="36">
        <v>987642</v>
      </c>
      <c r="C672" s="42" t="s">
        <v>643</v>
      </c>
      <c r="D672" s="22" t="s">
        <v>189</v>
      </c>
      <c r="E672" s="22" t="s">
        <v>213</v>
      </c>
      <c r="F672" s="26" t="str">
        <f>VLOOKUP(E672,PROCV!$A$1:$B$107,2,TRUE)</f>
        <v>Patrimônio</v>
      </c>
      <c r="G672" s="33">
        <v>1998</v>
      </c>
      <c r="H672" s="24">
        <v>0</v>
      </c>
      <c r="I672" s="23" t="str">
        <f>VLOOKUP(J672,PROCV!$E$1:$F$27,2,FALSE)</f>
        <v>33 - Rio de Janeiro</v>
      </c>
      <c r="J672" s="22" t="s">
        <v>82</v>
      </c>
      <c r="K672" s="22">
        <v>0</v>
      </c>
      <c r="L672" s="33">
        <v>112500</v>
      </c>
      <c r="M672" s="20" t="e">
        <f>VLOOKUP(G672,PROCV!$A$110:$B$119,2,FALSE)</f>
        <v>#N/A</v>
      </c>
      <c r="N672" s="17" t="e">
        <f t="shared" si="10"/>
        <v>#N/A</v>
      </c>
    </row>
    <row r="673" spans="1:14" x14ac:dyDescent="0.25">
      <c r="A673" s="30" t="s">
        <v>48</v>
      </c>
      <c r="B673" s="36">
        <v>987826</v>
      </c>
      <c r="C673" s="42" t="s">
        <v>643</v>
      </c>
      <c r="D673" s="22" t="s">
        <v>189</v>
      </c>
      <c r="E673" s="22" t="s">
        <v>213</v>
      </c>
      <c r="F673" s="26" t="str">
        <f>VLOOKUP(E673,PROCV!$A$1:$B$107,2,TRUE)</f>
        <v>Patrimônio</v>
      </c>
      <c r="G673" s="33">
        <v>1998</v>
      </c>
      <c r="H673" s="24">
        <v>0</v>
      </c>
      <c r="I673" s="23" t="str">
        <f>VLOOKUP(J673,PROCV!$E$1:$F$27,2,FALSE)</f>
        <v>33 - Rio de Janeiro</v>
      </c>
      <c r="J673" s="22" t="s">
        <v>82</v>
      </c>
      <c r="K673" s="22">
        <v>0</v>
      </c>
      <c r="L673" s="33">
        <v>50000</v>
      </c>
      <c r="M673" s="20" t="e">
        <f>VLOOKUP(G673,PROCV!$A$110:$B$119,2,FALSE)</f>
        <v>#N/A</v>
      </c>
      <c r="N673" s="17" t="e">
        <f t="shared" si="10"/>
        <v>#N/A</v>
      </c>
    </row>
    <row r="674" spans="1:14" x14ac:dyDescent="0.25">
      <c r="A674" s="30" t="s">
        <v>48</v>
      </c>
      <c r="B674" s="36">
        <v>981199</v>
      </c>
      <c r="C674" s="42" t="s">
        <v>5497</v>
      </c>
      <c r="D674" s="22" t="s">
        <v>189</v>
      </c>
      <c r="E674" s="22" t="s">
        <v>213</v>
      </c>
      <c r="F674" s="26" t="str">
        <f>VLOOKUP(E674,PROCV!$A$1:$B$107,2,TRUE)</f>
        <v>Patrimônio</v>
      </c>
      <c r="G674" s="33">
        <v>1998</v>
      </c>
      <c r="H674" s="24">
        <v>0</v>
      </c>
      <c r="I674" s="23" t="str">
        <f>VLOOKUP(J674,PROCV!$E$1:$F$27,2,FALSE)</f>
        <v>29 - Bahia</v>
      </c>
      <c r="J674" s="22" t="s">
        <v>73</v>
      </c>
      <c r="K674" s="22">
        <v>0</v>
      </c>
      <c r="L674" s="33">
        <v>60000</v>
      </c>
      <c r="M674" s="20" t="e">
        <f>VLOOKUP(G674,PROCV!$A$110:$B$119,2,FALSE)</f>
        <v>#N/A</v>
      </c>
      <c r="N674" s="17" t="e">
        <f t="shared" si="10"/>
        <v>#N/A</v>
      </c>
    </row>
    <row r="675" spans="1:14" x14ac:dyDescent="0.25">
      <c r="A675" s="30" t="s">
        <v>48</v>
      </c>
      <c r="B675" s="36">
        <v>983395</v>
      </c>
      <c r="C675" s="42" t="s">
        <v>5496</v>
      </c>
      <c r="D675" s="22" t="s">
        <v>189</v>
      </c>
      <c r="E675" s="22" t="s">
        <v>213</v>
      </c>
      <c r="F675" s="26" t="str">
        <f>VLOOKUP(E675,PROCV!$A$1:$B$107,2,TRUE)</f>
        <v>Patrimônio</v>
      </c>
      <c r="G675" s="33">
        <v>1998</v>
      </c>
      <c r="H675" s="24">
        <v>0</v>
      </c>
      <c r="I675" s="23" t="str">
        <f>VLOOKUP(J675,PROCV!$E$1:$F$27,2,FALSE)</f>
        <v>11 - Rondônia</v>
      </c>
      <c r="J675" s="22" t="s">
        <v>219</v>
      </c>
      <c r="K675" s="22">
        <v>0</v>
      </c>
      <c r="L675" s="33">
        <v>300000</v>
      </c>
      <c r="M675" s="20" t="e">
        <f>VLOOKUP(G675,PROCV!$A$110:$B$119,2,FALSE)</f>
        <v>#N/A</v>
      </c>
      <c r="N675" s="17" t="e">
        <f t="shared" si="10"/>
        <v>#N/A</v>
      </c>
    </row>
    <row r="676" spans="1:14" x14ac:dyDescent="0.25">
      <c r="A676" s="30" t="s">
        <v>48</v>
      </c>
      <c r="B676" s="36">
        <v>983431</v>
      </c>
      <c r="C676" s="42" t="s">
        <v>5495</v>
      </c>
      <c r="D676" s="22" t="s">
        <v>189</v>
      </c>
      <c r="E676" s="22" t="s">
        <v>213</v>
      </c>
      <c r="F676" s="26" t="str">
        <f>VLOOKUP(E676,PROCV!$A$1:$B$107,2,TRUE)</f>
        <v>Patrimônio</v>
      </c>
      <c r="G676" s="33">
        <v>1998</v>
      </c>
      <c r="H676" s="24">
        <v>0</v>
      </c>
      <c r="I676" s="23" t="str">
        <f>VLOOKUP(J676,PROCV!$E$1:$F$27,2,FALSE)</f>
        <v>41 - Paraná</v>
      </c>
      <c r="J676" s="22" t="s">
        <v>106</v>
      </c>
      <c r="K676" s="22">
        <v>0</v>
      </c>
      <c r="L676" s="33">
        <v>50000</v>
      </c>
      <c r="M676" s="20" t="e">
        <f>VLOOKUP(G676,PROCV!$A$110:$B$119,2,FALSE)</f>
        <v>#N/A</v>
      </c>
      <c r="N676" s="17" t="e">
        <f t="shared" si="10"/>
        <v>#N/A</v>
      </c>
    </row>
    <row r="677" spans="1:14" x14ac:dyDescent="0.25">
      <c r="A677" s="30" t="s">
        <v>48</v>
      </c>
      <c r="B677" s="36">
        <v>983445</v>
      </c>
      <c r="C677" s="42" t="s">
        <v>3882</v>
      </c>
      <c r="D677" s="22" t="s">
        <v>189</v>
      </c>
      <c r="E677" s="22" t="s">
        <v>213</v>
      </c>
      <c r="F677" s="26" t="str">
        <f>VLOOKUP(E677,PROCV!$A$1:$B$107,2,TRUE)</f>
        <v>Patrimônio</v>
      </c>
      <c r="G677" s="33">
        <v>1998</v>
      </c>
      <c r="H677" s="24">
        <v>0</v>
      </c>
      <c r="I677" s="23" t="str">
        <f>VLOOKUP(J677,PROCV!$E$1:$F$27,2,FALSE)</f>
        <v>35 - São Paulo</v>
      </c>
      <c r="J677" s="22" t="s">
        <v>76</v>
      </c>
      <c r="K677" s="22">
        <v>0</v>
      </c>
      <c r="L677" s="33">
        <v>45000</v>
      </c>
      <c r="M677" s="20" t="e">
        <f>VLOOKUP(G677,PROCV!$A$110:$B$119,2,FALSE)</f>
        <v>#N/A</v>
      </c>
      <c r="N677" s="17" t="e">
        <f t="shared" si="10"/>
        <v>#N/A</v>
      </c>
    </row>
    <row r="678" spans="1:14" x14ac:dyDescent="0.25">
      <c r="A678" s="30" t="s">
        <v>48</v>
      </c>
      <c r="B678" s="36">
        <v>983446</v>
      </c>
      <c r="C678" s="42" t="s">
        <v>3882</v>
      </c>
      <c r="D678" s="22" t="s">
        <v>189</v>
      </c>
      <c r="E678" s="22" t="s">
        <v>213</v>
      </c>
      <c r="F678" s="26" t="str">
        <f>VLOOKUP(E678,PROCV!$A$1:$B$107,2,TRUE)</f>
        <v>Patrimônio</v>
      </c>
      <c r="G678" s="33">
        <v>1998</v>
      </c>
      <c r="H678" s="24">
        <v>0</v>
      </c>
      <c r="I678" s="23" t="str">
        <f>VLOOKUP(J678,PROCV!$E$1:$F$27,2,FALSE)</f>
        <v>41 - Paraná</v>
      </c>
      <c r="J678" s="22" t="s">
        <v>106</v>
      </c>
      <c r="K678" s="22">
        <v>0</v>
      </c>
      <c r="L678" s="33">
        <v>80000</v>
      </c>
      <c r="M678" s="20" t="e">
        <f>VLOOKUP(G678,PROCV!$A$110:$B$119,2,FALSE)</f>
        <v>#N/A</v>
      </c>
      <c r="N678" s="17" t="e">
        <f t="shared" si="10"/>
        <v>#N/A</v>
      </c>
    </row>
    <row r="679" spans="1:14" x14ac:dyDescent="0.25">
      <c r="A679" s="30" t="s">
        <v>48</v>
      </c>
      <c r="B679" s="36">
        <v>983444</v>
      </c>
      <c r="C679" s="42" t="s">
        <v>5494</v>
      </c>
      <c r="D679" s="22" t="s">
        <v>189</v>
      </c>
      <c r="E679" s="22" t="s">
        <v>213</v>
      </c>
      <c r="F679" s="26" t="str">
        <f>VLOOKUP(E679,PROCV!$A$1:$B$107,2,TRUE)</f>
        <v>Patrimônio</v>
      </c>
      <c r="G679" s="33">
        <v>1998</v>
      </c>
      <c r="H679" s="24">
        <v>0</v>
      </c>
      <c r="I679" s="23" t="str">
        <f>VLOOKUP(J679,PROCV!$E$1:$F$27,2,FALSE)</f>
        <v>41 - Paraná</v>
      </c>
      <c r="J679" s="22" t="s">
        <v>106</v>
      </c>
      <c r="K679" s="22">
        <v>0</v>
      </c>
      <c r="L679" s="33">
        <v>40000</v>
      </c>
      <c r="M679" s="20" t="e">
        <f>VLOOKUP(G679,PROCV!$A$110:$B$119,2,FALSE)</f>
        <v>#N/A</v>
      </c>
      <c r="N679" s="17" t="e">
        <f t="shared" si="10"/>
        <v>#N/A</v>
      </c>
    </row>
    <row r="680" spans="1:14" x14ac:dyDescent="0.25">
      <c r="A680" s="30" t="s">
        <v>48</v>
      </c>
      <c r="B680" s="36">
        <v>987770</v>
      </c>
      <c r="C680" s="42" t="s">
        <v>5493</v>
      </c>
      <c r="D680" s="22" t="s">
        <v>189</v>
      </c>
      <c r="E680" s="22" t="s">
        <v>213</v>
      </c>
      <c r="F680" s="26" t="str">
        <f>VLOOKUP(E680,PROCV!$A$1:$B$107,2,TRUE)</f>
        <v>Patrimônio</v>
      </c>
      <c r="G680" s="33">
        <v>1998</v>
      </c>
      <c r="H680" s="24">
        <v>0</v>
      </c>
      <c r="I680" s="23" t="str">
        <f>VLOOKUP(J680,PROCV!$E$1:$F$27,2,FALSE)</f>
        <v>16 - Amapá</v>
      </c>
      <c r="J680" s="22" t="s">
        <v>61</v>
      </c>
      <c r="K680" s="22">
        <v>0</v>
      </c>
      <c r="L680" s="33">
        <v>41092</v>
      </c>
      <c r="M680" s="20" t="e">
        <f>VLOOKUP(G680,PROCV!$A$110:$B$119,2,FALSE)</f>
        <v>#N/A</v>
      </c>
      <c r="N680" s="17" t="e">
        <f t="shared" si="10"/>
        <v>#N/A</v>
      </c>
    </row>
    <row r="681" spans="1:14" x14ac:dyDescent="0.25">
      <c r="A681" s="30" t="s">
        <v>48</v>
      </c>
      <c r="B681" s="36">
        <v>983391</v>
      </c>
      <c r="C681" s="42" t="s">
        <v>5492</v>
      </c>
      <c r="D681" s="22" t="s">
        <v>189</v>
      </c>
      <c r="E681" s="22" t="s">
        <v>213</v>
      </c>
      <c r="F681" s="26" t="str">
        <f>VLOOKUP(E681,PROCV!$A$1:$B$107,2,TRUE)</f>
        <v>Patrimônio</v>
      </c>
      <c r="G681" s="33">
        <v>1998</v>
      </c>
      <c r="H681" s="24">
        <v>0</v>
      </c>
      <c r="I681" s="23" t="str">
        <f>VLOOKUP(J681,PROCV!$E$1:$F$27,2,FALSE)</f>
        <v>11 - Rondônia</v>
      </c>
      <c r="J681" s="22" t="s">
        <v>219</v>
      </c>
      <c r="K681" s="22">
        <v>0</v>
      </c>
      <c r="L681" s="33">
        <v>40000</v>
      </c>
      <c r="M681" s="20" t="e">
        <f>VLOOKUP(G681,PROCV!$A$110:$B$119,2,FALSE)</f>
        <v>#N/A</v>
      </c>
      <c r="N681" s="17" t="e">
        <f t="shared" si="10"/>
        <v>#N/A</v>
      </c>
    </row>
    <row r="682" spans="1:14" x14ac:dyDescent="0.25">
      <c r="A682" s="30" t="s">
        <v>48</v>
      </c>
      <c r="B682" s="36">
        <v>983392</v>
      </c>
      <c r="C682" s="42" t="s">
        <v>5492</v>
      </c>
      <c r="D682" s="22" t="s">
        <v>189</v>
      </c>
      <c r="E682" s="22" t="s">
        <v>213</v>
      </c>
      <c r="F682" s="26" t="str">
        <f>VLOOKUP(E682,PROCV!$A$1:$B$107,2,TRUE)</f>
        <v>Patrimônio</v>
      </c>
      <c r="G682" s="33">
        <v>1998</v>
      </c>
      <c r="H682" s="24">
        <v>0</v>
      </c>
      <c r="I682" s="23" t="str">
        <f>VLOOKUP(J682,PROCV!$E$1:$F$27,2,FALSE)</f>
        <v>11 - Rondônia</v>
      </c>
      <c r="J682" s="22" t="s">
        <v>219</v>
      </c>
      <c r="K682" s="22">
        <v>0</v>
      </c>
      <c r="L682" s="33">
        <v>44500</v>
      </c>
      <c r="M682" s="20" t="e">
        <f>VLOOKUP(G682,PROCV!$A$110:$B$119,2,FALSE)</f>
        <v>#N/A</v>
      </c>
      <c r="N682" s="17" t="e">
        <f t="shared" si="10"/>
        <v>#N/A</v>
      </c>
    </row>
    <row r="683" spans="1:14" x14ac:dyDescent="0.25">
      <c r="A683" s="30" t="s">
        <v>48</v>
      </c>
      <c r="B683" s="36">
        <v>983394</v>
      </c>
      <c r="C683" s="42" t="s">
        <v>5492</v>
      </c>
      <c r="D683" s="22" t="s">
        <v>189</v>
      </c>
      <c r="E683" s="22" t="s">
        <v>213</v>
      </c>
      <c r="F683" s="26" t="str">
        <f>VLOOKUP(E683,PROCV!$A$1:$B$107,2,TRUE)</f>
        <v>Patrimônio</v>
      </c>
      <c r="G683" s="33">
        <v>1998</v>
      </c>
      <c r="H683" s="24">
        <v>0</v>
      </c>
      <c r="I683" s="23" t="str">
        <f>VLOOKUP(J683,PROCV!$E$1:$F$27,2,FALSE)</f>
        <v>11 - Rondônia</v>
      </c>
      <c r="J683" s="22" t="s">
        <v>219</v>
      </c>
      <c r="K683" s="22">
        <v>0</v>
      </c>
      <c r="L683" s="33">
        <v>53400</v>
      </c>
      <c r="M683" s="20" t="e">
        <f>VLOOKUP(G683,PROCV!$A$110:$B$119,2,FALSE)</f>
        <v>#N/A</v>
      </c>
      <c r="N683" s="17" t="e">
        <f t="shared" si="10"/>
        <v>#N/A</v>
      </c>
    </row>
    <row r="684" spans="1:14" x14ac:dyDescent="0.25">
      <c r="A684" s="30" t="s">
        <v>48</v>
      </c>
      <c r="B684" s="36">
        <v>981733</v>
      </c>
      <c r="C684" s="42" t="s">
        <v>5491</v>
      </c>
      <c r="D684" s="22" t="s">
        <v>189</v>
      </c>
      <c r="E684" s="22" t="s">
        <v>213</v>
      </c>
      <c r="F684" s="26" t="str">
        <f>VLOOKUP(E684,PROCV!$A$1:$B$107,2,TRUE)</f>
        <v>Patrimônio</v>
      </c>
      <c r="G684" s="33">
        <v>1998</v>
      </c>
      <c r="H684" s="24">
        <v>0</v>
      </c>
      <c r="I684" s="23" t="str">
        <f>VLOOKUP(J684,PROCV!$E$1:$F$27,2,FALSE)</f>
        <v>29 - Bahia</v>
      </c>
      <c r="J684" s="22" t="s">
        <v>73</v>
      </c>
      <c r="K684" s="22">
        <v>0</v>
      </c>
      <c r="L684" s="33">
        <v>60000</v>
      </c>
      <c r="M684" s="20" t="e">
        <f>VLOOKUP(G684,PROCV!$A$110:$B$119,2,FALSE)</f>
        <v>#N/A</v>
      </c>
      <c r="N684" s="17" t="e">
        <f t="shared" si="10"/>
        <v>#N/A</v>
      </c>
    </row>
    <row r="685" spans="1:14" x14ac:dyDescent="0.25">
      <c r="A685" s="30" t="s">
        <v>48</v>
      </c>
      <c r="B685" s="36">
        <v>983417</v>
      </c>
      <c r="C685" s="42" t="s">
        <v>5490</v>
      </c>
      <c r="D685" s="22" t="s">
        <v>189</v>
      </c>
      <c r="E685" s="22" t="s">
        <v>213</v>
      </c>
      <c r="F685" s="26" t="str">
        <f>VLOOKUP(E685,PROCV!$A$1:$B$107,2,TRUE)</f>
        <v>Patrimônio</v>
      </c>
      <c r="G685" s="33">
        <v>1998</v>
      </c>
      <c r="H685" s="24">
        <v>0</v>
      </c>
      <c r="I685" s="23" t="str">
        <f>VLOOKUP(J685,PROCV!$E$1:$F$27,2,FALSE)</f>
        <v>35 - São Paulo</v>
      </c>
      <c r="J685" s="22" t="s">
        <v>76</v>
      </c>
      <c r="K685" s="22">
        <v>0</v>
      </c>
      <c r="L685" s="33">
        <v>35000</v>
      </c>
      <c r="M685" s="20" t="e">
        <f>VLOOKUP(G685,PROCV!$A$110:$B$119,2,FALSE)</f>
        <v>#N/A</v>
      </c>
      <c r="N685" s="17" t="e">
        <f t="shared" si="10"/>
        <v>#N/A</v>
      </c>
    </row>
    <row r="686" spans="1:14" x14ac:dyDescent="0.25">
      <c r="A686" s="30" t="s">
        <v>48</v>
      </c>
      <c r="B686" s="36">
        <v>987657</v>
      </c>
      <c r="C686" s="42" t="s">
        <v>5489</v>
      </c>
      <c r="D686" s="22" t="s">
        <v>189</v>
      </c>
      <c r="E686" s="22" t="s">
        <v>213</v>
      </c>
      <c r="F686" s="26" t="str">
        <f>VLOOKUP(E686,PROCV!$A$1:$B$107,2,TRUE)</f>
        <v>Patrimônio</v>
      </c>
      <c r="G686" s="33">
        <v>1998</v>
      </c>
      <c r="H686" s="24">
        <v>0</v>
      </c>
      <c r="I686" s="23" t="str">
        <f>VLOOKUP(J686,PROCV!$E$1:$F$27,2,FALSE)</f>
        <v>31 - Minas Gerais</v>
      </c>
      <c r="J686" s="22" t="s">
        <v>85</v>
      </c>
      <c r="K686" s="22">
        <v>0</v>
      </c>
      <c r="L686" s="33">
        <v>50056</v>
      </c>
      <c r="M686" s="20" t="e">
        <f>VLOOKUP(G686,PROCV!$A$110:$B$119,2,FALSE)</f>
        <v>#N/A</v>
      </c>
      <c r="N686" s="17" t="e">
        <f t="shared" si="10"/>
        <v>#N/A</v>
      </c>
    </row>
    <row r="687" spans="1:14" x14ac:dyDescent="0.25">
      <c r="A687" s="30" t="s">
        <v>48</v>
      </c>
      <c r="B687" s="36">
        <v>987066</v>
      </c>
      <c r="C687" s="42" t="s">
        <v>5488</v>
      </c>
      <c r="D687" s="22" t="s">
        <v>189</v>
      </c>
      <c r="E687" s="22" t="s">
        <v>213</v>
      </c>
      <c r="F687" s="26" t="str">
        <f>VLOOKUP(E687,PROCV!$A$1:$B$107,2,TRUE)</f>
        <v>Patrimônio</v>
      </c>
      <c r="G687" s="33">
        <v>1998</v>
      </c>
      <c r="H687" s="24">
        <v>0</v>
      </c>
      <c r="I687" s="23" t="str">
        <f>VLOOKUP(J687,PROCV!$E$1:$F$27,2,FALSE)</f>
        <v>11 - Rondônia</v>
      </c>
      <c r="J687" s="22" t="s">
        <v>219</v>
      </c>
      <c r="K687" s="22">
        <v>0</v>
      </c>
      <c r="L687" s="33">
        <v>62500</v>
      </c>
      <c r="M687" s="20" t="e">
        <f>VLOOKUP(G687,PROCV!$A$110:$B$119,2,FALSE)</f>
        <v>#N/A</v>
      </c>
      <c r="N687" s="17" t="e">
        <f t="shared" si="10"/>
        <v>#N/A</v>
      </c>
    </row>
    <row r="688" spans="1:14" x14ac:dyDescent="0.25">
      <c r="A688" s="30" t="s">
        <v>48</v>
      </c>
      <c r="B688" s="36">
        <v>983397</v>
      </c>
      <c r="C688" s="42" t="s">
        <v>5487</v>
      </c>
      <c r="D688" s="22" t="s">
        <v>189</v>
      </c>
      <c r="E688" s="22" t="s">
        <v>213</v>
      </c>
      <c r="F688" s="26" t="str">
        <f>VLOOKUP(E688,PROCV!$A$1:$B$107,2,TRUE)</f>
        <v>Patrimônio</v>
      </c>
      <c r="G688" s="33">
        <v>1998</v>
      </c>
      <c r="H688" s="24">
        <v>0</v>
      </c>
      <c r="I688" s="23" t="str">
        <f>VLOOKUP(J688,PROCV!$E$1:$F$27,2,FALSE)</f>
        <v>43 - Rio Grande do Sul</v>
      </c>
      <c r="J688" s="22" t="s">
        <v>56</v>
      </c>
      <c r="K688" s="22">
        <v>0</v>
      </c>
      <c r="L688" s="33">
        <v>60000</v>
      </c>
      <c r="M688" s="20" t="e">
        <f>VLOOKUP(G688,PROCV!$A$110:$B$119,2,FALSE)</f>
        <v>#N/A</v>
      </c>
      <c r="N688" s="17" t="e">
        <f t="shared" si="10"/>
        <v>#N/A</v>
      </c>
    </row>
    <row r="689" spans="1:14" x14ac:dyDescent="0.25">
      <c r="A689" s="30" t="s">
        <v>48</v>
      </c>
      <c r="B689" s="36">
        <v>987650</v>
      </c>
      <c r="C689" s="42" t="s">
        <v>5486</v>
      </c>
      <c r="D689" s="22" t="s">
        <v>189</v>
      </c>
      <c r="E689" s="22" t="s">
        <v>213</v>
      </c>
      <c r="F689" s="26" t="str">
        <f>VLOOKUP(E689,PROCV!$A$1:$B$107,2,TRUE)</f>
        <v>Patrimônio</v>
      </c>
      <c r="G689" s="33">
        <v>1998</v>
      </c>
      <c r="H689" s="24">
        <v>0</v>
      </c>
      <c r="I689" s="23" t="str">
        <f>VLOOKUP(J689,PROCV!$E$1:$F$27,2,FALSE)</f>
        <v>43 - Rio Grande do Sul</v>
      </c>
      <c r="J689" s="22" t="s">
        <v>56</v>
      </c>
      <c r="K689" s="22">
        <v>0</v>
      </c>
      <c r="L689" s="33">
        <v>75000</v>
      </c>
      <c r="M689" s="20" t="e">
        <f>VLOOKUP(G689,PROCV!$A$110:$B$119,2,FALSE)</f>
        <v>#N/A</v>
      </c>
      <c r="N689" s="17" t="e">
        <f t="shared" si="10"/>
        <v>#N/A</v>
      </c>
    </row>
    <row r="690" spans="1:14" x14ac:dyDescent="0.25">
      <c r="A690" s="30" t="s">
        <v>48</v>
      </c>
      <c r="B690" s="36">
        <v>983401</v>
      </c>
      <c r="C690" s="42" t="s">
        <v>5485</v>
      </c>
      <c r="D690" s="22" t="s">
        <v>189</v>
      </c>
      <c r="E690" s="22" t="s">
        <v>213</v>
      </c>
      <c r="F690" s="26" t="str">
        <f>VLOOKUP(E690,PROCV!$A$1:$B$107,2,TRUE)</f>
        <v>Patrimônio</v>
      </c>
      <c r="G690" s="33">
        <v>1998</v>
      </c>
      <c r="H690" s="24">
        <v>0</v>
      </c>
      <c r="I690" s="23" t="str">
        <f>VLOOKUP(J690,PROCV!$E$1:$F$27,2,FALSE)</f>
        <v>43 - Rio Grande do Sul</v>
      </c>
      <c r="J690" s="22" t="s">
        <v>56</v>
      </c>
      <c r="K690" s="22">
        <v>0</v>
      </c>
      <c r="L690" s="33">
        <v>18750</v>
      </c>
      <c r="M690" s="20" t="e">
        <f>VLOOKUP(G690,PROCV!$A$110:$B$119,2,FALSE)</f>
        <v>#N/A</v>
      </c>
      <c r="N690" s="17" t="e">
        <f t="shared" si="10"/>
        <v>#N/A</v>
      </c>
    </row>
    <row r="691" spans="1:14" x14ac:dyDescent="0.25">
      <c r="A691" s="30" t="s">
        <v>48</v>
      </c>
      <c r="B691" s="36">
        <v>982066</v>
      </c>
      <c r="C691" s="42" t="s">
        <v>5484</v>
      </c>
      <c r="D691" s="22" t="s">
        <v>189</v>
      </c>
      <c r="E691" s="22" t="s">
        <v>213</v>
      </c>
      <c r="F691" s="26" t="str">
        <f>VLOOKUP(E691,PROCV!$A$1:$B$107,2,TRUE)</f>
        <v>Patrimônio</v>
      </c>
      <c r="G691" s="33">
        <v>1998</v>
      </c>
      <c r="H691" s="24">
        <v>0</v>
      </c>
      <c r="I691" s="23" t="str">
        <f>VLOOKUP(J691,PROCV!$E$1:$F$27,2,FALSE)</f>
        <v>29 - Bahia</v>
      </c>
      <c r="J691" s="22" t="s">
        <v>73</v>
      </c>
      <c r="K691" s="22">
        <v>0</v>
      </c>
      <c r="L691" s="33">
        <v>144462.1</v>
      </c>
      <c r="M691" s="20" t="e">
        <f>VLOOKUP(G691,PROCV!$A$110:$B$119,2,FALSE)</f>
        <v>#N/A</v>
      </c>
      <c r="N691" s="17" t="e">
        <f t="shared" si="10"/>
        <v>#N/A</v>
      </c>
    </row>
    <row r="692" spans="1:14" x14ac:dyDescent="0.25">
      <c r="A692" s="30" t="s">
        <v>48</v>
      </c>
      <c r="B692" s="36">
        <v>987160</v>
      </c>
      <c r="C692" s="42" t="s">
        <v>5483</v>
      </c>
      <c r="D692" s="22" t="s">
        <v>46</v>
      </c>
      <c r="E692" s="22" t="s">
        <v>50</v>
      </c>
      <c r="F692" s="26" t="str">
        <f>VLOOKUP(E692,PROCV!$A$1:$B$107,2,TRUE)</f>
        <v>Educação e Criação em Artes</v>
      </c>
      <c r="G692" s="33">
        <v>1998</v>
      </c>
      <c r="H692" s="24">
        <v>0</v>
      </c>
      <c r="I692" s="23" t="str">
        <f>VLOOKUP(J692,PROCV!$E$1:$F$27,2,FALSE)</f>
        <v>33 - Rio de Janeiro</v>
      </c>
      <c r="J692" s="22" t="s">
        <v>82</v>
      </c>
      <c r="K692" s="22">
        <v>0</v>
      </c>
      <c r="L692" s="33">
        <v>291093.75</v>
      </c>
      <c r="M692" s="20" t="e">
        <f>VLOOKUP(G692,PROCV!$A$110:$B$119,2,FALSE)</f>
        <v>#N/A</v>
      </c>
      <c r="N692" s="17" t="e">
        <f t="shared" si="10"/>
        <v>#N/A</v>
      </c>
    </row>
    <row r="693" spans="1:14" x14ac:dyDescent="0.25">
      <c r="A693" s="30" t="s">
        <v>48</v>
      </c>
      <c r="B693" s="36">
        <v>987161</v>
      </c>
      <c r="C693" s="42" t="s">
        <v>5483</v>
      </c>
      <c r="D693" s="22" t="s">
        <v>46</v>
      </c>
      <c r="E693" s="22" t="s">
        <v>50</v>
      </c>
      <c r="F693" s="26" t="str">
        <f>VLOOKUP(E693,PROCV!$A$1:$B$107,2,TRUE)</f>
        <v>Educação e Criação em Artes</v>
      </c>
      <c r="G693" s="33">
        <v>1998</v>
      </c>
      <c r="H693" s="24">
        <v>0</v>
      </c>
      <c r="I693" s="23" t="str">
        <f>VLOOKUP(J693,PROCV!$E$1:$F$27,2,FALSE)</f>
        <v>53 - Distrito Federal</v>
      </c>
      <c r="J693" s="22" t="s">
        <v>75</v>
      </c>
      <c r="K693" s="22">
        <v>0</v>
      </c>
      <c r="L693" s="33">
        <v>103500</v>
      </c>
      <c r="M693" s="20" t="e">
        <f>VLOOKUP(G693,PROCV!$A$110:$B$119,2,FALSE)</f>
        <v>#N/A</v>
      </c>
      <c r="N693" s="17" t="e">
        <f t="shared" si="10"/>
        <v>#N/A</v>
      </c>
    </row>
    <row r="694" spans="1:14" x14ac:dyDescent="0.25">
      <c r="A694" s="30" t="s">
        <v>48</v>
      </c>
      <c r="B694" s="36">
        <v>981236</v>
      </c>
      <c r="C694" s="42" t="s">
        <v>5482</v>
      </c>
      <c r="D694" s="22" t="s">
        <v>189</v>
      </c>
      <c r="E694" s="22" t="s">
        <v>213</v>
      </c>
      <c r="F694" s="26" t="str">
        <f>VLOOKUP(E694,PROCV!$A$1:$B$107,2,TRUE)</f>
        <v>Patrimônio</v>
      </c>
      <c r="G694" s="33">
        <v>1998</v>
      </c>
      <c r="H694" s="24">
        <v>0</v>
      </c>
      <c r="I694" s="23" t="str">
        <f>VLOOKUP(J694,PROCV!$E$1:$F$27,2,FALSE)</f>
        <v>50 - Mato Grosso do Sul</v>
      </c>
      <c r="J694" s="22" t="s">
        <v>179</v>
      </c>
      <c r="K694" s="22">
        <v>0</v>
      </c>
      <c r="L694" s="33">
        <v>41400</v>
      </c>
      <c r="M694" s="20" t="e">
        <f>VLOOKUP(G694,PROCV!$A$110:$B$119,2,FALSE)</f>
        <v>#N/A</v>
      </c>
      <c r="N694" s="17" t="e">
        <f t="shared" si="10"/>
        <v>#N/A</v>
      </c>
    </row>
    <row r="695" spans="1:14" x14ac:dyDescent="0.25">
      <c r="A695" s="30" t="s">
        <v>48</v>
      </c>
      <c r="B695" s="36">
        <v>981239</v>
      </c>
      <c r="C695" s="42" t="s">
        <v>5481</v>
      </c>
      <c r="D695" s="22" t="s">
        <v>189</v>
      </c>
      <c r="E695" s="22" t="s">
        <v>213</v>
      </c>
      <c r="F695" s="26" t="str">
        <f>VLOOKUP(E695,PROCV!$A$1:$B$107,2,TRUE)</f>
        <v>Patrimônio</v>
      </c>
      <c r="G695" s="33">
        <v>1998</v>
      </c>
      <c r="H695" s="24">
        <v>0</v>
      </c>
      <c r="I695" s="23" t="str">
        <f>VLOOKUP(J695,PROCV!$E$1:$F$27,2,FALSE)</f>
        <v>15 - Pará</v>
      </c>
      <c r="J695" s="22" t="s">
        <v>140</v>
      </c>
      <c r="K695" s="22">
        <v>0</v>
      </c>
      <c r="L695" s="33">
        <v>33400</v>
      </c>
      <c r="M695" s="20" t="e">
        <f>VLOOKUP(G695,PROCV!$A$110:$B$119,2,FALSE)</f>
        <v>#N/A</v>
      </c>
      <c r="N695" s="17" t="e">
        <f t="shared" si="10"/>
        <v>#N/A</v>
      </c>
    </row>
    <row r="696" spans="1:14" x14ac:dyDescent="0.25">
      <c r="A696" s="30" t="s">
        <v>48</v>
      </c>
      <c r="B696" s="36">
        <v>986559</v>
      </c>
      <c r="C696" s="42" t="s">
        <v>5480</v>
      </c>
      <c r="D696" s="22" t="s">
        <v>314</v>
      </c>
      <c r="E696" s="22" t="s">
        <v>590</v>
      </c>
      <c r="F696" s="26" t="str">
        <f>VLOOKUP(E696,PROCV!$A$1:$B$107,2,TRUE)</f>
        <v>Artes Cênicas e Espetáculo</v>
      </c>
      <c r="G696" s="38">
        <v>1998</v>
      </c>
      <c r="H696" s="24">
        <v>0</v>
      </c>
      <c r="I696" s="23" t="str">
        <f>VLOOKUP(J696,PROCV!$E$1:$F$27,2,FALSE)</f>
        <v>50 - Mato Grosso do Sul</v>
      </c>
      <c r="J696" s="22" t="s">
        <v>179</v>
      </c>
      <c r="K696" s="22">
        <v>0</v>
      </c>
      <c r="L696" s="38">
        <v>15200</v>
      </c>
      <c r="M696" s="20" t="e">
        <f>VLOOKUP(G696,PROCV!$A$110:$B$119,2,FALSE)</f>
        <v>#N/A</v>
      </c>
      <c r="N696" s="17" t="e">
        <f t="shared" si="10"/>
        <v>#N/A</v>
      </c>
    </row>
    <row r="697" spans="1:14" x14ac:dyDescent="0.25">
      <c r="A697" s="30" t="s">
        <v>48</v>
      </c>
      <c r="B697" s="36">
        <v>988882</v>
      </c>
      <c r="C697" s="42" t="s">
        <v>5479</v>
      </c>
      <c r="D697" s="22" t="s">
        <v>314</v>
      </c>
      <c r="E697" s="22" t="s">
        <v>265</v>
      </c>
      <c r="F697" s="26" t="str">
        <f>VLOOKUP(E697,PROCV!$A$1:$B$107,2,TRUE)</f>
        <v>Patrimônio</v>
      </c>
      <c r="G697" s="38">
        <v>1998</v>
      </c>
      <c r="H697" s="24">
        <v>0</v>
      </c>
      <c r="I697" s="23" t="str">
        <f>VLOOKUP(J697,PROCV!$E$1:$F$27,2,FALSE)</f>
        <v>35 - São Paulo</v>
      </c>
      <c r="J697" s="22" t="s">
        <v>76</v>
      </c>
      <c r="K697" s="22">
        <v>0</v>
      </c>
      <c r="L697" s="38">
        <v>70430.240000000005</v>
      </c>
      <c r="M697" s="20" t="e">
        <f>VLOOKUP(G697,PROCV!$A$110:$B$119,2,FALSE)</f>
        <v>#N/A</v>
      </c>
      <c r="N697" s="17" t="e">
        <f t="shared" si="10"/>
        <v>#N/A</v>
      </c>
    </row>
    <row r="698" spans="1:14" x14ac:dyDescent="0.25">
      <c r="A698" s="30" t="s">
        <v>48</v>
      </c>
      <c r="B698" s="36">
        <v>987623</v>
      </c>
      <c r="C698" s="42" t="s">
        <v>5478</v>
      </c>
      <c r="D698" s="22" t="s">
        <v>300</v>
      </c>
      <c r="E698" s="22" t="s">
        <v>749</v>
      </c>
      <c r="F698" s="26" t="str">
        <f>VLOOKUP(E698,PROCV!$A$1:$B$107,2,TRUE)</f>
        <v>Educação e Criação em Artes</v>
      </c>
      <c r="G698" s="33">
        <v>1998</v>
      </c>
      <c r="H698" s="24">
        <v>0</v>
      </c>
      <c r="I698" s="23" t="str">
        <f>VLOOKUP(J698,PROCV!$E$1:$F$27,2,FALSE)</f>
        <v>29 - Bahia</v>
      </c>
      <c r="J698" s="22" t="s">
        <v>73</v>
      </c>
      <c r="K698" s="22">
        <v>0</v>
      </c>
      <c r="L698" s="33">
        <v>10000</v>
      </c>
      <c r="M698" s="20" t="e">
        <f>VLOOKUP(G698,PROCV!$A$110:$B$119,2,FALSE)</f>
        <v>#N/A</v>
      </c>
      <c r="N698" s="17" t="e">
        <f t="shared" si="10"/>
        <v>#N/A</v>
      </c>
    </row>
    <row r="699" spans="1:14" x14ac:dyDescent="0.25">
      <c r="A699" s="30" t="s">
        <v>48</v>
      </c>
      <c r="B699" s="36">
        <v>988469</v>
      </c>
      <c r="C699" s="42" t="s">
        <v>5477</v>
      </c>
      <c r="D699" s="22" t="s">
        <v>314</v>
      </c>
      <c r="E699" s="22" t="s">
        <v>265</v>
      </c>
      <c r="F699" s="26" t="str">
        <f>VLOOKUP(E699,PROCV!$A$1:$B$107,2,TRUE)</f>
        <v>Patrimônio</v>
      </c>
      <c r="G699" s="38">
        <v>1998</v>
      </c>
      <c r="H699" s="24">
        <v>0</v>
      </c>
      <c r="I699" s="23" t="str">
        <f>VLOOKUP(J699,PROCV!$E$1:$F$27,2,FALSE)</f>
        <v>29 - Bahia</v>
      </c>
      <c r="J699" s="22" t="s">
        <v>73</v>
      </c>
      <c r="K699" s="22">
        <v>0</v>
      </c>
      <c r="L699" s="38">
        <v>35120</v>
      </c>
      <c r="M699" s="20" t="e">
        <f>VLOOKUP(G699,PROCV!$A$110:$B$119,2,FALSE)</f>
        <v>#N/A</v>
      </c>
      <c r="N699" s="17" t="e">
        <f t="shared" si="10"/>
        <v>#N/A</v>
      </c>
    </row>
    <row r="700" spans="1:14" x14ac:dyDescent="0.25">
      <c r="A700" s="30" t="s">
        <v>48</v>
      </c>
      <c r="B700" s="36">
        <v>987619</v>
      </c>
      <c r="C700" s="42" t="s">
        <v>5476</v>
      </c>
      <c r="D700" s="22" t="s">
        <v>300</v>
      </c>
      <c r="E700" s="22" t="s">
        <v>749</v>
      </c>
      <c r="F700" s="26" t="str">
        <f>VLOOKUP(E700,PROCV!$A$1:$B$107,2,TRUE)</f>
        <v>Educação e Criação em Artes</v>
      </c>
      <c r="G700" s="33">
        <v>1998</v>
      </c>
      <c r="H700" s="24">
        <v>0</v>
      </c>
      <c r="I700" s="23" t="str">
        <f>VLOOKUP(J700,PROCV!$E$1:$F$27,2,FALSE)</f>
        <v>29 - Bahia</v>
      </c>
      <c r="J700" s="22" t="s">
        <v>73</v>
      </c>
      <c r="K700" s="22">
        <v>0</v>
      </c>
      <c r="L700" s="33">
        <v>12000</v>
      </c>
      <c r="M700" s="20" t="e">
        <f>VLOOKUP(G700,PROCV!$A$110:$B$119,2,FALSE)</f>
        <v>#N/A</v>
      </c>
      <c r="N700" s="17" t="e">
        <f t="shared" si="10"/>
        <v>#N/A</v>
      </c>
    </row>
    <row r="701" spans="1:14" x14ac:dyDescent="0.25">
      <c r="A701" s="30" t="s">
        <v>48</v>
      </c>
      <c r="B701" s="36">
        <v>988948</v>
      </c>
      <c r="C701" s="42" t="s">
        <v>5475</v>
      </c>
      <c r="D701" s="22" t="s">
        <v>46</v>
      </c>
      <c r="E701" s="22" t="s">
        <v>50</v>
      </c>
      <c r="F701" s="26" t="str">
        <f>VLOOKUP(E701,PROCV!$A$1:$B$107,2,TRUE)</f>
        <v>Educação e Criação em Artes</v>
      </c>
      <c r="G701" s="33">
        <v>1998</v>
      </c>
      <c r="H701" s="24">
        <v>0</v>
      </c>
      <c r="I701" s="23" t="str">
        <f>VLOOKUP(J701,PROCV!$E$1:$F$27,2,FALSE)</f>
        <v>35 - São Paulo</v>
      </c>
      <c r="J701" s="22" t="s">
        <v>76</v>
      </c>
      <c r="K701" s="22">
        <v>0</v>
      </c>
      <c r="L701" s="33">
        <v>60000</v>
      </c>
      <c r="M701" s="20" t="e">
        <f>VLOOKUP(G701,PROCV!$A$110:$B$119,2,FALSE)</f>
        <v>#N/A</v>
      </c>
      <c r="N701" s="17" t="e">
        <f t="shared" si="10"/>
        <v>#N/A</v>
      </c>
    </row>
    <row r="702" spans="1:14" x14ac:dyDescent="0.25">
      <c r="A702" s="30" t="s">
        <v>48</v>
      </c>
      <c r="B702" s="36">
        <v>983435</v>
      </c>
      <c r="C702" s="42" t="s">
        <v>5474</v>
      </c>
      <c r="D702" s="22" t="s">
        <v>189</v>
      </c>
      <c r="E702" s="22" t="s">
        <v>213</v>
      </c>
      <c r="F702" s="26" t="str">
        <f>VLOOKUP(E702,PROCV!$A$1:$B$107,2,TRUE)</f>
        <v>Patrimônio</v>
      </c>
      <c r="G702" s="33">
        <v>1998</v>
      </c>
      <c r="H702" s="24">
        <v>0</v>
      </c>
      <c r="I702" s="23" t="str">
        <f>VLOOKUP(J702,PROCV!$E$1:$F$27,2,FALSE)</f>
        <v>53 - Distrito Federal</v>
      </c>
      <c r="J702" s="22" t="s">
        <v>75</v>
      </c>
      <c r="K702" s="22">
        <v>0</v>
      </c>
      <c r="L702" s="33">
        <v>50000</v>
      </c>
      <c r="M702" s="20" t="e">
        <f>VLOOKUP(G702,PROCV!$A$110:$B$119,2,FALSE)</f>
        <v>#N/A</v>
      </c>
      <c r="N702" s="17" t="e">
        <f t="shared" si="10"/>
        <v>#N/A</v>
      </c>
    </row>
    <row r="703" spans="1:14" x14ac:dyDescent="0.25">
      <c r="A703" s="30" t="s">
        <v>48</v>
      </c>
      <c r="B703" s="36">
        <v>983374</v>
      </c>
      <c r="C703" s="42" t="s">
        <v>5473</v>
      </c>
      <c r="D703" s="22" t="s">
        <v>189</v>
      </c>
      <c r="E703" s="22" t="s">
        <v>213</v>
      </c>
      <c r="F703" s="26" t="str">
        <f>VLOOKUP(E703,PROCV!$A$1:$B$107,2,TRUE)</f>
        <v>Patrimônio</v>
      </c>
      <c r="G703" s="33">
        <v>1998</v>
      </c>
      <c r="H703" s="24">
        <v>0</v>
      </c>
      <c r="I703" s="23" t="str">
        <f>VLOOKUP(J703,PROCV!$E$1:$F$27,2,FALSE)</f>
        <v>21 - Maranhão</v>
      </c>
      <c r="J703" s="22" t="s">
        <v>63</v>
      </c>
      <c r="K703" s="22">
        <v>0</v>
      </c>
      <c r="L703" s="33">
        <v>167000</v>
      </c>
      <c r="M703" s="20" t="e">
        <f>VLOOKUP(G703,PROCV!$A$110:$B$119,2,FALSE)</f>
        <v>#N/A</v>
      </c>
      <c r="N703" s="17" t="e">
        <f t="shared" si="10"/>
        <v>#N/A</v>
      </c>
    </row>
    <row r="704" spans="1:14" x14ac:dyDescent="0.25">
      <c r="A704" s="30" t="s">
        <v>48</v>
      </c>
      <c r="B704" s="36">
        <v>981235</v>
      </c>
      <c r="C704" s="42" t="s">
        <v>5472</v>
      </c>
      <c r="D704" s="22" t="s">
        <v>189</v>
      </c>
      <c r="E704" s="22" t="s">
        <v>844</v>
      </c>
      <c r="F704" s="26" t="str">
        <f>VLOOKUP(E704,PROCV!$A$1:$B$107,2,TRUE)</f>
        <v>Educação e Criação em Artes</v>
      </c>
      <c r="G704" s="33">
        <v>1998</v>
      </c>
      <c r="H704" s="24">
        <v>0</v>
      </c>
      <c r="I704" s="23" t="str">
        <f>VLOOKUP(J704,PROCV!$E$1:$F$27,2,FALSE)</f>
        <v>50 - Mato Grosso do Sul</v>
      </c>
      <c r="J704" s="22" t="s">
        <v>179</v>
      </c>
      <c r="K704" s="22">
        <v>0</v>
      </c>
      <c r="L704" s="33">
        <v>31500</v>
      </c>
      <c r="M704" s="20" t="e">
        <f>VLOOKUP(G704,PROCV!$A$110:$B$119,2,FALSE)</f>
        <v>#N/A</v>
      </c>
      <c r="N704" s="17" t="e">
        <f t="shared" si="10"/>
        <v>#N/A</v>
      </c>
    </row>
    <row r="705" spans="1:14" x14ac:dyDescent="0.25">
      <c r="A705" s="30" t="s">
        <v>48</v>
      </c>
      <c r="B705" s="36">
        <v>981202</v>
      </c>
      <c r="C705" s="42" t="s">
        <v>5471</v>
      </c>
      <c r="D705" s="22" t="s">
        <v>4</v>
      </c>
      <c r="E705" s="22" t="s">
        <v>305</v>
      </c>
      <c r="F705" s="26" t="str">
        <f>VLOOKUP(E705,PROCV!$A$1:$B$107,2,TRUE)</f>
        <v>Audiovisual</v>
      </c>
      <c r="G705" s="38">
        <v>1998</v>
      </c>
      <c r="H705" s="24">
        <v>0</v>
      </c>
      <c r="I705" s="23" t="str">
        <f>VLOOKUP(J705,PROCV!$E$1:$F$27,2,FALSE)</f>
        <v>31 - Minas Gerais</v>
      </c>
      <c r="J705" s="22" t="s">
        <v>85</v>
      </c>
      <c r="K705" s="22">
        <v>0</v>
      </c>
      <c r="L705" s="38">
        <v>24000</v>
      </c>
      <c r="M705" s="20" t="e">
        <f>VLOOKUP(G705,PROCV!$A$110:$B$119,2,FALSE)</f>
        <v>#N/A</v>
      </c>
      <c r="N705" s="17" t="e">
        <f t="shared" si="10"/>
        <v>#N/A</v>
      </c>
    </row>
    <row r="706" spans="1:14" x14ac:dyDescent="0.25">
      <c r="A706" s="30" t="s">
        <v>48</v>
      </c>
      <c r="B706" s="36">
        <v>981205</v>
      </c>
      <c r="C706" s="42" t="s">
        <v>5470</v>
      </c>
      <c r="D706" s="22" t="s">
        <v>4</v>
      </c>
      <c r="E706" s="22" t="s">
        <v>259</v>
      </c>
      <c r="F706" s="26" t="str">
        <f>VLOOKUP(E706,PROCV!$A$1:$B$107,2,TRUE)</f>
        <v>Arquitetura e Design</v>
      </c>
      <c r="G706" s="33">
        <v>1998</v>
      </c>
      <c r="H706" s="24">
        <v>0</v>
      </c>
      <c r="I706" s="23" t="str">
        <f>VLOOKUP(J706,PROCV!$E$1:$F$27,2,FALSE)</f>
        <v>35 - São Paulo</v>
      </c>
      <c r="J706" s="22" t="s">
        <v>76</v>
      </c>
      <c r="K706" s="22">
        <v>0</v>
      </c>
      <c r="L706" s="33">
        <v>50000</v>
      </c>
      <c r="M706" s="20" t="e">
        <f>VLOOKUP(G706,PROCV!$A$110:$B$119,2,FALSE)</f>
        <v>#N/A</v>
      </c>
      <c r="N706" s="17" t="e">
        <f t="shared" ref="N706:N769" si="11">+M706*L706</f>
        <v>#N/A</v>
      </c>
    </row>
    <row r="707" spans="1:14" x14ac:dyDescent="0.25">
      <c r="A707" s="30" t="s">
        <v>48</v>
      </c>
      <c r="B707" s="36">
        <v>983434</v>
      </c>
      <c r="C707" s="42" t="s">
        <v>5469</v>
      </c>
      <c r="D707" s="22" t="s">
        <v>189</v>
      </c>
      <c r="E707" s="22" t="s">
        <v>630</v>
      </c>
      <c r="F707" s="26" t="s">
        <v>10</v>
      </c>
      <c r="G707" s="33">
        <v>1998</v>
      </c>
      <c r="H707" s="24">
        <v>0</v>
      </c>
      <c r="I707" s="23" t="str">
        <f>VLOOKUP(J707,PROCV!$E$1:$F$27,2,FALSE)</f>
        <v>28 - Sergipe</v>
      </c>
      <c r="J707" s="22" t="s">
        <v>49</v>
      </c>
      <c r="K707" s="22">
        <v>0</v>
      </c>
      <c r="L707" s="33">
        <v>31000</v>
      </c>
      <c r="M707" s="20" t="e">
        <f>VLOOKUP(G707,PROCV!$A$110:$B$119,2,FALSE)</f>
        <v>#N/A</v>
      </c>
      <c r="N707" s="17" t="e">
        <f t="shared" si="11"/>
        <v>#N/A</v>
      </c>
    </row>
    <row r="708" spans="1:14" x14ac:dyDescent="0.25">
      <c r="A708" s="30" t="s">
        <v>48</v>
      </c>
      <c r="B708" s="36">
        <v>981280</v>
      </c>
      <c r="C708" s="42" t="s">
        <v>5468</v>
      </c>
      <c r="D708" s="22" t="s">
        <v>189</v>
      </c>
      <c r="E708" s="22" t="s">
        <v>630</v>
      </c>
      <c r="F708" s="26" t="s">
        <v>10</v>
      </c>
      <c r="G708" s="33">
        <v>1998</v>
      </c>
      <c r="H708" s="24">
        <v>0</v>
      </c>
      <c r="I708" s="23" t="str">
        <f>VLOOKUP(J708,PROCV!$E$1:$F$27,2,FALSE)</f>
        <v>41 - Paraná</v>
      </c>
      <c r="J708" s="22" t="s">
        <v>106</v>
      </c>
      <c r="K708" s="22">
        <v>0</v>
      </c>
      <c r="L708" s="33">
        <v>60000</v>
      </c>
      <c r="M708" s="20" t="e">
        <f>VLOOKUP(G708,PROCV!$A$110:$B$119,2,FALSE)</f>
        <v>#N/A</v>
      </c>
      <c r="N708" s="17" t="e">
        <f t="shared" si="11"/>
        <v>#N/A</v>
      </c>
    </row>
    <row r="709" spans="1:14" x14ac:dyDescent="0.25">
      <c r="A709" s="30" t="s">
        <v>48</v>
      </c>
      <c r="B709" s="36">
        <v>981289</v>
      </c>
      <c r="C709" s="42" t="s">
        <v>5467</v>
      </c>
      <c r="D709" s="22" t="s">
        <v>189</v>
      </c>
      <c r="E709" s="22" t="s">
        <v>630</v>
      </c>
      <c r="F709" s="26" t="s">
        <v>10</v>
      </c>
      <c r="G709" s="33">
        <v>1998</v>
      </c>
      <c r="H709" s="24">
        <v>0</v>
      </c>
      <c r="I709" s="23" t="str">
        <f>VLOOKUP(J709,PROCV!$E$1:$F$27,2,FALSE)</f>
        <v>33 - Rio de Janeiro</v>
      </c>
      <c r="J709" s="22" t="s">
        <v>82</v>
      </c>
      <c r="K709" s="22">
        <v>0</v>
      </c>
      <c r="L709" s="33">
        <v>538685</v>
      </c>
      <c r="M709" s="20" t="e">
        <f>VLOOKUP(G709,PROCV!$A$110:$B$119,2,FALSE)</f>
        <v>#N/A</v>
      </c>
      <c r="N709" s="17" t="e">
        <f t="shared" si="11"/>
        <v>#N/A</v>
      </c>
    </row>
    <row r="710" spans="1:14" x14ac:dyDescent="0.25">
      <c r="A710" s="30" t="s">
        <v>48</v>
      </c>
      <c r="B710" s="36">
        <v>987777</v>
      </c>
      <c r="C710" s="42" t="s">
        <v>5466</v>
      </c>
      <c r="D710" s="22" t="s">
        <v>46</v>
      </c>
      <c r="E710" s="22" t="s">
        <v>50</v>
      </c>
      <c r="F710" s="26" t="str">
        <f>VLOOKUP(E710,PROCV!$A$1:$B$107,2,TRUE)</f>
        <v>Educação e Criação em Artes</v>
      </c>
      <c r="G710" s="33">
        <v>1998</v>
      </c>
      <c r="H710" s="24">
        <v>0</v>
      </c>
      <c r="I710" s="23" t="str">
        <f>VLOOKUP(J710,PROCV!$E$1:$F$27,2,FALSE)</f>
        <v>29 - Bahia</v>
      </c>
      <c r="J710" s="22" t="s">
        <v>73</v>
      </c>
      <c r="K710" s="22">
        <v>0</v>
      </c>
      <c r="L710" s="33">
        <v>62500</v>
      </c>
      <c r="M710" s="20" t="e">
        <f>VLOOKUP(G710,PROCV!$A$110:$B$119,2,FALSE)</f>
        <v>#N/A</v>
      </c>
      <c r="N710" s="17" t="e">
        <f t="shared" si="11"/>
        <v>#N/A</v>
      </c>
    </row>
    <row r="711" spans="1:14" x14ac:dyDescent="0.25">
      <c r="A711" s="30" t="s">
        <v>48</v>
      </c>
      <c r="B711" s="36">
        <v>987854</v>
      </c>
      <c r="C711" s="42" t="s">
        <v>5465</v>
      </c>
      <c r="D711" s="22" t="s">
        <v>314</v>
      </c>
      <c r="E711" s="22" t="s">
        <v>590</v>
      </c>
      <c r="F711" s="26" t="str">
        <f>VLOOKUP(E711,PROCV!$A$1:$B$107,2,TRUE)</f>
        <v>Artes Cênicas e Espetáculo</v>
      </c>
      <c r="G711" s="38">
        <v>1998</v>
      </c>
      <c r="H711" s="24">
        <v>0</v>
      </c>
      <c r="I711" s="23" t="str">
        <f>VLOOKUP(J711,PROCV!$E$1:$F$27,2,FALSE)</f>
        <v>33 - Rio de Janeiro</v>
      </c>
      <c r="J711" s="22" t="s">
        <v>82</v>
      </c>
      <c r="K711" s="22">
        <v>0</v>
      </c>
      <c r="L711" s="38">
        <v>50000</v>
      </c>
      <c r="M711" s="20" t="e">
        <f>VLOOKUP(G711,PROCV!$A$110:$B$119,2,FALSE)</f>
        <v>#N/A</v>
      </c>
      <c r="N711" s="17" t="e">
        <f t="shared" si="11"/>
        <v>#N/A</v>
      </c>
    </row>
    <row r="712" spans="1:14" x14ac:dyDescent="0.25">
      <c r="A712" s="30" t="s">
        <v>48</v>
      </c>
      <c r="B712" s="36">
        <v>988492</v>
      </c>
      <c r="C712" s="42" t="s">
        <v>5464</v>
      </c>
      <c r="D712" s="22" t="s">
        <v>46</v>
      </c>
      <c r="E712" s="22" t="s">
        <v>50</v>
      </c>
      <c r="F712" s="26" t="str">
        <f>VLOOKUP(E712,PROCV!$A$1:$B$107,2,TRUE)</f>
        <v>Educação e Criação em Artes</v>
      </c>
      <c r="G712" s="33">
        <v>1998</v>
      </c>
      <c r="H712" s="24">
        <v>0</v>
      </c>
      <c r="I712" s="23" t="str">
        <f>VLOOKUP(J712,PROCV!$E$1:$F$27,2,FALSE)</f>
        <v>33 - Rio de Janeiro</v>
      </c>
      <c r="J712" s="22" t="s">
        <v>82</v>
      </c>
      <c r="K712" s="22">
        <v>0</v>
      </c>
      <c r="L712" s="33">
        <v>84500</v>
      </c>
      <c r="M712" s="20" t="e">
        <f>VLOOKUP(G712,PROCV!$A$110:$B$119,2,FALSE)</f>
        <v>#N/A</v>
      </c>
      <c r="N712" s="17" t="e">
        <f t="shared" si="11"/>
        <v>#N/A</v>
      </c>
    </row>
    <row r="713" spans="1:14" x14ac:dyDescent="0.25">
      <c r="A713" s="30" t="s">
        <v>48</v>
      </c>
      <c r="B713" s="36">
        <v>986385</v>
      </c>
      <c r="C713" s="42" t="s">
        <v>5463</v>
      </c>
      <c r="D713" s="22" t="s">
        <v>189</v>
      </c>
      <c r="E713" s="22" t="s">
        <v>213</v>
      </c>
      <c r="F713" s="26" t="str">
        <f>VLOOKUP(E713,PROCV!$A$1:$B$107,2,TRUE)</f>
        <v>Patrimônio</v>
      </c>
      <c r="G713" s="33">
        <v>1998</v>
      </c>
      <c r="H713" s="24">
        <v>0</v>
      </c>
      <c r="I713" s="23" t="str">
        <f>VLOOKUP(J713,PROCV!$E$1:$F$27,2,FALSE)</f>
        <v>51 - Mato Grosso</v>
      </c>
      <c r="J713" s="22" t="s">
        <v>99</v>
      </c>
      <c r="K713" s="22">
        <v>0</v>
      </c>
      <c r="L713" s="33">
        <v>88922.5</v>
      </c>
      <c r="M713" s="20" t="e">
        <f>VLOOKUP(G713,PROCV!$A$110:$B$119,2,FALSE)</f>
        <v>#N/A</v>
      </c>
      <c r="N713" s="17" t="e">
        <f t="shared" si="11"/>
        <v>#N/A</v>
      </c>
    </row>
    <row r="714" spans="1:14" x14ac:dyDescent="0.25">
      <c r="A714" s="30" t="s">
        <v>48</v>
      </c>
      <c r="B714" s="36">
        <v>986744</v>
      </c>
      <c r="C714" s="42" t="s">
        <v>5462</v>
      </c>
      <c r="D714" s="22" t="s">
        <v>314</v>
      </c>
      <c r="E714" s="22" t="s">
        <v>265</v>
      </c>
      <c r="F714" s="26" t="str">
        <f>VLOOKUP(E714,PROCV!$A$1:$B$107,2,TRUE)</f>
        <v>Patrimônio</v>
      </c>
      <c r="G714" s="38">
        <v>1998</v>
      </c>
      <c r="H714" s="24">
        <v>0</v>
      </c>
      <c r="I714" s="23" t="str">
        <f>VLOOKUP(J714,PROCV!$E$1:$F$27,2,FALSE)</f>
        <v>41 - Paraná</v>
      </c>
      <c r="J714" s="22" t="s">
        <v>106</v>
      </c>
      <c r="K714" s="22">
        <v>0</v>
      </c>
      <c r="L714" s="38">
        <v>100000</v>
      </c>
      <c r="M714" s="20" t="e">
        <f>VLOOKUP(G714,PROCV!$A$110:$B$119,2,FALSE)</f>
        <v>#N/A</v>
      </c>
      <c r="N714" s="17" t="e">
        <f t="shared" si="11"/>
        <v>#N/A</v>
      </c>
    </row>
    <row r="715" spans="1:14" x14ac:dyDescent="0.25">
      <c r="A715" s="30" t="s">
        <v>48</v>
      </c>
      <c r="B715" s="36">
        <v>987614</v>
      </c>
      <c r="C715" s="42" t="s">
        <v>5461</v>
      </c>
      <c r="D715" s="22" t="s">
        <v>300</v>
      </c>
      <c r="E715" s="22" t="s">
        <v>749</v>
      </c>
      <c r="F715" s="26" t="str">
        <f>VLOOKUP(E715,PROCV!$A$1:$B$107,2,TRUE)</f>
        <v>Educação e Criação em Artes</v>
      </c>
      <c r="G715" s="33">
        <v>1998</v>
      </c>
      <c r="H715" s="24">
        <v>0</v>
      </c>
      <c r="I715" s="23" t="str">
        <f>VLOOKUP(J715,PROCV!$E$1:$F$27,2,FALSE)</f>
        <v>29 - Bahia</v>
      </c>
      <c r="J715" s="22" t="s">
        <v>73</v>
      </c>
      <c r="K715" s="22">
        <v>0</v>
      </c>
      <c r="L715" s="33">
        <v>65000</v>
      </c>
      <c r="M715" s="20" t="e">
        <f>VLOOKUP(G715,PROCV!$A$110:$B$119,2,FALSE)</f>
        <v>#N/A</v>
      </c>
      <c r="N715" s="17" t="e">
        <f t="shared" si="11"/>
        <v>#N/A</v>
      </c>
    </row>
    <row r="716" spans="1:14" x14ac:dyDescent="0.25">
      <c r="A716" s="30" t="s">
        <v>48</v>
      </c>
      <c r="B716" s="36">
        <v>987615</v>
      </c>
      <c r="C716" s="42" t="s">
        <v>5460</v>
      </c>
      <c r="D716" s="22" t="s">
        <v>524</v>
      </c>
      <c r="E716" s="22" t="s">
        <v>523</v>
      </c>
      <c r="F716" s="26" t="str">
        <f>VLOOKUP(E716,PROCV!$A$1:$B$107,2,TRUE)</f>
        <v>Patrimônio</v>
      </c>
      <c r="G716" s="33">
        <v>1998</v>
      </c>
      <c r="H716" s="24">
        <v>0</v>
      </c>
      <c r="I716" s="23" t="str">
        <f>VLOOKUP(J716,PROCV!$E$1:$F$27,2,FALSE)</f>
        <v>29 - Bahia</v>
      </c>
      <c r="J716" s="22" t="s">
        <v>73</v>
      </c>
      <c r="K716" s="22">
        <v>0</v>
      </c>
      <c r="L716" s="33">
        <v>45000</v>
      </c>
      <c r="M716" s="20" t="e">
        <f>VLOOKUP(G716,PROCV!$A$110:$B$119,2,FALSE)</f>
        <v>#N/A</v>
      </c>
      <c r="N716" s="17" t="e">
        <f t="shared" si="11"/>
        <v>#N/A</v>
      </c>
    </row>
    <row r="717" spans="1:14" x14ac:dyDescent="0.25">
      <c r="A717" s="30" t="s">
        <v>48</v>
      </c>
      <c r="B717" s="36">
        <v>983438</v>
      </c>
      <c r="C717" s="42" t="s">
        <v>5459</v>
      </c>
      <c r="D717" s="22" t="s">
        <v>189</v>
      </c>
      <c r="E717" s="22" t="s">
        <v>630</v>
      </c>
      <c r="F717" s="26" t="s">
        <v>10</v>
      </c>
      <c r="G717" s="33">
        <v>1998</v>
      </c>
      <c r="H717" s="24">
        <v>0</v>
      </c>
      <c r="I717" s="23" t="str">
        <f>VLOOKUP(J717,PROCV!$E$1:$F$27,2,FALSE)</f>
        <v>53 - Distrito Federal</v>
      </c>
      <c r="J717" s="22" t="s">
        <v>75</v>
      </c>
      <c r="K717" s="22">
        <v>0</v>
      </c>
      <c r="L717" s="33">
        <v>9000</v>
      </c>
      <c r="M717" s="20" t="e">
        <f>VLOOKUP(G717,PROCV!$A$110:$B$119,2,FALSE)</f>
        <v>#N/A</v>
      </c>
      <c r="N717" s="17" t="e">
        <f t="shared" si="11"/>
        <v>#N/A</v>
      </c>
    </row>
    <row r="718" spans="1:14" x14ac:dyDescent="0.25">
      <c r="A718" s="30" t="s">
        <v>48</v>
      </c>
      <c r="B718" s="36">
        <v>987613</v>
      </c>
      <c r="C718" s="42" t="s">
        <v>5458</v>
      </c>
      <c r="D718" s="22" t="s">
        <v>524</v>
      </c>
      <c r="E718" s="22" t="s">
        <v>763</v>
      </c>
      <c r="F718" s="26" t="str">
        <f>VLOOKUP(E718,PROCV!$A$1:$B$107,2,TRUE)</f>
        <v>Audiovisual</v>
      </c>
      <c r="G718" s="33">
        <v>1998</v>
      </c>
      <c r="H718" s="24">
        <v>0</v>
      </c>
      <c r="I718" s="23" t="str">
        <f>VLOOKUP(J718,PROCV!$E$1:$F$27,2,FALSE)</f>
        <v>29 - Bahia</v>
      </c>
      <c r="J718" s="22" t="s">
        <v>73</v>
      </c>
      <c r="K718" s="22">
        <v>0</v>
      </c>
      <c r="L718" s="33">
        <v>20000</v>
      </c>
      <c r="M718" s="20" t="e">
        <f>VLOOKUP(G718,PROCV!$A$110:$B$119,2,FALSE)</f>
        <v>#N/A</v>
      </c>
      <c r="N718" s="17" t="e">
        <f t="shared" si="11"/>
        <v>#N/A</v>
      </c>
    </row>
    <row r="719" spans="1:14" x14ac:dyDescent="0.25">
      <c r="A719" s="30" t="s">
        <v>48</v>
      </c>
      <c r="B719" s="36">
        <v>987370</v>
      </c>
      <c r="C719" s="42" t="s">
        <v>5457</v>
      </c>
      <c r="D719" s="22" t="s">
        <v>114</v>
      </c>
      <c r="E719" s="22" t="s">
        <v>113</v>
      </c>
      <c r="F719" s="26" t="str">
        <f>VLOOKUP(E719,PROCV!$A$1:$B$107,2,TRUE)</f>
        <v>Música</v>
      </c>
      <c r="G719" s="33">
        <v>1998</v>
      </c>
      <c r="H719" s="24">
        <v>0</v>
      </c>
      <c r="I719" s="23" t="str">
        <f>VLOOKUP(J719,PROCV!$E$1:$F$27,2,FALSE)</f>
        <v>31 - Minas Gerais</v>
      </c>
      <c r="J719" s="22" t="s">
        <v>85</v>
      </c>
      <c r="K719" s="22">
        <v>0</v>
      </c>
      <c r="L719" s="33">
        <v>39992.160000000003</v>
      </c>
      <c r="M719" s="20" t="e">
        <f>VLOOKUP(G719,PROCV!$A$110:$B$119,2,FALSE)</f>
        <v>#N/A</v>
      </c>
      <c r="N719" s="17" t="e">
        <f t="shared" si="11"/>
        <v>#N/A</v>
      </c>
    </row>
    <row r="720" spans="1:14" x14ac:dyDescent="0.25">
      <c r="A720" s="30" t="s">
        <v>48</v>
      </c>
      <c r="B720" s="36">
        <v>985489</v>
      </c>
      <c r="C720" s="42" t="s">
        <v>5456</v>
      </c>
      <c r="D720" s="22" t="s">
        <v>46</v>
      </c>
      <c r="E720" s="22" t="s">
        <v>50</v>
      </c>
      <c r="F720" s="26" t="str">
        <f>VLOOKUP(E720,PROCV!$A$1:$B$107,2,TRUE)</f>
        <v>Educação e Criação em Artes</v>
      </c>
      <c r="G720" s="33">
        <v>1998</v>
      </c>
      <c r="H720" s="24">
        <v>0</v>
      </c>
      <c r="I720" s="23" t="str">
        <f>VLOOKUP(J720,PROCV!$E$1:$F$27,2,FALSE)</f>
        <v>32 - Espírito Santo</v>
      </c>
      <c r="J720" s="22" t="s">
        <v>67</v>
      </c>
      <c r="K720" s="22">
        <v>0</v>
      </c>
      <c r="L720" s="33">
        <v>31250</v>
      </c>
      <c r="M720" s="20" t="e">
        <f>VLOOKUP(G720,PROCV!$A$110:$B$119,2,FALSE)</f>
        <v>#N/A</v>
      </c>
      <c r="N720" s="17" t="e">
        <f t="shared" si="11"/>
        <v>#N/A</v>
      </c>
    </row>
    <row r="721" spans="1:14" x14ac:dyDescent="0.25">
      <c r="A721" s="30" t="s">
        <v>48</v>
      </c>
      <c r="B721" s="36">
        <v>981253</v>
      </c>
      <c r="C721" s="42" t="s">
        <v>5455</v>
      </c>
      <c r="D721" s="22" t="s">
        <v>189</v>
      </c>
      <c r="E721" s="22" t="s">
        <v>844</v>
      </c>
      <c r="F721" s="26" t="str">
        <f>VLOOKUP(E721,PROCV!$A$1:$B$107,2,TRUE)</f>
        <v>Educação e Criação em Artes</v>
      </c>
      <c r="G721" s="33">
        <v>1998</v>
      </c>
      <c r="H721" s="24">
        <v>0</v>
      </c>
      <c r="I721" s="23" t="str">
        <f>VLOOKUP(J721,PROCV!$E$1:$F$27,2,FALSE)</f>
        <v>26 - Pernambuco</v>
      </c>
      <c r="J721" s="22" t="s">
        <v>44</v>
      </c>
      <c r="K721" s="22">
        <v>0</v>
      </c>
      <c r="L721" s="33">
        <v>200000</v>
      </c>
      <c r="M721" s="20" t="e">
        <f>VLOOKUP(G721,PROCV!$A$110:$B$119,2,FALSE)</f>
        <v>#N/A</v>
      </c>
      <c r="N721" s="17" t="e">
        <f t="shared" si="11"/>
        <v>#N/A</v>
      </c>
    </row>
    <row r="722" spans="1:14" x14ac:dyDescent="0.25">
      <c r="A722" s="30" t="s">
        <v>48</v>
      </c>
      <c r="B722" s="36">
        <v>987588</v>
      </c>
      <c r="C722" s="42" t="s">
        <v>5454</v>
      </c>
      <c r="D722" s="22" t="s">
        <v>46</v>
      </c>
      <c r="E722" s="22" t="s">
        <v>50</v>
      </c>
      <c r="F722" s="26" t="str">
        <f>VLOOKUP(E722,PROCV!$A$1:$B$107,2,TRUE)</f>
        <v>Educação e Criação em Artes</v>
      </c>
      <c r="G722" s="33">
        <v>1998</v>
      </c>
      <c r="H722" s="24">
        <v>0</v>
      </c>
      <c r="I722" s="23" t="str">
        <f>VLOOKUP(J722,PROCV!$E$1:$F$27,2,FALSE)</f>
        <v>28 - Sergipe</v>
      </c>
      <c r="J722" s="22" t="s">
        <v>49</v>
      </c>
      <c r="K722" s="22">
        <v>0</v>
      </c>
      <c r="L722" s="33">
        <v>31000</v>
      </c>
      <c r="M722" s="20" t="e">
        <f>VLOOKUP(G722,PROCV!$A$110:$B$119,2,FALSE)</f>
        <v>#N/A</v>
      </c>
      <c r="N722" s="17" t="e">
        <f t="shared" si="11"/>
        <v>#N/A</v>
      </c>
    </row>
    <row r="723" spans="1:14" x14ac:dyDescent="0.25">
      <c r="A723" s="30" t="s">
        <v>48</v>
      </c>
      <c r="B723" s="36">
        <v>981222</v>
      </c>
      <c r="C723" s="42" t="s">
        <v>5453</v>
      </c>
      <c r="D723" s="22" t="s">
        <v>4</v>
      </c>
      <c r="E723" s="22" t="s">
        <v>259</v>
      </c>
      <c r="F723" s="26" t="str">
        <f>VLOOKUP(E723,PROCV!$A$1:$B$107,2,TRUE)</f>
        <v>Arquitetura e Design</v>
      </c>
      <c r="G723" s="33">
        <v>1998</v>
      </c>
      <c r="H723" s="24">
        <v>0</v>
      </c>
      <c r="I723" s="23" t="str">
        <f>VLOOKUP(J723,PROCV!$E$1:$F$27,2,FALSE)</f>
        <v>53 - Distrito Federal</v>
      </c>
      <c r="J723" s="22" t="s">
        <v>75</v>
      </c>
      <c r="K723" s="22">
        <v>0</v>
      </c>
      <c r="L723" s="33">
        <v>150000</v>
      </c>
      <c r="M723" s="20" t="e">
        <f>VLOOKUP(G723,PROCV!$A$110:$B$119,2,FALSE)</f>
        <v>#N/A</v>
      </c>
      <c r="N723" s="17" t="e">
        <f t="shared" si="11"/>
        <v>#N/A</v>
      </c>
    </row>
    <row r="724" spans="1:14" x14ac:dyDescent="0.25">
      <c r="A724" s="30" t="s">
        <v>48</v>
      </c>
      <c r="B724" s="36">
        <v>981203</v>
      </c>
      <c r="C724" s="42" t="s">
        <v>5452</v>
      </c>
      <c r="D724" s="22" t="s">
        <v>4</v>
      </c>
      <c r="E724" s="22" t="s">
        <v>259</v>
      </c>
      <c r="F724" s="26" t="str">
        <f>VLOOKUP(E724,PROCV!$A$1:$B$107,2,TRUE)</f>
        <v>Arquitetura e Design</v>
      </c>
      <c r="G724" s="33">
        <v>1998</v>
      </c>
      <c r="H724" s="24">
        <v>0</v>
      </c>
      <c r="I724" s="23" t="str">
        <f>VLOOKUP(J724,PROCV!$E$1:$F$27,2,FALSE)</f>
        <v>24 - Rio Grande do Norte</v>
      </c>
      <c r="J724" s="22" t="s">
        <v>54</v>
      </c>
      <c r="K724" s="22">
        <v>0</v>
      </c>
      <c r="L724" s="33">
        <v>40000</v>
      </c>
      <c r="M724" s="20" t="e">
        <f>VLOOKUP(G724,PROCV!$A$110:$B$119,2,FALSE)</f>
        <v>#N/A</v>
      </c>
      <c r="N724" s="17" t="e">
        <f t="shared" si="11"/>
        <v>#N/A</v>
      </c>
    </row>
    <row r="725" spans="1:14" x14ac:dyDescent="0.25">
      <c r="A725" s="30" t="s">
        <v>48</v>
      </c>
      <c r="B725" s="36">
        <v>981204</v>
      </c>
      <c r="C725" s="42" t="s">
        <v>5451</v>
      </c>
      <c r="D725" s="22" t="s">
        <v>4</v>
      </c>
      <c r="E725" s="22" t="s">
        <v>259</v>
      </c>
      <c r="F725" s="26" t="str">
        <f>VLOOKUP(E725,PROCV!$A$1:$B$107,2,TRUE)</f>
        <v>Arquitetura e Design</v>
      </c>
      <c r="G725" s="33">
        <v>1998</v>
      </c>
      <c r="H725" s="24">
        <v>0</v>
      </c>
      <c r="I725" s="23" t="str">
        <f>VLOOKUP(J725,PROCV!$E$1:$F$27,2,FALSE)</f>
        <v>41 - Paraná</v>
      </c>
      <c r="J725" s="22" t="s">
        <v>106</v>
      </c>
      <c r="K725" s="22">
        <v>0</v>
      </c>
      <c r="L725" s="33">
        <v>50000</v>
      </c>
      <c r="M725" s="20" t="e">
        <f>VLOOKUP(G725,PROCV!$A$110:$B$119,2,FALSE)</f>
        <v>#N/A</v>
      </c>
      <c r="N725" s="17" t="e">
        <f t="shared" si="11"/>
        <v>#N/A</v>
      </c>
    </row>
    <row r="726" spans="1:14" x14ac:dyDescent="0.25">
      <c r="A726" s="30" t="s">
        <v>48</v>
      </c>
      <c r="B726" s="36">
        <v>981206</v>
      </c>
      <c r="C726" s="42" t="s">
        <v>5450</v>
      </c>
      <c r="D726" s="22" t="s">
        <v>4</v>
      </c>
      <c r="E726" s="22" t="s">
        <v>259</v>
      </c>
      <c r="F726" s="26" t="str">
        <f>VLOOKUP(E726,PROCV!$A$1:$B$107,2,TRUE)</f>
        <v>Arquitetura e Design</v>
      </c>
      <c r="G726" s="33">
        <v>1998</v>
      </c>
      <c r="H726" s="24">
        <v>0</v>
      </c>
      <c r="I726" s="23" t="str">
        <f>VLOOKUP(J726,PROCV!$E$1:$F$27,2,FALSE)</f>
        <v>26 - Pernambuco</v>
      </c>
      <c r="J726" s="22" t="s">
        <v>44</v>
      </c>
      <c r="K726" s="22">
        <v>0</v>
      </c>
      <c r="L726" s="33">
        <v>65000</v>
      </c>
      <c r="M726" s="20" t="e">
        <f>VLOOKUP(G726,PROCV!$A$110:$B$119,2,FALSE)</f>
        <v>#N/A</v>
      </c>
      <c r="N726" s="17" t="e">
        <f t="shared" si="11"/>
        <v>#N/A</v>
      </c>
    </row>
    <row r="727" spans="1:14" x14ac:dyDescent="0.25">
      <c r="A727" s="30" t="s">
        <v>48</v>
      </c>
      <c r="B727" s="36">
        <v>981215</v>
      </c>
      <c r="C727" s="42" t="s">
        <v>5449</v>
      </c>
      <c r="D727" s="22" t="s">
        <v>4</v>
      </c>
      <c r="E727" s="22" t="s">
        <v>259</v>
      </c>
      <c r="F727" s="26" t="str">
        <f>VLOOKUP(E727,PROCV!$A$1:$B$107,2,TRUE)</f>
        <v>Arquitetura e Design</v>
      </c>
      <c r="G727" s="33">
        <v>1998</v>
      </c>
      <c r="H727" s="24">
        <v>0</v>
      </c>
      <c r="I727" s="23" t="str">
        <f>VLOOKUP(J727,PROCV!$E$1:$F$27,2,FALSE)</f>
        <v>43 - Rio Grande do Sul</v>
      </c>
      <c r="J727" s="22" t="s">
        <v>56</v>
      </c>
      <c r="K727" s="22">
        <v>0</v>
      </c>
      <c r="L727" s="33">
        <v>150000</v>
      </c>
      <c r="M727" s="20" t="e">
        <f>VLOOKUP(G727,PROCV!$A$110:$B$119,2,FALSE)</f>
        <v>#N/A</v>
      </c>
      <c r="N727" s="17" t="e">
        <f t="shared" si="11"/>
        <v>#N/A</v>
      </c>
    </row>
    <row r="728" spans="1:14" x14ac:dyDescent="0.25">
      <c r="A728" s="30" t="s">
        <v>48</v>
      </c>
      <c r="B728" s="36">
        <v>987371</v>
      </c>
      <c r="C728" s="42" t="s">
        <v>5448</v>
      </c>
      <c r="D728" s="22" t="s">
        <v>114</v>
      </c>
      <c r="E728" s="22" t="s">
        <v>113</v>
      </c>
      <c r="F728" s="26" t="str">
        <f>VLOOKUP(E728,PROCV!$A$1:$B$107,2,TRUE)</f>
        <v>Música</v>
      </c>
      <c r="G728" s="33">
        <v>1998</v>
      </c>
      <c r="H728" s="24">
        <v>0</v>
      </c>
      <c r="I728" s="23" t="str">
        <f>VLOOKUP(J728,PROCV!$E$1:$F$27,2,FALSE)</f>
        <v>32 - Espírito Santo</v>
      </c>
      <c r="J728" s="22" t="s">
        <v>67</v>
      </c>
      <c r="K728" s="22">
        <v>0</v>
      </c>
      <c r="L728" s="33">
        <v>62500</v>
      </c>
      <c r="M728" s="20" t="e">
        <f>VLOOKUP(G728,PROCV!$A$110:$B$119,2,FALSE)</f>
        <v>#N/A</v>
      </c>
      <c r="N728" s="17" t="e">
        <f t="shared" si="11"/>
        <v>#N/A</v>
      </c>
    </row>
    <row r="729" spans="1:14" x14ac:dyDescent="0.25">
      <c r="A729" s="30" t="s">
        <v>48</v>
      </c>
      <c r="B729" s="36">
        <v>987595</v>
      </c>
      <c r="C729" s="42" t="s">
        <v>5447</v>
      </c>
      <c r="D729" s="22" t="s">
        <v>114</v>
      </c>
      <c r="E729" s="22" t="s">
        <v>113</v>
      </c>
      <c r="F729" s="26" t="str">
        <f>VLOOKUP(E729,PROCV!$A$1:$B$107,2,TRUE)</f>
        <v>Música</v>
      </c>
      <c r="G729" s="33">
        <v>1998</v>
      </c>
      <c r="H729" s="24">
        <v>0</v>
      </c>
      <c r="I729" s="23" t="str">
        <f>VLOOKUP(J729,PROCV!$E$1:$F$27,2,FALSE)</f>
        <v>50 - Mato Grosso do Sul</v>
      </c>
      <c r="J729" s="22" t="s">
        <v>179</v>
      </c>
      <c r="K729" s="22">
        <v>0</v>
      </c>
      <c r="L729" s="33">
        <v>23300</v>
      </c>
      <c r="M729" s="20" t="e">
        <f>VLOOKUP(G729,PROCV!$A$110:$B$119,2,FALSE)</f>
        <v>#N/A</v>
      </c>
      <c r="N729" s="17" t="e">
        <f t="shared" si="11"/>
        <v>#N/A</v>
      </c>
    </row>
    <row r="730" spans="1:14" x14ac:dyDescent="0.25">
      <c r="A730" s="30" t="s">
        <v>48</v>
      </c>
      <c r="B730" s="36">
        <v>981208</v>
      </c>
      <c r="C730" s="42" t="s">
        <v>5446</v>
      </c>
      <c r="D730" s="22" t="s">
        <v>4</v>
      </c>
      <c r="E730" s="22" t="s">
        <v>259</v>
      </c>
      <c r="F730" s="26" t="str">
        <f>VLOOKUP(E730,PROCV!$A$1:$B$107,2,TRUE)</f>
        <v>Arquitetura e Design</v>
      </c>
      <c r="G730" s="38">
        <v>1998</v>
      </c>
      <c r="H730" s="24">
        <v>0</v>
      </c>
      <c r="I730" s="23" t="str">
        <f>VLOOKUP(J730,PROCV!$E$1:$F$27,2,FALSE)</f>
        <v>22 - Piauí</v>
      </c>
      <c r="J730" s="22" t="s">
        <v>77</v>
      </c>
      <c r="K730" s="22">
        <v>0</v>
      </c>
      <c r="L730" s="38">
        <v>10000</v>
      </c>
      <c r="M730" s="20" t="e">
        <f>VLOOKUP(G730,PROCV!$A$110:$B$119,2,FALSE)</f>
        <v>#N/A</v>
      </c>
      <c r="N730" s="17" t="e">
        <f t="shared" si="11"/>
        <v>#N/A</v>
      </c>
    </row>
    <row r="731" spans="1:14" x14ac:dyDescent="0.25">
      <c r="A731" s="30" t="s">
        <v>48</v>
      </c>
      <c r="B731" s="36">
        <v>987053</v>
      </c>
      <c r="C731" s="42" t="s">
        <v>5445</v>
      </c>
      <c r="D731" s="22" t="s">
        <v>189</v>
      </c>
      <c r="E731" s="22" t="s">
        <v>844</v>
      </c>
      <c r="F731" s="26" t="str">
        <f>VLOOKUP(E731,PROCV!$A$1:$B$107,2,TRUE)</f>
        <v>Educação e Criação em Artes</v>
      </c>
      <c r="G731" s="33">
        <v>1998</v>
      </c>
      <c r="H731" s="24">
        <v>0</v>
      </c>
      <c r="I731" s="23" t="str">
        <f>VLOOKUP(J731,PROCV!$E$1:$F$27,2,FALSE)</f>
        <v>35 - São Paulo</v>
      </c>
      <c r="J731" s="22" t="s">
        <v>76</v>
      </c>
      <c r="K731" s="22">
        <v>0</v>
      </c>
      <c r="L731" s="33">
        <v>125000</v>
      </c>
      <c r="M731" s="20" t="e">
        <f>VLOOKUP(G731,PROCV!$A$110:$B$119,2,FALSE)</f>
        <v>#N/A</v>
      </c>
      <c r="N731" s="17" t="e">
        <f t="shared" si="11"/>
        <v>#N/A</v>
      </c>
    </row>
    <row r="732" spans="1:14" x14ac:dyDescent="0.25">
      <c r="A732" s="30" t="s">
        <v>48</v>
      </c>
      <c r="B732" s="36">
        <v>987768</v>
      </c>
      <c r="C732" s="42" t="s">
        <v>5444</v>
      </c>
      <c r="D732" s="22" t="s">
        <v>189</v>
      </c>
      <c r="E732" s="22" t="s">
        <v>844</v>
      </c>
      <c r="F732" s="26" t="str">
        <f>VLOOKUP(E732,PROCV!$A$1:$B$107,2,TRUE)</f>
        <v>Educação e Criação em Artes</v>
      </c>
      <c r="G732" s="33">
        <v>1998</v>
      </c>
      <c r="H732" s="24">
        <v>0</v>
      </c>
      <c r="I732" s="23" t="str">
        <f>VLOOKUP(J732,PROCV!$E$1:$F$27,2,FALSE)</f>
        <v>13 - Amazonas</v>
      </c>
      <c r="J732" s="22" t="s">
        <v>823</v>
      </c>
      <c r="K732" s="22">
        <v>0</v>
      </c>
      <c r="L732" s="33">
        <v>150000</v>
      </c>
      <c r="M732" s="20" t="e">
        <f>VLOOKUP(G732,PROCV!$A$110:$B$119,2,FALSE)</f>
        <v>#N/A</v>
      </c>
      <c r="N732" s="17" t="e">
        <f t="shared" si="11"/>
        <v>#N/A</v>
      </c>
    </row>
    <row r="733" spans="1:14" x14ac:dyDescent="0.25">
      <c r="A733" s="30" t="s">
        <v>48</v>
      </c>
      <c r="B733" s="36">
        <v>987868</v>
      </c>
      <c r="C733" s="42" t="s">
        <v>5444</v>
      </c>
      <c r="D733" s="22" t="s">
        <v>189</v>
      </c>
      <c r="E733" s="22" t="s">
        <v>844</v>
      </c>
      <c r="F733" s="26" t="str">
        <f>VLOOKUP(E733,PROCV!$A$1:$B$107,2,TRUE)</f>
        <v>Educação e Criação em Artes</v>
      </c>
      <c r="G733" s="33">
        <v>1998</v>
      </c>
      <c r="H733" s="24">
        <v>0</v>
      </c>
      <c r="I733" s="23" t="str">
        <f>VLOOKUP(J733,PROCV!$E$1:$F$27,2,FALSE)</f>
        <v>13 - Amazonas</v>
      </c>
      <c r="J733" s="22" t="s">
        <v>823</v>
      </c>
      <c r="K733" s="22">
        <v>0</v>
      </c>
      <c r="L733" s="33">
        <v>150000</v>
      </c>
      <c r="M733" s="20" t="e">
        <f>VLOOKUP(G733,PROCV!$A$110:$B$119,2,FALSE)</f>
        <v>#N/A</v>
      </c>
      <c r="N733" s="17" t="e">
        <f t="shared" si="11"/>
        <v>#N/A</v>
      </c>
    </row>
    <row r="734" spans="1:14" x14ac:dyDescent="0.25">
      <c r="A734" s="30" t="s">
        <v>48</v>
      </c>
      <c r="B734" s="36">
        <v>981200</v>
      </c>
      <c r="C734" s="42" t="s">
        <v>5443</v>
      </c>
      <c r="D734" s="22" t="s">
        <v>4</v>
      </c>
      <c r="E734" s="22" t="s">
        <v>259</v>
      </c>
      <c r="F734" s="26" t="str">
        <f>VLOOKUP(E734,PROCV!$A$1:$B$107,2,TRUE)</f>
        <v>Arquitetura e Design</v>
      </c>
      <c r="G734" s="33">
        <v>1998</v>
      </c>
      <c r="H734" s="24">
        <v>0</v>
      </c>
      <c r="I734" s="23" t="str">
        <f>VLOOKUP(J734,PROCV!$E$1:$F$27,2,FALSE)</f>
        <v>21 - Maranhão</v>
      </c>
      <c r="J734" s="22" t="s">
        <v>63</v>
      </c>
      <c r="K734" s="22">
        <v>0</v>
      </c>
      <c r="L734" s="33">
        <v>40000</v>
      </c>
      <c r="M734" s="20" t="e">
        <f>VLOOKUP(G734,PROCV!$A$110:$B$119,2,FALSE)</f>
        <v>#N/A</v>
      </c>
      <c r="N734" s="17" t="e">
        <f t="shared" si="11"/>
        <v>#N/A</v>
      </c>
    </row>
    <row r="735" spans="1:14" x14ac:dyDescent="0.25">
      <c r="A735" s="30" t="s">
        <v>48</v>
      </c>
      <c r="B735" s="36">
        <v>981221</v>
      </c>
      <c r="C735" s="42" t="s">
        <v>5442</v>
      </c>
      <c r="D735" s="22" t="s">
        <v>4</v>
      </c>
      <c r="E735" s="22" t="s">
        <v>259</v>
      </c>
      <c r="F735" s="26" t="str">
        <f>VLOOKUP(E735,PROCV!$A$1:$B$107,2,TRUE)</f>
        <v>Arquitetura e Design</v>
      </c>
      <c r="G735" s="33">
        <v>1998</v>
      </c>
      <c r="H735" s="24">
        <v>0</v>
      </c>
      <c r="I735" s="23" t="str">
        <f>VLOOKUP(J735,PROCV!$E$1:$F$27,2,FALSE)</f>
        <v>35 - São Paulo</v>
      </c>
      <c r="J735" s="22" t="s">
        <v>76</v>
      </c>
      <c r="K735" s="22">
        <v>0</v>
      </c>
      <c r="L735" s="33">
        <v>50000</v>
      </c>
      <c r="M735" s="20" t="e">
        <f>VLOOKUP(G735,PROCV!$A$110:$B$119,2,FALSE)</f>
        <v>#N/A</v>
      </c>
      <c r="N735" s="17" t="e">
        <f t="shared" si="11"/>
        <v>#N/A</v>
      </c>
    </row>
    <row r="736" spans="1:14" x14ac:dyDescent="0.25">
      <c r="A736" s="30" t="s">
        <v>48</v>
      </c>
      <c r="B736" s="36">
        <v>987758</v>
      </c>
      <c r="C736" s="42" t="s">
        <v>5441</v>
      </c>
      <c r="D736" s="22" t="s">
        <v>189</v>
      </c>
      <c r="E736" s="22" t="s">
        <v>844</v>
      </c>
      <c r="F736" s="26" t="str">
        <f>VLOOKUP(E736,PROCV!$A$1:$B$107,2,TRUE)</f>
        <v>Educação e Criação em Artes</v>
      </c>
      <c r="G736" s="33">
        <v>1998</v>
      </c>
      <c r="H736" s="24">
        <v>0</v>
      </c>
      <c r="I736" s="23" t="str">
        <f>VLOOKUP(J736,PROCV!$E$1:$F$27,2,FALSE)</f>
        <v>43 - Rio Grande do Sul</v>
      </c>
      <c r="J736" s="22" t="s">
        <v>56</v>
      </c>
      <c r="K736" s="22">
        <v>0</v>
      </c>
      <c r="L736" s="33">
        <v>30000</v>
      </c>
      <c r="M736" s="20" t="e">
        <f>VLOOKUP(G736,PROCV!$A$110:$B$119,2,FALSE)</f>
        <v>#N/A</v>
      </c>
      <c r="N736" s="17" t="e">
        <f t="shared" si="11"/>
        <v>#N/A</v>
      </c>
    </row>
    <row r="737" spans="1:14" x14ac:dyDescent="0.25">
      <c r="A737" s="30" t="s">
        <v>48</v>
      </c>
      <c r="B737" s="36">
        <v>985955</v>
      </c>
      <c r="C737" s="42" t="s">
        <v>3775</v>
      </c>
      <c r="D737" s="22" t="s">
        <v>46</v>
      </c>
      <c r="E737" s="22" t="s">
        <v>50</v>
      </c>
      <c r="F737" s="26" t="str">
        <f>VLOOKUP(E737,PROCV!$A$1:$B$107,2,TRUE)</f>
        <v>Educação e Criação em Artes</v>
      </c>
      <c r="G737" s="33">
        <v>1998</v>
      </c>
      <c r="H737" s="24">
        <v>0</v>
      </c>
      <c r="I737" s="23" t="str">
        <f>VLOOKUP(J737,PROCV!$E$1:$F$27,2,FALSE)</f>
        <v>43 - Rio Grande do Sul</v>
      </c>
      <c r="J737" s="22" t="s">
        <v>56</v>
      </c>
      <c r="K737" s="22">
        <v>0</v>
      </c>
      <c r="L737" s="33">
        <v>62500</v>
      </c>
      <c r="M737" s="20" t="e">
        <f>VLOOKUP(G737,PROCV!$A$110:$B$119,2,FALSE)</f>
        <v>#N/A</v>
      </c>
      <c r="N737" s="17" t="e">
        <f t="shared" si="11"/>
        <v>#N/A</v>
      </c>
    </row>
    <row r="738" spans="1:14" x14ac:dyDescent="0.25">
      <c r="A738" s="30" t="s">
        <v>48</v>
      </c>
      <c r="B738" s="36">
        <v>983429</v>
      </c>
      <c r="C738" s="42" t="s">
        <v>5440</v>
      </c>
      <c r="D738" s="22" t="s">
        <v>189</v>
      </c>
      <c r="E738" s="22" t="s">
        <v>213</v>
      </c>
      <c r="F738" s="26" t="str">
        <f>VLOOKUP(E738,PROCV!$A$1:$B$107,2,TRUE)</f>
        <v>Patrimônio</v>
      </c>
      <c r="G738" s="33">
        <v>1998</v>
      </c>
      <c r="H738" s="24">
        <v>0</v>
      </c>
      <c r="I738" s="23" t="str">
        <f>VLOOKUP(J738,PROCV!$E$1:$F$27,2,FALSE)</f>
        <v>33 - Rio de Janeiro</v>
      </c>
      <c r="J738" s="22" t="s">
        <v>82</v>
      </c>
      <c r="K738" s="22">
        <v>0</v>
      </c>
      <c r="L738" s="33">
        <v>190400</v>
      </c>
      <c r="M738" s="20" t="e">
        <f>VLOOKUP(G738,PROCV!$A$110:$B$119,2,FALSE)</f>
        <v>#N/A</v>
      </c>
      <c r="N738" s="17" t="e">
        <f t="shared" si="11"/>
        <v>#N/A</v>
      </c>
    </row>
    <row r="739" spans="1:14" x14ac:dyDescent="0.25">
      <c r="A739" s="30" t="s">
        <v>48</v>
      </c>
      <c r="B739" s="36">
        <v>981214</v>
      </c>
      <c r="C739" s="42" t="s">
        <v>5439</v>
      </c>
      <c r="D739" s="22" t="s">
        <v>4</v>
      </c>
      <c r="E739" s="22" t="s">
        <v>305</v>
      </c>
      <c r="F739" s="26" t="str">
        <f>VLOOKUP(E739,PROCV!$A$1:$B$107,2,TRUE)</f>
        <v>Audiovisual</v>
      </c>
      <c r="G739" s="38">
        <v>1998</v>
      </c>
      <c r="H739" s="24">
        <v>0</v>
      </c>
      <c r="I739" s="23" t="str">
        <f>VLOOKUP(J739,PROCV!$E$1:$F$27,2,FALSE)</f>
        <v>15 - Pará</v>
      </c>
      <c r="J739" s="22" t="s">
        <v>140</v>
      </c>
      <c r="K739" s="22">
        <v>0</v>
      </c>
      <c r="L739" s="38">
        <v>35000</v>
      </c>
      <c r="M739" s="20" t="e">
        <f>VLOOKUP(G739,PROCV!$A$110:$B$119,2,FALSE)</f>
        <v>#N/A</v>
      </c>
      <c r="N739" s="17" t="e">
        <f t="shared" si="11"/>
        <v>#N/A</v>
      </c>
    </row>
    <row r="740" spans="1:14" ht="26.25" x14ac:dyDescent="0.25">
      <c r="A740" s="30" t="s">
        <v>48</v>
      </c>
      <c r="B740" s="36">
        <v>988516</v>
      </c>
      <c r="C740" s="42" t="s">
        <v>5438</v>
      </c>
      <c r="D740" s="22" t="s">
        <v>189</v>
      </c>
      <c r="E740" s="22" t="s">
        <v>844</v>
      </c>
      <c r="F740" s="26" t="str">
        <f>VLOOKUP(E740,PROCV!$A$1:$B$107,2,TRUE)</f>
        <v>Educação e Criação em Artes</v>
      </c>
      <c r="G740" s="33">
        <v>1998</v>
      </c>
      <c r="H740" s="24">
        <v>0</v>
      </c>
      <c r="I740" s="23" t="str">
        <f>VLOOKUP(J740,PROCV!$E$1:$F$27,2,FALSE)</f>
        <v>23 - Ceará</v>
      </c>
      <c r="J740" s="22" t="s">
        <v>52</v>
      </c>
      <c r="K740" s="22">
        <v>0</v>
      </c>
      <c r="L740" s="33">
        <v>50000</v>
      </c>
      <c r="M740" s="20" t="e">
        <f>VLOOKUP(G740,PROCV!$A$110:$B$119,2,FALSE)</f>
        <v>#N/A</v>
      </c>
      <c r="N740" s="17" t="e">
        <f t="shared" si="11"/>
        <v>#N/A</v>
      </c>
    </row>
    <row r="741" spans="1:14" x14ac:dyDescent="0.25">
      <c r="A741" s="30" t="s">
        <v>48</v>
      </c>
      <c r="B741" s="36">
        <v>985696</v>
      </c>
      <c r="C741" s="42" t="s">
        <v>5437</v>
      </c>
      <c r="D741" s="22" t="s">
        <v>46</v>
      </c>
      <c r="E741" s="22" t="s">
        <v>50</v>
      </c>
      <c r="F741" s="26" t="str">
        <f>VLOOKUP(E741,PROCV!$A$1:$B$107,2,TRUE)</f>
        <v>Educação e Criação em Artes</v>
      </c>
      <c r="G741" s="33">
        <v>1998</v>
      </c>
      <c r="H741" s="24">
        <v>0</v>
      </c>
      <c r="I741" s="23" t="str">
        <f>VLOOKUP(J741,PROCV!$E$1:$F$27,2,FALSE)</f>
        <v>26 - Pernambuco</v>
      </c>
      <c r="J741" s="22" t="s">
        <v>44</v>
      </c>
      <c r="K741" s="22">
        <v>0</v>
      </c>
      <c r="L741" s="33">
        <v>238000</v>
      </c>
      <c r="M741" s="20" t="e">
        <f>VLOOKUP(G741,PROCV!$A$110:$B$119,2,FALSE)</f>
        <v>#N/A</v>
      </c>
      <c r="N741" s="17" t="e">
        <f t="shared" si="11"/>
        <v>#N/A</v>
      </c>
    </row>
    <row r="742" spans="1:14" x14ac:dyDescent="0.25">
      <c r="A742" s="30" t="s">
        <v>48</v>
      </c>
      <c r="B742" s="36">
        <v>980157</v>
      </c>
      <c r="C742" s="42" t="s">
        <v>5436</v>
      </c>
      <c r="D742" s="22" t="s">
        <v>189</v>
      </c>
      <c r="E742" s="22" t="s">
        <v>213</v>
      </c>
      <c r="F742" s="26" t="str">
        <f>VLOOKUP(E742,PROCV!$A$1:$B$107,2,TRUE)</f>
        <v>Patrimônio</v>
      </c>
      <c r="G742" s="33">
        <v>1998</v>
      </c>
      <c r="H742" s="24">
        <v>0</v>
      </c>
      <c r="I742" s="23" t="str">
        <f>VLOOKUP(J742,PROCV!$E$1:$F$27,2,FALSE)</f>
        <v>15 - Pará</v>
      </c>
      <c r="J742" s="22" t="s">
        <v>140</v>
      </c>
      <c r="K742" s="22">
        <v>0</v>
      </c>
      <c r="L742" s="33">
        <v>53879.5</v>
      </c>
      <c r="M742" s="20" t="e">
        <f>VLOOKUP(G742,PROCV!$A$110:$B$119,2,FALSE)</f>
        <v>#N/A</v>
      </c>
      <c r="N742" s="17" t="e">
        <f t="shared" si="11"/>
        <v>#N/A</v>
      </c>
    </row>
    <row r="743" spans="1:14" x14ac:dyDescent="0.25">
      <c r="A743" s="30" t="s">
        <v>48</v>
      </c>
      <c r="B743" s="36">
        <v>987162</v>
      </c>
      <c r="C743" s="42" t="s">
        <v>5435</v>
      </c>
      <c r="D743" s="22" t="s">
        <v>46</v>
      </c>
      <c r="E743" s="22" t="s">
        <v>50</v>
      </c>
      <c r="F743" s="26" t="str">
        <f>VLOOKUP(E743,PROCV!$A$1:$B$107,2,TRUE)</f>
        <v>Educação e Criação em Artes</v>
      </c>
      <c r="G743" s="33">
        <v>1998</v>
      </c>
      <c r="H743" s="24">
        <v>0</v>
      </c>
      <c r="I743" s="23" t="str">
        <f>VLOOKUP(J743,PROCV!$E$1:$F$27,2,FALSE)</f>
        <v>33 - Rio de Janeiro</v>
      </c>
      <c r="J743" s="22" t="s">
        <v>82</v>
      </c>
      <c r="K743" s="22">
        <v>0</v>
      </c>
      <c r="L743" s="33">
        <v>312500</v>
      </c>
      <c r="M743" s="20" t="e">
        <f>VLOOKUP(G743,PROCV!$A$110:$B$119,2,FALSE)</f>
        <v>#N/A</v>
      </c>
      <c r="N743" s="17" t="e">
        <f t="shared" si="11"/>
        <v>#N/A</v>
      </c>
    </row>
    <row r="744" spans="1:14" x14ac:dyDescent="0.25">
      <c r="A744" s="30" t="s">
        <v>48</v>
      </c>
      <c r="B744" s="36">
        <v>983422</v>
      </c>
      <c r="C744" s="42" t="s">
        <v>5434</v>
      </c>
      <c r="D744" s="22" t="s">
        <v>189</v>
      </c>
      <c r="E744" s="22" t="s">
        <v>213</v>
      </c>
      <c r="F744" s="26" t="str">
        <f>VLOOKUP(E744,PROCV!$A$1:$B$107,2,TRUE)</f>
        <v>Patrimônio</v>
      </c>
      <c r="G744" s="33">
        <v>1998</v>
      </c>
      <c r="H744" s="24">
        <v>0</v>
      </c>
      <c r="I744" s="23" t="str">
        <f>VLOOKUP(J744,PROCV!$E$1:$F$27,2,FALSE)</f>
        <v>35 - São Paulo</v>
      </c>
      <c r="J744" s="22" t="s">
        <v>76</v>
      </c>
      <c r="K744" s="22">
        <v>0</v>
      </c>
      <c r="L744" s="33">
        <v>100000</v>
      </c>
      <c r="M744" s="20" t="e">
        <f>VLOOKUP(G744,PROCV!$A$110:$B$119,2,FALSE)</f>
        <v>#N/A</v>
      </c>
      <c r="N744" s="17" t="e">
        <f t="shared" si="11"/>
        <v>#N/A</v>
      </c>
    </row>
    <row r="745" spans="1:14" x14ac:dyDescent="0.25">
      <c r="A745" s="30" t="s">
        <v>48</v>
      </c>
      <c r="B745" s="36">
        <v>989694</v>
      </c>
      <c r="C745" s="42" t="s">
        <v>5433</v>
      </c>
      <c r="D745" s="22" t="s">
        <v>300</v>
      </c>
      <c r="E745" s="22" t="s">
        <v>221</v>
      </c>
      <c r="F745" s="26" t="str">
        <f>VLOOKUP(E745,PROCV!$A$1:$B$107,2,TRUE)</f>
        <v>Artes Cênicas e Espetáculo</v>
      </c>
      <c r="G745" s="33">
        <v>1998</v>
      </c>
      <c r="H745" s="24">
        <v>0</v>
      </c>
      <c r="I745" s="23" t="str">
        <f>VLOOKUP(J745,PROCV!$E$1:$F$27,2,FALSE)</f>
        <v>42 - Santa Catarina</v>
      </c>
      <c r="J745" s="22" t="s">
        <v>79</v>
      </c>
      <c r="K745" s="22">
        <v>0</v>
      </c>
      <c r="L745" s="33">
        <v>40000</v>
      </c>
      <c r="M745" s="20" t="e">
        <f>VLOOKUP(G745,PROCV!$A$110:$B$119,2,FALSE)</f>
        <v>#N/A</v>
      </c>
      <c r="N745" s="17" t="e">
        <f t="shared" si="11"/>
        <v>#N/A</v>
      </c>
    </row>
    <row r="746" spans="1:14" x14ac:dyDescent="0.25">
      <c r="A746" s="30" t="s">
        <v>48</v>
      </c>
      <c r="B746" s="36">
        <v>989711</v>
      </c>
      <c r="C746" s="42" t="s">
        <v>5432</v>
      </c>
      <c r="D746" s="22" t="s">
        <v>300</v>
      </c>
      <c r="E746" s="22" t="s">
        <v>221</v>
      </c>
      <c r="F746" s="26" t="str">
        <f>VLOOKUP(E746,PROCV!$A$1:$B$107,2,TRUE)</f>
        <v>Artes Cênicas e Espetáculo</v>
      </c>
      <c r="G746" s="33">
        <v>1998</v>
      </c>
      <c r="H746" s="24">
        <v>0</v>
      </c>
      <c r="I746" s="23" t="str">
        <f>VLOOKUP(J746,PROCV!$E$1:$F$27,2,FALSE)</f>
        <v>21 - Maranhão</v>
      </c>
      <c r="J746" s="22" t="s">
        <v>63</v>
      </c>
      <c r="K746" s="22">
        <v>0</v>
      </c>
      <c r="L746" s="33">
        <v>40000</v>
      </c>
      <c r="M746" s="20" t="e">
        <f>VLOOKUP(G746,PROCV!$A$110:$B$119,2,FALSE)</f>
        <v>#N/A</v>
      </c>
      <c r="N746" s="17" t="e">
        <f t="shared" si="11"/>
        <v>#N/A</v>
      </c>
    </row>
    <row r="747" spans="1:14" x14ac:dyDescent="0.25">
      <c r="A747" s="30" t="s">
        <v>48</v>
      </c>
      <c r="B747" s="36">
        <v>989746</v>
      </c>
      <c r="C747" s="42" t="s">
        <v>5431</v>
      </c>
      <c r="D747" s="22" t="s">
        <v>300</v>
      </c>
      <c r="E747" s="22" t="s">
        <v>221</v>
      </c>
      <c r="F747" s="26" t="str">
        <f>VLOOKUP(E747,PROCV!$A$1:$B$107,2,TRUE)</f>
        <v>Artes Cênicas e Espetáculo</v>
      </c>
      <c r="G747" s="33">
        <v>1998</v>
      </c>
      <c r="H747" s="24">
        <v>0</v>
      </c>
      <c r="I747" s="23" t="str">
        <f>VLOOKUP(J747,PROCV!$E$1:$F$27,2,FALSE)</f>
        <v>15 - Pará</v>
      </c>
      <c r="J747" s="22" t="s">
        <v>140</v>
      </c>
      <c r="K747" s="22">
        <v>0</v>
      </c>
      <c r="L747" s="33">
        <v>39600</v>
      </c>
      <c r="M747" s="20" t="e">
        <f>VLOOKUP(G747,PROCV!$A$110:$B$119,2,FALSE)</f>
        <v>#N/A</v>
      </c>
      <c r="N747" s="17" t="e">
        <f t="shared" si="11"/>
        <v>#N/A</v>
      </c>
    </row>
    <row r="748" spans="1:14" x14ac:dyDescent="0.25">
      <c r="A748" s="30" t="s">
        <v>48</v>
      </c>
      <c r="B748" s="36">
        <v>989699</v>
      </c>
      <c r="C748" s="42" t="s">
        <v>5430</v>
      </c>
      <c r="D748" s="22" t="s">
        <v>300</v>
      </c>
      <c r="E748" s="22" t="s">
        <v>221</v>
      </c>
      <c r="F748" s="26" t="str">
        <f>VLOOKUP(E748,PROCV!$A$1:$B$107,2,TRUE)</f>
        <v>Artes Cênicas e Espetáculo</v>
      </c>
      <c r="G748" s="33">
        <v>1998</v>
      </c>
      <c r="H748" s="24">
        <v>0</v>
      </c>
      <c r="I748" s="23" t="str">
        <f>VLOOKUP(J748,PROCV!$E$1:$F$27,2,FALSE)</f>
        <v>28 - Sergipe</v>
      </c>
      <c r="J748" s="22" t="s">
        <v>49</v>
      </c>
      <c r="K748" s="22">
        <v>0</v>
      </c>
      <c r="L748" s="33">
        <v>40000</v>
      </c>
      <c r="M748" s="20" t="e">
        <f>VLOOKUP(G748,PROCV!$A$110:$B$119,2,FALSE)</f>
        <v>#N/A</v>
      </c>
      <c r="N748" s="17" t="e">
        <f t="shared" si="11"/>
        <v>#N/A</v>
      </c>
    </row>
    <row r="749" spans="1:14" x14ac:dyDescent="0.25">
      <c r="A749" s="30" t="s">
        <v>48</v>
      </c>
      <c r="B749" s="36">
        <v>989704</v>
      </c>
      <c r="C749" s="42" t="s">
        <v>5429</v>
      </c>
      <c r="D749" s="22" t="s">
        <v>300</v>
      </c>
      <c r="E749" s="22" t="s">
        <v>221</v>
      </c>
      <c r="F749" s="26" t="str">
        <f>VLOOKUP(E749,PROCV!$A$1:$B$107,2,TRUE)</f>
        <v>Artes Cênicas e Espetáculo</v>
      </c>
      <c r="G749" s="33">
        <v>1998</v>
      </c>
      <c r="H749" s="24">
        <v>0</v>
      </c>
      <c r="I749" s="23" t="str">
        <f>VLOOKUP(J749,PROCV!$E$1:$F$27,2,FALSE)</f>
        <v>31 - Minas Gerais</v>
      </c>
      <c r="J749" s="22" t="s">
        <v>85</v>
      </c>
      <c r="K749" s="22">
        <v>0</v>
      </c>
      <c r="L749" s="33">
        <v>40000</v>
      </c>
      <c r="M749" s="20" t="e">
        <f>VLOOKUP(G749,PROCV!$A$110:$B$119,2,FALSE)</f>
        <v>#N/A</v>
      </c>
      <c r="N749" s="17" t="e">
        <f t="shared" si="11"/>
        <v>#N/A</v>
      </c>
    </row>
    <row r="750" spans="1:14" x14ac:dyDescent="0.25">
      <c r="A750" s="30" t="s">
        <v>48</v>
      </c>
      <c r="B750" s="36">
        <v>981194</v>
      </c>
      <c r="C750" s="42" t="s">
        <v>5428</v>
      </c>
      <c r="D750" s="22" t="s">
        <v>300</v>
      </c>
      <c r="E750" s="22" t="s">
        <v>221</v>
      </c>
      <c r="F750" s="26" t="str">
        <f>VLOOKUP(E750,PROCV!$A$1:$B$107,2,TRUE)</f>
        <v>Artes Cênicas e Espetáculo</v>
      </c>
      <c r="G750" s="33">
        <v>1998</v>
      </c>
      <c r="H750" s="24">
        <v>0</v>
      </c>
      <c r="I750" s="23" t="str">
        <f>VLOOKUP(J750,PROCV!$E$1:$F$27,2,FALSE)</f>
        <v>31 - Minas Gerais</v>
      </c>
      <c r="J750" s="22" t="s">
        <v>85</v>
      </c>
      <c r="K750" s="22">
        <v>0</v>
      </c>
      <c r="L750" s="33">
        <v>40000</v>
      </c>
      <c r="M750" s="20" t="e">
        <f>VLOOKUP(G750,PROCV!$A$110:$B$119,2,FALSE)</f>
        <v>#N/A</v>
      </c>
      <c r="N750" s="17" t="e">
        <f t="shared" si="11"/>
        <v>#N/A</v>
      </c>
    </row>
    <row r="751" spans="1:14" x14ac:dyDescent="0.25">
      <c r="A751" s="30" t="s">
        <v>48</v>
      </c>
      <c r="B751" s="36">
        <v>989722</v>
      </c>
      <c r="C751" s="42" t="s">
        <v>5427</v>
      </c>
      <c r="D751" s="22" t="s">
        <v>300</v>
      </c>
      <c r="E751" s="22" t="s">
        <v>221</v>
      </c>
      <c r="F751" s="26" t="str">
        <f>VLOOKUP(E751,PROCV!$A$1:$B$107,2,TRUE)</f>
        <v>Artes Cênicas e Espetáculo</v>
      </c>
      <c r="G751" s="33">
        <v>1998</v>
      </c>
      <c r="H751" s="24">
        <v>0</v>
      </c>
      <c r="I751" s="23" t="str">
        <f>VLOOKUP(J751,PROCV!$E$1:$F$27,2,FALSE)</f>
        <v>52 - Goiás</v>
      </c>
      <c r="J751" s="22" t="s">
        <v>97</v>
      </c>
      <c r="K751" s="22">
        <v>0</v>
      </c>
      <c r="L751" s="33">
        <v>40000</v>
      </c>
      <c r="M751" s="20" t="e">
        <f>VLOOKUP(G751,PROCV!$A$110:$B$119,2,FALSE)</f>
        <v>#N/A</v>
      </c>
      <c r="N751" s="17" t="e">
        <f t="shared" si="11"/>
        <v>#N/A</v>
      </c>
    </row>
    <row r="752" spans="1:14" x14ac:dyDescent="0.25">
      <c r="A752" s="30" t="s">
        <v>48</v>
      </c>
      <c r="B752" s="36">
        <v>989706</v>
      </c>
      <c r="C752" s="42" t="s">
        <v>5426</v>
      </c>
      <c r="D752" s="22" t="s">
        <v>300</v>
      </c>
      <c r="E752" s="22" t="s">
        <v>221</v>
      </c>
      <c r="F752" s="26" t="str">
        <f>VLOOKUP(E752,PROCV!$A$1:$B$107,2,TRUE)</f>
        <v>Artes Cênicas e Espetáculo</v>
      </c>
      <c r="G752" s="33">
        <v>1998</v>
      </c>
      <c r="H752" s="24">
        <v>0</v>
      </c>
      <c r="I752" s="23" t="str">
        <f>VLOOKUP(J752,PROCV!$E$1:$F$27,2,FALSE)</f>
        <v>21 - Maranhão</v>
      </c>
      <c r="J752" s="22" t="s">
        <v>63</v>
      </c>
      <c r="K752" s="22">
        <v>0</v>
      </c>
      <c r="L752" s="33">
        <v>39600</v>
      </c>
      <c r="M752" s="20" t="e">
        <f>VLOOKUP(G752,PROCV!$A$110:$B$119,2,FALSE)</f>
        <v>#N/A</v>
      </c>
      <c r="N752" s="17" t="e">
        <f t="shared" si="11"/>
        <v>#N/A</v>
      </c>
    </row>
    <row r="753" spans="1:14" x14ac:dyDescent="0.25">
      <c r="A753" s="30" t="s">
        <v>48</v>
      </c>
      <c r="B753" s="36">
        <v>989758</v>
      </c>
      <c r="C753" s="42" t="s">
        <v>5425</v>
      </c>
      <c r="D753" s="22" t="s">
        <v>300</v>
      </c>
      <c r="E753" s="22" t="s">
        <v>221</v>
      </c>
      <c r="F753" s="26" t="str">
        <f>VLOOKUP(E753,PROCV!$A$1:$B$107,2,TRUE)</f>
        <v>Artes Cênicas e Espetáculo</v>
      </c>
      <c r="G753" s="33">
        <v>1998</v>
      </c>
      <c r="H753" s="24">
        <v>0</v>
      </c>
      <c r="I753" s="23" t="str">
        <f>VLOOKUP(J753,PROCV!$E$1:$F$27,2,FALSE)</f>
        <v>43 - Rio Grande do Sul</v>
      </c>
      <c r="J753" s="22" t="s">
        <v>56</v>
      </c>
      <c r="K753" s="22">
        <v>0</v>
      </c>
      <c r="L753" s="33">
        <v>27664</v>
      </c>
      <c r="M753" s="20" t="e">
        <f>VLOOKUP(G753,PROCV!$A$110:$B$119,2,FALSE)</f>
        <v>#N/A</v>
      </c>
      <c r="N753" s="17" t="e">
        <f t="shared" si="11"/>
        <v>#N/A</v>
      </c>
    </row>
    <row r="754" spans="1:14" x14ac:dyDescent="0.25">
      <c r="A754" s="30" t="s">
        <v>48</v>
      </c>
      <c r="B754" s="36">
        <v>989719</v>
      </c>
      <c r="C754" s="42" t="s">
        <v>5424</v>
      </c>
      <c r="D754" s="22" t="s">
        <v>300</v>
      </c>
      <c r="E754" s="22" t="s">
        <v>221</v>
      </c>
      <c r="F754" s="26" t="str">
        <f>VLOOKUP(E754,PROCV!$A$1:$B$107,2,TRUE)</f>
        <v>Artes Cênicas e Espetáculo</v>
      </c>
      <c r="G754" s="33">
        <v>1998</v>
      </c>
      <c r="H754" s="24">
        <v>0</v>
      </c>
      <c r="I754" s="23" t="str">
        <f>VLOOKUP(J754,PROCV!$E$1:$F$27,2,FALSE)</f>
        <v>26 - Pernambuco</v>
      </c>
      <c r="J754" s="22" t="s">
        <v>44</v>
      </c>
      <c r="K754" s="22">
        <v>0</v>
      </c>
      <c r="L754" s="33">
        <v>40000</v>
      </c>
      <c r="M754" s="20" t="e">
        <f>VLOOKUP(G754,PROCV!$A$110:$B$119,2,FALSE)</f>
        <v>#N/A</v>
      </c>
      <c r="N754" s="17" t="e">
        <f t="shared" si="11"/>
        <v>#N/A</v>
      </c>
    </row>
    <row r="755" spans="1:14" x14ac:dyDescent="0.25">
      <c r="A755" s="30" t="s">
        <v>48</v>
      </c>
      <c r="B755" s="36">
        <v>989751</v>
      </c>
      <c r="C755" s="42" t="s">
        <v>5423</v>
      </c>
      <c r="D755" s="22" t="s">
        <v>300</v>
      </c>
      <c r="E755" s="22" t="s">
        <v>221</v>
      </c>
      <c r="F755" s="26" t="str">
        <f>VLOOKUP(E755,PROCV!$A$1:$B$107,2,TRUE)</f>
        <v>Artes Cênicas e Espetáculo</v>
      </c>
      <c r="G755" s="33">
        <v>1998</v>
      </c>
      <c r="H755" s="24">
        <v>0</v>
      </c>
      <c r="I755" s="23" t="str">
        <f>VLOOKUP(J755,PROCV!$E$1:$F$27,2,FALSE)</f>
        <v>28 - Sergipe</v>
      </c>
      <c r="J755" s="22" t="s">
        <v>49</v>
      </c>
      <c r="K755" s="22">
        <v>0</v>
      </c>
      <c r="L755" s="33">
        <v>40000</v>
      </c>
      <c r="M755" s="20" t="e">
        <f>VLOOKUP(G755,PROCV!$A$110:$B$119,2,FALSE)</f>
        <v>#N/A</v>
      </c>
      <c r="N755" s="17" t="e">
        <f t="shared" si="11"/>
        <v>#N/A</v>
      </c>
    </row>
    <row r="756" spans="1:14" x14ac:dyDescent="0.25">
      <c r="A756" s="30" t="s">
        <v>48</v>
      </c>
      <c r="B756" s="36">
        <v>989763</v>
      </c>
      <c r="C756" s="42" t="s">
        <v>5422</v>
      </c>
      <c r="D756" s="22" t="s">
        <v>300</v>
      </c>
      <c r="E756" s="22" t="s">
        <v>221</v>
      </c>
      <c r="F756" s="26" t="str">
        <f>VLOOKUP(E756,PROCV!$A$1:$B$107,2,TRUE)</f>
        <v>Artes Cênicas e Espetáculo</v>
      </c>
      <c r="G756" s="33">
        <v>1998</v>
      </c>
      <c r="H756" s="24">
        <v>0</v>
      </c>
      <c r="I756" s="23" t="str">
        <f>VLOOKUP(J756,PROCV!$E$1:$F$27,2,FALSE)</f>
        <v>15 - Pará</v>
      </c>
      <c r="J756" s="22" t="s">
        <v>140</v>
      </c>
      <c r="K756" s="22">
        <v>0</v>
      </c>
      <c r="L756" s="33">
        <v>40000</v>
      </c>
      <c r="M756" s="20" t="e">
        <f>VLOOKUP(G756,PROCV!$A$110:$B$119,2,FALSE)</f>
        <v>#N/A</v>
      </c>
      <c r="N756" s="17" t="e">
        <f t="shared" si="11"/>
        <v>#N/A</v>
      </c>
    </row>
    <row r="757" spans="1:14" x14ac:dyDescent="0.25">
      <c r="A757" s="30" t="s">
        <v>48</v>
      </c>
      <c r="B757" s="36">
        <v>989782</v>
      </c>
      <c r="C757" s="42" t="s">
        <v>5421</v>
      </c>
      <c r="D757" s="22" t="s">
        <v>300</v>
      </c>
      <c r="E757" s="22" t="s">
        <v>221</v>
      </c>
      <c r="F757" s="26" t="str">
        <f>VLOOKUP(E757,PROCV!$A$1:$B$107,2,TRUE)</f>
        <v>Artes Cênicas e Espetáculo</v>
      </c>
      <c r="G757" s="33">
        <v>1998</v>
      </c>
      <c r="H757" s="24">
        <v>0</v>
      </c>
      <c r="I757" s="23" t="str">
        <f>VLOOKUP(J757,PROCV!$E$1:$F$27,2,FALSE)</f>
        <v>43 - Rio Grande do Sul</v>
      </c>
      <c r="J757" s="22" t="s">
        <v>56</v>
      </c>
      <c r="K757" s="22">
        <v>0</v>
      </c>
      <c r="L757" s="33">
        <v>40000</v>
      </c>
      <c r="M757" s="20" t="e">
        <f>VLOOKUP(G757,PROCV!$A$110:$B$119,2,FALSE)</f>
        <v>#N/A</v>
      </c>
      <c r="N757" s="17" t="e">
        <f t="shared" si="11"/>
        <v>#N/A</v>
      </c>
    </row>
    <row r="758" spans="1:14" x14ac:dyDescent="0.25">
      <c r="A758" s="30" t="s">
        <v>48</v>
      </c>
      <c r="B758" s="36">
        <v>989771</v>
      </c>
      <c r="C758" s="42" t="s">
        <v>5420</v>
      </c>
      <c r="D758" s="22" t="s">
        <v>300</v>
      </c>
      <c r="E758" s="22" t="s">
        <v>221</v>
      </c>
      <c r="F758" s="26" t="str">
        <f>VLOOKUP(E758,PROCV!$A$1:$B$107,2,TRUE)</f>
        <v>Artes Cênicas e Espetáculo</v>
      </c>
      <c r="G758" s="33">
        <v>1998</v>
      </c>
      <c r="H758" s="24">
        <v>0</v>
      </c>
      <c r="I758" s="23" t="str">
        <f>VLOOKUP(J758,PROCV!$E$1:$F$27,2,FALSE)</f>
        <v>41 - Paraná</v>
      </c>
      <c r="J758" s="22" t="s">
        <v>106</v>
      </c>
      <c r="K758" s="22">
        <v>0</v>
      </c>
      <c r="L758" s="33">
        <v>40000</v>
      </c>
      <c r="M758" s="20" t="e">
        <f>VLOOKUP(G758,PROCV!$A$110:$B$119,2,FALSE)</f>
        <v>#N/A</v>
      </c>
      <c r="N758" s="17" t="e">
        <f t="shared" si="11"/>
        <v>#N/A</v>
      </c>
    </row>
    <row r="759" spans="1:14" x14ac:dyDescent="0.25">
      <c r="A759" s="30" t="s">
        <v>48</v>
      </c>
      <c r="B759" s="36">
        <v>989656</v>
      </c>
      <c r="C759" s="42" t="s">
        <v>5419</v>
      </c>
      <c r="D759" s="22" t="s">
        <v>300</v>
      </c>
      <c r="E759" s="22" t="s">
        <v>221</v>
      </c>
      <c r="F759" s="26" t="str">
        <f>VLOOKUP(E759,PROCV!$A$1:$B$107,2,TRUE)</f>
        <v>Artes Cênicas e Espetáculo</v>
      </c>
      <c r="G759" s="33">
        <v>1998</v>
      </c>
      <c r="H759" s="24">
        <v>0</v>
      </c>
      <c r="I759" s="23" t="str">
        <f>VLOOKUP(J759,PROCV!$E$1:$F$27,2,FALSE)</f>
        <v>23 - Ceará</v>
      </c>
      <c r="J759" s="22" t="s">
        <v>52</v>
      </c>
      <c r="K759" s="22">
        <v>0</v>
      </c>
      <c r="L759" s="33">
        <v>40000</v>
      </c>
      <c r="M759" s="20" t="e">
        <f>VLOOKUP(G759,PROCV!$A$110:$B$119,2,FALSE)</f>
        <v>#N/A</v>
      </c>
      <c r="N759" s="17" t="e">
        <f t="shared" si="11"/>
        <v>#N/A</v>
      </c>
    </row>
    <row r="760" spans="1:14" x14ac:dyDescent="0.25">
      <c r="A760" s="30" t="s">
        <v>48</v>
      </c>
      <c r="B760" s="36">
        <v>989688</v>
      </c>
      <c r="C760" s="42" t="s">
        <v>5418</v>
      </c>
      <c r="D760" s="22" t="s">
        <v>300</v>
      </c>
      <c r="E760" s="22" t="s">
        <v>221</v>
      </c>
      <c r="F760" s="26" t="str">
        <f>VLOOKUP(E760,PROCV!$A$1:$B$107,2,TRUE)</f>
        <v>Artes Cênicas e Espetáculo</v>
      </c>
      <c r="G760" s="33">
        <v>1998</v>
      </c>
      <c r="H760" s="24">
        <v>0</v>
      </c>
      <c r="I760" s="23" t="str">
        <f>VLOOKUP(J760,PROCV!$E$1:$F$27,2,FALSE)</f>
        <v>26 - Pernambuco</v>
      </c>
      <c r="J760" s="22" t="s">
        <v>44</v>
      </c>
      <c r="K760" s="22">
        <v>0</v>
      </c>
      <c r="L760" s="33">
        <v>40000</v>
      </c>
      <c r="M760" s="20" t="e">
        <f>VLOOKUP(G760,PROCV!$A$110:$B$119,2,FALSE)</f>
        <v>#N/A</v>
      </c>
      <c r="N760" s="17" t="e">
        <f t="shared" si="11"/>
        <v>#N/A</v>
      </c>
    </row>
    <row r="761" spans="1:14" x14ac:dyDescent="0.25">
      <c r="A761" s="30" t="s">
        <v>48</v>
      </c>
      <c r="B761" s="36">
        <v>989755</v>
      </c>
      <c r="C761" s="42" t="s">
        <v>5417</v>
      </c>
      <c r="D761" s="22" t="s">
        <v>300</v>
      </c>
      <c r="E761" s="22" t="s">
        <v>221</v>
      </c>
      <c r="F761" s="26" t="str">
        <f>VLOOKUP(E761,PROCV!$A$1:$B$107,2,TRUE)</f>
        <v>Artes Cênicas e Espetáculo</v>
      </c>
      <c r="G761" s="33">
        <v>1998</v>
      </c>
      <c r="H761" s="24">
        <v>0</v>
      </c>
      <c r="I761" s="23" t="str">
        <f>VLOOKUP(J761,PROCV!$E$1:$F$27,2,FALSE)</f>
        <v>23 - Ceará</v>
      </c>
      <c r="J761" s="22" t="s">
        <v>52</v>
      </c>
      <c r="K761" s="22">
        <v>0</v>
      </c>
      <c r="L761" s="33">
        <v>40000</v>
      </c>
      <c r="M761" s="20" t="e">
        <f>VLOOKUP(G761,PROCV!$A$110:$B$119,2,FALSE)</f>
        <v>#N/A</v>
      </c>
      <c r="N761" s="17" t="e">
        <f t="shared" si="11"/>
        <v>#N/A</v>
      </c>
    </row>
    <row r="762" spans="1:14" x14ac:dyDescent="0.25">
      <c r="A762" s="30" t="s">
        <v>48</v>
      </c>
      <c r="B762" s="36">
        <v>989741</v>
      </c>
      <c r="C762" s="42" t="s">
        <v>5416</v>
      </c>
      <c r="D762" s="22" t="s">
        <v>300</v>
      </c>
      <c r="E762" s="22" t="s">
        <v>221</v>
      </c>
      <c r="F762" s="26" t="str">
        <f>VLOOKUP(E762,PROCV!$A$1:$B$107,2,TRUE)</f>
        <v>Artes Cênicas e Espetáculo</v>
      </c>
      <c r="G762" s="33">
        <v>1998</v>
      </c>
      <c r="H762" s="24">
        <v>0</v>
      </c>
      <c r="I762" s="23" t="str">
        <f>VLOOKUP(J762,PROCV!$E$1:$F$27,2,FALSE)</f>
        <v>25 - Paraíba</v>
      </c>
      <c r="J762" s="22" t="s">
        <v>346</v>
      </c>
      <c r="K762" s="22">
        <v>0</v>
      </c>
      <c r="L762" s="33">
        <v>40000</v>
      </c>
      <c r="M762" s="20" t="e">
        <f>VLOOKUP(G762,PROCV!$A$110:$B$119,2,FALSE)</f>
        <v>#N/A</v>
      </c>
      <c r="N762" s="17" t="e">
        <f t="shared" si="11"/>
        <v>#N/A</v>
      </c>
    </row>
    <row r="763" spans="1:14" x14ac:dyDescent="0.25">
      <c r="A763" s="30" t="s">
        <v>48</v>
      </c>
      <c r="B763" s="36">
        <v>981233</v>
      </c>
      <c r="C763" s="42" t="s">
        <v>5415</v>
      </c>
      <c r="D763" s="22" t="s">
        <v>300</v>
      </c>
      <c r="E763" s="22" t="s">
        <v>221</v>
      </c>
      <c r="F763" s="26" t="str">
        <f>VLOOKUP(E763,PROCV!$A$1:$B$107,2,TRUE)</f>
        <v>Artes Cênicas e Espetáculo</v>
      </c>
      <c r="G763" s="33">
        <v>1998</v>
      </c>
      <c r="H763" s="24">
        <v>0</v>
      </c>
      <c r="I763" s="23" t="str">
        <f>VLOOKUP(J763,PROCV!$E$1:$F$27,2,FALSE)</f>
        <v>28 - Sergipe</v>
      </c>
      <c r="J763" s="22" t="s">
        <v>49</v>
      </c>
      <c r="K763" s="22">
        <v>0</v>
      </c>
      <c r="L763" s="33">
        <v>40000</v>
      </c>
      <c r="M763" s="20" t="e">
        <f>VLOOKUP(G763,PROCV!$A$110:$B$119,2,FALSE)</f>
        <v>#N/A</v>
      </c>
      <c r="N763" s="17" t="e">
        <f t="shared" si="11"/>
        <v>#N/A</v>
      </c>
    </row>
    <row r="764" spans="1:14" x14ac:dyDescent="0.25">
      <c r="A764" s="30" t="s">
        <v>48</v>
      </c>
      <c r="B764" s="36">
        <v>989695</v>
      </c>
      <c r="C764" s="42" t="s">
        <v>5414</v>
      </c>
      <c r="D764" s="22" t="s">
        <v>300</v>
      </c>
      <c r="E764" s="22" t="s">
        <v>221</v>
      </c>
      <c r="F764" s="26" t="str">
        <f>VLOOKUP(E764,PROCV!$A$1:$B$107,2,TRUE)</f>
        <v>Artes Cênicas e Espetáculo</v>
      </c>
      <c r="G764" s="33">
        <v>1998</v>
      </c>
      <c r="H764" s="24">
        <v>0</v>
      </c>
      <c r="I764" s="23" t="str">
        <f>VLOOKUP(J764,PROCV!$E$1:$F$27,2,FALSE)</f>
        <v>41 - Paraná</v>
      </c>
      <c r="J764" s="22" t="s">
        <v>106</v>
      </c>
      <c r="K764" s="22">
        <v>0</v>
      </c>
      <c r="L764" s="33">
        <v>45000</v>
      </c>
      <c r="M764" s="20" t="e">
        <f>VLOOKUP(G764,PROCV!$A$110:$B$119,2,FALSE)</f>
        <v>#N/A</v>
      </c>
      <c r="N764" s="17" t="e">
        <f t="shared" si="11"/>
        <v>#N/A</v>
      </c>
    </row>
    <row r="765" spans="1:14" x14ac:dyDescent="0.25">
      <c r="A765" s="30" t="s">
        <v>48</v>
      </c>
      <c r="B765" s="36">
        <v>989724</v>
      </c>
      <c r="C765" s="42" t="s">
        <v>5413</v>
      </c>
      <c r="D765" s="22" t="s">
        <v>300</v>
      </c>
      <c r="E765" s="22" t="s">
        <v>221</v>
      </c>
      <c r="F765" s="26" t="str">
        <f>VLOOKUP(E765,PROCV!$A$1:$B$107,2,TRUE)</f>
        <v>Artes Cênicas e Espetáculo</v>
      </c>
      <c r="G765" s="33">
        <v>1998</v>
      </c>
      <c r="H765" s="24">
        <v>0</v>
      </c>
      <c r="I765" s="23" t="str">
        <f>VLOOKUP(J765,PROCV!$E$1:$F$27,2,FALSE)</f>
        <v>31 - Minas Gerais</v>
      </c>
      <c r="J765" s="22" t="s">
        <v>85</v>
      </c>
      <c r="K765" s="22">
        <v>0</v>
      </c>
      <c r="L765" s="33">
        <v>40000</v>
      </c>
      <c r="M765" s="20" t="e">
        <f>VLOOKUP(G765,PROCV!$A$110:$B$119,2,FALSE)</f>
        <v>#N/A</v>
      </c>
      <c r="N765" s="17" t="e">
        <f t="shared" si="11"/>
        <v>#N/A</v>
      </c>
    </row>
    <row r="766" spans="1:14" x14ac:dyDescent="0.25">
      <c r="A766" s="30" t="s">
        <v>48</v>
      </c>
      <c r="B766" s="36">
        <v>989721</v>
      </c>
      <c r="C766" s="42" t="s">
        <v>5412</v>
      </c>
      <c r="D766" s="22" t="s">
        <v>300</v>
      </c>
      <c r="E766" s="22" t="s">
        <v>221</v>
      </c>
      <c r="F766" s="26" t="str">
        <f>VLOOKUP(E766,PROCV!$A$1:$B$107,2,TRUE)</f>
        <v>Artes Cênicas e Espetáculo</v>
      </c>
      <c r="G766" s="33">
        <v>1998</v>
      </c>
      <c r="H766" s="24">
        <v>0</v>
      </c>
      <c r="I766" s="23" t="str">
        <f>VLOOKUP(J766,PROCV!$E$1:$F$27,2,FALSE)</f>
        <v>23 - Ceará</v>
      </c>
      <c r="J766" s="22" t="s">
        <v>52</v>
      </c>
      <c r="K766" s="22">
        <v>0</v>
      </c>
      <c r="L766" s="33">
        <v>40000</v>
      </c>
      <c r="M766" s="20" t="e">
        <f>VLOOKUP(G766,PROCV!$A$110:$B$119,2,FALSE)</f>
        <v>#N/A</v>
      </c>
      <c r="N766" s="17" t="e">
        <f t="shared" si="11"/>
        <v>#N/A</v>
      </c>
    </row>
    <row r="767" spans="1:14" x14ac:dyDescent="0.25">
      <c r="A767" s="30" t="s">
        <v>48</v>
      </c>
      <c r="B767" s="36">
        <v>989664</v>
      </c>
      <c r="C767" s="42" t="s">
        <v>5411</v>
      </c>
      <c r="D767" s="22" t="s">
        <v>300</v>
      </c>
      <c r="E767" s="22" t="s">
        <v>221</v>
      </c>
      <c r="F767" s="26" t="str">
        <f>VLOOKUP(E767,PROCV!$A$1:$B$107,2,TRUE)</f>
        <v>Artes Cênicas e Espetáculo</v>
      </c>
      <c r="G767" s="33">
        <v>1998</v>
      </c>
      <c r="H767" s="24">
        <v>0</v>
      </c>
      <c r="I767" s="23" t="str">
        <f>VLOOKUP(J767,PROCV!$E$1:$F$27,2,FALSE)</f>
        <v>17 - Tocantins</v>
      </c>
      <c r="J767" s="22" t="s">
        <v>64</v>
      </c>
      <c r="K767" s="22">
        <v>0</v>
      </c>
      <c r="L767" s="33">
        <v>40000</v>
      </c>
      <c r="M767" s="20" t="e">
        <f>VLOOKUP(G767,PROCV!$A$110:$B$119,2,FALSE)</f>
        <v>#N/A</v>
      </c>
      <c r="N767" s="17" t="e">
        <f t="shared" si="11"/>
        <v>#N/A</v>
      </c>
    </row>
    <row r="768" spans="1:14" x14ac:dyDescent="0.25">
      <c r="A768" s="30" t="s">
        <v>48</v>
      </c>
      <c r="B768" s="36">
        <v>989762</v>
      </c>
      <c r="C768" s="42" t="s">
        <v>5410</v>
      </c>
      <c r="D768" s="22" t="s">
        <v>300</v>
      </c>
      <c r="E768" s="22" t="s">
        <v>221</v>
      </c>
      <c r="F768" s="26" t="str">
        <f>VLOOKUP(E768,PROCV!$A$1:$B$107,2,TRUE)</f>
        <v>Artes Cênicas e Espetáculo</v>
      </c>
      <c r="G768" s="33">
        <v>1998</v>
      </c>
      <c r="H768" s="24">
        <v>0</v>
      </c>
      <c r="I768" s="23" t="str">
        <f>VLOOKUP(J768,PROCV!$E$1:$F$27,2,FALSE)</f>
        <v>35 - São Paulo</v>
      </c>
      <c r="J768" s="22" t="s">
        <v>76</v>
      </c>
      <c r="K768" s="22">
        <v>0</v>
      </c>
      <c r="L768" s="33">
        <v>40000</v>
      </c>
      <c r="M768" s="20" t="e">
        <f>VLOOKUP(G768,PROCV!$A$110:$B$119,2,FALSE)</f>
        <v>#N/A</v>
      </c>
      <c r="N768" s="17" t="e">
        <f t="shared" si="11"/>
        <v>#N/A</v>
      </c>
    </row>
    <row r="769" spans="1:14" x14ac:dyDescent="0.25">
      <c r="A769" s="30" t="s">
        <v>48</v>
      </c>
      <c r="B769" s="36">
        <v>989747</v>
      </c>
      <c r="C769" s="42" t="s">
        <v>5409</v>
      </c>
      <c r="D769" s="22" t="s">
        <v>300</v>
      </c>
      <c r="E769" s="22" t="s">
        <v>221</v>
      </c>
      <c r="F769" s="26" t="str">
        <f>VLOOKUP(E769,PROCV!$A$1:$B$107,2,TRUE)</f>
        <v>Artes Cênicas e Espetáculo</v>
      </c>
      <c r="G769" s="33">
        <v>1998</v>
      </c>
      <c r="H769" s="24">
        <v>0</v>
      </c>
      <c r="I769" s="23" t="str">
        <f>VLOOKUP(J769,PROCV!$E$1:$F$27,2,FALSE)</f>
        <v>51 - Mato Grosso</v>
      </c>
      <c r="J769" s="22" t="s">
        <v>99</v>
      </c>
      <c r="K769" s="22">
        <v>0</v>
      </c>
      <c r="L769" s="33">
        <v>40000</v>
      </c>
      <c r="M769" s="20" t="e">
        <f>VLOOKUP(G769,PROCV!$A$110:$B$119,2,FALSE)</f>
        <v>#N/A</v>
      </c>
      <c r="N769" s="17" t="e">
        <f t="shared" si="11"/>
        <v>#N/A</v>
      </c>
    </row>
    <row r="770" spans="1:14" x14ac:dyDescent="0.25">
      <c r="A770" s="30" t="s">
        <v>48</v>
      </c>
      <c r="B770" s="36">
        <v>989671</v>
      </c>
      <c r="C770" s="42" t="s">
        <v>5408</v>
      </c>
      <c r="D770" s="22" t="s">
        <v>300</v>
      </c>
      <c r="E770" s="22" t="s">
        <v>221</v>
      </c>
      <c r="F770" s="26" t="str">
        <f>VLOOKUP(E770,PROCV!$A$1:$B$107,2,TRUE)</f>
        <v>Artes Cênicas e Espetáculo</v>
      </c>
      <c r="G770" s="33">
        <v>1998</v>
      </c>
      <c r="H770" s="24">
        <v>0</v>
      </c>
      <c r="I770" s="23" t="str">
        <f>VLOOKUP(J770,PROCV!$E$1:$F$27,2,FALSE)</f>
        <v>17 - Tocantins</v>
      </c>
      <c r="J770" s="22" t="s">
        <v>64</v>
      </c>
      <c r="K770" s="22">
        <v>0</v>
      </c>
      <c r="L770" s="33">
        <v>40000</v>
      </c>
      <c r="M770" s="20" t="e">
        <f>VLOOKUP(G770,PROCV!$A$110:$B$119,2,FALSE)</f>
        <v>#N/A</v>
      </c>
      <c r="N770" s="17" t="e">
        <f t="shared" ref="N770:N833" si="12">+M770*L770</f>
        <v>#N/A</v>
      </c>
    </row>
    <row r="771" spans="1:14" x14ac:dyDescent="0.25">
      <c r="A771" s="30" t="s">
        <v>48</v>
      </c>
      <c r="B771" s="36">
        <v>989650</v>
      </c>
      <c r="C771" s="42" t="s">
        <v>5407</v>
      </c>
      <c r="D771" s="22" t="s">
        <v>300</v>
      </c>
      <c r="E771" s="22" t="s">
        <v>221</v>
      </c>
      <c r="F771" s="26" t="str">
        <f>VLOOKUP(E771,PROCV!$A$1:$B$107,2,TRUE)</f>
        <v>Artes Cênicas e Espetáculo</v>
      </c>
      <c r="G771" s="33">
        <v>1998</v>
      </c>
      <c r="H771" s="24">
        <v>0</v>
      </c>
      <c r="I771" s="23" t="str">
        <f>VLOOKUP(J771,PROCV!$E$1:$F$27,2,FALSE)</f>
        <v>31 - Minas Gerais</v>
      </c>
      <c r="J771" s="22" t="s">
        <v>85</v>
      </c>
      <c r="K771" s="22">
        <v>0</v>
      </c>
      <c r="L771" s="33">
        <v>40000</v>
      </c>
      <c r="M771" s="20" t="e">
        <f>VLOOKUP(G771,PROCV!$A$110:$B$119,2,FALSE)</f>
        <v>#N/A</v>
      </c>
      <c r="N771" s="17" t="e">
        <f t="shared" si="12"/>
        <v>#N/A</v>
      </c>
    </row>
    <row r="772" spans="1:14" x14ac:dyDescent="0.25">
      <c r="A772" s="30" t="s">
        <v>48</v>
      </c>
      <c r="B772" s="36">
        <v>989774</v>
      </c>
      <c r="C772" s="42" t="s">
        <v>5406</v>
      </c>
      <c r="D772" s="22" t="s">
        <v>300</v>
      </c>
      <c r="E772" s="22" t="s">
        <v>221</v>
      </c>
      <c r="F772" s="26" t="str">
        <f>VLOOKUP(E772,PROCV!$A$1:$B$107,2,TRUE)</f>
        <v>Artes Cênicas e Espetáculo</v>
      </c>
      <c r="G772" s="33">
        <v>1998</v>
      </c>
      <c r="H772" s="24">
        <v>0</v>
      </c>
      <c r="I772" s="23" t="str">
        <f>VLOOKUP(J772,PROCV!$E$1:$F$27,2,FALSE)</f>
        <v>50 - Mato Grosso do Sul</v>
      </c>
      <c r="J772" s="22" t="s">
        <v>179</v>
      </c>
      <c r="K772" s="22">
        <v>0</v>
      </c>
      <c r="L772" s="33">
        <v>40000</v>
      </c>
      <c r="M772" s="20" t="e">
        <f>VLOOKUP(G772,PROCV!$A$110:$B$119,2,FALSE)</f>
        <v>#N/A</v>
      </c>
      <c r="N772" s="17" t="e">
        <f t="shared" si="12"/>
        <v>#N/A</v>
      </c>
    </row>
    <row r="773" spans="1:14" x14ac:dyDescent="0.25">
      <c r="A773" s="30" t="s">
        <v>48</v>
      </c>
      <c r="B773" s="36">
        <v>989701</v>
      </c>
      <c r="C773" s="42" t="s">
        <v>5405</v>
      </c>
      <c r="D773" s="22" t="s">
        <v>300</v>
      </c>
      <c r="E773" s="22" t="s">
        <v>221</v>
      </c>
      <c r="F773" s="26" t="str">
        <f>VLOOKUP(E773,PROCV!$A$1:$B$107,2,TRUE)</f>
        <v>Artes Cênicas e Espetáculo</v>
      </c>
      <c r="G773" s="33">
        <v>1998</v>
      </c>
      <c r="H773" s="24">
        <v>0</v>
      </c>
      <c r="I773" s="23" t="str">
        <f>VLOOKUP(J773,PROCV!$E$1:$F$27,2,FALSE)</f>
        <v>24 - Rio Grande do Norte</v>
      </c>
      <c r="J773" s="22" t="s">
        <v>54</v>
      </c>
      <c r="K773" s="22">
        <v>0</v>
      </c>
      <c r="L773" s="33">
        <v>40000</v>
      </c>
      <c r="M773" s="20" t="e">
        <f>VLOOKUP(G773,PROCV!$A$110:$B$119,2,FALSE)</f>
        <v>#N/A</v>
      </c>
      <c r="N773" s="17" t="e">
        <f t="shared" si="12"/>
        <v>#N/A</v>
      </c>
    </row>
    <row r="774" spans="1:14" x14ac:dyDescent="0.25">
      <c r="A774" s="30" t="s">
        <v>48</v>
      </c>
      <c r="B774" s="36">
        <v>989684</v>
      </c>
      <c r="C774" s="42" t="s">
        <v>5404</v>
      </c>
      <c r="D774" s="22" t="s">
        <v>300</v>
      </c>
      <c r="E774" s="22" t="s">
        <v>221</v>
      </c>
      <c r="F774" s="26" t="str">
        <f>VLOOKUP(E774,PROCV!$A$1:$B$107,2,TRUE)</f>
        <v>Artes Cênicas e Espetáculo</v>
      </c>
      <c r="G774" s="33">
        <v>1998</v>
      </c>
      <c r="H774" s="24">
        <v>0</v>
      </c>
      <c r="I774" s="23" t="str">
        <f>VLOOKUP(J774,PROCV!$E$1:$F$27,2,FALSE)</f>
        <v>43 - Rio Grande do Sul</v>
      </c>
      <c r="J774" s="22" t="s">
        <v>56</v>
      </c>
      <c r="K774" s="22">
        <v>0</v>
      </c>
      <c r="L774" s="33">
        <v>40000</v>
      </c>
      <c r="M774" s="20" t="e">
        <f>VLOOKUP(G774,PROCV!$A$110:$B$119,2,FALSE)</f>
        <v>#N/A</v>
      </c>
      <c r="N774" s="17" t="e">
        <f t="shared" si="12"/>
        <v>#N/A</v>
      </c>
    </row>
    <row r="775" spans="1:14" x14ac:dyDescent="0.25">
      <c r="A775" s="30" t="s">
        <v>48</v>
      </c>
      <c r="B775" s="36">
        <v>981178</v>
      </c>
      <c r="C775" s="42" t="s">
        <v>5403</v>
      </c>
      <c r="D775" s="22" t="s">
        <v>300</v>
      </c>
      <c r="E775" s="22" t="s">
        <v>221</v>
      </c>
      <c r="F775" s="26" t="str">
        <f>VLOOKUP(E775,PROCV!$A$1:$B$107,2,TRUE)</f>
        <v>Artes Cênicas e Espetáculo</v>
      </c>
      <c r="G775" s="33">
        <v>1998</v>
      </c>
      <c r="H775" s="24">
        <v>0</v>
      </c>
      <c r="I775" s="23" t="str">
        <f>VLOOKUP(J775,PROCV!$E$1:$F$27,2,FALSE)</f>
        <v>15 - Pará</v>
      </c>
      <c r="J775" s="22" t="s">
        <v>140</v>
      </c>
      <c r="K775" s="22">
        <v>0</v>
      </c>
      <c r="L775" s="33">
        <v>40000</v>
      </c>
      <c r="M775" s="20" t="e">
        <f>VLOOKUP(G775,PROCV!$A$110:$B$119,2,FALSE)</f>
        <v>#N/A</v>
      </c>
      <c r="N775" s="17" t="e">
        <f t="shared" si="12"/>
        <v>#N/A</v>
      </c>
    </row>
    <row r="776" spans="1:14" x14ac:dyDescent="0.25">
      <c r="A776" s="30" t="s">
        <v>48</v>
      </c>
      <c r="B776" s="36">
        <v>989720</v>
      </c>
      <c r="C776" s="42" t="s">
        <v>5402</v>
      </c>
      <c r="D776" s="22" t="s">
        <v>300</v>
      </c>
      <c r="E776" s="22" t="s">
        <v>221</v>
      </c>
      <c r="F776" s="26" t="str">
        <f>VLOOKUP(E776,PROCV!$A$1:$B$107,2,TRUE)</f>
        <v>Artes Cênicas e Espetáculo</v>
      </c>
      <c r="G776" s="33">
        <v>1998</v>
      </c>
      <c r="H776" s="24">
        <v>0</v>
      </c>
      <c r="I776" s="23" t="str">
        <f>VLOOKUP(J776,PROCV!$E$1:$F$27,2,FALSE)</f>
        <v>41 - Paraná</v>
      </c>
      <c r="J776" s="22" t="s">
        <v>106</v>
      </c>
      <c r="K776" s="22">
        <v>0</v>
      </c>
      <c r="L776" s="33">
        <v>40000</v>
      </c>
      <c r="M776" s="20" t="e">
        <f>VLOOKUP(G776,PROCV!$A$110:$B$119,2,FALSE)</f>
        <v>#N/A</v>
      </c>
      <c r="N776" s="17" t="e">
        <f t="shared" si="12"/>
        <v>#N/A</v>
      </c>
    </row>
    <row r="777" spans="1:14" x14ac:dyDescent="0.25">
      <c r="A777" s="30" t="s">
        <v>48</v>
      </c>
      <c r="B777" s="36">
        <v>981192</v>
      </c>
      <c r="C777" s="42" t="s">
        <v>5401</v>
      </c>
      <c r="D777" s="22" t="s">
        <v>300</v>
      </c>
      <c r="E777" s="22" t="s">
        <v>221</v>
      </c>
      <c r="F777" s="26" t="str">
        <f>VLOOKUP(E777,PROCV!$A$1:$B$107,2,TRUE)</f>
        <v>Artes Cênicas e Espetáculo</v>
      </c>
      <c r="G777" s="33">
        <v>1998</v>
      </c>
      <c r="H777" s="24">
        <v>0</v>
      </c>
      <c r="I777" s="23" t="str">
        <f>VLOOKUP(J777,PROCV!$E$1:$F$27,2,FALSE)</f>
        <v>23 - Ceará</v>
      </c>
      <c r="J777" s="22" t="s">
        <v>52</v>
      </c>
      <c r="K777" s="22">
        <v>0</v>
      </c>
      <c r="L777" s="33">
        <v>40000</v>
      </c>
      <c r="M777" s="20" t="e">
        <f>VLOOKUP(G777,PROCV!$A$110:$B$119,2,FALSE)</f>
        <v>#N/A</v>
      </c>
      <c r="N777" s="17" t="e">
        <f t="shared" si="12"/>
        <v>#N/A</v>
      </c>
    </row>
    <row r="778" spans="1:14" x14ac:dyDescent="0.25">
      <c r="A778" s="30" t="s">
        <v>48</v>
      </c>
      <c r="B778" s="36">
        <v>981183</v>
      </c>
      <c r="C778" s="42" t="s">
        <v>5400</v>
      </c>
      <c r="D778" s="22" t="s">
        <v>300</v>
      </c>
      <c r="E778" s="22" t="s">
        <v>221</v>
      </c>
      <c r="F778" s="26" t="str">
        <f>VLOOKUP(E778,PROCV!$A$1:$B$107,2,TRUE)</f>
        <v>Artes Cênicas e Espetáculo</v>
      </c>
      <c r="G778" s="33">
        <v>1998</v>
      </c>
      <c r="H778" s="24">
        <v>0</v>
      </c>
      <c r="I778" s="23" t="str">
        <f>VLOOKUP(J778,PROCV!$E$1:$F$27,2,FALSE)</f>
        <v>23 - Ceará</v>
      </c>
      <c r="J778" s="22" t="s">
        <v>52</v>
      </c>
      <c r="K778" s="22">
        <v>0</v>
      </c>
      <c r="L778" s="33">
        <v>40000</v>
      </c>
      <c r="M778" s="20" t="e">
        <f>VLOOKUP(G778,PROCV!$A$110:$B$119,2,FALSE)</f>
        <v>#N/A</v>
      </c>
      <c r="N778" s="17" t="e">
        <f t="shared" si="12"/>
        <v>#N/A</v>
      </c>
    </row>
    <row r="779" spans="1:14" x14ac:dyDescent="0.25">
      <c r="A779" s="30" t="s">
        <v>48</v>
      </c>
      <c r="B779" s="36">
        <v>989687</v>
      </c>
      <c r="C779" s="42" t="s">
        <v>5399</v>
      </c>
      <c r="D779" s="22" t="s">
        <v>300</v>
      </c>
      <c r="E779" s="22" t="s">
        <v>221</v>
      </c>
      <c r="F779" s="26" t="str">
        <f>VLOOKUP(E779,PROCV!$A$1:$B$107,2,TRUE)</f>
        <v>Artes Cênicas e Espetáculo</v>
      </c>
      <c r="G779" s="33">
        <v>1998</v>
      </c>
      <c r="H779" s="24">
        <v>0</v>
      </c>
      <c r="I779" s="23" t="str">
        <f>VLOOKUP(J779,PROCV!$E$1:$F$27,2,FALSE)</f>
        <v>31 - Minas Gerais</v>
      </c>
      <c r="J779" s="22" t="s">
        <v>85</v>
      </c>
      <c r="K779" s="22">
        <v>0</v>
      </c>
      <c r="L779" s="33">
        <v>40000</v>
      </c>
      <c r="M779" s="20" t="e">
        <f>VLOOKUP(G779,PROCV!$A$110:$B$119,2,FALSE)</f>
        <v>#N/A</v>
      </c>
      <c r="N779" s="17" t="e">
        <f t="shared" si="12"/>
        <v>#N/A</v>
      </c>
    </row>
    <row r="780" spans="1:14" x14ac:dyDescent="0.25">
      <c r="A780" s="30" t="s">
        <v>48</v>
      </c>
      <c r="B780" s="36">
        <v>989683</v>
      </c>
      <c r="C780" s="42" t="s">
        <v>5398</v>
      </c>
      <c r="D780" s="22" t="s">
        <v>300</v>
      </c>
      <c r="E780" s="22" t="s">
        <v>221</v>
      </c>
      <c r="F780" s="26" t="str">
        <f>VLOOKUP(E780,PROCV!$A$1:$B$107,2,TRUE)</f>
        <v>Artes Cênicas e Espetáculo</v>
      </c>
      <c r="G780" s="33">
        <v>1998</v>
      </c>
      <c r="H780" s="24">
        <v>0</v>
      </c>
      <c r="I780" s="23" t="str">
        <f>VLOOKUP(J780,PROCV!$E$1:$F$27,2,FALSE)</f>
        <v>33 - Rio de Janeiro</v>
      </c>
      <c r="J780" s="22" t="s">
        <v>82</v>
      </c>
      <c r="K780" s="22">
        <v>0</v>
      </c>
      <c r="L780" s="33">
        <v>40000</v>
      </c>
      <c r="M780" s="20" t="e">
        <f>VLOOKUP(G780,PROCV!$A$110:$B$119,2,FALSE)</f>
        <v>#N/A</v>
      </c>
      <c r="N780" s="17" t="e">
        <f t="shared" si="12"/>
        <v>#N/A</v>
      </c>
    </row>
    <row r="781" spans="1:14" x14ac:dyDescent="0.25">
      <c r="A781" s="30" t="s">
        <v>48</v>
      </c>
      <c r="B781" s="36">
        <v>989733</v>
      </c>
      <c r="C781" s="42" t="s">
        <v>5397</v>
      </c>
      <c r="D781" s="22" t="s">
        <v>300</v>
      </c>
      <c r="E781" s="22" t="s">
        <v>221</v>
      </c>
      <c r="F781" s="26" t="str">
        <f>VLOOKUP(E781,PROCV!$A$1:$B$107,2,TRUE)</f>
        <v>Artes Cênicas e Espetáculo</v>
      </c>
      <c r="G781" s="33">
        <v>1998</v>
      </c>
      <c r="H781" s="24">
        <v>0</v>
      </c>
      <c r="I781" s="23" t="str">
        <f>VLOOKUP(J781,PROCV!$E$1:$F$27,2,FALSE)</f>
        <v>11 - Rondônia</v>
      </c>
      <c r="J781" s="22" t="s">
        <v>219</v>
      </c>
      <c r="K781" s="22">
        <v>0</v>
      </c>
      <c r="L781" s="33">
        <v>40000</v>
      </c>
      <c r="M781" s="20" t="e">
        <f>VLOOKUP(G781,PROCV!$A$110:$B$119,2,FALSE)</f>
        <v>#N/A</v>
      </c>
      <c r="N781" s="17" t="e">
        <f t="shared" si="12"/>
        <v>#N/A</v>
      </c>
    </row>
    <row r="782" spans="1:14" x14ac:dyDescent="0.25">
      <c r="A782" s="30" t="s">
        <v>48</v>
      </c>
      <c r="B782" s="36">
        <v>981234</v>
      </c>
      <c r="C782" s="42" t="s">
        <v>5396</v>
      </c>
      <c r="D782" s="22" t="s">
        <v>300</v>
      </c>
      <c r="E782" s="22" t="s">
        <v>221</v>
      </c>
      <c r="F782" s="26" t="str">
        <f>VLOOKUP(E782,PROCV!$A$1:$B$107,2,TRUE)</f>
        <v>Artes Cênicas e Espetáculo</v>
      </c>
      <c r="G782" s="33">
        <v>1998</v>
      </c>
      <c r="H782" s="24">
        <v>0</v>
      </c>
      <c r="I782" s="23" t="str">
        <f>VLOOKUP(J782,PROCV!$E$1:$F$27,2,FALSE)</f>
        <v>24 - Rio Grande do Norte</v>
      </c>
      <c r="J782" s="22" t="s">
        <v>54</v>
      </c>
      <c r="K782" s="22">
        <v>0</v>
      </c>
      <c r="L782" s="33">
        <v>40000</v>
      </c>
      <c r="M782" s="20" t="e">
        <f>VLOOKUP(G782,PROCV!$A$110:$B$119,2,FALSE)</f>
        <v>#N/A</v>
      </c>
      <c r="N782" s="17" t="e">
        <f t="shared" si="12"/>
        <v>#N/A</v>
      </c>
    </row>
    <row r="783" spans="1:14" x14ac:dyDescent="0.25">
      <c r="A783" s="30" t="s">
        <v>48</v>
      </c>
      <c r="B783" s="36">
        <v>989765</v>
      </c>
      <c r="C783" s="42" t="s">
        <v>5395</v>
      </c>
      <c r="D783" s="22" t="s">
        <v>300</v>
      </c>
      <c r="E783" s="22" t="s">
        <v>221</v>
      </c>
      <c r="F783" s="26" t="str">
        <f>VLOOKUP(E783,PROCV!$A$1:$B$107,2,TRUE)</f>
        <v>Artes Cênicas e Espetáculo</v>
      </c>
      <c r="G783" s="33">
        <v>1998</v>
      </c>
      <c r="H783" s="24">
        <v>0</v>
      </c>
      <c r="I783" s="23" t="str">
        <f>VLOOKUP(J783,PROCV!$E$1:$F$27,2,FALSE)</f>
        <v>28 - Sergipe</v>
      </c>
      <c r="J783" s="22" t="s">
        <v>49</v>
      </c>
      <c r="K783" s="22">
        <v>0</v>
      </c>
      <c r="L783" s="33">
        <v>40000</v>
      </c>
      <c r="M783" s="20" t="e">
        <f>VLOOKUP(G783,PROCV!$A$110:$B$119,2,FALSE)</f>
        <v>#N/A</v>
      </c>
      <c r="N783" s="17" t="e">
        <f t="shared" si="12"/>
        <v>#N/A</v>
      </c>
    </row>
    <row r="784" spans="1:14" x14ac:dyDescent="0.25">
      <c r="A784" s="30" t="s">
        <v>48</v>
      </c>
      <c r="B784" s="36">
        <v>989654</v>
      </c>
      <c r="C784" s="42" t="s">
        <v>5394</v>
      </c>
      <c r="D784" s="22" t="s">
        <v>300</v>
      </c>
      <c r="E784" s="22" t="s">
        <v>221</v>
      </c>
      <c r="F784" s="26" t="str">
        <f>VLOOKUP(E784,PROCV!$A$1:$B$107,2,TRUE)</f>
        <v>Artes Cênicas e Espetáculo</v>
      </c>
      <c r="G784" s="33">
        <v>1998</v>
      </c>
      <c r="H784" s="24">
        <v>0</v>
      </c>
      <c r="I784" s="23" t="str">
        <f>VLOOKUP(J784,PROCV!$E$1:$F$27,2,FALSE)</f>
        <v>31 - Minas Gerais</v>
      </c>
      <c r="J784" s="22" t="s">
        <v>85</v>
      </c>
      <c r="K784" s="22">
        <v>0</v>
      </c>
      <c r="L784" s="33">
        <v>40000</v>
      </c>
      <c r="M784" s="20" t="e">
        <f>VLOOKUP(G784,PROCV!$A$110:$B$119,2,FALSE)</f>
        <v>#N/A</v>
      </c>
      <c r="N784" s="17" t="e">
        <f t="shared" si="12"/>
        <v>#N/A</v>
      </c>
    </row>
    <row r="785" spans="1:14" x14ac:dyDescent="0.25">
      <c r="A785" s="30" t="s">
        <v>48</v>
      </c>
      <c r="B785" s="36">
        <v>981230</v>
      </c>
      <c r="C785" s="42" t="s">
        <v>5393</v>
      </c>
      <c r="D785" s="22" t="s">
        <v>300</v>
      </c>
      <c r="E785" s="22" t="s">
        <v>221</v>
      </c>
      <c r="F785" s="26" t="str">
        <f>VLOOKUP(E785,PROCV!$A$1:$B$107,2,TRUE)</f>
        <v>Artes Cênicas e Espetáculo</v>
      </c>
      <c r="G785" s="33">
        <v>1998</v>
      </c>
      <c r="H785" s="24">
        <v>0</v>
      </c>
      <c r="I785" s="23" t="str">
        <f>VLOOKUP(J785,PROCV!$E$1:$F$27,2,FALSE)</f>
        <v>28 - Sergipe</v>
      </c>
      <c r="J785" s="22" t="s">
        <v>49</v>
      </c>
      <c r="K785" s="22">
        <v>0</v>
      </c>
      <c r="L785" s="33">
        <v>40000</v>
      </c>
      <c r="M785" s="20" t="e">
        <f>VLOOKUP(G785,PROCV!$A$110:$B$119,2,FALSE)</f>
        <v>#N/A</v>
      </c>
      <c r="N785" s="17" t="e">
        <f t="shared" si="12"/>
        <v>#N/A</v>
      </c>
    </row>
    <row r="786" spans="1:14" x14ac:dyDescent="0.25">
      <c r="A786" s="30" t="s">
        <v>48</v>
      </c>
      <c r="B786" s="36">
        <v>981184</v>
      </c>
      <c r="C786" s="42" t="s">
        <v>5392</v>
      </c>
      <c r="D786" s="22" t="s">
        <v>300</v>
      </c>
      <c r="E786" s="22" t="s">
        <v>221</v>
      </c>
      <c r="F786" s="26" t="str">
        <f>VLOOKUP(E786,PROCV!$A$1:$B$107,2,TRUE)</f>
        <v>Artes Cênicas e Espetáculo</v>
      </c>
      <c r="G786" s="33">
        <v>1998</v>
      </c>
      <c r="H786" s="24">
        <v>0</v>
      </c>
      <c r="I786" s="23" t="str">
        <f>VLOOKUP(J786,PROCV!$E$1:$F$27,2,FALSE)</f>
        <v>41 - Paraná</v>
      </c>
      <c r="J786" s="22" t="s">
        <v>106</v>
      </c>
      <c r="K786" s="22">
        <v>0</v>
      </c>
      <c r="L786" s="33">
        <v>40000</v>
      </c>
      <c r="M786" s="20" t="e">
        <f>VLOOKUP(G786,PROCV!$A$110:$B$119,2,FALSE)</f>
        <v>#N/A</v>
      </c>
      <c r="N786" s="17" t="e">
        <f t="shared" si="12"/>
        <v>#N/A</v>
      </c>
    </row>
    <row r="787" spans="1:14" x14ac:dyDescent="0.25">
      <c r="A787" s="30" t="s">
        <v>48</v>
      </c>
      <c r="B787" s="36">
        <v>989780</v>
      </c>
      <c r="C787" s="42" t="s">
        <v>5391</v>
      </c>
      <c r="D787" s="22" t="s">
        <v>300</v>
      </c>
      <c r="E787" s="22" t="s">
        <v>221</v>
      </c>
      <c r="F787" s="26" t="str">
        <f>VLOOKUP(E787,PROCV!$A$1:$B$107,2,TRUE)</f>
        <v>Artes Cênicas e Espetáculo</v>
      </c>
      <c r="G787" s="33">
        <v>1998</v>
      </c>
      <c r="H787" s="24">
        <v>0</v>
      </c>
      <c r="I787" s="23" t="str">
        <f>VLOOKUP(J787,PROCV!$E$1:$F$27,2,FALSE)</f>
        <v>43 - Rio Grande do Sul</v>
      </c>
      <c r="J787" s="22" t="s">
        <v>56</v>
      </c>
      <c r="K787" s="22">
        <v>0</v>
      </c>
      <c r="L787" s="33">
        <v>19000</v>
      </c>
      <c r="M787" s="20" t="e">
        <f>VLOOKUP(G787,PROCV!$A$110:$B$119,2,FALSE)</f>
        <v>#N/A</v>
      </c>
      <c r="N787" s="17" t="e">
        <f t="shared" si="12"/>
        <v>#N/A</v>
      </c>
    </row>
    <row r="788" spans="1:14" x14ac:dyDescent="0.25">
      <c r="A788" s="30" t="s">
        <v>48</v>
      </c>
      <c r="B788" s="36">
        <v>989727</v>
      </c>
      <c r="C788" s="42" t="s">
        <v>5390</v>
      </c>
      <c r="D788" s="22" t="s">
        <v>300</v>
      </c>
      <c r="E788" s="22" t="s">
        <v>221</v>
      </c>
      <c r="F788" s="26" t="str">
        <f>VLOOKUP(E788,PROCV!$A$1:$B$107,2,TRUE)</f>
        <v>Artes Cênicas e Espetáculo</v>
      </c>
      <c r="G788" s="33">
        <v>1998</v>
      </c>
      <c r="H788" s="24">
        <v>0</v>
      </c>
      <c r="I788" s="23" t="str">
        <f>VLOOKUP(J788,PROCV!$E$1:$F$27,2,FALSE)</f>
        <v>15 - Pará</v>
      </c>
      <c r="J788" s="22" t="s">
        <v>140</v>
      </c>
      <c r="K788" s="22">
        <v>0</v>
      </c>
      <c r="L788" s="33">
        <v>40000</v>
      </c>
      <c r="M788" s="20" t="e">
        <f>VLOOKUP(G788,PROCV!$A$110:$B$119,2,FALSE)</f>
        <v>#N/A</v>
      </c>
      <c r="N788" s="17" t="e">
        <f t="shared" si="12"/>
        <v>#N/A</v>
      </c>
    </row>
    <row r="789" spans="1:14" x14ac:dyDescent="0.25">
      <c r="A789" s="30" t="s">
        <v>48</v>
      </c>
      <c r="B789" s="36">
        <v>981182</v>
      </c>
      <c r="C789" s="42" t="s">
        <v>5389</v>
      </c>
      <c r="D789" s="22" t="s">
        <v>300</v>
      </c>
      <c r="E789" s="22" t="s">
        <v>221</v>
      </c>
      <c r="F789" s="26" t="str">
        <f>VLOOKUP(E789,PROCV!$A$1:$B$107,2,TRUE)</f>
        <v>Artes Cênicas e Espetáculo</v>
      </c>
      <c r="G789" s="33">
        <v>1998</v>
      </c>
      <c r="H789" s="24">
        <v>0</v>
      </c>
      <c r="I789" s="23" t="str">
        <f>VLOOKUP(J789,PROCV!$E$1:$F$27,2,FALSE)</f>
        <v>23 - Ceará</v>
      </c>
      <c r="J789" s="22" t="s">
        <v>52</v>
      </c>
      <c r="K789" s="22">
        <v>0</v>
      </c>
      <c r="L789" s="33">
        <v>40000</v>
      </c>
      <c r="M789" s="20" t="e">
        <f>VLOOKUP(G789,PROCV!$A$110:$B$119,2,FALSE)</f>
        <v>#N/A</v>
      </c>
      <c r="N789" s="17" t="e">
        <f t="shared" si="12"/>
        <v>#N/A</v>
      </c>
    </row>
    <row r="790" spans="1:14" x14ac:dyDescent="0.25">
      <c r="A790" s="30" t="s">
        <v>48</v>
      </c>
      <c r="B790" s="36">
        <v>989662</v>
      </c>
      <c r="C790" s="42" t="s">
        <v>5388</v>
      </c>
      <c r="D790" s="22" t="s">
        <v>300</v>
      </c>
      <c r="E790" s="22" t="s">
        <v>221</v>
      </c>
      <c r="F790" s="26" t="str">
        <f>VLOOKUP(E790,PROCV!$A$1:$B$107,2,TRUE)</f>
        <v>Artes Cênicas e Espetáculo</v>
      </c>
      <c r="G790" s="33">
        <v>1998</v>
      </c>
      <c r="H790" s="24">
        <v>0</v>
      </c>
      <c r="I790" s="23" t="str">
        <f>VLOOKUP(J790,PROCV!$E$1:$F$27,2,FALSE)</f>
        <v>23 - Ceará</v>
      </c>
      <c r="J790" s="22" t="s">
        <v>52</v>
      </c>
      <c r="K790" s="22">
        <v>0</v>
      </c>
      <c r="L790" s="33">
        <v>40000</v>
      </c>
      <c r="M790" s="20" t="e">
        <f>VLOOKUP(G790,PROCV!$A$110:$B$119,2,FALSE)</f>
        <v>#N/A</v>
      </c>
      <c r="N790" s="17" t="e">
        <f t="shared" si="12"/>
        <v>#N/A</v>
      </c>
    </row>
    <row r="791" spans="1:14" x14ac:dyDescent="0.25">
      <c r="A791" s="30" t="s">
        <v>48</v>
      </c>
      <c r="B791" s="36">
        <v>989750</v>
      </c>
      <c r="C791" s="42" t="s">
        <v>5387</v>
      </c>
      <c r="D791" s="22" t="s">
        <v>300</v>
      </c>
      <c r="E791" s="22" t="s">
        <v>221</v>
      </c>
      <c r="F791" s="26" t="str">
        <f>VLOOKUP(E791,PROCV!$A$1:$B$107,2,TRUE)</f>
        <v>Artes Cênicas e Espetáculo</v>
      </c>
      <c r="G791" s="33">
        <v>1998</v>
      </c>
      <c r="H791" s="24">
        <v>0</v>
      </c>
      <c r="I791" s="23" t="str">
        <f>VLOOKUP(J791,PROCV!$E$1:$F$27,2,FALSE)</f>
        <v>50 - Mato Grosso do Sul</v>
      </c>
      <c r="J791" s="22" t="s">
        <v>179</v>
      </c>
      <c r="K791" s="22">
        <v>0</v>
      </c>
      <c r="L791" s="33">
        <v>40000</v>
      </c>
      <c r="M791" s="20" t="e">
        <f>VLOOKUP(G791,PROCV!$A$110:$B$119,2,FALSE)</f>
        <v>#N/A</v>
      </c>
      <c r="N791" s="17" t="e">
        <f t="shared" si="12"/>
        <v>#N/A</v>
      </c>
    </row>
    <row r="792" spans="1:14" x14ac:dyDescent="0.25">
      <c r="A792" s="30" t="s">
        <v>48</v>
      </c>
      <c r="B792" s="36">
        <v>989670</v>
      </c>
      <c r="C792" s="42" t="s">
        <v>5386</v>
      </c>
      <c r="D792" s="22" t="s">
        <v>300</v>
      </c>
      <c r="E792" s="22" t="s">
        <v>221</v>
      </c>
      <c r="F792" s="26" t="str">
        <f>VLOOKUP(E792,PROCV!$A$1:$B$107,2,TRUE)</f>
        <v>Artes Cênicas e Espetáculo</v>
      </c>
      <c r="G792" s="33">
        <v>1998</v>
      </c>
      <c r="H792" s="24">
        <v>0</v>
      </c>
      <c r="I792" s="23" t="str">
        <f>VLOOKUP(J792,PROCV!$E$1:$F$27,2,FALSE)</f>
        <v>41 - Paraná</v>
      </c>
      <c r="J792" s="22" t="s">
        <v>106</v>
      </c>
      <c r="K792" s="22">
        <v>0</v>
      </c>
      <c r="L792" s="33">
        <v>40000</v>
      </c>
      <c r="M792" s="20" t="e">
        <f>VLOOKUP(G792,PROCV!$A$110:$B$119,2,FALSE)</f>
        <v>#N/A</v>
      </c>
      <c r="N792" s="17" t="e">
        <f t="shared" si="12"/>
        <v>#N/A</v>
      </c>
    </row>
    <row r="793" spans="1:14" x14ac:dyDescent="0.25">
      <c r="A793" s="30" t="s">
        <v>48</v>
      </c>
      <c r="B793" s="36">
        <v>989659</v>
      </c>
      <c r="C793" s="42" t="s">
        <v>5385</v>
      </c>
      <c r="D793" s="22" t="s">
        <v>300</v>
      </c>
      <c r="E793" s="22" t="s">
        <v>221</v>
      </c>
      <c r="F793" s="26" t="str">
        <f>VLOOKUP(E793,PROCV!$A$1:$B$107,2,TRUE)</f>
        <v>Artes Cênicas e Espetáculo</v>
      </c>
      <c r="G793" s="33">
        <v>1998</v>
      </c>
      <c r="H793" s="24">
        <v>0</v>
      </c>
      <c r="I793" s="23" t="str">
        <f>VLOOKUP(J793,PROCV!$E$1:$F$27,2,FALSE)</f>
        <v>51 - Mato Grosso</v>
      </c>
      <c r="J793" s="22" t="s">
        <v>99</v>
      </c>
      <c r="K793" s="22">
        <v>0</v>
      </c>
      <c r="L793" s="33">
        <v>40000</v>
      </c>
      <c r="M793" s="20" t="e">
        <f>VLOOKUP(G793,PROCV!$A$110:$B$119,2,FALSE)</f>
        <v>#N/A</v>
      </c>
      <c r="N793" s="17" t="e">
        <f t="shared" si="12"/>
        <v>#N/A</v>
      </c>
    </row>
    <row r="794" spans="1:14" x14ac:dyDescent="0.25">
      <c r="A794" s="30" t="s">
        <v>48</v>
      </c>
      <c r="B794" s="36">
        <v>989768</v>
      </c>
      <c r="C794" s="42" t="s">
        <v>5384</v>
      </c>
      <c r="D794" s="22" t="s">
        <v>300</v>
      </c>
      <c r="E794" s="22" t="s">
        <v>221</v>
      </c>
      <c r="F794" s="26" t="str">
        <f>VLOOKUP(E794,PROCV!$A$1:$B$107,2,TRUE)</f>
        <v>Artes Cênicas e Espetáculo</v>
      </c>
      <c r="G794" s="33">
        <v>1998</v>
      </c>
      <c r="H794" s="24">
        <v>0</v>
      </c>
      <c r="I794" s="23" t="str">
        <f>VLOOKUP(J794,PROCV!$E$1:$F$27,2,FALSE)</f>
        <v>23 - Ceará</v>
      </c>
      <c r="J794" s="22" t="s">
        <v>52</v>
      </c>
      <c r="K794" s="22">
        <v>0</v>
      </c>
      <c r="L794" s="33">
        <v>40000</v>
      </c>
      <c r="M794" s="20" t="e">
        <f>VLOOKUP(G794,PROCV!$A$110:$B$119,2,FALSE)</f>
        <v>#N/A</v>
      </c>
      <c r="N794" s="17" t="e">
        <f t="shared" si="12"/>
        <v>#N/A</v>
      </c>
    </row>
    <row r="795" spans="1:14" x14ac:dyDescent="0.25">
      <c r="A795" s="30" t="s">
        <v>48</v>
      </c>
      <c r="B795" s="36">
        <v>989652</v>
      </c>
      <c r="C795" s="42" t="s">
        <v>5383</v>
      </c>
      <c r="D795" s="22" t="s">
        <v>300</v>
      </c>
      <c r="E795" s="22" t="s">
        <v>221</v>
      </c>
      <c r="F795" s="26" t="str">
        <f>VLOOKUP(E795,PROCV!$A$1:$B$107,2,TRUE)</f>
        <v>Artes Cênicas e Espetáculo</v>
      </c>
      <c r="G795" s="33">
        <v>1998</v>
      </c>
      <c r="H795" s="24">
        <v>0</v>
      </c>
      <c r="I795" s="23" t="str">
        <f>VLOOKUP(J795,PROCV!$E$1:$F$27,2,FALSE)</f>
        <v>23 - Ceará</v>
      </c>
      <c r="J795" s="22" t="s">
        <v>52</v>
      </c>
      <c r="K795" s="22">
        <v>0</v>
      </c>
      <c r="L795" s="33">
        <v>40000</v>
      </c>
      <c r="M795" s="20" t="e">
        <f>VLOOKUP(G795,PROCV!$A$110:$B$119,2,FALSE)</f>
        <v>#N/A</v>
      </c>
      <c r="N795" s="17" t="e">
        <f t="shared" si="12"/>
        <v>#N/A</v>
      </c>
    </row>
    <row r="796" spans="1:14" x14ac:dyDescent="0.25">
      <c r="A796" s="30" t="s">
        <v>48</v>
      </c>
      <c r="B796" s="36">
        <v>989648</v>
      </c>
      <c r="C796" s="42" t="s">
        <v>5382</v>
      </c>
      <c r="D796" s="22" t="s">
        <v>300</v>
      </c>
      <c r="E796" s="22" t="s">
        <v>221</v>
      </c>
      <c r="F796" s="26" t="str">
        <f>VLOOKUP(E796,PROCV!$A$1:$B$107,2,TRUE)</f>
        <v>Artes Cênicas e Espetáculo</v>
      </c>
      <c r="G796" s="33">
        <v>1998</v>
      </c>
      <c r="H796" s="24">
        <v>0</v>
      </c>
      <c r="I796" s="23" t="str">
        <f>VLOOKUP(J796,PROCV!$E$1:$F$27,2,FALSE)</f>
        <v>23 - Ceará</v>
      </c>
      <c r="J796" s="22" t="s">
        <v>52</v>
      </c>
      <c r="K796" s="22">
        <v>0</v>
      </c>
      <c r="L796" s="33">
        <v>40000</v>
      </c>
      <c r="M796" s="20" t="e">
        <f>VLOOKUP(G796,PROCV!$A$110:$B$119,2,FALSE)</f>
        <v>#N/A</v>
      </c>
      <c r="N796" s="17" t="e">
        <f t="shared" si="12"/>
        <v>#N/A</v>
      </c>
    </row>
    <row r="797" spans="1:14" x14ac:dyDescent="0.25">
      <c r="A797" s="30" t="s">
        <v>48</v>
      </c>
      <c r="B797" s="36">
        <v>989702</v>
      </c>
      <c r="C797" s="42" t="s">
        <v>5381</v>
      </c>
      <c r="D797" s="22" t="s">
        <v>300</v>
      </c>
      <c r="E797" s="22" t="s">
        <v>221</v>
      </c>
      <c r="F797" s="26" t="str">
        <f>VLOOKUP(E797,PROCV!$A$1:$B$107,2,TRUE)</f>
        <v>Artes Cênicas e Espetáculo</v>
      </c>
      <c r="G797" s="33">
        <v>1998</v>
      </c>
      <c r="H797" s="24">
        <v>0</v>
      </c>
      <c r="I797" s="23" t="str">
        <f>VLOOKUP(J797,PROCV!$E$1:$F$27,2,FALSE)</f>
        <v>28 - Sergipe</v>
      </c>
      <c r="J797" s="22" t="s">
        <v>49</v>
      </c>
      <c r="K797" s="22">
        <v>0</v>
      </c>
      <c r="L797" s="33">
        <v>40000</v>
      </c>
      <c r="M797" s="20" t="e">
        <f>VLOOKUP(G797,PROCV!$A$110:$B$119,2,FALSE)</f>
        <v>#N/A</v>
      </c>
      <c r="N797" s="17" t="e">
        <f t="shared" si="12"/>
        <v>#N/A</v>
      </c>
    </row>
    <row r="798" spans="1:14" x14ac:dyDescent="0.25">
      <c r="A798" s="30" t="s">
        <v>48</v>
      </c>
      <c r="B798" s="36">
        <v>981187</v>
      </c>
      <c r="C798" s="42" t="s">
        <v>5380</v>
      </c>
      <c r="D798" s="22" t="s">
        <v>300</v>
      </c>
      <c r="E798" s="22" t="s">
        <v>221</v>
      </c>
      <c r="F798" s="26" t="str">
        <f>VLOOKUP(E798,PROCV!$A$1:$B$107,2,TRUE)</f>
        <v>Artes Cênicas e Espetáculo</v>
      </c>
      <c r="G798" s="33">
        <v>1998</v>
      </c>
      <c r="H798" s="24">
        <v>0</v>
      </c>
      <c r="I798" s="23" t="str">
        <f>VLOOKUP(J798,PROCV!$E$1:$F$27,2,FALSE)</f>
        <v>21 - Maranhão</v>
      </c>
      <c r="J798" s="22" t="s">
        <v>63</v>
      </c>
      <c r="K798" s="22">
        <v>0</v>
      </c>
      <c r="L798" s="33">
        <v>40000</v>
      </c>
      <c r="M798" s="20" t="e">
        <f>VLOOKUP(G798,PROCV!$A$110:$B$119,2,FALSE)</f>
        <v>#N/A</v>
      </c>
      <c r="N798" s="17" t="e">
        <f t="shared" si="12"/>
        <v>#N/A</v>
      </c>
    </row>
    <row r="799" spans="1:14" x14ac:dyDescent="0.25">
      <c r="A799" s="30" t="s">
        <v>48</v>
      </c>
      <c r="B799" s="36">
        <v>981231</v>
      </c>
      <c r="C799" s="42" t="s">
        <v>5379</v>
      </c>
      <c r="D799" s="22" t="s">
        <v>300</v>
      </c>
      <c r="E799" s="22" t="s">
        <v>221</v>
      </c>
      <c r="F799" s="26" t="str">
        <f>VLOOKUP(E799,PROCV!$A$1:$B$107,2,TRUE)</f>
        <v>Artes Cênicas e Espetáculo</v>
      </c>
      <c r="G799" s="33">
        <v>1998</v>
      </c>
      <c r="H799" s="24">
        <v>0</v>
      </c>
      <c r="I799" s="23" t="str">
        <f>VLOOKUP(J799,PROCV!$E$1:$F$27,2,FALSE)</f>
        <v>15 - Pará</v>
      </c>
      <c r="J799" s="22" t="s">
        <v>140</v>
      </c>
      <c r="K799" s="22">
        <v>0</v>
      </c>
      <c r="L799" s="33">
        <v>40000</v>
      </c>
      <c r="M799" s="20" t="e">
        <f>VLOOKUP(G799,PROCV!$A$110:$B$119,2,FALSE)</f>
        <v>#N/A</v>
      </c>
      <c r="N799" s="17" t="e">
        <f t="shared" si="12"/>
        <v>#N/A</v>
      </c>
    </row>
    <row r="800" spans="1:14" x14ac:dyDescent="0.25">
      <c r="A800" s="30" t="s">
        <v>48</v>
      </c>
      <c r="B800" s="36">
        <v>981190</v>
      </c>
      <c r="C800" s="42" t="s">
        <v>5378</v>
      </c>
      <c r="D800" s="22" t="s">
        <v>300</v>
      </c>
      <c r="E800" s="22" t="s">
        <v>221</v>
      </c>
      <c r="F800" s="26" t="str">
        <f>VLOOKUP(E800,PROCV!$A$1:$B$107,2,TRUE)</f>
        <v>Artes Cênicas e Espetáculo</v>
      </c>
      <c r="G800" s="33">
        <v>1998</v>
      </c>
      <c r="H800" s="24">
        <v>0</v>
      </c>
      <c r="I800" s="23" t="str">
        <f>VLOOKUP(J800,PROCV!$E$1:$F$27,2,FALSE)</f>
        <v>26 - Pernambuco</v>
      </c>
      <c r="J800" s="22" t="s">
        <v>44</v>
      </c>
      <c r="K800" s="22">
        <v>0</v>
      </c>
      <c r="L800" s="33">
        <v>40000</v>
      </c>
      <c r="M800" s="20" t="e">
        <f>VLOOKUP(G800,PROCV!$A$110:$B$119,2,FALSE)</f>
        <v>#N/A</v>
      </c>
      <c r="N800" s="17" t="e">
        <f t="shared" si="12"/>
        <v>#N/A</v>
      </c>
    </row>
    <row r="801" spans="1:14" x14ac:dyDescent="0.25">
      <c r="A801" s="30" t="s">
        <v>48</v>
      </c>
      <c r="B801" s="36">
        <v>981196</v>
      </c>
      <c r="C801" s="42" t="s">
        <v>5377</v>
      </c>
      <c r="D801" s="22" t="s">
        <v>300</v>
      </c>
      <c r="E801" s="22" t="s">
        <v>221</v>
      </c>
      <c r="F801" s="26" t="str">
        <f>VLOOKUP(E801,PROCV!$A$1:$B$107,2,TRUE)</f>
        <v>Artes Cênicas e Espetáculo</v>
      </c>
      <c r="G801" s="33">
        <v>1998</v>
      </c>
      <c r="H801" s="24">
        <v>0</v>
      </c>
      <c r="I801" s="23" t="str">
        <f>VLOOKUP(J801,PROCV!$E$1:$F$27,2,FALSE)</f>
        <v>41 - Paraná</v>
      </c>
      <c r="J801" s="22" t="s">
        <v>106</v>
      </c>
      <c r="K801" s="22">
        <v>0</v>
      </c>
      <c r="L801" s="33">
        <v>40000</v>
      </c>
      <c r="M801" s="20" t="e">
        <f>VLOOKUP(G801,PROCV!$A$110:$B$119,2,FALSE)</f>
        <v>#N/A</v>
      </c>
      <c r="N801" s="17" t="e">
        <f t="shared" si="12"/>
        <v>#N/A</v>
      </c>
    </row>
    <row r="802" spans="1:14" x14ac:dyDescent="0.25">
      <c r="A802" s="30" t="s">
        <v>48</v>
      </c>
      <c r="B802" s="36">
        <v>989677</v>
      </c>
      <c r="C802" s="42" t="s">
        <v>5376</v>
      </c>
      <c r="D802" s="22" t="s">
        <v>300</v>
      </c>
      <c r="E802" s="22" t="s">
        <v>221</v>
      </c>
      <c r="F802" s="26" t="str">
        <f>VLOOKUP(E802,PROCV!$A$1:$B$107,2,TRUE)</f>
        <v>Artes Cênicas e Espetáculo</v>
      </c>
      <c r="G802" s="33">
        <v>1998</v>
      </c>
      <c r="H802" s="24">
        <v>0</v>
      </c>
      <c r="I802" s="23" t="str">
        <f>VLOOKUP(J802,PROCV!$E$1:$F$27,2,FALSE)</f>
        <v>41 - Paraná</v>
      </c>
      <c r="J802" s="22" t="s">
        <v>106</v>
      </c>
      <c r="K802" s="22">
        <v>0</v>
      </c>
      <c r="L802" s="33">
        <v>40000</v>
      </c>
      <c r="M802" s="20" t="e">
        <f>VLOOKUP(G802,PROCV!$A$110:$B$119,2,FALSE)</f>
        <v>#N/A</v>
      </c>
      <c r="N802" s="17" t="e">
        <f t="shared" si="12"/>
        <v>#N/A</v>
      </c>
    </row>
    <row r="803" spans="1:14" x14ac:dyDescent="0.25">
      <c r="A803" s="30" t="s">
        <v>48</v>
      </c>
      <c r="B803" s="36">
        <v>989649</v>
      </c>
      <c r="C803" s="42" t="s">
        <v>5375</v>
      </c>
      <c r="D803" s="22" t="s">
        <v>300</v>
      </c>
      <c r="E803" s="22" t="s">
        <v>221</v>
      </c>
      <c r="F803" s="26" t="str">
        <f>VLOOKUP(E803,PROCV!$A$1:$B$107,2,TRUE)</f>
        <v>Artes Cênicas e Espetáculo</v>
      </c>
      <c r="G803" s="33">
        <v>1998</v>
      </c>
      <c r="H803" s="24">
        <v>0</v>
      </c>
      <c r="I803" s="23" t="str">
        <f>VLOOKUP(J803,PROCV!$E$1:$F$27,2,FALSE)</f>
        <v>31 - Minas Gerais</v>
      </c>
      <c r="J803" s="22" t="s">
        <v>85</v>
      </c>
      <c r="K803" s="22">
        <v>0</v>
      </c>
      <c r="L803" s="33">
        <v>40000</v>
      </c>
      <c r="M803" s="20" t="e">
        <f>VLOOKUP(G803,PROCV!$A$110:$B$119,2,FALSE)</f>
        <v>#N/A</v>
      </c>
      <c r="N803" s="17" t="e">
        <f t="shared" si="12"/>
        <v>#N/A</v>
      </c>
    </row>
    <row r="804" spans="1:14" x14ac:dyDescent="0.25">
      <c r="A804" s="30" t="s">
        <v>48</v>
      </c>
      <c r="B804" s="36">
        <v>981174</v>
      </c>
      <c r="C804" s="42" t="s">
        <v>5374</v>
      </c>
      <c r="D804" s="22" t="s">
        <v>300</v>
      </c>
      <c r="E804" s="22" t="s">
        <v>221</v>
      </c>
      <c r="F804" s="26" t="str">
        <f>VLOOKUP(E804,PROCV!$A$1:$B$107,2,TRUE)</f>
        <v>Artes Cênicas e Espetáculo</v>
      </c>
      <c r="G804" s="33">
        <v>1998</v>
      </c>
      <c r="H804" s="24">
        <v>0</v>
      </c>
      <c r="I804" s="23" t="str">
        <f>VLOOKUP(J804,PROCV!$E$1:$F$27,2,FALSE)</f>
        <v>29 - Bahia</v>
      </c>
      <c r="J804" s="22" t="s">
        <v>73</v>
      </c>
      <c r="K804" s="22">
        <v>0</v>
      </c>
      <c r="L804" s="33">
        <v>40000</v>
      </c>
      <c r="M804" s="20" t="e">
        <f>VLOOKUP(G804,PROCV!$A$110:$B$119,2,FALSE)</f>
        <v>#N/A</v>
      </c>
      <c r="N804" s="17" t="e">
        <f t="shared" si="12"/>
        <v>#N/A</v>
      </c>
    </row>
    <row r="805" spans="1:14" x14ac:dyDescent="0.25">
      <c r="A805" s="30" t="s">
        <v>48</v>
      </c>
      <c r="B805" s="36">
        <v>989705</v>
      </c>
      <c r="C805" s="42" t="s">
        <v>5373</v>
      </c>
      <c r="D805" s="22" t="s">
        <v>300</v>
      </c>
      <c r="E805" s="22" t="s">
        <v>221</v>
      </c>
      <c r="F805" s="26" t="str">
        <f>VLOOKUP(E805,PROCV!$A$1:$B$107,2,TRUE)</f>
        <v>Artes Cênicas e Espetáculo</v>
      </c>
      <c r="G805" s="33">
        <v>1998</v>
      </c>
      <c r="H805" s="24">
        <v>0</v>
      </c>
      <c r="I805" s="23" t="str">
        <f>VLOOKUP(J805,PROCV!$E$1:$F$27,2,FALSE)</f>
        <v>35 - São Paulo</v>
      </c>
      <c r="J805" s="22" t="s">
        <v>76</v>
      </c>
      <c r="K805" s="22">
        <v>0</v>
      </c>
      <c r="L805" s="33">
        <v>40000</v>
      </c>
      <c r="M805" s="20" t="e">
        <f>VLOOKUP(G805,PROCV!$A$110:$B$119,2,FALSE)</f>
        <v>#N/A</v>
      </c>
      <c r="N805" s="17" t="e">
        <f t="shared" si="12"/>
        <v>#N/A</v>
      </c>
    </row>
    <row r="806" spans="1:14" x14ac:dyDescent="0.25">
      <c r="A806" s="30" t="s">
        <v>48</v>
      </c>
      <c r="B806" s="36">
        <v>989655</v>
      </c>
      <c r="C806" s="42" t="s">
        <v>5372</v>
      </c>
      <c r="D806" s="22" t="s">
        <v>300</v>
      </c>
      <c r="E806" s="22" t="s">
        <v>221</v>
      </c>
      <c r="F806" s="26" t="str">
        <f>VLOOKUP(E806,PROCV!$A$1:$B$107,2,TRUE)</f>
        <v>Artes Cênicas e Espetáculo</v>
      </c>
      <c r="G806" s="33">
        <v>1998</v>
      </c>
      <c r="H806" s="24">
        <v>0</v>
      </c>
      <c r="I806" s="23" t="str">
        <f>VLOOKUP(J806,PROCV!$E$1:$F$27,2,FALSE)</f>
        <v>23 - Ceará</v>
      </c>
      <c r="J806" s="22" t="s">
        <v>52</v>
      </c>
      <c r="K806" s="22">
        <v>0</v>
      </c>
      <c r="L806" s="33">
        <v>40000</v>
      </c>
      <c r="M806" s="20" t="e">
        <f>VLOOKUP(G806,PROCV!$A$110:$B$119,2,FALSE)</f>
        <v>#N/A</v>
      </c>
      <c r="N806" s="17" t="e">
        <f t="shared" si="12"/>
        <v>#N/A</v>
      </c>
    </row>
    <row r="807" spans="1:14" x14ac:dyDescent="0.25">
      <c r="A807" s="30" t="s">
        <v>48</v>
      </c>
      <c r="B807" s="36">
        <v>989742</v>
      </c>
      <c r="C807" s="42" t="s">
        <v>5371</v>
      </c>
      <c r="D807" s="22" t="s">
        <v>300</v>
      </c>
      <c r="E807" s="22" t="s">
        <v>221</v>
      </c>
      <c r="F807" s="26" t="str">
        <f>VLOOKUP(E807,PROCV!$A$1:$B$107,2,TRUE)</f>
        <v>Artes Cênicas e Espetáculo</v>
      </c>
      <c r="G807" s="33">
        <v>1998</v>
      </c>
      <c r="H807" s="24">
        <v>0</v>
      </c>
      <c r="I807" s="23" t="str">
        <f>VLOOKUP(J807,PROCV!$E$1:$F$27,2,FALSE)</f>
        <v>25 - Paraíba</v>
      </c>
      <c r="J807" s="22" t="s">
        <v>346</v>
      </c>
      <c r="K807" s="22">
        <v>0</v>
      </c>
      <c r="L807" s="33">
        <v>40000</v>
      </c>
      <c r="M807" s="20" t="e">
        <f>VLOOKUP(G807,PROCV!$A$110:$B$119,2,FALSE)</f>
        <v>#N/A</v>
      </c>
      <c r="N807" s="17" t="e">
        <f t="shared" si="12"/>
        <v>#N/A</v>
      </c>
    </row>
    <row r="808" spans="1:14" x14ac:dyDescent="0.25">
      <c r="A808" s="30" t="s">
        <v>48</v>
      </c>
      <c r="B808" s="36">
        <v>989689</v>
      </c>
      <c r="C808" s="42" t="s">
        <v>5370</v>
      </c>
      <c r="D808" s="22" t="s">
        <v>300</v>
      </c>
      <c r="E808" s="22" t="s">
        <v>221</v>
      </c>
      <c r="F808" s="26" t="str">
        <f>VLOOKUP(E808,PROCV!$A$1:$B$107,2,TRUE)</f>
        <v>Artes Cênicas e Espetáculo</v>
      </c>
      <c r="G808" s="33">
        <v>1998</v>
      </c>
      <c r="H808" s="24">
        <v>0</v>
      </c>
      <c r="I808" s="23" t="str">
        <f>VLOOKUP(J808,PROCV!$E$1:$F$27,2,FALSE)</f>
        <v>24 - Rio Grande do Norte</v>
      </c>
      <c r="J808" s="22" t="s">
        <v>54</v>
      </c>
      <c r="K808" s="22">
        <v>0</v>
      </c>
      <c r="L808" s="33">
        <v>40000</v>
      </c>
      <c r="M808" s="20" t="e">
        <f>VLOOKUP(G808,PROCV!$A$110:$B$119,2,FALSE)</f>
        <v>#N/A</v>
      </c>
      <c r="N808" s="17" t="e">
        <f t="shared" si="12"/>
        <v>#N/A</v>
      </c>
    </row>
    <row r="809" spans="1:14" x14ac:dyDescent="0.25">
      <c r="A809" s="30" t="s">
        <v>48</v>
      </c>
      <c r="B809" s="36">
        <v>989693</v>
      </c>
      <c r="C809" s="42" t="s">
        <v>5369</v>
      </c>
      <c r="D809" s="22" t="s">
        <v>300</v>
      </c>
      <c r="E809" s="22" t="s">
        <v>221</v>
      </c>
      <c r="F809" s="26" t="str">
        <f>VLOOKUP(E809,PROCV!$A$1:$B$107,2,TRUE)</f>
        <v>Artes Cênicas e Espetáculo</v>
      </c>
      <c r="G809" s="33">
        <v>1998</v>
      </c>
      <c r="H809" s="24">
        <v>0</v>
      </c>
      <c r="I809" s="23" t="str">
        <f>VLOOKUP(J809,PROCV!$E$1:$F$27,2,FALSE)</f>
        <v>21 - Maranhão</v>
      </c>
      <c r="J809" s="22" t="s">
        <v>63</v>
      </c>
      <c r="K809" s="22">
        <v>0</v>
      </c>
      <c r="L809" s="33">
        <v>40000</v>
      </c>
      <c r="M809" s="20" t="e">
        <f>VLOOKUP(G809,PROCV!$A$110:$B$119,2,FALSE)</f>
        <v>#N/A</v>
      </c>
      <c r="N809" s="17" t="e">
        <f t="shared" si="12"/>
        <v>#N/A</v>
      </c>
    </row>
    <row r="810" spans="1:14" x14ac:dyDescent="0.25">
      <c r="A810" s="30" t="s">
        <v>48</v>
      </c>
      <c r="B810" s="36">
        <v>989673</v>
      </c>
      <c r="C810" s="42" t="s">
        <v>5368</v>
      </c>
      <c r="D810" s="22" t="s">
        <v>300</v>
      </c>
      <c r="E810" s="22" t="s">
        <v>221</v>
      </c>
      <c r="F810" s="26" t="str">
        <f>VLOOKUP(E810,PROCV!$A$1:$B$107,2,TRUE)</f>
        <v>Artes Cênicas e Espetáculo</v>
      </c>
      <c r="G810" s="33">
        <v>1998</v>
      </c>
      <c r="H810" s="24">
        <v>0</v>
      </c>
      <c r="I810" s="23" t="str">
        <f>VLOOKUP(J810,PROCV!$E$1:$F$27,2,FALSE)</f>
        <v>24 - Rio Grande do Norte</v>
      </c>
      <c r="J810" s="22" t="s">
        <v>54</v>
      </c>
      <c r="K810" s="22">
        <v>0</v>
      </c>
      <c r="L810" s="33">
        <v>40000</v>
      </c>
      <c r="M810" s="20" t="e">
        <f>VLOOKUP(G810,PROCV!$A$110:$B$119,2,FALSE)</f>
        <v>#N/A</v>
      </c>
      <c r="N810" s="17" t="e">
        <f t="shared" si="12"/>
        <v>#N/A</v>
      </c>
    </row>
    <row r="811" spans="1:14" x14ac:dyDescent="0.25">
      <c r="A811" s="30" t="s">
        <v>48</v>
      </c>
      <c r="B811" s="36">
        <v>989754</v>
      </c>
      <c r="C811" s="42" t="s">
        <v>5367</v>
      </c>
      <c r="D811" s="22" t="s">
        <v>300</v>
      </c>
      <c r="E811" s="22" t="s">
        <v>221</v>
      </c>
      <c r="F811" s="26" t="str">
        <f>VLOOKUP(E811,PROCV!$A$1:$B$107,2,TRUE)</f>
        <v>Artes Cênicas e Espetáculo</v>
      </c>
      <c r="G811" s="33">
        <v>1998</v>
      </c>
      <c r="H811" s="24">
        <v>0</v>
      </c>
      <c r="I811" s="23" t="str">
        <f>VLOOKUP(J811,PROCV!$E$1:$F$27,2,FALSE)</f>
        <v>43 - Rio Grande do Sul</v>
      </c>
      <c r="J811" s="22" t="s">
        <v>56</v>
      </c>
      <c r="K811" s="22">
        <v>0</v>
      </c>
      <c r="L811" s="33">
        <v>20000</v>
      </c>
      <c r="M811" s="20" t="e">
        <f>VLOOKUP(G811,PROCV!$A$110:$B$119,2,FALSE)</f>
        <v>#N/A</v>
      </c>
      <c r="N811" s="17" t="e">
        <f t="shared" si="12"/>
        <v>#N/A</v>
      </c>
    </row>
    <row r="812" spans="1:14" x14ac:dyDescent="0.25">
      <c r="A812" s="30" t="s">
        <v>48</v>
      </c>
      <c r="B812" s="36">
        <v>989674</v>
      </c>
      <c r="C812" s="42" t="s">
        <v>5366</v>
      </c>
      <c r="D812" s="22" t="s">
        <v>300</v>
      </c>
      <c r="E812" s="22" t="s">
        <v>221</v>
      </c>
      <c r="F812" s="26" t="str">
        <f>VLOOKUP(E812,PROCV!$A$1:$B$107,2,TRUE)</f>
        <v>Artes Cênicas e Espetáculo</v>
      </c>
      <c r="G812" s="33">
        <v>1998</v>
      </c>
      <c r="H812" s="24">
        <v>0</v>
      </c>
      <c r="I812" s="23" t="str">
        <f>VLOOKUP(J812,PROCV!$E$1:$F$27,2,FALSE)</f>
        <v>17 - Tocantins</v>
      </c>
      <c r="J812" s="22" t="s">
        <v>64</v>
      </c>
      <c r="K812" s="22">
        <v>0</v>
      </c>
      <c r="L812" s="33">
        <v>40000</v>
      </c>
      <c r="M812" s="20" t="e">
        <f>VLOOKUP(G812,PROCV!$A$110:$B$119,2,FALSE)</f>
        <v>#N/A</v>
      </c>
      <c r="N812" s="17" t="e">
        <f t="shared" si="12"/>
        <v>#N/A</v>
      </c>
    </row>
    <row r="813" spans="1:14" x14ac:dyDescent="0.25">
      <c r="A813" s="30" t="s">
        <v>48</v>
      </c>
      <c r="B813" s="36">
        <v>981198</v>
      </c>
      <c r="C813" s="42" t="s">
        <v>5365</v>
      </c>
      <c r="D813" s="22" t="s">
        <v>300</v>
      </c>
      <c r="E813" s="22" t="s">
        <v>221</v>
      </c>
      <c r="F813" s="26" t="str">
        <f>VLOOKUP(E813,PROCV!$A$1:$B$107,2,TRUE)</f>
        <v>Artes Cênicas e Espetáculo</v>
      </c>
      <c r="G813" s="33">
        <v>1998</v>
      </c>
      <c r="H813" s="24">
        <v>0</v>
      </c>
      <c r="I813" s="23" t="str">
        <f>VLOOKUP(J813,PROCV!$E$1:$F$27,2,FALSE)</f>
        <v>43 - Rio Grande do Sul</v>
      </c>
      <c r="J813" s="22" t="s">
        <v>56</v>
      </c>
      <c r="K813" s="22">
        <v>0</v>
      </c>
      <c r="L813" s="33">
        <v>30000</v>
      </c>
      <c r="M813" s="20" t="e">
        <f>VLOOKUP(G813,PROCV!$A$110:$B$119,2,FALSE)</f>
        <v>#N/A</v>
      </c>
      <c r="N813" s="17" t="e">
        <f t="shared" si="12"/>
        <v>#N/A</v>
      </c>
    </row>
    <row r="814" spans="1:14" x14ac:dyDescent="0.25">
      <c r="A814" s="30" t="s">
        <v>48</v>
      </c>
      <c r="B814" s="36">
        <v>981191</v>
      </c>
      <c r="C814" s="42" t="s">
        <v>5364</v>
      </c>
      <c r="D814" s="22" t="s">
        <v>300</v>
      </c>
      <c r="E814" s="22" t="s">
        <v>221</v>
      </c>
      <c r="F814" s="26" t="str">
        <f>VLOOKUP(E814,PROCV!$A$1:$B$107,2,TRUE)</f>
        <v>Artes Cênicas e Espetáculo</v>
      </c>
      <c r="G814" s="33">
        <v>1998</v>
      </c>
      <c r="H814" s="24">
        <v>0</v>
      </c>
      <c r="I814" s="23" t="str">
        <f>VLOOKUP(J814,PROCV!$E$1:$F$27,2,FALSE)</f>
        <v>51 - Mato Grosso</v>
      </c>
      <c r="J814" s="22" t="s">
        <v>99</v>
      </c>
      <c r="K814" s="22">
        <v>0</v>
      </c>
      <c r="L814" s="33">
        <v>40000</v>
      </c>
      <c r="M814" s="20" t="e">
        <f>VLOOKUP(G814,PROCV!$A$110:$B$119,2,FALSE)</f>
        <v>#N/A</v>
      </c>
      <c r="N814" s="17" t="e">
        <f t="shared" si="12"/>
        <v>#N/A</v>
      </c>
    </row>
    <row r="815" spans="1:14" x14ac:dyDescent="0.25">
      <c r="A815" s="30" t="s">
        <v>48</v>
      </c>
      <c r="B815" s="36">
        <v>981186</v>
      </c>
      <c r="C815" s="42" t="s">
        <v>5363</v>
      </c>
      <c r="D815" s="22" t="s">
        <v>300</v>
      </c>
      <c r="E815" s="22" t="s">
        <v>221</v>
      </c>
      <c r="F815" s="26" t="str">
        <f>VLOOKUP(E815,PROCV!$A$1:$B$107,2,TRUE)</f>
        <v>Artes Cênicas e Espetáculo</v>
      </c>
      <c r="G815" s="33">
        <v>1998</v>
      </c>
      <c r="H815" s="24">
        <v>0</v>
      </c>
      <c r="I815" s="23" t="str">
        <f>VLOOKUP(J815,PROCV!$E$1:$F$27,2,FALSE)</f>
        <v>26 - Pernambuco</v>
      </c>
      <c r="J815" s="22" t="s">
        <v>44</v>
      </c>
      <c r="K815" s="22">
        <v>0</v>
      </c>
      <c r="L815" s="33">
        <v>40000</v>
      </c>
      <c r="M815" s="20" t="e">
        <f>VLOOKUP(G815,PROCV!$A$110:$B$119,2,FALSE)</f>
        <v>#N/A</v>
      </c>
      <c r="N815" s="17" t="e">
        <f t="shared" si="12"/>
        <v>#N/A</v>
      </c>
    </row>
    <row r="816" spans="1:14" x14ac:dyDescent="0.25">
      <c r="A816" s="30" t="s">
        <v>48</v>
      </c>
      <c r="B816" s="36">
        <v>989707</v>
      </c>
      <c r="C816" s="42" t="s">
        <v>5362</v>
      </c>
      <c r="D816" s="22" t="s">
        <v>300</v>
      </c>
      <c r="E816" s="22" t="s">
        <v>221</v>
      </c>
      <c r="F816" s="26" t="str">
        <f>VLOOKUP(E816,PROCV!$A$1:$B$107,2,TRUE)</f>
        <v>Artes Cênicas e Espetáculo</v>
      </c>
      <c r="G816" s="33">
        <v>1998</v>
      </c>
      <c r="H816" s="24">
        <v>0</v>
      </c>
      <c r="I816" s="23" t="str">
        <f>VLOOKUP(J816,PROCV!$E$1:$F$27,2,FALSE)</f>
        <v>15 - Pará</v>
      </c>
      <c r="J816" s="22" t="s">
        <v>140</v>
      </c>
      <c r="K816" s="22">
        <v>0</v>
      </c>
      <c r="L816" s="33">
        <v>40000</v>
      </c>
      <c r="M816" s="20" t="e">
        <f>VLOOKUP(G816,PROCV!$A$110:$B$119,2,FALSE)</f>
        <v>#N/A</v>
      </c>
      <c r="N816" s="17" t="e">
        <f t="shared" si="12"/>
        <v>#N/A</v>
      </c>
    </row>
    <row r="817" spans="1:14" x14ac:dyDescent="0.25">
      <c r="A817" s="30" t="s">
        <v>48</v>
      </c>
      <c r="B817" s="36">
        <v>989667</v>
      </c>
      <c r="C817" s="42" t="s">
        <v>5361</v>
      </c>
      <c r="D817" s="22" t="s">
        <v>300</v>
      </c>
      <c r="E817" s="22" t="s">
        <v>221</v>
      </c>
      <c r="F817" s="26" t="str">
        <f>VLOOKUP(E817,PROCV!$A$1:$B$107,2,TRUE)</f>
        <v>Artes Cênicas e Espetáculo</v>
      </c>
      <c r="G817" s="33">
        <v>1998</v>
      </c>
      <c r="H817" s="24">
        <v>0</v>
      </c>
      <c r="I817" s="23" t="str">
        <f>VLOOKUP(J817,PROCV!$E$1:$F$27,2,FALSE)</f>
        <v>23 - Ceará</v>
      </c>
      <c r="J817" s="22" t="s">
        <v>52</v>
      </c>
      <c r="K817" s="22">
        <v>0</v>
      </c>
      <c r="L817" s="33">
        <v>40000</v>
      </c>
      <c r="M817" s="20" t="e">
        <f>VLOOKUP(G817,PROCV!$A$110:$B$119,2,FALSE)</f>
        <v>#N/A</v>
      </c>
      <c r="N817" s="17" t="e">
        <f t="shared" si="12"/>
        <v>#N/A</v>
      </c>
    </row>
    <row r="818" spans="1:14" x14ac:dyDescent="0.25">
      <c r="A818" s="30" t="s">
        <v>48</v>
      </c>
      <c r="B818" s="36">
        <v>989760</v>
      </c>
      <c r="C818" s="42" t="s">
        <v>5360</v>
      </c>
      <c r="D818" s="22" t="s">
        <v>300</v>
      </c>
      <c r="E818" s="22" t="s">
        <v>221</v>
      </c>
      <c r="F818" s="26" t="str">
        <f>VLOOKUP(E818,PROCV!$A$1:$B$107,2,TRUE)</f>
        <v>Artes Cênicas e Espetáculo</v>
      </c>
      <c r="G818" s="33">
        <v>1998</v>
      </c>
      <c r="H818" s="24">
        <v>0</v>
      </c>
      <c r="I818" s="23" t="str">
        <f>VLOOKUP(J818,PROCV!$E$1:$F$27,2,FALSE)</f>
        <v>31 - Minas Gerais</v>
      </c>
      <c r="J818" s="22" t="s">
        <v>85</v>
      </c>
      <c r="K818" s="22">
        <v>0</v>
      </c>
      <c r="L818" s="33">
        <v>40000</v>
      </c>
      <c r="M818" s="20" t="e">
        <f>VLOOKUP(G818,PROCV!$A$110:$B$119,2,FALSE)</f>
        <v>#N/A</v>
      </c>
      <c r="N818" s="17" t="e">
        <f t="shared" si="12"/>
        <v>#N/A</v>
      </c>
    </row>
    <row r="819" spans="1:14" x14ac:dyDescent="0.25">
      <c r="A819" s="30" t="s">
        <v>48</v>
      </c>
      <c r="B819" s="36">
        <v>989703</v>
      </c>
      <c r="C819" s="42" t="s">
        <v>5359</v>
      </c>
      <c r="D819" s="22" t="s">
        <v>300</v>
      </c>
      <c r="E819" s="22" t="s">
        <v>221</v>
      </c>
      <c r="F819" s="26" t="str">
        <f>VLOOKUP(E819,PROCV!$A$1:$B$107,2,TRUE)</f>
        <v>Artes Cênicas e Espetáculo</v>
      </c>
      <c r="G819" s="33">
        <v>1998</v>
      </c>
      <c r="H819" s="24">
        <v>0</v>
      </c>
      <c r="I819" s="23" t="str">
        <f>VLOOKUP(J819,PROCV!$E$1:$F$27,2,FALSE)</f>
        <v>21 - Maranhão</v>
      </c>
      <c r="J819" s="22" t="s">
        <v>63</v>
      </c>
      <c r="K819" s="22">
        <v>0</v>
      </c>
      <c r="L819" s="33">
        <v>40000</v>
      </c>
      <c r="M819" s="20" t="e">
        <f>VLOOKUP(G819,PROCV!$A$110:$B$119,2,FALSE)</f>
        <v>#N/A</v>
      </c>
      <c r="N819" s="17" t="e">
        <f t="shared" si="12"/>
        <v>#N/A</v>
      </c>
    </row>
    <row r="820" spans="1:14" x14ac:dyDescent="0.25">
      <c r="A820" s="30" t="s">
        <v>48</v>
      </c>
      <c r="B820" s="36">
        <v>988957</v>
      </c>
      <c r="C820" s="42" t="s">
        <v>5358</v>
      </c>
      <c r="D820" s="22" t="s">
        <v>300</v>
      </c>
      <c r="E820" s="22" t="s">
        <v>221</v>
      </c>
      <c r="F820" s="26" t="str">
        <f>VLOOKUP(E820,PROCV!$A$1:$B$107,2,TRUE)</f>
        <v>Artes Cênicas e Espetáculo</v>
      </c>
      <c r="G820" s="33">
        <v>1998</v>
      </c>
      <c r="H820" s="24">
        <v>0</v>
      </c>
      <c r="I820" s="23" t="str">
        <f>VLOOKUP(J820,PROCV!$E$1:$F$27,2,FALSE)</f>
        <v>29 - Bahia</v>
      </c>
      <c r="J820" s="22" t="s">
        <v>73</v>
      </c>
      <c r="K820" s="22">
        <v>0</v>
      </c>
      <c r="L820" s="33">
        <v>30000</v>
      </c>
      <c r="M820" s="20" t="e">
        <f>VLOOKUP(G820,PROCV!$A$110:$B$119,2,FALSE)</f>
        <v>#N/A</v>
      </c>
      <c r="N820" s="17" t="e">
        <f t="shared" si="12"/>
        <v>#N/A</v>
      </c>
    </row>
    <row r="821" spans="1:14" x14ac:dyDescent="0.25">
      <c r="A821" s="30" t="s">
        <v>48</v>
      </c>
      <c r="B821" s="36">
        <v>981179</v>
      </c>
      <c r="C821" s="42" t="s">
        <v>5357</v>
      </c>
      <c r="D821" s="22" t="s">
        <v>300</v>
      </c>
      <c r="E821" s="22" t="s">
        <v>221</v>
      </c>
      <c r="F821" s="26" t="str">
        <f>VLOOKUP(E821,PROCV!$A$1:$B$107,2,TRUE)</f>
        <v>Artes Cênicas e Espetáculo</v>
      </c>
      <c r="G821" s="33">
        <v>1998</v>
      </c>
      <c r="H821" s="24">
        <v>0</v>
      </c>
      <c r="I821" s="23" t="str">
        <f>VLOOKUP(J821,PROCV!$E$1:$F$27,2,FALSE)</f>
        <v>15 - Pará</v>
      </c>
      <c r="J821" s="22" t="s">
        <v>140</v>
      </c>
      <c r="K821" s="22">
        <v>0</v>
      </c>
      <c r="L821" s="33">
        <v>40000</v>
      </c>
      <c r="M821" s="20" t="e">
        <f>VLOOKUP(G821,PROCV!$A$110:$B$119,2,FALSE)</f>
        <v>#N/A</v>
      </c>
      <c r="N821" s="17" t="e">
        <f t="shared" si="12"/>
        <v>#N/A</v>
      </c>
    </row>
    <row r="822" spans="1:14" x14ac:dyDescent="0.25">
      <c r="A822" s="30" t="s">
        <v>48</v>
      </c>
      <c r="B822" s="36">
        <v>989651</v>
      </c>
      <c r="C822" s="42" t="s">
        <v>5356</v>
      </c>
      <c r="D822" s="22" t="s">
        <v>300</v>
      </c>
      <c r="E822" s="22" t="s">
        <v>221</v>
      </c>
      <c r="F822" s="26" t="str">
        <f>VLOOKUP(E822,PROCV!$A$1:$B$107,2,TRUE)</f>
        <v>Artes Cênicas e Espetáculo</v>
      </c>
      <c r="G822" s="33">
        <v>1998</v>
      </c>
      <c r="H822" s="24">
        <v>0</v>
      </c>
      <c r="I822" s="23" t="str">
        <f>VLOOKUP(J822,PROCV!$E$1:$F$27,2,FALSE)</f>
        <v>31 - Minas Gerais</v>
      </c>
      <c r="J822" s="22" t="s">
        <v>85</v>
      </c>
      <c r="K822" s="22">
        <v>0</v>
      </c>
      <c r="L822" s="33">
        <v>40000</v>
      </c>
      <c r="M822" s="20" t="e">
        <f>VLOOKUP(G822,PROCV!$A$110:$B$119,2,FALSE)</f>
        <v>#N/A</v>
      </c>
      <c r="N822" s="17" t="e">
        <f t="shared" si="12"/>
        <v>#N/A</v>
      </c>
    </row>
    <row r="823" spans="1:14" x14ac:dyDescent="0.25">
      <c r="A823" s="30" t="s">
        <v>48</v>
      </c>
      <c r="B823" s="36">
        <v>989740</v>
      </c>
      <c r="C823" s="42" t="s">
        <v>5355</v>
      </c>
      <c r="D823" s="22" t="s">
        <v>300</v>
      </c>
      <c r="E823" s="22" t="s">
        <v>221</v>
      </c>
      <c r="F823" s="26" t="str">
        <f>VLOOKUP(E823,PROCV!$A$1:$B$107,2,TRUE)</f>
        <v>Artes Cênicas e Espetáculo</v>
      </c>
      <c r="G823" s="33">
        <v>1998</v>
      </c>
      <c r="H823" s="24">
        <v>0</v>
      </c>
      <c r="I823" s="23" t="str">
        <f>VLOOKUP(J823,PROCV!$E$1:$F$27,2,FALSE)</f>
        <v>25 - Paraíba</v>
      </c>
      <c r="J823" s="22" t="s">
        <v>346</v>
      </c>
      <c r="K823" s="22">
        <v>0</v>
      </c>
      <c r="L823" s="33">
        <v>40000</v>
      </c>
      <c r="M823" s="20" t="e">
        <f>VLOOKUP(G823,PROCV!$A$110:$B$119,2,FALSE)</f>
        <v>#N/A</v>
      </c>
      <c r="N823" s="17" t="e">
        <f t="shared" si="12"/>
        <v>#N/A</v>
      </c>
    </row>
    <row r="824" spans="1:14" x14ac:dyDescent="0.25">
      <c r="A824" s="30" t="s">
        <v>48</v>
      </c>
      <c r="B824" s="36">
        <v>989766</v>
      </c>
      <c r="C824" s="42" t="s">
        <v>5354</v>
      </c>
      <c r="D824" s="22" t="s">
        <v>300</v>
      </c>
      <c r="E824" s="22" t="s">
        <v>221</v>
      </c>
      <c r="F824" s="26" t="str">
        <f>VLOOKUP(E824,PROCV!$A$1:$B$107,2,TRUE)</f>
        <v>Artes Cênicas e Espetáculo</v>
      </c>
      <c r="G824" s="33">
        <v>1998</v>
      </c>
      <c r="H824" s="24">
        <v>0</v>
      </c>
      <c r="I824" s="23" t="str">
        <f>VLOOKUP(J824,PROCV!$E$1:$F$27,2,FALSE)</f>
        <v>41 - Paraná</v>
      </c>
      <c r="J824" s="22" t="s">
        <v>106</v>
      </c>
      <c r="K824" s="22">
        <v>0</v>
      </c>
      <c r="L824" s="33">
        <v>40000</v>
      </c>
      <c r="M824" s="20" t="e">
        <f>VLOOKUP(G824,PROCV!$A$110:$B$119,2,FALSE)</f>
        <v>#N/A</v>
      </c>
      <c r="N824" s="17" t="e">
        <f t="shared" si="12"/>
        <v>#N/A</v>
      </c>
    </row>
    <row r="825" spans="1:14" x14ac:dyDescent="0.25">
      <c r="A825" s="30" t="s">
        <v>48</v>
      </c>
      <c r="B825" s="36">
        <v>981195</v>
      </c>
      <c r="C825" s="42" t="s">
        <v>5353</v>
      </c>
      <c r="D825" s="22" t="s">
        <v>300</v>
      </c>
      <c r="E825" s="22" t="s">
        <v>221</v>
      </c>
      <c r="F825" s="26" t="str">
        <f>VLOOKUP(E825,PROCV!$A$1:$B$107,2,TRUE)</f>
        <v>Artes Cênicas e Espetáculo</v>
      </c>
      <c r="G825" s="33">
        <v>1998</v>
      </c>
      <c r="H825" s="24">
        <v>0</v>
      </c>
      <c r="I825" s="23" t="str">
        <f>VLOOKUP(J825,PROCV!$E$1:$F$27,2,FALSE)</f>
        <v>41 - Paraná</v>
      </c>
      <c r="J825" s="22" t="s">
        <v>106</v>
      </c>
      <c r="K825" s="22">
        <v>0</v>
      </c>
      <c r="L825" s="33">
        <v>40000</v>
      </c>
      <c r="M825" s="20" t="e">
        <f>VLOOKUP(G825,PROCV!$A$110:$B$119,2,FALSE)</f>
        <v>#N/A</v>
      </c>
      <c r="N825" s="17" t="e">
        <f t="shared" si="12"/>
        <v>#N/A</v>
      </c>
    </row>
    <row r="826" spans="1:14" x14ac:dyDescent="0.25">
      <c r="A826" s="30" t="s">
        <v>48</v>
      </c>
      <c r="B826" s="36">
        <v>981180</v>
      </c>
      <c r="C826" s="42" t="s">
        <v>5352</v>
      </c>
      <c r="D826" s="22" t="s">
        <v>300</v>
      </c>
      <c r="E826" s="22" t="s">
        <v>221</v>
      </c>
      <c r="F826" s="26" t="str">
        <f>VLOOKUP(E826,PROCV!$A$1:$B$107,2,TRUE)</f>
        <v>Artes Cênicas e Espetáculo</v>
      </c>
      <c r="G826" s="33">
        <v>1998</v>
      </c>
      <c r="H826" s="24">
        <v>0</v>
      </c>
      <c r="I826" s="23" t="str">
        <f>VLOOKUP(J826,PROCV!$E$1:$F$27,2,FALSE)</f>
        <v>23 - Ceará</v>
      </c>
      <c r="J826" s="22" t="s">
        <v>52</v>
      </c>
      <c r="K826" s="22">
        <v>0</v>
      </c>
      <c r="L826" s="33">
        <v>40000</v>
      </c>
      <c r="M826" s="20" t="e">
        <f>VLOOKUP(G826,PROCV!$A$110:$B$119,2,FALSE)</f>
        <v>#N/A</v>
      </c>
      <c r="N826" s="17" t="e">
        <f t="shared" si="12"/>
        <v>#N/A</v>
      </c>
    </row>
    <row r="827" spans="1:14" x14ac:dyDescent="0.25">
      <c r="A827" s="30" t="s">
        <v>48</v>
      </c>
      <c r="B827" s="36">
        <v>989745</v>
      </c>
      <c r="C827" s="42" t="s">
        <v>5351</v>
      </c>
      <c r="D827" s="22" t="s">
        <v>300</v>
      </c>
      <c r="E827" s="22" t="s">
        <v>221</v>
      </c>
      <c r="F827" s="26" t="str">
        <f>VLOOKUP(E827,PROCV!$A$1:$B$107,2,TRUE)</f>
        <v>Artes Cênicas e Espetáculo</v>
      </c>
      <c r="G827" s="33">
        <v>1998</v>
      </c>
      <c r="H827" s="24">
        <v>0</v>
      </c>
      <c r="I827" s="23" t="str">
        <f>VLOOKUP(J827,PROCV!$E$1:$F$27,2,FALSE)</f>
        <v>51 - Mato Grosso</v>
      </c>
      <c r="J827" s="22" t="s">
        <v>99</v>
      </c>
      <c r="K827" s="22">
        <v>0</v>
      </c>
      <c r="L827" s="33">
        <v>40000</v>
      </c>
      <c r="M827" s="20" t="e">
        <f>VLOOKUP(G827,PROCV!$A$110:$B$119,2,FALSE)</f>
        <v>#N/A</v>
      </c>
      <c r="N827" s="17" t="e">
        <f t="shared" si="12"/>
        <v>#N/A</v>
      </c>
    </row>
    <row r="828" spans="1:14" x14ac:dyDescent="0.25">
      <c r="A828" s="30" t="s">
        <v>48</v>
      </c>
      <c r="B828" s="36">
        <v>989657</v>
      </c>
      <c r="C828" s="42" t="s">
        <v>5350</v>
      </c>
      <c r="D828" s="22" t="s">
        <v>300</v>
      </c>
      <c r="E828" s="22" t="s">
        <v>221</v>
      </c>
      <c r="F828" s="26" t="str">
        <f>VLOOKUP(E828,PROCV!$A$1:$B$107,2,TRUE)</f>
        <v>Artes Cênicas e Espetáculo</v>
      </c>
      <c r="G828" s="33">
        <v>1998</v>
      </c>
      <c r="H828" s="24">
        <v>0</v>
      </c>
      <c r="I828" s="23" t="str">
        <f>VLOOKUP(J828,PROCV!$E$1:$F$27,2,FALSE)</f>
        <v>51 - Mato Grosso</v>
      </c>
      <c r="J828" s="22" t="s">
        <v>99</v>
      </c>
      <c r="K828" s="22">
        <v>0</v>
      </c>
      <c r="L828" s="33">
        <v>40000</v>
      </c>
      <c r="M828" s="20" t="e">
        <f>VLOOKUP(G828,PROCV!$A$110:$B$119,2,FALSE)</f>
        <v>#N/A</v>
      </c>
      <c r="N828" s="17" t="e">
        <f t="shared" si="12"/>
        <v>#N/A</v>
      </c>
    </row>
    <row r="829" spans="1:14" x14ac:dyDescent="0.25">
      <c r="A829" s="30" t="s">
        <v>48</v>
      </c>
      <c r="B829" s="36">
        <v>980192</v>
      </c>
      <c r="C829" s="42" t="s">
        <v>5349</v>
      </c>
      <c r="D829" s="22" t="s">
        <v>189</v>
      </c>
      <c r="E829" s="22" t="s">
        <v>213</v>
      </c>
      <c r="F829" s="26" t="str">
        <f>VLOOKUP(E829,PROCV!$A$1:$B$107,2,TRUE)</f>
        <v>Patrimônio</v>
      </c>
      <c r="G829" s="33">
        <v>1998</v>
      </c>
      <c r="H829" s="24">
        <v>0</v>
      </c>
      <c r="I829" s="23" t="str">
        <f>VLOOKUP(J829,PROCV!$E$1:$F$27,2,FALSE)</f>
        <v>50 - Mato Grosso do Sul</v>
      </c>
      <c r="J829" s="22" t="s">
        <v>179</v>
      </c>
      <c r="K829" s="22">
        <v>0</v>
      </c>
      <c r="L829" s="33">
        <v>225983.1</v>
      </c>
      <c r="M829" s="20" t="e">
        <f>VLOOKUP(G829,PROCV!$A$110:$B$119,2,FALSE)</f>
        <v>#N/A</v>
      </c>
      <c r="N829" s="17" t="e">
        <f t="shared" si="12"/>
        <v>#N/A</v>
      </c>
    </row>
    <row r="830" spans="1:14" x14ac:dyDescent="0.25">
      <c r="A830" s="30" t="s">
        <v>48</v>
      </c>
      <c r="B830" s="36">
        <v>989697</v>
      </c>
      <c r="C830" s="42" t="s">
        <v>5348</v>
      </c>
      <c r="D830" s="22" t="s">
        <v>300</v>
      </c>
      <c r="E830" s="22" t="s">
        <v>221</v>
      </c>
      <c r="F830" s="26" t="str">
        <f>VLOOKUP(E830,PROCV!$A$1:$B$107,2,TRUE)</f>
        <v>Artes Cênicas e Espetáculo</v>
      </c>
      <c r="G830" s="33">
        <v>1998</v>
      </c>
      <c r="H830" s="24">
        <v>0</v>
      </c>
      <c r="I830" s="23" t="str">
        <f>VLOOKUP(J830,PROCV!$E$1:$F$27,2,FALSE)</f>
        <v>32 - Espírito Santo</v>
      </c>
      <c r="J830" s="22" t="s">
        <v>67</v>
      </c>
      <c r="K830" s="22">
        <v>0</v>
      </c>
      <c r="L830" s="33">
        <v>39779.199999999997</v>
      </c>
      <c r="M830" s="20" t="e">
        <f>VLOOKUP(G830,PROCV!$A$110:$B$119,2,FALSE)</f>
        <v>#N/A</v>
      </c>
      <c r="N830" s="17" t="e">
        <f t="shared" si="12"/>
        <v>#N/A</v>
      </c>
    </row>
    <row r="831" spans="1:14" x14ac:dyDescent="0.25">
      <c r="A831" s="30" t="s">
        <v>48</v>
      </c>
      <c r="B831" s="36">
        <v>989698</v>
      </c>
      <c r="C831" s="42" t="s">
        <v>5347</v>
      </c>
      <c r="D831" s="22" t="s">
        <v>300</v>
      </c>
      <c r="E831" s="22" t="s">
        <v>221</v>
      </c>
      <c r="F831" s="26" t="str">
        <f>VLOOKUP(E831,PROCV!$A$1:$B$107,2,TRUE)</f>
        <v>Artes Cênicas e Espetáculo</v>
      </c>
      <c r="G831" s="33">
        <v>1998</v>
      </c>
      <c r="H831" s="24">
        <v>0</v>
      </c>
      <c r="I831" s="23" t="str">
        <f>VLOOKUP(J831,PROCV!$E$1:$F$27,2,FALSE)</f>
        <v>32 - Espírito Santo</v>
      </c>
      <c r="J831" s="22" t="s">
        <v>67</v>
      </c>
      <c r="K831" s="22">
        <v>0</v>
      </c>
      <c r="L831" s="33">
        <v>40000</v>
      </c>
      <c r="M831" s="20" t="e">
        <f>VLOOKUP(G831,PROCV!$A$110:$B$119,2,FALSE)</f>
        <v>#N/A</v>
      </c>
      <c r="N831" s="17" t="e">
        <f t="shared" si="12"/>
        <v>#N/A</v>
      </c>
    </row>
    <row r="832" spans="1:14" x14ac:dyDescent="0.25">
      <c r="A832" s="30" t="s">
        <v>48</v>
      </c>
      <c r="B832" s="36">
        <v>989718</v>
      </c>
      <c r="C832" s="42" t="s">
        <v>5346</v>
      </c>
      <c r="D832" s="22" t="s">
        <v>300</v>
      </c>
      <c r="E832" s="22" t="s">
        <v>221</v>
      </c>
      <c r="F832" s="26" t="str">
        <f>VLOOKUP(E832,PROCV!$A$1:$B$107,2,TRUE)</f>
        <v>Artes Cênicas e Espetáculo</v>
      </c>
      <c r="G832" s="33">
        <v>1998</v>
      </c>
      <c r="H832" s="24">
        <v>0</v>
      </c>
      <c r="I832" s="23" t="str">
        <f>VLOOKUP(J832,PROCV!$E$1:$F$27,2,FALSE)</f>
        <v>43 - Rio Grande do Sul</v>
      </c>
      <c r="J832" s="22" t="s">
        <v>56</v>
      </c>
      <c r="K832" s="22">
        <v>0</v>
      </c>
      <c r="L832" s="33">
        <v>20000</v>
      </c>
      <c r="M832" s="20" t="e">
        <f>VLOOKUP(G832,PROCV!$A$110:$B$119,2,FALSE)</f>
        <v>#N/A</v>
      </c>
      <c r="N832" s="17" t="e">
        <f t="shared" si="12"/>
        <v>#N/A</v>
      </c>
    </row>
    <row r="833" spans="1:14" x14ac:dyDescent="0.25">
      <c r="A833" s="30" t="s">
        <v>48</v>
      </c>
      <c r="B833" s="36">
        <v>989680</v>
      </c>
      <c r="C833" s="42" t="s">
        <v>5345</v>
      </c>
      <c r="D833" s="22" t="s">
        <v>300</v>
      </c>
      <c r="E833" s="22" t="s">
        <v>221</v>
      </c>
      <c r="F833" s="26" t="str">
        <f>VLOOKUP(E833,PROCV!$A$1:$B$107,2,TRUE)</f>
        <v>Artes Cênicas e Espetáculo</v>
      </c>
      <c r="G833" s="33">
        <v>1998</v>
      </c>
      <c r="H833" s="24">
        <v>0</v>
      </c>
      <c r="I833" s="23" t="str">
        <f>VLOOKUP(J833,PROCV!$E$1:$F$27,2,FALSE)</f>
        <v>43 - Rio Grande do Sul</v>
      </c>
      <c r="J833" s="22" t="s">
        <v>56</v>
      </c>
      <c r="K833" s="22">
        <v>0</v>
      </c>
      <c r="L833" s="33">
        <v>30000</v>
      </c>
      <c r="M833" s="20" t="e">
        <f>VLOOKUP(G833,PROCV!$A$110:$B$119,2,FALSE)</f>
        <v>#N/A</v>
      </c>
      <c r="N833" s="17" t="e">
        <f t="shared" si="12"/>
        <v>#N/A</v>
      </c>
    </row>
    <row r="834" spans="1:14" x14ac:dyDescent="0.25">
      <c r="A834" s="30" t="s">
        <v>48</v>
      </c>
      <c r="B834" s="36">
        <v>989736</v>
      </c>
      <c r="C834" s="42" t="s">
        <v>5344</v>
      </c>
      <c r="D834" s="22" t="s">
        <v>300</v>
      </c>
      <c r="E834" s="22" t="s">
        <v>221</v>
      </c>
      <c r="F834" s="26" t="str">
        <f>VLOOKUP(E834,PROCV!$A$1:$B$107,2,TRUE)</f>
        <v>Artes Cênicas e Espetáculo</v>
      </c>
      <c r="G834" s="33">
        <v>1998</v>
      </c>
      <c r="H834" s="24">
        <v>0</v>
      </c>
      <c r="I834" s="23" t="str">
        <f>VLOOKUP(J834,PROCV!$E$1:$F$27,2,FALSE)</f>
        <v>41 - Paraná</v>
      </c>
      <c r="J834" s="22" t="s">
        <v>106</v>
      </c>
      <c r="K834" s="22">
        <v>0</v>
      </c>
      <c r="L834" s="33">
        <v>40000</v>
      </c>
      <c r="M834" s="20" t="e">
        <f>VLOOKUP(G834,PROCV!$A$110:$B$119,2,FALSE)</f>
        <v>#N/A</v>
      </c>
      <c r="N834" s="17" t="e">
        <f t="shared" ref="N834:N897" si="13">+M834*L834</f>
        <v>#N/A</v>
      </c>
    </row>
    <row r="835" spans="1:14" x14ac:dyDescent="0.25">
      <c r="A835" s="30" t="s">
        <v>48</v>
      </c>
      <c r="B835" s="36">
        <v>983403</v>
      </c>
      <c r="C835" s="42" t="s">
        <v>5343</v>
      </c>
      <c r="D835" s="22" t="s">
        <v>189</v>
      </c>
      <c r="E835" s="22" t="s">
        <v>213</v>
      </c>
      <c r="F835" s="26" t="str">
        <f>VLOOKUP(E835,PROCV!$A$1:$B$107,2,TRUE)</f>
        <v>Patrimônio</v>
      </c>
      <c r="G835" s="33">
        <v>1998</v>
      </c>
      <c r="H835" s="24">
        <v>0</v>
      </c>
      <c r="I835" s="23" t="str">
        <f>VLOOKUP(J835,PROCV!$E$1:$F$27,2,FALSE)</f>
        <v>43 - Rio Grande do Sul</v>
      </c>
      <c r="J835" s="22" t="s">
        <v>56</v>
      </c>
      <c r="K835" s="22">
        <v>0</v>
      </c>
      <c r="L835" s="33">
        <v>9129.0400000000009</v>
      </c>
      <c r="M835" s="20" t="e">
        <f>VLOOKUP(G835,PROCV!$A$110:$B$119,2,FALSE)</f>
        <v>#N/A</v>
      </c>
      <c r="N835" s="17" t="e">
        <f t="shared" si="13"/>
        <v>#N/A</v>
      </c>
    </row>
    <row r="836" spans="1:14" x14ac:dyDescent="0.25">
      <c r="A836" s="30" t="s">
        <v>48</v>
      </c>
      <c r="B836" s="36">
        <v>976575</v>
      </c>
      <c r="C836" s="42" t="s">
        <v>5342</v>
      </c>
      <c r="D836" s="22" t="s">
        <v>189</v>
      </c>
      <c r="E836" s="22" t="s">
        <v>213</v>
      </c>
      <c r="F836" s="26" t="str">
        <f>VLOOKUP(E836,PROCV!$A$1:$B$107,2,TRUE)</f>
        <v>Patrimônio</v>
      </c>
      <c r="G836" s="33">
        <v>1998</v>
      </c>
      <c r="H836" s="24">
        <v>0</v>
      </c>
      <c r="I836" s="23" t="str">
        <f>VLOOKUP(J836,PROCV!$E$1:$F$27,2,FALSE)</f>
        <v>35 - São Paulo</v>
      </c>
      <c r="J836" s="22" t="s">
        <v>76</v>
      </c>
      <c r="K836" s="22">
        <v>0</v>
      </c>
      <c r="L836" s="33">
        <v>50000</v>
      </c>
      <c r="M836" s="20" t="e">
        <f>VLOOKUP(G836,PROCV!$A$110:$B$119,2,FALSE)</f>
        <v>#N/A</v>
      </c>
      <c r="N836" s="17" t="e">
        <f t="shared" si="13"/>
        <v>#N/A</v>
      </c>
    </row>
    <row r="837" spans="1:14" x14ac:dyDescent="0.25">
      <c r="A837" s="30" t="s">
        <v>48</v>
      </c>
      <c r="B837" s="36">
        <v>986938</v>
      </c>
      <c r="C837" s="42" t="s">
        <v>5341</v>
      </c>
      <c r="D837" s="22" t="s">
        <v>114</v>
      </c>
      <c r="E837" s="22" t="s">
        <v>113</v>
      </c>
      <c r="F837" s="26" t="str">
        <f>VLOOKUP(E837,PROCV!$A$1:$B$107,2,TRUE)</f>
        <v>Música</v>
      </c>
      <c r="G837" s="33">
        <v>1998</v>
      </c>
      <c r="H837" s="24">
        <v>0</v>
      </c>
      <c r="I837" s="23" t="str">
        <f>VLOOKUP(J837,PROCV!$E$1:$F$27,2,FALSE)</f>
        <v>31 - Minas Gerais</v>
      </c>
      <c r="J837" s="22" t="s">
        <v>85</v>
      </c>
      <c r="K837" s="22">
        <v>0</v>
      </c>
      <c r="L837" s="33">
        <v>20000</v>
      </c>
      <c r="M837" s="20" t="e">
        <f>VLOOKUP(G837,PROCV!$A$110:$B$119,2,FALSE)</f>
        <v>#N/A</v>
      </c>
      <c r="N837" s="17" t="e">
        <f t="shared" si="13"/>
        <v>#N/A</v>
      </c>
    </row>
    <row r="838" spans="1:14" x14ac:dyDescent="0.25">
      <c r="A838" s="30" t="s">
        <v>48</v>
      </c>
      <c r="B838" s="36">
        <v>977580</v>
      </c>
      <c r="C838" s="42" t="s">
        <v>4762</v>
      </c>
      <c r="D838" s="22" t="s">
        <v>300</v>
      </c>
      <c r="E838" s="22" t="s">
        <v>221</v>
      </c>
      <c r="F838" s="26" t="str">
        <f>VLOOKUP(E838,PROCV!$A$1:$B$107,2,TRUE)</f>
        <v>Artes Cênicas e Espetáculo</v>
      </c>
      <c r="G838" s="33">
        <v>1998</v>
      </c>
      <c r="H838" s="24">
        <v>0</v>
      </c>
      <c r="I838" s="23" t="str">
        <f>VLOOKUP(J838,PROCV!$E$1:$F$27,2,FALSE)</f>
        <v>52 - Goiás</v>
      </c>
      <c r="J838" s="22" t="s">
        <v>97</v>
      </c>
      <c r="K838" s="22">
        <v>0</v>
      </c>
      <c r="L838" s="33">
        <v>40000</v>
      </c>
      <c r="M838" s="20" t="e">
        <f>VLOOKUP(G838,PROCV!$A$110:$B$119,2,FALSE)</f>
        <v>#N/A</v>
      </c>
      <c r="N838" s="17" t="e">
        <f t="shared" si="13"/>
        <v>#N/A</v>
      </c>
    </row>
    <row r="839" spans="1:14" x14ac:dyDescent="0.25">
      <c r="A839" s="30" t="s">
        <v>48</v>
      </c>
      <c r="B839" s="36">
        <v>989969</v>
      </c>
      <c r="C839" s="42" t="s">
        <v>5340</v>
      </c>
      <c r="D839" s="22" t="s">
        <v>300</v>
      </c>
      <c r="E839" s="22" t="s">
        <v>221</v>
      </c>
      <c r="F839" s="26" t="str">
        <f>VLOOKUP(E839,PROCV!$A$1:$B$107,2,TRUE)</f>
        <v>Artes Cênicas e Espetáculo</v>
      </c>
      <c r="G839" s="33">
        <v>1998</v>
      </c>
      <c r="H839" s="24">
        <v>0</v>
      </c>
      <c r="I839" s="23" t="str">
        <f>VLOOKUP(J839,PROCV!$E$1:$F$27,2,FALSE)</f>
        <v>52 - Goiás</v>
      </c>
      <c r="J839" s="22" t="s">
        <v>97</v>
      </c>
      <c r="K839" s="22">
        <v>0</v>
      </c>
      <c r="L839" s="33">
        <v>40000</v>
      </c>
      <c r="M839" s="20" t="e">
        <f>VLOOKUP(G839,PROCV!$A$110:$B$119,2,FALSE)</f>
        <v>#N/A</v>
      </c>
      <c r="N839" s="17" t="e">
        <f t="shared" si="13"/>
        <v>#N/A</v>
      </c>
    </row>
    <row r="840" spans="1:14" x14ac:dyDescent="0.25">
      <c r="A840" s="30" t="s">
        <v>48</v>
      </c>
      <c r="B840" s="36">
        <v>989977</v>
      </c>
      <c r="C840" s="42" t="s">
        <v>4762</v>
      </c>
      <c r="D840" s="22" t="s">
        <v>300</v>
      </c>
      <c r="E840" s="22" t="s">
        <v>221</v>
      </c>
      <c r="F840" s="26" t="str">
        <f>VLOOKUP(E840,PROCV!$A$1:$B$107,2,TRUE)</f>
        <v>Artes Cênicas e Espetáculo</v>
      </c>
      <c r="G840" s="33">
        <v>1998</v>
      </c>
      <c r="H840" s="24">
        <v>0</v>
      </c>
      <c r="I840" s="23" t="str">
        <f>VLOOKUP(J840,PROCV!$E$1:$F$27,2,FALSE)</f>
        <v>15 - Pará</v>
      </c>
      <c r="J840" s="22" t="s">
        <v>140</v>
      </c>
      <c r="K840" s="22">
        <v>0</v>
      </c>
      <c r="L840" s="33">
        <v>39600</v>
      </c>
      <c r="M840" s="20" t="e">
        <f>VLOOKUP(G840,PROCV!$A$110:$B$119,2,FALSE)</f>
        <v>#N/A</v>
      </c>
      <c r="N840" s="17" t="e">
        <f t="shared" si="13"/>
        <v>#N/A</v>
      </c>
    </row>
    <row r="841" spans="1:14" x14ac:dyDescent="0.25">
      <c r="A841" s="30" t="s">
        <v>48</v>
      </c>
      <c r="B841" s="36">
        <v>989978</v>
      </c>
      <c r="C841" s="42" t="s">
        <v>4762</v>
      </c>
      <c r="D841" s="22" t="s">
        <v>189</v>
      </c>
      <c r="E841" s="22" t="s">
        <v>630</v>
      </c>
      <c r="F841" s="26" t="s">
        <v>10</v>
      </c>
      <c r="G841" s="33">
        <v>1998</v>
      </c>
      <c r="H841" s="24">
        <v>0</v>
      </c>
      <c r="I841" s="23" t="str">
        <f>VLOOKUP(J841,PROCV!$E$1:$F$27,2,FALSE)</f>
        <v>43 - Rio Grande do Sul</v>
      </c>
      <c r="J841" s="22" t="s">
        <v>56</v>
      </c>
      <c r="K841" s="22">
        <v>0</v>
      </c>
      <c r="L841" s="33">
        <v>30000</v>
      </c>
      <c r="M841" s="20" t="e">
        <f>VLOOKUP(G841,PROCV!$A$110:$B$119,2,FALSE)</f>
        <v>#N/A</v>
      </c>
      <c r="N841" s="17" t="e">
        <f t="shared" si="13"/>
        <v>#N/A</v>
      </c>
    </row>
    <row r="842" spans="1:14" x14ac:dyDescent="0.25">
      <c r="A842" s="30" t="s">
        <v>48</v>
      </c>
      <c r="B842" s="36">
        <v>989981</v>
      </c>
      <c r="C842" s="42" t="s">
        <v>4762</v>
      </c>
      <c r="D842" s="22" t="s">
        <v>300</v>
      </c>
      <c r="E842" s="22" t="s">
        <v>221</v>
      </c>
      <c r="F842" s="26" t="str">
        <f>VLOOKUP(E842,PROCV!$A$1:$B$107,2,TRUE)</f>
        <v>Artes Cênicas e Espetáculo</v>
      </c>
      <c r="G842" s="33">
        <v>1998</v>
      </c>
      <c r="H842" s="24">
        <v>0</v>
      </c>
      <c r="I842" s="23" t="str">
        <f>VLOOKUP(J842,PROCV!$E$1:$F$27,2,FALSE)</f>
        <v>25 - Paraíba</v>
      </c>
      <c r="J842" s="22" t="s">
        <v>346</v>
      </c>
      <c r="K842" s="22">
        <v>0</v>
      </c>
      <c r="L842" s="33">
        <v>40000</v>
      </c>
      <c r="M842" s="20" t="e">
        <f>VLOOKUP(G842,PROCV!$A$110:$B$119,2,FALSE)</f>
        <v>#N/A</v>
      </c>
      <c r="N842" s="17" t="e">
        <f t="shared" si="13"/>
        <v>#N/A</v>
      </c>
    </row>
    <row r="843" spans="1:14" x14ac:dyDescent="0.25">
      <c r="A843" s="30" t="s">
        <v>48</v>
      </c>
      <c r="B843" s="36">
        <v>989982</v>
      </c>
      <c r="C843" s="42" t="s">
        <v>4762</v>
      </c>
      <c r="D843" s="22" t="s">
        <v>300</v>
      </c>
      <c r="E843" s="22" t="s">
        <v>221</v>
      </c>
      <c r="F843" s="26" t="str">
        <f>VLOOKUP(E843,PROCV!$A$1:$B$107,2,TRUE)</f>
        <v>Artes Cênicas e Espetáculo</v>
      </c>
      <c r="G843" s="33">
        <v>1998</v>
      </c>
      <c r="H843" s="24">
        <v>0</v>
      </c>
      <c r="I843" s="23" t="str">
        <f>VLOOKUP(J843,PROCV!$E$1:$F$27,2,FALSE)</f>
        <v>17 - Tocantins</v>
      </c>
      <c r="J843" s="22" t="s">
        <v>64</v>
      </c>
      <c r="K843" s="22">
        <v>0</v>
      </c>
      <c r="L843" s="33">
        <v>40000</v>
      </c>
      <c r="M843" s="20" t="e">
        <f>VLOOKUP(G843,PROCV!$A$110:$B$119,2,FALSE)</f>
        <v>#N/A</v>
      </c>
      <c r="N843" s="17" t="e">
        <f t="shared" si="13"/>
        <v>#N/A</v>
      </c>
    </row>
    <row r="844" spans="1:14" x14ac:dyDescent="0.25">
      <c r="A844" s="30" t="s">
        <v>48</v>
      </c>
      <c r="B844" s="36">
        <v>989983</v>
      </c>
      <c r="C844" s="42" t="s">
        <v>4762</v>
      </c>
      <c r="D844" s="22" t="s">
        <v>300</v>
      </c>
      <c r="E844" s="22" t="s">
        <v>221</v>
      </c>
      <c r="F844" s="26" t="str">
        <f>VLOOKUP(E844,PROCV!$A$1:$B$107,2,TRUE)</f>
        <v>Artes Cênicas e Espetáculo</v>
      </c>
      <c r="G844" s="33">
        <v>1998</v>
      </c>
      <c r="H844" s="24">
        <v>0</v>
      </c>
      <c r="I844" s="23" t="str">
        <f>VLOOKUP(J844,PROCV!$E$1:$F$27,2,FALSE)</f>
        <v>17 - Tocantins</v>
      </c>
      <c r="J844" s="22" t="s">
        <v>64</v>
      </c>
      <c r="K844" s="22">
        <v>0</v>
      </c>
      <c r="L844" s="33">
        <v>40000</v>
      </c>
      <c r="M844" s="20" t="e">
        <f>VLOOKUP(G844,PROCV!$A$110:$B$119,2,FALSE)</f>
        <v>#N/A</v>
      </c>
      <c r="N844" s="17" t="e">
        <f t="shared" si="13"/>
        <v>#N/A</v>
      </c>
    </row>
    <row r="845" spans="1:14" x14ac:dyDescent="0.25">
      <c r="A845" s="30" t="s">
        <v>48</v>
      </c>
      <c r="B845" s="36">
        <v>989984</v>
      </c>
      <c r="C845" s="42" t="s">
        <v>4762</v>
      </c>
      <c r="D845" s="22" t="s">
        <v>300</v>
      </c>
      <c r="E845" s="22" t="s">
        <v>221</v>
      </c>
      <c r="F845" s="26" t="str">
        <f>VLOOKUP(E845,PROCV!$A$1:$B$107,2,TRUE)</f>
        <v>Artes Cênicas e Espetáculo</v>
      </c>
      <c r="G845" s="33">
        <v>1998</v>
      </c>
      <c r="H845" s="24">
        <v>0</v>
      </c>
      <c r="I845" s="23" t="str">
        <f>VLOOKUP(J845,PROCV!$E$1:$F$27,2,FALSE)</f>
        <v>31 - Minas Gerais</v>
      </c>
      <c r="J845" s="22" t="s">
        <v>85</v>
      </c>
      <c r="K845" s="22">
        <v>0</v>
      </c>
      <c r="L845" s="33">
        <v>40000</v>
      </c>
      <c r="M845" s="20" t="e">
        <f>VLOOKUP(G845,PROCV!$A$110:$B$119,2,FALSE)</f>
        <v>#N/A</v>
      </c>
      <c r="N845" s="17" t="e">
        <f t="shared" si="13"/>
        <v>#N/A</v>
      </c>
    </row>
    <row r="846" spans="1:14" x14ac:dyDescent="0.25">
      <c r="A846" s="30" t="s">
        <v>48</v>
      </c>
      <c r="B846" s="36">
        <v>989985</v>
      </c>
      <c r="C846" s="42" t="s">
        <v>4762</v>
      </c>
      <c r="D846" s="22" t="s">
        <v>300</v>
      </c>
      <c r="E846" s="22" t="s">
        <v>221</v>
      </c>
      <c r="F846" s="26" t="str">
        <f>VLOOKUP(E846,PROCV!$A$1:$B$107,2,TRUE)</f>
        <v>Artes Cênicas e Espetáculo</v>
      </c>
      <c r="G846" s="33">
        <v>1998</v>
      </c>
      <c r="H846" s="24">
        <v>0</v>
      </c>
      <c r="I846" s="23" t="str">
        <f>VLOOKUP(J846,PROCV!$E$1:$F$27,2,FALSE)</f>
        <v>26 - Pernambuco</v>
      </c>
      <c r="J846" s="22" t="s">
        <v>44</v>
      </c>
      <c r="K846" s="22">
        <v>0</v>
      </c>
      <c r="L846" s="33">
        <v>40000</v>
      </c>
      <c r="M846" s="20" t="e">
        <f>VLOOKUP(G846,PROCV!$A$110:$B$119,2,FALSE)</f>
        <v>#N/A</v>
      </c>
      <c r="N846" s="17" t="e">
        <f t="shared" si="13"/>
        <v>#N/A</v>
      </c>
    </row>
    <row r="847" spans="1:14" x14ac:dyDescent="0.25">
      <c r="A847" s="30" t="s">
        <v>48</v>
      </c>
      <c r="B847" s="36">
        <v>989986</v>
      </c>
      <c r="C847" s="42" t="s">
        <v>4762</v>
      </c>
      <c r="D847" s="22" t="s">
        <v>300</v>
      </c>
      <c r="E847" s="22" t="s">
        <v>221</v>
      </c>
      <c r="F847" s="26" t="str">
        <f>VLOOKUP(E847,PROCV!$A$1:$B$107,2,TRUE)</f>
        <v>Artes Cênicas e Espetáculo</v>
      </c>
      <c r="G847" s="33">
        <v>1998</v>
      </c>
      <c r="H847" s="24">
        <v>0</v>
      </c>
      <c r="I847" s="23" t="str">
        <f>VLOOKUP(J847,PROCV!$E$1:$F$27,2,FALSE)</f>
        <v>11 - Rondônia</v>
      </c>
      <c r="J847" s="22" t="s">
        <v>219</v>
      </c>
      <c r="K847" s="22">
        <v>0</v>
      </c>
      <c r="L847" s="33">
        <v>27000</v>
      </c>
      <c r="M847" s="20" t="e">
        <f>VLOOKUP(G847,PROCV!$A$110:$B$119,2,FALSE)</f>
        <v>#N/A</v>
      </c>
      <c r="N847" s="17" t="e">
        <f t="shared" si="13"/>
        <v>#N/A</v>
      </c>
    </row>
    <row r="848" spans="1:14" x14ac:dyDescent="0.25">
      <c r="A848" s="30" t="s">
        <v>48</v>
      </c>
      <c r="B848" s="36">
        <v>989987</v>
      </c>
      <c r="C848" s="42" t="s">
        <v>4762</v>
      </c>
      <c r="D848" s="22" t="s">
        <v>300</v>
      </c>
      <c r="E848" s="22" t="s">
        <v>221</v>
      </c>
      <c r="F848" s="26" t="str">
        <f>VLOOKUP(E848,PROCV!$A$1:$B$107,2,TRUE)</f>
        <v>Artes Cênicas e Espetáculo</v>
      </c>
      <c r="G848" s="33">
        <v>1998</v>
      </c>
      <c r="H848" s="24">
        <v>0</v>
      </c>
      <c r="I848" s="23" t="str">
        <f>VLOOKUP(J848,PROCV!$E$1:$F$27,2,FALSE)</f>
        <v>31 - Minas Gerais</v>
      </c>
      <c r="J848" s="22" t="s">
        <v>85</v>
      </c>
      <c r="K848" s="22">
        <v>0</v>
      </c>
      <c r="L848" s="33">
        <v>40000</v>
      </c>
      <c r="M848" s="20" t="e">
        <f>VLOOKUP(G848,PROCV!$A$110:$B$119,2,FALSE)</f>
        <v>#N/A</v>
      </c>
      <c r="N848" s="17" t="e">
        <f t="shared" si="13"/>
        <v>#N/A</v>
      </c>
    </row>
    <row r="849" spans="1:14" x14ac:dyDescent="0.25">
      <c r="A849" s="30" t="s">
        <v>48</v>
      </c>
      <c r="B849" s="36">
        <v>989988</v>
      </c>
      <c r="C849" s="42" t="s">
        <v>4762</v>
      </c>
      <c r="D849" s="22" t="s">
        <v>300</v>
      </c>
      <c r="E849" s="22" t="s">
        <v>221</v>
      </c>
      <c r="F849" s="26" t="str">
        <f>VLOOKUP(E849,PROCV!$A$1:$B$107,2,TRUE)</f>
        <v>Artes Cênicas e Espetáculo</v>
      </c>
      <c r="G849" s="33">
        <v>1998</v>
      </c>
      <c r="H849" s="24">
        <v>0</v>
      </c>
      <c r="I849" s="23" t="str">
        <f>VLOOKUP(J849,PROCV!$E$1:$F$27,2,FALSE)</f>
        <v>28 - Sergipe</v>
      </c>
      <c r="J849" s="22" t="s">
        <v>49</v>
      </c>
      <c r="K849" s="22">
        <v>0</v>
      </c>
      <c r="L849" s="33">
        <v>40000</v>
      </c>
      <c r="M849" s="20" t="e">
        <f>VLOOKUP(G849,PROCV!$A$110:$B$119,2,FALSE)</f>
        <v>#N/A</v>
      </c>
      <c r="N849" s="17" t="e">
        <f t="shared" si="13"/>
        <v>#N/A</v>
      </c>
    </row>
    <row r="850" spans="1:14" x14ac:dyDescent="0.25">
      <c r="A850" s="30" t="s">
        <v>48</v>
      </c>
      <c r="B850" s="36">
        <v>989989</v>
      </c>
      <c r="C850" s="42" t="s">
        <v>4762</v>
      </c>
      <c r="D850" s="22" t="s">
        <v>300</v>
      </c>
      <c r="E850" s="22" t="s">
        <v>221</v>
      </c>
      <c r="F850" s="26" t="str">
        <f>VLOOKUP(E850,PROCV!$A$1:$B$107,2,TRUE)</f>
        <v>Artes Cênicas e Espetáculo</v>
      </c>
      <c r="G850" s="33">
        <v>1998</v>
      </c>
      <c r="H850" s="24">
        <v>0</v>
      </c>
      <c r="I850" s="23" t="str">
        <f>VLOOKUP(J850,PROCV!$E$1:$F$27,2,FALSE)</f>
        <v>31 - Minas Gerais</v>
      </c>
      <c r="J850" s="22" t="s">
        <v>85</v>
      </c>
      <c r="K850" s="22">
        <v>0</v>
      </c>
      <c r="L850" s="33">
        <v>40000</v>
      </c>
      <c r="M850" s="20" t="e">
        <f>VLOOKUP(G850,PROCV!$A$110:$B$119,2,FALSE)</f>
        <v>#N/A</v>
      </c>
      <c r="N850" s="17" t="e">
        <f t="shared" si="13"/>
        <v>#N/A</v>
      </c>
    </row>
    <row r="851" spans="1:14" x14ac:dyDescent="0.25">
      <c r="A851" s="30" t="s">
        <v>48</v>
      </c>
      <c r="B851" s="36">
        <v>989990</v>
      </c>
      <c r="C851" s="42" t="s">
        <v>4762</v>
      </c>
      <c r="D851" s="22" t="s">
        <v>300</v>
      </c>
      <c r="E851" s="22" t="s">
        <v>221</v>
      </c>
      <c r="F851" s="26" t="str">
        <f>VLOOKUP(E851,PROCV!$A$1:$B$107,2,TRUE)</f>
        <v>Artes Cênicas e Espetáculo</v>
      </c>
      <c r="G851" s="33">
        <v>1998</v>
      </c>
      <c r="H851" s="24">
        <v>0</v>
      </c>
      <c r="I851" s="23" t="str">
        <f>VLOOKUP(J851,PROCV!$E$1:$F$27,2,FALSE)</f>
        <v>24 - Rio Grande do Norte</v>
      </c>
      <c r="J851" s="22" t="s">
        <v>54</v>
      </c>
      <c r="K851" s="22">
        <v>0</v>
      </c>
      <c r="L851" s="33">
        <v>40000</v>
      </c>
      <c r="M851" s="20" t="e">
        <f>VLOOKUP(G851,PROCV!$A$110:$B$119,2,FALSE)</f>
        <v>#N/A</v>
      </c>
      <c r="N851" s="17" t="e">
        <f t="shared" si="13"/>
        <v>#N/A</v>
      </c>
    </row>
    <row r="852" spans="1:14" x14ac:dyDescent="0.25">
      <c r="A852" s="30" t="s">
        <v>48</v>
      </c>
      <c r="B852" s="36">
        <v>989991</v>
      </c>
      <c r="C852" s="42" t="s">
        <v>4762</v>
      </c>
      <c r="D852" s="22" t="s">
        <v>300</v>
      </c>
      <c r="E852" s="22" t="s">
        <v>221</v>
      </c>
      <c r="F852" s="26" t="str">
        <f>VLOOKUP(E852,PROCV!$A$1:$B$107,2,TRUE)</f>
        <v>Artes Cênicas e Espetáculo</v>
      </c>
      <c r="G852" s="33">
        <v>1998</v>
      </c>
      <c r="H852" s="24">
        <v>0</v>
      </c>
      <c r="I852" s="23" t="str">
        <f>VLOOKUP(J852,PROCV!$E$1:$F$27,2,FALSE)</f>
        <v>24 - Rio Grande do Norte</v>
      </c>
      <c r="J852" s="22" t="s">
        <v>54</v>
      </c>
      <c r="K852" s="22">
        <v>0</v>
      </c>
      <c r="L852" s="33">
        <v>40000</v>
      </c>
      <c r="M852" s="20" t="e">
        <f>VLOOKUP(G852,PROCV!$A$110:$B$119,2,FALSE)</f>
        <v>#N/A</v>
      </c>
      <c r="N852" s="17" t="e">
        <f t="shared" si="13"/>
        <v>#N/A</v>
      </c>
    </row>
    <row r="853" spans="1:14" x14ac:dyDescent="0.25">
      <c r="A853" s="30" t="s">
        <v>48</v>
      </c>
      <c r="B853" s="36">
        <v>989992</v>
      </c>
      <c r="C853" s="42" t="s">
        <v>4762</v>
      </c>
      <c r="D853" s="22" t="s">
        <v>300</v>
      </c>
      <c r="E853" s="22" t="s">
        <v>221</v>
      </c>
      <c r="F853" s="26" t="str">
        <f>VLOOKUP(E853,PROCV!$A$1:$B$107,2,TRUE)</f>
        <v>Artes Cênicas e Espetáculo</v>
      </c>
      <c r="G853" s="33">
        <v>1998</v>
      </c>
      <c r="H853" s="24">
        <v>0</v>
      </c>
      <c r="I853" s="23" t="str">
        <f>VLOOKUP(J853,PROCV!$E$1:$F$27,2,FALSE)</f>
        <v>24 - Rio Grande do Norte</v>
      </c>
      <c r="J853" s="22" t="s">
        <v>54</v>
      </c>
      <c r="K853" s="22">
        <v>0</v>
      </c>
      <c r="L853" s="33">
        <v>40000</v>
      </c>
      <c r="M853" s="20" t="e">
        <f>VLOOKUP(G853,PROCV!$A$110:$B$119,2,FALSE)</f>
        <v>#N/A</v>
      </c>
      <c r="N853" s="17" t="e">
        <f t="shared" si="13"/>
        <v>#N/A</v>
      </c>
    </row>
    <row r="854" spans="1:14" x14ac:dyDescent="0.25">
      <c r="A854" s="30" t="s">
        <v>48</v>
      </c>
      <c r="B854" s="36">
        <v>989993</v>
      </c>
      <c r="C854" s="42" t="s">
        <v>4762</v>
      </c>
      <c r="D854" s="22" t="s">
        <v>300</v>
      </c>
      <c r="E854" s="22" t="s">
        <v>221</v>
      </c>
      <c r="F854" s="26" t="str">
        <f>VLOOKUP(E854,PROCV!$A$1:$B$107,2,TRUE)</f>
        <v>Artes Cênicas e Espetáculo</v>
      </c>
      <c r="G854" s="33">
        <v>1998</v>
      </c>
      <c r="H854" s="24">
        <v>0</v>
      </c>
      <c r="I854" s="23" t="str">
        <f>VLOOKUP(J854,PROCV!$E$1:$F$27,2,FALSE)</f>
        <v>31 - Minas Gerais</v>
      </c>
      <c r="J854" s="22" t="s">
        <v>85</v>
      </c>
      <c r="K854" s="22">
        <v>0</v>
      </c>
      <c r="L854" s="33">
        <v>40000</v>
      </c>
      <c r="M854" s="20" t="e">
        <f>VLOOKUP(G854,PROCV!$A$110:$B$119,2,FALSE)</f>
        <v>#N/A</v>
      </c>
      <c r="N854" s="17" t="e">
        <f t="shared" si="13"/>
        <v>#N/A</v>
      </c>
    </row>
    <row r="855" spans="1:14" x14ac:dyDescent="0.25">
      <c r="A855" s="30" t="s">
        <v>48</v>
      </c>
      <c r="B855" s="36">
        <v>989994</v>
      </c>
      <c r="C855" s="42" t="s">
        <v>4762</v>
      </c>
      <c r="D855" s="22" t="s">
        <v>300</v>
      </c>
      <c r="E855" s="22" t="s">
        <v>221</v>
      </c>
      <c r="F855" s="26" t="str">
        <f>VLOOKUP(E855,PROCV!$A$1:$B$107,2,TRUE)</f>
        <v>Artes Cênicas e Espetáculo</v>
      </c>
      <c r="G855" s="33">
        <v>1998</v>
      </c>
      <c r="H855" s="24">
        <v>0</v>
      </c>
      <c r="I855" s="23" t="str">
        <f>VLOOKUP(J855,PROCV!$E$1:$F$27,2,FALSE)</f>
        <v>17 - Tocantins</v>
      </c>
      <c r="J855" s="22" t="s">
        <v>64</v>
      </c>
      <c r="K855" s="22">
        <v>0</v>
      </c>
      <c r="L855" s="33">
        <v>40000</v>
      </c>
      <c r="M855" s="20" t="e">
        <f>VLOOKUP(G855,PROCV!$A$110:$B$119,2,FALSE)</f>
        <v>#N/A</v>
      </c>
      <c r="N855" s="17" t="e">
        <f t="shared" si="13"/>
        <v>#N/A</v>
      </c>
    </row>
    <row r="856" spans="1:14" x14ac:dyDescent="0.25">
      <c r="A856" s="30" t="s">
        <v>48</v>
      </c>
      <c r="B856" s="36">
        <v>989995</v>
      </c>
      <c r="C856" s="42" t="s">
        <v>4762</v>
      </c>
      <c r="D856" s="22" t="s">
        <v>300</v>
      </c>
      <c r="E856" s="22" t="s">
        <v>221</v>
      </c>
      <c r="F856" s="26" t="str">
        <f>VLOOKUP(E856,PROCV!$A$1:$B$107,2,TRUE)</f>
        <v>Artes Cênicas e Espetáculo</v>
      </c>
      <c r="G856" s="33">
        <v>1998</v>
      </c>
      <c r="H856" s="24">
        <v>0</v>
      </c>
      <c r="I856" s="23" t="str">
        <f>VLOOKUP(J856,PROCV!$E$1:$F$27,2,FALSE)</f>
        <v>35 - São Paulo</v>
      </c>
      <c r="J856" s="22" t="s">
        <v>76</v>
      </c>
      <c r="K856" s="22">
        <v>0</v>
      </c>
      <c r="L856" s="33">
        <v>40000</v>
      </c>
      <c r="M856" s="20" t="e">
        <f>VLOOKUP(G856,PROCV!$A$110:$B$119,2,FALSE)</f>
        <v>#N/A</v>
      </c>
      <c r="N856" s="17" t="e">
        <f t="shared" si="13"/>
        <v>#N/A</v>
      </c>
    </row>
    <row r="857" spans="1:14" x14ac:dyDescent="0.25">
      <c r="A857" s="30" t="s">
        <v>48</v>
      </c>
      <c r="B857" s="36">
        <v>989996</v>
      </c>
      <c r="C857" s="42" t="s">
        <v>4762</v>
      </c>
      <c r="D857" s="22" t="s">
        <v>300</v>
      </c>
      <c r="E857" s="22" t="s">
        <v>221</v>
      </c>
      <c r="F857" s="26" t="str">
        <f>VLOOKUP(E857,PROCV!$A$1:$B$107,2,TRUE)</f>
        <v>Artes Cênicas e Espetáculo</v>
      </c>
      <c r="G857" s="33">
        <v>1998</v>
      </c>
      <c r="H857" s="24">
        <v>0</v>
      </c>
      <c r="I857" s="23" t="str">
        <f>VLOOKUP(J857,PROCV!$E$1:$F$27,2,FALSE)</f>
        <v>35 - São Paulo</v>
      </c>
      <c r="J857" s="22" t="s">
        <v>76</v>
      </c>
      <c r="K857" s="22">
        <v>0</v>
      </c>
      <c r="L857" s="33">
        <v>20000</v>
      </c>
      <c r="M857" s="20" t="e">
        <f>VLOOKUP(G857,PROCV!$A$110:$B$119,2,FALSE)</f>
        <v>#N/A</v>
      </c>
      <c r="N857" s="17" t="e">
        <f t="shared" si="13"/>
        <v>#N/A</v>
      </c>
    </row>
    <row r="858" spans="1:14" x14ac:dyDescent="0.25">
      <c r="A858" s="30" t="s">
        <v>48</v>
      </c>
      <c r="B858" s="36">
        <v>981176</v>
      </c>
      <c r="C858" s="42" t="s">
        <v>5338</v>
      </c>
      <c r="D858" s="22" t="s">
        <v>300</v>
      </c>
      <c r="E858" s="22" t="s">
        <v>221</v>
      </c>
      <c r="F858" s="26" t="str">
        <f>VLOOKUP(E858,PROCV!$A$1:$B$107,2,TRUE)</f>
        <v>Artes Cênicas e Espetáculo</v>
      </c>
      <c r="G858" s="33">
        <v>1998</v>
      </c>
      <c r="H858" s="24">
        <v>0</v>
      </c>
      <c r="I858" s="23" t="str">
        <f>VLOOKUP(J858,PROCV!$E$1:$F$27,2,FALSE)</f>
        <v>43 - Rio Grande do Sul</v>
      </c>
      <c r="J858" s="22" t="s">
        <v>56</v>
      </c>
      <c r="K858" s="22">
        <v>0</v>
      </c>
      <c r="L858" s="33">
        <v>30000</v>
      </c>
      <c r="M858" s="20" t="e">
        <f>VLOOKUP(G858,PROCV!$A$110:$B$119,2,FALSE)</f>
        <v>#N/A</v>
      </c>
      <c r="N858" s="17" t="e">
        <f t="shared" si="13"/>
        <v>#N/A</v>
      </c>
    </row>
    <row r="859" spans="1:14" x14ac:dyDescent="0.25">
      <c r="A859" s="30" t="s">
        <v>48</v>
      </c>
      <c r="B859" s="36">
        <v>981177</v>
      </c>
      <c r="C859" s="42" t="s">
        <v>4242</v>
      </c>
      <c r="D859" s="22" t="s">
        <v>300</v>
      </c>
      <c r="E859" s="22" t="s">
        <v>221</v>
      </c>
      <c r="F859" s="26" t="str">
        <f>VLOOKUP(E859,PROCV!$A$1:$B$107,2,TRUE)</f>
        <v>Artes Cênicas e Espetáculo</v>
      </c>
      <c r="G859" s="33">
        <v>1998</v>
      </c>
      <c r="H859" s="24">
        <v>0</v>
      </c>
      <c r="I859" s="23" t="str">
        <f>VLOOKUP(J859,PROCV!$E$1:$F$27,2,FALSE)</f>
        <v>51 - Mato Grosso</v>
      </c>
      <c r="J859" s="22" t="s">
        <v>99</v>
      </c>
      <c r="K859" s="22">
        <v>0</v>
      </c>
      <c r="L859" s="33">
        <v>38000</v>
      </c>
      <c r="M859" s="20" t="e">
        <f>VLOOKUP(G859,PROCV!$A$110:$B$119,2,FALSE)</f>
        <v>#N/A</v>
      </c>
      <c r="N859" s="17" t="e">
        <f t="shared" si="13"/>
        <v>#N/A</v>
      </c>
    </row>
    <row r="860" spans="1:14" x14ac:dyDescent="0.25">
      <c r="A860" s="30" t="s">
        <v>48</v>
      </c>
      <c r="B860" s="36">
        <v>981181</v>
      </c>
      <c r="C860" s="42" t="s">
        <v>2535</v>
      </c>
      <c r="D860" s="22" t="s">
        <v>300</v>
      </c>
      <c r="E860" s="22" t="s">
        <v>221</v>
      </c>
      <c r="F860" s="26" t="str">
        <f>VLOOKUP(E860,PROCV!$A$1:$B$107,2,TRUE)</f>
        <v>Artes Cênicas e Espetáculo</v>
      </c>
      <c r="G860" s="33">
        <v>1998</v>
      </c>
      <c r="H860" s="24">
        <v>0</v>
      </c>
      <c r="I860" s="23" t="str">
        <f>VLOOKUP(J860,PROCV!$E$1:$F$27,2,FALSE)</f>
        <v>23 - Ceará</v>
      </c>
      <c r="J860" s="22" t="s">
        <v>52</v>
      </c>
      <c r="K860" s="22">
        <v>0</v>
      </c>
      <c r="L860" s="33">
        <v>40000</v>
      </c>
      <c r="M860" s="20" t="e">
        <f>VLOOKUP(G860,PROCV!$A$110:$B$119,2,FALSE)</f>
        <v>#N/A</v>
      </c>
      <c r="N860" s="17" t="e">
        <f t="shared" si="13"/>
        <v>#N/A</v>
      </c>
    </row>
    <row r="861" spans="1:14" x14ac:dyDescent="0.25">
      <c r="A861" s="30" t="s">
        <v>48</v>
      </c>
      <c r="B861" s="36">
        <v>981185</v>
      </c>
      <c r="C861" s="42" t="s">
        <v>4242</v>
      </c>
      <c r="D861" s="22" t="s">
        <v>300</v>
      </c>
      <c r="E861" s="22" t="s">
        <v>221</v>
      </c>
      <c r="F861" s="26" t="str">
        <f>VLOOKUP(E861,PROCV!$A$1:$B$107,2,TRUE)</f>
        <v>Artes Cênicas e Espetáculo</v>
      </c>
      <c r="G861" s="33">
        <v>1998</v>
      </c>
      <c r="H861" s="24">
        <v>0</v>
      </c>
      <c r="I861" s="23" t="str">
        <f>VLOOKUP(J861,PROCV!$E$1:$F$27,2,FALSE)</f>
        <v>41 - Paraná</v>
      </c>
      <c r="J861" s="22" t="s">
        <v>106</v>
      </c>
      <c r="K861" s="22">
        <v>0</v>
      </c>
      <c r="L861" s="33">
        <v>40000</v>
      </c>
      <c r="M861" s="20" t="e">
        <f>VLOOKUP(G861,PROCV!$A$110:$B$119,2,FALSE)</f>
        <v>#N/A</v>
      </c>
      <c r="N861" s="17" t="e">
        <f t="shared" si="13"/>
        <v>#N/A</v>
      </c>
    </row>
    <row r="862" spans="1:14" x14ac:dyDescent="0.25">
      <c r="A862" s="30" t="s">
        <v>48</v>
      </c>
      <c r="B862" s="36">
        <v>981188</v>
      </c>
      <c r="C862" s="42" t="s">
        <v>4242</v>
      </c>
      <c r="D862" s="22" t="s">
        <v>300</v>
      </c>
      <c r="E862" s="22" t="s">
        <v>221</v>
      </c>
      <c r="F862" s="26" t="str">
        <f>VLOOKUP(E862,PROCV!$A$1:$B$107,2,TRUE)</f>
        <v>Artes Cênicas e Espetáculo</v>
      </c>
      <c r="G862" s="33">
        <v>1998</v>
      </c>
      <c r="H862" s="24">
        <v>0</v>
      </c>
      <c r="I862" s="23" t="str">
        <f>VLOOKUP(J862,PROCV!$E$1:$F$27,2,FALSE)</f>
        <v>31 - Minas Gerais</v>
      </c>
      <c r="J862" s="22" t="s">
        <v>85</v>
      </c>
      <c r="K862" s="22">
        <v>0</v>
      </c>
      <c r="L862" s="33">
        <v>40000</v>
      </c>
      <c r="M862" s="20" t="e">
        <f>VLOOKUP(G862,PROCV!$A$110:$B$119,2,FALSE)</f>
        <v>#N/A</v>
      </c>
      <c r="N862" s="17" t="e">
        <f t="shared" si="13"/>
        <v>#N/A</v>
      </c>
    </row>
    <row r="863" spans="1:14" x14ac:dyDescent="0.25">
      <c r="A863" s="30" t="s">
        <v>48</v>
      </c>
      <c r="B863" s="36">
        <v>981225</v>
      </c>
      <c r="C863" s="42" t="s">
        <v>4242</v>
      </c>
      <c r="D863" s="22" t="s">
        <v>300</v>
      </c>
      <c r="E863" s="22" t="s">
        <v>221</v>
      </c>
      <c r="F863" s="26" t="str">
        <f>VLOOKUP(E863,PROCV!$A$1:$B$107,2,TRUE)</f>
        <v>Artes Cênicas e Espetáculo</v>
      </c>
      <c r="G863" s="33">
        <v>1998</v>
      </c>
      <c r="H863" s="24">
        <v>0</v>
      </c>
      <c r="I863" s="23" t="str">
        <f>VLOOKUP(J863,PROCV!$E$1:$F$27,2,FALSE)</f>
        <v>52 - Goiás</v>
      </c>
      <c r="J863" s="22" t="s">
        <v>97</v>
      </c>
      <c r="K863" s="22">
        <v>0</v>
      </c>
      <c r="L863" s="33">
        <v>20000</v>
      </c>
      <c r="M863" s="20" t="e">
        <f>VLOOKUP(G863,PROCV!$A$110:$B$119,2,FALSE)</f>
        <v>#N/A</v>
      </c>
      <c r="N863" s="17" t="e">
        <f t="shared" si="13"/>
        <v>#N/A</v>
      </c>
    </row>
    <row r="864" spans="1:14" x14ac:dyDescent="0.25">
      <c r="A864" s="30" t="s">
        <v>48</v>
      </c>
      <c r="B864" s="36">
        <v>981227</v>
      </c>
      <c r="C864" s="42" t="s">
        <v>4242</v>
      </c>
      <c r="D864" s="22" t="s">
        <v>300</v>
      </c>
      <c r="E864" s="22" t="s">
        <v>221</v>
      </c>
      <c r="F864" s="26" t="str">
        <f>VLOOKUP(E864,PROCV!$A$1:$B$107,2,TRUE)</f>
        <v>Artes Cênicas e Espetáculo</v>
      </c>
      <c r="G864" s="33">
        <v>1998</v>
      </c>
      <c r="H864" s="24">
        <v>0</v>
      </c>
      <c r="I864" s="23" t="str">
        <f>VLOOKUP(J864,PROCV!$E$1:$F$27,2,FALSE)</f>
        <v>23 - Ceará</v>
      </c>
      <c r="J864" s="22" t="s">
        <v>52</v>
      </c>
      <c r="K864" s="22">
        <v>0</v>
      </c>
      <c r="L864" s="33">
        <v>40000</v>
      </c>
      <c r="M864" s="20" t="e">
        <f>VLOOKUP(G864,PROCV!$A$110:$B$119,2,FALSE)</f>
        <v>#N/A</v>
      </c>
      <c r="N864" s="17" t="e">
        <f t="shared" si="13"/>
        <v>#N/A</v>
      </c>
    </row>
    <row r="865" spans="1:14" x14ac:dyDescent="0.25">
      <c r="A865" s="30" t="s">
        <v>48</v>
      </c>
      <c r="B865" s="36">
        <v>981229</v>
      </c>
      <c r="C865" s="42" t="s">
        <v>4242</v>
      </c>
      <c r="D865" s="22" t="s">
        <v>300</v>
      </c>
      <c r="E865" s="22" t="s">
        <v>221</v>
      </c>
      <c r="F865" s="26" t="str">
        <f>VLOOKUP(E865,PROCV!$A$1:$B$107,2,TRUE)</f>
        <v>Artes Cênicas e Espetáculo</v>
      </c>
      <c r="G865" s="33">
        <v>1998</v>
      </c>
      <c r="H865" s="24">
        <v>0</v>
      </c>
      <c r="I865" s="23" t="str">
        <f>VLOOKUP(J865,PROCV!$E$1:$F$27,2,FALSE)</f>
        <v>31 - Minas Gerais</v>
      </c>
      <c r="J865" s="22" t="s">
        <v>85</v>
      </c>
      <c r="K865" s="22">
        <v>0</v>
      </c>
      <c r="L865" s="33">
        <v>40000</v>
      </c>
      <c r="M865" s="20" t="e">
        <f>VLOOKUP(G865,PROCV!$A$110:$B$119,2,FALSE)</f>
        <v>#N/A</v>
      </c>
      <c r="N865" s="17" t="e">
        <f t="shared" si="13"/>
        <v>#N/A</v>
      </c>
    </row>
    <row r="866" spans="1:14" x14ac:dyDescent="0.25">
      <c r="A866" s="30" t="s">
        <v>48</v>
      </c>
      <c r="B866" s="36">
        <v>981232</v>
      </c>
      <c r="C866" s="42" t="s">
        <v>2535</v>
      </c>
      <c r="D866" s="22" t="s">
        <v>300</v>
      </c>
      <c r="E866" s="22" t="s">
        <v>221</v>
      </c>
      <c r="F866" s="26" t="str">
        <f>VLOOKUP(E866,PROCV!$A$1:$B$107,2,TRUE)</f>
        <v>Artes Cênicas e Espetáculo</v>
      </c>
      <c r="G866" s="33">
        <v>1998</v>
      </c>
      <c r="H866" s="24">
        <v>0</v>
      </c>
      <c r="I866" s="23" t="str">
        <f>VLOOKUP(J866,PROCV!$E$1:$F$27,2,FALSE)</f>
        <v>24 - Rio Grande do Norte</v>
      </c>
      <c r="J866" s="22" t="s">
        <v>54</v>
      </c>
      <c r="K866" s="22">
        <v>0</v>
      </c>
      <c r="L866" s="33">
        <v>40000</v>
      </c>
      <c r="M866" s="20" t="e">
        <f>VLOOKUP(G866,PROCV!$A$110:$B$119,2,FALSE)</f>
        <v>#N/A</v>
      </c>
      <c r="N866" s="17" t="e">
        <f t="shared" si="13"/>
        <v>#N/A</v>
      </c>
    </row>
    <row r="867" spans="1:14" x14ac:dyDescent="0.25">
      <c r="A867" s="30" t="s">
        <v>48</v>
      </c>
      <c r="B867" s="36">
        <v>981295</v>
      </c>
      <c r="C867" s="42" t="s">
        <v>4242</v>
      </c>
      <c r="D867" s="22" t="s">
        <v>300</v>
      </c>
      <c r="E867" s="22" t="s">
        <v>221</v>
      </c>
      <c r="F867" s="26" t="str">
        <f>VLOOKUP(E867,PROCV!$A$1:$B$107,2,TRUE)</f>
        <v>Artes Cênicas e Espetáculo</v>
      </c>
      <c r="G867" s="33">
        <v>1998</v>
      </c>
      <c r="H867" s="24">
        <v>0</v>
      </c>
      <c r="I867" s="23" t="str">
        <f>VLOOKUP(J867,PROCV!$E$1:$F$27,2,FALSE)</f>
        <v>12 - Acre</v>
      </c>
      <c r="J867" s="22" t="s">
        <v>71</v>
      </c>
      <c r="K867" s="22">
        <v>0</v>
      </c>
      <c r="L867" s="33">
        <v>200000</v>
      </c>
      <c r="M867" s="20" t="e">
        <f>VLOOKUP(G867,PROCV!$A$110:$B$119,2,FALSE)</f>
        <v>#N/A</v>
      </c>
      <c r="N867" s="17" t="e">
        <f t="shared" si="13"/>
        <v>#N/A</v>
      </c>
    </row>
    <row r="868" spans="1:14" x14ac:dyDescent="0.25">
      <c r="A868" s="30" t="s">
        <v>48</v>
      </c>
      <c r="B868" s="36">
        <v>981296</v>
      </c>
      <c r="C868" s="42" t="s">
        <v>5339</v>
      </c>
      <c r="D868" s="22" t="s">
        <v>300</v>
      </c>
      <c r="E868" s="22" t="s">
        <v>221</v>
      </c>
      <c r="F868" s="26" t="str">
        <f>VLOOKUP(E868,PROCV!$A$1:$B$107,2,TRUE)</f>
        <v>Artes Cênicas e Espetáculo</v>
      </c>
      <c r="G868" s="33">
        <v>1998</v>
      </c>
      <c r="H868" s="24">
        <v>0</v>
      </c>
      <c r="I868" s="23" t="str">
        <f>VLOOKUP(J868,PROCV!$E$1:$F$27,2,FALSE)</f>
        <v>11 - Rondônia</v>
      </c>
      <c r="J868" s="22" t="s">
        <v>219</v>
      </c>
      <c r="K868" s="22">
        <v>0</v>
      </c>
      <c r="L868" s="33">
        <v>50000</v>
      </c>
      <c r="M868" s="20" t="e">
        <f>VLOOKUP(G868,PROCV!$A$110:$B$119,2,FALSE)</f>
        <v>#N/A</v>
      </c>
      <c r="N868" s="17" t="e">
        <f t="shared" si="13"/>
        <v>#N/A</v>
      </c>
    </row>
    <row r="869" spans="1:14" x14ac:dyDescent="0.25">
      <c r="A869" s="30" t="s">
        <v>48</v>
      </c>
      <c r="B869" s="36">
        <v>989661</v>
      </c>
      <c r="C869" s="42" t="s">
        <v>4242</v>
      </c>
      <c r="D869" s="22" t="s">
        <v>300</v>
      </c>
      <c r="E869" s="22" t="s">
        <v>221</v>
      </c>
      <c r="F869" s="26" t="str">
        <f>VLOOKUP(E869,PROCV!$A$1:$B$107,2,TRUE)</f>
        <v>Artes Cênicas e Espetáculo</v>
      </c>
      <c r="G869" s="33">
        <v>1998</v>
      </c>
      <c r="H869" s="24">
        <v>0</v>
      </c>
      <c r="I869" s="23" t="str">
        <f>VLOOKUP(J869,PROCV!$E$1:$F$27,2,FALSE)</f>
        <v>52 - Goiás</v>
      </c>
      <c r="J869" s="22" t="s">
        <v>97</v>
      </c>
      <c r="K869" s="22">
        <v>0</v>
      </c>
      <c r="L869" s="33">
        <v>40000</v>
      </c>
      <c r="M869" s="20" t="e">
        <f>VLOOKUP(G869,PROCV!$A$110:$B$119,2,FALSE)</f>
        <v>#N/A</v>
      </c>
      <c r="N869" s="17" t="e">
        <f t="shared" si="13"/>
        <v>#N/A</v>
      </c>
    </row>
    <row r="870" spans="1:14" x14ac:dyDescent="0.25">
      <c r="A870" s="30" t="s">
        <v>48</v>
      </c>
      <c r="B870" s="36">
        <v>989665</v>
      </c>
      <c r="C870" s="42" t="s">
        <v>2535</v>
      </c>
      <c r="D870" s="22" t="s">
        <v>300</v>
      </c>
      <c r="E870" s="22" t="s">
        <v>221</v>
      </c>
      <c r="F870" s="26" t="str">
        <f>VLOOKUP(E870,PROCV!$A$1:$B$107,2,TRUE)</f>
        <v>Artes Cênicas e Espetáculo</v>
      </c>
      <c r="G870" s="33">
        <v>1998</v>
      </c>
      <c r="H870" s="24">
        <v>0</v>
      </c>
      <c r="I870" s="23" t="str">
        <f>VLOOKUP(J870,PROCV!$E$1:$F$27,2,FALSE)</f>
        <v>24 - Rio Grande do Norte</v>
      </c>
      <c r="J870" s="22" t="s">
        <v>54</v>
      </c>
      <c r="K870" s="22">
        <v>0</v>
      </c>
      <c r="L870" s="33">
        <v>40000</v>
      </c>
      <c r="M870" s="20" t="e">
        <f>VLOOKUP(G870,PROCV!$A$110:$B$119,2,FALSE)</f>
        <v>#N/A</v>
      </c>
      <c r="N870" s="17" t="e">
        <f t="shared" si="13"/>
        <v>#N/A</v>
      </c>
    </row>
    <row r="871" spans="1:14" x14ac:dyDescent="0.25">
      <c r="A871" s="30" t="s">
        <v>48</v>
      </c>
      <c r="B871" s="36">
        <v>989668</v>
      </c>
      <c r="C871" s="42" t="s">
        <v>4242</v>
      </c>
      <c r="D871" s="22" t="s">
        <v>300</v>
      </c>
      <c r="E871" s="22" t="s">
        <v>221</v>
      </c>
      <c r="F871" s="26" t="str">
        <f>VLOOKUP(E871,PROCV!$A$1:$B$107,2,TRUE)</f>
        <v>Artes Cênicas e Espetáculo</v>
      </c>
      <c r="G871" s="33">
        <v>1998</v>
      </c>
      <c r="H871" s="24">
        <v>0</v>
      </c>
      <c r="I871" s="23" t="str">
        <f>VLOOKUP(J871,PROCV!$E$1:$F$27,2,FALSE)</f>
        <v>24 - Rio Grande do Norte</v>
      </c>
      <c r="J871" s="22" t="s">
        <v>54</v>
      </c>
      <c r="K871" s="22">
        <v>0</v>
      </c>
      <c r="L871" s="33">
        <v>40000</v>
      </c>
      <c r="M871" s="20" t="e">
        <f>VLOOKUP(G871,PROCV!$A$110:$B$119,2,FALSE)</f>
        <v>#N/A</v>
      </c>
      <c r="N871" s="17" t="e">
        <f t="shared" si="13"/>
        <v>#N/A</v>
      </c>
    </row>
    <row r="872" spans="1:14" x14ac:dyDescent="0.25">
      <c r="A872" s="30" t="s">
        <v>48</v>
      </c>
      <c r="B872" s="36">
        <v>989669</v>
      </c>
      <c r="C872" s="42" t="s">
        <v>4242</v>
      </c>
      <c r="D872" s="22" t="s">
        <v>300</v>
      </c>
      <c r="E872" s="22" t="s">
        <v>221</v>
      </c>
      <c r="F872" s="26" t="str">
        <f>VLOOKUP(E872,PROCV!$A$1:$B$107,2,TRUE)</f>
        <v>Artes Cênicas e Espetáculo</v>
      </c>
      <c r="G872" s="33">
        <v>1998</v>
      </c>
      <c r="H872" s="24">
        <v>0</v>
      </c>
      <c r="I872" s="23" t="str">
        <f>VLOOKUP(J872,PROCV!$E$1:$F$27,2,FALSE)</f>
        <v>41 - Paraná</v>
      </c>
      <c r="J872" s="22" t="s">
        <v>106</v>
      </c>
      <c r="K872" s="22">
        <v>0</v>
      </c>
      <c r="L872" s="33">
        <v>40000</v>
      </c>
      <c r="M872" s="20" t="e">
        <f>VLOOKUP(G872,PROCV!$A$110:$B$119,2,FALSE)</f>
        <v>#N/A</v>
      </c>
      <c r="N872" s="17" t="e">
        <f t="shared" si="13"/>
        <v>#N/A</v>
      </c>
    </row>
    <row r="873" spans="1:14" x14ac:dyDescent="0.25">
      <c r="A873" s="30" t="s">
        <v>48</v>
      </c>
      <c r="B873" s="36">
        <v>989676</v>
      </c>
      <c r="C873" s="42" t="s">
        <v>4242</v>
      </c>
      <c r="D873" s="22" t="s">
        <v>300</v>
      </c>
      <c r="E873" s="22" t="s">
        <v>221</v>
      </c>
      <c r="F873" s="26" t="str">
        <f>VLOOKUP(E873,PROCV!$A$1:$B$107,2,TRUE)</f>
        <v>Artes Cênicas e Espetáculo</v>
      </c>
      <c r="G873" s="33">
        <v>1998</v>
      </c>
      <c r="H873" s="24">
        <v>0</v>
      </c>
      <c r="I873" s="23" t="str">
        <f>VLOOKUP(J873,PROCV!$E$1:$F$27,2,FALSE)</f>
        <v>17 - Tocantins</v>
      </c>
      <c r="J873" s="22" t="s">
        <v>64</v>
      </c>
      <c r="K873" s="22">
        <v>0</v>
      </c>
      <c r="L873" s="33">
        <v>40000</v>
      </c>
      <c r="M873" s="20" t="e">
        <f>VLOOKUP(G873,PROCV!$A$110:$B$119,2,FALSE)</f>
        <v>#N/A</v>
      </c>
      <c r="N873" s="17" t="e">
        <f t="shared" si="13"/>
        <v>#N/A</v>
      </c>
    </row>
    <row r="874" spans="1:14" x14ac:dyDescent="0.25">
      <c r="A874" s="30" t="s">
        <v>48</v>
      </c>
      <c r="B874" s="36">
        <v>989678</v>
      </c>
      <c r="C874" s="42" t="s">
        <v>5338</v>
      </c>
      <c r="D874" s="22" t="s">
        <v>300</v>
      </c>
      <c r="E874" s="22" t="s">
        <v>221</v>
      </c>
      <c r="F874" s="26" t="str">
        <f>VLOOKUP(E874,PROCV!$A$1:$B$107,2,TRUE)</f>
        <v>Artes Cênicas e Espetáculo</v>
      </c>
      <c r="G874" s="33">
        <v>1998</v>
      </c>
      <c r="H874" s="24">
        <v>0</v>
      </c>
      <c r="I874" s="23" t="str">
        <f>VLOOKUP(J874,PROCV!$E$1:$F$27,2,FALSE)</f>
        <v>24 - Rio Grande do Norte</v>
      </c>
      <c r="J874" s="22" t="s">
        <v>54</v>
      </c>
      <c r="K874" s="22">
        <v>0</v>
      </c>
      <c r="L874" s="33">
        <v>40000</v>
      </c>
      <c r="M874" s="20" t="e">
        <f>VLOOKUP(G874,PROCV!$A$110:$B$119,2,FALSE)</f>
        <v>#N/A</v>
      </c>
      <c r="N874" s="17" t="e">
        <f t="shared" si="13"/>
        <v>#N/A</v>
      </c>
    </row>
    <row r="875" spans="1:14" x14ac:dyDescent="0.25">
      <c r="A875" s="30" t="s">
        <v>48</v>
      </c>
      <c r="B875" s="36">
        <v>989679</v>
      </c>
      <c r="C875" s="42" t="s">
        <v>4242</v>
      </c>
      <c r="D875" s="22" t="s">
        <v>300</v>
      </c>
      <c r="E875" s="22" t="s">
        <v>221</v>
      </c>
      <c r="F875" s="26" t="str">
        <f>VLOOKUP(E875,PROCV!$A$1:$B$107,2,TRUE)</f>
        <v>Artes Cênicas e Espetáculo</v>
      </c>
      <c r="G875" s="33">
        <v>1998</v>
      </c>
      <c r="H875" s="24">
        <v>0</v>
      </c>
      <c r="I875" s="23" t="str">
        <f>VLOOKUP(J875,PROCV!$E$1:$F$27,2,FALSE)</f>
        <v>52 - Goiás</v>
      </c>
      <c r="J875" s="22" t="s">
        <v>97</v>
      </c>
      <c r="K875" s="22">
        <v>0</v>
      </c>
      <c r="L875" s="33">
        <v>40000</v>
      </c>
      <c r="M875" s="20" t="e">
        <f>VLOOKUP(G875,PROCV!$A$110:$B$119,2,FALSE)</f>
        <v>#N/A</v>
      </c>
      <c r="N875" s="17" t="e">
        <f t="shared" si="13"/>
        <v>#N/A</v>
      </c>
    </row>
    <row r="876" spans="1:14" x14ac:dyDescent="0.25">
      <c r="A876" s="30" t="s">
        <v>48</v>
      </c>
      <c r="B876" s="36">
        <v>989681</v>
      </c>
      <c r="C876" s="42" t="s">
        <v>2535</v>
      </c>
      <c r="D876" s="22" t="s">
        <v>300</v>
      </c>
      <c r="E876" s="22" t="s">
        <v>221</v>
      </c>
      <c r="F876" s="26" t="str">
        <f>VLOOKUP(E876,PROCV!$A$1:$B$107,2,TRUE)</f>
        <v>Artes Cênicas e Espetáculo</v>
      </c>
      <c r="G876" s="33">
        <v>1998</v>
      </c>
      <c r="H876" s="24">
        <v>0</v>
      </c>
      <c r="I876" s="23" t="str">
        <f>VLOOKUP(J876,PROCV!$E$1:$F$27,2,FALSE)</f>
        <v>24 - Rio Grande do Norte</v>
      </c>
      <c r="J876" s="22" t="s">
        <v>54</v>
      </c>
      <c r="K876" s="22">
        <v>0</v>
      </c>
      <c r="L876" s="33">
        <v>40000</v>
      </c>
      <c r="M876" s="20" t="e">
        <f>VLOOKUP(G876,PROCV!$A$110:$B$119,2,FALSE)</f>
        <v>#N/A</v>
      </c>
      <c r="N876" s="17" t="e">
        <f t="shared" si="13"/>
        <v>#N/A</v>
      </c>
    </row>
    <row r="877" spans="1:14" x14ac:dyDescent="0.25">
      <c r="A877" s="30" t="s">
        <v>48</v>
      </c>
      <c r="B877" s="36">
        <v>989682</v>
      </c>
      <c r="C877" s="42" t="s">
        <v>4242</v>
      </c>
      <c r="D877" s="22" t="s">
        <v>300</v>
      </c>
      <c r="E877" s="22" t="s">
        <v>221</v>
      </c>
      <c r="F877" s="26" t="str">
        <f>VLOOKUP(E877,PROCV!$A$1:$B$107,2,TRUE)</f>
        <v>Artes Cênicas e Espetáculo</v>
      </c>
      <c r="G877" s="33">
        <v>1998</v>
      </c>
      <c r="H877" s="24">
        <v>0</v>
      </c>
      <c r="I877" s="23" t="str">
        <f>VLOOKUP(J877,PROCV!$E$1:$F$27,2,FALSE)</f>
        <v>33 - Rio de Janeiro</v>
      </c>
      <c r="J877" s="22" t="s">
        <v>82</v>
      </c>
      <c r="K877" s="22">
        <v>0</v>
      </c>
      <c r="L877" s="33">
        <v>40000</v>
      </c>
      <c r="M877" s="20" t="e">
        <f>VLOOKUP(G877,PROCV!$A$110:$B$119,2,FALSE)</f>
        <v>#N/A</v>
      </c>
      <c r="N877" s="17" t="e">
        <f t="shared" si="13"/>
        <v>#N/A</v>
      </c>
    </row>
    <row r="878" spans="1:14" x14ac:dyDescent="0.25">
      <c r="A878" s="30" t="s">
        <v>48</v>
      </c>
      <c r="B878" s="36">
        <v>989690</v>
      </c>
      <c r="C878" s="42" t="s">
        <v>4242</v>
      </c>
      <c r="D878" s="22" t="s">
        <v>300</v>
      </c>
      <c r="E878" s="22" t="s">
        <v>221</v>
      </c>
      <c r="F878" s="26" t="str">
        <f>VLOOKUP(E878,PROCV!$A$1:$B$107,2,TRUE)</f>
        <v>Artes Cênicas e Espetáculo</v>
      </c>
      <c r="G878" s="33">
        <v>1998</v>
      </c>
      <c r="H878" s="24">
        <v>0</v>
      </c>
      <c r="I878" s="23" t="str">
        <f>VLOOKUP(J878,PROCV!$E$1:$F$27,2,FALSE)</f>
        <v>24 - Rio Grande do Norte</v>
      </c>
      <c r="J878" s="22" t="s">
        <v>54</v>
      </c>
      <c r="K878" s="22">
        <v>0</v>
      </c>
      <c r="L878" s="33">
        <v>40000</v>
      </c>
      <c r="M878" s="20" t="e">
        <f>VLOOKUP(G878,PROCV!$A$110:$B$119,2,FALSE)</f>
        <v>#N/A</v>
      </c>
      <c r="N878" s="17" t="e">
        <f t="shared" si="13"/>
        <v>#N/A</v>
      </c>
    </row>
    <row r="879" spans="1:14" x14ac:dyDescent="0.25">
      <c r="A879" s="30" t="s">
        <v>48</v>
      </c>
      <c r="B879" s="36">
        <v>989691</v>
      </c>
      <c r="C879" s="42" t="s">
        <v>4242</v>
      </c>
      <c r="D879" s="22" t="s">
        <v>300</v>
      </c>
      <c r="E879" s="22" t="s">
        <v>221</v>
      </c>
      <c r="F879" s="26" t="str">
        <f>VLOOKUP(E879,PROCV!$A$1:$B$107,2,TRUE)</f>
        <v>Artes Cênicas e Espetáculo</v>
      </c>
      <c r="G879" s="33">
        <v>1998</v>
      </c>
      <c r="H879" s="24">
        <v>0</v>
      </c>
      <c r="I879" s="23" t="str">
        <f>VLOOKUP(J879,PROCV!$E$1:$F$27,2,FALSE)</f>
        <v>33 - Rio de Janeiro</v>
      </c>
      <c r="J879" s="22" t="s">
        <v>82</v>
      </c>
      <c r="K879" s="22">
        <v>0</v>
      </c>
      <c r="L879" s="33">
        <v>40000</v>
      </c>
      <c r="M879" s="20" t="e">
        <f>VLOOKUP(G879,PROCV!$A$110:$B$119,2,FALSE)</f>
        <v>#N/A</v>
      </c>
      <c r="N879" s="17" t="e">
        <f t="shared" si="13"/>
        <v>#N/A</v>
      </c>
    </row>
    <row r="880" spans="1:14" x14ac:dyDescent="0.25">
      <c r="A880" s="30" t="s">
        <v>48</v>
      </c>
      <c r="B880" s="36">
        <v>989696</v>
      </c>
      <c r="C880" s="42" t="s">
        <v>4242</v>
      </c>
      <c r="D880" s="22" t="s">
        <v>300</v>
      </c>
      <c r="E880" s="22" t="s">
        <v>221</v>
      </c>
      <c r="F880" s="26" t="str">
        <f>VLOOKUP(E880,PROCV!$A$1:$B$107,2,TRUE)</f>
        <v>Artes Cênicas e Espetáculo</v>
      </c>
      <c r="G880" s="33">
        <v>1998</v>
      </c>
      <c r="H880" s="24">
        <v>0</v>
      </c>
      <c r="I880" s="23" t="str">
        <f>VLOOKUP(J880,PROCV!$E$1:$F$27,2,FALSE)</f>
        <v>43 - Rio Grande do Sul</v>
      </c>
      <c r="J880" s="22" t="s">
        <v>56</v>
      </c>
      <c r="K880" s="22">
        <v>0</v>
      </c>
      <c r="L880" s="33">
        <v>40000</v>
      </c>
      <c r="M880" s="20" t="e">
        <f>VLOOKUP(G880,PROCV!$A$110:$B$119,2,FALSE)</f>
        <v>#N/A</v>
      </c>
      <c r="N880" s="17" t="e">
        <f t="shared" si="13"/>
        <v>#N/A</v>
      </c>
    </row>
    <row r="881" spans="1:14" x14ac:dyDescent="0.25">
      <c r="A881" s="30" t="s">
        <v>48</v>
      </c>
      <c r="B881" s="36">
        <v>989700</v>
      </c>
      <c r="C881" s="42" t="s">
        <v>4242</v>
      </c>
      <c r="D881" s="22" t="s">
        <v>300</v>
      </c>
      <c r="E881" s="22" t="s">
        <v>221</v>
      </c>
      <c r="F881" s="26" t="str">
        <f>VLOOKUP(E881,PROCV!$A$1:$B$107,2,TRUE)</f>
        <v>Artes Cênicas e Espetáculo</v>
      </c>
      <c r="G881" s="33">
        <v>1998</v>
      </c>
      <c r="H881" s="24">
        <v>0</v>
      </c>
      <c r="I881" s="23" t="str">
        <f>VLOOKUP(J881,PROCV!$E$1:$F$27,2,FALSE)</f>
        <v>24 - Rio Grande do Norte</v>
      </c>
      <c r="J881" s="22" t="s">
        <v>54</v>
      </c>
      <c r="K881" s="22">
        <v>0</v>
      </c>
      <c r="L881" s="33">
        <v>40000</v>
      </c>
      <c r="M881" s="20" t="e">
        <f>VLOOKUP(G881,PROCV!$A$110:$B$119,2,FALSE)</f>
        <v>#N/A</v>
      </c>
      <c r="N881" s="17" t="e">
        <f t="shared" si="13"/>
        <v>#N/A</v>
      </c>
    </row>
    <row r="882" spans="1:14" x14ac:dyDescent="0.25">
      <c r="A882" s="30" t="s">
        <v>48</v>
      </c>
      <c r="B882" s="36">
        <v>989708</v>
      </c>
      <c r="C882" s="42" t="s">
        <v>2535</v>
      </c>
      <c r="D882" s="22" t="s">
        <v>300</v>
      </c>
      <c r="E882" s="22" t="s">
        <v>221</v>
      </c>
      <c r="F882" s="26" t="str">
        <f>VLOOKUP(E882,PROCV!$A$1:$B$107,2,TRUE)</f>
        <v>Artes Cênicas e Espetáculo</v>
      </c>
      <c r="G882" s="33">
        <v>1998</v>
      </c>
      <c r="H882" s="24">
        <v>0</v>
      </c>
      <c r="I882" s="23" t="str">
        <f>VLOOKUP(J882,PROCV!$E$1:$F$27,2,FALSE)</f>
        <v>15 - Pará</v>
      </c>
      <c r="J882" s="22" t="s">
        <v>140</v>
      </c>
      <c r="K882" s="22">
        <v>0</v>
      </c>
      <c r="L882" s="33">
        <v>40000</v>
      </c>
      <c r="M882" s="20" t="e">
        <f>VLOOKUP(G882,PROCV!$A$110:$B$119,2,FALSE)</f>
        <v>#N/A</v>
      </c>
      <c r="N882" s="17" t="e">
        <f t="shared" si="13"/>
        <v>#N/A</v>
      </c>
    </row>
    <row r="883" spans="1:14" x14ac:dyDescent="0.25">
      <c r="A883" s="30" t="s">
        <v>48</v>
      </c>
      <c r="B883" s="36">
        <v>989709</v>
      </c>
      <c r="C883" s="42" t="s">
        <v>2535</v>
      </c>
      <c r="D883" s="22" t="s">
        <v>300</v>
      </c>
      <c r="E883" s="22" t="s">
        <v>221</v>
      </c>
      <c r="F883" s="26" t="str">
        <f>VLOOKUP(E883,PROCV!$A$1:$B$107,2,TRUE)</f>
        <v>Artes Cênicas e Espetáculo</v>
      </c>
      <c r="G883" s="33">
        <v>1998</v>
      </c>
      <c r="H883" s="24">
        <v>0</v>
      </c>
      <c r="I883" s="23" t="str">
        <f>VLOOKUP(J883,PROCV!$E$1:$F$27,2,FALSE)</f>
        <v>15 - Pará</v>
      </c>
      <c r="J883" s="22" t="s">
        <v>140</v>
      </c>
      <c r="K883" s="22">
        <v>0</v>
      </c>
      <c r="L883" s="33">
        <v>39600</v>
      </c>
      <c r="M883" s="20" t="e">
        <f>VLOOKUP(G883,PROCV!$A$110:$B$119,2,FALSE)</f>
        <v>#N/A</v>
      </c>
      <c r="N883" s="17" t="e">
        <f t="shared" si="13"/>
        <v>#N/A</v>
      </c>
    </row>
    <row r="884" spans="1:14" x14ac:dyDescent="0.25">
      <c r="A884" s="30" t="s">
        <v>48</v>
      </c>
      <c r="B884" s="36">
        <v>989710</v>
      </c>
      <c r="C884" s="42" t="s">
        <v>4242</v>
      </c>
      <c r="D884" s="22" t="s">
        <v>300</v>
      </c>
      <c r="E884" s="22" t="s">
        <v>221</v>
      </c>
      <c r="F884" s="26" t="str">
        <f>VLOOKUP(E884,PROCV!$A$1:$B$107,2,TRUE)</f>
        <v>Artes Cênicas e Espetáculo</v>
      </c>
      <c r="G884" s="33">
        <v>1998</v>
      </c>
      <c r="H884" s="24">
        <v>0</v>
      </c>
      <c r="I884" s="23" t="str">
        <f>VLOOKUP(J884,PROCV!$E$1:$F$27,2,FALSE)</f>
        <v>21 - Maranhão</v>
      </c>
      <c r="J884" s="22" t="s">
        <v>63</v>
      </c>
      <c r="K884" s="22">
        <v>0</v>
      </c>
      <c r="L884" s="33">
        <v>39600</v>
      </c>
      <c r="M884" s="20" t="e">
        <f>VLOOKUP(G884,PROCV!$A$110:$B$119,2,FALSE)</f>
        <v>#N/A</v>
      </c>
      <c r="N884" s="17" t="e">
        <f t="shared" si="13"/>
        <v>#N/A</v>
      </c>
    </row>
    <row r="885" spans="1:14" x14ac:dyDescent="0.25">
      <c r="A885" s="30" t="s">
        <v>48</v>
      </c>
      <c r="B885" s="36">
        <v>989712</v>
      </c>
      <c r="C885" s="42" t="s">
        <v>2535</v>
      </c>
      <c r="D885" s="22" t="s">
        <v>300</v>
      </c>
      <c r="E885" s="22" t="s">
        <v>221</v>
      </c>
      <c r="F885" s="26" t="str">
        <f>VLOOKUP(E885,PROCV!$A$1:$B$107,2,TRUE)</f>
        <v>Artes Cênicas e Espetáculo</v>
      </c>
      <c r="G885" s="33">
        <v>1998</v>
      </c>
      <c r="H885" s="24">
        <v>0</v>
      </c>
      <c r="I885" s="23" t="str">
        <f>VLOOKUP(J885,PROCV!$E$1:$F$27,2,FALSE)</f>
        <v>15 - Pará</v>
      </c>
      <c r="J885" s="22" t="s">
        <v>140</v>
      </c>
      <c r="K885" s="22">
        <v>0</v>
      </c>
      <c r="L885" s="33">
        <v>39600</v>
      </c>
      <c r="M885" s="20" t="e">
        <f>VLOOKUP(G885,PROCV!$A$110:$B$119,2,FALSE)</f>
        <v>#N/A</v>
      </c>
      <c r="N885" s="17" t="e">
        <f t="shared" si="13"/>
        <v>#N/A</v>
      </c>
    </row>
    <row r="886" spans="1:14" x14ac:dyDescent="0.25">
      <c r="A886" s="30" t="s">
        <v>48</v>
      </c>
      <c r="B886" s="36">
        <v>989713</v>
      </c>
      <c r="C886" s="42" t="s">
        <v>4242</v>
      </c>
      <c r="D886" s="22" t="s">
        <v>300</v>
      </c>
      <c r="E886" s="22" t="s">
        <v>221</v>
      </c>
      <c r="F886" s="26" t="str">
        <f>VLOOKUP(E886,PROCV!$A$1:$B$107,2,TRUE)</f>
        <v>Artes Cênicas e Espetáculo</v>
      </c>
      <c r="G886" s="33">
        <v>1998</v>
      </c>
      <c r="H886" s="24">
        <v>0</v>
      </c>
      <c r="I886" s="23" t="str">
        <f>VLOOKUP(J886,PROCV!$E$1:$F$27,2,FALSE)</f>
        <v>17 - Tocantins</v>
      </c>
      <c r="J886" s="22" t="s">
        <v>64</v>
      </c>
      <c r="K886" s="22">
        <v>0</v>
      </c>
      <c r="L886" s="33">
        <v>40000</v>
      </c>
      <c r="M886" s="20" t="e">
        <f>VLOOKUP(G886,PROCV!$A$110:$B$119,2,FALSE)</f>
        <v>#N/A</v>
      </c>
      <c r="N886" s="17" t="e">
        <f t="shared" si="13"/>
        <v>#N/A</v>
      </c>
    </row>
    <row r="887" spans="1:14" x14ac:dyDescent="0.25">
      <c r="A887" s="30" t="s">
        <v>48</v>
      </c>
      <c r="B887" s="36">
        <v>989714</v>
      </c>
      <c r="C887" s="42" t="s">
        <v>2535</v>
      </c>
      <c r="D887" s="22" t="s">
        <v>300</v>
      </c>
      <c r="E887" s="22" t="s">
        <v>221</v>
      </c>
      <c r="F887" s="26" t="str">
        <f>VLOOKUP(E887,PROCV!$A$1:$B$107,2,TRUE)</f>
        <v>Artes Cênicas e Espetáculo</v>
      </c>
      <c r="G887" s="33">
        <v>1998</v>
      </c>
      <c r="H887" s="24">
        <v>0</v>
      </c>
      <c r="I887" s="23" t="str">
        <f>VLOOKUP(J887,PROCV!$E$1:$F$27,2,FALSE)</f>
        <v>15 - Pará</v>
      </c>
      <c r="J887" s="22" t="s">
        <v>140</v>
      </c>
      <c r="K887" s="22">
        <v>0</v>
      </c>
      <c r="L887" s="33">
        <v>40000</v>
      </c>
      <c r="M887" s="20" t="e">
        <f>VLOOKUP(G887,PROCV!$A$110:$B$119,2,FALSE)</f>
        <v>#N/A</v>
      </c>
      <c r="N887" s="17" t="e">
        <f t="shared" si="13"/>
        <v>#N/A</v>
      </c>
    </row>
    <row r="888" spans="1:14" x14ac:dyDescent="0.25">
      <c r="A888" s="30" t="s">
        <v>48</v>
      </c>
      <c r="B888" s="36">
        <v>989715</v>
      </c>
      <c r="C888" s="42" t="s">
        <v>2535</v>
      </c>
      <c r="D888" s="22" t="s">
        <v>300</v>
      </c>
      <c r="E888" s="22" t="s">
        <v>221</v>
      </c>
      <c r="F888" s="26" t="str">
        <f>VLOOKUP(E888,PROCV!$A$1:$B$107,2,TRUE)</f>
        <v>Artes Cênicas e Espetáculo</v>
      </c>
      <c r="G888" s="33">
        <v>1998</v>
      </c>
      <c r="H888" s="24">
        <v>0</v>
      </c>
      <c r="I888" s="23" t="str">
        <f>VLOOKUP(J888,PROCV!$E$1:$F$27,2,FALSE)</f>
        <v>43 - Rio Grande do Sul</v>
      </c>
      <c r="J888" s="22" t="s">
        <v>56</v>
      </c>
      <c r="K888" s="22">
        <v>0</v>
      </c>
      <c r="L888" s="33">
        <v>40000</v>
      </c>
      <c r="M888" s="20" t="e">
        <f>VLOOKUP(G888,PROCV!$A$110:$B$119,2,FALSE)</f>
        <v>#N/A</v>
      </c>
      <c r="N888" s="17" t="e">
        <f t="shared" si="13"/>
        <v>#N/A</v>
      </c>
    </row>
    <row r="889" spans="1:14" x14ac:dyDescent="0.25">
      <c r="A889" s="30" t="s">
        <v>48</v>
      </c>
      <c r="B889" s="36">
        <v>989723</v>
      </c>
      <c r="C889" s="42" t="s">
        <v>4242</v>
      </c>
      <c r="D889" s="22" t="s">
        <v>300</v>
      </c>
      <c r="E889" s="22" t="s">
        <v>221</v>
      </c>
      <c r="F889" s="26" t="str">
        <f>VLOOKUP(E889,PROCV!$A$1:$B$107,2,TRUE)</f>
        <v>Artes Cênicas e Espetáculo</v>
      </c>
      <c r="G889" s="33">
        <v>1998</v>
      </c>
      <c r="H889" s="24">
        <v>0</v>
      </c>
      <c r="I889" s="23" t="str">
        <f>VLOOKUP(J889,PROCV!$E$1:$F$27,2,FALSE)</f>
        <v>22 - Piauí</v>
      </c>
      <c r="J889" s="22" t="s">
        <v>77</v>
      </c>
      <c r="K889" s="22">
        <v>0</v>
      </c>
      <c r="L889" s="33">
        <v>40000</v>
      </c>
      <c r="M889" s="20" t="e">
        <f>VLOOKUP(G889,PROCV!$A$110:$B$119,2,FALSE)</f>
        <v>#N/A</v>
      </c>
      <c r="N889" s="17" t="e">
        <f t="shared" si="13"/>
        <v>#N/A</v>
      </c>
    </row>
    <row r="890" spans="1:14" x14ac:dyDescent="0.25">
      <c r="A890" s="30" t="s">
        <v>48</v>
      </c>
      <c r="B890" s="36">
        <v>989725</v>
      </c>
      <c r="C890" s="42" t="s">
        <v>4242</v>
      </c>
      <c r="D890" s="22" t="s">
        <v>300</v>
      </c>
      <c r="E890" s="22" t="s">
        <v>221</v>
      </c>
      <c r="F890" s="26" t="str">
        <f>VLOOKUP(E890,PROCV!$A$1:$B$107,2,TRUE)</f>
        <v>Artes Cênicas e Espetáculo</v>
      </c>
      <c r="G890" s="33">
        <v>1998</v>
      </c>
      <c r="H890" s="24">
        <v>0</v>
      </c>
      <c r="I890" s="23" t="str">
        <f>VLOOKUP(J890,PROCV!$E$1:$F$27,2,FALSE)</f>
        <v>15 - Pará</v>
      </c>
      <c r="J890" s="22" t="s">
        <v>140</v>
      </c>
      <c r="K890" s="22">
        <v>0</v>
      </c>
      <c r="L890" s="33">
        <v>40000</v>
      </c>
      <c r="M890" s="20" t="e">
        <f>VLOOKUP(G890,PROCV!$A$110:$B$119,2,FALSE)</f>
        <v>#N/A</v>
      </c>
      <c r="N890" s="17" t="e">
        <f t="shared" si="13"/>
        <v>#N/A</v>
      </c>
    </row>
    <row r="891" spans="1:14" x14ac:dyDescent="0.25">
      <c r="A891" s="30" t="s">
        <v>48</v>
      </c>
      <c r="B891" s="36">
        <v>989726</v>
      </c>
      <c r="C891" s="42" t="s">
        <v>4242</v>
      </c>
      <c r="D891" s="22" t="s">
        <v>300</v>
      </c>
      <c r="E891" s="22" t="s">
        <v>221</v>
      </c>
      <c r="F891" s="26" t="str">
        <f>VLOOKUP(E891,PROCV!$A$1:$B$107,2,TRUE)</f>
        <v>Artes Cênicas e Espetáculo</v>
      </c>
      <c r="G891" s="33">
        <v>1998</v>
      </c>
      <c r="H891" s="24">
        <v>0</v>
      </c>
      <c r="I891" s="23" t="str">
        <f>VLOOKUP(J891,PROCV!$E$1:$F$27,2,FALSE)</f>
        <v>15 - Pará</v>
      </c>
      <c r="J891" s="22" t="s">
        <v>140</v>
      </c>
      <c r="K891" s="22">
        <v>0</v>
      </c>
      <c r="L891" s="33">
        <v>40000</v>
      </c>
      <c r="M891" s="20" t="e">
        <f>VLOOKUP(G891,PROCV!$A$110:$B$119,2,FALSE)</f>
        <v>#N/A</v>
      </c>
      <c r="N891" s="17" t="e">
        <f t="shared" si="13"/>
        <v>#N/A</v>
      </c>
    </row>
    <row r="892" spans="1:14" x14ac:dyDescent="0.25">
      <c r="A892" s="30" t="s">
        <v>48</v>
      </c>
      <c r="B892" s="36">
        <v>989729</v>
      </c>
      <c r="C892" s="42" t="s">
        <v>4242</v>
      </c>
      <c r="D892" s="22" t="s">
        <v>300</v>
      </c>
      <c r="E892" s="22" t="s">
        <v>221</v>
      </c>
      <c r="F892" s="26" t="str">
        <f>VLOOKUP(E892,PROCV!$A$1:$B$107,2,TRUE)</f>
        <v>Artes Cênicas e Espetáculo</v>
      </c>
      <c r="G892" s="33">
        <v>1998</v>
      </c>
      <c r="H892" s="24">
        <v>0</v>
      </c>
      <c r="I892" s="23" t="str">
        <f>VLOOKUP(J892,PROCV!$E$1:$F$27,2,FALSE)</f>
        <v>29 - Bahia</v>
      </c>
      <c r="J892" s="22" t="s">
        <v>73</v>
      </c>
      <c r="K892" s="22">
        <v>0</v>
      </c>
      <c r="L892" s="33">
        <v>39600</v>
      </c>
      <c r="M892" s="20" t="e">
        <f>VLOOKUP(G892,PROCV!$A$110:$B$119,2,FALSE)</f>
        <v>#N/A</v>
      </c>
      <c r="N892" s="17" t="e">
        <f t="shared" si="13"/>
        <v>#N/A</v>
      </c>
    </row>
    <row r="893" spans="1:14" x14ac:dyDescent="0.25">
      <c r="A893" s="30" t="s">
        <v>48</v>
      </c>
      <c r="B893" s="36">
        <v>989730</v>
      </c>
      <c r="C893" s="42" t="s">
        <v>2535</v>
      </c>
      <c r="D893" s="22" t="s">
        <v>300</v>
      </c>
      <c r="E893" s="22" t="s">
        <v>221</v>
      </c>
      <c r="F893" s="26" t="str">
        <f>VLOOKUP(E893,PROCV!$A$1:$B$107,2,TRUE)</f>
        <v>Artes Cênicas e Espetáculo</v>
      </c>
      <c r="G893" s="33">
        <v>1998</v>
      </c>
      <c r="H893" s="24">
        <v>0</v>
      </c>
      <c r="I893" s="23" t="str">
        <f>VLOOKUP(J893,PROCV!$E$1:$F$27,2,FALSE)</f>
        <v>42 - Santa Catarina</v>
      </c>
      <c r="J893" s="22" t="s">
        <v>79</v>
      </c>
      <c r="K893" s="22">
        <v>0</v>
      </c>
      <c r="L893" s="33">
        <v>40000</v>
      </c>
      <c r="M893" s="20" t="e">
        <f>VLOOKUP(G893,PROCV!$A$110:$B$119,2,FALSE)</f>
        <v>#N/A</v>
      </c>
      <c r="N893" s="17" t="e">
        <f t="shared" si="13"/>
        <v>#N/A</v>
      </c>
    </row>
    <row r="894" spans="1:14" x14ac:dyDescent="0.25">
      <c r="A894" s="30" t="s">
        <v>48</v>
      </c>
      <c r="B894" s="36">
        <v>989732</v>
      </c>
      <c r="C894" s="42" t="s">
        <v>4242</v>
      </c>
      <c r="D894" s="22" t="s">
        <v>300</v>
      </c>
      <c r="E894" s="22" t="s">
        <v>221</v>
      </c>
      <c r="F894" s="26" t="str">
        <f>VLOOKUP(E894,PROCV!$A$1:$B$107,2,TRUE)</f>
        <v>Artes Cênicas e Espetáculo</v>
      </c>
      <c r="G894" s="33">
        <v>1998</v>
      </c>
      <c r="H894" s="24">
        <v>0</v>
      </c>
      <c r="I894" s="23" t="str">
        <f>VLOOKUP(J894,PROCV!$E$1:$F$27,2,FALSE)</f>
        <v>17 - Tocantins</v>
      </c>
      <c r="J894" s="22" t="s">
        <v>64</v>
      </c>
      <c r="K894" s="22">
        <v>0</v>
      </c>
      <c r="L894" s="33">
        <v>20000</v>
      </c>
      <c r="M894" s="20" t="e">
        <f>VLOOKUP(G894,PROCV!$A$110:$B$119,2,FALSE)</f>
        <v>#N/A</v>
      </c>
      <c r="N894" s="17" t="e">
        <f t="shared" si="13"/>
        <v>#N/A</v>
      </c>
    </row>
    <row r="895" spans="1:14" x14ac:dyDescent="0.25">
      <c r="A895" s="30" t="s">
        <v>48</v>
      </c>
      <c r="B895" s="36">
        <v>989735</v>
      </c>
      <c r="C895" s="42" t="s">
        <v>2535</v>
      </c>
      <c r="D895" s="22" t="s">
        <v>300</v>
      </c>
      <c r="E895" s="22" t="s">
        <v>221</v>
      </c>
      <c r="F895" s="26" t="str">
        <f>VLOOKUP(E895,PROCV!$A$1:$B$107,2,TRUE)</f>
        <v>Artes Cênicas e Espetáculo</v>
      </c>
      <c r="G895" s="33">
        <v>1998</v>
      </c>
      <c r="H895" s="24">
        <v>0</v>
      </c>
      <c r="I895" s="23" t="str">
        <f>VLOOKUP(J895,PROCV!$E$1:$F$27,2,FALSE)</f>
        <v>11 - Rondônia</v>
      </c>
      <c r="J895" s="22" t="s">
        <v>219</v>
      </c>
      <c r="K895" s="22">
        <v>0</v>
      </c>
      <c r="L895" s="33">
        <v>40000</v>
      </c>
      <c r="M895" s="20" t="e">
        <f>VLOOKUP(G895,PROCV!$A$110:$B$119,2,FALSE)</f>
        <v>#N/A</v>
      </c>
      <c r="N895" s="17" t="e">
        <f t="shared" si="13"/>
        <v>#N/A</v>
      </c>
    </row>
    <row r="896" spans="1:14" x14ac:dyDescent="0.25">
      <c r="A896" s="30" t="s">
        <v>48</v>
      </c>
      <c r="B896" s="36">
        <v>989737</v>
      </c>
      <c r="C896" s="42" t="s">
        <v>2535</v>
      </c>
      <c r="D896" s="22" t="s">
        <v>300</v>
      </c>
      <c r="E896" s="22" t="s">
        <v>221</v>
      </c>
      <c r="F896" s="26" t="str">
        <f>VLOOKUP(E896,PROCV!$A$1:$B$107,2,TRUE)</f>
        <v>Artes Cênicas e Espetáculo</v>
      </c>
      <c r="G896" s="33">
        <v>1998</v>
      </c>
      <c r="H896" s="24">
        <v>0</v>
      </c>
      <c r="I896" s="23" t="str">
        <f>VLOOKUP(J896,PROCV!$E$1:$F$27,2,FALSE)</f>
        <v>29 - Bahia</v>
      </c>
      <c r="J896" s="22" t="s">
        <v>73</v>
      </c>
      <c r="K896" s="22">
        <v>0</v>
      </c>
      <c r="L896" s="33">
        <v>40000</v>
      </c>
      <c r="M896" s="20" t="e">
        <f>VLOOKUP(G896,PROCV!$A$110:$B$119,2,FALSE)</f>
        <v>#N/A</v>
      </c>
      <c r="N896" s="17" t="e">
        <f t="shared" si="13"/>
        <v>#N/A</v>
      </c>
    </row>
    <row r="897" spans="1:14" x14ac:dyDescent="0.25">
      <c r="A897" s="30" t="s">
        <v>48</v>
      </c>
      <c r="B897" s="36">
        <v>989739</v>
      </c>
      <c r="C897" s="42" t="s">
        <v>2535</v>
      </c>
      <c r="D897" s="22" t="s">
        <v>300</v>
      </c>
      <c r="E897" s="22" t="s">
        <v>221</v>
      </c>
      <c r="F897" s="26" t="str">
        <f>VLOOKUP(E897,PROCV!$A$1:$B$107,2,TRUE)</f>
        <v>Artes Cênicas e Espetáculo</v>
      </c>
      <c r="G897" s="33">
        <v>1998</v>
      </c>
      <c r="H897" s="24">
        <v>0</v>
      </c>
      <c r="I897" s="23" t="str">
        <f>VLOOKUP(J897,PROCV!$E$1:$F$27,2,FALSE)</f>
        <v>23 - Ceará</v>
      </c>
      <c r="J897" s="22" t="s">
        <v>52</v>
      </c>
      <c r="K897" s="22">
        <v>0</v>
      </c>
      <c r="L897" s="33">
        <v>40000</v>
      </c>
      <c r="M897" s="20" t="e">
        <f>VLOOKUP(G897,PROCV!$A$110:$B$119,2,FALSE)</f>
        <v>#N/A</v>
      </c>
      <c r="N897" s="17" t="e">
        <f t="shared" si="13"/>
        <v>#N/A</v>
      </c>
    </row>
    <row r="898" spans="1:14" x14ac:dyDescent="0.25">
      <c r="A898" s="30" t="s">
        <v>48</v>
      </c>
      <c r="B898" s="36">
        <v>989743</v>
      </c>
      <c r="C898" s="42" t="s">
        <v>2535</v>
      </c>
      <c r="D898" s="22" t="s">
        <v>300</v>
      </c>
      <c r="E898" s="22" t="s">
        <v>221</v>
      </c>
      <c r="F898" s="26" t="str">
        <f>VLOOKUP(E898,PROCV!$A$1:$B$107,2,TRUE)</f>
        <v>Artes Cênicas e Espetáculo</v>
      </c>
      <c r="G898" s="33">
        <v>1998</v>
      </c>
      <c r="H898" s="24">
        <v>0</v>
      </c>
      <c r="I898" s="23" t="str">
        <f>VLOOKUP(J898,PROCV!$E$1:$F$27,2,FALSE)</f>
        <v>35 - São Paulo</v>
      </c>
      <c r="J898" s="22" t="s">
        <v>76</v>
      </c>
      <c r="K898" s="22">
        <v>0</v>
      </c>
      <c r="L898" s="33">
        <v>20000</v>
      </c>
      <c r="M898" s="20" t="e">
        <f>VLOOKUP(G898,PROCV!$A$110:$B$119,2,FALSE)</f>
        <v>#N/A</v>
      </c>
      <c r="N898" s="17" t="e">
        <f t="shared" ref="N898:N961" si="14">+M898*L898</f>
        <v>#N/A</v>
      </c>
    </row>
    <row r="899" spans="1:14" x14ac:dyDescent="0.25">
      <c r="A899" s="30" t="s">
        <v>48</v>
      </c>
      <c r="B899" s="36">
        <v>989748</v>
      </c>
      <c r="C899" s="42" t="s">
        <v>4242</v>
      </c>
      <c r="D899" s="22" t="s">
        <v>300</v>
      </c>
      <c r="E899" s="22" t="s">
        <v>221</v>
      </c>
      <c r="F899" s="26" t="str">
        <f>VLOOKUP(E899,PROCV!$A$1:$B$107,2,TRUE)</f>
        <v>Artes Cênicas e Espetáculo</v>
      </c>
      <c r="G899" s="33">
        <v>1998</v>
      </c>
      <c r="H899" s="24">
        <v>0</v>
      </c>
      <c r="I899" s="23" t="str">
        <f>VLOOKUP(J899,PROCV!$E$1:$F$27,2,FALSE)</f>
        <v>22 - Piauí</v>
      </c>
      <c r="J899" s="22" t="s">
        <v>77</v>
      </c>
      <c r="K899" s="22">
        <v>0</v>
      </c>
      <c r="L899" s="33">
        <v>40000</v>
      </c>
      <c r="M899" s="20" t="e">
        <f>VLOOKUP(G899,PROCV!$A$110:$B$119,2,FALSE)</f>
        <v>#N/A</v>
      </c>
      <c r="N899" s="17" t="e">
        <f t="shared" si="14"/>
        <v>#N/A</v>
      </c>
    </row>
    <row r="900" spans="1:14" x14ac:dyDescent="0.25">
      <c r="A900" s="30" t="s">
        <v>48</v>
      </c>
      <c r="B900" s="36">
        <v>989749</v>
      </c>
      <c r="C900" s="42" t="s">
        <v>2535</v>
      </c>
      <c r="D900" s="22" t="s">
        <v>300</v>
      </c>
      <c r="E900" s="22" t="s">
        <v>221</v>
      </c>
      <c r="F900" s="26" t="str">
        <f>VLOOKUP(E900,PROCV!$A$1:$B$107,2,TRUE)</f>
        <v>Artes Cênicas e Espetáculo</v>
      </c>
      <c r="G900" s="33">
        <v>1998</v>
      </c>
      <c r="H900" s="24">
        <v>0</v>
      </c>
      <c r="I900" s="23" t="str">
        <f>VLOOKUP(J900,PROCV!$E$1:$F$27,2,FALSE)</f>
        <v>51 - Mato Grosso</v>
      </c>
      <c r="J900" s="22" t="s">
        <v>99</v>
      </c>
      <c r="K900" s="22">
        <v>0</v>
      </c>
      <c r="L900" s="33">
        <v>40000</v>
      </c>
      <c r="M900" s="20" t="e">
        <f>VLOOKUP(G900,PROCV!$A$110:$B$119,2,FALSE)</f>
        <v>#N/A</v>
      </c>
      <c r="N900" s="17" t="e">
        <f t="shared" si="14"/>
        <v>#N/A</v>
      </c>
    </row>
    <row r="901" spans="1:14" x14ac:dyDescent="0.25">
      <c r="A901" s="30" t="s">
        <v>48</v>
      </c>
      <c r="B901" s="36">
        <v>989752</v>
      </c>
      <c r="C901" s="42" t="s">
        <v>2535</v>
      </c>
      <c r="D901" s="22" t="s">
        <v>300</v>
      </c>
      <c r="E901" s="22" t="s">
        <v>221</v>
      </c>
      <c r="F901" s="26" t="str">
        <f>VLOOKUP(E901,PROCV!$A$1:$B$107,2,TRUE)</f>
        <v>Artes Cênicas e Espetáculo</v>
      </c>
      <c r="G901" s="33">
        <v>1998</v>
      </c>
      <c r="H901" s="24">
        <v>0</v>
      </c>
      <c r="I901" s="23" t="str">
        <f>VLOOKUP(J901,PROCV!$E$1:$F$27,2,FALSE)</f>
        <v>35 - São Paulo</v>
      </c>
      <c r="J901" s="22" t="s">
        <v>76</v>
      </c>
      <c r="K901" s="22">
        <v>0</v>
      </c>
      <c r="L901" s="33">
        <v>40000</v>
      </c>
      <c r="M901" s="20" t="e">
        <f>VLOOKUP(G901,PROCV!$A$110:$B$119,2,FALSE)</f>
        <v>#N/A</v>
      </c>
      <c r="N901" s="17" t="e">
        <f t="shared" si="14"/>
        <v>#N/A</v>
      </c>
    </row>
    <row r="902" spans="1:14" x14ac:dyDescent="0.25">
      <c r="A902" s="30" t="s">
        <v>48</v>
      </c>
      <c r="B902" s="36">
        <v>989756</v>
      </c>
      <c r="C902" s="42" t="s">
        <v>4242</v>
      </c>
      <c r="D902" s="22" t="s">
        <v>300</v>
      </c>
      <c r="E902" s="22" t="s">
        <v>221</v>
      </c>
      <c r="F902" s="26" t="str">
        <f>VLOOKUP(E902,PROCV!$A$1:$B$107,2,TRUE)</f>
        <v>Artes Cênicas e Espetáculo</v>
      </c>
      <c r="G902" s="33">
        <v>1998</v>
      </c>
      <c r="H902" s="24">
        <v>0</v>
      </c>
      <c r="I902" s="23" t="str">
        <f>VLOOKUP(J902,PROCV!$E$1:$F$27,2,FALSE)</f>
        <v>28 - Sergipe</v>
      </c>
      <c r="J902" s="22" t="s">
        <v>49</v>
      </c>
      <c r="K902" s="22">
        <v>0</v>
      </c>
      <c r="L902" s="33">
        <v>40000</v>
      </c>
      <c r="M902" s="20" t="e">
        <f>VLOOKUP(G902,PROCV!$A$110:$B$119,2,FALSE)</f>
        <v>#N/A</v>
      </c>
      <c r="N902" s="17" t="e">
        <f t="shared" si="14"/>
        <v>#N/A</v>
      </c>
    </row>
    <row r="903" spans="1:14" x14ac:dyDescent="0.25">
      <c r="A903" s="30" t="s">
        <v>48</v>
      </c>
      <c r="B903" s="36">
        <v>989759</v>
      </c>
      <c r="C903" s="42" t="s">
        <v>4242</v>
      </c>
      <c r="D903" s="22" t="s">
        <v>300</v>
      </c>
      <c r="E903" s="22" t="s">
        <v>221</v>
      </c>
      <c r="F903" s="26" t="str">
        <f>VLOOKUP(E903,PROCV!$A$1:$B$107,2,TRUE)</f>
        <v>Artes Cênicas e Espetáculo</v>
      </c>
      <c r="G903" s="33">
        <v>1998</v>
      </c>
      <c r="H903" s="24">
        <v>0</v>
      </c>
      <c r="I903" s="23" t="str">
        <f>VLOOKUP(J903,PROCV!$E$1:$F$27,2,FALSE)</f>
        <v>24 - Rio Grande do Norte</v>
      </c>
      <c r="J903" s="22" t="s">
        <v>54</v>
      </c>
      <c r="K903" s="22">
        <v>0</v>
      </c>
      <c r="L903" s="33">
        <v>40000</v>
      </c>
      <c r="M903" s="20" t="e">
        <f>VLOOKUP(G903,PROCV!$A$110:$B$119,2,FALSE)</f>
        <v>#N/A</v>
      </c>
      <c r="N903" s="17" t="e">
        <f t="shared" si="14"/>
        <v>#N/A</v>
      </c>
    </row>
    <row r="904" spans="1:14" x14ac:dyDescent="0.25">
      <c r="A904" s="30" t="s">
        <v>48</v>
      </c>
      <c r="B904" s="36">
        <v>989764</v>
      </c>
      <c r="C904" s="42" t="s">
        <v>4242</v>
      </c>
      <c r="D904" s="22" t="s">
        <v>300</v>
      </c>
      <c r="E904" s="22" t="s">
        <v>221</v>
      </c>
      <c r="F904" s="26" t="str">
        <f>VLOOKUP(E904,PROCV!$A$1:$B$107,2,TRUE)</f>
        <v>Artes Cênicas e Espetáculo</v>
      </c>
      <c r="G904" s="33">
        <v>1998</v>
      </c>
      <c r="H904" s="24">
        <v>0</v>
      </c>
      <c r="I904" s="23" t="str">
        <f>VLOOKUP(J904,PROCV!$E$1:$F$27,2,FALSE)</f>
        <v>43 - Rio Grande do Sul</v>
      </c>
      <c r="J904" s="22" t="s">
        <v>56</v>
      </c>
      <c r="K904" s="22">
        <v>0</v>
      </c>
      <c r="L904" s="33">
        <v>35200</v>
      </c>
      <c r="M904" s="20" t="e">
        <f>VLOOKUP(G904,PROCV!$A$110:$B$119,2,FALSE)</f>
        <v>#N/A</v>
      </c>
      <c r="N904" s="17" t="e">
        <f t="shared" si="14"/>
        <v>#N/A</v>
      </c>
    </row>
    <row r="905" spans="1:14" x14ac:dyDescent="0.25">
      <c r="A905" s="30" t="s">
        <v>48</v>
      </c>
      <c r="B905" s="36">
        <v>989767</v>
      </c>
      <c r="C905" s="42" t="s">
        <v>2535</v>
      </c>
      <c r="D905" s="22" t="s">
        <v>300</v>
      </c>
      <c r="E905" s="22" t="s">
        <v>221</v>
      </c>
      <c r="F905" s="26" t="str">
        <f>VLOOKUP(E905,PROCV!$A$1:$B$107,2,TRUE)</f>
        <v>Artes Cênicas e Espetáculo</v>
      </c>
      <c r="G905" s="33">
        <v>1998</v>
      </c>
      <c r="H905" s="24">
        <v>0</v>
      </c>
      <c r="I905" s="23" t="str">
        <f>VLOOKUP(J905,PROCV!$E$1:$F$27,2,FALSE)</f>
        <v>22 - Piauí</v>
      </c>
      <c r="J905" s="22" t="s">
        <v>77</v>
      </c>
      <c r="K905" s="22">
        <v>0</v>
      </c>
      <c r="L905" s="33">
        <v>40000</v>
      </c>
      <c r="M905" s="20" t="e">
        <f>VLOOKUP(G905,PROCV!$A$110:$B$119,2,FALSE)</f>
        <v>#N/A</v>
      </c>
      <c r="N905" s="17" t="e">
        <f t="shared" si="14"/>
        <v>#N/A</v>
      </c>
    </row>
    <row r="906" spans="1:14" x14ac:dyDescent="0.25">
      <c r="A906" s="30" t="s">
        <v>48</v>
      </c>
      <c r="B906" s="36">
        <v>989769</v>
      </c>
      <c r="C906" s="42" t="s">
        <v>4242</v>
      </c>
      <c r="D906" s="22" t="s">
        <v>300</v>
      </c>
      <c r="E906" s="22" t="s">
        <v>221</v>
      </c>
      <c r="F906" s="26" t="str">
        <f>VLOOKUP(E906,PROCV!$A$1:$B$107,2,TRUE)</f>
        <v>Artes Cênicas e Espetáculo</v>
      </c>
      <c r="G906" s="33">
        <v>1998</v>
      </c>
      <c r="H906" s="24">
        <v>0</v>
      </c>
      <c r="I906" s="23" t="str">
        <f>VLOOKUP(J906,PROCV!$E$1:$F$27,2,FALSE)</f>
        <v>23 - Ceará</v>
      </c>
      <c r="J906" s="22" t="s">
        <v>52</v>
      </c>
      <c r="K906" s="22">
        <v>0</v>
      </c>
      <c r="L906" s="33">
        <v>40000</v>
      </c>
      <c r="M906" s="20" t="e">
        <f>VLOOKUP(G906,PROCV!$A$110:$B$119,2,FALSE)</f>
        <v>#N/A</v>
      </c>
      <c r="N906" s="17" t="e">
        <f t="shared" si="14"/>
        <v>#N/A</v>
      </c>
    </row>
    <row r="907" spans="1:14" x14ac:dyDescent="0.25">
      <c r="A907" s="30" t="s">
        <v>48</v>
      </c>
      <c r="B907" s="36">
        <v>989770</v>
      </c>
      <c r="C907" s="42" t="s">
        <v>2535</v>
      </c>
      <c r="D907" s="22" t="s">
        <v>300</v>
      </c>
      <c r="E907" s="22" t="s">
        <v>221</v>
      </c>
      <c r="F907" s="26" t="str">
        <f>VLOOKUP(E907,PROCV!$A$1:$B$107,2,TRUE)</f>
        <v>Artes Cênicas e Espetáculo</v>
      </c>
      <c r="G907" s="33">
        <v>1998</v>
      </c>
      <c r="H907" s="24">
        <v>0</v>
      </c>
      <c r="I907" s="23" t="str">
        <f>VLOOKUP(J907,PROCV!$E$1:$F$27,2,FALSE)</f>
        <v>35 - São Paulo</v>
      </c>
      <c r="J907" s="22" t="s">
        <v>76</v>
      </c>
      <c r="K907" s="22">
        <v>0</v>
      </c>
      <c r="L907" s="33">
        <v>20000</v>
      </c>
      <c r="M907" s="20" t="e">
        <f>VLOOKUP(G907,PROCV!$A$110:$B$119,2,FALSE)</f>
        <v>#N/A</v>
      </c>
      <c r="N907" s="17" t="e">
        <f t="shared" si="14"/>
        <v>#N/A</v>
      </c>
    </row>
    <row r="908" spans="1:14" x14ac:dyDescent="0.25">
      <c r="A908" s="30" t="s">
        <v>48</v>
      </c>
      <c r="B908" s="36">
        <v>989773</v>
      </c>
      <c r="C908" s="42" t="s">
        <v>2535</v>
      </c>
      <c r="D908" s="22" t="s">
        <v>300</v>
      </c>
      <c r="E908" s="22" t="s">
        <v>221</v>
      </c>
      <c r="F908" s="26" t="str">
        <f>VLOOKUP(E908,PROCV!$A$1:$B$107,2,TRUE)</f>
        <v>Artes Cênicas e Espetáculo</v>
      </c>
      <c r="G908" s="33">
        <v>1998</v>
      </c>
      <c r="H908" s="24">
        <v>0</v>
      </c>
      <c r="I908" s="23" t="str">
        <f>VLOOKUP(J908,PROCV!$E$1:$F$27,2,FALSE)</f>
        <v>22 - Piauí</v>
      </c>
      <c r="J908" s="22" t="s">
        <v>77</v>
      </c>
      <c r="K908" s="22">
        <v>0</v>
      </c>
      <c r="L908" s="33">
        <v>40000</v>
      </c>
      <c r="M908" s="20" t="e">
        <f>VLOOKUP(G908,PROCV!$A$110:$B$119,2,FALSE)</f>
        <v>#N/A</v>
      </c>
      <c r="N908" s="17" t="e">
        <f t="shared" si="14"/>
        <v>#N/A</v>
      </c>
    </row>
    <row r="909" spans="1:14" x14ac:dyDescent="0.25">
      <c r="A909" s="30" t="s">
        <v>48</v>
      </c>
      <c r="B909" s="36">
        <v>989775</v>
      </c>
      <c r="C909" s="42" t="s">
        <v>4242</v>
      </c>
      <c r="D909" s="22" t="s">
        <v>300</v>
      </c>
      <c r="E909" s="22" t="s">
        <v>221</v>
      </c>
      <c r="F909" s="26" t="str">
        <f>VLOOKUP(E909,PROCV!$A$1:$B$107,2,TRUE)</f>
        <v>Artes Cênicas e Espetáculo</v>
      </c>
      <c r="G909" s="33">
        <v>1998</v>
      </c>
      <c r="H909" s="24">
        <v>0</v>
      </c>
      <c r="I909" s="23" t="str">
        <f>VLOOKUP(J909,PROCV!$E$1:$F$27,2,FALSE)</f>
        <v>41 - Paraná</v>
      </c>
      <c r="J909" s="22" t="s">
        <v>106</v>
      </c>
      <c r="K909" s="22">
        <v>0</v>
      </c>
      <c r="L909" s="33">
        <v>70000</v>
      </c>
      <c r="M909" s="20" t="e">
        <f>VLOOKUP(G909,PROCV!$A$110:$B$119,2,FALSE)</f>
        <v>#N/A</v>
      </c>
      <c r="N909" s="17" t="e">
        <f t="shared" si="14"/>
        <v>#N/A</v>
      </c>
    </row>
    <row r="910" spans="1:14" x14ac:dyDescent="0.25">
      <c r="A910" s="30" t="s">
        <v>48</v>
      </c>
      <c r="B910" s="36">
        <v>989777</v>
      </c>
      <c r="C910" s="42" t="s">
        <v>4242</v>
      </c>
      <c r="D910" s="22" t="s">
        <v>300</v>
      </c>
      <c r="E910" s="22" t="s">
        <v>221</v>
      </c>
      <c r="F910" s="26" t="str">
        <f>VLOOKUP(E910,PROCV!$A$1:$B$107,2,TRUE)</f>
        <v>Artes Cênicas e Espetáculo</v>
      </c>
      <c r="G910" s="33">
        <v>1998</v>
      </c>
      <c r="H910" s="24">
        <v>0</v>
      </c>
      <c r="I910" s="23" t="str">
        <f>VLOOKUP(J910,PROCV!$E$1:$F$27,2,FALSE)</f>
        <v>42 - Santa Catarina</v>
      </c>
      <c r="J910" s="22" t="s">
        <v>79</v>
      </c>
      <c r="K910" s="22">
        <v>0</v>
      </c>
      <c r="L910" s="33">
        <v>40000</v>
      </c>
      <c r="M910" s="20" t="e">
        <f>VLOOKUP(G910,PROCV!$A$110:$B$119,2,FALSE)</f>
        <v>#N/A</v>
      </c>
      <c r="N910" s="17" t="e">
        <f t="shared" si="14"/>
        <v>#N/A</v>
      </c>
    </row>
    <row r="911" spans="1:14" x14ac:dyDescent="0.25">
      <c r="A911" s="30" t="s">
        <v>48</v>
      </c>
      <c r="B911" s="36">
        <v>989779</v>
      </c>
      <c r="C911" s="42" t="s">
        <v>2535</v>
      </c>
      <c r="D911" s="22" t="s">
        <v>300</v>
      </c>
      <c r="E911" s="22" t="s">
        <v>221</v>
      </c>
      <c r="F911" s="26" t="str">
        <f>VLOOKUP(E911,PROCV!$A$1:$B$107,2,TRUE)</f>
        <v>Artes Cênicas e Espetáculo</v>
      </c>
      <c r="G911" s="33">
        <v>1998</v>
      </c>
      <c r="H911" s="24">
        <v>0</v>
      </c>
      <c r="I911" s="23" t="str">
        <f>VLOOKUP(J911,PROCV!$E$1:$F$27,2,FALSE)</f>
        <v>24 - Rio Grande do Norte</v>
      </c>
      <c r="J911" s="22" t="s">
        <v>54</v>
      </c>
      <c r="K911" s="22">
        <v>0</v>
      </c>
      <c r="L911" s="33">
        <v>40000</v>
      </c>
      <c r="M911" s="20" t="e">
        <f>VLOOKUP(G911,PROCV!$A$110:$B$119,2,FALSE)</f>
        <v>#N/A</v>
      </c>
      <c r="N911" s="17" t="e">
        <f t="shared" si="14"/>
        <v>#N/A</v>
      </c>
    </row>
    <row r="912" spans="1:14" x14ac:dyDescent="0.25">
      <c r="A912" s="30" t="s">
        <v>48</v>
      </c>
      <c r="B912" s="36">
        <v>989781</v>
      </c>
      <c r="C912" s="42" t="s">
        <v>4242</v>
      </c>
      <c r="D912" s="22" t="s">
        <v>300</v>
      </c>
      <c r="E912" s="22" t="s">
        <v>221</v>
      </c>
      <c r="F912" s="26" t="str">
        <f>VLOOKUP(E912,PROCV!$A$1:$B$107,2,TRUE)</f>
        <v>Artes Cênicas e Espetáculo</v>
      </c>
      <c r="G912" s="33">
        <v>1998</v>
      </c>
      <c r="H912" s="24">
        <v>0</v>
      </c>
      <c r="I912" s="23" t="str">
        <f>VLOOKUP(J912,PROCV!$E$1:$F$27,2,FALSE)</f>
        <v>51 - Mato Grosso</v>
      </c>
      <c r="J912" s="22" t="s">
        <v>99</v>
      </c>
      <c r="K912" s="22">
        <v>0</v>
      </c>
      <c r="L912" s="33">
        <v>20000</v>
      </c>
      <c r="M912" s="20" t="e">
        <f>VLOOKUP(G912,PROCV!$A$110:$B$119,2,FALSE)</f>
        <v>#N/A</v>
      </c>
      <c r="N912" s="17" t="e">
        <f t="shared" si="14"/>
        <v>#N/A</v>
      </c>
    </row>
    <row r="913" spans="1:14" x14ac:dyDescent="0.25">
      <c r="A913" s="30" t="s">
        <v>48</v>
      </c>
      <c r="B913" s="36">
        <v>989935</v>
      </c>
      <c r="C913" s="42" t="s">
        <v>4242</v>
      </c>
      <c r="D913" s="22" t="s">
        <v>300</v>
      </c>
      <c r="E913" s="22" t="s">
        <v>221</v>
      </c>
      <c r="F913" s="26" t="str">
        <f>VLOOKUP(E913,PROCV!$A$1:$B$107,2,TRUE)</f>
        <v>Artes Cênicas e Espetáculo</v>
      </c>
      <c r="G913" s="33">
        <v>1998</v>
      </c>
      <c r="H913" s="24">
        <v>0</v>
      </c>
      <c r="I913" s="23" t="str">
        <f>VLOOKUP(J913,PROCV!$E$1:$F$27,2,FALSE)</f>
        <v>16 - Amapá</v>
      </c>
      <c r="J913" s="22" t="s">
        <v>61</v>
      </c>
      <c r="K913" s="22">
        <v>0</v>
      </c>
      <c r="L913" s="33">
        <v>34035</v>
      </c>
      <c r="M913" s="20" t="e">
        <f>VLOOKUP(G913,PROCV!$A$110:$B$119,2,FALSE)</f>
        <v>#N/A</v>
      </c>
      <c r="N913" s="17" t="e">
        <f t="shared" si="14"/>
        <v>#N/A</v>
      </c>
    </row>
    <row r="914" spans="1:14" x14ac:dyDescent="0.25">
      <c r="A914" s="30" t="s">
        <v>48</v>
      </c>
      <c r="B914" s="36">
        <v>989936</v>
      </c>
      <c r="C914" s="42" t="s">
        <v>4242</v>
      </c>
      <c r="D914" s="22" t="s">
        <v>300</v>
      </c>
      <c r="E914" s="22" t="s">
        <v>221</v>
      </c>
      <c r="F914" s="26" t="str">
        <f>VLOOKUP(E914,PROCV!$A$1:$B$107,2,TRUE)</f>
        <v>Artes Cênicas e Espetáculo</v>
      </c>
      <c r="G914" s="33">
        <v>1998</v>
      </c>
      <c r="H914" s="24">
        <v>0</v>
      </c>
      <c r="I914" s="23" t="str">
        <f>VLOOKUP(J914,PROCV!$E$1:$F$27,2,FALSE)</f>
        <v>29 - Bahia</v>
      </c>
      <c r="J914" s="22" t="s">
        <v>73</v>
      </c>
      <c r="K914" s="22">
        <v>0</v>
      </c>
      <c r="L914" s="33">
        <v>40000</v>
      </c>
      <c r="M914" s="20" t="e">
        <f>VLOOKUP(G914,PROCV!$A$110:$B$119,2,FALSE)</f>
        <v>#N/A</v>
      </c>
      <c r="N914" s="17" t="e">
        <f t="shared" si="14"/>
        <v>#N/A</v>
      </c>
    </row>
    <row r="915" spans="1:14" x14ac:dyDescent="0.25">
      <c r="A915" s="30" t="s">
        <v>48</v>
      </c>
      <c r="B915" s="36">
        <v>989937</v>
      </c>
      <c r="C915" s="42" t="s">
        <v>4242</v>
      </c>
      <c r="D915" s="22" t="s">
        <v>300</v>
      </c>
      <c r="E915" s="22" t="s">
        <v>221</v>
      </c>
      <c r="F915" s="26" t="str">
        <f>VLOOKUP(E915,PROCV!$A$1:$B$107,2,TRUE)</f>
        <v>Artes Cênicas e Espetáculo</v>
      </c>
      <c r="G915" s="33">
        <v>1998</v>
      </c>
      <c r="H915" s="24">
        <v>0</v>
      </c>
      <c r="I915" s="23" t="str">
        <f>VLOOKUP(J915,PROCV!$E$1:$F$27,2,FALSE)</f>
        <v>29 - Bahia</v>
      </c>
      <c r="J915" s="22" t="s">
        <v>73</v>
      </c>
      <c r="K915" s="22">
        <v>0</v>
      </c>
      <c r="L915" s="33">
        <v>39690</v>
      </c>
      <c r="M915" s="20" t="e">
        <f>VLOOKUP(G915,PROCV!$A$110:$B$119,2,FALSE)</f>
        <v>#N/A</v>
      </c>
      <c r="N915" s="17" t="e">
        <f t="shared" si="14"/>
        <v>#N/A</v>
      </c>
    </row>
    <row r="916" spans="1:14" x14ac:dyDescent="0.25">
      <c r="A916" s="30" t="s">
        <v>48</v>
      </c>
      <c r="B916" s="36">
        <v>989942</v>
      </c>
      <c r="C916" s="42" t="s">
        <v>4242</v>
      </c>
      <c r="D916" s="22" t="s">
        <v>300</v>
      </c>
      <c r="E916" s="22" t="s">
        <v>221</v>
      </c>
      <c r="F916" s="26" t="str">
        <f>VLOOKUP(E916,PROCV!$A$1:$B$107,2,TRUE)</f>
        <v>Artes Cênicas e Espetáculo</v>
      </c>
      <c r="G916" s="33">
        <v>1998</v>
      </c>
      <c r="H916" s="24">
        <v>0</v>
      </c>
      <c r="I916" s="23" t="str">
        <f>VLOOKUP(J916,PROCV!$E$1:$F$27,2,FALSE)</f>
        <v>23 - Ceará</v>
      </c>
      <c r="J916" s="22" t="s">
        <v>52</v>
      </c>
      <c r="K916" s="22">
        <v>0</v>
      </c>
      <c r="L916" s="33">
        <v>40000</v>
      </c>
      <c r="M916" s="20" t="e">
        <f>VLOOKUP(G916,PROCV!$A$110:$B$119,2,FALSE)</f>
        <v>#N/A</v>
      </c>
      <c r="N916" s="17" t="e">
        <f t="shared" si="14"/>
        <v>#N/A</v>
      </c>
    </row>
    <row r="917" spans="1:14" x14ac:dyDescent="0.25">
      <c r="A917" s="30" t="s">
        <v>48</v>
      </c>
      <c r="B917" s="36">
        <v>989943</v>
      </c>
      <c r="C917" s="42" t="s">
        <v>4242</v>
      </c>
      <c r="D917" s="22" t="s">
        <v>300</v>
      </c>
      <c r="E917" s="22" t="s">
        <v>221</v>
      </c>
      <c r="F917" s="26" t="str">
        <f>VLOOKUP(E917,PROCV!$A$1:$B$107,2,TRUE)</f>
        <v>Artes Cênicas e Espetáculo</v>
      </c>
      <c r="G917" s="33">
        <v>1998</v>
      </c>
      <c r="H917" s="24">
        <v>0</v>
      </c>
      <c r="I917" s="23" t="str">
        <f>VLOOKUP(J917,PROCV!$E$1:$F$27,2,FALSE)</f>
        <v>23 - Ceará</v>
      </c>
      <c r="J917" s="22" t="s">
        <v>52</v>
      </c>
      <c r="K917" s="22">
        <v>0</v>
      </c>
      <c r="L917" s="33">
        <v>40000</v>
      </c>
      <c r="M917" s="20" t="e">
        <f>VLOOKUP(G917,PROCV!$A$110:$B$119,2,FALSE)</f>
        <v>#N/A</v>
      </c>
      <c r="N917" s="17" t="e">
        <f t="shared" si="14"/>
        <v>#N/A</v>
      </c>
    </row>
    <row r="918" spans="1:14" x14ac:dyDescent="0.25">
      <c r="A918" s="30" t="s">
        <v>48</v>
      </c>
      <c r="B918" s="36">
        <v>989944</v>
      </c>
      <c r="C918" s="42" t="s">
        <v>4242</v>
      </c>
      <c r="D918" s="22" t="s">
        <v>300</v>
      </c>
      <c r="E918" s="22" t="s">
        <v>221</v>
      </c>
      <c r="F918" s="26" t="str">
        <f>VLOOKUP(E918,PROCV!$A$1:$B$107,2,TRUE)</f>
        <v>Artes Cênicas e Espetáculo</v>
      </c>
      <c r="G918" s="33">
        <v>1998</v>
      </c>
      <c r="H918" s="24">
        <v>0</v>
      </c>
      <c r="I918" s="23" t="str">
        <f>VLOOKUP(J918,PROCV!$E$1:$F$27,2,FALSE)</f>
        <v>23 - Ceará</v>
      </c>
      <c r="J918" s="22" t="s">
        <v>52</v>
      </c>
      <c r="K918" s="22">
        <v>0</v>
      </c>
      <c r="L918" s="33">
        <v>40000</v>
      </c>
      <c r="M918" s="20" t="e">
        <f>VLOOKUP(G918,PROCV!$A$110:$B$119,2,FALSE)</f>
        <v>#N/A</v>
      </c>
      <c r="N918" s="17" t="e">
        <f t="shared" si="14"/>
        <v>#N/A</v>
      </c>
    </row>
    <row r="919" spans="1:14" x14ac:dyDescent="0.25">
      <c r="A919" s="30" t="s">
        <v>48</v>
      </c>
      <c r="B919" s="36">
        <v>989951</v>
      </c>
      <c r="C919" s="42" t="s">
        <v>4242</v>
      </c>
      <c r="D919" s="22" t="s">
        <v>300</v>
      </c>
      <c r="E919" s="22" t="s">
        <v>221</v>
      </c>
      <c r="F919" s="26" t="str">
        <f>VLOOKUP(E919,PROCV!$A$1:$B$107,2,TRUE)</f>
        <v>Artes Cênicas e Espetáculo</v>
      </c>
      <c r="G919" s="33">
        <v>1998</v>
      </c>
      <c r="H919" s="24">
        <v>0</v>
      </c>
      <c r="I919" s="23" t="str">
        <f>VLOOKUP(J919,PROCV!$E$1:$F$27,2,FALSE)</f>
        <v>52 - Goiás</v>
      </c>
      <c r="J919" s="22" t="s">
        <v>97</v>
      </c>
      <c r="K919" s="22">
        <v>0</v>
      </c>
      <c r="L919" s="33">
        <v>40000</v>
      </c>
      <c r="M919" s="20" t="e">
        <f>VLOOKUP(G919,PROCV!$A$110:$B$119,2,FALSE)</f>
        <v>#N/A</v>
      </c>
      <c r="N919" s="17" t="e">
        <f t="shared" si="14"/>
        <v>#N/A</v>
      </c>
    </row>
    <row r="920" spans="1:14" x14ac:dyDescent="0.25">
      <c r="A920" s="30" t="s">
        <v>48</v>
      </c>
      <c r="B920" s="36">
        <v>989955</v>
      </c>
      <c r="C920" s="42" t="s">
        <v>4242</v>
      </c>
      <c r="D920" s="22" t="s">
        <v>300</v>
      </c>
      <c r="E920" s="22" t="s">
        <v>221</v>
      </c>
      <c r="F920" s="26" t="str">
        <f>VLOOKUP(E920,PROCV!$A$1:$B$107,2,TRUE)</f>
        <v>Artes Cênicas e Espetáculo</v>
      </c>
      <c r="G920" s="33">
        <v>1998</v>
      </c>
      <c r="H920" s="24">
        <v>0</v>
      </c>
      <c r="I920" s="23" t="str">
        <f>VLOOKUP(J920,PROCV!$E$1:$F$27,2,FALSE)</f>
        <v>52 - Goiás</v>
      </c>
      <c r="J920" s="22" t="s">
        <v>97</v>
      </c>
      <c r="K920" s="22">
        <v>0</v>
      </c>
      <c r="L920" s="33">
        <v>40000</v>
      </c>
      <c r="M920" s="20" t="e">
        <f>VLOOKUP(G920,PROCV!$A$110:$B$119,2,FALSE)</f>
        <v>#N/A</v>
      </c>
      <c r="N920" s="17" t="e">
        <f t="shared" si="14"/>
        <v>#N/A</v>
      </c>
    </row>
    <row r="921" spans="1:14" x14ac:dyDescent="0.25">
      <c r="A921" s="30" t="s">
        <v>48</v>
      </c>
      <c r="B921" s="36">
        <v>989956</v>
      </c>
      <c r="C921" s="42" t="s">
        <v>4242</v>
      </c>
      <c r="D921" s="22" t="s">
        <v>300</v>
      </c>
      <c r="E921" s="22" t="s">
        <v>221</v>
      </c>
      <c r="F921" s="26" t="str">
        <f>VLOOKUP(E921,PROCV!$A$1:$B$107,2,TRUE)</f>
        <v>Artes Cênicas e Espetáculo</v>
      </c>
      <c r="G921" s="33">
        <v>1998</v>
      </c>
      <c r="H921" s="24">
        <v>0</v>
      </c>
      <c r="I921" s="23" t="str">
        <f>VLOOKUP(J921,PROCV!$E$1:$F$27,2,FALSE)</f>
        <v>52 - Goiás</v>
      </c>
      <c r="J921" s="22" t="s">
        <v>97</v>
      </c>
      <c r="K921" s="22">
        <v>0</v>
      </c>
      <c r="L921" s="33">
        <v>40000</v>
      </c>
      <c r="M921" s="20" t="e">
        <f>VLOOKUP(G921,PROCV!$A$110:$B$119,2,FALSE)</f>
        <v>#N/A</v>
      </c>
      <c r="N921" s="17" t="e">
        <f t="shared" si="14"/>
        <v>#N/A</v>
      </c>
    </row>
    <row r="922" spans="1:14" x14ac:dyDescent="0.25">
      <c r="A922" s="30" t="s">
        <v>48</v>
      </c>
      <c r="B922" s="36">
        <v>989963</v>
      </c>
      <c r="C922" s="42" t="s">
        <v>4242</v>
      </c>
      <c r="D922" s="22" t="s">
        <v>300</v>
      </c>
      <c r="E922" s="22" t="s">
        <v>221</v>
      </c>
      <c r="F922" s="26" t="str">
        <f>VLOOKUP(E922,PROCV!$A$1:$B$107,2,TRUE)</f>
        <v>Artes Cênicas e Espetáculo</v>
      </c>
      <c r="G922" s="33">
        <v>1998</v>
      </c>
      <c r="H922" s="24">
        <v>0</v>
      </c>
      <c r="I922" s="23" t="str">
        <f>VLOOKUP(J922,PROCV!$E$1:$F$27,2,FALSE)</f>
        <v>52 - Goiás</v>
      </c>
      <c r="J922" s="22" t="s">
        <v>97</v>
      </c>
      <c r="K922" s="22">
        <v>0</v>
      </c>
      <c r="L922" s="33">
        <v>40000</v>
      </c>
      <c r="M922" s="20" t="e">
        <f>VLOOKUP(G922,PROCV!$A$110:$B$119,2,FALSE)</f>
        <v>#N/A</v>
      </c>
      <c r="N922" s="17" t="e">
        <f t="shared" si="14"/>
        <v>#N/A</v>
      </c>
    </row>
    <row r="923" spans="1:14" x14ac:dyDescent="0.25">
      <c r="A923" s="30" t="s">
        <v>48</v>
      </c>
      <c r="B923" s="36">
        <v>989965</v>
      </c>
      <c r="C923" s="42" t="s">
        <v>4242</v>
      </c>
      <c r="D923" s="22" t="s">
        <v>300</v>
      </c>
      <c r="E923" s="22" t="s">
        <v>221</v>
      </c>
      <c r="F923" s="26" t="str">
        <f>VLOOKUP(E923,PROCV!$A$1:$B$107,2,TRUE)</f>
        <v>Artes Cênicas e Espetáculo</v>
      </c>
      <c r="G923" s="33">
        <v>1998</v>
      </c>
      <c r="H923" s="24">
        <v>0</v>
      </c>
      <c r="I923" s="23" t="str">
        <f>VLOOKUP(J923,PROCV!$E$1:$F$27,2,FALSE)</f>
        <v>52 - Goiás</v>
      </c>
      <c r="J923" s="22" t="s">
        <v>97</v>
      </c>
      <c r="K923" s="22">
        <v>0</v>
      </c>
      <c r="L923" s="33">
        <v>22500</v>
      </c>
      <c r="M923" s="20" t="e">
        <f>VLOOKUP(G923,PROCV!$A$110:$B$119,2,FALSE)</f>
        <v>#N/A</v>
      </c>
      <c r="N923" s="17" t="e">
        <f t="shared" si="14"/>
        <v>#N/A</v>
      </c>
    </row>
    <row r="924" spans="1:14" x14ac:dyDescent="0.25">
      <c r="A924" s="30" t="s">
        <v>48</v>
      </c>
      <c r="B924" s="36">
        <v>989980</v>
      </c>
      <c r="C924" s="42" t="s">
        <v>2535</v>
      </c>
      <c r="D924" s="22" t="s">
        <v>300</v>
      </c>
      <c r="E924" s="22" t="s">
        <v>221</v>
      </c>
      <c r="F924" s="26" t="str">
        <f>VLOOKUP(E924,PROCV!$A$1:$B$107,2,TRUE)</f>
        <v>Artes Cênicas e Espetáculo</v>
      </c>
      <c r="G924" s="33">
        <v>1998</v>
      </c>
      <c r="H924" s="24">
        <v>0</v>
      </c>
      <c r="I924" s="23" t="str">
        <f>VLOOKUP(J924,PROCV!$E$1:$F$27,2,FALSE)</f>
        <v>31 - Minas Gerais</v>
      </c>
      <c r="J924" s="22" t="s">
        <v>85</v>
      </c>
      <c r="K924" s="22">
        <v>0</v>
      </c>
      <c r="L924" s="33">
        <v>40000</v>
      </c>
      <c r="M924" s="20" t="e">
        <f>VLOOKUP(G924,PROCV!$A$110:$B$119,2,FALSE)</f>
        <v>#N/A</v>
      </c>
      <c r="N924" s="17" t="e">
        <f t="shared" si="14"/>
        <v>#N/A</v>
      </c>
    </row>
    <row r="925" spans="1:14" x14ac:dyDescent="0.25">
      <c r="A925" s="30" t="s">
        <v>48</v>
      </c>
      <c r="B925" s="36">
        <v>989997</v>
      </c>
      <c r="C925" s="42" t="s">
        <v>2535</v>
      </c>
      <c r="D925" s="22" t="s">
        <v>300</v>
      </c>
      <c r="E925" s="22" t="s">
        <v>221</v>
      </c>
      <c r="F925" s="26" t="str">
        <f>VLOOKUP(E925,PROCV!$A$1:$B$107,2,TRUE)</f>
        <v>Artes Cênicas e Espetáculo</v>
      </c>
      <c r="G925" s="33">
        <v>1998</v>
      </c>
      <c r="H925" s="24">
        <v>0</v>
      </c>
      <c r="I925" s="23" t="str">
        <f>VLOOKUP(J925,PROCV!$E$1:$F$27,2,FALSE)</f>
        <v>50 - Mato Grosso do Sul</v>
      </c>
      <c r="J925" s="22" t="s">
        <v>179</v>
      </c>
      <c r="K925" s="22">
        <v>0</v>
      </c>
      <c r="L925" s="33">
        <v>40000</v>
      </c>
      <c r="M925" s="20" t="e">
        <f>VLOOKUP(G925,PROCV!$A$110:$B$119,2,FALSE)</f>
        <v>#N/A</v>
      </c>
      <c r="N925" s="17" t="e">
        <f t="shared" si="14"/>
        <v>#N/A</v>
      </c>
    </row>
    <row r="926" spans="1:14" x14ac:dyDescent="0.25">
      <c r="A926" s="30" t="s">
        <v>48</v>
      </c>
      <c r="B926" s="36">
        <v>989728</v>
      </c>
      <c r="C926" s="42" t="s">
        <v>5337</v>
      </c>
      <c r="D926" s="22" t="s">
        <v>300</v>
      </c>
      <c r="E926" s="22" t="s">
        <v>221</v>
      </c>
      <c r="F926" s="26" t="str">
        <f>VLOOKUP(E926,PROCV!$A$1:$B$107,2,TRUE)</f>
        <v>Artes Cênicas e Espetáculo</v>
      </c>
      <c r="G926" s="33">
        <v>1998</v>
      </c>
      <c r="H926" s="24">
        <v>0</v>
      </c>
      <c r="I926" s="23" t="str">
        <f>VLOOKUP(J926,PROCV!$E$1:$F$27,2,FALSE)</f>
        <v>15 - Pará</v>
      </c>
      <c r="J926" s="22" t="s">
        <v>140</v>
      </c>
      <c r="K926" s="22">
        <v>0</v>
      </c>
      <c r="L926" s="33">
        <v>40000</v>
      </c>
      <c r="M926" s="20" t="e">
        <f>VLOOKUP(G926,PROCV!$A$110:$B$119,2,FALSE)</f>
        <v>#N/A</v>
      </c>
      <c r="N926" s="17" t="e">
        <f t="shared" si="14"/>
        <v>#N/A</v>
      </c>
    </row>
    <row r="927" spans="1:14" x14ac:dyDescent="0.25">
      <c r="A927" s="30" t="s">
        <v>48</v>
      </c>
      <c r="B927" s="36">
        <v>989778</v>
      </c>
      <c r="C927" s="42" t="s">
        <v>5337</v>
      </c>
      <c r="D927" s="22" t="s">
        <v>300</v>
      </c>
      <c r="E927" s="22" t="s">
        <v>221</v>
      </c>
      <c r="F927" s="26" t="str">
        <f>VLOOKUP(E927,PROCV!$A$1:$B$107,2,TRUE)</f>
        <v>Artes Cênicas e Espetáculo</v>
      </c>
      <c r="G927" s="33">
        <v>1998</v>
      </c>
      <c r="H927" s="24">
        <v>0</v>
      </c>
      <c r="I927" s="23" t="str">
        <f>VLOOKUP(J927,PROCV!$E$1:$F$27,2,FALSE)</f>
        <v>26 - Pernambuco</v>
      </c>
      <c r="J927" s="22" t="s">
        <v>44</v>
      </c>
      <c r="K927" s="22">
        <v>0</v>
      </c>
      <c r="L927" s="33">
        <v>40000</v>
      </c>
      <c r="M927" s="20" t="e">
        <f>VLOOKUP(G927,PROCV!$A$110:$B$119,2,FALSE)</f>
        <v>#N/A</v>
      </c>
      <c r="N927" s="17" t="e">
        <f t="shared" si="14"/>
        <v>#N/A</v>
      </c>
    </row>
    <row r="928" spans="1:14" x14ac:dyDescent="0.25">
      <c r="A928" s="30" t="s">
        <v>48</v>
      </c>
      <c r="B928" s="36">
        <v>989653</v>
      </c>
      <c r="C928" s="42" t="s">
        <v>5336</v>
      </c>
      <c r="D928" s="22" t="s">
        <v>300</v>
      </c>
      <c r="E928" s="22" t="s">
        <v>221</v>
      </c>
      <c r="F928" s="26" t="str">
        <f>VLOOKUP(E928,PROCV!$A$1:$B$107,2,TRUE)</f>
        <v>Artes Cênicas e Espetáculo</v>
      </c>
      <c r="G928" s="33">
        <v>1998</v>
      </c>
      <c r="H928" s="24">
        <v>0</v>
      </c>
      <c r="I928" s="23" t="str">
        <f>VLOOKUP(J928,PROCV!$E$1:$F$27,2,FALSE)</f>
        <v>53 - Distrito Federal</v>
      </c>
      <c r="J928" s="22" t="s">
        <v>75</v>
      </c>
      <c r="K928" s="22">
        <v>0</v>
      </c>
      <c r="L928" s="33">
        <v>40000</v>
      </c>
      <c r="M928" s="20" t="e">
        <f>VLOOKUP(G928,PROCV!$A$110:$B$119,2,FALSE)</f>
        <v>#N/A</v>
      </c>
      <c r="N928" s="17" t="e">
        <f t="shared" si="14"/>
        <v>#N/A</v>
      </c>
    </row>
    <row r="929" spans="1:14" x14ac:dyDescent="0.25">
      <c r="A929" s="30" t="s">
        <v>48</v>
      </c>
      <c r="B929" s="36">
        <v>989953</v>
      </c>
      <c r="C929" s="42" t="s">
        <v>5336</v>
      </c>
      <c r="D929" s="22" t="s">
        <v>300</v>
      </c>
      <c r="E929" s="22" t="s">
        <v>221</v>
      </c>
      <c r="F929" s="26" t="str">
        <f>VLOOKUP(E929,PROCV!$A$1:$B$107,2,TRUE)</f>
        <v>Artes Cênicas e Espetáculo</v>
      </c>
      <c r="G929" s="33">
        <v>1998</v>
      </c>
      <c r="H929" s="24">
        <v>0</v>
      </c>
      <c r="I929" s="23" t="str">
        <f>VLOOKUP(J929,PROCV!$E$1:$F$27,2,FALSE)</f>
        <v>52 - Goiás</v>
      </c>
      <c r="J929" s="22" t="s">
        <v>97</v>
      </c>
      <c r="K929" s="22">
        <v>0</v>
      </c>
      <c r="L929" s="33">
        <v>30000</v>
      </c>
      <c r="M929" s="20" t="e">
        <f>VLOOKUP(G929,PROCV!$A$110:$B$119,2,FALSE)</f>
        <v>#N/A</v>
      </c>
      <c r="N929" s="17" t="e">
        <f t="shared" si="14"/>
        <v>#N/A</v>
      </c>
    </row>
    <row r="930" spans="1:14" x14ac:dyDescent="0.25">
      <c r="A930" s="30" t="s">
        <v>48</v>
      </c>
      <c r="B930" s="36">
        <v>989959</v>
      </c>
      <c r="C930" s="42" t="s">
        <v>5336</v>
      </c>
      <c r="D930" s="22" t="s">
        <v>300</v>
      </c>
      <c r="E930" s="22" t="s">
        <v>221</v>
      </c>
      <c r="F930" s="26" t="str">
        <f>VLOOKUP(E930,PROCV!$A$1:$B$107,2,TRUE)</f>
        <v>Artes Cênicas e Espetáculo</v>
      </c>
      <c r="G930" s="33">
        <v>1998</v>
      </c>
      <c r="H930" s="24">
        <v>0</v>
      </c>
      <c r="I930" s="23" t="str">
        <f>VLOOKUP(J930,PROCV!$E$1:$F$27,2,FALSE)</f>
        <v>52 - Goiás</v>
      </c>
      <c r="J930" s="22" t="s">
        <v>97</v>
      </c>
      <c r="K930" s="22">
        <v>0</v>
      </c>
      <c r="L930" s="33">
        <v>40000</v>
      </c>
      <c r="M930" s="20" t="e">
        <f>VLOOKUP(G930,PROCV!$A$110:$B$119,2,FALSE)</f>
        <v>#N/A</v>
      </c>
      <c r="N930" s="17" t="e">
        <f t="shared" si="14"/>
        <v>#N/A</v>
      </c>
    </row>
    <row r="931" spans="1:14" x14ac:dyDescent="0.25">
      <c r="A931" s="30" t="s">
        <v>48</v>
      </c>
      <c r="B931" s="36">
        <v>989731</v>
      </c>
      <c r="C931" s="42" t="s">
        <v>5335</v>
      </c>
      <c r="D931" s="22" t="s">
        <v>300</v>
      </c>
      <c r="E931" s="22" t="s">
        <v>221</v>
      </c>
      <c r="F931" s="26" t="str">
        <f>VLOOKUP(E931,PROCV!$A$1:$B$107,2,TRUE)</f>
        <v>Artes Cênicas e Espetáculo</v>
      </c>
      <c r="G931" s="33">
        <v>1998</v>
      </c>
      <c r="H931" s="24">
        <v>0</v>
      </c>
      <c r="I931" s="23" t="str">
        <f>VLOOKUP(J931,PROCV!$E$1:$F$27,2,FALSE)</f>
        <v>23 - Ceará</v>
      </c>
      <c r="J931" s="22" t="s">
        <v>52</v>
      </c>
      <c r="K931" s="22">
        <v>0</v>
      </c>
      <c r="L931" s="33">
        <v>40000</v>
      </c>
      <c r="M931" s="20" t="e">
        <f>VLOOKUP(G931,PROCV!$A$110:$B$119,2,FALSE)</f>
        <v>#N/A</v>
      </c>
      <c r="N931" s="17" t="e">
        <f t="shared" si="14"/>
        <v>#N/A</v>
      </c>
    </row>
    <row r="932" spans="1:14" x14ac:dyDescent="0.25">
      <c r="A932" s="30" t="s">
        <v>48</v>
      </c>
      <c r="B932" s="36">
        <v>989658</v>
      </c>
      <c r="C932" s="42" t="s">
        <v>4760</v>
      </c>
      <c r="D932" s="22" t="s">
        <v>300</v>
      </c>
      <c r="E932" s="22" t="s">
        <v>221</v>
      </c>
      <c r="F932" s="26" t="str">
        <f>VLOOKUP(E932,PROCV!$A$1:$B$107,2,TRUE)</f>
        <v>Artes Cênicas e Espetáculo</v>
      </c>
      <c r="G932" s="33">
        <v>1998</v>
      </c>
      <c r="H932" s="24">
        <v>0</v>
      </c>
      <c r="I932" s="23" t="str">
        <f>VLOOKUP(J932,PROCV!$E$1:$F$27,2,FALSE)</f>
        <v>51 - Mato Grosso</v>
      </c>
      <c r="J932" s="22" t="s">
        <v>99</v>
      </c>
      <c r="K932" s="22">
        <v>0</v>
      </c>
      <c r="L932" s="33">
        <v>40000</v>
      </c>
      <c r="M932" s="20" t="e">
        <f>VLOOKUP(G932,PROCV!$A$110:$B$119,2,FALSE)</f>
        <v>#N/A</v>
      </c>
      <c r="N932" s="17" t="e">
        <f t="shared" si="14"/>
        <v>#N/A</v>
      </c>
    </row>
    <row r="933" spans="1:14" x14ac:dyDescent="0.25">
      <c r="A933" s="30" t="s">
        <v>48</v>
      </c>
      <c r="B933" s="36">
        <v>989938</v>
      </c>
      <c r="C933" s="42" t="s">
        <v>4759</v>
      </c>
      <c r="D933" s="22" t="s">
        <v>300</v>
      </c>
      <c r="E933" s="22" t="s">
        <v>221</v>
      </c>
      <c r="F933" s="26" t="str">
        <f>VLOOKUP(E933,PROCV!$A$1:$B$107,2,TRUE)</f>
        <v>Artes Cênicas e Espetáculo</v>
      </c>
      <c r="G933" s="33">
        <v>1998</v>
      </c>
      <c r="H933" s="24">
        <v>0</v>
      </c>
      <c r="I933" s="23" t="str">
        <f>VLOOKUP(J933,PROCV!$E$1:$F$27,2,FALSE)</f>
        <v>29 - Bahia</v>
      </c>
      <c r="J933" s="22" t="s">
        <v>73</v>
      </c>
      <c r="K933" s="22">
        <v>0</v>
      </c>
      <c r="L933" s="33">
        <v>40000</v>
      </c>
      <c r="M933" s="20" t="e">
        <f>VLOOKUP(G933,PROCV!$A$110:$B$119,2,FALSE)</f>
        <v>#N/A</v>
      </c>
      <c r="N933" s="17" t="e">
        <f t="shared" si="14"/>
        <v>#N/A</v>
      </c>
    </row>
    <row r="934" spans="1:14" x14ac:dyDescent="0.25">
      <c r="A934" s="30" t="s">
        <v>48</v>
      </c>
      <c r="B934" s="36">
        <v>989940</v>
      </c>
      <c r="C934" s="42" t="s">
        <v>5334</v>
      </c>
      <c r="D934" s="22" t="s">
        <v>300</v>
      </c>
      <c r="E934" s="22" t="s">
        <v>221</v>
      </c>
      <c r="F934" s="26" t="str">
        <f>VLOOKUP(E934,PROCV!$A$1:$B$107,2,TRUE)</f>
        <v>Artes Cênicas e Espetáculo</v>
      </c>
      <c r="G934" s="33">
        <v>1998</v>
      </c>
      <c r="H934" s="24">
        <v>0</v>
      </c>
      <c r="I934" s="23" t="str">
        <f>VLOOKUP(J934,PROCV!$E$1:$F$27,2,FALSE)</f>
        <v>29 - Bahia</v>
      </c>
      <c r="J934" s="22" t="s">
        <v>73</v>
      </c>
      <c r="K934" s="22">
        <v>0</v>
      </c>
      <c r="L934" s="33">
        <v>40000</v>
      </c>
      <c r="M934" s="20" t="e">
        <f>VLOOKUP(G934,PROCV!$A$110:$B$119,2,FALSE)</f>
        <v>#N/A</v>
      </c>
      <c r="N934" s="17" t="e">
        <f t="shared" si="14"/>
        <v>#N/A</v>
      </c>
    </row>
    <row r="935" spans="1:14" x14ac:dyDescent="0.25">
      <c r="A935" s="30" t="s">
        <v>48</v>
      </c>
      <c r="B935" s="36">
        <v>989941</v>
      </c>
      <c r="C935" s="42" t="s">
        <v>4759</v>
      </c>
      <c r="D935" s="22" t="s">
        <v>300</v>
      </c>
      <c r="E935" s="22" t="s">
        <v>221</v>
      </c>
      <c r="F935" s="26" t="str">
        <f>VLOOKUP(E935,PROCV!$A$1:$B$107,2,TRUE)</f>
        <v>Artes Cênicas e Espetáculo</v>
      </c>
      <c r="G935" s="33">
        <v>1998</v>
      </c>
      <c r="H935" s="24">
        <v>0</v>
      </c>
      <c r="I935" s="23" t="str">
        <f>VLOOKUP(J935,PROCV!$E$1:$F$27,2,FALSE)</f>
        <v>29 - Bahia</v>
      </c>
      <c r="J935" s="22" t="s">
        <v>73</v>
      </c>
      <c r="K935" s="22">
        <v>0</v>
      </c>
      <c r="L935" s="33">
        <v>40000</v>
      </c>
      <c r="M935" s="20" t="e">
        <f>VLOOKUP(G935,PROCV!$A$110:$B$119,2,FALSE)</f>
        <v>#N/A</v>
      </c>
      <c r="N935" s="17" t="e">
        <f t="shared" si="14"/>
        <v>#N/A</v>
      </c>
    </row>
    <row r="936" spans="1:14" x14ac:dyDescent="0.25">
      <c r="A936" s="30" t="s">
        <v>48</v>
      </c>
      <c r="B936" s="36">
        <v>989949</v>
      </c>
      <c r="C936" s="42" t="s">
        <v>4759</v>
      </c>
      <c r="D936" s="22" t="s">
        <v>300</v>
      </c>
      <c r="E936" s="22" t="s">
        <v>221</v>
      </c>
      <c r="F936" s="26" t="str">
        <f>VLOOKUP(E936,PROCV!$A$1:$B$107,2,TRUE)</f>
        <v>Artes Cênicas e Espetáculo</v>
      </c>
      <c r="G936" s="33">
        <v>1998</v>
      </c>
      <c r="H936" s="24">
        <v>0</v>
      </c>
      <c r="I936" s="23" t="str">
        <f>VLOOKUP(J936,PROCV!$E$1:$F$27,2,FALSE)</f>
        <v>32 - Espírito Santo</v>
      </c>
      <c r="J936" s="22" t="s">
        <v>67</v>
      </c>
      <c r="K936" s="22">
        <v>0</v>
      </c>
      <c r="L936" s="33">
        <v>40000</v>
      </c>
      <c r="M936" s="20" t="e">
        <f>VLOOKUP(G936,PROCV!$A$110:$B$119,2,FALSE)</f>
        <v>#N/A</v>
      </c>
      <c r="N936" s="17" t="e">
        <f t="shared" si="14"/>
        <v>#N/A</v>
      </c>
    </row>
    <row r="937" spans="1:14" x14ac:dyDescent="0.25">
      <c r="A937" s="30" t="s">
        <v>48</v>
      </c>
      <c r="B937" s="36">
        <v>989950</v>
      </c>
      <c r="C937" s="42" t="s">
        <v>4759</v>
      </c>
      <c r="D937" s="22" t="s">
        <v>300</v>
      </c>
      <c r="E937" s="22" t="s">
        <v>221</v>
      </c>
      <c r="F937" s="26" t="str">
        <f>VLOOKUP(E937,PROCV!$A$1:$B$107,2,TRUE)</f>
        <v>Artes Cênicas e Espetáculo</v>
      </c>
      <c r="G937" s="33">
        <v>1998</v>
      </c>
      <c r="H937" s="24">
        <v>0</v>
      </c>
      <c r="I937" s="23" t="str">
        <f>VLOOKUP(J937,PROCV!$E$1:$F$27,2,FALSE)</f>
        <v>32 - Espírito Santo</v>
      </c>
      <c r="J937" s="22" t="s">
        <v>67</v>
      </c>
      <c r="K937" s="22">
        <v>0</v>
      </c>
      <c r="L937" s="33">
        <v>40000</v>
      </c>
      <c r="M937" s="20" t="e">
        <f>VLOOKUP(G937,PROCV!$A$110:$B$119,2,FALSE)</f>
        <v>#N/A</v>
      </c>
      <c r="N937" s="17" t="e">
        <f t="shared" si="14"/>
        <v>#N/A</v>
      </c>
    </row>
    <row r="938" spans="1:14" x14ac:dyDescent="0.25">
      <c r="A938" s="30" t="s">
        <v>48</v>
      </c>
      <c r="B938" s="36">
        <v>989952</v>
      </c>
      <c r="C938" s="42" t="s">
        <v>4759</v>
      </c>
      <c r="D938" s="22" t="s">
        <v>300</v>
      </c>
      <c r="E938" s="22" t="s">
        <v>221</v>
      </c>
      <c r="F938" s="26" t="str">
        <f>VLOOKUP(E938,PROCV!$A$1:$B$107,2,TRUE)</f>
        <v>Artes Cênicas e Espetáculo</v>
      </c>
      <c r="G938" s="33">
        <v>1998</v>
      </c>
      <c r="H938" s="24">
        <v>0</v>
      </c>
      <c r="I938" s="23" t="str">
        <f>VLOOKUP(J938,PROCV!$E$1:$F$27,2,FALSE)</f>
        <v>24 - Rio Grande do Norte</v>
      </c>
      <c r="J938" s="22" t="s">
        <v>54</v>
      </c>
      <c r="K938" s="22">
        <v>0</v>
      </c>
      <c r="L938" s="33">
        <v>40000</v>
      </c>
      <c r="M938" s="20" t="e">
        <f>VLOOKUP(G938,PROCV!$A$110:$B$119,2,FALSE)</f>
        <v>#N/A</v>
      </c>
      <c r="N938" s="17" t="e">
        <f t="shared" si="14"/>
        <v>#N/A</v>
      </c>
    </row>
    <row r="939" spans="1:14" x14ac:dyDescent="0.25">
      <c r="A939" s="30" t="s">
        <v>48</v>
      </c>
      <c r="B939" s="36">
        <v>989957</v>
      </c>
      <c r="C939" s="42" t="s">
        <v>4759</v>
      </c>
      <c r="D939" s="22" t="s">
        <v>300</v>
      </c>
      <c r="E939" s="22" t="s">
        <v>221</v>
      </c>
      <c r="F939" s="26" t="str">
        <f>VLOOKUP(E939,PROCV!$A$1:$B$107,2,TRUE)</f>
        <v>Artes Cênicas e Espetáculo</v>
      </c>
      <c r="G939" s="33">
        <v>1998</v>
      </c>
      <c r="H939" s="24">
        <v>0</v>
      </c>
      <c r="I939" s="23" t="str">
        <f>VLOOKUP(J939,PROCV!$E$1:$F$27,2,FALSE)</f>
        <v>52 - Goiás</v>
      </c>
      <c r="J939" s="22" t="s">
        <v>97</v>
      </c>
      <c r="K939" s="22">
        <v>0</v>
      </c>
      <c r="L939" s="33">
        <v>40000</v>
      </c>
      <c r="M939" s="20" t="e">
        <f>VLOOKUP(G939,PROCV!$A$110:$B$119,2,FALSE)</f>
        <v>#N/A</v>
      </c>
      <c r="N939" s="17" t="e">
        <f t="shared" si="14"/>
        <v>#N/A</v>
      </c>
    </row>
    <row r="940" spans="1:14" x14ac:dyDescent="0.25">
      <c r="A940" s="30" t="s">
        <v>48</v>
      </c>
      <c r="B940" s="36">
        <v>989958</v>
      </c>
      <c r="C940" s="42" t="s">
        <v>4759</v>
      </c>
      <c r="D940" s="22" t="s">
        <v>300</v>
      </c>
      <c r="E940" s="22" t="s">
        <v>221</v>
      </c>
      <c r="F940" s="26" t="str">
        <f>VLOOKUP(E940,PROCV!$A$1:$B$107,2,TRUE)</f>
        <v>Artes Cênicas e Espetáculo</v>
      </c>
      <c r="G940" s="33">
        <v>1998</v>
      </c>
      <c r="H940" s="24">
        <v>0</v>
      </c>
      <c r="I940" s="23" t="str">
        <f>VLOOKUP(J940,PROCV!$E$1:$F$27,2,FALSE)</f>
        <v>23 - Ceará</v>
      </c>
      <c r="J940" s="22" t="s">
        <v>52</v>
      </c>
      <c r="K940" s="22">
        <v>0</v>
      </c>
      <c r="L940" s="33">
        <v>40000</v>
      </c>
      <c r="M940" s="20" t="e">
        <f>VLOOKUP(G940,PROCV!$A$110:$B$119,2,FALSE)</f>
        <v>#N/A</v>
      </c>
      <c r="N940" s="17" t="e">
        <f t="shared" si="14"/>
        <v>#N/A</v>
      </c>
    </row>
    <row r="941" spans="1:14" x14ac:dyDescent="0.25">
      <c r="A941" s="30" t="s">
        <v>48</v>
      </c>
      <c r="B941" s="36">
        <v>989960</v>
      </c>
      <c r="C941" s="42" t="s">
        <v>4759</v>
      </c>
      <c r="D941" s="22" t="s">
        <v>300</v>
      </c>
      <c r="E941" s="22" t="s">
        <v>221</v>
      </c>
      <c r="F941" s="26" t="str">
        <f>VLOOKUP(E941,PROCV!$A$1:$B$107,2,TRUE)</f>
        <v>Artes Cênicas e Espetáculo</v>
      </c>
      <c r="G941" s="33">
        <v>1998</v>
      </c>
      <c r="H941" s="24">
        <v>0</v>
      </c>
      <c r="I941" s="23" t="str">
        <f>VLOOKUP(J941,PROCV!$E$1:$F$27,2,FALSE)</f>
        <v>52 - Goiás</v>
      </c>
      <c r="J941" s="22" t="s">
        <v>97</v>
      </c>
      <c r="K941" s="22">
        <v>0</v>
      </c>
      <c r="L941" s="33">
        <v>39600</v>
      </c>
      <c r="M941" s="20" t="e">
        <f>VLOOKUP(G941,PROCV!$A$110:$B$119,2,FALSE)</f>
        <v>#N/A</v>
      </c>
      <c r="N941" s="17" t="e">
        <f t="shared" si="14"/>
        <v>#N/A</v>
      </c>
    </row>
    <row r="942" spans="1:14" x14ac:dyDescent="0.25">
      <c r="A942" s="30" t="s">
        <v>48</v>
      </c>
      <c r="B942" s="36">
        <v>989961</v>
      </c>
      <c r="C942" s="42" t="s">
        <v>4759</v>
      </c>
      <c r="D942" s="22" t="s">
        <v>300</v>
      </c>
      <c r="E942" s="22" t="s">
        <v>221</v>
      </c>
      <c r="F942" s="26" t="str">
        <f>VLOOKUP(E942,PROCV!$A$1:$B$107,2,TRUE)</f>
        <v>Artes Cênicas e Espetáculo</v>
      </c>
      <c r="G942" s="33">
        <v>1998</v>
      </c>
      <c r="H942" s="24">
        <v>0</v>
      </c>
      <c r="I942" s="23" t="str">
        <f>VLOOKUP(J942,PROCV!$E$1:$F$27,2,FALSE)</f>
        <v>52 - Goiás</v>
      </c>
      <c r="J942" s="22" t="s">
        <v>97</v>
      </c>
      <c r="K942" s="22">
        <v>0</v>
      </c>
      <c r="L942" s="33">
        <v>40000</v>
      </c>
      <c r="M942" s="20" t="e">
        <f>VLOOKUP(G942,PROCV!$A$110:$B$119,2,FALSE)</f>
        <v>#N/A</v>
      </c>
      <c r="N942" s="17" t="e">
        <f t="shared" si="14"/>
        <v>#N/A</v>
      </c>
    </row>
    <row r="943" spans="1:14" x14ac:dyDescent="0.25">
      <c r="A943" s="30" t="s">
        <v>48</v>
      </c>
      <c r="B943" s="36">
        <v>989962</v>
      </c>
      <c r="C943" s="42" t="s">
        <v>4759</v>
      </c>
      <c r="D943" s="22" t="s">
        <v>300</v>
      </c>
      <c r="E943" s="22" t="s">
        <v>221</v>
      </c>
      <c r="F943" s="26" t="str">
        <f>VLOOKUP(E943,PROCV!$A$1:$B$107,2,TRUE)</f>
        <v>Artes Cênicas e Espetáculo</v>
      </c>
      <c r="G943" s="33">
        <v>1998</v>
      </c>
      <c r="H943" s="24">
        <v>0</v>
      </c>
      <c r="I943" s="23" t="str">
        <f>VLOOKUP(J943,PROCV!$E$1:$F$27,2,FALSE)</f>
        <v>52 - Goiás</v>
      </c>
      <c r="J943" s="22" t="s">
        <v>97</v>
      </c>
      <c r="K943" s="22">
        <v>0</v>
      </c>
      <c r="L943" s="33">
        <v>60000</v>
      </c>
      <c r="M943" s="20" t="e">
        <f>VLOOKUP(G943,PROCV!$A$110:$B$119,2,FALSE)</f>
        <v>#N/A</v>
      </c>
      <c r="N943" s="17" t="e">
        <f t="shared" si="14"/>
        <v>#N/A</v>
      </c>
    </row>
    <row r="944" spans="1:14" x14ac:dyDescent="0.25">
      <c r="A944" s="30" t="s">
        <v>48</v>
      </c>
      <c r="B944" s="36">
        <v>989967</v>
      </c>
      <c r="C944" s="42" t="s">
        <v>5333</v>
      </c>
      <c r="D944" s="22" t="s">
        <v>300</v>
      </c>
      <c r="E944" s="22" t="s">
        <v>221</v>
      </c>
      <c r="F944" s="26" t="str">
        <f>VLOOKUP(E944,PROCV!$A$1:$B$107,2,TRUE)</f>
        <v>Artes Cênicas e Espetáculo</v>
      </c>
      <c r="G944" s="33">
        <v>1998</v>
      </c>
      <c r="H944" s="24">
        <v>0</v>
      </c>
      <c r="I944" s="23" t="str">
        <f>VLOOKUP(J944,PROCV!$E$1:$F$27,2,FALSE)</f>
        <v>52 - Goiás</v>
      </c>
      <c r="J944" s="22" t="s">
        <v>97</v>
      </c>
      <c r="K944" s="22">
        <v>0</v>
      </c>
      <c r="L944" s="33">
        <v>40000</v>
      </c>
      <c r="M944" s="20" t="e">
        <f>VLOOKUP(G944,PROCV!$A$110:$B$119,2,FALSE)</f>
        <v>#N/A</v>
      </c>
      <c r="N944" s="17" t="e">
        <f t="shared" si="14"/>
        <v>#N/A</v>
      </c>
    </row>
    <row r="945" spans="1:14" x14ac:dyDescent="0.25">
      <c r="A945" s="30" t="s">
        <v>48</v>
      </c>
      <c r="B945" s="36">
        <v>989970</v>
      </c>
      <c r="C945" s="42" t="s">
        <v>4759</v>
      </c>
      <c r="D945" s="22" t="s">
        <v>300</v>
      </c>
      <c r="E945" s="22" t="s">
        <v>221</v>
      </c>
      <c r="F945" s="26" t="str">
        <f>VLOOKUP(E945,PROCV!$A$1:$B$107,2,TRUE)</f>
        <v>Artes Cênicas e Espetáculo</v>
      </c>
      <c r="G945" s="33">
        <v>1998</v>
      </c>
      <c r="H945" s="24">
        <v>0</v>
      </c>
      <c r="I945" s="23" t="str">
        <f>VLOOKUP(J945,PROCV!$E$1:$F$27,2,FALSE)</f>
        <v>52 - Goiás</v>
      </c>
      <c r="J945" s="22" t="s">
        <v>97</v>
      </c>
      <c r="K945" s="22">
        <v>0</v>
      </c>
      <c r="L945" s="33">
        <v>40000</v>
      </c>
      <c r="M945" s="20" t="e">
        <f>VLOOKUP(G945,PROCV!$A$110:$B$119,2,FALSE)</f>
        <v>#N/A</v>
      </c>
      <c r="N945" s="17" t="e">
        <f t="shared" si="14"/>
        <v>#N/A</v>
      </c>
    </row>
    <row r="946" spans="1:14" x14ac:dyDescent="0.25">
      <c r="A946" s="30" t="s">
        <v>48</v>
      </c>
      <c r="B946" s="36">
        <v>989972</v>
      </c>
      <c r="C946" s="42" t="s">
        <v>4759</v>
      </c>
      <c r="D946" s="22" t="s">
        <v>300</v>
      </c>
      <c r="E946" s="22" t="s">
        <v>221</v>
      </c>
      <c r="F946" s="26" t="str">
        <f>VLOOKUP(E946,PROCV!$A$1:$B$107,2,TRUE)</f>
        <v>Artes Cênicas e Espetáculo</v>
      </c>
      <c r="G946" s="33">
        <v>1998</v>
      </c>
      <c r="H946" s="24">
        <v>0</v>
      </c>
      <c r="I946" s="23" t="str">
        <f>VLOOKUP(J946,PROCV!$E$1:$F$27,2,FALSE)</f>
        <v>22 - Piauí</v>
      </c>
      <c r="J946" s="22" t="s">
        <v>77</v>
      </c>
      <c r="K946" s="22">
        <v>0</v>
      </c>
      <c r="L946" s="33">
        <v>40000</v>
      </c>
      <c r="M946" s="20" t="e">
        <f>VLOOKUP(G946,PROCV!$A$110:$B$119,2,FALSE)</f>
        <v>#N/A</v>
      </c>
      <c r="N946" s="17" t="e">
        <f t="shared" si="14"/>
        <v>#N/A</v>
      </c>
    </row>
    <row r="947" spans="1:14" x14ac:dyDescent="0.25">
      <c r="A947" s="30" t="s">
        <v>48</v>
      </c>
      <c r="B947" s="36">
        <v>989979</v>
      </c>
      <c r="C947" s="42" t="s">
        <v>5332</v>
      </c>
      <c r="D947" s="22" t="s">
        <v>300</v>
      </c>
      <c r="E947" s="22" t="s">
        <v>221</v>
      </c>
      <c r="F947" s="26" t="str">
        <f>VLOOKUP(E947,PROCV!$A$1:$B$107,2,TRUE)</f>
        <v>Artes Cênicas e Espetáculo</v>
      </c>
      <c r="G947" s="33">
        <v>1998</v>
      </c>
      <c r="H947" s="24">
        <v>0</v>
      </c>
      <c r="I947" s="23" t="str">
        <f>VLOOKUP(J947,PROCV!$E$1:$F$27,2,FALSE)</f>
        <v>52 - Goiás</v>
      </c>
      <c r="J947" s="22" t="s">
        <v>97</v>
      </c>
      <c r="K947" s="22">
        <v>0</v>
      </c>
      <c r="L947" s="33">
        <v>20000</v>
      </c>
      <c r="M947" s="20" t="e">
        <f>VLOOKUP(G947,PROCV!$A$110:$B$119,2,FALSE)</f>
        <v>#N/A</v>
      </c>
      <c r="N947" s="17" t="e">
        <f t="shared" si="14"/>
        <v>#N/A</v>
      </c>
    </row>
    <row r="948" spans="1:14" x14ac:dyDescent="0.25">
      <c r="A948" s="30" t="s">
        <v>48</v>
      </c>
      <c r="B948" s="36">
        <v>988480</v>
      </c>
      <c r="C948" s="42" t="s">
        <v>5331</v>
      </c>
      <c r="D948" s="22" t="s">
        <v>189</v>
      </c>
      <c r="E948" s="22" t="s">
        <v>213</v>
      </c>
      <c r="F948" s="26" t="str">
        <f>VLOOKUP(E948,PROCV!$A$1:$B$107,2,TRUE)</f>
        <v>Patrimônio</v>
      </c>
      <c r="G948" s="33">
        <v>1998</v>
      </c>
      <c r="H948" s="24">
        <v>0</v>
      </c>
      <c r="I948" s="23" t="str">
        <f>VLOOKUP(J948,PROCV!$E$1:$F$27,2,FALSE)</f>
        <v>23 - Ceará</v>
      </c>
      <c r="J948" s="22" t="s">
        <v>52</v>
      </c>
      <c r="K948" s="22">
        <v>0</v>
      </c>
      <c r="L948" s="33">
        <v>213977</v>
      </c>
      <c r="M948" s="20" t="e">
        <f>VLOOKUP(G948,PROCV!$A$110:$B$119,2,FALSE)</f>
        <v>#N/A</v>
      </c>
      <c r="N948" s="17" t="e">
        <f t="shared" si="14"/>
        <v>#N/A</v>
      </c>
    </row>
    <row r="949" spans="1:14" ht="26.25" x14ac:dyDescent="0.25">
      <c r="A949" s="30" t="s">
        <v>48</v>
      </c>
      <c r="B949" s="36">
        <v>977567</v>
      </c>
      <c r="C949" s="42" t="s">
        <v>5330</v>
      </c>
      <c r="D949" s="22" t="s">
        <v>300</v>
      </c>
      <c r="E949" s="22" t="s">
        <v>221</v>
      </c>
      <c r="F949" s="26" t="str">
        <f>VLOOKUP(E949,PROCV!$A$1:$B$107,2,TRUE)</f>
        <v>Artes Cênicas e Espetáculo</v>
      </c>
      <c r="G949" s="33">
        <v>1998</v>
      </c>
      <c r="H949" s="24">
        <v>0</v>
      </c>
      <c r="I949" s="23" t="str">
        <f>VLOOKUP(J949,PROCV!$E$1:$F$27,2,FALSE)</f>
        <v>32 - Espírito Santo</v>
      </c>
      <c r="J949" s="22" t="s">
        <v>67</v>
      </c>
      <c r="K949" s="22">
        <v>0</v>
      </c>
      <c r="L949" s="33">
        <v>40000</v>
      </c>
      <c r="M949" s="20" t="e">
        <f>VLOOKUP(G949,PROCV!$A$110:$B$119,2,FALSE)</f>
        <v>#N/A</v>
      </c>
      <c r="N949" s="17" t="e">
        <f t="shared" si="14"/>
        <v>#N/A</v>
      </c>
    </row>
    <row r="950" spans="1:14" x14ac:dyDescent="0.25">
      <c r="A950" s="30" t="s">
        <v>48</v>
      </c>
      <c r="B950" s="36">
        <v>989954</v>
      </c>
      <c r="C950" s="42" t="s">
        <v>5329</v>
      </c>
      <c r="D950" s="22" t="s">
        <v>300</v>
      </c>
      <c r="E950" s="22" t="s">
        <v>221</v>
      </c>
      <c r="F950" s="26" t="str">
        <f>VLOOKUP(E950,PROCV!$A$1:$B$107,2,TRUE)</f>
        <v>Artes Cênicas e Espetáculo</v>
      </c>
      <c r="G950" s="33">
        <v>1998</v>
      </c>
      <c r="H950" s="24">
        <v>0</v>
      </c>
      <c r="I950" s="23" t="str">
        <f>VLOOKUP(J950,PROCV!$E$1:$F$27,2,FALSE)</f>
        <v>52 - Goiás</v>
      </c>
      <c r="J950" s="22" t="s">
        <v>97</v>
      </c>
      <c r="K950" s="22">
        <v>0</v>
      </c>
      <c r="L950" s="33">
        <v>40000</v>
      </c>
      <c r="M950" s="20" t="e">
        <f>VLOOKUP(G950,PROCV!$A$110:$B$119,2,FALSE)</f>
        <v>#N/A</v>
      </c>
      <c r="N950" s="17" t="e">
        <f t="shared" si="14"/>
        <v>#N/A</v>
      </c>
    </row>
    <row r="951" spans="1:14" x14ac:dyDescent="0.25">
      <c r="A951" s="30" t="s">
        <v>48</v>
      </c>
      <c r="B951" s="36">
        <v>989946</v>
      </c>
      <c r="C951" s="42" t="s">
        <v>4756</v>
      </c>
      <c r="D951" s="22" t="s">
        <v>300</v>
      </c>
      <c r="E951" s="22" t="s">
        <v>221</v>
      </c>
      <c r="F951" s="26" t="str">
        <f>VLOOKUP(E951,PROCV!$A$1:$B$107,2,TRUE)</f>
        <v>Artes Cênicas e Espetáculo</v>
      </c>
      <c r="G951" s="33">
        <v>1998</v>
      </c>
      <c r="H951" s="24">
        <v>0</v>
      </c>
      <c r="I951" s="23" t="str">
        <f>VLOOKUP(J951,PROCV!$E$1:$F$27,2,FALSE)</f>
        <v>23 - Ceará</v>
      </c>
      <c r="J951" s="22" t="s">
        <v>52</v>
      </c>
      <c r="K951" s="22">
        <v>0</v>
      </c>
      <c r="L951" s="33">
        <v>40000</v>
      </c>
      <c r="M951" s="20" t="e">
        <f>VLOOKUP(G951,PROCV!$A$110:$B$119,2,FALSE)</f>
        <v>#N/A</v>
      </c>
      <c r="N951" s="17" t="e">
        <f t="shared" si="14"/>
        <v>#N/A</v>
      </c>
    </row>
    <row r="952" spans="1:14" x14ac:dyDescent="0.25">
      <c r="A952" s="30" t="s">
        <v>48</v>
      </c>
      <c r="B952" s="36">
        <v>989966</v>
      </c>
      <c r="C952" s="42" t="s">
        <v>4756</v>
      </c>
      <c r="D952" s="22" t="s">
        <v>300</v>
      </c>
      <c r="E952" s="22" t="s">
        <v>221</v>
      </c>
      <c r="F952" s="26" t="str">
        <f>VLOOKUP(E952,PROCV!$A$1:$B$107,2,TRUE)</f>
        <v>Artes Cênicas e Espetáculo</v>
      </c>
      <c r="G952" s="33">
        <v>1998</v>
      </c>
      <c r="H952" s="24">
        <v>0</v>
      </c>
      <c r="I952" s="23" t="str">
        <f>VLOOKUP(J952,PROCV!$E$1:$F$27,2,FALSE)</f>
        <v>52 - Goiás</v>
      </c>
      <c r="J952" s="22" t="s">
        <v>97</v>
      </c>
      <c r="K952" s="22">
        <v>0</v>
      </c>
      <c r="L952" s="33">
        <v>40000</v>
      </c>
      <c r="M952" s="20" t="e">
        <f>VLOOKUP(G952,PROCV!$A$110:$B$119,2,FALSE)</f>
        <v>#N/A</v>
      </c>
      <c r="N952" s="17" t="e">
        <f t="shared" si="14"/>
        <v>#N/A</v>
      </c>
    </row>
    <row r="953" spans="1:14" x14ac:dyDescent="0.25">
      <c r="A953" s="30" t="s">
        <v>48</v>
      </c>
      <c r="B953" s="36">
        <v>988954</v>
      </c>
      <c r="C953" s="42" t="s">
        <v>5328</v>
      </c>
      <c r="D953" s="22" t="s">
        <v>300</v>
      </c>
      <c r="E953" s="22" t="s">
        <v>221</v>
      </c>
      <c r="F953" s="26" t="str">
        <f>VLOOKUP(E953,PROCV!$A$1:$B$107,2,TRUE)</f>
        <v>Artes Cênicas e Espetáculo</v>
      </c>
      <c r="G953" s="33">
        <v>1998</v>
      </c>
      <c r="H953" s="24">
        <v>0</v>
      </c>
      <c r="I953" s="23" t="str">
        <f>VLOOKUP(J953,PROCV!$E$1:$F$27,2,FALSE)</f>
        <v>29 - Bahia</v>
      </c>
      <c r="J953" s="22" t="s">
        <v>73</v>
      </c>
      <c r="K953" s="22">
        <v>0</v>
      </c>
      <c r="L953" s="33">
        <v>39690</v>
      </c>
      <c r="M953" s="20" t="e">
        <f>VLOOKUP(G953,PROCV!$A$110:$B$119,2,FALSE)</f>
        <v>#N/A</v>
      </c>
      <c r="N953" s="17" t="e">
        <f t="shared" si="14"/>
        <v>#N/A</v>
      </c>
    </row>
    <row r="954" spans="1:14" x14ac:dyDescent="0.25">
      <c r="A954" s="30" t="s">
        <v>48</v>
      </c>
      <c r="B954" s="36">
        <v>980001</v>
      </c>
      <c r="C954" s="42" t="s">
        <v>5327</v>
      </c>
      <c r="D954" s="22" t="s">
        <v>300</v>
      </c>
      <c r="E954" s="22" t="s">
        <v>221</v>
      </c>
      <c r="F954" s="26" t="str">
        <f>VLOOKUP(E954,PROCV!$A$1:$B$107,2,TRUE)</f>
        <v>Artes Cênicas e Espetáculo</v>
      </c>
      <c r="G954" s="33">
        <v>1998</v>
      </c>
      <c r="H954" s="24">
        <v>0</v>
      </c>
      <c r="I954" s="23" t="str">
        <f>VLOOKUP(J954,PROCV!$E$1:$F$27,2,FALSE)</f>
        <v>53 - Distrito Federal</v>
      </c>
      <c r="J954" s="22" t="s">
        <v>75</v>
      </c>
      <c r="K954" s="22">
        <v>0</v>
      </c>
      <c r="L954" s="33">
        <v>40000</v>
      </c>
      <c r="M954" s="20" t="e">
        <f>VLOOKUP(G954,PROCV!$A$110:$B$119,2,FALSE)</f>
        <v>#N/A</v>
      </c>
      <c r="N954" s="17" t="e">
        <f t="shared" si="14"/>
        <v>#N/A</v>
      </c>
    </row>
    <row r="955" spans="1:14" x14ac:dyDescent="0.25">
      <c r="A955" s="30" t="s">
        <v>48</v>
      </c>
      <c r="B955" s="36">
        <v>986726</v>
      </c>
      <c r="C955" s="42" t="s">
        <v>5326</v>
      </c>
      <c r="D955" s="22" t="s">
        <v>46</v>
      </c>
      <c r="E955" s="22" t="s">
        <v>50</v>
      </c>
      <c r="F955" s="26" t="str">
        <f>VLOOKUP(E955,PROCV!$A$1:$B$107,2,TRUE)</f>
        <v>Educação e Criação em Artes</v>
      </c>
      <c r="G955" s="33">
        <v>1998</v>
      </c>
      <c r="H955" s="24">
        <v>0</v>
      </c>
      <c r="I955" s="23" t="str">
        <f>VLOOKUP(J955,PROCV!$E$1:$F$27,2,FALSE)</f>
        <v>26 - Pernambuco</v>
      </c>
      <c r="J955" s="22" t="s">
        <v>44</v>
      </c>
      <c r="K955" s="22">
        <v>0</v>
      </c>
      <c r="L955" s="33">
        <v>60705</v>
      </c>
      <c r="M955" s="20" t="e">
        <f>VLOOKUP(G955,PROCV!$A$110:$B$119,2,FALSE)</f>
        <v>#N/A</v>
      </c>
      <c r="N955" s="17" t="e">
        <f t="shared" si="14"/>
        <v>#N/A</v>
      </c>
    </row>
    <row r="956" spans="1:14" x14ac:dyDescent="0.25">
      <c r="A956" s="30" t="s">
        <v>48</v>
      </c>
      <c r="B956" s="36">
        <v>989998</v>
      </c>
      <c r="C956" s="42" t="s">
        <v>4746</v>
      </c>
      <c r="D956" s="22" t="s">
        <v>300</v>
      </c>
      <c r="E956" s="22" t="s">
        <v>221</v>
      </c>
      <c r="F956" s="26" t="str">
        <f>VLOOKUP(E956,PROCV!$A$1:$B$107,2,TRUE)</f>
        <v>Artes Cênicas e Espetáculo</v>
      </c>
      <c r="G956" s="33">
        <v>1998</v>
      </c>
      <c r="H956" s="24">
        <v>0</v>
      </c>
      <c r="I956" s="23" t="str">
        <f>VLOOKUP(J956,PROCV!$E$1:$F$27,2,FALSE)</f>
        <v>43 - Rio Grande do Sul</v>
      </c>
      <c r="J956" s="22" t="s">
        <v>56</v>
      </c>
      <c r="K956" s="22">
        <v>0</v>
      </c>
      <c r="L956" s="33">
        <v>40000</v>
      </c>
      <c r="M956" s="20" t="e">
        <f>VLOOKUP(G956,PROCV!$A$110:$B$119,2,FALSE)</f>
        <v>#N/A</v>
      </c>
      <c r="N956" s="17" t="e">
        <f t="shared" si="14"/>
        <v>#N/A</v>
      </c>
    </row>
    <row r="957" spans="1:14" x14ac:dyDescent="0.25">
      <c r="A957" s="30" t="s">
        <v>48</v>
      </c>
      <c r="B957" s="36">
        <v>988923</v>
      </c>
      <c r="C957" s="42" t="s">
        <v>5325</v>
      </c>
      <c r="D957" s="22" t="s">
        <v>46</v>
      </c>
      <c r="E957" s="22" t="s">
        <v>50</v>
      </c>
      <c r="F957" s="26" t="str">
        <f>VLOOKUP(E957,PROCV!$A$1:$B$107,2,TRUE)</f>
        <v>Educação e Criação em Artes</v>
      </c>
      <c r="G957" s="33">
        <v>1998</v>
      </c>
      <c r="H957" s="24">
        <v>0</v>
      </c>
      <c r="I957" s="23" t="str">
        <f>VLOOKUP(J957,PROCV!$E$1:$F$27,2,FALSE)</f>
        <v>29 - Bahia</v>
      </c>
      <c r="J957" s="22" t="s">
        <v>73</v>
      </c>
      <c r="K957" s="22">
        <v>0</v>
      </c>
      <c r="L957" s="33">
        <v>35230</v>
      </c>
      <c r="M957" s="20" t="e">
        <f>VLOOKUP(G957,PROCV!$A$110:$B$119,2,FALSE)</f>
        <v>#N/A</v>
      </c>
      <c r="N957" s="17" t="e">
        <f t="shared" si="14"/>
        <v>#N/A</v>
      </c>
    </row>
    <row r="958" spans="1:14" x14ac:dyDescent="0.25">
      <c r="A958" s="30" t="s">
        <v>48</v>
      </c>
      <c r="B958" s="36">
        <v>988893</v>
      </c>
      <c r="C958" s="42" t="s">
        <v>5324</v>
      </c>
      <c r="D958" s="22" t="s">
        <v>46</v>
      </c>
      <c r="E958" s="22" t="s">
        <v>50</v>
      </c>
      <c r="F958" s="26" t="str">
        <f>VLOOKUP(E958,PROCV!$A$1:$B$107,2,TRUE)</f>
        <v>Educação e Criação em Artes</v>
      </c>
      <c r="G958" s="33">
        <v>1998</v>
      </c>
      <c r="H958" s="24">
        <v>0</v>
      </c>
      <c r="I958" s="23" t="str">
        <f>VLOOKUP(J958,PROCV!$E$1:$F$27,2,FALSE)</f>
        <v>33 - Rio de Janeiro</v>
      </c>
      <c r="J958" s="22" t="s">
        <v>82</v>
      </c>
      <c r="K958" s="22">
        <v>0</v>
      </c>
      <c r="L958" s="33">
        <v>400000</v>
      </c>
      <c r="M958" s="20" t="e">
        <f>VLOOKUP(G958,PROCV!$A$110:$B$119,2,FALSE)</f>
        <v>#N/A</v>
      </c>
      <c r="N958" s="17" t="e">
        <f t="shared" si="14"/>
        <v>#N/A</v>
      </c>
    </row>
    <row r="959" spans="1:14" x14ac:dyDescent="0.25">
      <c r="A959" s="30" t="s">
        <v>48</v>
      </c>
      <c r="B959" s="36">
        <v>988894</v>
      </c>
      <c r="C959" s="42" t="s">
        <v>5323</v>
      </c>
      <c r="D959" s="22" t="s">
        <v>46</v>
      </c>
      <c r="E959" s="22" t="s">
        <v>50</v>
      </c>
      <c r="F959" s="26" t="str">
        <f>VLOOKUP(E959,PROCV!$A$1:$B$107,2,TRUE)</f>
        <v>Educação e Criação em Artes</v>
      </c>
      <c r="G959" s="33">
        <v>1998</v>
      </c>
      <c r="H959" s="24">
        <v>0</v>
      </c>
      <c r="I959" s="23" t="str">
        <f>VLOOKUP(J959,PROCV!$E$1:$F$27,2,FALSE)</f>
        <v>33 - Rio de Janeiro</v>
      </c>
      <c r="J959" s="22" t="s">
        <v>82</v>
      </c>
      <c r="K959" s="22">
        <v>0</v>
      </c>
      <c r="L959" s="33">
        <v>267495.19</v>
      </c>
      <c r="M959" s="20" t="e">
        <f>VLOOKUP(G959,PROCV!$A$110:$B$119,2,FALSE)</f>
        <v>#N/A</v>
      </c>
      <c r="N959" s="17" t="e">
        <f t="shared" si="14"/>
        <v>#N/A</v>
      </c>
    </row>
    <row r="960" spans="1:14" x14ac:dyDescent="0.25">
      <c r="A960" s="30" t="s">
        <v>48</v>
      </c>
      <c r="B960" s="36">
        <v>987165</v>
      </c>
      <c r="C960" s="42" t="s">
        <v>5322</v>
      </c>
      <c r="D960" s="22" t="s">
        <v>114</v>
      </c>
      <c r="E960" s="22" t="s">
        <v>113</v>
      </c>
      <c r="F960" s="26" t="str">
        <f>VLOOKUP(E960,PROCV!$A$1:$B$107,2,TRUE)</f>
        <v>Música</v>
      </c>
      <c r="G960" s="33">
        <v>1998</v>
      </c>
      <c r="H960" s="24">
        <v>0</v>
      </c>
      <c r="I960" s="23" t="str">
        <f>VLOOKUP(J960,PROCV!$E$1:$F$27,2,FALSE)</f>
        <v>13 - Amazonas</v>
      </c>
      <c r="J960" s="22" t="s">
        <v>823</v>
      </c>
      <c r="K960" s="22">
        <v>0</v>
      </c>
      <c r="L960" s="33">
        <v>58000</v>
      </c>
      <c r="M960" s="20" t="e">
        <f>VLOOKUP(G960,PROCV!$A$110:$B$119,2,FALSE)</f>
        <v>#N/A</v>
      </c>
      <c r="N960" s="17" t="e">
        <f t="shared" si="14"/>
        <v>#N/A</v>
      </c>
    </row>
    <row r="961" spans="1:14" ht="26.25" x14ac:dyDescent="0.25">
      <c r="A961" s="30" t="s">
        <v>48</v>
      </c>
      <c r="B961" s="36">
        <v>989971</v>
      </c>
      <c r="C961" s="42" t="s">
        <v>5321</v>
      </c>
      <c r="D961" s="22" t="s">
        <v>300</v>
      </c>
      <c r="E961" s="22" t="s">
        <v>221</v>
      </c>
      <c r="F961" s="26" t="str">
        <f>VLOOKUP(E961,PROCV!$A$1:$B$107,2,TRUE)</f>
        <v>Artes Cênicas e Espetáculo</v>
      </c>
      <c r="G961" s="33">
        <v>1998</v>
      </c>
      <c r="H961" s="24">
        <v>0</v>
      </c>
      <c r="I961" s="23" t="str">
        <f>VLOOKUP(J961,PROCV!$E$1:$F$27,2,FALSE)</f>
        <v>52 - Goiás</v>
      </c>
      <c r="J961" s="22" t="s">
        <v>97</v>
      </c>
      <c r="K961" s="22">
        <v>0</v>
      </c>
      <c r="L961" s="33">
        <v>40000</v>
      </c>
      <c r="M961" s="20" t="e">
        <f>VLOOKUP(G961,PROCV!$A$110:$B$119,2,FALSE)</f>
        <v>#N/A</v>
      </c>
      <c r="N961" s="17" t="e">
        <f t="shared" si="14"/>
        <v>#N/A</v>
      </c>
    </row>
    <row r="962" spans="1:14" x14ac:dyDescent="0.25">
      <c r="A962" s="30" t="s">
        <v>48</v>
      </c>
      <c r="B962" s="36">
        <v>989964</v>
      </c>
      <c r="C962" s="42" t="s">
        <v>5320</v>
      </c>
      <c r="D962" s="22" t="s">
        <v>300</v>
      </c>
      <c r="E962" s="22" t="s">
        <v>221</v>
      </c>
      <c r="F962" s="26" t="str">
        <f>VLOOKUP(E962,PROCV!$A$1:$B$107,2,TRUE)</f>
        <v>Artes Cênicas e Espetáculo</v>
      </c>
      <c r="G962" s="33">
        <v>1998</v>
      </c>
      <c r="H962" s="24">
        <v>0</v>
      </c>
      <c r="I962" s="23" t="str">
        <f>VLOOKUP(J962,PROCV!$E$1:$F$27,2,FALSE)</f>
        <v>52 - Goiás</v>
      </c>
      <c r="J962" s="22" t="s">
        <v>97</v>
      </c>
      <c r="K962" s="22">
        <v>0</v>
      </c>
      <c r="L962" s="33">
        <v>40000</v>
      </c>
      <c r="M962" s="20" t="e">
        <f>VLOOKUP(G962,PROCV!$A$110:$B$119,2,FALSE)</f>
        <v>#N/A</v>
      </c>
      <c r="N962" s="17" t="e">
        <f t="shared" ref="N962:N1025" si="15">+M962*L962</f>
        <v>#N/A</v>
      </c>
    </row>
    <row r="963" spans="1:14" x14ac:dyDescent="0.25">
      <c r="A963" s="30" t="s">
        <v>48</v>
      </c>
      <c r="B963" s="36">
        <v>983284</v>
      </c>
      <c r="C963" s="42" t="s">
        <v>5319</v>
      </c>
      <c r="D963" s="22" t="s">
        <v>189</v>
      </c>
      <c r="E963" s="22" t="s">
        <v>749</v>
      </c>
      <c r="F963" s="26" t="str">
        <f>VLOOKUP(E963,PROCV!$A$1:$B$107,2,TRUE)</f>
        <v>Educação e Criação em Artes</v>
      </c>
      <c r="G963" s="33">
        <v>1998</v>
      </c>
      <c r="H963" s="24">
        <v>0</v>
      </c>
      <c r="I963" s="23" t="str">
        <f>VLOOKUP(J963,PROCV!$E$1:$F$27,2,FALSE)</f>
        <v>52 - Goiás</v>
      </c>
      <c r="J963" s="22" t="s">
        <v>97</v>
      </c>
      <c r="K963" s="22">
        <v>0</v>
      </c>
      <c r="L963" s="33">
        <v>33500</v>
      </c>
      <c r="M963" s="20" t="e">
        <f>VLOOKUP(G963,PROCV!$A$110:$B$119,2,FALSE)</f>
        <v>#N/A</v>
      </c>
      <c r="N963" s="17" t="e">
        <f t="shared" si="15"/>
        <v>#N/A</v>
      </c>
    </row>
    <row r="964" spans="1:14" x14ac:dyDescent="0.25">
      <c r="A964" s="30" t="s">
        <v>48</v>
      </c>
      <c r="B964" s="36">
        <v>981220</v>
      </c>
      <c r="C964" s="42" t="s">
        <v>5318</v>
      </c>
      <c r="D964" s="22" t="s">
        <v>4</v>
      </c>
      <c r="E964" s="22" t="s">
        <v>259</v>
      </c>
      <c r="F964" s="26" t="str">
        <f>VLOOKUP(E964,PROCV!$A$1:$B$107,2,TRUE)</f>
        <v>Arquitetura e Design</v>
      </c>
      <c r="G964" s="33">
        <v>1998</v>
      </c>
      <c r="H964" s="24">
        <v>0</v>
      </c>
      <c r="I964" s="23" t="str">
        <f>VLOOKUP(J964,PROCV!$E$1:$F$27,2,FALSE)</f>
        <v>29 - Bahia</v>
      </c>
      <c r="J964" s="22" t="s">
        <v>73</v>
      </c>
      <c r="K964" s="22">
        <v>0</v>
      </c>
      <c r="L964" s="33">
        <v>40000</v>
      </c>
      <c r="M964" s="20" t="e">
        <f>VLOOKUP(G964,PROCV!$A$110:$B$119,2,FALSE)</f>
        <v>#N/A</v>
      </c>
      <c r="N964" s="17" t="e">
        <f t="shared" si="15"/>
        <v>#N/A</v>
      </c>
    </row>
    <row r="965" spans="1:14" x14ac:dyDescent="0.25">
      <c r="A965" s="30" t="s">
        <v>48</v>
      </c>
      <c r="B965" s="36">
        <v>976284</v>
      </c>
      <c r="C965" s="42" t="s">
        <v>5317</v>
      </c>
      <c r="D965" s="22" t="s">
        <v>300</v>
      </c>
      <c r="E965" s="22" t="s">
        <v>320</v>
      </c>
      <c r="F965" s="26" t="str">
        <f>VLOOKUP(E965,PROCV!$A$1:$B$107,2,TRUE)</f>
        <v>Música</v>
      </c>
      <c r="G965" s="33">
        <v>1998</v>
      </c>
      <c r="H965" s="24">
        <v>0</v>
      </c>
      <c r="I965" s="23" t="str">
        <f>VLOOKUP(J965,PROCV!$E$1:$F$27,2,FALSE)</f>
        <v>15 - Pará</v>
      </c>
      <c r="J965" s="22" t="s">
        <v>140</v>
      </c>
      <c r="K965" s="22">
        <v>0</v>
      </c>
      <c r="L965" s="33">
        <v>87500</v>
      </c>
      <c r="M965" s="20" t="e">
        <f>VLOOKUP(G965,PROCV!$A$110:$B$119,2,FALSE)</f>
        <v>#N/A</v>
      </c>
      <c r="N965" s="17" t="e">
        <f t="shared" si="15"/>
        <v>#N/A</v>
      </c>
    </row>
    <row r="966" spans="1:14" x14ac:dyDescent="0.25">
      <c r="A966" s="30" t="s">
        <v>48</v>
      </c>
      <c r="B966" s="36">
        <v>967051</v>
      </c>
      <c r="C966" s="42" t="s">
        <v>5316</v>
      </c>
      <c r="D966" s="22" t="s">
        <v>314</v>
      </c>
      <c r="E966" s="22" t="s">
        <v>265</v>
      </c>
      <c r="F966" s="26" t="str">
        <f>VLOOKUP(E966,PROCV!$A$1:$B$107,2,TRUE)</f>
        <v>Patrimônio</v>
      </c>
      <c r="G966" s="38">
        <v>1998</v>
      </c>
      <c r="H966" s="24">
        <v>0</v>
      </c>
      <c r="I966" s="23" t="str">
        <f>VLOOKUP(J966,PROCV!$E$1:$F$27,2,FALSE)</f>
        <v>43 - Rio Grande do Sul</v>
      </c>
      <c r="J966" s="22" t="s">
        <v>56</v>
      </c>
      <c r="K966" s="22">
        <v>0</v>
      </c>
      <c r="L966" s="38">
        <v>128592</v>
      </c>
      <c r="M966" s="20" t="e">
        <f>VLOOKUP(G966,PROCV!$A$110:$B$119,2,FALSE)</f>
        <v>#N/A</v>
      </c>
      <c r="N966" s="17" t="e">
        <f t="shared" si="15"/>
        <v>#N/A</v>
      </c>
    </row>
    <row r="967" spans="1:14" x14ac:dyDescent="0.25">
      <c r="A967" s="30" t="s">
        <v>48</v>
      </c>
      <c r="B967" s="36">
        <v>976236</v>
      </c>
      <c r="C967" s="42" t="s">
        <v>5315</v>
      </c>
      <c r="D967" s="22" t="s">
        <v>46</v>
      </c>
      <c r="E967" s="22" t="s">
        <v>50</v>
      </c>
      <c r="F967" s="26" t="str">
        <f>VLOOKUP(E967,PROCV!$A$1:$B$107,2,TRUE)</f>
        <v>Educação e Criação em Artes</v>
      </c>
      <c r="G967" s="33">
        <v>1998</v>
      </c>
      <c r="H967" s="24">
        <v>0</v>
      </c>
      <c r="I967" s="23" t="str">
        <f>VLOOKUP(J967,PROCV!$E$1:$F$27,2,FALSE)</f>
        <v>51 - Mato Grosso</v>
      </c>
      <c r="J967" s="22" t="s">
        <v>99</v>
      </c>
      <c r="K967" s="22">
        <v>0</v>
      </c>
      <c r="L967" s="33">
        <v>50400</v>
      </c>
      <c r="M967" s="20" t="e">
        <f>VLOOKUP(G967,PROCV!$A$110:$B$119,2,FALSE)</f>
        <v>#N/A</v>
      </c>
      <c r="N967" s="17" t="e">
        <f t="shared" si="15"/>
        <v>#N/A</v>
      </c>
    </row>
    <row r="968" spans="1:14" x14ac:dyDescent="0.25">
      <c r="A968" s="30" t="s">
        <v>48</v>
      </c>
      <c r="B968" s="36">
        <v>983441</v>
      </c>
      <c r="C968" s="42" t="s">
        <v>5314</v>
      </c>
      <c r="D968" s="22" t="s">
        <v>189</v>
      </c>
      <c r="E968" s="22" t="s">
        <v>213</v>
      </c>
      <c r="F968" s="26" t="str">
        <f>VLOOKUP(E968,PROCV!$A$1:$B$107,2,TRUE)</f>
        <v>Patrimônio</v>
      </c>
      <c r="G968" s="33">
        <v>1998</v>
      </c>
      <c r="H968" s="24">
        <v>0</v>
      </c>
      <c r="I968" s="23" t="str">
        <f>VLOOKUP(J968,PROCV!$E$1:$F$27,2,FALSE)</f>
        <v>50 - Mato Grosso do Sul</v>
      </c>
      <c r="J968" s="22" t="s">
        <v>179</v>
      </c>
      <c r="K968" s="22">
        <v>0</v>
      </c>
      <c r="L968" s="33">
        <v>44000</v>
      </c>
      <c r="M968" s="20" t="e">
        <f>VLOOKUP(G968,PROCV!$A$110:$B$119,2,FALSE)</f>
        <v>#N/A</v>
      </c>
      <c r="N968" s="17" t="e">
        <f t="shared" si="15"/>
        <v>#N/A</v>
      </c>
    </row>
    <row r="969" spans="1:14" x14ac:dyDescent="0.25">
      <c r="A969" s="30" t="s">
        <v>48</v>
      </c>
      <c r="B969" s="36">
        <v>983442</v>
      </c>
      <c r="C969" s="42" t="s">
        <v>5314</v>
      </c>
      <c r="D969" s="22" t="s">
        <v>189</v>
      </c>
      <c r="E969" s="22" t="s">
        <v>213</v>
      </c>
      <c r="F969" s="26" t="str">
        <f>VLOOKUP(E969,PROCV!$A$1:$B$107,2,TRUE)</f>
        <v>Patrimônio</v>
      </c>
      <c r="G969" s="33">
        <v>1998</v>
      </c>
      <c r="H969" s="24">
        <v>0</v>
      </c>
      <c r="I969" s="23" t="str">
        <f>VLOOKUP(J969,PROCV!$E$1:$F$27,2,FALSE)</f>
        <v>51 - Mato Grosso</v>
      </c>
      <c r="J969" s="22" t="s">
        <v>99</v>
      </c>
      <c r="K969" s="22">
        <v>0</v>
      </c>
      <c r="L969" s="33">
        <v>140000</v>
      </c>
      <c r="M969" s="20" t="e">
        <f>VLOOKUP(G969,PROCV!$A$110:$B$119,2,FALSE)</f>
        <v>#N/A</v>
      </c>
      <c r="N969" s="17" t="e">
        <f t="shared" si="15"/>
        <v>#N/A</v>
      </c>
    </row>
    <row r="970" spans="1:14" x14ac:dyDescent="0.25">
      <c r="A970" s="30" t="s">
        <v>48</v>
      </c>
      <c r="B970" s="36">
        <v>987829</v>
      </c>
      <c r="C970" s="42" t="s">
        <v>5313</v>
      </c>
      <c r="D970" s="22" t="s">
        <v>46</v>
      </c>
      <c r="E970" s="22" t="s">
        <v>50</v>
      </c>
      <c r="F970" s="26" t="str">
        <f>VLOOKUP(E970,PROCV!$A$1:$B$107,2,TRUE)</f>
        <v>Educação e Criação em Artes</v>
      </c>
      <c r="G970" s="33">
        <v>1998</v>
      </c>
      <c r="H970" s="24">
        <v>0</v>
      </c>
      <c r="I970" s="23" t="str">
        <f>VLOOKUP(J970,PROCV!$E$1:$F$27,2,FALSE)</f>
        <v>26 - Pernambuco</v>
      </c>
      <c r="J970" s="22" t="s">
        <v>44</v>
      </c>
      <c r="K970" s="22">
        <v>0</v>
      </c>
      <c r="L970" s="33">
        <v>80000</v>
      </c>
      <c r="M970" s="20" t="e">
        <f>VLOOKUP(G970,PROCV!$A$110:$B$119,2,FALSE)</f>
        <v>#N/A</v>
      </c>
      <c r="N970" s="17" t="e">
        <f t="shared" si="15"/>
        <v>#N/A</v>
      </c>
    </row>
    <row r="971" spans="1:14" x14ac:dyDescent="0.25">
      <c r="A971" s="30" t="s">
        <v>48</v>
      </c>
      <c r="B971" s="36">
        <v>981242</v>
      </c>
      <c r="C971" s="42" t="s">
        <v>5312</v>
      </c>
      <c r="D971" s="22" t="s">
        <v>189</v>
      </c>
      <c r="E971" s="22" t="s">
        <v>749</v>
      </c>
      <c r="F971" s="26" t="str">
        <f>VLOOKUP(E971,PROCV!$A$1:$B$107,2,TRUE)</f>
        <v>Educação e Criação em Artes</v>
      </c>
      <c r="G971" s="33">
        <v>1998</v>
      </c>
      <c r="H971" s="24">
        <v>0</v>
      </c>
      <c r="I971" s="23" t="str">
        <f>VLOOKUP(J971,PROCV!$E$1:$F$27,2,FALSE)</f>
        <v>25 - Paraíba</v>
      </c>
      <c r="J971" s="22" t="s">
        <v>346</v>
      </c>
      <c r="K971" s="22">
        <v>0</v>
      </c>
      <c r="L971" s="33">
        <v>56000</v>
      </c>
      <c r="M971" s="20" t="e">
        <f>VLOOKUP(G971,PROCV!$A$110:$B$119,2,FALSE)</f>
        <v>#N/A</v>
      </c>
      <c r="N971" s="17" t="e">
        <f t="shared" si="15"/>
        <v>#N/A</v>
      </c>
    </row>
    <row r="972" spans="1:14" x14ac:dyDescent="0.25">
      <c r="A972" s="30" t="s">
        <v>48</v>
      </c>
      <c r="B972" s="36">
        <v>986572</v>
      </c>
      <c r="C972" s="42" t="s">
        <v>5311</v>
      </c>
      <c r="D972" s="22" t="s">
        <v>46</v>
      </c>
      <c r="E972" s="22" t="s">
        <v>50</v>
      </c>
      <c r="F972" s="26" t="str">
        <f>VLOOKUP(E972,PROCV!$A$1:$B$107,2,TRUE)</f>
        <v>Educação e Criação em Artes</v>
      </c>
      <c r="G972" s="33">
        <v>1998</v>
      </c>
      <c r="H972" s="24">
        <v>0</v>
      </c>
      <c r="I972" s="23" t="str">
        <f>VLOOKUP(J972,PROCV!$E$1:$F$27,2,FALSE)</f>
        <v>26 - Pernambuco</v>
      </c>
      <c r="J972" s="22" t="s">
        <v>44</v>
      </c>
      <c r="K972" s="22">
        <v>0</v>
      </c>
      <c r="L972" s="33">
        <v>40000</v>
      </c>
      <c r="M972" s="20" t="e">
        <f>VLOOKUP(G972,PROCV!$A$110:$B$119,2,FALSE)</f>
        <v>#N/A</v>
      </c>
      <c r="N972" s="17" t="e">
        <f t="shared" si="15"/>
        <v>#N/A</v>
      </c>
    </row>
    <row r="973" spans="1:14" x14ac:dyDescent="0.25">
      <c r="A973" s="30" t="s">
        <v>48</v>
      </c>
      <c r="B973" s="36">
        <v>992028</v>
      </c>
      <c r="C973" s="42" t="s">
        <v>5310</v>
      </c>
      <c r="D973" s="22" t="s">
        <v>189</v>
      </c>
      <c r="E973" s="22" t="s">
        <v>213</v>
      </c>
      <c r="F973" s="26" t="str">
        <f>VLOOKUP(E973,PROCV!$A$1:$B$107,2,TRUE)</f>
        <v>Patrimônio</v>
      </c>
      <c r="G973" s="33">
        <v>1998</v>
      </c>
      <c r="H973" s="24">
        <v>0</v>
      </c>
      <c r="I973" s="23" t="str">
        <f>VLOOKUP(J973,PROCV!$E$1:$F$27,2,FALSE)</f>
        <v>53 - Distrito Federal</v>
      </c>
      <c r="J973" s="22" t="s">
        <v>75</v>
      </c>
      <c r="K973" s="22">
        <v>0</v>
      </c>
      <c r="L973" s="33">
        <v>150277</v>
      </c>
      <c r="M973" s="20" t="e">
        <f>VLOOKUP(G973,PROCV!$A$110:$B$119,2,FALSE)</f>
        <v>#N/A</v>
      </c>
      <c r="N973" s="17" t="e">
        <f t="shared" si="15"/>
        <v>#N/A</v>
      </c>
    </row>
    <row r="974" spans="1:14" x14ac:dyDescent="0.25">
      <c r="A974" s="30" t="s">
        <v>48</v>
      </c>
      <c r="B974" s="36">
        <v>976785</v>
      </c>
      <c r="C974" s="42" t="s">
        <v>5309</v>
      </c>
      <c r="D974" s="22" t="s">
        <v>189</v>
      </c>
      <c r="E974" s="22" t="s">
        <v>213</v>
      </c>
      <c r="F974" s="26" t="str">
        <f>VLOOKUP(E974,PROCV!$A$1:$B$107,2,TRUE)</f>
        <v>Patrimônio</v>
      </c>
      <c r="G974" s="33">
        <v>1998</v>
      </c>
      <c r="H974" s="24">
        <v>0</v>
      </c>
      <c r="I974" s="23" t="str">
        <f>VLOOKUP(J974,PROCV!$E$1:$F$27,2,FALSE)</f>
        <v>41 - Paraná</v>
      </c>
      <c r="J974" s="22" t="s">
        <v>106</v>
      </c>
      <c r="K974" s="22">
        <v>0</v>
      </c>
      <c r="L974" s="33">
        <v>59950</v>
      </c>
      <c r="M974" s="20" t="e">
        <f>VLOOKUP(G974,PROCV!$A$110:$B$119,2,FALSE)</f>
        <v>#N/A</v>
      </c>
      <c r="N974" s="17" t="e">
        <f t="shared" si="15"/>
        <v>#N/A</v>
      </c>
    </row>
    <row r="975" spans="1:14" x14ac:dyDescent="0.25">
      <c r="A975" s="30" t="s">
        <v>48</v>
      </c>
      <c r="B975" s="36">
        <v>985653</v>
      </c>
      <c r="C975" s="42" t="s">
        <v>5308</v>
      </c>
      <c r="D975" s="22" t="s">
        <v>189</v>
      </c>
      <c r="E975" s="22" t="s">
        <v>188</v>
      </c>
      <c r="F975" s="26" t="str">
        <f>VLOOKUP(E975,PROCV!$A$1:$B$107,2,TRUE)</f>
        <v>Audiovisual</v>
      </c>
      <c r="G975" s="33">
        <v>1998</v>
      </c>
      <c r="H975" s="24">
        <v>0</v>
      </c>
      <c r="I975" s="23" t="str">
        <f>VLOOKUP(J975,PROCV!$E$1:$F$27,2,FALSE)</f>
        <v>43 - Rio Grande do Sul</v>
      </c>
      <c r="J975" s="22" t="s">
        <v>56</v>
      </c>
      <c r="K975" s="22">
        <v>0</v>
      </c>
      <c r="L975" s="33">
        <v>19710</v>
      </c>
      <c r="M975" s="20" t="e">
        <f>VLOOKUP(G975,PROCV!$A$110:$B$119,2,FALSE)</f>
        <v>#N/A</v>
      </c>
      <c r="N975" s="17" t="e">
        <f t="shared" si="15"/>
        <v>#N/A</v>
      </c>
    </row>
    <row r="976" spans="1:14" x14ac:dyDescent="0.25">
      <c r="A976" s="30" t="s">
        <v>48</v>
      </c>
      <c r="B976" s="36">
        <v>989974</v>
      </c>
      <c r="C976" s="42" t="s">
        <v>5307</v>
      </c>
      <c r="D976" s="22" t="s">
        <v>189</v>
      </c>
      <c r="E976" s="22" t="s">
        <v>213</v>
      </c>
      <c r="F976" s="26" t="str">
        <f>VLOOKUP(E976,PROCV!$A$1:$B$107,2,TRUE)</f>
        <v>Patrimônio</v>
      </c>
      <c r="G976" s="33">
        <v>1998</v>
      </c>
      <c r="H976" s="24">
        <v>0</v>
      </c>
      <c r="I976" s="23" t="str">
        <f>VLOOKUP(J976,PROCV!$E$1:$F$27,2,FALSE)</f>
        <v>43 - Rio Grande do Sul</v>
      </c>
      <c r="J976" s="22" t="s">
        <v>56</v>
      </c>
      <c r="K976" s="22">
        <v>0</v>
      </c>
      <c r="L976" s="33">
        <v>35000</v>
      </c>
      <c r="M976" s="20" t="e">
        <f>VLOOKUP(G976,PROCV!$A$110:$B$119,2,FALSE)</f>
        <v>#N/A</v>
      </c>
      <c r="N976" s="17" t="e">
        <f t="shared" si="15"/>
        <v>#N/A</v>
      </c>
    </row>
    <row r="977" spans="1:14" x14ac:dyDescent="0.25">
      <c r="A977" s="30" t="s">
        <v>48</v>
      </c>
      <c r="B977" s="36">
        <v>981209</v>
      </c>
      <c r="C977" s="42" t="s">
        <v>5306</v>
      </c>
      <c r="D977" s="22" t="s">
        <v>4</v>
      </c>
      <c r="E977" s="22" t="s">
        <v>259</v>
      </c>
      <c r="F977" s="26" t="str">
        <f>VLOOKUP(E977,PROCV!$A$1:$B$107,2,TRUE)</f>
        <v>Arquitetura e Design</v>
      </c>
      <c r="G977" s="33">
        <v>1998</v>
      </c>
      <c r="H977" s="24">
        <v>0</v>
      </c>
      <c r="I977" s="23" t="str">
        <f>VLOOKUP(J977,PROCV!$E$1:$F$27,2,FALSE)</f>
        <v>31 - Minas Gerais</v>
      </c>
      <c r="J977" s="22" t="s">
        <v>85</v>
      </c>
      <c r="K977" s="22">
        <v>0</v>
      </c>
      <c r="L977" s="33">
        <v>50000</v>
      </c>
      <c r="M977" s="20" t="e">
        <f>VLOOKUP(G977,PROCV!$A$110:$B$119,2,FALSE)</f>
        <v>#N/A</v>
      </c>
      <c r="N977" s="17" t="e">
        <f t="shared" si="15"/>
        <v>#N/A</v>
      </c>
    </row>
    <row r="978" spans="1:14" x14ac:dyDescent="0.25">
      <c r="A978" s="30" t="s">
        <v>48</v>
      </c>
      <c r="B978" s="36">
        <v>981211</v>
      </c>
      <c r="C978" s="42" t="s">
        <v>5305</v>
      </c>
      <c r="D978" s="22" t="s">
        <v>4</v>
      </c>
      <c r="E978" s="22" t="s">
        <v>259</v>
      </c>
      <c r="F978" s="26" t="str">
        <f>VLOOKUP(E978,PROCV!$A$1:$B$107,2,TRUE)</f>
        <v>Arquitetura e Design</v>
      </c>
      <c r="G978" s="33">
        <v>1998</v>
      </c>
      <c r="H978" s="24">
        <v>0</v>
      </c>
      <c r="I978" s="23" t="str">
        <f>VLOOKUP(J978,PROCV!$E$1:$F$27,2,FALSE)</f>
        <v>35 - São Paulo</v>
      </c>
      <c r="J978" s="22" t="s">
        <v>76</v>
      </c>
      <c r="K978" s="22">
        <v>0</v>
      </c>
      <c r="L978" s="33">
        <v>50000</v>
      </c>
      <c r="M978" s="20" t="e">
        <f>VLOOKUP(G978,PROCV!$A$110:$B$119,2,FALSE)</f>
        <v>#N/A</v>
      </c>
      <c r="N978" s="17" t="e">
        <f t="shared" si="15"/>
        <v>#N/A</v>
      </c>
    </row>
    <row r="979" spans="1:14" x14ac:dyDescent="0.25">
      <c r="A979" s="30" t="s">
        <v>48</v>
      </c>
      <c r="B979" s="36">
        <v>981201</v>
      </c>
      <c r="C979" s="42" t="s">
        <v>5304</v>
      </c>
      <c r="D979" s="22" t="s">
        <v>4</v>
      </c>
      <c r="E979" s="22" t="s">
        <v>259</v>
      </c>
      <c r="F979" s="26" t="str">
        <f>VLOOKUP(E979,PROCV!$A$1:$B$107,2,TRUE)</f>
        <v>Arquitetura e Design</v>
      </c>
      <c r="G979" s="33">
        <v>1998</v>
      </c>
      <c r="H979" s="24">
        <v>0</v>
      </c>
      <c r="I979" s="23" t="str">
        <f>VLOOKUP(J979,PROCV!$E$1:$F$27,2,FALSE)</f>
        <v>53 - Distrito Federal</v>
      </c>
      <c r="J979" s="22" t="s">
        <v>75</v>
      </c>
      <c r="K979" s="22">
        <v>0</v>
      </c>
      <c r="L979" s="33">
        <v>60000</v>
      </c>
      <c r="M979" s="20" t="e">
        <f>VLOOKUP(G979,PROCV!$A$110:$B$119,2,FALSE)</f>
        <v>#N/A</v>
      </c>
      <c r="N979" s="17" t="e">
        <f t="shared" si="15"/>
        <v>#N/A</v>
      </c>
    </row>
    <row r="980" spans="1:14" x14ac:dyDescent="0.25">
      <c r="A980" s="30" t="s">
        <v>48</v>
      </c>
      <c r="B980" s="36">
        <v>987203</v>
      </c>
      <c r="C980" s="42" t="s">
        <v>5303</v>
      </c>
      <c r="D980" s="22" t="s">
        <v>189</v>
      </c>
      <c r="E980" s="22" t="s">
        <v>213</v>
      </c>
      <c r="F980" s="26" t="str">
        <f>VLOOKUP(E980,PROCV!$A$1:$B$107,2,TRUE)</f>
        <v>Patrimônio</v>
      </c>
      <c r="G980" s="33">
        <v>1998</v>
      </c>
      <c r="H980" s="24">
        <v>0</v>
      </c>
      <c r="I980" s="23" t="str">
        <f>VLOOKUP(J980,PROCV!$E$1:$F$27,2,FALSE)</f>
        <v>26 - Pernambuco</v>
      </c>
      <c r="J980" s="22" t="s">
        <v>44</v>
      </c>
      <c r="K980" s="22">
        <v>0</v>
      </c>
      <c r="L980" s="33">
        <v>57660</v>
      </c>
      <c r="M980" s="20" t="e">
        <f>VLOOKUP(G980,PROCV!$A$110:$B$119,2,FALSE)</f>
        <v>#N/A</v>
      </c>
      <c r="N980" s="17" t="e">
        <f t="shared" si="15"/>
        <v>#N/A</v>
      </c>
    </row>
    <row r="981" spans="1:14" x14ac:dyDescent="0.25">
      <c r="A981" s="30" t="s">
        <v>48</v>
      </c>
      <c r="B981" s="36">
        <v>983426</v>
      </c>
      <c r="C981" s="42" t="s">
        <v>5302</v>
      </c>
      <c r="D981" s="22" t="s">
        <v>189</v>
      </c>
      <c r="E981" s="22" t="s">
        <v>213</v>
      </c>
      <c r="F981" s="26" t="str">
        <f>VLOOKUP(E981,PROCV!$A$1:$B$107,2,TRUE)</f>
        <v>Patrimônio</v>
      </c>
      <c r="G981" s="33">
        <v>1998</v>
      </c>
      <c r="H981" s="24">
        <v>0</v>
      </c>
      <c r="I981" s="23" t="str">
        <f>VLOOKUP(J981,PROCV!$E$1:$F$27,2,FALSE)</f>
        <v>35 - São Paulo</v>
      </c>
      <c r="J981" s="22" t="s">
        <v>76</v>
      </c>
      <c r="K981" s="22">
        <v>0</v>
      </c>
      <c r="L981" s="33">
        <v>24119.35</v>
      </c>
      <c r="M981" s="20" t="e">
        <f>VLOOKUP(G981,PROCV!$A$110:$B$119,2,FALSE)</f>
        <v>#N/A</v>
      </c>
      <c r="N981" s="17" t="e">
        <f t="shared" si="15"/>
        <v>#N/A</v>
      </c>
    </row>
    <row r="982" spans="1:14" x14ac:dyDescent="0.25">
      <c r="A982" s="30" t="s">
        <v>48</v>
      </c>
      <c r="B982" s="36">
        <v>987966</v>
      </c>
      <c r="C982" s="42" t="s">
        <v>5301</v>
      </c>
      <c r="D982" s="22" t="s">
        <v>189</v>
      </c>
      <c r="E982" s="22" t="s">
        <v>213</v>
      </c>
      <c r="F982" s="26" t="str">
        <f>VLOOKUP(E982,PROCV!$A$1:$B$107,2,TRUE)</f>
        <v>Patrimônio</v>
      </c>
      <c r="G982" s="33">
        <v>1998</v>
      </c>
      <c r="H982" s="24">
        <v>0</v>
      </c>
      <c r="I982" s="23" t="str">
        <f>VLOOKUP(J982,PROCV!$E$1:$F$27,2,FALSE)</f>
        <v>43 - Rio Grande do Sul</v>
      </c>
      <c r="J982" s="22" t="s">
        <v>56</v>
      </c>
      <c r="K982" s="22">
        <v>0</v>
      </c>
      <c r="L982" s="33">
        <v>62500</v>
      </c>
      <c r="M982" s="20" t="e">
        <f>VLOOKUP(G982,PROCV!$A$110:$B$119,2,FALSE)</f>
        <v>#N/A</v>
      </c>
      <c r="N982" s="17" t="e">
        <f t="shared" si="15"/>
        <v>#N/A</v>
      </c>
    </row>
    <row r="983" spans="1:14" x14ac:dyDescent="0.25">
      <c r="A983" s="30" t="s">
        <v>48</v>
      </c>
      <c r="B983" s="36">
        <v>987892</v>
      </c>
      <c r="C983" s="42" t="s">
        <v>5300</v>
      </c>
      <c r="D983" s="22" t="s">
        <v>189</v>
      </c>
      <c r="E983" s="22" t="s">
        <v>844</v>
      </c>
      <c r="F983" s="26" t="str">
        <f>VLOOKUP(E983,PROCV!$A$1:$B$107,2,TRUE)</f>
        <v>Educação e Criação em Artes</v>
      </c>
      <c r="G983" s="33">
        <v>1998</v>
      </c>
      <c r="H983" s="24">
        <v>0</v>
      </c>
      <c r="I983" s="23" t="str">
        <f>VLOOKUP(J983,PROCV!$E$1:$F$27,2,FALSE)</f>
        <v>25 - Paraíba</v>
      </c>
      <c r="J983" s="22" t="s">
        <v>346</v>
      </c>
      <c r="K983" s="22">
        <v>0</v>
      </c>
      <c r="L983" s="33">
        <v>87500</v>
      </c>
      <c r="M983" s="20" t="e">
        <f>VLOOKUP(G983,PROCV!$A$110:$B$119,2,FALSE)</f>
        <v>#N/A</v>
      </c>
      <c r="N983" s="17" t="e">
        <f t="shared" si="15"/>
        <v>#N/A</v>
      </c>
    </row>
    <row r="984" spans="1:14" x14ac:dyDescent="0.25">
      <c r="A984" s="30" t="s">
        <v>48</v>
      </c>
      <c r="B984" s="36">
        <v>989976</v>
      </c>
      <c r="C984" s="42" t="s">
        <v>5299</v>
      </c>
      <c r="D984" s="22" t="s">
        <v>46</v>
      </c>
      <c r="E984" s="22" t="s">
        <v>50</v>
      </c>
      <c r="F984" s="26" t="str">
        <f>VLOOKUP(E984,PROCV!$A$1:$B$107,2,TRUE)</f>
        <v>Educação e Criação em Artes</v>
      </c>
      <c r="G984" s="33">
        <v>1998</v>
      </c>
      <c r="H984" s="24">
        <v>0</v>
      </c>
      <c r="I984" s="23" t="str">
        <f>VLOOKUP(J984,PROCV!$E$1:$F$27,2,FALSE)</f>
        <v>31 - Minas Gerais</v>
      </c>
      <c r="J984" s="22" t="s">
        <v>85</v>
      </c>
      <c r="K984" s="22">
        <v>0</v>
      </c>
      <c r="L984" s="33">
        <v>67749</v>
      </c>
      <c r="M984" s="20" t="e">
        <f>VLOOKUP(G984,PROCV!$A$110:$B$119,2,FALSE)</f>
        <v>#N/A</v>
      </c>
      <c r="N984" s="17" t="e">
        <f t="shared" si="15"/>
        <v>#N/A</v>
      </c>
    </row>
    <row r="985" spans="1:14" x14ac:dyDescent="0.25">
      <c r="A985" s="30" t="s">
        <v>48</v>
      </c>
      <c r="B985" s="36">
        <v>968130</v>
      </c>
      <c r="C985" s="42" t="s">
        <v>5298</v>
      </c>
      <c r="D985" s="22" t="s">
        <v>46</v>
      </c>
      <c r="E985" s="22" t="s">
        <v>50</v>
      </c>
      <c r="F985" s="26" t="str">
        <f>VLOOKUP(E985,PROCV!$A$1:$B$107,2,TRUE)</f>
        <v>Educação e Criação em Artes</v>
      </c>
      <c r="G985" s="33">
        <v>1998</v>
      </c>
      <c r="H985" s="24">
        <v>0</v>
      </c>
      <c r="I985" s="23" t="str">
        <f>VLOOKUP(J985,PROCV!$E$1:$F$27,2,FALSE)</f>
        <v>31 - Minas Gerais</v>
      </c>
      <c r="J985" s="22" t="s">
        <v>85</v>
      </c>
      <c r="K985" s="22">
        <v>0</v>
      </c>
      <c r="L985" s="33">
        <v>68850</v>
      </c>
      <c r="M985" s="20" t="e">
        <f>VLOOKUP(G985,PROCV!$A$110:$B$119,2,FALSE)</f>
        <v>#N/A</v>
      </c>
      <c r="N985" s="17" t="e">
        <f t="shared" si="15"/>
        <v>#N/A</v>
      </c>
    </row>
    <row r="986" spans="1:14" x14ac:dyDescent="0.25">
      <c r="A986" s="30" t="s">
        <v>48</v>
      </c>
      <c r="B986" s="36">
        <v>987616</v>
      </c>
      <c r="C986" s="42" t="s">
        <v>5297</v>
      </c>
      <c r="D986" s="22" t="s">
        <v>189</v>
      </c>
      <c r="E986" s="22" t="s">
        <v>213</v>
      </c>
      <c r="F986" s="26" t="str">
        <f>VLOOKUP(E986,PROCV!$A$1:$B$107,2,TRUE)</f>
        <v>Patrimônio</v>
      </c>
      <c r="G986" s="33">
        <v>1998</v>
      </c>
      <c r="H986" s="24">
        <v>0</v>
      </c>
      <c r="I986" s="23" t="str">
        <f>VLOOKUP(J986,PROCV!$E$1:$F$27,2,FALSE)</f>
        <v>29 - Bahia</v>
      </c>
      <c r="J986" s="22" t="s">
        <v>73</v>
      </c>
      <c r="K986" s="22">
        <v>0</v>
      </c>
      <c r="L986" s="33">
        <v>100000</v>
      </c>
      <c r="M986" s="20" t="e">
        <f>VLOOKUP(G986,PROCV!$A$110:$B$119,2,FALSE)</f>
        <v>#N/A</v>
      </c>
      <c r="N986" s="17" t="e">
        <f t="shared" si="15"/>
        <v>#N/A</v>
      </c>
    </row>
    <row r="987" spans="1:14" x14ac:dyDescent="0.25">
      <c r="A987" s="30" t="s">
        <v>48</v>
      </c>
      <c r="B987" s="36">
        <v>986166</v>
      </c>
      <c r="C987" s="42" t="s">
        <v>5296</v>
      </c>
      <c r="D987" s="22" t="s">
        <v>114</v>
      </c>
      <c r="E987" s="22" t="s">
        <v>113</v>
      </c>
      <c r="F987" s="26" t="str">
        <f>VLOOKUP(E987,PROCV!$A$1:$B$107,2,TRUE)</f>
        <v>Música</v>
      </c>
      <c r="G987" s="33">
        <v>1998</v>
      </c>
      <c r="H987" s="24">
        <v>0</v>
      </c>
      <c r="I987" s="23" t="str">
        <f>VLOOKUP(J987,PROCV!$E$1:$F$27,2,FALSE)</f>
        <v>22 - Piauí</v>
      </c>
      <c r="J987" s="22" t="s">
        <v>77</v>
      </c>
      <c r="K987" s="22">
        <v>0</v>
      </c>
      <c r="L987" s="33">
        <v>33791</v>
      </c>
      <c r="M987" s="20" t="e">
        <f>VLOOKUP(G987,PROCV!$A$110:$B$119,2,FALSE)</f>
        <v>#N/A</v>
      </c>
      <c r="N987" s="17" t="e">
        <f t="shared" si="15"/>
        <v>#N/A</v>
      </c>
    </row>
    <row r="988" spans="1:14" x14ac:dyDescent="0.25">
      <c r="A988" s="30" t="s">
        <v>48</v>
      </c>
      <c r="B988" s="36">
        <v>975523</v>
      </c>
      <c r="C988" s="42" t="s">
        <v>5295</v>
      </c>
      <c r="D988" s="22" t="s">
        <v>114</v>
      </c>
      <c r="E988" s="22" t="s">
        <v>113</v>
      </c>
      <c r="F988" s="26" t="str">
        <f>VLOOKUP(E988,PROCV!$A$1:$B$107,2,TRUE)</f>
        <v>Música</v>
      </c>
      <c r="G988" s="33">
        <v>1998</v>
      </c>
      <c r="H988" s="24">
        <v>0</v>
      </c>
      <c r="I988" s="23" t="str">
        <f>VLOOKUP(J988,PROCV!$E$1:$F$27,2,FALSE)</f>
        <v>35 - São Paulo</v>
      </c>
      <c r="J988" s="22" t="s">
        <v>76</v>
      </c>
      <c r="K988" s="22">
        <v>0</v>
      </c>
      <c r="L988" s="33">
        <v>50000</v>
      </c>
      <c r="M988" s="20" t="e">
        <f>VLOOKUP(G988,PROCV!$A$110:$B$119,2,FALSE)</f>
        <v>#N/A</v>
      </c>
      <c r="N988" s="17" t="e">
        <f t="shared" si="15"/>
        <v>#N/A</v>
      </c>
    </row>
    <row r="989" spans="1:14" x14ac:dyDescent="0.25">
      <c r="A989" s="30" t="s">
        <v>48</v>
      </c>
      <c r="B989" s="36">
        <v>968782</v>
      </c>
      <c r="C989" s="42" t="s">
        <v>5294</v>
      </c>
      <c r="D989" s="22" t="s">
        <v>114</v>
      </c>
      <c r="E989" s="22" t="s">
        <v>113</v>
      </c>
      <c r="F989" s="26" t="str">
        <f>VLOOKUP(E989,PROCV!$A$1:$B$107,2,TRUE)</f>
        <v>Música</v>
      </c>
      <c r="G989" s="33">
        <v>1998</v>
      </c>
      <c r="H989" s="24">
        <v>0</v>
      </c>
      <c r="I989" s="23" t="str">
        <f>VLOOKUP(J989,PROCV!$E$1:$F$27,2,FALSE)</f>
        <v>41 - Paraná</v>
      </c>
      <c r="J989" s="22" t="s">
        <v>106</v>
      </c>
      <c r="K989" s="22">
        <v>0</v>
      </c>
      <c r="L989" s="33">
        <v>37500</v>
      </c>
      <c r="M989" s="20" t="e">
        <f>VLOOKUP(G989,PROCV!$A$110:$B$119,2,FALSE)</f>
        <v>#N/A</v>
      </c>
      <c r="N989" s="17" t="e">
        <f t="shared" si="15"/>
        <v>#N/A</v>
      </c>
    </row>
    <row r="990" spans="1:14" x14ac:dyDescent="0.25">
      <c r="A990" s="30" t="s">
        <v>48</v>
      </c>
      <c r="B990" s="36">
        <v>986875</v>
      </c>
      <c r="C990" s="42" t="s">
        <v>4156</v>
      </c>
      <c r="D990" s="22" t="s">
        <v>314</v>
      </c>
      <c r="E990" s="22" t="s">
        <v>265</v>
      </c>
      <c r="F990" s="26" t="str">
        <f>VLOOKUP(E990,PROCV!$A$1:$B$107,2,TRUE)</f>
        <v>Patrimônio</v>
      </c>
      <c r="G990" s="38">
        <v>1998</v>
      </c>
      <c r="H990" s="24">
        <v>0</v>
      </c>
      <c r="I990" s="23" t="str">
        <f>VLOOKUP(J990,PROCV!$E$1:$F$27,2,FALSE)</f>
        <v>50 - Mato Grosso do Sul</v>
      </c>
      <c r="J990" s="22" t="s">
        <v>179</v>
      </c>
      <c r="K990" s="22">
        <v>0</v>
      </c>
      <c r="L990" s="38">
        <v>37500</v>
      </c>
      <c r="M990" s="20" t="e">
        <f>VLOOKUP(G990,PROCV!$A$110:$B$119,2,FALSE)</f>
        <v>#N/A</v>
      </c>
      <c r="N990" s="17" t="e">
        <f t="shared" si="15"/>
        <v>#N/A</v>
      </c>
    </row>
    <row r="991" spans="1:14" x14ac:dyDescent="0.25">
      <c r="A991" s="30" t="s">
        <v>48</v>
      </c>
      <c r="B991" s="36">
        <v>981284</v>
      </c>
      <c r="C991" s="42" t="s">
        <v>5293</v>
      </c>
      <c r="D991" s="22" t="s">
        <v>189</v>
      </c>
      <c r="E991" s="22" t="s">
        <v>630</v>
      </c>
      <c r="F991" s="26" t="s">
        <v>10</v>
      </c>
      <c r="G991" s="33">
        <v>1998</v>
      </c>
      <c r="H991" s="24">
        <v>0</v>
      </c>
      <c r="I991" s="23" t="str">
        <f>VLOOKUP(J991,PROCV!$E$1:$F$27,2,FALSE)</f>
        <v>33 - Rio de Janeiro</v>
      </c>
      <c r="J991" s="22" t="s">
        <v>82</v>
      </c>
      <c r="K991" s="22">
        <v>0</v>
      </c>
      <c r="L991" s="33">
        <v>439125</v>
      </c>
      <c r="M991" s="20" t="e">
        <f>VLOOKUP(G991,PROCV!$A$110:$B$119,2,FALSE)</f>
        <v>#N/A</v>
      </c>
      <c r="N991" s="17" t="e">
        <f t="shared" si="15"/>
        <v>#N/A</v>
      </c>
    </row>
    <row r="992" spans="1:14" x14ac:dyDescent="0.25">
      <c r="A992" s="30" t="s">
        <v>48</v>
      </c>
      <c r="B992" s="36">
        <v>976296</v>
      </c>
      <c r="C992" s="42" t="s">
        <v>5292</v>
      </c>
      <c r="D992" s="22" t="s">
        <v>114</v>
      </c>
      <c r="E992" s="22" t="s">
        <v>113</v>
      </c>
      <c r="F992" s="26" t="str">
        <f>VLOOKUP(E992,PROCV!$A$1:$B$107,2,TRUE)</f>
        <v>Música</v>
      </c>
      <c r="G992" s="33">
        <v>1998</v>
      </c>
      <c r="H992" s="24">
        <v>0</v>
      </c>
      <c r="I992" s="23" t="str">
        <f>VLOOKUP(J992,PROCV!$E$1:$F$27,2,FALSE)</f>
        <v>53 - Distrito Federal</v>
      </c>
      <c r="J992" s="22" t="s">
        <v>75</v>
      </c>
      <c r="K992" s="22">
        <v>0</v>
      </c>
      <c r="L992" s="33">
        <v>60000</v>
      </c>
      <c r="M992" s="20" t="e">
        <f>VLOOKUP(G992,PROCV!$A$110:$B$119,2,FALSE)</f>
        <v>#N/A</v>
      </c>
      <c r="N992" s="17" t="e">
        <f t="shared" si="15"/>
        <v>#N/A</v>
      </c>
    </row>
    <row r="993" spans="1:14" x14ac:dyDescent="0.25">
      <c r="A993" s="30" t="s">
        <v>48</v>
      </c>
      <c r="B993" s="36">
        <v>983373</v>
      </c>
      <c r="C993" s="42" t="s">
        <v>5291</v>
      </c>
      <c r="D993" s="22" t="s">
        <v>189</v>
      </c>
      <c r="E993" s="22" t="s">
        <v>844</v>
      </c>
      <c r="F993" s="26" t="str">
        <f>VLOOKUP(E993,PROCV!$A$1:$B$107,2,TRUE)</f>
        <v>Educação e Criação em Artes</v>
      </c>
      <c r="G993" s="33">
        <v>1998</v>
      </c>
      <c r="H993" s="24">
        <v>0</v>
      </c>
      <c r="I993" s="23" t="str">
        <f>VLOOKUP(J993,PROCV!$E$1:$F$27,2,FALSE)</f>
        <v>52 - Goiás</v>
      </c>
      <c r="J993" s="22" t="s">
        <v>97</v>
      </c>
      <c r="K993" s="22">
        <v>0</v>
      </c>
      <c r="L993" s="33">
        <v>6500</v>
      </c>
      <c r="M993" s="20" t="e">
        <f>VLOOKUP(G993,PROCV!$A$110:$B$119,2,FALSE)</f>
        <v>#N/A</v>
      </c>
      <c r="N993" s="17" t="e">
        <f t="shared" si="15"/>
        <v>#N/A</v>
      </c>
    </row>
    <row r="994" spans="1:14" x14ac:dyDescent="0.25">
      <c r="A994" s="30" t="s">
        <v>48</v>
      </c>
      <c r="B994" s="36">
        <v>989973</v>
      </c>
      <c r="C994" s="42" t="s">
        <v>5290</v>
      </c>
      <c r="D994" s="22" t="s">
        <v>46</v>
      </c>
      <c r="E994" s="22" t="s">
        <v>127</v>
      </c>
      <c r="F994" s="26" t="str">
        <f>VLOOKUP(E994,PROCV!$A$1:$B$107,2,TRUE)</f>
        <v>Patrimônio</v>
      </c>
      <c r="G994" s="33">
        <v>1998</v>
      </c>
      <c r="H994" s="24">
        <v>0</v>
      </c>
      <c r="I994" s="23" t="str">
        <f>VLOOKUP(J994,PROCV!$E$1:$F$27,2,FALSE)</f>
        <v>26 - Pernambuco</v>
      </c>
      <c r="J994" s="22" t="s">
        <v>44</v>
      </c>
      <c r="K994" s="22">
        <v>0</v>
      </c>
      <c r="L994" s="33">
        <v>60000</v>
      </c>
      <c r="M994" s="20" t="e">
        <f>VLOOKUP(G994,PROCV!$A$110:$B$119,2,FALSE)</f>
        <v>#N/A</v>
      </c>
      <c r="N994" s="17" t="e">
        <f t="shared" si="15"/>
        <v>#N/A</v>
      </c>
    </row>
    <row r="995" spans="1:14" x14ac:dyDescent="0.25">
      <c r="A995" s="30" t="s">
        <v>48</v>
      </c>
      <c r="B995" s="36">
        <v>981249</v>
      </c>
      <c r="C995" s="42" t="s">
        <v>5289</v>
      </c>
      <c r="D995" s="22" t="s">
        <v>189</v>
      </c>
      <c r="E995" s="22" t="s">
        <v>844</v>
      </c>
      <c r="F995" s="26" t="str">
        <f>VLOOKUP(E995,PROCV!$A$1:$B$107,2,TRUE)</f>
        <v>Educação e Criação em Artes</v>
      </c>
      <c r="G995" s="33">
        <v>1998</v>
      </c>
      <c r="H995" s="24">
        <v>0</v>
      </c>
      <c r="I995" s="23" t="str">
        <f>VLOOKUP(J995,PROCV!$E$1:$F$27,2,FALSE)</f>
        <v>26 - Pernambuco</v>
      </c>
      <c r="J995" s="22" t="s">
        <v>44</v>
      </c>
      <c r="K995" s="22">
        <v>0</v>
      </c>
      <c r="L995" s="33">
        <v>50851</v>
      </c>
      <c r="M995" s="20" t="e">
        <f>VLOOKUP(G995,PROCV!$A$110:$B$119,2,FALSE)</f>
        <v>#N/A</v>
      </c>
      <c r="N995" s="17" t="e">
        <f t="shared" si="15"/>
        <v>#N/A</v>
      </c>
    </row>
    <row r="996" spans="1:14" x14ac:dyDescent="0.25">
      <c r="A996" s="30" t="s">
        <v>48</v>
      </c>
      <c r="B996" s="36">
        <v>976969</v>
      </c>
      <c r="C996" s="42" t="s">
        <v>5288</v>
      </c>
      <c r="D996" s="22" t="s">
        <v>524</v>
      </c>
      <c r="E996" s="22" t="s">
        <v>763</v>
      </c>
      <c r="F996" s="26" t="str">
        <f>VLOOKUP(E996,PROCV!$A$1:$B$107,2,TRUE)</f>
        <v>Audiovisual</v>
      </c>
      <c r="G996" s="33">
        <v>1998</v>
      </c>
      <c r="H996" s="24">
        <v>0</v>
      </c>
      <c r="I996" s="23" t="str">
        <f>VLOOKUP(J996,PROCV!$E$1:$F$27,2,FALSE)</f>
        <v>35 - São Paulo</v>
      </c>
      <c r="J996" s="22" t="s">
        <v>76</v>
      </c>
      <c r="K996" s="22">
        <v>0</v>
      </c>
      <c r="L996" s="33">
        <v>31250</v>
      </c>
      <c r="M996" s="20" t="e">
        <f>VLOOKUP(G996,PROCV!$A$110:$B$119,2,FALSE)</f>
        <v>#N/A</v>
      </c>
      <c r="N996" s="17" t="e">
        <f t="shared" si="15"/>
        <v>#N/A</v>
      </c>
    </row>
    <row r="997" spans="1:14" x14ac:dyDescent="0.25">
      <c r="A997" s="30" t="s">
        <v>48</v>
      </c>
      <c r="B997" s="36">
        <v>35897</v>
      </c>
      <c r="C997" s="42" t="s">
        <v>5287</v>
      </c>
      <c r="D997" s="22" t="s">
        <v>524</v>
      </c>
      <c r="E997" s="22" t="s">
        <v>523</v>
      </c>
      <c r="F997" s="26" t="str">
        <f>VLOOKUP(E997,PROCV!$A$1:$B$107,2,TRUE)</f>
        <v>Patrimônio</v>
      </c>
      <c r="G997" s="33">
        <v>1998</v>
      </c>
      <c r="H997" s="24">
        <v>0</v>
      </c>
      <c r="I997" s="23" t="str">
        <f>VLOOKUP(J997,PROCV!$E$1:$F$27,2,FALSE)</f>
        <v>35 - São Paulo</v>
      </c>
      <c r="J997" s="22" t="s">
        <v>76</v>
      </c>
      <c r="K997" s="22">
        <v>0</v>
      </c>
      <c r="L997" s="33">
        <v>31250</v>
      </c>
      <c r="M997" s="20" t="e">
        <f>VLOOKUP(G997,PROCV!$A$110:$B$119,2,FALSE)</f>
        <v>#N/A</v>
      </c>
      <c r="N997" s="17" t="e">
        <f t="shared" si="15"/>
        <v>#N/A</v>
      </c>
    </row>
    <row r="998" spans="1:14" x14ac:dyDescent="0.25">
      <c r="A998" s="30" t="s">
        <v>48</v>
      </c>
      <c r="B998" s="36">
        <v>987646</v>
      </c>
      <c r="C998" s="42" t="s">
        <v>5286</v>
      </c>
      <c r="D998" s="22" t="s">
        <v>46</v>
      </c>
      <c r="E998" s="22" t="s">
        <v>50</v>
      </c>
      <c r="F998" s="26" t="str">
        <f>VLOOKUP(E998,PROCV!$A$1:$B$107,2,TRUE)</f>
        <v>Educação e Criação em Artes</v>
      </c>
      <c r="G998" s="33">
        <v>1998</v>
      </c>
      <c r="H998" s="24">
        <v>0</v>
      </c>
      <c r="I998" s="23" t="str">
        <f>VLOOKUP(J998,PROCV!$E$1:$F$27,2,FALSE)</f>
        <v>35 - São Paulo</v>
      </c>
      <c r="J998" s="22" t="s">
        <v>76</v>
      </c>
      <c r="K998" s="22">
        <v>0</v>
      </c>
      <c r="L998" s="33">
        <v>1250000</v>
      </c>
      <c r="M998" s="20" t="e">
        <f>VLOOKUP(G998,PROCV!$A$110:$B$119,2,FALSE)</f>
        <v>#N/A</v>
      </c>
      <c r="N998" s="17" t="e">
        <f t="shared" si="15"/>
        <v>#N/A</v>
      </c>
    </row>
    <row r="999" spans="1:14" x14ac:dyDescent="0.25">
      <c r="A999" s="30" t="s">
        <v>48</v>
      </c>
      <c r="B999" s="36">
        <v>983423</v>
      </c>
      <c r="C999" s="42" t="s">
        <v>5285</v>
      </c>
      <c r="D999" s="22" t="s">
        <v>189</v>
      </c>
      <c r="E999" s="22" t="s">
        <v>213</v>
      </c>
      <c r="F999" s="26" t="str">
        <f>VLOOKUP(E999,PROCV!$A$1:$B$107,2,TRUE)</f>
        <v>Patrimônio</v>
      </c>
      <c r="G999" s="33">
        <v>1998</v>
      </c>
      <c r="H999" s="24">
        <v>0</v>
      </c>
      <c r="I999" s="23" t="str">
        <f>VLOOKUP(J999,PROCV!$E$1:$F$27,2,FALSE)</f>
        <v>35 - São Paulo</v>
      </c>
      <c r="J999" s="22" t="s">
        <v>76</v>
      </c>
      <c r="K999" s="22">
        <v>0</v>
      </c>
      <c r="L999" s="33">
        <v>1000000</v>
      </c>
      <c r="M999" s="20" t="e">
        <f>VLOOKUP(G999,PROCV!$A$110:$B$119,2,FALSE)</f>
        <v>#N/A</v>
      </c>
      <c r="N999" s="17" t="e">
        <f t="shared" si="15"/>
        <v>#N/A</v>
      </c>
    </row>
    <row r="1000" spans="1:14" x14ac:dyDescent="0.25">
      <c r="A1000" s="30" t="s">
        <v>48</v>
      </c>
      <c r="B1000" s="36">
        <v>983154</v>
      </c>
      <c r="C1000" s="42" t="s">
        <v>5284</v>
      </c>
      <c r="D1000" s="22" t="s">
        <v>189</v>
      </c>
      <c r="E1000" s="22" t="s">
        <v>630</v>
      </c>
      <c r="F1000" s="26" t="s">
        <v>10</v>
      </c>
      <c r="G1000" s="33">
        <v>1998</v>
      </c>
      <c r="H1000" s="24">
        <v>0</v>
      </c>
      <c r="I1000" s="23" t="str">
        <f>VLOOKUP(J1000,PROCV!$E$1:$F$27,2,FALSE)</f>
        <v>53 - Distrito Federal</v>
      </c>
      <c r="J1000" s="22" t="s">
        <v>75</v>
      </c>
      <c r="K1000" s="22">
        <v>0</v>
      </c>
      <c r="L1000" s="33">
        <v>44500</v>
      </c>
      <c r="M1000" s="20" t="e">
        <f>VLOOKUP(G1000,PROCV!$A$110:$B$119,2,FALSE)</f>
        <v>#N/A</v>
      </c>
      <c r="N1000" s="17" t="e">
        <f t="shared" si="15"/>
        <v>#N/A</v>
      </c>
    </row>
    <row r="1001" spans="1:14" x14ac:dyDescent="0.25">
      <c r="A1001" s="30" t="s">
        <v>48</v>
      </c>
      <c r="B1001" s="36">
        <v>982466</v>
      </c>
      <c r="C1001" s="42" t="s">
        <v>5283</v>
      </c>
      <c r="D1001" s="22" t="s">
        <v>189</v>
      </c>
      <c r="E1001" s="22" t="s">
        <v>630</v>
      </c>
      <c r="F1001" s="26" t="s">
        <v>10</v>
      </c>
      <c r="G1001" s="33">
        <v>1998</v>
      </c>
      <c r="H1001" s="24">
        <v>0</v>
      </c>
      <c r="I1001" s="23" t="str">
        <f>VLOOKUP(J1001,PROCV!$E$1:$F$27,2,FALSE)</f>
        <v>53 - Distrito Federal</v>
      </c>
      <c r="J1001" s="22" t="s">
        <v>75</v>
      </c>
      <c r="K1001" s="22">
        <v>0</v>
      </c>
      <c r="L1001" s="33">
        <v>44570</v>
      </c>
      <c r="M1001" s="20" t="e">
        <f>VLOOKUP(G1001,PROCV!$A$110:$B$119,2,FALSE)</f>
        <v>#N/A</v>
      </c>
      <c r="N1001" s="17" t="e">
        <f t="shared" si="15"/>
        <v>#N/A</v>
      </c>
    </row>
    <row r="1002" spans="1:14" x14ac:dyDescent="0.25">
      <c r="A1002" s="30" t="s">
        <v>48</v>
      </c>
      <c r="B1002" s="36">
        <v>986771</v>
      </c>
      <c r="C1002" s="42" t="s">
        <v>5282</v>
      </c>
      <c r="D1002" s="22" t="s">
        <v>524</v>
      </c>
      <c r="E1002" s="22" t="s">
        <v>2122</v>
      </c>
      <c r="F1002" s="26" t="str">
        <f>VLOOKUP(E1002,PROCV!$A$1:$B$107,2,TRUE)</f>
        <v>Educação e Criação em Artes</v>
      </c>
      <c r="G1002" s="33">
        <v>1998</v>
      </c>
      <c r="H1002" s="24">
        <v>0</v>
      </c>
      <c r="I1002" s="23" t="str">
        <f>VLOOKUP(J1002,PROCV!$E$1:$F$27,2,FALSE)</f>
        <v>26 - Pernambuco</v>
      </c>
      <c r="J1002" s="22" t="s">
        <v>44</v>
      </c>
      <c r="K1002" s="22">
        <v>0</v>
      </c>
      <c r="L1002" s="33">
        <v>62500</v>
      </c>
      <c r="M1002" s="20" t="e">
        <f>VLOOKUP(G1002,PROCV!$A$110:$B$119,2,FALSE)</f>
        <v>#N/A</v>
      </c>
      <c r="N1002" s="17" t="e">
        <f t="shared" si="15"/>
        <v>#N/A</v>
      </c>
    </row>
    <row r="1003" spans="1:14" x14ac:dyDescent="0.25">
      <c r="A1003" s="30" t="s">
        <v>48</v>
      </c>
      <c r="B1003" s="36">
        <v>995059</v>
      </c>
      <c r="C1003" s="42" t="s">
        <v>5281</v>
      </c>
      <c r="D1003" s="22" t="s">
        <v>46</v>
      </c>
      <c r="E1003" s="22" t="s">
        <v>50</v>
      </c>
      <c r="F1003" s="26" t="str">
        <f>VLOOKUP(E1003,PROCV!$A$1:$B$107,2,TRUE)</f>
        <v>Educação e Criação em Artes</v>
      </c>
      <c r="G1003" s="33">
        <v>1998</v>
      </c>
      <c r="H1003" s="24">
        <v>0</v>
      </c>
      <c r="I1003" s="23" t="str">
        <f>VLOOKUP(J1003,PROCV!$E$1:$F$27,2,FALSE)</f>
        <v>53 - Distrito Federal</v>
      </c>
      <c r="J1003" s="22" t="s">
        <v>75</v>
      </c>
      <c r="K1003" s="22">
        <v>0</v>
      </c>
      <c r="L1003" s="33">
        <v>270000</v>
      </c>
      <c r="M1003" s="20" t="e">
        <f>VLOOKUP(G1003,PROCV!$A$110:$B$119,2,FALSE)</f>
        <v>#N/A</v>
      </c>
      <c r="N1003" s="17" t="e">
        <f t="shared" si="15"/>
        <v>#N/A</v>
      </c>
    </row>
    <row r="1004" spans="1:14" x14ac:dyDescent="0.25">
      <c r="A1004" s="30" t="s">
        <v>48</v>
      </c>
      <c r="B1004" s="36">
        <v>983420</v>
      </c>
      <c r="C1004" s="42" t="s">
        <v>5280</v>
      </c>
      <c r="D1004" s="22" t="s">
        <v>189</v>
      </c>
      <c r="E1004" s="22" t="s">
        <v>213</v>
      </c>
      <c r="F1004" s="26" t="str">
        <f>VLOOKUP(E1004,PROCV!$A$1:$B$107,2,TRUE)</f>
        <v>Patrimônio</v>
      </c>
      <c r="G1004" s="33">
        <v>1998</v>
      </c>
      <c r="H1004" s="24">
        <v>0</v>
      </c>
      <c r="I1004" s="23" t="str">
        <f>VLOOKUP(J1004,PROCV!$E$1:$F$27,2,FALSE)</f>
        <v>35 - São Paulo</v>
      </c>
      <c r="J1004" s="22" t="s">
        <v>76</v>
      </c>
      <c r="K1004" s="22">
        <v>0</v>
      </c>
      <c r="L1004" s="33">
        <v>32000</v>
      </c>
      <c r="M1004" s="20" t="e">
        <f>VLOOKUP(G1004,PROCV!$A$110:$B$119,2,FALSE)</f>
        <v>#N/A</v>
      </c>
      <c r="N1004" s="17" t="e">
        <f t="shared" si="15"/>
        <v>#N/A</v>
      </c>
    </row>
    <row r="1005" spans="1:14" x14ac:dyDescent="0.25">
      <c r="A1005" s="30" t="s">
        <v>48</v>
      </c>
      <c r="B1005" s="36">
        <v>982688</v>
      </c>
      <c r="C1005" s="42" t="s">
        <v>5279</v>
      </c>
      <c r="D1005" s="22" t="s">
        <v>189</v>
      </c>
      <c r="E1005" s="22" t="s">
        <v>213</v>
      </c>
      <c r="F1005" s="26" t="str">
        <f>VLOOKUP(E1005,PROCV!$A$1:$B$107,2,TRUE)</f>
        <v>Patrimônio</v>
      </c>
      <c r="G1005" s="33">
        <v>1998</v>
      </c>
      <c r="H1005" s="24">
        <v>0</v>
      </c>
      <c r="I1005" s="23" t="str">
        <f>VLOOKUP(J1005,PROCV!$E$1:$F$27,2,FALSE)</f>
        <v>53 - Distrito Federal</v>
      </c>
      <c r="J1005" s="22" t="s">
        <v>75</v>
      </c>
      <c r="K1005" s="22">
        <v>0</v>
      </c>
      <c r="L1005" s="33">
        <v>123130</v>
      </c>
      <c r="M1005" s="20" t="e">
        <f>VLOOKUP(G1005,PROCV!$A$110:$B$119,2,FALSE)</f>
        <v>#N/A</v>
      </c>
      <c r="N1005" s="17" t="e">
        <f t="shared" si="15"/>
        <v>#N/A</v>
      </c>
    </row>
    <row r="1006" spans="1:14" x14ac:dyDescent="0.25">
      <c r="A1006" s="30" t="s">
        <v>48</v>
      </c>
      <c r="B1006" s="36">
        <v>981292</v>
      </c>
      <c r="C1006" s="42" t="s">
        <v>5278</v>
      </c>
      <c r="D1006" s="22" t="s">
        <v>189</v>
      </c>
      <c r="E1006" s="22" t="s">
        <v>844</v>
      </c>
      <c r="F1006" s="26" t="str">
        <f>VLOOKUP(E1006,PROCV!$A$1:$B$107,2,TRUE)</f>
        <v>Educação e Criação em Artes</v>
      </c>
      <c r="G1006" s="33">
        <v>1998</v>
      </c>
      <c r="H1006" s="24">
        <v>0</v>
      </c>
      <c r="I1006" s="23" t="str">
        <f>VLOOKUP(J1006,PROCV!$E$1:$F$27,2,FALSE)</f>
        <v>33 - Rio de Janeiro</v>
      </c>
      <c r="J1006" s="22" t="s">
        <v>82</v>
      </c>
      <c r="K1006" s="22">
        <v>0</v>
      </c>
      <c r="L1006" s="33">
        <v>14540</v>
      </c>
      <c r="M1006" s="20" t="e">
        <f>VLOOKUP(G1006,PROCV!$A$110:$B$119,2,FALSE)</f>
        <v>#N/A</v>
      </c>
      <c r="N1006" s="17" t="e">
        <f t="shared" si="15"/>
        <v>#N/A</v>
      </c>
    </row>
    <row r="1007" spans="1:14" x14ac:dyDescent="0.25">
      <c r="A1007" s="30" t="s">
        <v>48</v>
      </c>
      <c r="B1007" s="36">
        <v>989900</v>
      </c>
      <c r="C1007" s="42" t="s">
        <v>5277</v>
      </c>
      <c r="D1007" s="22" t="s">
        <v>314</v>
      </c>
      <c r="E1007" s="22" t="s">
        <v>590</v>
      </c>
      <c r="F1007" s="26" t="str">
        <f>VLOOKUP(E1007,PROCV!$A$1:$B$107,2,TRUE)</f>
        <v>Artes Cênicas e Espetáculo</v>
      </c>
      <c r="G1007" s="38">
        <v>1998</v>
      </c>
      <c r="H1007" s="24">
        <v>0</v>
      </c>
      <c r="I1007" s="23" t="str">
        <f>VLOOKUP(J1007,PROCV!$E$1:$F$27,2,FALSE)</f>
        <v>50 - Mato Grosso do Sul</v>
      </c>
      <c r="J1007" s="22" t="s">
        <v>179</v>
      </c>
      <c r="K1007" s="22">
        <v>0</v>
      </c>
      <c r="L1007" s="38">
        <v>34352</v>
      </c>
      <c r="M1007" s="20" t="e">
        <f>VLOOKUP(G1007,PROCV!$A$110:$B$119,2,FALSE)</f>
        <v>#N/A</v>
      </c>
      <c r="N1007" s="17" t="e">
        <f t="shared" si="15"/>
        <v>#N/A</v>
      </c>
    </row>
    <row r="1008" spans="1:14" x14ac:dyDescent="0.25">
      <c r="A1008" s="30" t="s">
        <v>48</v>
      </c>
      <c r="B1008" s="36">
        <v>983113</v>
      </c>
      <c r="C1008" s="42" t="s">
        <v>5276</v>
      </c>
      <c r="D1008" s="22" t="s">
        <v>189</v>
      </c>
      <c r="E1008" s="22" t="s">
        <v>213</v>
      </c>
      <c r="F1008" s="26" t="str">
        <f>VLOOKUP(E1008,PROCV!$A$1:$B$107,2,TRUE)</f>
        <v>Patrimônio</v>
      </c>
      <c r="G1008" s="33">
        <v>1998</v>
      </c>
      <c r="H1008" s="24">
        <v>0</v>
      </c>
      <c r="I1008" s="23" t="str">
        <f>VLOOKUP(J1008,PROCV!$E$1:$F$27,2,FALSE)</f>
        <v>53 - Distrito Federal</v>
      </c>
      <c r="J1008" s="22" t="s">
        <v>75</v>
      </c>
      <c r="K1008" s="22">
        <v>0</v>
      </c>
      <c r="L1008" s="33">
        <v>59704</v>
      </c>
      <c r="M1008" s="20" t="e">
        <f>VLOOKUP(G1008,PROCV!$A$110:$B$119,2,FALSE)</f>
        <v>#N/A</v>
      </c>
      <c r="N1008" s="17" t="e">
        <f t="shared" si="15"/>
        <v>#N/A</v>
      </c>
    </row>
    <row r="1009" spans="1:14" x14ac:dyDescent="0.25">
      <c r="A1009" s="30" t="s">
        <v>48</v>
      </c>
      <c r="B1009" s="36">
        <v>981247</v>
      </c>
      <c r="C1009" s="42" t="s">
        <v>5275</v>
      </c>
      <c r="D1009" s="22" t="s">
        <v>189</v>
      </c>
      <c r="E1009" s="22" t="s">
        <v>630</v>
      </c>
      <c r="F1009" s="26" t="s">
        <v>10</v>
      </c>
      <c r="G1009" s="33">
        <v>1998</v>
      </c>
      <c r="H1009" s="24">
        <v>0</v>
      </c>
      <c r="I1009" s="23" t="str">
        <f>VLOOKUP(J1009,PROCV!$E$1:$F$27,2,FALSE)</f>
        <v>26 - Pernambuco</v>
      </c>
      <c r="J1009" s="22" t="s">
        <v>44</v>
      </c>
      <c r="K1009" s="22">
        <v>0</v>
      </c>
      <c r="L1009" s="33">
        <v>30000</v>
      </c>
      <c r="M1009" s="20" t="e">
        <f>VLOOKUP(G1009,PROCV!$A$110:$B$119,2,FALSE)</f>
        <v>#N/A</v>
      </c>
      <c r="N1009" s="17" t="e">
        <f t="shared" si="15"/>
        <v>#N/A</v>
      </c>
    </row>
    <row r="1010" spans="1:14" x14ac:dyDescent="0.25">
      <c r="A1010" s="30" t="s">
        <v>48</v>
      </c>
      <c r="B1010" s="36">
        <v>981248</v>
      </c>
      <c r="C1010" s="42" t="s">
        <v>5274</v>
      </c>
      <c r="D1010" s="22" t="s">
        <v>189</v>
      </c>
      <c r="E1010" s="22" t="s">
        <v>213</v>
      </c>
      <c r="F1010" s="26" t="str">
        <f>VLOOKUP(E1010,PROCV!$A$1:$B$107,2,TRUE)</f>
        <v>Patrimônio</v>
      </c>
      <c r="G1010" s="33">
        <v>1998</v>
      </c>
      <c r="H1010" s="24">
        <v>0</v>
      </c>
      <c r="I1010" s="23" t="str">
        <f>VLOOKUP(J1010,PROCV!$E$1:$F$27,2,FALSE)</f>
        <v>26 - Pernambuco</v>
      </c>
      <c r="J1010" s="22" t="s">
        <v>44</v>
      </c>
      <c r="K1010" s="22">
        <v>0</v>
      </c>
      <c r="L1010" s="33">
        <v>30000</v>
      </c>
      <c r="M1010" s="20" t="e">
        <f>VLOOKUP(G1010,PROCV!$A$110:$B$119,2,FALSE)</f>
        <v>#N/A</v>
      </c>
      <c r="N1010" s="17" t="e">
        <f t="shared" si="15"/>
        <v>#N/A</v>
      </c>
    </row>
    <row r="1011" spans="1:14" x14ac:dyDescent="0.25">
      <c r="A1011" s="30" t="s">
        <v>48</v>
      </c>
      <c r="B1011" s="36">
        <v>988945</v>
      </c>
      <c r="C1011" s="42" t="s">
        <v>5273</v>
      </c>
      <c r="D1011" s="22" t="s">
        <v>114</v>
      </c>
      <c r="E1011" s="22" t="s">
        <v>113</v>
      </c>
      <c r="F1011" s="26" t="str">
        <f>VLOOKUP(E1011,PROCV!$A$1:$B$107,2,TRUE)</f>
        <v>Música</v>
      </c>
      <c r="G1011" s="33">
        <v>1998</v>
      </c>
      <c r="H1011" s="24">
        <v>0</v>
      </c>
      <c r="I1011" s="23" t="str">
        <f>VLOOKUP(J1011,PROCV!$E$1:$F$27,2,FALSE)</f>
        <v>26 - Pernambuco</v>
      </c>
      <c r="J1011" s="22" t="s">
        <v>44</v>
      </c>
      <c r="K1011" s="22">
        <v>0</v>
      </c>
      <c r="L1011" s="33">
        <v>20000</v>
      </c>
      <c r="M1011" s="20" t="e">
        <f>VLOOKUP(G1011,PROCV!$A$110:$B$119,2,FALSE)</f>
        <v>#N/A</v>
      </c>
      <c r="N1011" s="17" t="e">
        <f t="shared" si="15"/>
        <v>#N/A</v>
      </c>
    </row>
    <row r="1012" spans="1:14" x14ac:dyDescent="0.25">
      <c r="A1012" s="30" t="s">
        <v>48</v>
      </c>
      <c r="B1012" s="36">
        <v>985413</v>
      </c>
      <c r="C1012" s="42" t="s">
        <v>5272</v>
      </c>
      <c r="D1012" s="22" t="s">
        <v>46</v>
      </c>
      <c r="E1012" s="22" t="s">
        <v>50</v>
      </c>
      <c r="F1012" s="26" t="str">
        <f>VLOOKUP(E1012,PROCV!$A$1:$B$107,2,TRUE)</f>
        <v>Educação e Criação em Artes</v>
      </c>
      <c r="G1012" s="33">
        <v>1998</v>
      </c>
      <c r="H1012" s="24">
        <v>0</v>
      </c>
      <c r="I1012" s="23" t="str">
        <f>VLOOKUP(J1012,PROCV!$E$1:$F$27,2,FALSE)</f>
        <v>27 - Alagoas</v>
      </c>
      <c r="J1012" s="22" t="s">
        <v>65</v>
      </c>
      <c r="K1012" s="22">
        <v>0</v>
      </c>
      <c r="L1012" s="33">
        <v>15392</v>
      </c>
      <c r="M1012" s="20" t="e">
        <f>VLOOKUP(G1012,PROCV!$A$110:$B$119,2,FALSE)</f>
        <v>#N/A</v>
      </c>
      <c r="N1012" s="17" t="e">
        <f t="shared" si="15"/>
        <v>#N/A</v>
      </c>
    </row>
    <row r="1013" spans="1:14" x14ac:dyDescent="0.25">
      <c r="A1013" s="30" t="s">
        <v>48</v>
      </c>
      <c r="B1013" s="36">
        <v>987476</v>
      </c>
      <c r="C1013" s="42" t="s">
        <v>5271</v>
      </c>
      <c r="D1013" s="22" t="s">
        <v>114</v>
      </c>
      <c r="E1013" s="22" t="s">
        <v>113</v>
      </c>
      <c r="F1013" s="26" t="str">
        <f>VLOOKUP(E1013,PROCV!$A$1:$B$107,2,TRUE)</f>
        <v>Música</v>
      </c>
      <c r="G1013" s="33">
        <v>1998</v>
      </c>
      <c r="H1013" s="24">
        <v>0</v>
      </c>
      <c r="I1013" s="23" t="str">
        <f>VLOOKUP(J1013,PROCV!$E$1:$F$27,2,FALSE)</f>
        <v>43 - Rio Grande do Sul</v>
      </c>
      <c r="J1013" s="22" t="s">
        <v>56</v>
      </c>
      <c r="K1013" s="22">
        <v>0</v>
      </c>
      <c r="L1013" s="33">
        <v>8145.5</v>
      </c>
      <c r="M1013" s="20" t="e">
        <f>VLOOKUP(G1013,PROCV!$A$110:$B$119,2,FALSE)</f>
        <v>#N/A</v>
      </c>
      <c r="N1013" s="17" t="e">
        <f t="shared" si="15"/>
        <v>#N/A</v>
      </c>
    </row>
    <row r="1014" spans="1:14" x14ac:dyDescent="0.25">
      <c r="A1014" s="30" t="s">
        <v>48</v>
      </c>
      <c r="B1014" s="36">
        <v>983424</v>
      </c>
      <c r="C1014" s="42" t="s">
        <v>5270</v>
      </c>
      <c r="D1014" s="22" t="s">
        <v>189</v>
      </c>
      <c r="E1014" s="22" t="s">
        <v>213</v>
      </c>
      <c r="F1014" s="26" t="str">
        <f>VLOOKUP(E1014,PROCV!$A$1:$B$107,2,TRUE)</f>
        <v>Patrimônio</v>
      </c>
      <c r="G1014" s="33">
        <v>1998</v>
      </c>
      <c r="H1014" s="24">
        <v>0</v>
      </c>
      <c r="I1014" s="23" t="str">
        <f>VLOOKUP(J1014,PROCV!$E$1:$F$27,2,FALSE)</f>
        <v>35 - São Paulo</v>
      </c>
      <c r="J1014" s="22" t="s">
        <v>76</v>
      </c>
      <c r="K1014" s="22">
        <v>0</v>
      </c>
      <c r="L1014" s="33">
        <v>181489.6</v>
      </c>
      <c r="M1014" s="20" t="e">
        <f>VLOOKUP(G1014,PROCV!$A$110:$B$119,2,FALSE)</f>
        <v>#N/A</v>
      </c>
      <c r="N1014" s="17" t="e">
        <f t="shared" si="15"/>
        <v>#N/A</v>
      </c>
    </row>
    <row r="1015" spans="1:14" x14ac:dyDescent="0.25">
      <c r="A1015" s="30" t="s">
        <v>48</v>
      </c>
      <c r="B1015" s="36">
        <v>981285</v>
      </c>
      <c r="C1015" s="42" t="s">
        <v>5269</v>
      </c>
      <c r="D1015" s="22" t="s">
        <v>189</v>
      </c>
      <c r="E1015" s="22" t="s">
        <v>213</v>
      </c>
      <c r="F1015" s="26" t="str">
        <f>VLOOKUP(E1015,PROCV!$A$1:$B$107,2,TRUE)</f>
        <v>Patrimônio</v>
      </c>
      <c r="G1015" s="33">
        <v>1998</v>
      </c>
      <c r="H1015" s="24">
        <v>0</v>
      </c>
      <c r="I1015" s="23" t="str">
        <f>VLOOKUP(J1015,PROCV!$E$1:$F$27,2,FALSE)</f>
        <v>33 - Rio de Janeiro</v>
      </c>
      <c r="J1015" s="22" t="s">
        <v>82</v>
      </c>
      <c r="K1015" s="22">
        <v>0</v>
      </c>
      <c r="L1015" s="33">
        <v>81233.679999999993</v>
      </c>
      <c r="M1015" s="20" t="e">
        <f>VLOOKUP(G1015,PROCV!$A$110:$B$119,2,FALSE)</f>
        <v>#N/A</v>
      </c>
      <c r="N1015" s="17" t="e">
        <f t="shared" si="15"/>
        <v>#N/A</v>
      </c>
    </row>
    <row r="1016" spans="1:14" x14ac:dyDescent="0.25">
      <c r="A1016" s="30" t="s">
        <v>48</v>
      </c>
      <c r="B1016" s="36">
        <v>989975</v>
      </c>
      <c r="C1016" s="42" t="s">
        <v>5268</v>
      </c>
      <c r="D1016" s="22" t="s">
        <v>114</v>
      </c>
      <c r="E1016" s="22" t="s">
        <v>113</v>
      </c>
      <c r="F1016" s="26" t="str">
        <f>VLOOKUP(E1016,PROCV!$A$1:$B$107,2,TRUE)</f>
        <v>Música</v>
      </c>
      <c r="G1016" s="33">
        <v>1998</v>
      </c>
      <c r="H1016" s="24">
        <v>0</v>
      </c>
      <c r="I1016" s="23" t="str">
        <f>VLOOKUP(J1016,PROCV!$E$1:$F$27,2,FALSE)</f>
        <v>43 - Rio Grande do Sul</v>
      </c>
      <c r="J1016" s="22" t="s">
        <v>56</v>
      </c>
      <c r="K1016" s="22">
        <v>0</v>
      </c>
      <c r="L1016" s="33">
        <v>8000</v>
      </c>
      <c r="M1016" s="20" t="e">
        <f>VLOOKUP(G1016,PROCV!$A$110:$B$119,2,FALSE)</f>
        <v>#N/A</v>
      </c>
      <c r="N1016" s="17" t="e">
        <f t="shared" si="15"/>
        <v>#N/A</v>
      </c>
    </row>
    <row r="1017" spans="1:14" x14ac:dyDescent="0.25">
      <c r="A1017" s="30" t="s">
        <v>48</v>
      </c>
      <c r="B1017" s="36">
        <v>983408</v>
      </c>
      <c r="C1017" s="42" t="s">
        <v>5267</v>
      </c>
      <c r="D1017" s="22" t="s">
        <v>189</v>
      </c>
      <c r="E1017" s="22" t="s">
        <v>844</v>
      </c>
      <c r="F1017" s="26" t="str">
        <f>VLOOKUP(E1017,PROCV!$A$1:$B$107,2,TRUE)</f>
        <v>Educação e Criação em Artes</v>
      </c>
      <c r="G1017" s="33">
        <v>1998</v>
      </c>
      <c r="H1017" s="24">
        <v>0</v>
      </c>
      <c r="I1017" s="23" t="str">
        <f>VLOOKUP(J1017,PROCV!$E$1:$F$27,2,FALSE)</f>
        <v>43 - Rio Grande do Sul</v>
      </c>
      <c r="J1017" s="22" t="s">
        <v>56</v>
      </c>
      <c r="K1017" s="22">
        <v>0</v>
      </c>
      <c r="L1017" s="33">
        <v>50000</v>
      </c>
      <c r="M1017" s="20" t="e">
        <f>VLOOKUP(G1017,PROCV!$A$110:$B$119,2,FALSE)</f>
        <v>#N/A</v>
      </c>
      <c r="N1017" s="17" t="e">
        <f t="shared" si="15"/>
        <v>#N/A</v>
      </c>
    </row>
    <row r="1018" spans="1:14" x14ac:dyDescent="0.25">
      <c r="A1018" s="30" t="s">
        <v>48</v>
      </c>
      <c r="B1018" s="36">
        <v>981241</v>
      </c>
      <c r="C1018" s="42" t="s">
        <v>5266</v>
      </c>
      <c r="D1018" s="22" t="s">
        <v>189</v>
      </c>
      <c r="E1018" s="22" t="s">
        <v>844</v>
      </c>
      <c r="F1018" s="26" t="str">
        <f>VLOOKUP(E1018,PROCV!$A$1:$B$107,2,TRUE)</f>
        <v>Educação e Criação em Artes</v>
      </c>
      <c r="G1018" s="33">
        <v>1998</v>
      </c>
      <c r="H1018" s="24">
        <v>0</v>
      </c>
      <c r="I1018" s="23" t="str">
        <f>VLOOKUP(J1018,PROCV!$E$1:$F$27,2,FALSE)</f>
        <v>25 - Paraíba</v>
      </c>
      <c r="J1018" s="22" t="s">
        <v>346</v>
      </c>
      <c r="K1018" s="22">
        <v>0</v>
      </c>
      <c r="L1018" s="33">
        <v>120000</v>
      </c>
      <c r="M1018" s="20" t="e">
        <f>VLOOKUP(G1018,PROCV!$A$110:$B$119,2,FALSE)</f>
        <v>#N/A</v>
      </c>
      <c r="N1018" s="17" t="e">
        <f t="shared" si="15"/>
        <v>#N/A</v>
      </c>
    </row>
    <row r="1019" spans="1:14" x14ac:dyDescent="0.25">
      <c r="A1019" s="30" t="s">
        <v>48</v>
      </c>
      <c r="B1019" s="36">
        <v>986784</v>
      </c>
      <c r="C1019" s="42" t="s">
        <v>5265</v>
      </c>
      <c r="D1019" s="22" t="s">
        <v>189</v>
      </c>
      <c r="E1019" s="22" t="s">
        <v>213</v>
      </c>
      <c r="F1019" s="26" t="str">
        <f>VLOOKUP(E1019,PROCV!$A$1:$B$107,2,TRUE)</f>
        <v>Patrimônio</v>
      </c>
      <c r="G1019" s="33">
        <v>1998</v>
      </c>
      <c r="H1019" s="24">
        <v>0</v>
      </c>
      <c r="I1019" s="23" t="str">
        <f>VLOOKUP(J1019,PROCV!$E$1:$F$27,2,FALSE)</f>
        <v>25 - Paraíba</v>
      </c>
      <c r="J1019" s="22" t="s">
        <v>346</v>
      </c>
      <c r="K1019" s="22">
        <v>0</v>
      </c>
      <c r="L1019" s="33">
        <v>70000</v>
      </c>
      <c r="M1019" s="20" t="e">
        <f>VLOOKUP(G1019,PROCV!$A$110:$B$119,2,FALSE)</f>
        <v>#N/A</v>
      </c>
      <c r="N1019" s="17" t="e">
        <f t="shared" si="15"/>
        <v>#N/A</v>
      </c>
    </row>
    <row r="1020" spans="1:14" x14ac:dyDescent="0.25">
      <c r="A1020" s="30" t="s">
        <v>48</v>
      </c>
      <c r="B1020" s="36">
        <v>988649</v>
      </c>
      <c r="C1020" s="42" t="s">
        <v>5264</v>
      </c>
      <c r="D1020" s="22" t="s">
        <v>189</v>
      </c>
      <c r="E1020" s="22" t="s">
        <v>213</v>
      </c>
      <c r="F1020" s="26" t="str">
        <f>VLOOKUP(E1020,PROCV!$A$1:$B$107,2,TRUE)</f>
        <v>Patrimônio</v>
      </c>
      <c r="G1020" s="33">
        <v>1998</v>
      </c>
      <c r="H1020" s="24">
        <v>0</v>
      </c>
      <c r="I1020" s="23" t="str">
        <f>VLOOKUP(J1020,PROCV!$E$1:$F$27,2,FALSE)</f>
        <v>15 - Pará</v>
      </c>
      <c r="J1020" s="22" t="s">
        <v>140</v>
      </c>
      <c r="K1020" s="22">
        <v>0</v>
      </c>
      <c r="L1020" s="33">
        <v>125000</v>
      </c>
      <c r="M1020" s="20" t="e">
        <f>VLOOKUP(G1020,PROCV!$A$110:$B$119,2,FALSE)</f>
        <v>#N/A</v>
      </c>
      <c r="N1020" s="17" t="e">
        <f t="shared" si="15"/>
        <v>#N/A</v>
      </c>
    </row>
    <row r="1021" spans="1:14" x14ac:dyDescent="0.25">
      <c r="A1021" s="30" t="s">
        <v>48</v>
      </c>
      <c r="B1021" s="36">
        <v>981612</v>
      </c>
      <c r="C1021" s="42" t="s">
        <v>3627</v>
      </c>
      <c r="D1021" s="22" t="s">
        <v>189</v>
      </c>
      <c r="E1021" s="22" t="s">
        <v>213</v>
      </c>
      <c r="F1021" s="26" t="str">
        <f>VLOOKUP(E1021,PROCV!$A$1:$B$107,2,TRUE)</f>
        <v>Patrimônio</v>
      </c>
      <c r="G1021" s="33">
        <v>1998</v>
      </c>
      <c r="H1021" s="24">
        <v>0</v>
      </c>
      <c r="I1021" s="23" t="str">
        <f>VLOOKUP(J1021,PROCV!$E$1:$F$27,2,FALSE)</f>
        <v>29 - Bahia</v>
      </c>
      <c r="J1021" s="22" t="s">
        <v>73</v>
      </c>
      <c r="K1021" s="22">
        <v>0</v>
      </c>
      <c r="L1021" s="33">
        <v>237888.75</v>
      </c>
      <c r="M1021" s="20" t="e">
        <f>VLOOKUP(G1021,PROCV!$A$110:$B$119,2,FALSE)</f>
        <v>#N/A</v>
      </c>
      <c r="N1021" s="17" t="e">
        <f t="shared" si="15"/>
        <v>#N/A</v>
      </c>
    </row>
    <row r="1022" spans="1:14" x14ac:dyDescent="0.25">
      <c r="A1022" s="30" t="s">
        <v>48</v>
      </c>
      <c r="B1022" s="36">
        <v>983410</v>
      </c>
      <c r="C1022" s="42" t="s">
        <v>5263</v>
      </c>
      <c r="D1022" s="22" t="s">
        <v>189</v>
      </c>
      <c r="E1022" s="22" t="s">
        <v>213</v>
      </c>
      <c r="F1022" s="26" t="str">
        <f>VLOOKUP(E1022,PROCV!$A$1:$B$107,2,TRUE)</f>
        <v>Patrimônio</v>
      </c>
      <c r="G1022" s="33">
        <v>1998</v>
      </c>
      <c r="H1022" s="24">
        <v>0</v>
      </c>
      <c r="I1022" s="23" t="str">
        <f>VLOOKUP(J1022,PROCV!$E$1:$F$27,2,FALSE)</f>
        <v>28 - Sergipe</v>
      </c>
      <c r="J1022" s="22" t="s">
        <v>49</v>
      </c>
      <c r="K1022" s="22">
        <v>0</v>
      </c>
      <c r="L1022" s="33">
        <v>47961.99</v>
      </c>
      <c r="M1022" s="20" t="e">
        <f>VLOOKUP(G1022,PROCV!$A$110:$B$119,2,FALSE)</f>
        <v>#N/A</v>
      </c>
      <c r="N1022" s="17" t="e">
        <f t="shared" si="15"/>
        <v>#N/A</v>
      </c>
    </row>
    <row r="1023" spans="1:14" x14ac:dyDescent="0.25">
      <c r="A1023" s="30" t="s">
        <v>48</v>
      </c>
      <c r="B1023" s="36">
        <v>968775</v>
      </c>
      <c r="C1023" s="42" t="s">
        <v>5262</v>
      </c>
      <c r="D1023" s="22" t="s">
        <v>189</v>
      </c>
      <c r="E1023" s="22" t="s">
        <v>213</v>
      </c>
      <c r="F1023" s="26" t="str">
        <f>VLOOKUP(E1023,PROCV!$A$1:$B$107,2,TRUE)</f>
        <v>Patrimônio</v>
      </c>
      <c r="G1023" s="33">
        <v>1998</v>
      </c>
      <c r="H1023" s="24">
        <v>0</v>
      </c>
      <c r="I1023" s="23" t="str">
        <f>VLOOKUP(J1023,PROCV!$E$1:$F$27,2,FALSE)</f>
        <v>25 - Paraíba</v>
      </c>
      <c r="J1023" s="22" t="s">
        <v>346</v>
      </c>
      <c r="K1023" s="22">
        <v>0</v>
      </c>
      <c r="L1023" s="33">
        <v>46270</v>
      </c>
      <c r="M1023" s="20" t="e">
        <f>VLOOKUP(G1023,PROCV!$A$110:$B$119,2,FALSE)</f>
        <v>#N/A</v>
      </c>
      <c r="N1023" s="17" t="e">
        <f t="shared" si="15"/>
        <v>#N/A</v>
      </c>
    </row>
    <row r="1024" spans="1:14" x14ac:dyDescent="0.25">
      <c r="A1024" s="30" t="s">
        <v>48</v>
      </c>
      <c r="B1024" s="36">
        <v>976437</v>
      </c>
      <c r="C1024" s="42" t="s">
        <v>5261</v>
      </c>
      <c r="D1024" s="22" t="s">
        <v>189</v>
      </c>
      <c r="E1024" s="22" t="s">
        <v>213</v>
      </c>
      <c r="F1024" s="26" t="str">
        <f>VLOOKUP(E1024,PROCV!$A$1:$B$107,2,TRUE)</f>
        <v>Patrimônio</v>
      </c>
      <c r="G1024" s="33">
        <v>1998</v>
      </c>
      <c r="H1024" s="24">
        <v>0</v>
      </c>
      <c r="I1024" s="23" t="str">
        <f>VLOOKUP(J1024,PROCV!$E$1:$F$27,2,FALSE)</f>
        <v>32 - Espírito Santo</v>
      </c>
      <c r="J1024" s="22" t="s">
        <v>67</v>
      </c>
      <c r="K1024" s="22">
        <v>0</v>
      </c>
      <c r="L1024" s="33">
        <v>75000</v>
      </c>
      <c r="M1024" s="20" t="e">
        <f>VLOOKUP(G1024,PROCV!$A$110:$B$119,2,FALSE)</f>
        <v>#N/A</v>
      </c>
      <c r="N1024" s="17" t="e">
        <f t="shared" si="15"/>
        <v>#N/A</v>
      </c>
    </row>
    <row r="1025" spans="1:14" x14ac:dyDescent="0.25">
      <c r="A1025" s="30" t="s">
        <v>48</v>
      </c>
      <c r="B1025" s="36">
        <v>987620</v>
      </c>
      <c r="C1025" s="42" t="s">
        <v>5260</v>
      </c>
      <c r="D1025" s="22" t="s">
        <v>300</v>
      </c>
      <c r="E1025" s="22" t="s">
        <v>749</v>
      </c>
      <c r="F1025" s="26" t="str">
        <f>VLOOKUP(E1025,PROCV!$A$1:$B$107,2,TRUE)</f>
        <v>Educação e Criação em Artes</v>
      </c>
      <c r="G1025" s="33">
        <v>1998</v>
      </c>
      <c r="H1025" s="24">
        <v>0</v>
      </c>
      <c r="I1025" s="23" t="str">
        <f>VLOOKUP(J1025,PROCV!$E$1:$F$27,2,FALSE)</f>
        <v>29 - Bahia</v>
      </c>
      <c r="J1025" s="22" t="s">
        <v>73</v>
      </c>
      <c r="K1025" s="22">
        <v>0</v>
      </c>
      <c r="L1025" s="33">
        <v>17180</v>
      </c>
      <c r="M1025" s="20" t="e">
        <f>VLOOKUP(G1025,PROCV!$A$110:$B$119,2,FALSE)</f>
        <v>#N/A</v>
      </c>
      <c r="N1025" s="17" t="e">
        <f t="shared" si="15"/>
        <v>#N/A</v>
      </c>
    </row>
    <row r="1026" spans="1:14" x14ac:dyDescent="0.25">
      <c r="A1026" s="30" t="s">
        <v>48</v>
      </c>
      <c r="B1026" s="36">
        <v>987617</v>
      </c>
      <c r="C1026" s="42" t="s">
        <v>5259</v>
      </c>
      <c r="D1026" s="22" t="s">
        <v>300</v>
      </c>
      <c r="E1026" s="22" t="s">
        <v>770</v>
      </c>
      <c r="F1026" s="26" t="str">
        <f>VLOOKUP(E1026,PROCV!$A$1:$B$107,2,TRUE)</f>
        <v>Arquitetura e Design</v>
      </c>
      <c r="G1026" s="33">
        <v>1998</v>
      </c>
      <c r="H1026" s="24">
        <v>0</v>
      </c>
      <c r="I1026" s="23" t="str">
        <f>VLOOKUP(J1026,PROCV!$E$1:$F$27,2,FALSE)</f>
        <v>29 - Bahia</v>
      </c>
      <c r="J1026" s="22" t="s">
        <v>73</v>
      </c>
      <c r="K1026" s="22">
        <v>0</v>
      </c>
      <c r="L1026" s="33">
        <v>150000</v>
      </c>
      <c r="M1026" s="20" t="e">
        <f>VLOOKUP(G1026,PROCV!$A$110:$B$119,2,FALSE)</f>
        <v>#N/A</v>
      </c>
      <c r="N1026" s="17" t="e">
        <f t="shared" ref="N1026:N1089" si="16">+M1026*L1026</f>
        <v>#N/A</v>
      </c>
    </row>
    <row r="1027" spans="1:14" x14ac:dyDescent="0.25">
      <c r="A1027" s="30" t="s">
        <v>48</v>
      </c>
      <c r="B1027" s="36">
        <v>983375</v>
      </c>
      <c r="C1027" s="42" t="s">
        <v>5258</v>
      </c>
      <c r="D1027" s="22" t="s">
        <v>189</v>
      </c>
      <c r="E1027" s="22" t="s">
        <v>213</v>
      </c>
      <c r="F1027" s="26" t="str">
        <f>VLOOKUP(E1027,PROCV!$A$1:$B$107,2,TRUE)</f>
        <v>Patrimônio</v>
      </c>
      <c r="G1027" s="33">
        <v>1998</v>
      </c>
      <c r="H1027" s="24">
        <v>0</v>
      </c>
      <c r="I1027" s="23" t="str">
        <f>VLOOKUP(J1027,PROCV!$E$1:$F$27,2,FALSE)</f>
        <v>21 - Maranhão</v>
      </c>
      <c r="J1027" s="22" t="s">
        <v>63</v>
      </c>
      <c r="K1027" s="22">
        <v>0</v>
      </c>
      <c r="L1027" s="33">
        <v>40000</v>
      </c>
      <c r="M1027" s="20" t="e">
        <f>VLOOKUP(G1027,PROCV!$A$110:$B$119,2,FALSE)</f>
        <v>#N/A</v>
      </c>
      <c r="N1027" s="17" t="e">
        <f t="shared" si="16"/>
        <v>#N/A</v>
      </c>
    </row>
    <row r="1028" spans="1:14" x14ac:dyDescent="0.25">
      <c r="A1028" s="30" t="s">
        <v>48</v>
      </c>
      <c r="B1028" s="36">
        <v>981212</v>
      </c>
      <c r="C1028" s="42" t="s">
        <v>5257</v>
      </c>
      <c r="D1028" s="22" t="s">
        <v>189</v>
      </c>
      <c r="E1028" s="22" t="s">
        <v>213</v>
      </c>
      <c r="F1028" s="26" t="str">
        <f>VLOOKUP(E1028,PROCV!$A$1:$B$107,2,TRUE)</f>
        <v>Patrimônio</v>
      </c>
      <c r="G1028" s="33">
        <v>1998</v>
      </c>
      <c r="H1028" s="24">
        <v>0</v>
      </c>
      <c r="I1028" s="23" t="str">
        <f>VLOOKUP(J1028,PROCV!$E$1:$F$27,2,FALSE)</f>
        <v>52 - Goiás</v>
      </c>
      <c r="J1028" s="22" t="s">
        <v>97</v>
      </c>
      <c r="K1028" s="22">
        <v>0</v>
      </c>
      <c r="L1028" s="33">
        <v>100000</v>
      </c>
      <c r="M1028" s="20" t="e">
        <f>VLOOKUP(G1028,PROCV!$A$110:$B$119,2,FALSE)</f>
        <v>#N/A</v>
      </c>
      <c r="N1028" s="17" t="e">
        <f t="shared" si="16"/>
        <v>#N/A</v>
      </c>
    </row>
    <row r="1029" spans="1:14" x14ac:dyDescent="0.25">
      <c r="A1029" s="30" t="s">
        <v>48</v>
      </c>
      <c r="B1029" s="36">
        <v>981243</v>
      </c>
      <c r="C1029" s="42" t="s">
        <v>5256</v>
      </c>
      <c r="D1029" s="22" t="s">
        <v>189</v>
      </c>
      <c r="E1029" s="22" t="s">
        <v>213</v>
      </c>
      <c r="F1029" s="26" t="str">
        <f>VLOOKUP(E1029,PROCV!$A$1:$B$107,2,TRUE)</f>
        <v>Patrimônio</v>
      </c>
      <c r="G1029" s="33">
        <v>1998</v>
      </c>
      <c r="H1029" s="24">
        <v>0</v>
      </c>
      <c r="I1029" s="23" t="str">
        <f>VLOOKUP(J1029,PROCV!$E$1:$F$27,2,FALSE)</f>
        <v>25 - Paraíba</v>
      </c>
      <c r="J1029" s="22" t="s">
        <v>346</v>
      </c>
      <c r="K1029" s="22">
        <v>0</v>
      </c>
      <c r="L1029" s="33">
        <v>70000</v>
      </c>
      <c r="M1029" s="20" t="e">
        <f>VLOOKUP(G1029,PROCV!$A$110:$B$119,2,FALSE)</f>
        <v>#N/A</v>
      </c>
      <c r="N1029" s="17" t="e">
        <f t="shared" si="16"/>
        <v>#N/A</v>
      </c>
    </row>
    <row r="1030" spans="1:14" x14ac:dyDescent="0.25">
      <c r="A1030" s="30" t="s">
        <v>48</v>
      </c>
      <c r="B1030" s="36">
        <v>988584</v>
      </c>
      <c r="C1030" s="42" t="s">
        <v>5255</v>
      </c>
      <c r="D1030" s="22" t="s">
        <v>189</v>
      </c>
      <c r="E1030" s="22" t="s">
        <v>213</v>
      </c>
      <c r="F1030" s="26" t="str">
        <f>VLOOKUP(E1030,PROCV!$A$1:$B$107,2,TRUE)</f>
        <v>Patrimônio</v>
      </c>
      <c r="G1030" s="33">
        <v>1998</v>
      </c>
      <c r="H1030" s="24">
        <v>0</v>
      </c>
      <c r="I1030" s="23" t="str">
        <f>VLOOKUP(J1030,PROCV!$E$1:$F$27,2,FALSE)</f>
        <v>52 - Goiás</v>
      </c>
      <c r="J1030" s="22" t="s">
        <v>97</v>
      </c>
      <c r="K1030" s="22">
        <v>0</v>
      </c>
      <c r="L1030" s="33">
        <v>57626.69</v>
      </c>
      <c r="M1030" s="20" t="e">
        <f>VLOOKUP(G1030,PROCV!$A$110:$B$119,2,FALSE)</f>
        <v>#N/A</v>
      </c>
      <c r="N1030" s="17" t="e">
        <f t="shared" si="16"/>
        <v>#N/A</v>
      </c>
    </row>
    <row r="1031" spans="1:14" x14ac:dyDescent="0.25">
      <c r="A1031" s="30" t="s">
        <v>48</v>
      </c>
      <c r="B1031" s="36">
        <v>981213</v>
      </c>
      <c r="C1031" s="42" t="s">
        <v>5254</v>
      </c>
      <c r="D1031" s="22" t="s">
        <v>189</v>
      </c>
      <c r="E1031" s="22" t="s">
        <v>213</v>
      </c>
      <c r="F1031" s="26" t="str">
        <f>VLOOKUP(E1031,PROCV!$A$1:$B$107,2,TRUE)</f>
        <v>Patrimônio</v>
      </c>
      <c r="G1031" s="33">
        <v>1998</v>
      </c>
      <c r="H1031" s="24">
        <v>0</v>
      </c>
      <c r="I1031" s="23" t="str">
        <f>VLOOKUP(J1031,PROCV!$E$1:$F$27,2,FALSE)</f>
        <v>52 - Goiás</v>
      </c>
      <c r="J1031" s="22" t="s">
        <v>97</v>
      </c>
      <c r="K1031" s="22">
        <v>0</v>
      </c>
      <c r="L1031" s="33">
        <v>50000</v>
      </c>
      <c r="M1031" s="20" t="e">
        <f>VLOOKUP(G1031,PROCV!$A$110:$B$119,2,FALSE)</f>
        <v>#N/A</v>
      </c>
      <c r="N1031" s="17" t="e">
        <f t="shared" si="16"/>
        <v>#N/A</v>
      </c>
    </row>
    <row r="1032" spans="1:14" x14ac:dyDescent="0.25">
      <c r="A1032" s="30" t="s">
        <v>48</v>
      </c>
      <c r="B1032" s="36">
        <v>968133</v>
      </c>
      <c r="C1032" s="42" t="s">
        <v>5253</v>
      </c>
      <c r="D1032" s="22" t="s">
        <v>189</v>
      </c>
      <c r="E1032" s="22" t="s">
        <v>213</v>
      </c>
      <c r="F1032" s="26" t="str">
        <f>VLOOKUP(E1032,PROCV!$A$1:$B$107,2,TRUE)</f>
        <v>Patrimônio</v>
      </c>
      <c r="G1032" s="33">
        <v>1998</v>
      </c>
      <c r="H1032" s="24">
        <v>0</v>
      </c>
      <c r="I1032" s="23" t="str">
        <f>VLOOKUP(J1032,PROCV!$E$1:$F$27,2,FALSE)</f>
        <v>22 - Piauí</v>
      </c>
      <c r="J1032" s="22" t="s">
        <v>77</v>
      </c>
      <c r="K1032" s="22">
        <v>0</v>
      </c>
      <c r="L1032" s="33">
        <v>158004</v>
      </c>
      <c r="M1032" s="20" t="e">
        <f>VLOOKUP(G1032,PROCV!$A$110:$B$119,2,FALSE)</f>
        <v>#N/A</v>
      </c>
      <c r="N1032" s="17" t="e">
        <f t="shared" si="16"/>
        <v>#N/A</v>
      </c>
    </row>
    <row r="1033" spans="1:14" x14ac:dyDescent="0.25">
      <c r="A1033" s="30" t="s">
        <v>48</v>
      </c>
      <c r="B1033" s="36">
        <v>981309</v>
      </c>
      <c r="C1033" s="42" t="s">
        <v>5252</v>
      </c>
      <c r="D1033" s="22" t="s">
        <v>189</v>
      </c>
      <c r="E1033" s="22" t="s">
        <v>213</v>
      </c>
      <c r="F1033" s="26" t="str">
        <f>VLOOKUP(E1033,PROCV!$A$1:$B$107,2,TRUE)</f>
        <v>Patrimônio</v>
      </c>
      <c r="G1033" s="33">
        <v>1998</v>
      </c>
      <c r="H1033" s="24">
        <v>0</v>
      </c>
      <c r="I1033" s="23" t="str">
        <f>VLOOKUP(J1033,PROCV!$E$1:$F$27,2,FALSE)</f>
        <v>43 - Rio Grande do Sul</v>
      </c>
      <c r="J1033" s="22" t="s">
        <v>56</v>
      </c>
      <c r="K1033" s="22">
        <v>0</v>
      </c>
      <c r="L1033" s="33">
        <v>31250</v>
      </c>
      <c r="M1033" s="20" t="e">
        <f>VLOOKUP(G1033,PROCV!$A$110:$B$119,2,FALSE)</f>
        <v>#N/A</v>
      </c>
      <c r="N1033" s="17" t="e">
        <f t="shared" si="16"/>
        <v>#N/A</v>
      </c>
    </row>
    <row r="1034" spans="1:14" x14ac:dyDescent="0.25">
      <c r="A1034" s="30" t="s">
        <v>48</v>
      </c>
      <c r="B1034" s="36">
        <v>976814</v>
      </c>
      <c r="C1034" s="42" t="s">
        <v>5251</v>
      </c>
      <c r="D1034" s="22" t="s">
        <v>189</v>
      </c>
      <c r="E1034" s="22" t="s">
        <v>213</v>
      </c>
      <c r="F1034" s="26" t="str">
        <f>VLOOKUP(E1034,PROCV!$A$1:$B$107,2,TRUE)</f>
        <v>Patrimônio</v>
      </c>
      <c r="G1034" s="33">
        <v>1998</v>
      </c>
      <c r="H1034" s="24">
        <v>0</v>
      </c>
      <c r="I1034" s="23" t="str">
        <f>VLOOKUP(J1034,PROCV!$E$1:$F$27,2,FALSE)</f>
        <v>50 - Mato Grosso do Sul</v>
      </c>
      <c r="J1034" s="22" t="s">
        <v>179</v>
      </c>
      <c r="K1034" s="22">
        <v>0</v>
      </c>
      <c r="L1034" s="33">
        <v>40000</v>
      </c>
      <c r="M1034" s="20" t="e">
        <f>VLOOKUP(G1034,PROCV!$A$110:$B$119,2,FALSE)</f>
        <v>#N/A</v>
      </c>
      <c r="N1034" s="17" t="e">
        <f t="shared" si="16"/>
        <v>#N/A</v>
      </c>
    </row>
    <row r="1035" spans="1:14" x14ac:dyDescent="0.25">
      <c r="A1035" s="30" t="s">
        <v>48</v>
      </c>
      <c r="B1035" s="36">
        <v>983433</v>
      </c>
      <c r="C1035" s="42" t="s">
        <v>5250</v>
      </c>
      <c r="D1035" s="22" t="s">
        <v>189</v>
      </c>
      <c r="E1035" s="22" t="s">
        <v>213</v>
      </c>
      <c r="F1035" s="26" t="str">
        <f>VLOOKUP(E1035,PROCV!$A$1:$B$107,2,TRUE)</f>
        <v>Patrimônio</v>
      </c>
      <c r="G1035" s="33">
        <v>1998</v>
      </c>
      <c r="H1035" s="24">
        <v>0</v>
      </c>
      <c r="I1035" s="23" t="str">
        <f>VLOOKUP(J1035,PROCV!$E$1:$F$27,2,FALSE)</f>
        <v>43 - Rio Grande do Sul</v>
      </c>
      <c r="J1035" s="22" t="s">
        <v>56</v>
      </c>
      <c r="K1035" s="22">
        <v>0</v>
      </c>
      <c r="L1035" s="33">
        <v>50387.26</v>
      </c>
      <c r="M1035" s="20" t="e">
        <f>VLOOKUP(G1035,PROCV!$A$110:$B$119,2,FALSE)</f>
        <v>#N/A</v>
      </c>
      <c r="N1035" s="17" t="e">
        <f t="shared" si="16"/>
        <v>#N/A</v>
      </c>
    </row>
    <row r="1036" spans="1:14" x14ac:dyDescent="0.25">
      <c r="A1036" s="30" t="s">
        <v>48</v>
      </c>
      <c r="B1036" s="36">
        <v>975698</v>
      </c>
      <c r="C1036" s="42" t="s">
        <v>5249</v>
      </c>
      <c r="D1036" s="22" t="s">
        <v>189</v>
      </c>
      <c r="E1036" s="22" t="s">
        <v>213</v>
      </c>
      <c r="F1036" s="26" t="str">
        <f>VLOOKUP(E1036,PROCV!$A$1:$B$107,2,TRUE)</f>
        <v>Patrimônio</v>
      </c>
      <c r="G1036" s="33">
        <v>1998</v>
      </c>
      <c r="H1036" s="24">
        <v>0</v>
      </c>
      <c r="I1036" s="23" t="str">
        <f>VLOOKUP(J1036,PROCV!$E$1:$F$27,2,FALSE)</f>
        <v>43 - Rio Grande do Sul</v>
      </c>
      <c r="J1036" s="22" t="s">
        <v>56</v>
      </c>
      <c r="K1036" s="22">
        <v>0</v>
      </c>
      <c r="L1036" s="33">
        <v>42000</v>
      </c>
      <c r="M1036" s="20" t="e">
        <f>VLOOKUP(G1036,PROCV!$A$110:$B$119,2,FALSE)</f>
        <v>#N/A</v>
      </c>
      <c r="N1036" s="17" t="e">
        <f t="shared" si="16"/>
        <v>#N/A</v>
      </c>
    </row>
    <row r="1037" spans="1:14" x14ac:dyDescent="0.25">
      <c r="A1037" s="30" t="s">
        <v>48</v>
      </c>
      <c r="B1037" s="36">
        <v>986196</v>
      </c>
      <c r="C1037" s="42" t="s">
        <v>5248</v>
      </c>
      <c r="D1037" s="22" t="s">
        <v>189</v>
      </c>
      <c r="E1037" s="22" t="s">
        <v>213</v>
      </c>
      <c r="F1037" s="26" t="str">
        <f>VLOOKUP(E1037,PROCV!$A$1:$B$107,2,TRUE)</f>
        <v>Patrimônio</v>
      </c>
      <c r="G1037" s="33">
        <v>1998</v>
      </c>
      <c r="H1037" s="24">
        <v>0</v>
      </c>
      <c r="I1037" s="23" t="str">
        <f>VLOOKUP(J1037,PROCV!$E$1:$F$27,2,FALSE)</f>
        <v>43 - Rio Grande do Sul</v>
      </c>
      <c r="J1037" s="22" t="s">
        <v>56</v>
      </c>
      <c r="K1037" s="22">
        <v>0</v>
      </c>
      <c r="L1037" s="33">
        <v>41249</v>
      </c>
      <c r="M1037" s="20" t="e">
        <f>VLOOKUP(G1037,PROCV!$A$110:$B$119,2,FALSE)</f>
        <v>#N/A</v>
      </c>
      <c r="N1037" s="17" t="e">
        <f t="shared" si="16"/>
        <v>#N/A</v>
      </c>
    </row>
    <row r="1038" spans="1:14" x14ac:dyDescent="0.25">
      <c r="A1038" s="30" t="s">
        <v>48</v>
      </c>
      <c r="B1038" s="36">
        <v>983412</v>
      </c>
      <c r="C1038" s="42" t="s">
        <v>5247</v>
      </c>
      <c r="D1038" s="22" t="s">
        <v>189</v>
      </c>
      <c r="E1038" s="22" t="s">
        <v>213</v>
      </c>
      <c r="F1038" s="26" t="str">
        <f>VLOOKUP(E1038,PROCV!$A$1:$B$107,2,TRUE)</f>
        <v>Patrimônio</v>
      </c>
      <c r="G1038" s="33">
        <v>1998</v>
      </c>
      <c r="H1038" s="24">
        <v>0</v>
      </c>
      <c r="I1038" s="23" t="str">
        <f>VLOOKUP(J1038,PROCV!$E$1:$F$27,2,FALSE)</f>
        <v>35 - São Paulo</v>
      </c>
      <c r="J1038" s="22" t="s">
        <v>76</v>
      </c>
      <c r="K1038" s="22">
        <v>0</v>
      </c>
      <c r="L1038" s="33">
        <v>125000</v>
      </c>
      <c r="M1038" s="20" t="e">
        <f>VLOOKUP(G1038,PROCV!$A$110:$B$119,2,FALSE)</f>
        <v>#N/A</v>
      </c>
      <c r="N1038" s="17" t="e">
        <f t="shared" si="16"/>
        <v>#N/A</v>
      </c>
    </row>
    <row r="1039" spans="1:14" x14ac:dyDescent="0.25">
      <c r="A1039" s="30" t="s">
        <v>48</v>
      </c>
      <c r="B1039" s="36">
        <v>987656</v>
      </c>
      <c r="C1039" s="42" t="s">
        <v>5246</v>
      </c>
      <c r="D1039" s="22" t="s">
        <v>189</v>
      </c>
      <c r="E1039" s="22" t="s">
        <v>213</v>
      </c>
      <c r="F1039" s="26" t="str">
        <f>VLOOKUP(E1039,PROCV!$A$1:$B$107,2,TRUE)</f>
        <v>Patrimônio</v>
      </c>
      <c r="G1039" s="33">
        <v>1998</v>
      </c>
      <c r="H1039" s="24">
        <v>0</v>
      </c>
      <c r="I1039" s="23" t="str">
        <f>VLOOKUP(J1039,PROCV!$E$1:$F$27,2,FALSE)</f>
        <v>41 - Paraná</v>
      </c>
      <c r="J1039" s="22" t="s">
        <v>106</v>
      </c>
      <c r="K1039" s="22">
        <v>0</v>
      </c>
      <c r="L1039" s="33">
        <v>75000</v>
      </c>
      <c r="M1039" s="20" t="e">
        <f>VLOOKUP(G1039,PROCV!$A$110:$B$119,2,FALSE)</f>
        <v>#N/A</v>
      </c>
      <c r="N1039" s="17" t="e">
        <f t="shared" si="16"/>
        <v>#N/A</v>
      </c>
    </row>
    <row r="1040" spans="1:14" x14ac:dyDescent="0.25">
      <c r="A1040" s="30" t="s">
        <v>48</v>
      </c>
      <c r="B1040" s="36">
        <v>988944</v>
      </c>
      <c r="C1040" s="42" t="s">
        <v>5245</v>
      </c>
      <c r="D1040" s="22" t="s">
        <v>46</v>
      </c>
      <c r="E1040" s="22" t="s">
        <v>50</v>
      </c>
      <c r="F1040" s="26" t="str">
        <f>VLOOKUP(E1040,PROCV!$A$1:$B$107,2,TRUE)</f>
        <v>Educação e Criação em Artes</v>
      </c>
      <c r="G1040" s="33">
        <v>1998</v>
      </c>
      <c r="H1040" s="24">
        <v>0</v>
      </c>
      <c r="I1040" s="23" t="str">
        <f>VLOOKUP(J1040,PROCV!$E$1:$F$27,2,FALSE)</f>
        <v>31 - Minas Gerais</v>
      </c>
      <c r="J1040" s="22" t="s">
        <v>85</v>
      </c>
      <c r="K1040" s="22">
        <v>0</v>
      </c>
      <c r="L1040" s="33">
        <v>50000</v>
      </c>
      <c r="M1040" s="20" t="e">
        <f>VLOOKUP(G1040,PROCV!$A$110:$B$119,2,FALSE)</f>
        <v>#N/A</v>
      </c>
      <c r="N1040" s="17" t="e">
        <f t="shared" si="16"/>
        <v>#N/A</v>
      </c>
    </row>
    <row r="1041" spans="1:14" x14ac:dyDescent="0.25">
      <c r="A1041" s="30" t="s">
        <v>48</v>
      </c>
      <c r="B1041" s="36">
        <v>981283</v>
      </c>
      <c r="C1041" s="42" t="s">
        <v>5244</v>
      </c>
      <c r="D1041" s="22" t="s">
        <v>189</v>
      </c>
      <c r="E1041" s="22" t="s">
        <v>213</v>
      </c>
      <c r="F1041" s="26" t="str">
        <f>VLOOKUP(E1041,PROCV!$A$1:$B$107,2,TRUE)</f>
        <v>Patrimônio</v>
      </c>
      <c r="G1041" s="33">
        <v>1998</v>
      </c>
      <c r="H1041" s="24">
        <v>0</v>
      </c>
      <c r="I1041" s="23" t="str">
        <f>VLOOKUP(J1041,PROCV!$E$1:$F$27,2,FALSE)</f>
        <v>33 - Rio de Janeiro</v>
      </c>
      <c r="J1041" s="22" t="s">
        <v>82</v>
      </c>
      <c r="K1041" s="22">
        <v>0</v>
      </c>
      <c r="L1041" s="33">
        <v>30000</v>
      </c>
      <c r="M1041" s="20" t="e">
        <f>VLOOKUP(G1041,PROCV!$A$110:$B$119,2,FALSE)</f>
        <v>#N/A</v>
      </c>
      <c r="N1041" s="17" t="e">
        <f t="shared" si="16"/>
        <v>#N/A</v>
      </c>
    </row>
    <row r="1042" spans="1:14" x14ac:dyDescent="0.25">
      <c r="A1042" s="30" t="s">
        <v>48</v>
      </c>
      <c r="B1042" s="36">
        <v>983396</v>
      </c>
      <c r="C1042" s="42" t="s">
        <v>5243</v>
      </c>
      <c r="D1042" s="22" t="s">
        <v>189</v>
      </c>
      <c r="E1042" s="22" t="s">
        <v>213</v>
      </c>
      <c r="F1042" s="26" t="str">
        <f>VLOOKUP(E1042,PROCV!$A$1:$B$107,2,TRUE)</f>
        <v>Patrimônio</v>
      </c>
      <c r="G1042" s="33">
        <v>1998</v>
      </c>
      <c r="H1042" s="24">
        <v>0</v>
      </c>
      <c r="I1042" s="23" t="str">
        <f>VLOOKUP(J1042,PROCV!$E$1:$F$27,2,FALSE)</f>
        <v>43 - Rio Grande do Sul</v>
      </c>
      <c r="J1042" s="22" t="s">
        <v>56</v>
      </c>
      <c r="K1042" s="22">
        <v>0</v>
      </c>
      <c r="L1042" s="33">
        <v>48000</v>
      </c>
      <c r="M1042" s="20" t="e">
        <f>VLOOKUP(G1042,PROCV!$A$110:$B$119,2,FALSE)</f>
        <v>#N/A</v>
      </c>
      <c r="N1042" s="17" t="e">
        <f t="shared" si="16"/>
        <v>#N/A</v>
      </c>
    </row>
    <row r="1043" spans="1:14" x14ac:dyDescent="0.25">
      <c r="A1043" s="30" t="s">
        <v>48</v>
      </c>
      <c r="B1043" s="36">
        <v>983418</v>
      </c>
      <c r="C1043" s="42" t="s">
        <v>5243</v>
      </c>
      <c r="D1043" s="22" t="s">
        <v>189</v>
      </c>
      <c r="E1043" s="22" t="s">
        <v>213</v>
      </c>
      <c r="F1043" s="26" t="str">
        <f>VLOOKUP(E1043,PROCV!$A$1:$B$107,2,TRUE)</f>
        <v>Patrimônio</v>
      </c>
      <c r="G1043" s="33">
        <v>1998</v>
      </c>
      <c r="H1043" s="24">
        <v>0</v>
      </c>
      <c r="I1043" s="23" t="str">
        <f>VLOOKUP(J1043,PROCV!$E$1:$F$27,2,FALSE)</f>
        <v>35 - São Paulo</v>
      </c>
      <c r="J1043" s="22" t="s">
        <v>76</v>
      </c>
      <c r="K1043" s="22">
        <v>0</v>
      </c>
      <c r="L1043" s="33">
        <v>54205.48</v>
      </c>
      <c r="M1043" s="20" t="e">
        <f>VLOOKUP(G1043,PROCV!$A$110:$B$119,2,FALSE)</f>
        <v>#N/A</v>
      </c>
      <c r="N1043" s="17" t="e">
        <f t="shared" si="16"/>
        <v>#N/A</v>
      </c>
    </row>
    <row r="1044" spans="1:14" x14ac:dyDescent="0.25">
      <c r="A1044" s="30" t="s">
        <v>48</v>
      </c>
      <c r="B1044" s="36">
        <v>989945</v>
      </c>
      <c r="C1044" s="42" t="s">
        <v>5242</v>
      </c>
      <c r="D1044" s="22" t="s">
        <v>189</v>
      </c>
      <c r="E1044" s="22" t="s">
        <v>213</v>
      </c>
      <c r="F1044" s="26" t="str">
        <f>VLOOKUP(E1044,PROCV!$A$1:$B$107,2,TRUE)</f>
        <v>Patrimônio</v>
      </c>
      <c r="G1044" s="33">
        <v>1998</v>
      </c>
      <c r="H1044" s="24">
        <v>0</v>
      </c>
      <c r="I1044" s="23" t="str">
        <f>VLOOKUP(J1044,PROCV!$E$1:$F$27,2,FALSE)</f>
        <v>23 - Ceará</v>
      </c>
      <c r="J1044" s="22" t="s">
        <v>52</v>
      </c>
      <c r="K1044" s="22">
        <v>0</v>
      </c>
      <c r="L1044" s="33">
        <v>45000</v>
      </c>
      <c r="M1044" s="20" t="e">
        <f>VLOOKUP(G1044,PROCV!$A$110:$B$119,2,FALSE)</f>
        <v>#N/A</v>
      </c>
      <c r="N1044" s="17" t="e">
        <f t="shared" si="16"/>
        <v>#N/A</v>
      </c>
    </row>
    <row r="1045" spans="1:14" x14ac:dyDescent="0.25">
      <c r="A1045" s="30" t="s">
        <v>48</v>
      </c>
      <c r="B1045" s="36">
        <v>988953</v>
      </c>
      <c r="C1045" s="42" t="s">
        <v>5241</v>
      </c>
      <c r="D1045" s="22" t="s">
        <v>189</v>
      </c>
      <c r="E1045" s="22" t="s">
        <v>188</v>
      </c>
      <c r="F1045" s="26" t="str">
        <f>VLOOKUP(E1045,PROCV!$A$1:$B$107,2,TRUE)</f>
        <v>Audiovisual</v>
      </c>
      <c r="G1045" s="33">
        <v>1998</v>
      </c>
      <c r="H1045" s="24">
        <v>0</v>
      </c>
      <c r="I1045" s="23" t="str">
        <f>VLOOKUP(J1045,PROCV!$E$1:$F$27,2,FALSE)</f>
        <v>32 - Espírito Santo</v>
      </c>
      <c r="J1045" s="22" t="s">
        <v>67</v>
      </c>
      <c r="K1045" s="22">
        <v>0</v>
      </c>
      <c r="L1045" s="33">
        <v>60891.87</v>
      </c>
      <c r="M1045" s="20" t="e">
        <f>VLOOKUP(G1045,PROCV!$A$110:$B$119,2,FALSE)</f>
        <v>#N/A</v>
      </c>
      <c r="N1045" s="17" t="e">
        <f t="shared" si="16"/>
        <v>#N/A</v>
      </c>
    </row>
    <row r="1046" spans="1:14" x14ac:dyDescent="0.25">
      <c r="A1046" s="30" t="s">
        <v>48</v>
      </c>
      <c r="B1046" s="36">
        <v>975230</v>
      </c>
      <c r="C1046" s="42" t="s">
        <v>5240</v>
      </c>
      <c r="D1046" s="22" t="s">
        <v>46</v>
      </c>
      <c r="E1046" s="22" t="s">
        <v>50</v>
      </c>
      <c r="F1046" s="26" t="str">
        <f>VLOOKUP(E1046,PROCV!$A$1:$B$107,2,TRUE)</f>
        <v>Educação e Criação em Artes</v>
      </c>
      <c r="G1046" s="33">
        <v>1998</v>
      </c>
      <c r="H1046" s="24">
        <v>0</v>
      </c>
      <c r="I1046" s="23" t="str">
        <f>VLOOKUP(J1046,PROCV!$E$1:$F$27,2,FALSE)</f>
        <v>12 - Acre</v>
      </c>
      <c r="J1046" s="22" t="s">
        <v>71</v>
      </c>
      <c r="K1046" s="22">
        <v>0</v>
      </c>
      <c r="L1046" s="33">
        <v>37500</v>
      </c>
      <c r="M1046" s="20" t="e">
        <f>VLOOKUP(G1046,PROCV!$A$110:$B$119,2,FALSE)</f>
        <v>#N/A</v>
      </c>
      <c r="N1046" s="17" t="e">
        <f t="shared" si="16"/>
        <v>#N/A</v>
      </c>
    </row>
    <row r="1047" spans="1:14" x14ac:dyDescent="0.25">
      <c r="A1047" s="30" t="s">
        <v>48</v>
      </c>
      <c r="B1047" s="36">
        <v>975637</v>
      </c>
      <c r="C1047" s="42" t="s">
        <v>5239</v>
      </c>
      <c r="D1047" s="22" t="s">
        <v>114</v>
      </c>
      <c r="E1047" s="22" t="s">
        <v>113</v>
      </c>
      <c r="F1047" s="26" t="str">
        <f>VLOOKUP(E1047,PROCV!$A$1:$B$107,2,TRUE)</f>
        <v>Música</v>
      </c>
      <c r="G1047" s="33">
        <v>1998</v>
      </c>
      <c r="H1047" s="24">
        <v>0</v>
      </c>
      <c r="I1047" s="23" t="str">
        <f>VLOOKUP(J1047,PROCV!$E$1:$F$27,2,FALSE)</f>
        <v>33 - Rio de Janeiro</v>
      </c>
      <c r="J1047" s="22" t="s">
        <v>82</v>
      </c>
      <c r="K1047" s="22">
        <v>0</v>
      </c>
      <c r="L1047" s="33">
        <v>60000</v>
      </c>
      <c r="M1047" s="20" t="e">
        <f>VLOOKUP(G1047,PROCV!$A$110:$B$119,2,FALSE)</f>
        <v>#N/A</v>
      </c>
      <c r="N1047" s="17" t="e">
        <f t="shared" si="16"/>
        <v>#N/A</v>
      </c>
    </row>
    <row r="1048" spans="1:14" x14ac:dyDescent="0.25">
      <c r="A1048" s="30" t="s">
        <v>48</v>
      </c>
      <c r="B1048" s="36">
        <v>981044</v>
      </c>
      <c r="C1048" s="42" t="s">
        <v>5238</v>
      </c>
      <c r="D1048" s="22" t="s">
        <v>189</v>
      </c>
      <c r="E1048" s="22" t="s">
        <v>749</v>
      </c>
      <c r="F1048" s="26" t="str">
        <f>VLOOKUP(E1048,PROCV!$A$1:$B$107,2,TRUE)</f>
        <v>Educação e Criação em Artes</v>
      </c>
      <c r="G1048" s="33">
        <v>1998</v>
      </c>
      <c r="H1048" s="24">
        <v>0</v>
      </c>
      <c r="I1048" s="23" t="str">
        <f>VLOOKUP(J1048,PROCV!$E$1:$F$27,2,FALSE)</f>
        <v>35 - São Paulo</v>
      </c>
      <c r="J1048" s="22" t="s">
        <v>76</v>
      </c>
      <c r="K1048" s="22">
        <v>0</v>
      </c>
      <c r="L1048" s="33">
        <v>87500</v>
      </c>
      <c r="M1048" s="20" t="e">
        <f>VLOOKUP(G1048,PROCV!$A$110:$B$119,2,FALSE)</f>
        <v>#N/A</v>
      </c>
      <c r="N1048" s="17" t="e">
        <f t="shared" si="16"/>
        <v>#N/A</v>
      </c>
    </row>
    <row r="1049" spans="1:14" x14ac:dyDescent="0.25">
      <c r="A1049" s="30" t="s">
        <v>48</v>
      </c>
      <c r="B1049" s="36">
        <v>980176</v>
      </c>
      <c r="C1049" s="42" t="s">
        <v>5237</v>
      </c>
      <c r="D1049" s="22" t="s">
        <v>189</v>
      </c>
      <c r="E1049" s="22" t="s">
        <v>749</v>
      </c>
      <c r="F1049" s="26" t="str">
        <f>VLOOKUP(E1049,PROCV!$A$1:$B$107,2,TRUE)</f>
        <v>Educação e Criação em Artes</v>
      </c>
      <c r="G1049" s="33">
        <v>1998</v>
      </c>
      <c r="H1049" s="24">
        <v>0</v>
      </c>
      <c r="I1049" s="23" t="str">
        <f>VLOOKUP(J1049,PROCV!$E$1:$F$27,2,FALSE)</f>
        <v>25 - Paraíba</v>
      </c>
      <c r="J1049" s="22" t="s">
        <v>346</v>
      </c>
      <c r="K1049" s="22">
        <v>0</v>
      </c>
      <c r="L1049" s="33">
        <v>170000</v>
      </c>
      <c r="M1049" s="20" t="e">
        <f>VLOOKUP(G1049,PROCV!$A$110:$B$119,2,FALSE)</f>
        <v>#N/A</v>
      </c>
      <c r="N1049" s="17" t="e">
        <f t="shared" si="16"/>
        <v>#N/A</v>
      </c>
    </row>
    <row r="1050" spans="1:14" x14ac:dyDescent="0.25">
      <c r="A1050" s="30" t="s">
        <v>48</v>
      </c>
      <c r="B1050" s="36">
        <v>983377</v>
      </c>
      <c r="C1050" s="42" t="s">
        <v>5236</v>
      </c>
      <c r="D1050" s="22" t="s">
        <v>189</v>
      </c>
      <c r="E1050" s="22" t="s">
        <v>213</v>
      </c>
      <c r="F1050" s="26" t="str">
        <f>VLOOKUP(E1050,PROCV!$A$1:$B$107,2,TRUE)</f>
        <v>Patrimônio</v>
      </c>
      <c r="G1050" s="33">
        <v>1998</v>
      </c>
      <c r="H1050" s="24">
        <v>0</v>
      </c>
      <c r="I1050" s="23" t="str">
        <f>VLOOKUP(J1050,PROCV!$E$1:$F$27,2,FALSE)</f>
        <v>31 - Minas Gerais</v>
      </c>
      <c r="J1050" s="22" t="s">
        <v>85</v>
      </c>
      <c r="K1050" s="22">
        <v>0</v>
      </c>
      <c r="L1050" s="33">
        <v>37500</v>
      </c>
      <c r="M1050" s="20" t="e">
        <f>VLOOKUP(G1050,PROCV!$A$110:$B$119,2,FALSE)</f>
        <v>#N/A</v>
      </c>
      <c r="N1050" s="17" t="e">
        <f t="shared" si="16"/>
        <v>#N/A</v>
      </c>
    </row>
    <row r="1051" spans="1:14" x14ac:dyDescent="0.25">
      <c r="A1051" s="30" t="s">
        <v>48</v>
      </c>
      <c r="B1051" s="36">
        <v>976456</v>
      </c>
      <c r="C1051" s="42" t="s">
        <v>5235</v>
      </c>
      <c r="D1051" s="22" t="s">
        <v>189</v>
      </c>
      <c r="E1051" s="22" t="s">
        <v>213</v>
      </c>
      <c r="F1051" s="26" t="str">
        <f>VLOOKUP(E1051,PROCV!$A$1:$B$107,2,TRUE)</f>
        <v>Patrimônio</v>
      </c>
      <c r="G1051" s="33">
        <v>1998</v>
      </c>
      <c r="H1051" s="24">
        <v>0</v>
      </c>
      <c r="I1051" s="23" t="str">
        <f>VLOOKUP(J1051,PROCV!$E$1:$F$27,2,FALSE)</f>
        <v>52 - Goiás</v>
      </c>
      <c r="J1051" s="22" t="s">
        <v>97</v>
      </c>
      <c r="K1051" s="22">
        <v>0</v>
      </c>
      <c r="L1051" s="33">
        <v>50000</v>
      </c>
      <c r="M1051" s="20" t="e">
        <f>VLOOKUP(G1051,PROCV!$A$110:$B$119,2,FALSE)</f>
        <v>#N/A</v>
      </c>
      <c r="N1051" s="17" t="e">
        <f t="shared" si="16"/>
        <v>#N/A</v>
      </c>
    </row>
    <row r="1052" spans="1:14" x14ac:dyDescent="0.25">
      <c r="A1052" s="30" t="s">
        <v>48</v>
      </c>
      <c r="B1052" s="36">
        <v>980156</v>
      </c>
      <c r="C1052" s="42" t="s">
        <v>5234</v>
      </c>
      <c r="D1052" s="22" t="s">
        <v>189</v>
      </c>
      <c r="E1052" s="22" t="s">
        <v>749</v>
      </c>
      <c r="F1052" s="26" t="str">
        <f>VLOOKUP(E1052,PROCV!$A$1:$B$107,2,TRUE)</f>
        <v>Educação e Criação em Artes</v>
      </c>
      <c r="G1052" s="33">
        <v>1998</v>
      </c>
      <c r="H1052" s="24">
        <v>0</v>
      </c>
      <c r="I1052" s="23" t="str">
        <f>VLOOKUP(J1052,PROCV!$E$1:$F$27,2,FALSE)</f>
        <v>16 - Amapá</v>
      </c>
      <c r="J1052" s="22" t="s">
        <v>61</v>
      </c>
      <c r="K1052" s="22">
        <v>0</v>
      </c>
      <c r="L1052" s="33">
        <v>163052</v>
      </c>
      <c r="M1052" s="20" t="e">
        <f>VLOOKUP(G1052,PROCV!$A$110:$B$119,2,FALSE)</f>
        <v>#N/A</v>
      </c>
      <c r="N1052" s="17" t="e">
        <f t="shared" si="16"/>
        <v>#N/A</v>
      </c>
    </row>
    <row r="1053" spans="1:14" x14ac:dyDescent="0.25">
      <c r="A1053" s="30" t="s">
        <v>48</v>
      </c>
      <c r="B1053" s="36">
        <v>983267</v>
      </c>
      <c r="C1053" s="42" t="s">
        <v>5233</v>
      </c>
      <c r="D1053" s="22" t="s">
        <v>189</v>
      </c>
      <c r="E1053" s="22" t="s">
        <v>213</v>
      </c>
      <c r="F1053" s="26" t="str">
        <f>VLOOKUP(E1053,PROCV!$A$1:$B$107,2,TRUE)</f>
        <v>Patrimônio</v>
      </c>
      <c r="G1053" s="33">
        <v>1998</v>
      </c>
      <c r="H1053" s="24">
        <v>0</v>
      </c>
      <c r="I1053" s="23" t="str">
        <f>VLOOKUP(J1053,PROCV!$E$1:$F$27,2,FALSE)</f>
        <v>52 - Goiás</v>
      </c>
      <c r="J1053" s="22" t="s">
        <v>97</v>
      </c>
      <c r="K1053" s="22">
        <v>0</v>
      </c>
      <c r="L1053" s="33">
        <v>60000</v>
      </c>
      <c r="M1053" s="20" t="e">
        <f>VLOOKUP(G1053,PROCV!$A$110:$B$119,2,FALSE)</f>
        <v>#N/A</v>
      </c>
      <c r="N1053" s="17" t="e">
        <f t="shared" si="16"/>
        <v>#N/A</v>
      </c>
    </row>
    <row r="1054" spans="1:14" x14ac:dyDescent="0.25">
      <c r="A1054" s="30" t="s">
        <v>48</v>
      </c>
      <c r="B1054" s="36">
        <v>987478</v>
      </c>
      <c r="C1054" s="42" t="s">
        <v>5232</v>
      </c>
      <c r="D1054" s="22" t="s">
        <v>189</v>
      </c>
      <c r="E1054" s="22" t="s">
        <v>213</v>
      </c>
      <c r="F1054" s="26" t="str">
        <f>VLOOKUP(E1054,PROCV!$A$1:$B$107,2,TRUE)</f>
        <v>Patrimônio</v>
      </c>
      <c r="G1054" s="33">
        <v>1998</v>
      </c>
      <c r="H1054" s="24">
        <v>0</v>
      </c>
      <c r="I1054" s="23" t="str">
        <f>VLOOKUP(J1054,PROCV!$E$1:$F$27,2,FALSE)</f>
        <v>43 - Rio Grande do Sul</v>
      </c>
      <c r="J1054" s="22" t="s">
        <v>56</v>
      </c>
      <c r="K1054" s="22">
        <v>0</v>
      </c>
      <c r="L1054" s="33">
        <v>50000</v>
      </c>
      <c r="M1054" s="20" t="e">
        <f>VLOOKUP(G1054,PROCV!$A$110:$B$119,2,FALSE)</f>
        <v>#N/A</v>
      </c>
      <c r="N1054" s="17" t="e">
        <f t="shared" si="16"/>
        <v>#N/A</v>
      </c>
    </row>
    <row r="1055" spans="1:14" x14ac:dyDescent="0.25">
      <c r="A1055" s="30" t="s">
        <v>48</v>
      </c>
      <c r="B1055" s="36">
        <v>981250</v>
      </c>
      <c r="C1055" s="42" t="s">
        <v>5231</v>
      </c>
      <c r="D1055" s="22" t="s">
        <v>189</v>
      </c>
      <c r="E1055" s="22" t="s">
        <v>213</v>
      </c>
      <c r="F1055" s="26" t="str">
        <f>VLOOKUP(E1055,PROCV!$A$1:$B$107,2,TRUE)</f>
        <v>Patrimônio</v>
      </c>
      <c r="G1055" s="33">
        <v>1998</v>
      </c>
      <c r="H1055" s="24">
        <v>0</v>
      </c>
      <c r="I1055" s="23" t="str">
        <f>VLOOKUP(J1055,PROCV!$E$1:$F$27,2,FALSE)</f>
        <v>26 - Pernambuco</v>
      </c>
      <c r="J1055" s="22" t="s">
        <v>44</v>
      </c>
      <c r="K1055" s="22">
        <v>0</v>
      </c>
      <c r="L1055" s="33">
        <v>42000</v>
      </c>
      <c r="M1055" s="20" t="e">
        <f>VLOOKUP(G1055,PROCV!$A$110:$B$119,2,FALSE)</f>
        <v>#N/A</v>
      </c>
      <c r="N1055" s="17" t="e">
        <f t="shared" si="16"/>
        <v>#N/A</v>
      </c>
    </row>
    <row r="1056" spans="1:14" x14ac:dyDescent="0.25">
      <c r="A1056" s="30" t="s">
        <v>48</v>
      </c>
      <c r="B1056" s="36">
        <v>975658</v>
      </c>
      <c r="C1056" s="42" t="s">
        <v>5230</v>
      </c>
      <c r="D1056" s="22" t="s">
        <v>189</v>
      </c>
      <c r="E1056" s="22" t="s">
        <v>213</v>
      </c>
      <c r="F1056" s="26" t="str">
        <f>VLOOKUP(E1056,PROCV!$A$1:$B$107,2,TRUE)</f>
        <v>Patrimônio</v>
      </c>
      <c r="G1056" s="33">
        <v>1998</v>
      </c>
      <c r="H1056" s="24">
        <v>0</v>
      </c>
      <c r="I1056" s="23" t="str">
        <f>VLOOKUP(J1056,PROCV!$E$1:$F$27,2,FALSE)</f>
        <v>35 - São Paulo</v>
      </c>
      <c r="J1056" s="22" t="s">
        <v>76</v>
      </c>
      <c r="K1056" s="22">
        <v>0</v>
      </c>
      <c r="L1056" s="33">
        <v>160000</v>
      </c>
      <c r="M1056" s="20" t="e">
        <f>VLOOKUP(G1056,PROCV!$A$110:$B$119,2,FALSE)</f>
        <v>#N/A</v>
      </c>
      <c r="N1056" s="17" t="e">
        <f t="shared" si="16"/>
        <v>#N/A</v>
      </c>
    </row>
    <row r="1057" spans="1:14" x14ac:dyDescent="0.25">
      <c r="A1057" s="30" t="s">
        <v>48</v>
      </c>
      <c r="B1057" s="36">
        <v>987884</v>
      </c>
      <c r="C1057" s="42" t="s">
        <v>5229</v>
      </c>
      <c r="D1057" s="22" t="s">
        <v>189</v>
      </c>
      <c r="E1057" s="22" t="s">
        <v>213</v>
      </c>
      <c r="F1057" s="26" t="str">
        <f>VLOOKUP(E1057,PROCV!$A$1:$B$107,2,TRUE)</f>
        <v>Patrimônio</v>
      </c>
      <c r="G1057" s="33">
        <v>1998</v>
      </c>
      <c r="H1057" s="24">
        <v>0</v>
      </c>
      <c r="I1057" s="23" t="str">
        <f>VLOOKUP(J1057,PROCV!$E$1:$F$27,2,FALSE)</f>
        <v>41 - Paraná</v>
      </c>
      <c r="J1057" s="22" t="s">
        <v>106</v>
      </c>
      <c r="K1057" s="22">
        <v>0</v>
      </c>
      <c r="L1057" s="33">
        <v>100000</v>
      </c>
      <c r="M1057" s="20" t="e">
        <f>VLOOKUP(G1057,PROCV!$A$110:$B$119,2,FALSE)</f>
        <v>#N/A</v>
      </c>
      <c r="N1057" s="17" t="e">
        <f t="shared" si="16"/>
        <v>#N/A</v>
      </c>
    </row>
    <row r="1058" spans="1:14" x14ac:dyDescent="0.25">
      <c r="A1058" s="30" t="s">
        <v>48</v>
      </c>
      <c r="B1058" s="36">
        <v>985027</v>
      </c>
      <c r="C1058" s="42" t="s">
        <v>5228</v>
      </c>
      <c r="D1058" s="22" t="s">
        <v>189</v>
      </c>
      <c r="E1058" s="22" t="s">
        <v>213</v>
      </c>
      <c r="F1058" s="26" t="str">
        <f>VLOOKUP(E1058,PROCV!$A$1:$B$107,2,TRUE)</f>
        <v>Patrimônio</v>
      </c>
      <c r="G1058" s="33">
        <v>1998</v>
      </c>
      <c r="H1058" s="24">
        <v>0</v>
      </c>
      <c r="I1058" s="23" t="str">
        <f>VLOOKUP(J1058,PROCV!$E$1:$F$27,2,FALSE)</f>
        <v>43 - Rio Grande do Sul</v>
      </c>
      <c r="J1058" s="22" t="s">
        <v>56</v>
      </c>
      <c r="K1058" s="22">
        <v>0</v>
      </c>
      <c r="L1058" s="33">
        <v>40478</v>
      </c>
      <c r="M1058" s="20" t="e">
        <f>VLOOKUP(G1058,PROCV!$A$110:$B$119,2,FALSE)</f>
        <v>#N/A</v>
      </c>
      <c r="N1058" s="17" t="e">
        <f t="shared" si="16"/>
        <v>#N/A</v>
      </c>
    </row>
    <row r="1059" spans="1:14" x14ac:dyDescent="0.25">
      <c r="A1059" s="30" t="s">
        <v>48</v>
      </c>
      <c r="B1059" s="36">
        <v>975332</v>
      </c>
      <c r="C1059" s="42" t="s">
        <v>5227</v>
      </c>
      <c r="D1059" s="22" t="s">
        <v>189</v>
      </c>
      <c r="E1059" s="22" t="s">
        <v>213</v>
      </c>
      <c r="F1059" s="26" t="str">
        <f>VLOOKUP(E1059,PROCV!$A$1:$B$107,2,TRUE)</f>
        <v>Patrimônio</v>
      </c>
      <c r="G1059" s="33">
        <v>1998</v>
      </c>
      <c r="H1059" s="24">
        <v>0</v>
      </c>
      <c r="I1059" s="23" t="str">
        <f>VLOOKUP(J1059,PROCV!$E$1:$F$27,2,FALSE)</f>
        <v>43 - Rio Grande do Sul</v>
      </c>
      <c r="J1059" s="22" t="s">
        <v>56</v>
      </c>
      <c r="K1059" s="22">
        <v>0</v>
      </c>
      <c r="L1059" s="33">
        <v>75000</v>
      </c>
      <c r="M1059" s="20" t="e">
        <f>VLOOKUP(G1059,PROCV!$A$110:$B$119,2,FALSE)</f>
        <v>#N/A</v>
      </c>
      <c r="N1059" s="17" t="e">
        <f t="shared" si="16"/>
        <v>#N/A</v>
      </c>
    </row>
    <row r="1060" spans="1:14" x14ac:dyDescent="0.25">
      <c r="A1060" s="30" t="s">
        <v>48</v>
      </c>
      <c r="B1060" s="36">
        <v>983398</v>
      </c>
      <c r="C1060" s="42" t="s">
        <v>5226</v>
      </c>
      <c r="D1060" s="22" t="s">
        <v>189</v>
      </c>
      <c r="E1060" s="22" t="s">
        <v>213</v>
      </c>
      <c r="F1060" s="26" t="str">
        <f>VLOOKUP(E1060,PROCV!$A$1:$B$107,2,TRUE)</f>
        <v>Patrimônio</v>
      </c>
      <c r="G1060" s="33">
        <v>1998</v>
      </c>
      <c r="H1060" s="24">
        <v>0</v>
      </c>
      <c r="I1060" s="23" t="str">
        <f>VLOOKUP(J1060,PROCV!$E$1:$F$27,2,FALSE)</f>
        <v>43 - Rio Grande do Sul</v>
      </c>
      <c r="J1060" s="22" t="s">
        <v>56</v>
      </c>
      <c r="K1060" s="22">
        <v>0</v>
      </c>
      <c r="L1060" s="33">
        <v>60000</v>
      </c>
      <c r="M1060" s="20" t="e">
        <f>VLOOKUP(G1060,PROCV!$A$110:$B$119,2,FALSE)</f>
        <v>#N/A</v>
      </c>
      <c r="N1060" s="17" t="e">
        <f t="shared" si="16"/>
        <v>#N/A</v>
      </c>
    </row>
    <row r="1061" spans="1:14" x14ac:dyDescent="0.25">
      <c r="A1061" s="30" t="s">
        <v>48</v>
      </c>
      <c r="B1061" s="36">
        <v>987893</v>
      </c>
      <c r="C1061" s="42" t="s">
        <v>5225</v>
      </c>
      <c r="D1061" s="22" t="s">
        <v>189</v>
      </c>
      <c r="E1061" s="22" t="s">
        <v>216</v>
      </c>
      <c r="F1061" s="26" t="str">
        <f>VLOOKUP(E1061,PROCV!$A$1:$B$107,2,TRUE)</f>
        <v>Patrimônio</v>
      </c>
      <c r="G1061" s="33">
        <v>1998</v>
      </c>
      <c r="H1061" s="24">
        <v>0</v>
      </c>
      <c r="I1061" s="23" t="str">
        <f>VLOOKUP(J1061,PROCV!$E$1:$F$27,2,FALSE)</f>
        <v>27 - Alagoas</v>
      </c>
      <c r="J1061" s="22" t="s">
        <v>65</v>
      </c>
      <c r="K1061" s="22">
        <v>0</v>
      </c>
      <c r="L1061" s="33">
        <v>151753.64000000001</v>
      </c>
      <c r="M1061" s="20" t="e">
        <f>VLOOKUP(G1061,PROCV!$A$110:$B$119,2,FALSE)</f>
        <v>#N/A</v>
      </c>
      <c r="N1061" s="17" t="e">
        <f t="shared" si="16"/>
        <v>#N/A</v>
      </c>
    </row>
    <row r="1062" spans="1:14" x14ac:dyDescent="0.25">
      <c r="A1062" s="30" t="s">
        <v>48</v>
      </c>
      <c r="B1062" s="36">
        <v>981207</v>
      </c>
      <c r="C1062" s="42" t="s">
        <v>5224</v>
      </c>
      <c r="D1062" s="22" t="s">
        <v>4</v>
      </c>
      <c r="E1062" s="22" t="s">
        <v>305</v>
      </c>
      <c r="F1062" s="26" t="str">
        <f>VLOOKUP(E1062,PROCV!$A$1:$B$107,2,TRUE)</f>
        <v>Audiovisual</v>
      </c>
      <c r="G1062" s="38">
        <v>1998</v>
      </c>
      <c r="H1062" s="24">
        <v>0</v>
      </c>
      <c r="I1062" s="23" t="str">
        <f>VLOOKUP(J1062,PROCV!$E$1:$F$27,2,FALSE)</f>
        <v>53 - Distrito Federal</v>
      </c>
      <c r="J1062" s="22" t="s">
        <v>75</v>
      </c>
      <c r="K1062" s="22">
        <v>0</v>
      </c>
      <c r="L1062" s="38">
        <v>10000</v>
      </c>
      <c r="M1062" s="20" t="e">
        <f>VLOOKUP(G1062,PROCV!$A$110:$B$119,2,FALSE)</f>
        <v>#N/A</v>
      </c>
      <c r="N1062" s="17" t="e">
        <f t="shared" si="16"/>
        <v>#N/A</v>
      </c>
    </row>
    <row r="1063" spans="1:14" x14ac:dyDescent="0.25">
      <c r="A1063" s="30" t="s">
        <v>48</v>
      </c>
      <c r="B1063" s="36">
        <v>983437</v>
      </c>
      <c r="C1063" s="42" t="s">
        <v>5223</v>
      </c>
      <c r="D1063" s="22" t="s">
        <v>189</v>
      </c>
      <c r="E1063" s="22" t="s">
        <v>630</v>
      </c>
      <c r="F1063" s="26" t="s">
        <v>10</v>
      </c>
      <c r="G1063" s="33">
        <v>1998</v>
      </c>
      <c r="H1063" s="24">
        <v>0</v>
      </c>
      <c r="I1063" s="23" t="str">
        <f>VLOOKUP(J1063,PROCV!$E$1:$F$27,2,FALSE)</f>
        <v>35 - São Paulo</v>
      </c>
      <c r="J1063" s="22" t="s">
        <v>76</v>
      </c>
      <c r="K1063" s="22">
        <v>0</v>
      </c>
      <c r="L1063" s="33">
        <v>32000</v>
      </c>
      <c r="M1063" s="20" t="e">
        <f>VLOOKUP(G1063,PROCV!$A$110:$B$119,2,FALSE)</f>
        <v>#N/A</v>
      </c>
      <c r="N1063" s="17" t="e">
        <f t="shared" si="16"/>
        <v>#N/A</v>
      </c>
    </row>
    <row r="1064" spans="1:14" x14ac:dyDescent="0.25">
      <c r="A1064" s="30" t="s">
        <v>48</v>
      </c>
      <c r="B1064" s="36">
        <v>981246</v>
      </c>
      <c r="C1064" s="42" t="s">
        <v>5222</v>
      </c>
      <c r="D1064" s="22" t="s">
        <v>189</v>
      </c>
      <c r="E1064" s="22" t="s">
        <v>213</v>
      </c>
      <c r="F1064" s="26" t="str">
        <f>VLOOKUP(E1064,PROCV!$A$1:$B$107,2,TRUE)</f>
        <v>Patrimônio</v>
      </c>
      <c r="G1064" s="33">
        <v>1998</v>
      </c>
      <c r="H1064" s="24">
        <v>0</v>
      </c>
      <c r="I1064" s="23" t="str">
        <f>VLOOKUP(J1064,PROCV!$E$1:$F$27,2,FALSE)</f>
        <v>26 - Pernambuco</v>
      </c>
      <c r="J1064" s="22" t="s">
        <v>44</v>
      </c>
      <c r="K1064" s="22">
        <v>0</v>
      </c>
      <c r="L1064" s="33">
        <v>119445.6</v>
      </c>
      <c r="M1064" s="20" t="e">
        <f>VLOOKUP(G1064,PROCV!$A$110:$B$119,2,FALSE)</f>
        <v>#N/A</v>
      </c>
      <c r="N1064" s="17" t="e">
        <f t="shared" si="16"/>
        <v>#N/A</v>
      </c>
    </row>
    <row r="1065" spans="1:14" x14ac:dyDescent="0.25">
      <c r="A1065" s="30" t="s">
        <v>48</v>
      </c>
      <c r="B1065" s="36">
        <v>983378</v>
      </c>
      <c r="C1065" s="42" t="s">
        <v>5221</v>
      </c>
      <c r="D1065" s="22" t="s">
        <v>189</v>
      </c>
      <c r="E1065" s="22" t="s">
        <v>213</v>
      </c>
      <c r="F1065" s="26" t="str">
        <f>VLOOKUP(E1065,PROCV!$A$1:$B$107,2,TRUE)</f>
        <v>Patrimônio</v>
      </c>
      <c r="G1065" s="33">
        <v>1998</v>
      </c>
      <c r="H1065" s="24">
        <v>0</v>
      </c>
      <c r="I1065" s="23" t="str">
        <f>VLOOKUP(J1065,PROCV!$E$1:$F$27,2,FALSE)</f>
        <v>31 - Minas Gerais</v>
      </c>
      <c r="J1065" s="22" t="s">
        <v>85</v>
      </c>
      <c r="K1065" s="22">
        <v>0</v>
      </c>
      <c r="L1065" s="33">
        <v>187500</v>
      </c>
      <c r="M1065" s="20" t="e">
        <f>VLOOKUP(G1065,PROCV!$A$110:$B$119,2,FALSE)</f>
        <v>#N/A</v>
      </c>
      <c r="N1065" s="17" t="e">
        <f t="shared" si="16"/>
        <v>#N/A</v>
      </c>
    </row>
    <row r="1066" spans="1:14" x14ac:dyDescent="0.25">
      <c r="A1066" s="30" t="s">
        <v>48</v>
      </c>
      <c r="B1066" s="36">
        <v>987458</v>
      </c>
      <c r="C1066" s="42" t="s">
        <v>5220</v>
      </c>
      <c r="D1066" s="22" t="s">
        <v>189</v>
      </c>
      <c r="E1066" s="22" t="s">
        <v>213</v>
      </c>
      <c r="F1066" s="26" t="str">
        <f>VLOOKUP(E1066,PROCV!$A$1:$B$107,2,TRUE)</f>
        <v>Patrimônio</v>
      </c>
      <c r="G1066" s="33">
        <v>1998</v>
      </c>
      <c r="H1066" s="24">
        <v>0</v>
      </c>
      <c r="I1066" s="23" t="str">
        <f>VLOOKUP(J1066,PROCV!$E$1:$F$27,2,FALSE)</f>
        <v>33 - Rio de Janeiro</v>
      </c>
      <c r="J1066" s="22" t="s">
        <v>82</v>
      </c>
      <c r="K1066" s="22">
        <v>0</v>
      </c>
      <c r="L1066" s="33">
        <v>37500</v>
      </c>
      <c r="M1066" s="20" t="e">
        <f>VLOOKUP(G1066,PROCV!$A$110:$B$119,2,FALSE)</f>
        <v>#N/A</v>
      </c>
      <c r="N1066" s="17" t="e">
        <f t="shared" si="16"/>
        <v>#N/A</v>
      </c>
    </row>
    <row r="1067" spans="1:14" x14ac:dyDescent="0.25">
      <c r="A1067" s="30" t="s">
        <v>48</v>
      </c>
      <c r="B1067" s="36">
        <v>981218</v>
      </c>
      <c r="C1067" s="42" t="s">
        <v>5219</v>
      </c>
      <c r="D1067" s="22" t="s">
        <v>4</v>
      </c>
      <c r="E1067" s="22" t="s">
        <v>259</v>
      </c>
      <c r="F1067" s="26" t="str">
        <f>VLOOKUP(E1067,PROCV!$A$1:$B$107,2,TRUE)</f>
        <v>Arquitetura e Design</v>
      </c>
      <c r="G1067" s="33">
        <v>1998</v>
      </c>
      <c r="H1067" s="24">
        <v>0</v>
      </c>
      <c r="I1067" s="23" t="str">
        <f>VLOOKUP(J1067,PROCV!$E$1:$F$27,2,FALSE)</f>
        <v>33 - Rio de Janeiro</v>
      </c>
      <c r="J1067" s="22" t="s">
        <v>82</v>
      </c>
      <c r="K1067" s="22">
        <v>0</v>
      </c>
      <c r="L1067" s="33">
        <v>50000</v>
      </c>
      <c r="M1067" s="20" t="e">
        <f>VLOOKUP(G1067,PROCV!$A$110:$B$119,2,FALSE)</f>
        <v>#N/A</v>
      </c>
      <c r="N1067" s="17" t="e">
        <f t="shared" si="16"/>
        <v>#N/A</v>
      </c>
    </row>
    <row r="1068" spans="1:14" x14ac:dyDescent="0.25">
      <c r="A1068" s="30" t="s">
        <v>48</v>
      </c>
      <c r="B1068" s="36">
        <v>987285</v>
      </c>
      <c r="C1068" s="42" t="s">
        <v>5218</v>
      </c>
      <c r="D1068" s="22" t="s">
        <v>524</v>
      </c>
      <c r="E1068" s="22" t="s">
        <v>3946</v>
      </c>
      <c r="F1068" s="26" t="str">
        <f>VLOOKUP(E1068,PROCV!$A$1:$B$107,2,TRUE)</f>
        <v>Educação e Criação em Artes</v>
      </c>
      <c r="G1068" s="33">
        <v>1998</v>
      </c>
      <c r="H1068" s="24">
        <v>0</v>
      </c>
      <c r="I1068" s="23" t="str">
        <f>VLOOKUP(J1068,PROCV!$E$1:$F$27,2,FALSE)</f>
        <v>35 - São Paulo</v>
      </c>
      <c r="J1068" s="22" t="s">
        <v>76</v>
      </c>
      <c r="K1068" s="22">
        <v>0</v>
      </c>
      <c r="L1068" s="33">
        <v>50000</v>
      </c>
      <c r="M1068" s="20" t="e">
        <f>VLOOKUP(G1068,PROCV!$A$110:$B$119,2,FALSE)</f>
        <v>#N/A</v>
      </c>
      <c r="N1068" s="17" t="e">
        <f t="shared" si="16"/>
        <v>#N/A</v>
      </c>
    </row>
    <row r="1069" spans="1:14" x14ac:dyDescent="0.25">
      <c r="A1069" s="30" t="s">
        <v>48</v>
      </c>
      <c r="B1069" s="36">
        <v>980174</v>
      </c>
      <c r="C1069" s="42" t="s">
        <v>5217</v>
      </c>
      <c r="D1069" s="22" t="s">
        <v>189</v>
      </c>
      <c r="E1069" s="22" t="s">
        <v>844</v>
      </c>
      <c r="F1069" s="26" t="str">
        <f>VLOOKUP(E1069,PROCV!$A$1:$B$107,2,TRUE)</f>
        <v>Educação e Criação em Artes</v>
      </c>
      <c r="G1069" s="33">
        <v>1998</v>
      </c>
      <c r="H1069" s="24">
        <v>0</v>
      </c>
      <c r="I1069" s="23" t="str">
        <f>VLOOKUP(J1069,PROCV!$E$1:$F$27,2,FALSE)</f>
        <v>29 - Bahia</v>
      </c>
      <c r="J1069" s="22" t="s">
        <v>73</v>
      </c>
      <c r="K1069" s="22">
        <v>0</v>
      </c>
      <c r="L1069" s="33">
        <v>25000</v>
      </c>
      <c r="M1069" s="20" t="e">
        <f>VLOOKUP(G1069,PROCV!$A$110:$B$119,2,FALSE)</f>
        <v>#N/A</v>
      </c>
      <c r="N1069" s="17" t="e">
        <f t="shared" si="16"/>
        <v>#N/A</v>
      </c>
    </row>
    <row r="1070" spans="1:14" x14ac:dyDescent="0.25">
      <c r="A1070" s="30" t="s">
        <v>48</v>
      </c>
      <c r="B1070" s="36">
        <v>981254</v>
      </c>
      <c r="C1070" s="42" t="s">
        <v>5216</v>
      </c>
      <c r="D1070" s="22" t="s">
        <v>189</v>
      </c>
      <c r="E1070" s="22" t="s">
        <v>844</v>
      </c>
      <c r="F1070" s="26" t="str">
        <f>VLOOKUP(E1070,PROCV!$A$1:$B$107,2,TRUE)</f>
        <v>Educação e Criação em Artes</v>
      </c>
      <c r="G1070" s="33">
        <v>1998</v>
      </c>
      <c r="H1070" s="24">
        <v>0</v>
      </c>
      <c r="I1070" s="23" t="str">
        <f>VLOOKUP(J1070,PROCV!$E$1:$F$27,2,FALSE)</f>
        <v>26 - Pernambuco</v>
      </c>
      <c r="J1070" s="22" t="s">
        <v>44</v>
      </c>
      <c r="K1070" s="22">
        <v>0</v>
      </c>
      <c r="L1070" s="33">
        <v>35000</v>
      </c>
      <c r="M1070" s="20" t="e">
        <f>VLOOKUP(G1070,PROCV!$A$110:$B$119,2,FALSE)</f>
        <v>#N/A</v>
      </c>
      <c r="N1070" s="17" t="e">
        <f t="shared" si="16"/>
        <v>#N/A</v>
      </c>
    </row>
    <row r="1071" spans="1:14" x14ac:dyDescent="0.25">
      <c r="A1071" s="30" t="s">
        <v>48</v>
      </c>
      <c r="B1071" s="36">
        <v>987923</v>
      </c>
      <c r="C1071" s="42" t="s">
        <v>5215</v>
      </c>
      <c r="D1071" s="22" t="s">
        <v>46</v>
      </c>
      <c r="E1071" s="22" t="s">
        <v>50</v>
      </c>
      <c r="F1071" s="26" t="str">
        <f>VLOOKUP(E1071,PROCV!$A$1:$B$107,2,TRUE)</f>
        <v>Educação e Criação em Artes</v>
      </c>
      <c r="G1071" s="33">
        <v>1998</v>
      </c>
      <c r="H1071" s="24">
        <v>0</v>
      </c>
      <c r="I1071" s="23" t="str">
        <f>VLOOKUP(J1071,PROCV!$E$1:$F$27,2,FALSE)</f>
        <v>35 - São Paulo</v>
      </c>
      <c r="J1071" s="22" t="s">
        <v>76</v>
      </c>
      <c r="K1071" s="22">
        <v>0</v>
      </c>
      <c r="L1071" s="33">
        <v>62500</v>
      </c>
      <c r="M1071" s="20" t="e">
        <f>VLOOKUP(G1071,PROCV!$A$110:$B$119,2,FALSE)</f>
        <v>#N/A</v>
      </c>
      <c r="N1071" s="17" t="e">
        <f t="shared" si="16"/>
        <v>#N/A</v>
      </c>
    </row>
    <row r="1072" spans="1:14" x14ac:dyDescent="0.25">
      <c r="A1072" s="30" t="s">
        <v>48</v>
      </c>
      <c r="B1072" s="36">
        <v>987035</v>
      </c>
      <c r="C1072" s="42" t="s">
        <v>5214</v>
      </c>
      <c r="D1072" s="22" t="s">
        <v>314</v>
      </c>
      <c r="E1072" s="22" t="s">
        <v>265</v>
      </c>
      <c r="F1072" s="26" t="str">
        <f>VLOOKUP(E1072,PROCV!$A$1:$B$107,2,TRUE)</f>
        <v>Patrimônio</v>
      </c>
      <c r="G1072" s="38">
        <v>1998</v>
      </c>
      <c r="H1072" s="24">
        <v>0</v>
      </c>
      <c r="I1072" s="23" t="str">
        <f>VLOOKUP(J1072,PROCV!$E$1:$F$27,2,FALSE)</f>
        <v>53 - Distrito Federal</v>
      </c>
      <c r="J1072" s="22" t="s">
        <v>75</v>
      </c>
      <c r="K1072" s="22">
        <v>0</v>
      </c>
      <c r="L1072" s="38">
        <v>50000</v>
      </c>
      <c r="M1072" s="20" t="e">
        <f>VLOOKUP(G1072,PROCV!$A$110:$B$119,2,FALSE)</f>
        <v>#N/A</v>
      </c>
      <c r="N1072" s="17" t="e">
        <f t="shared" si="16"/>
        <v>#N/A</v>
      </c>
    </row>
    <row r="1073" spans="1:14" x14ac:dyDescent="0.25">
      <c r="A1073" s="30" t="s">
        <v>48</v>
      </c>
      <c r="B1073" s="36">
        <v>981219</v>
      </c>
      <c r="C1073" s="42" t="s">
        <v>5213</v>
      </c>
      <c r="D1073" s="22" t="s">
        <v>4</v>
      </c>
      <c r="E1073" s="22" t="s">
        <v>259</v>
      </c>
      <c r="F1073" s="26" t="str">
        <f>VLOOKUP(E1073,PROCV!$A$1:$B$107,2,TRUE)</f>
        <v>Arquitetura e Design</v>
      </c>
      <c r="G1073" s="33">
        <v>1998</v>
      </c>
      <c r="H1073" s="24">
        <v>0</v>
      </c>
      <c r="I1073" s="23" t="str">
        <f>VLOOKUP(J1073,PROCV!$E$1:$F$27,2,FALSE)</f>
        <v>42 - Santa Catarina</v>
      </c>
      <c r="J1073" s="22" t="s">
        <v>79</v>
      </c>
      <c r="K1073" s="22">
        <v>0</v>
      </c>
      <c r="L1073" s="33">
        <v>15000</v>
      </c>
      <c r="M1073" s="20" t="e">
        <f>VLOOKUP(G1073,PROCV!$A$110:$B$119,2,FALSE)</f>
        <v>#N/A</v>
      </c>
      <c r="N1073" s="17" t="e">
        <f t="shared" si="16"/>
        <v>#N/A</v>
      </c>
    </row>
    <row r="1074" spans="1:14" x14ac:dyDescent="0.25">
      <c r="A1074" s="30" t="s">
        <v>48</v>
      </c>
      <c r="B1074" s="36">
        <v>986134</v>
      </c>
      <c r="C1074" s="42" t="s">
        <v>5212</v>
      </c>
      <c r="D1074" s="22" t="s">
        <v>314</v>
      </c>
      <c r="E1074" s="22" t="s">
        <v>590</v>
      </c>
      <c r="F1074" s="26" t="str">
        <f>VLOOKUP(E1074,PROCV!$A$1:$B$107,2,TRUE)</f>
        <v>Artes Cênicas e Espetáculo</v>
      </c>
      <c r="G1074" s="38">
        <v>1998</v>
      </c>
      <c r="H1074" s="24">
        <v>0</v>
      </c>
      <c r="I1074" s="23" t="str">
        <f>VLOOKUP(J1074,PROCV!$E$1:$F$27,2,FALSE)</f>
        <v>53 - Distrito Federal</v>
      </c>
      <c r="J1074" s="22" t="s">
        <v>75</v>
      </c>
      <c r="K1074" s="22">
        <v>0</v>
      </c>
      <c r="L1074" s="38">
        <v>50000</v>
      </c>
      <c r="M1074" s="20" t="e">
        <f>VLOOKUP(G1074,PROCV!$A$110:$B$119,2,FALSE)</f>
        <v>#N/A</v>
      </c>
      <c r="N1074" s="17" t="e">
        <f t="shared" si="16"/>
        <v>#N/A</v>
      </c>
    </row>
    <row r="1075" spans="1:14" x14ac:dyDescent="0.25">
      <c r="A1075" s="30" t="s">
        <v>48</v>
      </c>
      <c r="B1075" s="36">
        <v>980793</v>
      </c>
      <c r="C1075" s="42" t="s">
        <v>5211</v>
      </c>
      <c r="D1075" s="22" t="s">
        <v>189</v>
      </c>
      <c r="E1075" s="22" t="s">
        <v>213</v>
      </c>
      <c r="F1075" s="26" t="str">
        <f>VLOOKUP(E1075,PROCV!$A$1:$B$107,2,TRUE)</f>
        <v>Patrimônio</v>
      </c>
      <c r="G1075" s="33">
        <v>1998</v>
      </c>
      <c r="H1075" s="24">
        <v>0</v>
      </c>
      <c r="I1075" s="23" t="str">
        <f>VLOOKUP(J1075,PROCV!$E$1:$F$27,2,FALSE)</f>
        <v>33 - Rio de Janeiro</v>
      </c>
      <c r="J1075" s="22" t="s">
        <v>82</v>
      </c>
      <c r="K1075" s="22">
        <v>0</v>
      </c>
      <c r="L1075" s="33">
        <v>60000</v>
      </c>
      <c r="M1075" s="20" t="e">
        <f>VLOOKUP(G1075,PROCV!$A$110:$B$119,2,FALSE)</f>
        <v>#N/A</v>
      </c>
      <c r="N1075" s="17" t="e">
        <f t="shared" si="16"/>
        <v>#N/A</v>
      </c>
    </row>
    <row r="1076" spans="1:14" x14ac:dyDescent="0.25">
      <c r="A1076" s="30" t="s">
        <v>48</v>
      </c>
      <c r="B1076" s="36">
        <v>987624</v>
      </c>
      <c r="C1076" s="42" t="s">
        <v>5210</v>
      </c>
      <c r="D1076" s="22" t="s">
        <v>300</v>
      </c>
      <c r="E1076" s="22" t="s">
        <v>749</v>
      </c>
      <c r="F1076" s="26" t="str">
        <f>VLOOKUP(E1076,PROCV!$A$1:$B$107,2,TRUE)</f>
        <v>Educação e Criação em Artes</v>
      </c>
      <c r="G1076" s="33">
        <v>1998</v>
      </c>
      <c r="H1076" s="24">
        <v>0</v>
      </c>
      <c r="I1076" s="23" t="str">
        <f>VLOOKUP(J1076,PROCV!$E$1:$F$27,2,FALSE)</f>
        <v>29 - Bahia</v>
      </c>
      <c r="J1076" s="22" t="s">
        <v>73</v>
      </c>
      <c r="K1076" s="22">
        <v>0</v>
      </c>
      <c r="L1076" s="33">
        <v>20000</v>
      </c>
      <c r="M1076" s="20" t="e">
        <f>VLOOKUP(G1076,PROCV!$A$110:$B$119,2,FALSE)</f>
        <v>#N/A</v>
      </c>
      <c r="N1076" s="17" t="e">
        <f t="shared" si="16"/>
        <v>#N/A</v>
      </c>
    </row>
    <row r="1077" spans="1:14" x14ac:dyDescent="0.25">
      <c r="A1077" s="30" t="s">
        <v>48</v>
      </c>
      <c r="B1077" s="36">
        <v>987609</v>
      </c>
      <c r="C1077" s="42" t="s">
        <v>5209</v>
      </c>
      <c r="D1077" s="22" t="s">
        <v>189</v>
      </c>
      <c r="E1077" s="22" t="s">
        <v>213</v>
      </c>
      <c r="F1077" s="26" t="str">
        <f>VLOOKUP(E1077,PROCV!$A$1:$B$107,2,TRUE)</f>
        <v>Patrimônio</v>
      </c>
      <c r="G1077" s="33">
        <v>1998</v>
      </c>
      <c r="H1077" s="24">
        <v>0</v>
      </c>
      <c r="I1077" s="23" t="str">
        <f>VLOOKUP(J1077,PROCV!$E$1:$F$27,2,FALSE)</f>
        <v>41 - Paraná</v>
      </c>
      <c r="J1077" s="22" t="s">
        <v>106</v>
      </c>
      <c r="K1077" s="22">
        <v>0</v>
      </c>
      <c r="L1077" s="33">
        <v>50000</v>
      </c>
      <c r="M1077" s="20" t="e">
        <f>VLOOKUP(G1077,PROCV!$A$110:$B$119,2,FALSE)</f>
        <v>#N/A</v>
      </c>
      <c r="N1077" s="17" t="e">
        <f t="shared" si="16"/>
        <v>#N/A</v>
      </c>
    </row>
    <row r="1078" spans="1:14" x14ac:dyDescent="0.25">
      <c r="A1078" s="30" t="s">
        <v>48</v>
      </c>
      <c r="B1078" s="36">
        <v>980161</v>
      </c>
      <c r="C1078" s="42" t="s">
        <v>5208</v>
      </c>
      <c r="D1078" s="22" t="s">
        <v>189</v>
      </c>
      <c r="E1078" s="22" t="s">
        <v>213</v>
      </c>
      <c r="F1078" s="26" t="str">
        <f>VLOOKUP(E1078,PROCV!$A$1:$B$107,2,TRUE)</f>
        <v>Patrimônio</v>
      </c>
      <c r="G1078" s="33">
        <v>1998</v>
      </c>
      <c r="H1078" s="24">
        <v>0</v>
      </c>
      <c r="I1078" s="23" t="str">
        <f>VLOOKUP(J1078,PROCV!$E$1:$F$27,2,FALSE)</f>
        <v>29 - Bahia</v>
      </c>
      <c r="J1078" s="22" t="s">
        <v>73</v>
      </c>
      <c r="K1078" s="22">
        <v>0</v>
      </c>
      <c r="L1078" s="33">
        <v>45000</v>
      </c>
      <c r="M1078" s="20" t="e">
        <f>VLOOKUP(G1078,PROCV!$A$110:$B$119,2,FALSE)</f>
        <v>#N/A</v>
      </c>
      <c r="N1078" s="17" t="e">
        <f t="shared" si="16"/>
        <v>#N/A</v>
      </c>
    </row>
    <row r="1079" spans="1:14" x14ac:dyDescent="0.25">
      <c r="A1079" s="30" t="s">
        <v>48</v>
      </c>
      <c r="B1079" s="36">
        <v>981217</v>
      </c>
      <c r="C1079" s="42" t="s">
        <v>5207</v>
      </c>
      <c r="D1079" s="22" t="s">
        <v>4</v>
      </c>
      <c r="E1079" s="22" t="s">
        <v>259</v>
      </c>
      <c r="F1079" s="26" t="str">
        <f>VLOOKUP(E1079,PROCV!$A$1:$B$107,2,TRUE)</f>
        <v>Arquitetura e Design</v>
      </c>
      <c r="G1079" s="33">
        <v>1998</v>
      </c>
      <c r="H1079" s="24">
        <v>0</v>
      </c>
      <c r="I1079" s="23" t="str">
        <f>VLOOKUP(J1079,PROCV!$E$1:$F$27,2,FALSE)</f>
        <v>32 - Espírito Santo</v>
      </c>
      <c r="J1079" s="22" t="s">
        <v>67</v>
      </c>
      <c r="K1079" s="22">
        <v>0</v>
      </c>
      <c r="L1079" s="33">
        <v>20000</v>
      </c>
      <c r="M1079" s="20" t="e">
        <f>VLOOKUP(G1079,PROCV!$A$110:$B$119,2,FALSE)</f>
        <v>#N/A</v>
      </c>
      <c r="N1079" s="17" t="e">
        <f t="shared" si="16"/>
        <v>#N/A</v>
      </c>
    </row>
    <row r="1080" spans="1:14" x14ac:dyDescent="0.25">
      <c r="A1080" s="30" t="s">
        <v>48</v>
      </c>
      <c r="B1080" s="36">
        <v>988888</v>
      </c>
      <c r="C1080" s="42" t="s">
        <v>5206</v>
      </c>
      <c r="D1080" s="22" t="s">
        <v>189</v>
      </c>
      <c r="E1080" s="22" t="s">
        <v>278</v>
      </c>
      <c r="F1080" s="26" t="str">
        <f>VLOOKUP(E1080,PROCV!$A$1:$B$107,2,TRUE)</f>
        <v>Artes Cênicas e Espetáculo</v>
      </c>
      <c r="G1080" s="33">
        <v>1998</v>
      </c>
      <c r="H1080" s="24">
        <v>0</v>
      </c>
      <c r="I1080" s="23" t="str">
        <f>VLOOKUP(J1080,PROCV!$E$1:$F$27,2,FALSE)</f>
        <v>51 - Mato Grosso</v>
      </c>
      <c r="J1080" s="22" t="s">
        <v>99</v>
      </c>
      <c r="K1080" s="22">
        <v>0</v>
      </c>
      <c r="L1080" s="33">
        <v>37520</v>
      </c>
      <c r="M1080" s="20" t="e">
        <f>VLOOKUP(G1080,PROCV!$A$110:$B$119,2,FALSE)</f>
        <v>#N/A</v>
      </c>
      <c r="N1080" s="17" t="e">
        <f t="shared" si="16"/>
        <v>#N/A</v>
      </c>
    </row>
    <row r="1081" spans="1:14" x14ac:dyDescent="0.25">
      <c r="A1081" s="30" t="s">
        <v>48</v>
      </c>
      <c r="B1081" s="36">
        <v>986976</v>
      </c>
      <c r="C1081" s="42" t="s">
        <v>5205</v>
      </c>
      <c r="D1081" s="22" t="s">
        <v>114</v>
      </c>
      <c r="E1081" s="22" t="s">
        <v>113</v>
      </c>
      <c r="F1081" s="26" t="str">
        <f>VLOOKUP(E1081,PROCV!$A$1:$B$107,2,TRUE)</f>
        <v>Música</v>
      </c>
      <c r="G1081" s="33">
        <v>1998</v>
      </c>
      <c r="H1081" s="24">
        <v>0</v>
      </c>
      <c r="I1081" s="23" t="str">
        <f>VLOOKUP(J1081,PROCV!$E$1:$F$27,2,FALSE)</f>
        <v>53 - Distrito Federal</v>
      </c>
      <c r="J1081" s="22" t="s">
        <v>75</v>
      </c>
      <c r="K1081" s="22">
        <v>0</v>
      </c>
      <c r="L1081" s="33">
        <v>32500</v>
      </c>
      <c r="M1081" s="20" t="e">
        <f>VLOOKUP(G1081,PROCV!$A$110:$B$119,2,FALSE)</f>
        <v>#N/A</v>
      </c>
      <c r="N1081" s="17" t="e">
        <f t="shared" si="16"/>
        <v>#N/A</v>
      </c>
    </row>
    <row r="1082" spans="1:14" x14ac:dyDescent="0.25">
      <c r="A1082" s="30" t="s">
        <v>48</v>
      </c>
      <c r="B1082" s="36">
        <v>995269</v>
      </c>
      <c r="C1082" s="42" t="s">
        <v>5204</v>
      </c>
      <c r="D1082" s="22" t="s">
        <v>314</v>
      </c>
      <c r="E1082" s="22" t="s">
        <v>265</v>
      </c>
      <c r="F1082" s="26" t="str">
        <f>VLOOKUP(E1082,PROCV!$A$1:$B$107,2,TRUE)</f>
        <v>Patrimônio</v>
      </c>
      <c r="G1082" s="38">
        <v>1999</v>
      </c>
      <c r="H1082" s="24">
        <v>0</v>
      </c>
      <c r="I1082" s="23" t="str">
        <f>VLOOKUP(J1082,PROCV!$E$1:$F$27,2,FALSE)</f>
        <v>41 - Paraná</v>
      </c>
      <c r="J1082" s="22" t="s">
        <v>106</v>
      </c>
      <c r="K1082" s="22">
        <v>0</v>
      </c>
      <c r="L1082" s="38">
        <v>70000</v>
      </c>
      <c r="M1082" s="20" t="e">
        <f>VLOOKUP(G1082,PROCV!$A$110:$B$119,2,FALSE)</f>
        <v>#N/A</v>
      </c>
      <c r="N1082" s="17" t="e">
        <f t="shared" si="16"/>
        <v>#N/A</v>
      </c>
    </row>
    <row r="1083" spans="1:14" x14ac:dyDescent="0.25">
      <c r="A1083" s="30" t="s">
        <v>48</v>
      </c>
      <c r="B1083" s="36">
        <v>995138</v>
      </c>
      <c r="C1083" s="42" t="s">
        <v>5203</v>
      </c>
      <c r="D1083" s="22" t="s">
        <v>314</v>
      </c>
      <c r="E1083" s="22" t="s">
        <v>265</v>
      </c>
      <c r="F1083" s="26" t="str">
        <f>VLOOKUP(E1083,PROCV!$A$1:$B$107,2,TRUE)</f>
        <v>Patrimônio</v>
      </c>
      <c r="G1083" s="38">
        <v>1999</v>
      </c>
      <c r="H1083" s="24">
        <v>0</v>
      </c>
      <c r="I1083" s="23" t="str">
        <f>VLOOKUP(J1083,PROCV!$E$1:$F$27,2,FALSE)</f>
        <v>43 - Rio Grande do Sul</v>
      </c>
      <c r="J1083" s="22" t="s">
        <v>56</v>
      </c>
      <c r="K1083" s="22">
        <v>0</v>
      </c>
      <c r="L1083" s="38">
        <v>40768.800000000003</v>
      </c>
      <c r="M1083" s="20" t="e">
        <f>VLOOKUP(G1083,PROCV!$A$110:$B$119,2,FALSE)</f>
        <v>#N/A</v>
      </c>
      <c r="N1083" s="17" t="e">
        <f t="shared" si="16"/>
        <v>#N/A</v>
      </c>
    </row>
    <row r="1084" spans="1:14" x14ac:dyDescent="0.25">
      <c r="A1084" s="30" t="s">
        <v>48</v>
      </c>
      <c r="B1084" s="36">
        <v>995212</v>
      </c>
      <c r="C1084" s="42" t="s">
        <v>5202</v>
      </c>
      <c r="D1084" s="22" t="s">
        <v>524</v>
      </c>
      <c r="E1084" s="22" t="s">
        <v>3946</v>
      </c>
      <c r="F1084" s="26" t="str">
        <f>VLOOKUP(E1084,PROCV!$A$1:$B$107,2,TRUE)</f>
        <v>Educação e Criação em Artes</v>
      </c>
      <c r="G1084" s="33">
        <v>1999</v>
      </c>
      <c r="H1084" s="24">
        <v>0</v>
      </c>
      <c r="I1084" s="23" t="str">
        <f>VLOOKUP(J1084,PROCV!$E$1:$F$27,2,FALSE)</f>
        <v>35 - São Paulo</v>
      </c>
      <c r="J1084" s="22" t="s">
        <v>76</v>
      </c>
      <c r="K1084" s="22">
        <v>0</v>
      </c>
      <c r="L1084" s="33">
        <v>133000</v>
      </c>
      <c r="M1084" s="20" t="e">
        <f>VLOOKUP(G1084,PROCV!$A$110:$B$119,2,FALSE)</f>
        <v>#N/A</v>
      </c>
      <c r="N1084" s="17" t="e">
        <f t="shared" si="16"/>
        <v>#N/A</v>
      </c>
    </row>
    <row r="1085" spans="1:14" x14ac:dyDescent="0.25">
      <c r="A1085" s="30" t="s">
        <v>48</v>
      </c>
      <c r="B1085" s="36">
        <v>996853</v>
      </c>
      <c r="C1085" s="42" t="s">
        <v>5201</v>
      </c>
      <c r="D1085" s="22" t="s">
        <v>300</v>
      </c>
      <c r="E1085" s="22" t="s">
        <v>263</v>
      </c>
      <c r="F1085" s="26" t="str">
        <f>VLOOKUP(E1085,PROCV!$A$1:$B$107,2,TRUE)</f>
        <v>Artes Cênicas e Espetáculo</v>
      </c>
      <c r="G1085" s="33">
        <v>1999</v>
      </c>
      <c r="H1085" s="24">
        <v>0</v>
      </c>
      <c r="I1085" s="23" t="str">
        <f>VLOOKUP(J1085,PROCV!$E$1:$F$27,2,FALSE)</f>
        <v>53 - Distrito Federal</v>
      </c>
      <c r="J1085" s="22" t="s">
        <v>75</v>
      </c>
      <c r="K1085" s="22">
        <v>0</v>
      </c>
      <c r="L1085" s="33">
        <v>43750</v>
      </c>
      <c r="M1085" s="20" t="e">
        <f>VLOOKUP(G1085,PROCV!$A$110:$B$119,2,FALSE)</f>
        <v>#N/A</v>
      </c>
      <c r="N1085" s="17" t="e">
        <f t="shared" si="16"/>
        <v>#N/A</v>
      </c>
    </row>
    <row r="1086" spans="1:14" x14ac:dyDescent="0.25">
      <c r="A1086" s="30" t="s">
        <v>48</v>
      </c>
      <c r="B1086" s="36">
        <v>996117</v>
      </c>
      <c r="C1086" s="42" t="s">
        <v>5200</v>
      </c>
      <c r="D1086" s="22" t="s">
        <v>189</v>
      </c>
      <c r="E1086" s="22" t="s">
        <v>213</v>
      </c>
      <c r="F1086" s="26" t="str">
        <f>VLOOKUP(E1086,PROCV!$A$1:$B$107,2,TRUE)</f>
        <v>Patrimônio</v>
      </c>
      <c r="G1086" s="33">
        <v>1999</v>
      </c>
      <c r="H1086" s="24">
        <v>0</v>
      </c>
      <c r="I1086" s="23" t="str">
        <f>VLOOKUP(J1086,PROCV!$E$1:$F$27,2,FALSE)</f>
        <v>23 - Ceará</v>
      </c>
      <c r="J1086" s="22" t="s">
        <v>52</v>
      </c>
      <c r="K1086" s="22">
        <v>0</v>
      </c>
      <c r="L1086" s="33">
        <v>120000</v>
      </c>
      <c r="M1086" s="20" t="e">
        <f>VLOOKUP(G1086,PROCV!$A$110:$B$119,2,FALSE)</f>
        <v>#N/A</v>
      </c>
      <c r="N1086" s="17" t="e">
        <f t="shared" si="16"/>
        <v>#N/A</v>
      </c>
    </row>
    <row r="1087" spans="1:14" x14ac:dyDescent="0.25">
      <c r="A1087" s="30" t="s">
        <v>48</v>
      </c>
      <c r="B1087" s="36">
        <v>997877</v>
      </c>
      <c r="C1087" s="42" t="s">
        <v>5199</v>
      </c>
      <c r="D1087" s="22" t="s">
        <v>189</v>
      </c>
      <c r="E1087" s="22" t="s">
        <v>213</v>
      </c>
      <c r="F1087" s="26" t="str">
        <f>VLOOKUP(E1087,PROCV!$A$1:$B$107,2,TRUE)</f>
        <v>Patrimônio</v>
      </c>
      <c r="G1087" s="33">
        <v>1999</v>
      </c>
      <c r="H1087" s="24">
        <v>0</v>
      </c>
      <c r="I1087" s="23" t="str">
        <f>VLOOKUP(J1087,PROCV!$E$1:$F$27,2,FALSE)</f>
        <v>29 - Bahia</v>
      </c>
      <c r="J1087" s="22" t="s">
        <v>73</v>
      </c>
      <c r="K1087" s="22">
        <v>0</v>
      </c>
      <c r="L1087" s="33">
        <v>40000</v>
      </c>
      <c r="M1087" s="20" t="e">
        <f>VLOOKUP(G1087,PROCV!$A$110:$B$119,2,FALSE)</f>
        <v>#N/A</v>
      </c>
      <c r="N1087" s="17" t="e">
        <f t="shared" si="16"/>
        <v>#N/A</v>
      </c>
    </row>
    <row r="1088" spans="1:14" x14ac:dyDescent="0.25">
      <c r="A1088" s="30" t="s">
        <v>48</v>
      </c>
      <c r="B1088" s="36">
        <v>997880</v>
      </c>
      <c r="C1088" s="42" t="s">
        <v>5198</v>
      </c>
      <c r="D1088" s="22" t="s">
        <v>189</v>
      </c>
      <c r="E1088" s="22" t="s">
        <v>749</v>
      </c>
      <c r="F1088" s="26" t="str">
        <f>VLOOKUP(E1088,PROCV!$A$1:$B$107,2,TRUE)</f>
        <v>Educação e Criação em Artes</v>
      </c>
      <c r="G1088" s="33">
        <v>1999</v>
      </c>
      <c r="H1088" s="24">
        <v>0</v>
      </c>
      <c r="I1088" s="23" t="str">
        <f>VLOOKUP(J1088,PROCV!$E$1:$F$27,2,FALSE)</f>
        <v>29 - Bahia</v>
      </c>
      <c r="J1088" s="22" t="s">
        <v>73</v>
      </c>
      <c r="K1088" s="22">
        <v>0</v>
      </c>
      <c r="L1088" s="33">
        <v>8000</v>
      </c>
      <c r="M1088" s="20" t="e">
        <f>VLOOKUP(G1088,PROCV!$A$110:$B$119,2,FALSE)</f>
        <v>#N/A</v>
      </c>
      <c r="N1088" s="17" t="e">
        <f t="shared" si="16"/>
        <v>#N/A</v>
      </c>
    </row>
    <row r="1089" spans="1:14" x14ac:dyDescent="0.25">
      <c r="A1089" s="30" t="s">
        <v>48</v>
      </c>
      <c r="B1089" s="36">
        <v>995211</v>
      </c>
      <c r="C1089" s="42" t="s">
        <v>5197</v>
      </c>
      <c r="D1089" s="22" t="s">
        <v>314</v>
      </c>
      <c r="E1089" s="22" t="s">
        <v>590</v>
      </c>
      <c r="F1089" s="26" t="str">
        <f>VLOOKUP(E1089,PROCV!$A$1:$B$107,2,TRUE)</f>
        <v>Artes Cênicas e Espetáculo</v>
      </c>
      <c r="G1089" s="33">
        <v>1999</v>
      </c>
      <c r="H1089" s="24">
        <v>0</v>
      </c>
      <c r="I1089" s="23" t="str">
        <f>VLOOKUP(J1089,PROCV!$E$1:$F$27,2,FALSE)</f>
        <v>43 - Rio Grande do Sul</v>
      </c>
      <c r="J1089" s="22" t="s">
        <v>56</v>
      </c>
      <c r="K1089" s="22">
        <v>0</v>
      </c>
      <c r="L1089" s="33">
        <v>31875</v>
      </c>
      <c r="M1089" s="20" t="e">
        <f>VLOOKUP(G1089,PROCV!$A$110:$B$119,2,FALSE)</f>
        <v>#N/A</v>
      </c>
      <c r="N1089" s="17" t="e">
        <f t="shared" si="16"/>
        <v>#N/A</v>
      </c>
    </row>
    <row r="1090" spans="1:14" x14ac:dyDescent="0.25">
      <c r="A1090" s="30" t="s">
        <v>48</v>
      </c>
      <c r="B1090" s="36">
        <v>996816</v>
      </c>
      <c r="C1090" s="42" t="s">
        <v>5196</v>
      </c>
      <c r="D1090" s="22" t="s">
        <v>300</v>
      </c>
      <c r="E1090" s="22" t="s">
        <v>263</v>
      </c>
      <c r="F1090" s="26" t="str">
        <f>VLOOKUP(E1090,PROCV!$A$1:$B$107,2,TRUE)</f>
        <v>Artes Cênicas e Espetáculo</v>
      </c>
      <c r="G1090" s="33">
        <v>1999</v>
      </c>
      <c r="H1090" s="24">
        <v>0</v>
      </c>
      <c r="I1090" s="23" t="str">
        <f>VLOOKUP(J1090,PROCV!$E$1:$F$27,2,FALSE)</f>
        <v>43 - Rio Grande do Sul</v>
      </c>
      <c r="J1090" s="22" t="s">
        <v>56</v>
      </c>
      <c r="K1090" s="22">
        <v>0</v>
      </c>
      <c r="L1090" s="33">
        <v>100000</v>
      </c>
      <c r="M1090" s="20" t="e">
        <f>VLOOKUP(G1090,PROCV!$A$110:$B$119,2,FALSE)</f>
        <v>#N/A</v>
      </c>
      <c r="N1090" s="17" t="e">
        <f t="shared" ref="N1090:N1153" si="17">+M1090*L1090</f>
        <v>#N/A</v>
      </c>
    </row>
    <row r="1091" spans="1:14" x14ac:dyDescent="0.25">
      <c r="A1091" s="30" t="s">
        <v>48</v>
      </c>
      <c r="B1091" s="36">
        <v>996359</v>
      </c>
      <c r="C1091" s="42" t="s">
        <v>5195</v>
      </c>
      <c r="D1091" s="22" t="s">
        <v>524</v>
      </c>
      <c r="E1091" s="22" t="s">
        <v>763</v>
      </c>
      <c r="F1091" s="26" t="str">
        <f>VLOOKUP(E1091,PROCV!$A$1:$B$107,2,TRUE)</f>
        <v>Audiovisual</v>
      </c>
      <c r="G1091" s="33">
        <v>1999</v>
      </c>
      <c r="H1091" s="24">
        <v>0</v>
      </c>
      <c r="I1091" s="23" t="str">
        <f>VLOOKUP(J1091,PROCV!$E$1:$F$27,2,FALSE)</f>
        <v>42 - Santa Catarina</v>
      </c>
      <c r="J1091" s="22" t="s">
        <v>79</v>
      </c>
      <c r="K1091" s="22">
        <v>0</v>
      </c>
      <c r="L1091" s="33">
        <v>20000</v>
      </c>
      <c r="M1091" s="20" t="e">
        <f>VLOOKUP(G1091,PROCV!$A$110:$B$119,2,FALSE)</f>
        <v>#N/A</v>
      </c>
      <c r="N1091" s="17" t="e">
        <f t="shared" si="17"/>
        <v>#N/A</v>
      </c>
    </row>
    <row r="1092" spans="1:14" x14ac:dyDescent="0.25">
      <c r="A1092" s="30" t="s">
        <v>48</v>
      </c>
      <c r="B1092" s="36">
        <v>991052</v>
      </c>
      <c r="C1092" s="42" t="s">
        <v>5194</v>
      </c>
      <c r="D1092" s="22" t="s">
        <v>189</v>
      </c>
      <c r="E1092" s="22" t="s">
        <v>213</v>
      </c>
      <c r="F1092" s="26" t="str">
        <f>VLOOKUP(E1092,PROCV!$A$1:$B$107,2,TRUE)</f>
        <v>Patrimônio</v>
      </c>
      <c r="G1092" s="33">
        <v>1999</v>
      </c>
      <c r="H1092" s="24">
        <v>0</v>
      </c>
      <c r="I1092" s="23" t="str">
        <f>VLOOKUP(J1092,PROCV!$E$1:$F$27,2,FALSE)</f>
        <v>35 - São Paulo</v>
      </c>
      <c r="J1092" s="22" t="s">
        <v>76</v>
      </c>
      <c r="K1092" s="22">
        <v>0</v>
      </c>
      <c r="L1092" s="33">
        <v>50000</v>
      </c>
      <c r="M1092" s="20" t="e">
        <f>VLOOKUP(G1092,PROCV!$A$110:$B$119,2,FALSE)</f>
        <v>#N/A</v>
      </c>
      <c r="N1092" s="17" t="e">
        <f t="shared" si="17"/>
        <v>#N/A</v>
      </c>
    </row>
    <row r="1093" spans="1:14" x14ac:dyDescent="0.25">
      <c r="A1093" s="30" t="s">
        <v>48</v>
      </c>
      <c r="B1093" s="36">
        <v>996916</v>
      </c>
      <c r="C1093" s="42" t="s">
        <v>5193</v>
      </c>
      <c r="D1093" s="22" t="s">
        <v>300</v>
      </c>
      <c r="E1093" s="22" t="s">
        <v>263</v>
      </c>
      <c r="F1093" s="26" t="str">
        <f>VLOOKUP(E1093,PROCV!$A$1:$B$107,2,TRUE)</f>
        <v>Artes Cênicas e Espetáculo</v>
      </c>
      <c r="G1093" s="33">
        <v>1999</v>
      </c>
      <c r="H1093" s="24">
        <v>0</v>
      </c>
      <c r="I1093" s="23" t="str">
        <f>VLOOKUP(J1093,PROCV!$E$1:$F$27,2,FALSE)</f>
        <v>33 - Rio de Janeiro</v>
      </c>
      <c r="J1093" s="22" t="s">
        <v>82</v>
      </c>
      <c r="K1093" s="22">
        <v>0</v>
      </c>
      <c r="L1093" s="33">
        <v>107460</v>
      </c>
      <c r="M1093" s="20" t="e">
        <f>VLOOKUP(G1093,PROCV!$A$110:$B$119,2,FALSE)</f>
        <v>#N/A</v>
      </c>
      <c r="N1093" s="17" t="e">
        <f t="shared" si="17"/>
        <v>#N/A</v>
      </c>
    </row>
    <row r="1094" spans="1:14" x14ac:dyDescent="0.25">
      <c r="A1094" s="30" t="s">
        <v>48</v>
      </c>
      <c r="B1094" s="36">
        <v>995580</v>
      </c>
      <c r="C1094" s="42" t="s">
        <v>5192</v>
      </c>
      <c r="D1094" s="22" t="s">
        <v>314</v>
      </c>
      <c r="E1094" s="22" t="s">
        <v>265</v>
      </c>
      <c r="F1094" s="26" t="str">
        <f>VLOOKUP(E1094,PROCV!$A$1:$B$107,2,TRUE)</f>
        <v>Patrimônio</v>
      </c>
      <c r="G1094" s="38">
        <v>1999</v>
      </c>
      <c r="H1094" s="24">
        <v>0</v>
      </c>
      <c r="I1094" s="23" t="str">
        <f>VLOOKUP(J1094,PROCV!$E$1:$F$27,2,FALSE)</f>
        <v>33 - Rio de Janeiro</v>
      </c>
      <c r="J1094" s="22" t="s">
        <v>82</v>
      </c>
      <c r="K1094" s="22">
        <v>0</v>
      </c>
      <c r="L1094" s="38">
        <v>39875</v>
      </c>
      <c r="M1094" s="20" t="e">
        <f>VLOOKUP(G1094,PROCV!$A$110:$B$119,2,FALSE)</f>
        <v>#N/A</v>
      </c>
      <c r="N1094" s="17" t="e">
        <f t="shared" si="17"/>
        <v>#N/A</v>
      </c>
    </row>
    <row r="1095" spans="1:14" x14ac:dyDescent="0.25">
      <c r="A1095" s="30" t="s">
        <v>48</v>
      </c>
      <c r="B1095" s="36">
        <v>997848</v>
      </c>
      <c r="C1095" s="42" t="s">
        <v>5191</v>
      </c>
      <c r="D1095" s="22" t="s">
        <v>189</v>
      </c>
      <c r="E1095" s="22" t="s">
        <v>844</v>
      </c>
      <c r="F1095" s="26" t="str">
        <f>VLOOKUP(E1095,PROCV!$A$1:$B$107,2,TRUE)</f>
        <v>Educação e Criação em Artes</v>
      </c>
      <c r="G1095" s="33">
        <v>1999</v>
      </c>
      <c r="H1095" s="24">
        <v>0</v>
      </c>
      <c r="I1095" s="23" t="str">
        <f>VLOOKUP(J1095,PROCV!$E$1:$F$27,2,FALSE)</f>
        <v>23 - Ceará</v>
      </c>
      <c r="J1095" s="22" t="s">
        <v>52</v>
      </c>
      <c r="K1095" s="22">
        <v>0</v>
      </c>
      <c r="L1095" s="33">
        <v>35000</v>
      </c>
      <c r="M1095" s="20" t="e">
        <f>VLOOKUP(G1095,PROCV!$A$110:$B$119,2,FALSE)</f>
        <v>#N/A</v>
      </c>
      <c r="N1095" s="17" t="e">
        <f t="shared" si="17"/>
        <v>#N/A</v>
      </c>
    </row>
    <row r="1096" spans="1:14" x14ac:dyDescent="0.25">
      <c r="A1096" s="30" t="s">
        <v>48</v>
      </c>
      <c r="B1096" s="36">
        <v>996791</v>
      </c>
      <c r="C1096" s="42" t="s">
        <v>5190</v>
      </c>
      <c r="D1096" s="22" t="s">
        <v>189</v>
      </c>
      <c r="E1096" s="22" t="s">
        <v>213</v>
      </c>
      <c r="F1096" s="26" t="str">
        <f>VLOOKUP(E1096,PROCV!$A$1:$B$107,2,TRUE)</f>
        <v>Patrimônio</v>
      </c>
      <c r="G1096" s="33">
        <v>1999</v>
      </c>
      <c r="H1096" s="24">
        <v>0</v>
      </c>
      <c r="I1096" s="23" t="str">
        <f>VLOOKUP(J1096,PROCV!$E$1:$F$27,2,FALSE)</f>
        <v>23 - Ceará</v>
      </c>
      <c r="J1096" s="22" t="s">
        <v>52</v>
      </c>
      <c r="K1096" s="22">
        <v>0</v>
      </c>
      <c r="L1096" s="33">
        <v>115660</v>
      </c>
      <c r="M1096" s="20" t="e">
        <f>VLOOKUP(G1096,PROCV!$A$110:$B$119,2,FALSE)</f>
        <v>#N/A</v>
      </c>
      <c r="N1096" s="17" t="e">
        <f t="shared" si="17"/>
        <v>#N/A</v>
      </c>
    </row>
    <row r="1097" spans="1:14" x14ac:dyDescent="0.25">
      <c r="A1097" s="30" t="s">
        <v>48</v>
      </c>
      <c r="B1097" s="36">
        <v>993738</v>
      </c>
      <c r="C1097" s="42" t="s">
        <v>5189</v>
      </c>
      <c r="D1097" s="22" t="s">
        <v>4</v>
      </c>
      <c r="E1097" s="22" t="s">
        <v>2350</v>
      </c>
      <c r="F1097" s="26" t="str">
        <f>VLOOKUP(E1097,PROCV!$A$1:$B$107,2,TRUE)</f>
        <v>Audiovisual</v>
      </c>
      <c r="G1097" s="33">
        <v>1999</v>
      </c>
      <c r="H1097" s="24">
        <v>0</v>
      </c>
      <c r="I1097" s="23" t="str">
        <f>VLOOKUP(J1097,PROCV!$E$1:$F$27,2,FALSE)</f>
        <v>31 - Minas Gerais</v>
      </c>
      <c r="J1097" s="22" t="s">
        <v>85</v>
      </c>
      <c r="K1097" s="22">
        <v>0</v>
      </c>
      <c r="L1097" s="33">
        <v>57750</v>
      </c>
      <c r="M1097" s="20" t="e">
        <f>VLOOKUP(G1097,PROCV!$A$110:$B$119,2,FALSE)</f>
        <v>#N/A</v>
      </c>
      <c r="N1097" s="17" t="e">
        <f t="shared" si="17"/>
        <v>#N/A</v>
      </c>
    </row>
    <row r="1098" spans="1:14" x14ac:dyDescent="0.25">
      <c r="A1098" s="30" t="s">
        <v>48</v>
      </c>
      <c r="B1098" s="36">
        <v>996665</v>
      </c>
      <c r="C1098" s="42" t="s">
        <v>5188</v>
      </c>
      <c r="D1098" s="22" t="s">
        <v>189</v>
      </c>
      <c r="E1098" s="22" t="s">
        <v>213</v>
      </c>
      <c r="F1098" s="26" t="str">
        <f>VLOOKUP(E1098,PROCV!$A$1:$B$107,2,TRUE)</f>
        <v>Patrimônio</v>
      </c>
      <c r="G1098" s="33">
        <v>1999</v>
      </c>
      <c r="H1098" s="24">
        <v>0</v>
      </c>
      <c r="I1098" s="23" t="str">
        <f>VLOOKUP(J1098,PROCV!$E$1:$F$27,2,FALSE)</f>
        <v>29 - Bahia</v>
      </c>
      <c r="J1098" s="22" t="s">
        <v>73</v>
      </c>
      <c r="K1098" s="22">
        <v>0</v>
      </c>
      <c r="L1098" s="33">
        <v>48000</v>
      </c>
      <c r="M1098" s="20" t="e">
        <f>VLOOKUP(G1098,PROCV!$A$110:$B$119,2,FALSE)</f>
        <v>#N/A</v>
      </c>
      <c r="N1098" s="17" t="e">
        <f t="shared" si="17"/>
        <v>#N/A</v>
      </c>
    </row>
    <row r="1099" spans="1:14" x14ac:dyDescent="0.25">
      <c r="A1099" s="30" t="s">
        <v>48</v>
      </c>
      <c r="B1099" s="36">
        <v>996501</v>
      </c>
      <c r="C1099" s="42" t="s">
        <v>5187</v>
      </c>
      <c r="D1099" s="22" t="s">
        <v>189</v>
      </c>
      <c r="E1099" s="22" t="s">
        <v>213</v>
      </c>
      <c r="F1099" s="26" t="str">
        <f>VLOOKUP(E1099,PROCV!$A$1:$B$107,2,TRUE)</f>
        <v>Patrimônio</v>
      </c>
      <c r="G1099" s="33">
        <v>1999</v>
      </c>
      <c r="H1099" s="24">
        <v>0</v>
      </c>
      <c r="I1099" s="23" t="str">
        <f>VLOOKUP(J1099,PROCV!$E$1:$F$27,2,FALSE)</f>
        <v>33 - Rio de Janeiro</v>
      </c>
      <c r="J1099" s="22" t="s">
        <v>82</v>
      </c>
      <c r="K1099" s="22">
        <v>0</v>
      </c>
      <c r="L1099" s="33">
        <v>29090.400000000001</v>
      </c>
      <c r="M1099" s="20" t="e">
        <f>VLOOKUP(G1099,PROCV!$A$110:$B$119,2,FALSE)</f>
        <v>#N/A</v>
      </c>
      <c r="N1099" s="17" t="e">
        <f t="shared" si="17"/>
        <v>#N/A</v>
      </c>
    </row>
    <row r="1100" spans="1:14" x14ac:dyDescent="0.25">
      <c r="A1100" s="30" t="s">
        <v>48</v>
      </c>
      <c r="B1100" s="36">
        <v>997733</v>
      </c>
      <c r="C1100" s="42" t="s">
        <v>4000</v>
      </c>
      <c r="D1100" s="22" t="s">
        <v>189</v>
      </c>
      <c r="E1100" s="22" t="s">
        <v>213</v>
      </c>
      <c r="F1100" s="26" t="str">
        <f>VLOOKUP(E1100,PROCV!$A$1:$B$107,2,TRUE)</f>
        <v>Patrimônio</v>
      </c>
      <c r="G1100" s="33">
        <v>1999</v>
      </c>
      <c r="H1100" s="24">
        <v>0</v>
      </c>
      <c r="I1100" s="23" t="str">
        <f>VLOOKUP(J1100,PROCV!$E$1:$F$27,2,FALSE)</f>
        <v>52 - Goiás</v>
      </c>
      <c r="J1100" s="22" t="s">
        <v>97</v>
      </c>
      <c r="K1100" s="22">
        <v>0</v>
      </c>
      <c r="L1100" s="33">
        <v>120000</v>
      </c>
      <c r="M1100" s="20" t="e">
        <f>VLOOKUP(G1100,PROCV!$A$110:$B$119,2,FALSE)</f>
        <v>#N/A</v>
      </c>
      <c r="N1100" s="17" t="e">
        <f t="shared" si="17"/>
        <v>#N/A</v>
      </c>
    </row>
    <row r="1101" spans="1:14" x14ac:dyDescent="0.25">
      <c r="A1101" s="30" t="s">
        <v>48</v>
      </c>
      <c r="B1101" s="36">
        <v>996090</v>
      </c>
      <c r="C1101" s="42" t="s">
        <v>5186</v>
      </c>
      <c r="D1101" s="22" t="s">
        <v>189</v>
      </c>
      <c r="E1101" s="22" t="s">
        <v>749</v>
      </c>
      <c r="F1101" s="26" t="str">
        <f>VLOOKUP(E1101,PROCV!$A$1:$B$107,2,TRUE)</f>
        <v>Educação e Criação em Artes</v>
      </c>
      <c r="G1101" s="33">
        <v>1999</v>
      </c>
      <c r="H1101" s="24">
        <v>0</v>
      </c>
      <c r="I1101" s="23" t="str">
        <f>VLOOKUP(J1101,PROCV!$E$1:$F$27,2,FALSE)</f>
        <v>52 - Goiás</v>
      </c>
      <c r="J1101" s="22" t="s">
        <v>97</v>
      </c>
      <c r="K1101" s="22">
        <v>0</v>
      </c>
      <c r="L1101" s="33">
        <v>120000</v>
      </c>
      <c r="M1101" s="20" t="e">
        <f>VLOOKUP(G1101,PROCV!$A$110:$B$119,2,FALSE)</f>
        <v>#N/A</v>
      </c>
      <c r="N1101" s="17" t="e">
        <f t="shared" si="17"/>
        <v>#N/A</v>
      </c>
    </row>
    <row r="1102" spans="1:14" x14ac:dyDescent="0.25">
      <c r="A1102" s="30" t="s">
        <v>48</v>
      </c>
      <c r="B1102" s="36">
        <v>996205</v>
      </c>
      <c r="C1102" s="42" t="s">
        <v>5185</v>
      </c>
      <c r="D1102" s="22" t="s">
        <v>189</v>
      </c>
      <c r="E1102" s="22" t="s">
        <v>213</v>
      </c>
      <c r="F1102" s="26" t="str">
        <f>VLOOKUP(E1102,PROCV!$A$1:$B$107,2,TRUE)</f>
        <v>Patrimônio</v>
      </c>
      <c r="G1102" s="33">
        <v>1999</v>
      </c>
      <c r="H1102" s="24">
        <v>0</v>
      </c>
      <c r="I1102" s="23" t="str">
        <f>VLOOKUP(J1102,PROCV!$E$1:$F$27,2,FALSE)</f>
        <v>41 - Paraná</v>
      </c>
      <c r="J1102" s="22" t="s">
        <v>106</v>
      </c>
      <c r="K1102" s="22">
        <v>0</v>
      </c>
      <c r="L1102" s="33">
        <v>72000</v>
      </c>
      <c r="M1102" s="20" t="e">
        <f>VLOOKUP(G1102,PROCV!$A$110:$B$119,2,FALSE)</f>
        <v>#N/A</v>
      </c>
      <c r="N1102" s="17" t="e">
        <f t="shared" si="17"/>
        <v>#N/A</v>
      </c>
    </row>
    <row r="1103" spans="1:14" x14ac:dyDescent="0.25">
      <c r="A1103" s="30" t="s">
        <v>48</v>
      </c>
      <c r="B1103" s="36">
        <v>996766</v>
      </c>
      <c r="C1103" s="42" t="s">
        <v>5184</v>
      </c>
      <c r="D1103" s="22" t="s">
        <v>189</v>
      </c>
      <c r="E1103" s="22" t="s">
        <v>213</v>
      </c>
      <c r="F1103" s="26" t="str">
        <f>VLOOKUP(E1103,PROCV!$A$1:$B$107,2,TRUE)</f>
        <v>Patrimônio</v>
      </c>
      <c r="G1103" s="33">
        <v>1999</v>
      </c>
      <c r="H1103" s="24">
        <v>0</v>
      </c>
      <c r="I1103" s="23" t="str">
        <f>VLOOKUP(J1103,PROCV!$E$1:$F$27,2,FALSE)</f>
        <v>41 - Paraná</v>
      </c>
      <c r="J1103" s="22" t="s">
        <v>106</v>
      </c>
      <c r="K1103" s="22">
        <v>0</v>
      </c>
      <c r="L1103" s="33">
        <v>80000</v>
      </c>
      <c r="M1103" s="20" t="e">
        <f>VLOOKUP(G1103,PROCV!$A$110:$B$119,2,FALSE)</f>
        <v>#N/A</v>
      </c>
      <c r="N1103" s="17" t="e">
        <f t="shared" si="17"/>
        <v>#N/A</v>
      </c>
    </row>
    <row r="1104" spans="1:14" x14ac:dyDescent="0.25">
      <c r="A1104" s="30" t="s">
        <v>48</v>
      </c>
      <c r="B1104" s="36">
        <v>996458</v>
      </c>
      <c r="C1104" s="42" t="s">
        <v>5183</v>
      </c>
      <c r="D1104" s="22" t="s">
        <v>189</v>
      </c>
      <c r="E1104" s="22" t="s">
        <v>213</v>
      </c>
      <c r="F1104" s="26" t="str">
        <f>VLOOKUP(E1104,PROCV!$A$1:$B$107,2,TRUE)</f>
        <v>Patrimônio</v>
      </c>
      <c r="G1104" s="33">
        <v>1999</v>
      </c>
      <c r="H1104" s="24">
        <v>0</v>
      </c>
      <c r="I1104" s="23" t="str">
        <f>VLOOKUP(J1104,PROCV!$E$1:$F$27,2,FALSE)</f>
        <v>41 - Paraná</v>
      </c>
      <c r="J1104" s="22" t="s">
        <v>106</v>
      </c>
      <c r="K1104" s="22">
        <v>0</v>
      </c>
      <c r="L1104" s="33">
        <v>29091.200000000001</v>
      </c>
      <c r="M1104" s="20" t="e">
        <f>VLOOKUP(G1104,PROCV!$A$110:$B$119,2,FALSE)</f>
        <v>#N/A</v>
      </c>
      <c r="N1104" s="17" t="e">
        <f t="shared" si="17"/>
        <v>#N/A</v>
      </c>
    </row>
    <row r="1105" spans="1:14" x14ac:dyDescent="0.25">
      <c r="A1105" s="30" t="s">
        <v>48</v>
      </c>
      <c r="B1105" s="36">
        <v>999594</v>
      </c>
      <c r="C1105" s="42" t="s">
        <v>5182</v>
      </c>
      <c r="D1105" s="22" t="s">
        <v>300</v>
      </c>
      <c r="E1105" s="22" t="s">
        <v>221</v>
      </c>
      <c r="F1105" s="26" t="str">
        <f>VLOOKUP(E1105,PROCV!$A$1:$B$107,2,TRUE)</f>
        <v>Artes Cênicas e Espetáculo</v>
      </c>
      <c r="G1105" s="33">
        <v>1999</v>
      </c>
      <c r="H1105" s="24">
        <v>0</v>
      </c>
      <c r="I1105" s="23" t="str">
        <f>VLOOKUP(J1105,PROCV!$E$1:$F$27,2,FALSE)</f>
        <v>33 - Rio de Janeiro</v>
      </c>
      <c r="J1105" s="22" t="s">
        <v>82</v>
      </c>
      <c r="K1105" s="22">
        <v>0</v>
      </c>
      <c r="L1105" s="33">
        <v>45281</v>
      </c>
      <c r="M1105" s="20" t="e">
        <f>VLOOKUP(G1105,PROCV!$A$110:$B$119,2,FALSE)</f>
        <v>#N/A</v>
      </c>
      <c r="N1105" s="17" t="e">
        <f t="shared" si="17"/>
        <v>#N/A</v>
      </c>
    </row>
    <row r="1106" spans="1:14" x14ac:dyDescent="0.25">
      <c r="A1106" s="30" t="s">
        <v>48</v>
      </c>
      <c r="B1106" s="36">
        <v>154</v>
      </c>
      <c r="C1106" s="42" t="s">
        <v>5181</v>
      </c>
      <c r="D1106" s="22" t="s">
        <v>4</v>
      </c>
      <c r="E1106" s="22" t="s">
        <v>285</v>
      </c>
      <c r="F1106" s="26" t="str">
        <f>VLOOKUP(E1106,PROCV!$A$1:$B$107,2,TRUE)</f>
        <v>Educação e Criação em Artes</v>
      </c>
      <c r="G1106" s="33">
        <v>1999</v>
      </c>
      <c r="H1106" s="24">
        <v>0</v>
      </c>
      <c r="I1106" s="23" t="str">
        <f>VLOOKUP(J1106,PROCV!$E$1:$F$27,2,FALSE)</f>
        <v>33 - Rio de Janeiro</v>
      </c>
      <c r="J1106" s="22" t="s">
        <v>82</v>
      </c>
      <c r="K1106" s="22">
        <v>0</v>
      </c>
      <c r="L1106" s="33">
        <v>16711.05</v>
      </c>
      <c r="M1106" s="20" t="e">
        <f>VLOOKUP(G1106,PROCV!$A$110:$B$119,2,FALSE)</f>
        <v>#N/A</v>
      </c>
      <c r="N1106" s="17" t="e">
        <f t="shared" si="17"/>
        <v>#N/A</v>
      </c>
    </row>
    <row r="1107" spans="1:14" x14ac:dyDescent="0.25">
      <c r="A1107" s="30" t="s">
        <v>48</v>
      </c>
      <c r="B1107" s="36">
        <v>996419</v>
      </c>
      <c r="C1107" s="42" t="s">
        <v>5180</v>
      </c>
      <c r="D1107" s="22" t="s">
        <v>189</v>
      </c>
      <c r="E1107" s="22" t="s">
        <v>749</v>
      </c>
      <c r="F1107" s="26" t="str">
        <f>VLOOKUP(E1107,PROCV!$A$1:$B$107,2,TRUE)</f>
        <v>Educação e Criação em Artes</v>
      </c>
      <c r="G1107" s="33">
        <v>1999</v>
      </c>
      <c r="H1107" s="24">
        <v>0</v>
      </c>
      <c r="I1107" s="23" t="str">
        <f>VLOOKUP(J1107,PROCV!$E$1:$F$27,2,FALSE)</f>
        <v>41 - Paraná</v>
      </c>
      <c r="J1107" s="22" t="s">
        <v>106</v>
      </c>
      <c r="K1107" s="22">
        <v>0</v>
      </c>
      <c r="L1107" s="33">
        <v>32000</v>
      </c>
      <c r="M1107" s="20" t="e">
        <f>VLOOKUP(G1107,PROCV!$A$110:$B$119,2,FALSE)</f>
        <v>#N/A</v>
      </c>
      <c r="N1107" s="17" t="e">
        <f t="shared" si="17"/>
        <v>#N/A</v>
      </c>
    </row>
    <row r="1108" spans="1:14" x14ac:dyDescent="0.25">
      <c r="A1108" s="30" t="s">
        <v>48</v>
      </c>
      <c r="B1108" s="36">
        <v>990389</v>
      </c>
      <c r="C1108" s="42" t="s">
        <v>5179</v>
      </c>
      <c r="D1108" s="22" t="s">
        <v>189</v>
      </c>
      <c r="E1108" s="22" t="s">
        <v>844</v>
      </c>
      <c r="F1108" s="26" t="str">
        <f>VLOOKUP(E1108,PROCV!$A$1:$B$107,2,TRUE)</f>
        <v>Educação e Criação em Artes</v>
      </c>
      <c r="G1108" s="33">
        <v>1999</v>
      </c>
      <c r="H1108" s="24">
        <v>0</v>
      </c>
      <c r="I1108" s="23" t="str">
        <f>VLOOKUP(J1108,PROCV!$E$1:$F$27,2,FALSE)</f>
        <v>31 - Minas Gerais</v>
      </c>
      <c r="J1108" s="22" t="s">
        <v>85</v>
      </c>
      <c r="K1108" s="22">
        <v>0</v>
      </c>
      <c r="L1108" s="33">
        <v>30710</v>
      </c>
      <c r="M1108" s="20" t="e">
        <f>VLOOKUP(G1108,PROCV!$A$110:$B$119,2,FALSE)</f>
        <v>#N/A</v>
      </c>
      <c r="N1108" s="17" t="e">
        <f t="shared" si="17"/>
        <v>#N/A</v>
      </c>
    </row>
    <row r="1109" spans="1:14" x14ac:dyDescent="0.25">
      <c r="A1109" s="30" t="s">
        <v>48</v>
      </c>
      <c r="B1109" s="36">
        <v>997788</v>
      </c>
      <c r="C1109" s="42" t="s">
        <v>5178</v>
      </c>
      <c r="D1109" s="22" t="s">
        <v>189</v>
      </c>
      <c r="E1109" s="22" t="s">
        <v>213</v>
      </c>
      <c r="F1109" s="26" t="str">
        <f>VLOOKUP(E1109,PROCV!$A$1:$B$107,2,TRUE)</f>
        <v>Patrimônio</v>
      </c>
      <c r="G1109" s="33">
        <v>1999</v>
      </c>
      <c r="H1109" s="24">
        <v>0</v>
      </c>
      <c r="I1109" s="23" t="str">
        <f>VLOOKUP(J1109,PROCV!$E$1:$F$27,2,FALSE)</f>
        <v>26 - Pernambuco</v>
      </c>
      <c r="J1109" s="22" t="s">
        <v>44</v>
      </c>
      <c r="K1109" s="22">
        <v>0</v>
      </c>
      <c r="L1109" s="33">
        <v>80000</v>
      </c>
      <c r="M1109" s="20" t="e">
        <f>VLOOKUP(G1109,PROCV!$A$110:$B$119,2,FALSE)</f>
        <v>#N/A</v>
      </c>
      <c r="N1109" s="17" t="e">
        <f t="shared" si="17"/>
        <v>#N/A</v>
      </c>
    </row>
    <row r="1110" spans="1:14" x14ac:dyDescent="0.25">
      <c r="A1110" s="30" t="s">
        <v>48</v>
      </c>
      <c r="B1110" s="36">
        <v>991959</v>
      </c>
      <c r="C1110" s="42" t="s">
        <v>5177</v>
      </c>
      <c r="D1110" s="22" t="s">
        <v>189</v>
      </c>
      <c r="E1110" s="22" t="s">
        <v>213</v>
      </c>
      <c r="F1110" s="26" t="str">
        <f>VLOOKUP(E1110,PROCV!$A$1:$B$107,2,TRUE)</f>
        <v>Patrimônio</v>
      </c>
      <c r="G1110" s="33">
        <v>1999</v>
      </c>
      <c r="H1110" s="24">
        <v>0</v>
      </c>
      <c r="I1110" s="23" t="str">
        <f>VLOOKUP(J1110,PROCV!$E$1:$F$27,2,FALSE)</f>
        <v>53 - Distrito Federal</v>
      </c>
      <c r="J1110" s="22" t="s">
        <v>75</v>
      </c>
      <c r="K1110" s="22">
        <v>0</v>
      </c>
      <c r="L1110" s="33">
        <v>17088</v>
      </c>
      <c r="M1110" s="20" t="e">
        <f>VLOOKUP(G1110,PROCV!$A$110:$B$119,2,FALSE)</f>
        <v>#N/A</v>
      </c>
      <c r="N1110" s="17" t="e">
        <f t="shared" si="17"/>
        <v>#N/A</v>
      </c>
    </row>
    <row r="1111" spans="1:14" x14ac:dyDescent="0.25">
      <c r="A1111" s="30" t="s">
        <v>48</v>
      </c>
      <c r="B1111" s="36">
        <v>992002</v>
      </c>
      <c r="C1111" s="42" t="s">
        <v>5176</v>
      </c>
      <c r="D1111" s="22" t="s">
        <v>189</v>
      </c>
      <c r="E1111" s="22" t="s">
        <v>213</v>
      </c>
      <c r="F1111" s="26" t="str">
        <f>VLOOKUP(E1111,PROCV!$A$1:$B$107,2,TRUE)</f>
        <v>Patrimônio</v>
      </c>
      <c r="G1111" s="33">
        <v>1999</v>
      </c>
      <c r="H1111" s="24">
        <v>0</v>
      </c>
      <c r="I1111" s="23" t="str">
        <f>VLOOKUP(J1111,PROCV!$E$1:$F$27,2,FALSE)</f>
        <v>33 - Rio de Janeiro</v>
      </c>
      <c r="J1111" s="22" t="s">
        <v>82</v>
      </c>
      <c r="K1111" s="22">
        <v>0</v>
      </c>
      <c r="L1111" s="33">
        <v>147264</v>
      </c>
      <c r="M1111" s="20" t="e">
        <f>VLOOKUP(G1111,PROCV!$A$110:$B$119,2,FALSE)</f>
        <v>#N/A</v>
      </c>
      <c r="N1111" s="17" t="e">
        <f t="shared" si="17"/>
        <v>#N/A</v>
      </c>
    </row>
    <row r="1112" spans="1:14" x14ac:dyDescent="0.25">
      <c r="A1112" s="30" t="s">
        <v>48</v>
      </c>
      <c r="B1112" s="36">
        <v>990918</v>
      </c>
      <c r="C1112" s="42" t="s">
        <v>5175</v>
      </c>
      <c r="D1112" s="22" t="s">
        <v>189</v>
      </c>
      <c r="E1112" s="22" t="s">
        <v>844</v>
      </c>
      <c r="F1112" s="26" t="str">
        <f>VLOOKUP(E1112,PROCV!$A$1:$B$107,2,TRUE)</f>
        <v>Educação e Criação em Artes</v>
      </c>
      <c r="G1112" s="33">
        <v>1999</v>
      </c>
      <c r="H1112" s="24">
        <v>0</v>
      </c>
      <c r="I1112" s="23" t="str">
        <f>VLOOKUP(J1112,PROCV!$E$1:$F$27,2,FALSE)</f>
        <v>43 - Rio Grande do Sul</v>
      </c>
      <c r="J1112" s="22" t="s">
        <v>56</v>
      </c>
      <c r="K1112" s="22">
        <v>0</v>
      </c>
      <c r="L1112" s="33">
        <v>300000</v>
      </c>
      <c r="M1112" s="20" t="e">
        <f>VLOOKUP(G1112,PROCV!$A$110:$B$119,2,FALSE)</f>
        <v>#N/A</v>
      </c>
      <c r="N1112" s="17" t="e">
        <f t="shared" si="17"/>
        <v>#N/A</v>
      </c>
    </row>
    <row r="1113" spans="1:14" x14ac:dyDescent="0.25">
      <c r="A1113" s="30" t="s">
        <v>48</v>
      </c>
      <c r="B1113" s="36">
        <v>990689</v>
      </c>
      <c r="C1113" s="42" t="s">
        <v>5174</v>
      </c>
      <c r="D1113" s="22" t="s">
        <v>189</v>
      </c>
      <c r="E1113" s="22" t="s">
        <v>213</v>
      </c>
      <c r="F1113" s="26" t="str">
        <f>VLOOKUP(E1113,PROCV!$A$1:$B$107,2,TRUE)</f>
        <v>Patrimônio</v>
      </c>
      <c r="G1113" s="33">
        <v>1999</v>
      </c>
      <c r="H1113" s="24">
        <v>0</v>
      </c>
      <c r="I1113" s="23" t="str">
        <f>VLOOKUP(J1113,PROCV!$E$1:$F$27,2,FALSE)</f>
        <v>43 - Rio Grande do Sul</v>
      </c>
      <c r="J1113" s="22" t="s">
        <v>56</v>
      </c>
      <c r="K1113" s="22">
        <v>0</v>
      </c>
      <c r="L1113" s="33">
        <v>4525</v>
      </c>
      <c r="M1113" s="20" t="e">
        <f>VLOOKUP(G1113,PROCV!$A$110:$B$119,2,FALSE)</f>
        <v>#N/A</v>
      </c>
      <c r="N1113" s="17" t="e">
        <f t="shared" si="17"/>
        <v>#N/A</v>
      </c>
    </row>
    <row r="1114" spans="1:14" x14ac:dyDescent="0.25">
      <c r="A1114" s="30" t="s">
        <v>48</v>
      </c>
      <c r="B1114" s="36">
        <v>996169</v>
      </c>
      <c r="C1114" s="42" t="s">
        <v>5173</v>
      </c>
      <c r="D1114" s="22" t="s">
        <v>189</v>
      </c>
      <c r="E1114" s="22" t="s">
        <v>844</v>
      </c>
      <c r="F1114" s="26" t="str">
        <f>VLOOKUP(E1114,PROCV!$A$1:$B$107,2,TRUE)</f>
        <v>Educação e Criação em Artes</v>
      </c>
      <c r="G1114" s="33">
        <v>1999</v>
      </c>
      <c r="H1114" s="24">
        <v>0</v>
      </c>
      <c r="I1114" s="23" t="str">
        <f>VLOOKUP(J1114,PROCV!$E$1:$F$27,2,FALSE)</f>
        <v>41 - Paraná</v>
      </c>
      <c r="J1114" s="22" t="s">
        <v>106</v>
      </c>
      <c r="K1114" s="22">
        <v>0</v>
      </c>
      <c r="L1114" s="33">
        <v>37500</v>
      </c>
      <c r="M1114" s="20" t="e">
        <f>VLOOKUP(G1114,PROCV!$A$110:$B$119,2,FALSE)</f>
        <v>#N/A</v>
      </c>
      <c r="N1114" s="17" t="e">
        <f t="shared" si="17"/>
        <v>#N/A</v>
      </c>
    </row>
    <row r="1115" spans="1:14" x14ac:dyDescent="0.25">
      <c r="A1115" s="30" t="s">
        <v>48</v>
      </c>
      <c r="B1115" s="36">
        <v>998708</v>
      </c>
      <c r="C1115" s="42" t="s">
        <v>5172</v>
      </c>
      <c r="D1115" s="22" t="s">
        <v>114</v>
      </c>
      <c r="E1115" s="22" t="s">
        <v>113</v>
      </c>
      <c r="F1115" s="26" t="str">
        <f>VLOOKUP(E1115,PROCV!$A$1:$B$107,2,TRUE)</f>
        <v>Música</v>
      </c>
      <c r="G1115" s="33">
        <v>1999</v>
      </c>
      <c r="H1115" s="24">
        <v>0</v>
      </c>
      <c r="I1115" s="23" t="str">
        <f>VLOOKUP(J1115,PROCV!$E$1:$F$27,2,FALSE)</f>
        <v>41 - Paraná</v>
      </c>
      <c r="J1115" s="22" t="s">
        <v>106</v>
      </c>
      <c r="K1115" s="22">
        <v>0</v>
      </c>
      <c r="L1115" s="33">
        <v>7500</v>
      </c>
      <c r="M1115" s="20" t="e">
        <f>VLOOKUP(G1115,PROCV!$A$110:$B$119,2,FALSE)</f>
        <v>#N/A</v>
      </c>
      <c r="N1115" s="17" t="e">
        <f t="shared" si="17"/>
        <v>#N/A</v>
      </c>
    </row>
    <row r="1116" spans="1:14" x14ac:dyDescent="0.25">
      <c r="A1116" s="30" t="s">
        <v>48</v>
      </c>
      <c r="B1116" s="36">
        <v>997559</v>
      </c>
      <c r="C1116" s="42" t="s">
        <v>5171</v>
      </c>
      <c r="D1116" s="22" t="s">
        <v>189</v>
      </c>
      <c r="E1116" s="22" t="s">
        <v>213</v>
      </c>
      <c r="F1116" s="26" t="str">
        <f>VLOOKUP(E1116,PROCV!$A$1:$B$107,2,TRUE)</f>
        <v>Patrimônio</v>
      </c>
      <c r="G1116" s="33">
        <v>1999</v>
      </c>
      <c r="H1116" s="24">
        <v>0</v>
      </c>
      <c r="I1116" s="23" t="str">
        <f>VLOOKUP(J1116,PROCV!$E$1:$F$27,2,FALSE)</f>
        <v>35 - São Paulo</v>
      </c>
      <c r="J1116" s="22" t="s">
        <v>76</v>
      </c>
      <c r="K1116" s="22">
        <v>0</v>
      </c>
      <c r="L1116" s="33">
        <v>34000</v>
      </c>
      <c r="M1116" s="20" t="e">
        <f>VLOOKUP(G1116,PROCV!$A$110:$B$119,2,FALSE)</f>
        <v>#N/A</v>
      </c>
      <c r="N1116" s="17" t="e">
        <f t="shared" si="17"/>
        <v>#N/A</v>
      </c>
    </row>
    <row r="1117" spans="1:14" x14ac:dyDescent="0.25">
      <c r="A1117" s="30" t="s">
        <v>48</v>
      </c>
      <c r="B1117" s="36">
        <v>998794</v>
      </c>
      <c r="C1117" s="42" t="s">
        <v>5170</v>
      </c>
      <c r="D1117" s="22" t="s">
        <v>114</v>
      </c>
      <c r="E1117" s="22" t="s">
        <v>369</v>
      </c>
      <c r="F1117" s="26" t="str">
        <f>VLOOKUP(E1117,PROCV!$A$1:$B$107,2,TRUE)</f>
        <v>Patrimônio</v>
      </c>
      <c r="G1117" s="33">
        <v>1999</v>
      </c>
      <c r="H1117" s="24">
        <v>0</v>
      </c>
      <c r="I1117" s="23" t="str">
        <f>VLOOKUP(J1117,PROCV!$E$1:$F$27,2,FALSE)</f>
        <v>43 - Rio Grande do Sul</v>
      </c>
      <c r="J1117" s="22" t="s">
        <v>56</v>
      </c>
      <c r="K1117" s="22">
        <v>0</v>
      </c>
      <c r="L1117" s="33">
        <v>39075</v>
      </c>
      <c r="M1117" s="20" t="e">
        <f>VLOOKUP(G1117,PROCV!$A$110:$B$119,2,FALSE)</f>
        <v>#N/A</v>
      </c>
      <c r="N1117" s="17" t="e">
        <f t="shared" si="17"/>
        <v>#N/A</v>
      </c>
    </row>
    <row r="1118" spans="1:14" x14ac:dyDescent="0.25">
      <c r="A1118" s="30" t="s">
        <v>48</v>
      </c>
      <c r="B1118" s="36">
        <v>991999</v>
      </c>
      <c r="C1118" s="42" t="s">
        <v>5169</v>
      </c>
      <c r="D1118" s="22" t="s">
        <v>189</v>
      </c>
      <c r="E1118" s="22" t="s">
        <v>630</v>
      </c>
      <c r="F1118" s="26" t="s">
        <v>10</v>
      </c>
      <c r="G1118" s="33">
        <v>1999</v>
      </c>
      <c r="H1118" s="24">
        <v>0</v>
      </c>
      <c r="I1118" s="23" t="str">
        <f>VLOOKUP(J1118,PROCV!$E$1:$F$27,2,FALSE)</f>
        <v>41 - Paraná</v>
      </c>
      <c r="J1118" s="22" t="s">
        <v>106</v>
      </c>
      <c r="K1118" s="22">
        <v>0</v>
      </c>
      <c r="L1118" s="33">
        <v>17000</v>
      </c>
      <c r="M1118" s="20" t="e">
        <f>VLOOKUP(G1118,PROCV!$A$110:$B$119,2,FALSE)</f>
        <v>#N/A</v>
      </c>
      <c r="N1118" s="17" t="e">
        <f t="shared" si="17"/>
        <v>#N/A</v>
      </c>
    </row>
    <row r="1119" spans="1:14" x14ac:dyDescent="0.25">
      <c r="A1119" s="30" t="s">
        <v>48</v>
      </c>
      <c r="B1119" s="36">
        <v>999607</v>
      </c>
      <c r="C1119" s="42" t="s">
        <v>5168</v>
      </c>
      <c r="D1119" s="22" t="s">
        <v>300</v>
      </c>
      <c r="E1119" s="22" t="s">
        <v>221</v>
      </c>
      <c r="F1119" s="26" t="str">
        <f>VLOOKUP(E1119,PROCV!$A$1:$B$107,2,TRUE)</f>
        <v>Artes Cênicas e Espetáculo</v>
      </c>
      <c r="G1119" s="33">
        <v>1999</v>
      </c>
      <c r="H1119" s="24">
        <v>0</v>
      </c>
      <c r="I1119" s="23" t="str">
        <f>VLOOKUP(J1119,PROCV!$E$1:$F$27,2,FALSE)</f>
        <v>43 - Rio Grande do Sul</v>
      </c>
      <c r="J1119" s="22" t="s">
        <v>56</v>
      </c>
      <c r="K1119" s="22">
        <v>0</v>
      </c>
      <c r="L1119" s="33">
        <v>30000</v>
      </c>
      <c r="M1119" s="20" t="e">
        <f>VLOOKUP(G1119,PROCV!$A$110:$B$119,2,FALSE)</f>
        <v>#N/A</v>
      </c>
      <c r="N1119" s="17" t="e">
        <f t="shared" si="17"/>
        <v>#N/A</v>
      </c>
    </row>
    <row r="1120" spans="1:14" x14ac:dyDescent="0.25">
      <c r="A1120" s="30" t="s">
        <v>48</v>
      </c>
      <c r="B1120" s="36">
        <v>992008</v>
      </c>
      <c r="C1120" s="42" t="s">
        <v>5167</v>
      </c>
      <c r="D1120" s="22" t="s">
        <v>189</v>
      </c>
      <c r="E1120" s="22" t="s">
        <v>630</v>
      </c>
      <c r="F1120" s="26" t="s">
        <v>10</v>
      </c>
      <c r="G1120" s="33">
        <v>1999</v>
      </c>
      <c r="H1120" s="24">
        <v>0</v>
      </c>
      <c r="I1120" s="23" t="str">
        <f>VLOOKUP(J1120,PROCV!$E$1:$F$27,2,FALSE)</f>
        <v>33 - Rio de Janeiro</v>
      </c>
      <c r="J1120" s="22" t="s">
        <v>82</v>
      </c>
      <c r="K1120" s="22">
        <v>0</v>
      </c>
      <c r="L1120" s="33">
        <v>10000</v>
      </c>
      <c r="M1120" s="20" t="e">
        <f>VLOOKUP(G1120,PROCV!$A$110:$B$119,2,FALSE)</f>
        <v>#N/A</v>
      </c>
      <c r="N1120" s="17" t="e">
        <f t="shared" si="17"/>
        <v>#N/A</v>
      </c>
    </row>
    <row r="1121" spans="1:14" x14ac:dyDescent="0.25">
      <c r="A1121" s="30" t="s">
        <v>48</v>
      </c>
      <c r="B1121" s="36">
        <v>991998</v>
      </c>
      <c r="C1121" s="42" t="s">
        <v>5166</v>
      </c>
      <c r="D1121" s="22" t="s">
        <v>189</v>
      </c>
      <c r="E1121" s="22" t="s">
        <v>630</v>
      </c>
      <c r="F1121" s="26" t="s">
        <v>10</v>
      </c>
      <c r="G1121" s="33">
        <v>1999</v>
      </c>
      <c r="H1121" s="24">
        <v>0</v>
      </c>
      <c r="I1121" s="23" t="str">
        <f>VLOOKUP(J1121,PROCV!$E$1:$F$27,2,FALSE)</f>
        <v>22 - Piauí</v>
      </c>
      <c r="J1121" s="22" t="s">
        <v>77</v>
      </c>
      <c r="K1121" s="22">
        <v>0</v>
      </c>
      <c r="L1121" s="33">
        <v>68800</v>
      </c>
      <c r="M1121" s="20" t="e">
        <f>VLOOKUP(G1121,PROCV!$A$110:$B$119,2,FALSE)</f>
        <v>#N/A</v>
      </c>
      <c r="N1121" s="17" t="e">
        <f t="shared" si="17"/>
        <v>#N/A</v>
      </c>
    </row>
    <row r="1122" spans="1:14" x14ac:dyDescent="0.25">
      <c r="A1122" s="30" t="s">
        <v>48</v>
      </c>
      <c r="B1122" s="36">
        <v>992005</v>
      </c>
      <c r="C1122" s="42" t="s">
        <v>5165</v>
      </c>
      <c r="D1122" s="22" t="s">
        <v>189</v>
      </c>
      <c r="E1122" s="22" t="s">
        <v>630</v>
      </c>
      <c r="F1122" s="26" t="s">
        <v>10</v>
      </c>
      <c r="G1122" s="33">
        <v>1999</v>
      </c>
      <c r="H1122" s="24">
        <v>0</v>
      </c>
      <c r="I1122" s="23" t="str">
        <f>VLOOKUP(J1122,PROCV!$E$1:$F$27,2,FALSE)</f>
        <v>33 - Rio de Janeiro</v>
      </c>
      <c r="J1122" s="22" t="s">
        <v>82</v>
      </c>
      <c r="K1122" s="22">
        <v>0</v>
      </c>
      <c r="L1122" s="33">
        <v>6000</v>
      </c>
      <c r="M1122" s="20" t="e">
        <f>VLOOKUP(G1122,PROCV!$A$110:$B$119,2,FALSE)</f>
        <v>#N/A</v>
      </c>
      <c r="N1122" s="17" t="e">
        <f t="shared" si="17"/>
        <v>#N/A</v>
      </c>
    </row>
    <row r="1123" spans="1:14" x14ac:dyDescent="0.25">
      <c r="A1123" s="30" t="s">
        <v>48</v>
      </c>
      <c r="B1123" s="36">
        <v>996091</v>
      </c>
      <c r="C1123" s="42" t="s">
        <v>5164</v>
      </c>
      <c r="D1123" s="22" t="s">
        <v>189</v>
      </c>
      <c r="E1123" s="22" t="s">
        <v>213</v>
      </c>
      <c r="F1123" s="26" t="str">
        <f>VLOOKUP(E1123,PROCV!$A$1:$B$107,2,TRUE)</f>
        <v>Patrimônio</v>
      </c>
      <c r="G1123" s="33">
        <v>1999</v>
      </c>
      <c r="H1123" s="24">
        <v>0</v>
      </c>
      <c r="I1123" s="23" t="str">
        <f>VLOOKUP(J1123,PROCV!$E$1:$F$27,2,FALSE)</f>
        <v>52 - Goiás</v>
      </c>
      <c r="J1123" s="22" t="s">
        <v>97</v>
      </c>
      <c r="K1123" s="22">
        <v>0</v>
      </c>
      <c r="L1123" s="33">
        <v>120000</v>
      </c>
      <c r="M1123" s="20" t="e">
        <f>VLOOKUP(G1123,PROCV!$A$110:$B$119,2,FALSE)</f>
        <v>#N/A</v>
      </c>
      <c r="N1123" s="17" t="e">
        <f t="shared" si="17"/>
        <v>#N/A</v>
      </c>
    </row>
    <row r="1124" spans="1:14" x14ac:dyDescent="0.25">
      <c r="A1124" s="30" t="s">
        <v>48</v>
      </c>
      <c r="B1124" s="36">
        <v>996149</v>
      </c>
      <c r="C1124" s="42" t="s">
        <v>5163</v>
      </c>
      <c r="D1124" s="22" t="s">
        <v>189</v>
      </c>
      <c r="E1124" s="22" t="s">
        <v>213</v>
      </c>
      <c r="F1124" s="26" t="str">
        <f>VLOOKUP(E1124,PROCV!$A$1:$B$107,2,TRUE)</f>
        <v>Patrimônio</v>
      </c>
      <c r="G1124" s="33">
        <v>1999</v>
      </c>
      <c r="H1124" s="24">
        <v>0</v>
      </c>
      <c r="I1124" s="23" t="str">
        <f>VLOOKUP(J1124,PROCV!$E$1:$F$27,2,FALSE)</f>
        <v>41 - Paraná</v>
      </c>
      <c r="J1124" s="22" t="s">
        <v>106</v>
      </c>
      <c r="K1124" s="22">
        <v>0</v>
      </c>
      <c r="L1124" s="33">
        <v>20000</v>
      </c>
      <c r="M1124" s="20" t="e">
        <f>VLOOKUP(G1124,PROCV!$A$110:$B$119,2,FALSE)</f>
        <v>#N/A</v>
      </c>
      <c r="N1124" s="17" t="e">
        <f t="shared" si="17"/>
        <v>#N/A</v>
      </c>
    </row>
    <row r="1125" spans="1:14" x14ac:dyDescent="0.25">
      <c r="A1125" s="30" t="s">
        <v>48</v>
      </c>
      <c r="B1125" s="36">
        <v>996650</v>
      </c>
      <c r="C1125" s="42" t="s">
        <v>5162</v>
      </c>
      <c r="D1125" s="22" t="s">
        <v>189</v>
      </c>
      <c r="E1125" s="22" t="s">
        <v>213</v>
      </c>
      <c r="F1125" s="26" t="str">
        <f>VLOOKUP(E1125,PROCV!$A$1:$B$107,2,TRUE)</f>
        <v>Patrimônio</v>
      </c>
      <c r="G1125" s="33">
        <v>1999</v>
      </c>
      <c r="H1125" s="24">
        <v>0</v>
      </c>
      <c r="I1125" s="23" t="str">
        <f>VLOOKUP(J1125,PROCV!$E$1:$F$27,2,FALSE)</f>
        <v>43 - Rio Grande do Sul</v>
      </c>
      <c r="J1125" s="22" t="s">
        <v>56</v>
      </c>
      <c r="K1125" s="22">
        <v>0</v>
      </c>
      <c r="L1125" s="33">
        <v>58151.6</v>
      </c>
      <c r="M1125" s="20" t="e">
        <f>VLOOKUP(G1125,PROCV!$A$110:$B$119,2,FALSE)</f>
        <v>#N/A</v>
      </c>
      <c r="N1125" s="17" t="e">
        <f t="shared" si="17"/>
        <v>#N/A</v>
      </c>
    </row>
    <row r="1126" spans="1:14" x14ac:dyDescent="0.25">
      <c r="A1126" s="30" t="s">
        <v>48</v>
      </c>
      <c r="B1126" s="36">
        <v>998523</v>
      </c>
      <c r="C1126" s="42" t="s">
        <v>5162</v>
      </c>
      <c r="D1126" s="22" t="s">
        <v>189</v>
      </c>
      <c r="E1126" s="22" t="s">
        <v>213</v>
      </c>
      <c r="F1126" s="26" t="str">
        <f>VLOOKUP(E1126,PROCV!$A$1:$B$107,2,TRUE)</f>
        <v>Patrimônio</v>
      </c>
      <c r="G1126" s="33">
        <v>1999</v>
      </c>
      <c r="H1126" s="24">
        <v>0</v>
      </c>
      <c r="I1126" s="23" t="str">
        <f>VLOOKUP(J1126,PROCV!$E$1:$F$27,2,FALSE)</f>
        <v>41 - Paraná</v>
      </c>
      <c r="J1126" s="22" t="s">
        <v>106</v>
      </c>
      <c r="K1126" s="22">
        <v>0</v>
      </c>
      <c r="L1126" s="33">
        <v>32000</v>
      </c>
      <c r="M1126" s="20" t="e">
        <f>VLOOKUP(G1126,PROCV!$A$110:$B$119,2,FALSE)</f>
        <v>#N/A</v>
      </c>
      <c r="N1126" s="17" t="e">
        <f t="shared" si="17"/>
        <v>#N/A</v>
      </c>
    </row>
    <row r="1127" spans="1:14" x14ac:dyDescent="0.25">
      <c r="A1127" s="30" t="s">
        <v>48</v>
      </c>
      <c r="B1127" s="36">
        <v>996085</v>
      </c>
      <c r="C1127" s="42" t="s">
        <v>5161</v>
      </c>
      <c r="D1127" s="22" t="s">
        <v>189</v>
      </c>
      <c r="E1127" s="22" t="s">
        <v>213</v>
      </c>
      <c r="F1127" s="26" t="str">
        <f>VLOOKUP(E1127,PROCV!$A$1:$B$107,2,TRUE)</f>
        <v>Patrimônio</v>
      </c>
      <c r="G1127" s="33">
        <v>1999</v>
      </c>
      <c r="H1127" s="24">
        <v>0</v>
      </c>
      <c r="I1127" s="23" t="str">
        <f>VLOOKUP(J1127,PROCV!$E$1:$F$27,2,FALSE)</f>
        <v>32 - Espírito Santo</v>
      </c>
      <c r="J1127" s="22" t="s">
        <v>67</v>
      </c>
      <c r="K1127" s="22">
        <v>0</v>
      </c>
      <c r="L1127" s="33">
        <v>54968</v>
      </c>
      <c r="M1127" s="20" t="e">
        <f>VLOOKUP(G1127,PROCV!$A$110:$B$119,2,FALSE)</f>
        <v>#N/A</v>
      </c>
      <c r="N1127" s="17" t="e">
        <f t="shared" si="17"/>
        <v>#N/A</v>
      </c>
    </row>
    <row r="1128" spans="1:14" x14ac:dyDescent="0.25">
      <c r="A1128" s="30" t="s">
        <v>48</v>
      </c>
      <c r="B1128" s="36">
        <v>995282</v>
      </c>
      <c r="C1128" s="42" t="s">
        <v>704</v>
      </c>
      <c r="D1128" s="22" t="s">
        <v>189</v>
      </c>
      <c r="E1128" s="22" t="s">
        <v>213</v>
      </c>
      <c r="F1128" s="26" t="str">
        <f>VLOOKUP(E1128,PROCV!$A$1:$B$107,2,TRUE)</f>
        <v>Patrimônio</v>
      </c>
      <c r="G1128" s="33">
        <v>1999</v>
      </c>
      <c r="H1128" s="24">
        <v>0</v>
      </c>
      <c r="I1128" s="23" t="str">
        <f>VLOOKUP(J1128,PROCV!$E$1:$F$27,2,FALSE)</f>
        <v>33 - Rio de Janeiro</v>
      </c>
      <c r="J1128" s="22" t="s">
        <v>82</v>
      </c>
      <c r="K1128" s="22">
        <v>0</v>
      </c>
      <c r="L1128" s="33">
        <v>47767</v>
      </c>
      <c r="M1128" s="20" t="e">
        <f>VLOOKUP(G1128,PROCV!$A$110:$B$119,2,FALSE)</f>
        <v>#N/A</v>
      </c>
      <c r="N1128" s="17" t="e">
        <f t="shared" si="17"/>
        <v>#N/A</v>
      </c>
    </row>
    <row r="1129" spans="1:14" x14ac:dyDescent="0.25">
      <c r="A1129" s="30" t="s">
        <v>48</v>
      </c>
      <c r="B1129" s="36">
        <v>996293</v>
      </c>
      <c r="C1129" s="42" t="s">
        <v>704</v>
      </c>
      <c r="D1129" s="22" t="s">
        <v>189</v>
      </c>
      <c r="E1129" s="22" t="s">
        <v>213</v>
      </c>
      <c r="F1129" s="26" t="str">
        <f>VLOOKUP(E1129,PROCV!$A$1:$B$107,2,TRUE)</f>
        <v>Patrimônio</v>
      </c>
      <c r="G1129" s="33">
        <v>1999</v>
      </c>
      <c r="H1129" s="24">
        <v>0</v>
      </c>
      <c r="I1129" s="23" t="str">
        <f>VLOOKUP(J1129,PROCV!$E$1:$F$27,2,FALSE)</f>
        <v>11 - Rondônia</v>
      </c>
      <c r="J1129" s="22" t="s">
        <v>219</v>
      </c>
      <c r="K1129" s="22">
        <v>0</v>
      </c>
      <c r="L1129" s="33">
        <v>44492.6</v>
      </c>
      <c r="M1129" s="20" t="e">
        <f>VLOOKUP(G1129,PROCV!$A$110:$B$119,2,FALSE)</f>
        <v>#N/A</v>
      </c>
      <c r="N1129" s="17" t="e">
        <f t="shared" si="17"/>
        <v>#N/A</v>
      </c>
    </row>
    <row r="1130" spans="1:14" x14ac:dyDescent="0.25">
      <c r="A1130" s="30" t="s">
        <v>48</v>
      </c>
      <c r="B1130" s="36">
        <v>992012</v>
      </c>
      <c r="C1130" s="42" t="s">
        <v>5160</v>
      </c>
      <c r="D1130" s="22" t="s">
        <v>189</v>
      </c>
      <c r="E1130" s="22" t="s">
        <v>188</v>
      </c>
      <c r="F1130" s="26" t="str">
        <f>VLOOKUP(E1130,PROCV!$A$1:$B$107,2,TRUE)</f>
        <v>Audiovisual</v>
      </c>
      <c r="G1130" s="33">
        <v>1999</v>
      </c>
      <c r="H1130" s="24">
        <v>0</v>
      </c>
      <c r="I1130" s="23" t="str">
        <f>VLOOKUP(J1130,PROCV!$E$1:$F$27,2,FALSE)</f>
        <v>33 - Rio de Janeiro</v>
      </c>
      <c r="J1130" s="22" t="s">
        <v>82</v>
      </c>
      <c r="K1130" s="22">
        <v>0</v>
      </c>
      <c r="L1130" s="33">
        <v>250000</v>
      </c>
      <c r="M1130" s="20" t="e">
        <f>VLOOKUP(G1130,PROCV!$A$110:$B$119,2,FALSE)</f>
        <v>#N/A</v>
      </c>
      <c r="N1130" s="17" t="e">
        <f t="shared" si="17"/>
        <v>#N/A</v>
      </c>
    </row>
    <row r="1131" spans="1:14" x14ac:dyDescent="0.25">
      <c r="A1131" s="30" t="s">
        <v>48</v>
      </c>
      <c r="B1131" s="36">
        <v>998768</v>
      </c>
      <c r="C1131" s="42" t="s">
        <v>200</v>
      </c>
      <c r="D1131" s="22" t="s">
        <v>114</v>
      </c>
      <c r="E1131" s="22" t="s">
        <v>113</v>
      </c>
      <c r="F1131" s="26" t="str">
        <f>VLOOKUP(E1131,PROCV!$A$1:$B$107,2,TRUE)</f>
        <v>Música</v>
      </c>
      <c r="G1131" s="33">
        <v>1999</v>
      </c>
      <c r="H1131" s="24">
        <v>0</v>
      </c>
      <c r="I1131" s="23" t="str">
        <f>VLOOKUP(J1131,PROCV!$E$1:$F$27,2,FALSE)</f>
        <v>33 - Rio de Janeiro</v>
      </c>
      <c r="J1131" s="22" t="s">
        <v>82</v>
      </c>
      <c r="K1131" s="22">
        <v>0</v>
      </c>
      <c r="L1131" s="33">
        <v>89360</v>
      </c>
      <c r="M1131" s="20" t="e">
        <f>VLOOKUP(G1131,PROCV!$A$110:$B$119,2,FALSE)</f>
        <v>#N/A</v>
      </c>
      <c r="N1131" s="17" t="e">
        <f t="shared" si="17"/>
        <v>#N/A</v>
      </c>
    </row>
    <row r="1132" spans="1:14" x14ac:dyDescent="0.25">
      <c r="A1132" s="30" t="s">
        <v>48</v>
      </c>
      <c r="B1132" s="36">
        <v>999020</v>
      </c>
      <c r="C1132" s="42" t="s">
        <v>5159</v>
      </c>
      <c r="D1132" s="22" t="s">
        <v>114</v>
      </c>
      <c r="E1132" s="22" t="s">
        <v>192</v>
      </c>
      <c r="F1132" s="26" t="str">
        <f>VLOOKUP(E1132,PROCV!$A$1:$B$107,2,TRUE)</f>
        <v>Música</v>
      </c>
      <c r="G1132" s="33">
        <v>1999</v>
      </c>
      <c r="H1132" s="24">
        <v>0</v>
      </c>
      <c r="I1132" s="23" t="str">
        <f>VLOOKUP(J1132,PROCV!$E$1:$F$27,2,FALSE)</f>
        <v>41 - Paraná</v>
      </c>
      <c r="J1132" s="22" t="s">
        <v>106</v>
      </c>
      <c r="K1132" s="22">
        <v>0</v>
      </c>
      <c r="L1132" s="33">
        <v>25000</v>
      </c>
      <c r="M1132" s="20" t="e">
        <f>VLOOKUP(G1132,PROCV!$A$110:$B$119,2,FALSE)</f>
        <v>#N/A</v>
      </c>
      <c r="N1132" s="17" t="e">
        <f t="shared" si="17"/>
        <v>#N/A</v>
      </c>
    </row>
    <row r="1133" spans="1:14" x14ac:dyDescent="0.25">
      <c r="A1133" s="30" t="s">
        <v>48</v>
      </c>
      <c r="B1133" s="36">
        <v>992016</v>
      </c>
      <c r="C1133" s="42" t="s">
        <v>5158</v>
      </c>
      <c r="D1133" s="22" t="s">
        <v>189</v>
      </c>
      <c r="E1133" s="22" t="s">
        <v>188</v>
      </c>
      <c r="F1133" s="26" t="str">
        <f>VLOOKUP(E1133,PROCV!$A$1:$B$107,2,TRUE)</f>
        <v>Audiovisual</v>
      </c>
      <c r="G1133" s="33">
        <v>1999</v>
      </c>
      <c r="H1133" s="24">
        <v>0</v>
      </c>
      <c r="I1133" s="23" t="str">
        <f>VLOOKUP(J1133,PROCV!$E$1:$F$27,2,FALSE)</f>
        <v>35 - São Paulo</v>
      </c>
      <c r="J1133" s="22" t="s">
        <v>76</v>
      </c>
      <c r="K1133" s="22">
        <v>0</v>
      </c>
      <c r="L1133" s="33">
        <v>30000</v>
      </c>
      <c r="M1133" s="20" t="e">
        <f>VLOOKUP(G1133,PROCV!$A$110:$B$119,2,FALSE)</f>
        <v>#N/A</v>
      </c>
      <c r="N1133" s="17" t="e">
        <f t="shared" si="17"/>
        <v>#N/A</v>
      </c>
    </row>
    <row r="1134" spans="1:14" x14ac:dyDescent="0.25">
      <c r="A1134" s="30" t="s">
        <v>48</v>
      </c>
      <c r="B1134" s="36">
        <v>998562</v>
      </c>
      <c r="C1134" s="42" t="s">
        <v>5157</v>
      </c>
      <c r="D1134" s="22" t="s">
        <v>189</v>
      </c>
      <c r="E1134" s="22" t="s">
        <v>213</v>
      </c>
      <c r="F1134" s="26" t="str">
        <f>VLOOKUP(E1134,PROCV!$A$1:$B$107,2,TRUE)</f>
        <v>Patrimônio</v>
      </c>
      <c r="G1134" s="33">
        <v>1999</v>
      </c>
      <c r="H1134" s="24">
        <v>0</v>
      </c>
      <c r="I1134" s="23" t="str">
        <f>VLOOKUP(J1134,PROCV!$E$1:$F$27,2,FALSE)</f>
        <v>51 - Mato Grosso</v>
      </c>
      <c r="J1134" s="22" t="s">
        <v>99</v>
      </c>
      <c r="K1134" s="22">
        <v>0</v>
      </c>
      <c r="L1134" s="33">
        <v>110000</v>
      </c>
      <c r="M1134" s="20" t="e">
        <f>VLOOKUP(G1134,PROCV!$A$110:$B$119,2,FALSE)</f>
        <v>#N/A</v>
      </c>
      <c r="N1134" s="17" t="e">
        <f t="shared" si="17"/>
        <v>#N/A</v>
      </c>
    </row>
    <row r="1135" spans="1:14" x14ac:dyDescent="0.25">
      <c r="A1135" s="30" t="s">
        <v>48</v>
      </c>
      <c r="B1135" s="36">
        <v>997413</v>
      </c>
      <c r="C1135" s="42" t="s">
        <v>5156</v>
      </c>
      <c r="D1135" s="22" t="s">
        <v>300</v>
      </c>
      <c r="E1135" s="22" t="s">
        <v>299</v>
      </c>
      <c r="F1135" s="26" t="str">
        <f>VLOOKUP(E1135,PROCV!$A$1:$B$107,2,TRUE)</f>
        <v>Patrimônio</v>
      </c>
      <c r="G1135" s="33">
        <v>1999</v>
      </c>
      <c r="H1135" s="24">
        <v>0</v>
      </c>
      <c r="I1135" s="23" t="str">
        <f>VLOOKUP(J1135,PROCV!$E$1:$F$27,2,FALSE)</f>
        <v>53 - Distrito Federal</v>
      </c>
      <c r="J1135" s="22" t="s">
        <v>75</v>
      </c>
      <c r="K1135" s="22">
        <v>0</v>
      </c>
      <c r="L1135" s="33">
        <v>87500</v>
      </c>
      <c r="M1135" s="20" t="e">
        <f>VLOOKUP(G1135,PROCV!$A$110:$B$119,2,FALSE)</f>
        <v>#N/A</v>
      </c>
      <c r="N1135" s="17" t="e">
        <f t="shared" si="17"/>
        <v>#N/A</v>
      </c>
    </row>
    <row r="1136" spans="1:14" x14ac:dyDescent="0.25">
      <c r="A1136" s="30" t="s">
        <v>48</v>
      </c>
      <c r="B1136" s="36">
        <v>995969</v>
      </c>
      <c r="C1136" s="42" t="s">
        <v>5155</v>
      </c>
      <c r="D1136" s="22" t="s">
        <v>114</v>
      </c>
      <c r="E1136" s="22" t="s">
        <v>113</v>
      </c>
      <c r="F1136" s="26" t="str">
        <f>VLOOKUP(E1136,PROCV!$A$1:$B$107,2,TRUE)</f>
        <v>Música</v>
      </c>
      <c r="G1136" s="33">
        <v>1999</v>
      </c>
      <c r="H1136" s="24">
        <v>0</v>
      </c>
      <c r="I1136" s="23" t="str">
        <f>VLOOKUP(J1136,PROCV!$E$1:$F$27,2,FALSE)</f>
        <v>33 - Rio de Janeiro</v>
      </c>
      <c r="J1136" s="22" t="s">
        <v>82</v>
      </c>
      <c r="K1136" s="22">
        <v>0</v>
      </c>
      <c r="L1136" s="33">
        <v>187500</v>
      </c>
      <c r="M1136" s="20" t="e">
        <f>VLOOKUP(G1136,PROCV!$A$110:$B$119,2,FALSE)</f>
        <v>#N/A</v>
      </c>
      <c r="N1136" s="17" t="e">
        <f t="shared" si="17"/>
        <v>#N/A</v>
      </c>
    </row>
    <row r="1137" spans="1:14" x14ac:dyDescent="0.25">
      <c r="A1137" s="30" t="s">
        <v>48</v>
      </c>
      <c r="B1137" s="36">
        <v>997331</v>
      </c>
      <c r="C1137" s="42" t="s">
        <v>5154</v>
      </c>
      <c r="D1137" s="22" t="s">
        <v>314</v>
      </c>
      <c r="E1137" s="22" t="s">
        <v>265</v>
      </c>
      <c r="F1137" s="26" t="str">
        <f>VLOOKUP(E1137,PROCV!$A$1:$B$107,2,TRUE)</f>
        <v>Patrimônio</v>
      </c>
      <c r="G1137" s="38">
        <v>1999</v>
      </c>
      <c r="H1137" s="24">
        <v>0</v>
      </c>
      <c r="I1137" s="23" t="str">
        <f>VLOOKUP(J1137,PROCV!$E$1:$F$27,2,FALSE)</f>
        <v>53 - Distrito Federal</v>
      </c>
      <c r="J1137" s="22" t="s">
        <v>75</v>
      </c>
      <c r="K1137" s="22">
        <v>0</v>
      </c>
      <c r="L1137" s="38">
        <v>29858</v>
      </c>
      <c r="M1137" s="20" t="e">
        <f>VLOOKUP(G1137,PROCV!$A$110:$B$119,2,FALSE)</f>
        <v>#N/A</v>
      </c>
      <c r="N1137" s="17" t="e">
        <f t="shared" si="17"/>
        <v>#N/A</v>
      </c>
    </row>
    <row r="1138" spans="1:14" x14ac:dyDescent="0.25">
      <c r="A1138" s="30" t="s">
        <v>48</v>
      </c>
      <c r="B1138" s="36">
        <v>997330</v>
      </c>
      <c r="C1138" s="42" t="s">
        <v>5153</v>
      </c>
      <c r="D1138" s="22" t="s">
        <v>114</v>
      </c>
      <c r="E1138" s="22" t="s">
        <v>192</v>
      </c>
      <c r="F1138" s="26" t="str">
        <f>VLOOKUP(E1138,PROCV!$A$1:$B$107,2,TRUE)</f>
        <v>Música</v>
      </c>
      <c r="G1138" s="33">
        <v>1999</v>
      </c>
      <c r="H1138" s="24">
        <v>0</v>
      </c>
      <c r="I1138" s="23" t="str">
        <f>VLOOKUP(J1138,PROCV!$E$1:$F$27,2,FALSE)</f>
        <v>53 - Distrito Federal</v>
      </c>
      <c r="J1138" s="22" t="s">
        <v>75</v>
      </c>
      <c r="K1138" s="22">
        <v>0</v>
      </c>
      <c r="L1138" s="33">
        <v>24420</v>
      </c>
      <c r="M1138" s="20" t="e">
        <f>VLOOKUP(G1138,PROCV!$A$110:$B$119,2,FALSE)</f>
        <v>#N/A</v>
      </c>
      <c r="N1138" s="17" t="e">
        <f t="shared" si="17"/>
        <v>#N/A</v>
      </c>
    </row>
    <row r="1139" spans="1:14" x14ac:dyDescent="0.25">
      <c r="A1139" s="30" t="s">
        <v>48</v>
      </c>
      <c r="B1139" s="36">
        <v>996604</v>
      </c>
      <c r="C1139" s="42" t="s">
        <v>5152</v>
      </c>
      <c r="D1139" s="22" t="s">
        <v>524</v>
      </c>
      <c r="E1139" s="22" t="s">
        <v>2122</v>
      </c>
      <c r="F1139" s="26" t="str">
        <f>VLOOKUP(E1139,PROCV!$A$1:$B$107,2,TRUE)</f>
        <v>Educação e Criação em Artes</v>
      </c>
      <c r="G1139" s="33">
        <v>1999</v>
      </c>
      <c r="H1139" s="24">
        <v>0</v>
      </c>
      <c r="I1139" s="23" t="str">
        <f>VLOOKUP(J1139,PROCV!$E$1:$F$27,2,FALSE)</f>
        <v>53 - Distrito Federal</v>
      </c>
      <c r="J1139" s="22" t="s">
        <v>75</v>
      </c>
      <c r="K1139" s="22">
        <v>0</v>
      </c>
      <c r="L1139" s="33">
        <v>53573.919999999998</v>
      </c>
      <c r="M1139" s="20" t="e">
        <f>VLOOKUP(G1139,PROCV!$A$110:$B$119,2,FALSE)</f>
        <v>#N/A</v>
      </c>
      <c r="N1139" s="17" t="e">
        <f t="shared" si="17"/>
        <v>#N/A</v>
      </c>
    </row>
    <row r="1140" spans="1:14" x14ac:dyDescent="0.25">
      <c r="A1140" s="30" t="s">
        <v>48</v>
      </c>
      <c r="B1140" s="36">
        <v>998255</v>
      </c>
      <c r="C1140" s="42" t="s">
        <v>5151</v>
      </c>
      <c r="D1140" s="22" t="s">
        <v>114</v>
      </c>
      <c r="E1140" s="22" t="s">
        <v>113</v>
      </c>
      <c r="F1140" s="26" t="str">
        <f>VLOOKUP(E1140,PROCV!$A$1:$B$107,2,TRUE)</f>
        <v>Música</v>
      </c>
      <c r="G1140" s="33">
        <v>1999</v>
      </c>
      <c r="H1140" s="24">
        <v>0</v>
      </c>
      <c r="I1140" s="23" t="str">
        <f>VLOOKUP(J1140,PROCV!$E$1:$F$27,2,FALSE)</f>
        <v>35 - São Paulo</v>
      </c>
      <c r="J1140" s="22" t="s">
        <v>76</v>
      </c>
      <c r="K1140" s="22">
        <v>0</v>
      </c>
      <c r="L1140" s="33">
        <v>87500</v>
      </c>
      <c r="M1140" s="20" t="e">
        <f>VLOOKUP(G1140,PROCV!$A$110:$B$119,2,FALSE)</f>
        <v>#N/A</v>
      </c>
      <c r="N1140" s="17" t="e">
        <f t="shared" si="17"/>
        <v>#N/A</v>
      </c>
    </row>
    <row r="1141" spans="1:14" x14ac:dyDescent="0.25">
      <c r="A1141" s="30" t="s">
        <v>48</v>
      </c>
      <c r="B1141" s="36">
        <v>996292</v>
      </c>
      <c r="C1141" s="42" t="s">
        <v>5150</v>
      </c>
      <c r="D1141" s="22" t="s">
        <v>300</v>
      </c>
      <c r="E1141" s="22" t="s">
        <v>263</v>
      </c>
      <c r="F1141" s="26" t="str">
        <f>VLOOKUP(E1141,PROCV!$A$1:$B$107,2,TRUE)</f>
        <v>Artes Cênicas e Espetáculo</v>
      </c>
      <c r="G1141" s="33">
        <v>1999</v>
      </c>
      <c r="H1141" s="24">
        <v>0</v>
      </c>
      <c r="I1141" s="23" t="str">
        <f>VLOOKUP(J1141,PROCV!$E$1:$F$27,2,FALSE)</f>
        <v>33 - Rio de Janeiro</v>
      </c>
      <c r="J1141" s="22" t="s">
        <v>82</v>
      </c>
      <c r="K1141" s="22">
        <v>0</v>
      </c>
      <c r="L1141" s="33">
        <v>625000</v>
      </c>
      <c r="M1141" s="20" t="e">
        <f>VLOOKUP(G1141,PROCV!$A$110:$B$119,2,FALSE)</f>
        <v>#N/A</v>
      </c>
      <c r="N1141" s="17" t="e">
        <f t="shared" si="17"/>
        <v>#N/A</v>
      </c>
    </row>
    <row r="1142" spans="1:14" x14ac:dyDescent="0.25">
      <c r="A1142" s="30" t="s">
        <v>48</v>
      </c>
      <c r="B1142" s="36">
        <v>998228</v>
      </c>
      <c r="C1142" s="42" t="s">
        <v>5149</v>
      </c>
      <c r="D1142" s="22" t="s">
        <v>114</v>
      </c>
      <c r="E1142" s="22" t="s">
        <v>113</v>
      </c>
      <c r="F1142" s="26" t="str">
        <f>VLOOKUP(E1142,PROCV!$A$1:$B$107,2,TRUE)</f>
        <v>Música</v>
      </c>
      <c r="G1142" s="33">
        <v>1999</v>
      </c>
      <c r="H1142" s="24">
        <v>0</v>
      </c>
      <c r="I1142" s="23" t="str">
        <f>VLOOKUP(J1142,PROCV!$E$1:$F$27,2,FALSE)</f>
        <v>25 - Paraíba</v>
      </c>
      <c r="J1142" s="22" t="s">
        <v>346</v>
      </c>
      <c r="K1142" s="22">
        <v>0</v>
      </c>
      <c r="L1142" s="33">
        <v>68860</v>
      </c>
      <c r="M1142" s="20" t="e">
        <f>VLOOKUP(G1142,PROCV!$A$110:$B$119,2,FALSE)</f>
        <v>#N/A</v>
      </c>
      <c r="N1142" s="17" t="e">
        <f t="shared" si="17"/>
        <v>#N/A</v>
      </c>
    </row>
    <row r="1143" spans="1:14" x14ac:dyDescent="0.25">
      <c r="A1143" s="30" t="s">
        <v>48</v>
      </c>
      <c r="B1143" s="36">
        <v>999587</v>
      </c>
      <c r="C1143" s="42" t="s">
        <v>5148</v>
      </c>
      <c r="D1143" s="22" t="s">
        <v>300</v>
      </c>
      <c r="E1143" s="22" t="s">
        <v>320</v>
      </c>
      <c r="F1143" s="26" t="str">
        <f>VLOOKUP(E1143,PROCV!$A$1:$B$107,2,TRUE)</f>
        <v>Música</v>
      </c>
      <c r="G1143" s="33">
        <v>1999</v>
      </c>
      <c r="H1143" s="24">
        <v>0</v>
      </c>
      <c r="I1143" s="23" t="str">
        <f>VLOOKUP(J1143,PROCV!$E$1:$F$27,2,FALSE)</f>
        <v>33 - Rio de Janeiro</v>
      </c>
      <c r="J1143" s="22" t="s">
        <v>82</v>
      </c>
      <c r="K1143" s="22">
        <v>0</v>
      </c>
      <c r="L1143" s="33">
        <v>25000</v>
      </c>
      <c r="M1143" s="20" t="e">
        <f>VLOOKUP(G1143,PROCV!$A$110:$B$119,2,FALSE)</f>
        <v>#N/A</v>
      </c>
      <c r="N1143" s="17" t="e">
        <f t="shared" si="17"/>
        <v>#N/A</v>
      </c>
    </row>
    <row r="1144" spans="1:14" x14ac:dyDescent="0.25">
      <c r="A1144" s="30" t="s">
        <v>48</v>
      </c>
      <c r="B1144" s="36">
        <v>999033</v>
      </c>
      <c r="C1144" s="42" t="s">
        <v>5147</v>
      </c>
      <c r="D1144" s="22" t="s">
        <v>314</v>
      </c>
      <c r="E1144" s="22" t="s">
        <v>2956</v>
      </c>
      <c r="F1144" s="26" t="str">
        <f>VLOOKUP(E1144,PROCV!$A$1:$B$107,2,TRUE)</f>
        <v>Editorial</v>
      </c>
      <c r="G1144" s="33">
        <v>1999</v>
      </c>
      <c r="H1144" s="24">
        <v>0</v>
      </c>
      <c r="I1144" s="23" t="str">
        <f>VLOOKUP(J1144,PROCV!$E$1:$F$27,2,FALSE)</f>
        <v>33 - Rio de Janeiro</v>
      </c>
      <c r="J1144" s="22" t="s">
        <v>82</v>
      </c>
      <c r="K1144" s="22">
        <v>0</v>
      </c>
      <c r="L1144" s="33">
        <v>62460</v>
      </c>
      <c r="M1144" s="20" t="e">
        <f>VLOOKUP(G1144,PROCV!$A$110:$B$119,2,FALSE)</f>
        <v>#N/A</v>
      </c>
      <c r="N1144" s="17" t="e">
        <f t="shared" si="17"/>
        <v>#N/A</v>
      </c>
    </row>
    <row r="1145" spans="1:14" x14ac:dyDescent="0.25">
      <c r="A1145" s="30" t="s">
        <v>48</v>
      </c>
      <c r="B1145" s="36">
        <v>997044</v>
      </c>
      <c r="C1145" s="42" t="s">
        <v>5146</v>
      </c>
      <c r="D1145" s="22" t="s">
        <v>114</v>
      </c>
      <c r="E1145" s="22" t="s">
        <v>113</v>
      </c>
      <c r="F1145" s="26" t="str">
        <f>VLOOKUP(E1145,PROCV!$A$1:$B$107,2,TRUE)</f>
        <v>Música</v>
      </c>
      <c r="G1145" s="33">
        <v>1999</v>
      </c>
      <c r="H1145" s="24">
        <v>0</v>
      </c>
      <c r="I1145" s="23" t="str">
        <f>VLOOKUP(J1145,PROCV!$E$1:$F$27,2,FALSE)</f>
        <v>43 - Rio Grande do Sul</v>
      </c>
      <c r="J1145" s="22" t="s">
        <v>56</v>
      </c>
      <c r="K1145" s="22">
        <v>0</v>
      </c>
      <c r="L1145" s="33">
        <v>100000</v>
      </c>
      <c r="M1145" s="20" t="e">
        <f>VLOOKUP(G1145,PROCV!$A$110:$B$119,2,FALSE)</f>
        <v>#N/A</v>
      </c>
      <c r="N1145" s="17" t="e">
        <f t="shared" si="17"/>
        <v>#N/A</v>
      </c>
    </row>
    <row r="1146" spans="1:14" x14ac:dyDescent="0.25">
      <c r="A1146" s="30" t="s">
        <v>48</v>
      </c>
      <c r="B1146" s="36">
        <v>996823</v>
      </c>
      <c r="C1146" s="42" t="s">
        <v>5145</v>
      </c>
      <c r="D1146" s="22" t="s">
        <v>300</v>
      </c>
      <c r="E1146" s="22" t="s">
        <v>221</v>
      </c>
      <c r="F1146" s="26" t="str">
        <f>VLOOKUP(E1146,PROCV!$A$1:$B$107,2,TRUE)</f>
        <v>Artes Cênicas e Espetáculo</v>
      </c>
      <c r="G1146" s="33">
        <v>1999</v>
      </c>
      <c r="H1146" s="24">
        <v>0</v>
      </c>
      <c r="I1146" s="23" t="str">
        <f>VLOOKUP(J1146,PROCV!$E$1:$F$27,2,FALSE)</f>
        <v>15 - Pará</v>
      </c>
      <c r="J1146" s="22" t="s">
        <v>140</v>
      </c>
      <c r="K1146" s="22">
        <v>0</v>
      </c>
      <c r="L1146" s="33">
        <v>87500</v>
      </c>
      <c r="M1146" s="20" t="e">
        <f>VLOOKUP(G1146,PROCV!$A$110:$B$119,2,FALSE)</f>
        <v>#N/A</v>
      </c>
      <c r="N1146" s="17" t="e">
        <f t="shared" si="17"/>
        <v>#N/A</v>
      </c>
    </row>
    <row r="1147" spans="1:14" x14ac:dyDescent="0.25">
      <c r="A1147" s="30" t="s">
        <v>48</v>
      </c>
      <c r="B1147" s="36">
        <v>995317</v>
      </c>
      <c r="C1147" s="42" t="s">
        <v>5144</v>
      </c>
      <c r="D1147" s="22" t="s">
        <v>114</v>
      </c>
      <c r="E1147" s="22" t="s">
        <v>113</v>
      </c>
      <c r="F1147" s="26" t="str">
        <f>VLOOKUP(E1147,PROCV!$A$1:$B$107,2,TRUE)</f>
        <v>Música</v>
      </c>
      <c r="G1147" s="33">
        <v>1999</v>
      </c>
      <c r="H1147" s="24">
        <v>0</v>
      </c>
      <c r="I1147" s="23" t="str">
        <f>VLOOKUP(J1147,PROCV!$E$1:$F$27,2,FALSE)</f>
        <v>26 - Pernambuco</v>
      </c>
      <c r="J1147" s="22" t="s">
        <v>44</v>
      </c>
      <c r="K1147" s="22">
        <v>0</v>
      </c>
      <c r="L1147" s="33">
        <v>200000</v>
      </c>
      <c r="M1147" s="20" t="e">
        <f>VLOOKUP(G1147,PROCV!$A$110:$B$119,2,FALSE)</f>
        <v>#N/A</v>
      </c>
      <c r="N1147" s="17" t="e">
        <f t="shared" si="17"/>
        <v>#N/A</v>
      </c>
    </row>
    <row r="1148" spans="1:14" x14ac:dyDescent="0.25">
      <c r="A1148" s="30" t="s">
        <v>48</v>
      </c>
      <c r="B1148" s="36">
        <v>996041</v>
      </c>
      <c r="C1148" s="42" t="s">
        <v>1704</v>
      </c>
      <c r="D1148" s="22" t="s">
        <v>189</v>
      </c>
      <c r="E1148" s="22" t="s">
        <v>213</v>
      </c>
      <c r="F1148" s="26" t="str">
        <f>VLOOKUP(E1148,PROCV!$A$1:$B$107,2,TRUE)</f>
        <v>Patrimônio</v>
      </c>
      <c r="G1148" s="33">
        <v>1999</v>
      </c>
      <c r="H1148" s="24">
        <v>0</v>
      </c>
      <c r="I1148" s="23" t="str">
        <f>VLOOKUP(J1148,PROCV!$E$1:$F$27,2,FALSE)</f>
        <v>43 - Rio Grande do Sul</v>
      </c>
      <c r="J1148" s="22" t="s">
        <v>56</v>
      </c>
      <c r="K1148" s="22">
        <v>0</v>
      </c>
      <c r="L1148" s="33">
        <v>42769.7</v>
      </c>
      <c r="M1148" s="20" t="e">
        <f>VLOOKUP(G1148,PROCV!$A$110:$B$119,2,FALSE)</f>
        <v>#N/A</v>
      </c>
      <c r="N1148" s="17" t="e">
        <f t="shared" si="17"/>
        <v>#N/A</v>
      </c>
    </row>
    <row r="1149" spans="1:14" x14ac:dyDescent="0.25">
      <c r="A1149" s="30" t="s">
        <v>48</v>
      </c>
      <c r="B1149" s="36">
        <v>996729</v>
      </c>
      <c r="C1149" s="42" t="s">
        <v>3482</v>
      </c>
      <c r="D1149" s="22" t="s">
        <v>189</v>
      </c>
      <c r="E1149" s="22" t="s">
        <v>213</v>
      </c>
      <c r="F1149" s="26" t="str">
        <f>VLOOKUP(E1149,PROCV!$A$1:$B$107,2,TRUE)</f>
        <v>Patrimônio</v>
      </c>
      <c r="G1149" s="33">
        <v>1999</v>
      </c>
      <c r="H1149" s="24">
        <v>0</v>
      </c>
      <c r="I1149" s="23" t="str">
        <f>VLOOKUP(J1149,PROCV!$E$1:$F$27,2,FALSE)</f>
        <v>41 - Paraná</v>
      </c>
      <c r="J1149" s="22" t="s">
        <v>106</v>
      </c>
      <c r="K1149" s="22">
        <v>0</v>
      </c>
      <c r="L1149" s="33">
        <v>72727</v>
      </c>
      <c r="M1149" s="20" t="e">
        <f>VLOOKUP(G1149,PROCV!$A$110:$B$119,2,FALSE)</f>
        <v>#N/A</v>
      </c>
      <c r="N1149" s="17" t="e">
        <f t="shared" si="17"/>
        <v>#N/A</v>
      </c>
    </row>
    <row r="1150" spans="1:14" x14ac:dyDescent="0.25">
      <c r="A1150" s="30" t="s">
        <v>48</v>
      </c>
      <c r="B1150" s="36">
        <v>998557</v>
      </c>
      <c r="C1150" s="42" t="s">
        <v>3482</v>
      </c>
      <c r="D1150" s="22" t="s">
        <v>189</v>
      </c>
      <c r="E1150" s="22" t="s">
        <v>213</v>
      </c>
      <c r="F1150" s="26" t="str">
        <f>VLOOKUP(E1150,PROCV!$A$1:$B$107,2,TRUE)</f>
        <v>Patrimônio</v>
      </c>
      <c r="G1150" s="33">
        <v>1999</v>
      </c>
      <c r="H1150" s="24">
        <v>0</v>
      </c>
      <c r="I1150" s="23" t="str">
        <f>VLOOKUP(J1150,PROCV!$E$1:$F$27,2,FALSE)</f>
        <v>41 - Paraná</v>
      </c>
      <c r="J1150" s="22" t="s">
        <v>106</v>
      </c>
      <c r="K1150" s="22">
        <v>0</v>
      </c>
      <c r="L1150" s="33">
        <v>58181</v>
      </c>
      <c r="M1150" s="20" t="e">
        <f>VLOOKUP(G1150,PROCV!$A$110:$B$119,2,FALSE)</f>
        <v>#N/A</v>
      </c>
      <c r="N1150" s="17" t="e">
        <f t="shared" si="17"/>
        <v>#N/A</v>
      </c>
    </row>
    <row r="1151" spans="1:14" x14ac:dyDescent="0.25">
      <c r="A1151" s="30" t="s">
        <v>48</v>
      </c>
      <c r="B1151" s="36">
        <v>997411</v>
      </c>
      <c r="C1151" s="42" t="s">
        <v>5143</v>
      </c>
      <c r="D1151" s="22" t="s">
        <v>300</v>
      </c>
      <c r="E1151" s="22" t="s">
        <v>299</v>
      </c>
      <c r="F1151" s="26" t="str">
        <f>VLOOKUP(E1151,PROCV!$A$1:$B$107,2,TRUE)</f>
        <v>Patrimônio</v>
      </c>
      <c r="G1151" s="33">
        <v>1999</v>
      </c>
      <c r="H1151" s="24">
        <v>0</v>
      </c>
      <c r="I1151" s="23" t="str">
        <f>VLOOKUP(J1151,PROCV!$E$1:$F$27,2,FALSE)</f>
        <v>29 - Bahia</v>
      </c>
      <c r="J1151" s="22" t="s">
        <v>73</v>
      </c>
      <c r="K1151" s="22">
        <v>0</v>
      </c>
      <c r="L1151" s="33">
        <v>25000</v>
      </c>
      <c r="M1151" s="20" t="e">
        <f>VLOOKUP(G1151,PROCV!$A$110:$B$119,2,FALSE)</f>
        <v>#N/A</v>
      </c>
      <c r="N1151" s="17" t="e">
        <f t="shared" si="17"/>
        <v>#N/A</v>
      </c>
    </row>
    <row r="1152" spans="1:14" x14ac:dyDescent="0.25">
      <c r="A1152" s="30" t="s">
        <v>48</v>
      </c>
      <c r="B1152" s="36">
        <v>997721</v>
      </c>
      <c r="C1152" s="42" t="s">
        <v>5142</v>
      </c>
      <c r="D1152" s="22" t="s">
        <v>189</v>
      </c>
      <c r="E1152" s="22" t="s">
        <v>213</v>
      </c>
      <c r="F1152" s="26" t="str">
        <f>VLOOKUP(E1152,PROCV!$A$1:$B$107,2,TRUE)</f>
        <v>Patrimônio</v>
      </c>
      <c r="G1152" s="33">
        <v>1999</v>
      </c>
      <c r="H1152" s="24">
        <v>0</v>
      </c>
      <c r="I1152" s="23" t="str">
        <f>VLOOKUP(J1152,PROCV!$E$1:$F$27,2,FALSE)</f>
        <v>42 - Santa Catarina</v>
      </c>
      <c r="J1152" s="22" t="s">
        <v>79</v>
      </c>
      <c r="K1152" s="22">
        <v>0</v>
      </c>
      <c r="L1152" s="33">
        <v>48000</v>
      </c>
      <c r="M1152" s="20" t="e">
        <f>VLOOKUP(G1152,PROCV!$A$110:$B$119,2,FALSE)</f>
        <v>#N/A</v>
      </c>
      <c r="N1152" s="17" t="e">
        <f t="shared" si="17"/>
        <v>#N/A</v>
      </c>
    </row>
    <row r="1153" spans="1:14" x14ac:dyDescent="0.25">
      <c r="A1153" s="30" t="s">
        <v>48</v>
      </c>
      <c r="B1153" s="36">
        <v>996109</v>
      </c>
      <c r="C1153" s="42" t="s">
        <v>5141</v>
      </c>
      <c r="D1153" s="22" t="s">
        <v>189</v>
      </c>
      <c r="E1153" s="22" t="s">
        <v>213</v>
      </c>
      <c r="F1153" s="26" t="str">
        <f>VLOOKUP(E1153,PROCV!$A$1:$B$107,2,TRUE)</f>
        <v>Patrimônio</v>
      </c>
      <c r="G1153" s="33">
        <v>1999</v>
      </c>
      <c r="H1153" s="24">
        <v>0</v>
      </c>
      <c r="I1153" s="23" t="str">
        <f>VLOOKUP(J1153,PROCV!$E$1:$F$27,2,FALSE)</f>
        <v>33 - Rio de Janeiro</v>
      </c>
      <c r="J1153" s="22" t="s">
        <v>82</v>
      </c>
      <c r="K1153" s="22">
        <v>0</v>
      </c>
      <c r="L1153" s="33">
        <v>100972</v>
      </c>
      <c r="M1153" s="20" t="e">
        <f>VLOOKUP(G1153,PROCV!$A$110:$B$119,2,FALSE)</f>
        <v>#N/A</v>
      </c>
      <c r="N1153" s="17" t="e">
        <f t="shared" si="17"/>
        <v>#N/A</v>
      </c>
    </row>
    <row r="1154" spans="1:14" x14ac:dyDescent="0.25">
      <c r="A1154" s="30" t="s">
        <v>48</v>
      </c>
      <c r="B1154" s="36">
        <v>996527</v>
      </c>
      <c r="C1154" s="42" t="s">
        <v>5140</v>
      </c>
      <c r="D1154" s="22" t="s">
        <v>189</v>
      </c>
      <c r="E1154" s="22" t="s">
        <v>213</v>
      </c>
      <c r="F1154" s="26" t="str">
        <f>VLOOKUP(E1154,PROCV!$A$1:$B$107,2,TRUE)</f>
        <v>Patrimônio</v>
      </c>
      <c r="G1154" s="33">
        <v>1999</v>
      </c>
      <c r="H1154" s="24">
        <v>0</v>
      </c>
      <c r="I1154" s="23" t="str">
        <f>VLOOKUP(J1154,PROCV!$E$1:$F$27,2,FALSE)</f>
        <v>42 - Santa Catarina</v>
      </c>
      <c r="J1154" s="22" t="s">
        <v>79</v>
      </c>
      <c r="K1154" s="22">
        <v>0</v>
      </c>
      <c r="L1154" s="33">
        <v>60000</v>
      </c>
      <c r="M1154" s="20" t="e">
        <f>VLOOKUP(G1154,PROCV!$A$110:$B$119,2,FALSE)</f>
        <v>#N/A</v>
      </c>
      <c r="N1154" s="17" t="e">
        <f t="shared" ref="N1154:N1217" si="18">+M1154*L1154</f>
        <v>#N/A</v>
      </c>
    </row>
    <row r="1155" spans="1:14" x14ac:dyDescent="0.25">
      <c r="A1155" s="30" t="s">
        <v>48</v>
      </c>
      <c r="B1155" s="36">
        <v>996726</v>
      </c>
      <c r="C1155" s="42" t="s">
        <v>5139</v>
      </c>
      <c r="D1155" s="22" t="s">
        <v>189</v>
      </c>
      <c r="E1155" s="22" t="s">
        <v>213</v>
      </c>
      <c r="F1155" s="26" t="str">
        <f>VLOOKUP(E1155,PROCV!$A$1:$B$107,2,TRUE)</f>
        <v>Patrimônio</v>
      </c>
      <c r="G1155" s="33">
        <v>1999</v>
      </c>
      <c r="H1155" s="24">
        <v>0</v>
      </c>
      <c r="I1155" s="23" t="str">
        <f>VLOOKUP(J1155,PROCV!$E$1:$F$27,2,FALSE)</f>
        <v>43 - Rio Grande do Sul</v>
      </c>
      <c r="J1155" s="22" t="s">
        <v>56</v>
      </c>
      <c r="K1155" s="22">
        <v>0</v>
      </c>
      <c r="L1155" s="33">
        <v>40000</v>
      </c>
      <c r="M1155" s="20" t="e">
        <f>VLOOKUP(G1155,PROCV!$A$110:$B$119,2,FALSE)</f>
        <v>#N/A</v>
      </c>
      <c r="N1155" s="17" t="e">
        <f t="shared" si="18"/>
        <v>#N/A</v>
      </c>
    </row>
    <row r="1156" spans="1:14" x14ac:dyDescent="0.25">
      <c r="A1156" s="30" t="s">
        <v>48</v>
      </c>
      <c r="B1156" s="36">
        <v>999588</v>
      </c>
      <c r="C1156" s="42" t="s">
        <v>5138</v>
      </c>
      <c r="D1156" s="22" t="s">
        <v>300</v>
      </c>
      <c r="E1156" s="22" t="s">
        <v>320</v>
      </c>
      <c r="F1156" s="26" t="str">
        <f>VLOOKUP(E1156,PROCV!$A$1:$B$107,2,TRUE)</f>
        <v>Música</v>
      </c>
      <c r="G1156" s="33">
        <v>1999</v>
      </c>
      <c r="H1156" s="24">
        <v>0</v>
      </c>
      <c r="I1156" s="23" t="str">
        <f>VLOOKUP(J1156,PROCV!$E$1:$F$27,2,FALSE)</f>
        <v>50 - Mato Grosso do Sul</v>
      </c>
      <c r="J1156" s="22" t="s">
        <v>179</v>
      </c>
      <c r="K1156" s="22">
        <v>0</v>
      </c>
      <c r="L1156" s="33">
        <v>16666.66</v>
      </c>
      <c r="M1156" s="20" t="e">
        <f>VLOOKUP(G1156,PROCV!$A$110:$B$119,2,FALSE)</f>
        <v>#N/A</v>
      </c>
      <c r="N1156" s="17" t="e">
        <f t="shared" si="18"/>
        <v>#N/A</v>
      </c>
    </row>
    <row r="1157" spans="1:14" x14ac:dyDescent="0.25">
      <c r="A1157" s="30" t="s">
        <v>48</v>
      </c>
      <c r="B1157" s="36">
        <v>998448</v>
      </c>
      <c r="C1157" s="42" t="s">
        <v>5137</v>
      </c>
      <c r="D1157" s="22" t="s">
        <v>114</v>
      </c>
      <c r="E1157" s="22" t="s">
        <v>113</v>
      </c>
      <c r="F1157" s="26" t="str">
        <f>VLOOKUP(E1157,PROCV!$A$1:$B$107,2,TRUE)</f>
        <v>Música</v>
      </c>
      <c r="G1157" s="33">
        <v>1999</v>
      </c>
      <c r="H1157" s="24">
        <v>0</v>
      </c>
      <c r="I1157" s="23" t="str">
        <f>VLOOKUP(J1157,PROCV!$E$1:$F$27,2,FALSE)</f>
        <v>53 - Distrito Federal</v>
      </c>
      <c r="J1157" s="22" t="s">
        <v>75</v>
      </c>
      <c r="K1157" s="22">
        <v>0</v>
      </c>
      <c r="L1157" s="33">
        <v>6875</v>
      </c>
      <c r="M1157" s="20" t="e">
        <f>VLOOKUP(G1157,PROCV!$A$110:$B$119,2,FALSE)</f>
        <v>#N/A</v>
      </c>
      <c r="N1157" s="17" t="e">
        <f t="shared" si="18"/>
        <v>#N/A</v>
      </c>
    </row>
    <row r="1158" spans="1:14" x14ac:dyDescent="0.25">
      <c r="A1158" s="30" t="s">
        <v>48</v>
      </c>
      <c r="B1158" s="36">
        <v>996285</v>
      </c>
      <c r="C1158" s="42" t="s">
        <v>5136</v>
      </c>
      <c r="D1158" s="22" t="s">
        <v>189</v>
      </c>
      <c r="E1158" s="22" t="s">
        <v>213</v>
      </c>
      <c r="F1158" s="26" t="str">
        <f>VLOOKUP(E1158,PROCV!$A$1:$B$107,2,TRUE)</f>
        <v>Patrimônio</v>
      </c>
      <c r="G1158" s="33">
        <v>1999</v>
      </c>
      <c r="H1158" s="24">
        <v>0</v>
      </c>
      <c r="I1158" s="23" t="str">
        <f>VLOOKUP(J1158,PROCV!$E$1:$F$27,2,FALSE)</f>
        <v>32 - Espírito Santo</v>
      </c>
      <c r="J1158" s="22" t="s">
        <v>67</v>
      </c>
      <c r="K1158" s="22">
        <v>0</v>
      </c>
      <c r="L1158" s="33">
        <v>70000</v>
      </c>
      <c r="M1158" s="20" t="e">
        <f>VLOOKUP(G1158,PROCV!$A$110:$B$119,2,FALSE)</f>
        <v>#N/A</v>
      </c>
      <c r="N1158" s="17" t="e">
        <f t="shared" si="18"/>
        <v>#N/A</v>
      </c>
    </row>
    <row r="1159" spans="1:14" x14ac:dyDescent="0.25">
      <c r="A1159" s="30" t="s">
        <v>48</v>
      </c>
      <c r="B1159" s="36">
        <v>996309</v>
      </c>
      <c r="C1159" s="42" t="s">
        <v>2126</v>
      </c>
      <c r="D1159" s="22" t="s">
        <v>189</v>
      </c>
      <c r="E1159" s="22" t="s">
        <v>213</v>
      </c>
      <c r="F1159" s="26" t="str">
        <f>VLOOKUP(E1159,PROCV!$A$1:$B$107,2,TRUE)</f>
        <v>Patrimônio</v>
      </c>
      <c r="G1159" s="33">
        <v>1999</v>
      </c>
      <c r="H1159" s="24">
        <v>0</v>
      </c>
      <c r="I1159" s="23" t="str">
        <f>VLOOKUP(J1159,PROCV!$E$1:$F$27,2,FALSE)</f>
        <v>41 - Paraná</v>
      </c>
      <c r="J1159" s="22" t="s">
        <v>106</v>
      </c>
      <c r="K1159" s="22">
        <v>0</v>
      </c>
      <c r="L1159" s="33">
        <v>58180</v>
      </c>
      <c r="M1159" s="20" t="e">
        <f>VLOOKUP(G1159,PROCV!$A$110:$B$119,2,FALSE)</f>
        <v>#N/A</v>
      </c>
      <c r="N1159" s="17" t="e">
        <f t="shared" si="18"/>
        <v>#N/A</v>
      </c>
    </row>
    <row r="1160" spans="1:14" x14ac:dyDescent="0.25">
      <c r="A1160" s="30" t="s">
        <v>48</v>
      </c>
      <c r="B1160" s="36">
        <v>997813</v>
      </c>
      <c r="C1160" s="42" t="s">
        <v>3263</v>
      </c>
      <c r="D1160" s="22" t="s">
        <v>189</v>
      </c>
      <c r="E1160" s="22" t="s">
        <v>213</v>
      </c>
      <c r="F1160" s="26" t="str">
        <f>VLOOKUP(E1160,PROCV!$A$1:$B$107,2,TRUE)</f>
        <v>Patrimônio</v>
      </c>
      <c r="G1160" s="33">
        <v>1999</v>
      </c>
      <c r="H1160" s="24">
        <v>0</v>
      </c>
      <c r="I1160" s="23" t="str">
        <f>VLOOKUP(J1160,PROCV!$E$1:$F$27,2,FALSE)</f>
        <v>41 - Paraná</v>
      </c>
      <c r="J1160" s="22" t="s">
        <v>106</v>
      </c>
      <c r="K1160" s="22">
        <v>0</v>
      </c>
      <c r="L1160" s="33">
        <v>40000</v>
      </c>
      <c r="M1160" s="20" t="e">
        <f>VLOOKUP(G1160,PROCV!$A$110:$B$119,2,FALSE)</f>
        <v>#N/A</v>
      </c>
      <c r="N1160" s="17" t="e">
        <f t="shared" si="18"/>
        <v>#N/A</v>
      </c>
    </row>
    <row r="1161" spans="1:14" x14ac:dyDescent="0.25">
      <c r="A1161" s="30" t="s">
        <v>48</v>
      </c>
      <c r="B1161" s="36">
        <v>997873</v>
      </c>
      <c r="C1161" s="42" t="s">
        <v>3263</v>
      </c>
      <c r="D1161" s="22" t="s">
        <v>189</v>
      </c>
      <c r="E1161" s="22" t="s">
        <v>213</v>
      </c>
      <c r="F1161" s="26" t="str">
        <f>VLOOKUP(E1161,PROCV!$A$1:$B$107,2,TRUE)</f>
        <v>Patrimônio</v>
      </c>
      <c r="G1161" s="33">
        <v>1999</v>
      </c>
      <c r="H1161" s="24">
        <v>0</v>
      </c>
      <c r="I1161" s="23" t="str">
        <f>VLOOKUP(J1161,PROCV!$E$1:$F$27,2,FALSE)</f>
        <v>28 - Sergipe</v>
      </c>
      <c r="J1161" s="22" t="s">
        <v>49</v>
      </c>
      <c r="K1161" s="22">
        <v>0</v>
      </c>
      <c r="L1161" s="33">
        <v>69999.199999999997</v>
      </c>
      <c r="M1161" s="20" t="e">
        <f>VLOOKUP(G1161,PROCV!$A$110:$B$119,2,FALSE)</f>
        <v>#N/A</v>
      </c>
      <c r="N1161" s="17" t="e">
        <f t="shared" si="18"/>
        <v>#N/A</v>
      </c>
    </row>
    <row r="1162" spans="1:14" x14ac:dyDescent="0.25">
      <c r="A1162" s="30" t="s">
        <v>48</v>
      </c>
      <c r="B1162" s="36">
        <v>996430</v>
      </c>
      <c r="C1162" s="42" t="s">
        <v>5135</v>
      </c>
      <c r="D1162" s="22" t="s">
        <v>189</v>
      </c>
      <c r="E1162" s="22" t="s">
        <v>213</v>
      </c>
      <c r="F1162" s="26" t="str">
        <f>VLOOKUP(E1162,PROCV!$A$1:$B$107,2,TRUE)</f>
        <v>Patrimônio</v>
      </c>
      <c r="G1162" s="33">
        <v>1999</v>
      </c>
      <c r="H1162" s="24">
        <v>0</v>
      </c>
      <c r="I1162" s="23" t="str">
        <f>VLOOKUP(J1162,PROCV!$E$1:$F$27,2,FALSE)</f>
        <v>41 - Paraná</v>
      </c>
      <c r="J1162" s="22" t="s">
        <v>106</v>
      </c>
      <c r="K1162" s="22">
        <v>0</v>
      </c>
      <c r="L1162" s="33">
        <v>106181.6</v>
      </c>
      <c r="M1162" s="20" t="e">
        <f>VLOOKUP(G1162,PROCV!$A$110:$B$119,2,FALSE)</f>
        <v>#N/A</v>
      </c>
      <c r="N1162" s="17" t="e">
        <f t="shared" si="18"/>
        <v>#N/A</v>
      </c>
    </row>
    <row r="1163" spans="1:14" x14ac:dyDescent="0.25">
      <c r="A1163" s="30" t="s">
        <v>48</v>
      </c>
      <c r="B1163" s="36">
        <v>996374</v>
      </c>
      <c r="C1163" s="42" t="s">
        <v>5134</v>
      </c>
      <c r="D1163" s="22" t="s">
        <v>189</v>
      </c>
      <c r="E1163" s="22" t="s">
        <v>213</v>
      </c>
      <c r="F1163" s="26" t="str">
        <f>VLOOKUP(E1163,PROCV!$A$1:$B$107,2,TRUE)</f>
        <v>Patrimônio</v>
      </c>
      <c r="G1163" s="33">
        <v>1999</v>
      </c>
      <c r="H1163" s="24">
        <v>0</v>
      </c>
      <c r="I1163" s="23" t="str">
        <f>VLOOKUP(J1163,PROCV!$E$1:$F$27,2,FALSE)</f>
        <v>11 - Rondônia</v>
      </c>
      <c r="J1163" s="22" t="s">
        <v>219</v>
      </c>
      <c r="K1163" s="22">
        <v>0</v>
      </c>
      <c r="L1163" s="33">
        <v>40000</v>
      </c>
      <c r="M1163" s="20" t="e">
        <f>VLOOKUP(G1163,PROCV!$A$110:$B$119,2,FALSE)</f>
        <v>#N/A</v>
      </c>
      <c r="N1163" s="17" t="e">
        <f t="shared" si="18"/>
        <v>#N/A</v>
      </c>
    </row>
    <row r="1164" spans="1:14" x14ac:dyDescent="0.25">
      <c r="A1164" s="30" t="s">
        <v>48</v>
      </c>
      <c r="B1164" s="36">
        <v>996654</v>
      </c>
      <c r="C1164" s="42" t="s">
        <v>5133</v>
      </c>
      <c r="D1164" s="22" t="s">
        <v>189</v>
      </c>
      <c r="E1164" s="22" t="s">
        <v>213</v>
      </c>
      <c r="F1164" s="26" t="str">
        <f>VLOOKUP(E1164,PROCV!$A$1:$B$107,2,TRUE)</f>
        <v>Patrimônio</v>
      </c>
      <c r="G1164" s="33">
        <v>1999</v>
      </c>
      <c r="H1164" s="24">
        <v>0</v>
      </c>
      <c r="I1164" s="23" t="str">
        <f>VLOOKUP(J1164,PROCV!$E$1:$F$27,2,FALSE)</f>
        <v>41 - Paraná</v>
      </c>
      <c r="J1164" s="22" t="s">
        <v>106</v>
      </c>
      <c r="K1164" s="22">
        <v>0</v>
      </c>
      <c r="L1164" s="33">
        <v>58180</v>
      </c>
      <c r="M1164" s="20" t="e">
        <f>VLOOKUP(G1164,PROCV!$A$110:$B$119,2,FALSE)</f>
        <v>#N/A</v>
      </c>
      <c r="N1164" s="17" t="e">
        <f t="shared" si="18"/>
        <v>#N/A</v>
      </c>
    </row>
    <row r="1165" spans="1:14" x14ac:dyDescent="0.25">
      <c r="A1165" s="30" t="s">
        <v>48</v>
      </c>
      <c r="B1165" s="36">
        <v>6066</v>
      </c>
      <c r="C1165" s="42" t="s">
        <v>5132</v>
      </c>
      <c r="D1165" s="22" t="s">
        <v>189</v>
      </c>
      <c r="E1165" s="22" t="s">
        <v>213</v>
      </c>
      <c r="F1165" s="26" t="str">
        <f>VLOOKUP(E1165,PROCV!$A$1:$B$107,2,TRUE)</f>
        <v>Patrimônio</v>
      </c>
      <c r="G1165" s="33">
        <v>1999</v>
      </c>
      <c r="H1165" s="24">
        <v>0</v>
      </c>
      <c r="I1165" s="23" t="str">
        <f>VLOOKUP(J1165,PROCV!$E$1:$F$27,2,FALSE)</f>
        <v>51 - Mato Grosso</v>
      </c>
      <c r="J1165" s="22" t="s">
        <v>99</v>
      </c>
      <c r="K1165" s="22">
        <v>0</v>
      </c>
      <c r="L1165" s="33">
        <v>80000</v>
      </c>
      <c r="M1165" s="20" t="e">
        <f>VLOOKUP(G1165,PROCV!$A$110:$B$119,2,FALSE)</f>
        <v>#N/A</v>
      </c>
      <c r="N1165" s="17" t="e">
        <f t="shared" si="18"/>
        <v>#N/A</v>
      </c>
    </row>
    <row r="1166" spans="1:14" x14ac:dyDescent="0.25">
      <c r="A1166" s="30" t="s">
        <v>48</v>
      </c>
      <c r="B1166" s="36">
        <v>996350</v>
      </c>
      <c r="C1166" s="42" t="s">
        <v>5131</v>
      </c>
      <c r="D1166" s="22" t="s">
        <v>189</v>
      </c>
      <c r="E1166" s="22" t="s">
        <v>213</v>
      </c>
      <c r="F1166" s="26" t="str">
        <f>VLOOKUP(E1166,PROCV!$A$1:$B$107,2,TRUE)</f>
        <v>Patrimônio</v>
      </c>
      <c r="G1166" s="33">
        <v>1999</v>
      </c>
      <c r="H1166" s="24">
        <v>0</v>
      </c>
      <c r="I1166" s="23" t="str">
        <f>VLOOKUP(J1166,PROCV!$E$1:$F$27,2,FALSE)</f>
        <v>41 - Paraná</v>
      </c>
      <c r="J1166" s="22" t="s">
        <v>106</v>
      </c>
      <c r="K1166" s="22">
        <v>0</v>
      </c>
      <c r="L1166" s="33">
        <v>100000</v>
      </c>
      <c r="M1166" s="20" t="e">
        <f>VLOOKUP(G1166,PROCV!$A$110:$B$119,2,FALSE)</f>
        <v>#N/A</v>
      </c>
      <c r="N1166" s="17" t="e">
        <f t="shared" si="18"/>
        <v>#N/A</v>
      </c>
    </row>
    <row r="1167" spans="1:14" x14ac:dyDescent="0.25">
      <c r="A1167" s="30" t="s">
        <v>48</v>
      </c>
      <c r="B1167" s="36">
        <v>996554</v>
      </c>
      <c r="C1167" s="42" t="s">
        <v>5130</v>
      </c>
      <c r="D1167" s="22" t="s">
        <v>189</v>
      </c>
      <c r="E1167" s="22" t="s">
        <v>213</v>
      </c>
      <c r="F1167" s="26" t="str">
        <f>VLOOKUP(E1167,PROCV!$A$1:$B$107,2,TRUE)</f>
        <v>Patrimônio</v>
      </c>
      <c r="G1167" s="33">
        <v>1999</v>
      </c>
      <c r="H1167" s="24">
        <v>0</v>
      </c>
      <c r="I1167" s="23" t="str">
        <f>VLOOKUP(J1167,PROCV!$E$1:$F$27,2,FALSE)</f>
        <v>35 - São Paulo</v>
      </c>
      <c r="J1167" s="22" t="s">
        <v>76</v>
      </c>
      <c r="K1167" s="22">
        <v>0</v>
      </c>
      <c r="L1167" s="33">
        <v>300000</v>
      </c>
      <c r="M1167" s="20" t="e">
        <f>VLOOKUP(G1167,PROCV!$A$110:$B$119,2,FALSE)</f>
        <v>#N/A</v>
      </c>
      <c r="N1167" s="17" t="e">
        <f t="shared" si="18"/>
        <v>#N/A</v>
      </c>
    </row>
    <row r="1168" spans="1:14" x14ac:dyDescent="0.25">
      <c r="A1168" s="30" t="s">
        <v>48</v>
      </c>
      <c r="B1168" s="36">
        <v>996646</v>
      </c>
      <c r="C1168" s="42" t="s">
        <v>5129</v>
      </c>
      <c r="D1168" s="22" t="s">
        <v>189</v>
      </c>
      <c r="E1168" s="22" t="s">
        <v>213</v>
      </c>
      <c r="F1168" s="26" t="str">
        <f>VLOOKUP(E1168,PROCV!$A$1:$B$107,2,TRUE)</f>
        <v>Patrimônio</v>
      </c>
      <c r="G1168" s="33">
        <v>1999</v>
      </c>
      <c r="H1168" s="24">
        <v>0</v>
      </c>
      <c r="I1168" s="23" t="str">
        <f>VLOOKUP(J1168,PROCV!$E$1:$F$27,2,FALSE)</f>
        <v>41 - Paraná</v>
      </c>
      <c r="J1168" s="22" t="s">
        <v>106</v>
      </c>
      <c r="K1168" s="22">
        <v>0</v>
      </c>
      <c r="L1168" s="33">
        <v>91428</v>
      </c>
      <c r="M1168" s="20" t="e">
        <f>VLOOKUP(G1168,PROCV!$A$110:$B$119,2,FALSE)</f>
        <v>#N/A</v>
      </c>
      <c r="N1168" s="17" t="e">
        <f t="shared" si="18"/>
        <v>#N/A</v>
      </c>
    </row>
    <row r="1169" spans="1:14" x14ac:dyDescent="0.25">
      <c r="A1169" s="30" t="s">
        <v>48</v>
      </c>
      <c r="B1169" s="36">
        <v>999923</v>
      </c>
      <c r="C1169" s="42" t="s">
        <v>5128</v>
      </c>
      <c r="D1169" s="22" t="s">
        <v>189</v>
      </c>
      <c r="E1169" s="22" t="s">
        <v>188</v>
      </c>
      <c r="F1169" s="26" t="str">
        <f>VLOOKUP(E1169,PROCV!$A$1:$B$107,2,TRUE)</f>
        <v>Audiovisual</v>
      </c>
      <c r="G1169" s="33">
        <v>1999</v>
      </c>
      <c r="H1169" s="24">
        <v>0</v>
      </c>
      <c r="I1169" s="23" t="str">
        <f>VLOOKUP(J1169,PROCV!$E$1:$F$27,2,FALSE)</f>
        <v>22 - Piauí</v>
      </c>
      <c r="J1169" s="22" t="s">
        <v>77</v>
      </c>
      <c r="K1169" s="22">
        <v>0</v>
      </c>
      <c r="L1169" s="33">
        <v>98712</v>
      </c>
      <c r="M1169" s="20" t="e">
        <f>VLOOKUP(G1169,PROCV!$A$110:$B$119,2,FALSE)</f>
        <v>#N/A</v>
      </c>
      <c r="N1169" s="17" t="e">
        <f t="shared" si="18"/>
        <v>#N/A</v>
      </c>
    </row>
    <row r="1170" spans="1:14" x14ac:dyDescent="0.25">
      <c r="A1170" s="30" t="s">
        <v>48</v>
      </c>
      <c r="B1170" s="36">
        <v>996994</v>
      </c>
      <c r="C1170" s="42" t="s">
        <v>5127</v>
      </c>
      <c r="D1170" s="22" t="s">
        <v>189</v>
      </c>
      <c r="E1170" s="22" t="s">
        <v>213</v>
      </c>
      <c r="F1170" s="26" t="str">
        <f>VLOOKUP(E1170,PROCV!$A$1:$B$107,2,TRUE)</f>
        <v>Patrimônio</v>
      </c>
      <c r="G1170" s="33">
        <v>1999</v>
      </c>
      <c r="H1170" s="24">
        <v>0</v>
      </c>
      <c r="I1170" s="23" t="str">
        <f>VLOOKUP(J1170,PROCV!$E$1:$F$27,2,FALSE)</f>
        <v>26 - Pernambuco</v>
      </c>
      <c r="J1170" s="22" t="s">
        <v>44</v>
      </c>
      <c r="K1170" s="22">
        <v>0</v>
      </c>
      <c r="L1170" s="33">
        <v>54959.839999999997</v>
      </c>
      <c r="M1170" s="20" t="e">
        <f>VLOOKUP(G1170,PROCV!$A$110:$B$119,2,FALSE)</f>
        <v>#N/A</v>
      </c>
      <c r="N1170" s="17" t="e">
        <f t="shared" si="18"/>
        <v>#N/A</v>
      </c>
    </row>
    <row r="1171" spans="1:14" x14ac:dyDescent="0.25">
      <c r="A1171" s="30" t="s">
        <v>48</v>
      </c>
      <c r="B1171" s="36">
        <v>996643</v>
      </c>
      <c r="C1171" s="42" t="s">
        <v>5126</v>
      </c>
      <c r="D1171" s="22" t="s">
        <v>189</v>
      </c>
      <c r="E1171" s="22" t="s">
        <v>213</v>
      </c>
      <c r="F1171" s="26" t="str">
        <f>VLOOKUP(E1171,PROCV!$A$1:$B$107,2,TRUE)</f>
        <v>Patrimônio</v>
      </c>
      <c r="G1171" s="33">
        <v>1999</v>
      </c>
      <c r="H1171" s="24">
        <v>0</v>
      </c>
      <c r="I1171" s="23" t="str">
        <f>VLOOKUP(J1171,PROCV!$E$1:$F$27,2,FALSE)</f>
        <v>43 - Rio Grande do Sul</v>
      </c>
      <c r="J1171" s="22" t="s">
        <v>56</v>
      </c>
      <c r="K1171" s="22">
        <v>0</v>
      </c>
      <c r="L1171" s="33">
        <v>80000</v>
      </c>
      <c r="M1171" s="20" t="e">
        <f>VLOOKUP(G1171,PROCV!$A$110:$B$119,2,FALSE)</f>
        <v>#N/A</v>
      </c>
      <c r="N1171" s="17" t="e">
        <f t="shared" si="18"/>
        <v>#N/A</v>
      </c>
    </row>
    <row r="1172" spans="1:14" x14ac:dyDescent="0.25">
      <c r="A1172" s="30" t="s">
        <v>48</v>
      </c>
      <c r="B1172" s="36">
        <v>996521</v>
      </c>
      <c r="C1172" s="42" t="s">
        <v>5125</v>
      </c>
      <c r="D1172" s="22" t="s">
        <v>189</v>
      </c>
      <c r="E1172" s="22" t="s">
        <v>213</v>
      </c>
      <c r="F1172" s="26" t="str">
        <f>VLOOKUP(E1172,PROCV!$A$1:$B$107,2,TRUE)</f>
        <v>Patrimônio</v>
      </c>
      <c r="G1172" s="33">
        <v>1999</v>
      </c>
      <c r="H1172" s="24">
        <v>0</v>
      </c>
      <c r="I1172" s="23" t="str">
        <f>VLOOKUP(J1172,PROCV!$E$1:$F$27,2,FALSE)</f>
        <v>35 - São Paulo</v>
      </c>
      <c r="J1172" s="22" t="s">
        <v>76</v>
      </c>
      <c r="K1172" s="22">
        <v>0</v>
      </c>
      <c r="L1172" s="33">
        <v>48000</v>
      </c>
      <c r="M1172" s="20" t="e">
        <f>VLOOKUP(G1172,PROCV!$A$110:$B$119,2,FALSE)</f>
        <v>#N/A</v>
      </c>
      <c r="N1172" s="17" t="e">
        <f t="shared" si="18"/>
        <v>#N/A</v>
      </c>
    </row>
    <row r="1173" spans="1:14" x14ac:dyDescent="0.25">
      <c r="A1173" s="30" t="s">
        <v>48</v>
      </c>
      <c r="B1173" s="36">
        <v>996414</v>
      </c>
      <c r="C1173" s="42" t="s">
        <v>5124</v>
      </c>
      <c r="D1173" s="22" t="s">
        <v>189</v>
      </c>
      <c r="E1173" s="22" t="s">
        <v>213</v>
      </c>
      <c r="F1173" s="26" t="str">
        <f>VLOOKUP(E1173,PROCV!$A$1:$B$107,2,TRUE)</f>
        <v>Patrimônio</v>
      </c>
      <c r="G1173" s="33">
        <v>1999</v>
      </c>
      <c r="H1173" s="24">
        <v>0</v>
      </c>
      <c r="I1173" s="23" t="str">
        <f>VLOOKUP(J1173,PROCV!$E$1:$F$27,2,FALSE)</f>
        <v>35 - São Paulo</v>
      </c>
      <c r="J1173" s="22" t="s">
        <v>76</v>
      </c>
      <c r="K1173" s="22">
        <v>0</v>
      </c>
      <c r="L1173" s="33">
        <v>272000</v>
      </c>
      <c r="M1173" s="20" t="e">
        <f>VLOOKUP(G1173,PROCV!$A$110:$B$119,2,FALSE)</f>
        <v>#N/A</v>
      </c>
      <c r="N1173" s="17" t="e">
        <f t="shared" si="18"/>
        <v>#N/A</v>
      </c>
    </row>
    <row r="1174" spans="1:14" x14ac:dyDescent="0.25">
      <c r="A1174" s="30" t="s">
        <v>48</v>
      </c>
      <c r="B1174" s="36">
        <v>996050</v>
      </c>
      <c r="C1174" s="42" t="s">
        <v>5123</v>
      </c>
      <c r="D1174" s="22" t="s">
        <v>189</v>
      </c>
      <c r="E1174" s="22" t="s">
        <v>929</v>
      </c>
      <c r="F1174" s="26" t="str">
        <f>VLOOKUP(E1174,PROCV!$A$1:$B$107,2,TRUE)</f>
        <v>Artes Cênicas e Espetáculo</v>
      </c>
      <c r="G1174" s="33">
        <v>1999</v>
      </c>
      <c r="H1174" s="24">
        <v>0</v>
      </c>
      <c r="I1174" s="23" t="str">
        <f>VLOOKUP(J1174,PROCV!$E$1:$F$27,2,FALSE)</f>
        <v>53 - Distrito Federal</v>
      </c>
      <c r="J1174" s="22" t="s">
        <v>75</v>
      </c>
      <c r="K1174" s="22">
        <v>0</v>
      </c>
      <c r="L1174" s="33">
        <v>300000</v>
      </c>
      <c r="M1174" s="20" t="e">
        <f>VLOOKUP(G1174,PROCV!$A$110:$B$119,2,FALSE)</f>
        <v>#N/A</v>
      </c>
      <c r="N1174" s="17" t="e">
        <f t="shared" si="18"/>
        <v>#N/A</v>
      </c>
    </row>
    <row r="1175" spans="1:14" x14ac:dyDescent="0.25">
      <c r="A1175" s="30" t="s">
        <v>48</v>
      </c>
      <c r="B1175" s="36">
        <v>996716</v>
      </c>
      <c r="C1175" s="42" t="s">
        <v>5122</v>
      </c>
      <c r="D1175" s="22" t="s">
        <v>189</v>
      </c>
      <c r="E1175" s="22" t="s">
        <v>213</v>
      </c>
      <c r="F1175" s="26" t="str">
        <f>VLOOKUP(E1175,PROCV!$A$1:$B$107,2,TRUE)</f>
        <v>Patrimônio</v>
      </c>
      <c r="G1175" s="33">
        <v>1999</v>
      </c>
      <c r="H1175" s="24">
        <v>0</v>
      </c>
      <c r="I1175" s="23" t="str">
        <f>VLOOKUP(J1175,PROCV!$E$1:$F$27,2,FALSE)</f>
        <v>33 - Rio de Janeiro</v>
      </c>
      <c r="J1175" s="22" t="s">
        <v>82</v>
      </c>
      <c r="K1175" s="22">
        <v>0</v>
      </c>
      <c r="L1175" s="33">
        <v>58181.599999999999</v>
      </c>
      <c r="M1175" s="20" t="e">
        <f>VLOOKUP(G1175,PROCV!$A$110:$B$119,2,FALSE)</f>
        <v>#N/A</v>
      </c>
      <c r="N1175" s="17" t="e">
        <f t="shared" si="18"/>
        <v>#N/A</v>
      </c>
    </row>
    <row r="1176" spans="1:14" x14ac:dyDescent="0.25">
      <c r="A1176" s="30" t="s">
        <v>48</v>
      </c>
      <c r="B1176" s="36">
        <v>993718</v>
      </c>
      <c r="C1176" s="42" t="s">
        <v>5121</v>
      </c>
      <c r="D1176" s="22" t="s">
        <v>4</v>
      </c>
      <c r="E1176" s="22" t="s">
        <v>2350</v>
      </c>
      <c r="F1176" s="26" t="str">
        <f>VLOOKUP(E1176,PROCV!$A$1:$B$107,2,TRUE)</f>
        <v>Audiovisual</v>
      </c>
      <c r="G1176" s="33">
        <v>1999</v>
      </c>
      <c r="H1176" s="24">
        <v>0</v>
      </c>
      <c r="I1176" s="23" t="str">
        <f>VLOOKUP(J1176,PROCV!$E$1:$F$27,2,FALSE)</f>
        <v>53 - Distrito Federal</v>
      </c>
      <c r="J1176" s="22" t="s">
        <v>75</v>
      </c>
      <c r="K1176" s="22">
        <v>0</v>
      </c>
      <c r="L1176" s="33">
        <v>15070</v>
      </c>
      <c r="M1176" s="20" t="e">
        <f>VLOOKUP(G1176,PROCV!$A$110:$B$119,2,FALSE)</f>
        <v>#N/A</v>
      </c>
      <c r="N1176" s="17" t="e">
        <f t="shared" si="18"/>
        <v>#N/A</v>
      </c>
    </row>
    <row r="1177" spans="1:14" x14ac:dyDescent="0.25">
      <c r="A1177" s="30" t="s">
        <v>48</v>
      </c>
      <c r="B1177" s="36">
        <v>997051</v>
      </c>
      <c r="C1177" s="42" t="s">
        <v>3933</v>
      </c>
      <c r="D1177" s="22" t="s">
        <v>314</v>
      </c>
      <c r="E1177" s="22" t="s">
        <v>265</v>
      </c>
      <c r="F1177" s="26" t="str">
        <f>VLOOKUP(E1177,PROCV!$A$1:$B$107,2,TRUE)</f>
        <v>Patrimônio</v>
      </c>
      <c r="G1177" s="38">
        <v>1999</v>
      </c>
      <c r="H1177" s="24">
        <v>0</v>
      </c>
      <c r="I1177" s="23" t="str">
        <f>VLOOKUP(J1177,PROCV!$E$1:$F$27,2,FALSE)</f>
        <v>33 - Rio de Janeiro</v>
      </c>
      <c r="J1177" s="22" t="s">
        <v>82</v>
      </c>
      <c r="K1177" s="22">
        <v>0</v>
      </c>
      <c r="L1177" s="38">
        <v>87375</v>
      </c>
      <c r="M1177" s="20" t="e">
        <f>VLOOKUP(G1177,PROCV!$A$110:$B$119,2,FALSE)</f>
        <v>#N/A</v>
      </c>
      <c r="N1177" s="17" t="e">
        <f t="shared" si="18"/>
        <v>#N/A</v>
      </c>
    </row>
    <row r="1178" spans="1:14" x14ac:dyDescent="0.25">
      <c r="A1178" s="30" t="s">
        <v>48</v>
      </c>
      <c r="B1178" s="36">
        <v>993457</v>
      </c>
      <c r="C1178" s="42" t="s">
        <v>5120</v>
      </c>
      <c r="D1178" s="22" t="s">
        <v>4</v>
      </c>
      <c r="E1178" s="22" t="s">
        <v>259</v>
      </c>
      <c r="F1178" s="26" t="str">
        <f>VLOOKUP(E1178,PROCV!$A$1:$B$107,2,TRUE)</f>
        <v>Arquitetura e Design</v>
      </c>
      <c r="G1178" s="33">
        <v>1999</v>
      </c>
      <c r="H1178" s="24">
        <v>0</v>
      </c>
      <c r="I1178" s="23" t="str">
        <f>VLOOKUP(J1178,PROCV!$E$1:$F$27,2,FALSE)</f>
        <v>23 - Ceará</v>
      </c>
      <c r="J1178" s="22" t="s">
        <v>52</v>
      </c>
      <c r="K1178" s="22">
        <v>0</v>
      </c>
      <c r="L1178" s="33">
        <v>30000</v>
      </c>
      <c r="M1178" s="20" t="e">
        <f>VLOOKUP(G1178,PROCV!$A$110:$B$119,2,FALSE)</f>
        <v>#N/A</v>
      </c>
      <c r="N1178" s="17" t="e">
        <f t="shared" si="18"/>
        <v>#N/A</v>
      </c>
    </row>
    <row r="1179" spans="1:14" x14ac:dyDescent="0.25">
      <c r="A1179" s="30" t="s">
        <v>48</v>
      </c>
      <c r="B1179" s="36">
        <v>996076</v>
      </c>
      <c r="C1179" s="42" t="s">
        <v>5119</v>
      </c>
      <c r="D1179" s="22" t="s">
        <v>189</v>
      </c>
      <c r="E1179" s="22" t="s">
        <v>749</v>
      </c>
      <c r="F1179" s="26" t="str">
        <f>VLOOKUP(E1179,PROCV!$A$1:$B$107,2,TRUE)</f>
        <v>Educação e Criação em Artes</v>
      </c>
      <c r="G1179" s="33">
        <v>1999</v>
      </c>
      <c r="H1179" s="24">
        <v>0</v>
      </c>
      <c r="I1179" s="23" t="str">
        <f>VLOOKUP(J1179,PROCV!$E$1:$F$27,2,FALSE)</f>
        <v>26 - Pernambuco</v>
      </c>
      <c r="J1179" s="22" t="s">
        <v>44</v>
      </c>
      <c r="K1179" s="22">
        <v>0</v>
      </c>
      <c r="L1179" s="33">
        <v>48000</v>
      </c>
      <c r="M1179" s="20" t="e">
        <f>VLOOKUP(G1179,PROCV!$A$110:$B$119,2,FALSE)</f>
        <v>#N/A</v>
      </c>
      <c r="N1179" s="17" t="e">
        <f t="shared" si="18"/>
        <v>#N/A</v>
      </c>
    </row>
    <row r="1180" spans="1:14" x14ac:dyDescent="0.25">
      <c r="A1180" s="30" t="s">
        <v>48</v>
      </c>
      <c r="B1180" s="36">
        <v>999057</v>
      </c>
      <c r="C1180" s="42" t="s">
        <v>5118</v>
      </c>
      <c r="D1180" s="22" t="s">
        <v>114</v>
      </c>
      <c r="E1180" s="22" t="s">
        <v>113</v>
      </c>
      <c r="F1180" s="26" t="str">
        <f>VLOOKUP(E1180,PROCV!$A$1:$B$107,2,TRUE)</f>
        <v>Música</v>
      </c>
      <c r="G1180" s="33">
        <v>1999</v>
      </c>
      <c r="H1180" s="24">
        <v>0</v>
      </c>
      <c r="I1180" s="23" t="str">
        <f>VLOOKUP(J1180,PROCV!$E$1:$F$27,2,FALSE)</f>
        <v>43 - Rio Grande do Sul</v>
      </c>
      <c r="J1180" s="22" t="s">
        <v>56</v>
      </c>
      <c r="K1180" s="22">
        <v>0</v>
      </c>
      <c r="L1180" s="33">
        <v>60000</v>
      </c>
      <c r="M1180" s="20" t="e">
        <f>VLOOKUP(G1180,PROCV!$A$110:$B$119,2,FALSE)</f>
        <v>#N/A</v>
      </c>
      <c r="N1180" s="17" t="e">
        <f t="shared" si="18"/>
        <v>#N/A</v>
      </c>
    </row>
    <row r="1181" spans="1:14" x14ac:dyDescent="0.25">
      <c r="A1181" s="30" t="s">
        <v>48</v>
      </c>
      <c r="B1181" s="36">
        <v>996200</v>
      </c>
      <c r="C1181" s="42" t="s">
        <v>5117</v>
      </c>
      <c r="D1181" s="22" t="s">
        <v>189</v>
      </c>
      <c r="E1181" s="22" t="s">
        <v>213</v>
      </c>
      <c r="F1181" s="26" t="str">
        <f>VLOOKUP(E1181,PROCV!$A$1:$B$107,2,TRUE)</f>
        <v>Patrimônio</v>
      </c>
      <c r="G1181" s="33">
        <v>1999</v>
      </c>
      <c r="H1181" s="24">
        <v>0</v>
      </c>
      <c r="I1181" s="23" t="str">
        <f>VLOOKUP(J1181,PROCV!$E$1:$F$27,2,FALSE)</f>
        <v>43 - Rio Grande do Sul</v>
      </c>
      <c r="J1181" s="22" t="s">
        <v>56</v>
      </c>
      <c r="K1181" s="22">
        <v>0</v>
      </c>
      <c r="L1181" s="33">
        <v>202848</v>
      </c>
      <c r="M1181" s="20" t="e">
        <f>VLOOKUP(G1181,PROCV!$A$110:$B$119,2,FALSE)</f>
        <v>#N/A</v>
      </c>
      <c r="N1181" s="17" t="e">
        <f t="shared" si="18"/>
        <v>#N/A</v>
      </c>
    </row>
    <row r="1182" spans="1:14" x14ac:dyDescent="0.25">
      <c r="A1182" s="30" t="s">
        <v>48</v>
      </c>
      <c r="B1182" s="36">
        <v>997876</v>
      </c>
      <c r="C1182" s="42" t="s">
        <v>5116</v>
      </c>
      <c r="D1182" s="22" t="s">
        <v>300</v>
      </c>
      <c r="E1182" s="22" t="s">
        <v>320</v>
      </c>
      <c r="F1182" s="26" t="str">
        <f>VLOOKUP(E1182,PROCV!$A$1:$B$107,2,TRUE)</f>
        <v>Música</v>
      </c>
      <c r="G1182" s="33">
        <v>1999</v>
      </c>
      <c r="H1182" s="24">
        <v>0</v>
      </c>
      <c r="I1182" s="23" t="str">
        <f>VLOOKUP(J1182,PROCV!$E$1:$F$27,2,FALSE)</f>
        <v>29 - Bahia</v>
      </c>
      <c r="J1182" s="22" t="s">
        <v>73</v>
      </c>
      <c r="K1182" s="22">
        <v>0</v>
      </c>
      <c r="L1182" s="33">
        <v>33600</v>
      </c>
      <c r="M1182" s="20" t="e">
        <f>VLOOKUP(G1182,PROCV!$A$110:$B$119,2,FALSE)</f>
        <v>#N/A</v>
      </c>
      <c r="N1182" s="17" t="e">
        <f t="shared" si="18"/>
        <v>#N/A</v>
      </c>
    </row>
    <row r="1183" spans="1:14" x14ac:dyDescent="0.25">
      <c r="A1183" s="30" t="s">
        <v>48</v>
      </c>
      <c r="B1183" s="36">
        <v>993792</v>
      </c>
      <c r="C1183" s="42" t="s">
        <v>5115</v>
      </c>
      <c r="D1183" s="22" t="s">
        <v>4</v>
      </c>
      <c r="E1183" s="22" t="s">
        <v>209</v>
      </c>
      <c r="F1183" s="26" t="str">
        <f>VLOOKUP(E1183,PROCV!$A$1:$B$107,2,TRUE)</f>
        <v>Educação e Criação em Artes</v>
      </c>
      <c r="G1183" s="33">
        <v>1999</v>
      </c>
      <c r="H1183" s="24">
        <v>0</v>
      </c>
      <c r="I1183" s="23" t="str">
        <f>VLOOKUP(J1183,PROCV!$E$1:$F$27,2,FALSE)</f>
        <v>33 - Rio de Janeiro</v>
      </c>
      <c r="J1183" s="22" t="s">
        <v>82</v>
      </c>
      <c r="K1183" s="22">
        <v>0</v>
      </c>
      <c r="L1183" s="33">
        <v>1207500</v>
      </c>
      <c r="M1183" s="20" t="e">
        <f>VLOOKUP(G1183,PROCV!$A$110:$B$119,2,FALSE)</f>
        <v>#N/A</v>
      </c>
      <c r="N1183" s="17" t="e">
        <f t="shared" si="18"/>
        <v>#N/A</v>
      </c>
    </row>
    <row r="1184" spans="1:14" x14ac:dyDescent="0.25">
      <c r="A1184" s="30" t="s">
        <v>48</v>
      </c>
      <c r="B1184" s="36">
        <v>996043</v>
      </c>
      <c r="C1184" s="42" t="s">
        <v>5114</v>
      </c>
      <c r="D1184" s="22" t="s">
        <v>189</v>
      </c>
      <c r="E1184" s="22" t="s">
        <v>213</v>
      </c>
      <c r="F1184" s="26" t="str">
        <f>VLOOKUP(E1184,PROCV!$A$1:$B$107,2,TRUE)</f>
        <v>Patrimônio</v>
      </c>
      <c r="G1184" s="33">
        <v>1999</v>
      </c>
      <c r="H1184" s="24">
        <v>0</v>
      </c>
      <c r="I1184" s="23" t="str">
        <f>VLOOKUP(J1184,PROCV!$E$1:$F$27,2,FALSE)</f>
        <v>29 - Bahia</v>
      </c>
      <c r="J1184" s="22" t="s">
        <v>73</v>
      </c>
      <c r="K1184" s="22">
        <v>0</v>
      </c>
      <c r="L1184" s="33">
        <v>100000</v>
      </c>
      <c r="M1184" s="20" t="e">
        <f>VLOOKUP(G1184,PROCV!$A$110:$B$119,2,FALSE)</f>
        <v>#N/A</v>
      </c>
      <c r="N1184" s="17" t="e">
        <f t="shared" si="18"/>
        <v>#N/A</v>
      </c>
    </row>
    <row r="1185" spans="1:14" x14ac:dyDescent="0.25">
      <c r="A1185" s="30" t="s">
        <v>48</v>
      </c>
      <c r="B1185" s="36">
        <v>996993</v>
      </c>
      <c r="C1185" s="42" t="s">
        <v>5113</v>
      </c>
      <c r="D1185" s="22" t="s">
        <v>189</v>
      </c>
      <c r="E1185" s="22" t="s">
        <v>213</v>
      </c>
      <c r="F1185" s="26" t="str">
        <f>VLOOKUP(E1185,PROCV!$A$1:$B$107,2,TRUE)</f>
        <v>Patrimônio</v>
      </c>
      <c r="G1185" s="33">
        <v>1999</v>
      </c>
      <c r="H1185" s="24">
        <v>0</v>
      </c>
      <c r="I1185" s="23" t="str">
        <f>VLOOKUP(J1185,PROCV!$E$1:$F$27,2,FALSE)</f>
        <v>52 - Goiás</v>
      </c>
      <c r="J1185" s="22" t="s">
        <v>97</v>
      </c>
      <c r="K1185" s="22">
        <v>0</v>
      </c>
      <c r="L1185" s="33">
        <v>30000</v>
      </c>
      <c r="M1185" s="20" t="e">
        <f>VLOOKUP(G1185,PROCV!$A$110:$B$119,2,FALSE)</f>
        <v>#N/A</v>
      </c>
      <c r="N1185" s="17" t="e">
        <f t="shared" si="18"/>
        <v>#N/A</v>
      </c>
    </row>
    <row r="1186" spans="1:14" x14ac:dyDescent="0.25">
      <c r="A1186" s="30" t="s">
        <v>48</v>
      </c>
      <c r="B1186" s="36">
        <v>997934</v>
      </c>
      <c r="C1186" s="42" t="s">
        <v>5112</v>
      </c>
      <c r="D1186" s="22" t="s">
        <v>189</v>
      </c>
      <c r="E1186" s="22" t="s">
        <v>213</v>
      </c>
      <c r="F1186" s="26" t="str">
        <f>VLOOKUP(E1186,PROCV!$A$1:$B$107,2,TRUE)</f>
        <v>Patrimônio</v>
      </c>
      <c r="G1186" s="33">
        <v>1999</v>
      </c>
      <c r="H1186" s="24">
        <v>0</v>
      </c>
      <c r="I1186" s="23" t="str">
        <f>VLOOKUP(J1186,PROCV!$E$1:$F$27,2,FALSE)</f>
        <v>15 - Pará</v>
      </c>
      <c r="J1186" s="22" t="s">
        <v>140</v>
      </c>
      <c r="K1186" s="22">
        <v>0</v>
      </c>
      <c r="L1186" s="33">
        <v>219000</v>
      </c>
      <c r="M1186" s="20" t="e">
        <f>VLOOKUP(G1186,PROCV!$A$110:$B$119,2,FALSE)</f>
        <v>#N/A</v>
      </c>
      <c r="N1186" s="17" t="e">
        <f t="shared" si="18"/>
        <v>#N/A</v>
      </c>
    </row>
    <row r="1187" spans="1:14" x14ac:dyDescent="0.25">
      <c r="A1187" s="30" t="s">
        <v>48</v>
      </c>
      <c r="B1187" s="36">
        <v>996126</v>
      </c>
      <c r="C1187" s="42" t="s">
        <v>5111</v>
      </c>
      <c r="D1187" s="22" t="s">
        <v>189</v>
      </c>
      <c r="E1187" s="22" t="s">
        <v>749</v>
      </c>
      <c r="F1187" s="26" t="str">
        <f>VLOOKUP(E1187,PROCV!$A$1:$B$107,2,TRUE)</f>
        <v>Educação e Criação em Artes</v>
      </c>
      <c r="G1187" s="33">
        <v>1999</v>
      </c>
      <c r="H1187" s="24">
        <v>0</v>
      </c>
      <c r="I1187" s="23" t="str">
        <f>VLOOKUP(J1187,PROCV!$E$1:$F$27,2,FALSE)</f>
        <v>41 - Paraná</v>
      </c>
      <c r="J1187" s="22" t="s">
        <v>106</v>
      </c>
      <c r="K1187" s="22">
        <v>0</v>
      </c>
      <c r="L1187" s="33">
        <v>100000</v>
      </c>
      <c r="M1187" s="20" t="e">
        <f>VLOOKUP(G1187,PROCV!$A$110:$B$119,2,FALSE)</f>
        <v>#N/A</v>
      </c>
      <c r="N1187" s="17" t="e">
        <f t="shared" si="18"/>
        <v>#N/A</v>
      </c>
    </row>
    <row r="1188" spans="1:14" x14ac:dyDescent="0.25">
      <c r="A1188" s="30" t="s">
        <v>48</v>
      </c>
      <c r="B1188" s="36">
        <v>991580</v>
      </c>
      <c r="C1188" s="42" t="s">
        <v>5110</v>
      </c>
      <c r="D1188" s="22" t="s">
        <v>189</v>
      </c>
      <c r="E1188" s="22" t="s">
        <v>213</v>
      </c>
      <c r="F1188" s="26" t="str">
        <f>VLOOKUP(E1188,PROCV!$A$1:$B$107,2,TRUE)</f>
        <v>Patrimônio</v>
      </c>
      <c r="G1188" s="33">
        <v>1999</v>
      </c>
      <c r="H1188" s="24">
        <v>0</v>
      </c>
      <c r="I1188" s="23" t="str">
        <f>VLOOKUP(J1188,PROCV!$E$1:$F$27,2,FALSE)</f>
        <v>29 - Bahia</v>
      </c>
      <c r="J1188" s="22" t="s">
        <v>73</v>
      </c>
      <c r="K1188" s="22">
        <v>0</v>
      </c>
      <c r="L1188" s="33">
        <v>300000</v>
      </c>
      <c r="M1188" s="20" t="e">
        <f>VLOOKUP(G1188,PROCV!$A$110:$B$119,2,FALSE)</f>
        <v>#N/A</v>
      </c>
      <c r="N1188" s="17" t="e">
        <f t="shared" si="18"/>
        <v>#N/A</v>
      </c>
    </row>
    <row r="1189" spans="1:14" x14ac:dyDescent="0.25">
      <c r="A1189" s="30" t="s">
        <v>48</v>
      </c>
      <c r="B1189" s="36">
        <v>996128</v>
      </c>
      <c r="C1189" s="42" t="s">
        <v>5109</v>
      </c>
      <c r="D1189" s="22" t="s">
        <v>189</v>
      </c>
      <c r="E1189" s="22" t="s">
        <v>213</v>
      </c>
      <c r="F1189" s="26" t="str">
        <f>VLOOKUP(E1189,PROCV!$A$1:$B$107,2,TRUE)</f>
        <v>Patrimônio</v>
      </c>
      <c r="G1189" s="33">
        <v>1999</v>
      </c>
      <c r="H1189" s="24">
        <v>0</v>
      </c>
      <c r="I1189" s="23" t="str">
        <f>VLOOKUP(J1189,PROCV!$E$1:$F$27,2,FALSE)</f>
        <v>29 - Bahia</v>
      </c>
      <c r="J1189" s="22" t="s">
        <v>73</v>
      </c>
      <c r="K1189" s="22">
        <v>0</v>
      </c>
      <c r="L1189" s="33">
        <v>80000</v>
      </c>
      <c r="M1189" s="20" t="e">
        <f>VLOOKUP(G1189,PROCV!$A$110:$B$119,2,FALSE)</f>
        <v>#N/A</v>
      </c>
      <c r="N1189" s="17" t="e">
        <f t="shared" si="18"/>
        <v>#N/A</v>
      </c>
    </row>
    <row r="1190" spans="1:14" x14ac:dyDescent="0.25">
      <c r="A1190" s="30" t="s">
        <v>48</v>
      </c>
      <c r="B1190" s="36">
        <v>996158</v>
      </c>
      <c r="C1190" s="42" t="s">
        <v>5108</v>
      </c>
      <c r="D1190" s="22" t="s">
        <v>189</v>
      </c>
      <c r="E1190" s="22" t="s">
        <v>213</v>
      </c>
      <c r="F1190" s="26" t="str">
        <f>VLOOKUP(E1190,PROCV!$A$1:$B$107,2,TRUE)</f>
        <v>Patrimônio</v>
      </c>
      <c r="G1190" s="33">
        <v>1999</v>
      </c>
      <c r="H1190" s="24">
        <v>0</v>
      </c>
      <c r="I1190" s="23" t="str">
        <f>VLOOKUP(J1190,PROCV!$E$1:$F$27,2,FALSE)</f>
        <v>43 - Rio Grande do Sul</v>
      </c>
      <c r="J1190" s="22" t="s">
        <v>56</v>
      </c>
      <c r="K1190" s="22">
        <v>0</v>
      </c>
      <c r="L1190" s="33">
        <v>80000</v>
      </c>
      <c r="M1190" s="20" t="e">
        <f>VLOOKUP(G1190,PROCV!$A$110:$B$119,2,FALSE)</f>
        <v>#N/A</v>
      </c>
      <c r="N1190" s="17" t="e">
        <f t="shared" si="18"/>
        <v>#N/A</v>
      </c>
    </row>
    <row r="1191" spans="1:14" x14ac:dyDescent="0.25">
      <c r="A1191" s="30" t="s">
        <v>48</v>
      </c>
      <c r="B1191" s="36">
        <v>996305</v>
      </c>
      <c r="C1191" s="42" t="s">
        <v>5107</v>
      </c>
      <c r="D1191" s="22" t="s">
        <v>189</v>
      </c>
      <c r="E1191" s="22" t="s">
        <v>213</v>
      </c>
      <c r="F1191" s="26" t="str">
        <f>VLOOKUP(E1191,PROCV!$A$1:$B$107,2,TRUE)</f>
        <v>Patrimônio</v>
      </c>
      <c r="G1191" s="33">
        <v>1999</v>
      </c>
      <c r="H1191" s="24">
        <v>0</v>
      </c>
      <c r="I1191" s="23" t="str">
        <f>VLOOKUP(J1191,PROCV!$E$1:$F$27,2,FALSE)</f>
        <v>41 - Paraná</v>
      </c>
      <c r="J1191" s="22" t="s">
        <v>106</v>
      </c>
      <c r="K1191" s="22">
        <v>0</v>
      </c>
      <c r="L1191" s="33">
        <v>100000</v>
      </c>
      <c r="M1191" s="20" t="e">
        <f>VLOOKUP(G1191,PROCV!$A$110:$B$119,2,FALSE)</f>
        <v>#N/A</v>
      </c>
      <c r="N1191" s="17" t="e">
        <f t="shared" si="18"/>
        <v>#N/A</v>
      </c>
    </row>
    <row r="1192" spans="1:14" x14ac:dyDescent="0.25">
      <c r="A1192" s="30" t="s">
        <v>48</v>
      </c>
      <c r="B1192" s="36">
        <v>996673</v>
      </c>
      <c r="C1192" s="42" t="s">
        <v>3910</v>
      </c>
      <c r="D1192" s="22" t="s">
        <v>189</v>
      </c>
      <c r="E1192" s="22" t="s">
        <v>213</v>
      </c>
      <c r="F1192" s="26" t="str">
        <f>VLOOKUP(E1192,PROCV!$A$1:$B$107,2,TRUE)</f>
        <v>Patrimônio</v>
      </c>
      <c r="G1192" s="33">
        <v>1999</v>
      </c>
      <c r="H1192" s="24">
        <v>0</v>
      </c>
      <c r="I1192" s="23" t="str">
        <f>VLOOKUP(J1192,PROCV!$E$1:$F$27,2,FALSE)</f>
        <v>13 - Amazonas</v>
      </c>
      <c r="J1192" s="22" t="s">
        <v>823</v>
      </c>
      <c r="K1192" s="22">
        <v>0</v>
      </c>
      <c r="L1192" s="33">
        <v>120000</v>
      </c>
      <c r="M1192" s="20" t="e">
        <f>VLOOKUP(G1192,PROCV!$A$110:$B$119,2,FALSE)</f>
        <v>#N/A</v>
      </c>
      <c r="N1192" s="17" t="e">
        <f t="shared" si="18"/>
        <v>#N/A</v>
      </c>
    </row>
    <row r="1193" spans="1:14" x14ac:dyDescent="0.25">
      <c r="A1193" s="30" t="s">
        <v>48</v>
      </c>
      <c r="B1193" s="36">
        <v>996150</v>
      </c>
      <c r="C1193" s="42" t="s">
        <v>5106</v>
      </c>
      <c r="D1193" s="22" t="s">
        <v>189</v>
      </c>
      <c r="E1193" s="22" t="s">
        <v>213</v>
      </c>
      <c r="F1193" s="26" t="str">
        <f>VLOOKUP(E1193,PROCV!$A$1:$B$107,2,TRUE)</f>
        <v>Patrimônio</v>
      </c>
      <c r="G1193" s="33">
        <v>1999</v>
      </c>
      <c r="H1193" s="24">
        <v>0</v>
      </c>
      <c r="I1193" s="23" t="str">
        <f>VLOOKUP(J1193,PROCV!$E$1:$F$27,2,FALSE)</f>
        <v>16 - Amapá</v>
      </c>
      <c r="J1193" s="22" t="s">
        <v>61</v>
      </c>
      <c r="K1193" s="22">
        <v>0</v>
      </c>
      <c r="L1193" s="33">
        <v>80000</v>
      </c>
      <c r="M1193" s="20" t="e">
        <f>VLOOKUP(G1193,PROCV!$A$110:$B$119,2,FALSE)</f>
        <v>#N/A</v>
      </c>
      <c r="N1193" s="17" t="e">
        <f t="shared" si="18"/>
        <v>#N/A</v>
      </c>
    </row>
    <row r="1194" spans="1:14" x14ac:dyDescent="0.25">
      <c r="A1194" s="30" t="s">
        <v>48</v>
      </c>
      <c r="B1194" s="36">
        <v>996057</v>
      </c>
      <c r="C1194" s="42" t="s">
        <v>5105</v>
      </c>
      <c r="D1194" s="22" t="s">
        <v>189</v>
      </c>
      <c r="E1194" s="22" t="s">
        <v>213</v>
      </c>
      <c r="F1194" s="26" t="str">
        <f>VLOOKUP(E1194,PROCV!$A$1:$B$107,2,TRUE)</f>
        <v>Patrimônio</v>
      </c>
      <c r="G1194" s="33">
        <v>1999</v>
      </c>
      <c r="H1194" s="24">
        <v>0</v>
      </c>
      <c r="I1194" s="23" t="str">
        <f>VLOOKUP(J1194,PROCV!$E$1:$F$27,2,FALSE)</f>
        <v>31 - Minas Gerais</v>
      </c>
      <c r="J1194" s="22" t="s">
        <v>85</v>
      </c>
      <c r="K1194" s="22">
        <v>0</v>
      </c>
      <c r="L1194" s="33">
        <v>250000</v>
      </c>
      <c r="M1194" s="20" t="e">
        <f>VLOOKUP(G1194,PROCV!$A$110:$B$119,2,FALSE)</f>
        <v>#N/A</v>
      </c>
      <c r="N1194" s="17" t="e">
        <f t="shared" si="18"/>
        <v>#N/A</v>
      </c>
    </row>
    <row r="1195" spans="1:14" x14ac:dyDescent="0.25">
      <c r="A1195" s="30" t="s">
        <v>48</v>
      </c>
      <c r="B1195" s="36">
        <v>996622</v>
      </c>
      <c r="C1195" s="42" t="s">
        <v>5104</v>
      </c>
      <c r="D1195" s="22" t="s">
        <v>189</v>
      </c>
      <c r="E1195" s="22" t="s">
        <v>213</v>
      </c>
      <c r="F1195" s="26" t="str">
        <f>VLOOKUP(E1195,PROCV!$A$1:$B$107,2,TRUE)</f>
        <v>Patrimônio</v>
      </c>
      <c r="G1195" s="33">
        <v>1999</v>
      </c>
      <c r="H1195" s="24">
        <v>0</v>
      </c>
      <c r="I1195" s="23" t="str">
        <f>VLOOKUP(J1195,PROCV!$E$1:$F$27,2,FALSE)</f>
        <v>29 - Bahia</v>
      </c>
      <c r="J1195" s="22" t="s">
        <v>73</v>
      </c>
      <c r="K1195" s="22">
        <v>0</v>
      </c>
      <c r="L1195" s="33">
        <v>240000</v>
      </c>
      <c r="M1195" s="20" t="e">
        <f>VLOOKUP(G1195,PROCV!$A$110:$B$119,2,FALSE)</f>
        <v>#N/A</v>
      </c>
      <c r="N1195" s="17" t="e">
        <f t="shared" si="18"/>
        <v>#N/A</v>
      </c>
    </row>
    <row r="1196" spans="1:14" x14ac:dyDescent="0.25">
      <c r="A1196" s="30" t="s">
        <v>48</v>
      </c>
      <c r="B1196" s="36">
        <v>990961</v>
      </c>
      <c r="C1196" s="42" t="s">
        <v>5103</v>
      </c>
      <c r="D1196" s="22" t="s">
        <v>189</v>
      </c>
      <c r="E1196" s="22" t="s">
        <v>213</v>
      </c>
      <c r="F1196" s="26" t="str">
        <f>VLOOKUP(E1196,PROCV!$A$1:$B$107,2,TRUE)</f>
        <v>Patrimônio</v>
      </c>
      <c r="G1196" s="33">
        <v>1999</v>
      </c>
      <c r="H1196" s="24">
        <v>0</v>
      </c>
      <c r="I1196" s="23" t="str">
        <f>VLOOKUP(J1196,PROCV!$E$1:$F$27,2,FALSE)</f>
        <v>35 - São Paulo</v>
      </c>
      <c r="J1196" s="22" t="s">
        <v>76</v>
      </c>
      <c r="K1196" s="22">
        <v>0</v>
      </c>
      <c r="L1196" s="33">
        <v>27364</v>
      </c>
      <c r="M1196" s="20" t="e">
        <f>VLOOKUP(G1196,PROCV!$A$110:$B$119,2,FALSE)</f>
        <v>#N/A</v>
      </c>
      <c r="N1196" s="17" t="e">
        <f t="shared" si="18"/>
        <v>#N/A</v>
      </c>
    </row>
    <row r="1197" spans="1:14" x14ac:dyDescent="0.25">
      <c r="A1197" s="30" t="s">
        <v>48</v>
      </c>
      <c r="B1197" s="36">
        <v>991958</v>
      </c>
      <c r="C1197" s="42" t="s">
        <v>5102</v>
      </c>
      <c r="D1197" s="22" t="s">
        <v>189</v>
      </c>
      <c r="E1197" s="22" t="s">
        <v>630</v>
      </c>
      <c r="F1197" s="26" t="s">
        <v>10</v>
      </c>
      <c r="G1197" s="33">
        <v>1999</v>
      </c>
      <c r="H1197" s="24">
        <v>0</v>
      </c>
      <c r="I1197" s="23" t="str">
        <f>VLOOKUP(J1197,PROCV!$E$1:$F$27,2,FALSE)</f>
        <v>53 - Distrito Federal</v>
      </c>
      <c r="J1197" s="22" t="s">
        <v>75</v>
      </c>
      <c r="K1197" s="22">
        <v>0</v>
      </c>
      <c r="L1197" s="33">
        <v>3832</v>
      </c>
      <c r="M1197" s="20" t="e">
        <f>VLOOKUP(G1197,PROCV!$A$110:$B$119,2,FALSE)</f>
        <v>#N/A</v>
      </c>
      <c r="N1197" s="17" t="e">
        <f t="shared" si="18"/>
        <v>#N/A</v>
      </c>
    </row>
    <row r="1198" spans="1:14" x14ac:dyDescent="0.25">
      <c r="A1198" s="30" t="s">
        <v>48</v>
      </c>
      <c r="B1198" s="36">
        <v>991558</v>
      </c>
      <c r="C1198" s="42" t="s">
        <v>5101</v>
      </c>
      <c r="D1198" s="22" t="s">
        <v>189</v>
      </c>
      <c r="E1198" s="22" t="s">
        <v>844</v>
      </c>
      <c r="F1198" s="26" t="str">
        <f>VLOOKUP(E1198,PROCV!$A$1:$B$107,2,TRUE)</f>
        <v>Educação e Criação em Artes</v>
      </c>
      <c r="G1198" s="33">
        <v>1999</v>
      </c>
      <c r="H1198" s="24">
        <v>0</v>
      </c>
      <c r="I1198" s="23" t="str">
        <f>VLOOKUP(J1198,PROCV!$E$1:$F$27,2,FALSE)</f>
        <v>13 - Amazonas</v>
      </c>
      <c r="J1198" s="22" t="s">
        <v>823</v>
      </c>
      <c r="K1198" s="22">
        <v>0</v>
      </c>
      <c r="L1198" s="33">
        <v>32000</v>
      </c>
      <c r="M1198" s="20" t="e">
        <f>VLOOKUP(G1198,PROCV!$A$110:$B$119,2,FALSE)</f>
        <v>#N/A</v>
      </c>
      <c r="N1198" s="17" t="e">
        <f t="shared" si="18"/>
        <v>#N/A</v>
      </c>
    </row>
    <row r="1199" spans="1:14" x14ac:dyDescent="0.25">
      <c r="A1199" s="30" t="s">
        <v>48</v>
      </c>
      <c r="B1199" s="36">
        <v>997686</v>
      </c>
      <c r="C1199" s="42" t="s">
        <v>5100</v>
      </c>
      <c r="D1199" s="22" t="s">
        <v>189</v>
      </c>
      <c r="E1199" s="22" t="s">
        <v>213</v>
      </c>
      <c r="F1199" s="26" t="str">
        <f>VLOOKUP(E1199,PROCV!$A$1:$B$107,2,TRUE)</f>
        <v>Patrimônio</v>
      </c>
      <c r="G1199" s="33">
        <v>1999</v>
      </c>
      <c r="H1199" s="24">
        <v>0</v>
      </c>
      <c r="I1199" s="23" t="str">
        <f>VLOOKUP(J1199,PROCV!$E$1:$F$27,2,FALSE)</f>
        <v>53 - Distrito Federal</v>
      </c>
      <c r="J1199" s="22" t="s">
        <v>75</v>
      </c>
      <c r="K1199" s="22">
        <v>0</v>
      </c>
      <c r="L1199" s="33">
        <v>140000</v>
      </c>
      <c r="M1199" s="20" t="e">
        <f>VLOOKUP(G1199,PROCV!$A$110:$B$119,2,FALSE)</f>
        <v>#N/A</v>
      </c>
      <c r="N1199" s="17" t="e">
        <f t="shared" si="18"/>
        <v>#N/A</v>
      </c>
    </row>
    <row r="1200" spans="1:14" x14ac:dyDescent="0.25">
      <c r="A1200" s="30" t="s">
        <v>48</v>
      </c>
      <c r="B1200" s="36">
        <v>996560</v>
      </c>
      <c r="C1200" s="42" t="s">
        <v>5099</v>
      </c>
      <c r="D1200" s="22" t="s">
        <v>189</v>
      </c>
      <c r="E1200" s="22" t="s">
        <v>213</v>
      </c>
      <c r="F1200" s="26" t="str">
        <f>VLOOKUP(E1200,PROCV!$A$1:$B$107,2,TRUE)</f>
        <v>Patrimônio</v>
      </c>
      <c r="G1200" s="33">
        <v>1999</v>
      </c>
      <c r="H1200" s="24">
        <v>0</v>
      </c>
      <c r="I1200" s="23" t="str">
        <f>VLOOKUP(J1200,PROCV!$E$1:$F$27,2,FALSE)</f>
        <v>41 - Paraná</v>
      </c>
      <c r="J1200" s="22" t="s">
        <v>106</v>
      </c>
      <c r="K1200" s="22">
        <v>0</v>
      </c>
      <c r="L1200" s="33">
        <v>63360</v>
      </c>
      <c r="M1200" s="20" t="e">
        <f>VLOOKUP(G1200,PROCV!$A$110:$B$119,2,FALSE)</f>
        <v>#N/A</v>
      </c>
      <c r="N1200" s="17" t="e">
        <f t="shared" si="18"/>
        <v>#N/A</v>
      </c>
    </row>
    <row r="1201" spans="1:14" x14ac:dyDescent="0.25">
      <c r="A1201" s="30" t="s">
        <v>48</v>
      </c>
      <c r="B1201" s="36">
        <v>996178</v>
      </c>
      <c r="C1201" s="42" t="s">
        <v>1672</v>
      </c>
      <c r="D1201" s="22" t="s">
        <v>189</v>
      </c>
      <c r="E1201" s="22" t="s">
        <v>213</v>
      </c>
      <c r="F1201" s="26" t="str">
        <f>VLOOKUP(E1201,PROCV!$A$1:$B$107,2,TRUE)</f>
        <v>Patrimônio</v>
      </c>
      <c r="G1201" s="33">
        <v>1999</v>
      </c>
      <c r="H1201" s="24">
        <v>0</v>
      </c>
      <c r="I1201" s="23" t="str">
        <f>VLOOKUP(J1201,PROCV!$E$1:$F$27,2,FALSE)</f>
        <v>43 - Rio Grande do Sul</v>
      </c>
      <c r="J1201" s="22" t="s">
        <v>56</v>
      </c>
      <c r="K1201" s="22">
        <v>0</v>
      </c>
      <c r="L1201" s="33">
        <v>57600</v>
      </c>
      <c r="M1201" s="20" t="e">
        <f>VLOOKUP(G1201,PROCV!$A$110:$B$119,2,FALSE)</f>
        <v>#N/A</v>
      </c>
      <c r="N1201" s="17" t="e">
        <f t="shared" si="18"/>
        <v>#N/A</v>
      </c>
    </row>
    <row r="1202" spans="1:14" x14ac:dyDescent="0.25">
      <c r="A1202" s="30" t="s">
        <v>48</v>
      </c>
      <c r="B1202" s="36">
        <v>996385</v>
      </c>
      <c r="C1202" s="42" t="s">
        <v>1672</v>
      </c>
      <c r="D1202" s="22" t="s">
        <v>189</v>
      </c>
      <c r="E1202" s="22" t="s">
        <v>213</v>
      </c>
      <c r="F1202" s="26" t="str">
        <f>VLOOKUP(E1202,PROCV!$A$1:$B$107,2,TRUE)</f>
        <v>Patrimônio</v>
      </c>
      <c r="G1202" s="33">
        <v>1999</v>
      </c>
      <c r="H1202" s="24">
        <v>0</v>
      </c>
      <c r="I1202" s="23" t="str">
        <f>VLOOKUP(J1202,PROCV!$E$1:$F$27,2,FALSE)</f>
        <v>41 - Paraná</v>
      </c>
      <c r="J1202" s="22" t="s">
        <v>106</v>
      </c>
      <c r="K1202" s="22">
        <v>0</v>
      </c>
      <c r="L1202" s="33">
        <v>108000</v>
      </c>
      <c r="M1202" s="20" t="e">
        <f>VLOOKUP(G1202,PROCV!$A$110:$B$119,2,FALSE)</f>
        <v>#N/A</v>
      </c>
      <c r="N1202" s="17" t="e">
        <f t="shared" si="18"/>
        <v>#N/A</v>
      </c>
    </row>
    <row r="1203" spans="1:14" x14ac:dyDescent="0.25">
      <c r="A1203" s="30" t="s">
        <v>48</v>
      </c>
      <c r="B1203" s="36">
        <v>996311</v>
      </c>
      <c r="C1203" s="42" t="s">
        <v>5098</v>
      </c>
      <c r="D1203" s="22" t="s">
        <v>189</v>
      </c>
      <c r="E1203" s="22" t="s">
        <v>213</v>
      </c>
      <c r="F1203" s="26" t="str">
        <f>VLOOKUP(E1203,PROCV!$A$1:$B$107,2,TRUE)</f>
        <v>Patrimônio</v>
      </c>
      <c r="G1203" s="33">
        <v>1999</v>
      </c>
      <c r="H1203" s="24">
        <v>0</v>
      </c>
      <c r="I1203" s="23" t="str">
        <f>VLOOKUP(J1203,PROCV!$E$1:$F$27,2,FALSE)</f>
        <v>41 - Paraná</v>
      </c>
      <c r="J1203" s="22" t="s">
        <v>106</v>
      </c>
      <c r="K1203" s="22">
        <v>0</v>
      </c>
      <c r="L1203" s="33">
        <v>104000</v>
      </c>
      <c r="M1203" s="20" t="e">
        <f>VLOOKUP(G1203,PROCV!$A$110:$B$119,2,FALSE)</f>
        <v>#N/A</v>
      </c>
      <c r="N1203" s="17" t="e">
        <f t="shared" si="18"/>
        <v>#N/A</v>
      </c>
    </row>
    <row r="1204" spans="1:14" x14ac:dyDescent="0.25">
      <c r="A1204" s="30" t="s">
        <v>48</v>
      </c>
      <c r="B1204" s="36">
        <v>991989</v>
      </c>
      <c r="C1204" s="42" t="s">
        <v>5097</v>
      </c>
      <c r="D1204" s="22" t="s">
        <v>189</v>
      </c>
      <c r="E1204" s="22" t="s">
        <v>213</v>
      </c>
      <c r="F1204" s="26" t="str">
        <f>VLOOKUP(E1204,PROCV!$A$1:$B$107,2,TRUE)</f>
        <v>Patrimônio</v>
      </c>
      <c r="G1204" s="33">
        <v>1999</v>
      </c>
      <c r="H1204" s="24">
        <v>0</v>
      </c>
      <c r="I1204" s="23" t="str">
        <f>VLOOKUP(J1204,PROCV!$E$1:$F$27,2,FALSE)</f>
        <v>31 - Minas Gerais</v>
      </c>
      <c r="J1204" s="22" t="s">
        <v>85</v>
      </c>
      <c r="K1204" s="22">
        <v>0</v>
      </c>
      <c r="L1204" s="33">
        <v>75777.850000000006</v>
      </c>
      <c r="M1204" s="20" t="e">
        <f>VLOOKUP(G1204,PROCV!$A$110:$B$119,2,FALSE)</f>
        <v>#N/A</v>
      </c>
      <c r="N1204" s="17" t="e">
        <f t="shared" si="18"/>
        <v>#N/A</v>
      </c>
    </row>
    <row r="1205" spans="1:14" x14ac:dyDescent="0.25">
      <c r="A1205" s="30" t="s">
        <v>48</v>
      </c>
      <c r="B1205" s="36">
        <v>997847</v>
      </c>
      <c r="C1205" s="42" t="s">
        <v>5096</v>
      </c>
      <c r="D1205" s="22" t="s">
        <v>189</v>
      </c>
      <c r="E1205" s="22" t="s">
        <v>213</v>
      </c>
      <c r="F1205" s="26" t="str">
        <f>VLOOKUP(E1205,PROCV!$A$1:$B$107,2,TRUE)</f>
        <v>Patrimônio</v>
      </c>
      <c r="G1205" s="33">
        <v>1999</v>
      </c>
      <c r="H1205" s="24">
        <v>0</v>
      </c>
      <c r="I1205" s="23" t="str">
        <f>VLOOKUP(J1205,PROCV!$E$1:$F$27,2,FALSE)</f>
        <v>13 - Amazonas</v>
      </c>
      <c r="J1205" s="22" t="s">
        <v>823</v>
      </c>
      <c r="K1205" s="22">
        <v>0</v>
      </c>
      <c r="L1205" s="33">
        <v>40000</v>
      </c>
      <c r="M1205" s="20" t="e">
        <f>VLOOKUP(G1205,PROCV!$A$110:$B$119,2,FALSE)</f>
        <v>#N/A</v>
      </c>
      <c r="N1205" s="17" t="e">
        <f t="shared" si="18"/>
        <v>#N/A</v>
      </c>
    </row>
    <row r="1206" spans="1:14" x14ac:dyDescent="0.25">
      <c r="A1206" s="30" t="s">
        <v>48</v>
      </c>
      <c r="B1206" s="36">
        <v>996259</v>
      </c>
      <c r="C1206" s="42" t="s">
        <v>643</v>
      </c>
      <c r="D1206" s="22" t="s">
        <v>189</v>
      </c>
      <c r="E1206" s="22" t="s">
        <v>213</v>
      </c>
      <c r="F1206" s="26" t="str">
        <f>VLOOKUP(E1206,PROCV!$A$1:$B$107,2,TRUE)</f>
        <v>Patrimônio</v>
      </c>
      <c r="G1206" s="33">
        <v>1999</v>
      </c>
      <c r="H1206" s="24">
        <v>0</v>
      </c>
      <c r="I1206" s="23" t="str">
        <f>VLOOKUP(J1206,PROCV!$E$1:$F$27,2,FALSE)</f>
        <v>23 - Ceará</v>
      </c>
      <c r="J1206" s="22" t="s">
        <v>52</v>
      </c>
      <c r="K1206" s="22">
        <v>0</v>
      </c>
      <c r="L1206" s="33">
        <v>50000</v>
      </c>
      <c r="M1206" s="20" t="e">
        <f>VLOOKUP(G1206,PROCV!$A$110:$B$119,2,FALSE)</f>
        <v>#N/A</v>
      </c>
      <c r="N1206" s="17" t="e">
        <f t="shared" si="18"/>
        <v>#N/A</v>
      </c>
    </row>
    <row r="1207" spans="1:14" x14ac:dyDescent="0.25">
      <c r="A1207" s="30" t="s">
        <v>48</v>
      </c>
      <c r="B1207" s="36">
        <v>996624</v>
      </c>
      <c r="C1207" s="42" t="s">
        <v>3457</v>
      </c>
      <c r="D1207" s="22" t="s">
        <v>189</v>
      </c>
      <c r="E1207" s="22" t="s">
        <v>213</v>
      </c>
      <c r="F1207" s="26" t="str">
        <f>VLOOKUP(E1207,PROCV!$A$1:$B$107,2,TRUE)</f>
        <v>Patrimônio</v>
      </c>
      <c r="G1207" s="33">
        <v>1999</v>
      </c>
      <c r="H1207" s="24">
        <v>0</v>
      </c>
      <c r="I1207" s="23" t="str">
        <f>VLOOKUP(J1207,PROCV!$E$1:$F$27,2,FALSE)</f>
        <v>41 - Paraná</v>
      </c>
      <c r="J1207" s="22" t="s">
        <v>106</v>
      </c>
      <c r="K1207" s="22">
        <v>0</v>
      </c>
      <c r="L1207" s="33">
        <v>58180</v>
      </c>
      <c r="M1207" s="20" t="e">
        <f>VLOOKUP(G1207,PROCV!$A$110:$B$119,2,FALSE)</f>
        <v>#N/A</v>
      </c>
      <c r="N1207" s="17" t="e">
        <f t="shared" si="18"/>
        <v>#N/A</v>
      </c>
    </row>
    <row r="1208" spans="1:14" x14ac:dyDescent="0.25">
      <c r="A1208" s="30" t="s">
        <v>48</v>
      </c>
      <c r="B1208" s="36">
        <v>996666</v>
      </c>
      <c r="C1208" s="42" t="s">
        <v>3457</v>
      </c>
      <c r="D1208" s="22" t="s">
        <v>189</v>
      </c>
      <c r="E1208" s="22" t="s">
        <v>213</v>
      </c>
      <c r="F1208" s="26" t="str">
        <f>VLOOKUP(E1208,PROCV!$A$1:$B$107,2,TRUE)</f>
        <v>Patrimônio</v>
      </c>
      <c r="G1208" s="33">
        <v>1999</v>
      </c>
      <c r="H1208" s="24">
        <v>0</v>
      </c>
      <c r="I1208" s="23" t="str">
        <f>VLOOKUP(J1208,PROCV!$E$1:$F$27,2,FALSE)</f>
        <v>41 - Paraná</v>
      </c>
      <c r="J1208" s="22" t="s">
        <v>106</v>
      </c>
      <c r="K1208" s="22">
        <v>0</v>
      </c>
      <c r="L1208" s="33">
        <v>72636.36</v>
      </c>
      <c r="M1208" s="20" t="e">
        <f>VLOOKUP(G1208,PROCV!$A$110:$B$119,2,FALSE)</f>
        <v>#N/A</v>
      </c>
      <c r="N1208" s="17" t="e">
        <f t="shared" si="18"/>
        <v>#N/A</v>
      </c>
    </row>
    <row r="1209" spans="1:14" x14ac:dyDescent="0.25">
      <c r="A1209" s="30" t="s">
        <v>48</v>
      </c>
      <c r="B1209" s="36">
        <v>996059</v>
      </c>
      <c r="C1209" s="42" t="s">
        <v>5095</v>
      </c>
      <c r="D1209" s="22" t="s">
        <v>189</v>
      </c>
      <c r="E1209" s="22" t="s">
        <v>213</v>
      </c>
      <c r="F1209" s="26" t="str">
        <f>VLOOKUP(E1209,PROCV!$A$1:$B$107,2,TRUE)</f>
        <v>Patrimônio</v>
      </c>
      <c r="G1209" s="33">
        <v>1999</v>
      </c>
      <c r="H1209" s="24">
        <v>0</v>
      </c>
      <c r="I1209" s="23" t="str">
        <f>VLOOKUP(J1209,PROCV!$E$1:$F$27,2,FALSE)</f>
        <v>29 - Bahia</v>
      </c>
      <c r="J1209" s="22" t="s">
        <v>73</v>
      </c>
      <c r="K1209" s="22">
        <v>0</v>
      </c>
      <c r="L1209" s="33">
        <v>304644.45</v>
      </c>
      <c r="M1209" s="20" t="e">
        <f>VLOOKUP(G1209,PROCV!$A$110:$B$119,2,FALSE)</f>
        <v>#N/A</v>
      </c>
      <c r="N1209" s="17" t="e">
        <f t="shared" si="18"/>
        <v>#N/A</v>
      </c>
    </row>
    <row r="1210" spans="1:14" x14ac:dyDescent="0.25">
      <c r="A1210" s="30" t="s">
        <v>48</v>
      </c>
      <c r="B1210" s="36">
        <v>996375</v>
      </c>
      <c r="C1210" s="42" t="s">
        <v>5094</v>
      </c>
      <c r="D1210" s="22" t="s">
        <v>189</v>
      </c>
      <c r="E1210" s="22" t="s">
        <v>213</v>
      </c>
      <c r="F1210" s="26" t="str">
        <f>VLOOKUP(E1210,PROCV!$A$1:$B$107,2,TRUE)</f>
        <v>Patrimônio</v>
      </c>
      <c r="G1210" s="33">
        <v>1999</v>
      </c>
      <c r="H1210" s="24">
        <v>0</v>
      </c>
      <c r="I1210" s="23" t="str">
        <f>VLOOKUP(J1210,PROCV!$E$1:$F$27,2,FALSE)</f>
        <v>41 - Paraná</v>
      </c>
      <c r="J1210" s="22" t="s">
        <v>106</v>
      </c>
      <c r="K1210" s="22">
        <v>0</v>
      </c>
      <c r="L1210" s="33">
        <v>160000</v>
      </c>
      <c r="M1210" s="20" t="e">
        <f>VLOOKUP(G1210,PROCV!$A$110:$B$119,2,FALSE)</f>
        <v>#N/A</v>
      </c>
      <c r="N1210" s="17" t="e">
        <f t="shared" si="18"/>
        <v>#N/A</v>
      </c>
    </row>
    <row r="1211" spans="1:14" x14ac:dyDescent="0.25">
      <c r="A1211" s="30" t="s">
        <v>48</v>
      </c>
      <c r="B1211" s="36">
        <v>996581</v>
      </c>
      <c r="C1211" s="42" t="s">
        <v>5093</v>
      </c>
      <c r="D1211" s="22" t="s">
        <v>189</v>
      </c>
      <c r="E1211" s="22" t="s">
        <v>213</v>
      </c>
      <c r="F1211" s="26" t="str">
        <f>VLOOKUP(E1211,PROCV!$A$1:$B$107,2,TRUE)</f>
        <v>Patrimônio</v>
      </c>
      <c r="G1211" s="33">
        <v>1999</v>
      </c>
      <c r="H1211" s="24">
        <v>0</v>
      </c>
      <c r="I1211" s="23" t="str">
        <f>VLOOKUP(J1211,PROCV!$E$1:$F$27,2,FALSE)</f>
        <v>41 - Paraná</v>
      </c>
      <c r="J1211" s="22" t="s">
        <v>106</v>
      </c>
      <c r="K1211" s="22">
        <v>0</v>
      </c>
      <c r="L1211" s="33">
        <v>88000</v>
      </c>
      <c r="M1211" s="20" t="e">
        <f>VLOOKUP(G1211,PROCV!$A$110:$B$119,2,FALSE)</f>
        <v>#N/A</v>
      </c>
      <c r="N1211" s="17" t="e">
        <f t="shared" si="18"/>
        <v>#N/A</v>
      </c>
    </row>
    <row r="1212" spans="1:14" x14ac:dyDescent="0.25">
      <c r="A1212" s="30" t="s">
        <v>48</v>
      </c>
      <c r="B1212" s="36">
        <v>996715</v>
      </c>
      <c r="C1212" s="42" t="s">
        <v>3249</v>
      </c>
      <c r="D1212" s="22" t="s">
        <v>189</v>
      </c>
      <c r="E1212" s="22" t="s">
        <v>213</v>
      </c>
      <c r="F1212" s="26" t="str">
        <f>VLOOKUP(E1212,PROCV!$A$1:$B$107,2,TRUE)</f>
        <v>Patrimônio</v>
      </c>
      <c r="G1212" s="33">
        <v>1999</v>
      </c>
      <c r="H1212" s="24">
        <v>0</v>
      </c>
      <c r="I1212" s="23" t="str">
        <f>VLOOKUP(J1212,PROCV!$E$1:$F$27,2,FALSE)</f>
        <v>41 - Paraná</v>
      </c>
      <c r="J1212" s="22" t="s">
        <v>106</v>
      </c>
      <c r="K1212" s="22">
        <v>0</v>
      </c>
      <c r="L1212" s="33">
        <v>80000</v>
      </c>
      <c r="M1212" s="20" t="e">
        <f>VLOOKUP(G1212,PROCV!$A$110:$B$119,2,FALSE)</f>
        <v>#N/A</v>
      </c>
      <c r="N1212" s="17" t="e">
        <f t="shared" si="18"/>
        <v>#N/A</v>
      </c>
    </row>
    <row r="1213" spans="1:14" x14ac:dyDescent="0.25">
      <c r="A1213" s="30" t="s">
        <v>48</v>
      </c>
      <c r="B1213" s="36">
        <v>996465</v>
      </c>
      <c r="C1213" s="42" t="s">
        <v>5092</v>
      </c>
      <c r="D1213" s="22" t="s">
        <v>189</v>
      </c>
      <c r="E1213" s="22" t="s">
        <v>213</v>
      </c>
      <c r="F1213" s="26" t="str">
        <f>VLOOKUP(E1213,PROCV!$A$1:$B$107,2,TRUE)</f>
        <v>Patrimônio</v>
      </c>
      <c r="G1213" s="33">
        <v>1999</v>
      </c>
      <c r="H1213" s="24">
        <v>0</v>
      </c>
      <c r="I1213" s="23" t="str">
        <f>VLOOKUP(J1213,PROCV!$E$1:$F$27,2,FALSE)</f>
        <v>13 - Amazonas</v>
      </c>
      <c r="J1213" s="22" t="s">
        <v>823</v>
      </c>
      <c r="K1213" s="22">
        <v>0</v>
      </c>
      <c r="L1213" s="33">
        <v>120000</v>
      </c>
      <c r="M1213" s="20" t="e">
        <f>VLOOKUP(G1213,PROCV!$A$110:$B$119,2,FALSE)</f>
        <v>#N/A</v>
      </c>
      <c r="N1213" s="17" t="e">
        <f t="shared" si="18"/>
        <v>#N/A</v>
      </c>
    </row>
    <row r="1214" spans="1:14" x14ac:dyDescent="0.25">
      <c r="A1214" s="30" t="s">
        <v>48</v>
      </c>
      <c r="B1214" s="36">
        <v>996138</v>
      </c>
      <c r="C1214" s="42" t="s">
        <v>5091</v>
      </c>
      <c r="D1214" s="22" t="s">
        <v>189</v>
      </c>
      <c r="E1214" s="22" t="s">
        <v>213</v>
      </c>
      <c r="F1214" s="26" t="str">
        <f>VLOOKUP(E1214,PROCV!$A$1:$B$107,2,TRUE)</f>
        <v>Patrimônio</v>
      </c>
      <c r="G1214" s="33">
        <v>1999</v>
      </c>
      <c r="H1214" s="24">
        <v>0</v>
      </c>
      <c r="I1214" s="23" t="str">
        <f>VLOOKUP(J1214,PROCV!$E$1:$F$27,2,FALSE)</f>
        <v>52 - Goiás</v>
      </c>
      <c r="J1214" s="22" t="s">
        <v>97</v>
      </c>
      <c r="K1214" s="22">
        <v>0</v>
      </c>
      <c r="L1214" s="33">
        <v>96000</v>
      </c>
      <c r="M1214" s="20" t="e">
        <f>VLOOKUP(G1214,PROCV!$A$110:$B$119,2,FALSE)</f>
        <v>#N/A</v>
      </c>
      <c r="N1214" s="17" t="e">
        <f t="shared" si="18"/>
        <v>#N/A</v>
      </c>
    </row>
    <row r="1215" spans="1:14" x14ac:dyDescent="0.25">
      <c r="A1215" s="30" t="s">
        <v>48</v>
      </c>
      <c r="B1215" s="36">
        <v>996174</v>
      </c>
      <c r="C1215" s="42" t="s">
        <v>5090</v>
      </c>
      <c r="D1215" s="22" t="s">
        <v>189</v>
      </c>
      <c r="E1215" s="22" t="s">
        <v>213</v>
      </c>
      <c r="F1215" s="26" t="str">
        <f>VLOOKUP(E1215,PROCV!$A$1:$B$107,2,TRUE)</f>
        <v>Patrimônio</v>
      </c>
      <c r="G1215" s="33">
        <v>1999</v>
      </c>
      <c r="H1215" s="24">
        <v>0</v>
      </c>
      <c r="I1215" s="23" t="str">
        <f>VLOOKUP(J1215,PROCV!$E$1:$F$27,2,FALSE)</f>
        <v>29 - Bahia</v>
      </c>
      <c r="J1215" s="22" t="s">
        <v>73</v>
      </c>
      <c r="K1215" s="22">
        <v>0</v>
      </c>
      <c r="L1215" s="33">
        <v>80000</v>
      </c>
      <c r="M1215" s="20" t="e">
        <f>VLOOKUP(G1215,PROCV!$A$110:$B$119,2,FALSE)</f>
        <v>#N/A</v>
      </c>
      <c r="N1215" s="17" t="e">
        <f t="shared" si="18"/>
        <v>#N/A</v>
      </c>
    </row>
    <row r="1216" spans="1:14" x14ac:dyDescent="0.25">
      <c r="A1216" s="30" t="s">
        <v>48</v>
      </c>
      <c r="B1216" s="36">
        <v>3198</v>
      </c>
      <c r="C1216" s="42" t="s">
        <v>5089</v>
      </c>
      <c r="D1216" s="22" t="s">
        <v>189</v>
      </c>
      <c r="E1216" s="22" t="s">
        <v>213</v>
      </c>
      <c r="F1216" s="26" t="str">
        <f>VLOOKUP(E1216,PROCV!$A$1:$B$107,2,TRUE)</f>
        <v>Patrimônio</v>
      </c>
      <c r="G1216" s="33">
        <v>1999</v>
      </c>
      <c r="H1216" s="24">
        <v>0</v>
      </c>
      <c r="I1216" s="23" t="str">
        <f>VLOOKUP(J1216,PROCV!$E$1:$F$27,2,FALSE)</f>
        <v>31 - Minas Gerais</v>
      </c>
      <c r="J1216" s="22" t="s">
        <v>85</v>
      </c>
      <c r="K1216" s="22">
        <v>0</v>
      </c>
      <c r="L1216" s="33">
        <v>80000</v>
      </c>
      <c r="M1216" s="20" t="e">
        <f>VLOOKUP(G1216,PROCV!$A$110:$B$119,2,FALSE)</f>
        <v>#N/A</v>
      </c>
      <c r="N1216" s="17" t="e">
        <f t="shared" si="18"/>
        <v>#N/A</v>
      </c>
    </row>
    <row r="1217" spans="1:14" x14ac:dyDescent="0.25">
      <c r="A1217" s="30" t="s">
        <v>48</v>
      </c>
      <c r="B1217" s="36">
        <v>996720</v>
      </c>
      <c r="C1217" s="42" t="s">
        <v>5088</v>
      </c>
      <c r="D1217" s="22" t="s">
        <v>189</v>
      </c>
      <c r="E1217" s="22" t="s">
        <v>213</v>
      </c>
      <c r="F1217" s="26" t="str">
        <f>VLOOKUP(E1217,PROCV!$A$1:$B$107,2,TRUE)</f>
        <v>Patrimônio</v>
      </c>
      <c r="G1217" s="33">
        <v>1999</v>
      </c>
      <c r="H1217" s="24">
        <v>0</v>
      </c>
      <c r="I1217" s="23" t="str">
        <f>VLOOKUP(J1217,PROCV!$E$1:$F$27,2,FALSE)</f>
        <v>41 - Paraná</v>
      </c>
      <c r="J1217" s="22" t="s">
        <v>106</v>
      </c>
      <c r="K1217" s="22">
        <v>0</v>
      </c>
      <c r="L1217" s="33">
        <v>88000</v>
      </c>
      <c r="M1217" s="20" t="e">
        <f>VLOOKUP(G1217,PROCV!$A$110:$B$119,2,FALSE)</f>
        <v>#N/A</v>
      </c>
      <c r="N1217" s="17" t="e">
        <f t="shared" si="18"/>
        <v>#N/A</v>
      </c>
    </row>
    <row r="1218" spans="1:14" x14ac:dyDescent="0.25">
      <c r="A1218" s="30" t="s">
        <v>48</v>
      </c>
      <c r="B1218" s="36">
        <v>997806</v>
      </c>
      <c r="C1218" s="42" t="s">
        <v>5087</v>
      </c>
      <c r="D1218" s="22" t="s">
        <v>189</v>
      </c>
      <c r="E1218" s="22" t="s">
        <v>213</v>
      </c>
      <c r="F1218" s="26" t="str">
        <f>VLOOKUP(E1218,PROCV!$A$1:$B$107,2,TRUE)</f>
        <v>Patrimônio</v>
      </c>
      <c r="G1218" s="33">
        <v>1999</v>
      </c>
      <c r="H1218" s="24">
        <v>0</v>
      </c>
      <c r="I1218" s="23" t="str">
        <f>VLOOKUP(J1218,PROCV!$E$1:$F$27,2,FALSE)</f>
        <v>21 - Maranhão</v>
      </c>
      <c r="J1218" s="22" t="s">
        <v>63</v>
      </c>
      <c r="K1218" s="22">
        <v>0</v>
      </c>
      <c r="L1218" s="33">
        <v>122471</v>
      </c>
      <c r="M1218" s="20" t="e">
        <f>VLOOKUP(G1218,PROCV!$A$110:$B$119,2,FALSE)</f>
        <v>#N/A</v>
      </c>
      <c r="N1218" s="17" t="e">
        <f t="shared" ref="N1218:N1281" si="19">+M1218*L1218</f>
        <v>#N/A</v>
      </c>
    </row>
    <row r="1219" spans="1:14" x14ac:dyDescent="0.25">
      <c r="A1219" s="30" t="s">
        <v>48</v>
      </c>
      <c r="B1219" s="36">
        <v>996096</v>
      </c>
      <c r="C1219" s="42" t="s">
        <v>5086</v>
      </c>
      <c r="D1219" s="22" t="s">
        <v>189</v>
      </c>
      <c r="E1219" s="22" t="s">
        <v>213</v>
      </c>
      <c r="F1219" s="26" t="str">
        <f>VLOOKUP(E1219,PROCV!$A$1:$B$107,2,TRUE)</f>
        <v>Patrimônio</v>
      </c>
      <c r="G1219" s="33">
        <v>1999</v>
      </c>
      <c r="H1219" s="24">
        <v>0</v>
      </c>
      <c r="I1219" s="23" t="str">
        <f>VLOOKUP(J1219,PROCV!$E$1:$F$27,2,FALSE)</f>
        <v>15 - Pará</v>
      </c>
      <c r="J1219" s="22" t="s">
        <v>140</v>
      </c>
      <c r="K1219" s="22">
        <v>0</v>
      </c>
      <c r="L1219" s="33">
        <v>160000</v>
      </c>
      <c r="M1219" s="20" t="e">
        <f>VLOOKUP(G1219,PROCV!$A$110:$B$119,2,FALSE)</f>
        <v>#N/A</v>
      </c>
      <c r="N1219" s="17" t="e">
        <f t="shared" si="19"/>
        <v>#N/A</v>
      </c>
    </row>
    <row r="1220" spans="1:14" x14ac:dyDescent="0.25">
      <c r="A1220" s="30" t="s">
        <v>48</v>
      </c>
      <c r="B1220" s="36">
        <v>996202</v>
      </c>
      <c r="C1220" s="42" t="s">
        <v>5085</v>
      </c>
      <c r="D1220" s="22" t="s">
        <v>189</v>
      </c>
      <c r="E1220" s="22" t="s">
        <v>213</v>
      </c>
      <c r="F1220" s="26" t="str">
        <f>VLOOKUP(E1220,PROCV!$A$1:$B$107,2,TRUE)</f>
        <v>Patrimônio</v>
      </c>
      <c r="G1220" s="33">
        <v>1999</v>
      </c>
      <c r="H1220" s="24">
        <v>0</v>
      </c>
      <c r="I1220" s="23" t="str">
        <f>VLOOKUP(J1220,PROCV!$E$1:$F$27,2,FALSE)</f>
        <v>41 - Paraná</v>
      </c>
      <c r="J1220" s="22" t="s">
        <v>106</v>
      </c>
      <c r="K1220" s="22">
        <v>0</v>
      </c>
      <c r="L1220" s="33">
        <v>72731.600000000006</v>
      </c>
      <c r="M1220" s="20" t="e">
        <f>VLOOKUP(G1220,PROCV!$A$110:$B$119,2,FALSE)</f>
        <v>#N/A</v>
      </c>
      <c r="N1220" s="17" t="e">
        <f t="shared" si="19"/>
        <v>#N/A</v>
      </c>
    </row>
    <row r="1221" spans="1:14" x14ac:dyDescent="0.25">
      <c r="A1221" s="30" t="s">
        <v>48</v>
      </c>
      <c r="B1221" s="36">
        <v>998531</v>
      </c>
      <c r="C1221" s="42" t="s">
        <v>5084</v>
      </c>
      <c r="D1221" s="22" t="s">
        <v>189</v>
      </c>
      <c r="E1221" s="22" t="s">
        <v>213</v>
      </c>
      <c r="F1221" s="26" t="str">
        <f>VLOOKUP(E1221,PROCV!$A$1:$B$107,2,TRUE)</f>
        <v>Patrimônio</v>
      </c>
      <c r="G1221" s="33">
        <v>1999</v>
      </c>
      <c r="H1221" s="24">
        <v>0</v>
      </c>
      <c r="I1221" s="23" t="str">
        <f>VLOOKUP(J1221,PROCV!$E$1:$F$27,2,FALSE)</f>
        <v>35 - São Paulo</v>
      </c>
      <c r="J1221" s="22" t="s">
        <v>76</v>
      </c>
      <c r="K1221" s="22">
        <v>0</v>
      </c>
      <c r="L1221" s="33">
        <v>40000</v>
      </c>
      <c r="M1221" s="20" t="e">
        <f>VLOOKUP(G1221,PROCV!$A$110:$B$119,2,FALSE)</f>
        <v>#N/A</v>
      </c>
      <c r="N1221" s="17" t="e">
        <f t="shared" si="19"/>
        <v>#N/A</v>
      </c>
    </row>
    <row r="1222" spans="1:14" x14ac:dyDescent="0.25">
      <c r="A1222" s="30" t="s">
        <v>48</v>
      </c>
      <c r="B1222" s="36">
        <v>996595</v>
      </c>
      <c r="C1222" s="42" t="s">
        <v>5083</v>
      </c>
      <c r="D1222" s="22" t="s">
        <v>189</v>
      </c>
      <c r="E1222" s="22" t="s">
        <v>213</v>
      </c>
      <c r="F1222" s="26" t="str">
        <f>VLOOKUP(E1222,PROCV!$A$1:$B$107,2,TRUE)</f>
        <v>Patrimônio</v>
      </c>
      <c r="G1222" s="33">
        <v>1999</v>
      </c>
      <c r="H1222" s="24">
        <v>0</v>
      </c>
      <c r="I1222" s="23" t="str">
        <f>VLOOKUP(J1222,PROCV!$E$1:$F$27,2,FALSE)</f>
        <v>41 - Paraná</v>
      </c>
      <c r="J1222" s="22" t="s">
        <v>106</v>
      </c>
      <c r="K1222" s="22">
        <v>0</v>
      </c>
      <c r="L1222" s="33">
        <v>58180</v>
      </c>
      <c r="M1222" s="20" t="e">
        <f>VLOOKUP(G1222,PROCV!$A$110:$B$119,2,FALSE)</f>
        <v>#N/A</v>
      </c>
      <c r="N1222" s="17" t="e">
        <f t="shared" si="19"/>
        <v>#N/A</v>
      </c>
    </row>
    <row r="1223" spans="1:14" x14ac:dyDescent="0.25">
      <c r="A1223" s="30" t="s">
        <v>48</v>
      </c>
      <c r="B1223" s="36">
        <v>996594</v>
      </c>
      <c r="C1223" s="42" t="s">
        <v>5082</v>
      </c>
      <c r="D1223" s="22" t="s">
        <v>189</v>
      </c>
      <c r="E1223" s="22" t="s">
        <v>213</v>
      </c>
      <c r="F1223" s="26" t="str">
        <f>VLOOKUP(E1223,PROCV!$A$1:$B$107,2,TRUE)</f>
        <v>Patrimônio</v>
      </c>
      <c r="G1223" s="33">
        <v>1999</v>
      </c>
      <c r="H1223" s="24">
        <v>0</v>
      </c>
      <c r="I1223" s="23" t="str">
        <f>VLOOKUP(J1223,PROCV!$E$1:$F$27,2,FALSE)</f>
        <v>41 - Paraná</v>
      </c>
      <c r="J1223" s="22" t="s">
        <v>106</v>
      </c>
      <c r="K1223" s="22">
        <v>0</v>
      </c>
      <c r="L1223" s="33">
        <v>58180</v>
      </c>
      <c r="M1223" s="20" t="e">
        <f>VLOOKUP(G1223,PROCV!$A$110:$B$119,2,FALSE)</f>
        <v>#N/A</v>
      </c>
      <c r="N1223" s="17" t="e">
        <f t="shared" si="19"/>
        <v>#N/A</v>
      </c>
    </row>
    <row r="1224" spans="1:14" x14ac:dyDescent="0.25">
      <c r="A1224" s="30" t="s">
        <v>48</v>
      </c>
      <c r="B1224" s="36">
        <v>996593</v>
      </c>
      <c r="C1224" s="42" t="s">
        <v>5081</v>
      </c>
      <c r="D1224" s="22" t="s">
        <v>189</v>
      </c>
      <c r="E1224" s="22" t="s">
        <v>213</v>
      </c>
      <c r="F1224" s="26" t="str">
        <f>VLOOKUP(E1224,PROCV!$A$1:$B$107,2,TRUE)</f>
        <v>Patrimônio</v>
      </c>
      <c r="G1224" s="33">
        <v>1999</v>
      </c>
      <c r="H1224" s="24">
        <v>0</v>
      </c>
      <c r="I1224" s="23" t="str">
        <f>VLOOKUP(J1224,PROCV!$E$1:$F$27,2,FALSE)</f>
        <v>41 - Paraná</v>
      </c>
      <c r="J1224" s="22" t="s">
        <v>106</v>
      </c>
      <c r="K1224" s="22">
        <v>0</v>
      </c>
      <c r="L1224" s="33">
        <v>58180</v>
      </c>
      <c r="M1224" s="20" t="e">
        <f>VLOOKUP(G1224,PROCV!$A$110:$B$119,2,FALSE)</f>
        <v>#N/A</v>
      </c>
      <c r="N1224" s="17" t="e">
        <f t="shared" si="19"/>
        <v>#N/A</v>
      </c>
    </row>
    <row r="1225" spans="1:14" x14ac:dyDescent="0.25">
      <c r="A1225" s="30" t="s">
        <v>48</v>
      </c>
      <c r="B1225" s="36">
        <v>996657</v>
      </c>
      <c r="C1225" s="42" t="s">
        <v>5080</v>
      </c>
      <c r="D1225" s="22" t="s">
        <v>189</v>
      </c>
      <c r="E1225" s="22" t="s">
        <v>213</v>
      </c>
      <c r="F1225" s="26" t="str">
        <f>VLOOKUP(E1225,PROCV!$A$1:$B$107,2,TRUE)</f>
        <v>Patrimônio</v>
      </c>
      <c r="G1225" s="33">
        <v>1999</v>
      </c>
      <c r="H1225" s="24">
        <v>0</v>
      </c>
      <c r="I1225" s="23" t="str">
        <f>VLOOKUP(J1225,PROCV!$E$1:$F$27,2,FALSE)</f>
        <v>43 - Rio Grande do Sul</v>
      </c>
      <c r="J1225" s="22" t="s">
        <v>56</v>
      </c>
      <c r="K1225" s="22">
        <v>0</v>
      </c>
      <c r="L1225" s="33">
        <v>144000</v>
      </c>
      <c r="M1225" s="20" t="e">
        <f>VLOOKUP(G1225,PROCV!$A$110:$B$119,2,FALSE)</f>
        <v>#N/A</v>
      </c>
      <c r="N1225" s="17" t="e">
        <f t="shared" si="19"/>
        <v>#N/A</v>
      </c>
    </row>
    <row r="1226" spans="1:14" x14ac:dyDescent="0.25">
      <c r="A1226" s="30" t="s">
        <v>48</v>
      </c>
      <c r="B1226" s="36">
        <v>992004</v>
      </c>
      <c r="C1226" s="42" t="s">
        <v>5079</v>
      </c>
      <c r="D1226" s="22" t="s">
        <v>189</v>
      </c>
      <c r="E1226" s="22" t="s">
        <v>630</v>
      </c>
      <c r="F1226" s="26" t="s">
        <v>10</v>
      </c>
      <c r="G1226" s="33">
        <v>1999</v>
      </c>
      <c r="H1226" s="24">
        <v>0</v>
      </c>
      <c r="I1226" s="23" t="str">
        <f>VLOOKUP(J1226,PROCV!$E$1:$F$27,2,FALSE)</f>
        <v>33 - Rio de Janeiro</v>
      </c>
      <c r="J1226" s="22" t="s">
        <v>82</v>
      </c>
      <c r="K1226" s="22">
        <v>0</v>
      </c>
      <c r="L1226" s="33">
        <v>19850</v>
      </c>
      <c r="M1226" s="20" t="e">
        <f>VLOOKUP(G1226,PROCV!$A$110:$B$119,2,FALSE)</f>
        <v>#N/A</v>
      </c>
      <c r="N1226" s="17" t="e">
        <f t="shared" si="19"/>
        <v>#N/A</v>
      </c>
    </row>
    <row r="1227" spans="1:14" x14ac:dyDescent="0.25">
      <c r="A1227" s="30" t="s">
        <v>48</v>
      </c>
      <c r="B1227" s="36">
        <v>995216</v>
      </c>
      <c r="C1227" s="42" t="s">
        <v>5078</v>
      </c>
      <c r="D1227" s="22" t="s">
        <v>46</v>
      </c>
      <c r="E1227" s="22" t="s">
        <v>50</v>
      </c>
      <c r="F1227" s="26" t="str">
        <f>VLOOKUP(E1227,PROCV!$A$1:$B$107,2,TRUE)</f>
        <v>Educação e Criação em Artes</v>
      </c>
      <c r="G1227" s="33">
        <v>1999</v>
      </c>
      <c r="H1227" s="24">
        <v>0</v>
      </c>
      <c r="I1227" s="23" t="str">
        <f>VLOOKUP(J1227,PROCV!$E$1:$F$27,2,FALSE)</f>
        <v>33 - Rio de Janeiro</v>
      </c>
      <c r="J1227" s="22" t="s">
        <v>82</v>
      </c>
      <c r="K1227" s="22">
        <v>0</v>
      </c>
      <c r="L1227" s="33">
        <v>181125</v>
      </c>
      <c r="M1227" s="20" t="e">
        <f>VLOOKUP(G1227,PROCV!$A$110:$B$119,2,FALSE)</f>
        <v>#N/A</v>
      </c>
      <c r="N1227" s="17" t="e">
        <f t="shared" si="19"/>
        <v>#N/A</v>
      </c>
    </row>
    <row r="1228" spans="1:14" x14ac:dyDescent="0.25">
      <c r="A1228" s="30" t="s">
        <v>48</v>
      </c>
      <c r="B1228" s="36">
        <v>992003</v>
      </c>
      <c r="C1228" s="42" t="s">
        <v>5077</v>
      </c>
      <c r="D1228" s="22" t="s">
        <v>189</v>
      </c>
      <c r="E1228" s="22" t="s">
        <v>213</v>
      </c>
      <c r="F1228" s="26" t="str">
        <f>VLOOKUP(E1228,PROCV!$A$1:$B$107,2,TRUE)</f>
        <v>Patrimônio</v>
      </c>
      <c r="G1228" s="33">
        <v>1999</v>
      </c>
      <c r="H1228" s="24">
        <v>0</v>
      </c>
      <c r="I1228" s="23" t="str">
        <f>VLOOKUP(J1228,PROCV!$E$1:$F$27,2,FALSE)</f>
        <v>33 - Rio de Janeiro</v>
      </c>
      <c r="J1228" s="22" t="s">
        <v>82</v>
      </c>
      <c r="K1228" s="22">
        <v>0</v>
      </c>
      <c r="L1228" s="33">
        <v>27600</v>
      </c>
      <c r="M1228" s="20" t="e">
        <f>VLOOKUP(G1228,PROCV!$A$110:$B$119,2,FALSE)</f>
        <v>#N/A</v>
      </c>
      <c r="N1228" s="17" t="e">
        <f t="shared" si="19"/>
        <v>#N/A</v>
      </c>
    </row>
    <row r="1229" spans="1:14" x14ac:dyDescent="0.25">
      <c r="A1229" s="30" t="s">
        <v>48</v>
      </c>
      <c r="B1229" s="36">
        <v>996403</v>
      </c>
      <c r="C1229" s="42" t="s">
        <v>5076</v>
      </c>
      <c r="D1229" s="22" t="s">
        <v>189</v>
      </c>
      <c r="E1229" s="22" t="s">
        <v>213</v>
      </c>
      <c r="F1229" s="26" t="str">
        <f>VLOOKUP(E1229,PROCV!$A$1:$B$107,2,TRUE)</f>
        <v>Patrimônio</v>
      </c>
      <c r="G1229" s="33">
        <v>1999</v>
      </c>
      <c r="H1229" s="24">
        <v>0</v>
      </c>
      <c r="I1229" s="23" t="str">
        <f>VLOOKUP(J1229,PROCV!$E$1:$F$27,2,FALSE)</f>
        <v>11 - Rondônia</v>
      </c>
      <c r="J1229" s="22" t="s">
        <v>219</v>
      </c>
      <c r="K1229" s="22">
        <v>0</v>
      </c>
      <c r="L1229" s="33">
        <v>80000</v>
      </c>
      <c r="M1229" s="20" t="e">
        <f>VLOOKUP(G1229,PROCV!$A$110:$B$119,2,FALSE)</f>
        <v>#N/A</v>
      </c>
      <c r="N1229" s="17" t="e">
        <f t="shared" si="19"/>
        <v>#N/A</v>
      </c>
    </row>
    <row r="1230" spans="1:14" x14ac:dyDescent="0.25">
      <c r="A1230" s="30" t="s">
        <v>48</v>
      </c>
      <c r="B1230" s="36">
        <v>996718</v>
      </c>
      <c r="C1230" s="42" t="s">
        <v>5075</v>
      </c>
      <c r="D1230" s="22" t="s">
        <v>189</v>
      </c>
      <c r="E1230" s="22" t="s">
        <v>213</v>
      </c>
      <c r="F1230" s="26" t="str">
        <f>VLOOKUP(E1230,PROCV!$A$1:$B$107,2,TRUE)</f>
        <v>Patrimônio</v>
      </c>
      <c r="G1230" s="33">
        <v>1999</v>
      </c>
      <c r="H1230" s="24">
        <v>0</v>
      </c>
      <c r="I1230" s="23" t="str">
        <f>VLOOKUP(J1230,PROCV!$E$1:$F$27,2,FALSE)</f>
        <v>41 - Paraná</v>
      </c>
      <c r="J1230" s="22" t="s">
        <v>106</v>
      </c>
      <c r="K1230" s="22">
        <v>0</v>
      </c>
      <c r="L1230" s="33">
        <v>58181.599999999999</v>
      </c>
      <c r="M1230" s="20" t="e">
        <f>VLOOKUP(G1230,PROCV!$A$110:$B$119,2,FALSE)</f>
        <v>#N/A</v>
      </c>
      <c r="N1230" s="17" t="e">
        <f t="shared" si="19"/>
        <v>#N/A</v>
      </c>
    </row>
    <row r="1231" spans="1:14" x14ac:dyDescent="0.25">
      <c r="A1231" s="30" t="s">
        <v>48</v>
      </c>
      <c r="B1231" s="36">
        <v>996217</v>
      </c>
      <c r="C1231" s="42" t="s">
        <v>5074</v>
      </c>
      <c r="D1231" s="22" t="s">
        <v>189</v>
      </c>
      <c r="E1231" s="22" t="s">
        <v>749</v>
      </c>
      <c r="F1231" s="26" t="str">
        <f>VLOOKUP(E1231,PROCV!$A$1:$B$107,2,TRUE)</f>
        <v>Educação e Criação em Artes</v>
      </c>
      <c r="G1231" s="33">
        <v>1999</v>
      </c>
      <c r="H1231" s="24">
        <v>0</v>
      </c>
      <c r="I1231" s="23" t="str">
        <f>VLOOKUP(J1231,PROCV!$E$1:$F$27,2,FALSE)</f>
        <v>33 - Rio de Janeiro</v>
      </c>
      <c r="J1231" s="22" t="s">
        <v>82</v>
      </c>
      <c r="K1231" s="22">
        <v>0</v>
      </c>
      <c r="L1231" s="33">
        <v>58240</v>
      </c>
      <c r="M1231" s="20" t="e">
        <f>VLOOKUP(G1231,PROCV!$A$110:$B$119,2,FALSE)</f>
        <v>#N/A</v>
      </c>
      <c r="N1231" s="17" t="e">
        <f t="shared" si="19"/>
        <v>#N/A</v>
      </c>
    </row>
    <row r="1232" spans="1:14" x14ac:dyDescent="0.25">
      <c r="A1232" s="30" t="s">
        <v>48</v>
      </c>
      <c r="B1232" s="36">
        <v>999032</v>
      </c>
      <c r="C1232" s="42" t="s">
        <v>5073</v>
      </c>
      <c r="D1232" s="22" t="s">
        <v>114</v>
      </c>
      <c r="E1232" s="22" t="s">
        <v>113</v>
      </c>
      <c r="F1232" s="26" t="str">
        <f>VLOOKUP(E1232,PROCV!$A$1:$B$107,2,TRUE)</f>
        <v>Música</v>
      </c>
      <c r="G1232" s="33">
        <v>1999</v>
      </c>
      <c r="H1232" s="24">
        <v>0</v>
      </c>
      <c r="I1232" s="23" t="str">
        <f>VLOOKUP(J1232,PROCV!$E$1:$F$27,2,FALSE)</f>
        <v>31 - Minas Gerais</v>
      </c>
      <c r="J1232" s="22" t="s">
        <v>85</v>
      </c>
      <c r="K1232" s="22">
        <v>0</v>
      </c>
      <c r="L1232" s="33">
        <v>50000</v>
      </c>
      <c r="M1232" s="20" t="e">
        <f>VLOOKUP(G1232,PROCV!$A$110:$B$119,2,FALSE)</f>
        <v>#N/A</v>
      </c>
      <c r="N1232" s="17" t="e">
        <f t="shared" si="19"/>
        <v>#N/A</v>
      </c>
    </row>
    <row r="1233" spans="1:14" x14ac:dyDescent="0.25">
      <c r="A1233" s="30" t="s">
        <v>48</v>
      </c>
      <c r="B1233" s="36">
        <v>997308</v>
      </c>
      <c r="C1233" s="42" t="s">
        <v>5072</v>
      </c>
      <c r="D1233" s="22" t="s">
        <v>114</v>
      </c>
      <c r="E1233" s="22" t="s">
        <v>113</v>
      </c>
      <c r="F1233" s="26" t="str">
        <f>VLOOKUP(E1233,PROCV!$A$1:$B$107,2,TRUE)</f>
        <v>Música</v>
      </c>
      <c r="G1233" s="33">
        <v>1999</v>
      </c>
      <c r="H1233" s="24">
        <v>0</v>
      </c>
      <c r="I1233" s="23" t="str">
        <f>VLOOKUP(J1233,PROCV!$E$1:$F$27,2,FALSE)</f>
        <v>33 - Rio de Janeiro</v>
      </c>
      <c r="J1233" s="22" t="s">
        <v>82</v>
      </c>
      <c r="K1233" s="22">
        <v>0</v>
      </c>
      <c r="L1233" s="33">
        <v>87500</v>
      </c>
      <c r="M1233" s="20" t="e">
        <f>VLOOKUP(G1233,PROCV!$A$110:$B$119,2,FALSE)</f>
        <v>#N/A</v>
      </c>
      <c r="N1233" s="17" t="e">
        <f t="shared" si="19"/>
        <v>#N/A</v>
      </c>
    </row>
    <row r="1234" spans="1:14" x14ac:dyDescent="0.25">
      <c r="A1234" s="30" t="s">
        <v>48</v>
      </c>
      <c r="B1234" s="36">
        <v>996314</v>
      </c>
      <c r="C1234" s="42" t="s">
        <v>5071</v>
      </c>
      <c r="D1234" s="22" t="s">
        <v>189</v>
      </c>
      <c r="E1234" s="22" t="s">
        <v>844</v>
      </c>
      <c r="F1234" s="26" t="str">
        <f>VLOOKUP(E1234,PROCV!$A$1:$B$107,2,TRUE)</f>
        <v>Educação e Criação em Artes</v>
      </c>
      <c r="G1234" s="33">
        <v>1999</v>
      </c>
      <c r="H1234" s="24">
        <v>0</v>
      </c>
      <c r="I1234" s="23" t="str">
        <f>VLOOKUP(J1234,PROCV!$E$1:$F$27,2,FALSE)</f>
        <v>12 - Acre</v>
      </c>
      <c r="J1234" s="22" t="s">
        <v>71</v>
      </c>
      <c r="K1234" s="22">
        <v>0</v>
      </c>
      <c r="L1234" s="33">
        <v>80000</v>
      </c>
      <c r="M1234" s="20" t="e">
        <f>VLOOKUP(G1234,PROCV!$A$110:$B$119,2,FALSE)</f>
        <v>#N/A</v>
      </c>
      <c r="N1234" s="17" t="e">
        <f t="shared" si="19"/>
        <v>#N/A</v>
      </c>
    </row>
    <row r="1235" spans="1:14" x14ac:dyDescent="0.25">
      <c r="A1235" s="30" t="s">
        <v>48</v>
      </c>
      <c r="B1235" s="36">
        <v>996084</v>
      </c>
      <c r="C1235" s="42" t="s">
        <v>5070</v>
      </c>
      <c r="D1235" s="22" t="s">
        <v>189</v>
      </c>
      <c r="E1235" s="22" t="s">
        <v>844</v>
      </c>
      <c r="F1235" s="26" t="str">
        <f>VLOOKUP(E1235,PROCV!$A$1:$B$107,2,TRUE)</f>
        <v>Educação e Criação em Artes</v>
      </c>
      <c r="G1235" s="33">
        <v>1999</v>
      </c>
      <c r="H1235" s="24">
        <v>0</v>
      </c>
      <c r="I1235" s="23" t="str">
        <f>VLOOKUP(J1235,PROCV!$E$1:$F$27,2,FALSE)</f>
        <v>28 - Sergipe</v>
      </c>
      <c r="J1235" s="22" t="s">
        <v>49</v>
      </c>
      <c r="K1235" s="22">
        <v>0</v>
      </c>
      <c r="L1235" s="33">
        <v>150000</v>
      </c>
      <c r="M1235" s="20" t="e">
        <f>VLOOKUP(G1235,PROCV!$A$110:$B$119,2,FALSE)</f>
        <v>#N/A</v>
      </c>
      <c r="N1235" s="17" t="e">
        <f t="shared" si="19"/>
        <v>#N/A</v>
      </c>
    </row>
    <row r="1236" spans="1:14" x14ac:dyDescent="0.25">
      <c r="A1236" s="30" t="s">
        <v>48</v>
      </c>
      <c r="B1236" s="36">
        <v>995195</v>
      </c>
      <c r="C1236" s="42" t="s">
        <v>5069</v>
      </c>
      <c r="D1236" s="22" t="s">
        <v>46</v>
      </c>
      <c r="E1236" s="22" t="s">
        <v>50</v>
      </c>
      <c r="F1236" s="26" t="str">
        <f>VLOOKUP(E1236,PROCV!$A$1:$B$107,2,TRUE)</f>
        <v>Educação e Criação em Artes</v>
      </c>
      <c r="G1236" s="33">
        <v>1999</v>
      </c>
      <c r="H1236" s="24">
        <v>0</v>
      </c>
      <c r="I1236" s="23" t="str">
        <f>VLOOKUP(J1236,PROCV!$E$1:$F$27,2,FALSE)</f>
        <v>33 - Rio de Janeiro</v>
      </c>
      <c r="J1236" s="22" t="s">
        <v>82</v>
      </c>
      <c r="K1236" s="22">
        <v>0</v>
      </c>
      <c r="L1236" s="33">
        <v>11515</v>
      </c>
      <c r="M1236" s="20" t="e">
        <f>VLOOKUP(G1236,PROCV!$A$110:$B$119,2,FALSE)</f>
        <v>#N/A</v>
      </c>
      <c r="N1236" s="17" t="e">
        <f t="shared" si="19"/>
        <v>#N/A</v>
      </c>
    </row>
    <row r="1237" spans="1:14" x14ac:dyDescent="0.25">
      <c r="A1237" s="30" t="s">
        <v>48</v>
      </c>
      <c r="B1237" s="36">
        <v>155</v>
      </c>
      <c r="C1237" s="42" t="s">
        <v>5068</v>
      </c>
      <c r="D1237" s="22" t="s">
        <v>4</v>
      </c>
      <c r="E1237" s="22" t="s">
        <v>259</v>
      </c>
      <c r="F1237" s="26" t="str">
        <f>VLOOKUP(E1237,PROCV!$A$1:$B$107,2,TRUE)</f>
        <v>Arquitetura e Design</v>
      </c>
      <c r="G1237" s="33">
        <v>1999</v>
      </c>
      <c r="H1237" s="24">
        <v>0</v>
      </c>
      <c r="I1237" s="23" t="str">
        <f>VLOOKUP(J1237,PROCV!$E$1:$F$27,2,FALSE)</f>
        <v>33 - Rio de Janeiro</v>
      </c>
      <c r="J1237" s="22" t="s">
        <v>82</v>
      </c>
      <c r="K1237" s="22">
        <v>0</v>
      </c>
      <c r="L1237" s="33">
        <v>37500</v>
      </c>
      <c r="M1237" s="20" t="e">
        <f>VLOOKUP(G1237,PROCV!$A$110:$B$119,2,FALSE)</f>
        <v>#N/A</v>
      </c>
      <c r="N1237" s="17" t="e">
        <f t="shared" si="19"/>
        <v>#N/A</v>
      </c>
    </row>
    <row r="1238" spans="1:14" x14ac:dyDescent="0.25">
      <c r="A1238" s="30" t="s">
        <v>48</v>
      </c>
      <c r="B1238" s="36">
        <v>996962</v>
      </c>
      <c r="C1238" s="42" t="s">
        <v>5067</v>
      </c>
      <c r="D1238" s="22" t="s">
        <v>314</v>
      </c>
      <c r="E1238" s="22" t="s">
        <v>265</v>
      </c>
      <c r="F1238" s="26" t="str">
        <f>VLOOKUP(E1238,PROCV!$A$1:$B$107,2,TRUE)</f>
        <v>Patrimônio</v>
      </c>
      <c r="G1238" s="38">
        <v>1999</v>
      </c>
      <c r="H1238" s="24">
        <v>0</v>
      </c>
      <c r="I1238" s="23" t="str">
        <f>VLOOKUP(J1238,PROCV!$E$1:$F$27,2,FALSE)</f>
        <v>31 - Minas Gerais</v>
      </c>
      <c r="J1238" s="22" t="s">
        <v>85</v>
      </c>
      <c r="K1238" s="22">
        <v>0</v>
      </c>
      <c r="L1238" s="38">
        <v>50000</v>
      </c>
      <c r="M1238" s="20" t="e">
        <f>VLOOKUP(G1238,PROCV!$A$110:$B$119,2,FALSE)</f>
        <v>#N/A</v>
      </c>
      <c r="N1238" s="17" t="e">
        <f t="shared" si="19"/>
        <v>#N/A</v>
      </c>
    </row>
    <row r="1239" spans="1:14" x14ac:dyDescent="0.25">
      <c r="A1239" s="30" t="s">
        <v>48</v>
      </c>
      <c r="B1239" s="36">
        <v>995493</v>
      </c>
      <c r="C1239" s="42" t="s">
        <v>5066</v>
      </c>
      <c r="D1239" s="22" t="s">
        <v>114</v>
      </c>
      <c r="E1239" s="22" t="s">
        <v>113</v>
      </c>
      <c r="F1239" s="26" t="str">
        <f>VLOOKUP(E1239,PROCV!$A$1:$B$107,2,TRUE)</f>
        <v>Música</v>
      </c>
      <c r="G1239" s="33">
        <v>1999</v>
      </c>
      <c r="H1239" s="24">
        <v>0</v>
      </c>
      <c r="I1239" s="23" t="str">
        <f>VLOOKUP(J1239,PROCV!$E$1:$F$27,2,FALSE)</f>
        <v>15 - Pará</v>
      </c>
      <c r="J1239" s="22" t="s">
        <v>140</v>
      </c>
      <c r="K1239" s="22">
        <v>0</v>
      </c>
      <c r="L1239" s="33">
        <v>62500</v>
      </c>
      <c r="M1239" s="20" t="e">
        <f>VLOOKUP(G1239,PROCV!$A$110:$B$119,2,FALSE)</f>
        <v>#N/A</v>
      </c>
      <c r="N1239" s="17" t="e">
        <f t="shared" si="19"/>
        <v>#N/A</v>
      </c>
    </row>
    <row r="1240" spans="1:14" x14ac:dyDescent="0.25">
      <c r="A1240" s="30" t="s">
        <v>48</v>
      </c>
      <c r="B1240" s="36">
        <v>991519</v>
      </c>
      <c r="C1240" s="42" t="s">
        <v>5065</v>
      </c>
      <c r="D1240" s="22" t="s">
        <v>189</v>
      </c>
      <c r="E1240" s="22" t="s">
        <v>630</v>
      </c>
      <c r="F1240" s="26" t="s">
        <v>10</v>
      </c>
      <c r="G1240" s="33">
        <v>1999</v>
      </c>
      <c r="H1240" s="24">
        <v>0</v>
      </c>
      <c r="I1240" s="23" t="str">
        <f>VLOOKUP(J1240,PROCV!$E$1:$F$27,2,FALSE)</f>
        <v>27 - Alagoas</v>
      </c>
      <c r="J1240" s="22" t="s">
        <v>65</v>
      </c>
      <c r="K1240" s="22">
        <v>0</v>
      </c>
      <c r="L1240" s="33">
        <v>28528</v>
      </c>
      <c r="M1240" s="20" t="e">
        <f>VLOOKUP(G1240,PROCV!$A$110:$B$119,2,FALSE)</f>
        <v>#N/A</v>
      </c>
      <c r="N1240" s="17" t="e">
        <f t="shared" si="19"/>
        <v>#N/A</v>
      </c>
    </row>
    <row r="1241" spans="1:14" x14ac:dyDescent="0.25">
      <c r="A1241" s="30" t="s">
        <v>48</v>
      </c>
      <c r="B1241" s="36">
        <v>992023</v>
      </c>
      <c r="C1241" s="42" t="s">
        <v>5064</v>
      </c>
      <c r="D1241" s="22" t="s">
        <v>189</v>
      </c>
      <c r="E1241" s="22" t="s">
        <v>630</v>
      </c>
      <c r="F1241" s="26" t="s">
        <v>10</v>
      </c>
      <c r="G1241" s="33">
        <v>1999</v>
      </c>
      <c r="H1241" s="24">
        <v>0</v>
      </c>
      <c r="I1241" s="23" t="str">
        <f>VLOOKUP(J1241,PROCV!$E$1:$F$27,2,FALSE)</f>
        <v>52 - Goiás</v>
      </c>
      <c r="J1241" s="22" t="s">
        <v>97</v>
      </c>
      <c r="K1241" s="22">
        <v>0</v>
      </c>
      <c r="L1241" s="33">
        <v>140000</v>
      </c>
      <c r="M1241" s="20" t="e">
        <f>VLOOKUP(G1241,PROCV!$A$110:$B$119,2,FALSE)</f>
        <v>#N/A</v>
      </c>
      <c r="N1241" s="17" t="e">
        <f t="shared" si="19"/>
        <v>#N/A</v>
      </c>
    </row>
    <row r="1242" spans="1:14" x14ac:dyDescent="0.25">
      <c r="A1242" s="30" t="s">
        <v>48</v>
      </c>
      <c r="B1242" s="36">
        <v>996975</v>
      </c>
      <c r="C1242" s="42" t="s">
        <v>5063</v>
      </c>
      <c r="D1242" s="22" t="s">
        <v>189</v>
      </c>
      <c r="E1242" s="22" t="s">
        <v>213</v>
      </c>
      <c r="F1242" s="26" t="str">
        <f>VLOOKUP(E1242,PROCV!$A$1:$B$107,2,TRUE)</f>
        <v>Patrimônio</v>
      </c>
      <c r="G1242" s="33">
        <v>1999</v>
      </c>
      <c r="H1242" s="24">
        <v>0</v>
      </c>
      <c r="I1242" s="23" t="str">
        <f>VLOOKUP(J1242,PROCV!$E$1:$F$27,2,FALSE)</f>
        <v>15 - Pará</v>
      </c>
      <c r="J1242" s="22" t="s">
        <v>140</v>
      </c>
      <c r="K1242" s="22">
        <v>0</v>
      </c>
      <c r="L1242" s="33">
        <v>88000</v>
      </c>
      <c r="M1242" s="20" t="e">
        <f>VLOOKUP(G1242,PROCV!$A$110:$B$119,2,FALSE)</f>
        <v>#N/A</v>
      </c>
      <c r="N1242" s="17" t="e">
        <f t="shared" si="19"/>
        <v>#N/A</v>
      </c>
    </row>
    <row r="1243" spans="1:14" x14ac:dyDescent="0.25">
      <c r="A1243" s="30" t="s">
        <v>48</v>
      </c>
      <c r="B1243" s="36">
        <v>997344</v>
      </c>
      <c r="C1243" s="42" t="s">
        <v>5062</v>
      </c>
      <c r="D1243" s="22" t="s">
        <v>114</v>
      </c>
      <c r="E1243" s="22" t="s">
        <v>113</v>
      </c>
      <c r="F1243" s="26" t="str">
        <f>VLOOKUP(E1243,PROCV!$A$1:$B$107,2,TRUE)</f>
        <v>Música</v>
      </c>
      <c r="G1243" s="33">
        <v>1999</v>
      </c>
      <c r="H1243" s="24">
        <v>0</v>
      </c>
      <c r="I1243" s="23" t="str">
        <f>VLOOKUP(J1243,PROCV!$E$1:$F$27,2,FALSE)</f>
        <v>43 - Rio Grande do Sul</v>
      </c>
      <c r="J1243" s="22" t="s">
        <v>56</v>
      </c>
      <c r="K1243" s="22">
        <v>0</v>
      </c>
      <c r="L1243" s="33">
        <v>155000</v>
      </c>
      <c r="M1243" s="20" t="e">
        <f>VLOOKUP(G1243,PROCV!$A$110:$B$119,2,FALSE)</f>
        <v>#N/A</v>
      </c>
      <c r="N1243" s="17" t="e">
        <f t="shared" si="19"/>
        <v>#N/A</v>
      </c>
    </row>
    <row r="1244" spans="1:14" x14ac:dyDescent="0.25">
      <c r="A1244" s="30" t="s">
        <v>48</v>
      </c>
      <c r="B1244" s="36">
        <v>998709</v>
      </c>
      <c r="C1244" s="42" t="s">
        <v>5061</v>
      </c>
      <c r="D1244" s="22" t="s">
        <v>114</v>
      </c>
      <c r="E1244" s="22" t="s">
        <v>113</v>
      </c>
      <c r="F1244" s="26" t="str">
        <f>VLOOKUP(E1244,PROCV!$A$1:$B$107,2,TRUE)</f>
        <v>Música</v>
      </c>
      <c r="G1244" s="33">
        <v>1999</v>
      </c>
      <c r="H1244" s="24">
        <v>0</v>
      </c>
      <c r="I1244" s="23" t="str">
        <f>VLOOKUP(J1244,PROCV!$E$1:$F$27,2,FALSE)</f>
        <v>29 - Bahia</v>
      </c>
      <c r="J1244" s="22" t="s">
        <v>73</v>
      </c>
      <c r="K1244" s="22">
        <v>0</v>
      </c>
      <c r="L1244" s="33">
        <v>200275</v>
      </c>
      <c r="M1244" s="20" t="e">
        <f>VLOOKUP(G1244,PROCV!$A$110:$B$119,2,FALSE)</f>
        <v>#N/A</v>
      </c>
      <c r="N1244" s="17" t="e">
        <f t="shared" si="19"/>
        <v>#N/A</v>
      </c>
    </row>
    <row r="1245" spans="1:14" x14ac:dyDescent="0.25">
      <c r="A1245" s="30" t="s">
        <v>48</v>
      </c>
      <c r="B1245" s="36">
        <v>998386</v>
      </c>
      <c r="C1245" s="42" t="s">
        <v>5060</v>
      </c>
      <c r="D1245" s="22" t="s">
        <v>114</v>
      </c>
      <c r="E1245" s="22" t="s">
        <v>113</v>
      </c>
      <c r="F1245" s="26" t="str">
        <f>VLOOKUP(E1245,PROCV!$A$1:$B$107,2,TRUE)</f>
        <v>Música</v>
      </c>
      <c r="G1245" s="33">
        <v>1999</v>
      </c>
      <c r="H1245" s="24">
        <v>0</v>
      </c>
      <c r="I1245" s="23" t="str">
        <f>VLOOKUP(J1245,PROCV!$E$1:$F$27,2,FALSE)</f>
        <v>31 - Minas Gerais</v>
      </c>
      <c r="J1245" s="22" t="s">
        <v>85</v>
      </c>
      <c r="K1245" s="22">
        <v>0</v>
      </c>
      <c r="L1245" s="33">
        <v>37500</v>
      </c>
      <c r="M1245" s="20" t="e">
        <f>VLOOKUP(G1245,PROCV!$A$110:$B$119,2,FALSE)</f>
        <v>#N/A</v>
      </c>
      <c r="N1245" s="17" t="e">
        <f t="shared" si="19"/>
        <v>#N/A</v>
      </c>
    </row>
    <row r="1246" spans="1:14" x14ac:dyDescent="0.25">
      <c r="A1246" s="30" t="s">
        <v>48</v>
      </c>
      <c r="B1246" s="36">
        <v>997918</v>
      </c>
      <c r="C1246" s="42" t="s">
        <v>5059</v>
      </c>
      <c r="D1246" s="22" t="s">
        <v>189</v>
      </c>
      <c r="E1246" s="22" t="s">
        <v>213</v>
      </c>
      <c r="F1246" s="26" t="str">
        <f>VLOOKUP(E1246,PROCV!$A$1:$B$107,2,TRUE)</f>
        <v>Patrimônio</v>
      </c>
      <c r="G1246" s="33">
        <v>1999</v>
      </c>
      <c r="H1246" s="24">
        <v>0</v>
      </c>
      <c r="I1246" s="23" t="str">
        <f>VLOOKUP(J1246,PROCV!$E$1:$F$27,2,FALSE)</f>
        <v>23 - Ceará</v>
      </c>
      <c r="J1246" s="22" t="s">
        <v>52</v>
      </c>
      <c r="K1246" s="22">
        <v>0</v>
      </c>
      <c r="L1246" s="33">
        <v>60000</v>
      </c>
      <c r="M1246" s="20" t="e">
        <f>VLOOKUP(G1246,PROCV!$A$110:$B$119,2,FALSE)</f>
        <v>#N/A</v>
      </c>
      <c r="N1246" s="17" t="e">
        <f t="shared" si="19"/>
        <v>#N/A</v>
      </c>
    </row>
    <row r="1247" spans="1:14" x14ac:dyDescent="0.25">
      <c r="A1247" s="30" t="s">
        <v>48</v>
      </c>
      <c r="B1247" s="36">
        <v>997956</v>
      </c>
      <c r="C1247" s="42" t="s">
        <v>5059</v>
      </c>
      <c r="D1247" s="22" t="s">
        <v>189</v>
      </c>
      <c r="E1247" s="22" t="s">
        <v>213</v>
      </c>
      <c r="F1247" s="26" t="str">
        <f>VLOOKUP(E1247,PROCV!$A$1:$B$107,2,TRUE)</f>
        <v>Patrimônio</v>
      </c>
      <c r="G1247" s="33">
        <v>1999</v>
      </c>
      <c r="H1247" s="24">
        <v>0</v>
      </c>
      <c r="I1247" s="23" t="str">
        <f>VLOOKUP(J1247,PROCV!$E$1:$F$27,2,FALSE)</f>
        <v>23 - Ceará</v>
      </c>
      <c r="J1247" s="22" t="s">
        <v>52</v>
      </c>
      <c r="K1247" s="22">
        <v>0</v>
      </c>
      <c r="L1247" s="33">
        <v>23000</v>
      </c>
      <c r="M1247" s="20" t="e">
        <f>VLOOKUP(G1247,PROCV!$A$110:$B$119,2,FALSE)</f>
        <v>#N/A</v>
      </c>
      <c r="N1247" s="17" t="e">
        <f t="shared" si="19"/>
        <v>#N/A</v>
      </c>
    </row>
    <row r="1248" spans="1:14" x14ac:dyDescent="0.25">
      <c r="A1248" s="30" t="s">
        <v>48</v>
      </c>
      <c r="B1248" s="36">
        <v>997734</v>
      </c>
      <c r="C1248" s="42" t="s">
        <v>5058</v>
      </c>
      <c r="D1248" s="22" t="s">
        <v>189</v>
      </c>
      <c r="E1248" s="22" t="s">
        <v>213</v>
      </c>
      <c r="F1248" s="26" t="str">
        <f>VLOOKUP(E1248,PROCV!$A$1:$B$107,2,TRUE)</f>
        <v>Patrimônio</v>
      </c>
      <c r="G1248" s="33">
        <v>1999</v>
      </c>
      <c r="H1248" s="24">
        <v>0</v>
      </c>
      <c r="I1248" s="23" t="str">
        <f>VLOOKUP(J1248,PROCV!$E$1:$F$27,2,FALSE)</f>
        <v>41 - Paraná</v>
      </c>
      <c r="J1248" s="22" t="s">
        <v>106</v>
      </c>
      <c r="K1248" s="22">
        <v>0</v>
      </c>
      <c r="L1248" s="33">
        <v>70000</v>
      </c>
      <c r="M1248" s="20" t="e">
        <f>VLOOKUP(G1248,PROCV!$A$110:$B$119,2,FALSE)</f>
        <v>#N/A</v>
      </c>
      <c r="N1248" s="17" t="e">
        <f t="shared" si="19"/>
        <v>#N/A</v>
      </c>
    </row>
    <row r="1249" spans="1:14" x14ac:dyDescent="0.25">
      <c r="A1249" s="30" t="s">
        <v>48</v>
      </c>
      <c r="B1249" s="36">
        <v>996493</v>
      </c>
      <c r="C1249" s="42" t="s">
        <v>5057</v>
      </c>
      <c r="D1249" s="22" t="s">
        <v>189</v>
      </c>
      <c r="E1249" s="22" t="s">
        <v>630</v>
      </c>
      <c r="F1249" s="26" t="s">
        <v>10</v>
      </c>
      <c r="G1249" s="33">
        <v>1999</v>
      </c>
      <c r="H1249" s="24">
        <v>0</v>
      </c>
      <c r="I1249" s="23" t="str">
        <f>VLOOKUP(J1249,PROCV!$E$1:$F$27,2,FALSE)</f>
        <v>35 - São Paulo</v>
      </c>
      <c r="J1249" s="22" t="s">
        <v>76</v>
      </c>
      <c r="K1249" s="22">
        <v>0</v>
      </c>
      <c r="L1249" s="33">
        <v>100000</v>
      </c>
      <c r="M1249" s="20" t="e">
        <f>VLOOKUP(G1249,PROCV!$A$110:$B$119,2,FALSE)</f>
        <v>#N/A</v>
      </c>
      <c r="N1249" s="17" t="e">
        <f t="shared" si="19"/>
        <v>#N/A</v>
      </c>
    </row>
    <row r="1250" spans="1:14" x14ac:dyDescent="0.25">
      <c r="A1250" s="30" t="s">
        <v>48</v>
      </c>
      <c r="B1250" s="36">
        <v>996119</v>
      </c>
      <c r="C1250" s="42" t="s">
        <v>5056</v>
      </c>
      <c r="D1250" s="22" t="s">
        <v>189</v>
      </c>
      <c r="E1250" s="22" t="s">
        <v>213</v>
      </c>
      <c r="F1250" s="26" t="str">
        <f>VLOOKUP(E1250,PROCV!$A$1:$B$107,2,TRUE)</f>
        <v>Patrimônio</v>
      </c>
      <c r="G1250" s="33">
        <v>1999</v>
      </c>
      <c r="H1250" s="24">
        <v>0</v>
      </c>
      <c r="I1250" s="23" t="str">
        <f>VLOOKUP(J1250,PROCV!$E$1:$F$27,2,FALSE)</f>
        <v>43 - Rio Grande do Sul</v>
      </c>
      <c r="J1250" s="22" t="s">
        <v>56</v>
      </c>
      <c r="K1250" s="22">
        <v>0</v>
      </c>
      <c r="L1250" s="33">
        <v>47840</v>
      </c>
      <c r="M1250" s="20" t="e">
        <f>VLOOKUP(G1250,PROCV!$A$110:$B$119,2,FALSE)</f>
        <v>#N/A</v>
      </c>
      <c r="N1250" s="17" t="e">
        <f t="shared" si="19"/>
        <v>#N/A</v>
      </c>
    </row>
    <row r="1251" spans="1:14" x14ac:dyDescent="0.25">
      <c r="A1251" s="30" t="s">
        <v>48</v>
      </c>
      <c r="B1251" s="36">
        <v>996294</v>
      </c>
      <c r="C1251" s="42" t="s">
        <v>5055</v>
      </c>
      <c r="D1251" s="22" t="s">
        <v>189</v>
      </c>
      <c r="E1251" s="22" t="s">
        <v>213</v>
      </c>
      <c r="F1251" s="26" t="str">
        <f>VLOOKUP(E1251,PROCV!$A$1:$B$107,2,TRUE)</f>
        <v>Patrimônio</v>
      </c>
      <c r="G1251" s="33">
        <v>1999</v>
      </c>
      <c r="H1251" s="24">
        <v>0</v>
      </c>
      <c r="I1251" s="23" t="str">
        <f>VLOOKUP(J1251,PROCV!$E$1:$F$27,2,FALSE)</f>
        <v>29 - Bahia</v>
      </c>
      <c r="J1251" s="22" t="s">
        <v>73</v>
      </c>
      <c r="K1251" s="22">
        <v>0</v>
      </c>
      <c r="L1251" s="33">
        <v>230003.6</v>
      </c>
      <c r="M1251" s="20" t="e">
        <f>VLOOKUP(G1251,PROCV!$A$110:$B$119,2,FALSE)</f>
        <v>#N/A</v>
      </c>
      <c r="N1251" s="17" t="e">
        <f t="shared" si="19"/>
        <v>#N/A</v>
      </c>
    </row>
    <row r="1252" spans="1:14" x14ac:dyDescent="0.25">
      <c r="A1252" s="30" t="s">
        <v>48</v>
      </c>
      <c r="B1252" s="36">
        <v>996557</v>
      </c>
      <c r="C1252" s="42" t="s">
        <v>5054</v>
      </c>
      <c r="D1252" s="22" t="s">
        <v>189</v>
      </c>
      <c r="E1252" s="22" t="s">
        <v>640</v>
      </c>
      <c r="F1252" s="26" t="str">
        <f>VLOOKUP(E1252,PROCV!$A$1:$B$107,2,TRUE)</f>
        <v>Música</v>
      </c>
      <c r="G1252" s="33">
        <v>1999</v>
      </c>
      <c r="H1252" s="24">
        <v>0</v>
      </c>
      <c r="I1252" s="23" t="str">
        <f>VLOOKUP(J1252,PROCV!$E$1:$F$27,2,FALSE)</f>
        <v>17 - Tocantins</v>
      </c>
      <c r="J1252" s="22" t="s">
        <v>64</v>
      </c>
      <c r="K1252" s="22">
        <v>0</v>
      </c>
      <c r="L1252" s="33">
        <v>360000</v>
      </c>
      <c r="M1252" s="20" t="e">
        <f>VLOOKUP(G1252,PROCV!$A$110:$B$119,2,FALSE)</f>
        <v>#N/A</v>
      </c>
      <c r="N1252" s="17" t="e">
        <f t="shared" si="19"/>
        <v>#N/A</v>
      </c>
    </row>
    <row r="1253" spans="1:14" x14ac:dyDescent="0.25">
      <c r="A1253" s="30" t="s">
        <v>48</v>
      </c>
      <c r="B1253" s="36">
        <v>997892</v>
      </c>
      <c r="C1253" s="42" t="s">
        <v>5053</v>
      </c>
      <c r="D1253" s="22" t="s">
        <v>189</v>
      </c>
      <c r="E1253" s="22" t="s">
        <v>213</v>
      </c>
      <c r="F1253" s="26" t="str">
        <f>VLOOKUP(E1253,PROCV!$A$1:$B$107,2,TRUE)</f>
        <v>Patrimônio</v>
      </c>
      <c r="G1253" s="33">
        <v>1999</v>
      </c>
      <c r="H1253" s="24">
        <v>0</v>
      </c>
      <c r="I1253" s="23" t="str">
        <f>VLOOKUP(J1253,PROCV!$E$1:$F$27,2,FALSE)</f>
        <v>31 - Minas Gerais</v>
      </c>
      <c r="J1253" s="22" t="s">
        <v>85</v>
      </c>
      <c r="K1253" s="22">
        <v>0</v>
      </c>
      <c r="L1253" s="33">
        <v>112000</v>
      </c>
      <c r="M1253" s="20" t="e">
        <f>VLOOKUP(G1253,PROCV!$A$110:$B$119,2,FALSE)</f>
        <v>#N/A</v>
      </c>
      <c r="N1253" s="17" t="e">
        <f t="shared" si="19"/>
        <v>#N/A</v>
      </c>
    </row>
    <row r="1254" spans="1:14" x14ac:dyDescent="0.25">
      <c r="A1254" s="30" t="s">
        <v>48</v>
      </c>
      <c r="B1254" s="36">
        <v>999591</v>
      </c>
      <c r="C1254" s="42" t="s">
        <v>5052</v>
      </c>
      <c r="D1254" s="22" t="s">
        <v>300</v>
      </c>
      <c r="E1254" s="22" t="s">
        <v>320</v>
      </c>
      <c r="F1254" s="26" t="str">
        <f>VLOOKUP(E1254,PROCV!$A$1:$B$107,2,TRUE)</f>
        <v>Música</v>
      </c>
      <c r="G1254" s="33">
        <v>1999</v>
      </c>
      <c r="H1254" s="24">
        <v>0</v>
      </c>
      <c r="I1254" s="23" t="str">
        <f>VLOOKUP(J1254,PROCV!$E$1:$F$27,2,FALSE)</f>
        <v>33 - Rio de Janeiro</v>
      </c>
      <c r="J1254" s="22" t="s">
        <v>82</v>
      </c>
      <c r="K1254" s="22">
        <v>0</v>
      </c>
      <c r="L1254" s="33">
        <v>25000</v>
      </c>
      <c r="M1254" s="20" t="e">
        <f>VLOOKUP(G1254,PROCV!$A$110:$B$119,2,FALSE)</f>
        <v>#N/A</v>
      </c>
      <c r="N1254" s="17" t="e">
        <f t="shared" si="19"/>
        <v>#N/A</v>
      </c>
    </row>
    <row r="1255" spans="1:14" x14ac:dyDescent="0.25">
      <c r="A1255" s="30" t="s">
        <v>48</v>
      </c>
      <c r="B1255" s="36">
        <v>998505</v>
      </c>
      <c r="C1255" s="42" t="s">
        <v>5051</v>
      </c>
      <c r="D1255" s="22" t="s">
        <v>314</v>
      </c>
      <c r="E1255" s="22" t="s">
        <v>265</v>
      </c>
      <c r="F1255" s="26" t="str">
        <f>VLOOKUP(E1255,PROCV!$A$1:$B$107,2,TRUE)</f>
        <v>Patrimônio</v>
      </c>
      <c r="G1255" s="33">
        <v>1999</v>
      </c>
      <c r="H1255" s="24">
        <v>0</v>
      </c>
      <c r="I1255" s="23" t="str">
        <f>VLOOKUP(J1255,PROCV!$E$1:$F$27,2,FALSE)</f>
        <v>33 - Rio de Janeiro</v>
      </c>
      <c r="J1255" s="22" t="s">
        <v>82</v>
      </c>
      <c r="K1255" s="22">
        <v>0</v>
      </c>
      <c r="L1255" s="33">
        <v>96000</v>
      </c>
      <c r="M1255" s="20" t="e">
        <f>VLOOKUP(G1255,PROCV!$A$110:$B$119,2,FALSE)</f>
        <v>#N/A</v>
      </c>
      <c r="N1255" s="17" t="e">
        <f t="shared" si="19"/>
        <v>#N/A</v>
      </c>
    </row>
    <row r="1256" spans="1:14" x14ac:dyDescent="0.25">
      <c r="A1256" s="30" t="s">
        <v>48</v>
      </c>
      <c r="B1256" s="36">
        <v>996380</v>
      </c>
      <c r="C1256" s="42" t="s">
        <v>5050</v>
      </c>
      <c r="D1256" s="22" t="s">
        <v>524</v>
      </c>
      <c r="E1256" s="22" t="s">
        <v>763</v>
      </c>
      <c r="F1256" s="26" t="str">
        <f>VLOOKUP(E1256,PROCV!$A$1:$B$107,2,TRUE)</f>
        <v>Audiovisual</v>
      </c>
      <c r="G1256" s="33">
        <v>1999</v>
      </c>
      <c r="H1256" s="24">
        <v>0</v>
      </c>
      <c r="I1256" s="23" t="str">
        <f>VLOOKUP(J1256,PROCV!$E$1:$F$27,2,FALSE)</f>
        <v>33 - Rio de Janeiro</v>
      </c>
      <c r="J1256" s="22" t="s">
        <v>82</v>
      </c>
      <c r="K1256" s="22">
        <v>0</v>
      </c>
      <c r="L1256" s="33">
        <v>30000</v>
      </c>
      <c r="M1256" s="20" t="e">
        <f>VLOOKUP(G1256,PROCV!$A$110:$B$119,2,FALSE)</f>
        <v>#N/A</v>
      </c>
      <c r="N1256" s="17" t="e">
        <f t="shared" si="19"/>
        <v>#N/A</v>
      </c>
    </row>
    <row r="1257" spans="1:14" x14ac:dyDescent="0.25">
      <c r="A1257" s="30" t="s">
        <v>48</v>
      </c>
      <c r="B1257" s="36">
        <v>996664</v>
      </c>
      <c r="C1257" s="42" t="s">
        <v>5049</v>
      </c>
      <c r="D1257" s="22" t="s">
        <v>524</v>
      </c>
      <c r="E1257" s="22" t="s">
        <v>763</v>
      </c>
      <c r="F1257" s="26" t="str">
        <f>VLOOKUP(E1257,PROCV!$A$1:$B$107,2,TRUE)</f>
        <v>Audiovisual</v>
      </c>
      <c r="G1257" s="33">
        <v>1999</v>
      </c>
      <c r="H1257" s="24">
        <v>0</v>
      </c>
      <c r="I1257" s="23" t="str">
        <f>VLOOKUP(J1257,PROCV!$E$1:$F$27,2,FALSE)</f>
        <v>53 - Distrito Federal</v>
      </c>
      <c r="J1257" s="22" t="s">
        <v>75</v>
      </c>
      <c r="K1257" s="22">
        <v>0</v>
      </c>
      <c r="L1257" s="33">
        <v>20400</v>
      </c>
      <c r="M1257" s="20" t="e">
        <f>VLOOKUP(G1257,PROCV!$A$110:$B$119,2,FALSE)</f>
        <v>#N/A</v>
      </c>
      <c r="N1257" s="17" t="e">
        <f t="shared" si="19"/>
        <v>#N/A</v>
      </c>
    </row>
    <row r="1258" spans="1:14" x14ac:dyDescent="0.25">
      <c r="A1258" s="30" t="s">
        <v>48</v>
      </c>
      <c r="B1258" s="36">
        <v>996206</v>
      </c>
      <c r="C1258" s="42" t="s">
        <v>5048</v>
      </c>
      <c r="D1258" s="22" t="s">
        <v>189</v>
      </c>
      <c r="E1258" s="22" t="s">
        <v>844</v>
      </c>
      <c r="F1258" s="26" t="str">
        <f>VLOOKUP(E1258,PROCV!$A$1:$B$107,2,TRUE)</f>
        <v>Educação e Criação em Artes</v>
      </c>
      <c r="G1258" s="33">
        <v>1999</v>
      </c>
      <c r="H1258" s="24">
        <v>0</v>
      </c>
      <c r="I1258" s="23" t="str">
        <f>VLOOKUP(J1258,PROCV!$E$1:$F$27,2,FALSE)</f>
        <v>35 - São Paulo</v>
      </c>
      <c r="J1258" s="22" t="s">
        <v>76</v>
      </c>
      <c r="K1258" s="22">
        <v>0</v>
      </c>
      <c r="L1258" s="33">
        <v>80000</v>
      </c>
      <c r="M1258" s="20" t="e">
        <f>VLOOKUP(G1258,PROCV!$A$110:$B$119,2,FALSE)</f>
        <v>#N/A</v>
      </c>
      <c r="N1258" s="17" t="e">
        <f t="shared" si="19"/>
        <v>#N/A</v>
      </c>
    </row>
    <row r="1259" spans="1:14" x14ac:dyDescent="0.25">
      <c r="A1259" s="30" t="s">
        <v>48</v>
      </c>
      <c r="B1259" s="36">
        <v>988798</v>
      </c>
      <c r="C1259" s="42" t="s">
        <v>5047</v>
      </c>
      <c r="D1259" s="22" t="s">
        <v>314</v>
      </c>
      <c r="E1259" s="22" t="s">
        <v>265</v>
      </c>
      <c r="F1259" s="26" t="str">
        <f>VLOOKUP(E1259,PROCV!$A$1:$B$107,2,TRUE)</f>
        <v>Patrimônio</v>
      </c>
      <c r="G1259" s="33">
        <v>1999</v>
      </c>
      <c r="H1259" s="24">
        <v>0</v>
      </c>
      <c r="I1259" s="23" t="str">
        <f>VLOOKUP(J1259,PROCV!$E$1:$F$27,2,FALSE)</f>
        <v>32 - Espírito Santo</v>
      </c>
      <c r="J1259" s="22" t="s">
        <v>67</v>
      </c>
      <c r="K1259" s="22">
        <v>0</v>
      </c>
      <c r="L1259" s="33">
        <v>6250</v>
      </c>
      <c r="M1259" s="20" t="e">
        <f>VLOOKUP(G1259,PROCV!$A$110:$B$119,2,FALSE)</f>
        <v>#N/A</v>
      </c>
      <c r="N1259" s="17" t="e">
        <f t="shared" si="19"/>
        <v>#N/A</v>
      </c>
    </row>
    <row r="1260" spans="1:14" x14ac:dyDescent="0.25">
      <c r="A1260" s="30" t="s">
        <v>48</v>
      </c>
      <c r="B1260" s="36">
        <v>999918</v>
      </c>
      <c r="C1260" s="42" t="s">
        <v>5046</v>
      </c>
      <c r="D1260" s="22" t="s">
        <v>46</v>
      </c>
      <c r="E1260" s="22" t="s">
        <v>50</v>
      </c>
      <c r="F1260" s="26" t="str">
        <f>VLOOKUP(E1260,PROCV!$A$1:$B$107,2,TRUE)</f>
        <v>Educação e Criação em Artes</v>
      </c>
      <c r="G1260" s="33">
        <v>1999</v>
      </c>
      <c r="H1260" s="24">
        <v>0</v>
      </c>
      <c r="I1260" s="23" t="str">
        <f>VLOOKUP(J1260,PROCV!$E$1:$F$27,2,FALSE)</f>
        <v>23 - Ceará</v>
      </c>
      <c r="J1260" s="22" t="s">
        <v>52</v>
      </c>
      <c r="K1260" s="22">
        <v>0</v>
      </c>
      <c r="L1260" s="33">
        <v>20000</v>
      </c>
      <c r="M1260" s="20" t="e">
        <f>VLOOKUP(G1260,PROCV!$A$110:$B$119,2,FALSE)</f>
        <v>#N/A</v>
      </c>
      <c r="N1260" s="17" t="e">
        <f t="shared" si="19"/>
        <v>#N/A</v>
      </c>
    </row>
    <row r="1261" spans="1:14" x14ac:dyDescent="0.25">
      <c r="A1261" s="30" t="s">
        <v>48</v>
      </c>
      <c r="B1261" s="36">
        <v>996140</v>
      </c>
      <c r="C1261" s="42" t="s">
        <v>5045</v>
      </c>
      <c r="D1261" s="22" t="s">
        <v>189</v>
      </c>
      <c r="E1261" s="22" t="s">
        <v>844</v>
      </c>
      <c r="F1261" s="26" t="str">
        <f>VLOOKUP(E1261,PROCV!$A$1:$B$107,2,TRUE)</f>
        <v>Educação e Criação em Artes</v>
      </c>
      <c r="G1261" s="33">
        <v>1999</v>
      </c>
      <c r="H1261" s="24">
        <v>0</v>
      </c>
      <c r="I1261" s="23" t="str">
        <f>VLOOKUP(J1261,PROCV!$E$1:$F$27,2,FALSE)</f>
        <v>21 - Maranhão</v>
      </c>
      <c r="J1261" s="22" t="s">
        <v>63</v>
      </c>
      <c r="K1261" s="22">
        <v>0</v>
      </c>
      <c r="L1261" s="33">
        <v>29066</v>
      </c>
      <c r="M1261" s="20" t="e">
        <f>VLOOKUP(G1261,PROCV!$A$110:$B$119,2,FALSE)</f>
        <v>#N/A</v>
      </c>
      <c r="N1261" s="17" t="e">
        <f t="shared" si="19"/>
        <v>#N/A</v>
      </c>
    </row>
    <row r="1262" spans="1:14" x14ac:dyDescent="0.25">
      <c r="A1262" s="30" t="s">
        <v>48</v>
      </c>
      <c r="B1262" s="36">
        <v>996168</v>
      </c>
      <c r="C1262" s="42" t="s">
        <v>5045</v>
      </c>
      <c r="D1262" s="22" t="s">
        <v>189</v>
      </c>
      <c r="E1262" s="22" t="s">
        <v>844</v>
      </c>
      <c r="F1262" s="26" t="str">
        <f>VLOOKUP(E1262,PROCV!$A$1:$B$107,2,TRUE)</f>
        <v>Educação e Criação em Artes</v>
      </c>
      <c r="G1262" s="33">
        <v>1999</v>
      </c>
      <c r="H1262" s="24">
        <v>0</v>
      </c>
      <c r="I1262" s="23" t="str">
        <f>VLOOKUP(J1262,PROCV!$E$1:$F$27,2,FALSE)</f>
        <v>22 - Piauí</v>
      </c>
      <c r="J1262" s="22" t="s">
        <v>77</v>
      </c>
      <c r="K1262" s="22">
        <v>0</v>
      </c>
      <c r="L1262" s="33">
        <v>29066</v>
      </c>
      <c r="M1262" s="20" t="e">
        <f>VLOOKUP(G1262,PROCV!$A$110:$B$119,2,FALSE)</f>
        <v>#N/A</v>
      </c>
      <c r="N1262" s="17" t="e">
        <f t="shared" si="19"/>
        <v>#N/A</v>
      </c>
    </row>
    <row r="1263" spans="1:14" x14ac:dyDescent="0.25">
      <c r="A1263" s="30" t="s">
        <v>48</v>
      </c>
      <c r="B1263" s="36">
        <v>998835</v>
      </c>
      <c r="C1263" s="42" t="s">
        <v>5044</v>
      </c>
      <c r="D1263" s="22" t="s">
        <v>46</v>
      </c>
      <c r="E1263" s="22" t="s">
        <v>50</v>
      </c>
      <c r="F1263" s="26" t="str">
        <f>VLOOKUP(E1263,PROCV!$A$1:$B$107,2,TRUE)</f>
        <v>Educação e Criação em Artes</v>
      </c>
      <c r="G1263" s="33">
        <v>1999</v>
      </c>
      <c r="H1263" s="24">
        <v>0</v>
      </c>
      <c r="I1263" s="23" t="str">
        <f>VLOOKUP(J1263,PROCV!$E$1:$F$27,2,FALSE)</f>
        <v>13 - Amazonas</v>
      </c>
      <c r="J1263" s="22" t="s">
        <v>823</v>
      </c>
      <c r="K1263" s="22">
        <v>0</v>
      </c>
      <c r="L1263" s="33">
        <v>44444.44</v>
      </c>
      <c r="M1263" s="20" t="e">
        <f>VLOOKUP(G1263,PROCV!$A$110:$B$119,2,FALSE)</f>
        <v>#N/A</v>
      </c>
      <c r="N1263" s="17" t="e">
        <f t="shared" si="19"/>
        <v>#N/A</v>
      </c>
    </row>
    <row r="1264" spans="1:14" x14ac:dyDescent="0.25">
      <c r="A1264" s="30" t="s">
        <v>48</v>
      </c>
      <c r="B1264" s="36">
        <v>996179</v>
      </c>
      <c r="C1264" s="42" t="s">
        <v>5043</v>
      </c>
      <c r="D1264" s="22" t="s">
        <v>189</v>
      </c>
      <c r="E1264" s="22" t="s">
        <v>844</v>
      </c>
      <c r="F1264" s="26" t="str">
        <f>VLOOKUP(E1264,PROCV!$A$1:$B$107,2,TRUE)</f>
        <v>Educação e Criação em Artes</v>
      </c>
      <c r="G1264" s="33">
        <v>1999</v>
      </c>
      <c r="H1264" s="24">
        <v>0</v>
      </c>
      <c r="I1264" s="23" t="str">
        <f>VLOOKUP(J1264,PROCV!$E$1:$F$27,2,FALSE)</f>
        <v>29 - Bahia</v>
      </c>
      <c r="J1264" s="22" t="s">
        <v>73</v>
      </c>
      <c r="K1264" s="22">
        <v>0</v>
      </c>
      <c r="L1264" s="33">
        <v>57600</v>
      </c>
      <c r="M1264" s="20" t="e">
        <f>VLOOKUP(G1264,PROCV!$A$110:$B$119,2,FALSE)</f>
        <v>#N/A</v>
      </c>
      <c r="N1264" s="17" t="e">
        <f t="shared" si="19"/>
        <v>#N/A</v>
      </c>
    </row>
    <row r="1265" spans="1:14" x14ac:dyDescent="0.25">
      <c r="A1265" s="30" t="s">
        <v>48</v>
      </c>
      <c r="B1265" s="36">
        <v>996046</v>
      </c>
      <c r="C1265" s="42" t="s">
        <v>5042</v>
      </c>
      <c r="D1265" s="22" t="s">
        <v>189</v>
      </c>
      <c r="E1265" s="22" t="s">
        <v>844</v>
      </c>
      <c r="F1265" s="26" t="str">
        <f>VLOOKUP(E1265,PROCV!$A$1:$B$107,2,TRUE)</f>
        <v>Educação e Criação em Artes</v>
      </c>
      <c r="G1265" s="33">
        <v>1999</v>
      </c>
      <c r="H1265" s="24">
        <v>0</v>
      </c>
      <c r="I1265" s="23" t="str">
        <f>VLOOKUP(J1265,PROCV!$E$1:$F$27,2,FALSE)</f>
        <v>23 - Ceará</v>
      </c>
      <c r="J1265" s="22" t="s">
        <v>52</v>
      </c>
      <c r="K1265" s="22">
        <v>0</v>
      </c>
      <c r="L1265" s="33">
        <v>49500</v>
      </c>
      <c r="M1265" s="20" t="e">
        <f>VLOOKUP(G1265,PROCV!$A$110:$B$119,2,FALSE)</f>
        <v>#N/A</v>
      </c>
      <c r="N1265" s="17" t="e">
        <f t="shared" si="19"/>
        <v>#N/A</v>
      </c>
    </row>
    <row r="1266" spans="1:14" x14ac:dyDescent="0.25">
      <c r="A1266" s="30" t="s">
        <v>48</v>
      </c>
      <c r="B1266" s="36">
        <v>995309</v>
      </c>
      <c r="C1266" s="42" t="s">
        <v>5041</v>
      </c>
      <c r="D1266" s="22" t="s">
        <v>314</v>
      </c>
      <c r="E1266" s="22" t="s">
        <v>265</v>
      </c>
      <c r="F1266" s="26" t="str">
        <f>VLOOKUP(E1266,PROCV!$A$1:$B$107,2,TRUE)</f>
        <v>Patrimônio</v>
      </c>
      <c r="G1266" s="38">
        <v>1999</v>
      </c>
      <c r="H1266" s="24">
        <v>0</v>
      </c>
      <c r="I1266" s="23" t="str">
        <f>VLOOKUP(J1266,PROCV!$E$1:$F$27,2,FALSE)</f>
        <v>25 - Paraíba</v>
      </c>
      <c r="J1266" s="22" t="s">
        <v>346</v>
      </c>
      <c r="K1266" s="22">
        <v>0</v>
      </c>
      <c r="L1266" s="38">
        <v>30355</v>
      </c>
      <c r="M1266" s="20" t="e">
        <f>VLOOKUP(G1266,PROCV!$A$110:$B$119,2,FALSE)</f>
        <v>#N/A</v>
      </c>
      <c r="N1266" s="17" t="e">
        <f t="shared" si="19"/>
        <v>#N/A</v>
      </c>
    </row>
    <row r="1267" spans="1:14" x14ac:dyDescent="0.25">
      <c r="A1267" s="30" t="s">
        <v>48</v>
      </c>
      <c r="B1267" s="36">
        <v>997352</v>
      </c>
      <c r="C1267" s="42" t="s">
        <v>5040</v>
      </c>
      <c r="D1267" s="22" t="s">
        <v>114</v>
      </c>
      <c r="E1267" s="22" t="s">
        <v>113</v>
      </c>
      <c r="F1267" s="26" t="str">
        <f>VLOOKUP(E1267,PROCV!$A$1:$B$107,2,TRUE)</f>
        <v>Música</v>
      </c>
      <c r="G1267" s="33">
        <v>1999</v>
      </c>
      <c r="H1267" s="24">
        <v>0</v>
      </c>
      <c r="I1267" s="23" t="str">
        <f>VLOOKUP(J1267,PROCV!$E$1:$F$27,2,FALSE)</f>
        <v>33 - Rio de Janeiro</v>
      </c>
      <c r="J1267" s="22" t="s">
        <v>82</v>
      </c>
      <c r="K1267" s="22">
        <v>0</v>
      </c>
      <c r="L1267" s="33">
        <v>25000</v>
      </c>
      <c r="M1267" s="20" t="e">
        <f>VLOOKUP(G1267,PROCV!$A$110:$B$119,2,FALSE)</f>
        <v>#N/A</v>
      </c>
      <c r="N1267" s="17" t="e">
        <f t="shared" si="19"/>
        <v>#N/A</v>
      </c>
    </row>
    <row r="1268" spans="1:14" x14ac:dyDescent="0.25">
      <c r="A1268" s="30" t="s">
        <v>48</v>
      </c>
      <c r="B1268" s="36">
        <v>993546</v>
      </c>
      <c r="C1268" s="42" t="s">
        <v>5039</v>
      </c>
      <c r="D1268" s="22" t="s">
        <v>4</v>
      </c>
      <c r="E1268" s="22" t="s">
        <v>259</v>
      </c>
      <c r="F1268" s="26" t="str">
        <f>VLOOKUP(E1268,PROCV!$A$1:$B$107,2,TRUE)</f>
        <v>Arquitetura e Design</v>
      </c>
      <c r="G1268" s="33">
        <v>1999</v>
      </c>
      <c r="H1268" s="24">
        <v>0</v>
      </c>
      <c r="I1268" s="23" t="str">
        <f>VLOOKUP(J1268,PROCV!$E$1:$F$27,2,FALSE)</f>
        <v>53 - Distrito Federal</v>
      </c>
      <c r="J1268" s="22" t="s">
        <v>75</v>
      </c>
      <c r="K1268" s="22">
        <v>0</v>
      </c>
      <c r="L1268" s="33">
        <v>127500</v>
      </c>
      <c r="M1268" s="20" t="e">
        <f>VLOOKUP(G1268,PROCV!$A$110:$B$119,2,FALSE)</f>
        <v>#N/A</v>
      </c>
      <c r="N1268" s="17" t="e">
        <f t="shared" si="19"/>
        <v>#N/A</v>
      </c>
    </row>
    <row r="1269" spans="1:14" x14ac:dyDescent="0.25">
      <c r="A1269" s="30" t="s">
        <v>48</v>
      </c>
      <c r="B1269" s="36">
        <v>151</v>
      </c>
      <c r="C1269" s="42" t="s">
        <v>5038</v>
      </c>
      <c r="D1269" s="22" t="s">
        <v>4</v>
      </c>
      <c r="E1269" s="22" t="s">
        <v>259</v>
      </c>
      <c r="F1269" s="26" t="str">
        <f>VLOOKUP(E1269,PROCV!$A$1:$B$107,2,TRUE)</f>
        <v>Arquitetura e Design</v>
      </c>
      <c r="G1269" s="33">
        <v>1999</v>
      </c>
      <c r="H1269" s="24">
        <v>0</v>
      </c>
      <c r="I1269" s="23" t="str">
        <f>VLOOKUP(J1269,PROCV!$E$1:$F$27,2,FALSE)</f>
        <v>53 - Distrito Federal</v>
      </c>
      <c r="J1269" s="22" t="s">
        <v>75</v>
      </c>
      <c r="K1269" s="22">
        <v>0</v>
      </c>
      <c r="L1269" s="33">
        <v>52000</v>
      </c>
      <c r="M1269" s="20" t="e">
        <f>VLOOKUP(G1269,PROCV!$A$110:$B$119,2,FALSE)</f>
        <v>#N/A</v>
      </c>
      <c r="N1269" s="17" t="e">
        <f t="shared" si="19"/>
        <v>#N/A</v>
      </c>
    </row>
    <row r="1270" spans="1:14" x14ac:dyDescent="0.25">
      <c r="A1270" s="30" t="s">
        <v>48</v>
      </c>
      <c r="B1270" s="36">
        <v>993708</v>
      </c>
      <c r="C1270" s="42" t="s">
        <v>5037</v>
      </c>
      <c r="D1270" s="22" t="s">
        <v>4</v>
      </c>
      <c r="E1270" s="22" t="s">
        <v>259</v>
      </c>
      <c r="F1270" s="26" t="str">
        <f>VLOOKUP(E1270,PROCV!$A$1:$B$107,2,TRUE)</f>
        <v>Arquitetura e Design</v>
      </c>
      <c r="G1270" s="33">
        <v>1999</v>
      </c>
      <c r="H1270" s="24">
        <v>0</v>
      </c>
      <c r="I1270" s="23" t="str">
        <f>VLOOKUP(J1270,PROCV!$E$1:$F$27,2,FALSE)</f>
        <v>24 - Rio Grande do Norte</v>
      </c>
      <c r="J1270" s="22" t="s">
        <v>54</v>
      </c>
      <c r="K1270" s="22">
        <v>0</v>
      </c>
      <c r="L1270" s="33">
        <v>17777</v>
      </c>
      <c r="M1270" s="20" t="e">
        <f>VLOOKUP(G1270,PROCV!$A$110:$B$119,2,FALSE)</f>
        <v>#N/A</v>
      </c>
      <c r="N1270" s="17" t="e">
        <f t="shared" si="19"/>
        <v>#N/A</v>
      </c>
    </row>
    <row r="1271" spans="1:14" x14ac:dyDescent="0.25">
      <c r="A1271" s="30" t="s">
        <v>48</v>
      </c>
      <c r="B1271" s="36">
        <v>995595</v>
      </c>
      <c r="C1271" s="42" t="s">
        <v>5036</v>
      </c>
      <c r="D1271" s="22" t="s">
        <v>314</v>
      </c>
      <c r="E1271" s="22" t="s">
        <v>590</v>
      </c>
      <c r="F1271" s="26" t="str">
        <f>VLOOKUP(E1271,PROCV!$A$1:$B$107,2,TRUE)</f>
        <v>Artes Cênicas e Espetáculo</v>
      </c>
      <c r="G1271" s="33">
        <v>1999</v>
      </c>
      <c r="H1271" s="24">
        <v>0</v>
      </c>
      <c r="I1271" s="23" t="str">
        <f>VLOOKUP(J1271,PROCV!$E$1:$F$27,2,FALSE)</f>
        <v>43 - Rio Grande do Sul</v>
      </c>
      <c r="J1271" s="22" t="s">
        <v>56</v>
      </c>
      <c r="K1271" s="22">
        <v>0</v>
      </c>
      <c r="L1271" s="33">
        <v>31250</v>
      </c>
      <c r="M1271" s="20" t="e">
        <f>VLOOKUP(G1271,PROCV!$A$110:$B$119,2,FALSE)</f>
        <v>#N/A</v>
      </c>
      <c r="N1271" s="17" t="e">
        <f t="shared" si="19"/>
        <v>#N/A</v>
      </c>
    </row>
    <row r="1272" spans="1:14" ht="26.25" x14ac:dyDescent="0.25">
      <c r="A1272" s="30" t="s">
        <v>48</v>
      </c>
      <c r="B1272" s="36">
        <v>997049</v>
      </c>
      <c r="C1272" s="42" t="s">
        <v>5035</v>
      </c>
      <c r="D1272" s="22" t="s">
        <v>314</v>
      </c>
      <c r="E1272" s="22" t="s">
        <v>590</v>
      </c>
      <c r="F1272" s="26" t="str">
        <f>VLOOKUP(E1272,PROCV!$A$1:$B$107,2,TRUE)</f>
        <v>Artes Cênicas e Espetáculo</v>
      </c>
      <c r="G1272" s="33">
        <v>1999</v>
      </c>
      <c r="H1272" s="24">
        <v>0</v>
      </c>
      <c r="I1272" s="23" t="str">
        <f>VLOOKUP(J1272,PROCV!$E$1:$F$27,2,FALSE)</f>
        <v>26 - Pernambuco</v>
      </c>
      <c r="J1272" s="22" t="s">
        <v>44</v>
      </c>
      <c r="K1272" s="22">
        <v>0</v>
      </c>
      <c r="L1272" s="33">
        <v>26870</v>
      </c>
      <c r="M1272" s="20" t="e">
        <f>VLOOKUP(G1272,PROCV!$A$110:$B$119,2,FALSE)</f>
        <v>#N/A</v>
      </c>
      <c r="N1272" s="17" t="e">
        <f t="shared" si="19"/>
        <v>#N/A</v>
      </c>
    </row>
    <row r="1273" spans="1:14" x14ac:dyDescent="0.25">
      <c r="A1273" s="30" t="s">
        <v>48</v>
      </c>
      <c r="B1273" s="36">
        <v>995370</v>
      </c>
      <c r="C1273" s="42" t="s">
        <v>5034</v>
      </c>
      <c r="D1273" s="22" t="s">
        <v>314</v>
      </c>
      <c r="E1273" s="22" t="s">
        <v>590</v>
      </c>
      <c r="F1273" s="26" t="str">
        <f>VLOOKUP(E1273,PROCV!$A$1:$B$107,2,TRUE)</f>
        <v>Artes Cênicas e Espetáculo</v>
      </c>
      <c r="G1273" s="33">
        <v>1999</v>
      </c>
      <c r="H1273" s="24">
        <v>0</v>
      </c>
      <c r="I1273" s="23" t="str">
        <f>VLOOKUP(J1273,PROCV!$E$1:$F$27,2,FALSE)</f>
        <v>31 - Minas Gerais</v>
      </c>
      <c r="J1273" s="22" t="s">
        <v>85</v>
      </c>
      <c r="K1273" s="22">
        <v>0</v>
      </c>
      <c r="L1273" s="33">
        <v>50000</v>
      </c>
      <c r="M1273" s="20" t="e">
        <f>VLOOKUP(G1273,PROCV!$A$110:$B$119,2,FALSE)</f>
        <v>#N/A</v>
      </c>
      <c r="N1273" s="17" t="e">
        <f t="shared" si="19"/>
        <v>#N/A</v>
      </c>
    </row>
    <row r="1274" spans="1:14" x14ac:dyDescent="0.25">
      <c r="A1274" s="30" t="s">
        <v>48</v>
      </c>
      <c r="B1274" s="36">
        <v>993420</v>
      </c>
      <c r="C1274" s="42" t="s">
        <v>5033</v>
      </c>
      <c r="D1274" s="22" t="s">
        <v>4</v>
      </c>
      <c r="E1274" s="22" t="s">
        <v>259</v>
      </c>
      <c r="F1274" s="26" t="str">
        <f>VLOOKUP(E1274,PROCV!$A$1:$B$107,2,TRUE)</f>
        <v>Arquitetura e Design</v>
      </c>
      <c r="G1274" s="33">
        <v>1999</v>
      </c>
      <c r="H1274" s="24">
        <v>0</v>
      </c>
      <c r="I1274" s="23" t="str">
        <f>VLOOKUP(J1274,PROCV!$E$1:$F$27,2,FALSE)</f>
        <v>43 - Rio Grande do Sul</v>
      </c>
      <c r="J1274" s="22" t="s">
        <v>56</v>
      </c>
      <c r="K1274" s="22">
        <v>0</v>
      </c>
      <c r="L1274" s="33">
        <v>60000</v>
      </c>
      <c r="M1274" s="20" t="e">
        <f>VLOOKUP(G1274,PROCV!$A$110:$B$119,2,FALSE)</f>
        <v>#N/A</v>
      </c>
      <c r="N1274" s="17" t="e">
        <f t="shared" si="19"/>
        <v>#N/A</v>
      </c>
    </row>
    <row r="1275" spans="1:14" x14ac:dyDescent="0.25">
      <c r="A1275" s="30" t="s">
        <v>48</v>
      </c>
      <c r="B1275" s="36">
        <v>995491</v>
      </c>
      <c r="C1275" s="42" t="s">
        <v>5032</v>
      </c>
      <c r="D1275" s="22" t="s">
        <v>114</v>
      </c>
      <c r="E1275" s="22" t="s">
        <v>369</v>
      </c>
      <c r="F1275" s="26" t="str">
        <f>VLOOKUP(E1275,PROCV!$A$1:$B$107,2,TRUE)</f>
        <v>Patrimônio</v>
      </c>
      <c r="G1275" s="33">
        <v>1999</v>
      </c>
      <c r="H1275" s="24">
        <v>0</v>
      </c>
      <c r="I1275" s="23" t="str">
        <f>VLOOKUP(J1275,PROCV!$E$1:$F$27,2,FALSE)</f>
        <v>43 - Rio Grande do Sul</v>
      </c>
      <c r="J1275" s="22" t="s">
        <v>56</v>
      </c>
      <c r="K1275" s="22">
        <v>0</v>
      </c>
      <c r="L1275" s="33">
        <v>62500</v>
      </c>
      <c r="M1275" s="20" t="e">
        <f>VLOOKUP(G1275,PROCV!$A$110:$B$119,2,FALSE)</f>
        <v>#N/A</v>
      </c>
      <c r="N1275" s="17" t="e">
        <f t="shared" si="19"/>
        <v>#N/A</v>
      </c>
    </row>
    <row r="1276" spans="1:14" x14ac:dyDescent="0.25">
      <c r="A1276" s="30" t="s">
        <v>48</v>
      </c>
      <c r="B1276" s="36">
        <v>995660</v>
      </c>
      <c r="C1276" s="42" t="s">
        <v>5031</v>
      </c>
      <c r="D1276" s="22" t="s">
        <v>114</v>
      </c>
      <c r="E1276" s="22" t="s">
        <v>113</v>
      </c>
      <c r="F1276" s="26" t="str">
        <f>VLOOKUP(E1276,PROCV!$A$1:$B$107,2,TRUE)</f>
        <v>Música</v>
      </c>
      <c r="G1276" s="33">
        <v>1999</v>
      </c>
      <c r="H1276" s="24">
        <v>0</v>
      </c>
      <c r="I1276" s="23" t="str">
        <f>VLOOKUP(J1276,PROCV!$E$1:$F$27,2,FALSE)</f>
        <v>26 - Pernambuco</v>
      </c>
      <c r="J1276" s="22" t="s">
        <v>44</v>
      </c>
      <c r="K1276" s="22">
        <v>0</v>
      </c>
      <c r="L1276" s="33">
        <v>50000</v>
      </c>
      <c r="M1276" s="20" t="e">
        <f>VLOOKUP(G1276,PROCV!$A$110:$B$119,2,FALSE)</f>
        <v>#N/A</v>
      </c>
      <c r="N1276" s="17" t="e">
        <f t="shared" si="19"/>
        <v>#N/A</v>
      </c>
    </row>
    <row r="1277" spans="1:14" x14ac:dyDescent="0.25">
      <c r="A1277" s="30" t="s">
        <v>48</v>
      </c>
      <c r="B1277" s="36">
        <v>995913</v>
      </c>
      <c r="C1277" s="42" t="s">
        <v>5030</v>
      </c>
      <c r="D1277" s="22" t="s">
        <v>114</v>
      </c>
      <c r="E1277" s="22" t="s">
        <v>113</v>
      </c>
      <c r="F1277" s="26" t="str">
        <f>VLOOKUP(E1277,PROCV!$A$1:$B$107,2,TRUE)</f>
        <v>Música</v>
      </c>
      <c r="G1277" s="33">
        <v>1999</v>
      </c>
      <c r="H1277" s="24">
        <v>0</v>
      </c>
      <c r="I1277" s="23" t="str">
        <f>VLOOKUP(J1277,PROCV!$E$1:$F$27,2,FALSE)</f>
        <v>13 - Amazonas</v>
      </c>
      <c r="J1277" s="22" t="s">
        <v>823</v>
      </c>
      <c r="K1277" s="22">
        <v>0</v>
      </c>
      <c r="L1277" s="33">
        <v>50000</v>
      </c>
      <c r="M1277" s="20" t="e">
        <f>VLOOKUP(G1277,PROCV!$A$110:$B$119,2,FALSE)</f>
        <v>#N/A</v>
      </c>
      <c r="N1277" s="17" t="e">
        <f t="shared" si="19"/>
        <v>#N/A</v>
      </c>
    </row>
    <row r="1278" spans="1:14" x14ac:dyDescent="0.25">
      <c r="A1278" s="30" t="s">
        <v>48</v>
      </c>
      <c r="B1278" s="36">
        <v>993629</v>
      </c>
      <c r="C1278" s="42" t="s">
        <v>5029</v>
      </c>
      <c r="D1278" s="22" t="s">
        <v>4</v>
      </c>
      <c r="E1278" s="22" t="s">
        <v>259</v>
      </c>
      <c r="F1278" s="26" t="str">
        <f>VLOOKUP(E1278,PROCV!$A$1:$B$107,2,TRUE)</f>
        <v>Arquitetura e Design</v>
      </c>
      <c r="G1278" s="33">
        <v>1999</v>
      </c>
      <c r="H1278" s="24">
        <v>0</v>
      </c>
      <c r="I1278" s="23" t="str">
        <f>VLOOKUP(J1278,PROCV!$E$1:$F$27,2,FALSE)</f>
        <v>33 - Rio de Janeiro</v>
      </c>
      <c r="J1278" s="22" t="s">
        <v>82</v>
      </c>
      <c r="K1278" s="22">
        <v>0</v>
      </c>
      <c r="L1278" s="33">
        <v>75000</v>
      </c>
      <c r="M1278" s="20" t="e">
        <f>VLOOKUP(G1278,PROCV!$A$110:$B$119,2,FALSE)</f>
        <v>#N/A</v>
      </c>
      <c r="N1278" s="17" t="e">
        <f t="shared" si="19"/>
        <v>#N/A</v>
      </c>
    </row>
    <row r="1279" spans="1:14" x14ac:dyDescent="0.25">
      <c r="A1279" s="30" t="s">
        <v>48</v>
      </c>
      <c r="B1279" s="36">
        <v>993367</v>
      </c>
      <c r="C1279" s="42" t="s">
        <v>5028</v>
      </c>
      <c r="D1279" s="22" t="s">
        <v>4</v>
      </c>
      <c r="E1279" s="22" t="s">
        <v>259</v>
      </c>
      <c r="F1279" s="26" t="str">
        <f>VLOOKUP(E1279,PROCV!$A$1:$B$107,2,TRUE)</f>
        <v>Arquitetura e Design</v>
      </c>
      <c r="G1279" s="33">
        <v>1999</v>
      </c>
      <c r="H1279" s="24">
        <v>0</v>
      </c>
      <c r="I1279" s="23" t="str">
        <f>VLOOKUP(J1279,PROCV!$E$1:$F$27,2,FALSE)</f>
        <v>21 - Maranhão</v>
      </c>
      <c r="J1279" s="22" t="s">
        <v>63</v>
      </c>
      <c r="K1279" s="22">
        <v>0</v>
      </c>
      <c r="L1279" s="33">
        <v>44445</v>
      </c>
      <c r="M1279" s="20" t="e">
        <f>VLOOKUP(G1279,PROCV!$A$110:$B$119,2,FALSE)</f>
        <v>#N/A</v>
      </c>
      <c r="N1279" s="17" t="e">
        <f t="shared" si="19"/>
        <v>#N/A</v>
      </c>
    </row>
    <row r="1280" spans="1:14" x14ac:dyDescent="0.25">
      <c r="A1280" s="30" t="s">
        <v>48</v>
      </c>
      <c r="B1280" s="36">
        <v>995758</v>
      </c>
      <c r="C1280" s="42" t="s">
        <v>5027</v>
      </c>
      <c r="D1280" s="22" t="s">
        <v>314</v>
      </c>
      <c r="E1280" s="22" t="s">
        <v>265</v>
      </c>
      <c r="F1280" s="26" t="str">
        <f>VLOOKUP(E1280,PROCV!$A$1:$B$107,2,TRUE)</f>
        <v>Patrimônio</v>
      </c>
      <c r="G1280" s="38">
        <v>1999</v>
      </c>
      <c r="H1280" s="24">
        <v>0</v>
      </c>
      <c r="I1280" s="23" t="str">
        <f>VLOOKUP(J1280,PROCV!$E$1:$F$27,2,FALSE)</f>
        <v>35 - São Paulo</v>
      </c>
      <c r="J1280" s="22" t="s">
        <v>76</v>
      </c>
      <c r="K1280" s="22">
        <v>0</v>
      </c>
      <c r="L1280" s="38">
        <v>125000</v>
      </c>
      <c r="M1280" s="20" t="e">
        <f>VLOOKUP(G1280,PROCV!$A$110:$B$119,2,FALSE)</f>
        <v>#N/A</v>
      </c>
      <c r="N1280" s="17" t="e">
        <f t="shared" si="19"/>
        <v>#N/A</v>
      </c>
    </row>
    <row r="1281" spans="1:14" x14ac:dyDescent="0.25">
      <c r="A1281" s="30" t="s">
        <v>48</v>
      </c>
      <c r="B1281" s="36">
        <v>157</v>
      </c>
      <c r="C1281" s="42" t="s">
        <v>5026</v>
      </c>
      <c r="D1281" s="22" t="s">
        <v>4</v>
      </c>
      <c r="E1281" s="22" t="s">
        <v>259</v>
      </c>
      <c r="F1281" s="26" t="str">
        <f>VLOOKUP(E1281,PROCV!$A$1:$B$107,2,TRUE)</f>
        <v>Arquitetura e Design</v>
      </c>
      <c r="G1281" s="33">
        <v>1999</v>
      </c>
      <c r="H1281" s="24">
        <v>0</v>
      </c>
      <c r="I1281" s="23" t="str">
        <f>VLOOKUP(J1281,PROCV!$E$1:$F$27,2,FALSE)</f>
        <v>33 - Rio de Janeiro</v>
      </c>
      <c r="J1281" s="22" t="s">
        <v>82</v>
      </c>
      <c r="K1281" s="22">
        <v>0</v>
      </c>
      <c r="L1281" s="33">
        <v>31070</v>
      </c>
      <c r="M1281" s="20" t="e">
        <f>VLOOKUP(G1281,PROCV!$A$110:$B$119,2,FALSE)</f>
        <v>#N/A</v>
      </c>
      <c r="N1281" s="17" t="e">
        <f t="shared" si="19"/>
        <v>#N/A</v>
      </c>
    </row>
    <row r="1282" spans="1:14" x14ac:dyDescent="0.25">
      <c r="A1282" s="30" t="s">
        <v>48</v>
      </c>
      <c r="B1282" s="36">
        <v>998510</v>
      </c>
      <c r="C1282" s="42" t="s">
        <v>5025</v>
      </c>
      <c r="D1282" s="22" t="s">
        <v>314</v>
      </c>
      <c r="E1282" s="22" t="s">
        <v>265</v>
      </c>
      <c r="F1282" s="26" t="str">
        <f>VLOOKUP(E1282,PROCV!$A$1:$B$107,2,TRUE)</f>
        <v>Patrimônio</v>
      </c>
      <c r="G1282" s="33">
        <v>1999</v>
      </c>
      <c r="H1282" s="24">
        <v>0</v>
      </c>
      <c r="I1282" s="23" t="str">
        <f>VLOOKUP(J1282,PROCV!$E$1:$F$27,2,FALSE)</f>
        <v>42 - Santa Catarina</v>
      </c>
      <c r="J1282" s="22" t="s">
        <v>79</v>
      </c>
      <c r="K1282" s="22">
        <v>0</v>
      </c>
      <c r="L1282" s="33">
        <v>23000</v>
      </c>
      <c r="M1282" s="20" t="e">
        <f>VLOOKUP(G1282,PROCV!$A$110:$B$119,2,FALSE)</f>
        <v>#N/A</v>
      </c>
      <c r="N1282" s="17" t="e">
        <f t="shared" ref="N1282:N1345" si="20">+M1282*L1282</f>
        <v>#N/A</v>
      </c>
    </row>
    <row r="1283" spans="1:14" x14ac:dyDescent="0.25">
      <c r="A1283" s="30" t="s">
        <v>48</v>
      </c>
      <c r="B1283" s="36">
        <v>995832</v>
      </c>
      <c r="C1283" s="42" t="s">
        <v>5024</v>
      </c>
      <c r="D1283" s="22" t="s">
        <v>314</v>
      </c>
      <c r="E1283" s="22" t="s">
        <v>265</v>
      </c>
      <c r="F1283" s="26" t="str">
        <f>VLOOKUP(E1283,PROCV!$A$1:$B$107,2,TRUE)</f>
        <v>Patrimônio</v>
      </c>
      <c r="G1283" s="38">
        <v>1999</v>
      </c>
      <c r="H1283" s="24">
        <v>0</v>
      </c>
      <c r="I1283" s="23" t="str">
        <f>VLOOKUP(J1283,PROCV!$E$1:$F$27,2,FALSE)</f>
        <v>23 - Ceará</v>
      </c>
      <c r="J1283" s="22" t="s">
        <v>52</v>
      </c>
      <c r="K1283" s="22">
        <v>0</v>
      </c>
      <c r="L1283" s="38">
        <v>30000</v>
      </c>
      <c r="M1283" s="20" t="e">
        <f>VLOOKUP(G1283,PROCV!$A$110:$B$119,2,FALSE)</f>
        <v>#N/A</v>
      </c>
      <c r="N1283" s="17" t="e">
        <f t="shared" si="20"/>
        <v>#N/A</v>
      </c>
    </row>
    <row r="1284" spans="1:14" x14ac:dyDescent="0.25">
      <c r="A1284" s="30" t="s">
        <v>48</v>
      </c>
      <c r="B1284" s="36">
        <v>995327</v>
      </c>
      <c r="C1284" s="42" t="s">
        <v>5023</v>
      </c>
      <c r="D1284" s="22" t="s">
        <v>314</v>
      </c>
      <c r="E1284" s="22" t="s">
        <v>265</v>
      </c>
      <c r="F1284" s="26" t="str">
        <f>VLOOKUP(E1284,PROCV!$A$1:$B$107,2,TRUE)</f>
        <v>Patrimônio</v>
      </c>
      <c r="G1284" s="38">
        <v>1999</v>
      </c>
      <c r="H1284" s="24">
        <v>0</v>
      </c>
      <c r="I1284" s="23" t="str">
        <f>VLOOKUP(J1284,PROCV!$E$1:$F$27,2,FALSE)</f>
        <v>50 - Mato Grosso do Sul</v>
      </c>
      <c r="J1284" s="22" t="s">
        <v>179</v>
      </c>
      <c r="K1284" s="22">
        <v>0</v>
      </c>
      <c r="L1284" s="38">
        <v>31250</v>
      </c>
      <c r="M1284" s="20" t="e">
        <f>VLOOKUP(G1284,PROCV!$A$110:$B$119,2,FALSE)</f>
        <v>#N/A</v>
      </c>
      <c r="N1284" s="17" t="e">
        <f t="shared" si="20"/>
        <v>#N/A</v>
      </c>
    </row>
    <row r="1285" spans="1:14" x14ac:dyDescent="0.25">
      <c r="A1285" s="30" t="s">
        <v>48</v>
      </c>
      <c r="B1285" s="36">
        <v>991962</v>
      </c>
      <c r="C1285" s="42" t="s">
        <v>5022</v>
      </c>
      <c r="D1285" s="22" t="s">
        <v>189</v>
      </c>
      <c r="E1285" s="22" t="s">
        <v>213</v>
      </c>
      <c r="F1285" s="26" t="str">
        <f>VLOOKUP(E1285,PROCV!$A$1:$B$107,2,TRUE)</f>
        <v>Patrimônio</v>
      </c>
      <c r="G1285" s="33">
        <v>1999</v>
      </c>
      <c r="H1285" s="24">
        <v>0</v>
      </c>
      <c r="I1285" s="23" t="str">
        <f>VLOOKUP(J1285,PROCV!$E$1:$F$27,2,FALSE)</f>
        <v>31 - Minas Gerais</v>
      </c>
      <c r="J1285" s="22" t="s">
        <v>85</v>
      </c>
      <c r="K1285" s="22">
        <v>0</v>
      </c>
      <c r="L1285" s="33">
        <v>152550.98000000001</v>
      </c>
      <c r="M1285" s="20" t="e">
        <f>VLOOKUP(G1285,PROCV!$A$110:$B$119,2,FALSE)</f>
        <v>#N/A</v>
      </c>
      <c r="N1285" s="17" t="e">
        <f t="shared" si="20"/>
        <v>#N/A</v>
      </c>
    </row>
    <row r="1286" spans="1:14" x14ac:dyDescent="0.25">
      <c r="A1286" s="30" t="s">
        <v>48</v>
      </c>
      <c r="B1286" s="36">
        <v>996420</v>
      </c>
      <c r="C1286" s="42" t="s">
        <v>5021</v>
      </c>
      <c r="D1286" s="22" t="s">
        <v>189</v>
      </c>
      <c r="E1286" s="22" t="s">
        <v>749</v>
      </c>
      <c r="F1286" s="26" t="str">
        <f>VLOOKUP(E1286,PROCV!$A$1:$B$107,2,TRUE)</f>
        <v>Educação e Criação em Artes</v>
      </c>
      <c r="G1286" s="33">
        <v>1999</v>
      </c>
      <c r="H1286" s="24">
        <v>0</v>
      </c>
      <c r="I1286" s="23" t="str">
        <f>VLOOKUP(J1286,PROCV!$E$1:$F$27,2,FALSE)</f>
        <v>33 - Rio de Janeiro</v>
      </c>
      <c r="J1286" s="22" t="s">
        <v>82</v>
      </c>
      <c r="K1286" s="22">
        <v>0</v>
      </c>
      <c r="L1286" s="33">
        <v>23600</v>
      </c>
      <c r="M1286" s="20" t="e">
        <f>VLOOKUP(G1286,PROCV!$A$110:$B$119,2,FALSE)</f>
        <v>#N/A</v>
      </c>
      <c r="N1286" s="17" t="e">
        <f t="shared" si="20"/>
        <v>#N/A</v>
      </c>
    </row>
    <row r="1287" spans="1:14" x14ac:dyDescent="0.25">
      <c r="A1287" s="30" t="s">
        <v>48</v>
      </c>
      <c r="B1287" s="36">
        <v>993380</v>
      </c>
      <c r="C1287" s="42" t="s">
        <v>5020</v>
      </c>
      <c r="D1287" s="22" t="s">
        <v>4</v>
      </c>
      <c r="E1287" s="22" t="s">
        <v>259</v>
      </c>
      <c r="F1287" s="26" t="str">
        <f>VLOOKUP(E1287,PROCV!$A$1:$B$107,2,TRUE)</f>
        <v>Arquitetura e Design</v>
      </c>
      <c r="G1287" s="33">
        <v>1999</v>
      </c>
      <c r="H1287" s="24">
        <v>0</v>
      </c>
      <c r="I1287" s="23" t="str">
        <f>VLOOKUP(J1287,PROCV!$E$1:$F$27,2,FALSE)</f>
        <v>42 - Santa Catarina</v>
      </c>
      <c r="J1287" s="22" t="s">
        <v>79</v>
      </c>
      <c r="K1287" s="22">
        <v>0</v>
      </c>
      <c r="L1287" s="33">
        <v>22500</v>
      </c>
      <c r="M1287" s="20" t="e">
        <f>VLOOKUP(G1287,PROCV!$A$110:$B$119,2,FALSE)</f>
        <v>#N/A</v>
      </c>
      <c r="N1287" s="17" t="e">
        <f t="shared" si="20"/>
        <v>#N/A</v>
      </c>
    </row>
    <row r="1288" spans="1:14" x14ac:dyDescent="0.25">
      <c r="A1288" s="30" t="s">
        <v>48</v>
      </c>
      <c r="B1288" s="36">
        <v>998615</v>
      </c>
      <c r="C1288" s="42" t="s">
        <v>5019</v>
      </c>
      <c r="D1288" s="22" t="s">
        <v>114</v>
      </c>
      <c r="E1288" s="22" t="s">
        <v>113</v>
      </c>
      <c r="F1288" s="26" t="str">
        <f>VLOOKUP(E1288,PROCV!$A$1:$B$107,2,TRUE)</f>
        <v>Música</v>
      </c>
      <c r="G1288" s="33">
        <v>1999</v>
      </c>
      <c r="H1288" s="24">
        <v>0</v>
      </c>
      <c r="I1288" s="23" t="str">
        <f>VLOOKUP(J1288,PROCV!$E$1:$F$27,2,FALSE)</f>
        <v>26 - Pernambuco</v>
      </c>
      <c r="J1288" s="22" t="s">
        <v>44</v>
      </c>
      <c r="K1288" s="22">
        <v>0</v>
      </c>
      <c r="L1288" s="33">
        <v>38000</v>
      </c>
      <c r="M1288" s="20" t="e">
        <f>VLOOKUP(G1288,PROCV!$A$110:$B$119,2,FALSE)</f>
        <v>#N/A</v>
      </c>
      <c r="N1288" s="17" t="e">
        <f t="shared" si="20"/>
        <v>#N/A</v>
      </c>
    </row>
    <row r="1289" spans="1:14" x14ac:dyDescent="0.25">
      <c r="A1289" s="30" t="s">
        <v>48</v>
      </c>
      <c r="B1289" s="36">
        <v>996078</v>
      </c>
      <c r="C1289" s="42" t="s">
        <v>5018</v>
      </c>
      <c r="D1289" s="22" t="s">
        <v>189</v>
      </c>
      <c r="E1289" s="22" t="s">
        <v>749</v>
      </c>
      <c r="F1289" s="26" t="str">
        <f>VLOOKUP(E1289,PROCV!$A$1:$B$107,2,TRUE)</f>
        <v>Educação e Criação em Artes</v>
      </c>
      <c r="G1289" s="33">
        <v>1999</v>
      </c>
      <c r="H1289" s="24">
        <v>0</v>
      </c>
      <c r="I1289" s="23" t="str">
        <f>VLOOKUP(J1289,PROCV!$E$1:$F$27,2,FALSE)</f>
        <v>25 - Paraíba</v>
      </c>
      <c r="J1289" s="22" t="s">
        <v>346</v>
      </c>
      <c r="K1289" s="22">
        <v>0</v>
      </c>
      <c r="L1289" s="33">
        <v>80280</v>
      </c>
      <c r="M1289" s="20" t="e">
        <f>VLOOKUP(G1289,PROCV!$A$110:$B$119,2,FALSE)</f>
        <v>#N/A</v>
      </c>
      <c r="N1289" s="17" t="e">
        <f t="shared" si="20"/>
        <v>#N/A</v>
      </c>
    </row>
    <row r="1290" spans="1:14" x14ac:dyDescent="0.25">
      <c r="A1290" s="30" t="s">
        <v>48</v>
      </c>
      <c r="B1290" s="36">
        <v>995917</v>
      </c>
      <c r="C1290" s="42" t="s">
        <v>5017</v>
      </c>
      <c r="D1290" s="22" t="s">
        <v>114</v>
      </c>
      <c r="E1290" s="22" t="s">
        <v>192</v>
      </c>
      <c r="F1290" s="26" t="str">
        <f>VLOOKUP(E1290,PROCV!$A$1:$B$107,2,TRUE)</f>
        <v>Música</v>
      </c>
      <c r="G1290" s="33">
        <v>1999</v>
      </c>
      <c r="H1290" s="24">
        <v>0</v>
      </c>
      <c r="I1290" s="23" t="str">
        <f>VLOOKUP(J1290,PROCV!$E$1:$F$27,2,FALSE)</f>
        <v>23 - Ceará</v>
      </c>
      <c r="J1290" s="22" t="s">
        <v>52</v>
      </c>
      <c r="K1290" s="22">
        <v>0</v>
      </c>
      <c r="L1290" s="33">
        <v>58320</v>
      </c>
      <c r="M1290" s="20" t="e">
        <f>VLOOKUP(G1290,PROCV!$A$110:$B$119,2,FALSE)</f>
        <v>#N/A</v>
      </c>
      <c r="N1290" s="17" t="e">
        <f t="shared" si="20"/>
        <v>#N/A</v>
      </c>
    </row>
    <row r="1291" spans="1:14" x14ac:dyDescent="0.25">
      <c r="A1291" s="30" t="s">
        <v>48</v>
      </c>
      <c r="B1291" s="36">
        <v>995546</v>
      </c>
      <c r="C1291" s="42" t="s">
        <v>5016</v>
      </c>
      <c r="D1291" s="22" t="s">
        <v>46</v>
      </c>
      <c r="E1291" s="22" t="s">
        <v>50</v>
      </c>
      <c r="F1291" s="26" t="str">
        <f>VLOOKUP(E1291,PROCV!$A$1:$B$107,2,TRUE)</f>
        <v>Educação e Criação em Artes</v>
      </c>
      <c r="G1291" s="33">
        <v>1999</v>
      </c>
      <c r="H1291" s="24">
        <v>0</v>
      </c>
      <c r="I1291" s="23" t="str">
        <f>VLOOKUP(J1291,PROCV!$E$1:$F$27,2,FALSE)</f>
        <v>26 - Pernambuco</v>
      </c>
      <c r="J1291" s="22" t="s">
        <v>44</v>
      </c>
      <c r="K1291" s="22">
        <v>0</v>
      </c>
      <c r="L1291" s="33">
        <v>9400</v>
      </c>
      <c r="M1291" s="20" t="e">
        <f>VLOOKUP(G1291,PROCV!$A$110:$B$119,2,FALSE)</f>
        <v>#N/A</v>
      </c>
      <c r="N1291" s="17" t="e">
        <f t="shared" si="20"/>
        <v>#N/A</v>
      </c>
    </row>
    <row r="1292" spans="1:14" x14ac:dyDescent="0.25">
      <c r="A1292" s="30" t="s">
        <v>48</v>
      </c>
      <c r="B1292" s="36">
        <v>996209</v>
      </c>
      <c r="C1292" s="42" t="s">
        <v>5015</v>
      </c>
      <c r="D1292" s="22" t="s">
        <v>189</v>
      </c>
      <c r="E1292" s="22" t="s">
        <v>216</v>
      </c>
      <c r="F1292" s="26" t="str">
        <f>VLOOKUP(E1292,PROCV!$A$1:$B$107,2,TRUE)</f>
        <v>Patrimônio</v>
      </c>
      <c r="G1292" s="33">
        <v>1999</v>
      </c>
      <c r="H1292" s="24">
        <v>0</v>
      </c>
      <c r="I1292" s="23" t="str">
        <f>VLOOKUP(J1292,PROCV!$E$1:$F$27,2,FALSE)</f>
        <v>23 - Ceará</v>
      </c>
      <c r="J1292" s="22" t="s">
        <v>52</v>
      </c>
      <c r="K1292" s="22">
        <v>0</v>
      </c>
      <c r="L1292" s="33">
        <v>20295</v>
      </c>
      <c r="M1292" s="20" t="e">
        <f>VLOOKUP(G1292,PROCV!$A$110:$B$119,2,FALSE)</f>
        <v>#N/A</v>
      </c>
      <c r="N1292" s="17" t="e">
        <f t="shared" si="20"/>
        <v>#N/A</v>
      </c>
    </row>
    <row r="1293" spans="1:14" x14ac:dyDescent="0.25">
      <c r="A1293" s="30" t="s">
        <v>48</v>
      </c>
      <c r="B1293" s="36">
        <v>993651</v>
      </c>
      <c r="C1293" s="42" t="s">
        <v>5014</v>
      </c>
      <c r="D1293" s="22" t="s">
        <v>4</v>
      </c>
      <c r="E1293" s="22" t="s">
        <v>285</v>
      </c>
      <c r="F1293" s="26" t="str">
        <f>VLOOKUP(E1293,PROCV!$A$1:$B$107,2,TRUE)</f>
        <v>Educação e Criação em Artes</v>
      </c>
      <c r="G1293" s="33">
        <v>1999</v>
      </c>
      <c r="H1293" s="24">
        <v>0</v>
      </c>
      <c r="I1293" s="23" t="str">
        <f>VLOOKUP(J1293,PROCV!$E$1:$F$27,2,FALSE)</f>
        <v>33 - Rio de Janeiro</v>
      </c>
      <c r="J1293" s="22" t="s">
        <v>82</v>
      </c>
      <c r="K1293" s="22">
        <v>0</v>
      </c>
      <c r="L1293" s="33">
        <v>15045.6</v>
      </c>
      <c r="M1293" s="20" t="e">
        <f>VLOOKUP(G1293,PROCV!$A$110:$B$119,2,FALSE)</f>
        <v>#N/A</v>
      </c>
      <c r="N1293" s="17" t="e">
        <f t="shared" si="20"/>
        <v>#N/A</v>
      </c>
    </row>
    <row r="1294" spans="1:14" x14ac:dyDescent="0.25">
      <c r="A1294" s="30" t="s">
        <v>48</v>
      </c>
      <c r="B1294" s="36">
        <v>995015</v>
      </c>
      <c r="C1294" s="42" t="s">
        <v>5013</v>
      </c>
      <c r="D1294" s="22" t="s">
        <v>314</v>
      </c>
      <c r="E1294" s="22" t="s">
        <v>265</v>
      </c>
      <c r="F1294" s="26" t="str">
        <f>VLOOKUP(E1294,PROCV!$A$1:$B$107,2,TRUE)</f>
        <v>Patrimônio</v>
      </c>
      <c r="G1294" s="38">
        <v>1999</v>
      </c>
      <c r="H1294" s="24">
        <v>0</v>
      </c>
      <c r="I1294" s="23" t="str">
        <f>VLOOKUP(J1294,PROCV!$E$1:$F$27,2,FALSE)</f>
        <v>26 - Pernambuco</v>
      </c>
      <c r="J1294" s="22" t="s">
        <v>44</v>
      </c>
      <c r="K1294" s="22">
        <v>0</v>
      </c>
      <c r="L1294" s="38">
        <v>72500</v>
      </c>
      <c r="M1294" s="20" t="e">
        <f>VLOOKUP(G1294,PROCV!$A$110:$B$119,2,FALSE)</f>
        <v>#N/A</v>
      </c>
      <c r="N1294" s="17" t="e">
        <f t="shared" si="20"/>
        <v>#N/A</v>
      </c>
    </row>
    <row r="1295" spans="1:14" x14ac:dyDescent="0.25">
      <c r="A1295" s="30" t="s">
        <v>48</v>
      </c>
      <c r="B1295" s="36">
        <v>6803</v>
      </c>
      <c r="C1295" s="42" t="s">
        <v>5012</v>
      </c>
      <c r="D1295" s="22" t="s">
        <v>189</v>
      </c>
      <c r="E1295" s="22" t="s">
        <v>213</v>
      </c>
      <c r="F1295" s="26" t="str">
        <f>VLOOKUP(E1295,PROCV!$A$1:$B$107,2,TRUE)</f>
        <v>Patrimônio</v>
      </c>
      <c r="G1295" s="33">
        <v>1999</v>
      </c>
      <c r="H1295" s="24">
        <v>0</v>
      </c>
      <c r="I1295" s="23" t="str">
        <f>VLOOKUP(J1295,PROCV!$E$1:$F$27,2,FALSE)</f>
        <v>51 - Mato Grosso</v>
      </c>
      <c r="J1295" s="22" t="s">
        <v>99</v>
      </c>
      <c r="K1295" s="22">
        <v>0</v>
      </c>
      <c r="L1295" s="33">
        <v>20000</v>
      </c>
      <c r="M1295" s="20" t="e">
        <f>VLOOKUP(G1295,PROCV!$A$110:$B$119,2,FALSE)</f>
        <v>#N/A</v>
      </c>
      <c r="N1295" s="17" t="e">
        <f t="shared" si="20"/>
        <v>#N/A</v>
      </c>
    </row>
    <row r="1296" spans="1:14" x14ac:dyDescent="0.25">
      <c r="A1296" s="30" t="s">
        <v>48</v>
      </c>
      <c r="B1296" s="36">
        <v>999078</v>
      </c>
      <c r="C1296" s="42" t="s">
        <v>5011</v>
      </c>
      <c r="D1296" s="22" t="s">
        <v>114</v>
      </c>
      <c r="E1296" s="22" t="s">
        <v>113</v>
      </c>
      <c r="F1296" s="26" t="str">
        <f>VLOOKUP(E1296,PROCV!$A$1:$B$107,2,TRUE)</f>
        <v>Música</v>
      </c>
      <c r="G1296" s="33">
        <v>1999</v>
      </c>
      <c r="H1296" s="24">
        <v>0</v>
      </c>
      <c r="I1296" s="23" t="str">
        <f>VLOOKUP(J1296,PROCV!$E$1:$F$27,2,FALSE)</f>
        <v>12 - Acre</v>
      </c>
      <c r="J1296" s="22" t="s">
        <v>71</v>
      </c>
      <c r="K1296" s="22">
        <v>0</v>
      </c>
      <c r="L1296" s="33">
        <v>187500</v>
      </c>
      <c r="M1296" s="20" t="e">
        <f>VLOOKUP(G1296,PROCV!$A$110:$B$119,2,FALSE)</f>
        <v>#N/A</v>
      </c>
      <c r="N1296" s="17" t="e">
        <f t="shared" si="20"/>
        <v>#N/A</v>
      </c>
    </row>
    <row r="1297" spans="1:14" x14ac:dyDescent="0.25">
      <c r="A1297" s="30" t="s">
        <v>48</v>
      </c>
      <c r="B1297" s="36">
        <v>997933</v>
      </c>
      <c r="C1297" s="42" t="s">
        <v>5010</v>
      </c>
      <c r="D1297" s="22" t="s">
        <v>189</v>
      </c>
      <c r="E1297" s="22" t="s">
        <v>213</v>
      </c>
      <c r="F1297" s="26" t="str">
        <f>VLOOKUP(E1297,PROCV!$A$1:$B$107,2,TRUE)</f>
        <v>Patrimônio</v>
      </c>
      <c r="G1297" s="33">
        <v>1999</v>
      </c>
      <c r="H1297" s="24">
        <v>0</v>
      </c>
      <c r="I1297" s="23" t="str">
        <f>VLOOKUP(J1297,PROCV!$E$1:$F$27,2,FALSE)</f>
        <v>29 - Bahia</v>
      </c>
      <c r="J1297" s="22" t="s">
        <v>73</v>
      </c>
      <c r="K1297" s="22">
        <v>0</v>
      </c>
      <c r="L1297" s="33">
        <v>40000</v>
      </c>
      <c r="M1297" s="20" t="e">
        <f>VLOOKUP(G1297,PROCV!$A$110:$B$119,2,FALSE)</f>
        <v>#N/A</v>
      </c>
      <c r="N1297" s="17" t="e">
        <f t="shared" si="20"/>
        <v>#N/A</v>
      </c>
    </row>
    <row r="1298" spans="1:14" x14ac:dyDescent="0.25">
      <c r="A1298" s="30" t="s">
        <v>48</v>
      </c>
      <c r="B1298" s="36">
        <v>997789</v>
      </c>
      <c r="C1298" s="42" t="s">
        <v>5009</v>
      </c>
      <c r="D1298" s="22" t="s">
        <v>189</v>
      </c>
      <c r="E1298" s="22" t="s">
        <v>749</v>
      </c>
      <c r="F1298" s="26" t="str">
        <f>VLOOKUP(E1298,PROCV!$A$1:$B$107,2,TRUE)</f>
        <v>Educação e Criação em Artes</v>
      </c>
      <c r="G1298" s="33">
        <v>1999</v>
      </c>
      <c r="H1298" s="24">
        <v>0</v>
      </c>
      <c r="I1298" s="23" t="str">
        <f>VLOOKUP(J1298,PROCV!$E$1:$F$27,2,FALSE)</f>
        <v>33 - Rio de Janeiro</v>
      </c>
      <c r="J1298" s="22" t="s">
        <v>82</v>
      </c>
      <c r="K1298" s="22">
        <v>0</v>
      </c>
      <c r="L1298" s="33">
        <v>25143.32</v>
      </c>
      <c r="M1298" s="20" t="e">
        <f>VLOOKUP(G1298,PROCV!$A$110:$B$119,2,FALSE)</f>
        <v>#N/A</v>
      </c>
      <c r="N1298" s="17" t="e">
        <f t="shared" si="20"/>
        <v>#N/A</v>
      </c>
    </row>
    <row r="1299" spans="1:14" x14ac:dyDescent="0.25">
      <c r="A1299" s="30" t="s">
        <v>48</v>
      </c>
      <c r="B1299" s="36">
        <v>990569</v>
      </c>
      <c r="C1299" s="42" t="s">
        <v>5008</v>
      </c>
      <c r="D1299" s="22" t="s">
        <v>189</v>
      </c>
      <c r="E1299" s="22" t="s">
        <v>213</v>
      </c>
      <c r="F1299" s="26" t="str">
        <f>VLOOKUP(E1299,PROCV!$A$1:$B$107,2,TRUE)</f>
        <v>Patrimônio</v>
      </c>
      <c r="G1299" s="33">
        <v>1999</v>
      </c>
      <c r="H1299" s="24">
        <v>0</v>
      </c>
      <c r="I1299" s="23" t="str">
        <f>VLOOKUP(J1299,PROCV!$E$1:$F$27,2,FALSE)</f>
        <v>31 - Minas Gerais</v>
      </c>
      <c r="J1299" s="22" t="s">
        <v>85</v>
      </c>
      <c r="K1299" s="22">
        <v>0</v>
      </c>
      <c r="L1299" s="33">
        <v>8000</v>
      </c>
      <c r="M1299" s="20" t="e">
        <f>VLOOKUP(G1299,PROCV!$A$110:$B$119,2,FALSE)</f>
        <v>#N/A</v>
      </c>
      <c r="N1299" s="17" t="e">
        <f t="shared" si="20"/>
        <v>#N/A</v>
      </c>
    </row>
    <row r="1300" spans="1:14" x14ac:dyDescent="0.25">
      <c r="A1300" s="30" t="s">
        <v>48</v>
      </c>
      <c r="B1300" s="36">
        <v>997731</v>
      </c>
      <c r="C1300" s="42" t="s">
        <v>5007</v>
      </c>
      <c r="D1300" s="22" t="s">
        <v>189</v>
      </c>
      <c r="E1300" s="22" t="s">
        <v>929</v>
      </c>
      <c r="F1300" s="26" t="str">
        <f>VLOOKUP(E1300,PROCV!$A$1:$B$107,2,TRUE)</f>
        <v>Artes Cênicas e Espetáculo</v>
      </c>
      <c r="G1300" s="33">
        <v>1999</v>
      </c>
      <c r="H1300" s="24">
        <v>0</v>
      </c>
      <c r="I1300" s="23" t="str">
        <f>VLOOKUP(J1300,PROCV!$E$1:$F$27,2,FALSE)</f>
        <v>53 - Distrito Federal</v>
      </c>
      <c r="J1300" s="22" t="s">
        <v>75</v>
      </c>
      <c r="K1300" s="22">
        <v>0</v>
      </c>
      <c r="L1300" s="33">
        <v>99808</v>
      </c>
      <c r="M1300" s="20" t="e">
        <f>VLOOKUP(G1300,PROCV!$A$110:$B$119,2,FALSE)</f>
        <v>#N/A</v>
      </c>
      <c r="N1300" s="17" t="e">
        <f t="shared" si="20"/>
        <v>#N/A</v>
      </c>
    </row>
    <row r="1301" spans="1:14" x14ac:dyDescent="0.25">
      <c r="A1301" s="30" t="s">
        <v>48</v>
      </c>
      <c r="B1301" s="36">
        <v>998870</v>
      </c>
      <c r="C1301" s="42" t="s">
        <v>5006</v>
      </c>
      <c r="D1301" s="22" t="s">
        <v>314</v>
      </c>
      <c r="E1301" s="22" t="s">
        <v>265</v>
      </c>
      <c r="F1301" s="26" t="str">
        <f>VLOOKUP(E1301,PROCV!$A$1:$B$107,2,TRUE)</f>
        <v>Patrimônio</v>
      </c>
      <c r="G1301" s="33">
        <v>1999</v>
      </c>
      <c r="H1301" s="24">
        <v>0</v>
      </c>
      <c r="I1301" s="23" t="str">
        <f>VLOOKUP(J1301,PROCV!$E$1:$F$27,2,FALSE)</f>
        <v>33 - Rio de Janeiro</v>
      </c>
      <c r="J1301" s="22" t="s">
        <v>82</v>
      </c>
      <c r="K1301" s="22">
        <v>0</v>
      </c>
      <c r="L1301" s="33">
        <v>48000</v>
      </c>
      <c r="M1301" s="20" t="e">
        <f>VLOOKUP(G1301,PROCV!$A$110:$B$119,2,FALSE)</f>
        <v>#N/A</v>
      </c>
      <c r="N1301" s="17" t="e">
        <f t="shared" si="20"/>
        <v>#N/A</v>
      </c>
    </row>
    <row r="1302" spans="1:14" x14ac:dyDescent="0.25">
      <c r="A1302" s="30" t="s">
        <v>48</v>
      </c>
      <c r="B1302" s="36">
        <v>999745</v>
      </c>
      <c r="C1302" s="42" t="s">
        <v>5005</v>
      </c>
      <c r="D1302" s="22" t="s">
        <v>300</v>
      </c>
      <c r="E1302" s="22" t="s">
        <v>221</v>
      </c>
      <c r="F1302" s="26" t="str">
        <f>VLOOKUP(E1302,PROCV!$A$1:$B$107,2,TRUE)</f>
        <v>Artes Cênicas e Espetáculo</v>
      </c>
      <c r="G1302" s="33">
        <v>1999</v>
      </c>
      <c r="H1302" s="24">
        <v>0</v>
      </c>
      <c r="I1302" s="23" t="str">
        <f>VLOOKUP(J1302,PROCV!$E$1:$F$27,2,FALSE)</f>
        <v>27 - Alagoas</v>
      </c>
      <c r="J1302" s="22" t="s">
        <v>65</v>
      </c>
      <c r="K1302" s="22">
        <v>0</v>
      </c>
      <c r="L1302" s="33">
        <v>40000</v>
      </c>
      <c r="M1302" s="20" t="e">
        <f>VLOOKUP(G1302,PROCV!$A$110:$B$119,2,FALSE)</f>
        <v>#N/A</v>
      </c>
      <c r="N1302" s="17" t="e">
        <f t="shared" si="20"/>
        <v>#N/A</v>
      </c>
    </row>
    <row r="1303" spans="1:14" x14ac:dyDescent="0.25">
      <c r="A1303" s="30" t="s">
        <v>48</v>
      </c>
      <c r="B1303" s="36">
        <v>999653</v>
      </c>
      <c r="C1303" s="42" t="s">
        <v>5004</v>
      </c>
      <c r="D1303" s="22" t="s">
        <v>300</v>
      </c>
      <c r="E1303" s="22" t="s">
        <v>221</v>
      </c>
      <c r="F1303" s="26" t="str">
        <f>VLOOKUP(E1303,PROCV!$A$1:$B$107,2,TRUE)</f>
        <v>Artes Cênicas e Espetáculo</v>
      </c>
      <c r="G1303" s="33">
        <v>1999</v>
      </c>
      <c r="H1303" s="24">
        <v>0</v>
      </c>
      <c r="I1303" s="23" t="str">
        <f>VLOOKUP(J1303,PROCV!$E$1:$F$27,2,FALSE)</f>
        <v>17 - Tocantins</v>
      </c>
      <c r="J1303" s="22" t="s">
        <v>64</v>
      </c>
      <c r="K1303" s="22">
        <v>0</v>
      </c>
      <c r="L1303" s="33">
        <v>30000</v>
      </c>
      <c r="M1303" s="20" t="e">
        <f>VLOOKUP(G1303,PROCV!$A$110:$B$119,2,FALSE)</f>
        <v>#N/A</v>
      </c>
      <c r="N1303" s="17" t="e">
        <f t="shared" si="20"/>
        <v>#N/A</v>
      </c>
    </row>
    <row r="1304" spans="1:14" x14ac:dyDescent="0.25">
      <c r="A1304" s="30" t="s">
        <v>48</v>
      </c>
      <c r="B1304" s="36">
        <v>999872</v>
      </c>
      <c r="C1304" s="42" t="s">
        <v>5003</v>
      </c>
      <c r="D1304" s="22" t="s">
        <v>300</v>
      </c>
      <c r="E1304" s="22" t="s">
        <v>221</v>
      </c>
      <c r="F1304" s="26" t="str">
        <f>VLOOKUP(E1304,PROCV!$A$1:$B$107,2,TRUE)</f>
        <v>Artes Cênicas e Espetáculo</v>
      </c>
      <c r="G1304" s="33">
        <v>1999</v>
      </c>
      <c r="H1304" s="24">
        <v>0</v>
      </c>
      <c r="I1304" s="23" t="str">
        <f>VLOOKUP(J1304,PROCV!$E$1:$F$27,2,FALSE)</f>
        <v>31 - Minas Gerais</v>
      </c>
      <c r="J1304" s="22" t="s">
        <v>85</v>
      </c>
      <c r="K1304" s="22">
        <v>0</v>
      </c>
      <c r="L1304" s="33">
        <v>40000</v>
      </c>
      <c r="M1304" s="20" t="e">
        <f>VLOOKUP(G1304,PROCV!$A$110:$B$119,2,FALSE)</f>
        <v>#N/A</v>
      </c>
      <c r="N1304" s="17" t="e">
        <f t="shared" si="20"/>
        <v>#N/A</v>
      </c>
    </row>
    <row r="1305" spans="1:14" x14ac:dyDescent="0.25">
      <c r="A1305" s="30" t="s">
        <v>48</v>
      </c>
      <c r="B1305" s="36">
        <v>999804</v>
      </c>
      <c r="C1305" s="42" t="s">
        <v>5002</v>
      </c>
      <c r="D1305" s="22" t="s">
        <v>300</v>
      </c>
      <c r="E1305" s="22" t="s">
        <v>221</v>
      </c>
      <c r="F1305" s="26" t="str">
        <f>VLOOKUP(E1305,PROCV!$A$1:$B$107,2,TRUE)</f>
        <v>Artes Cênicas e Espetáculo</v>
      </c>
      <c r="G1305" s="33">
        <v>1999</v>
      </c>
      <c r="H1305" s="24">
        <v>0</v>
      </c>
      <c r="I1305" s="23" t="str">
        <f>VLOOKUP(J1305,PROCV!$E$1:$F$27,2,FALSE)</f>
        <v>17 - Tocantins</v>
      </c>
      <c r="J1305" s="22" t="s">
        <v>64</v>
      </c>
      <c r="K1305" s="22">
        <v>0</v>
      </c>
      <c r="L1305" s="33">
        <v>20000</v>
      </c>
      <c r="M1305" s="20" t="e">
        <f>VLOOKUP(G1305,PROCV!$A$110:$B$119,2,FALSE)</f>
        <v>#N/A</v>
      </c>
      <c r="N1305" s="17" t="e">
        <f t="shared" si="20"/>
        <v>#N/A</v>
      </c>
    </row>
    <row r="1306" spans="1:14" x14ac:dyDescent="0.25">
      <c r="A1306" s="30" t="s">
        <v>48</v>
      </c>
      <c r="B1306" s="36">
        <v>999875</v>
      </c>
      <c r="C1306" s="42" t="s">
        <v>5001</v>
      </c>
      <c r="D1306" s="22" t="s">
        <v>300</v>
      </c>
      <c r="E1306" s="22" t="s">
        <v>221</v>
      </c>
      <c r="F1306" s="26" t="str">
        <f>VLOOKUP(E1306,PROCV!$A$1:$B$107,2,TRUE)</f>
        <v>Artes Cênicas e Espetáculo</v>
      </c>
      <c r="G1306" s="33">
        <v>1999</v>
      </c>
      <c r="H1306" s="24">
        <v>0</v>
      </c>
      <c r="I1306" s="23" t="str">
        <f>VLOOKUP(J1306,PROCV!$E$1:$F$27,2,FALSE)</f>
        <v>41 - Paraná</v>
      </c>
      <c r="J1306" s="22" t="s">
        <v>106</v>
      </c>
      <c r="K1306" s="22">
        <v>0</v>
      </c>
      <c r="L1306" s="33">
        <v>40000</v>
      </c>
      <c r="M1306" s="20" t="e">
        <f>VLOOKUP(G1306,PROCV!$A$110:$B$119,2,FALSE)</f>
        <v>#N/A</v>
      </c>
      <c r="N1306" s="17" t="e">
        <f t="shared" si="20"/>
        <v>#N/A</v>
      </c>
    </row>
    <row r="1307" spans="1:14" x14ac:dyDescent="0.25">
      <c r="A1307" s="30" t="s">
        <v>48</v>
      </c>
      <c r="B1307" s="36">
        <v>999686</v>
      </c>
      <c r="C1307" s="42" t="s">
        <v>5000</v>
      </c>
      <c r="D1307" s="22" t="s">
        <v>300</v>
      </c>
      <c r="E1307" s="22" t="s">
        <v>221</v>
      </c>
      <c r="F1307" s="26" t="str">
        <f>VLOOKUP(E1307,PROCV!$A$1:$B$107,2,TRUE)</f>
        <v>Artes Cênicas e Espetáculo</v>
      </c>
      <c r="G1307" s="33">
        <v>1999</v>
      </c>
      <c r="H1307" s="24">
        <v>0</v>
      </c>
      <c r="I1307" s="23" t="str">
        <f>VLOOKUP(J1307,PROCV!$E$1:$F$27,2,FALSE)</f>
        <v>21 - Maranhão</v>
      </c>
      <c r="J1307" s="22" t="s">
        <v>63</v>
      </c>
      <c r="K1307" s="22">
        <v>0</v>
      </c>
      <c r="L1307" s="33">
        <v>40000</v>
      </c>
      <c r="M1307" s="20" t="e">
        <f>VLOOKUP(G1307,PROCV!$A$110:$B$119,2,FALSE)</f>
        <v>#N/A</v>
      </c>
      <c r="N1307" s="17" t="e">
        <f t="shared" si="20"/>
        <v>#N/A</v>
      </c>
    </row>
    <row r="1308" spans="1:14" x14ac:dyDescent="0.25">
      <c r="A1308" s="30" t="s">
        <v>48</v>
      </c>
      <c r="B1308" s="36">
        <v>999867</v>
      </c>
      <c r="C1308" s="42" t="s">
        <v>4999</v>
      </c>
      <c r="D1308" s="22" t="s">
        <v>300</v>
      </c>
      <c r="E1308" s="22" t="s">
        <v>221</v>
      </c>
      <c r="F1308" s="26" t="str">
        <f>VLOOKUP(E1308,PROCV!$A$1:$B$107,2,TRUE)</f>
        <v>Artes Cênicas e Espetáculo</v>
      </c>
      <c r="G1308" s="33">
        <v>1999</v>
      </c>
      <c r="H1308" s="24">
        <v>0</v>
      </c>
      <c r="I1308" s="23" t="str">
        <f>VLOOKUP(J1308,PROCV!$E$1:$F$27,2,FALSE)</f>
        <v>31 - Minas Gerais</v>
      </c>
      <c r="J1308" s="22" t="s">
        <v>85</v>
      </c>
      <c r="K1308" s="22">
        <v>0</v>
      </c>
      <c r="L1308" s="33">
        <v>40000</v>
      </c>
      <c r="M1308" s="20" t="e">
        <f>VLOOKUP(G1308,PROCV!$A$110:$B$119,2,FALSE)</f>
        <v>#N/A</v>
      </c>
      <c r="N1308" s="17" t="e">
        <f t="shared" si="20"/>
        <v>#N/A</v>
      </c>
    </row>
    <row r="1309" spans="1:14" x14ac:dyDescent="0.25">
      <c r="A1309" s="30" t="s">
        <v>48</v>
      </c>
      <c r="B1309" s="36">
        <v>999652</v>
      </c>
      <c r="C1309" s="42" t="s">
        <v>4998</v>
      </c>
      <c r="D1309" s="22" t="s">
        <v>300</v>
      </c>
      <c r="E1309" s="22" t="s">
        <v>221</v>
      </c>
      <c r="F1309" s="26" t="str">
        <f>VLOOKUP(E1309,PROCV!$A$1:$B$107,2,TRUE)</f>
        <v>Artes Cênicas e Espetáculo</v>
      </c>
      <c r="G1309" s="33">
        <v>1999</v>
      </c>
      <c r="H1309" s="24">
        <v>0</v>
      </c>
      <c r="I1309" s="23" t="str">
        <f>VLOOKUP(J1309,PROCV!$E$1:$F$27,2,FALSE)</f>
        <v>35 - São Paulo</v>
      </c>
      <c r="J1309" s="22" t="s">
        <v>76</v>
      </c>
      <c r="K1309" s="22">
        <v>0</v>
      </c>
      <c r="L1309" s="33">
        <v>40000</v>
      </c>
      <c r="M1309" s="20" t="e">
        <f>VLOOKUP(G1309,PROCV!$A$110:$B$119,2,FALSE)</f>
        <v>#N/A</v>
      </c>
      <c r="N1309" s="17" t="e">
        <f t="shared" si="20"/>
        <v>#N/A</v>
      </c>
    </row>
    <row r="1310" spans="1:14" x14ac:dyDescent="0.25">
      <c r="A1310" s="30" t="s">
        <v>48</v>
      </c>
      <c r="B1310" s="36">
        <v>999688</v>
      </c>
      <c r="C1310" s="42" t="s">
        <v>4997</v>
      </c>
      <c r="D1310" s="22" t="s">
        <v>300</v>
      </c>
      <c r="E1310" s="22" t="s">
        <v>221</v>
      </c>
      <c r="F1310" s="26" t="str">
        <f>VLOOKUP(E1310,PROCV!$A$1:$B$107,2,TRUE)</f>
        <v>Artes Cênicas e Espetáculo</v>
      </c>
      <c r="G1310" s="33">
        <v>1999</v>
      </c>
      <c r="H1310" s="24">
        <v>0</v>
      </c>
      <c r="I1310" s="23" t="str">
        <f>VLOOKUP(J1310,PROCV!$E$1:$F$27,2,FALSE)</f>
        <v>51 - Mato Grosso</v>
      </c>
      <c r="J1310" s="22" t="s">
        <v>99</v>
      </c>
      <c r="K1310" s="22">
        <v>0</v>
      </c>
      <c r="L1310" s="33">
        <v>40000</v>
      </c>
      <c r="M1310" s="20" t="e">
        <f>VLOOKUP(G1310,PROCV!$A$110:$B$119,2,FALSE)</f>
        <v>#N/A</v>
      </c>
      <c r="N1310" s="17" t="e">
        <f t="shared" si="20"/>
        <v>#N/A</v>
      </c>
    </row>
    <row r="1311" spans="1:14" x14ac:dyDescent="0.25">
      <c r="A1311" s="30" t="s">
        <v>48</v>
      </c>
      <c r="B1311" s="36">
        <v>999700</v>
      </c>
      <c r="C1311" s="42" t="s">
        <v>4996</v>
      </c>
      <c r="D1311" s="22" t="s">
        <v>300</v>
      </c>
      <c r="E1311" s="22" t="s">
        <v>221</v>
      </c>
      <c r="F1311" s="26" t="str">
        <f>VLOOKUP(E1311,PROCV!$A$1:$B$107,2,TRUE)</f>
        <v>Artes Cênicas e Espetáculo</v>
      </c>
      <c r="G1311" s="33">
        <v>1999</v>
      </c>
      <c r="H1311" s="24">
        <v>0</v>
      </c>
      <c r="I1311" s="23" t="str">
        <f>VLOOKUP(J1311,PROCV!$E$1:$F$27,2,FALSE)</f>
        <v>35 - São Paulo</v>
      </c>
      <c r="J1311" s="22" t="s">
        <v>76</v>
      </c>
      <c r="K1311" s="22">
        <v>0</v>
      </c>
      <c r="L1311" s="33">
        <v>39778.879999999997</v>
      </c>
      <c r="M1311" s="20" t="e">
        <f>VLOOKUP(G1311,PROCV!$A$110:$B$119,2,FALSE)</f>
        <v>#N/A</v>
      </c>
      <c r="N1311" s="17" t="e">
        <f t="shared" si="20"/>
        <v>#N/A</v>
      </c>
    </row>
    <row r="1312" spans="1:14" x14ac:dyDescent="0.25">
      <c r="A1312" s="30" t="s">
        <v>48</v>
      </c>
      <c r="B1312" s="36">
        <v>997452</v>
      </c>
      <c r="C1312" s="42" t="s">
        <v>4995</v>
      </c>
      <c r="D1312" s="22" t="s">
        <v>300</v>
      </c>
      <c r="E1312" s="22" t="s">
        <v>299</v>
      </c>
      <c r="F1312" s="26" t="str">
        <f>VLOOKUP(E1312,PROCV!$A$1:$B$107,2,TRUE)</f>
        <v>Patrimônio</v>
      </c>
      <c r="G1312" s="33">
        <v>1999</v>
      </c>
      <c r="H1312" s="24">
        <v>0</v>
      </c>
      <c r="I1312" s="23" t="str">
        <f>VLOOKUP(J1312,PROCV!$E$1:$F$27,2,FALSE)</f>
        <v>32 - Espírito Santo</v>
      </c>
      <c r="J1312" s="22" t="s">
        <v>67</v>
      </c>
      <c r="K1312" s="22">
        <v>0</v>
      </c>
      <c r="L1312" s="33">
        <v>40000</v>
      </c>
      <c r="M1312" s="20" t="e">
        <f>VLOOKUP(G1312,PROCV!$A$110:$B$119,2,FALSE)</f>
        <v>#N/A</v>
      </c>
      <c r="N1312" s="17" t="e">
        <f t="shared" si="20"/>
        <v>#N/A</v>
      </c>
    </row>
    <row r="1313" spans="1:14" x14ac:dyDescent="0.25">
      <c r="A1313" s="30" t="s">
        <v>48</v>
      </c>
      <c r="B1313" s="36">
        <v>999901</v>
      </c>
      <c r="C1313" s="42" t="s">
        <v>4994</v>
      </c>
      <c r="D1313" s="22" t="s">
        <v>300</v>
      </c>
      <c r="E1313" s="22" t="s">
        <v>221</v>
      </c>
      <c r="F1313" s="26" t="str">
        <f>VLOOKUP(E1313,PROCV!$A$1:$B$107,2,TRUE)</f>
        <v>Artes Cênicas e Espetáculo</v>
      </c>
      <c r="G1313" s="33">
        <v>1999</v>
      </c>
      <c r="H1313" s="24">
        <v>0</v>
      </c>
      <c r="I1313" s="23" t="str">
        <f>VLOOKUP(J1313,PROCV!$E$1:$F$27,2,FALSE)</f>
        <v>26 - Pernambuco</v>
      </c>
      <c r="J1313" s="22" t="s">
        <v>44</v>
      </c>
      <c r="K1313" s="22">
        <v>0</v>
      </c>
      <c r="L1313" s="33">
        <v>40000</v>
      </c>
      <c r="M1313" s="20" t="e">
        <f>VLOOKUP(G1313,PROCV!$A$110:$B$119,2,FALSE)</f>
        <v>#N/A</v>
      </c>
      <c r="N1313" s="17" t="e">
        <f t="shared" si="20"/>
        <v>#N/A</v>
      </c>
    </row>
    <row r="1314" spans="1:14" x14ac:dyDescent="0.25">
      <c r="A1314" s="30" t="s">
        <v>48</v>
      </c>
      <c r="B1314" s="36">
        <v>999870</v>
      </c>
      <c r="C1314" s="42" t="s">
        <v>4993</v>
      </c>
      <c r="D1314" s="22" t="s">
        <v>300</v>
      </c>
      <c r="E1314" s="22" t="s">
        <v>221</v>
      </c>
      <c r="F1314" s="26" t="str">
        <f>VLOOKUP(E1314,PROCV!$A$1:$B$107,2,TRUE)</f>
        <v>Artes Cênicas e Espetáculo</v>
      </c>
      <c r="G1314" s="33">
        <v>1999</v>
      </c>
      <c r="H1314" s="24">
        <v>0</v>
      </c>
      <c r="I1314" s="23" t="str">
        <f>VLOOKUP(J1314,PROCV!$E$1:$F$27,2,FALSE)</f>
        <v>35 - São Paulo</v>
      </c>
      <c r="J1314" s="22" t="s">
        <v>76</v>
      </c>
      <c r="K1314" s="22">
        <v>0</v>
      </c>
      <c r="L1314" s="33">
        <v>40000</v>
      </c>
      <c r="M1314" s="20" t="e">
        <f>VLOOKUP(G1314,PROCV!$A$110:$B$119,2,FALSE)</f>
        <v>#N/A</v>
      </c>
      <c r="N1314" s="17" t="e">
        <f t="shared" si="20"/>
        <v>#N/A</v>
      </c>
    </row>
    <row r="1315" spans="1:14" x14ac:dyDescent="0.25">
      <c r="A1315" s="30" t="s">
        <v>48</v>
      </c>
      <c r="B1315" s="36">
        <v>999814</v>
      </c>
      <c r="C1315" s="42" t="s">
        <v>4992</v>
      </c>
      <c r="D1315" s="22" t="s">
        <v>300</v>
      </c>
      <c r="E1315" s="22" t="s">
        <v>221</v>
      </c>
      <c r="F1315" s="26" t="str">
        <f>VLOOKUP(E1315,PROCV!$A$1:$B$107,2,TRUE)</f>
        <v>Artes Cênicas e Espetáculo</v>
      </c>
      <c r="G1315" s="33">
        <v>1999</v>
      </c>
      <c r="H1315" s="24">
        <v>0</v>
      </c>
      <c r="I1315" s="23" t="str">
        <f>VLOOKUP(J1315,PROCV!$E$1:$F$27,2,FALSE)</f>
        <v>41 - Paraná</v>
      </c>
      <c r="J1315" s="22" t="s">
        <v>106</v>
      </c>
      <c r="K1315" s="22">
        <v>0</v>
      </c>
      <c r="L1315" s="33">
        <v>40000</v>
      </c>
      <c r="M1315" s="20" t="e">
        <f>VLOOKUP(G1315,PROCV!$A$110:$B$119,2,FALSE)</f>
        <v>#N/A</v>
      </c>
      <c r="N1315" s="17" t="e">
        <f t="shared" si="20"/>
        <v>#N/A</v>
      </c>
    </row>
    <row r="1316" spans="1:14" x14ac:dyDescent="0.25">
      <c r="A1316" s="30" t="s">
        <v>48</v>
      </c>
      <c r="B1316" s="36">
        <v>999732</v>
      </c>
      <c r="C1316" s="42" t="s">
        <v>4991</v>
      </c>
      <c r="D1316" s="22" t="s">
        <v>300</v>
      </c>
      <c r="E1316" s="22" t="s">
        <v>221</v>
      </c>
      <c r="F1316" s="26" t="str">
        <f>VLOOKUP(E1316,PROCV!$A$1:$B$107,2,TRUE)</f>
        <v>Artes Cênicas e Espetáculo</v>
      </c>
      <c r="G1316" s="33">
        <v>1999</v>
      </c>
      <c r="H1316" s="24">
        <v>0</v>
      </c>
      <c r="I1316" s="23" t="str">
        <f>VLOOKUP(J1316,PROCV!$E$1:$F$27,2,FALSE)</f>
        <v>31 - Minas Gerais</v>
      </c>
      <c r="J1316" s="22" t="s">
        <v>85</v>
      </c>
      <c r="K1316" s="22">
        <v>0</v>
      </c>
      <c r="L1316" s="33">
        <v>40000</v>
      </c>
      <c r="M1316" s="20" t="e">
        <f>VLOOKUP(G1316,PROCV!$A$110:$B$119,2,FALSE)</f>
        <v>#N/A</v>
      </c>
      <c r="N1316" s="17" t="e">
        <f t="shared" si="20"/>
        <v>#N/A</v>
      </c>
    </row>
    <row r="1317" spans="1:14" x14ac:dyDescent="0.25">
      <c r="A1317" s="30" t="s">
        <v>48</v>
      </c>
      <c r="B1317" s="36">
        <v>999796</v>
      </c>
      <c r="C1317" s="42" t="s">
        <v>4990</v>
      </c>
      <c r="D1317" s="22" t="s">
        <v>300</v>
      </c>
      <c r="E1317" s="22" t="s">
        <v>221</v>
      </c>
      <c r="F1317" s="26" t="str">
        <f>VLOOKUP(E1317,PROCV!$A$1:$B$107,2,TRUE)</f>
        <v>Artes Cênicas e Espetáculo</v>
      </c>
      <c r="G1317" s="33">
        <v>1999</v>
      </c>
      <c r="H1317" s="24">
        <v>0</v>
      </c>
      <c r="I1317" s="23" t="str">
        <f>VLOOKUP(J1317,PROCV!$E$1:$F$27,2,FALSE)</f>
        <v>31 - Minas Gerais</v>
      </c>
      <c r="J1317" s="22" t="s">
        <v>85</v>
      </c>
      <c r="K1317" s="22">
        <v>0</v>
      </c>
      <c r="L1317" s="33">
        <v>40000</v>
      </c>
      <c r="M1317" s="20" t="e">
        <f>VLOOKUP(G1317,PROCV!$A$110:$B$119,2,FALSE)</f>
        <v>#N/A</v>
      </c>
      <c r="N1317" s="17" t="e">
        <f t="shared" si="20"/>
        <v>#N/A</v>
      </c>
    </row>
    <row r="1318" spans="1:14" x14ac:dyDescent="0.25">
      <c r="A1318" s="30" t="s">
        <v>48</v>
      </c>
      <c r="B1318" s="36">
        <v>999783</v>
      </c>
      <c r="C1318" s="42" t="s">
        <v>4989</v>
      </c>
      <c r="D1318" s="22" t="s">
        <v>300</v>
      </c>
      <c r="E1318" s="22" t="s">
        <v>221</v>
      </c>
      <c r="F1318" s="26" t="str">
        <f>VLOOKUP(E1318,PROCV!$A$1:$B$107,2,TRUE)</f>
        <v>Artes Cênicas e Espetáculo</v>
      </c>
      <c r="G1318" s="33">
        <v>1999</v>
      </c>
      <c r="H1318" s="24">
        <v>0</v>
      </c>
      <c r="I1318" s="23" t="str">
        <f>VLOOKUP(J1318,PROCV!$E$1:$F$27,2,FALSE)</f>
        <v>33 - Rio de Janeiro</v>
      </c>
      <c r="J1318" s="22" t="s">
        <v>82</v>
      </c>
      <c r="K1318" s="22">
        <v>0</v>
      </c>
      <c r="L1318" s="33">
        <v>39949</v>
      </c>
      <c r="M1318" s="20" t="e">
        <f>VLOOKUP(G1318,PROCV!$A$110:$B$119,2,FALSE)</f>
        <v>#N/A</v>
      </c>
      <c r="N1318" s="17" t="e">
        <f t="shared" si="20"/>
        <v>#N/A</v>
      </c>
    </row>
    <row r="1319" spans="1:14" x14ac:dyDescent="0.25">
      <c r="A1319" s="30" t="s">
        <v>48</v>
      </c>
      <c r="B1319" s="36">
        <v>999818</v>
      </c>
      <c r="C1319" s="42" t="s">
        <v>4988</v>
      </c>
      <c r="D1319" s="22" t="s">
        <v>300</v>
      </c>
      <c r="E1319" s="22" t="s">
        <v>221</v>
      </c>
      <c r="F1319" s="26" t="str">
        <f>VLOOKUP(E1319,PROCV!$A$1:$B$107,2,TRUE)</f>
        <v>Artes Cênicas e Espetáculo</v>
      </c>
      <c r="G1319" s="33">
        <v>1999</v>
      </c>
      <c r="H1319" s="24">
        <v>0</v>
      </c>
      <c r="I1319" s="23" t="str">
        <f>VLOOKUP(J1319,PROCV!$E$1:$F$27,2,FALSE)</f>
        <v>41 - Paraná</v>
      </c>
      <c r="J1319" s="22" t="s">
        <v>106</v>
      </c>
      <c r="K1319" s="22">
        <v>0</v>
      </c>
      <c r="L1319" s="33">
        <v>40000</v>
      </c>
      <c r="M1319" s="20" t="e">
        <f>VLOOKUP(G1319,PROCV!$A$110:$B$119,2,FALSE)</f>
        <v>#N/A</v>
      </c>
      <c r="N1319" s="17" t="e">
        <f t="shared" si="20"/>
        <v>#N/A</v>
      </c>
    </row>
    <row r="1320" spans="1:14" x14ac:dyDescent="0.25">
      <c r="A1320" s="30" t="s">
        <v>48</v>
      </c>
      <c r="B1320" s="36">
        <v>999695</v>
      </c>
      <c r="C1320" s="42" t="s">
        <v>4987</v>
      </c>
      <c r="D1320" s="22" t="s">
        <v>300</v>
      </c>
      <c r="E1320" s="22" t="s">
        <v>221</v>
      </c>
      <c r="F1320" s="26" t="str">
        <f>VLOOKUP(E1320,PROCV!$A$1:$B$107,2,TRUE)</f>
        <v>Artes Cênicas e Espetáculo</v>
      </c>
      <c r="G1320" s="33">
        <v>1999</v>
      </c>
      <c r="H1320" s="24">
        <v>0</v>
      </c>
      <c r="I1320" s="23" t="str">
        <f>VLOOKUP(J1320,PROCV!$E$1:$F$27,2,FALSE)</f>
        <v>52 - Goiás</v>
      </c>
      <c r="J1320" s="22" t="s">
        <v>97</v>
      </c>
      <c r="K1320" s="22">
        <v>0</v>
      </c>
      <c r="L1320" s="33">
        <v>40000</v>
      </c>
      <c r="M1320" s="20" t="e">
        <f>VLOOKUP(G1320,PROCV!$A$110:$B$119,2,FALSE)</f>
        <v>#N/A</v>
      </c>
      <c r="N1320" s="17" t="e">
        <f t="shared" si="20"/>
        <v>#N/A</v>
      </c>
    </row>
    <row r="1321" spans="1:14" x14ac:dyDescent="0.25">
      <c r="A1321" s="30" t="s">
        <v>48</v>
      </c>
      <c r="B1321" s="36">
        <v>996553</v>
      </c>
      <c r="C1321" s="42" t="s">
        <v>4986</v>
      </c>
      <c r="D1321" s="22" t="s">
        <v>300</v>
      </c>
      <c r="E1321" s="22" t="s">
        <v>221</v>
      </c>
      <c r="F1321" s="26" t="str">
        <f>VLOOKUP(E1321,PROCV!$A$1:$B$107,2,TRUE)</f>
        <v>Artes Cênicas e Espetáculo</v>
      </c>
      <c r="G1321" s="33">
        <v>1999</v>
      </c>
      <c r="H1321" s="24">
        <v>0</v>
      </c>
      <c r="I1321" s="23" t="str">
        <f>VLOOKUP(J1321,PROCV!$E$1:$F$27,2,FALSE)</f>
        <v>35 - São Paulo</v>
      </c>
      <c r="J1321" s="22" t="s">
        <v>76</v>
      </c>
      <c r="K1321" s="22">
        <v>0</v>
      </c>
      <c r="L1321" s="33">
        <v>56000</v>
      </c>
      <c r="M1321" s="20" t="e">
        <f>VLOOKUP(G1321,PROCV!$A$110:$B$119,2,FALSE)</f>
        <v>#N/A</v>
      </c>
      <c r="N1321" s="17" t="e">
        <f t="shared" si="20"/>
        <v>#N/A</v>
      </c>
    </row>
    <row r="1322" spans="1:14" x14ac:dyDescent="0.25">
      <c r="A1322" s="30" t="s">
        <v>48</v>
      </c>
      <c r="B1322" s="36">
        <v>999889</v>
      </c>
      <c r="C1322" s="42" t="s">
        <v>4985</v>
      </c>
      <c r="D1322" s="22" t="s">
        <v>300</v>
      </c>
      <c r="E1322" s="22" t="s">
        <v>221</v>
      </c>
      <c r="F1322" s="26" t="str">
        <f>VLOOKUP(E1322,PROCV!$A$1:$B$107,2,TRUE)</f>
        <v>Artes Cênicas e Espetáculo</v>
      </c>
      <c r="G1322" s="33">
        <v>1999</v>
      </c>
      <c r="H1322" s="24">
        <v>0</v>
      </c>
      <c r="I1322" s="23" t="str">
        <f>VLOOKUP(J1322,PROCV!$E$1:$F$27,2,FALSE)</f>
        <v>35 - São Paulo</v>
      </c>
      <c r="J1322" s="22" t="s">
        <v>76</v>
      </c>
      <c r="K1322" s="22">
        <v>0</v>
      </c>
      <c r="L1322" s="33">
        <v>40000</v>
      </c>
      <c r="M1322" s="20" t="e">
        <f>VLOOKUP(G1322,PROCV!$A$110:$B$119,2,FALSE)</f>
        <v>#N/A</v>
      </c>
      <c r="N1322" s="17" t="e">
        <f t="shared" si="20"/>
        <v>#N/A</v>
      </c>
    </row>
    <row r="1323" spans="1:14" x14ac:dyDescent="0.25">
      <c r="A1323" s="30" t="s">
        <v>48</v>
      </c>
      <c r="B1323" s="36">
        <v>999773</v>
      </c>
      <c r="C1323" s="42" t="s">
        <v>4984</v>
      </c>
      <c r="D1323" s="22" t="s">
        <v>300</v>
      </c>
      <c r="E1323" s="22" t="s">
        <v>221</v>
      </c>
      <c r="F1323" s="26" t="str">
        <f>VLOOKUP(E1323,PROCV!$A$1:$B$107,2,TRUE)</f>
        <v>Artes Cênicas e Espetáculo</v>
      </c>
      <c r="G1323" s="33">
        <v>1999</v>
      </c>
      <c r="H1323" s="24">
        <v>0</v>
      </c>
      <c r="I1323" s="23" t="str">
        <f>VLOOKUP(J1323,PROCV!$E$1:$F$27,2,FALSE)</f>
        <v>26 - Pernambuco</v>
      </c>
      <c r="J1323" s="22" t="s">
        <v>44</v>
      </c>
      <c r="K1323" s="22">
        <v>0</v>
      </c>
      <c r="L1323" s="33">
        <v>40000</v>
      </c>
      <c r="M1323" s="20" t="e">
        <f>VLOOKUP(G1323,PROCV!$A$110:$B$119,2,FALSE)</f>
        <v>#N/A</v>
      </c>
      <c r="N1323" s="17" t="e">
        <f t="shared" si="20"/>
        <v>#N/A</v>
      </c>
    </row>
    <row r="1324" spans="1:14" x14ac:dyDescent="0.25">
      <c r="A1324" s="30" t="s">
        <v>48</v>
      </c>
      <c r="B1324" s="36">
        <v>999883</v>
      </c>
      <c r="C1324" s="42" t="s">
        <v>4983</v>
      </c>
      <c r="D1324" s="22" t="s">
        <v>300</v>
      </c>
      <c r="E1324" s="22" t="s">
        <v>221</v>
      </c>
      <c r="F1324" s="26" t="str">
        <f>VLOOKUP(E1324,PROCV!$A$1:$B$107,2,TRUE)</f>
        <v>Artes Cênicas e Espetáculo</v>
      </c>
      <c r="G1324" s="33">
        <v>1999</v>
      </c>
      <c r="H1324" s="24">
        <v>0</v>
      </c>
      <c r="I1324" s="23" t="str">
        <f>VLOOKUP(J1324,PROCV!$E$1:$F$27,2,FALSE)</f>
        <v>52 - Goiás</v>
      </c>
      <c r="J1324" s="22" t="s">
        <v>97</v>
      </c>
      <c r="K1324" s="22">
        <v>0</v>
      </c>
      <c r="L1324" s="33">
        <v>25000</v>
      </c>
      <c r="M1324" s="20" t="e">
        <f>VLOOKUP(G1324,PROCV!$A$110:$B$119,2,FALSE)</f>
        <v>#N/A</v>
      </c>
      <c r="N1324" s="17" t="e">
        <f t="shared" si="20"/>
        <v>#N/A</v>
      </c>
    </row>
    <row r="1325" spans="1:14" x14ac:dyDescent="0.25">
      <c r="A1325" s="30" t="s">
        <v>48</v>
      </c>
      <c r="B1325" s="36">
        <v>999734</v>
      </c>
      <c r="C1325" s="42" t="s">
        <v>4982</v>
      </c>
      <c r="D1325" s="22" t="s">
        <v>300</v>
      </c>
      <c r="E1325" s="22" t="s">
        <v>221</v>
      </c>
      <c r="F1325" s="26" t="str">
        <f>VLOOKUP(E1325,PROCV!$A$1:$B$107,2,TRUE)</f>
        <v>Artes Cênicas e Espetáculo</v>
      </c>
      <c r="G1325" s="33">
        <v>1999</v>
      </c>
      <c r="H1325" s="24">
        <v>0</v>
      </c>
      <c r="I1325" s="23" t="str">
        <f>VLOOKUP(J1325,PROCV!$E$1:$F$27,2,FALSE)</f>
        <v>52 - Goiás</v>
      </c>
      <c r="J1325" s="22" t="s">
        <v>97</v>
      </c>
      <c r="K1325" s="22">
        <v>0</v>
      </c>
      <c r="L1325" s="33">
        <v>40000</v>
      </c>
      <c r="M1325" s="20" t="e">
        <f>VLOOKUP(G1325,PROCV!$A$110:$B$119,2,FALSE)</f>
        <v>#N/A</v>
      </c>
      <c r="N1325" s="17" t="e">
        <f t="shared" si="20"/>
        <v>#N/A</v>
      </c>
    </row>
    <row r="1326" spans="1:14" x14ac:dyDescent="0.25">
      <c r="A1326" s="30" t="s">
        <v>48</v>
      </c>
      <c r="B1326" s="36">
        <v>999895</v>
      </c>
      <c r="C1326" s="42" t="s">
        <v>4981</v>
      </c>
      <c r="D1326" s="22" t="s">
        <v>300</v>
      </c>
      <c r="E1326" s="22" t="s">
        <v>221</v>
      </c>
      <c r="F1326" s="26" t="str">
        <f>VLOOKUP(E1326,PROCV!$A$1:$B$107,2,TRUE)</f>
        <v>Artes Cênicas e Espetáculo</v>
      </c>
      <c r="G1326" s="33">
        <v>1999</v>
      </c>
      <c r="H1326" s="24">
        <v>0</v>
      </c>
      <c r="I1326" s="23" t="str">
        <f>VLOOKUP(J1326,PROCV!$E$1:$F$27,2,FALSE)</f>
        <v>23 - Ceará</v>
      </c>
      <c r="J1326" s="22" t="s">
        <v>52</v>
      </c>
      <c r="K1326" s="22">
        <v>0</v>
      </c>
      <c r="L1326" s="33">
        <v>40000</v>
      </c>
      <c r="M1326" s="20" t="e">
        <f>VLOOKUP(G1326,PROCV!$A$110:$B$119,2,FALSE)</f>
        <v>#N/A</v>
      </c>
      <c r="N1326" s="17" t="e">
        <f t="shared" si="20"/>
        <v>#N/A</v>
      </c>
    </row>
    <row r="1327" spans="1:14" x14ac:dyDescent="0.25">
      <c r="A1327" s="30" t="s">
        <v>48</v>
      </c>
      <c r="B1327" s="36">
        <v>999692</v>
      </c>
      <c r="C1327" s="42" t="s">
        <v>4980</v>
      </c>
      <c r="D1327" s="22" t="s">
        <v>300</v>
      </c>
      <c r="E1327" s="22" t="s">
        <v>221</v>
      </c>
      <c r="F1327" s="26" t="str">
        <f>VLOOKUP(E1327,PROCV!$A$1:$B$107,2,TRUE)</f>
        <v>Artes Cênicas e Espetáculo</v>
      </c>
      <c r="G1327" s="33">
        <v>1999</v>
      </c>
      <c r="H1327" s="24">
        <v>0</v>
      </c>
      <c r="I1327" s="23" t="str">
        <f>VLOOKUP(J1327,PROCV!$E$1:$F$27,2,FALSE)</f>
        <v>50 - Mato Grosso do Sul</v>
      </c>
      <c r="J1327" s="22" t="s">
        <v>179</v>
      </c>
      <c r="K1327" s="22">
        <v>0</v>
      </c>
      <c r="L1327" s="33">
        <v>40000</v>
      </c>
      <c r="M1327" s="20" t="e">
        <f>VLOOKUP(G1327,PROCV!$A$110:$B$119,2,FALSE)</f>
        <v>#N/A</v>
      </c>
      <c r="N1327" s="17" t="e">
        <f t="shared" si="20"/>
        <v>#N/A</v>
      </c>
    </row>
    <row r="1328" spans="1:14" x14ac:dyDescent="0.25">
      <c r="A1328" s="30" t="s">
        <v>48</v>
      </c>
      <c r="B1328" s="36">
        <v>999779</v>
      </c>
      <c r="C1328" s="42" t="s">
        <v>4979</v>
      </c>
      <c r="D1328" s="22" t="s">
        <v>300</v>
      </c>
      <c r="E1328" s="22" t="s">
        <v>221</v>
      </c>
      <c r="F1328" s="26" t="str">
        <f>VLOOKUP(E1328,PROCV!$A$1:$B$107,2,TRUE)</f>
        <v>Artes Cênicas e Espetáculo</v>
      </c>
      <c r="G1328" s="33">
        <v>1999</v>
      </c>
      <c r="H1328" s="24">
        <v>0</v>
      </c>
      <c r="I1328" s="23" t="str">
        <f>VLOOKUP(J1328,PROCV!$E$1:$F$27,2,FALSE)</f>
        <v>42 - Santa Catarina</v>
      </c>
      <c r="J1328" s="22" t="s">
        <v>79</v>
      </c>
      <c r="K1328" s="22">
        <v>0</v>
      </c>
      <c r="L1328" s="33">
        <v>30000</v>
      </c>
      <c r="M1328" s="20" t="e">
        <f>VLOOKUP(G1328,PROCV!$A$110:$B$119,2,FALSE)</f>
        <v>#N/A</v>
      </c>
      <c r="N1328" s="17" t="e">
        <f t="shared" si="20"/>
        <v>#N/A</v>
      </c>
    </row>
    <row r="1329" spans="1:14" x14ac:dyDescent="0.25">
      <c r="A1329" s="30" t="s">
        <v>48</v>
      </c>
      <c r="B1329" s="36">
        <v>999720</v>
      </c>
      <c r="C1329" s="42" t="s">
        <v>4978</v>
      </c>
      <c r="D1329" s="22" t="s">
        <v>300</v>
      </c>
      <c r="E1329" s="22" t="s">
        <v>221</v>
      </c>
      <c r="F1329" s="26" t="str">
        <f>VLOOKUP(E1329,PROCV!$A$1:$B$107,2,TRUE)</f>
        <v>Artes Cênicas e Espetáculo</v>
      </c>
      <c r="G1329" s="33">
        <v>1999</v>
      </c>
      <c r="H1329" s="24">
        <v>0</v>
      </c>
      <c r="I1329" s="23" t="str">
        <f>VLOOKUP(J1329,PROCV!$E$1:$F$27,2,FALSE)</f>
        <v>17 - Tocantins</v>
      </c>
      <c r="J1329" s="22" t="s">
        <v>64</v>
      </c>
      <c r="K1329" s="22">
        <v>0</v>
      </c>
      <c r="L1329" s="33">
        <v>40000</v>
      </c>
      <c r="M1329" s="20" t="e">
        <f>VLOOKUP(G1329,PROCV!$A$110:$B$119,2,FALSE)</f>
        <v>#N/A</v>
      </c>
      <c r="N1329" s="17" t="e">
        <f t="shared" si="20"/>
        <v>#N/A</v>
      </c>
    </row>
    <row r="1330" spans="1:14" x14ac:dyDescent="0.25">
      <c r="A1330" s="30" t="s">
        <v>48</v>
      </c>
      <c r="B1330" s="36">
        <v>999737</v>
      </c>
      <c r="C1330" s="42" t="s">
        <v>4977</v>
      </c>
      <c r="D1330" s="22" t="s">
        <v>300</v>
      </c>
      <c r="E1330" s="22" t="s">
        <v>221</v>
      </c>
      <c r="F1330" s="26" t="str">
        <f>VLOOKUP(E1330,PROCV!$A$1:$B$107,2,TRUE)</f>
        <v>Artes Cênicas e Espetáculo</v>
      </c>
      <c r="G1330" s="33">
        <v>1999</v>
      </c>
      <c r="H1330" s="24">
        <v>0</v>
      </c>
      <c r="I1330" s="23" t="str">
        <f>VLOOKUP(J1330,PROCV!$E$1:$F$27,2,FALSE)</f>
        <v>11 - Rondônia</v>
      </c>
      <c r="J1330" s="22" t="s">
        <v>219</v>
      </c>
      <c r="K1330" s="22">
        <v>0</v>
      </c>
      <c r="L1330" s="33">
        <v>40000</v>
      </c>
      <c r="M1330" s="20" t="e">
        <f>VLOOKUP(G1330,PROCV!$A$110:$B$119,2,FALSE)</f>
        <v>#N/A</v>
      </c>
      <c r="N1330" s="17" t="e">
        <f t="shared" si="20"/>
        <v>#N/A</v>
      </c>
    </row>
    <row r="1331" spans="1:14" x14ac:dyDescent="0.25">
      <c r="A1331" s="30" t="s">
        <v>48</v>
      </c>
      <c r="B1331" s="36">
        <v>999885</v>
      </c>
      <c r="C1331" s="42" t="s">
        <v>4976</v>
      </c>
      <c r="D1331" s="22" t="s">
        <v>300</v>
      </c>
      <c r="E1331" s="22" t="s">
        <v>221</v>
      </c>
      <c r="F1331" s="26" t="str">
        <f>VLOOKUP(E1331,PROCV!$A$1:$B$107,2,TRUE)</f>
        <v>Artes Cênicas e Espetáculo</v>
      </c>
      <c r="G1331" s="33">
        <v>1999</v>
      </c>
      <c r="H1331" s="24">
        <v>0</v>
      </c>
      <c r="I1331" s="23" t="str">
        <f>VLOOKUP(J1331,PROCV!$E$1:$F$27,2,FALSE)</f>
        <v>11 - Rondônia</v>
      </c>
      <c r="J1331" s="22" t="s">
        <v>219</v>
      </c>
      <c r="K1331" s="22">
        <v>0</v>
      </c>
      <c r="L1331" s="33">
        <v>40000</v>
      </c>
      <c r="M1331" s="20" t="e">
        <f>VLOOKUP(G1331,PROCV!$A$110:$B$119,2,FALSE)</f>
        <v>#N/A</v>
      </c>
      <c r="N1331" s="17" t="e">
        <f t="shared" si="20"/>
        <v>#N/A</v>
      </c>
    </row>
    <row r="1332" spans="1:14" x14ac:dyDescent="0.25">
      <c r="A1332" s="30" t="s">
        <v>48</v>
      </c>
      <c r="B1332" s="36">
        <v>999861</v>
      </c>
      <c r="C1332" s="42" t="s">
        <v>4975</v>
      </c>
      <c r="D1332" s="22" t="s">
        <v>300</v>
      </c>
      <c r="E1332" s="22" t="s">
        <v>221</v>
      </c>
      <c r="F1332" s="26" t="str">
        <f>VLOOKUP(E1332,PROCV!$A$1:$B$107,2,TRUE)</f>
        <v>Artes Cênicas e Espetáculo</v>
      </c>
      <c r="G1332" s="33">
        <v>1999</v>
      </c>
      <c r="H1332" s="24">
        <v>0</v>
      </c>
      <c r="I1332" s="23" t="str">
        <f>VLOOKUP(J1332,PROCV!$E$1:$F$27,2,FALSE)</f>
        <v>52 - Goiás</v>
      </c>
      <c r="J1332" s="22" t="s">
        <v>97</v>
      </c>
      <c r="K1332" s="22">
        <v>0</v>
      </c>
      <c r="L1332" s="33">
        <v>40000</v>
      </c>
      <c r="M1332" s="20" t="e">
        <f>VLOOKUP(G1332,PROCV!$A$110:$B$119,2,FALSE)</f>
        <v>#N/A</v>
      </c>
      <c r="N1332" s="17" t="e">
        <f t="shared" si="20"/>
        <v>#N/A</v>
      </c>
    </row>
    <row r="1333" spans="1:14" x14ac:dyDescent="0.25">
      <c r="A1333" s="30" t="s">
        <v>48</v>
      </c>
      <c r="B1333" s="36">
        <v>999831</v>
      </c>
      <c r="C1333" s="42" t="s">
        <v>4974</v>
      </c>
      <c r="D1333" s="22" t="s">
        <v>300</v>
      </c>
      <c r="E1333" s="22" t="s">
        <v>221</v>
      </c>
      <c r="F1333" s="26" t="str">
        <f>VLOOKUP(E1333,PROCV!$A$1:$B$107,2,TRUE)</f>
        <v>Artes Cênicas e Espetáculo</v>
      </c>
      <c r="G1333" s="33">
        <v>1999</v>
      </c>
      <c r="H1333" s="24">
        <v>0</v>
      </c>
      <c r="I1333" s="23" t="str">
        <f>VLOOKUP(J1333,PROCV!$E$1:$F$27,2,FALSE)</f>
        <v>32 - Espírito Santo</v>
      </c>
      <c r="J1333" s="22" t="s">
        <v>67</v>
      </c>
      <c r="K1333" s="22">
        <v>0</v>
      </c>
      <c r="L1333" s="33">
        <v>40000</v>
      </c>
      <c r="M1333" s="20" t="e">
        <f>VLOOKUP(G1333,PROCV!$A$110:$B$119,2,FALSE)</f>
        <v>#N/A</v>
      </c>
      <c r="N1333" s="17" t="e">
        <f t="shared" si="20"/>
        <v>#N/A</v>
      </c>
    </row>
    <row r="1334" spans="1:14" x14ac:dyDescent="0.25">
      <c r="A1334" s="30" t="s">
        <v>48</v>
      </c>
      <c r="B1334" s="36">
        <v>999718</v>
      </c>
      <c r="C1334" s="42" t="s">
        <v>4973</v>
      </c>
      <c r="D1334" s="22" t="s">
        <v>300</v>
      </c>
      <c r="E1334" s="22" t="s">
        <v>221</v>
      </c>
      <c r="F1334" s="26" t="str">
        <f>VLOOKUP(E1334,PROCV!$A$1:$B$107,2,TRUE)</f>
        <v>Artes Cênicas e Espetáculo</v>
      </c>
      <c r="G1334" s="33">
        <v>1999</v>
      </c>
      <c r="H1334" s="24">
        <v>0</v>
      </c>
      <c r="I1334" s="23" t="str">
        <f>VLOOKUP(J1334,PROCV!$E$1:$F$27,2,FALSE)</f>
        <v>42 - Santa Catarina</v>
      </c>
      <c r="J1334" s="22" t="s">
        <v>79</v>
      </c>
      <c r="K1334" s="22">
        <v>0</v>
      </c>
      <c r="L1334" s="33">
        <v>33723.199999999997</v>
      </c>
      <c r="M1334" s="20" t="e">
        <f>VLOOKUP(G1334,PROCV!$A$110:$B$119,2,FALSE)</f>
        <v>#N/A</v>
      </c>
      <c r="N1334" s="17" t="e">
        <f t="shared" si="20"/>
        <v>#N/A</v>
      </c>
    </row>
    <row r="1335" spans="1:14" x14ac:dyDescent="0.25">
      <c r="A1335" s="30" t="s">
        <v>48</v>
      </c>
      <c r="B1335" s="36">
        <v>999863</v>
      </c>
      <c r="C1335" s="42" t="s">
        <v>4972</v>
      </c>
      <c r="D1335" s="22" t="s">
        <v>300</v>
      </c>
      <c r="E1335" s="22" t="s">
        <v>221</v>
      </c>
      <c r="F1335" s="26" t="str">
        <f>VLOOKUP(E1335,PROCV!$A$1:$B$107,2,TRUE)</f>
        <v>Artes Cênicas e Espetáculo</v>
      </c>
      <c r="G1335" s="33">
        <v>1999</v>
      </c>
      <c r="H1335" s="24">
        <v>0</v>
      </c>
      <c r="I1335" s="23" t="str">
        <f>VLOOKUP(J1335,PROCV!$E$1:$F$27,2,FALSE)</f>
        <v>23 - Ceará</v>
      </c>
      <c r="J1335" s="22" t="s">
        <v>52</v>
      </c>
      <c r="K1335" s="22">
        <v>0</v>
      </c>
      <c r="L1335" s="33">
        <v>40000</v>
      </c>
      <c r="M1335" s="20" t="e">
        <f>VLOOKUP(G1335,PROCV!$A$110:$B$119,2,FALSE)</f>
        <v>#N/A</v>
      </c>
      <c r="N1335" s="17" t="e">
        <f t="shared" si="20"/>
        <v>#N/A</v>
      </c>
    </row>
    <row r="1336" spans="1:14" x14ac:dyDescent="0.25">
      <c r="A1336" s="30" t="s">
        <v>48</v>
      </c>
      <c r="B1336" s="36">
        <v>999807</v>
      </c>
      <c r="C1336" s="42" t="s">
        <v>4971</v>
      </c>
      <c r="D1336" s="22" t="s">
        <v>300</v>
      </c>
      <c r="E1336" s="22" t="s">
        <v>221</v>
      </c>
      <c r="F1336" s="26" t="str">
        <f>VLOOKUP(E1336,PROCV!$A$1:$B$107,2,TRUE)</f>
        <v>Artes Cênicas e Espetáculo</v>
      </c>
      <c r="G1336" s="33">
        <v>1999</v>
      </c>
      <c r="H1336" s="24">
        <v>0</v>
      </c>
      <c r="I1336" s="23" t="str">
        <f>VLOOKUP(J1336,PROCV!$E$1:$F$27,2,FALSE)</f>
        <v>32 - Espírito Santo</v>
      </c>
      <c r="J1336" s="22" t="s">
        <v>67</v>
      </c>
      <c r="K1336" s="22">
        <v>0</v>
      </c>
      <c r="L1336" s="33">
        <v>40000</v>
      </c>
      <c r="M1336" s="20" t="e">
        <f>VLOOKUP(G1336,PROCV!$A$110:$B$119,2,FALSE)</f>
        <v>#N/A</v>
      </c>
      <c r="N1336" s="17" t="e">
        <f t="shared" si="20"/>
        <v>#N/A</v>
      </c>
    </row>
    <row r="1337" spans="1:14" x14ac:dyDescent="0.25">
      <c r="A1337" s="30" t="s">
        <v>48</v>
      </c>
      <c r="B1337" s="36">
        <v>999751</v>
      </c>
      <c r="C1337" s="42" t="s">
        <v>4970</v>
      </c>
      <c r="D1337" s="22" t="s">
        <v>300</v>
      </c>
      <c r="E1337" s="22" t="s">
        <v>221</v>
      </c>
      <c r="F1337" s="26" t="str">
        <f>VLOOKUP(E1337,PROCV!$A$1:$B$107,2,TRUE)</f>
        <v>Artes Cênicas e Espetáculo</v>
      </c>
      <c r="G1337" s="33">
        <v>1999</v>
      </c>
      <c r="H1337" s="24">
        <v>0</v>
      </c>
      <c r="I1337" s="23" t="str">
        <f>VLOOKUP(J1337,PROCV!$E$1:$F$27,2,FALSE)</f>
        <v>42 - Santa Catarina</v>
      </c>
      <c r="J1337" s="22" t="s">
        <v>79</v>
      </c>
      <c r="K1337" s="22">
        <v>0</v>
      </c>
      <c r="L1337" s="33">
        <v>40000</v>
      </c>
      <c r="M1337" s="20" t="e">
        <f>VLOOKUP(G1337,PROCV!$A$110:$B$119,2,FALSE)</f>
        <v>#N/A</v>
      </c>
      <c r="N1337" s="17" t="e">
        <f t="shared" si="20"/>
        <v>#N/A</v>
      </c>
    </row>
    <row r="1338" spans="1:14" x14ac:dyDescent="0.25">
      <c r="A1338" s="30" t="s">
        <v>48</v>
      </c>
      <c r="B1338" s="36">
        <v>999830</v>
      </c>
      <c r="C1338" s="42" t="s">
        <v>4969</v>
      </c>
      <c r="D1338" s="22" t="s">
        <v>300</v>
      </c>
      <c r="E1338" s="22" t="s">
        <v>221</v>
      </c>
      <c r="F1338" s="26" t="str">
        <f>VLOOKUP(E1338,PROCV!$A$1:$B$107,2,TRUE)</f>
        <v>Artes Cênicas e Espetáculo</v>
      </c>
      <c r="G1338" s="33">
        <v>1999</v>
      </c>
      <c r="H1338" s="24">
        <v>0</v>
      </c>
      <c r="I1338" s="23" t="str">
        <f>VLOOKUP(J1338,PROCV!$E$1:$F$27,2,FALSE)</f>
        <v>31 - Minas Gerais</v>
      </c>
      <c r="J1338" s="22" t="s">
        <v>85</v>
      </c>
      <c r="K1338" s="22">
        <v>0</v>
      </c>
      <c r="L1338" s="33">
        <v>72000</v>
      </c>
      <c r="M1338" s="20" t="e">
        <f>VLOOKUP(G1338,PROCV!$A$110:$B$119,2,FALSE)</f>
        <v>#N/A</v>
      </c>
      <c r="N1338" s="17" t="e">
        <f t="shared" si="20"/>
        <v>#N/A</v>
      </c>
    </row>
    <row r="1339" spans="1:14" x14ac:dyDescent="0.25">
      <c r="A1339" s="30" t="s">
        <v>48</v>
      </c>
      <c r="B1339" s="36">
        <v>999864</v>
      </c>
      <c r="C1339" s="42" t="s">
        <v>4968</v>
      </c>
      <c r="D1339" s="22" t="s">
        <v>300</v>
      </c>
      <c r="E1339" s="22" t="s">
        <v>221</v>
      </c>
      <c r="F1339" s="26" t="str">
        <f>VLOOKUP(E1339,PROCV!$A$1:$B$107,2,TRUE)</f>
        <v>Artes Cênicas e Espetáculo</v>
      </c>
      <c r="G1339" s="33">
        <v>1999</v>
      </c>
      <c r="H1339" s="24">
        <v>0</v>
      </c>
      <c r="I1339" s="23" t="str">
        <f>VLOOKUP(J1339,PROCV!$E$1:$F$27,2,FALSE)</f>
        <v>23 - Ceará</v>
      </c>
      <c r="J1339" s="22" t="s">
        <v>52</v>
      </c>
      <c r="K1339" s="22">
        <v>0</v>
      </c>
      <c r="L1339" s="33">
        <v>40000</v>
      </c>
      <c r="M1339" s="20" t="e">
        <f>VLOOKUP(G1339,PROCV!$A$110:$B$119,2,FALSE)</f>
        <v>#N/A</v>
      </c>
      <c r="N1339" s="17" t="e">
        <f t="shared" si="20"/>
        <v>#N/A</v>
      </c>
    </row>
    <row r="1340" spans="1:14" x14ac:dyDescent="0.25">
      <c r="A1340" s="30" t="s">
        <v>48</v>
      </c>
      <c r="B1340" s="36">
        <v>991988</v>
      </c>
      <c r="C1340" s="42" t="s">
        <v>4967</v>
      </c>
      <c r="D1340" s="22" t="s">
        <v>300</v>
      </c>
      <c r="E1340" s="22" t="s">
        <v>221</v>
      </c>
      <c r="F1340" s="26" t="str">
        <f>VLOOKUP(E1340,PROCV!$A$1:$B$107,2,TRUE)</f>
        <v>Artes Cênicas e Espetáculo</v>
      </c>
      <c r="G1340" s="33">
        <v>1999</v>
      </c>
      <c r="H1340" s="24">
        <v>0</v>
      </c>
      <c r="I1340" s="23" t="str">
        <f>VLOOKUP(J1340,PROCV!$E$1:$F$27,2,FALSE)</f>
        <v>43 - Rio Grande do Sul</v>
      </c>
      <c r="J1340" s="22" t="s">
        <v>56</v>
      </c>
      <c r="K1340" s="22">
        <v>0</v>
      </c>
      <c r="L1340" s="33">
        <v>40000</v>
      </c>
      <c r="M1340" s="20" t="e">
        <f>VLOOKUP(G1340,PROCV!$A$110:$B$119,2,FALSE)</f>
        <v>#N/A</v>
      </c>
      <c r="N1340" s="17" t="e">
        <f t="shared" si="20"/>
        <v>#N/A</v>
      </c>
    </row>
    <row r="1341" spans="1:14" x14ac:dyDescent="0.25">
      <c r="A1341" s="30" t="s">
        <v>48</v>
      </c>
      <c r="B1341" s="36">
        <v>999666</v>
      </c>
      <c r="C1341" s="42" t="s">
        <v>4966</v>
      </c>
      <c r="D1341" s="22" t="s">
        <v>300</v>
      </c>
      <c r="E1341" s="22" t="s">
        <v>221</v>
      </c>
      <c r="F1341" s="26" t="str">
        <f>VLOOKUP(E1341,PROCV!$A$1:$B$107,2,TRUE)</f>
        <v>Artes Cênicas e Espetáculo</v>
      </c>
      <c r="G1341" s="33">
        <v>1999</v>
      </c>
      <c r="H1341" s="24">
        <v>0</v>
      </c>
      <c r="I1341" s="23" t="str">
        <f>VLOOKUP(J1341,PROCV!$E$1:$F$27,2,FALSE)</f>
        <v>17 - Tocantins</v>
      </c>
      <c r="J1341" s="22" t="s">
        <v>64</v>
      </c>
      <c r="K1341" s="22">
        <v>0</v>
      </c>
      <c r="L1341" s="33">
        <v>40000</v>
      </c>
      <c r="M1341" s="20" t="e">
        <f>VLOOKUP(G1341,PROCV!$A$110:$B$119,2,FALSE)</f>
        <v>#N/A</v>
      </c>
      <c r="N1341" s="17" t="e">
        <f t="shared" si="20"/>
        <v>#N/A</v>
      </c>
    </row>
    <row r="1342" spans="1:14" x14ac:dyDescent="0.25">
      <c r="A1342" s="30" t="s">
        <v>48</v>
      </c>
      <c r="B1342" s="36">
        <v>999643</v>
      </c>
      <c r="C1342" s="42" t="s">
        <v>4965</v>
      </c>
      <c r="D1342" s="22" t="s">
        <v>300</v>
      </c>
      <c r="E1342" s="22" t="s">
        <v>221</v>
      </c>
      <c r="F1342" s="26" t="str">
        <f>VLOOKUP(E1342,PROCV!$A$1:$B$107,2,TRUE)</f>
        <v>Artes Cênicas e Espetáculo</v>
      </c>
      <c r="G1342" s="33">
        <v>1999</v>
      </c>
      <c r="H1342" s="24">
        <v>0</v>
      </c>
      <c r="I1342" s="23" t="str">
        <f>VLOOKUP(J1342,PROCV!$E$1:$F$27,2,FALSE)</f>
        <v>35 - São Paulo</v>
      </c>
      <c r="J1342" s="22" t="s">
        <v>76</v>
      </c>
      <c r="K1342" s="22">
        <v>0</v>
      </c>
      <c r="L1342" s="33">
        <v>35000</v>
      </c>
      <c r="M1342" s="20" t="e">
        <f>VLOOKUP(G1342,PROCV!$A$110:$B$119,2,FALSE)</f>
        <v>#N/A</v>
      </c>
      <c r="N1342" s="17" t="e">
        <f t="shared" si="20"/>
        <v>#N/A</v>
      </c>
    </row>
    <row r="1343" spans="1:14" x14ac:dyDescent="0.25">
      <c r="A1343" s="30" t="s">
        <v>48</v>
      </c>
      <c r="B1343" s="36">
        <v>999668</v>
      </c>
      <c r="C1343" s="42" t="s">
        <v>4964</v>
      </c>
      <c r="D1343" s="22" t="s">
        <v>300</v>
      </c>
      <c r="E1343" s="22" t="s">
        <v>221</v>
      </c>
      <c r="F1343" s="26" t="str">
        <f>VLOOKUP(E1343,PROCV!$A$1:$B$107,2,TRUE)</f>
        <v>Artes Cênicas e Espetáculo</v>
      </c>
      <c r="G1343" s="33">
        <v>1999</v>
      </c>
      <c r="H1343" s="24">
        <v>0</v>
      </c>
      <c r="I1343" s="23" t="str">
        <f>VLOOKUP(J1343,PROCV!$E$1:$F$27,2,FALSE)</f>
        <v>50 - Mato Grosso do Sul</v>
      </c>
      <c r="J1343" s="22" t="s">
        <v>179</v>
      </c>
      <c r="K1343" s="22">
        <v>0</v>
      </c>
      <c r="L1343" s="33">
        <v>40000</v>
      </c>
      <c r="M1343" s="20" t="e">
        <f>VLOOKUP(G1343,PROCV!$A$110:$B$119,2,FALSE)</f>
        <v>#N/A</v>
      </c>
      <c r="N1343" s="17" t="e">
        <f t="shared" si="20"/>
        <v>#N/A</v>
      </c>
    </row>
    <row r="1344" spans="1:14" x14ac:dyDescent="0.25">
      <c r="A1344" s="30" t="s">
        <v>48</v>
      </c>
      <c r="B1344" s="36">
        <v>999801</v>
      </c>
      <c r="C1344" s="42" t="s">
        <v>4963</v>
      </c>
      <c r="D1344" s="22" t="s">
        <v>300</v>
      </c>
      <c r="E1344" s="22" t="s">
        <v>221</v>
      </c>
      <c r="F1344" s="26" t="str">
        <f>VLOOKUP(E1344,PROCV!$A$1:$B$107,2,TRUE)</f>
        <v>Artes Cênicas e Espetáculo</v>
      </c>
      <c r="G1344" s="33">
        <v>1999</v>
      </c>
      <c r="H1344" s="24">
        <v>0</v>
      </c>
      <c r="I1344" s="23" t="str">
        <f>VLOOKUP(J1344,PROCV!$E$1:$F$27,2,FALSE)</f>
        <v>22 - Piauí</v>
      </c>
      <c r="J1344" s="22" t="s">
        <v>77</v>
      </c>
      <c r="K1344" s="22">
        <v>0</v>
      </c>
      <c r="L1344" s="33">
        <v>40000</v>
      </c>
      <c r="M1344" s="20" t="e">
        <f>VLOOKUP(G1344,PROCV!$A$110:$B$119,2,FALSE)</f>
        <v>#N/A</v>
      </c>
      <c r="N1344" s="17" t="e">
        <f t="shared" si="20"/>
        <v>#N/A</v>
      </c>
    </row>
    <row r="1345" spans="1:14" x14ac:dyDescent="0.25">
      <c r="A1345" s="30" t="s">
        <v>48</v>
      </c>
      <c r="B1345" s="36">
        <v>999632</v>
      </c>
      <c r="C1345" s="42" t="s">
        <v>4962</v>
      </c>
      <c r="D1345" s="22" t="s">
        <v>300</v>
      </c>
      <c r="E1345" s="22" t="s">
        <v>221</v>
      </c>
      <c r="F1345" s="26" t="str">
        <f>VLOOKUP(E1345,PROCV!$A$1:$B$107,2,TRUE)</f>
        <v>Artes Cênicas e Espetáculo</v>
      </c>
      <c r="G1345" s="33">
        <v>1999</v>
      </c>
      <c r="H1345" s="24">
        <v>0</v>
      </c>
      <c r="I1345" s="23" t="str">
        <f>VLOOKUP(J1345,PROCV!$E$1:$F$27,2,FALSE)</f>
        <v>17 - Tocantins</v>
      </c>
      <c r="J1345" s="22" t="s">
        <v>64</v>
      </c>
      <c r="K1345" s="22">
        <v>0</v>
      </c>
      <c r="L1345" s="33">
        <v>40000</v>
      </c>
      <c r="M1345" s="20" t="e">
        <f>VLOOKUP(G1345,PROCV!$A$110:$B$119,2,FALSE)</f>
        <v>#N/A</v>
      </c>
      <c r="N1345" s="17" t="e">
        <f t="shared" si="20"/>
        <v>#N/A</v>
      </c>
    </row>
    <row r="1346" spans="1:14" x14ac:dyDescent="0.25">
      <c r="A1346" s="30" t="s">
        <v>48</v>
      </c>
      <c r="B1346" s="36">
        <v>999770</v>
      </c>
      <c r="C1346" s="42" t="s">
        <v>4961</v>
      </c>
      <c r="D1346" s="22" t="s">
        <v>300</v>
      </c>
      <c r="E1346" s="22" t="s">
        <v>221</v>
      </c>
      <c r="F1346" s="26" t="str">
        <f>VLOOKUP(E1346,PROCV!$A$1:$B$107,2,TRUE)</f>
        <v>Artes Cênicas e Espetáculo</v>
      </c>
      <c r="G1346" s="33">
        <v>1999</v>
      </c>
      <c r="H1346" s="24">
        <v>0</v>
      </c>
      <c r="I1346" s="23" t="str">
        <f>VLOOKUP(J1346,PROCV!$E$1:$F$27,2,FALSE)</f>
        <v>35 - São Paulo</v>
      </c>
      <c r="J1346" s="22" t="s">
        <v>76</v>
      </c>
      <c r="K1346" s="22">
        <v>0</v>
      </c>
      <c r="L1346" s="33">
        <v>35000</v>
      </c>
      <c r="M1346" s="20" t="e">
        <f>VLOOKUP(G1346,PROCV!$A$110:$B$119,2,FALSE)</f>
        <v>#N/A</v>
      </c>
      <c r="N1346" s="17" t="e">
        <f t="shared" ref="N1346:N1409" si="21">+M1346*L1346</f>
        <v>#N/A</v>
      </c>
    </row>
    <row r="1347" spans="1:14" x14ac:dyDescent="0.25">
      <c r="A1347" s="30" t="s">
        <v>48</v>
      </c>
      <c r="B1347" s="36">
        <v>999903</v>
      </c>
      <c r="C1347" s="42" t="s">
        <v>4960</v>
      </c>
      <c r="D1347" s="22" t="s">
        <v>300</v>
      </c>
      <c r="E1347" s="22" t="s">
        <v>221</v>
      </c>
      <c r="F1347" s="26" t="str">
        <f>VLOOKUP(E1347,PROCV!$A$1:$B$107,2,TRUE)</f>
        <v>Artes Cênicas e Espetáculo</v>
      </c>
      <c r="G1347" s="33">
        <v>1999</v>
      </c>
      <c r="H1347" s="24">
        <v>0</v>
      </c>
      <c r="I1347" s="23" t="str">
        <f>VLOOKUP(J1347,PROCV!$E$1:$F$27,2,FALSE)</f>
        <v>43 - Rio Grande do Sul</v>
      </c>
      <c r="J1347" s="22" t="s">
        <v>56</v>
      </c>
      <c r="K1347" s="22">
        <v>0</v>
      </c>
      <c r="L1347" s="33">
        <v>40000</v>
      </c>
      <c r="M1347" s="20" t="e">
        <f>VLOOKUP(G1347,PROCV!$A$110:$B$119,2,FALSE)</f>
        <v>#N/A</v>
      </c>
      <c r="N1347" s="17" t="e">
        <f t="shared" si="21"/>
        <v>#N/A</v>
      </c>
    </row>
    <row r="1348" spans="1:14" x14ac:dyDescent="0.25">
      <c r="A1348" s="30" t="s">
        <v>48</v>
      </c>
      <c r="B1348" s="36">
        <v>999775</v>
      </c>
      <c r="C1348" s="42" t="s">
        <v>4959</v>
      </c>
      <c r="D1348" s="22" t="s">
        <v>300</v>
      </c>
      <c r="E1348" s="22" t="s">
        <v>221</v>
      </c>
      <c r="F1348" s="26" t="str">
        <f>VLOOKUP(E1348,PROCV!$A$1:$B$107,2,TRUE)</f>
        <v>Artes Cênicas e Espetáculo</v>
      </c>
      <c r="G1348" s="33">
        <v>1999</v>
      </c>
      <c r="H1348" s="24">
        <v>0</v>
      </c>
      <c r="I1348" s="23" t="str">
        <f>VLOOKUP(J1348,PROCV!$E$1:$F$27,2,FALSE)</f>
        <v>50 - Mato Grosso do Sul</v>
      </c>
      <c r="J1348" s="22" t="s">
        <v>179</v>
      </c>
      <c r="K1348" s="22">
        <v>0</v>
      </c>
      <c r="L1348" s="33">
        <v>40000</v>
      </c>
      <c r="M1348" s="20" t="e">
        <f>VLOOKUP(G1348,PROCV!$A$110:$B$119,2,FALSE)</f>
        <v>#N/A</v>
      </c>
      <c r="N1348" s="17" t="e">
        <f t="shared" si="21"/>
        <v>#N/A</v>
      </c>
    </row>
    <row r="1349" spans="1:14" x14ac:dyDescent="0.25">
      <c r="A1349" s="30" t="s">
        <v>48</v>
      </c>
      <c r="B1349" s="36">
        <v>999797</v>
      </c>
      <c r="C1349" s="42" t="s">
        <v>4958</v>
      </c>
      <c r="D1349" s="22" t="s">
        <v>300</v>
      </c>
      <c r="E1349" s="22" t="s">
        <v>221</v>
      </c>
      <c r="F1349" s="26" t="str">
        <f>VLOOKUP(E1349,PROCV!$A$1:$B$107,2,TRUE)</f>
        <v>Artes Cênicas e Espetáculo</v>
      </c>
      <c r="G1349" s="33">
        <v>1999</v>
      </c>
      <c r="H1349" s="24">
        <v>0</v>
      </c>
      <c r="I1349" s="23" t="str">
        <f>VLOOKUP(J1349,PROCV!$E$1:$F$27,2,FALSE)</f>
        <v>33 - Rio de Janeiro</v>
      </c>
      <c r="J1349" s="22" t="s">
        <v>82</v>
      </c>
      <c r="K1349" s="22">
        <v>0</v>
      </c>
      <c r="L1349" s="33">
        <v>40000</v>
      </c>
      <c r="M1349" s="20" t="e">
        <f>VLOOKUP(G1349,PROCV!$A$110:$B$119,2,FALSE)</f>
        <v>#N/A</v>
      </c>
      <c r="N1349" s="17" t="e">
        <f t="shared" si="21"/>
        <v>#N/A</v>
      </c>
    </row>
    <row r="1350" spans="1:14" x14ac:dyDescent="0.25">
      <c r="A1350" s="30" t="s">
        <v>48</v>
      </c>
      <c r="B1350" s="36">
        <v>999781</v>
      </c>
      <c r="C1350" s="42" t="s">
        <v>4957</v>
      </c>
      <c r="D1350" s="22" t="s">
        <v>300</v>
      </c>
      <c r="E1350" s="22" t="s">
        <v>221</v>
      </c>
      <c r="F1350" s="26" t="str">
        <f>VLOOKUP(E1350,PROCV!$A$1:$B$107,2,TRUE)</f>
        <v>Artes Cênicas e Espetáculo</v>
      </c>
      <c r="G1350" s="33">
        <v>1999</v>
      </c>
      <c r="H1350" s="24">
        <v>0</v>
      </c>
      <c r="I1350" s="23" t="str">
        <f>VLOOKUP(J1350,PROCV!$E$1:$F$27,2,FALSE)</f>
        <v>42 - Santa Catarina</v>
      </c>
      <c r="J1350" s="22" t="s">
        <v>79</v>
      </c>
      <c r="K1350" s="22">
        <v>0</v>
      </c>
      <c r="L1350" s="33">
        <v>20000</v>
      </c>
      <c r="M1350" s="20" t="e">
        <f>VLOOKUP(G1350,PROCV!$A$110:$B$119,2,FALSE)</f>
        <v>#N/A</v>
      </c>
      <c r="N1350" s="17" t="e">
        <f t="shared" si="21"/>
        <v>#N/A</v>
      </c>
    </row>
    <row r="1351" spans="1:14" x14ac:dyDescent="0.25">
      <c r="A1351" s="30" t="s">
        <v>48</v>
      </c>
      <c r="B1351" s="36">
        <v>999747</v>
      </c>
      <c r="C1351" s="42" t="s">
        <v>4956</v>
      </c>
      <c r="D1351" s="22" t="s">
        <v>300</v>
      </c>
      <c r="E1351" s="22" t="s">
        <v>221</v>
      </c>
      <c r="F1351" s="26" t="str">
        <f>VLOOKUP(E1351,PROCV!$A$1:$B$107,2,TRUE)</f>
        <v>Artes Cênicas e Espetáculo</v>
      </c>
      <c r="G1351" s="33">
        <v>1999</v>
      </c>
      <c r="H1351" s="24">
        <v>0</v>
      </c>
      <c r="I1351" s="23" t="str">
        <f>VLOOKUP(J1351,PROCV!$E$1:$F$27,2,FALSE)</f>
        <v>15 - Pará</v>
      </c>
      <c r="J1351" s="22" t="s">
        <v>140</v>
      </c>
      <c r="K1351" s="22">
        <v>0</v>
      </c>
      <c r="L1351" s="33">
        <v>40000</v>
      </c>
      <c r="M1351" s="20" t="e">
        <f>VLOOKUP(G1351,PROCV!$A$110:$B$119,2,FALSE)</f>
        <v>#N/A</v>
      </c>
      <c r="N1351" s="17" t="e">
        <f t="shared" si="21"/>
        <v>#N/A</v>
      </c>
    </row>
    <row r="1352" spans="1:14" x14ac:dyDescent="0.25">
      <c r="A1352" s="30" t="s">
        <v>48</v>
      </c>
      <c r="B1352" s="36">
        <v>999727</v>
      </c>
      <c r="C1352" s="42" t="s">
        <v>4955</v>
      </c>
      <c r="D1352" s="22" t="s">
        <v>300</v>
      </c>
      <c r="E1352" s="22" t="s">
        <v>221</v>
      </c>
      <c r="F1352" s="26" t="str">
        <f>VLOOKUP(E1352,PROCV!$A$1:$B$107,2,TRUE)</f>
        <v>Artes Cênicas e Espetáculo</v>
      </c>
      <c r="G1352" s="33">
        <v>1999</v>
      </c>
      <c r="H1352" s="24">
        <v>0</v>
      </c>
      <c r="I1352" s="23" t="str">
        <f>VLOOKUP(J1352,PROCV!$E$1:$F$27,2,FALSE)</f>
        <v>52 - Goiás</v>
      </c>
      <c r="J1352" s="22" t="s">
        <v>97</v>
      </c>
      <c r="K1352" s="22">
        <v>0</v>
      </c>
      <c r="L1352" s="33">
        <v>40000</v>
      </c>
      <c r="M1352" s="20" t="e">
        <f>VLOOKUP(G1352,PROCV!$A$110:$B$119,2,FALSE)</f>
        <v>#N/A</v>
      </c>
      <c r="N1352" s="17" t="e">
        <f t="shared" si="21"/>
        <v>#N/A</v>
      </c>
    </row>
    <row r="1353" spans="1:14" x14ac:dyDescent="0.25">
      <c r="A1353" s="30" t="s">
        <v>48</v>
      </c>
      <c r="B1353" s="36">
        <v>999741</v>
      </c>
      <c r="C1353" s="42" t="s">
        <v>4954</v>
      </c>
      <c r="D1353" s="22" t="s">
        <v>300</v>
      </c>
      <c r="E1353" s="22" t="s">
        <v>221</v>
      </c>
      <c r="F1353" s="26" t="str">
        <f>VLOOKUP(E1353,PROCV!$A$1:$B$107,2,TRUE)</f>
        <v>Artes Cênicas e Espetáculo</v>
      </c>
      <c r="G1353" s="33">
        <v>1999</v>
      </c>
      <c r="H1353" s="24">
        <v>0</v>
      </c>
      <c r="I1353" s="23" t="str">
        <f>VLOOKUP(J1353,PROCV!$E$1:$F$27,2,FALSE)</f>
        <v>29 - Bahia</v>
      </c>
      <c r="J1353" s="22" t="s">
        <v>73</v>
      </c>
      <c r="K1353" s="22">
        <v>0</v>
      </c>
      <c r="L1353" s="33">
        <v>40000</v>
      </c>
      <c r="M1353" s="20" t="e">
        <f>VLOOKUP(G1353,PROCV!$A$110:$B$119,2,FALSE)</f>
        <v>#N/A</v>
      </c>
      <c r="N1353" s="17" t="e">
        <f t="shared" si="21"/>
        <v>#N/A</v>
      </c>
    </row>
    <row r="1354" spans="1:14" x14ac:dyDescent="0.25">
      <c r="A1354" s="30" t="s">
        <v>48</v>
      </c>
      <c r="B1354" s="36">
        <v>999837</v>
      </c>
      <c r="C1354" s="42" t="s">
        <v>4953</v>
      </c>
      <c r="D1354" s="22" t="s">
        <v>300</v>
      </c>
      <c r="E1354" s="22" t="s">
        <v>221</v>
      </c>
      <c r="F1354" s="26" t="str">
        <f>VLOOKUP(E1354,PROCV!$A$1:$B$107,2,TRUE)</f>
        <v>Artes Cênicas e Espetáculo</v>
      </c>
      <c r="G1354" s="33">
        <v>1999</v>
      </c>
      <c r="H1354" s="24">
        <v>0</v>
      </c>
      <c r="I1354" s="23" t="str">
        <f>VLOOKUP(J1354,PROCV!$E$1:$F$27,2,FALSE)</f>
        <v>29 - Bahia</v>
      </c>
      <c r="J1354" s="22" t="s">
        <v>73</v>
      </c>
      <c r="K1354" s="22">
        <v>0</v>
      </c>
      <c r="L1354" s="33">
        <v>40000</v>
      </c>
      <c r="M1354" s="20" t="e">
        <f>VLOOKUP(G1354,PROCV!$A$110:$B$119,2,FALSE)</f>
        <v>#N/A</v>
      </c>
      <c r="N1354" s="17" t="e">
        <f t="shared" si="21"/>
        <v>#N/A</v>
      </c>
    </row>
    <row r="1355" spans="1:14" x14ac:dyDescent="0.25">
      <c r="A1355" s="30" t="s">
        <v>48</v>
      </c>
      <c r="B1355" s="36">
        <v>999825</v>
      </c>
      <c r="C1355" s="42" t="s">
        <v>4952</v>
      </c>
      <c r="D1355" s="22" t="s">
        <v>300</v>
      </c>
      <c r="E1355" s="22" t="s">
        <v>221</v>
      </c>
      <c r="F1355" s="26" t="str">
        <f>VLOOKUP(E1355,PROCV!$A$1:$B$107,2,TRUE)</f>
        <v>Artes Cênicas e Espetáculo</v>
      </c>
      <c r="G1355" s="33">
        <v>1999</v>
      </c>
      <c r="H1355" s="24">
        <v>0</v>
      </c>
      <c r="I1355" s="23" t="str">
        <f>VLOOKUP(J1355,PROCV!$E$1:$F$27,2,FALSE)</f>
        <v>29 - Bahia</v>
      </c>
      <c r="J1355" s="22" t="s">
        <v>73</v>
      </c>
      <c r="K1355" s="22">
        <v>0</v>
      </c>
      <c r="L1355" s="33">
        <v>40000</v>
      </c>
      <c r="M1355" s="20" t="e">
        <f>VLOOKUP(G1355,PROCV!$A$110:$B$119,2,FALSE)</f>
        <v>#N/A</v>
      </c>
      <c r="N1355" s="17" t="e">
        <f t="shared" si="21"/>
        <v>#N/A</v>
      </c>
    </row>
    <row r="1356" spans="1:14" x14ac:dyDescent="0.25">
      <c r="A1356" s="30" t="s">
        <v>48</v>
      </c>
      <c r="B1356" s="36">
        <v>999802</v>
      </c>
      <c r="C1356" s="42" t="s">
        <v>4951</v>
      </c>
      <c r="D1356" s="22" t="s">
        <v>300</v>
      </c>
      <c r="E1356" s="22" t="s">
        <v>221</v>
      </c>
      <c r="F1356" s="26" t="str">
        <f>VLOOKUP(E1356,PROCV!$A$1:$B$107,2,TRUE)</f>
        <v>Artes Cênicas e Espetáculo</v>
      </c>
      <c r="G1356" s="33">
        <v>1999</v>
      </c>
      <c r="H1356" s="24">
        <v>0</v>
      </c>
      <c r="I1356" s="23" t="str">
        <f>VLOOKUP(J1356,PROCV!$E$1:$F$27,2,FALSE)</f>
        <v>41 - Paraná</v>
      </c>
      <c r="J1356" s="22" t="s">
        <v>106</v>
      </c>
      <c r="K1356" s="22">
        <v>0</v>
      </c>
      <c r="L1356" s="33">
        <v>40000</v>
      </c>
      <c r="M1356" s="20" t="e">
        <f>VLOOKUP(G1356,PROCV!$A$110:$B$119,2,FALSE)</f>
        <v>#N/A</v>
      </c>
      <c r="N1356" s="17" t="e">
        <f t="shared" si="21"/>
        <v>#N/A</v>
      </c>
    </row>
    <row r="1357" spans="1:14" x14ac:dyDescent="0.25">
      <c r="A1357" s="30" t="s">
        <v>48</v>
      </c>
      <c r="B1357" s="36">
        <v>999722</v>
      </c>
      <c r="C1357" s="42" t="s">
        <v>4950</v>
      </c>
      <c r="D1357" s="22" t="s">
        <v>300</v>
      </c>
      <c r="E1357" s="22" t="s">
        <v>221</v>
      </c>
      <c r="F1357" s="26" t="str">
        <f>VLOOKUP(E1357,PROCV!$A$1:$B$107,2,TRUE)</f>
        <v>Artes Cênicas e Espetáculo</v>
      </c>
      <c r="G1357" s="33">
        <v>1999</v>
      </c>
      <c r="H1357" s="24">
        <v>0</v>
      </c>
      <c r="I1357" s="23" t="str">
        <f>VLOOKUP(J1357,PROCV!$E$1:$F$27,2,FALSE)</f>
        <v>42 - Santa Catarina</v>
      </c>
      <c r="J1357" s="22" t="s">
        <v>79</v>
      </c>
      <c r="K1357" s="22">
        <v>0</v>
      </c>
      <c r="L1357" s="33">
        <v>40000</v>
      </c>
      <c r="M1357" s="20" t="e">
        <f>VLOOKUP(G1357,PROCV!$A$110:$B$119,2,FALSE)</f>
        <v>#N/A</v>
      </c>
      <c r="N1357" s="17" t="e">
        <f t="shared" si="21"/>
        <v>#N/A</v>
      </c>
    </row>
    <row r="1358" spans="1:14" x14ac:dyDescent="0.25">
      <c r="A1358" s="30" t="s">
        <v>48</v>
      </c>
      <c r="B1358" s="36">
        <v>999850</v>
      </c>
      <c r="C1358" s="42" t="s">
        <v>4949</v>
      </c>
      <c r="D1358" s="22" t="s">
        <v>300</v>
      </c>
      <c r="E1358" s="22" t="s">
        <v>221</v>
      </c>
      <c r="F1358" s="26" t="str">
        <f>VLOOKUP(E1358,PROCV!$A$1:$B$107,2,TRUE)</f>
        <v>Artes Cênicas e Espetáculo</v>
      </c>
      <c r="G1358" s="33">
        <v>1999</v>
      </c>
      <c r="H1358" s="24">
        <v>0</v>
      </c>
      <c r="I1358" s="23" t="str">
        <f>VLOOKUP(J1358,PROCV!$E$1:$F$27,2,FALSE)</f>
        <v>43 - Rio Grande do Sul</v>
      </c>
      <c r="J1358" s="22" t="s">
        <v>56</v>
      </c>
      <c r="K1358" s="22">
        <v>0</v>
      </c>
      <c r="L1358" s="33">
        <v>24000</v>
      </c>
      <c r="M1358" s="20" t="e">
        <f>VLOOKUP(G1358,PROCV!$A$110:$B$119,2,FALSE)</f>
        <v>#N/A</v>
      </c>
      <c r="N1358" s="17" t="e">
        <f t="shared" si="21"/>
        <v>#N/A</v>
      </c>
    </row>
    <row r="1359" spans="1:14" x14ac:dyDescent="0.25">
      <c r="A1359" s="30" t="s">
        <v>48</v>
      </c>
      <c r="B1359" s="36">
        <v>999763</v>
      </c>
      <c r="C1359" s="42" t="s">
        <v>4948</v>
      </c>
      <c r="D1359" s="22" t="s">
        <v>300</v>
      </c>
      <c r="E1359" s="22" t="s">
        <v>221</v>
      </c>
      <c r="F1359" s="26" t="str">
        <f>VLOOKUP(E1359,PROCV!$A$1:$B$107,2,TRUE)</f>
        <v>Artes Cênicas e Espetáculo</v>
      </c>
      <c r="G1359" s="33">
        <v>1999</v>
      </c>
      <c r="H1359" s="24">
        <v>0</v>
      </c>
      <c r="I1359" s="23" t="str">
        <f>VLOOKUP(J1359,PROCV!$E$1:$F$27,2,FALSE)</f>
        <v>11 - Rondônia</v>
      </c>
      <c r="J1359" s="22" t="s">
        <v>219</v>
      </c>
      <c r="K1359" s="22">
        <v>0</v>
      </c>
      <c r="L1359" s="33">
        <v>40000</v>
      </c>
      <c r="M1359" s="20" t="e">
        <f>VLOOKUP(G1359,PROCV!$A$110:$B$119,2,FALSE)</f>
        <v>#N/A</v>
      </c>
      <c r="N1359" s="17" t="e">
        <f t="shared" si="21"/>
        <v>#N/A</v>
      </c>
    </row>
    <row r="1360" spans="1:14" x14ac:dyDescent="0.25">
      <c r="A1360" s="30" t="s">
        <v>48</v>
      </c>
      <c r="B1360" s="36">
        <v>999914</v>
      </c>
      <c r="C1360" s="42" t="s">
        <v>4947</v>
      </c>
      <c r="D1360" s="22" t="s">
        <v>300</v>
      </c>
      <c r="E1360" s="22" t="s">
        <v>221</v>
      </c>
      <c r="F1360" s="26" t="str">
        <f>VLOOKUP(E1360,PROCV!$A$1:$B$107,2,TRUE)</f>
        <v>Artes Cênicas e Espetáculo</v>
      </c>
      <c r="G1360" s="33">
        <v>1999</v>
      </c>
      <c r="H1360" s="24">
        <v>0</v>
      </c>
      <c r="I1360" s="23" t="str">
        <f>VLOOKUP(J1360,PROCV!$E$1:$F$27,2,FALSE)</f>
        <v>41 - Paraná</v>
      </c>
      <c r="J1360" s="22" t="s">
        <v>106</v>
      </c>
      <c r="K1360" s="22">
        <v>0</v>
      </c>
      <c r="L1360" s="33">
        <v>40000</v>
      </c>
      <c r="M1360" s="20" t="e">
        <f>VLOOKUP(G1360,PROCV!$A$110:$B$119,2,FALSE)</f>
        <v>#N/A</v>
      </c>
      <c r="N1360" s="17" t="e">
        <f t="shared" si="21"/>
        <v>#N/A</v>
      </c>
    </row>
    <row r="1361" spans="1:14" x14ac:dyDescent="0.25">
      <c r="A1361" s="30" t="s">
        <v>48</v>
      </c>
      <c r="B1361" s="36">
        <v>999849</v>
      </c>
      <c r="C1361" s="42" t="s">
        <v>4946</v>
      </c>
      <c r="D1361" s="22" t="s">
        <v>300</v>
      </c>
      <c r="E1361" s="22" t="s">
        <v>221</v>
      </c>
      <c r="F1361" s="26" t="str">
        <f>VLOOKUP(E1361,PROCV!$A$1:$B$107,2,TRUE)</f>
        <v>Artes Cênicas e Espetáculo</v>
      </c>
      <c r="G1361" s="33">
        <v>1999</v>
      </c>
      <c r="H1361" s="24">
        <v>0</v>
      </c>
      <c r="I1361" s="23" t="str">
        <f>VLOOKUP(J1361,PROCV!$E$1:$F$27,2,FALSE)</f>
        <v>26 - Pernambuco</v>
      </c>
      <c r="J1361" s="22" t="s">
        <v>44</v>
      </c>
      <c r="K1361" s="22">
        <v>0</v>
      </c>
      <c r="L1361" s="33">
        <v>40000</v>
      </c>
      <c r="M1361" s="20" t="e">
        <f>VLOOKUP(G1361,PROCV!$A$110:$B$119,2,FALSE)</f>
        <v>#N/A</v>
      </c>
      <c r="N1361" s="17" t="e">
        <f t="shared" si="21"/>
        <v>#N/A</v>
      </c>
    </row>
    <row r="1362" spans="1:14" x14ac:dyDescent="0.25">
      <c r="A1362" s="30" t="s">
        <v>48</v>
      </c>
      <c r="B1362" s="36">
        <v>999838</v>
      </c>
      <c r="C1362" s="42" t="s">
        <v>4945</v>
      </c>
      <c r="D1362" s="22" t="s">
        <v>300</v>
      </c>
      <c r="E1362" s="22" t="s">
        <v>221</v>
      </c>
      <c r="F1362" s="26" t="str">
        <f>VLOOKUP(E1362,PROCV!$A$1:$B$107,2,TRUE)</f>
        <v>Artes Cênicas e Espetáculo</v>
      </c>
      <c r="G1362" s="33">
        <v>1999</v>
      </c>
      <c r="H1362" s="24">
        <v>0</v>
      </c>
      <c r="I1362" s="23" t="str">
        <f>VLOOKUP(J1362,PROCV!$E$1:$F$27,2,FALSE)</f>
        <v>27 - Alagoas</v>
      </c>
      <c r="J1362" s="22" t="s">
        <v>65</v>
      </c>
      <c r="K1362" s="22">
        <v>0</v>
      </c>
      <c r="L1362" s="33">
        <v>40000</v>
      </c>
      <c r="M1362" s="20" t="e">
        <f>VLOOKUP(G1362,PROCV!$A$110:$B$119,2,FALSE)</f>
        <v>#N/A</v>
      </c>
      <c r="N1362" s="17" t="e">
        <f t="shared" si="21"/>
        <v>#N/A</v>
      </c>
    </row>
    <row r="1363" spans="1:14" x14ac:dyDescent="0.25">
      <c r="A1363" s="30" t="s">
        <v>48</v>
      </c>
      <c r="B1363" s="36">
        <v>999782</v>
      </c>
      <c r="C1363" s="42" t="s">
        <v>4944</v>
      </c>
      <c r="D1363" s="22" t="s">
        <v>300</v>
      </c>
      <c r="E1363" s="22" t="s">
        <v>221</v>
      </c>
      <c r="F1363" s="26" t="str">
        <f>VLOOKUP(E1363,PROCV!$A$1:$B$107,2,TRUE)</f>
        <v>Artes Cênicas e Espetáculo</v>
      </c>
      <c r="G1363" s="33">
        <v>1999</v>
      </c>
      <c r="H1363" s="24">
        <v>0</v>
      </c>
      <c r="I1363" s="23" t="str">
        <f>VLOOKUP(J1363,PROCV!$E$1:$F$27,2,FALSE)</f>
        <v>33 - Rio de Janeiro</v>
      </c>
      <c r="J1363" s="22" t="s">
        <v>82</v>
      </c>
      <c r="K1363" s="22">
        <v>0</v>
      </c>
      <c r="L1363" s="33">
        <v>39949</v>
      </c>
      <c r="M1363" s="20" t="e">
        <f>VLOOKUP(G1363,PROCV!$A$110:$B$119,2,FALSE)</f>
        <v>#N/A</v>
      </c>
      <c r="N1363" s="17" t="e">
        <f t="shared" si="21"/>
        <v>#N/A</v>
      </c>
    </row>
    <row r="1364" spans="1:14" x14ac:dyDescent="0.25">
      <c r="A1364" s="30" t="s">
        <v>48</v>
      </c>
      <c r="B1364" s="36">
        <v>999676</v>
      </c>
      <c r="C1364" s="42" t="s">
        <v>4943</v>
      </c>
      <c r="D1364" s="22" t="s">
        <v>300</v>
      </c>
      <c r="E1364" s="22" t="s">
        <v>221</v>
      </c>
      <c r="F1364" s="26" t="str">
        <f>VLOOKUP(E1364,PROCV!$A$1:$B$107,2,TRUE)</f>
        <v>Artes Cênicas e Espetáculo</v>
      </c>
      <c r="G1364" s="33">
        <v>1999</v>
      </c>
      <c r="H1364" s="24">
        <v>0</v>
      </c>
      <c r="I1364" s="23" t="str">
        <f>VLOOKUP(J1364,PROCV!$E$1:$F$27,2,FALSE)</f>
        <v>26 - Pernambuco</v>
      </c>
      <c r="J1364" s="22" t="s">
        <v>44</v>
      </c>
      <c r="K1364" s="22">
        <v>0</v>
      </c>
      <c r="L1364" s="33">
        <v>40000</v>
      </c>
      <c r="M1364" s="20" t="e">
        <f>VLOOKUP(G1364,PROCV!$A$110:$B$119,2,FALSE)</f>
        <v>#N/A</v>
      </c>
      <c r="N1364" s="17" t="e">
        <f t="shared" si="21"/>
        <v>#N/A</v>
      </c>
    </row>
    <row r="1365" spans="1:14" x14ac:dyDescent="0.25">
      <c r="A1365" s="30" t="s">
        <v>48</v>
      </c>
      <c r="B1365" s="36">
        <v>999731</v>
      </c>
      <c r="C1365" s="42" t="s">
        <v>4942</v>
      </c>
      <c r="D1365" s="22" t="s">
        <v>300</v>
      </c>
      <c r="E1365" s="22" t="s">
        <v>221</v>
      </c>
      <c r="F1365" s="26" t="str">
        <f>VLOOKUP(E1365,PROCV!$A$1:$B$107,2,TRUE)</f>
        <v>Artes Cênicas e Espetáculo</v>
      </c>
      <c r="G1365" s="33">
        <v>1999</v>
      </c>
      <c r="H1365" s="24">
        <v>0</v>
      </c>
      <c r="I1365" s="23" t="str">
        <f>VLOOKUP(J1365,PROCV!$E$1:$F$27,2,FALSE)</f>
        <v>26 - Pernambuco</v>
      </c>
      <c r="J1365" s="22" t="s">
        <v>44</v>
      </c>
      <c r="K1365" s="22">
        <v>0</v>
      </c>
      <c r="L1365" s="33">
        <v>40000</v>
      </c>
      <c r="M1365" s="20" t="e">
        <f>VLOOKUP(G1365,PROCV!$A$110:$B$119,2,FALSE)</f>
        <v>#N/A</v>
      </c>
      <c r="N1365" s="17" t="e">
        <f t="shared" si="21"/>
        <v>#N/A</v>
      </c>
    </row>
    <row r="1366" spans="1:14" x14ac:dyDescent="0.25">
      <c r="A1366" s="30" t="s">
        <v>48</v>
      </c>
      <c r="B1366" s="36">
        <v>999698</v>
      </c>
      <c r="C1366" s="42" t="s">
        <v>4941</v>
      </c>
      <c r="D1366" s="22" t="s">
        <v>300</v>
      </c>
      <c r="E1366" s="22" t="s">
        <v>221</v>
      </c>
      <c r="F1366" s="26" t="str">
        <f>VLOOKUP(E1366,PROCV!$A$1:$B$107,2,TRUE)</f>
        <v>Artes Cênicas e Espetáculo</v>
      </c>
      <c r="G1366" s="33">
        <v>1999</v>
      </c>
      <c r="H1366" s="24">
        <v>0</v>
      </c>
      <c r="I1366" s="23" t="str">
        <f>VLOOKUP(J1366,PROCV!$E$1:$F$27,2,FALSE)</f>
        <v>43 - Rio Grande do Sul</v>
      </c>
      <c r="J1366" s="22" t="s">
        <v>56</v>
      </c>
      <c r="K1366" s="22">
        <v>0</v>
      </c>
      <c r="L1366" s="33">
        <v>24000</v>
      </c>
      <c r="M1366" s="20" t="e">
        <f>VLOOKUP(G1366,PROCV!$A$110:$B$119,2,FALSE)</f>
        <v>#N/A</v>
      </c>
      <c r="N1366" s="17" t="e">
        <f t="shared" si="21"/>
        <v>#N/A</v>
      </c>
    </row>
    <row r="1367" spans="1:14" x14ac:dyDescent="0.25">
      <c r="A1367" s="30" t="s">
        <v>48</v>
      </c>
      <c r="B1367" s="36">
        <v>999725</v>
      </c>
      <c r="C1367" s="42" t="s">
        <v>4940</v>
      </c>
      <c r="D1367" s="22" t="s">
        <v>300</v>
      </c>
      <c r="E1367" s="22" t="s">
        <v>221</v>
      </c>
      <c r="F1367" s="26" t="str">
        <f>VLOOKUP(E1367,PROCV!$A$1:$B$107,2,TRUE)</f>
        <v>Artes Cênicas e Espetáculo</v>
      </c>
      <c r="G1367" s="33">
        <v>1999</v>
      </c>
      <c r="H1367" s="24">
        <v>0</v>
      </c>
      <c r="I1367" s="23" t="str">
        <f>VLOOKUP(J1367,PROCV!$E$1:$F$27,2,FALSE)</f>
        <v>26 - Pernambuco</v>
      </c>
      <c r="J1367" s="22" t="s">
        <v>44</v>
      </c>
      <c r="K1367" s="22">
        <v>0</v>
      </c>
      <c r="L1367" s="33">
        <v>40000</v>
      </c>
      <c r="M1367" s="20" t="e">
        <f>VLOOKUP(G1367,PROCV!$A$110:$B$119,2,FALSE)</f>
        <v>#N/A</v>
      </c>
      <c r="N1367" s="17" t="e">
        <f t="shared" si="21"/>
        <v>#N/A</v>
      </c>
    </row>
    <row r="1368" spans="1:14" x14ac:dyDescent="0.25">
      <c r="A1368" s="30" t="s">
        <v>48</v>
      </c>
      <c r="B1368" s="36">
        <v>999664</v>
      </c>
      <c r="C1368" s="42" t="s">
        <v>4939</v>
      </c>
      <c r="D1368" s="22" t="s">
        <v>300</v>
      </c>
      <c r="E1368" s="22" t="s">
        <v>221</v>
      </c>
      <c r="F1368" s="26" t="str">
        <f>VLOOKUP(E1368,PROCV!$A$1:$B$107,2,TRUE)</f>
        <v>Artes Cênicas e Espetáculo</v>
      </c>
      <c r="G1368" s="33">
        <v>1999</v>
      </c>
      <c r="H1368" s="24">
        <v>0</v>
      </c>
      <c r="I1368" s="23" t="str">
        <f>VLOOKUP(J1368,PROCV!$E$1:$F$27,2,FALSE)</f>
        <v>21 - Maranhão</v>
      </c>
      <c r="J1368" s="22" t="s">
        <v>63</v>
      </c>
      <c r="K1368" s="22">
        <v>0</v>
      </c>
      <c r="L1368" s="33">
        <v>40000</v>
      </c>
      <c r="M1368" s="20" t="e">
        <f>VLOOKUP(G1368,PROCV!$A$110:$B$119,2,FALSE)</f>
        <v>#N/A</v>
      </c>
      <c r="N1368" s="17" t="e">
        <f t="shared" si="21"/>
        <v>#N/A</v>
      </c>
    </row>
    <row r="1369" spans="1:14" x14ac:dyDescent="0.25">
      <c r="A1369" s="30" t="s">
        <v>48</v>
      </c>
      <c r="B1369" s="36">
        <v>999892</v>
      </c>
      <c r="C1369" s="42" t="s">
        <v>4938</v>
      </c>
      <c r="D1369" s="22" t="s">
        <v>300</v>
      </c>
      <c r="E1369" s="22" t="s">
        <v>221</v>
      </c>
      <c r="F1369" s="26" t="str">
        <f>VLOOKUP(E1369,PROCV!$A$1:$B$107,2,TRUE)</f>
        <v>Artes Cênicas e Espetáculo</v>
      </c>
      <c r="G1369" s="33">
        <v>1999</v>
      </c>
      <c r="H1369" s="24">
        <v>0</v>
      </c>
      <c r="I1369" s="23" t="str">
        <f>VLOOKUP(J1369,PROCV!$E$1:$F$27,2,FALSE)</f>
        <v>26 - Pernambuco</v>
      </c>
      <c r="J1369" s="22" t="s">
        <v>44</v>
      </c>
      <c r="K1369" s="22">
        <v>0</v>
      </c>
      <c r="L1369" s="33">
        <v>40000</v>
      </c>
      <c r="M1369" s="20" t="e">
        <f>VLOOKUP(G1369,PROCV!$A$110:$B$119,2,FALSE)</f>
        <v>#N/A</v>
      </c>
      <c r="N1369" s="17" t="e">
        <f t="shared" si="21"/>
        <v>#N/A</v>
      </c>
    </row>
    <row r="1370" spans="1:14" x14ac:dyDescent="0.25">
      <c r="A1370" s="30" t="s">
        <v>48</v>
      </c>
      <c r="B1370" s="36">
        <v>999743</v>
      </c>
      <c r="C1370" s="42" t="s">
        <v>4937</v>
      </c>
      <c r="D1370" s="22" t="s">
        <v>300</v>
      </c>
      <c r="E1370" s="22" t="s">
        <v>221</v>
      </c>
      <c r="F1370" s="26" t="str">
        <f>VLOOKUP(E1370,PROCV!$A$1:$B$107,2,TRUE)</f>
        <v>Artes Cênicas e Espetáculo</v>
      </c>
      <c r="G1370" s="33">
        <v>1999</v>
      </c>
      <c r="H1370" s="24">
        <v>0</v>
      </c>
      <c r="I1370" s="23" t="str">
        <f>VLOOKUP(J1370,PROCV!$E$1:$F$27,2,FALSE)</f>
        <v>31 - Minas Gerais</v>
      </c>
      <c r="J1370" s="22" t="s">
        <v>85</v>
      </c>
      <c r="K1370" s="22">
        <v>0</v>
      </c>
      <c r="L1370" s="33">
        <v>20000</v>
      </c>
      <c r="M1370" s="20" t="e">
        <f>VLOOKUP(G1370,PROCV!$A$110:$B$119,2,FALSE)</f>
        <v>#N/A</v>
      </c>
      <c r="N1370" s="17" t="e">
        <f t="shared" si="21"/>
        <v>#N/A</v>
      </c>
    </row>
    <row r="1371" spans="1:14" x14ac:dyDescent="0.25">
      <c r="A1371" s="30" t="s">
        <v>48</v>
      </c>
      <c r="B1371" s="36">
        <v>999792</v>
      </c>
      <c r="C1371" s="42" t="s">
        <v>4936</v>
      </c>
      <c r="D1371" s="22" t="s">
        <v>300</v>
      </c>
      <c r="E1371" s="22" t="s">
        <v>221</v>
      </c>
      <c r="F1371" s="26" t="str">
        <f>VLOOKUP(E1371,PROCV!$A$1:$B$107,2,TRUE)</f>
        <v>Artes Cênicas e Espetáculo</v>
      </c>
      <c r="G1371" s="33">
        <v>1999</v>
      </c>
      <c r="H1371" s="24">
        <v>0</v>
      </c>
      <c r="I1371" s="23" t="str">
        <f>VLOOKUP(J1371,PROCV!$E$1:$F$27,2,FALSE)</f>
        <v>33 - Rio de Janeiro</v>
      </c>
      <c r="J1371" s="22" t="s">
        <v>82</v>
      </c>
      <c r="K1371" s="22">
        <v>0</v>
      </c>
      <c r="L1371" s="33">
        <v>40000</v>
      </c>
      <c r="M1371" s="20" t="e">
        <f>VLOOKUP(G1371,PROCV!$A$110:$B$119,2,FALSE)</f>
        <v>#N/A</v>
      </c>
      <c r="N1371" s="17" t="e">
        <f t="shared" si="21"/>
        <v>#N/A</v>
      </c>
    </row>
    <row r="1372" spans="1:14" x14ac:dyDescent="0.25">
      <c r="A1372" s="30" t="s">
        <v>48</v>
      </c>
      <c r="B1372" s="36">
        <v>999852</v>
      </c>
      <c r="C1372" s="42" t="s">
        <v>4935</v>
      </c>
      <c r="D1372" s="22" t="s">
        <v>300</v>
      </c>
      <c r="E1372" s="22" t="s">
        <v>221</v>
      </c>
      <c r="F1372" s="26" t="str">
        <f>VLOOKUP(E1372,PROCV!$A$1:$B$107,2,TRUE)</f>
        <v>Artes Cênicas e Espetáculo</v>
      </c>
      <c r="G1372" s="33">
        <v>1999</v>
      </c>
      <c r="H1372" s="24">
        <v>0</v>
      </c>
      <c r="I1372" s="23" t="str">
        <f>VLOOKUP(J1372,PROCV!$E$1:$F$27,2,FALSE)</f>
        <v>41 - Paraná</v>
      </c>
      <c r="J1372" s="22" t="s">
        <v>106</v>
      </c>
      <c r="K1372" s="22">
        <v>0</v>
      </c>
      <c r="L1372" s="33">
        <v>40000</v>
      </c>
      <c r="M1372" s="20" t="e">
        <f>VLOOKUP(G1372,PROCV!$A$110:$B$119,2,FALSE)</f>
        <v>#N/A</v>
      </c>
      <c r="N1372" s="17" t="e">
        <f t="shared" si="21"/>
        <v>#N/A</v>
      </c>
    </row>
    <row r="1373" spans="1:14" x14ac:dyDescent="0.25">
      <c r="A1373" s="30" t="s">
        <v>48</v>
      </c>
      <c r="B1373" s="36">
        <v>999811</v>
      </c>
      <c r="C1373" s="42" t="s">
        <v>4934</v>
      </c>
      <c r="D1373" s="22" t="s">
        <v>300</v>
      </c>
      <c r="E1373" s="22" t="s">
        <v>221</v>
      </c>
      <c r="F1373" s="26" t="str">
        <f>VLOOKUP(E1373,PROCV!$A$1:$B$107,2,TRUE)</f>
        <v>Artes Cênicas e Espetáculo</v>
      </c>
      <c r="G1373" s="33">
        <v>1999</v>
      </c>
      <c r="H1373" s="24">
        <v>0</v>
      </c>
      <c r="I1373" s="23" t="str">
        <f>VLOOKUP(J1373,PROCV!$E$1:$F$27,2,FALSE)</f>
        <v>41 - Paraná</v>
      </c>
      <c r="J1373" s="22" t="s">
        <v>106</v>
      </c>
      <c r="K1373" s="22">
        <v>0</v>
      </c>
      <c r="L1373" s="33">
        <v>40000</v>
      </c>
      <c r="M1373" s="20" t="e">
        <f>VLOOKUP(G1373,PROCV!$A$110:$B$119,2,FALSE)</f>
        <v>#N/A</v>
      </c>
      <c r="N1373" s="17" t="e">
        <f t="shared" si="21"/>
        <v>#N/A</v>
      </c>
    </row>
    <row r="1374" spans="1:14" x14ac:dyDescent="0.25">
      <c r="A1374" s="30" t="s">
        <v>48</v>
      </c>
      <c r="B1374" s="36">
        <v>999765</v>
      </c>
      <c r="C1374" s="42" t="s">
        <v>4933</v>
      </c>
      <c r="D1374" s="22" t="s">
        <v>300</v>
      </c>
      <c r="E1374" s="22" t="s">
        <v>221</v>
      </c>
      <c r="F1374" s="26" t="str">
        <f>VLOOKUP(E1374,PROCV!$A$1:$B$107,2,TRUE)</f>
        <v>Artes Cênicas e Espetáculo</v>
      </c>
      <c r="G1374" s="33">
        <v>1999</v>
      </c>
      <c r="H1374" s="24">
        <v>0</v>
      </c>
      <c r="I1374" s="23" t="str">
        <f>VLOOKUP(J1374,PROCV!$E$1:$F$27,2,FALSE)</f>
        <v>35 - São Paulo</v>
      </c>
      <c r="J1374" s="22" t="s">
        <v>76</v>
      </c>
      <c r="K1374" s="22">
        <v>0</v>
      </c>
      <c r="L1374" s="33">
        <v>30000</v>
      </c>
      <c r="M1374" s="20" t="e">
        <f>VLOOKUP(G1374,PROCV!$A$110:$B$119,2,FALSE)</f>
        <v>#N/A</v>
      </c>
      <c r="N1374" s="17" t="e">
        <f t="shared" si="21"/>
        <v>#N/A</v>
      </c>
    </row>
    <row r="1375" spans="1:14" x14ac:dyDescent="0.25">
      <c r="A1375" s="30" t="s">
        <v>48</v>
      </c>
      <c r="B1375" s="36">
        <v>999834</v>
      </c>
      <c r="C1375" s="42" t="s">
        <v>4932</v>
      </c>
      <c r="D1375" s="22" t="s">
        <v>300</v>
      </c>
      <c r="E1375" s="22" t="s">
        <v>221</v>
      </c>
      <c r="F1375" s="26" t="str">
        <f>VLOOKUP(E1375,PROCV!$A$1:$B$107,2,TRUE)</f>
        <v>Artes Cênicas e Espetáculo</v>
      </c>
      <c r="G1375" s="33">
        <v>1999</v>
      </c>
      <c r="H1375" s="24">
        <v>0</v>
      </c>
      <c r="I1375" s="23" t="str">
        <f>VLOOKUP(J1375,PROCV!$E$1:$F$27,2,FALSE)</f>
        <v>41 - Paraná</v>
      </c>
      <c r="J1375" s="22" t="s">
        <v>106</v>
      </c>
      <c r="K1375" s="22">
        <v>0</v>
      </c>
      <c r="L1375" s="33">
        <v>40000</v>
      </c>
      <c r="M1375" s="20" t="e">
        <f>VLOOKUP(G1375,PROCV!$A$110:$B$119,2,FALSE)</f>
        <v>#N/A</v>
      </c>
      <c r="N1375" s="17" t="e">
        <f t="shared" si="21"/>
        <v>#N/A</v>
      </c>
    </row>
    <row r="1376" spans="1:14" x14ac:dyDescent="0.25">
      <c r="A1376" s="30" t="s">
        <v>48</v>
      </c>
      <c r="B1376" s="36">
        <v>999627</v>
      </c>
      <c r="C1376" s="42" t="s">
        <v>4931</v>
      </c>
      <c r="D1376" s="22" t="s">
        <v>300</v>
      </c>
      <c r="E1376" s="22" t="s">
        <v>221</v>
      </c>
      <c r="F1376" s="26" t="str">
        <f>VLOOKUP(E1376,PROCV!$A$1:$B$107,2,TRUE)</f>
        <v>Artes Cênicas e Espetáculo</v>
      </c>
      <c r="G1376" s="33">
        <v>1999</v>
      </c>
      <c r="H1376" s="24">
        <v>0</v>
      </c>
      <c r="I1376" s="23" t="str">
        <f>VLOOKUP(J1376,PROCV!$E$1:$F$27,2,FALSE)</f>
        <v>50 - Mato Grosso do Sul</v>
      </c>
      <c r="J1376" s="22" t="s">
        <v>179</v>
      </c>
      <c r="K1376" s="22">
        <v>0</v>
      </c>
      <c r="L1376" s="33">
        <v>40000</v>
      </c>
      <c r="M1376" s="20" t="e">
        <f>VLOOKUP(G1376,PROCV!$A$110:$B$119,2,FALSE)</f>
        <v>#N/A</v>
      </c>
      <c r="N1376" s="17" t="e">
        <f t="shared" si="21"/>
        <v>#N/A</v>
      </c>
    </row>
    <row r="1377" spans="1:14" x14ac:dyDescent="0.25">
      <c r="A1377" s="30" t="s">
        <v>48</v>
      </c>
      <c r="B1377" s="36">
        <v>999902</v>
      </c>
      <c r="C1377" s="42" t="s">
        <v>4930</v>
      </c>
      <c r="D1377" s="22" t="s">
        <v>300</v>
      </c>
      <c r="E1377" s="22" t="s">
        <v>221</v>
      </c>
      <c r="F1377" s="26" t="str">
        <f>VLOOKUP(E1377,PROCV!$A$1:$B$107,2,TRUE)</f>
        <v>Artes Cênicas e Espetáculo</v>
      </c>
      <c r="G1377" s="33">
        <v>1999</v>
      </c>
      <c r="H1377" s="24">
        <v>0</v>
      </c>
      <c r="I1377" s="23" t="str">
        <f>VLOOKUP(J1377,PROCV!$E$1:$F$27,2,FALSE)</f>
        <v>52 - Goiás</v>
      </c>
      <c r="J1377" s="22" t="s">
        <v>97</v>
      </c>
      <c r="K1377" s="22">
        <v>0</v>
      </c>
      <c r="L1377" s="33">
        <v>40000</v>
      </c>
      <c r="M1377" s="20" t="e">
        <f>VLOOKUP(G1377,PROCV!$A$110:$B$119,2,FALSE)</f>
        <v>#N/A</v>
      </c>
      <c r="N1377" s="17" t="e">
        <f t="shared" si="21"/>
        <v>#N/A</v>
      </c>
    </row>
    <row r="1378" spans="1:14" x14ac:dyDescent="0.25">
      <c r="A1378" s="30" t="s">
        <v>48</v>
      </c>
      <c r="B1378" s="36">
        <v>999677</v>
      </c>
      <c r="C1378" s="42" t="s">
        <v>4929</v>
      </c>
      <c r="D1378" s="22" t="s">
        <v>300</v>
      </c>
      <c r="E1378" s="22" t="s">
        <v>221</v>
      </c>
      <c r="F1378" s="26" t="str">
        <f>VLOOKUP(E1378,PROCV!$A$1:$B$107,2,TRUE)</f>
        <v>Artes Cênicas e Espetáculo</v>
      </c>
      <c r="G1378" s="33">
        <v>1999</v>
      </c>
      <c r="H1378" s="24">
        <v>0</v>
      </c>
      <c r="I1378" s="23" t="str">
        <f>VLOOKUP(J1378,PROCV!$E$1:$F$27,2,FALSE)</f>
        <v>11 - Rondônia</v>
      </c>
      <c r="J1378" s="22" t="s">
        <v>219</v>
      </c>
      <c r="K1378" s="22">
        <v>0</v>
      </c>
      <c r="L1378" s="33">
        <v>40000</v>
      </c>
      <c r="M1378" s="20" t="e">
        <f>VLOOKUP(G1378,PROCV!$A$110:$B$119,2,FALSE)</f>
        <v>#N/A</v>
      </c>
      <c r="N1378" s="17" t="e">
        <f t="shared" si="21"/>
        <v>#N/A</v>
      </c>
    </row>
    <row r="1379" spans="1:14" x14ac:dyDescent="0.25">
      <c r="A1379" s="30" t="s">
        <v>48</v>
      </c>
      <c r="B1379" s="36">
        <v>999906</v>
      </c>
      <c r="C1379" s="42" t="s">
        <v>4928</v>
      </c>
      <c r="D1379" s="22" t="s">
        <v>300</v>
      </c>
      <c r="E1379" s="22" t="s">
        <v>221</v>
      </c>
      <c r="F1379" s="26" t="str">
        <f>VLOOKUP(E1379,PROCV!$A$1:$B$107,2,TRUE)</f>
        <v>Artes Cênicas e Espetáculo</v>
      </c>
      <c r="G1379" s="33">
        <v>1999</v>
      </c>
      <c r="H1379" s="24">
        <v>0</v>
      </c>
      <c r="I1379" s="23" t="str">
        <f>VLOOKUP(J1379,PROCV!$E$1:$F$27,2,FALSE)</f>
        <v>26 - Pernambuco</v>
      </c>
      <c r="J1379" s="22" t="s">
        <v>44</v>
      </c>
      <c r="K1379" s="22">
        <v>0</v>
      </c>
      <c r="L1379" s="33">
        <v>40000</v>
      </c>
      <c r="M1379" s="20" t="e">
        <f>VLOOKUP(G1379,PROCV!$A$110:$B$119,2,FALSE)</f>
        <v>#N/A</v>
      </c>
      <c r="N1379" s="17" t="e">
        <f t="shared" si="21"/>
        <v>#N/A</v>
      </c>
    </row>
    <row r="1380" spans="1:14" x14ac:dyDescent="0.25">
      <c r="A1380" s="30" t="s">
        <v>48</v>
      </c>
      <c r="B1380" s="36">
        <v>999730</v>
      </c>
      <c r="C1380" s="42" t="s">
        <v>4927</v>
      </c>
      <c r="D1380" s="22" t="s">
        <v>300</v>
      </c>
      <c r="E1380" s="22" t="s">
        <v>221</v>
      </c>
      <c r="F1380" s="26" t="str">
        <f>VLOOKUP(E1380,PROCV!$A$1:$B$107,2,TRUE)</f>
        <v>Artes Cênicas e Espetáculo</v>
      </c>
      <c r="G1380" s="33">
        <v>1999</v>
      </c>
      <c r="H1380" s="24">
        <v>0</v>
      </c>
      <c r="I1380" s="23" t="str">
        <f>VLOOKUP(J1380,PROCV!$E$1:$F$27,2,FALSE)</f>
        <v>52 - Goiás</v>
      </c>
      <c r="J1380" s="22" t="s">
        <v>97</v>
      </c>
      <c r="K1380" s="22">
        <v>0</v>
      </c>
      <c r="L1380" s="33">
        <v>40000</v>
      </c>
      <c r="M1380" s="20" t="e">
        <f>VLOOKUP(G1380,PROCV!$A$110:$B$119,2,FALSE)</f>
        <v>#N/A</v>
      </c>
      <c r="N1380" s="17" t="e">
        <f t="shared" si="21"/>
        <v>#N/A</v>
      </c>
    </row>
    <row r="1381" spans="1:14" x14ac:dyDescent="0.25">
      <c r="A1381" s="30" t="s">
        <v>48</v>
      </c>
      <c r="B1381" s="36">
        <v>999799</v>
      </c>
      <c r="C1381" s="42" t="s">
        <v>4926</v>
      </c>
      <c r="D1381" s="22" t="s">
        <v>300</v>
      </c>
      <c r="E1381" s="22" t="s">
        <v>221</v>
      </c>
      <c r="F1381" s="26" t="str">
        <f>VLOOKUP(E1381,PROCV!$A$1:$B$107,2,TRUE)</f>
        <v>Artes Cênicas e Espetáculo</v>
      </c>
      <c r="G1381" s="33">
        <v>1999</v>
      </c>
      <c r="H1381" s="24">
        <v>0</v>
      </c>
      <c r="I1381" s="23" t="str">
        <f>VLOOKUP(J1381,PROCV!$E$1:$F$27,2,FALSE)</f>
        <v>31 - Minas Gerais</v>
      </c>
      <c r="J1381" s="22" t="s">
        <v>85</v>
      </c>
      <c r="K1381" s="22">
        <v>0</v>
      </c>
      <c r="L1381" s="33">
        <v>40000</v>
      </c>
      <c r="M1381" s="20" t="e">
        <f>VLOOKUP(G1381,PROCV!$A$110:$B$119,2,FALSE)</f>
        <v>#N/A</v>
      </c>
      <c r="N1381" s="17" t="e">
        <f t="shared" si="21"/>
        <v>#N/A</v>
      </c>
    </row>
    <row r="1382" spans="1:14" x14ac:dyDescent="0.25">
      <c r="A1382" s="30" t="s">
        <v>48</v>
      </c>
      <c r="B1382" s="36">
        <v>999756</v>
      </c>
      <c r="C1382" s="42" t="s">
        <v>4925</v>
      </c>
      <c r="D1382" s="22" t="s">
        <v>300</v>
      </c>
      <c r="E1382" s="22" t="s">
        <v>221</v>
      </c>
      <c r="F1382" s="26" t="str">
        <f>VLOOKUP(E1382,PROCV!$A$1:$B$107,2,TRUE)</f>
        <v>Artes Cênicas e Espetáculo</v>
      </c>
      <c r="G1382" s="33">
        <v>1999</v>
      </c>
      <c r="H1382" s="24">
        <v>0</v>
      </c>
      <c r="I1382" s="23" t="str">
        <f>VLOOKUP(J1382,PROCV!$E$1:$F$27,2,FALSE)</f>
        <v>27 - Alagoas</v>
      </c>
      <c r="J1382" s="22" t="s">
        <v>65</v>
      </c>
      <c r="K1382" s="22">
        <v>0</v>
      </c>
      <c r="L1382" s="33">
        <v>40000</v>
      </c>
      <c r="M1382" s="20" t="e">
        <f>VLOOKUP(G1382,PROCV!$A$110:$B$119,2,FALSE)</f>
        <v>#N/A</v>
      </c>
      <c r="N1382" s="17" t="e">
        <f t="shared" si="21"/>
        <v>#N/A</v>
      </c>
    </row>
    <row r="1383" spans="1:14" x14ac:dyDescent="0.25">
      <c r="A1383" s="30" t="s">
        <v>48</v>
      </c>
      <c r="B1383" s="36">
        <v>999810</v>
      </c>
      <c r="C1383" s="42" t="s">
        <v>4924</v>
      </c>
      <c r="D1383" s="22" t="s">
        <v>300</v>
      </c>
      <c r="E1383" s="22" t="s">
        <v>221</v>
      </c>
      <c r="F1383" s="26" t="str">
        <f>VLOOKUP(E1383,PROCV!$A$1:$B$107,2,TRUE)</f>
        <v>Artes Cênicas e Espetáculo</v>
      </c>
      <c r="G1383" s="33">
        <v>1999</v>
      </c>
      <c r="H1383" s="24">
        <v>0</v>
      </c>
      <c r="I1383" s="23" t="str">
        <f>VLOOKUP(J1383,PROCV!$E$1:$F$27,2,FALSE)</f>
        <v>51 - Mato Grosso</v>
      </c>
      <c r="J1383" s="22" t="s">
        <v>99</v>
      </c>
      <c r="K1383" s="22">
        <v>0</v>
      </c>
      <c r="L1383" s="33">
        <v>40000</v>
      </c>
      <c r="M1383" s="20" t="e">
        <f>VLOOKUP(G1383,PROCV!$A$110:$B$119,2,FALSE)</f>
        <v>#N/A</v>
      </c>
      <c r="N1383" s="17" t="e">
        <f t="shared" si="21"/>
        <v>#N/A</v>
      </c>
    </row>
    <row r="1384" spans="1:14" x14ac:dyDescent="0.25">
      <c r="A1384" s="30" t="s">
        <v>48</v>
      </c>
      <c r="B1384" s="36">
        <v>999637</v>
      </c>
      <c r="C1384" s="42" t="s">
        <v>4923</v>
      </c>
      <c r="D1384" s="22" t="s">
        <v>300</v>
      </c>
      <c r="E1384" s="22" t="s">
        <v>221</v>
      </c>
      <c r="F1384" s="26" t="str">
        <f>VLOOKUP(E1384,PROCV!$A$1:$B$107,2,TRUE)</f>
        <v>Artes Cênicas e Espetáculo</v>
      </c>
      <c r="G1384" s="33">
        <v>1999</v>
      </c>
      <c r="H1384" s="24">
        <v>0</v>
      </c>
      <c r="I1384" s="23" t="str">
        <f>VLOOKUP(J1384,PROCV!$E$1:$F$27,2,FALSE)</f>
        <v>23 - Ceará</v>
      </c>
      <c r="J1384" s="22" t="s">
        <v>52</v>
      </c>
      <c r="K1384" s="22">
        <v>0</v>
      </c>
      <c r="L1384" s="33">
        <v>40000</v>
      </c>
      <c r="M1384" s="20" t="e">
        <f>VLOOKUP(G1384,PROCV!$A$110:$B$119,2,FALSE)</f>
        <v>#N/A</v>
      </c>
      <c r="N1384" s="17" t="e">
        <f t="shared" si="21"/>
        <v>#N/A</v>
      </c>
    </row>
    <row r="1385" spans="1:14" x14ac:dyDescent="0.25">
      <c r="A1385" s="30" t="s">
        <v>48</v>
      </c>
      <c r="B1385" s="36">
        <v>999845</v>
      </c>
      <c r="C1385" s="42" t="s">
        <v>4922</v>
      </c>
      <c r="D1385" s="22" t="s">
        <v>300</v>
      </c>
      <c r="E1385" s="22" t="s">
        <v>221</v>
      </c>
      <c r="F1385" s="26" t="str">
        <f>VLOOKUP(E1385,PROCV!$A$1:$B$107,2,TRUE)</f>
        <v>Artes Cênicas e Espetáculo</v>
      </c>
      <c r="G1385" s="33">
        <v>1999</v>
      </c>
      <c r="H1385" s="24">
        <v>0</v>
      </c>
      <c r="I1385" s="23" t="str">
        <f>VLOOKUP(J1385,PROCV!$E$1:$F$27,2,FALSE)</f>
        <v>29 - Bahia</v>
      </c>
      <c r="J1385" s="22" t="s">
        <v>73</v>
      </c>
      <c r="K1385" s="22">
        <v>0</v>
      </c>
      <c r="L1385" s="33">
        <v>40000</v>
      </c>
      <c r="M1385" s="20" t="e">
        <f>VLOOKUP(G1385,PROCV!$A$110:$B$119,2,FALSE)</f>
        <v>#N/A</v>
      </c>
      <c r="N1385" s="17" t="e">
        <f t="shared" si="21"/>
        <v>#N/A</v>
      </c>
    </row>
    <row r="1386" spans="1:14" x14ac:dyDescent="0.25">
      <c r="A1386" s="30" t="s">
        <v>48</v>
      </c>
      <c r="B1386" s="36">
        <v>999776</v>
      </c>
      <c r="C1386" s="42" t="s">
        <v>4921</v>
      </c>
      <c r="D1386" s="22" t="s">
        <v>300</v>
      </c>
      <c r="E1386" s="22" t="s">
        <v>221</v>
      </c>
      <c r="F1386" s="26" t="str">
        <f>VLOOKUP(E1386,PROCV!$A$1:$B$107,2,TRUE)</f>
        <v>Artes Cênicas e Espetáculo</v>
      </c>
      <c r="G1386" s="33">
        <v>1999</v>
      </c>
      <c r="H1386" s="24">
        <v>0</v>
      </c>
      <c r="I1386" s="23" t="str">
        <f>VLOOKUP(J1386,PROCV!$E$1:$F$27,2,FALSE)</f>
        <v>26 - Pernambuco</v>
      </c>
      <c r="J1386" s="22" t="s">
        <v>44</v>
      </c>
      <c r="K1386" s="22">
        <v>0</v>
      </c>
      <c r="L1386" s="33">
        <v>40000</v>
      </c>
      <c r="M1386" s="20" t="e">
        <f>VLOOKUP(G1386,PROCV!$A$110:$B$119,2,FALSE)</f>
        <v>#N/A</v>
      </c>
      <c r="N1386" s="17" t="e">
        <f t="shared" si="21"/>
        <v>#N/A</v>
      </c>
    </row>
    <row r="1387" spans="1:14" x14ac:dyDescent="0.25">
      <c r="A1387" s="30" t="s">
        <v>48</v>
      </c>
      <c r="B1387" s="36">
        <v>999719</v>
      </c>
      <c r="C1387" s="42" t="s">
        <v>4920</v>
      </c>
      <c r="D1387" s="22" t="s">
        <v>300</v>
      </c>
      <c r="E1387" s="22" t="s">
        <v>221</v>
      </c>
      <c r="F1387" s="26" t="str">
        <f>VLOOKUP(E1387,PROCV!$A$1:$B$107,2,TRUE)</f>
        <v>Artes Cênicas e Espetáculo</v>
      </c>
      <c r="G1387" s="33">
        <v>1999</v>
      </c>
      <c r="H1387" s="24">
        <v>0</v>
      </c>
      <c r="I1387" s="23" t="str">
        <f>VLOOKUP(J1387,PROCV!$E$1:$F$27,2,FALSE)</f>
        <v>43 - Rio Grande do Sul</v>
      </c>
      <c r="J1387" s="22" t="s">
        <v>56</v>
      </c>
      <c r="K1387" s="22">
        <v>0</v>
      </c>
      <c r="L1387" s="33">
        <v>32000</v>
      </c>
      <c r="M1387" s="20" t="e">
        <f>VLOOKUP(G1387,PROCV!$A$110:$B$119,2,FALSE)</f>
        <v>#N/A</v>
      </c>
      <c r="N1387" s="17" t="e">
        <f t="shared" si="21"/>
        <v>#N/A</v>
      </c>
    </row>
    <row r="1388" spans="1:14" x14ac:dyDescent="0.25">
      <c r="A1388" s="30" t="s">
        <v>48</v>
      </c>
      <c r="B1388" s="36">
        <v>999675</v>
      </c>
      <c r="C1388" s="42" t="s">
        <v>4919</v>
      </c>
      <c r="D1388" s="22" t="s">
        <v>300</v>
      </c>
      <c r="E1388" s="22" t="s">
        <v>221</v>
      </c>
      <c r="F1388" s="26" t="str">
        <f>VLOOKUP(E1388,PROCV!$A$1:$B$107,2,TRUE)</f>
        <v>Artes Cênicas e Espetáculo</v>
      </c>
      <c r="G1388" s="33">
        <v>1999</v>
      </c>
      <c r="H1388" s="24">
        <v>0</v>
      </c>
      <c r="I1388" s="23" t="str">
        <f>VLOOKUP(J1388,PROCV!$E$1:$F$27,2,FALSE)</f>
        <v>35 - São Paulo</v>
      </c>
      <c r="J1388" s="22" t="s">
        <v>76</v>
      </c>
      <c r="K1388" s="22">
        <v>0</v>
      </c>
      <c r="L1388" s="33">
        <v>40000</v>
      </c>
      <c r="M1388" s="20" t="e">
        <f>VLOOKUP(G1388,PROCV!$A$110:$B$119,2,FALSE)</f>
        <v>#N/A</v>
      </c>
      <c r="N1388" s="17" t="e">
        <f t="shared" si="21"/>
        <v>#N/A</v>
      </c>
    </row>
    <row r="1389" spans="1:14" x14ac:dyDescent="0.25">
      <c r="A1389" s="30" t="s">
        <v>48</v>
      </c>
      <c r="B1389" s="36">
        <v>999772</v>
      </c>
      <c r="C1389" s="42" t="s">
        <v>4918</v>
      </c>
      <c r="D1389" s="22" t="s">
        <v>300</v>
      </c>
      <c r="E1389" s="22" t="s">
        <v>221</v>
      </c>
      <c r="F1389" s="26" t="str">
        <f>VLOOKUP(E1389,PROCV!$A$1:$B$107,2,TRUE)</f>
        <v>Artes Cênicas e Espetáculo</v>
      </c>
      <c r="G1389" s="33">
        <v>1999</v>
      </c>
      <c r="H1389" s="24">
        <v>0</v>
      </c>
      <c r="I1389" s="23" t="str">
        <f>VLOOKUP(J1389,PROCV!$E$1:$F$27,2,FALSE)</f>
        <v>41 - Paraná</v>
      </c>
      <c r="J1389" s="22" t="s">
        <v>106</v>
      </c>
      <c r="K1389" s="22">
        <v>0</v>
      </c>
      <c r="L1389" s="33">
        <v>40000</v>
      </c>
      <c r="M1389" s="20" t="e">
        <f>VLOOKUP(G1389,PROCV!$A$110:$B$119,2,FALSE)</f>
        <v>#N/A</v>
      </c>
      <c r="N1389" s="17" t="e">
        <f t="shared" si="21"/>
        <v>#N/A</v>
      </c>
    </row>
    <row r="1390" spans="1:14" x14ac:dyDescent="0.25">
      <c r="A1390" s="30" t="s">
        <v>48</v>
      </c>
      <c r="B1390" s="36">
        <v>999742</v>
      </c>
      <c r="C1390" s="42" t="s">
        <v>4917</v>
      </c>
      <c r="D1390" s="22" t="s">
        <v>300</v>
      </c>
      <c r="E1390" s="22" t="s">
        <v>221</v>
      </c>
      <c r="F1390" s="26" t="str">
        <f>VLOOKUP(E1390,PROCV!$A$1:$B$107,2,TRUE)</f>
        <v>Artes Cênicas e Espetáculo</v>
      </c>
      <c r="G1390" s="33">
        <v>1999</v>
      </c>
      <c r="H1390" s="24">
        <v>0</v>
      </c>
      <c r="I1390" s="23" t="str">
        <f>VLOOKUP(J1390,PROCV!$E$1:$F$27,2,FALSE)</f>
        <v>27 - Alagoas</v>
      </c>
      <c r="J1390" s="22" t="s">
        <v>65</v>
      </c>
      <c r="K1390" s="22">
        <v>0</v>
      </c>
      <c r="L1390" s="33">
        <v>40000</v>
      </c>
      <c r="M1390" s="20" t="e">
        <f>VLOOKUP(G1390,PROCV!$A$110:$B$119,2,FALSE)</f>
        <v>#N/A</v>
      </c>
      <c r="N1390" s="17" t="e">
        <f t="shared" si="21"/>
        <v>#N/A</v>
      </c>
    </row>
    <row r="1391" spans="1:14" x14ac:dyDescent="0.25">
      <c r="A1391" s="30" t="s">
        <v>48</v>
      </c>
      <c r="B1391" s="36">
        <v>999648</v>
      </c>
      <c r="C1391" s="42" t="s">
        <v>4916</v>
      </c>
      <c r="D1391" s="22" t="s">
        <v>300</v>
      </c>
      <c r="E1391" s="22" t="s">
        <v>221</v>
      </c>
      <c r="F1391" s="26" t="str">
        <f>VLOOKUP(E1391,PROCV!$A$1:$B$107,2,TRUE)</f>
        <v>Artes Cênicas e Espetáculo</v>
      </c>
      <c r="G1391" s="33">
        <v>1999</v>
      </c>
      <c r="H1391" s="24">
        <v>0</v>
      </c>
      <c r="I1391" s="23" t="str">
        <f>VLOOKUP(J1391,PROCV!$E$1:$F$27,2,FALSE)</f>
        <v>41 - Paraná</v>
      </c>
      <c r="J1391" s="22" t="s">
        <v>106</v>
      </c>
      <c r="K1391" s="22">
        <v>0</v>
      </c>
      <c r="L1391" s="33">
        <v>40000</v>
      </c>
      <c r="M1391" s="20" t="e">
        <f>VLOOKUP(G1391,PROCV!$A$110:$B$119,2,FALSE)</f>
        <v>#N/A</v>
      </c>
      <c r="N1391" s="17" t="e">
        <f t="shared" si="21"/>
        <v>#N/A</v>
      </c>
    </row>
    <row r="1392" spans="1:14" x14ac:dyDescent="0.25">
      <c r="A1392" s="30" t="s">
        <v>48</v>
      </c>
      <c r="B1392" s="36">
        <v>999891</v>
      </c>
      <c r="C1392" s="42" t="s">
        <v>4915</v>
      </c>
      <c r="D1392" s="22" t="s">
        <v>300</v>
      </c>
      <c r="E1392" s="22" t="s">
        <v>221</v>
      </c>
      <c r="F1392" s="26" t="str">
        <f>VLOOKUP(E1392,PROCV!$A$1:$B$107,2,TRUE)</f>
        <v>Artes Cênicas e Espetáculo</v>
      </c>
      <c r="G1392" s="33">
        <v>1999</v>
      </c>
      <c r="H1392" s="24">
        <v>0</v>
      </c>
      <c r="I1392" s="23" t="str">
        <f>VLOOKUP(J1392,PROCV!$E$1:$F$27,2,FALSE)</f>
        <v>21 - Maranhão</v>
      </c>
      <c r="J1392" s="22" t="s">
        <v>63</v>
      </c>
      <c r="K1392" s="22">
        <v>0</v>
      </c>
      <c r="L1392" s="33">
        <v>40000</v>
      </c>
      <c r="M1392" s="20" t="e">
        <f>VLOOKUP(G1392,PROCV!$A$110:$B$119,2,FALSE)</f>
        <v>#N/A</v>
      </c>
      <c r="N1392" s="17" t="e">
        <f t="shared" si="21"/>
        <v>#N/A</v>
      </c>
    </row>
    <row r="1393" spans="1:14" x14ac:dyDescent="0.25">
      <c r="A1393" s="30" t="s">
        <v>48</v>
      </c>
      <c r="B1393" s="36">
        <v>999887</v>
      </c>
      <c r="C1393" s="42" t="s">
        <v>4914</v>
      </c>
      <c r="D1393" s="22" t="s">
        <v>300</v>
      </c>
      <c r="E1393" s="22" t="s">
        <v>221</v>
      </c>
      <c r="F1393" s="26" t="str">
        <f>VLOOKUP(E1393,PROCV!$A$1:$B$107,2,TRUE)</f>
        <v>Artes Cênicas e Espetáculo</v>
      </c>
      <c r="G1393" s="33">
        <v>1999</v>
      </c>
      <c r="H1393" s="24">
        <v>0</v>
      </c>
      <c r="I1393" s="23" t="str">
        <f>VLOOKUP(J1393,PROCV!$E$1:$F$27,2,FALSE)</f>
        <v>28 - Sergipe</v>
      </c>
      <c r="J1393" s="22" t="s">
        <v>49</v>
      </c>
      <c r="K1393" s="22">
        <v>0</v>
      </c>
      <c r="L1393" s="33">
        <v>40000</v>
      </c>
      <c r="M1393" s="20" t="e">
        <f>VLOOKUP(G1393,PROCV!$A$110:$B$119,2,FALSE)</f>
        <v>#N/A</v>
      </c>
      <c r="N1393" s="17" t="e">
        <f t="shared" si="21"/>
        <v>#N/A</v>
      </c>
    </row>
    <row r="1394" spans="1:14" x14ac:dyDescent="0.25">
      <c r="A1394" s="30" t="s">
        <v>48</v>
      </c>
      <c r="B1394" s="36">
        <v>999729</v>
      </c>
      <c r="C1394" s="42" t="s">
        <v>4913</v>
      </c>
      <c r="D1394" s="22" t="s">
        <v>300</v>
      </c>
      <c r="E1394" s="22" t="s">
        <v>221</v>
      </c>
      <c r="F1394" s="26" t="str">
        <f>VLOOKUP(E1394,PROCV!$A$1:$B$107,2,TRUE)</f>
        <v>Artes Cênicas e Espetáculo</v>
      </c>
      <c r="G1394" s="33">
        <v>1999</v>
      </c>
      <c r="H1394" s="24">
        <v>0</v>
      </c>
      <c r="I1394" s="23" t="str">
        <f>VLOOKUP(J1394,PROCV!$E$1:$F$27,2,FALSE)</f>
        <v>42 - Santa Catarina</v>
      </c>
      <c r="J1394" s="22" t="s">
        <v>79</v>
      </c>
      <c r="K1394" s="22">
        <v>0</v>
      </c>
      <c r="L1394" s="33">
        <v>40000</v>
      </c>
      <c r="M1394" s="20" t="e">
        <f>VLOOKUP(G1394,PROCV!$A$110:$B$119,2,FALSE)</f>
        <v>#N/A</v>
      </c>
      <c r="N1394" s="17" t="e">
        <f t="shared" si="21"/>
        <v>#N/A</v>
      </c>
    </row>
    <row r="1395" spans="1:14" x14ac:dyDescent="0.25">
      <c r="A1395" s="30" t="s">
        <v>48</v>
      </c>
      <c r="B1395" s="36">
        <v>999662</v>
      </c>
      <c r="C1395" s="42" t="s">
        <v>4912</v>
      </c>
      <c r="D1395" s="22" t="s">
        <v>300</v>
      </c>
      <c r="E1395" s="22" t="s">
        <v>221</v>
      </c>
      <c r="F1395" s="26" t="str">
        <f>VLOOKUP(E1395,PROCV!$A$1:$B$107,2,TRUE)</f>
        <v>Artes Cênicas e Espetáculo</v>
      </c>
      <c r="G1395" s="33">
        <v>1999</v>
      </c>
      <c r="H1395" s="24">
        <v>0</v>
      </c>
      <c r="I1395" s="23" t="str">
        <f>VLOOKUP(J1395,PROCV!$E$1:$F$27,2,FALSE)</f>
        <v>51 - Mato Grosso</v>
      </c>
      <c r="J1395" s="22" t="s">
        <v>99</v>
      </c>
      <c r="K1395" s="22">
        <v>0</v>
      </c>
      <c r="L1395" s="33">
        <v>40000</v>
      </c>
      <c r="M1395" s="20" t="e">
        <f>VLOOKUP(G1395,PROCV!$A$110:$B$119,2,FALSE)</f>
        <v>#N/A</v>
      </c>
      <c r="N1395" s="17" t="e">
        <f t="shared" si="21"/>
        <v>#N/A</v>
      </c>
    </row>
    <row r="1396" spans="1:14" x14ac:dyDescent="0.25">
      <c r="A1396" s="30" t="s">
        <v>48</v>
      </c>
      <c r="B1396" s="36">
        <v>991986</v>
      </c>
      <c r="C1396" s="42" t="s">
        <v>4911</v>
      </c>
      <c r="D1396" s="22" t="s">
        <v>300</v>
      </c>
      <c r="E1396" s="22" t="s">
        <v>221</v>
      </c>
      <c r="F1396" s="26" t="str">
        <f>VLOOKUP(E1396,PROCV!$A$1:$B$107,2,TRUE)</f>
        <v>Artes Cênicas e Espetáculo</v>
      </c>
      <c r="G1396" s="33">
        <v>1999</v>
      </c>
      <c r="H1396" s="24">
        <v>0</v>
      </c>
      <c r="I1396" s="23" t="str">
        <f>VLOOKUP(J1396,PROCV!$E$1:$F$27,2,FALSE)</f>
        <v>21 - Maranhão</v>
      </c>
      <c r="J1396" s="22" t="s">
        <v>63</v>
      </c>
      <c r="K1396" s="22">
        <v>0</v>
      </c>
      <c r="L1396" s="33">
        <v>40000</v>
      </c>
      <c r="M1396" s="20" t="e">
        <f>VLOOKUP(G1396,PROCV!$A$110:$B$119,2,FALSE)</f>
        <v>#N/A</v>
      </c>
      <c r="N1396" s="17" t="e">
        <f t="shared" si="21"/>
        <v>#N/A</v>
      </c>
    </row>
    <row r="1397" spans="1:14" x14ac:dyDescent="0.25">
      <c r="A1397" s="30" t="s">
        <v>48</v>
      </c>
      <c r="B1397" s="36">
        <v>999641</v>
      </c>
      <c r="C1397" s="42" t="s">
        <v>4910</v>
      </c>
      <c r="D1397" s="22" t="s">
        <v>300</v>
      </c>
      <c r="E1397" s="22" t="s">
        <v>221</v>
      </c>
      <c r="F1397" s="26" t="str">
        <f>VLOOKUP(E1397,PROCV!$A$1:$B$107,2,TRUE)</f>
        <v>Artes Cênicas e Espetáculo</v>
      </c>
      <c r="G1397" s="33">
        <v>1999</v>
      </c>
      <c r="H1397" s="24">
        <v>0</v>
      </c>
      <c r="I1397" s="23" t="str">
        <f>VLOOKUP(J1397,PROCV!$E$1:$F$27,2,FALSE)</f>
        <v>23 - Ceará</v>
      </c>
      <c r="J1397" s="22" t="s">
        <v>52</v>
      </c>
      <c r="K1397" s="22">
        <v>0</v>
      </c>
      <c r="L1397" s="33">
        <v>40000</v>
      </c>
      <c r="M1397" s="20" t="e">
        <f>VLOOKUP(G1397,PROCV!$A$110:$B$119,2,FALSE)</f>
        <v>#N/A</v>
      </c>
      <c r="N1397" s="17" t="e">
        <f t="shared" si="21"/>
        <v>#N/A</v>
      </c>
    </row>
    <row r="1398" spans="1:14" x14ac:dyDescent="0.25">
      <c r="A1398" s="30" t="s">
        <v>48</v>
      </c>
      <c r="B1398" s="36">
        <v>991975</v>
      </c>
      <c r="C1398" s="42" t="s">
        <v>4909</v>
      </c>
      <c r="D1398" s="22" t="s">
        <v>300</v>
      </c>
      <c r="E1398" s="22" t="s">
        <v>221</v>
      </c>
      <c r="F1398" s="26" t="str">
        <f>VLOOKUP(E1398,PROCV!$A$1:$B$107,2,TRUE)</f>
        <v>Artes Cênicas e Espetáculo</v>
      </c>
      <c r="G1398" s="33">
        <v>1999</v>
      </c>
      <c r="H1398" s="24">
        <v>0</v>
      </c>
      <c r="I1398" s="23" t="str">
        <f>VLOOKUP(J1398,PROCV!$E$1:$F$27,2,FALSE)</f>
        <v>35 - São Paulo</v>
      </c>
      <c r="J1398" s="22" t="s">
        <v>76</v>
      </c>
      <c r="K1398" s="22">
        <v>0</v>
      </c>
      <c r="L1398" s="33">
        <v>40000</v>
      </c>
      <c r="M1398" s="20" t="e">
        <f>VLOOKUP(G1398,PROCV!$A$110:$B$119,2,FALSE)</f>
        <v>#N/A</v>
      </c>
      <c r="N1398" s="17" t="e">
        <f t="shared" si="21"/>
        <v>#N/A</v>
      </c>
    </row>
    <row r="1399" spans="1:14" x14ac:dyDescent="0.25">
      <c r="A1399" s="30" t="s">
        <v>48</v>
      </c>
      <c r="B1399" s="36">
        <v>999689</v>
      </c>
      <c r="C1399" s="42" t="s">
        <v>4908</v>
      </c>
      <c r="D1399" s="22" t="s">
        <v>300</v>
      </c>
      <c r="E1399" s="22" t="s">
        <v>221</v>
      </c>
      <c r="F1399" s="26" t="str">
        <f>VLOOKUP(E1399,PROCV!$A$1:$B$107,2,TRUE)</f>
        <v>Artes Cênicas e Espetáculo</v>
      </c>
      <c r="G1399" s="33">
        <v>1999</v>
      </c>
      <c r="H1399" s="24">
        <v>0</v>
      </c>
      <c r="I1399" s="23" t="str">
        <f>VLOOKUP(J1399,PROCV!$E$1:$F$27,2,FALSE)</f>
        <v>27 - Alagoas</v>
      </c>
      <c r="J1399" s="22" t="s">
        <v>65</v>
      </c>
      <c r="K1399" s="22">
        <v>0</v>
      </c>
      <c r="L1399" s="33">
        <v>40000</v>
      </c>
      <c r="M1399" s="20" t="e">
        <f>VLOOKUP(G1399,PROCV!$A$110:$B$119,2,FALSE)</f>
        <v>#N/A</v>
      </c>
      <c r="N1399" s="17" t="e">
        <f t="shared" si="21"/>
        <v>#N/A</v>
      </c>
    </row>
    <row r="1400" spans="1:14" x14ac:dyDescent="0.25">
      <c r="A1400" s="30" t="s">
        <v>48</v>
      </c>
      <c r="B1400" s="36">
        <v>999884</v>
      </c>
      <c r="C1400" s="42" t="s">
        <v>4907</v>
      </c>
      <c r="D1400" s="22" t="s">
        <v>300</v>
      </c>
      <c r="E1400" s="22" t="s">
        <v>221</v>
      </c>
      <c r="F1400" s="26" t="str">
        <f>VLOOKUP(E1400,PROCV!$A$1:$B$107,2,TRUE)</f>
        <v>Artes Cênicas e Espetáculo</v>
      </c>
      <c r="G1400" s="33">
        <v>1999</v>
      </c>
      <c r="H1400" s="24">
        <v>0</v>
      </c>
      <c r="I1400" s="23" t="str">
        <f>VLOOKUP(J1400,PROCV!$E$1:$F$27,2,FALSE)</f>
        <v>23 - Ceará</v>
      </c>
      <c r="J1400" s="22" t="s">
        <v>52</v>
      </c>
      <c r="K1400" s="22">
        <v>0</v>
      </c>
      <c r="L1400" s="33">
        <v>40000</v>
      </c>
      <c r="M1400" s="20" t="e">
        <f>VLOOKUP(G1400,PROCV!$A$110:$B$119,2,FALSE)</f>
        <v>#N/A</v>
      </c>
      <c r="N1400" s="17" t="e">
        <f t="shared" si="21"/>
        <v>#N/A</v>
      </c>
    </row>
    <row r="1401" spans="1:14" x14ac:dyDescent="0.25">
      <c r="A1401" s="30" t="s">
        <v>48</v>
      </c>
      <c r="B1401" s="36">
        <v>999806</v>
      </c>
      <c r="C1401" s="42" t="s">
        <v>4906</v>
      </c>
      <c r="D1401" s="22" t="s">
        <v>300</v>
      </c>
      <c r="E1401" s="22" t="s">
        <v>221</v>
      </c>
      <c r="F1401" s="26" t="str">
        <f>VLOOKUP(E1401,PROCV!$A$1:$B$107,2,TRUE)</f>
        <v>Artes Cênicas e Espetáculo</v>
      </c>
      <c r="G1401" s="33">
        <v>1999</v>
      </c>
      <c r="H1401" s="24">
        <v>0</v>
      </c>
      <c r="I1401" s="23" t="str">
        <f>VLOOKUP(J1401,PROCV!$E$1:$F$27,2,FALSE)</f>
        <v>43 - Rio Grande do Sul</v>
      </c>
      <c r="J1401" s="22" t="s">
        <v>56</v>
      </c>
      <c r="K1401" s="22">
        <v>0</v>
      </c>
      <c r="L1401" s="33">
        <v>40000</v>
      </c>
      <c r="M1401" s="20" t="e">
        <f>VLOOKUP(G1401,PROCV!$A$110:$B$119,2,FALSE)</f>
        <v>#N/A</v>
      </c>
      <c r="N1401" s="17" t="e">
        <f t="shared" si="21"/>
        <v>#N/A</v>
      </c>
    </row>
    <row r="1402" spans="1:14" x14ac:dyDescent="0.25">
      <c r="A1402" s="30" t="s">
        <v>48</v>
      </c>
      <c r="B1402" s="36">
        <v>999828</v>
      </c>
      <c r="C1402" s="42" t="s">
        <v>4905</v>
      </c>
      <c r="D1402" s="22" t="s">
        <v>300</v>
      </c>
      <c r="E1402" s="22" t="s">
        <v>221</v>
      </c>
      <c r="F1402" s="26" t="str">
        <f>VLOOKUP(E1402,PROCV!$A$1:$B$107,2,TRUE)</f>
        <v>Artes Cênicas e Espetáculo</v>
      </c>
      <c r="G1402" s="33">
        <v>1999</v>
      </c>
      <c r="H1402" s="24">
        <v>0</v>
      </c>
      <c r="I1402" s="23" t="str">
        <f>VLOOKUP(J1402,PROCV!$E$1:$F$27,2,FALSE)</f>
        <v>33 - Rio de Janeiro</v>
      </c>
      <c r="J1402" s="22" t="s">
        <v>82</v>
      </c>
      <c r="K1402" s="22">
        <v>0</v>
      </c>
      <c r="L1402" s="33">
        <v>40000</v>
      </c>
      <c r="M1402" s="20" t="e">
        <f>VLOOKUP(G1402,PROCV!$A$110:$B$119,2,FALSE)</f>
        <v>#N/A</v>
      </c>
      <c r="N1402" s="17" t="e">
        <f t="shared" si="21"/>
        <v>#N/A</v>
      </c>
    </row>
    <row r="1403" spans="1:14" x14ac:dyDescent="0.25">
      <c r="A1403" s="30" t="s">
        <v>48</v>
      </c>
      <c r="B1403" s="36">
        <v>991991</v>
      </c>
      <c r="C1403" s="42" t="s">
        <v>4904</v>
      </c>
      <c r="D1403" s="22" t="s">
        <v>300</v>
      </c>
      <c r="E1403" s="22" t="s">
        <v>221</v>
      </c>
      <c r="F1403" s="26" t="str">
        <f>VLOOKUP(E1403,PROCV!$A$1:$B$107,2,TRUE)</f>
        <v>Artes Cênicas e Espetáculo</v>
      </c>
      <c r="G1403" s="33">
        <v>1999</v>
      </c>
      <c r="H1403" s="24">
        <v>0</v>
      </c>
      <c r="I1403" s="23" t="str">
        <f>VLOOKUP(J1403,PROCV!$E$1:$F$27,2,FALSE)</f>
        <v>23 - Ceará</v>
      </c>
      <c r="J1403" s="22" t="s">
        <v>52</v>
      </c>
      <c r="K1403" s="22">
        <v>0</v>
      </c>
      <c r="L1403" s="33">
        <v>120000</v>
      </c>
      <c r="M1403" s="20" t="e">
        <f>VLOOKUP(G1403,PROCV!$A$110:$B$119,2,FALSE)</f>
        <v>#N/A</v>
      </c>
      <c r="N1403" s="17" t="e">
        <f t="shared" si="21"/>
        <v>#N/A</v>
      </c>
    </row>
    <row r="1404" spans="1:14" x14ac:dyDescent="0.25">
      <c r="A1404" s="30" t="s">
        <v>48</v>
      </c>
      <c r="B1404" s="36">
        <v>999805</v>
      </c>
      <c r="C1404" s="42" t="s">
        <v>4903</v>
      </c>
      <c r="D1404" s="22" t="s">
        <v>300</v>
      </c>
      <c r="E1404" s="22" t="s">
        <v>221</v>
      </c>
      <c r="F1404" s="26" t="str">
        <f>VLOOKUP(E1404,PROCV!$A$1:$B$107,2,TRUE)</f>
        <v>Artes Cênicas e Espetáculo</v>
      </c>
      <c r="G1404" s="33">
        <v>1999</v>
      </c>
      <c r="H1404" s="24">
        <v>0</v>
      </c>
      <c r="I1404" s="23" t="str">
        <f>VLOOKUP(J1404,PROCV!$E$1:$F$27,2,FALSE)</f>
        <v>28 - Sergipe</v>
      </c>
      <c r="J1404" s="22" t="s">
        <v>49</v>
      </c>
      <c r="K1404" s="22">
        <v>0</v>
      </c>
      <c r="L1404" s="33">
        <v>35287.199999999997</v>
      </c>
      <c r="M1404" s="20" t="e">
        <f>VLOOKUP(G1404,PROCV!$A$110:$B$119,2,FALSE)</f>
        <v>#N/A</v>
      </c>
      <c r="N1404" s="17" t="e">
        <f t="shared" si="21"/>
        <v>#N/A</v>
      </c>
    </row>
    <row r="1405" spans="1:14" x14ac:dyDescent="0.25">
      <c r="A1405" s="30" t="s">
        <v>48</v>
      </c>
      <c r="B1405" s="36">
        <v>999663</v>
      </c>
      <c r="C1405" s="42" t="s">
        <v>4902</v>
      </c>
      <c r="D1405" s="22" t="s">
        <v>300</v>
      </c>
      <c r="E1405" s="22" t="s">
        <v>221</v>
      </c>
      <c r="F1405" s="26" t="str">
        <f>VLOOKUP(E1405,PROCV!$A$1:$B$107,2,TRUE)</f>
        <v>Artes Cênicas e Espetáculo</v>
      </c>
      <c r="G1405" s="33">
        <v>1999</v>
      </c>
      <c r="H1405" s="24">
        <v>0</v>
      </c>
      <c r="I1405" s="23" t="str">
        <f>VLOOKUP(J1405,PROCV!$E$1:$F$27,2,FALSE)</f>
        <v>50 - Mato Grosso do Sul</v>
      </c>
      <c r="J1405" s="22" t="s">
        <v>179</v>
      </c>
      <c r="K1405" s="22">
        <v>0</v>
      </c>
      <c r="L1405" s="33">
        <v>40000</v>
      </c>
      <c r="M1405" s="20" t="e">
        <f>VLOOKUP(G1405,PROCV!$A$110:$B$119,2,FALSE)</f>
        <v>#N/A</v>
      </c>
      <c r="N1405" s="17" t="e">
        <f t="shared" si="21"/>
        <v>#N/A</v>
      </c>
    </row>
    <row r="1406" spans="1:14" x14ac:dyDescent="0.25">
      <c r="A1406" s="30" t="s">
        <v>48</v>
      </c>
      <c r="B1406" s="36">
        <v>991985</v>
      </c>
      <c r="C1406" s="42" t="s">
        <v>4901</v>
      </c>
      <c r="D1406" s="22" t="s">
        <v>300</v>
      </c>
      <c r="E1406" s="22" t="s">
        <v>221</v>
      </c>
      <c r="F1406" s="26" t="str">
        <f>VLOOKUP(E1406,PROCV!$A$1:$B$107,2,TRUE)</f>
        <v>Artes Cênicas e Espetáculo</v>
      </c>
      <c r="G1406" s="33">
        <v>1999</v>
      </c>
      <c r="H1406" s="24">
        <v>0</v>
      </c>
      <c r="I1406" s="23" t="str">
        <f>VLOOKUP(J1406,PROCV!$E$1:$F$27,2,FALSE)</f>
        <v>23 - Ceará</v>
      </c>
      <c r="J1406" s="22" t="s">
        <v>52</v>
      </c>
      <c r="K1406" s="22">
        <v>0</v>
      </c>
      <c r="L1406" s="33">
        <v>40000</v>
      </c>
      <c r="M1406" s="20" t="e">
        <f>VLOOKUP(G1406,PROCV!$A$110:$B$119,2,FALSE)</f>
        <v>#N/A</v>
      </c>
      <c r="N1406" s="17" t="e">
        <f t="shared" si="21"/>
        <v>#N/A</v>
      </c>
    </row>
    <row r="1407" spans="1:14" x14ac:dyDescent="0.25">
      <c r="A1407" s="30" t="s">
        <v>48</v>
      </c>
      <c r="B1407" s="36">
        <v>999915</v>
      </c>
      <c r="C1407" s="42" t="s">
        <v>4900</v>
      </c>
      <c r="D1407" s="22" t="s">
        <v>300</v>
      </c>
      <c r="E1407" s="22" t="s">
        <v>221</v>
      </c>
      <c r="F1407" s="26" t="str">
        <f>VLOOKUP(E1407,PROCV!$A$1:$B$107,2,TRUE)</f>
        <v>Artes Cênicas e Espetáculo</v>
      </c>
      <c r="G1407" s="33">
        <v>1999</v>
      </c>
      <c r="H1407" s="24">
        <v>0</v>
      </c>
      <c r="I1407" s="23" t="str">
        <f>VLOOKUP(J1407,PROCV!$E$1:$F$27,2,FALSE)</f>
        <v>22 - Piauí</v>
      </c>
      <c r="J1407" s="22" t="s">
        <v>77</v>
      </c>
      <c r="K1407" s="22">
        <v>0</v>
      </c>
      <c r="L1407" s="33">
        <v>32018.49</v>
      </c>
      <c r="M1407" s="20" t="e">
        <f>VLOOKUP(G1407,PROCV!$A$110:$B$119,2,FALSE)</f>
        <v>#N/A</v>
      </c>
      <c r="N1407" s="17" t="e">
        <f t="shared" si="21"/>
        <v>#N/A</v>
      </c>
    </row>
    <row r="1408" spans="1:14" x14ac:dyDescent="0.25">
      <c r="A1408" s="30" t="s">
        <v>48</v>
      </c>
      <c r="B1408" s="36">
        <v>999876</v>
      </c>
      <c r="C1408" s="42" t="s">
        <v>4899</v>
      </c>
      <c r="D1408" s="22" t="s">
        <v>300</v>
      </c>
      <c r="E1408" s="22" t="s">
        <v>221</v>
      </c>
      <c r="F1408" s="26" t="str">
        <f>VLOOKUP(E1408,PROCV!$A$1:$B$107,2,TRUE)</f>
        <v>Artes Cênicas e Espetáculo</v>
      </c>
      <c r="G1408" s="33">
        <v>1999</v>
      </c>
      <c r="H1408" s="24">
        <v>0</v>
      </c>
      <c r="I1408" s="23" t="str">
        <f>VLOOKUP(J1408,PROCV!$E$1:$F$27,2,FALSE)</f>
        <v>31 - Minas Gerais</v>
      </c>
      <c r="J1408" s="22" t="s">
        <v>85</v>
      </c>
      <c r="K1408" s="22">
        <v>0</v>
      </c>
      <c r="L1408" s="33">
        <v>40000</v>
      </c>
      <c r="M1408" s="20" t="e">
        <f>VLOOKUP(G1408,PROCV!$A$110:$B$119,2,FALSE)</f>
        <v>#N/A</v>
      </c>
      <c r="N1408" s="17" t="e">
        <f t="shared" si="21"/>
        <v>#N/A</v>
      </c>
    </row>
    <row r="1409" spans="1:14" x14ac:dyDescent="0.25">
      <c r="A1409" s="30" t="s">
        <v>48</v>
      </c>
      <c r="B1409" s="36">
        <v>999877</v>
      </c>
      <c r="C1409" s="42" t="s">
        <v>4898</v>
      </c>
      <c r="D1409" s="22" t="s">
        <v>300</v>
      </c>
      <c r="E1409" s="22" t="s">
        <v>221</v>
      </c>
      <c r="F1409" s="26" t="str">
        <f>VLOOKUP(E1409,PROCV!$A$1:$B$107,2,TRUE)</f>
        <v>Artes Cênicas e Espetáculo</v>
      </c>
      <c r="G1409" s="33">
        <v>1999</v>
      </c>
      <c r="H1409" s="24">
        <v>0</v>
      </c>
      <c r="I1409" s="23" t="str">
        <f>VLOOKUP(J1409,PROCV!$E$1:$F$27,2,FALSE)</f>
        <v>52 - Goiás</v>
      </c>
      <c r="J1409" s="22" t="s">
        <v>97</v>
      </c>
      <c r="K1409" s="22">
        <v>0</v>
      </c>
      <c r="L1409" s="33">
        <v>40000</v>
      </c>
      <c r="M1409" s="20" t="e">
        <f>VLOOKUP(G1409,PROCV!$A$110:$B$119,2,FALSE)</f>
        <v>#N/A</v>
      </c>
      <c r="N1409" s="17" t="e">
        <f t="shared" si="21"/>
        <v>#N/A</v>
      </c>
    </row>
    <row r="1410" spans="1:14" x14ac:dyDescent="0.25">
      <c r="A1410" s="30" t="s">
        <v>48</v>
      </c>
      <c r="B1410" s="36">
        <v>999899</v>
      </c>
      <c r="C1410" s="42" t="s">
        <v>4897</v>
      </c>
      <c r="D1410" s="22" t="s">
        <v>300</v>
      </c>
      <c r="E1410" s="22" t="s">
        <v>221</v>
      </c>
      <c r="F1410" s="26" t="str">
        <f>VLOOKUP(E1410,PROCV!$A$1:$B$107,2,TRUE)</f>
        <v>Artes Cênicas e Espetáculo</v>
      </c>
      <c r="G1410" s="33">
        <v>1999</v>
      </c>
      <c r="H1410" s="24">
        <v>0</v>
      </c>
      <c r="I1410" s="23" t="str">
        <f>VLOOKUP(J1410,PROCV!$E$1:$F$27,2,FALSE)</f>
        <v>23 - Ceará</v>
      </c>
      <c r="J1410" s="22" t="s">
        <v>52</v>
      </c>
      <c r="K1410" s="22">
        <v>0</v>
      </c>
      <c r="L1410" s="33">
        <v>40000</v>
      </c>
      <c r="M1410" s="20" t="e">
        <f>VLOOKUP(G1410,PROCV!$A$110:$B$119,2,FALSE)</f>
        <v>#N/A</v>
      </c>
      <c r="N1410" s="17" t="e">
        <f t="shared" ref="N1410:N1473" si="22">+M1410*L1410</f>
        <v>#N/A</v>
      </c>
    </row>
    <row r="1411" spans="1:14" x14ac:dyDescent="0.25">
      <c r="A1411" s="30" t="s">
        <v>48</v>
      </c>
      <c r="B1411" s="36">
        <v>999879</v>
      </c>
      <c r="C1411" s="42" t="s">
        <v>4896</v>
      </c>
      <c r="D1411" s="22" t="s">
        <v>300</v>
      </c>
      <c r="E1411" s="22" t="s">
        <v>221</v>
      </c>
      <c r="F1411" s="26" t="str">
        <f>VLOOKUP(E1411,PROCV!$A$1:$B$107,2,TRUE)</f>
        <v>Artes Cênicas e Espetáculo</v>
      </c>
      <c r="G1411" s="33">
        <v>1999</v>
      </c>
      <c r="H1411" s="24">
        <v>0</v>
      </c>
      <c r="I1411" s="23" t="str">
        <f>VLOOKUP(J1411,PROCV!$E$1:$F$27,2,FALSE)</f>
        <v>31 - Minas Gerais</v>
      </c>
      <c r="J1411" s="22" t="s">
        <v>85</v>
      </c>
      <c r="K1411" s="22">
        <v>0</v>
      </c>
      <c r="L1411" s="33">
        <v>40000</v>
      </c>
      <c r="M1411" s="20" t="e">
        <f>VLOOKUP(G1411,PROCV!$A$110:$B$119,2,FALSE)</f>
        <v>#N/A</v>
      </c>
      <c r="N1411" s="17" t="e">
        <f t="shared" si="22"/>
        <v>#N/A</v>
      </c>
    </row>
    <row r="1412" spans="1:14" x14ac:dyDescent="0.25">
      <c r="A1412" s="30" t="s">
        <v>48</v>
      </c>
      <c r="B1412" s="36">
        <v>999764</v>
      </c>
      <c r="C1412" s="42" t="s">
        <v>4895</v>
      </c>
      <c r="D1412" s="22" t="s">
        <v>300</v>
      </c>
      <c r="E1412" s="22" t="s">
        <v>221</v>
      </c>
      <c r="F1412" s="26" t="str">
        <f>VLOOKUP(E1412,PROCV!$A$1:$B$107,2,TRUE)</f>
        <v>Artes Cênicas e Espetáculo</v>
      </c>
      <c r="G1412" s="33">
        <v>1999</v>
      </c>
      <c r="H1412" s="24">
        <v>0</v>
      </c>
      <c r="I1412" s="23" t="str">
        <f>VLOOKUP(J1412,PROCV!$E$1:$F$27,2,FALSE)</f>
        <v>15 - Pará</v>
      </c>
      <c r="J1412" s="22" t="s">
        <v>140</v>
      </c>
      <c r="K1412" s="22">
        <v>0</v>
      </c>
      <c r="L1412" s="33">
        <v>40000</v>
      </c>
      <c r="M1412" s="20" t="e">
        <f>VLOOKUP(G1412,PROCV!$A$110:$B$119,2,FALSE)</f>
        <v>#N/A</v>
      </c>
      <c r="N1412" s="17" t="e">
        <f t="shared" si="22"/>
        <v>#N/A</v>
      </c>
    </row>
    <row r="1413" spans="1:14" x14ac:dyDescent="0.25">
      <c r="A1413" s="30" t="s">
        <v>48</v>
      </c>
      <c r="B1413" s="36">
        <v>999713</v>
      </c>
      <c r="C1413" s="42" t="s">
        <v>4894</v>
      </c>
      <c r="D1413" s="22" t="s">
        <v>300</v>
      </c>
      <c r="E1413" s="22" t="s">
        <v>221</v>
      </c>
      <c r="F1413" s="26" t="str">
        <f>VLOOKUP(E1413,PROCV!$A$1:$B$107,2,TRUE)</f>
        <v>Artes Cênicas e Espetáculo</v>
      </c>
      <c r="G1413" s="33">
        <v>1999</v>
      </c>
      <c r="H1413" s="24">
        <v>0</v>
      </c>
      <c r="I1413" s="23" t="str">
        <f>VLOOKUP(J1413,PROCV!$E$1:$F$27,2,FALSE)</f>
        <v>32 - Espírito Santo</v>
      </c>
      <c r="J1413" s="22" t="s">
        <v>67</v>
      </c>
      <c r="K1413" s="22">
        <v>0</v>
      </c>
      <c r="L1413" s="33">
        <v>32000</v>
      </c>
      <c r="M1413" s="20" t="e">
        <f>VLOOKUP(G1413,PROCV!$A$110:$B$119,2,FALSE)</f>
        <v>#N/A</v>
      </c>
      <c r="N1413" s="17" t="e">
        <f t="shared" si="22"/>
        <v>#N/A</v>
      </c>
    </row>
    <row r="1414" spans="1:14" x14ac:dyDescent="0.25">
      <c r="A1414" s="30" t="s">
        <v>48</v>
      </c>
      <c r="B1414" s="36">
        <v>999766</v>
      </c>
      <c r="C1414" s="42" t="s">
        <v>4893</v>
      </c>
      <c r="D1414" s="22" t="s">
        <v>300</v>
      </c>
      <c r="E1414" s="22" t="s">
        <v>221</v>
      </c>
      <c r="F1414" s="26" t="str">
        <f>VLOOKUP(E1414,PROCV!$A$1:$B$107,2,TRUE)</f>
        <v>Artes Cênicas e Espetáculo</v>
      </c>
      <c r="G1414" s="33">
        <v>1999</v>
      </c>
      <c r="H1414" s="24">
        <v>0</v>
      </c>
      <c r="I1414" s="23" t="str">
        <f>VLOOKUP(J1414,PROCV!$E$1:$F$27,2,FALSE)</f>
        <v>35 - São Paulo</v>
      </c>
      <c r="J1414" s="22" t="s">
        <v>76</v>
      </c>
      <c r="K1414" s="22">
        <v>0</v>
      </c>
      <c r="L1414" s="33">
        <v>40000</v>
      </c>
      <c r="M1414" s="20" t="e">
        <f>VLOOKUP(G1414,PROCV!$A$110:$B$119,2,FALSE)</f>
        <v>#N/A</v>
      </c>
      <c r="N1414" s="17" t="e">
        <f t="shared" si="22"/>
        <v>#N/A</v>
      </c>
    </row>
    <row r="1415" spans="1:14" x14ac:dyDescent="0.25">
      <c r="A1415" s="30" t="s">
        <v>48</v>
      </c>
      <c r="B1415" s="36">
        <v>999697</v>
      </c>
      <c r="C1415" s="42" t="s">
        <v>4892</v>
      </c>
      <c r="D1415" s="22" t="s">
        <v>300</v>
      </c>
      <c r="E1415" s="22" t="s">
        <v>221</v>
      </c>
      <c r="F1415" s="26" t="str">
        <f>VLOOKUP(E1415,PROCV!$A$1:$B$107,2,TRUE)</f>
        <v>Artes Cênicas e Espetáculo</v>
      </c>
      <c r="G1415" s="33">
        <v>1999</v>
      </c>
      <c r="H1415" s="24">
        <v>0</v>
      </c>
      <c r="I1415" s="23" t="str">
        <f>VLOOKUP(J1415,PROCV!$E$1:$F$27,2,FALSE)</f>
        <v>15 - Pará</v>
      </c>
      <c r="J1415" s="22" t="s">
        <v>140</v>
      </c>
      <c r="K1415" s="22">
        <v>0</v>
      </c>
      <c r="L1415" s="33">
        <v>40000</v>
      </c>
      <c r="M1415" s="20" t="e">
        <f>VLOOKUP(G1415,PROCV!$A$110:$B$119,2,FALSE)</f>
        <v>#N/A</v>
      </c>
      <c r="N1415" s="17" t="e">
        <f t="shared" si="22"/>
        <v>#N/A</v>
      </c>
    </row>
    <row r="1416" spans="1:14" x14ac:dyDescent="0.25">
      <c r="A1416" s="30" t="s">
        <v>48</v>
      </c>
      <c r="B1416" s="36">
        <v>999853</v>
      </c>
      <c r="C1416" s="42" t="s">
        <v>4891</v>
      </c>
      <c r="D1416" s="22" t="s">
        <v>300</v>
      </c>
      <c r="E1416" s="22" t="s">
        <v>221</v>
      </c>
      <c r="F1416" s="26" t="str">
        <f>VLOOKUP(E1416,PROCV!$A$1:$B$107,2,TRUE)</f>
        <v>Artes Cênicas e Espetáculo</v>
      </c>
      <c r="G1416" s="33">
        <v>1999</v>
      </c>
      <c r="H1416" s="24">
        <v>0</v>
      </c>
      <c r="I1416" s="23" t="str">
        <f>VLOOKUP(J1416,PROCV!$E$1:$F$27,2,FALSE)</f>
        <v>23 - Ceará</v>
      </c>
      <c r="J1416" s="22" t="s">
        <v>52</v>
      </c>
      <c r="K1416" s="22">
        <v>0</v>
      </c>
      <c r="L1416" s="33">
        <v>40000</v>
      </c>
      <c r="M1416" s="20" t="e">
        <f>VLOOKUP(G1416,PROCV!$A$110:$B$119,2,FALSE)</f>
        <v>#N/A</v>
      </c>
      <c r="N1416" s="17" t="e">
        <f t="shared" si="22"/>
        <v>#N/A</v>
      </c>
    </row>
    <row r="1417" spans="1:14" x14ac:dyDescent="0.25">
      <c r="A1417" s="30" t="s">
        <v>48</v>
      </c>
      <c r="B1417" s="36">
        <v>999667</v>
      </c>
      <c r="C1417" s="42" t="s">
        <v>4890</v>
      </c>
      <c r="D1417" s="22" t="s">
        <v>300</v>
      </c>
      <c r="E1417" s="22" t="s">
        <v>221</v>
      </c>
      <c r="F1417" s="26" t="str">
        <f>VLOOKUP(E1417,PROCV!$A$1:$B$107,2,TRUE)</f>
        <v>Artes Cênicas e Espetáculo</v>
      </c>
      <c r="G1417" s="33">
        <v>1999</v>
      </c>
      <c r="H1417" s="24">
        <v>0</v>
      </c>
      <c r="I1417" s="23" t="str">
        <f>VLOOKUP(J1417,PROCV!$E$1:$F$27,2,FALSE)</f>
        <v>52 - Goiás</v>
      </c>
      <c r="J1417" s="22" t="s">
        <v>97</v>
      </c>
      <c r="K1417" s="22">
        <v>0</v>
      </c>
      <c r="L1417" s="33">
        <v>40000</v>
      </c>
      <c r="M1417" s="20" t="e">
        <f>VLOOKUP(G1417,PROCV!$A$110:$B$119,2,FALSE)</f>
        <v>#N/A</v>
      </c>
      <c r="N1417" s="17" t="e">
        <f t="shared" si="22"/>
        <v>#N/A</v>
      </c>
    </row>
    <row r="1418" spans="1:14" x14ac:dyDescent="0.25">
      <c r="A1418" s="30" t="s">
        <v>48</v>
      </c>
      <c r="B1418" s="36">
        <v>999682</v>
      </c>
      <c r="C1418" s="42" t="s">
        <v>4889</v>
      </c>
      <c r="D1418" s="22" t="s">
        <v>300</v>
      </c>
      <c r="E1418" s="22" t="s">
        <v>221</v>
      </c>
      <c r="F1418" s="26" t="str">
        <f>VLOOKUP(E1418,PROCV!$A$1:$B$107,2,TRUE)</f>
        <v>Artes Cênicas e Espetáculo</v>
      </c>
      <c r="G1418" s="33">
        <v>1999</v>
      </c>
      <c r="H1418" s="24">
        <v>0</v>
      </c>
      <c r="I1418" s="23" t="str">
        <f>VLOOKUP(J1418,PROCV!$E$1:$F$27,2,FALSE)</f>
        <v>28 - Sergipe</v>
      </c>
      <c r="J1418" s="22" t="s">
        <v>49</v>
      </c>
      <c r="K1418" s="22">
        <v>0</v>
      </c>
      <c r="L1418" s="33">
        <v>40000</v>
      </c>
      <c r="M1418" s="20" t="e">
        <f>VLOOKUP(G1418,PROCV!$A$110:$B$119,2,FALSE)</f>
        <v>#N/A</v>
      </c>
      <c r="N1418" s="17" t="e">
        <f t="shared" si="22"/>
        <v>#N/A</v>
      </c>
    </row>
    <row r="1419" spans="1:14" x14ac:dyDescent="0.25">
      <c r="A1419" s="30" t="s">
        <v>48</v>
      </c>
      <c r="B1419" s="36">
        <v>999882</v>
      </c>
      <c r="C1419" s="42" t="s">
        <v>4888</v>
      </c>
      <c r="D1419" s="22" t="s">
        <v>300</v>
      </c>
      <c r="E1419" s="22" t="s">
        <v>221</v>
      </c>
      <c r="F1419" s="26" t="str">
        <f>VLOOKUP(E1419,PROCV!$A$1:$B$107,2,TRUE)</f>
        <v>Artes Cênicas e Espetáculo</v>
      </c>
      <c r="G1419" s="33">
        <v>1999</v>
      </c>
      <c r="H1419" s="24">
        <v>0</v>
      </c>
      <c r="I1419" s="23" t="str">
        <f>VLOOKUP(J1419,PROCV!$E$1:$F$27,2,FALSE)</f>
        <v>50 - Mato Grosso do Sul</v>
      </c>
      <c r="J1419" s="22" t="s">
        <v>179</v>
      </c>
      <c r="K1419" s="22">
        <v>0</v>
      </c>
      <c r="L1419" s="33">
        <v>40000</v>
      </c>
      <c r="M1419" s="20" t="e">
        <f>VLOOKUP(G1419,PROCV!$A$110:$B$119,2,FALSE)</f>
        <v>#N/A</v>
      </c>
      <c r="N1419" s="17" t="e">
        <f t="shared" si="22"/>
        <v>#N/A</v>
      </c>
    </row>
    <row r="1420" spans="1:14" x14ac:dyDescent="0.25">
      <c r="A1420" s="30" t="s">
        <v>48</v>
      </c>
      <c r="B1420" s="36">
        <v>999794</v>
      </c>
      <c r="C1420" s="42" t="s">
        <v>4887</v>
      </c>
      <c r="D1420" s="22" t="s">
        <v>300</v>
      </c>
      <c r="E1420" s="22" t="s">
        <v>221</v>
      </c>
      <c r="F1420" s="26" t="str">
        <f>VLOOKUP(E1420,PROCV!$A$1:$B$107,2,TRUE)</f>
        <v>Artes Cênicas e Espetáculo</v>
      </c>
      <c r="G1420" s="33">
        <v>1999</v>
      </c>
      <c r="H1420" s="24">
        <v>0</v>
      </c>
      <c r="I1420" s="23" t="str">
        <f>VLOOKUP(J1420,PROCV!$E$1:$F$27,2,FALSE)</f>
        <v>42 - Santa Catarina</v>
      </c>
      <c r="J1420" s="22" t="s">
        <v>79</v>
      </c>
      <c r="K1420" s="22">
        <v>0</v>
      </c>
      <c r="L1420" s="33">
        <v>40000</v>
      </c>
      <c r="M1420" s="20" t="e">
        <f>VLOOKUP(G1420,PROCV!$A$110:$B$119,2,FALSE)</f>
        <v>#N/A</v>
      </c>
      <c r="N1420" s="17" t="e">
        <f t="shared" si="22"/>
        <v>#N/A</v>
      </c>
    </row>
    <row r="1421" spans="1:14" x14ac:dyDescent="0.25">
      <c r="A1421" s="30" t="s">
        <v>48</v>
      </c>
      <c r="B1421" s="36">
        <v>999711</v>
      </c>
      <c r="C1421" s="42" t="s">
        <v>4886</v>
      </c>
      <c r="D1421" s="22" t="s">
        <v>300</v>
      </c>
      <c r="E1421" s="22" t="s">
        <v>221</v>
      </c>
      <c r="F1421" s="26" t="str">
        <f>VLOOKUP(E1421,PROCV!$A$1:$B$107,2,TRUE)</f>
        <v>Artes Cênicas e Espetáculo</v>
      </c>
      <c r="G1421" s="33">
        <v>1999</v>
      </c>
      <c r="H1421" s="24">
        <v>0</v>
      </c>
      <c r="I1421" s="23" t="str">
        <f>VLOOKUP(J1421,PROCV!$E$1:$F$27,2,FALSE)</f>
        <v>11 - Rondônia</v>
      </c>
      <c r="J1421" s="22" t="s">
        <v>219</v>
      </c>
      <c r="K1421" s="22">
        <v>0</v>
      </c>
      <c r="L1421" s="33">
        <v>40000</v>
      </c>
      <c r="M1421" s="20" t="e">
        <f>VLOOKUP(G1421,PROCV!$A$110:$B$119,2,FALSE)</f>
        <v>#N/A</v>
      </c>
      <c r="N1421" s="17" t="e">
        <f t="shared" si="22"/>
        <v>#N/A</v>
      </c>
    </row>
    <row r="1422" spans="1:14" x14ac:dyDescent="0.25">
      <c r="A1422" s="30" t="s">
        <v>48</v>
      </c>
      <c r="B1422" s="36">
        <v>999647</v>
      </c>
      <c r="C1422" s="42" t="s">
        <v>4885</v>
      </c>
      <c r="D1422" s="22" t="s">
        <v>300</v>
      </c>
      <c r="E1422" s="22" t="s">
        <v>221</v>
      </c>
      <c r="F1422" s="26" t="str">
        <f>VLOOKUP(E1422,PROCV!$A$1:$B$107,2,TRUE)</f>
        <v>Artes Cênicas e Espetáculo</v>
      </c>
      <c r="G1422" s="33">
        <v>1999</v>
      </c>
      <c r="H1422" s="24">
        <v>0</v>
      </c>
      <c r="I1422" s="23" t="str">
        <f>VLOOKUP(J1422,PROCV!$E$1:$F$27,2,FALSE)</f>
        <v>35 - São Paulo</v>
      </c>
      <c r="J1422" s="22" t="s">
        <v>76</v>
      </c>
      <c r="K1422" s="22">
        <v>0</v>
      </c>
      <c r="L1422" s="33">
        <v>35000</v>
      </c>
      <c r="M1422" s="20" t="e">
        <f>VLOOKUP(G1422,PROCV!$A$110:$B$119,2,FALSE)</f>
        <v>#N/A</v>
      </c>
      <c r="N1422" s="17" t="e">
        <f t="shared" si="22"/>
        <v>#N/A</v>
      </c>
    </row>
    <row r="1423" spans="1:14" x14ac:dyDescent="0.25">
      <c r="A1423" s="30" t="s">
        <v>48</v>
      </c>
      <c r="B1423" s="36">
        <v>999704</v>
      </c>
      <c r="C1423" s="42" t="s">
        <v>4884</v>
      </c>
      <c r="D1423" s="22" t="s">
        <v>300</v>
      </c>
      <c r="E1423" s="22" t="s">
        <v>221</v>
      </c>
      <c r="F1423" s="26" t="str">
        <f>VLOOKUP(E1423,PROCV!$A$1:$B$107,2,TRUE)</f>
        <v>Artes Cênicas e Espetáculo</v>
      </c>
      <c r="G1423" s="33">
        <v>1999</v>
      </c>
      <c r="H1423" s="24">
        <v>0</v>
      </c>
      <c r="I1423" s="23" t="str">
        <f>VLOOKUP(J1423,PROCV!$E$1:$F$27,2,FALSE)</f>
        <v>13 - Amazonas</v>
      </c>
      <c r="J1423" s="22" t="s">
        <v>823</v>
      </c>
      <c r="K1423" s="22">
        <v>0</v>
      </c>
      <c r="L1423" s="33">
        <v>40000</v>
      </c>
      <c r="M1423" s="20" t="e">
        <f>VLOOKUP(G1423,PROCV!$A$110:$B$119,2,FALSE)</f>
        <v>#N/A</v>
      </c>
      <c r="N1423" s="17" t="e">
        <f t="shared" si="22"/>
        <v>#N/A</v>
      </c>
    </row>
    <row r="1424" spans="1:14" x14ac:dyDescent="0.25">
      <c r="A1424" s="30" t="s">
        <v>48</v>
      </c>
      <c r="B1424" s="36">
        <v>999712</v>
      </c>
      <c r="C1424" s="42" t="s">
        <v>4883</v>
      </c>
      <c r="D1424" s="22" t="s">
        <v>300</v>
      </c>
      <c r="E1424" s="22" t="s">
        <v>221</v>
      </c>
      <c r="F1424" s="26" t="str">
        <f>VLOOKUP(E1424,PROCV!$A$1:$B$107,2,TRUE)</f>
        <v>Artes Cênicas e Espetáculo</v>
      </c>
      <c r="G1424" s="33">
        <v>1999</v>
      </c>
      <c r="H1424" s="24">
        <v>0</v>
      </c>
      <c r="I1424" s="23" t="str">
        <f>VLOOKUP(J1424,PROCV!$E$1:$F$27,2,FALSE)</f>
        <v>50 - Mato Grosso do Sul</v>
      </c>
      <c r="J1424" s="22" t="s">
        <v>179</v>
      </c>
      <c r="K1424" s="22">
        <v>0</v>
      </c>
      <c r="L1424" s="33">
        <v>40000</v>
      </c>
      <c r="M1424" s="20" t="e">
        <f>VLOOKUP(G1424,PROCV!$A$110:$B$119,2,FALSE)</f>
        <v>#N/A</v>
      </c>
      <c r="N1424" s="17" t="e">
        <f t="shared" si="22"/>
        <v>#N/A</v>
      </c>
    </row>
    <row r="1425" spans="1:14" x14ac:dyDescent="0.25">
      <c r="A1425" s="30" t="s">
        <v>48</v>
      </c>
      <c r="B1425" s="36">
        <v>999868</v>
      </c>
      <c r="C1425" s="42" t="s">
        <v>4882</v>
      </c>
      <c r="D1425" s="22" t="s">
        <v>300</v>
      </c>
      <c r="E1425" s="22" t="s">
        <v>221</v>
      </c>
      <c r="F1425" s="26" t="str">
        <f>VLOOKUP(E1425,PROCV!$A$1:$B$107,2,TRUE)</f>
        <v>Artes Cênicas e Espetáculo</v>
      </c>
      <c r="G1425" s="33">
        <v>1999</v>
      </c>
      <c r="H1425" s="24">
        <v>0</v>
      </c>
      <c r="I1425" s="23" t="str">
        <f>VLOOKUP(J1425,PROCV!$E$1:$F$27,2,FALSE)</f>
        <v>31 - Minas Gerais</v>
      </c>
      <c r="J1425" s="22" t="s">
        <v>85</v>
      </c>
      <c r="K1425" s="22">
        <v>0</v>
      </c>
      <c r="L1425" s="33">
        <v>40000</v>
      </c>
      <c r="M1425" s="20" t="e">
        <f>VLOOKUP(G1425,PROCV!$A$110:$B$119,2,FALSE)</f>
        <v>#N/A</v>
      </c>
      <c r="N1425" s="17" t="e">
        <f t="shared" si="22"/>
        <v>#N/A</v>
      </c>
    </row>
    <row r="1426" spans="1:14" x14ac:dyDescent="0.25">
      <c r="A1426" s="30" t="s">
        <v>48</v>
      </c>
      <c r="B1426" s="36">
        <v>999673</v>
      </c>
      <c r="C1426" s="42" t="s">
        <v>4881</v>
      </c>
      <c r="D1426" s="22" t="s">
        <v>300</v>
      </c>
      <c r="E1426" s="22" t="s">
        <v>221</v>
      </c>
      <c r="F1426" s="26" t="str">
        <f>VLOOKUP(E1426,PROCV!$A$1:$B$107,2,TRUE)</f>
        <v>Artes Cênicas e Espetáculo</v>
      </c>
      <c r="G1426" s="33">
        <v>1999</v>
      </c>
      <c r="H1426" s="24">
        <v>0</v>
      </c>
      <c r="I1426" s="23" t="str">
        <f>VLOOKUP(J1426,PROCV!$E$1:$F$27,2,FALSE)</f>
        <v>26 - Pernambuco</v>
      </c>
      <c r="J1426" s="22" t="s">
        <v>44</v>
      </c>
      <c r="K1426" s="22">
        <v>0</v>
      </c>
      <c r="L1426" s="33">
        <v>40000</v>
      </c>
      <c r="M1426" s="20" t="e">
        <f>VLOOKUP(G1426,PROCV!$A$110:$B$119,2,FALSE)</f>
        <v>#N/A</v>
      </c>
      <c r="N1426" s="17" t="e">
        <f t="shared" si="22"/>
        <v>#N/A</v>
      </c>
    </row>
    <row r="1427" spans="1:14" x14ac:dyDescent="0.25">
      <c r="A1427" s="30" t="s">
        <v>48</v>
      </c>
      <c r="B1427" s="36">
        <v>999843</v>
      </c>
      <c r="C1427" s="42" t="s">
        <v>4880</v>
      </c>
      <c r="D1427" s="22" t="s">
        <v>300</v>
      </c>
      <c r="E1427" s="22" t="s">
        <v>221</v>
      </c>
      <c r="F1427" s="26" t="str">
        <f>VLOOKUP(E1427,PROCV!$A$1:$B$107,2,TRUE)</f>
        <v>Artes Cênicas e Espetáculo</v>
      </c>
      <c r="G1427" s="33">
        <v>1999</v>
      </c>
      <c r="H1427" s="24">
        <v>0</v>
      </c>
      <c r="I1427" s="23" t="str">
        <f>VLOOKUP(J1427,PROCV!$E$1:$F$27,2,FALSE)</f>
        <v>26 - Pernambuco</v>
      </c>
      <c r="J1427" s="22" t="s">
        <v>44</v>
      </c>
      <c r="K1427" s="22">
        <v>0</v>
      </c>
      <c r="L1427" s="33">
        <v>40000</v>
      </c>
      <c r="M1427" s="20" t="e">
        <f>VLOOKUP(G1427,PROCV!$A$110:$B$119,2,FALSE)</f>
        <v>#N/A</v>
      </c>
      <c r="N1427" s="17" t="e">
        <f t="shared" si="22"/>
        <v>#N/A</v>
      </c>
    </row>
    <row r="1428" spans="1:14" x14ac:dyDescent="0.25">
      <c r="A1428" s="30" t="s">
        <v>48</v>
      </c>
      <c r="B1428" s="36">
        <v>999702</v>
      </c>
      <c r="C1428" s="42" t="s">
        <v>4879</v>
      </c>
      <c r="D1428" s="22" t="s">
        <v>300</v>
      </c>
      <c r="E1428" s="22" t="s">
        <v>221</v>
      </c>
      <c r="F1428" s="26" t="str">
        <f>VLOOKUP(E1428,PROCV!$A$1:$B$107,2,TRUE)</f>
        <v>Artes Cênicas e Espetáculo</v>
      </c>
      <c r="G1428" s="33">
        <v>1999</v>
      </c>
      <c r="H1428" s="24">
        <v>0</v>
      </c>
      <c r="I1428" s="23" t="str">
        <f>VLOOKUP(J1428,PROCV!$E$1:$F$27,2,FALSE)</f>
        <v>29 - Bahia</v>
      </c>
      <c r="J1428" s="22" t="s">
        <v>73</v>
      </c>
      <c r="K1428" s="22">
        <v>0</v>
      </c>
      <c r="L1428" s="33">
        <v>40000</v>
      </c>
      <c r="M1428" s="20" t="e">
        <f>VLOOKUP(G1428,PROCV!$A$110:$B$119,2,FALSE)</f>
        <v>#N/A</v>
      </c>
      <c r="N1428" s="17" t="e">
        <f t="shared" si="22"/>
        <v>#N/A</v>
      </c>
    </row>
    <row r="1429" spans="1:14" x14ac:dyDescent="0.25">
      <c r="A1429" s="30" t="s">
        <v>48</v>
      </c>
      <c r="B1429" s="36">
        <v>999840</v>
      </c>
      <c r="C1429" s="42" t="s">
        <v>4878</v>
      </c>
      <c r="D1429" s="22" t="s">
        <v>300</v>
      </c>
      <c r="E1429" s="22" t="s">
        <v>221</v>
      </c>
      <c r="F1429" s="26" t="str">
        <f>VLOOKUP(E1429,PROCV!$A$1:$B$107,2,TRUE)</f>
        <v>Artes Cênicas e Espetáculo</v>
      </c>
      <c r="G1429" s="33">
        <v>1999</v>
      </c>
      <c r="H1429" s="24">
        <v>0</v>
      </c>
      <c r="I1429" s="23" t="str">
        <f>VLOOKUP(J1429,PROCV!$E$1:$F$27,2,FALSE)</f>
        <v>35 - São Paulo</v>
      </c>
      <c r="J1429" s="22" t="s">
        <v>76</v>
      </c>
      <c r="K1429" s="22">
        <v>0</v>
      </c>
      <c r="L1429" s="33">
        <v>40000</v>
      </c>
      <c r="M1429" s="20" t="e">
        <f>VLOOKUP(G1429,PROCV!$A$110:$B$119,2,FALSE)</f>
        <v>#N/A</v>
      </c>
      <c r="N1429" s="17" t="e">
        <f t="shared" si="22"/>
        <v>#N/A</v>
      </c>
    </row>
    <row r="1430" spans="1:14" x14ac:dyDescent="0.25">
      <c r="A1430" s="30" t="s">
        <v>48</v>
      </c>
      <c r="B1430" s="36">
        <v>999661</v>
      </c>
      <c r="C1430" s="42" t="s">
        <v>4877</v>
      </c>
      <c r="D1430" s="22" t="s">
        <v>300</v>
      </c>
      <c r="E1430" s="22" t="s">
        <v>221</v>
      </c>
      <c r="F1430" s="26" t="str">
        <f>VLOOKUP(E1430,PROCV!$A$1:$B$107,2,TRUE)</f>
        <v>Artes Cênicas e Espetáculo</v>
      </c>
      <c r="G1430" s="33">
        <v>1999</v>
      </c>
      <c r="H1430" s="24">
        <v>0</v>
      </c>
      <c r="I1430" s="23" t="str">
        <f>VLOOKUP(J1430,PROCV!$E$1:$F$27,2,FALSE)</f>
        <v>41 - Paraná</v>
      </c>
      <c r="J1430" s="22" t="s">
        <v>106</v>
      </c>
      <c r="K1430" s="22">
        <v>0</v>
      </c>
      <c r="L1430" s="33">
        <v>34104</v>
      </c>
      <c r="M1430" s="20" t="e">
        <f>VLOOKUP(G1430,PROCV!$A$110:$B$119,2,FALSE)</f>
        <v>#N/A</v>
      </c>
      <c r="N1430" s="17" t="e">
        <f t="shared" si="22"/>
        <v>#N/A</v>
      </c>
    </row>
    <row r="1431" spans="1:14" x14ac:dyDescent="0.25">
      <c r="A1431" s="30" t="s">
        <v>48</v>
      </c>
      <c r="B1431" s="36">
        <v>999681</v>
      </c>
      <c r="C1431" s="42" t="s">
        <v>4876</v>
      </c>
      <c r="D1431" s="22" t="s">
        <v>300</v>
      </c>
      <c r="E1431" s="22" t="s">
        <v>221</v>
      </c>
      <c r="F1431" s="26" t="str">
        <f>VLOOKUP(E1431,PROCV!$A$1:$B$107,2,TRUE)</f>
        <v>Artes Cênicas e Espetáculo</v>
      </c>
      <c r="G1431" s="33">
        <v>1999</v>
      </c>
      <c r="H1431" s="24">
        <v>0</v>
      </c>
      <c r="I1431" s="23" t="str">
        <f>VLOOKUP(J1431,PROCV!$E$1:$F$27,2,FALSE)</f>
        <v>29 - Bahia</v>
      </c>
      <c r="J1431" s="22" t="s">
        <v>73</v>
      </c>
      <c r="K1431" s="22">
        <v>0</v>
      </c>
      <c r="L1431" s="33">
        <v>40000</v>
      </c>
      <c r="M1431" s="20" t="e">
        <f>VLOOKUP(G1431,PROCV!$A$110:$B$119,2,FALSE)</f>
        <v>#N/A</v>
      </c>
      <c r="N1431" s="17" t="e">
        <f t="shared" si="22"/>
        <v>#N/A</v>
      </c>
    </row>
    <row r="1432" spans="1:14" x14ac:dyDescent="0.25">
      <c r="A1432" s="30" t="s">
        <v>48</v>
      </c>
      <c r="B1432" s="36">
        <v>999749</v>
      </c>
      <c r="C1432" s="42" t="s">
        <v>4875</v>
      </c>
      <c r="D1432" s="22" t="s">
        <v>300</v>
      </c>
      <c r="E1432" s="22" t="s">
        <v>221</v>
      </c>
      <c r="F1432" s="26" t="str">
        <f>VLOOKUP(E1432,PROCV!$A$1:$B$107,2,TRUE)</f>
        <v>Artes Cênicas e Espetáculo</v>
      </c>
      <c r="G1432" s="33">
        <v>1999</v>
      </c>
      <c r="H1432" s="24">
        <v>0</v>
      </c>
      <c r="I1432" s="23" t="str">
        <f>VLOOKUP(J1432,PROCV!$E$1:$F$27,2,FALSE)</f>
        <v>27 - Alagoas</v>
      </c>
      <c r="J1432" s="22" t="s">
        <v>65</v>
      </c>
      <c r="K1432" s="22">
        <v>0</v>
      </c>
      <c r="L1432" s="33">
        <v>40000</v>
      </c>
      <c r="M1432" s="20" t="e">
        <f>VLOOKUP(G1432,PROCV!$A$110:$B$119,2,FALSE)</f>
        <v>#N/A</v>
      </c>
      <c r="N1432" s="17" t="e">
        <f t="shared" si="22"/>
        <v>#N/A</v>
      </c>
    </row>
    <row r="1433" spans="1:14" x14ac:dyDescent="0.25">
      <c r="A1433" s="30" t="s">
        <v>48</v>
      </c>
      <c r="B1433" s="36">
        <v>999609</v>
      </c>
      <c r="C1433" s="42" t="s">
        <v>4874</v>
      </c>
      <c r="D1433" s="22" t="s">
        <v>300</v>
      </c>
      <c r="E1433" s="22" t="s">
        <v>221</v>
      </c>
      <c r="F1433" s="26" t="str">
        <f>VLOOKUP(E1433,PROCV!$A$1:$B$107,2,TRUE)</f>
        <v>Artes Cênicas e Espetáculo</v>
      </c>
      <c r="G1433" s="33">
        <v>1999</v>
      </c>
      <c r="H1433" s="24">
        <v>0</v>
      </c>
      <c r="I1433" s="23" t="str">
        <f>VLOOKUP(J1433,PROCV!$E$1:$F$27,2,FALSE)</f>
        <v>23 - Ceará</v>
      </c>
      <c r="J1433" s="22" t="s">
        <v>52</v>
      </c>
      <c r="K1433" s="22">
        <v>0</v>
      </c>
      <c r="L1433" s="33">
        <v>40000</v>
      </c>
      <c r="M1433" s="20" t="e">
        <f>VLOOKUP(G1433,PROCV!$A$110:$B$119,2,FALSE)</f>
        <v>#N/A</v>
      </c>
      <c r="N1433" s="17" t="e">
        <f t="shared" si="22"/>
        <v>#N/A</v>
      </c>
    </row>
    <row r="1434" spans="1:14" x14ac:dyDescent="0.25">
      <c r="A1434" s="30" t="s">
        <v>48</v>
      </c>
      <c r="B1434" s="36">
        <v>999616</v>
      </c>
      <c r="C1434" s="42" t="s">
        <v>4873</v>
      </c>
      <c r="D1434" s="22" t="s">
        <v>300</v>
      </c>
      <c r="E1434" s="22" t="s">
        <v>221</v>
      </c>
      <c r="F1434" s="26" t="str">
        <f>VLOOKUP(E1434,PROCV!$A$1:$B$107,2,TRUE)</f>
        <v>Artes Cênicas e Espetáculo</v>
      </c>
      <c r="G1434" s="33">
        <v>1999</v>
      </c>
      <c r="H1434" s="24">
        <v>0</v>
      </c>
      <c r="I1434" s="23" t="str">
        <f>VLOOKUP(J1434,PROCV!$E$1:$F$27,2,FALSE)</f>
        <v>51 - Mato Grosso</v>
      </c>
      <c r="J1434" s="22" t="s">
        <v>99</v>
      </c>
      <c r="K1434" s="22">
        <v>0</v>
      </c>
      <c r="L1434" s="33">
        <v>40000</v>
      </c>
      <c r="M1434" s="20" t="e">
        <f>VLOOKUP(G1434,PROCV!$A$110:$B$119,2,FALSE)</f>
        <v>#N/A</v>
      </c>
      <c r="N1434" s="17" t="e">
        <f t="shared" si="22"/>
        <v>#N/A</v>
      </c>
    </row>
    <row r="1435" spans="1:14" x14ac:dyDescent="0.25">
      <c r="A1435" s="30" t="s">
        <v>48</v>
      </c>
      <c r="B1435" s="36">
        <v>999866</v>
      </c>
      <c r="C1435" s="42" t="s">
        <v>4872</v>
      </c>
      <c r="D1435" s="22" t="s">
        <v>300</v>
      </c>
      <c r="E1435" s="22" t="s">
        <v>221</v>
      </c>
      <c r="F1435" s="26" t="str">
        <f>VLOOKUP(E1435,PROCV!$A$1:$B$107,2,TRUE)</f>
        <v>Artes Cênicas e Espetáculo</v>
      </c>
      <c r="G1435" s="33">
        <v>1999</v>
      </c>
      <c r="H1435" s="24">
        <v>0</v>
      </c>
      <c r="I1435" s="23" t="str">
        <f>VLOOKUP(J1435,PROCV!$E$1:$F$27,2,FALSE)</f>
        <v>17 - Tocantins</v>
      </c>
      <c r="J1435" s="22" t="s">
        <v>64</v>
      </c>
      <c r="K1435" s="22">
        <v>0</v>
      </c>
      <c r="L1435" s="33">
        <v>20000</v>
      </c>
      <c r="M1435" s="20" t="e">
        <f>VLOOKUP(G1435,PROCV!$A$110:$B$119,2,FALSE)</f>
        <v>#N/A</v>
      </c>
      <c r="N1435" s="17" t="e">
        <f t="shared" si="22"/>
        <v>#N/A</v>
      </c>
    </row>
    <row r="1436" spans="1:14" x14ac:dyDescent="0.25">
      <c r="A1436" s="30" t="s">
        <v>48</v>
      </c>
      <c r="B1436" s="36">
        <v>999857</v>
      </c>
      <c r="C1436" s="42" t="s">
        <v>4871</v>
      </c>
      <c r="D1436" s="22" t="s">
        <v>300</v>
      </c>
      <c r="E1436" s="22" t="s">
        <v>221</v>
      </c>
      <c r="F1436" s="26" t="str">
        <f>VLOOKUP(E1436,PROCV!$A$1:$B$107,2,TRUE)</f>
        <v>Artes Cênicas e Espetáculo</v>
      </c>
      <c r="G1436" s="33">
        <v>1999</v>
      </c>
      <c r="H1436" s="24">
        <v>0</v>
      </c>
      <c r="I1436" s="23" t="str">
        <f>VLOOKUP(J1436,PROCV!$E$1:$F$27,2,FALSE)</f>
        <v>52 - Goiás</v>
      </c>
      <c r="J1436" s="22" t="s">
        <v>97</v>
      </c>
      <c r="K1436" s="22">
        <v>0</v>
      </c>
      <c r="L1436" s="33">
        <v>40000</v>
      </c>
      <c r="M1436" s="20" t="e">
        <f>VLOOKUP(G1436,PROCV!$A$110:$B$119,2,FALSE)</f>
        <v>#N/A</v>
      </c>
      <c r="N1436" s="17" t="e">
        <f t="shared" si="22"/>
        <v>#N/A</v>
      </c>
    </row>
    <row r="1437" spans="1:14" x14ac:dyDescent="0.25">
      <c r="A1437" s="30" t="s">
        <v>48</v>
      </c>
      <c r="B1437" s="36">
        <v>999808</v>
      </c>
      <c r="C1437" s="42" t="s">
        <v>4870</v>
      </c>
      <c r="D1437" s="22" t="s">
        <v>300</v>
      </c>
      <c r="E1437" s="22" t="s">
        <v>221</v>
      </c>
      <c r="F1437" s="26" t="str">
        <f>VLOOKUP(E1437,PROCV!$A$1:$B$107,2,TRUE)</f>
        <v>Artes Cênicas e Espetáculo</v>
      </c>
      <c r="G1437" s="33">
        <v>1999</v>
      </c>
      <c r="H1437" s="24">
        <v>0</v>
      </c>
      <c r="I1437" s="23" t="str">
        <f>VLOOKUP(J1437,PROCV!$E$1:$F$27,2,FALSE)</f>
        <v>35 - São Paulo</v>
      </c>
      <c r="J1437" s="22" t="s">
        <v>76</v>
      </c>
      <c r="K1437" s="22">
        <v>0</v>
      </c>
      <c r="L1437" s="33">
        <v>40000</v>
      </c>
      <c r="M1437" s="20" t="e">
        <f>VLOOKUP(G1437,PROCV!$A$110:$B$119,2,FALSE)</f>
        <v>#N/A</v>
      </c>
      <c r="N1437" s="17" t="e">
        <f t="shared" si="22"/>
        <v>#N/A</v>
      </c>
    </row>
    <row r="1438" spans="1:14" x14ac:dyDescent="0.25">
      <c r="A1438" s="30" t="s">
        <v>48</v>
      </c>
      <c r="B1438" s="36">
        <v>999888</v>
      </c>
      <c r="C1438" s="42" t="s">
        <v>4869</v>
      </c>
      <c r="D1438" s="22" t="s">
        <v>300</v>
      </c>
      <c r="E1438" s="22" t="s">
        <v>221</v>
      </c>
      <c r="F1438" s="26" t="str">
        <f>VLOOKUP(E1438,PROCV!$A$1:$B$107,2,TRUE)</f>
        <v>Artes Cênicas e Espetáculo</v>
      </c>
      <c r="G1438" s="33">
        <v>1999</v>
      </c>
      <c r="H1438" s="24">
        <v>0</v>
      </c>
      <c r="I1438" s="23" t="str">
        <f>VLOOKUP(J1438,PROCV!$E$1:$F$27,2,FALSE)</f>
        <v>50 - Mato Grosso do Sul</v>
      </c>
      <c r="J1438" s="22" t="s">
        <v>179</v>
      </c>
      <c r="K1438" s="22">
        <v>0</v>
      </c>
      <c r="L1438" s="33">
        <v>40000</v>
      </c>
      <c r="M1438" s="20" t="e">
        <f>VLOOKUP(G1438,PROCV!$A$110:$B$119,2,FALSE)</f>
        <v>#N/A</v>
      </c>
      <c r="N1438" s="17" t="e">
        <f t="shared" si="22"/>
        <v>#N/A</v>
      </c>
    </row>
    <row r="1439" spans="1:14" x14ac:dyDescent="0.25">
      <c r="A1439" s="30" t="s">
        <v>48</v>
      </c>
      <c r="B1439" s="36">
        <v>999833</v>
      </c>
      <c r="C1439" s="42" t="s">
        <v>4868</v>
      </c>
      <c r="D1439" s="22" t="s">
        <v>300</v>
      </c>
      <c r="E1439" s="22" t="s">
        <v>221</v>
      </c>
      <c r="F1439" s="26" t="str">
        <f>VLOOKUP(E1439,PROCV!$A$1:$B$107,2,TRUE)</f>
        <v>Artes Cênicas e Espetáculo</v>
      </c>
      <c r="G1439" s="33">
        <v>1999</v>
      </c>
      <c r="H1439" s="24">
        <v>0</v>
      </c>
      <c r="I1439" s="23" t="str">
        <f>VLOOKUP(J1439,PROCV!$E$1:$F$27,2,FALSE)</f>
        <v>42 - Santa Catarina</v>
      </c>
      <c r="J1439" s="22" t="s">
        <v>79</v>
      </c>
      <c r="K1439" s="22">
        <v>0</v>
      </c>
      <c r="L1439" s="33">
        <v>26600</v>
      </c>
      <c r="M1439" s="20" t="e">
        <f>VLOOKUP(G1439,PROCV!$A$110:$B$119,2,FALSE)</f>
        <v>#N/A</v>
      </c>
      <c r="N1439" s="17" t="e">
        <f t="shared" si="22"/>
        <v>#N/A</v>
      </c>
    </row>
    <row r="1440" spans="1:14" x14ac:dyDescent="0.25">
      <c r="A1440" s="30" t="s">
        <v>48</v>
      </c>
      <c r="B1440" s="36">
        <v>999815</v>
      </c>
      <c r="C1440" s="42" t="s">
        <v>4867</v>
      </c>
      <c r="D1440" s="22" t="s">
        <v>300</v>
      </c>
      <c r="E1440" s="22" t="s">
        <v>221</v>
      </c>
      <c r="F1440" s="26" t="str">
        <f>VLOOKUP(E1440,PROCV!$A$1:$B$107,2,TRUE)</f>
        <v>Artes Cênicas e Espetáculo</v>
      </c>
      <c r="G1440" s="33">
        <v>1999</v>
      </c>
      <c r="H1440" s="24">
        <v>0</v>
      </c>
      <c r="I1440" s="23" t="str">
        <f>VLOOKUP(J1440,PROCV!$E$1:$F$27,2,FALSE)</f>
        <v>15 - Pará</v>
      </c>
      <c r="J1440" s="22" t="s">
        <v>140</v>
      </c>
      <c r="K1440" s="22">
        <v>0</v>
      </c>
      <c r="L1440" s="33">
        <v>40000</v>
      </c>
      <c r="M1440" s="20" t="e">
        <f>VLOOKUP(G1440,PROCV!$A$110:$B$119,2,FALSE)</f>
        <v>#N/A</v>
      </c>
      <c r="N1440" s="17" t="e">
        <f t="shared" si="22"/>
        <v>#N/A</v>
      </c>
    </row>
    <row r="1441" spans="1:14" x14ac:dyDescent="0.25">
      <c r="A1441" s="30" t="s">
        <v>48</v>
      </c>
      <c r="B1441" s="36">
        <v>999619</v>
      </c>
      <c r="C1441" s="42" t="s">
        <v>4866</v>
      </c>
      <c r="D1441" s="22" t="s">
        <v>300</v>
      </c>
      <c r="E1441" s="22" t="s">
        <v>221</v>
      </c>
      <c r="F1441" s="26" t="str">
        <f>VLOOKUP(E1441,PROCV!$A$1:$B$107,2,TRUE)</f>
        <v>Artes Cênicas e Espetáculo</v>
      </c>
      <c r="G1441" s="33">
        <v>1999</v>
      </c>
      <c r="H1441" s="24">
        <v>0</v>
      </c>
      <c r="I1441" s="23" t="str">
        <f>VLOOKUP(J1441,PROCV!$E$1:$F$27,2,FALSE)</f>
        <v>17 - Tocantins</v>
      </c>
      <c r="J1441" s="22" t="s">
        <v>64</v>
      </c>
      <c r="K1441" s="22">
        <v>0</v>
      </c>
      <c r="L1441" s="33">
        <v>40000</v>
      </c>
      <c r="M1441" s="20" t="e">
        <f>VLOOKUP(G1441,PROCV!$A$110:$B$119,2,FALSE)</f>
        <v>#N/A</v>
      </c>
      <c r="N1441" s="17" t="e">
        <f t="shared" si="22"/>
        <v>#N/A</v>
      </c>
    </row>
    <row r="1442" spans="1:14" x14ac:dyDescent="0.25">
      <c r="A1442" s="30" t="s">
        <v>48</v>
      </c>
      <c r="B1442" s="36">
        <v>999726</v>
      </c>
      <c r="C1442" s="42" t="s">
        <v>4865</v>
      </c>
      <c r="D1442" s="22" t="s">
        <v>300</v>
      </c>
      <c r="E1442" s="22" t="s">
        <v>221</v>
      </c>
      <c r="F1442" s="26" t="str">
        <f>VLOOKUP(E1442,PROCV!$A$1:$B$107,2,TRUE)</f>
        <v>Artes Cênicas e Espetáculo</v>
      </c>
      <c r="G1442" s="33">
        <v>1999</v>
      </c>
      <c r="H1442" s="24">
        <v>0</v>
      </c>
      <c r="I1442" s="23" t="str">
        <f>VLOOKUP(J1442,PROCV!$E$1:$F$27,2,FALSE)</f>
        <v>28 - Sergipe</v>
      </c>
      <c r="J1442" s="22" t="s">
        <v>49</v>
      </c>
      <c r="K1442" s="22">
        <v>0</v>
      </c>
      <c r="L1442" s="33">
        <v>40000</v>
      </c>
      <c r="M1442" s="20" t="e">
        <f>VLOOKUP(G1442,PROCV!$A$110:$B$119,2,FALSE)</f>
        <v>#N/A</v>
      </c>
      <c r="N1442" s="17" t="e">
        <f t="shared" si="22"/>
        <v>#N/A</v>
      </c>
    </row>
    <row r="1443" spans="1:14" x14ac:dyDescent="0.25">
      <c r="A1443" s="30" t="s">
        <v>48</v>
      </c>
      <c r="B1443" s="36">
        <v>999696</v>
      </c>
      <c r="C1443" s="42" t="s">
        <v>4864</v>
      </c>
      <c r="D1443" s="22" t="s">
        <v>300</v>
      </c>
      <c r="E1443" s="22" t="s">
        <v>221</v>
      </c>
      <c r="F1443" s="26" t="str">
        <f>VLOOKUP(E1443,PROCV!$A$1:$B$107,2,TRUE)</f>
        <v>Artes Cênicas e Espetáculo</v>
      </c>
      <c r="G1443" s="33">
        <v>1999</v>
      </c>
      <c r="H1443" s="24">
        <v>0</v>
      </c>
      <c r="I1443" s="23" t="str">
        <f>VLOOKUP(J1443,PROCV!$E$1:$F$27,2,FALSE)</f>
        <v>28 - Sergipe</v>
      </c>
      <c r="J1443" s="22" t="s">
        <v>49</v>
      </c>
      <c r="K1443" s="22">
        <v>0</v>
      </c>
      <c r="L1443" s="33">
        <v>40000</v>
      </c>
      <c r="M1443" s="20" t="e">
        <f>VLOOKUP(G1443,PROCV!$A$110:$B$119,2,FALSE)</f>
        <v>#N/A</v>
      </c>
      <c r="N1443" s="17" t="e">
        <f t="shared" si="22"/>
        <v>#N/A</v>
      </c>
    </row>
    <row r="1444" spans="1:14" x14ac:dyDescent="0.25">
      <c r="A1444" s="30" t="s">
        <v>48</v>
      </c>
      <c r="B1444" s="36">
        <v>999723</v>
      </c>
      <c r="C1444" s="42" t="s">
        <v>4863</v>
      </c>
      <c r="D1444" s="22" t="s">
        <v>300</v>
      </c>
      <c r="E1444" s="22" t="s">
        <v>221</v>
      </c>
      <c r="F1444" s="26" t="str">
        <f>VLOOKUP(E1444,PROCV!$A$1:$B$107,2,TRUE)</f>
        <v>Artes Cênicas e Espetáculo</v>
      </c>
      <c r="G1444" s="33">
        <v>1999</v>
      </c>
      <c r="H1444" s="24">
        <v>0</v>
      </c>
      <c r="I1444" s="23" t="str">
        <f>VLOOKUP(J1444,PROCV!$E$1:$F$27,2,FALSE)</f>
        <v>52 - Goiás</v>
      </c>
      <c r="J1444" s="22" t="s">
        <v>97</v>
      </c>
      <c r="K1444" s="22">
        <v>0</v>
      </c>
      <c r="L1444" s="33">
        <v>20000</v>
      </c>
      <c r="M1444" s="20" t="e">
        <f>VLOOKUP(G1444,PROCV!$A$110:$B$119,2,FALSE)</f>
        <v>#N/A</v>
      </c>
      <c r="N1444" s="17" t="e">
        <f t="shared" si="22"/>
        <v>#N/A</v>
      </c>
    </row>
    <row r="1445" spans="1:14" x14ac:dyDescent="0.25">
      <c r="A1445" s="30" t="s">
        <v>48</v>
      </c>
      <c r="B1445" s="36">
        <v>999898</v>
      </c>
      <c r="C1445" s="42" t="s">
        <v>4862</v>
      </c>
      <c r="D1445" s="22" t="s">
        <v>300</v>
      </c>
      <c r="E1445" s="22" t="s">
        <v>221</v>
      </c>
      <c r="F1445" s="26" t="str">
        <f>VLOOKUP(E1445,PROCV!$A$1:$B$107,2,TRUE)</f>
        <v>Artes Cênicas e Espetáculo</v>
      </c>
      <c r="G1445" s="33">
        <v>1999</v>
      </c>
      <c r="H1445" s="24">
        <v>0</v>
      </c>
      <c r="I1445" s="23" t="str">
        <f>VLOOKUP(J1445,PROCV!$E$1:$F$27,2,FALSE)</f>
        <v>51 - Mato Grosso</v>
      </c>
      <c r="J1445" s="22" t="s">
        <v>99</v>
      </c>
      <c r="K1445" s="22">
        <v>0</v>
      </c>
      <c r="L1445" s="33">
        <v>40000</v>
      </c>
      <c r="M1445" s="20" t="e">
        <f>VLOOKUP(G1445,PROCV!$A$110:$B$119,2,FALSE)</f>
        <v>#N/A</v>
      </c>
      <c r="N1445" s="17" t="e">
        <f t="shared" si="22"/>
        <v>#N/A</v>
      </c>
    </row>
    <row r="1446" spans="1:14" x14ac:dyDescent="0.25">
      <c r="A1446" s="30" t="s">
        <v>48</v>
      </c>
      <c r="B1446" s="36">
        <v>991980</v>
      </c>
      <c r="C1446" s="42" t="s">
        <v>4861</v>
      </c>
      <c r="D1446" s="22" t="s">
        <v>300</v>
      </c>
      <c r="E1446" s="22" t="s">
        <v>221</v>
      </c>
      <c r="F1446" s="26" t="str">
        <f>VLOOKUP(E1446,PROCV!$A$1:$B$107,2,TRUE)</f>
        <v>Artes Cênicas e Espetáculo</v>
      </c>
      <c r="G1446" s="33">
        <v>1999</v>
      </c>
      <c r="H1446" s="24">
        <v>0</v>
      </c>
      <c r="I1446" s="23" t="str">
        <f>VLOOKUP(J1446,PROCV!$E$1:$F$27,2,FALSE)</f>
        <v>11 - Rondônia</v>
      </c>
      <c r="J1446" s="22" t="s">
        <v>219</v>
      </c>
      <c r="K1446" s="22">
        <v>0</v>
      </c>
      <c r="L1446" s="33">
        <v>40000</v>
      </c>
      <c r="M1446" s="20" t="e">
        <f>VLOOKUP(G1446,PROCV!$A$110:$B$119,2,FALSE)</f>
        <v>#N/A</v>
      </c>
      <c r="N1446" s="17" t="e">
        <f t="shared" si="22"/>
        <v>#N/A</v>
      </c>
    </row>
    <row r="1447" spans="1:14" x14ac:dyDescent="0.25">
      <c r="A1447" s="30" t="s">
        <v>48</v>
      </c>
      <c r="B1447" s="36">
        <v>999803</v>
      </c>
      <c r="C1447" s="42" t="s">
        <v>4860</v>
      </c>
      <c r="D1447" s="22" t="s">
        <v>300</v>
      </c>
      <c r="E1447" s="22" t="s">
        <v>221</v>
      </c>
      <c r="F1447" s="26" t="str">
        <f>VLOOKUP(E1447,PROCV!$A$1:$B$107,2,TRUE)</f>
        <v>Artes Cênicas e Espetáculo</v>
      </c>
      <c r="G1447" s="33">
        <v>1999</v>
      </c>
      <c r="H1447" s="24">
        <v>0</v>
      </c>
      <c r="I1447" s="23" t="str">
        <f>VLOOKUP(J1447,PROCV!$E$1:$F$27,2,FALSE)</f>
        <v>41 - Paraná</v>
      </c>
      <c r="J1447" s="22" t="s">
        <v>106</v>
      </c>
      <c r="K1447" s="22">
        <v>0</v>
      </c>
      <c r="L1447" s="33">
        <v>40000</v>
      </c>
      <c r="M1447" s="20" t="e">
        <f>VLOOKUP(G1447,PROCV!$A$110:$B$119,2,FALSE)</f>
        <v>#N/A</v>
      </c>
      <c r="N1447" s="17" t="e">
        <f t="shared" si="22"/>
        <v>#N/A</v>
      </c>
    </row>
    <row r="1448" spans="1:14" x14ac:dyDescent="0.25">
      <c r="A1448" s="30" t="s">
        <v>48</v>
      </c>
      <c r="B1448" s="36">
        <v>999910</v>
      </c>
      <c r="C1448" s="42" t="s">
        <v>4859</v>
      </c>
      <c r="D1448" s="22" t="s">
        <v>300</v>
      </c>
      <c r="E1448" s="22" t="s">
        <v>221</v>
      </c>
      <c r="F1448" s="26" t="str">
        <f>VLOOKUP(E1448,PROCV!$A$1:$B$107,2,TRUE)</f>
        <v>Artes Cênicas e Espetáculo</v>
      </c>
      <c r="G1448" s="33">
        <v>1999</v>
      </c>
      <c r="H1448" s="24">
        <v>0</v>
      </c>
      <c r="I1448" s="23" t="str">
        <f>VLOOKUP(J1448,PROCV!$E$1:$F$27,2,FALSE)</f>
        <v>29 - Bahia</v>
      </c>
      <c r="J1448" s="22" t="s">
        <v>73</v>
      </c>
      <c r="K1448" s="22">
        <v>0</v>
      </c>
      <c r="L1448" s="33">
        <v>40000</v>
      </c>
      <c r="M1448" s="20" t="e">
        <f>VLOOKUP(G1448,PROCV!$A$110:$B$119,2,FALSE)</f>
        <v>#N/A</v>
      </c>
      <c r="N1448" s="17" t="e">
        <f t="shared" si="22"/>
        <v>#N/A</v>
      </c>
    </row>
    <row r="1449" spans="1:14" x14ac:dyDescent="0.25">
      <c r="A1449" s="30" t="s">
        <v>48</v>
      </c>
      <c r="B1449" s="36">
        <v>999657</v>
      </c>
      <c r="C1449" s="42" t="s">
        <v>4858</v>
      </c>
      <c r="D1449" s="22" t="s">
        <v>300</v>
      </c>
      <c r="E1449" s="22" t="s">
        <v>221</v>
      </c>
      <c r="F1449" s="26" t="str">
        <f>VLOOKUP(E1449,PROCV!$A$1:$B$107,2,TRUE)</f>
        <v>Artes Cênicas e Espetáculo</v>
      </c>
      <c r="G1449" s="33">
        <v>1999</v>
      </c>
      <c r="H1449" s="24">
        <v>0</v>
      </c>
      <c r="I1449" s="23" t="str">
        <f>VLOOKUP(J1449,PROCV!$E$1:$F$27,2,FALSE)</f>
        <v>35 - São Paulo</v>
      </c>
      <c r="J1449" s="22" t="s">
        <v>76</v>
      </c>
      <c r="K1449" s="22">
        <v>0</v>
      </c>
      <c r="L1449" s="33">
        <v>40000</v>
      </c>
      <c r="M1449" s="20" t="e">
        <f>VLOOKUP(G1449,PROCV!$A$110:$B$119,2,FALSE)</f>
        <v>#N/A</v>
      </c>
      <c r="N1449" s="17" t="e">
        <f t="shared" si="22"/>
        <v>#N/A</v>
      </c>
    </row>
    <row r="1450" spans="1:14" x14ac:dyDescent="0.25">
      <c r="A1450" s="30" t="s">
        <v>48</v>
      </c>
      <c r="B1450" s="36">
        <v>999894</v>
      </c>
      <c r="C1450" s="42" t="s">
        <v>4857</v>
      </c>
      <c r="D1450" s="22" t="s">
        <v>300</v>
      </c>
      <c r="E1450" s="22" t="s">
        <v>221</v>
      </c>
      <c r="F1450" s="26" t="str">
        <f>VLOOKUP(E1450,PROCV!$A$1:$B$107,2,TRUE)</f>
        <v>Artes Cênicas e Espetáculo</v>
      </c>
      <c r="G1450" s="33">
        <v>1999</v>
      </c>
      <c r="H1450" s="24">
        <v>0</v>
      </c>
      <c r="I1450" s="23" t="str">
        <f>VLOOKUP(J1450,PROCV!$E$1:$F$27,2,FALSE)</f>
        <v>35 - São Paulo</v>
      </c>
      <c r="J1450" s="22" t="s">
        <v>76</v>
      </c>
      <c r="K1450" s="22">
        <v>0</v>
      </c>
      <c r="L1450" s="33">
        <v>40000</v>
      </c>
      <c r="M1450" s="20" t="e">
        <f>VLOOKUP(G1450,PROCV!$A$110:$B$119,2,FALSE)</f>
        <v>#N/A</v>
      </c>
      <c r="N1450" s="17" t="e">
        <f t="shared" si="22"/>
        <v>#N/A</v>
      </c>
    </row>
    <row r="1451" spans="1:14" x14ac:dyDescent="0.25">
      <c r="A1451" s="30" t="s">
        <v>48</v>
      </c>
      <c r="B1451" s="36">
        <v>999736</v>
      </c>
      <c r="C1451" s="42" t="s">
        <v>4856</v>
      </c>
      <c r="D1451" s="22" t="s">
        <v>300</v>
      </c>
      <c r="E1451" s="22" t="s">
        <v>221</v>
      </c>
      <c r="F1451" s="26" t="str">
        <f>VLOOKUP(E1451,PROCV!$A$1:$B$107,2,TRUE)</f>
        <v>Artes Cênicas e Espetáculo</v>
      </c>
      <c r="G1451" s="33">
        <v>1999</v>
      </c>
      <c r="H1451" s="24">
        <v>0</v>
      </c>
      <c r="I1451" s="23" t="str">
        <f>VLOOKUP(J1451,PROCV!$E$1:$F$27,2,FALSE)</f>
        <v>11 - Rondônia</v>
      </c>
      <c r="J1451" s="22" t="s">
        <v>219</v>
      </c>
      <c r="K1451" s="22">
        <v>0</v>
      </c>
      <c r="L1451" s="33">
        <v>40000</v>
      </c>
      <c r="M1451" s="20" t="e">
        <f>VLOOKUP(G1451,PROCV!$A$110:$B$119,2,FALSE)</f>
        <v>#N/A</v>
      </c>
      <c r="N1451" s="17" t="e">
        <f t="shared" si="22"/>
        <v>#N/A</v>
      </c>
    </row>
    <row r="1452" spans="1:14" x14ac:dyDescent="0.25">
      <c r="A1452" s="30" t="s">
        <v>48</v>
      </c>
      <c r="B1452" s="36">
        <v>991981</v>
      </c>
      <c r="C1452" s="42" t="s">
        <v>4855</v>
      </c>
      <c r="D1452" s="22" t="s">
        <v>300</v>
      </c>
      <c r="E1452" s="22" t="s">
        <v>221</v>
      </c>
      <c r="F1452" s="26" t="str">
        <f>VLOOKUP(E1452,PROCV!$A$1:$B$107,2,TRUE)</f>
        <v>Artes Cênicas e Espetáculo</v>
      </c>
      <c r="G1452" s="33">
        <v>1999</v>
      </c>
      <c r="H1452" s="24">
        <v>0</v>
      </c>
      <c r="I1452" s="23" t="str">
        <f>VLOOKUP(J1452,PROCV!$E$1:$F$27,2,FALSE)</f>
        <v>35 - São Paulo</v>
      </c>
      <c r="J1452" s="22" t="s">
        <v>76</v>
      </c>
      <c r="K1452" s="22">
        <v>0</v>
      </c>
      <c r="L1452" s="33">
        <v>40000</v>
      </c>
      <c r="M1452" s="20" t="e">
        <f>VLOOKUP(G1452,PROCV!$A$110:$B$119,2,FALSE)</f>
        <v>#N/A</v>
      </c>
      <c r="N1452" s="17" t="e">
        <f t="shared" si="22"/>
        <v>#N/A</v>
      </c>
    </row>
    <row r="1453" spans="1:14" x14ac:dyDescent="0.25">
      <c r="A1453" s="30" t="s">
        <v>48</v>
      </c>
      <c r="B1453" s="36">
        <v>999793</v>
      </c>
      <c r="C1453" s="42" t="s">
        <v>4854</v>
      </c>
      <c r="D1453" s="22" t="s">
        <v>300</v>
      </c>
      <c r="E1453" s="22" t="s">
        <v>221</v>
      </c>
      <c r="F1453" s="26" t="str">
        <f>VLOOKUP(E1453,PROCV!$A$1:$B$107,2,TRUE)</f>
        <v>Artes Cênicas e Espetáculo</v>
      </c>
      <c r="G1453" s="33">
        <v>1999</v>
      </c>
      <c r="H1453" s="24">
        <v>0</v>
      </c>
      <c r="I1453" s="23" t="str">
        <f>VLOOKUP(J1453,PROCV!$E$1:$F$27,2,FALSE)</f>
        <v>41 - Paraná</v>
      </c>
      <c r="J1453" s="22" t="s">
        <v>106</v>
      </c>
      <c r="K1453" s="22">
        <v>0</v>
      </c>
      <c r="L1453" s="33">
        <v>40000</v>
      </c>
      <c r="M1453" s="20" t="e">
        <f>VLOOKUP(G1453,PROCV!$A$110:$B$119,2,FALSE)</f>
        <v>#N/A</v>
      </c>
      <c r="N1453" s="17" t="e">
        <f t="shared" si="22"/>
        <v>#N/A</v>
      </c>
    </row>
    <row r="1454" spans="1:14" x14ac:dyDescent="0.25">
      <c r="A1454" s="30" t="s">
        <v>48</v>
      </c>
      <c r="B1454" s="36">
        <v>999848</v>
      </c>
      <c r="C1454" s="42" t="s">
        <v>4853</v>
      </c>
      <c r="D1454" s="22" t="s">
        <v>300</v>
      </c>
      <c r="E1454" s="22" t="s">
        <v>221</v>
      </c>
      <c r="F1454" s="26" t="str">
        <f>VLOOKUP(E1454,PROCV!$A$1:$B$107,2,TRUE)</f>
        <v>Artes Cênicas e Espetáculo</v>
      </c>
      <c r="G1454" s="33">
        <v>1999</v>
      </c>
      <c r="H1454" s="24">
        <v>0</v>
      </c>
      <c r="I1454" s="23" t="str">
        <f>VLOOKUP(J1454,PROCV!$E$1:$F$27,2,FALSE)</f>
        <v>26 - Pernambuco</v>
      </c>
      <c r="J1454" s="22" t="s">
        <v>44</v>
      </c>
      <c r="K1454" s="22">
        <v>0</v>
      </c>
      <c r="L1454" s="33">
        <v>40000</v>
      </c>
      <c r="M1454" s="20" t="e">
        <f>VLOOKUP(G1454,PROCV!$A$110:$B$119,2,FALSE)</f>
        <v>#N/A</v>
      </c>
      <c r="N1454" s="17" t="e">
        <f t="shared" si="22"/>
        <v>#N/A</v>
      </c>
    </row>
    <row r="1455" spans="1:14" x14ac:dyDescent="0.25">
      <c r="A1455" s="30" t="s">
        <v>48</v>
      </c>
      <c r="B1455" s="36">
        <v>999847</v>
      </c>
      <c r="C1455" s="42" t="s">
        <v>4852</v>
      </c>
      <c r="D1455" s="22" t="s">
        <v>300</v>
      </c>
      <c r="E1455" s="22" t="s">
        <v>221</v>
      </c>
      <c r="F1455" s="26" t="str">
        <f>VLOOKUP(E1455,PROCV!$A$1:$B$107,2,TRUE)</f>
        <v>Artes Cênicas e Espetáculo</v>
      </c>
      <c r="G1455" s="33">
        <v>1999</v>
      </c>
      <c r="H1455" s="24">
        <v>0</v>
      </c>
      <c r="I1455" s="23" t="str">
        <f>VLOOKUP(J1455,PROCV!$E$1:$F$27,2,FALSE)</f>
        <v>26 - Pernambuco</v>
      </c>
      <c r="J1455" s="22" t="s">
        <v>44</v>
      </c>
      <c r="K1455" s="22">
        <v>0</v>
      </c>
      <c r="L1455" s="33">
        <v>40000</v>
      </c>
      <c r="M1455" s="20" t="e">
        <f>VLOOKUP(G1455,PROCV!$A$110:$B$119,2,FALSE)</f>
        <v>#N/A</v>
      </c>
      <c r="N1455" s="17" t="e">
        <f t="shared" si="22"/>
        <v>#N/A</v>
      </c>
    </row>
    <row r="1456" spans="1:14" x14ac:dyDescent="0.25">
      <c r="A1456" s="30" t="s">
        <v>48</v>
      </c>
      <c r="B1456" s="36">
        <v>999691</v>
      </c>
      <c r="C1456" s="42" t="s">
        <v>4851</v>
      </c>
      <c r="D1456" s="22" t="s">
        <v>300</v>
      </c>
      <c r="E1456" s="22" t="s">
        <v>221</v>
      </c>
      <c r="F1456" s="26" t="str">
        <f>VLOOKUP(E1456,PROCV!$A$1:$B$107,2,TRUE)</f>
        <v>Artes Cênicas e Espetáculo</v>
      </c>
      <c r="G1456" s="33">
        <v>1999</v>
      </c>
      <c r="H1456" s="24">
        <v>0</v>
      </c>
      <c r="I1456" s="23" t="str">
        <f>VLOOKUP(J1456,PROCV!$E$1:$F$27,2,FALSE)</f>
        <v>31 - Minas Gerais</v>
      </c>
      <c r="J1456" s="22" t="s">
        <v>85</v>
      </c>
      <c r="K1456" s="22">
        <v>0</v>
      </c>
      <c r="L1456" s="33">
        <v>40000</v>
      </c>
      <c r="M1456" s="20" t="e">
        <f>VLOOKUP(G1456,PROCV!$A$110:$B$119,2,FALSE)</f>
        <v>#N/A</v>
      </c>
      <c r="N1456" s="17" t="e">
        <f t="shared" si="22"/>
        <v>#N/A</v>
      </c>
    </row>
    <row r="1457" spans="1:14" x14ac:dyDescent="0.25">
      <c r="A1457" s="30" t="s">
        <v>48</v>
      </c>
      <c r="B1457" s="36">
        <v>999757</v>
      </c>
      <c r="C1457" s="42" t="s">
        <v>4850</v>
      </c>
      <c r="D1457" s="22" t="s">
        <v>300</v>
      </c>
      <c r="E1457" s="22" t="s">
        <v>221</v>
      </c>
      <c r="F1457" s="26" t="str">
        <f>VLOOKUP(E1457,PROCV!$A$1:$B$107,2,TRUE)</f>
        <v>Artes Cênicas e Espetáculo</v>
      </c>
      <c r="G1457" s="33">
        <v>1999</v>
      </c>
      <c r="H1457" s="24">
        <v>0</v>
      </c>
      <c r="I1457" s="23" t="str">
        <f>VLOOKUP(J1457,PROCV!$E$1:$F$27,2,FALSE)</f>
        <v>27 - Alagoas</v>
      </c>
      <c r="J1457" s="22" t="s">
        <v>65</v>
      </c>
      <c r="K1457" s="22">
        <v>0</v>
      </c>
      <c r="L1457" s="33">
        <v>40000</v>
      </c>
      <c r="M1457" s="20" t="e">
        <f>VLOOKUP(G1457,PROCV!$A$110:$B$119,2,FALSE)</f>
        <v>#N/A</v>
      </c>
      <c r="N1457" s="17" t="e">
        <f t="shared" si="22"/>
        <v>#N/A</v>
      </c>
    </row>
    <row r="1458" spans="1:14" x14ac:dyDescent="0.25">
      <c r="A1458" s="30" t="s">
        <v>48</v>
      </c>
      <c r="B1458" s="36">
        <v>991977</v>
      </c>
      <c r="C1458" s="42" t="s">
        <v>4849</v>
      </c>
      <c r="D1458" s="22" t="s">
        <v>300</v>
      </c>
      <c r="E1458" s="22" t="s">
        <v>221</v>
      </c>
      <c r="F1458" s="26" t="str">
        <f>VLOOKUP(E1458,PROCV!$A$1:$B$107,2,TRUE)</f>
        <v>Artes Cênicas e Espetáculo</v>
      </c>
      <c r="G1458" s="33">
        <v>1999</v>
      </c>
      <c r="H1458" s="24">
        <v>0</v>
      </c>
      <c r="I1458" s="23" t="str">
        <f>VLOOKUP(J1458,PROCV!$E$1:$F$27,2,FALSE)</f>
        <v>33 - Rio de Janeiro</v>
      </c>
      <c r="J1458" s="22" t="s">
        <v>82</v>
      </c>
      <c r="K1458" s="22">
        <v>0</v>
      </c>
      <c r="L1458" s="33">
        <v>40000</v>
      </c>
      <c r="M1458" s="20" t="e">
        <f>VLOOKUP(G1458,PROCV!$A$110:$B$119,2,FALSE)</f>
        <v>#N/A</v>
      </c>
      <c r="N1458" s="17" t="e">
        <f t="shared" si="22"/>
        <v>#N/A</v>
      </c>
    </row>
    <row r="1459" spans="1:14" x14ac:dyDescent="0.25">
      <c r="A1459" s="30" t="s">
        <v>48</v>
      </c>
      <c r="B1459" s="36">
        <v>999812</v>
      </c>
      <c r="C1459" s="42" t="s">
        <v>4848</v>
      </c>
      <c r="D1459" s="22" t="s">
        <v>300</v>
      </c>
      <c r="E1459" s="22" t="s">
        <v>221</v>
      </c>
      <c r="F1459" s="26" t="str">
        <f>VLOOKUP(E1459,PROCV!$A$1:$B$107,2,TRUE)</f>
        <v>Artes Cênicas e Espetáculo</v>
      </c>
      <c r="G1459" s="33">
        <v>1999</v>
      </c>
      <c r="H1459" s="24">
        <v>0</v>
      </c>
      <c r="I1459" s="23" t="str">
        <f>VLOOKUP(J1459,PROCV!$E$1:$F$27,2,FALSE)</f>
        <v>35 - São Paulo</v>
      </c>
      <c r="J1459" s="22" t="s">
        <v>76</v>
      </c>
      <c r="K1459" s="22">
        <v>0</v>
      </c>
      <c r="L1459" s="33">
        <v>40000</v>
      </c>
      <c r="M1459" s="20" t="e">
        <f>VLOOKUP(G1459,PROCV!$A$110:$B$119,2,FALSE)</f>
        <v>#N/A</v>
      </c>
      <c r="N1459" s="17" t="e">
        <f t="shared" si="22"/>
        <v>#N/A</v>
      </c>
    </row>
    <row r="1460" spans="1:14" x14ac:dyDescent="0.25">
      <c r="A1460" s="30" t="s">
        <v>48</v>
      </c>
      <c r="B1460" s="36">
        <v>999880</v>
      </c>
      <c r="C1460" s="42" t="s">
        <v>4847</v>
      </c>
      <c r="D1460" s="22" t="s">
        <v>300</v>
      </c>
      <c r="E1460" s="22" t="s">
        <v>221</v>
      </c>
      <c r="F1460" s="26" t="str">
        <f>VLOOKUP(E1460,PROCV!$A$1:$B$107,2,TRUE)</f>
        <v>Artes Cênicas e Espetáculo</v>
      </c>
      <c r="G1460" s="33">
        <v>1999</v>
      </c>
      <c r="H1460" s="24">
        <v>0</v>
      </c>
      <c r="I1460" s="23" t="str">
        <f>VLOOKUP(J1460,PROCV!$E$1:$F$27,2,FALSE)</f>
        <v>25 - Paraíba</v>
      </c>
      <c r="J1460" s="22" t="s">
        <v>346</v>
      </c>
      <c r="K1460" s="22">
        <v>0</v>
      </c>
      <c r="L1460" s="33">
        <v>40000</v>
      </c>
      <c r="M1460" s="20" t="e">
        <f>VLOOKUP(G1460,PROCV!$A$110:$B$119,2,FALSE)</f>
        <v>#N/A</v>
      </c>
      <c r="N1460" s="17" t="e">
        <f t="shared" si="22"/>
        <v>#N/A</v>
      </c>
    </row>
    <row r="1461" spans="1:14" x14ac:dyDescent="0.25">
      <c r="A1461" s="30" t="s">
        <v>48</v>
      </c>
      <c r="B1461" s="36">
        <v>999809</v>
      </c>
      <c r="C1461" s="42" t="s">
        <v>4846</v>
      </c>
      <c r="D1461" s="22" t="s">
        <v>300</v>
      </c>
      <c r="E1461" s="22" t="s">
        <v>221</v>
      </c>
      <c r="F1461" s="26" t="str">
        <f>VLOOKUP(E1461,PROCV!$A$1:$B$107,2,TRUE)</f>
        <v>Artes Cênicas e Espetáculo</v>
      </c>
      <c r="G1461" s="33">
        <v>1999</v>
      </c>
      <c r="H1461" s="24">
        <v>0</v>
      </c>
      <c r="I1461" s="23" t="str">
        <f>VLOOKUP(J1461,PROCV!$E$1:$F$27,2,FALSE)</f>
        <v>35 - São Paulo</v>
      </c>
      <c r="J1461" s="22" t="s">
        <v>76</v>
      </c>
      <c r="K1461" s="22">
        <v>0</v>
      </c>
      <c r="L1461" s="33">
        <v>40000</v>
      </c>
      <c r="M1461" s="20" t="e">
        <f>VLOOKUP(G1461,PROCV!$A$110:$B$119,2,FALSE)</f>
        <v>#N/A</v>
      </c>
      <c r="N1461" s="17" t="e">
        <f t="shared" si="22"/>
        <v>#N/A</v>
      </c>
    </row>
    <row r="1462" spans="1:14" x14ac:dyDescent="0.25">
      <c r="A1462" s="30" t="s">
        <v>48</v>
      </c>
      <c r="B1462" s="36">
        <v>991969</v>
      </c>
      <c r="C1462" s="42" t="s">
        <v>4845</v>
      </c>
      <c r="D1462" s="22" t="s">
        <v>300</v>
      </c>
      <c r="E1462" s="22" t="s">
        <v>221</v>
      </c>
      <c r="F1462" s="26" t="str">
        <f>VLOOKUP(E1462,PROCV!$A$1:$B$107,2,TRUE)</f>
        <v>Artes Cênicas e Espetáculo</v>
      </c>
      <c r="G1462" s="33">
        <v>1999</v>
      </c>
      <c r="H1462" s="24">
        <v>0</v>
      </c>
      <c r="I1462" s="23" t="str">
        <f>VLOOKUP(J1462,PROCV!$E$1:$F$27,2,FALSE)</f>
        <v>26 - Pernambuco</v>
      </c>
      <c r="J1462" s="22" t="s">
        <v>44</v>
      </c>
      <c r="K1462" s="22">
        <v>0</v>
      </c>
      <c r="L1462" s="33">
        <v>40000</v>
      </c>
      <c r="M1462" s="20" t="e">
        <f>VLOOKUP(G1462,PROCV!$A$110:$B$119,2,FALSE)</f>
        <v>#N/A</v>
      </c>
      <c r="N1462" s="17" t="e">
        <f t="shared" si="22"/>
        <v>#N/A</v>
      </c>
    </row>
    <row r="1463" spans="1:14" x14ac:dyDescent="0.25">
      <c r="A1463" s="30" t="s">
        <v>48</v>
      </c>
      <c r="B1463" s="36">
        <v>999656</v>
      </c>
      <c r="C1463" s="42" t="s">
        <v>4844</v>
      </c>
      <c r="D1463" s="22" t="s">
        <v>300</v>
      </c>
      <c r="E1463" s="22" t="s">
        <v>221</v>
      </c>
      <c r="F1463" s="26" t="str">
        <f>VLOOKUP(E1463,PROCV!$A$1:$B$107,2,TRUE)</f>
        <v>Artes Cênicas e Espetáculo</v>
      </c>
      <c r="G1463" s="33">
        <v>1999</v>
      </c>
      <c r="H1463" s="24">
        <v>0</v>
      </c>
      <c r="I1463" s="23" t="str">
        <f>VLOOKUP(J1463,PROCV!$E$1:$F$27,2,FALSE)</f>
        <v>23 - Ceará</v>
      </c>
      <c r="J1463" s="22" t="s">
        <v>52</v>
      </c>
      <c r="K1463" s="22">
        <v>0</v>
      </c>
      <c r="L1463" s="33">
        <v>40000</v>
      </c>
      <c r="M1463" s="20" t="e">
        <f>VLOOKUP(G1463,PROCV!$A$110:$B$119,2,FALSE)</f>
        <v>#N/A</v>
      </c>
      <c r="N1463" s="17" t="e">
        <f t="shared" si="22"/>
        <v>#N/A</v>
      </c>
    </row>
    <row r="1464" spans="1:14" x14ac:dyDescent="0.25">
      <c r="A1464" s="30" t="s">
        <v>48</v>
      </c>
      <c r="B1464" s="36">
        <v>999862</v>
      </c>
      <c r="C1464" s="42" t="s">
        <v>4843</v>
      </c>
      <c r="D1464" s="22" t="s">
        <v>300</v>
      </c>
      <c r="E1464" s="22" t="s">
        <v>221</v>
      </c>
      <c r="F1464" s="26" t="str">
        <f>VLOOKUP(E1464,PROCV!$A$1:$B$107,2,TRUE)</f>
        <v>Artes Cênicas e Espetáculo</v>
      </c>
      <c r="G1464" s="33">
        <v>1999</v>
      </c>
      <c r="H1464" s="24">
        <v>0</v>
      </c>
      <c r="I1464" s="23" t="str">
        <f>VLOOKUP(J1464,PROCV!$E$1:$F$27,2,FALSE)</f>
        <v>31 - Minas Gerais</v>
      </c>
      <c r="J1464" s="22" t="s">
        <v>85</v>
      </c>
      <c r="K1464" s="22">
        <v>0</v>
      </c>
      <c r="L1464" s="33">
        <v>40000</v>
      </c>
      <c r="M1464" s="20" t="e">
        <f>VLOOKUP(G1464,PROCV!$A$110:$B$119,2,FALSE)</f>
        <v>#N/A</v>
      </c>
      <c r="N1464" s="17" t="e">
        <f t="shared" si="22"/>
        <v>#N/A</v>
      </c>
    </row>
    <row r="1465" spans="1:14" x14ac:dyDescent="0.25">
      <c r="A1465" s="30" t="s">
        <v>48</v>
      </c>
      <c r="B1465" s="36">
        <v>999784</v>
      </c>
      <c r="C1465" s="42" t="s">
        <v>4842</v>
      </c>
      <c r="D1465" s="22" t="s">
        <v>300</v>
      </c>
      <c r="E1465" s="22" t="s">
        <v>221</v>
      </c>
      <c r="F1465" s="26" t="str">
        <f>VLOOKUP(E1465,PROCV!$A$1:$B$107,2,TRUE)</f>
        <v>Artes Cênicas e Espetáculo</v>
      </c>
      <c r="G1465" s="33">
        <v>1999</v>
      </c>
      <c r="H1465" s="24">
        <v>0</v>
      </c>
      <c r="I1465" s="23" t="str">
        <f>VLOOKUP(J1465,PROCV!$E$1:$F$27,2,FALSE)</f>
        <v>33 - Rio de Janeiro</v>
      </c>
      <c r="J1465" s="22" t="s">
        <v>82</v>
      </c>
      <c r="K1465" s="22">
        <v>0</v>
      </c>
      <c r="L1465" s="33">
        <v>39949</v>
      </c>
      <c r="M1465" s="20" t="e">
        <f>VLOOKUP(G1465,PROCV!$A$110:$B$119,2,FALSE)</f>
        <v>#N/A</v>
      </c>
      <c r="N1465" s="17" t="e">
        <f t="shared" si="22"/>
        <v>#N/A</v>
      </c>
    </row>
    <row r="1466" spans="1:14" x14ac:dyDescent="0.25">
      <c r="A1466" s="30" t="s">
        <v>48</v>
      </c>
      <c r="B1466" s="36">
        <v>999771</v>
      </c>
      <c r="C1466" s="42" t="s">
        <v>4841</v>
      </c>
      <c r="D1466" s="22" t="s">
        <v>300</v>
      </c>
      <c r="E1466" s="22" t="s">
        <v>221</v>
      </c>
      <c r="F1466" s="26" t="str">
        <f>VLOOKUP(E1466,PROCV!$A$1:$B$107,2,TRUE)</f>
        <v>Artes Cênicas e Espetáculo</v>
      </c>
      <c r="G1466" s="33">
        <v>1999</v>
      </c>
      <c r="H1466" s="24">
        <v>0</v>
      </c>
      <c r="I1466" s="23" t="str">
        <f>VLOOKUP(J1466,PROCV!$E$1:$F$27,2,FALSE)</f>
        <v>52 - Goiás</v>
      </c>
      <c r="J1466" s="22" t="s">
        <v>97</v>
      </c>
      <c r="K1466" s="22">
        <v>0</v>
      </c>
      <c r="L1466" s="33">
        <v>40000</v>
      </c>
      <c r="M1466" s="20" t="e">
        <f>VLOOKUP(G1466,PROCV!$A$110:$B$119,2,FALSE)</f>
        <v>#N/A</v>
      </c>
      <c r="N1466" s="17" t="e">
        <f t="shared" si="22"/>
        <v>#N/A</v>
      </c>
    </row>
    <row r="1467" spans="1:14" x14ac:dyDescent="0.25">
      <c r="A1467" s="30" t="s">
        <v>48</v>
      </c>
      <c r="B1467" s="36">
        <v>999658</v>
      </c>
      <c r="C1467" s="42" t="s">
        <v>4840</v>
      </c>
      <c r="D1467" s="22" t="s">
        <v>300</v>
      </c>
      <c r="E1467" s="22" t="s">
        <v>221</v>
      </c>
      <c r="F1467" s="26" t="str">
        <f>VLOOKUP(E1467,PROCV!$A$1:$B$107,2,TRUE)</f>
        <v>Artes Cênicas e Espetáculo</v>
      </c>
      <c r="G1467" s="33">
        <v>1999</v>
      </c>
      <c r="H1467" s="24">
        <v>0</v>
      </c>
      <c r="I1467" s="23" t="str">
        <f>VLOOKUP(J1467,PROCV!$E$1:$F$27,2,FALSE)</f>
        <v>41 - Paraná</v>
      </c>
      <c r="J1467" s="22" t="s">
        <v>106</v>
      </c>
      <c r="K1467" s="22">
        <v>0</v>
      </c>
      <c r="L1467" s="33">
        <v>40000</v>
      </c>
      <c r="M1467" s="20" t="e">
        <f>VLOOKUP(G1467,PROCV!$A$110:$B$119,2,FALSE)</f>
        <v>#N/A</v>
      </c>
      <c r="N1467" s="17" t="e">
        <f t="shared" si="22"/>
        <v>#N/A</v>
      </c>
    </row>
    <row r="1468" spans="1:14" x14ac:dyDescent="0.25">
      <c r="A1468" s="30" t="s">
        <v>48</v>
      </c>
      <c r="B1468" s="36">
        <v>999911</v>
      </c>
      <c r="C1468" s="42" t="s">
        <v>4839</v>
      </c>
      <c r="D1468" s="22" t="s">
        <v>300</v>
      </c>
      <c r="E1468" s="22" t="s">
        <v>221</v>
      </c>
      <c r="F1468" s="26" t="str">
        <f>VLOOKUP(E1468,PROCV!$A$1:$B$107,2,TRUE)</f>
        <v>Artes Cênicas e Espetáculo</v>
      </c>
      <c r="G1468" s="33">
        <v>1999</v>
      </c>
      <c r="H1468" s="24">
        <v>0</v>
      </c>
      <c r="I1468" s="23" t="str">
        <f>VLOOKUP(J1468,PROCV!$E$1:$F$27,2,FALSE)</f>
        <v>29 - Bahia</v>
      </c>
      <c r="J1468" s="22" t="s">
        <v>73</v>
      </c>
      <c r="K1468" s="22">
        <v>0</v>
      </c>
      <c r="L1468" s="33">
        <v>40000</v>
      </c>
      <c r="M1468" s="20" t="e">
        <f>VLOOKUP(G1468,PROCV!$A$110:$B$119,2,FALSE)</f>
        <v>#N/A</v>
      </c>
      <c r="N1468" s="17" t="e">
        <f t="shared" si="22"/>
        <v>#N/A</v>
      </c>
    </row>
    <row r="1469" spans="1:14" x14ac:dyDescent="0.25">
      <c r="A1469" s="30" t="s">
        <v>48</v>
      </c>
      <c r="B1469" s="36">
        <v>999912</v>
      </c>
      <c r="C1469" s="42" t="s">
        <v>4838</v>
      </c>
      <c r="D1469" s="22" t="s">
        <v>300</v>
      </c>
      <c r="E1469" s="22" t="s">
        <v>221</v>
      </c>
      <c r="F1469" s="26" t="str">
        <f>VLOOKUP(E1469,PROCV!$A$1:$B$107,2,TRUE)</f>
        <v>Artes Cênicas e Espetáculo</v>
      </c>
      <c r="G1469" s="33">
        <v>1999</v>
      </c>
      <c r="H1469" s="24">
        <v>0</v>
      </c>
      <c r="I1469" s="23" t="str">
        <f>VLOOKUP(J1469,PROCV!$E$1:$F$27,2,FALSE)</f>
        <v>26 - Pernambuco</v>
      </c>
      <c r="J1469" s="22" t="s">
        <v>44</v>
      </c>
      <c r="K1469" s="22">
        <v>0</v>
      </c>
      <c r="L1469" s="33">
        <v>40000</v>
      </c>
      <c r="M1469" s="20" t="e">
        <f>VLOOKUP(G1469,PROCV!$A$110:$B$119,2,FALSE)</f>
        <v>#N/A</v>
      </c>
      <c r="N1469" s="17" t="e">
        <f t="shared" si="22"/>
        <v>#N/A</v>
      </c>
    </row>
    <row r="1470" spans="1:14" x14ac:dyDescent="0.25">
      <c r="A1470" s="30" t="s">
        <v>48</v>
      </c>
      <c r="B1470" s="36">
        <v>999844</v>
      </c>
      <c r="C1470" s="42" t="s">
        <v>4837</v>
      </c>
      <c r="D1470" s="22" t="s">
        <v>300</v>
      </c>
      <c r="E1470" s="22" t="s">
        <v>221</v>
      </c>
      <c r="F1470" s="26" t="str">
        <f>VLOOKUP(E1470,PROCV!$A$1:$B$107,2,TRUE)</f>
        <v>Artes Cênicas e Espetáculo</v>
      </c>
      <c r="G1470" s="33">
        <v>1999</v>
      </c>
      <c r="H1470" s="24">
        <v>0</v>
      </c>
      <c r="I1470" s="23" t="str">
        <f>VLOOKUP(J1470,PROCV!$E$1:$F$27,2,FALSE)</f>
        <v>43 - Rio Grande do Sul</v>
      </c>
      <c r="J1470" s="22" t="s">
        <v>56</v>
      </c>
      <c r="K1470" s="22">
        <v>0</v>
      </c>
      <c r="L1470" s="33">
        <v>40000</v>
      </c>
      <c r="M1470" s="20" t="e">
        <f>VLOOKUP(G1470,PROCV!$A$110:$B$119,2,FALSE)</f>
        <v>#N/A</v>
      </c>
      <c r="N1470" s="17" t="e">
        <f t="shared" si="22"/>
        <v>#N/A</v>
      </c>
    </row>
    <row r="1471" spans="1:14" x14ac:dyDescent="0.25">
      <c r="A1471" s="30" t="s">
        <v>48</v>
      </c>
      <c r="B1471" s="36">
        <v>999795</v>
      </c>
      <c r="C1471" s="42" t="s">
        <v>4836</v>
      </c>
      <c r="D1471" s="22" t="s">
        <v>300</v>
      </c>
      <c r="E1471" s="22" t="s">
        <v>221</v>
      </c>
      <c r="F1471" s="26" t="str">
        <f>VLOOKUP(E1471,PROCV!$A$1:$B$107,2,TRUE)</f>
        <v>Artes Cênicas e Espetáculo</v>
      </c>
      <c r="G1471" s="33">
        <v>1999</v>
      </c>
      <c r="H1471" s="24">
        <v>0</v>
      </c>
      <c r="I1471" s="23" t="str">
        <f>VLOOKUP(J1471,PROCV!$E$1:$F$27,2,FALSE)</f>
        <v>52 - Goiás</v>
      </c>
      <c r="J1471" s="22" t="s">
        <v>97</v>
      </c>
      <c r="K1471" s="22">
        <v>0</v>
      </c>
      <c r="L1471" s="33">
        <v>40000</v>
      </c>
      <c r="M1471" s="20" t="e">
        <f>VLOOKUP(G1471,PROCV!$A$110:$B$119,2,FALSE)</f>
        <v>#N/A</v>
      </c>
      <c r="N1471" s="17" t="e">
        <f t="shared" si="22"/>
        <v>#N/A</v>
      </c>
    </row>
    <row r="1472" spans="1:14" x14ac:dyDescent="0.25">
      <c r="A1472" s="30" t="s">
        <v>48</v>
      </c>
      <c r="B1472" s="36">
        <v>999758</v>
      </c>
      <c r="C1472" s="42" t="s">
        <v>4835</v>
      </c>
      <c r="D1472" s="22" t="s">
        <v>300</v>
      </c>
      <c r="E1472" s="22" t="s">
        <v>221</v>
      </c>
      <c r="F1472" s="26" t="str">
        <f>VLOOKUP(E1472,PROCV!$A$1:$B$107,2,TRUE)</f>
        <v>Artes Cênicas e Espetáculo</v>
      </c>
      <c r="G1472" s="33">
        <v>1999</v>
      </c>
      <c r="H1472" s="24">
        <v>0</v>
      </c>
      <c r="I1472" s="23" t="str">
        <f>VLOOKUP(J1472,PROCV!$E$1:$F$27,2,FALSE)</f>
        <v>42 - Santa Catarina</v>
      </c>
      <c r="J1472" s="22" t="s">
        <v>79</v>
      </c>
      <c r="K1472" s="22">
        <v>0</v>
      </c>
      <c r="L1472" s="33">
        <v>40000</v>
      </c>
      <c r="M1472" s="20" t="e">
        <f>VLOOKUP(G1472,PROCV!$A$110:$B$119,2,FALSE)</f>
        <v>#N/A</v>
      </c>
      <c r="N1472" s="17" t="e">
        <f t="shared" si="22"/>
        <v>#N/A</v>
      </c>
    </row>
    <row r="1473" spans="1:14" x14ac:dyDescent="0.25">
      <c r="A1473" s="30" t="s">
        <v>48</v>
      </c>
      <c r="B1473" s="36">
        <v>999624</v>
      </c>
      <c r="C1473" s="42" t="s">
        <v>4834</v>
      </c>
      <c r="D1473" s="22" t="s">
        <v>300</v>
      </c>
      <c r="E1473" s="22" t="s">
        <v>221</v>
      </c>
      <c r="F1473" s="26" t="str">
        <f>VLOOKUP(E1473,PROCV!$A$1:$B$107,2,TRUE)</f>
        <v>Artes Cênicas e Espetáculo</v>
      </c>
      <c r="G1473" s="33">
        <v>1999</v>
      </c>
      <c r="H1473" s="24">
        <v>0</v>
      </c>
      <c r="I1473" s="23" t="str">
        <f>VLOOKUP(J1473,PROCV!$E$1:$F$27,2,FALSE)</f>
        <v>17 - Tocantins</v>
      </c>
      <c r="J1473" s="22" t="s">
        <v>64</v>
      </c>
      <c r="K1473" s="22">
        <v>0</v>
      </c>
      <c r="L1473" s="33">
        <v>40000</v>
      </c>
      <c r="M1473" s="20" t="e">
        <f>VLOOKUP(G1473,PROCV!$A$110:$B$119,2,FALSE)</f>
        <v>#N/A</v>
      </c>
      <c r="N1473" s="17" t="e">
        <f t="shared" si="22"/>
        <v>#N/A</v>
      </c>
    </row>
    <row r="1474" spans="1:14" x14ac:dyDescent="0.25">
      <c r="A1474" s="30" t="s">
        <v>48</v>
      </c>
      <c r="B1474" s="36">
        <v>999859</v>
      </c>
      <c r="C1474" s="42" t="s">
        <v>4833</v>
      </c>
      <c r="D1474" s="22" t="s">
        <v>300</v>
      </c>
      <c r="E1474" s="22" t="s">
        <v>221</v>
      </c>
      <c r="F1474" s="26" t="str">
        <f>VLOOKUP(E1474,PROCV!$A$1:$B$107,2,TRUE)</f>
        <v>Artes Cênicas e Espetáculo</v>
      </c>
      <c r="G1474" s="33">
        <v>1999</v>
      </c>
      <c r="H1474" s="24">
        <v>0</v>
      </c>
      <c r="I1474" s="23" t="str">
        <f>VLOOKUP(J1474,PROCV!$E$1:$F$27,2,FALSE)</f>
        <v>15 - Pará</v>
      </c>
      <c r="J1474" s="22" t="s">
        <v>140</v>
      </c>
      <c r="K1474" s="22">
        <v>0</v>
      </c>
      <c r="L1474" s="33">
        <v>40000</v>
      </c>
      <c r="M1474" s="20" t="e">
        <f>VLOOKUP(G1474,PROCV!$A$110:$B$119,2,FALSE)</f>
        <v>#N/A</v>
      </c>
      <c r="N1474" s="17" t="e">
        <f t="shared" ref="N1474:N1537" si="23">+M1474*L1474</f>
        <v>#N/A</v>
      </c>
    </row>
    <row r="1475" spans="1:14" x14ac:dyDescent="0.25">
      <c r="A1475" s="30" t="s">
        <v>48</v>
      </c>
      <c r="B1475" s="36">
        <v>999740</v>
      </c>
      <c r="C1475" s="42" t="s">
        <v>4832</v>
      </c>
      <c r="D1475" s="22" t="s">
        <v>300</v>
      </c>
      <c r="E1475" s="22" t="s">
        <v>221</v>
      </c>
      <c r="F1475" s="26" t="str">
        <f>VLOOKUP(E1475,PROCV!$A$1:$B$107,2,TRUE)</f>
        <v>Artes Cênicas e Espetáculo</v>
      </c>
      <c r="G1475" s="33">
        <v>1999</v>
      </c>
      <c r="H1475" s="24">
        <v>0</v>
      </c>
      <c r="I1475" s="23" t="str">
        <f>VLOOKUP(J1475,PROCV!$E$1:$F$27,2,FALSE)</f>
        <v>11 - Rondônia</v>
      </c>
      <c r="J1475" s="22" t="s">
        <v>219</v>
      </c>
      <c r="K1475" s="22">
        <v>0</v>
      </c>
      <c r="L1475" s="33">
        <v>40000</v>
      </c>
      <c r="M1475" s="20" t="e">
        <f>VLOOKUP(G1475,PROCV!$A$110:$B$119,2,FALSE)</f>
        <v>#N/A</v>
      </c>
      <c r="N1475" s="17" t="e">
        <f t="shared" si="23"/>
        <v>#N/A</v>
      </c>
    </row>
    <row r="1476" spans="1:14" x14ac:dyDescent="0.25">
      <c r="A1476" s="30" t="s">
        <v>48</v>
      </c>
      <c r="B1476" s="36">
        <v>999654</v>
      </c>
      <c r="C1476" s="42" t="s">
        <v>4831</v>
      </c>
      <c r="D1476" s="22" t="s">
        <v>300</v>
      </c>
      <c r="E1476" s="22" t="s">
        <v>221</v>
      </c>
      <c r="F1476" s="26" t="str">
        <f>VLOOKUP(E1476,PROCV!$A$1:$B$107,2,TRUE)</f>
        <v>Artes Cênicas e Espetáculo</v>
      </c>
      <c r="G1476" s="33">
        <v>1999</v>
      </c>
      <c r="H1476" s="24">
        <v>0</v>
      </c>
      <c r="I1476" s="23" t="str">
        <f>VLOOKUP(J1476,PROCV!$E$1:$F$27,2,FALSE)</f>
        <v>35 - São Paulo</v>
      </c>
      <c r="J1476" s="22" t="s">
        <v>76</v>
      </c>
      <c r="K1476" s="22">
        <v>0</v>
      </c>
      <c r="L1476" s="33">
        <v>35000</v>
      </c>
      <c r="M1476" s="20" t="e">
        <f>VLOOKUP(G1476,PROCV!$A$110:$B$119,2,FALSE)</f>
        <v>#N/A</v>
      </c>
      <c r="N1476" s="17" t="e">
        <f t="shared" si="23"/>
        <v>#N/A</v>
      </c>
    </row>
    <row r="1477" spans="1:14" x14ac:dyDescent="0.25">
      <c r="A1477" s="30" t="s">
        <v>48</v>
      </c>
      <c r="B1477" s="36">
        <v>999680</v>
      </c>
      <c r="C1477" s="42" t="s">
        <v>4830</v>
      </c>
      <c r="D1477" s="22" t="s">
        <v>300</v>
      </c>
      <c r="E1477" s="22" t="s">
        <v>221</v>
      </c>
      <c r="F1477" s="26" t="str">
        <f>VLOOKUP(E1477,PROCV!$A$1:$B$107,2,TRUE)</f>
        <v>Artes Cênicas e Espetáculo</v>
      </c>
      <c r="G1477" s="33">
        <v>1999</v>
      </c>
      <c r="H1477" s="24">
        <v>0</v>
      </c>
      <c r="I1477" s="23" t="str">
        <f>VLOOKUP(J1477,PROCV!$E$1:$F$27,2,FALSE)</f>
        <v>23 - Ceará</v>
      </c>
      <c r="J1477" s="22" t="s">
        <v>52</v>
      </c>
      <c r="K1477" s="22">
        <v>0</v>
      </c>
      <c r="L1477" s="33">
        <v>40000</v>
      </c>
      <c r="M1477" s="20" t="e">
        <f>VLOOKUP(G1477,PROCV!$A$110:$B$119,2,FALSE)</f>
        <v>#N/A</v>
      </c>
      <c r="N1477" s="17" t="e">
        <f t="shared" si="23"/>
        <v>#N/A</v>
      </c>
    </row>
    <row r="1478" spans="1:14" x14ac:dyDescent="0.25">
      <c r="A1478" s="30" t="s">
        <v>48</v>
      </c>
      <c r="B1478" s="36">
        <v>991972</v>
      </c>
      <c r="C1478" s="42" t="s">
        <v>4829</v>
      </c>
      <c r="D1478" s="22" t="s">
        <v>300</v>
      </c>
      <c r="E1478" s="22" t="s">
        <v>221</v>
      </c>
      <c r="F1478" s="26" t="str">
        <f>VLOOKUP(E1478,PROCV!$A$1:$B$107,2,TRUE)</f>
        <v>Artes Cênicas e Espetáculo</v>
      </c>
      <c r="G1478" s="33">
        <v>1999</v>
      </c>
      <c r="H1478" s="24">
        <v>0</v>
      </c>
      <c r="I1478" s="23" t="str">
        <f>VLOOKUP(J1478,PROCV!$E$1:$F$27,2,FALSE)</f>
        <v>26 - Pernambuco</v>
      </c>
      <c r="J1478" s="22" t="s">
        <v>44</v>
      </c>
      <c r="K1478" s="22">
        <v>0</v>
      </c>
      <c r="L1478" s="33">
        <v>40000</v>
      </c>
      <c r="M1478" s="20" t="e">
        <f>VLOOKUP(G1478,PROCV!$A$110:$B$119,2,FALSE)</f>
        <v>#N/A</v>
      </c>
      <c r="N1478" s="17" t="e">
        <f t="shared" si="23"/>
        <v>#N/A</v>
      </c>
    </row>
    <row r="1479" spans="1:14" x14ac:dyDescent="0.25">
      <c r="A1479" s="30" t="s">
        <v>48</v>
      </c>
      <c r="B1479" s="36">
        <v>991978</v>
      </c>
      <c r="C1479" s="42" t="s">
        <v>4828</v>
      </c>
      <c r="D1479" s="22" t="s">
        <v>300</v>
      </c>
      <c r="E1479" s="22" t="s">
        <v>221</v>
      </c>
      <c r="F1479" s="26" t="str">
        <f>VLOOKUP(E1479,PROCV!$A$1:$B$107,2,TRUE)</f>
        <v>Artes Cênicas e Espetáculo</v>
      </c>
      <c r="G1479" s="33">
        <v>1999</v>
      </c>
      <c r="H1479" s="24">
        <v>0</v>
      </c>
      <c r="I1479" s="23" t="str">
        <f>VLOOKUP(J1479,PROCV!$E$1:$F$27,2,FALSE)</f>
        <v>23 - Ceará</v>
      </c>
      <c r="J1479" s="22" t="s">
        <v>52</v>
      </c>
      <c r="K1479" s="22">
        <v>0</v>
      </c>
      <c r="L1479" s="33">
        <v>40000</v>
      </c>
      <c r="M1479" s="20" t="e">
        <f>VLOOKUP(G1479,PROCV!$A$110:$B$119,2,FALSE)</f>
        <v>#N/A</v>
      </c>
      <c r="N1479" s="17" t="e">
        <f t="shared" si="23"/>
        <v>#N/A</v>
      </c>
    </row>
    <row r="1480" spans="1:14" x14ac:dyDescent="0.25">
      <c r="A1480" s="30" t="s">
        <v>48</v>
      </c>
      <c r="B1480" s="36">
        <v>999785</v>
      </c>
      <c r="C1480" s="42" t="s">
        <v>4827</v>
      </c>
      <c r="D1480" s="22" t="s">
        <v>300</v>
      </c>
      <c r="E1480" s="22" t="s">
        <v>221</v>
      </c>
      <c r="F1480" s="26" t="str">
        <f>VLOOKUP(E1480,PROCV!$A$1:$B$107,2,TRUE)</f>
        <v>Artes Cênicas e Espetáculo</v>
      </c>
      <c r="G1480" s="33">
        <v>1999</v>
      </c>
      <c r="H1480" s="24">
        <v>0</v>
      </c>
      <c r="I1480" s="23" t="str">
        <f>VLOOKUP(J1480,PROCV!$E$1:$F$27,2,FALSE)</f>
        <v>33 - Rio de Janeiro</v>
      </c>
      <c r="J1480" s="22" t="s">
        <v>82</v>
      </c>
      <c r="K1480" s="22">
        <v>0</v>
      </c>
      <c r="L1480" s="33">
        <v>39949</v>
      </c>
      <c r="M1480" s="20" t="e">
        <f>VLOOKUP(G1480,PROCV!$A$110:$B$119,2,FALSE)</f>
        <v>#N/A</v>
      </c>
      <c r="N1480" s="17" t="e">
        <f t="shared" si="23"/>
        <v>#N/A</v>
      </c>
    </row>
    <row r="1481" spans="1:14" x14ac:dyDescent="0.25">
      <c r="A1481" s="30" t="s">
        <v>48</v>
      </c>
      <c r="B1481" s="36">
        <v>999860</v>
      </c>
      <c r="C1481" s="42" t="s">
        <v>4826</v>
      </c>
      <c r="D1481" s="22" t="s">
        <v>300</v>
      </c>
      <c r="E1481" s="22" t="s">
        <v>221</v>
      </c>
      <c r="F1481" s="26" t="str">
        <f>VLOOKUP(E1481,PROCV!$A$1:$B$107,2,TRUE)</f>
        <v>Artes Cênicas e Espetáculo</v>
      </c>
      <c r="G1481" s="33">
        <v>1999</v>
      </c>
      <c r="H1481" s="24">
        <v>0</v>
      </c>
      <c r="I1481" s="23" t="str">
        <f>VLOOKUP(J1481,PROCV!$E$1:$F$27,2,FALSE)</f>
        <v>51 - Mato Grosso</v>
      </c>
      <c r="J1481" s="22" t="s">
        <v>99</v>
      </c>
      <c r="K1481" s="22">
        <v>0</v>
      </c>
      <c r="L1481" s="33">
        <v>25000</v>
      </c>
      <c r="M1481" s="20" t="e">
        <f>VLOOKUP(G1481,PROCV!$A$110:$B$119,2,FALSE)</f>
        <v>#N/A</v>
      </c>
      <c r="N1481" s="17" t="e">
        <f t="shared" si="23"/>
        <v>#N/A</v>
      </c>
    </row>
    <row r="1482" spans="1:14" x14ac:dyDescent="0.25">
      <c r="A1482" s="30" t="s">
        <v>48</v>
      </c>
      <c r="B1482" s="36">
        <v>991976</v>
      </c>
      <c r="C1482" s="42" t="s">
        <v>4825</v>
      </c>
      <c r="D1482" s="22" t="s">
        <v>300</v>
      </c>
      <c r="E1482" s="22" t="s">
        <v>221</v>
      </c>
      <c r="F1482" s="26" t="str">
        <f>VLOOKUP(E1482,PROCV!$A$1:$B$107,2,TRUE)</f>
        <v>Artes Cênicas e Espetáculo</v>
      </c>
      <c r="G1482" s="33">
        <v>1999</v>
      </c>
      <c r="H1482" s="24">
        <v>0</v>
      </c>
      <c r="I1482" s="23" t="str">
        <f>VLOOKUP(J1482,PROCV!$E$1:$F$27,2,FALSE)</f>
        <v>28 - Sergipe</v>
      </c>
      <c r="J1482" s="22" t="s">
        <v>49</v>
      </c>
      <c r="K1482" s="22">
        <v>0</v>
      </c>
      <c r="L1482" s="33">
        <v>40000</v>
      </c>
      <c r="M1482" s="20" t="e">
        <f>VLOOKUP(G1482,PROCV!$A$110:$B$119,2,FALSE)</f>
        <v>#N/A</v>
      </c>
      <c r="N1482" s="17" t="e">
        <f t="shared" si="23"/>
        <v>#N/A</v>
      </c>
    </row>
    <row r="1483" spans="1:14" x14ac:dyDescent="0.25">
      <c r="A1483" s="30" t="s">
        <v>48</v>
      </c>
      <c r="B1483" s="36">
        <v>999819</v>
      </c>
      <c r="C1483" s="42" t="s">
        <v>4824</v>
      </c>
      <c r="D1483" s="22" t="s">
        <v>300</v>
      </c>
      <c r="E1483" s="22" t="s">
        <v>221</v>
      </c>
      <c r="F1483" s="26" t="str">
        <f>VLOOKUP(E1483,PROCV!$A$1:$B$107,2,TRUE)</f>
        <v>Artes Cênicas e Espetáculo</v>
      </c>
      <c r="G1483" s="33">
        <v>1999</v>
      </c>
      <c r="H1483" s="24">
        <v>0</v>
      </c>
      <c r="I1483" s="23" t="str">
        <f>VLOOKUP(J1483,PROCV!$E$1:$F$27,2,FALSE)</f>
        <v>11 - Rondônia</v>
      </c>
      <c r="J1483" s="22" t="s">
        <v>219</v>
      </c>
      <c r="K1483" s="22">
        <v>0</v>
      </c>
      <c r="L1483" s="33">
        <v>40000</v>
      </c>
      <c r="M1483" s="20" t="e">
        <f>VLOOKUP(G1483,PROCV!$A$110:$B$119,2,FALSE)</f>
        <v>#N/A</v>
      </c>
      <c r="N1483" s="17" t="e">
        <f t="shared" si="23"/>
        <v>#N/A</v>
      </c>
    </row>
    <row r="1484" spans="1:14" x14ac:dyDescent="0.25">
      <c r="A1484" s="30" t="s">
        <v>48</v>
      </c>
      <c r="B1484" s="36">
        <v>999717</v>
      </c>
      <c r="C1484" s="42" t="s">
        <v>4823</v>
      </c>
      <c r="D1484" s="22" t="s">
        <v>300</v>
      </c>
      <c r="E1484" s="22" t="s">
        <v>221</v>
      </c>
      <c r="F1484" s="26" t="str">
        <f>VLOOKUP(E1484,PROCV!$A$1:$B$107,2,TRUE)</f>
        <v>Artes Cênicas e Espetáculo</v>
      </c>
      <c r="G1484" s="33">
        <v>1999</v>
      </c>
      <c r="H1484" s="24">
        <v>0</v>
      </c>
      <c r="I1484" s="23" t="str">
        <f>VLOOKUP(J1484,PROCV!$E$1:$F$27,2,FALSE)</f>
        <v>31 - Minas Gerais</v>
      </c>
      <c r="J1484" s="22" t="s">
        <v>85</v>
      </c>
      <c r="K1484" s="22">
        <v>0</v>
      </c>
      <c r="L1484" s="33">
        <v>40000</v>
      </c>
      <c r="M1484" s="20" t="e">
        <f>VLOOKUP(G1484,PROCV!$A$110:$B$119,2,FALSE)</f>
        <v>#N/A</v>
      </c>
      <c r="N1484" s="17" t="e">
        <f t="shared" si="23"/>
        <v>#N/A</v>
      </c>
    </row>
    <row r="1485" spans="1:14" x14ac:dyDescent="0.25">
      <c r="A1485" s="30" t="s">
        <v>48</v>
      </c>
      <c r="B1485" s="36">
        <v>999832</v>
      </c>
      <c r="C1485" s="42" t="s">
        <v>4822</v>
      </c>
      <c r="D1485" s="22" t="s">
        <v>300</v>
      </c>
      <c r="E1485" s="22" t="s">
        <v>221</v>
      </c>
      <c r="F1485" s="26" t="str">
        <f>VLOOKUP(E1485,PROCV!$A$1:$B$107,2,TRUE)</f>
        <v>Artes Cênicas e Espetáculo</v>
      </c>
      <c r="G1485" s="33">
        <v>1999</v>
      </c>
      <c r="H1485" s="24">
        <v>0</v>
      </c>
      <c r="I1485" s="23" t="str">
        <f>VLOOKUP(J1485,PROCV!$E$1:$F$27,2,FALSE)</f>
        <v>32 - Espírito Santo</v>
      </c>
      <c r="J1485" s="22" t="s">
        <v>67</v>
      </c>
      <c r="K1485" s="22">
        <v>0</v>
      </c>
      <c r="L1485" s="33">
        <v>40000</v>
      </c>
      <c r="M1485" s="20" t="e">
        <f>VLOOKUP(G1485,PROCV!$A$110:$B$119,2,FALSE)</f>
        <v>#N/A</v>
      </c>
      <c r="N1485" s="17" t="e">
        <f t="shared" si="23"/>
        <v>#N/A</v>
      </c>
    </row>
    <row r="1486" spans="1:14" x14ac:dyDescent="0.25">
      <c r="A1486" s="30" t="s">
        <v>48</v>
      </c>
      <c r="B1486" s="36">
        <v>999665</v>
      </c>
      <c r="C1486" s="42" t="s">
        <v>4821</v>
      </c>
      <c r="D1486" s="22" t="s">
        <v>300</v>
      </c>
      <c r="E1486" s="22" t="s">
        <v>221</v>
      </c>
      <c r="F1486" s="26" t="str">
        <f>VLOOKUP(E1486,PROCV!$A$1:$B$107,2,TRUE)</f>
        <v>Artes Cênicas e Espetáculo</v>
      </c>
      <c r="G1486" s="33">
        <v>1999</v>
      </c>
      <c r="H1486" s="24">
        <v>0</v>
      </c>
      <c r="I1486" s="23" t="str">
        <f>VLOOKUP(J1486,PROCV!$E$1:$F$27,2,FALSE)</f>
        <v>31 - Minas Gerais</v>
      </c>
      <c r="J1486" s="22" t="s">
        <v>85</v>
      </c>
      <c r="K1486" s="22">
        <v>0</v>
      </c>
      <c r="L1486" s="33">
        <v>40000</v>
      </c>
      <c r="M1486" s="20" t="e">
        <f>VLOOKUP(G1486,PROCV!$A$110:$B$119,2,FALSE)</f>
        <v>#N/A</v>
      </c>
      <c r="N1486" s="17" t="e">
        <f t="shared" si="23"/>
        <v>#N/A</v>
      </c>
    </row>
    <row r="1487" spans="1:14" x14ac:dyDescent="0.25">
      <c r="A1487" s="30" t="s">
        <v>48</v>
      </c>
      <c r="B1487" s="36">
        <v>999778</v>
      </c>
      <c r="C1487" s="42" t="s">
        <v>4820</v>
      </c>
      <c r="D1487" s="22" t="s">
        <v>300</v>
      </c>
      <c r="E1487" s="22" t="s">
        <v>221</v>
      </c>
      <c r="F1487" s="26" t="str">
        <f>VLOOKUP(E1487,PROCV!$A$1:$B$107,2,TRUE)</f>
        <v>Artes Cênicas e Espetáculo</v>
      </c>
      <c r="G1487" s="33">
        <v>1999</v>
      </c>
      <c r="H1487" s="24">
        <v>0</v>
      </c>
      <c r="I1487" s="23" t="str">
        <f>VLOOKUP(J1487,PROCV!$E$1:$F$27,2,FALSE)</f>
        <v>17 - Tocantins</v>
      </c>
      <c r="J1487" s="22" t="s">
        <v>64</v>
      </c>
      <c r="K1487" s="22">
        <v>0</v>
      </c>
      <c r="L1487" s="33">
        <v>25000</v>
      </c>
      <c r="M1487" s="20" t="e">
        <f>VLOOKUP(G1487,PROCV!$A$110:$B$119,2,FALSE)</f>
        <v>#N/A</v>
      </c>
      <c r="N1487" s="17" t="e">
        <f t="shared" si="23"/>
        <v>#N/A</v>
      </c>
    </row>
    <row r="1488" spans="1:14" x14ac:dyDescent="0.25">
      <c r="A1488" s="30" t="s">
        <v>48</v>
      </c>
      <c r="B1488" s="36">
        <v>999759</v>
      </c>
      <c r="C1488" s="42" t="s">
        <v>4819</v>
      </c>
      <c r="D1488" s="22" t="s">
        <v>300</v>
      </c>
      <c r="E1488" s="22" t="s">
        <v>221</v>
      </c>
      <c r="F1488" s="26" t="str">
        <f>VLOOKUP(E1488,PROCV!$A$1:$B$107,2,TRUE)</f>
        <v>Artes Cênicas e Espetáculo</v>
      </c>
      <c r="G1488" s="33">
        <v>1999</v>
      </c>
      <c r="H1488" s="24">
        <v>0</v>
      </c>
      <c r="I1488" s="23" t="str">
        <f>VLOOKUP(J1488,PROCV!$E$1:$F$27,2,FALSE)</f>
        <v>25 - Paraíba</v>
      </c>
      <c r="J1488" s="22" t="s">
        <v>346</v>
      </c>
      <c r="K1488" s="22">
        <v>0</v>
      </c>
      <c r="L1488" s="33">
        <v>40000</v>
      </c>
      <c r="M1488" s="20" t="e">
        <f>VLOOKUP(G1488,PROCV!$A$110:$B$119,2,FALSE)</f>
        <v>#N/A</v>
      </c>
      <c r="N1488" s="17" t="e">
        <f t="shared" si="23"/>
        <v>#N/A</v>
      </c>
    </row>
    <row r="1489" spans="1:14" x14ac:dyDescent="0.25">
      <c r="A1489" s="30" t="s">
        <v>48</v>
      </c>
      <c r="B1489" s="36">
        <v>999774</v>
      </c>
      <c r="C1489" s="42" t="s">
        <v>4818</v>
      </c>
      <c r="D1489" s="22" t="s">
        <v>300</v>
      </c>
      <c r="E1489" s="22" t="s">
        <v>221</v>
      </c>
      <c r="F1489" s="26" t="str">
        <f>VLOOKUP(E1489,PROCV!$A$1:$B$107,2,TRUE)</f>
        <v>Artes Cênicas e Espetáculo</v>
      </c>
      <c r="G1489" s="33">
        <v>1999</v>
      </c>
      <c r="H1489" s="24">
        <v>0</v>
      </c>
      <c r="I1489" s="23" t="str">
        <f>VLOOKUP(J1489,PROCV!$E$1:$F$27,2,FALSE)</f>
        <v>26 - Pernambuco</v>
      </c>
      <c r="J1489" s="22" t="s">
        <v>44</v>
      </c>
      <c r="K1489" s="22">
        <v>0</v>
      </c>
      <c r="L1489" s="33">
        <v>40000</v>
      </c>
      <c r="M1489" s="20" t="e">
        <f>VLOOKUP(G1489,PROCV!$A$110:$B$119,2,FALSE)</f>
        <v>#N/A</v>
      </c>
      <c r="N1489" s="17" t="e">
        <f t="shared" si="23"/>
        <v>#N/A</v>
      </c>
    </row>
    <row r="1490" spans="1:14" x14ac:dyDescent="0.25">
      <c r="A1490" s="30" t="s">
        <v>48</v>
      </c>
      <c r="B1490" s="36">
        <v>999851</v>
      </c>
      <c r="C1490" s="42" t="s">
        <v>4817</v>
      </c>
      <c r="D1490" s="22" t="s">
        <v>300</v>
      </c>
      <c r="E1490" s="22" t="s">
        <v>221</v>
      </c>
      <c r="F1490" s="26" t="str">
        <f>VLOOKUP(E1490,PROCV!$A$1:$B$107,2,TRUE)</f>
        <v>Artes Cênicas e Espetáculo</v>
      </c>
      <c r="G1490" s="33">
        <v>1999</v>
      </c>
      <c r="H1490" s="24">
        <v>0</v>
      </c>
      <c r="I1490" s="23" t="str">
        <f>VLOOKUP(J1490,PROCV!$E$1:$F$27,2,FALSE)</f>
        <v>43 - Rio Grande do Sul</v>
      </c>
      <c r="J1490" s="22" t="s">
        <v>56</v>
      </c>
      <c r="K1490" s="22">
        <v>0</v>
      </c>
      <c r="L1490" s="33">
        <v>24000</v>
      </c>
      <c r="M1490" s="20" t="e">
        <f>VLOOKUP(G1490,PROCV!$A$110:$B$119,2,FALSE)</f>
        <v>#N/A</v>
      </c>
      <c r="N1490" s="17" t="e">
        <f t="shared" si="23"/>
        <v>#N/A</v>
      </c>
    </row>
    <row r="1491" spans="1:14" x14ac:dyDescent="0.25">
      <c r="A1491" s="30" t="s">
        <v>48</v>
      </c>
      <c r="B1491" s="36">
        <v>999908</v>
      </c>
      <c r="C1491" s="42" t="s">
        <v>4816</v>
      </c>
      <c r="D1491" s="22" t="s">
        <v>300</v>
      </c>
      <c r="E1491" s="22" t="s">
        <v>221</v>
      </c>
      <c r="F1491" s="26" t="str">
        <f>VLOOKUP(E1491,PROCV!$A$1:$B$107,2,TRUE)</f>
        <v>Artes Cênicas e Espetáculo</v>
      </c>
      <c r="G1491" s="33">
        <v>1999</v>
      </c>
      <c r="H1491" s="24">
        <v>0</v>
      </c>
      <c r="I1491" s="23" t="str">
        <f>VLOOKUP(J1491,PROCV!$E$1:$F$27,2,FALSE)</f>
        <v>33 - Rio de Janeiro</v>
      </c>
      <c r="J1491" s="22" t="s">
        <v>82</v>
      </c>
      <c r="K1491" s="22">
        <v>0</v>
      </c>
      <c r="L1491" s="33">
        <v>40000</v>
      </c>
      <c r="M1491" s="20" t="e">
        <f>VLOOKUP(G1491,PROCV!$A$110:$B$119,2,FALSE)</f>
        <v>#N/A</v>
      </c>
      <c r="N1491" s="17" t="e">
        <f t="shared" si="23"/>
        <v>#N/A</v>
      </c>
    </row>
    <row r="1492" spans="1:14" x14ac:dyDescent="0.25">
      <c r="A1492" s="30" t="s">
        <v>48</v>
      </c>
      <c r="B1492" s="36">
        <v>999913</v>
      </c>
      <c r="C1492" s="42" t="s">
        <v>4815</v>
      </c>
      <c r="D1492" s="22" t="s">
        <v>300</v>
      </c>
      <c r="E1492" s="22" t="s">
        <v>221</v>
      </c>
      <c r="F1492" s="26" t="str">
        <f>VLOOKUP(E1492,PROCV!$A$1:$B$107,2,TRUE)</f>
        <v>Artes Cênicas e Espetáculo</v>
      </c>
      <c r="G1492" s="33">
        <v>1999</v>
      </c>
      <c r="H1492" s="24">
        <v>0</v>
      </c>
      <c r="I1492" s="23" t="str">
        <f>VLOOKUP(J1492,PROCV!$E$1:$F$27,2,FALSE)</f>
        <v>50 - Mato Grosso do Sul</v>
      </c>
      <c r="J1492" s="22" t="s">
        <v>179</v>
      </c>
      <c r="K1492" s="22">
        <v>0</v>
      </c>
      <c r="L1492" s="33">
        <v>40000</v>
      </c>
      <c r="M1492" s="20" t="e">
        <f>VLOOKUP(G1492,PROCV!$A$110:$B$119,2,FALSE)</f>
        <v>#N/A</v>
      </c>
      <c r="N1492" s="17" t="e">
        <f t="shared" si="23"/>
        <v>#N/A</v>
      </c>
    </row>
    <row r="1493" spans="1:14" x14ac:dyDescent="0.25">
      <c r="A1493" s="30" t="s">
        <v>48</v>
      </c>
      <c r="B1493" s="36">
        <v>991993</v>
      </c>
      <c r="C1493" s="42" t="s">
        <v>4814</v>
      </c>
      <c r="D1493" s="22" t="s">
        <v>300</v>
      </c>
      <c r="E1493" s="22" t="s">
        <v>221</v>
      </c>
      <c r="F1493" s="26" t="str">
        <f>VLOOKUP(E1493,PROCV!$A$1:$B$107,2,TRUE)</f>
        <v>Artes Cênicas e Espetáculo</v>
      </c>
      <c r="G1493" s="33">
        <v>1999</v>
      </c>
      <c r="H1493" s="24">
        <v>0</v>
      </c>
      <c r="I1493" s="23" t="str">
        <f>VLOOKUP(J1493,PROCV!$E$1:$F$27,2,FALSE)</f>
        <v>33 - Rio de Janeiro</v>
      </c>
      <c r="J1493" s="22" t="s">
        <v>82</v>
      </c>
      <c r="K1493" s="22">
        <v>0</v>
      </c>
      <c r="L1493" s="33">
        <v>119847</v>
      </c>
      <c r="M1493" s="20" t="e">
        <f>VLOOKUP(G1493,PROCV!$A$110:$B$119,2,FALSE)</f>
        <v>#N/A</v>
      </c>
      <c r="N1493" s="17" t="e">
        <f t="shared" si="23"/>
        <v>#N/A</v>
      </c>
    </row>
    <row r="1494" spans="1:14" x14ac:dyDescent="0.25">
      <c r="A1494" s="30" t="s">
        <v>48</v>
      </c>
      <c r="B1494" s="36">
        <v>999874</v>
      </c>
      <c r="C1494" s="42" t="s">
        <v>4813</v>
      </c>
      <c r="D1494" s="22" t="s">
        <v>300</v>
      </c>
      <c r="E1494" s="22" t="s">
        <v>221</v>
      </c>
      <c r="F1494" s="26" t="str">
        <f>VLOOKUP(E1494,PROCV!$A$1:$B$107,2,TRUE)</f>
        <v>Artes Cênicas e Espetáculo</v>
      </c>
      <c r="G1494" s="33">
        <v>1999</v>
      </c>
      <c r="H1494" s="24">
        <v>0</v>
      </c>
      <c r="I1494" s="23" t="str">
        <f>VLOOKUP(J1494,PROCV!$E$1:$F$27,2,FALSE)</f>
        <v>41 - Paraná</v>
      </c>
      <c r="J1494" s="22" t="s">
        <v>106</v>
      </c>
      <c r="K1494" s="22">
        <v>0</v>
      </c>
      <c r="L1494" s="33">
        <v>40000</v>
      </c>
      <c r="M1494" s="20" t="e">
        <f>VLOOKUP(G1494,PROCV!$A$110:$B$119,2,FALSE)</f>
        <v>#N/A</v>
      </c>
      <c r="N1494" s="17" t="e">
        <f t="shared" si="23"/>
        <v>#N/A</v>
      </c>
    </row>
    <row r="1495" spans="1:14" x14ac:dyDescent="0.25">
      <c r="A1495" s="30" t="s">
        <v>48</v>
      </c>
      <c r="B1495" s="36">
        <v>991987</v>
      </c>
      <c r="C1495" s="42" t="s">
        <v>4812</v>
      </c>
      <c r="D1495" s="22" t="s">
        <v>300</v>
      </c>
      <c r="E1495" s="22" t="s">
        <v>221</v>
      </c>
      <c r="F1495" s="26" t="str">
        <f>VLOOKUP(E1495,PROCV!$A$1:$B$107,2,TRUE)</f>
        <v>Artes Cênicas e Espetáculo</v>
      </c>
      <c r="G1495" s="33">
        <v>1999</v>
      </c>
      <c r="H1495" s="24">
        <v>0</v>
      </c>
      <c r="I1495" s="23" t="str">
        <f>VLOOKUP(J1495,PROCV!$E$1:$F$27,2,FALSE)</f>
        <v>26 - Pernambuco</v>
      </c>
      <c r="J1495" s="22" t="s">
        <v>44</v>
      </c>
      <c r="K1495" s="22">
        <v>0</v>
      </c>
      <c r="L1495" s="33">
        <v>40000</v>
      </c>
      <c r="M1495" s="20" t="e">
        <f>VLOOKUP(G1495,PROCV!$A$110:$B$119,2,FALSE)</f>
        <v>#N/A</v>
      </c>
      <c r="N1495" s="17" t="e">
        <f t="shared" si="23"/>
        <v>#N/A</v>
      </c>
    </row>
    <row r="1496" spans="1:14" x14ac:dyDescent="0.25">
      <c r="A1496" s="30" t="s">
        <v>48</v>
      </c>
      <c r="B1496" s="36">
        <v>999721</v>
      </c>
      <c r="C1496" s="42" t="s">
        <v>4811</v>
      </c>
      <c r="D1496" s="22" t="s">
        <v>300</v>
      </c>
      <c r="E1496" s="22" t="s">
        <v>221</v>
      </c>
      <c r="F1496" s="26" t="str">
        <f>VLOOKUP(E1496,PROCV!$A$1:$B$107,2,TRUE)</f>
        <v>Artes Cênicas e Espetáculo</v>
      </c>
      <c r="G1496" s="33">
        <v>1999</v>
      </c>
      <c r="H1496" s="24">
        <v>0</v>
      </c>
      <c r="I1496" s="23" t="str">
        <f>VLOOKUP(J1496,PROCV!$E$1:$F$27,2,FALSE)</f>
        <v>21 - Maranhão</v>
      </c>
      <c r="J1496" s="22" t="s">
        <v>63</v>
      </c>
      <c r="K1496" s="22">
        <v>0</v>
      </c>
      <c r="L1496" s="33">
        <v>40000</v>
      </c>
      <c r="M1496" s="20" t="e">
        <f>VLOOKUP(G1496,PROCV!$A$110:$B$119,2,FALSE)</f>
        <v>#N/A</v>
      </c>
      <c r="N1496" s="17" t="e">
        <f t="shared" si="23"/>
        <v>#N/A</v>
      </c>
    </row>
    <row r="1497" spans="1:14" x14ac:dyDescent="0.25">
      <c r="A1497" s="30" t="s">
        <v>48</v>
      </c>
      <c r="B1497" s="36">
        <v>999854</v>
      </c>
      <c r="C1497" s="42" t="s">
        <v>4810</v>
      </c>
      <c r="D1497" s="22" t="s">
        <v>300</v>
      </c>
      <c r="E1497" s="22" t="s">
        <v>221</v>
      </c>
      <c r="F1497" s="26" t="str">
        <f>VLOOKUP(E1497,PROCV!$A$1:$B$107,2,TRUE)</f>
        <v>Artes Cênicas e Espetáculo</v>
      </c>
      <c r="G1497" s="33">
        <v>1999</v>
      </c>
      <c r="H1497" s="24">
        <v>0</v>
      </c>
      <c r="I1497" s="23" t="str">
        <f>VLOOKUP(J1497,PROCV!$E$1:$F$27,2,FALSE)</f>
        <v>42 - Santa Catarina</v>
      </c>
      <c r="J1497" s="22" t="s">
        <v>79</v>
      </c>
      <c r="K1497" s="22">
        <v>0</v>
      </c>
      <c r="L1497" s="33">
        <v>64000</v>
      </c>
      <c r="M1497" s="20" t="e">
        <f>VLOOKUP(G1497,PROCV!$A$110:$B$119,2,FALSE)</f>
        <v>#N/A</v>
      </c>
      <c r="N1497" s="17" t="e">
        <f t="shared" si="23"/>
        <v>#N/A</v>
      </c>
    </row>
    <row r="1498" spans="1:14" x14ac:dyDescent="0.25">
      <c r="A1498" s="30" t="s">
        <v>48</v>
      </c>
      <c r="B1498" s="36">
        <v>991990</v>
      </c>
      <c r="C1498" s="42" t="s">
        <v>4809</v>
      </c>
      <c r="D1498" s="22" t="s">
        <v>300</v>
      </c>
      <c r="E1498" s="22" t="s">
        <v>221</v>
      </c>
      <c r="F1498" s="26" t="str">
        <f>VLOOKUP(E1498,PROCV!$A$1:$B$107,2,TRUE)</f>
        <v>Artes Cênicas e Espetáculo</v>
      </c>
      <c r="G1498" s="33">
        <v>1999</v>
      </c>
      <c r="H1498" s="24">
        <v>0</v>
      </c>
      <c r="I1498" s="23" t="str">
        <f>VLOOKUP(J1498,PROCV!$E$1:$F$27,2,FALSE)</f>
        <v>43 - Rio Grande do Sul</v>
      </c>
      <c r="J1498" s="22" t="s">
        <v>56</v>
      </c>
      <c r="K1498" s="22">
        <v>0</v>
      </c>
      <c r="L1498" s="33">
        <v>20000</v>
      </c>
      <c r="M1498" s="20" t="e">
        <f>VLOOKUP(G1498,PROCV!$A$110:$B$119,2,FALSE)</f>
        <v>#N/A</v>
      </c>
      <c r="N1498" s="17" t="e">
        <f t="shared" si="23"/>
        <v>#N/A</v>
      </c>
    </row>
    <row r="1499" spans="1:14" x14ac:dyDescent="0.25">
      <c r="A1499" s="30" t="s">
        <v>48</v>
      </c>
      <c r="B1499" s="36">
        <v>999881</v>
      </c>
      <c r="C1499" s="42" t="s">
        <v>4808</v>
      </c>
      <c r="D1499" s="22" t="s">
        <v>300</v>
      </c>
      <c r="E1499" s="22" t="s">
        <v>221</v>
      </c>
      <c r="F1499" s="26" t="str">
        <f>VLOOKUP(E1499,PROCV!$A$1:$B$107,2,TRUE)</f>
        <v>Artes Cênicas e Espetáculo</v>
      </c>
      <c r="G1499" s="33">
        <v>1999</v>
      </c>
      <c r="H1499" s="24">
        <v>0</v>
      </c>
      <c r="I1499" s="23" t="str">
        <f>VLOOKUP(J1499,PROCV!$E$1:$F$27,2,FALSE)</f>
        <v>41 - Paraná</v>
      </c>
      <c r="J1499" s="22" t="s">
        <v>106</v>
      </c>
      <c r="K1499" s="22">
        <v>0</v>
      </c>
      <c r="L1499" s="33">
        <v>40000</v>
      </c>
      <c r="M1499" s="20" t="e">
        <f>VLOOKUP(G1499,PROCV!$A$110:$B$119,2,FALSE)</f>
        <v>#N/A</v>
      </c>
      <c r="N1499" s="17" t="e">
        <f t="shared" si="23"/>
        <v>#N/A</v>
      </c>
    </row>
    <row r="1500" spans="1:14" x14ac:dyDescent="0.25">
      <c r="A1500" s="30" t="s">
        <v>48</v>
      </c>
      <c r="B1500" s="36">
        <v>999694</v>
      </c>
      <c r="C1500" s="42" t="s">
        <v>4807</v>
      </c>
      <c r="D1500" s="22" t="s">
        <v>300</v>
      </c>
      <c r="E1500" s="22" t="s">
        <v>221</v>
      </c>
      <c r="F1500" s="26" t="str">
        <f>VLOOKUP(E1500,PROCV!$A$1:$B$107,2,TRUE)</f>
        <v>Artes Cênicas e Espetáculo</v>
      </c>
      <c r="G1500" s="33">
        <v>1999</v>
      </c>
      <c r="H1500" s="24">
        <v>0</v>
      </c>
      <c r="I1500" s="23" t="str">
        <f>VLOOKUP(J1500,PROCV!$E$1:$F$27,2,FALSE)</f>
        <v>41 - Paraná</v>
      </c>
      <c r="J1500" s="22" t="s">
        <v>106</v>
      </c>
      <c r="K1500" s="22">
        <v>0</v>
      </c>
      <c r="L1500" s="33">
        <v>40000</v>
      </c>
      <c r="M1500" s="20" t="e">
        <f>VLOOKUP(G1500,PROCV!$A$110:$B$119,2,FALSE)</f>
        <v>#N/A</v>
      </c>
      <c r="N1500" s="17" t="e">
        <f t="shared" si="23"/>
        <v>#N/A</v>
      </c>
    </row>
    <row r="1501" spans="1:14" x14ac:dyDescent="0.25">
      <c r="A1501" s="30" t="s">
        <v>48</v>
      </c>
      <c r="B1501" s="36">
        <v>999907</v>
      </c>
      <c r="C1501" s="42" t="s">
        <v>4806</v>
      </c>
      <c r="D1501" s="22" t="s">
        <v>300</v>
      </c>
      <c r="E1501" s="22" t="s">
        <v>221</v>
      </c>
      <c r="F1501" s="26" t="str">
        <f>VLOOKUP(E1501,PROCV!$A$1:$B$107,2,TRUE)</f>
        <v>Artes Cênicas e Espetáculo</v>
      </c>
      <c r="G1501" s="33">
        <v>1999</v>
      </c>
      <c r="H1501" s="24">
        <v>0</v>
      </c>
      <c r="I1501" s="23" t="str">
        <f>VLOOKUP(J1501,PROCV!$E$1:$F$27,2,FALSE)</f>
        <v>32 - Espírito Santo</v>
      </c>
      <c r="J1501" s="22" t="s">
        <v>67</v>
      </c>
      <c r="K1501" s="22">
        <v>0</v>
      </c>
      <c r="L1501" s="33">
        <v>40000</v>
      </c>
      <c r="M1501" s="20" t="e">
        <f>VLOOKUP(G1501,PROCV!$A$110:$B$119,2,FALSE)</f>
        <v>#N/A</v>
      </c>
      <c r="N1501" s="17" t="e">
        <f t="shared" si="23"/>
        <v>#N/A</v>
      </c>
    </row>
    <row r="1502" spans="1:14" x14ac:dyDescent="0.25">
      <c r="A1502" s="30" t="s">
        <v>48</v>
      </c>
      <c r="B1502" s="36">
        <v>999780</v>
      </c>
      <c r="C1502" s="42" t="s">
        <v>4805</v>
      </c>
      <c r="D1502" s="22" t="s">
        <v>300</v>
      </c>
      <c r="E1502" s="22" t="s">
        <v>221</v>
      </c>
      <c r="F1502" s="26" t="str">
        <f>VLOOKUP(E1502,PROCV!$A$1:$B$107,2,TRUE)</f>
        <v>Artes Cênicas e Espetáculo</v>
      </c>
      <c r="G1502" s="33">
        <v>1999</v>
      </c>
      <c r="H1502" s="24">
        <v>0</v>
      </c>
      <c r="I1502" s="23" t="str">
        <f>VLOOKUP(J1502,PROCV!$E$1:$F$27,2,FALSE)</f>
        <v>26 - Pernambuco</v>
      </c>
      <c r="J1502" s="22" t="s">
        <v>44</v>
      </c>
      <c r="K1502" s="22">
        <v>0</v>
      </c>
      <c r="L1502" s="33">
        <v>40000</v>
      </c>
      <c r="M1502" s="20" t="e">
        <f>VLOOKUP(G1502,PROCV!$A$110:$B$119,2,FALSE)</f>
        <v>#N/A</v>
      </c>
      <c r="N1502" s="17" t="e">
        <f t="shared" si="23"/>
        <v>#N/A</v>
      </c>
    </row>
    <row r="1503" spans="1:14" x14ac:dyDescent="0.25">
      <c r="A1503" s="30" t="s">
        <v>48</v>
      </c>
      <c r="B1503" s="36">
        <v>999687</v>
      </c>
      <c r="C1503" s="42" t="s">
        <v>4804</v>
      </c>
      <c r="D1503" s="22" t="s">
        <v>300</v>
      </c>
      <c r="E1503" s="22" t="s">
        <v>221</v>
      </c>
      <c r="F1503" s="26" t="str">
        <f>VLOOKUP(E1503,PROCV!$A$1:$B$107,2,TRUE)</f>
        <v>Artes Cênicas e Espetáculo</v>
      </c>
      <c r="G1503" s="33">
        <v>1999</v>
      </c>
      <c r="H1503" s="24">
        <v>0</v>
      </c>
      <c r="I1503" s="23" t="str">
        <f>VLOOKUP(J1503,PROCV!$E$1:$F$27,2,FALSE)</f>
        <v>15 - Pará</v>
      </c>
      <c r="J1503" s="22" t="s">
        <v>140</v>
      </c>
      <c r="K1503" s="22">
        <v>0</v>
      </c>
      <c r="L1503" s="33">
        <v>40000</v>
      </c>
      <c r="M1503" s="20" t="e">
        <f>VLOOKUP(G1503,PROCV!$A$110:$B$119,2,FALSE)</f>
        <v>#N/A</v>
      </c>
      <c r="N1503" s="17" t="e">
        <f t="shared" si="23"/>
        <v>#N/A</v>
      </c>
    </row>
    <row r="1504" spans="1:14" x14ac:dyDescent="0.25">
      <c r="A1504" s="30" t="s">
        <v>48</v>
      </c>
      <c r="B1504" s="36">
        <v>999716</v>
      </c>
      <c r="C1504" s="42" t="s">
        <v>4803</v>
      </c>
      <c r="D1504" s="22" t="s">
        <v>300</v>
      </c>
      <c r="E1504" s="22" t="s">
        <v>221</v>
      </c>
      <c r="F1504" s="26" t="str">
        <f>VLOOKUP(E1504,PROCV!$A$1:$B$107,2,TRUE)</f>
        <v>Artes Cênicas e Espetáculo</v>
      </c>
      <c r="G1504" s="33">
        <v>1999</v>
      </c>
      <c r="H1504" s="24">
        <v>0</v>
      </c>
      <c r="I1504" s="23" t="str">
        <f>VLOOKUP(J1504,PROCV!$E$1:$F$27,2,FALSE)</f>
        <v>41 - Paraná</v>
      </c>
      <c r="J1504" s="22" t="s">
        <v>106</v>
      </c>
      <c r="K1504" s="22">
        <v>0</v>
      </c>
      <c r="L1504" s="33">
        <v>40000</v>
      </c>
      <c r="M1504" s="20" t="e">
        <f>VLOOKUP(G1504,PROCV!$A$110:$B$119,2,FALSE)</f>
        <v>#N/A</v>
      </c>
      <c r="N1504" s="17" t="e">
        <f t="shared" si="23"/>
        <v>#N/A</v>
      </c>
    </row>
    <row r="1505" spans="1:14" x14ac:dyDescent="0.25">
      <c r="A1505" s="30" t="s">
        <v>48</v>
      </c>
      <c r="B1505" s="36">
        <v>999606</v>
      </c>
      <c r="C1505" s="42" t="s">
        <v>4802</v>
      </c>
      <c r="D1505" s="22" t="s">
        <v>300</v>
      </c>
      <c r="E1505" s="22" t="s">
        <v>221</v>
      </c>
      <c r="F1505" s="26" t="str">
        <f>VLOOKUP(E1505,PROCV!$A$1:$B$107,2,TRUE)</f>
        <v>Artes Cênicas e Espetáculo</v>
      </c>
      <c r="G1505" s="33">
        <v>1999</v>
      </c>
      <c r="H1505" s="24">
        <v>0</v>
      </c>
      <c r="I1505" s="23" t="str">
        <f>VLOOKUP(J1505,PROCV!$E$1:$F$27,2,FALSE)</f>
        <v>52 - Goiás</v>
      </c>
      <c r="J1505" s="22" t="s">
        <v>97</v>
      </c>
      <c r="K1505" s="22">
        <v>0</v>
      </c>
      <c r="L1505" s="33">
        <v>40000</v>
      </c>
      <c r="M1505" s="20" t="e">
        <f>VLOOKUP(G1505,PROCV!$A$110:$B$119,2,FALSE)</f>
        <v>#N/A</v>
      </c>
      <c r="N1505" s="17" t="e">
        <f t="shared" si="23"/>
        <v>#N/A</v>
      </c>
    </row>
    <row r="1506" spans="1:14" x14ac:dyDescent="0.25">
      <c r="A1506" s="30" t="s">
        <v>48</v>
      </c>
      <c r="B1506" s="36">
        <v>999660</v>
      </c>
      <c r="C1506" s="42" t="s">
        <v>4801</v>
      </c>
      <c r="D1506" s="22" t="s">
        <v>300</v>
      </c>
      <c r="E1506" s="22" t="s">
        <v>221</v>
      </c>
      <c r="F1506" s="26" t="str">
        <f>VLOOKUP(E1506,PROCV!$A$1:$B$107,2,TRUE)</f>
        <v>Artes Cênicas e Espetáculo</v>
      </c>
      <c r="G1506" s="33">
        <v>1999</v>
      </c>
      <c r="H1506" s="24">
        <v>0</v>
      </c>
      <c r="I1506" s="23" t="str">
        <f>VLOOKUP(J1506,PROCV!$E$1:$F$27,2,FALSE)</f>
        <v>23 - Ceará</v>
      </c>
      <c r="J1506" s="22" t="s">
        <v>52</v>
      </c>
      <c r="K1506" s="22">
        <v>0</v>
      </c>
      <c r="L1506" s="33">
        <v>40000</v>
      </c>
      <c r="M1506" s="20" t="e">
        <f>VLOOKUP(G1506,PROCV!$A$110:$B$119,2,FALSE)</f>
        <v>#N/A</v>
      </c>
      <c r="N1506" s="17" t="e">
        <f t="shared" si="23"/>
        <v>#N/A</v>
      </c>
    </row>
    <row r="1507" spans="1:14" x14ac:dyDescent="0.25">
      <c r="A1507" s="30" t="s">
        <v>48</v>
      </c>
      <c r="B1507" s="36">
        <v>991970</v>
      </c>
      <c r="C1507" s="42" t="s">
        <v>4800</v>
      </c>
      <c r="D1507" s="22" t="s">
        <v>300</v>
      </c>
      <c r="E1507" s="22" t="s">
        <v>221</v>
      </c>
      <c r="F1507" s="26" t="str">
        <f>VLOOKUP(E1507,PROCV!$A$1:$B$107,2,TRUE)</f>
        <v>Artes Cênicas e Espetáculo</v>
      </c>
      <c r="G1507" s="33">
        <v>1999</v>
      </c>
      <c r="H1507" s="24">
        <v>0</v>
      </c>
      <c r="I1507" s="23" t="str">
        <f>VLOOKUP(J1507,PROCV!$E$1:$F$27,2,FALSE)</f>
        <v>31 - Minas Gerais</v>
      </c>
      <c r="J1507" s="22" t="s">
        <v>85</v>
      </c>
      <c r="K1507" s="22">
        <v>0</v>
      </c>
      <c r="L1507" s="33">
        <v>35000</v>
      </c>
      <c r="M1507" s="20" t="e">
        <f>VLOOKUP(G1507,PROCV!$A$110:$B$119,2,FALSE)</f>
        <v>#N/A</v>
      </c>
      <c r="N1507" s="17" t="e">
        <f t="shared" si="23"/>
        <v>#N/A</v>
      </c>
    </row>
    <row r="1508" spans="1:14" x14ac:dyDescent="0.25">
      <c r="A1508" s="30" t="s">
        <v>48</v>
      </c>
      <c r="B1508" s="36">
        <v>999707</v>
      </c>
      <c r="C1508" s="42" t="s">
        <v>4799</v>
      </c>
      <c r="D1508" s="22" t="s">
        <v>300</v>
      </c>
      <c r="E1508" s="22" t="s">
        <v>221</v>
      </c>
      <c r="F1508" s="26" t="str">
        <f>VLOOKUP(E1508,PROCV!$A$1:$B$107,2,TRUE)</f>
        <v>Artes Cênicas e Espetáculo</v>
      </c>
      <c r="G1508" s="33">
        <v>1999</v>
      </c>
      <c r="H1508" s="24">
        <v>0</v>
      </c>
      <c r="I1508" s="23" t="str">
        <f>VLOOKUP(J1508,PROCV!$E$1:$F$27,2,FALSE)</f>
        <v>28 - Sergipe</v>
      </c>
      <c r="J1508" s="22" t="s">
        <v>49</v>
      </c>
      <c r="K1508" s="22">
        <v>0</v>
      </c>
      <c r="L1508" s="33">
        <v>40000</v>
      </c>
      <c r="M1508" s="20" t="e">
        <f>VLOOKUP(G1508,PROCV!$A$110:$B$119,2,FALSE)</f>
        <v>#N/A</v>
      </c>
      <c r="N1508" s="17" t="e">
        <f t="shared" si="23"/>
        <v>#N/A</v>
      </c>
    </row>
    <row r="1509" spans="1:14" x14ac:dyDescent="0.25">
      <c r="A1509" s="30" t="s">
        <v>48</v>
      </c>
      <c r="B1509" s="36">
        <v>999886</v>
      </c>
      <c r="C1509" s="42" t="s">
        <v>4798</v>
      </c>
      <c r="D1509" s="22" t="s">
        <v>300</v>
      </c>
      <c r="E1509" s="22" t="s">
        <v>221</v>
      </c>
      <c r="F1509" s="26" t="str">
        <f>VLOOKUP(E1509,PROCV!$A$1:$B$107,2,TRUE)</f>
        <v>Artes Cênicas e Espetáculo</v>
      </c>
      <c r="G1509" s="33">
        <v>1999</v>
      </c>
      <c r="H1509" s="24">
        <v>0</v>
      </c>
      <c r="I1509" s="23" t="str">
        <f>VLOOKUP(J1509,PROCV!$E$1:$F$27,2,FALSE)</f>
        <v>52 - Goiás</v>
      </c>
      <c r="J1509" s="22" t="s">
        <v>97</v>
      </c>
      <c r="K1509" s="22">
        <v>0</v>
      </c>
      <c r="L1509" s="33">
        <v>40000</v>
      </c>
      <c r="M1509" s="20" t="e">
        <f>VLOOKUP(G1509,PROCV!$A$110:$B$119,2,FALSE)</f>
        <v>#N/A</v>
      </c>
      <c r="N1509" s="17" t="e">
        <f t="shared" si="23"/>
        <v>#N/A</v>
      </c>
    </row>
    <row r="1510" spans="1:14" x14ac:dyDescent="0.25">
      <c r="A1510" s="30" t="s">
        <v>48</v>
      </c>
      <c r="B1510" s="36">
        <v>991973</v>
      </c>
      <c r="C1510" s="42" t="s">
        <v>4797</v>
      </c>
      <c r="D1510" s="22" t="s">
        <v>300</v>
      </c>
      <c r="E1510" s="22" t="s">
        <v>221</v>
      </c>
      <c r="F1510" s="26" t="str">
        <f>VLOOKUP(E1510,PROCV!$A$1:$B$107,2,TRUE)</f>
        <v>Artes Cênicas e Espetáculo</v>
      </c>
      <c r="G1510" s="33">
        <v>1999</v>
      </c>
      <c r="H1510" s="24">
        <v>0</v>
      </c>
      <c r="I1510" s="23" t="str">
        <f>VLOOKUP(J1510,PROCV!$E$1:$F$27,2,FALSE)</f>
        <v>26 - Pernambuco</v>
      </c>
      <c r="J1510" s="22" t="s">
        <v>44</v>
      </c>
      <c r="K1510" s="22">
        <v>0</v>
      </c>
      <c r="L1510" s="33">
        <v>40000</v>
      </c>
      <c r="M1510" s="20" t="e">
        <f>VLOOKUP(G1510,PROCV!$A$110:$B$119,2,FALSE)</f>
        <v>#N/A</v>
      </c>
      <c r="N1510" s="17" t="e">
        <f t="shared" si="23"/>
        <v>#N/A</v>
      </c>
    </row>
    <row r="1511" spans="1:14" x14ac:dyDescent="0.25">
      <c r="A1511" s="30" t="s">
        <v>48</v>
      </c>
      <c r="B1511" s="36">
        <v>999842</v>
      </c>
      <c r="C1511" s="42" t="s">
        <v>4796</v>
      </c>
      <c r="D1511" s="22" t="s">
        <v>300</v>
      </c>
      <c r="E1511" s="22" t="s">
        <v>221</v>
      </c>
      <c r="F1511" s="26" t="str">
        <f>VLOOKUP(E1511,PROCV!$A$1:$B$107,2,TRUE)</f>
        <v>Artes Cênicas e Espetáculo</v>
      </c>
      <c r="G1511" s="33">
        <v>1999</v>
      </c>
      <c r="H1511" s="24">
        <v>0</v>
      </c>
      <c r="I1511" s="23" t="str">
        <f>VLOOKUP(J1511,PROCV!$E$1:$F$27,2,FALSE)</f>
        <v>51 - Mato Grosso</v>
      </c>
      <c r="J1511" s="22" t="s">
        <v>99</v>
      </c>
      <c r="K1511" s="22">
        <v>0</v>
      </c>
      <c r="L1511" s="33">
        <v>40000</v>
      </c>
      <c r="M1511" s="20" t="e">
        <f>VLOOKUP(G1511,PROCV!$A$110:$B$119,2,FALSE)</f>
        <v>#N/A</v>
      </c>
      <c r="N1511" s="17" t="e">
        <f t="shared" si="23"/>
        <v>#N/A</v>
      </c>
    </row>
    <row r="1512" spans="1:14" x14ac:dyDescent="0.25">
      <c r="A1512" s="30" t="s">
        <v>48</v>
      </c>
      <c r="B1512" s="36">
        <v>999900</v>
      </c>
      <c r="C1512" s="42" t="s">
        <v>4795</v>
      </c>
      <c r="D1512" s="22" t="s">
        <v>300</v>
      </c>
      <c r="E1512" s="22" t="s">
        <v>221</v>
      </c>
      <c r="F1512" s="26" t="str">
        <f>VLOOKUP(E1512,PROCV!$A$1:$B$107,2,TRUE)</f>
        <v>Artes Cênicas e Espetáculo</v>
      </c>
      <c r="G1512" s="33">
        <v>1999</v>
      </c>
      <c r="H1512" s="24">
        <v>0</v>
      </c>
      <c r="I1512" s="23" t="str">
        <f>VLOOKUP(J1512,PROCV!$E$1:$F$27,2,FALSE)</f>
        <v>24 - Rio Grande do Norte</v>
      </c>
      <c r="J1512" s="22" t="s">
        <v>54</v>
      </c>
      <c r="K1512" s="22">
        <v>0</v>
      </c>
      <c r="L1512" s="33">
        <v>40000</v>
      </c>
      <c r="M1512" s="20" t="e">
        <f>VLOOKUP(G1512,PROCV!$A$110:$B$119,2,FALSE)</f>
        <v>#N/A</v>
      </c>
      <c r="N1512" s="17" t="e">
        <f t="shared" si="23"/>
        <v>#N/A</v>
      </c>
    </row>
    <row r="1513" spans="1:14" x14ac:dyDescent="0.25">
      <c r="A1513" s="30" t="s">
        <v>48</v>
      </c>
      <c r="B1513" s="36">
        <v>999728</v>
      </c>
      <c r="C1513" s="42" t="s">
        <v>4794</v>
      </c>
      <c r="D1513" s="22" t="s">
        <v>300</v>
      </c>
      <c r="E1513" s="22" t="s">
        <v>221</v>
      </c>
      <c r="F1513" s="26" t="str">
        <f>VLOOKUP(E1513,PROCV!$A$1:$B$107,2,TRUE)</f>
        <v>Artes Cênicas e Espetáculo</v>
      </c>
      <c r="G1513" s="33">
        <v>1999</v>
      </c>
      <c r="H1513" s="24">
        <v>0</v>
      </c>
      <c r="I1513" s="23" t="str">
        <f>VLOOKUP(J1513,PROCV!$E$1:$F$27,2,FALSE)</f>
        <v>41 - Paraná</v>
      </c>
      <c r="J1513" s="22" t="s">
        <v>106</v>
      </c>
      <c r="K1513" s="22">
        <v>0</v>
      </c>
      <c r="L1513" s="33">
        <v>35126.400000000001</v>
      </c>
      <c r="M1513" s="20" t="e">
        <f>VLOOKUP(G1513,PROCV!$A$110:$B$119,2,FALSE)</f>
        <v>#N/A</v>
      </c>
      <c r="N1513" s="17" t="e">
        <f t="shared" si="23"/>
        <v>#N/A</v>
      </c>
    </row>
    <row r="1514" spans="1:14" x14ac:dyDescent="0.25">
      <c r="A1514" s="30" t="s">
        <v>48</v>
      </c>
      <c r="B1514" s="36">
        <v>999890</v>
      </c>
      <c r="C1514" s="42" t="s">
        <v>4793</v>
      </c>
      <c r="D1514" s="22" t="s">
        <v>300</v>
      </c>
      <c r="E1514" s="22" t="s">
        <v>221</v>
      </c>
      <c r="F1514" s="26" t="str">
        <f>VLOOKUP(E1514,PROCV!$A$1:$B$107,2,TRUE)</f>
        <v>Artes Cênicas e Espetáculo</v>
      </c>
      <c r="G1514" s="33">
        <v>1999</v>
      </c>
      <c r="H1514" s="24">
        <v>0</v>
      </c>
      <c r="I1514" s="23" t="str">
        <f>VLOOKUP(J1514,PROCV!$E$1:$F$27,2,FALSE)</f>
        <v>33 - Rio de Janeiro</v>
      </c>
      <c r="J1514" s="22" t="s">
        <v>82</v>
      </c>
      <c r="K1514" s="22">
        <v>0</v>
      </c>
      <c r="L1514" s="33">
        <v>60000</v>
      </c>
      <c r="M1514" s="20" t="e">
        <f>VLOOKUP(G1514,PROCV!$A$110:$B$119,2,FALSE)</f>
        <v>#N/A</v>
      </c>
      <c r="N1514" s="17" t="e">
        <f t="shared" si="23"/>
        <v>#N/A</v>
      </c>
    </row>
    <row r="1515" spans="1:14" x14ac:dyDescent="0.25">
      <c r="A1515" s="30" t="s">
        <v>48</v>
      </c>
      <c r="B1515" s="36">
        <v>999824</v>
      </c>
      <c r="C1515" s="42" t="s">
        <v>4792</v>
      </c>
      <c r="D1515" s="22" t="s">
        <v>300</v>
      </c>
      <c r="E1515" s="22" t="s">
        <v>221</v>
      </c>
      <c r="F1515" s="26" t="str">
        <f>VLOOKUP(E1515,PROCV!$A$1:$B$107,2,TRUE)</f>
        <v>Artes Cênicas e Espetáculo</v>
      </c>
      <c r="G1515" s="33">
        <v>1999</v>
      </c>
      <c r="H1515" s="24">
        <v>0</v>
      </c>
      <c r="I1515" s="23" t="str">
        <f>VLOOKUP(J1515,PROCV!$E$1:$F$27,2,FALSE)</f>
        <v>29 - Bahia</v>
      </c>
      <c r="J1515" s="22" t="s">
        <v>73</v>
      </c>
      <c r="K1515" s="22">
        <v>0</v>
      </c>
      <c r="L1515" s="33">
        <v>40000</v>
      </c>
      <c r="M1515" s="20" t="e">
        <f>VLOOKUP(G1515,PROCV!$A$110:$B$119,2,FALSE)</f>
        <v>#N/A</v>
      </c>
      <c r="N1515" s="17" t="e">
        <f t="shared" si="23"/>
        <v>#N/A</v>
      </c>
    </row>
    <row r="1516" spans="1:14" x14ac:dyDescent="0.25">
      <c r="A1516" s="30" t="s">
        <v>48</v>
      </c>
      <c r="B1516" s="36">
        <v>999786</v>
      </c>
      <c r="C1516" s="42" t="s">
        <v>4791</v>
      </c>
      <c r="D1516" s="22" t="s">
        <v>300</v>
      </c>
      <c r="E1516" s="22" t="s">
        <v>221</v>
      </c>
      <c r="F1516" s="26" t="str">
        <f>VLOOKUP(E1516,PROCV!$A$1:$B$107,2,TRUE)</f>
        <v>Artes Cênicas e Espetáculo</v>
      </c>
      <c r="G1516" s="33">
        <v>1999</v>
      </c>
      <c r="H1516" s="24">
        <v>0</v>
      </c>
      <c r="I1516" s="23" t="str">
        <f>VLOOKUP(J1516,PROCV!$E$1:$F$27,2,FALSE)</f>
        <v>23 - Ceará</v>
      </c>
      <c r="J1516" s="22" t="s">
        <v>52</v>
      </c>
      <c r="K1516" s="22">
        <v>0</v>
      </c>
      <c r="L1516" s="33">
        <v>40000</v>
      </c>
      <c r="M1516" s="20" t="e">
        <f>VLOOKUP(G1516,PROCV!$A$110:$B$119,2,FALSE)</f>
        <v>#N/A</v>
      </c>
      <c r="N1516" s="17" t="e">
        <f t="shared" si="23"/>
        <v>#N/A</v>
      </c>
    </row>
    <row r="1517" spans="1:14" x14ac:dyDescent="0.25">
      <c r="A1517" s="30" t="s">
        <v>48</v>
      </c>
      <c r="B1517" s="36">
        <v>999739</v>
      </c>
      <c r="C1517" s="42" t="s">
        <v>4790</v>
      </c>
      <c r="D1517" s="22" t="s">
        <v>300</v>
      </c>
      <c r="E1517" s="22" t="s">
        <v>221</v>
      </c>
      <c r="F1517" s="26" t="str">
        <f>VLOOKUP(E1517,PROCV!$A$1:$B$107,2,TRUE)</f>
        <v>Artes Cênicas e Espetáculo</v>
      </c>
      <c r="G1517" s="33">
        <v>1999</v>
      </c>
      <c r="H1517" s="24">
        <v>0</v>
      </c>
      <c r="I1517" s="23" t="str">
        <f>VLOOKUP(J1517,PROCV!$E$1:$F$27,2,FALSE)</f>
        <v>11 - Rondônia</v>
      </c>
      <c r="J1517" s="22" t="s">
        <v>219</v>
      </c>
      <c r="K1517" s="22">
        <v>0</v>
      </c>
      <c r="L1517" s="33">
        <v>40000</v>
      </c>
      <c r="M1517" s="20" t="e">
        <f>VLOOKUP(G1517,PROCV!$A$110:$B$119,2,FALSE)</f>
        <v>#N/A</v>
      </c>
      <c r="N1517" s="17" t="e">
        <f t="shared" si="23"/>
        <v>#N/A</v>
      </c>
    </row>
    <row r="1518" spans="1:14" x14ac:dyDescent="0.25">
      <c r="A1518" s="30" t="s">
        <v>48</v>
      </c>
      <c r="B1518" s="36">
        <v>999873</v>
      </c>
      <c r="C1518" s="42" t="s">
        <v>4789</v>
      </c>
      <c r="D1518" s="22" t="s">
        <v>300</v>
      </c>
      <c r="E1518" s="22" t="s">
        <v>221</v>
      </c>
      <c r="F1518" s="26" t="str">
        <f>VLOOKUP(E1518,PROCV!$A$1:$B$107,2,TRUE)</f>
        <v>Artes Cênicas e Espetáculo</v>
      </c>
      <c r="G1518" s="33">
        <v>1999</v>
      </c>
      <c r="H1518" s="24">
        <v>0</v>
      </c>
      <c r="I1518" s="23" t="str">
        <f>VLOOKUP(J1518,PROCV!$E$1:$F$27,2,FALSE)</f>
        <v>31 - Minas Gerais</v>
      </c>
      <c r="J1518" s="22" t="s">
        <v>85</v>
      </c>
      <c r="K1518" s="22">
        <v>0</v>
      </c>
      <c r="L1518" s="33">
        <v>39999.360000000001</v>
      </c>
      <c r="M1518" s="20" t="e">
        <f>VLOOKUP(G1518,PROCV!$A$110:$B$119,2,FALSE)</f>
        <v>#N/A</v>
      </c>
      <c r="N1518" s="17" t="e">
        <f t="shared" si="23"/>
        <v>#N/A</v>
      </c>
    </row>
    <row r="1519" spans="1:14" x14ac:dyDescent="0.25">
      <c r="A1519" s="30" t="s">
        <v>48</v>
      </c>
      <c r="B1519" s="36">
        <v>999829</v>
      </c>
      <c r="C1519" s="42" t="s">
        <v>4788</v>
      </c>
      <c r="D1519" s="22" t="s">
        <v>300</v>
      </c>
      <c r="E1519" s="22" t="s">
        <v>221</v>
      </c>
      <c r="F1519" s="26" t="str">
        <f>VLOOKUP(E1519,PROCV!$A$1:$B$107,2,TRUE)</f>
        <v>Artes Cênicas e Espetáculo</v>
      </c>
      <c r="G1519" s="33">
        <v>1999</v>
      </c>
      <c r="H1519" s="24">
        <v>0</v>
      </c>
      <c r="I1519" s="23" t="str">
        <f>VLOOKUP(J1519,PROCV!$E$1:$F$27,2,FALSE)</f>
        <v>52 - Goiás</v>
      </c>
      <c r="J1519" s="22" t="s">
        <v>97</v>
      </c>
      <c r="K1519" s="22">
        <v>0</v>
      </c>
      <c r="L1519" s="33">
        <v>40000</v>
      </c>
      <c r="M1519" s="20" t="e">
        <f>VLOOKUP(G1519,PROCV!$A$110:$B$119,2,FALSE)</f>
        <v>#N/A</v>
      </c>
      <c r="N1519" s="17" t="e">
        <f t="shared" si="23"/>
        <v>#N/A</v>
      </c>
    </row>
    <row r="1520" spans="1:14" x14ac:dyDescent="0.25">
      <c r="A1520" s="30" t="s">
        <v>48</v>
      </c>
      <c r="B1520" s="36">
        <v>999820</v>
      </c>
      <c r="C1520" s="42" t="s">
        <v>4787</v>
      </c>
      <c r="D1520" s="22" t="s">
        <v>300</v>
      </c>
      <c r="E1520" s="22" t="s">
        <v>221</v>
      </c>
      <c r="F1520" s="26" t="str">
        <f>VLOOKUP(E1520,PROCV!$A$1:$B$107,2,TRUE)</f>
        <v>Artes Cênicas e Espetáculo</v>
      </c>
      <c r="G1520" s="33">
        <v>1999</v>
      </c>
      <c r="H1520" s="24">
        <v>0</v>
      </c>
      <c r="I1520" s="23" t="str">
        <f>VLOOKUP(J1520,PROCV!$E$1:$F$27,2,FALSE)</f>
        <v>42 - Santa Catarina</v>
      </c>
      <c r="J1520" s="22" t="s">
        <v>79</v>
      </c>
      <c r="K1520" s="22">
        <v>0</v>
      </c>
      <c r="L1520" s="33">
        <v>19200</v>
      </c>
      <c r="M1520" s="20" t="e">
        <f>VLOOKUP(G1520,PROCV!$A$110:$B$119,2,FALSE)</f>
        <v>#N/A</v>
      </c>
      <c r="N1520" s="17" t="e">
        <f t="shared" si="23"/>
        <v>#N/A</v>
      </c>
    </row>
    <row r="1521" spans="1:14" x14ac:dyDescent="0.25">
      <c r="A1521" s="30" t="s">
        <v>48</v>
      </c>
      <c r="B1521" s="36">
        <v>999690</v>
      </c>
      <c r="C1521" s="42" t="s">
        <v>4786</v>
      </c>
      <c r="D1521" s="22" t="s">
        <v>300</v>
      </c>
      <c r="E1521" s="22" t="s">
        <v>221</v>
      </c>
      <c r="F1521" s="26" t="str">
        <f>VLOOKUP(E1521,PROCV!$A$1:$B$107,2,TRUE)</f>
        <v>Artes Cênicas e Espetáculo</v>
      </c>
      <c r="G1521" s="33">
        <v>1999</v>
      </c>
      <c r="H1521" s="24">
        <v>0</v>
      </c>
      <c r="I1521" s="23" t="str">
        <f>VLOOKUP(J1521,PROCV!$E$1:$F$27,2,FALSE)</f>
        <v>21 - Maranhão</v>
      </c>
      <c r="J1521" s="22" t="s">
        <v>63</v>
      </c>
      <c r="K1521" s="22">
        <v>0</v>
      </c>
      <c r="L1521" s="33">
        <v>40000</v>
      </c>
      <c r="M1521" s="20" t="e">
        <f>VLOOKUP(G1521,PROCV!$A$110:$B$119,2,FALSE)</f>
        <v>#N/A</v>
      </c>
      <c r="N1521" s="17" t="e">
        <f t="shared" si="23"/>
        <v>#N/A</v>
      </c>
    </row>
    <row r="1522" spans="1:14" x14ac:dyDescent="0.25">
      <c r="A1522" s="30" t="s">
        <v>48</v>
      </c>
      <c r="B1522" s="36">
        <v>999839</v>
      </c>
      <c r="C1522" s="42" t="s">
        <v>4785</v>
      </c>
      <c r="D1522" s="22" t="s">
        <v>300</v>
      </c>
      <c r="E1522" s="22" t="s">
        <v>221</v>
      </c>
      <c r="F1522" s="26" t="str">
        <f>VLOOKUP(E1522,PROCV!$A$1:$B$107,2,TRUE)</f>
        <v>Artes Cênicas e Espetáculo</v>
      </c>
      <c r="G1522" s="33">
        <v>1999</v>
      </c>
      <c r="H1522" s="24">
        <v>0</v>
      </c>
      <c r="I1522" s="23" t="str">
        <f>VLOOKUP(J1522,PROCV!$E$1:$F$27,2,FALSE)</f>
        <v>15 - Pará</v>
      </c>
      <c r="J1522" s="22" t="s">
        <v>140</v>
      </c>
      <c r="K1522" s="22">
        <v>0</v>
      </c>
      <c r="L1522" s="33">
        <v>40000</v>
      </c>
      <c r="M1522" s="20" t="e">
        <f>VLOOKUP(G1522,PROCV!$A$110:$B$119,2,FALSE)</f>
        <v>#N/A</v>
      </c>
      <c r="N1522" s="17" t="e">
        <f t="shared" si="23"/>
        <v>#N/A</v>
      </c>
    </row>
    <row r="1523" spans="1:14" x14ac:dyDescent="0.25">
      <c r="A1523" s="30" t="s">
        <v>48</v>
      </c>
      <c r="B1523" s="36">
        <v>999761</v>
      </c>
      <c r="C1523" s="42" t="s">
        <v>4784</v>
      </c>
      <c r="D1523" s="22" t="s">
        <v>300</v>
      </c>
      <c r="E1523" s="22" t="s">
        <v>221</v>
      </c>
      <c r="F1523" s="26" t="str">
        <f>VLOOKUP(E1523,PROCV!$A$1:$B$107,2,TRUE)</f>
        <v>Artes Cênicas e Espetáculo</v>
      </c>
      <c r="G1523" s="33">
        <v>1999</v>
      </c>
      <c r="H1523" s="24">
        <v>0</v>
      </c>
      <c r="I1523" s="23" t="str">
        <f>VLOOKUP(J1523,PROCV!$E$1:$F$27,2,FALSE)</f>
        <v>23 - Ceará</v>
      </c>
      <c r="J1523" s="22" t="s">
        <v>52</v>
      </c>
      <c r="K1523" s="22">
        <v>0</v>
      </c>
      <c r="L1523" s="33">
        <v>40000</v>
      </c>
      <c r="M1523" s="20" t="e">
        <f>VLOOKUP(G1523,PROCV!$A$110:$B$119,2,FALSE)</f>
        <v>#N/A</v>
      </c>
      <c r="N1523" s="17" t="e">
        <f t="shared" si="23"/>
        <v>#N/A</v>
      </c>
    </row>
    <row r="1524" spans="1:14" x14ac:dyDescent="0.25">
      <c r="A1524" s="30" t="s">
        <v>48</v>
      </c>
      <c r="B1524" s="36">
        <v>999905</v>
      </c>
      <c r="C1524" s="42" t="s">
        <v>4783</v>
      </c>
      <c r="D1524" s="22" t="s">
        <v>300</v>
      </c>
      <c r="E1524" s="22" t="s">
        <v>221</v>
      </c>
      <c r="F1524" s="26" t="str">
        <f>VLOOKUP(E1524,PROCV!$A$1:$B$107,2,TRUE)</f>
        <v>Artes Cênicas e Espetáculo</v>
      </c>
      <c r="G1524" s="33">
        <v>1999</v>
      </c>
      <c r="H1524" s="24">
        <v>0</v>
      </c>
      <c r="I1524" s="23" t="str">
        <f>VLOOKUP(J1524,PROCV!$E$1:$F$27,2,FALSE)</f>
        <v>26 - Pernambuco</v>
      </c>
      <c r="J1524" s="22" t="s">
        <v>44</v>
      </c>
      <c r="K1524" s="22">
        <v>0</v>
      </c>
      <c r="L1524" s="33">
        <v>40000</v>
      </c>
      <c r="M1524" s="20" t="e">
        <f>VLOOKUP(G1524,PROCV!$A$110:$B$119,2,FALSE)</f>
        <v>#N/A</v>
      </c>
      <c r="N1524" s="17" t="e">
        <f t="shared" si="23"/>
        <v>#N/A</v>
      </c>
    </row>
    <row r="1525" spans="1:14" x14ac:dyDescent="0.25">
      <c r="A1525" s="30" t="s">
        <v>48</v>
      </c>
      <c r="B1525" s="36">
        <v>999821</v>
      </c>
      <c r="C1525" s="42" t="s">
        <v>4782</v>
      </c>
      <c r="D1525" s="22" t="s">
        <v>300</v>
      </c>
      <c r="E1525" s="22" t="s">
        <v>221</v>
      </c>
      <c r="F1525" s="26" t="str">
        <f>VLOOKUP(E1525,PROCV!$A$1:$B$107,2,TRUE)</f>
        <v>Artes Cênicas e Espetáculo</v>
      </c>
      <c r="G1525" s="33">
        <v>1999</v>
      </c>
      <c r="H1525" s="24">
        <v>0</v>
      </c>
      <c r="I1525" s="23" t="str">
        <f>VLOOKUP(J1525,PROCV!$E$1:$F$27,2,FALSE)</f>
        <v>42 - Santa Catarina</v>
      </c>
      <c r="J1525" s="22" t="s">
        <v>79</v>
      </c>
      <c r="K1525" s="22">
        <v>0</v>
      </c>
      <c r="L1525" s="33">
        <v>30000</v>
      </c>
      <c r="M1525" s="20" t="e">
        <f>VLOOKUP(G1525,PROCV!$A$110:$B$119,2,FALSE)</f>
        <v>#N/A</v>
      </c>
      <c r="N1525" s="17" t="e">
        <f t="shared" si="23"/>
        <v>#N/A</v>
      </c>
    </row>
    <row r="1526" spans="1:14" x14ac:dyDescent="0.25">
      <c r="A1526" s="30" t="s">
        <v>48</v>
      </c>
      <c r="B1526" s="36">
        <v>999856</v>
      </c>
      <c r="C1526" s="42" t="s">
        <v>4781</v>
      </c>
      <c r="D1526" s="22" t="s">
        <v>300</v>
      </c>
      <c r="E1526" s="22" t="s">
        <v>221</v>
      </c>
      <c r="F1526" s="26" t="str">
        <f>VLOOKUP(E1526,PROCV!$A$1:$B$107,2,TRUE)</f>
        <v>Artes Cênicas e Espetáculo</v>
      </c>
      <c r="G1526" s="33">
        <v>1999</v>
      </c>
      <c r="H1526" s="24">
        <v>0</v>
      </c>
      <c r="I1526" s="23" t="str">
        <f>VLOOKUP(J1526,PROCV!$E$1:$F$27,2,FALSE)</f>
        <v>41 - Paraná</v>
      </c>
      <c r="J1526" s="22" t="s">
        <v>106</v>
      </c>
      <c r="K1526" s="22">
        <v>0</v>
      </c>
      <c r="L1526" s="33">
        <v>40000</v>
      </c>
      <c r="M1526" s="20" t="e">
        <f>VLOOKUP(G1526,PROCV!$A$110:$B$119,2,FALSE)</f>
        <v>#N/A</v>
      </c>
      <c r="N1526" s="17" t="e">
        <f t="shared" si="23"/>
        <v>#N/A</v>
      </c>
    </row>
    <row r="1527" spans="1:14" x14ac:dyDescent="0.25">
      <c r="A1527" s="30" t="s">
        <v>48</v>
      </c>
      <c r="B1527" s="36">
        <v>999817</v>
      </c>
      <c r="C1527" s="42" t="s">
        <v>4780</v>
      </c>
      <c r="D1527" s="22" t="s">
        <v>300</v>
      </c>
      <c r="E1527" s="22" t="s">
        <v>221</v>
      </c>
      <c r="F1527" s="26" t="str">
        <f>VLOOKUP(E1527,PROCV!$A$1:$B$107,2,TRUE)</f>
        <v>Artes Cênicas e Espetáculo</v>
      </c>
      <c r="G1527" s="33">
        <v>1999</v>
      </c>
      <c r="H1527" s="24">
        <v>0</v>
      </c>
      <c r="I1527" s="23" t="str">
        <f>VLOOKUP(J1527,PROCV!$E$1:$F$27,2,FALSE)</f>
        <v>42 - Santa Catarina</v>
      </c>
      <c r="J1527" s="22" t="s">
        <v>79</v>
      </c>
      <c r="K1527" s="22">
        <v>0</v>
      </c>
      <c r="L1527" s="33">
        <v>40000</v>
      </c>
      <c r="M1527" s="20" t="e">
        <f>VLOOKUP(G1527,PROCV!$A$110:$B$119,2,FALSE)</f>
        <v>#N/A</v>
      </c>
      <c r="N1527" s="17" t="e">
        <f t="shared" si="23"/>
        <v>#N/A</v>
      </c>
    </row>
    <row r="1528" spans="1:14" x14ac:dyDescent="0.25">
      <c r="A1528" s="30" t="s">
        <v>48</v>
      </c>
      <c r="B1528" s="36">
        <v>999683</v>
      </c>
      <c r="C1528" s="42" t="s">
        <v>4779</v>
      </c>
      <c r="D1528" s="22" t="s">
        <v>300</v>
      </c>
      <c r="E1528" s="22" t="s">
        <v>221</v>
      </c>
      <c r="F1528" s="26" t="str">
        <f>VLOOKUP(E1528,PROCV!$A$1:$B$107,2,TRUE)</f>
        <v>Artes Cênicas e Espetáculo</v>
      </c>
      <c r="G1528" s="33">
        <v>1999</v>
      </c>
      <c r="H1528" s="24">
        <v>0</v>
      </c>
      <c r="I1528" s="23" t="str">
        <f>VLOOKUP(J1528,PROCV!$E$1:$F$27,2,FALSE)</f>
        <v>31 - Minas Gerais</v>
      </c>
      <c r="J1528" s="22" t="s">
        <v>85</v>
      </c>
      <c r="K1528" s="22">
        <v>0</v>
      </c>
      <c r="L1528" s="33">
        <v>40000</v>
      </c>
      <c r="M1528" s="20" t="e">
        <f>VLOOKUP(G1528,PROCV!$A$110:$B$119,2,FALSE)</f>
        <v>#N/A</v>
      </c>
      <c r="N1528" s="17" t="e">
        <f t="shared" si="23"/>
        <v>#N/A</v>
      </c>
    </row>
    <row r="1529" spans="1:14" x14ac:dyDescent="0.25">
      <c r="A1529" s="30" t="s">
        <v>48</v>
      </c>
      <c r="B1529" s="36">
        <v>999869</v>
      </c>
      <c r="C1529" s="42" t="s">
        <v>4778</v>
      </c>
      <c r="D1529" s="22" t="s">
        <v>300</v>
      </c>
      <c r="E1529" s="22" t="s">
        <v>221</v>
      </c>
      <c r="F1529" s="26" t="str">
        <f>VLOOKUP(E1529,PROCV!$A$1:$B$107,2,TRUE)</f>
        <v>Artes Cênicas e Espetáculo</v>
      </c>
      <c r="G1529" s="33">
        <v>1999</v>
      </c>
      <c r="H1529" s="24">
        <v>0</v>
      </c>
      <c r="I1529" s="23" t="str">
        <f>VLOOKUP(J1529,PROCV!$E$1:$F$27,2,FALSE)</f>
        <v>31 - Minas Gerais</v>
      </c>
      <c r="J1529" s="22" t="s">
        <v>85</v>
      </c>
      <c r="K1529" s="22">
        <v>0</v>
      </c>
      <c r="L1529" s="33">
        <v>40000</v>
      </c>
      <c r="M1529" s="20" t="e">
        <f>VLOOKUP(G1529,PROCV!$A$110:$B$119,2,FALSE)</f>
        <v>#N/A</v>
      </c>
      <c r="N1529" s="17" t="e">
        <f t="shared" si="23"/>
        <v>#N/A</v>
      </c>
    </row>
    <row r="1530" spans="1:14" x14ac:dyDescent="0.25">
      <c r="A1530" s="30" t="s">
        <v>48</v>
      </c>
      <c r="B1530" s="36">
        <v>999753</v>
      </c>
      <c r="C1530" s="42" t="s">
        <v>4777</v>
      </c>
      <c r="D1530" s="22" t="s">
        <v>300</v>
      </c>
      <c r="E1530" s="22" t="s">
        <v>221</v>
      </c>
      <c r="F1530" s="26" t="str">
        <f>VLOOKUP(E1530,PROCV!$A$1:$B$107,2,TRUE)</f>
        <v>Artes Cênicas e Espetáculo</v>
      </c>
      <c r="G1530" s="33">
        <v>1999</v>
      </c>
      <c r="H1530" s="24">
        <v>0</v>
      </c>
      <c r="I1530" s="23" t="str">
        <f>VLOOKUP(J1530,PROCV!$E$1:$F$27,2,FALSE)</f>
        <v>23 - Ceará</v>
      </c>
      <c r="J1530" s="22" t="s">
        <v>52</v>
      </c>
      <c r="K1530" s="22">
        <v>0</v>
      </c>
      <c r="L1530" s="33">
        <v>40000</v>
      </c>
      <c r="M1530" s="20" t="e">
        <f>VLOOKUP(G1530,PROCV!$A$110:$B$119,2,FALSE)</f>
        <v>#N/A</v>
      </c>
      <c r="N1530" s="17" t="e">
        <f t="shared" si="23"/>
        <v>#N/A</v>
      </c>
    </row>
    <row r="1531" spans="1:14" x14ac:dyDescent="0.25">
      <c r="A1531" s="30" t="s">
        <v>48</v>
      </c>
      <c r="B1531" s="36">
        <v>999826</v>
      </c>
      <c r="C1531" s="42" t="s">
        <v>4776</v>
      </c>
      <c r="D1531" s="22" t="s">
        <v>300</v>
      </c>
      <c r="E1531" s="22" t="s">
        <v>221</v>
      </c>
      <c r="F1531" s="26" t="str">
        <f>VLOOKUP(E1531,PROCV!$A$1:$B$107,2,TRUE)</f>
        <v>Artes Cênicas e Espetáculo</v>
      </c>
      <c r="G1531" s="33">
        <v>1999</v>
      </c>
      <c r="H1531" s="24">
        <v>0</v>
      </c>
      <c r="I1531" s="23" t="str">
        <f>VLOOKUP(J1531,PROCV!$E$1:$F$27,2,FALSE)</f>
        <v>29 - Bahia</v>
      </c>
      <c r="J1531" s="22" t="s">
        <v>73</v>
      </c>
      <c r="K1531" s="22">
        <v>0</v>
      </c>
      <c r="L1531" s="33">
        <v>40000</v>
      </c>
      <c r="M1531" s="20" t="e">
        <f>VLOOKUP(G1531,PROCV!$A$110:$B$119,2,FALSE)</f>
        <v>#N/A</v>
      </c>
      <c r="N1531" s="17" t="e">
        <f t="shared" si="23"/>
        <v>#N/A</v>
      </c>
    </row>
    <row r="1532" spans="1:14" x14ac:dyDescent="0.25">
      <c r="A1532" s="30" t="s">
        <v>48</v>
      </c>
      <c r="B1532" s="36">
        <v>999800</v>
      </c>
      <c r="C1532" s="42" t="s">
        <v>4775</v>
      </c>
      <c r="D1532" s="22" t="s">
        <v>300</v>
      </c>
      <c r="E1532" s="22" t="s">
        <v>221</v>
      </c>
      <c r="F1532" s="26" t="str">
        <f>VLOOKUP(E1532,PROCV!$A$1:$B$107,2,TRUE)</f>
        <v>Artes Cênicas e Espetáculo</v>
      </c>
      <c r="G1532" s="33">
        <v>1999</v>
      </c>
      <c r="H1532" s="24">
        <v>0</v>
      </c>
      <c r="I1532" s="23" t="str">
        <f>VLOOKUP(J1532,PROCV!$E$1:$F$27,2,FALSE)</f>
        <v>41 - Paraná</v>
      </c>
      <c r="J1532" s="22" t="s">
        <v>106</v>
      </c>
      <c r="K1532" s="22">
        <v>0</v>
      </c>
      <c r="L1532" s="33">
        <v>40000</v>
      </c>
      <c r="M1532" s="20" t="e">
        <f>VLOOKUP(G1532,PROCV!$A$110:$B$119,2,FALSE)</f>
        <v>#N/A</v>
      </c>
      <c r="N1532" s="17" t="e">
        <f t="shared" si="23"/>
        <v>#N/A</v>
      </c>
    </row>
    <row r="1533" spans="1:14" x14ac:dyDescent="0.25">
      <c r="A1533" s="30" t="s">
        <v>48</v>
      </c>
      <c r="B1533" s="36">
        <v>999791</v>
      </c>
      <c r="C1533" s="42" t="s">
        <v>4774</v>
      </c>
      <c r="D1533" s="22" t="s">
        <v>300</v>
      </c>
      <c r="E1533" s="22" t="s">
        <v>221</v>
      </c>
      <c r="F1533" s="26" t="str">
        <f>VLOOKUP(E1533,PROCV!$A$1:$B$107,2,TRUE)</f>
        <v>Artes Cênicas e Espetáculo</v>
      </c>
      <c r="G1533" s="33">
        <v>1999</v>
      </c>
      <c r="H1533" s="24">
        <v>0</v>
      </c>
      <c r="I1533" s="23" t="str">
        <f>VLOOKUP(J1533,PROCV!$E$1:$F$27,2,FALSE)</f>
        <v>31 - Minas Gerais</v>
      </c>
      <c r="J1533" s="22" t="s">
        <v>85</v>
      </c>
      <c r="K1533" s="22">
        <v>0</v>
      </c>
      <c r="L1533" s="33">
        <v>40000</v>
      </c>
      <c r="M1533" s="20" t="e">
        <f>VLOOKUP(G1533,PROCV!$A$110:$B$119,2,FALSE)</f>
        <v>#N/A</v>
      </c>
      <c r="N1533" s="17" t="e">
        <f t="shared" si="23"/>
        <v>#N/A</v>
      </c>
    </row>
    <row r="1534" spans="1:14" x14ac:dyDescent="0.25">
      <c r="A1534" s="30" t="s">
        <v>48</v>
      </c>
      <c r="B1534" s="36">
        <v>999823</v>
      </c>
      <c r="C1534" s="42" t="s">
        <v>4773</v>
      </c>
      <c r="D1534" s="22" t="s">
        <v>300</v>
      </c>
      <c r="E1534" s="22" t="s">
        <v>221</v>
      </c>
      <c r="F1534" s="26" t="str">
        <f>VLOOKUP(E1534,PROCV!$A$1:$B$107,2,TRUE)</f>
        <v>Artes Cênicas e Espetáculo</v>
      </c>
      <c r="G1534" s="33">
        <v>1999</v>
      </c>
      <c r="H1534" s="24">
        <v>0</v>
      </c>
      <c r="I1534" s="23" t="str">
        <f>VLOOKUP(J1534,PROCV!$E$1:$F$27,2,FALSE)</f>
        <v>43 - Rio Grande do Sul</v>
      </c>
      <c r="J1534" s="22" t="s">
        <v>56</v>
      </c>
      <c r="K1534" s="22">
        <v>0</v>
      </c>
      <c r="L1534" s="33">
        <v>36831.599999999999</v>
      </c>
      <c r="M1534" s="20" t="e">
        <f>VLOOKUP(G1534,PROCV!$A$110:$B$119,2,FALSE)</f>
        <v>#N/A</v>
      </c>
      <c r="N1534" s="17" t="e">
        <f t="shared" si="23"/>
        <v>#N/A</v>
      </c>
    </row>
    <row r="1535" spans="1:14" x14ac:dyDescent="0.25">
      <c r="A1535" s="30" t="s">
        <v>48</v>
      </c>
      <c r="B1535" s="36">
        <v>999893</v>
      </c>
      <c r="C1535" s="42" t="s">
        <v>4772</v>
      </c>
      <c r="D1535" s="22" t="s">
        <v>300</v>
      </c>
      <c r="E1535" s="22" t="s">
        <v>221</v>
      </c>
      <c r="F1535" s="26" t="str">
        <f>VLOOKUP(E1535,PROCV!$A$1:$B$107,2,TRUE)</f>
        <v>Artes Cênicas e Espetáculo</v>
      </c>
      <c r="G1535" s="33">
        <v>1999</v>
      </c>
      <c r="H1535" s="24">
        <v>0</v>
      </c>
      <c r="I1535" s="23" t="str">
        <f>VLOOKUP(J1535,PROCV!$E$1:$F$27,2,FALSE)</f>
        <v>52 - Goiás</v>
      </c>
      <c r="J1535" s="22" t="s">
        <v>97</v>
      </c>
      <c r="K1535" s="22">
        <v>0</v>
      </c>
      <c r="L1535" s="33">
        <v>40000</v>
      </c>
      <c r="M1535" s="20" t="e">
        <f>VLOOKUP(G1535,PROCV!$A$110:$B$119,2,FALSE)</f>
        <v>#N/A</v>
      </c>
      <c r="N1535" s="17" t="e">
        <f t="shared" si="23"/>
        <v>#N/A</v>
      </c>
    </row>
    <row r="1536" spans="1:14" x14ac:dyDescent="0.25">
      <c r="A1536" s="30" t="s">
        <v>48</v>
      </c>
      <c r="B1536" s="36">
        <v>999858</v>
      </c>
      <c r="C1536" s="42" t="s">
        <v>4771</v>
      </c>
      <c r="D1536" s="22" t="s">
        <v>300</v>
      </c>
      <c r="E1536" s="22" t="s">
        <v>221</v>
      </c>
      <c r="F1536" s="26" t="str">
        <f>VLOOKUP(E1536,PROCV!$A$1:$B$107,2,TRUE)</f>
        <v>Artes Cênicas e Espetáculo</v>
      </c>
      <c r="G1536" s="33">
        <v>1999</v>
      </c>
      <c r="H1536" s="24">
        <v>0</v>
      </c>
      <c r="I1536" s="23" t="str">
        <f>VLOOKUP(J1536,PROCV!$E$1:$F$27,2,FALSE)</f>
        <v>23 - Ceará</v>
      </c>
      <c r="J1536" s="22" t="s">
        <v>52</v>
      </c>
      <c r="K1536" s="22">
        <v>0</v>
      </c>
      <c r="L1536" s="33">
        <v>40000</v>
      </c>
      <c r="M1536" s="20" t="e">
        <f>VLOOKUP(G1536,PROCV!$A$110:$B$119,2,FALSE)</f>
        <v>#N/A</v>
      </c>
      <c r="N1536" s="17" t="e">
        <f t="shared" si="23"/>
        <v>#N/A</v>
      </c>
    </row>
    <row r="1537" spans="1:14" x14ac:dyDescent="0.25">
      <c r="A1537" s="30" t="s">
        <v>48</v>
      </c>
      <c r="B1537" s="36">
        <v>999789</v>
      </c>
      <c r="C1537" s="42" t="s">
        <v>4770</v>
      </c>
      <c r="D1537" s="22" t="s">
        <v>300</v>
      </c>
      <c r="E1537" s="22" t="s">
        <v>221</v>
      </c>
      <c r="F1537" s="26" t="str">
        <f>VLOOKUP(E1537,PROCV!$A$1:$B$107,2,TRUE)</f>
        <v>Artes Cênicas e Espetáculo</v>
      </c>
      <c r="G1537" s="33">
        <v>1999</v>
      </c>
      <c r="H1537" s="24">
        <v>0</v>
      </c>
      <c r="I1537" s="23" t="str">
        <f>VLOOKUP(J1537,PROCV!$E$1:$F$27,2,FALSE)</f>
        <v>22 - Piauí</v>
      </c>
      <c r="J1537" s="22" t="s">
        <v>77</v>
      </c>
      <c r="K1537" s="22">
        <v>0</v>
      </c>
      <c r="L1537" s="33">
        <v>40000</v>
      </c>
      <c r="M1537" s="20" t="e">
        <f>VLOOKUP(G1537,PROCV!$A$110:$B$119,2,FALSE)</f>
        <v>#N/A</v>
      </c>
      <c r="N1537" s="17" t="e">
        <f t="shared" si="23"/>
        <v>#N/A</v>
      </c>
    </row>
    <row r="1538" spans="1:14" x14ac:dyDescent="0.25">
      <c r="A1538" s="30" t="s">
        <v>48</v>
      </c>
      <c r="B1538" s="36">
        <v>991971</v>
      </c>
      <c r="C1538" s="42" t="s">
        <v>4769</v>
      </c>
      <c r="D1538" s="22" t="s">
        <v>300</v>
      </c>
      <c r="E1538" s="22" t="s">
        <v>221</v>
      </c>
      <c r="F1538" s="26" t="str">
        <f>VLOOKUP(E1538,PROCV!$A$1:$B$107,2,TRUE)</f>
        <v>Artes Cênicas e Espetáculo</v>
      </c>
      <c r="G1538" s="33">
        <v>1999</v>
      </c>
      <c r="H1538" s="24">
        <v>0</v>
      </c>
      <c r="I1538" s="23" t="str">
        <f>VLOOKUP(J1538,PROCV!$E$1:$F$27,2,FALSE)</f>
        <v>28 - Sergipe</v>
      </c>
      <c r="J1538" s="22" t="s">
        <v>49</v>
      </c>
      <c r="K1538" s="22">
        <v>0</v>
      </c>
      <c r="L1538" s="33">
        <v>40000</v>
      </c>
      <c r="M1538" s="20" t="e">
        <f>VLOOKUP(G1538,PROCV!$A$110:$B$119,2,FALSE)</f>
        <v>#N/A</v>
      </c>
      <c r="N1538" s="17" t="e">
        <f t="shared" ref="N1538:N1601" si="24">+M1538*L1538</f>
        <v>#N/A</v>
      </c>
    </row>
    <row r="1539" spans="1:14" x14ac:dyDescent="0.25">
      <c r="A1539" s="30" t="s">
        <v>48</v>
      </c>
      <c r="B1539" s="36">
        <v>999865</v>
      </c>
      <c r="C1539" s="42" t="s">
        <v>4768</v>
      </c>
      <c r="D1539" s="22" t="s">
        <v>300</v>
      </c>
      <c r="E1539" s="22" t="s">
        <v>221</v>
      </c>
      <c r="F1539" s="26" t="str">
        <f>VLOOKUP(E1539,PROCV!$A$1:$B$107,2,TRUE)</f>
        <v>Artes Cênicas e Espetáculo</v>
      </c>
      <c r="G1539" s="33">
        <v>1999</v>
      </c>
      <c r="H1539" s="24">
        <v>0</v>
      </c>
      <c r="I1539" s="23" t="str">
        <f>VLOOKUP(J1539,PROCV!$E$1:$F$27,2,FALSE)</f>
        <v>17 - Tocantins</v>
      </c>
      <c r="J1539" s="22" t="s">
        <v>64</v>
      </c>
      <c r="K1539" s="22">
        <v>0</v>
      </c>
      <c r="L1539" s="33">
        <v>40000</v>
      </c>
      <c r="M1539" s="20" t="e">
        <f>VLOOKUP(G1539,PROCV!$A$110:$B$119,2,FALSE)</f>
        <v>#N/A</v>
      </c>
      <c r="N1539" s="17" t="e">
        <f t="shared" si="24"/>
        <v>#N/A</v>
      </c>
    </row>
    <row r="1540" spans="1:14" x14ac:dyDescent="0.25">
      <c r="A1540" s="30" t="s">
        <v>48</v>
      </c>
      <c r="B1540" s="36">
        <v>999897</v>
      </c>
      <c r="C1540" s="42" t="s">
        <v>4767</v>
      </c>
      <c r="D1540" s="22" t="s">
        <v>300</v>
      </c>
      <c r="E1540" s="22" t="s">
        <v>221</v>
      </c>
      <c r="F1540" s="26" t="str">
        <f>VLOOKUP(E1540,PROCV!$A$1:$B$107,2,TRUE)</f>
        <v>Artes Cênicas e Espetáculo</v>
      </c>
      <c r="G1540" s="33">
        <v>1999</v>
      </c>
      <c r="H1540" s="24">
        <v>0</v>
      </c>
      <c r="I1540" s="23" t="str">
        <f>VLOOKUP(J1540,PROCV!$E$1:$F$27,2,FALSE)</f>
        <v>25 - Paraíba</v>
      </c>
      <c r="J1540" s="22" t="s">
        <v>346</v>
      </c>
      <c r="K1540" s="22">
        <v>0</v>
      </c>
      <c r="L1540" s="33">
        <v>40000</v>
      </c>
      <c r="M1540" s="20" t="e">
        <f>VLOOKUP(G1540,PROCV!$A$110:$B$119,2,FALSE)</f>
        <v>#N/A</v>
      </c>
      <c r="N1540" s="17" t="e">
        <f t="shared" si="24"/>
        <v>#N/A</v>
      </c>
    </row>
    <row r="1541" spans="1:14" x14ac:dyDescent="0.25">
      <c r="A1541" s="30" t="s">
        <v>48</v>
      </c>
      <c r="B1541" s="36">
        <v>999670</v>
      </c>
      <c r="C1541" s="42" t="s">
        <v>4766</v>
      </c>
      <c r="D1541" s="22" t="s">
        <v>300</v>
      </c>
      <c r="E1541" s="22" t="s">
        <v>221</v>
      </c>
      <c r="F1541" s="26" t="str">
        <f>VLOOKUP(E1541,PROCV!$A$1:$B$107,2,TRUE)</f>
        <v>Artes Cênicas e Espetáculo</v>
      </c>
      <c r="G1541" s="33">
        <v>1999</v>
      </c>
      <c r="H1541" s="24">
        <v>0</v>
      </c>
      <c r="I1541" s="23" t="str">
        <f>VLOOKUP(J1541,PROCV!$E$1:$F$27,2,FALSE)</f>
        <v>11 - Rondônia</v>
      </c>
      <c r="J1541" s="22" t="s">
        <v>219</v>
      </c>
      <c r="K1541" s="22">
        <v>0</v>
      </c>
      <c r="L1541" s="33">
        <v>40000</v>
      </c>
      <c r="M1541" s="20" t="e">
        <f>VLOOKUP(G1541,PROCV!$A$110:$B$119,2,FALSE)</f>
        <v>#N/A</v>
      </c>
      <c r="N1541" s="17" t="e">
        <f t="shared" si="24"/>
        <v>#N/A</v>
      </c>
    </row>
    <row r="1542" spans="1:14" x14ac:dyDescent="0.25">
      <c r="A1542" s="30" t="s">
        <v>48</v>
      </c>
      <c r="B1542" s="36">
        <v>997681</v>
      </c>
      <c r="C1542" s="42" t="s">
        <v>4765</v>
      </c>
      <c r="D1542" s="22" t="s">
        <v>189</v>
      </c>
      <c r="E1542" s="22" t="s">
        <v>213</v>
      </c>
      <c r="F1542" s="26" t="str">
        <f>VLOOKUP(E1542,PROCV!$A$1:$B$107,2,TRUE)</f>
        <v>Patrimônio</v>
      </c>
      <c r="G1542" s="33">
        <v>1999</v>
      </c>
      <c r="H1542" s="24">
        <v>0</v>
      </c>
      <c r="I1542" s="23" t="str">
        <f>VLOOKUP(J1542,PROCV!$E$1:$F$27,2,FALSE)</f>
        <v>17 - Tocantins</v>
      </c>
      <c r="J1542" s="22" t="s">
        <v>64</v>
      </c>
      <c r="K1542" s="22">
        <v>0</v>
      </c>
      <c r="L1542" s="33">
        <v>120000</v>
      </c>
      <c r="M1542" s="20" t="e">
        <f>VLOOKUP(G1542,PROCV!$A$110:$B$119,2,FALSE)</f>
        <v>#N/A</v>
      </c>
      <c r="N1542" s="17" t="e">
        <f t="shared" si="24"/>
        <v>#N/A</v>
      </c>
    </row>
    <row r="1543" spans="1:14" x14ac:dyDescent="0.25">
      <c r="A1543" s="30" t="s">
        <v>48</v>
      </c>
      <c r="B1543" s="36">
        <v>996873</v>
      </c>
      <c r="C1543" s="42" t="s">
        <v>4764</v>
      </c>
      <c r="D1543" s="22" t="s">
        <v>300</v>
      </c>
      <c r="E1543" s="22" t="s">
        <v>299</v>
      </c>
      <c r="F1543" s="26" t="str">
        <f>VLOOKUP(E1543,PROCV!$A$1:$B$107,2,TRUE)</f>
        <v>Patrimônio</v>
      </c>
      <c r="G1543" s="33">
        <v>1999</v>
      </c>
      <c r="H1543" s="24">
        <v>0</v>
      </c>
      <c r="I1543" s="23" t="str">
        <f>VLOOKUP(J1543,PROCV!$E$1:$F$27,2,FALSE)</f>
        <v>33 - Rio de Janeiro</v>
      </c>
      <c r="J1543" s="22" t="s">
        <v>82</v>
      </c>
      <c r="K1543" s="22">
        <v>0</v>
      </c>
      <c r="L1543" s="33">
        <v>75095</v>
      </c>
      <c r="M1543" s="20" t="e">
        <f>VLOOKUP(G1543,PROCV!$A$110:$B$119,2,FALSE)</f>
        <v>#N/A</v>
      </c>
      <c r="N1543" s="17" t="e">
        <f t="shared" si="24"/>
        <v>#N/A</v>
      </c>
    </row>
    <row r="1544" spans="1:14" x14ac:dyDescent="0.25">
      <c r="A1544" s="30" t="s">
        <v>48</v>
      </c>
      <c r="B1544" s="36">
        <v>996760</v>
      </c>
      <c r="C1544" s="42" t="s">
        <v>4763</v>
      </c>
      <c r="D1544" s="22" t="s">
        <v>189</v>
      </c>
      <c r="E1544" s="22" t="s">
        <v>213</v>
      </c>
      <c r="F1544" s="26" t="str">
        <f>VLOOKUP(E1544,PROCV!$A$1:$B$107,2,TRUE)</f>
        <v>Patrimônio</v>
      </c>
      <c r="G1544" s="33">
        <v>1999</v>
      </c>
      <c r="H1544" s="24">
        <v>0</v>
      </c>
      <c r="I1544" s="23" t="str">
        <f>VLOOKUP(J1544,PROCV!$E$1:$F$27,2,FALSE)</f>
        <v>41 - Paraná</v>
      </c>
      <c r="J1544" s="22" t="s">
        <v>106</v>
      </c>
      <c r="K1544" s="22">
        <v>0</v>
      </c>
      <c r="L1544" s="33">
        <v>80000</v>
      </c>
      <c r="M1544" s="20" t="e">
        <f>VLOOKUP(G1544,PROCV!$A$110:$B$119,2,FALSE)</f>
        <v>#N/A</v>
      </c>
      <c r="N1544" s="17" t="e">
        <f t="shared" si="24"/>
        <v>#N/A</v>
      </c>
    </row>
    <row r="1545" spans="1:14" x14ac:dyDescent="0.25">
      <c r="A1545" s="30" t="s">
        <v>48</v>
      </c>
      <c r="B1545" s="36">
        <v>999925</v>
      </c>
      <c r="C1545" s="42" t="s">
        <v>4762</v>
      </c>
      <c r="D1545" s="22" t="s">
        <v>300</v>
      </c>
      <c r="E1545" s="22" t="s">
        <v>221</v>
      </c>
      <c r="F1545" s="26" t="str">
        <f>VLOOKUP(E1545,PROCV!$A$1:$B$107,2,TRUE)</f>
        <v>Artes Cênicas e Espetáculo</v>
      </c>
      <c r="G1545" s="33">
        <v>1999</v>
      </c>
      <c r="H1545" s="24">
        <v>0</v>
      </c>
      <c r="I1545" s="23" t="str">
        <f>VLOOKUP(J1545,PROCV!$E$1:$F$27,2,FALSE)</f>
        <v>11 - Rondônia</v>
      </c>
      <c r="J1545" s="22" t="s">
        <v>219</v>
      </c>
      <c r="K1545" s="22">
        <v>0</v>
      </c>
      <c r="L1545" s="33">
        <v>40000</v>
      </c>
      <c r="M1545" s="20" t="e">
        <f>VLOOKUP(G1545,PROCV!$A$110:$B$119,2,FALSE)</f>
        <v>#N/A</v>
      </c>
      <c r="N1545" s="17" t="e">
        <f t="shared" si="24"/>
        <v>#N/A</v>
      </c>
    </row>
    <row r="1546" spans="1:14" x14ac:dyDescent="0.25">
      <c r="A1546" s="30" t="s">
        <v>48</v>
      </c>
      <c r="B1546" s="36">
        <v>999926</v>
      </c>
      <c r="C1546" s="42" t="s">
        <v>4762</v>
      </c>
      <c r="D1546" s="22" t="s">
        <v>300</v>
      </c>
      <c r="E1546" s="22" t="s">
        <v>221</v>
      </c>
      <c r="F1546" s="26" t="str">
        <f>VLOOKUP(E1546,PROCV!$A$1:$B$107,2,TRUE)</f>
        <v>Artes Cênicas e Espetáculo</v>
      </c>
      <c r="G1546" s="33">
        <v>1999</v>
      </c>
      <c r="H1546" s="24">
        <v>0</v>
      </c>
      <c r="I1546" s="23" t="str">
        <f>VLOOKUP(J1546,PROCV!$E$1:$F$27,2,FALSE)</f>
        <v>24 - Rio Grande do Norte</v>
      </c>
      <c r="J1546" s="22" t="s">
        <v>54</v>
      </c>
      <c r="K1546" s="22">
        <v>0</v>
      </c>
      <c r="L1546" s="33">
        <v>40000</v>
      </c>
      <c r="M1546" s="20" t="e">
        <f>VLOOKUP(G1546,PROCV!$A$110:$B$119,2,FALSE)</f>
        <v>#N/A</v>
      </c>
      <c r="N1546" s="17" t="e">
        <f t="shared" si="24"/>
        <v>#N/A</v>
      </c>
    </row>
    <row r="1547" spans="1:14" x14ac:dyDescent="0.25">
      <c r="A1547" s="30" t="s">
        <v>48</v>
      </c>
      <c r="B1547" s="36">
        <v>999930</v>
      </c>
      <c r="C1547" s="42" t="s">
        <v>4762</v>
      </c>
      <c r="D1547" s="22" t="s">
        <v>189</v>
      </c>
      <c r="E1547" s="22" t="s">
        <v>630</v>
      </c>
      <c r="F1547" s="26" t="s">
        <v>10</v>
      </c>
      <c r="G1547" s="33">
        <v>1999</v>
      </c>
      <c r="H1547" s="24">
        <v>0</v>
      </c>
      <c r="I1547" s="23" t="str">
        <f>VLOOKUP(J1547,PROCV!$E$1:$F$27,2,FALSE)</f>
        <v>17 - Tocantins</v>
      </c>
      <c r="J1547" s="22" t="s">
        <v>64</v>
      </c>
      <c r="K1547" s="22">
        <v>0</v>
      </c>
      <c r="L1547" s="33">
        <v>20000</v>
      </c>
      <c r="M1547" s="20" t="e">
        <f>VLOOKUP(G1547,PROCV!$A$110:$B$119,2,FALSE)</f>
        <v>#N/A</v>
      </c>
      <c r="N1547" s="17" t="e">
        <f t="shared" si="24"/>
        <v>#N/A</v>
      </c>
    </row>
    <row r="1548" spans="1:14" x14ac:dyDescent="0.25">
      <c r="A1548" s="30" t="s">
        <v>48</v>
      </c>
      <c r="B1548" s="36">
        <v>999931</v>
      </c>
      <c r="C1548" s="42" t="s">
        <v>4762</v>
      </c>
      <c r="D1548" s="22" t="s">
        <v>189</v>
      </c>
      <c r="E1548" s="22" t="s">
        <v>630</v>
      </c>
      <c r="F1548" s="26" t="s">
        <v>10</v>
      </c>
      <c r="G1548" s="33">
        <v>1999</v>
      </c>
      <c r="H1548" s="24">
        <v>0</v>
      </c>
      <c r="I1548" s="23" t="str">
        <f>VLOOKUP(J1548,PROCV!$E$1:$F$27,2,FALSE)</f>
        <v>17 - Tocantins</v>
      </c>
      <c r="J1548" s="22" t="s">
        <v>64</v>
      </c>
      <c r="K1548" s="22">
        <v>0</v>
      </c>
      <c r="L1548" s="33">
        <v>40000</v>
      </c>
      <c r="M1548" s="20" t="e">
        <f>VLOOKUP(G1548,PROCV!$A$110:$B$119,2,FALSE)</f>
        <v>#N/A</v>
      </c>
      <c r="N1548" s="17" t="e">
        <f t="shared" si="24"/>
        <v>#N/A</v>
      </c>
    </row>
    <row r="1549" spans="1:14" x14ac:dyDescent="0.25">
      <c r="A1549" s="30" t="s">
        <v>48</v>
      </c>
      <c r="B1549" s="36">
        <v>999932</v>
      </c>
      <c r="C1549" s="42" t="s">
        <v>4762</v>
      </c>
      <c r="D1549" s="22" t="s">
        <v>189</v>
      </c>
      <c r="E1549" s="22" t="s">
        <v>630</v>
      </c>
      <c r="F1549" s="26" t="s">
        <v>10</v>
      </c>
      <c r="G1549" s="33">
        <v>1999</v>
      </c>
      <c r="H1549" s="24">
        <v>0</v>
      </c>
      <c r="I1549" s="23" t="str">
        <f>VLOOKUP(J1549,PROCV!$E$1:$F$27,2,FALSE)</f>
        <v>42 - Santa Catarina</v>
      </c>
      <c r="J1549" s="22" t="s">
        <v>79</v>
      </c>
      <c r="K1549" s="22">
        <v>0</v>
      </c>
      <c r="L1549" s="33">
        <v>35000</v>
      </c>
      <c r="M1549" s="20" t="e">
        <f>VLOOKUP(G1549,PROCV!$A$110:$B$119,2,FALSE)</f>
        <v>#N/A</v>
      </c>
      <c r="N1549" s="17" t="e">
        <f t="shared" si="24"/>
        <v>#N/A</v>
      </c>
    </row>
    <row r="1550" spans="1:14" x14ac:dyDescent="0.25">
      <c r="A1550" s="30" t="s">
        <v>48</v>
      </c>
      <c r="B1550" s="36">
        <v>991974</v>
      </c>
      <c r="C1550" s="42" t="s">
        <v>4242</v>
      </c>
      <c r="D1550" s="22" t="s">
        <v>300</v>
      </c>
      <c r="E1550" s="22" t="s">
        <v>221</v>
      </c>
      <c r="F1550" s="26" t="str">
        <f>VLOOKUP(E1550,PROCV!$A$1:$B$107,2,TRUE)</f>
        <v>Artes Cênicas e Espetáculo</v>
      </c>
      <c r="G1550" s="33">
        <v>1999</v>
      </c>
      <c r="H1550" s="24">
        <v>0</v>
      </c>
      <c r="I1550" s="23" t="str">
        <f>VLOOKUP(J1550,PROCV!$E$1:$F$27,2,FALSE)</f>
        <v>32 - Espírito Santo</v>
      </c>
      <c r="J1550" s="22" t="s">
        <v>67</v>
      </c>
      <c r="K1550" s="22">
        <v>0</v>
      </c>
      <c r="L1550" s="33">
        <v>40000</v>
      </c>
      <c r="M1550" s="20" t="e">
        <f>VLOOKUP(G1550,PROCV!$A$110:$B$119,2,FALSE)</f>
        <v>#N/A</v>
      </c>
      <c r="N1550" s="17" t="e">
        <f t="shared" si="24"/>
        <v>#N/A</v>
      </c>
    </row>
    <row r="1551" spans="1:14" x14ac:dyDescent="0.25">
      <c r="A1551" s="30" t="s">
        <v>48</v>
      </c>
      <c r="B1551" s="36">
        <v>991979</v>
      </c>
      <c r="C1551" s="42" t="s">
        <v>4242</v>
      </c>
      <c r="D1551" s="22" t="s">
        <v>300</v>
      </c>
      <c r="E1551" s="22" t="s">
        <v>221</v>
      </c>
      <c r="F1551" s="26" t="str">
        <f>VLOOKUP(E1551,PROCV!$A$1:$B$107,2,TRUE)</f>
        <v>Artes Cênicas e Espetáculo</v>
      </c>
      <c r="G1551" s="33">
        <v>1999</v>
      </c>
      <c r="H1551" s="24">
        <v>0</v>
      </c>
      <c r="I1551" s="23" t="str">
        <f>VLOOKUP(J1551,PROCV!$E$1:$F$27,2,FALSE)</f>
        <v>27 - Alagoas</v>
      </c>
      <c r="J1551" s="22" t="s">
        <v>65</v>
      </c>
      <c r="K1551" s="22">
        <v>0</v>
      </c>
      <c r="L1551" s="33">
        <v>40000</v>
      </c>
      <c r="M1551" s="20" t="e">
        <f>VLOOKUP(G1551,PROCV!$A$110:$B$119,2,FALSE)</f>
        <v>#N/A</v>
      </c>
      <c r="N1551" s="17" t="e">
        <f t="shared" si="24"/>
        <v>#N/A</v>
      </c>
    </row>
    <row r="1552" spans="1:14" x14ac:dyDescent="0.25">
      <c r="A1552" s="30" t="s">
        <v>48</v>
      </c>
      <c r="B1552" s="36">
        <v>991982</v>
      </c>
      <c r="C1552" s="42" t="s">
        <v>4242</v>
      </c>
      <c r="D1552" s="22" t="s">
        <v>300</v>
      </c>
      <c r="E1552" s="22" t="s">
        <v>221</v>
      </c>
      <c r="F1552" s="26" t="str">
        <f>VLOOKUP(E1552,PROCV!$A$1:$B$107,2,TRUE)</f>
        <v>Artes Cênicas e Espetáculo</v>
      </c>
      <c r="G1552" s="33">
        <v>1999</v>
      </c>
      <c r="H1552" s="24">
        <v>0</v>
      </c>
      <c r="I1552" s="23" t="str">
        <f>VLOOKUP(J1552,PROCV!$E$1:$F$27,2,FALSE)</f>
        <v>29 - Bahia</v>
      </c>
      <c r="J1552" s="22" t="s">
        <v>73</v>
      </c>
      <c r="K1552" s="22">
        <v>0</v>
      </c>
      <c r="L1552" s="33">
        <v>53595</v>
      </c>
      <c r="M1552" s="20" t="e">
        <f>VLOOKUP(G1552,PROCV!$A$110:$B$119,2,FALSE)</f>
        <v>#N/A</v>
      </c>
      <c r="N1552" s="17" t="e">
        <f t="shared" si="24"/>
        <v>#N/A</v>
      </c>
    </row>
    <row r="1553" spans="1:14" x14ac:dyDescent="0.25">
      <c r="A1553" s="30" t="s">
        <v>48</v>
      </c>
      <c r="B1553" s="36">
        <v>991983</v>
      </c>
      <c r="C1553" s="42" t="s">
        <v>4242</v>
      </c>
      <c r="D1553" s="22" t="s">
        <v>300</v>
      </c>
      <c r="E1553" s="22" t="s">
        <v>221</v>
      </c>
      <c r="F1553" s="26" t="str">
        <f>VLOOKUP(E1553,PROCV!$A$1:$B$107,2,TRUE)</f>
        <v>Artes Cênicas e Espetáculo</v>
      </c>
      <c r="G1553" s="33">
        <v>1999</v>
      </c>
      <c r="H1553" s="24">
        <v>0</v>
      </c>
      <c r="I1553" s="23" t="str">
        <f>VLOOKUP(J1553,PROCV!$E$1:$F$27,2,FALSE)</f>
        <v>43 - Rio Grande do Sul</v>
      </c>
      <c r="J1553" s="22" t="s">
        <v>56</v>
      </c>
      <c r="K1553" s="22">
        <v>0</v>
      </c>
      <c r="L1553" s="33">
        <v>160000</v>
      </c>
      <c r="M1553" s="20" t="e">
        <f>VLOOKUP(G1553,PROCV!$A$110:$B$119,2,FALSE)</f>
        <v>#N/A</v>
      </c>
      <c r="N1553" s="17" t="e">
        <f t="shared" si="24"/>
        <v>#N/A</v>
      </c>
    </row>
    <row r="1554" spans="1:14" x14ac:dyDescent="0.25">
      <c r="A1554" s="30" t="s">
        <v>48</v>
      </c>
      <c r="B1554" s="36">
        <v>991984</v>
      </c>
      <c r="C1554" s="42" t="s">
        <v>4242</v>
      </c>
      <c r="D1554" s="22" t="s">
        <v>300</v>
      </c>
      <c r="E1554" s="22" t="s">
        <v>221</v>
      </c>
      <c r="F1554" s="26" t="str">
        <f>VLOOKUP(E1554,PROCV!$A$1:$B$107,2,TRUE)</f>
        <v>Artes Cênicas e Espetáculo</v>
      </c>
      <c r="G1554" s="33">
        <v>1999</v>
      </c>
      <c r="H1554" s="24">
        <v>0</v>
      </c>
      <c r="I1554" s="23" t="str">
        <f>VLOOKUP(J1554,PROCV!$E$1:$F$27,2,FALSE)</f>
        <v>35 - São Paulo</v>
      </c>
      <c r="J1554" s="22" t="s">
        <v>76</v>
      </c>
      <c r="K1554" s="22">
        <v>0</v>
      </c>
      <c r="L1554" s="33">
        <v>40000</v>
      </c>
      <c r="M1554" s="20" t="e">
        <f>VLOOKUP(G1554,PROCV!$A$110:$B$119,2,FALSE)</f>
        <v>#N/A</v>
      </c>
      <c r="N1554" s="17" t="e">
        <f t="shared" si="24"/>
        <v>#N/A</v>
      </c>
    </row>
    <row r="1555" spans="1:14" x14ac:dyDescent="0.25">
      <c r="A1555" s="30" t="s">
        <v>48</v>
      </c>
      <c r="B1555" s="36">
        <v>991992</v>
      </c>
      <c r="C1555" s="42" t="s">
        <v>4242</v>
      </c>
      <c r="D1555" s="22" t="s">
        <v>300</v>
      </c>
      <c r="E1555" s="22" t="s">
        <v>221</v>
      </c>
      <c r="F1555" s="26" t="str">
        <f>VLOOKUP(E1555,PROCV!$A$1:$B$107,2,TRUE)</f>
        <v>Artes Cênicas e Espetáculo</v>
      </c>
      <c r="G1555" s="33">
        <v>1999</v>
      </c>
      <c r="H1555" s="24">
        <v>0</v>
      </c>
      <c r="I1555" s="23" t="str">
        <f>VLOOKUP(J1555,PROCV!$E$1:$F$27,2,FALSE)</f>
        <v>33 - Rio de Janeiro</v>
      </c>
      <c r="J1555" s="22" t="s">
        <v>82</v>
      </c>
      <c r="K1555" s="22">
        <v>0</v>
      </c>
      <c r="L1555" s="33">
        <v>119847</v>
      </c>
      <c r="M1555" s="20" t="e">
        <f>VLOOKUP(G1555,PROCV!$A$110:$B$119,2,FALSE)</f>
        <v>#N/A</v>
      </c>
      <c r="N1555" s="17" t="e">
        <f t="shared" si="24"/>
        <v>#N/A</v>
      </c>
    </row>
    <row r="1556" spans="1:14" x14ac:dyDescent="0.25">
      <c r="A1556" s="30" t="s">
        <v>48</v>
      </c>
      <c r="B1556" s="36">
        <v>999611</v>
      </c>
      <c r="C1556" s="42" t="s">
        <v>4242</v>
      </c>
      <c r="D1556" s="22" t="s">
        <v>300</v>
      </c>
      <c r="E1556" s="22" t="s">
        <v>221</v>
      </c>
      <c r="F1556" s="26" t="str">
        <f>VLOOKUP(E1556,PROCV!$A$1:$B$107,2,TRUE)</f>
        <v>Artes Cênicas e Espetáculo</v>
      </c>
      <c r="G1556" s="33">
        <v>1999</v>
      </c>
      <c r="H1556" s="24">
        <v>0</v>
      </c>
      <c r="I1556" s="23" t="str">
        <f>VLOOKUP(J1556,PROCV!$E$1:$F$27,2,FALSE)</f>
        <v>17 - Tocantins</v>
      </c>
      <c r="J1556" s="22" t="s">
        <v>64</v>
      </c>
      <c r="K1556" s="22">
        <v>0</v>
      </c>
      <c r="L1556" s="33">
        <v>40000</v>
      </c>
      <c r="M1556" s="20" t="e">
        <f>VLOOKUP(G1556,PROCV!$A$110:$B$119,2,FALSE)</f>
        <v>#N/A</v>
      </c>
      <c r="N1556" s="17" t="e">
        <f t="shared" si="24"/>
        <v>#N/A</v>
      </c>
    </row>
    <row r="1557" spans="1:14" x14ac:dyDescent="0.25">
      <c r="A1557" s="30" t="s">
        <v>48</v>
      </c>
      <c r="B1557" s="36">
        <v>999612</v>
      </c>
      <c r="C1557" s="42" t="s">
        <v>4242</v>
      </c>
      <c r="D1557" s="22" t="s">
        <v>300</v>
      </c>
      <c r="E1557" s="22" t="s">
        <v>221</v>
      </c>
      <c r="F1557" s="26" t="str">
        <f>VLOOKUP(E1557,PROCV!$A$1:$B$107,2,TRUE)</f>
        <v>Artes Cênicas e Espetáculo</v>
      </c>
      <c r="G1557" s="33">
        <v>1999</v>
      </c>
      <c r="H1557" s="24">
        <v>0</v>
      </c>
      <c r="I1557" s="23" t="str">
        <f>VLOOKUP(J1557,PROCV!$E$1:$F$27,2,FALSE)</f>
        <v>29 - Bahia</v>
      </c>
      <c r="J1557" s="22" t="s">
        <v>73</v>
      </c>
      <c r="K1557" s="22">
        <v>0</v>
      </c>
      <c r="L1557" s="33">
        <v>40000</v>
      </c>
      <c r="M1557" s="20" t="e">
        <f>VLOOKUP(G1557,PROCV!$A$110:$B$119,2,FALSE)</f>
        <v>#N/A</v>
      </c>
      <c r="N1557" s="17" t="e">
        <f t="shared" si="24"/>
        <v>#N/A</v>
      </c>
    </row>
    <row r="1558" spans="1:14" x14ac:dyDescent="0.25">
      <c r="A1558" s="30" t="s">
        <v>48</v>
      </c>
      <c r="B1558" s="36">
        <v>999613</v>
      </c>
      <c r="C1558" s="42" t="s">
        <v>4242</v>
      </c>
      <c r="D1558" s="22" t="s">
        <v>300</v>
      </c>
      <c r="E1558" s="22" t="s">
        <v>221</v>
      </c>
      <c r="F1558" s="26" t="str">
        <f>VLOOKUP(E1558,PROCV!$A$1:$B$107,2,TRUE)</f>
        <v>Artes Cênicas e Espetáculo</v>
      </c>
      <c r="G1558" s="33">
        <v>1999</v>
      </c>
      <c r="H1558" s="24">
        <v>0</v>
      </c>
      <c r="I1558" s="23" t="str">
        <f>VLOOKUP(J1558,PROCV!$E$1:$F$27,2,FALSE)</f>
        <v>31 - Minas Gerais</v>
      </c>
      <c r="J1558" s="22" t="s">
        <v>85</v>
      </c>
      <c r="K1558" s="22">
        <v>0</v>
      </c>
      <c r="L1558" s="33">
        <v>40000</v>
      </c>
      <c r="M1558" s="20" t="e">
        <f>VLOOKUP(G1558,PROCV!$A$110:$B$119,2,FALSE)</f>
        <v>#N/A</v>
      </c>
      <c r="N1558" s="17" t="e">
        <f t="shared" si="24"/>
        <v>#N/A</v>
      </c>
    </row>
    <row r="1559" spans="1:14" x14ac:dyDescent="0.25">
      <c r="A1559" s="30" t="s">
        <v>48</v>
      </c>
      <c r="B1559" s="36">
        <v>999614</v>
      </c>
      <c r="C1559" s="42" t="s">
        <v>4242</v>
      </c>
      <c r="D1559" s="22" t="s">
        <v>300</v>
      </c>
      <c r="E1559" s="22" t="s">
        <v>221</v>
      </c>
      <c r="F1559" s="26" t="str">
        <f>VLOOKUP(E1559,PROCV!$A$1:$B$107,2,TRUE)</f>
        <v>Artes Cênicas e Espetáculo</v>
      </c>
      <c r="G1559" s="33">
        <v>1999</v>
      </c>
      <c r="H1559" s="24">
        <v>0</v>
      </c>
      <c r="I1559" s="23" t="str">
        <f>VLOOKUP(J1559,PROCV!$E$1:$F$27,2,FALSE)</f>
        <v>31 - Minas Gerais</v>
      </c>
      <c r="J1559" s="22" t="s">
        <v>85</v>
      </c>
      <c r="K1559" s="22">
        <v>0</v>
      </c>
      <c r="L1559" s="33">
        <v>40000</v>
      </c>
      <c r="M1559" s="20" t="e">
        <f>VLOOKUP(G1559,PROCV!$A$110:$B$119,2,FALSE)</f>
        <v>#N/A</v>
      </c>
      <c r="N1559" s="17" t="e">
        <f t="shared" si="24"/>
        <v>#N/A</v>
      </c>
    </row>
    <row r="1560" spans="1:14" x14ac:dyDescent="0.25">
      <c r="A1560" s="30" t="s">
        <v>48</v>
      </c>
      <c r="B1560" s="36">
        <v>999615</v>
      </c>
      <c r="C1560" s="42" t="s">
        <v>4242</v>
      </c>
      <c r="D1560" s="22" t="s">
        <v>300</v>
      </c>
      <c r="E1560" s="22" t="s">
        <v>221</v>
      </c>
      <c r="F1560" s="26" t="str">
        <f>VLOOKUP(E1560,PROCV!$A$1:$B$107,2,TRUE)</f>
        <v>Artes Cênicas e Espetáculo</v>
      </c>
      <c r="G1560" s="33">
        <v>1999</v>
      </c>
      <c r="H1560" s="24">
        <v>0</v>
      </c>
      <c r="I1560" s="23" t="str">
        <f>VLOOKUP(J1560,PROCV!$E$1:$F$27,2,FALSE)</f>
        <v>52 - Goiás</v>
      </c>
      <c r="J1560" s="22" t="s">
        <v>97</v>
      </c>
      <c r="K1560" s="22">
        <v>0</v>
      </c>
      <c r="L1560" s="33">
        <v>40000</v>
      </c>
      <c r="M1560" s="20" t="e">
        <f>VLOOKUP(G1560,PROCV!$A$110:$B$119,2,FALSE)</f>
        <v>#N/A</v>
      </c>
      <c r="N1560" s="17" t="e">
        <f t="shared" si="24"/>
        <v>#N/A</v>
      </c>
    </row>
    <row r="1561" spans="1:14" x14ac:dyDescent="0.25">
      <c r="A1561" s="30" t="s">
        <v>48</v>
      </c>
      <c r="B1561" s="36">
        <v>999617</v>
      </c>
      <c r="C1561" s="42" t="s">
        <v>4242</v>
      </c>
      <c r="D1561" s="22" t="s">
        <v>300</v>
      </c>
      <c r="E1561" s="22" t="s">
        <v>221</v>
      </c>
      <c r="F1561" s="26" t="str">
        <f>VLOOKUP(E1561,PROCV!$A$1:$B$107,2,TRUE)</f>
        <v>Artes Cênicas e Espetáculo</v>
      </c>
      <c r="G1561" s="33">
        <v>1999</v>
      </c>
      <c r="H1561" s="24">
        <v>0</v>
      </c>
      <c r="I1561" s="23" t="str">
        <f>VLOOKUP(J1561,PROCV!$E$1:$F$27,2,FALSE)</f>
        <v>42 - Santa Catarina</v>
      </c>
      <c r="J1561" s="22" t="s">
        <v>79</v>
      </c>
      <c r="K1561" s="22">
        <v>0</v>
      </c>
      <c r="L1561" s="33">
        <v>30000</v>
      </c>
      <c r="M1561" s="20" t="e">
        <f>VLOOKUP(G1561,PROCV!$A$110:$B$119,2,FALSE)</f>
        <v>#N/A</v>
      </c>
      <c r="N1561" s="17" t="e">
        <f t="shared" si="24"/>
        <v>#N/A</v>
      </c>
    </row>
    <row r="1562" spans="1:14" x14ac:dyDescent="0.25">
      <c r="A1562" s="30" t="s">
        <v>48</v>
      </c>
      <c r="B1562" s="36">
        <v>999620</v>
      </c>
      <c r="C1562" s="42" t="s">
        <v>4242</v>
      </c>
      <c r="D1562" s="22" t="s">
        <v>300</v>
      </c>
      <c r="E1562" s="22" t="s">
        <v>221</v>
      </c>
      <c r="F1562" s="26" t="str">
        <f>VLOOKUP(E1562,PROCV!$A$1:$B$107,2,TRUE)</f>
        <v>Artes Cênicas e Espetáculo</v>
      </c>
      <c r="G1562" s="33">
        <v>1999</v>
      </c>
      <c r="H1562" s="24">
        <v>0</v>
      </c>
      <c r="I1562" s="23" t="str">
        <f>VLOOKUP(J1562,PROCV!$E$1:$F$27,2,FALSE)</f>
        <v>31 - Minas Gerais</v>
      </c>
      <c r="J1562" s="22" t="s">
        <v>85</v>
      </c>
      <c r="K1562" s="22">
        <v>0</v>
      </c>
      <c r="L1562" s="33">
        <v>40000</v>
      </c>
      <c r="M1562" s="20" t="e">
        <f>VLOOKUP(G1562,PROCV!$A$110:$B$119,2,FALSE)</f>
        <v>#N/A</v>
      </c>
      <c r="N1562" s="17" t="e">
        <f t="shared" si="24"/>
        <v>#N/A</v>
      </c>
    </row>
    <row r="1563" spans="1:14" x14ac:dyDescent="0.25">
      <c r="A1563" s="30" t="s">
        <v>48</v>
      </c>
      <c r="B1563" s="36">
        <v>999621</v>
      </c>
      <c r="C1563" s="42" t="s">
        <v>4242</v>
      </c>
      <c r="D1563" s="22" t="s">
        <v>300</v>
      </c>
      <c r="E1563" s="22" t="s">
        <v>221</v>
      </c>
      <c r="F1563" s="26" t="str">
        <f>VLOOKUP(E1563,PROCV!$A$1:$B$107,2,TRUE)</f>
        <v>Artes Cênicas e Espetáculo</v>
      </c>
      <c r="G1563" s="33">
        <v>1999</v>
      </c>
      <c r="H1563" s="24">
        <v>0</v>
      </c>
      <c r="I1563" s="23" t="str">
        <f>VLOOKUP(J1563,PROCV!$E$1:$F$27,2,FALSE)</f>
        <v>28 - Sergipe</v>
      </c>
      <c r="J1563" s="22" t="s">
        <v>49</v>
      </c>
      <c r="K1563" s="22">
        <v>0</v>
      </c>
      <c r="L1563" s="33">
        <v>40000</v>
      </c>
      <c r="M1563" s="20" t="e">
        <f>VLOOKUP(G1563,PROCV!$A$110:$B$119,2,FALSE)</f>
        <v>#N/A</v>
      </c>
      <c r="N1563" s="17" t="e">
        <f t="shared" si="24"/>
        <v>#N/A</v>
      </c>
    </row>
    <row r="1564" spans="1:14" x14ac:dyDescent="0.25">
      <c r="A1564" s="30" t="s">
        <v>48</v>
      </c>
      <c r="B1564" s="36">
        <v>999622</v>
      </c>
      <c r="C1564" s="42" t="s">
        <v>4242</v>
      </c>
      <c r="D1564" s="22" t="s">
        <v>300</v>
      </c>
      <c r="E1564" s="22" t="s">
        <v>221</v>
      </c>
      <c r="F1564" s="26" t="str">
        <f>VLOOKUP(E1564,PROCV!$A$1:$B$107,2,TRUE)</f>
        <v>Artes Cênicas e Espetáculo</v>
      </c>
      <c r="G1564" s="33">
        <v>1999</v>
      </c>
      <c r="H1564" s="24">
        <v>0</v>
      </c>
      <c r="I1564" s="23" t="str">
        <f>VLOOKUP(J1564,PROCV!$E$1:$F$27,2,FALSE)</f>
        <v>28 - Sergipe</v>
      </c>
      <c r="J1564" s="22" t="s">
        <v>49</v>
      </c>
      <c r="K1564" s="22">
        <v>0</v>
      </c>
      <c r="L1564" s="33">
        <v>40000</v>
      </c>
      <c r="M1564" s="20" t="e">
        <f>VLOOKUP(G1564,PROCV!$A$110:$B$119,2,FALSE)</f>
        <v>#N/A</v>
      </c>
      <c r="N1564" s="17" t="e">
        <f t="shared" si="24"/>
        <v>#N/A</v>
      </c>
    </row>
    <row r="1565" spans="1:14" x14ac:dyDescent="0.25">
      <c r="A1565" s="30" t="s">
        <v>48</v>
      </c>
      <c r="B1565" s="36">
        <v>999623</v>
      </c>
      <c r="C1565" s="42" t="s">
        <v>4242</v>
      </c>
      <c r="D1565" s="22" t="s">
        <v>300</v>
      </c>
      <c r="E1565" s="22" t="s">
        <v>221</v>
      </c>
      <c r="F1565" s="26" t="str">
        <f>VLOOKUP(E1565,PROCV!$A$1:$B$107,2,TRUE)</f>
        <v>Artes Cênicas e Espetáculo</v>
      </c>
      <c r="G1565" s="33">
        <v>1999</v>
      </c>
      <c r="H1565" s="24">
        <v>0</v>
      </c>
      <c r="I1565" s="23" t="str">
        <f>VLOOKUP(J1565,PROCV!$E$1:$F$27,2,FALSE)</f>
        <v>51 - Mato Grosso</v>
      </c>
      <c r="J1565" s="22" t="s">
        <v>99</v>
      </c>
      <c r="K1565" s="22">
        <v>0</v>
      </c>
      <c r="L1565" s="33">
        <v>40000</v>
      </c>
      <c r="M1565" s="20" t="e">
        <f>VLOOKUP(G1565,PROCV!$A$110:$B$119,2,FALSE)</f>
        <v>#N/A</v>
      </c>
      <c r="N1565" s="17" t="e">
        <f t="shared" si="24"/>
        <v>#N/A</v>
      </c>
    </row>
    <row r="1566" spans="1:14" x14ac:dyDescent="0.25">
      <c r="A1566" s="30" t="s">
        <v>48</v>
      </c>
      <c r="B1566" s="36">
        <v>999625</v>
      </c>
      <c r="C1566" s="42" t="s">
        <v>4242</v>
      </c>
      <c r="D1566" s="22" t="s">
        <v>300</v>
      </c>
      <c r="E1566" s="22" t="s">
        <v>221</v>
      </c>
      <c r="F1566" s="26" t="str">
        <f>VLOOKUP(E1566,PROCV!$A$1:$B$107,2,TRUE)</f>
        <v>Artes Cênicas e Espetáculo</v>
      </c>
      <c r="G1566" s="33">
        <v>1999</v>
      </c>
      <c r="H1566" s="24">
        <v>0</v>
      </c>
      <c r="I1566" s="23" t="str">
        <f>VLOOKUP(J1566,PROCV!$E$1:$F$27,2,FALSE)</f>
        <v>28 - Sergipe</v>
      </c>
      <c r="J1566" s="22" t="s">
        <v>49</v>
      </c>
      <c r="K1566" s="22">
        <v>0</v>
      </c>
      <c r="L1566" s="33">
        <v>40000</v>
      </c>
      <c r="M1566" s="20" t="e">
        <f>VLOOKUP(G1566,PROCV!$A$110:$B$119,2,FALSE)</f>
        <v>#N/A</v>
      </c>
      <c r="N1566" s="17" t="e">
        <f t="shared" si="24"/>
        <v>#N/A</v>
      </c>
    </row>
    <row r="1567" spans="1:14" x14ac:dyDescent="0.25">
      <c r="A1567" s="30" t="s">
        <v>48</v>
      </c>
      <c r="B1567" s="36">
        <v>999628</v>
      </c>
      <c r="C1567" s="42" t="s">
        <v>4242</v>
      </c>
      <c r="D1567" s="22" t="s">
        <v>300</v>
      </c>
      <c r="E1567" s="22" t="s">
        <v>221</v>
      </c>
      <c r="F1567" s="26" t="str">
        <f>VLOOKUP(E1567,PROCV!$A$1:$B$107,2,TRUE)</f>
        <v>Artes Cênicas e Espetáculo</v>
      </c>
      <c r="G1567" s="33">
        <v>1999</v>
      </c>
      <c r="H1567" s="24">
        <v>0</v>
      </c>
      <c r="I1567" s="23" t="str">
        <f>VLOOKUP(J1567,PROCV!$E$1:$F$27,2,FALSE)</f>
        <v>22 - Piauí</v>
      </c>
      <c r="J1567" s="22" t="s">
        <v>77</v>
      </c>
      <c r="K1567" s="22">
        <v>0</v>
      </c>
      <c r="L1567" s="33">
        <v>30000</v>
      </c>
      <c r="M1567" s="20" t="e">
        <f>VLOOKUP(G1567,PROCV!$A$110:$B$119,2,FALSE)</f>
        <v>#N/A</v>
      </c>
      <c r="N1567" s="17" t="e">
        <f t="shared" si="24"/>
        <v>#N/A</v>
      </c>
    </row>
    <row r="1568" spans="1:14" x14ac:dyDescent="0.25">
      <c r="A1568" s="30" t="s">
        <v>48</v>
      </c>
      <c r="B1568" s="36">
        <v>999629</v>
      </c>
      <c r="C1568" s="42" t="s">
        <v>4242</v>
      </c>
      <c r="D1568" s="22" t="s">
        <v>300</v>
      </c>
      <c r="E1568" s="22" t="s">
        <v>221</v>
      </c>
      <c r="F1568" s="26" t="str">
        <f>VLOOKUP(E1568,PROCV!$A$1:$B$107,2,TRUE)</f>
        <v>Artes Cênicas e Espetáculo</v>
      </c>
      <c r="G1568" s="33">
        <v>1999</v>
      </c>
      <c r="H1568" s="24">
        <v>0</v>
      </c>
      <c r="I1568" s="23" t="str">
        <f>VLOOKUP(J1568,PROCV!$E$1:$F$27,2,FALSE)</f>
        <v>50 - Mato Grosso do Sul</v>
      </c>
      <c r="J1568" s="22" t="s">
        <v>179</v>
      </c>
      <c r="K1568" s="22">
        <v>0</v>
      </c>
      <c r="L1568" s="33">
        <v>40000</v>
      </c>
      <c r="M1568" s="20" t="e">
        <f>VLOOKUP(G1568,PROCV!$A$110:$B$119,2,FALSE)</f>
        <v>#N/A</v>
      </c>
      <c r="N1568" s="17" t="e">
        <f t="shared" si="24"/>
        <v>#N/A</v>
      </c>
    </row>
    <row r="1569" spans="1:14" x14ac:dyDescent="0.25">
      <c r="A1569" s="30" t="s">
        <v>48</v>
      </c>
      <c r="B1569" s="36">
        <v>999630</v>
      </c>
      <c r="C1569" s="42" t="s">
        <v>4242</v>
      </c>
      <c r="D1569" s="22" t="s">
        <v>300</v>
      </c>
      <c r="E1569" s="22" t="s">
        <v>221</v>
      </c>
      <c r="F1569" s="26" t="str">
        <f>VLOOKUP(E1569,PROCV!$A$1:$B$107,2,TRUE)</f>
        <v>Artes Cênicas e Espetáculo</v>
      </c>
      <c r="G1569" s="33">
        <v>1999</v>
      </c>
      <c r="H1569" s="24">
        <v>0</v>
      </c>
      <c r="I1569" s="23" t="str">
        <f>VLOOKUP(J1569,PROCV!$E$1:$F$27,2,FALSE)</f>
        <v>52 - Goiás</v>
      </c>
      <c r="J1569" s="22" t="s">
        <v>97</v>
      </c>
      <c r="K1569" s="22">
        <v>0</v>
      </c>
      <c r="L1569" s="33">
        <v>40000</v>
      </c>
      <c r="M1569" s="20" t="e">
        <f>VLOOKUP(G1569,PROCV!$A$110:$B$119,2,FALSE)</f>
        <v>#N/A</v>
      </c>
      <c r="N1569" s="17" t="e">
        <f t="shared" si="24"/>
        <v>#N/A</v>
      </c>
    </row>
    <row r="1570" spans="1:14" x14ac:dyDescent="0.25">
      <c r="A1570" s="30" t="s">
        <v>48</v>
      </c>
      <c r="B1570" s="36">
        <v>999631</v>
      </c>
      <c r="C1570" s="42" t="s">
        <v>4242</v>
      </c>
      <c r="D1570" s="22" t="s">
        <v>300</v>
      </c>
      <c r="E1570" s="22" t="s">
        <v>221</v>
      </c>
      <c r="F1570" s="26" t="str">
        <f>VLOOKUP(E1570,PROCV!$A$1:$B$107,2,TRUE)</f>
        <v>Artes Cênicas e Espetáculo</v>
      </c>
      <c r="G1570" s="33">
        <v>1999</v>
      </c>
      <c r="H1570" s="24">
        <v>0</v>
      </c>
      <c r="I1570" s="23" t="str">
        <f>VLOOKUP(J1570,PROCV!$E$1:$F$27,2,FALSE)</f>
        <v>31 - Minas Gerais</v>
      </c>
      <c r="J1570" s="22" t="s">
        <v>85</v>
      </c>
      <c r="K1570" s="22">
        <v>0</v>
      </c>
      <c r="L1570" s="33">
        <v>40000</v>
      </c>
      <c r="M1570" s="20" t="e">
        <f>VLOOKUP(G1570,PROCV!$A$110:$B$119,2,FALSE)</f>
        <v>#N/A</v>
      </c>
      <c r="N1570" s="17" t="e">
        <f t="shared" si="24"/>
        <v>#N/A</v>
      </c>
    </row>
    <row r="1571" spans="1:14" x14ac:dyDescent="0.25">
      <c r="A1571" s="30" t="s">
        <v>48</v>
      </c>
      <c r="B1571" s="36">
        <v>999633</v>
      </c>
      <c r="C1571" s="42" t="s">
        <v>4242</v>
      </c>
      <c r="D1571" s="22" t="s">
        <v>300</v>
      </c>
      <c r="E1571" s="22" t="s">
        <v>221</v>
      </c>
      <c r="F1571" s="26" t="str">
        <f>VLOOKUP(E1571,PROCV!$A$1:$B$107,2,TRUE)</f>
        <v>Artes Cênicas e Espetáculo</v>
      </c>
      <c r="G1571" s="33">
        <v>1999</v>
      </c>
      <c r="H1571" s="24">
        <v>0</v>
      </c>
      <c r="I1571" s="23" t="str">
        <f>VLOOKUP(J1571,PROCV!$E$1:$F$27,2,FALSE)</f>
        <v>17 - Tocantins</v>
      </c>
      <c r="J1571" s="22" t="s">
        <v>64</v>
      </c>
      <c r="K1571" s="22">
        <v>0</v>
      </c>
      <c r="L1571" s="33">
        <v>40000</v>
      </c>
      <c r="M1571" s="20" t="e">
        <f>VLOOKUP(G1571,PROCV!$A$110:$B$119,2,FALSE)</f>
        <v>#N/A</v>
      </c>
      <c r="N1571" s="17" t="e">
        <f t="shared" si="24"/>
        <v>#N/A</v>
      </c>
    </row>
    <row r="1572" spans="1:14" x14ac:dyDescent="0.25">
      <c r="A1572" s="30" t="s">
        <v>48</v>
      </c>
      <c r="B1572" s="36">
        <v>999634</v>
      </c>
      <c r="C1572" s="42" t="s">
        <v>4242</v>
      </c>
      <c r="D1572" s="22" t="s">
        <v>300</v>
      </c>
      <c r="E1572" s="22" t="s">
        <v>221</v>
      </c>
      <c r="F1572" s="26" t="str">
        <f>VLOOKUP(E1572,PROCV!$A$1:$B$107,2,TRUE)</f>
        <v>Artes Cênicas e Espetáculo</v>
      </c>
      <c r="G1572" s="33">
        <v>1999</v>
      </c>
      <c r="H1572" s="24">
        <v>0</v>
      </c>
      <c r="I1572" s="23" t="str">
        <f>VLOOKUP(J1572,PROCV!$E$1:$F$27,2,FALSE)</f>
        <v>31 - Minas Gerais</v>
      </c>
      <c r="J1572" s="22" t="s">
        <v>85</v>
      </c>
      <c r="K1572" s="22">
        <v>0</v>
      </c>
      <c r="L1572" s="33">
        <v>40000</v>
      </c>
      <c r="M1572" s="20" t="e">
        <f>VLOOKUP(G1572,PROCV!$A$110:$B$119,2,FALSE)</f>
        <v>#N/A</v>
      </c>
      <c r="N1572" s="17" t="e">
        <f t="shared" si="24"/>
        <v>#N/A</v>
      </c>
    </row>
    <row r="1573" spans="1:14" x14ac:dyDescent="0.25">
      <c r="A1573" s="30" t="s">
        <v>48</v>
      </c>
      <c r="B1573" s="36">
        <v>999635</v>
      </c>
      <c r="C1573" s="42" t="s">
        <v>4242</v>
      </c>
      <c r="D1573" s="22" t="s">
        <v>300</v>
      </c>
      <c r="E1573" s="22" t="s">
        <v>221</v>
      </c>
      <c r="F1573" s="26" t="str">
        <f>VLOOKUP(E1573,PROCV!$A$1:$B$107,2,TRUE)</f>
        <v>Artes Cênicas e Espetáculo</v>
      </c>
      <c r="G1573" s="33">
        <v>1999</v>
      </c>
      <c r="H1573" s="24">
        <v>0</v>
      </c>
      <c r="I1573" s="23" t="str">
        <f>VLOOKUP(J1573,PROCV!$E$1:$F$27,2,FALSE)</f>
        <v>31 - Minas Gerais</v>
      </c>
      <c r="J1573" s="22" t="s">
        <v>85</v>
      </c>
      <c r="K1573" s="22">
        <v>0</v>
      </c>
      <c r="L1573" s="33">
        <v>40000</v>
      </c>
      <c r="M1573" s="20" t="e">
        <f>VLOOKUP(G1573,PROCV!$A$110:$B$119,2,FALSE)</f>
        <v>#N/A</v>
      </c>
      <c r="N1573" s="17" t="e">
        <f t="shared" si="24"/>
        <v>#N/A</v>
      </c>
    </row>
    <row r="1574" spans="1:14" x14ac:dyDescent="0.25">
      <c r="A1574" s="30" t="s">
        <v>48</v>
      </c>
      <c r="B1574" s="36">
        <v>999636</v>
      </c>
      <c r="C1574" s="42" t="s">
        <v>4242</v>
      </c>
      <c r="D1574" s="22" t="s">
        <v>300</v>
      </c>
      <c r="E1574" s="22" t="s">
        <v>221</v>
      </c>
      <c r="F1574" s="26" t="str">
        <f>VLOOKUP(E1574,PROCV!$A$1:$B$107,2,TRUE)</f>
        <v>Artes Cênicas e Espetáculo</v>
      </c>
      <c r="G1574" s="33">
        <v>1999</v>
      </c>
      <c r="H1574" s="24">
        <v>0</v>
      </c>
      <c r="I1574" s="23" t="str">
        <f>VLOOKUP(J1574,PROCV!$E$1:$F$27,2,FALSE)</f>
        <v>26 - Pernambuco</v>
      </c>
      <c r="J1574" s="22" t="s">
        <v>44</v>
      </c>
      <c r="K1574" s="22">
        <v>0</v>
      </c>
      <c r="L1574" s="33">
        <v>40000</v>
      </c>
      <c r="M1574" s="20" t="e">
        <f>VLOOKUP(G1574,PROCV!$A$110:$B$119,2,FALSE)</f>
        <v>#N/A</v>
      </c>
      <c r="N1574" s="17" t="e">
        <f t="shared" si="24"/>
        <v>#N/A</v>
      </c>
    </row>
    <row r="1575" spans="1:14" x14ac:dyDescent="0.25">
      <c r="A1575" s="30" t="s">
        <v>48</v>
      </c>
      <c r="B1575" s="36">
        <v>999638</v>
      </c>
      <c r="C1575" s="42" t="s">
        <v>4242</v>
      </c>
      <c r="D1575" s="22" t="s">
        <v>300</v>
      </c>
      <c r="E1575" s="22" t="s">
        <v>221</v>
      </c>
      <c r="F1575" s="26" t="str">
        <f>VLOOKUP(E1575,PROCV!$A$1:$B$107,2,TRUE)</f>
        <v>Artes Cênicas e Espetáculo</v>
      </c>
      <c r="G1575" s="33">
        <v>1999</v>
      </c>
      <c r="H1575" s="24">
        <v>0</v>
      </c>
      <c r="I1575" s="23" t="str">
        <f>VLOOKUP(J1575,PROCV!$E$1:$F$27,2,FALSE)</f>
        <v>50 - Mato Grosso do Sul</v>
      </c>
      <c r="J1575" s="22" t="s">
        <v>179</v>
      </c>
      <c r="K1575" s="22">
        <v>0</v>
      </c>
      <c r="L1575" s="33">
        <v>40000</v>
      </c>
      <c r="M1575" s="20" t="e">
        <f>VLOOKUP(G1575,PROCV!$A$110:$B$119,2,FALSE)</f>
        <v>#N/A</v>
      </c>
      <c r="N1575" s="17" t="e">
        <f t="shared" si="24"/>
        <v>#N/A</v>
      </c>
    </row>
    <row r="1576" spans="1:14" x14ac:dyDescent="0.25">
      <c r="A1576" s="30" t="s">
        <v>48</v>
      </c>
      <c r="B1576" s="36">
        <v>999639</v>
      </c>
      <c r="C1576" s="42" t="s">
        <v>4242</v>
      </c>
      <c r="D1576" s="22" t="s">
        <v>300</v>
      </c>
      <c r="E1576" s="22" t="s">
        <v>221</v>
      </c>
      <c r="F1576" s="26" t="str">
        <f>VLOOKUP(E1576,PROCV!$A$1:$B$107,2,TRUE)</f>
        <v>Artes Cênicas e Espetáculo</v>
      </c>
      <c r="G1576" s="33">
        <v>1999</v>
      </c>
      <c r="H1576" s="24">
        <v>0</v>
      </c>
      <c r="I1576" s="23" t="str">
        <f>VLOOKUP(J1576,PROCV!$E$1:$F$27,2,FALSE)</f>
        <v>31 - Minas Gerais</v>
      </c>
      <c r="J1576" s="22" t="s">
        <v>85</v>
      </c>
      <c r="K1576" s="22">
        <v>0</v>
      </c>
      <c r="L1576" s="33">
        <v>40000</v>
      </c>
      <c r="M1576" s="20" t="e">
        <f>VLOOKUP(G1576,PROCV!$A$110:$B$119,2,FALSE)</f>
        <v>#N/A</v>
      </c>
      <c r="N1576" s="17" t="e">
        <f t="shared" si="24"/>
        <v>#N/A</v>
      </c>
    </row>
    <row r="1577" spans="1:14" x14ac:dyDescent="0.25">
      <c r="A1577" s="30" t="s">
        <v>48</v>
      </c>
      <c r="B1577" s="36">
        <v>999640</v>
      </c>
      <c r="C1577" s="42" t="s">
        <v>4242</v>
      </c>
      <c r="D1577" s="22" t="s">
        <v>300</v>
      </c>
      <c r="E1577" s="22" t="s">
        <v>221</v>
      </c>
      <c r="F1577" s="26" t="str">
        <f>VLOOKUP(E1577,PROCV!$A$1:$B$107,2,TRUE)</f>
        <v>Artes Cênicas e Espetáculo</v>
      </c>
      <c r="G1577" s="33">
        <v>1999</v>
      </c>
      <c r="H1577" s="24">
        <v>0</v>
      </c>
      <c r="I1577" s="23" t="str">
        <f>VLOOKUP(J1577,PROCV!$E$1:$F$27,2,FALSE)</f>
        <v>11 - Rondônia</v>
      </c>
      <c r="J1577" s="22" t="s">
        <v>219</v>
      </c>
      <c r="K1577" s="22">
        <v>0</v>
      </c>
      <c r="L1577" s="33">
        <v>38000</v>
      </c>
      <c r="M1577" s="20" t="e">
        <f>VLOOKUP(G1577,PROCV!$A$110:$B$119,2,FALSE)</f>
        <v>#N/A</v>
      </c>
      <c r="N1577" s="17" t="e">
        <f t="shared" si="24"/>
        <v>#N/A</v>
      </c>
    </row>
    <row r="1578" spans="1:14" x14ac:dyDescent="0.25">
      <c r="A1578" s="30" t="s">
        <v>48</v>
      </c>
      <c r="B1578" s="36">
        <v>999642</v>
      </c>
      <c r="C1578" s="42" t="s">
        <v>4242</v>
      </c>
      <c r="D1578" s="22" t="s">
        <v>300</v>
      </c>
      <c r="E1578" s="22" t="s">
        <v>221</v>
      </c>
      <c r="F1578" s="26" t="str">
        <f>VLOOKUP(E1578,PROCV!$A$1:$B$107,2,TRUE)</f>
        <v>Artes Cênicas e Espetáculo</v>
      </c>
      <c r="G1578" s="33">
        <v>1999</v>
      </c>
      <c r="H1578" s="24">
        <v>0</v>
      </c>
      <c r="I1578" s="23" t="str">
        <f>VLOOKUP(J1578,PROCV!$E$1:$F$27,2,FALSE)</f>
        <v>23 - Ceará</v>
      </c>
      <c r="J1578" s="22" t="s">
        <v>52</v>
      </c>
      <c r="K1578" s="22">
        <v>0</v>
      </c>
      <c r="L1578" s="33">
        <v>40000</v>
      </c>
      <c r="M1578" s="20" t="e">
        <f>VLOOKUP(G1578,PROCV!$A$110:$B$119,2,FALSE)</f>
        <v>#N/A</v>
      </c>
      <c r="N1578" s="17" t="e">
        <f t="shared" si="24"/>
        <v>#N/A</v>
      </c>
    </row>
    <row r="1579" spans="1:14" x14ac:dyDescent="0.25">
      <c r="A1579" s="30" t="s">
        <v>48</v>
      </c>
      <c r="B1579" s="36">
        <v>999644</v>
      </c>
      <c r="C1579" s="42" t="s">
        <v>4242</v>
      </c>
      <c r="D1579" s="22" t="s">
        <v>300</v>
      </c>
      <c r="E1579" s="22" t="s">
        <v>221</v>
      </c>
      <c r="F1579" s="26" t="str">
        <f>VLOOKUP(E1579,PROCV!$A$1:$B$107,2,TRUE)</f>
        <v>Artes Cênicas e Espetáculo</v>
      </c>
      <c r="G1579" s="33">
        <v>1999</v>
      </c>
      <c r="H1579" s="24">
        <v>0</v>
      </c>
      <c r="I1579" s="23" t="str">
        <f>VLOOKUP(J1579,PROCV!$E$1:$F$27,2,FALSE)</f>
        <v>41 - Paraná</v>
      </c>
      <c r="J1579" s="22" t="s">
        <v>106</v>
      </c>
      <c r="K1579" s="22">
        <v>0</v>
      </c>
      <c r="L1579" s="33">
        <v>40000</v>
      </c>
      <c r="M1579" s="20" t="e">
        <f>VLOOKUP(G1579,PROCV!$A$110:$B$119,2,FALSE)</f>
        <v>#N/A</v>
      </c>
      <c r="N1579" s="17" t="e">
        <f t="shared" si="24"/>
        <v>#N/A</v>
      </c>
    </row>
    <row r="1580" spans="1:14" x14ac:dyDescent="0.25">
      <c r="A1580" s="30" t="s">
        <v>48</v>
      </c>
      <c r="B1580" s="36">
        <v>999645</v>
      </c>
      <c r="C1580" s="42" t="s">
        <v>4242</v>
      </c>
      <c r="D1580" s="22" t="s">
        <v>300</v>
      </c>
      <c r="E1580" s="22" t="s">
        <v>221</v>
      </c>
      <c r="F1580" s="26" t="str">
        <f>VLOOKUP(E1580,PROCV!$A$1:$B$107,2,TRUE)</f>
        <v>Artes Cênicas e Espetáculo</v>
      </c>
      <c r="G1580" s="33">
        <v>1999</v>
      </c>
      <c r="H1580" s="24">
        <v>0</v>
      </c>
      <c r="I1580" s="23" t="str">
        <f>VLOOKUP(J1580,PROCV!$E$1:$F$27,2,FALSE)</f>
        <v>17 - Tocantins</v>
      </c>
      <c r="J1580" s="22" t="s">
        <v>64</v>
      </c>
      <c r="K1580" s="22">
        <v>0</v>
      </c>
      <c r="L1580" s="33">
        <v>40000</v>
      </c>
      <c r="M1580" s="20" t="e">
        <f>VLOOKUP(G1580,PROCV!$A$110:$B$119,2,FALSE)</f>
        <v>#N/A</v>
      </c>
      <c r="N1580" s="17" t="e">
        <f t="shared" si="24"/>
        <v>#N/A</v>
      </c>
    </row>
    <row r="1581" spans="1:14" x14ac:dyDescent="0.25">
      <c r="A1581" s="30" t="s">
        <v>48</v>
      </c>
      <c r="B1581" s="36">
        <v>999646</v>
      </c>
      <c r="C1581" s="42" t="s">
        <v>4242</v>
      </c>
      <c r="D1581" s="22" t="s">
        <v>300</v>
      </c>
      <c r="E1581" s="22" t="s">
        <v>221</v>
      </c>
      <c r="F1581" s="26" t="str">
        <f>VLOOKUP(E1581,PROCV!$A$1:$B$107,2,TRUE)</f>
        <v>Artes Cênicas e Espetáculo</v>
      </c>
      <c r="G1581" s="33">
        <v>1999</v>
      </c>
      <c r="H1581" s="24">
        <v>0</v>
      </c>
      <c r="I1581" s="23" t="str">
        <f>VLOOKUP(J1581,PROCV!$E$1:$F$27,2,FALSE)</f>
        <v>28 - Sergipe</v>
      </c>
      <c r="J1581" s="22" t="s">
        <v>49</v>
      </c>
      <c r="K1581" s="22">
        <v>0</v>
      </c>
      <c r="L1581" s="33">
        <v>40000</v>
      </c>
      <c r="M1581" s="20" t="e">
        <f>VLOOKUP(G1581,PROCV!$A$110:$B$119,2,FALSE)</f>
        <v>#N/A</v>
      </c>
      <c r="N1581" s="17" t="e">
        <f t="shared" si="24"/>
        <v>#N/A</v>
      </c>
    </row>
    <row r="1582" spans="1:14" x14ac:dyDescent="0.25">
      <c r="A1582" s="30" t="s">
        <v>48</v>
      </c>
      <c r="B1582" s="36">
        <v>999649</v>
      </c>
      <c r="C1582" s="42" t="s">
        <v>4242</v>
      </c>
      <c r="D1582" s="22" t="s">
        <v>300</v>
      </c>
      <c r="E1582" s="22" t="s">
        <v>221</v>
      </c>
      <c r="F1582" s="26" t="str">
        <f>VLOOKUP(E1582,PROCV!$A$1:$B$107,2,TRUE)</f>
        <v>Artes Cênicas e Espetáculo</v>
      </c>
      <c r="G1582" s="33">
        <v>1999</v>
      </c>
      <c r="H1582" s="24">
        <v>0</v>
      </c>
      <c r="I1582" s="23" t="str">
        <f>VLOOKUP(J1582,PROCV!$E$1:$F$27,2,FALSE)</f>
        <v>41 - Paraná</v>
      </c>
      <c r="J1582" s="22" t="s">
        <v>106</v>
      </c>
      <c r="K1582" s="22">
        <v>0</v>
      </c>
      <c r="L1582" s="33">
        <v>40000</v>
      </c>
      <c r="M1582" s="20" t="e">
        <f>VLOOKUP(G1582,PROCV!$A$110:$B$119,2,FALSE)</f>
        <v>#N/A</v>
      </c>
      <c r="N1582" s="17" t="e">
        <f t="shared" si="24"/>
        <v>#N/A</v>
      </c>
    </row>
    <row r="1583" spans="1:14" x14ac:dyDescent="0.25">
      <c r="A1583" s="30" t="s">
        <v>48</v>
      </c>
      <c r="B1583" s="36">
        <v>999650</v>
      </c>
      <c r="C1583" s="42" t="s">
        <v>4242</v>
      </c>
      <c r="D1583" s="22" t="s">
        <v>300</v>
      </c>
      <c r="E1583" s="22" t="s">
        <v>221</v>
      </c>
      <c r="F1583" s="26" t="str">
        <f>VLOOKUP(E1583,PROCV!$A$1:$B$107,2,TRUE)</f>
        <v>Artes Cênicas e Espetáculo</v>
      </c>
      <c r="G1583" s="33">
        <v>1999</v>
      </c>
      <c r="H1583" s="24">
        <v>0</v>
      </c>
      <c r="I1583" s="23" t="str">
        <f>VLOOKUP(J1583,PROCV!$E$1:$F$27,2,FALSE)</f>
        <v>26 - Pernambuco</v>
      </c>
      <c r="J1583" s="22" t="s">
        <v>44</v>
      </c>
      <c r="K1583" s="22">
        <v>0</v>
      </c>
      <c r="L1583" s="33">
        <v>40000</v>
      </c>
      <c r="M1583" s="20" t="e">
        <f>VLOOKUP(G1583,PROCV!$A$110:$B$119,2,FALSE)</f>
        <v>#N/A</v>
      </c>
      <c r="N1583" s="17" t="e">
        <f t="shared" si="24"/>
        <v>#N/A</v>
      </c>
    </row>
    <row r="1584" spans="1:14" x14ac:dyDescent="0.25">
      <c r="A1584" s="30" t="s">
        <v>48</v>
      </c>
      <c r="B1584" s="36">
        <v>999655</v>
      </c>
      <c r="C1584" s="42" t="s">
        <v>4242</v>
      </c>
      <c r="D1584" s="22" t="s">
        <v>300</v>
      </c>
      <c r="E1584" s="22" t="s">
        <v>221</v>
      </c>
      <c r="F1584" s="26" t="str">
        <f>VLOOKUP(E1584,PROCV!$A$1:$B$107,2,TRUE)</f>
        <v>Artes Cênicas e Espetáculo</v>
      </c>
      <c r="G1584" s="33">
        <v>1999</v>
      </c>
      <c r="H1584" s="24">
        <v>0</v>
      </c>
      <c r="I1584" s="23" t="str">
        <f>VLOOKUP(J1584,PROCV!$E$1:$F$27,2,FALSE)</f>
        <v>26 - Pernambuco</v>
      </c>
      <c r="J1584" s="22" t="s">
        <v>44</v>
      </c>
      <c r="K1584" s="22">
        <v>0</v>
      </c>
      <c r="L1584" s="33">
        <v>40000</v>
      </c>
      <c r="M1584" s="20" t="e">
        <f>VLOOKUP(G1584,PROCV!$A$110:$B$119,2,FALSE)</f>
        <v>#N/A</v>
      </c>
      <c r="N1584" s="17" t="e">
        <f t="shared" si="24"/>
        <v>#N/A</v>
      </c>
    </row>
    <row r="1585" spans="1:14" x14ac:dyDescent="0.25">
      <c r="A1585" s="30" t="s">
        <v>48</v>
      </c>
      <c r="B1585" s="36">
        <v>999659</v>
      </c>
      <c r="C1585" s="42" t="s">
        <v>4242</v>
      </c>
      <c r="D1585" s="22" t="s">
        <v>300</v>
      </c>
      <c r="E1585" s="22" t="s">
        <v>221</v>
      </c>
      <c r="F1585" s="26" t="str">
        <f>VLOOKUP(E1585,PROCV!$A$1:$B$107,2,TRUE)</f>
        <v>Artes Cênicas e Espetáculo</v>
      </c>
      <c r="G1585" s="33">
        <v>1999</v>
      </c>
      <c r="H1585" s="24">
        <v>0</v>
      </c>
      <c r="I1585" s="23" t="str">
        <f>VLOOKUP(J1585,PROCV!$E$1:$F$27,2,FALSE)</f>
        <v>51 - Mato Grosso</v>
      </c>
      <c r="J1585" s="22" t="s">
        <v>99</v>
      </c>
      <c r="K1585" s="22">
        <v>0</v>
      </c>
      <c r="L1585" s="33">
        <v>40000</v>
      </c>
      <c r="M1585" s="20" t="e">
        <f>VLOOKUP(G1585,PROCV!$A$110:$B$119,2,FALSE)</f>
        <v>#N/A</v>
      </c>
      <c r="N1585" s="17" t="e">
        <f t="shared" si="24"/>
        <v>#N/A</v>
      </c>
    </row>
    <row r="1586" spans="1:14" x14ac:dyDescent="0.25">
      <c r="A1586" s="30" t="s">
        <v>48</v>
      </c>
      <c r="B1586" s="36">
        <v>999669</v>
      </c>
      <c r="C1586" s="42" t="s">
        <v>4242</v>
      </c>
      <c r="D1586" s="22" t="s">
        <v>300</v>
      </c>
      <c r="E1586" s="22" t="s">
        <v>221</v>
      </c>
      <c r="F1586" s="26" t="str">
        <f>VLOOKUP(E1586,PROCV!$A$1:$B$107,2,TRUE)</f>
        <v>Artes Cênicas e Espetáculo</v>
      </c>
      <c r="G1586" s="33">
        <v>1999</v>
      </c>
      <c r="H1586" s="24">
        <v>0</v>
      </c>
      <c r="I1586" s="23" t="str">
        <f>VLOOKUP(J1586,PROCV!$E$1:$F$27,2,FALSE)</f>
        <v>21 - Maranhão</v>
      </c>
      <c r="J1586" s="22" t="s">
        <v>63</v>
      </c>
      <c r="K1586" s="22">
        <v>0</v>
      </c>
      <c r="L1586" s="33">
        <v>40000</v>
      </c>
      <c r="M1586" s="20" t="e">
        <f>VLOOKUP(G1586,PROCV!$A$110:$B$119,2,FALSE)</f>
        <v>#N/A</v>
      </c>
      <c r="N1586" s="17" t="e">
        <f t="shared" si="24"/>
        <v>#N/A</v>
      </c>
    </row>
    <row r="1587" spans="1:14" x14ac:dyDescent="0.25">
      <c r="A1587" s="30" t="s">
        <v>48</v>
      </c>
      <c r="B1587" s="36">
        <v>999671</v>
      </c>
      <c r="C1587" s="42" t="s">
        <v>4242</v>
      </c>
      <c r="D1587" s="22" t="s">
        <v>300</v>
      </c>
      <c r="E1587" s="22" t="s">
        <v>221</v>
      </c>
      <c r="F1587" s="26" t="str">
        <f>VLOOKUP(E1587,PROCV!$A$1:$B$107,2,TRUE)</f>
        <v>Artes Cênicas e Espetáculo</v>
      </c>
      <c r="G1587" s="33">
        <v>1999</v>
      </c>
      <c r="H1587" s="24">
        <v>0</v>
      </c>
      <c r="I1587" s="23" t="str">
        <f>VLOOKUP(J1587,PROCV!$E$1:$F$27,2,FALSE)</f>
        <v>21 - Maranhão</v>
      </c>
      <c r="J1587" s="22" t="s">
        <v>63</v>
      </c>
      <c r="K1587" s="22">
        <v>0</v>
      </c>
      <c r="L1587" s="33">
        <v>40000</v>
      </c>
      <c r="M1587" s="20" t="e">
        <f>VLOOKUP(G1587,PROCV!$A$110:$B$119,2,FALSE)</f>
        <v>#N/A</v>
      </c>
      <c r="N1587" s="17" t="e">
        <f t="shared" si="24"/>
        <v>#N/A</v>
      </c>
    </row>
    <row r="1588" spans="1:14" x14ac:dyDescent="0.25">
      <c r="A1588" s="30" t="s">
        <v>48</v>
      </c>
      <c r="B1588" s="36">
        <v>999672</v>
      </c>
      <c r="C1588" s="42" t="s">
        <v>4242</v>
      </c>
      <c r="D1588" s="22" t="s">
        <v>300</v>
      </c>
      <c r="E1588" s="22" t="s">
        <v>221</v>
      </c>
      <c r="F1588" s="26" t="str">
        <f>VLOOKUP(E1588,PROCV!$A$1:$B$107,2,TRUE)</f>
        <v>Artes Cênicas e Espetáculo</v>
      </c>
      <c r="G1588" s="33">
        <v>1999</v>
      </c>
      <c r="H1588" s="24">
        <v>0</v>
      </c>
      <c r="I1588" s="23" t="str">
        <f>VLOOKUP(J1588,PROCV!$E$1:$F$27,2,FALSE)</f>
        <v>11 - Rondônia</v>
      </c>
      <c r="J1588" s="22" t="s">
        <v>219</v>
      </c>
      <c r="K1588" s="22">
        <v>0</v>
      </c>
      <c r="L1588" s="33">
        <v>40000</v>
      </c>
      <c r="M1588" s="20" t="e">
        <f>VLOOKUP(G1588,PROCV!$A$110:$B$119,2,FALSE)</f>
        <v>#N/A</v>
      </c>
      <c r="N1588" s="17" t="e">
        <f t="shared" si="24"/>
        <v>#N/A</v>
      </c>
    </row>
    <row r="1589" spans="1:14" x14ac:dyDescent="0.25">
      <c r="A1589" s="30" t="s">
        <v>48</v>
      </c>
      <c r="B1589" s="36">
        <v>999674</v>
      </c>
      <c r="C1589" s="42" t="s">
        <v>4242</v>
      </c>
      <c r="D1589" s="22" t="s">
        <v>300</v>
      </c>
      <c r="E1589" s="22" t="s">
        <v>221</v>
      </c>
      <c r="F1589" s="26" t="str">
        <f>VLOOKUP(E1589,PROCV!$A$1:$B$107,2,TRUE)</f>
        <v>Artes Cênicas e Espetáculo</v>
      </c>
      <c r="G1589" s="33">
        <v>1999</v>
      </c>
      <c r="H1589" s="24">
        <v>0</v>
      </c>
      <c r="I1589" s="23" t="str">
        <f>VLOOKUP(J1589,PROCV!$E$1:$F$27,2,FALSE)</f>
        <v>15 - Pará</v>
      </c>
      <c r="J1589" s="22" t="s">
        <v>140</v>
      </c>
      <c r="K1589" s="22">
        <v>0</v>
      </c>
      <c r="L1589" s="33">
        <v>40000</v>
      </c>
      <c r="M1589" s="20" t="e">
        <f>VLOOKUP(G1589,PROCV!$A$110:$B$119,2,FALSE)</f>
        <v>#N/A</v>
      </c>
      <c r="N1589" s="17" t="e">
        <f t="shared" si="24"/>
        <v>#N/A</v>
      </c>
    </row>
    <row r="1590" spans="1:14" x14ac:dyDescent="0.25">
      <c r="A1590" s="30" t="s">
        <v>48</v>
      </c>
      <c r="B1590" s="36">
        <v>999678</v>
      </c>
      <c r="C1590" s="42" t="s">
        <v>4242</v>
      </c>
      <c r="D1590" s="22" t="s">
        <v>300</v>
      </c>
      <c r="E1590" s="22" t="s">
        <v>221</v>
      </c>
      <c r="F1590" s="26" t="str">
        <f>VLOOKUP(E1590,PROCV!$A$1:$B$107,2,TRUE)</f>
        <v>Artes Cênicas e Espetáculo</v>
      </c>
      <c r="G1590" s="33">
        <v>1999</v>
      </c>
      <c r="H1590" s="24">
        <v>0</v>
      </c>
      <c r="I1590" s="23" t="str">
        <f>VLOOKUP(J1590,PROCV!$E$1:$F$27,2,FALSE)</f>
        <v>23 - Ceará</v>
      </c>
      <c r="J1590" s="22" t="s">
        <v>52</v>
      </c>
      <c r="K1590" s="22">
        <v>0</v>
      </c>
      <c r="L1590" s="33">
        <v>40000</v>
      </c>
      <c r="M1590" s="20" t="e">
        <f>VLOOKUP(G1590,PROCV!$A$110:$B$119,2,FALSE)</f>
        <v>#N/A</v>
      </c>
      <c r="N1590" s="17" t="e">
        <f t="shared" si="24"/>
        <v>#N/A</v>
      </c>
    </row>
    <row r="1591" spans="1:14" x14ac:dyDescent="0.25">
      <c r="A1591" s="30" t="s">
        <v>48</v>
      </c>
      <c r="B1591" s="36">
        <v>999679</v>
      </c>
      <c r="C1591" s="42" t="s">
        <v>4242</v>
      </c>
      <c r="D1591" s="22" t="s">
        <v>300</v>
      </c>
      <c r="E1591" s="22" t="s">
        <v>221</v>
      </c>
      <c r="F1591" s="26" t="str">
        <f>VLOOKUP(E1591,PROCV!$A$1:$B$107,2,TRUE)</f>
        <v>Artes Cênicas e Espetáculo</v>
      </c>
      <c r="G1591" s="33">
        <v>1999</v>
      </c>
      <c r="H1591" s="24">
        <v>0</v>
      </c>
      <c r="I1591" s="23" t="str">
        <f>VLOOKUP(J1591,PROCV!$E$1:$F$27,2,FALSE)</f>
        <v>23 - Ceará</v>
      </c>
      <c r="J1591" s="22" t="s">
        <v>52</v>
      </c>
      <c r="K1591" s="22">
        <v>0</v>
      </c>
      <c r="L1591" s="33">
        <v>40000</v>
      </c>
      <c r="M1591" s="20" t="e">
        <f>VLOOKUP(G1591,PROCV!$A$110:$B$119,2,FALSE)</f>
        <v>#N/A</v>
      </c>
      <c r="N1591" s="17" t="e">
        <f t="shared" si="24"/>
        <v>#N/A</v>
      </c>
    </row>
    <row r="1592" spans="1:14" x14ac:dyDescent="0.25">
      <c r="A1592" s="30" t="s">
        <v>48</v>
      </c>
      <c r="B1592" s="36">
        <v>999685</v>
      </c>
      <c r="C1592" s="42" t="s">
        <v>4242</v>
      </c>
      <c r="D1592" s="22" t="s">
        <v>300</v>
      </c>
      <c r="E1592" s="22" t="s">
        <v>221</v>
      </c>
      <c r="F1592" s="26" t="str">
        <f>VLOOKUP(E1592,PROCV!$A$1:$B$107,2,TRUE)</f>
        <v>Artes Cênicas e Espetáculo</v>
      </c>
      <c r="G1592" s="33">
        <v>1999</v>
      </c>
      <c r="H1592" s="24">
        <v>0</v>
      </c>
      <c r="I1592" s="23" t="str">
        <f>VLOOKUP(J1592,PROCV!$E$1:$F$27,2,FALSE)</f>
        <v>21 - Maranhão</v>
      </c>
      <c r="J1592" s="22" t="s">
        <v>63</v>
      </c>
      <c r="K1592" s="22">
        <v>0</v>
      </c>
      <c r="L1592" s="33">
        <v>40000</v>
      </c>
      <c r="M1592" s="20" t="e">
        <f>VLOOKUP(G1592,PROCV!$A$110:$B$119,2,FALSE)</f>
        <v>#N/A</v>
      </c>
      <c r="N1592" s="17" t="e">
        <f t="shared" si="24"/>
        <v>#N/A</v>
      </c>
    </row>
    <row r="1593" spans="1:14" x14ac:dyDescent="0.25">
      <c r="A1593" s="30" t="s">
        <v>48</v>
      </c>
      <c r="B1593" s="36">
        <v>999693</v>
      </c>
      <c r="C1593" s="42" t="s">
        <v>4242</v>
      </c>
      <c r="D1593" s="22" t="s">
        <v>300</v>
      </c>
      <c r="E1593" s="22" t="s">
        <v>221</v>
      </c>
      <c r="F1593" s="26" t="str">
        <f>VLOOKUP(E1593,PROCV!$A$1:$B$107,2,TRUE)</f>
        <v>Artes Cênicas e Espetáculo</v>
      </c>
      <c r="G1593" s="33">
        <v>1999</v>
      </c>
      <c r="H1593" s="24">
        <v>0</v>
      </c>
      <c r="I1593" s="23" t="str">
        <f>VLOOKUP(J1593,PROCV!$E$1:$F$27,2,FALSE)</f>
        <v>50 - Mato Grosso do Sul</v>
      </c>
      <c r="J1593" s="22" t="s">
        <v>179</v>
      </c>
      <c r="K1593" s="22">
        <v>0</v>
      </c>
      <c r="L1593" s="33">
        <v>40000</v>
      </c>
      <c r="M1593" s="20" t="e">
        <f>VLOOKUP(G1593,PROCV!$A$110:$B$119,2,FALSE)</f>
        <v>#N/A</v>
      </c>
      <c r="N1593" s="17" t="e">
        <f t="shared" si="24"/>
        <v>#N/A</v>
      </c>
    </row>
    <row r="1594" spans="1:14" x14ac:dyDescent="0.25">
      <c r="A1594" s="30" t="s">
        <v>48</v>
      </c>
      <c r="B1594" s="36">
        <v>999701</v>
      </c>
      <c r="C1594" s="42" t="s">
        <v>4242</v>
      </c>
      <c r="D1594" s="22" t="s">
        <v>300</v>
      </c>
      <c r="E1594" s="22" t="s">
        <v>221</v>
      </c>
      <c r="F1594" s="26" t="str">
        <f>VLOOKUP(E1594,PROCV!$A$1:$B$107,2,TRUE)</f>
        <v>Artes Cênicas e Espetáculo</v>
      </c>
      <c r="G1594" s="33">
        <v>1999</v>
      </c>
      <c r="H1594" s="24">
        <v>0</v>
      </c>
      <c r="I1594" s="23" t="str">
        <f>VLOOKUP(J1594,PROCV!$E$1:$F$27,2,FALSE)</f>
        <v>29 - Bahia</v>
      </c>
      <c r="J1594" s="22" t="s">
        <v>73</v>
      </c>
      <c r="K1594" s="22">
        <v>0</v>
      </c>
      <c r="L1594" s="33">
        <v>40000</v>
      </c>
      <c r="M1594" s="20" t="e">
        <f>VLOOKUP(G1594,PROCV!$A$110:$B$119,2,FALSE)</f>
        <v>#N/A</v>
      </c>
      <c r="N1594" s="17" t="e">
        <f t="shared" si="24"/>
        <v>#N/A</v>
      </c>
    </row>
    <row r="1595" spans="1:14" x14ac:dyDescent="0.25">
      <c r="A1595" s="30" t="s">
        <v>48</v>
      </c>
      <c r="B1595" s="36">
        <v>999703</v>
      </c>
      <c r="C1595" s="42" t="s">
        <v>4242</v>
      </c>
      <c r="D1595" s="22" t="s">
        <v>300</v>
      </c>
      <c r="E1595" s="22" t="s">
        <v>221</v>
      </c>
      <c r="F1595" s="26" t="str">
        <f>VLOOKUP(E1595,PROCV!$A$1:$B$107,2,TRUE)</f>
        <v>Artes Cênicas e Espetáculo</v>
      </c>
      <c r="G1595" s="33">
        <v>1999</v>
      </c>
      <c r="H1595" s="24">
        <v>0</v>
      </c>
      <c r="I1595" s="23" t="str">
        <f>VLOOKUP(J1595,PROCV!$E$1:$F$27,2,FALSE)</f>
        <v>29 - Bahia</v>
      </c>
      <c r="J1595" s="22" t="s">
        <v>73</v>
      </c>
      <c r="K1595" s="22">
        <v>0</v>
      </c>
      <c r="L1595" s="33">
        <v>40000</v>
      </c>
      <c r="M1595" s="20" t="e">
        <f>VLOOKUP(G1595,PROCV!$A$110:$B$119,2,FALSE)</f>
        <v>#N/A</v>
      </c>
      <c r="N1595" s="17" t="e">
        <f t="shared" si="24"/>
        <v>#N/A</v>
      </c>
    </row>
    <row r="1596" spans="1:14" x14ac:dyDescent="0.25">
      <c r="A1596" s="30" t="s">
        <v>48</v>
      </c>
      <c r="B1596" s="36">
        <v>999705</v>
      </c>
      <c r="C1596" s="42" t="s">
        <v>4242</v>
      </c>
      <c r="D1596" s="22" t="s">
        <v>300</v>
      </c>
      <c r="E1596" s="22" t="s">
        <v>221</v>
      </c>
      <c r="F1596" s="26" t="str">
        <f>VLOOKUP(E1596,PROCV!$A$1:$B$107,2,TRUE)</f>
        <v>Artes Cênicas e Espetáculo</v>
      </c>
      <c r="G1596" s="33">
        <v>1999</v>
      </c>
      <c r="H1596" s="24">
        <v>0</v>
      </c>
      <c r="I1596" s="23" t="str">
        <f>VLOOKUP(J1596,PROCV!$E$1:$F$27,2,FALSE)</f>
        <v>43 - Rio Grande do Sul</v>
      </c>
      <c r="J1596" s="22" t="s">
        <v>56</v>
      </c>
      <c r="K1596" s="22">
        <v>0</v>
      </c>
      <c r="L1596" s="33">
        <v>35200</v>
      </c>
      <c r="M1596" s="20" t="e">
        <f>VLOOKUP(G1596,PROCV!$A$110:$B$119,2,FALSE)</f>
        <v>#N/A</v>
      </c>
      <c r="N1596" s="17" t="e">
        <f t="shared" si="24"/>
        <v>#N/A</v>
      </c>
    </row>
    <row r="1597" spans="1:14" x14ac:dyDescent="0.25">
      <c r="A1597" s="30" t="s">
        <v>48</v>
      </c>
      <c r="B1597" s="36">
        <v>999708</v>
      </c>
      <c r="C1597" s="42" t="s">
        <v>4242</v>
      </c>
      <c r="D1597" s="22" t="s">
        <v>300</v>
      </c>
      <c r="E1597" s="22" t="s">
        <v>221</v>
      </c>
      <c r="F1597" s="26" t="str">
        <f>VLOOKUP(E1597,PROCV!$A$1:$B$107,2,TRUE)</f>
        <v>Artes Cênicas e Espetáculo</v>
      </c>
      <c r="G1597" s="33">
        <v>1999</v>
      </c>
      <c r="H1597" s="24">
        <v>0</v>
      </c>
      <c r="I1597" s="23" t="str">
        <f>VLOOKUP(J1597,PROCV!$E$1:$F$27,2,FALSE)</f>
        <v>23 - Ceará</v>
      </c>
      <c r="J1597" s="22" t="s">
        <v>52</v>
      </c>
      <c r="K1597" s="22">
        <v>0</v>
      </c>
      <c r="L1597" s="33">
        <v>40000</v>
      </c>
      <c r="M1597" s="20" t="e">
        <f>VLOOKUP(G1597,PROCV!$A$110:$B$119,2,FALSE)</f>
        <v>#N/A</v>
      </c>
      <c r="N1597" s="17" t="e">
        <f t="shared" si="24"/>
        <v>#N/A</v>
      </c>
    </row>
    <row r="1598" spans="1:14" x14ac:dyDescent="0.25">
      <c r="A1598" s="30" t="s">
        <v>48</v>
      </c>
      <c r="B1598" s="36">
        <v>999709</v>
      </c>
      <c r="C1598" s="42" t="s">
        <v>4242</v>
      </c>
      <c r="D1598" s="22" t="s">
        <v>300</v>
      </c>
      <c r="E1598" s="22" t="s">
        <v>221</v>
      </c>
      <c r="F1598" s="26" t="str">
        <f>VLOOKUP(E1598,PROCV!$A$1:$B$107,2,TRUE)</f>
        <v>Artes Cênicas e Espetáculo</v>
      </c>
      <c r="G1598" s="33">
        <v>1999</v>
      </c>
      <c r="H1598" s="24">
        <v>0</v>
      </c>
      <c r="I1598" s="23" t="str">
        <f>VLOOKUP(J1598,PROCV!$E$1:$F$27,2,FALSE)</f>
        <v>15 - Pará</v>
      </c>
      <c r="J1598" s="22" t="s">
        <v>140</v>
      </c>
      <c r="K1598" s="22">
        <v>0</v>
      </c>
      <c r="L1598" s="33">
        <v>40000</v>
      </c>
      <c r="M1598" s="20" t="e">
        <f>VLOOKUP(G1598,PROCV!$A$110:$B$119,2,FALSE)</f>
        <v>#N/A</v>
      </c>
      <c r="N1598" s="17" t="e">
        <f t="shared" si="24"/>
        <v>#N/A</v>
      </c>
    </row>
    <row r="1599" spans="1:14" x14ac:dyDescent="0.25">
      <c r="A1599" s="30" t="s">
        <v>48</v>
      </c>
      <c r="B1599" s="36">
        <v>999710</v>
      </c>
      <c r="C1599" s="42" t="s">
        <v>4242</v>
      </c>
      <c r="D1599" s="22" t="s">
        <v>300</v>
      </c>
      <c r="E1599" s="22" t="s">
        <v>221</v>
      </c>
      <c r="F1599" s="26" t="str">
        <f>VLOOKUP(E1599,PROCV!$A$1:$B$107,2,TRUE)</f>
        <v>Artes Cênicas e Espetáculo</v>
      </c>
      <c r="G1599" s="33">
        <v>1999</v>
      </c>
      <c r="H1599" s="24">
        <v>0</v>
      </c>
      <c r="I1599" s="23" t="str">
        <f>VLOOKUP(J1599,PROCV!$E$1:$F$27,2,FALSE)</f>
        <v>22 - Piauí</v>
      </c>
      <c r="J1599" s="22" t="s">
        <v>77</v>
      </c>
      <c r="K1599" s="22">
        <v>0</v>
      </c>
      <c r="L1599" s="33">
        <v>40000</v>
      </c>
      <c r="M1599" s="20" t="e">
        <f>VLOOKUP(G1599,PROCV!$A$110:$B$119,2,FALSE)</f>
        <v>#N/A</v>
      </c>
      <c r="N1599" s="17" t="e">
        <f t="shared" si="24"/>
        <v>#N/A</v>
      </c>
    </row>
    <row r="1600" spans="1:14" x14ac:dyDescent="0.25">
      <c r="A1600" s="30" t="s">
        <v>48</v>
      </c>
      <c r="B1600" s="36">
        <v>999714</v>
      </c>
      <c r="C1600" s="42" t="s">
        <v>4242</v>
      </c>
      <c r="D1600" s="22" t="s">
        <v>300</v>
      </c>
      <c r="E1600" s="22" t="s">
        <v>221</v>
      </c>
      <c r="F1600" s="26" t="str">
        <f>VLOOKUP(E1600,PROCV!$A$1:$B$107,2,TRUE)</f>
        <v>Artes Cênicas e Espetáculo</v>
      </c>
      <c r="G1600" s="33">
        <v>1999</v>
      </c>
      <c r="H1600" s="24">
        <v>0</v>
      </c>
      <c r="I1600" s="23" t="str">
        <f>VLOOKUP(J1600,PROCV!$E$1:$F$27,2,FALSE)</f>
        <v>29 - Bahia</v>
      </c>
      <c r="J1600" s="22" t="s">
        <v>73</v>
      </c>
      <c r="K1600" s="22">
        <v>0</v>
      </c>
      <c r="L1600" s="33">
        <v>40000</v>
      </c>
      <c r="M1600" s="20" t="e">
        <f>VLOOKUP(G1600,PROCV!$A$110:$B$119,2,FALSE)</f>
        <v>#N/A</v>
      </c>
      <c r="N1600" s="17" t="e">
        <f t="shared" si="24"/>
        <v>#N/A</v>
      </c>
    </row>
    <row r="1601" spans="1:14" x14ac:dyDescent="0.25">
      <c r="A1601" s="30" t="s">
        <v>48</v>
      </c>
      <c r="B1601" s="36">
        <v>999715</v>
      </c>
      <c r="C1601" s="42" t="s">
        <v>4242</v>
      </c>
      <c r="D1601" s="22" t="s">
        <v>300</v>
      </c>
      <c r="E1601" s="22" t="s">
        <v>221</v>
      </c>
      <c r="F1601" s="26" t="str">
        <f>VLOOKUP(E1601,PROCV!$A$1:$B$107,2,TRUE)</f>
        <v>Artes Cênicas e Espetáculo</v>
      </c>
      <c r="G1601" s="33">
        <v>1999</v>
      </c>
      <c r="H1601" s="24">
        <v>0</v>
      </c>
      <c r="I1601" s="23" t="str">
        <f>VLOOKUP(J1601,PROCV!$E$1:$F$27,2,FALSE)</f>
        <v>15 - Pará</v>
      </c>
      <c r="J1601" s="22" t="s">
        <v>140</v>
      </c>
      <c r="K1601" s="22">
        <v>0</v>
      </c>
      <c r="L1601" s="33">
        <v>40000</v>
      </c>
      <c r="M1601" s="20" t="e">
        <f>VLOOKUP(G1601,PROCV!$A$110:$B$119,2,FALSE)</f>
        <v>#N/A</v>
      </c>
      <c r="N1601" s="17" t="e">
        <f t="shared" si="24"/>
        <v>#N/A</v>
      </c>
    </row>
    <row r="1602" spans="1:14" x14ac:dyDescent="0.25">
      <c r="A1602" s="30" t="s">
        <v>48</v>
      </c>
      <c r="B1602" s="36">
        <v>999733</v>
      </c>
      <c r="C1602" s="42" t="s">
        <v>4242</v>
      </c>
      <c r="D1602" s="22" t="s">
        <v>300</v>
      </c>
      <c r="E1602" s="22" t="s">
        <v>221</v>
      </c>
      <c r="F1602" s="26" t="str">
        <f>VLOOKUP(E1602,PROCV!$A$1:$B$107,2,TRUE)</f>
        <v>Artes Cênicas e Espetáculo</v>
      </c>
      <c r="G1602" s="33">
        <v>1999</v>
      </c>
      <c r="H1602" s="24">
        <v>0</v>
      </c>
      <c r="I1602" s="23" t="str">
        <f>VLOOKUP(J1602,PROCV!$E$1:$F$27,2,FALSE)</f>
        <v>52 - Goiás</v>
      </c>
      <c r="J1602" s="22" t="s">
        <v>97</v>
      </c>
      <c r="K1602" s="22">
        <v>0</v>
      </c>
      <c r="L1602" s="33">
        <v>20000</v>
      </c>
      <c r="M1602" s="20" t="e">
        <f>VLOOKUP(G1602,PROCV!$A$110:$B$119,2,FALSE)</f>
        <v>#N/A</v>
      </c>
      <c r="N1602" s="17" t="e">
        <f t="shared" ref="N1602:N1665" si="25">+M1602*L1602</f>
        <v>#N/A</v>
      </c>
    </row>
    <row r="1603" spans="1:14" x14ac:dyDescent="0.25">
      <c r="A1603" s="30" t="s">
        <v>48</v>
      </c>
      <c r="B1603" s="36">
        <v>999738</v>
      </c>
      <c r="C1603" s="42" t="s">
        <v>4242</v>
      </c>
      <c r="D1603" s="22" t="s">
        <v>300</v>
      </c>
      <c r="E1603" s="22" t="s">
        <v>221</v>
      </c>
      <c r="F1603" s="26" t="str">
        <f>VLOOKUP(E1603,PROCV!$A$1:$B$107,2,TRUE)</f>
        <v>Artes Cênicas e Espetáculo</v>
      </c>
      <c r="G1603" s="33">
        <v>1999</v>
      </c>
      <c r="H1603" s="24">
        <v>0</v>
      </c>
      <c r="I1603" s="23" t="str">
        <f>VLOOKUP(J1603,PROCV!$E$1:$F$27,2,FALSE)</f>
        <v>11 - Rondônia</v>
      </c>
      <c r="J1603" s="22" t="s">
        <v>219</v>
      </c>
      <c r="K1603" s="22">
        <v>0</v>
      </c>
      <c r="L1603" s="33">
        <v>40000</v>
      </c>
      <c r="M1603" s="20" t="e">
        <f>VLOOKUP(G1603,PROCV!$A$110:$B$119,2,FALSE)</f>
        <v>#N/A</v>
      </c>
      <c r="N1603" s="17" t="e">
        <f t="shared" si="25"/>
        <v>#N/A</v>
      </c>
    </row>
    <row r="1604" spans="1:14" x14ac:dyDescent="0.25">
      <c r="A1604" s="30" t="s">
        <v>48</v>
      </c>
      <c r="B1604" s="36">
        <v>999744</v>
      </c>
      <c r="C1604" s="42" t="s">
        <v>4242</v>
      </c>
      <c r="D1604" s="22" t="s">
        <v>300</v>
      </c>
      <c r="E1604" s="22" t="s">
        <v>221</v>
      </c>
      <c r="F1604" s="26" t="str">
        <f>VLOOKUP(E1604,PROCV!$A$1:$B$107,2,TRUE)</f>
        <v>Artes Cênicas e Espetáculo</v>
      </c>
      <c r="G1604" s="33">
        <v>1999</v>
      </c>
      <c r="H1604" s="24">
        <v>0</v>
      </c>
      <c r="I1604" s="23" t="str">
        <f>VLOOKUP(J1604,PROCV!$E$1:$F$27,2,FALSE)</f>
        <v>31 - Minas Gerais</v>
      </c>
      <c r="J1604" s="22" t="s">
        <v>85</v>
      </c>
      <c r="K1604" s="22">
        <v>0</v>
      </c>
      <c r="L1604" s="33">
        <v>40000</v>
      </c>
      <c r="M1604" s="20" t="e">
        <f>VLOOKUP(G1604,PROCV!$A$110:$B$119,2,FALSE)</f>
        <v>#N/A</v>
      </c>
      <c r="N1604" s="17" t="e">
        <f t="shared" si="25"/>
        <v>#N/A</v>
      </c>
    </row>
    <row r="1605" spans="1:14" x14ac:dyDescent="0.25">
      <c r="A1605" s="30" t="s">
        <v>48</v>
      </c>
      <c r="B1605" s="36">
        <v>999746</v>
      </c>
      <c r="C1605" s="42" t="s">
        <v>4242</v>
      </c>
      <c r="D1605" s="22" t="s">
        <v>300</v>
      </c>
      <c r="E1605" s="22" t="s">
        <v>221</v>
      </c>
      <c r="F1605" s="26" t="str">
        <f>VLOOKUP(E1605,PROCV!$A$1:$B$107,2,TRUE)</f>
        <v>Artes Cênicas e Espetáculo</v>
      </c>
      <c r="G1605" s="33">
        <v>1999</v>
      </c>
      <c r="H1605" s="24">
        <v>0</v>
      </c>
      <c r="I1605" s="23" t="str">
        <f>VLOOKUP(J1605,PROCV!$E$1:$F$27,2,FALSE)</f>
        <v>15 - Pará</v>
      </c>
      <c r="J1605" s="22" t="s">
        <v>140</v>
      </c>
      <c r="K1605" s="22">
        <v>0</v>
      </c>
      <c r="L1605" s="33">
        <v>40000</v>
      </c>
      <c r="M1605" s="20" t="e">
        <f>VLOOKUP(G1605,PROCV!$A$110:$B$119,2,FALSE)</f>
        <v>#N/A</v>
      </c>
      <c r="N1605" s="17" t="e">
        <f t="shared" si="25"/>
        <v>#N/A</v>
      </c>
    </row>
    <row r="1606" spans="1:14" x14ac:dyDescent="0.25">
      <c r="A1606" s="30" t="s">
        <v>48</v>
      </c>
      <c r="B1606" s="36">
        <v>999748</v>
      </c>
      <c r="C1606" s="42" t="s">
        <v>4242</v>
      </c>
      <c r="D1606" s="22" t="s">
        <v>300</v>
      </c>
      <c r="E1606" s="22" t="s">
        <v>221</v>
      </c>
      <c r="F1606" s="26" t="str">
        <f>VLOOKUP(E1606,PROCV!$A$1:$B$107,2,TRUE)</f>
        <v>Artes Cênicas e Espetáculo</v>
      </c>
      <c r="G1606" s="33">
        <v>1999</v>
      </c>
      <c r="H1606" s="24">
        <v>0</v>
      </c>
      <c r="I1606" s="23" t="str">
        <f>VLOOKUP(J1606,PROCV!$E$1:$F$27,2,FALSE)</f>
        <v>43 - Rio Grande do Sul</v>
      </c>
      <c r="J1606" s="22" t="s">
        <v>56</v>
      </c>
      <c r="K1606" s="22">
        <v>0</v>
      </c>
      <c r="L1606" s="33">
        <v>40000</v>
      </c>
      <c r="M1606" s="20" t="e">
        <f>VLOOKUP(G1606,PROCV!$A$110:$B$119,2,FALSE)</f>
        <v>#N/A</v>
      </c>
      <c r="N1606" s="17" t="e">
        <f t="shared" si="25"/>
        <v>#N/A</v>
      </c>
    </row>
    <row r="1607" spans="1:14" x14ac:dyDescent="0.25">
      <c r="A1607" s="30" t="s">
        <v>48</v>
      </c>
      <c r="B1607" s="36">
        <v>999750</v>
      </c>
      <c r="C1607" s="42" t="s">
        <v>4242</v>
      </c>
      <c r="D1607" s="22" t="s">
        <v>300</v>
      </c>
      <c r="E1607" s="22" t="s">
        <v>221</v>
      </c>
      <c r="F1607" s="26" t="str">
        <f>VLOOKUP(E1607,PROCV!$A$1:$B$107,2,TRUE)</f>
        <v>Artes Cênicas e Espetáculo</v>
      </c>
      <c r="G1607" s="33">
        <v>1999</v>
      </c>
      <c r="H1607" s="24">
        <v>0</v>
      </c>
      <c r="I1607" s="23" t="str">
        <f>VLOOKUP(J1607,PROCV!$E$1:$F$27,2,FALSE)</f>
        <v>52 - Goiás</v>
      </c>
      <c r="J1607" s="22" t="s">
        <v>97</v>
      </c>
      <c r="K1607" s="22">
        <v>0</v>
      </c>
      <c r="L1607" s="33">
        <v>40000</v>
      </c>
      <c r="M1607" s="20" t="e">
        <f>VLOOKUP(G1607,PROCV!$A$110:$B$119,2,FALSE)</f>
        <v>#N/A</v>
      </c>
      <c r="N1607" s="17" t="e">
        <f t="shared" si="25"/>
        <v>#N/A</v>
      </c>
    </row>
    <row r="1608" spans="1:14" x14ac:dyDescent="0.25">
      <c r="A1608" s="30" t="s">
        <v>48</v>
      </c>
      <c r="B1608" s="36">
        <v>999752</v>
      </c>
      <c r="C1608" s="42" t="s">
        <v>4242</v>
      </c>
      <c r="D1608" s="22" t="s">
        <v>300</v>
      </c>
      <c r="E1608" s="22" t="s">
        <v>221</v>
      </c>
      <c r="F1608" s="26" t="str">
        <f>VLOOKUP(E1608,PROCV!$A$1:$B$107,2,TRUE)</f>
        <v>Artes Cênicas e Espetáculo</v>
      </c>
      <c r="G1608" s="33">
        <v>1999</v>
      </c>
      <c r="H1608" s="24">
        <v>0</v>
      </c>
      <c r="I1608" s="23" t="str">
        <f>VLOOKUP(J1608,PROCV!$E$1:$F$27,2,FALSE)</f>
        <v>27 - Alagoas</v>
      </c>
      <c r="J1608" s="22" t="s">
        <v>65</v>
      </c>
      <c r="K1608" s="22">
        <v>0</v>
      </c>
      <c r="L1608" s="33">
        <v>40000</v>
      </c>
      <c r="M1608" s="20" t="e">
        <f>VLOOKUP(G1608,PROCV!$A$110:$B$119,2,FALSE)</f>
        <v>#N/A</v>
      </c>
      <c r="N1608" s="17" t="e">
        <f t="shared" si="25"/>
        <v>#N/A</v>
      </c>
    </row>
    <row r="1609" spans="1:14" x14ac:dyDescent="0.25">
      <c r="A1609" s="30" t="s">
        <v>48</v>
      </c>
      <c r="B1609" s="36">
        <v>999754</v>
      </c>
      <c r="C1609" s="42" t="s">
        <v>4242</v>
      </c>
      <c r="D1609" s="22" t="s">
        <v>300</v>
      </c>
      <c r="E1609" s="22" t="s">
        <v>221</v>
      </c>
      <c r="F1609" s="26" t="str">
        <f>VLOOKUP(E1609,PROCV!$A$1:$B$107,2,TRUE)</f>
        <v>Artes Cênicas e Espetáculo</v>
      </c>
      <c r="G1609" s="33">
        <v>1999</v>
      </c>
      <c r="H1609" s="24">
        <v>0</v>
      </c>
      <c r="I1609" s="23" t="str">
        <f>VLOOKUP(J1609,PROCV!$E$1:$F$27,2,FALSE)</f>
        <v>27 - Alagoas</v>
      </c>
      <c r="J1609" s="22" t="s">
        <v>65</v>
      </c>
      <c r="K1609" s="22">
        <v>0</v>
      </c>
      <c r="L1609" s="33">
        <v>40000</v>
      </c>
      <c r="M1609" s="20" t="e">
        <f>VLOOKUP(G1609,PROCV!$A$110:$B$119,2,FALSE)</f>
        <v>#N/A</v>
      </c>
      <c r="N1609" s="17" t="e">
        <f t="shared" si="25"/>
        <v>#N/A</v>
      </c>
    </row>
    <row r="1610" spans="1:14" x14ac:dyDescent="0.25">
      <c r="A1610" s="30" t="s">
        <v>48</v>
      </c>
      <c r="B1610" s="36">
        <v>999755</v>
      </c>
      <c r="C1610" s="42" t="s">
        <v>4242</v>
      </c>
      <c r="D1610" s="22" t="s">
        <v>300</v>
      </c>
      <c r="E1610" s="22" t="s">
        <v>221</v>
      </c>
      <c r="F1610" s="26" t="str">
        <f>VLOOKUP(E1610,PROCV!$A$1:$B$107,2,TRUE)</f>
        <v>Artes Cênicas e Espetáculo</v>
      </c>
      <c r="G1610" s="33">
        <v>1999</v>
      </c>
      <c r="H1610" s="24">
        <v>0</v>
      </c>
      <c r="I1610" s="23" t="str">
        <f>VLOOKUP(J1610,PROCV!$E$1:$F$27,2,FALSE)</f>
        <v>31 - Minas Gerais</v>
      </c>
      <c r="J1610" s="22" t="s">
        <v>85</v>
      </c>
      <c r="K1610" s="22">
        <v>0</v>
      </c>
      <c r="L1610" s="33">
        <v>40000</v>
      </c>
      <c r="M1610" s="20" t="e">
        <f>VLOOKUP(G1610,PROCV!$A$110:$B$119,2,FALSE)</f>
        <v>#N/A</v>
      </c>
      <c r="N1610" s="17" t="e">
        <f t="shared" si="25"/>
        <v>#N/A</v>
      </c>
    </row>
    <row r="1611" spans="1:14" x14ac:dyDescent="0.25">
      <c r="A1611" s="30" t="s">
        <v>48</v>
      </c>
      <c r="B1611" s="36">
        <v>999760</v>
      </c>
      <c r="C1611" s="42" t="s">
        <v>4242</v>
      </c>
      <c r="D1611" s="22" t="s">
        <v>300</v>
      </c>
      <c r="E1611" s="22" t="s">
        <v>221</v>
      </c>
      <c r="F1611" s="26" t="str">
        <f>VLOOKUP(E1611,PROCV!$A$1:$B$107,2,TRUE)</f>
        <v>Artes Cênicas e Espetáculo</v>
      </c>
      <c r="G1611" s="33">
        <v>1999</v>
      </c>
      <c r="H1611" s="24">
        <v>0</v>
      </c>
      <c r="I1611" s="23" t="str">
        <f>VLOOKUP(J1611,PROCV!$E$1:$F$27,2,FALSE)</f>
        <v>21 - Maranhão</v>
      </c>
      <c r="J1611" s="22" t="s">
        <v>63</v>
      </c>
      <c r="K1611" s="22">
        <v>0</v>
      </c>
      <c r="L1611" s="33">
        <v>40000</v>
      </c>
      <c r="M1611" s="20" t="e">
        <f>VLOOKUP(G1611,PROCV!$A$110:$B$119,2,FALSE)</f>
        <v>#N/A</v>
      </c>
      <c r="N1611" s="17" t="e">
        <f t="shared" si="25"/>
        <v>#N/A</v>
      </c>
    </row>
    <row r="1612" spans="1:14" x14ac:dyDescent="0.25">
      <c r="A1612" s="30" t="s">
        <v>48</v>
      </c>
      <c r="B1612" s="36">
        <v>999762</v>
      </c>
      <c r="C1612" s="42" t="s">
        <v>4242</v>
      </c>
      <c r="D1612" s="22" t="s">
        <v>300</v>
      </c>
      <c r="E1612" s="22" t="s">
        <v>221</v>
      </c>
      <c r="F1612" s="26" t="str">
        <f>VLOOKUP(E1612,PROCV!$A$1:$B$107,2,TRUE)</f>
        <v>Artes Cênicas e Espetáculo</v>
      </c>
      <c r="G1612" s="33">
        <v>1999</v>
      </c>
      <c r="H1612" s="24">
        <v>0</v>
      </c>
      <c r="I1612" s="23" t="str">
        <f>VLOOKUP(J1612,PROCV!$E$1:$F$27,2,FALSE)</f>
        <v>27 - Alagoas</v>
      </c>
      <c r="J1612" s="22" t="s">
        <v>65</v>
      </c>
      <c r="K1612" s="22">
        <v>0</v>
      </c>
      <c r="L1612" s="33">
        <v>40000</v>
      </c>
      <c r="M1612" s="20" t="e">
        <f>VLOOKUP(G1612,PROCV!$A$110:$B$119,2,FALSE)</f>
        <v>#N/A</v>
      </c>
      <c r="N1612" s="17" t="e">
        <f t="shared" si="25"/>
        <v>#N/A</v>
      </c>
    </row>
    <row r="1613" spans="1:14" x14ac:dyDescent="0.25">
      <c r="A1613" s="30" t="s">
        <v>48</v>
      </c>
      <c r="B1613" s="36">
        <v>999767</v>
      </c>
      <c r="C1613" s="42" t="s">
        <v>4242</v>
      </c>
      <c r="D1613" s="22" t="s">
        <v>300</v>
      </c>
      <c r="E1613" s="22" t="s">
        <v>221</v>
      </c>
      <c r="F1613" s="26" t="str">
        <f>VLOOKUP(E1613,PROCV!$A$1:$B$107,2,TRUE)</f>
        <v>Artes Cênicas e Espetáculo</v>
      </c>
      <c r="G1613" s="33">
        <v>1999</v>
      </c>
      <c r="H1613" s="24">
        <v>0</v>
      </c>
      <c r="I1613" s="23" t="str">
        <f>VLOOKUP(J1613,PROCV!$E$1:$F$27,2,FALSE)</f>
        <v>51 - Mato Grosso</v>
      </c>
      <c r="J1613" s="22" t="s">
        <v>99</v>
      </c>
      <c r="K1613" s="22">
        <v>0</v>
      </c>
      <c r="L1613" s="33">
        <v>40000</v>
      </c>
      <c r="M1613" s="20" t="e">
        <f>VLOOKUP(G1613,PROCV!$A$110:$B$119,2,FALSE)</f>
        <v>#N/A</v>
      </c>
      <c r="N1613" s="17" t="e">
        <f t="shared" si="25"/>
        <v>#N/A</v>
      </c>
    </row>
    <row r="1614" spans="1:14" x14ac:dyDescent="0.25">
      <c r="A1614" s="30" t="s">
        <v>48</v>
      </c>
      <c r="B1614" s="36">
        <v>999768</v>
      </c>
      <c r="C1614" s="42" t="s">
        <v>4242</v>
      </c>
      <c r="D1614" s="22" t="s">
        <v>300</v>
      </c>
      <c r="E1614" s="22" t="s">
        <v>221</v>
      </c>
      <c r="F1614" s="26" t="str">
        <f>VLOOKUP(E1614,PROCV!$A$1:$B$107,2,TRUE)</f>
        <v>Artes Cênicas e Espetáculo</v>
      </c>
      <c r="G1614" s="33">
        <v>1999</v>
      </c>
      <c r="H1614" s="24">
        <v>0</v>
      </c>
      <c r="I1614" s="23" t="str">
        <f>VLOOKUP(J1614,PROCV!$E$1:$F$27,2,FALSE)</f>
        <v>23 - Ceará</v>
      </c>
      <c r="J1614" s="22" t="s">
        <v>52</v>
      </c>
      <c r="K1614" s="22">
        <v>0</v>
      </c>
      <c r="L1614" s="33">
        <v>40000</v>
      </c>
      <c r="M1614" s="20" t="e">
        <f>VLOOKUP(G1614,PROCV!$A$110:$B$119,2,FALSE)</f>
        <v>#N/A</v>
      </c>
      <c r="N1614" s="17" t="e">
        <f t="shared" si="25"/>
        <v>#N/A</v>
      </c>
    </row>
    <row r="1615" spans="1:14" x14ac:dyDescent="0.25">
      <c r="A1615" s="30" t="s">
        <v>48</v>
      </c>
      <c r="B1615" s="36">
        <v>999777</v>
      </c>
      <c r="C1615" s="42" t="s">
        <v>4242</v>
      </c>
      <c r="D1615" s="22" t="s">
        <v>300</v>
      </c>
      <c r="E1615" s="22" t="s">
        <v>221</v>
      </c>
      <c r="F1615" s="26" t="str">
        <f>VLOOKUP(E1615,PROCV!$A$1:$B$107,2,TRUE)</f>
        <v>Artes Cênicas e Espetáculo</v>
      </c>
      <c r="G1615" s="33">
        <v>1999</v>
      </c>
      <c r="H1615" s="24">
        <v>0</v>
      </c>
      <c r="I1615" s="23" t="str">
        <f>VLOOKUP(J1615,PROCV!$E$1:$F$27,2,FALSE)</f>
        <v>41 - Paraná</v>
      </c>
      <c r="J1615" s="22" t="s">
        <v>106</v>
      </c>
      <c r="K1615" s="22">
        <v>0</v>
      </c>
      <c r="L1615" s="33">
        <v>25000</v>
      </c>
      <c r="M1615" s="20" t="e">
        <f>VLOOKUP(G1615,PROCV!$A$110:$B$119,2,FALSE)</f>
        <v>#N/A</v>
      </c>
      <c r="N1615" s="17" t="e">
        <f t="shared" si="25"/>
        <v>#N/A</v>
      </c>
    </row>
    <row r="1616" spans="1:14" x14ac:dyDescent="0.25">
      <c r="A1616" s="30" t="s">
        <v>48</v>
      </c>
      <c r="B1616" s="36">
        <v>999788</v>
      </c>
      <c r="C1616" s="42" t="s">
        <v>4242</v>
      </c>
      <c r="D1616" s="22" t="s">
        <v>300</v>
      </c>
      <c r="E1616" s="22" t="s">
        <v>221</v>
      </c>
      <c r="F1616" s="26" t="str">
        <f>VLOOKUP(E1616,PROCV!$A$1:$B$107,2,TRUE)</f>
        <v>Artes Cênicas e Espetáculo</v>
      </c>
      <c r="G1616" s="33">
        <v>1999</v>
      </c>
      <c r="H1616" s="24">
        <v>0</v>
      </c>
      <c r="I1616" s="23" t="str">
        <f>VLOOKUP(J1616,PROCV!$E$1:$F$27,2,FALSE)</f>
        <v>15 - Pará</v>
      </c>
      <c r="J1616" s="22" t="s">
        <v>140</v>
      </c>
      <c r="K1616" s="22">
        <v>0</v>
      </c>
      <c r="L1616" s="33">
        <v>40000</v>
      </c>
      <c r="M1616" s="20" t="e">
        <f>VLOOKUP(G1616,PROCV!$A$110:$B$119,2,FALSE)</f>
        <v>#N/A</v>
      </c>
      <c r="N1616" s="17" t="e">
        <f t="shared" si="25"/>
        <v>#N/A</v>
      </c>
    </row>
    <row r="1617" spans="1:14" x14ac:dyDescent="0.25">
      <c r="A1617" s="30" t="s">
        <v>48</v>
      </c>
      <c r="B1617" s="36">
        <v>999790</v>
      </c>
      <c r="C1617" s="42" t="s">
        <v>4242</v>
      </c>
      <c r="D1617" s="22" t="s">
        <v>300</v>
      </c>
      <c r="E1617" s="22" t="s">
        <v>221</v>
      </c>
      <c r="F1617" s="26" t="str">
        <f>VLOOKUP(E1617,PROCV!$A$1:$B$107,2,TRUE)</f>
        <v>Artes Cênicas e Espetáculo</v>
      </c>
      <c r="G1617" s="33">
        <v>1999</v>
      </c>
      <c r="H1617" s="24">
        <v>0</v>
      </c>
      <c r="I1617" s="23" t="str">
        <f>VLOOKUP(J1617,PROCV!$E$1:$F$27,2,FALSE)</f>
        <v>41 - Paraná</v>
      </c>
      <c r="J1617" s="22" t="s">
        <v>106</v>
      </c>
      <c r="K1617" s="22">
        <v>0</v>
      </c>
      <c r="L1617" s="33">
        <v>40000</v>
      </c>
      <c r="M1617" s="20" t="e">
        <f>VLOOKUP(G1617,PROCV!$A$110:$B$119,2,FALSE)</f>
        <v>#N/A</v>
      </c>
      <c r="N1617" s="17" t="e">
        <f t="shared" si="25"/>
        <v>#N/A</v>
      </c>
    </row>
    <row r="1618" spans="1:14" x14ac:dyDescent="0.25">
      <c r="A1618" s="30" t="s">
        <v>48</v>
      </c>
      <c r="B1618" s="36">
        <v>999798</v>
      </c>
      <c r="C1618" s="42" t="s">
        <v>4242</v>
      </c>
      <c r="D1618" s="22" t="s">
        <v>300</v>
      </c>
      <c r="E1618" s="22" t="s">
        <v>221</v>
      </c>
      <c r="F1618" s="26" t="str">
        <f>VLOOKUP(E1618,PROCV!$A$1:$B$107,2,TRUE)</f>
        <v>Artes Cênicas e Espetáculo</v>
      </c>
      <c r="G1618" s="33">
        <v>1999</v>
      </c>
      <c r="H1618" s="24">
        <v>0</v>
      </c>
      <c r="I1618" s="23" t="str">
        <f>VLOOKUP(J1618,PROCV!$E$1:$F$27,2,FALSE)</f>
        <v>23 - Ceará</v>
      </c>
      <c r="J1618" s="22" t="s">
        <v>52</v>
      </c>
      <c r="K1618" s="22">
        <v>0</v>
      </c>
      <c r="L1618" s="33">
        <v>40000</v>
      </c>
      <c r="M1618" s="20" t="e">
        <f>VLOOKUP(G1618,PROCV!$A$110:$B$119,2,FALSE)</f>
        <v>#N/A</v>
      </c>
      <c r="N1618" s="17" t="e">
        <f t="shared" si="25"/>
        <v>#N/A</v>
      </c>
    </row>
    <row r="1619" spans="1:14" x14ac:dyDescent="0.25">
      <c r="A1619" s="30" t="s">
        <v>48</v>
      </c>
      <c r="B1619" s="36">
        <v>999813</v>
      </c>
      <c r="C1619" s="42" t="s">
        <v>4242</v>
      </c>
      <c r="D1619" s="22" t="s">
        <v>300</v>
      </c>
      <c r="E1619" s="22" t="s">
        <v>221</v>
      </c>
      <c r="F1619" s="26" t="str">
        <f>VLOOKUP(E1619,PROCV!$A$1:$B$107,2,TRUE)</f>
        <v>Artes Cênicas e Espetáculo</v>
      </c>
      <c r="G1619" s="33">
        <v>1999</v>
      </c>
      <c r="H1619" s="24">
        <v>0</v>
      </c>
      <c r="I1619" s="23" t="str">
        <f>VLOOKUP(J1619,PROCV!$E$1:$F$27,2,FALSE)</f>
        <v>31 - Minas Gerais</v>
      </c>
      <c r="J1619" s="22" t="s">
        <v>85</v>
      </c>
      <c r="K1619" s="22">
        <v>0</v>
      </c>
      <c r="L1619" s="33">
        <v>40000</v>
      </c>
      <c r="M1619" s="20" t="e">
        <f>VLOOKUP(G1619,PROCV!$A$110:$B$119,2,FALSE)</f>
        <v>#N/A</v>
      </c>
      <c r="N1619" s="17" t="e">
        <f t="shared" si="25"/>
        <v>#N/A</v>
      </c>
    </row>
    <row r="1620" spans="1:14" x14ac:dyDescent="0.25">
      <c r="A1620" s="30" t="s">
        <v>48</v>
      </c>
      <c r="B1620" s="36">
        <v>999816</v>
      </c>
      <c r="C1620" s="42" t="s">
        <v>4242</v>
      </c>
      <c r="D1620" s="22" t="s">
        <v>300</v>
      </c>
      <c r="E1620" s="22" t="s">
        <v>221</v>
      </c>
      <c r="F1620" s="26" t="str">
        <f>VLOOKUP(E1620,PROCV!$A$1:$B$107,2,TRUE)</f>
        <v>Artes Cênicas e Espetáculo</v>
      </c>
      <c r="G1620" s="33">
        <v>1999</v>
      </c>
      <c r="H1620" s="24">
        <v>0</v>
      </c>
      <c r="I1620" s="23" t="str">
        <f>VLOOKUP(J1620,PROCV!$E$1:$F$27,2,FALSE)</f>
        <v>26 - Pernambuco</v>
      </c>
      <c r="J1620" s="22" t="s">
        <v>44</v>
      </c>
      <c r="K1620" s="22">
        <v>0</v>
      </c>
      <c r="L1620" s="33">
        <v>40000</v>
      </c>
      <c r="M1620" s="20" t="e">
        <f>VLOOKUP(G1620,PROCV!$A$110:$B$119,2,FALSE)</f>
        <v>#N/A</v>
      </c>
      <c r="N1620" s="17" t="e">
        <f t="shared" si="25"/>
        <v>#N/A</v>
      </c>
    </row>
    <row r="1621" spans="1:14" x14ac:dyDescent="0.25">
      <c r="A1621" s="30" t="s">
        <v>48</v>
      </c>
      <c r="B1621" s="36">
        <v>999822</v>
      </c>
      <c r="C1621" s="42" t="s">
        <v>4242</v>
      </c>
      <c r="D1621" s="22" t="s">
        <v>300</v>
      </c>
      <c r="E1621" s="22" t="s">
        <v>221</v>
      </c>
      <c r="F1621" s="26" t="str">
        <f>VLOOKUP(E1621,PROCV!$A$1:$B$107,2,TRUE)</f>
        <v>Artes Cênicas e Espetáculo</v>
      </c>
      <c r="G1621" s="33">
        <v>1999</v>
      </c>
      <c r="H1621" s="24">
        <v>0</v>
      </c>
      <c r="I1621" s="23" t="str">
        <f>VLOOKUP(J1621,PROCV!$E$1:$F$27,2,FALSE)</f>
        <v>17 - Tocantins</v>
      </c>
      <c r="J1621" s="22" t="s">
        <v>64</v>
      </c>
      <c r="K1621" s="22">
        <v>0</v>
      </c>
      <c r="L1621" s="33">
        <v>40000</v>
      </c>
      <c r="M1621" s="20" t="e">
        <f>VLOOKUP(G1621,PROCV!$A$110:$B$119,2,FALSE)</f>
        <v>#N/A</v>
      </c>
      <c r="N1621" s="17" t="e">
        <f t="shared" si="25"/>
        <v>#N/A</v>
      </c>
    </row>
    <row r="1622" spans="1:14" x14ac:dyDescent="0.25">
      <c r="A1622" s="30" t="s">
        <v>48</v>
      </c>
      <c r="B1622" s="36">
        <v>999827</v>
      </c>
      <c r="C1622" s="42" t="s">
        <v>4242</v>
      </c>
      <c r="D1622" s="22" t="s">
        <v>300</v>
      </c>
      <c r="E1622" s="22" t="s">
        <v>221</v>
      </c>
      <c r="F1622" s="26" t="str">
        <f>VLOOKUP(E1622,PROCV!$A$1:$B$107,2,TRUE)</f>
        <v>Artes Cênicas e Espetáculo</v>
      </c>
      <c r="G1622" s="33">
        <v>1999</v>
      </c>
      <c r="H1622" s="24">
        <v>0</v>
      </c>
      <c r="I1622" s="23" t="str">
        <f>VLOOKUP(J1622,PROCV!$E$1:$F$27,2,FALSE)</f>
        <v>29 - Bahia</v>
      </c>
      <c r="J1622" s="22" t="s">
        <v>73</v>
      </c>
      <c r="K1622" s="22">
        <v>0</v>
      </c>
      <c r="L1622" s="33">
        <v>40000</v>
      </c>
      <c r="M1622" s="20" t="e">
        <f>VLOOKUP(G1622,PROCV!$A$110:$B$119,2,FALSE)</f>
        <v>#N/A</v>
      </c>
      <c r="N1622" s="17" t="e">
        <f t="shared" si="25"/>
        <v>#N/A</v>
      </c>
    </row>
    <row r="1623" spans="1:14" x14ac:dyDescent="0.25">
      <c r="A1623" s="30" t="s">
        <v>48</v>
      </c>
      <c r="B1623" s="36">
        <v>999835</v>
      </c>
      <c r="C1623" s="42" t="s">
        <v>4242</v>
      </c>
      <c r="D1623" s="22" t="s">
        <v>300</v>
      </c>
      <c r="E1623" s="22" t="s">
        <v>221</v>
      </c>
      <c r="F1623" s="26" t="str">
        <f>VLOOKUP(E1623,PROCV!$A$1:$B$107,2,TRUE)</f>
        <v>Artes Cênicas e Espetáculo</v>
      </c>
      <c r="G1623" s="33">
        <v>1999</v>
      </c>
      <c r="H1623" s="24">
        <v>0</v>
      </c>
      <c r="I1623" s="23" t="str">
        <f>VLOOKUP(J1623,PROCV!$E$1:$F$27,2,FALSE)</f>
        <v>29 - Bahia</v>
      </c>
      <c r="J1623" s="22" t="s">
        <v>73</v>
      </c>
      <c r="K1623" s="22">
        <v>0</v>
      </c>
      <c r="L1623" s="33">
        <v>40000</v>
      </c>
      <c r="M1623" s="20" t="e">
        <f>VLOOKUP(G1623,PROCV!$A$110:$B$119,2,FALSE)</f>
        <v>#N/A</v>
      </c>
      <c r="N1623" s="17" t="e">
        <f t="shared" si="25"/>
        <v>#N/A</v>
      </c>
    </row>
    <row r="1624" spans="1:14" x14ac:dyDescent="0.25">
      <c r="A1624" s="30" t="s">
        <v>48</v>
      </c>
      <c r="B1624" s="36">
        <v>999836</v>
      </c>
      <c r="C1624" s="42" t="s">
        <v>4242</v>
      </c>
      <c r="D1624" s="22" t="s">
        <v>300</v>
      </c>
      <c r="E1624" s="22" t="s">
        <v>221</v>
      </c>
      <c r="F1624" s="26" t="str">
        <f>VLOOKUP(E1624,PROCV!$A$1:$B$107,2,TRUE)</f>
        <v>Artes Cênicas e Espetáculo</v>
      </c>
      <c r="G1624" s="33">
        <v>1999</v>
      </c>
      <c r="H1624" s="24">
        <v>0</v>
      </c>
      <c r="I1624" s="23" t="str">
        <f>VLOOKUP(J1624,PROCV!$E$1:$F$27,2,FALSE)</f>
        <v>15 - Pará</v>
      </c>
      <c r="J1624" s="22" t="s">
        <v>140</v>
      </c>
      <c r="K1624" s="22">
        <v>0</v>
      </c>
      <c r="L1624" s="33">
        <v>40000</v>
      </c>
      <c r="M1624" s="20" t="e">
        <f>VLOOKUP(G1624,PROCV!$A$110:$B$119,2,FALSE)</f>
        <v>#N/A</v>
      </c>
      <c r="N1624" s="17" t="e">
        <f t="shared" si="25"/>
        <v>#N/A</v>
      </c>
    </row>
    <row r="1625" spans="1:14" x14ac:dyDescent="0.25">
      <c r="A1625" s="30" t="s">
        <v>48</v>
      </c>
      <c r="B1625" s="36">
        <v>999841</v>
      </c>
      <c r="C1625" s="42" t="s">
        <v>4242</v>
      </c>
      <c r="D1625" s="22" t="s">
        <v>300</v>
      </c>
      <c r="E1625" s="22" t="s">
        <v>221</v>
      </c>
      <c r="F1625" s="26" t="str">
        <f>VLOOKUP(E1625,PROCV!$A$1:$B$107,2,TRUE)</f>
        <v>Artes Cênicas e Espetáculo</v>
      </c>
      <c r="G1625" s="33">
        <v>1999</v>
      </c>
      <c r="H1625" s="24">
        <v>0</v>
      </c>
      <c r="I1625" s="23" t="str">
        <f>VLOOKUP(J1625,PROCV!$E$1:$F$27,2,FALSE)</f>
        <v>15 - Pará</v>
      </c>
      <c r="J1625" s="22" t="s">
        <v>140</v>
      </c>
      <c r="K1625" s="22">
        <v>0</v>
      </c>
      <c r="L1625" s="33">
        <v>40000</v>
      </c>
      <c r="M1625" s="20" t="e">
        <f>VLOOKUP(G1625,PROCV!$A$110:$B$119,2,FALSE)</f>
        <v>#N/A</v>
      </c>
      <c r="N1625" s="17" t="e">
        <f t="shared" si="25"/>
        <v>#N/A</v>
      </c>
    </row>
    <row r="1626" spans="1:14" x14ac:dyDescent="0.25">
      <c r="A1626" s="30" t="s">
        <v>48</v>
      </c>
      <c r="B1626" s="36">
        <v>999846</v>
      </c>
      <c r="C1626" s="42" t="s">
        <v>4242</v>
      </c>
      <c r="D1626" s="22" t="s">
        <v>300</v>
      </c>
      <c r="E1626" s="22" t="s">
        <v>221</v>
      </c>
      <c r="F1626" s="26" t="str">
        <f>VLOOKUP(E1626,PROCV!$A$1:$B$107,2,TRUE)</f>
        <v>Artes Cênicas e Espetáculo</v>
      </c>
      <c r="G1626" s="33">
        <v>1999</v>
      </c>
      <c r="H1626" s="24">
        <v>0</v>
      </c>
      <c r="I1626" s="23" t="str">
        <f>VLOOKUP(J1626,PROCV!$E$1:$F$27,2,FALSE)</f>
        <v>43 - Rio Grande do Sul</v>
      </c>
      <c r="J1626" s="22" t="s">
        <v>56</v>
      </c>
      <c r="K1626" s="22">
        <v>0</v>
      </c>
      <c r="L1626" s="33">
        <v>40000</v>
      </c>
      <c r="M1626" s="20" t="e">
        <f>VLOOKUP(G1626,PROCV!$A$110:$B$119,2,FALSE)</f>
        <v>#N/A</v>
      </c>
      <c r="N1626" s="17" t="e">
        <f t="shared" si="25"/>
        <v>#N/A</v>
      </c>
    </row>
    <row r="1627" spans="1:14" x14ac:dyDescent="0.25">
      <c r="A1627" s="30" t="s">
        <v>48</v>
      </c>
      <c r="B1627" s="36">
        <v>999855</v>
      </c>
      <c r="C1627" s="42" t="s">
        <v>4242</v>
      </c>
      <c r="D1627" s="22" t="s">
        <v>300</v>
      </c>
      <c r="E1627" s="22" t="s">
        <v>221</v>
      </c>
      <c r="F1627" s="26" t="str">
        <f>VLOOKUP(E1627,PROCV!$A$1:$B$107,2,TRUE)</f>
        <v>Artes Cênicas e Espetáculo</v>
      </c>
      <c r="G1627" s="33">
        <v>1999</v>
      </c>
      <c r="H1627" s="24">
        <v>0</v>
      </c>
      <c r="I1627" s="23" t="str">
        <f>VLOOKUP(J1627,PROCV!$E$1:$F$27,2,FALSE)</f>
        <v>16 - Amapá</v>
      </c>
      <c r="J1627" s="22" t="s">
        <v>61</v>
      </c>
      <c r="K1627" s="22">
        <v>0</v>
      </c>
      <c r="L1627" s="33">
        <v>70000</v>
      </c>
      <c r="M1627" s="20" t="e">
        <f>VLOOKUP(G1627,PROCV!$A$110:$B$119,2,FALSE)</f>
        <v>#N/A</v>
      </c>
      <c r="N1627" s="17" t="e">
        <f t="shared" si="25"/>
        <v>#N/A</v>
      </c>
    </row>
    <row r="1628" spans="1:14" x14ac:dyDescent="0.25">
      <c r="A1628" s="30" t="s">
        <v>48</v>
      </c>
      <c r="B1628" s="36">
        <v>999871</v>
      </c>
      <c r="C1628" s="42" t="s">
        <v>4242</v>
      </c>
      <c r="D1628" s="22" t="s">
        <v>300</v>
      </c>
      <c r="E1628" s="22" t="s">
        <v>221</v>
      </c>
      <c r="F1628" s="26" t="str">
        <f>VLOOKUP(E1628,PROCV!$A$1:$B$107,2,TRUE)</f>
        <v>Artes Cênicas e Espetáculo</v>
      </c>
      <c r="G1628" s="33">
        <v>1999</v>
      </c>
      <c r="H1628" s="24">
        <v>0</v>
      </c>
      <c r="I1628" s="23" t="str">
        <f>VLOOKUP(J1628,PROCV!$E$1:$F$27,2,FALSE)</f>
        <v>15 - Pará</v>
      </c>
      <c r="J1628" s="22" t="s">
        <v>140</v>
      </c>
      <c r="K1628" s="22">
        <v>0</v>
      </c>
      <c r="L1628" s="33">
        <v>40000</v>
      </c>
      <c r="M1628" s="20" t="e">
        <f>VLOOKUP(G1628,PROCV!$A$110:$B$119,2,FALSE)</f>
        <v>#N/A</v>
      </c>
      <c r="N1628" s="17" t="e">
        <f t="shared" si="25"/>
        <v>#N/A</v>
      </c>
    </row>
    <row r="1629" spans="1:14" x14ac:dyDescent="0.25">
      <c r="A1629" s="30" t="s">
        <v>48</v>
      </c>
      <c r="B1629" s="36">
        <v>999878</v>
      </c>
      <c r="C1629" s="42" t="s">
        <v>4242</v>
      </c>
      <c r="D1629" s="22" t="s">
        <v>300</v>
      </c>
      <c r="E1629" s="22" t="s">
        <v>221</v>
      </c>
      <c r="F1629" s="26" t="str">
        <f>VLOOKUP(E1629,PROCV!$A$1:$B$107,2,TRUE)</f>
        <v>Artes Cênicas e Espetáculo</v>
      </c>
      <c r="G1629" s="33">
        <v>1999</v>
      </c>
      <c r="H1629" s="24">
        <v>0</v>
      </c>
      <c r="I1629" s="23" t="str">
        <f>VLOOKUP(J1629,PROCV!$E$1:$F$27,2,FALSE)</f>
        <v>43 - Rio Grande do Sul</v>
      </c>
      <c r="J1629" s="22" t="s">
        <v>56</v>
      </c>
      <c r="K1629" s="22">
        <v>0</v>
      </c>
      <c r="L1629" s="33">
        <v>40000</v>
      </c>
      <c r="M1629" s="20" t="e">
        <f>VLOOKUP(G1629,PROCV!$A$110:$B$119,2,FALSE)</f>
        <v>#N/A</v>
      </c>
      <c r="N1629" s="17" t="e">
        <f t="shared" si="25"/>
        <v>#N/A</v>
      </c>
    </row>
    <row r="1630" spans="1:14" x14ac:dyDescent="0.25">
      <c r="A1630" s="30" t="s">
        <v>48</v>
      </c>
      <c r="B1630" s="36">
        <v>999896</v>
      </c>
      <c r="C1630" s="42" t="s">
        <v>4242</v>
      </c>
      <c r="D1630" s="22" t="s">
        <v>300</v>
      </c>
      <c r="E1630" s="22" t="s">
        <v>221</v>
      </c>
      <c r="F1630" s="26" t="str">
        <f>VLOOKUP(E1630,PROCV!$A$1:$B$107,2,TRUE)</f>
        <v>Artes Cênicas e Espetáculo</v>
      </c>
      <c r="G1630" s="33">
        <v>1999</v>
      </c>
      <c r="H1630" s="24">
        <v>0</v>
      </c>
      <c r="I1630" s="23" t="str">
        <f>VLOOKUP(J1630,PROCV!$E$1:$F$27,2,FALSE)</f>
        <v>52 - Goiás</v>
      </c>
      <c r="J1630" s="22" t="s">
        <v>97</v>
      </c>
      <c r="K1630" s="22">
        <v>0</v>
      </c>
      <c r="L1630" s="33">
        <v>40000</v>
      </c>
      <c r="M1630" s="20" t="e">
        <f>VLOOKUP(G1630,PROCV!$A$110:$B$119,2,FALSE)</f>
        <v>#N/A</v>
      </c>
      <c r="N1630" s="17" t="e">
        <f t="shared" si="25"/>
        <v>#N/A</v>
      </c>
    </row>
    <row r="1631" spans="1:14" x14ac:dyDescent="0.25">
      <c r="A1631" s="30" t="s">
        <v>48</v>
      </c>
      <c r="B1631" s="36">
        <v>999904</v>
      </c>
      <c r="C1631" s="42" t="s">
        <v>4242</v>
      </c>
      <c r="D1631" s="22" t="s">
        <v>300</v>
      </c>
      <c r="E1631" s="22" t="s">
        <v>221</v>
      </c>
      <c r="F1631" s="26" t="str">
        <f>VLOOKUP(E1631,PROCV!$A$1:$B$107,2,TRUE)</f>
        <v>Artes Cênicas e Espetáculo</v>
      </c>
      <c r="G1631" s="33">
        <v>1999</v>
      </c>
      <c r="H1631" s="24">
        <v>0</v>
      </c>
      <c r="I1631" s="23" t="str">
        <f>VLOOKUP(J1631,PROCV!$E$1:$F$27,2,FALSE)</f>
        <v>32 - Espírito Santo</v>
      </c>
      <c r="J1631" s="22" t="s">
        <v>67</v>
      </c>
      <c r="K1631" s="22">
        <v>0</v>
      </c>
      <c r="L1631" s="33">
        <v>40000</v>
      </c>
      <c r="M1631" s="20" t="e">
        <f>VLOOKUP(G1631,PROCV!$A$110:$B$119,2,FALSE)</f>
        <v>#N/A</v>
      </c>
      <c r="N1631" s="17" t="e">
        <f t="shared" si="25"/>
        <v>#N/A</v>
      </c>
    </row>
    <row r="1632" spans="1:14" x14ac:dyDescent="0.25">
      <c r="A1632" s="30" t="s">
        <v>48</v>
      </c>
      <c r="B1632" s="36">
        <v>999909</v>
      </c>
      <c r="C1632" s="42" t="s">
        <v>4242</v>
      </c>
      <c r="D1632" s="22" t="s">
        <v>300</v>
      </c>
      <c r="E1632" s="22" t="s">
        <v>221</v>
      </c>
      <c r="F1632" s="26" t="str">
        <f>VLOOKUP(E1632,PROCV!$A$1:$B$107,2,TRUE)</f>
        <v>Artes Cênicas e Espetáculo</v>
      </c>
      <c r="G1632" s="33">
        <v>1999</v>
      </c>
      <c r="H1632" s="24">
        <v>0</v>
      </c>
      <c r="I1632" s="23" t="str">
        <f>VLOOKUP(J1632,PROCV!$E$1:$F$27,2,FALSE)</f>
        <v>32 - Espírito Santo</v>
      </c>
      <c r="J1632" s="22" t="s">
        <v>67</v>
      </c>
      <c r="K1632" s="22">
        <v>0</v>
      </c>
      <c r="L1632" s="33">
        <v>40000</v>
      </c>
      <c r="M1632" s="20" t="e">
        <f>VLOOKUP(G1632,PROCV!$A$110:$B$119,2,FALSE)</f>
        <v>#N/A</v>
      </c>
      <c r="N1632" s="17" t="e">
        <f t="shared" si="25"/>
        <v>#N/A</v>
      </c>
    </row>
    <row r="1633" spans="1:14" x14ac:dyDescent="0.25">
      <c r="A1633" s="30" t="s">
        <v>48</v>
      </c>
      <c r="B1633" s="36">
        <v>999928</v>
      </c>
      <c r="C1633" s="42" t="s">
        <v>2535</v>
      </c>
      <c r="D1633" s="22" t="s">
        <v>189</v>
      </c>
      <c r="E1633" s="22" t="s">
        <v>630</v>
      </c>
      <c r="F1633" s="26" t="s">
        <v>10</v>
      </c>
      <c r="G1633" s="33">
        <v>1999</v>
      </c>
      <c r="H1633" s="24">
        <v>0</v>
      </c>
      <c r="I1633" s="23" t="str">
        <f>VLOOKUP(J1633,PROCV!$E$1:$F$27,2,FALSE)</f>
        <v>31 - Minas Gerais</v>
      </c>
      <c r="J1633" s="22" t="s">
        <v>85</v>
      </c>
      <c r="K1633" s="22">
        <v>0</v>
      </c>
      <c r="L1633" s="33">
        <v>40000</v>
      </c>
      <c r="M1633" s="20" t="e">
        <f>VLOOKUP(G1633,PROCV!$A$110:$B$119,2,FALSE)</f>
        <v>#N/A</v>
      </c>
      <c r="N1633" s="17" t="e">
        <f t="shared" si="25"/>
        <v>#N/A</v>
      </c>
    </row>
    <row r="1634" spans="1:14" x14ac:dyDescent="0.25">
      <c r="A1634" s="30" t="s">
        <v>48</v>
      </c>
      <c r="B1634" s="36">
        <v>999929</v>
      </c>
      <c r="C1634" s="42" t="s">
        <v>2535</v>
      </c>
      <c r="D1634" s="22" t="s">
        <v>189</v>
      </c>
      <c r="E1634" s="22" t="s">
        <v>630</v>
      </c>
      <c r="F1634" s="26" t="s">
        <v>10</v>
      </c>
      <c r="G1634" s="33">
        <v>1999</v>
      </c>
      <c r="H1634" s="24">
        <v>0</v>
      </c>
      <c r="I1634" s="23" t="str">
        <f>VLOOKUP(J1634,PROCV!$E$1:$F$27,2,FALSE)</f>
        <v>14 - Roraima</v>
      </c>
      <c r="J1634" s="22" t="s">
        <v>69</v>
      </c>
      <c r="K1634" s="22">
        <v>0</v>
      </c>
      <c r="L1634" s="33">
        <v>40000</v>
      </c>
      <c r="M1634" s="20" t="e">
        <f>VLOOKUP(G1634,PROCV!$A$110:$B$119,2,FALSE)</f>
        <v>#N/A</v>
      </c>
      <c r="N1634" s="17" t="e">
        <f t="shared" si="25"/>
        <v>#N/A</v>
      </c>
    </row>
    <row r="1635" spans="1:14" x14ac:dyDescent="0.25">
      <c r="A1635" s="30" t="s">
        <v>48</v>
      </c>
      <c r="B1635" s="36">
        <v>999605</v>
      </c>
      <c r="C1635" s="42" t="s">
        <v>4761</v>
      </c>
      <c r="D1635" s="22" t="s">
        <v>300</v>
      </c>
      <c r="E1635" s="22" t="s">
        <v>221</v>
      </c>
      <c r="F1635" s="26" t="str">
        <f>VLOOKUP(E1635,PROCV!$A$1:$B$107,2,TRUE)</f>
        <v>Artes Cênicas e Espetáculo</v>
      </c>
      <c r="G1635" s="33">
        <v>1999</v>
      </c>
      <c r="H1635" s="24">
        <v>0</v>
      </c>
      <c r="I1635" s="23" t="str">
        <f>VLOOKUP(J1635,PROCV!$E$1:$F$27,2,FALSE)</f>
        <v>43 - Rio Grande do Sul</v>
      </c>
      <c r="J1635" s="22" t="s">
        <v>56</v>
      </c>
      <c r="K1635" s="22">
        <v>0</v>
      </c>
      <c r="L1635" s="33">
        <v>40000</v>
      </c>
      <c r="M1635" s="20" t="e">
        <f>VLOOKUP(G1635,PROCV!$A$110:$B$119,2,FALSE)</f>
        <v>#N/A</v>
      </c>
      <c r="N1635" s="17" t="e">
        <f t="shared" si="25"/>
        <v>#N/A</v>
      </c>
    </row>
    <row r="1636" spans="1:14" x14ac:dyDescent="0.25">
      <c r="A1636" s="30" t="s">
        <v>48</v>
      </c>
      <c r="B1636" s="36">
        <v>999608</v>
      </c>
      <c r="C1636" s="42" t="s">
        <v>4760</v>
      </c>
      <c r="D1636" s="22" t="s">
        <v>300</v>
      </c>
      <c r="E1636" s="22" t="s">
        <v>221</v>
      </c>
      <c r="F1636" s="26" t="str">
        <f>VLOOKUP(E1636,PROCV!$A$1:$B$107,2,TRUE)</f>
        <v>Artes Cênicas e Espetáculo</v>
      </c>
      <c r="G1636" s="33">
        <v>1999</v>
      </c>
      <c r="H1636" s="24">
        <v>0</v>
      </c>
      <c r="I1636" s="23" t="str">
        <f>VLOOKUP(J1636,PROCV!$E$1:$F$27,2,FALSE)</f>
        <v>41 - Paraná</v>
      </c>
      <c r="J1636" s="22" t="s">
        <v>106</v>
      </c>
      <c r="K1636" s="22">
        <v>0</v>
      </c>
      <c r="L1636" s="33">
        <v>40000</v>
      </c>
      <c r="M1636" s="20" t="e">
        <f>VLOOKUP(G1636,PROCV!$A$110:$B$119,2,FALSE)</f>
        <v>#N/A</v>
      </c>
      <c r="N1636" s="17" t="e">
        <f t="shared" si="25"/>
        <v>#N/A</v>
      </c>
    </row>
    <row r="1637" spans="1:14" x14ac:dyDescent="0.25">
      <c r="A1637" s="30" t="s">
        <v>48</v>
      </c>
      <c r="B1637" s="36">
        <v>999610</v>
      </c>
      <c r="C1637" s="42" t="s">
        <v>4760</v>
      </c>
      <c r="D1637" s="22" t="s">
        <v>300</v>
      </c>
      <c r="E1637" s="22" t="s">
        <v>221</v>
      </c>
      <c r="F1637" s="26" t="str">
        <f>VLOOKUP(E1637,PROCV!$A$1:$B$107,2,TRUE)</f>
        <v>Artes Cênicas e Espetáculo</v>
      </c>
      <c r="G1637" s="33">
        <v>1999</v>
      </c>
      <c r="H1637" s="24">
        <v>0</v>
      </c>
      <c r="I1637" s="23" t="str">
        <f>VLOOKUP(J1637,PROCV!$E$1:$F$27,2,FALSE)</f>
        <v>23 - Ceará</v>
      </c>
      <c r="J1637" s="22" t="s">
        <v>52</v>
      </c>
      <c r="K1637" s="22">
        <v>0</v>
      </c>
      <c r="L1637" s="33">
        <v>40000</v>
      </c>
      <c r="M1637" s="20" t="e">
        <f>VLOOKUP(G1637,PROCV!$A$110:$B$119,2,FALSE)</f>
        <v>#N/A</v>
      </c>
      <c r="N1637" s="17" t="e">
        <f t="shared" si="25"/>
        <v>#N/A</v>
      </c>
    </row>
    <row r="1638" spans="1:14" x14ac:dyDescent="0.25">
      <c r="A1638" s="30" t="s">
        <v>48</v>
      </c>
      <c r="B1638" s="36">
        <v>999920</v>
      </c>
      <c r="C1638" s="42" t="s">
        <v>4759</v>
      </c>
      <c r="D1638" s="22" t="s">
        <v>300</v>
      </c>
      <c r="E1638" s="22" t="s">
        <v>221</v>
      </c>
      <c r="F1638" s="26" t="str">
        <f>VLOOKUP(E1638,PROCV!$A$1:$B$107,2,TRUE)</f>
        <v>Artes Cênicas e Espetáculo</v>
      </c>
      <c r="G1638" s="33">
        <v>1999</v>
      </c>
      <c r="H1638" s="24">
        <v>0</v>
      </c>
      <c r="I1638" s="23" t="str">
        <f>VLOOKUP(J1638,PROCV!$E$1:$F$27,2,FALSE)</f>
        <v>23 - Ceará</v>
      </c>
      <c r="J1638" s="22" t="s">
        <v>52</v>
      </c>
      <c r="K1638" s="22">
        <v>0</v>
      </c>
      <c r="L1638" s="33">
        <v>40000</v>
      </c>
      <c r="M1638" s="20" t="e">
        <f>VLOOKUP(G1638,PROCV!$A$110:$B$119,2,FALSE)</f>
        <v>#N/A</v>
      </c>
      <c r="N1638" s="17" t="e">
        <f t="shared" si="25"/>
        <v>#N/A</v>
      </c>
    </row>
    <row r="1639" spans="1:14" x14ac:dyDescent="0.25">
      <c r="A1639" s="30" t="s">
        <v>48</v>
      </c>
      <c r="B1639" s="36">
        <v>999921</v>
      </c>
      <c r="C1639" s="42" t="s">
        <v>4759</v>
      </c>
      <c r="D1639" s="22" t="s">
        <v>300</v>
      </c>
      <c r="E1639" s="22" t="s">
        <v>221</v>
      </c>
      <c r="F1639" s="26" t="str">
        <f>VLOOKUP(E1639,PROCV!$A$1:$B$107,2,TRUE)</f>
        <v>Artes Cênicas e Espetáculo</v>
      </c>
      <c r="G1639" s="33">
        <v>1999</v>
      </c>
      <c r="H1639" s="24">
        <v>0</v>
      </c>
      <c r="I1639" s="23" t="str">
        <f>VLOOKUP(J1639,PROCV!$E$1:$F$27,2,FALSE)</f>
        <v>23 - Ceará</v>
      </c>
      <c r="J1639" s="22" t="s">
        <v>52</v>
      </c>
      <c r="K1639" s="22">
        <v>0</v>
      </c>
      <c r="L1639" s="33">
        <v>4000</v>
      </c>
      <c r="M1639" s="20" t="e">
        <f>VLOOKUP(G1639,PROCV!$A$110:$B$119,2,FALSE)</f>
        <v>#N/A</v>
      </c>
      <c r="N1639" s="17" t="e">
        <f t="shared" si="25"/>
        <v>#N/A</v>
      </c>
    </row>
    <row r="1640" spans="1:14" x14ac:dyDescent="0.25">
      <c r="A1640" s="30" t="s">
        <v>48</v>
      </c>
      <c r="B1640" s="36">
        <v>999592</v>
      </c>
      <c r="C1640" s="42" t="s">
        <v>4758</v>
      </c>
      <c r="D1640" s="22" t="s">
        <v>300</v>
      </c>
      <c r="E1640" s="22" t="s">
        <v>299</v>
      </c>
      <c r="F1640" s="26" t="str">
        <f>VLOOKUP(E1640,PROCV!$A$1:$B$107,2,TRUE)</f>
        <v>Patrimônio</v>
      </c>
      <c r="G1640" s="33">
        <v>1999</v>
      </c>
      <c r="H1640" s="24">
        <v>0</v>
      </c>
      <c r="I1640" s="23" t="str">
        <f>VLOOKUP(J1640,PROCV!$E$1:$F$27,2,FALSE)</f>
        <v>21 - Maranhão</v>
      </c>
      <c r="J1640" s="22" t="s">
        <v>63</v>
      </c>
      <c r="K1640" s="22">
        <v>0</v>
      </c>
      <c r="L1640" s="33">
        <v>50000</v>
      </c>
      <c r="M1640" s="20" t="e">
        <f>VLOOKUP(G1640,PROCV!$A$110:$B$119,2,FALSE)</f>
        <v>#N/A</v>
      </c>
      <c r="N1640" s="17" t="e">
        <f t="shared" si="25"/>
        <v>#N/A</v>
      </c>
    </row>
    <row r="1641" spans="1:14" x14ac:dyDescent="0.25">
      <c r="A1641" s="30" t="s">
        <v>48</v>
      </c>
      <c r="B1641" s="36">
        <v>999922</v>
      </c>
      <c r="C1641" s="42" t="s">
        <v>4757</v>
      </c>
      <c r="D1641" s="22" t="s">
        <v>300</v>
      </c>
      <c r="E1641" s="22" t="s">
        <v>221</v>
      </c>
      <c r="F1641" s="26" t="str">
        <f>VLOOKUP(E1641,PROCV!$A$1:$B$107,2,TRUE)</f>
        <v>Artes Cênicas e Espetáculo</v>
      </c>
      <c r="G1641" s="33">
        <v>1999</v>
      </c>
      <c r="H1641" s="24">
        <v>0</v>
      </c>
      <c r="I1641" s="23" t="str">
        <f>VLOOKUP(J1641,PROCV!$E$1:$F$27,2,FALSE)</f>
        <v>52 - Goiás</v>
      </c>
      <c r="J1641" s="22" t="s">
        <v>97</v>
      </c>
      <c r="K1641" s="22">
        <v>0</v>
      </c>
      <c r="L1641" s="33">
        <v>40000</v>
      </c>
      <c r="M1641" s="20" t="e">
        <f>VLOOKUP(G1641,PROCV!$A$110:$B$119,2,FALSE)</f>
        <v>#N/A</v>
      </c>
      <c r="N1641" s="17" t="e">
        <f t="shared" si="25"/>
        <v>#N/A</v>
      </c>
    </row>
    <row r="1642" spans="1:14" x14ac:dyDescent="0.25">
      <c r="A1642" s="30" t="s">
        <v>48</v>
      </c>
      <c r="B1642" s="36">
        <v>999919</v>
      </c>
      <c r="C1642" s="42" t="s">
        <v>4756</v>
      </c>
      <c r="D1642" s="22" t="s">
        <v>300</v>
      </c>
      <c r="E1642" s="22" t="s">
        <v>221</v>
      </c>
      <c r="F1642" s="26" t="str">
        <f>VLOOKUP(E1642,PROCV!$A$1:$B$107,2,TRUE)</f>
        <v>Artes Cênicas e Espetáculo</v>
      </c>
      <c r="G1642" s="33">
        <v>1999</v>
      </c>
      <c r="H1642" s="24">
        <v>0</v>
      </c>
      <c r="I1642" s="23" t="str">
        <f>VLOOKUP(J1642,PROCV!$E$1:$F$27,2,FALSE)</f>
        <v>52 - Goiás</v>
      </c>
      <c r="J1642" s="22" t="s">
        <v>97</v>
      </c>
      <c r="K1642" s="22">
        <v>0</v>
      </c>
      <c r="L1642" s="33">
        <v>40000</v>
      </c>
      <c r="M1642" s="20" t="e">
        <f>VLOOKUP(G1642,PROCV!$A$110:$B$119,2,FALSE)</f>
        <v>#N/A</v>
      </c>
      <c r="N1642" s="17" t="e">
        <f t="shared" si="25"/>
        <v>#N/A</v>
      </c>
    </row>
    <row r="1643" spans="1:14" x14ac:dyDescent="0.25">
      <c r="A1643" s="30" t="s">
        <v>48</v>
      </c>
      <c r="B1643" s="36">
        <v>996443</v>
      </c>
      <c r="C1643" s="42" t="s">
        <v>1978</v>
      </c>
      <c r="D1643" s="22" t="s">
        <v>189</v>
      </c>
      <c r="E1643" s="22" t="s">
        <v>213</v>
      </c>
      <c r="F1643" s="26" t="str">
        <f>VLOOKUP(E1643,PROCV!$A$1:$B$107,2,TRUE)</f>
        <v>Patrimônio</v>
      </c>
      <c r="G1643" s="33">
        <v>1999</v>
      </c>
      <c r="H1643" s="24">
        <v>0</v>
      </c>
      <c r="I1643" s="23" t="str">
        <f>VLOOKUP(J1643,PROCV!$E$1:$F$27,2,FALSE)</f>
        <v>43 - Rio Grande do Sul</v>
      </c>
      <c r="J1643" s="22" t="s">
        <v>56</v>
      </c>
      <c r="K1643" s="22">
        <v>0</v>
      </c>
      <c r="L1643" s="33">
        <v>40000</v>
      </c>
      <c r="M1643" s="20" t="e">
        <f>VLOOKUP(G1643,PROCV!$A$110:$B$119,2,FALSE)</f>
        <v>#N/A</v>
      </c>
      <c r="N1643" s="17" t="e">
        <f t="shared" si="25"/>
        <v>#N/A</v>
      </c>
    </row>
    <row r="1644" spans="1:14" x14ac:dyDescent="0.25">
      <c r="A1644" s="30" t="s">
        <v>48</v>
      </c>
      <c r="B1644" s="36">
        <v>996559</v>
      </c>
      <c r="C1644" s="42" t="s">
        <v>3221</v>
      </c>
      <c r="D1644" s="22" t="s">
        <v>189</v>
      </c>
      <c r="E1644" s="22" t="s">
        <v>213</v>
      </c>
      <c r="F1644" s="26" t="str">
        <f>VLOOKUP(E1644,PROCV!$A$1:$B$107,2,TRUE)</f>
        <v>Patrimônio</v>
      </c>
      <c r="G1644" s="33">
        <v>1999</v>
      </c>
      <c r="H1644" s="24">
        <v>0</v>
      </c>
      <c r="I1644" s="23" t="str">
        <f>VLOOKUP(J1644,PROCV!$E$1:$F$27,2,FALSE)</f>
        <v>29 - Bahia</v>
      </c>
      <c r="J1644" s="22" t="s">
        <v>73</v>
      </c>
      <c r="K1644" s="22">
        <v>0</v>
      </c>
      <c r="L1644" s="33">
        <v>40000</v>
      </c>
      <c r="M1644" s="20" t="e">
        <f>VLOOKUP(G1644,PROCV!$A$110:$B$119,2,FALSE)</f>
        <v>#N/A</v>
      </c>
      <c r="N1644" s="17" t="e">
        <f t="shared" si="25"/>
        <v>#N/A</v>
      </c>
    </row>
    <row r="1645" spans="1:14" x14ac:dyDescent="0.25">
      <c r="A1645" s="30" t="s">
        <v>48</v>
      </c>
      <c r="B1645" s="36">
        <v>996719</v>
      </c>
      <c r="C1645" s="42" t="s">
        <v>1978</v>
      </c>
      <c r="D1645" s="22" t="s">
        <v>189</v>
      </c>
      <c r="E1645" s="22" t="s">
        <v>213</v>
      </c>
      <c r="F1645" s="26" t="str">
        <f>VLOOKUP(E1645,PROCV!$A$1:$B$107,2,TRUE)</f>
        <v>Patrimônio</v>
      </c>
      <c r="G1645" s="33">
        <v>1999</v>
      </c>
      <c r="H1645" s="24">
        <v>0</v>
      </c>
      <c r="I1645" s="23" t="str">
        <f>VLOOKUP(J1645,PROCV!$E$1:$F$27,2,FALSE)</f>
        <v>15 - Pará</v>
      </c>
      <c r="J1645" s="22" t="s">
        <v>140</v>
      </c>
      <c r="K1645" s="22">
        <v>0</v>
      </c>
      <c r="L1645" s="33">
        <v>144000</v>
      </c>
      <c r="M1645" s="20" t="e">
        <f>VLOOKUP(G1645,PROCV!$A$110:$B$119,2,FALSE)</f>
        <v>#N/A</v>
      </c>
      <c r="N1645" s="17" t="e">
        <f t="shared" si="25"/>
        <v>#N/A</v>
      </c>
    </row>
    <row r="1646" spans="1:14" x14ac:dyDescent="0.25">
      <c r="A1646" s="30" t="s">
        <v>48</v>
      </c>
      <c r="B1646" s="36">
        <v>996743</v>
      </c>
      <c r="C1646" s="42" t="s">
        <v>3221</v>
      </c>
      <c r="D1646" s="22" t="s">
        <v>189</v>
      </c>
      <c r="E1646" s="22" t="s">
        <v>213</v>
      </c>
      <c r="F1646" s="26" t="str">
        <f>VLOOKUP(E1646,PROCV!$A$1:$B$107,2,TRUE)</f>
        <v>Patrimônio</v>
      </c>
      <c r="G1646" s="33">
        <v>1999</v>
      </c>
      <c r="H1646" s="24">
        <v>0</v>
      </c>
      <c r="I1646" s="23" t="str">
        <f>VLOOKUP(J1646,PROCV!$E$1:$F$27,2,FALSE)</f>
        <v>29 - Bahia</v>
      </c>
      <c r="J1646" s="22" t="s">
        <v>73</v>
      </c>
      <c r="K1646" s="22">
        <v>0</v>
      </c>
      <c r="L1646" s="33">
        <v>160000</v>
      </c>
      <c r="M1646" s="20" t="e">
        <f>VLOOKUP(G1646,PROCV!$A$110:$B$119,2,FALSE)</f>
        <v>#N/A</v>
      </c>
      <c r="N1646" s="17" t="e">
        <f t="shared" si="25"/>
        <v>#N/A</v>
      </c>
    </row>
    <row r="1647" spans="1:14" x14ac:dyDescent="0.25">
      <c r="A1647" s="30" t="s">
        <v>48</v>
      </c>
      <c r="B1647" s="36">
        <v>996976</v>
      </c>
      <c r="C1647" s="42" t="s">
        <v>3221</v>
      </c>
      <c r="D1647" s="22" t="s">
        <v>189</v>
      </c>
      <c r="E1647" s="22" t="s">
        <v>213</v>
      </c>
      <c r="F1647" s="26" t="str">
        <f>VLOOKUP(E1647,PROCV!$A$1:$B$107,2,TRUE)</f>
        <v>Patrimônio</v>
      </c>
      <c r="G1647" s="33">
        <v>1999</v>
      </c>
      <c r="H1647" s="24">
        <v>0</v>
      </c>
      <c r="I1647" s="23" t="str">
        <f>VLOOKUP(J1647,PROCV!$E$1:$F$27,2,FALSE)</f>
        <v>15 - Pará</v>
      </c>
      <c r="J1647" s="22" t="s">
        <v>140</v>
      </c>
      <c r="K1647" s="22">
        <v>0</v>
      </c>
      <c r="L1647" s="33">
        <v>56000</v>
      </c>
      <c r="M1647" s="20" t="e">
        <f>VLOOKUP(G1647,PROCV!$A$110:$B$119,2,FALSE)</f>
        <v>#N/A</v>
      </c>
      <c r="N1647" s="17" t="e">
        <f t="shared" si="25"/>
        <v>#N/A</v>
      </c>
    </row>
    <row r="1648" spans="1:14" x14ac:dyDescent="0.25">
      <c r="A1648" s="30" t="s">
        <v>48</v>
      </c>
      <c r="B1648" s="36">
        <v>996977</v>
      </c>
      <c r="C1648" s="42" t="s">
        <v>3221</v>
      </c>
      <c r="D1648" s="22" t="s">
        <v>189</v>
      </c>
      <c r="E1648" s="22" t="s">
        <v>213</v>
      </c>
      <c r="F1648" s="26" t="str">
        <f>VLOOKUP(E1648,PROCV!$A$1:$B$107,2,TRUE)</f>
        <v>Patrimônio</v>
      </c>
      <c r="G1648" s="33">
        <v>1999</v>
      </c>
      <c r="H1648" s="24">
        <v>0</v>
      </c>
      <c r="I1648" s="23" t="str">
        <f>VLOOKUP(J1648,PROCV!$E$1:$F$27,2,FALSE)</f>
        <v>15 - Pará</v>
      </c>
      <c r="J1648" s="22" t="s">
        <v>140</v>
      </c>
      <c r="K1648" s="22">
        <v>0</v>
      </c>
      <c r="L1648" s="33">
        <v>664000</v>
      </c>
      <c r="M1648" s="20" t="e">
        <f>VLOOKUP(G1648,PROCV!$A$110:$B$119,2,FALSE)</f>
        <v>#N/A</v>
      </c>
      <c r="N1648" s="17" t="e">
        <f t="shared" si="25"/>
        <v>#N/A</v>
      </c>
    </row>
    <row r="1649" spans="1:14" x14ac:dyDescent="0.25">
      <c r="A1649" s="30" t="s">
        <v>48</v>
      </c>
      <c r="B1649" s="36">
        <v>996978</v>
      </c>
      <c r="C1649" s="42" t="s">
        <v>3221</v>
      </c>
      <c r="D1649" s="22" t="s">
        <v>189</v>
      </c>
      <c r="E1649" s="22" t="s">
        <v>213</v>
      </c>
      <c r="F1649" s="26" t="str">
        <f>VLOOKUP(E1649,PROCV!$A$1:$B$107,2,TRUE)</f>
        <v>Patrimônio</v>
      </c>
      <c r="G1649" s="33">
        <v>1999</v>
      </c>
      <c r="H1649" s="24">
        <v>0</v>
      </c>
      <c r="I1649" s="23" t="str">
        <f>VLOOKUP(J1649,PROCV!$E$1:$F$27,2,FALSE)</f>
        <v>15 - Pará</v>
      </c>
      <c r="J1649" s="22" t="s">
        <v>140</v>
      </c>
      <c r="K1649" s="22">
        <v>0</v>
      </c>
      <c r="L1649" s="33">
        <v>48000</v>
      </c>
      <c r="M1649" s="20" t="e">
        <f>VLOOKUP(G1649,PROCV!$A$110:$B$119,2,FALSE)</f>
        <v>#N/A</v>
      </c>
      <c r="N1649" s="17" t="e">
        <f t="shared" si="25"/>
        <v>#N/A</v>
      </c>
    </row>
    <row r="1650" spans="1:14" x14ac:dyDescent="0.25">
      <c r="A1650" s="30" t="s">
        <v>48</v>
      </c>
      <c r="B1650" s="36">
        <v>997899</v>
      </c>
      <c r="C1650" s="42" t="s">
        <v>3221</v>
      </c>
      <c r="D1650" s="22" t="s">
        <v>189</v>
      </c>
      <c r="E1650" s="22" t="s">
        <v>213</v>
      </c>
      <c r="F1650" s="26" t="str">
        <f>VLOOKUP(E1650,PROCV!$A$1:$B$107,2,TRUE)</f>
        <v>Patrimônio</v>
      </c>
      <c r="G1650" s="33">
        <v>1999</v>
      </c>
      <c r="H1650" s="24">
        <v>0</v>
      </c>
      <c r="I1650" s="23" t="str">
        <f>VLOOKUP(J1650,PROCV!$E$1:$F$27,2,FALSE)</f>
        <v>42 - Santa Catarina</v>
      </c>
      <c r="J1650" s="22" t="s">
        <v>79</v>
      </c>
      <c r="K1650" s="22">
        <v>0</v>
      </c>
      <c r="L1650" s="33">
        <v>120000</v>
      </c>
      <c r="M1650" s="20" t="e">
        <f>VLOOKUP(G1650,PROCV!$A$110:$B$119,2,FALSE)</f>
        <v>#N/A</v>
      </c>
      <c r="N1650" s="17" t="e">
        <f t="shared" si="25"/>
        <v>#N/A</v>
      </c>
    </row>
    <row r="1651" spans="1:14" x14ac:dyDescent="0.25">
      <c r="A1651" s="30" t="s">
        <v>48</v>
      </c>
      <c r="B1651" s="36">
        <v>996100</v>
      </c>
      <c r="C1651" s="42" t="s">
        <v>4755</v>
      </c>
      <c r="D1651" s="22" t="s">
        <v>189</v>
      </c>
      <c r="E1651" s="22" t="s">
        <v>213</v>
      </c>
      <c r="F1651" s="26" t="str">
        <f>VLOOKUP(E1651,PROCV!$A$1:$B$107,2,TRUE)</f>
        <v>Patrimônio</v>
      </c>
      <c r="G1651" s="33">
        <v>1999</v>
      </c>
      <c r="H1651" s="24">
        <v>0</v>
      </c>
      <c r="I1651" s="23" t="str">
        <f>VLOOKUP(J1651,PROCV!$E$1:$F$27,2,FALSE)</f>
        <v>41 - Paraná</v>
      </c>
      <c r="J1651" s="22" t="s">
        <v>106</v>
      </c>
      <c r="K1651" s="22">
        <v>0</v>
      </c>
      <c r="L1651" s="33">
        <v>64000</v>
      </c>
      <c r="M1651" s="20" t="e">
        <f>VLOOKUP(G1651,PROCV!$A$110:$B$119,2,FALSE)</f>
        <v>#N/A</v>
      </c>
      <c r="N1651" s="17" t="e">
        <f t="shared" si="25"/>
        <v>#N/A</v>
      </c>
    </row>
    <row r="1652" spans="1:14" x14ac:dyDescent="0.25">
      <c r="A1652" s="30" t="s">
        <v>48</v>
      </c>
      <c r="B1652" s="36">
        <v>996495</v>
      </c>
      <c r="C1652" s="42" t="s">
        <v>4754</v>
      </c>
      <c r="D1652" s="22" t="s">
        <v>189</v>
      </c>
      <c r="E1652" s="22" t="s">
        <v>213</v>
      </c>
      <c r="F1652" s="26" t="str">
        <f>VLOOKUP(E1652,PROCV!$A$1:$B$107,2,TRUE)</f>
        <v>Patrimônio</v>
      </c>
      <c r="G1652" s="33">
        <v>1999</v>
      </c>
      <c r="H1652" s="24">
        <v>0</v>
      </c>
      <c r="I1652" s="23" t="str">
        <f>VLOOKUP(J1652,PROCV!$E$1:$F$27,2,FALSE)</f>
        <v>43 - Rio Grande do Sul</v>
      </c>
      <c r="J1652" s="22" t="s">
        <v>56</v>
      </c>
      <c r="K1652" s="22">
        <v>0</v>
      </c>
      <c r="L1652" s="33">
        <v>120000</v>
      </c>
      <c r="M1652" s="20" t="e">
        <f>VLOOKUP(G1652,PROCV!$A$110:$B$119,2,FALSE)</f>
        <v>#N/A</v>
      </c>
      <c r="N1652" s="17" t="e">
        <f t="shared" si="25"/>
        <v>#N/A</v>
      </c>
    </row>
    <row r="1653" spans="1:14" x14ac:dyDescent="0.25">
      <c r="A1653" s="30" t="s">
        <v>48</v>
      </c>
      <c r="B1653" s="36">
        <v>996142</v>
      </c>
      <c r="C1653" s="42" t="s">
        <v>4753</v>
      </c>
      <c r="D1653" s="22" t="s">
        <v>189</v>
      </c>
      <c r="E1653" s="22" t="s">
        <v>213</v>
      </c>
      <c r="F1653" s="26" t="str">
        <f>VLOOKUP(E1653,PROCV!$A$1:$B$107,2,TRUE)</f>
        <v>Patrimônio</v>
      </c>
      <c r="G1653" s="33">
        <v>1999</v>
      </c>
      <c r="H1653" s="24">
        <v>0</v>
      </c>
      <c r="I1653" s="23" t="str">
        <f>VLOOKUP(J1653,PROCV!$E$1:$F$27,2,FALSE)</f>
        <v>12 - Acre</v>
      </c>
      <c r="J1653" s="22" t="s">
        <v>71</v>
      </c>
      <c r="K1653" s="22">
        <v>0</v>
      </c>
      <c r="L1653" s="33">
        <v>89000</v>
      </c>
      <c r="M1653" s="20" t="e">
        <f>VLOOKUP(G1653,PROCV!$A$110:$B$119,2,FALSE)</f>
        <v>#N/A</v>
      </c>
      <c r="N1653" s="17" t="e">
        <f t="shared" si="25"/>
        <v>#N/A</v>
      </c>
    </row>
    <row r="1654" spans="1:14" x14ac:dyDescent="0.25">
      <c r="A1654" s="30" t="s">
        <v>48</v>
      </c>
      <c r="B1654" s="36">
        <v>996143</v>
      </c>
      <c r="C1654" s="42" t="s">
        <v>4752</v>
      </c>
      <c r="D1654" s="22" t="s">
        <v>189</v>
      </c>
      <c r="E1654" s="22" t="s">
        <v>213</v>
      </c>
      <c r="F1654" s="26" t="str">
        <f>VLOOKUP(E1654,PROCV!$A$1:$B$107,2,TRUE)</f>
        <v>Patrimônio</v>
      </c>
      <c r="G1654" s="33">
        <v>1999</v>
      </c>
      <c r="H1654" s="24">
        <v>0</v>
      </c>
      <c r="I1654" s="23" t="str">
        <f>VLOOKUP(J1654,PROCV!$E$1:$F$27,2,FALSE)</f>
        <v>12 - Acre</v>
      </c>
      <c r="J1654" s="22" t="s">
        <v>71</v>
      </c>
      <c r="K1654" s="22">
        <v>0</v>
      </c>
      <c r="L1654" s="33">
        <v>160000</v>
      </c>
      <c r="M1654" s="20" t="e">
        <f>VLOOKUP(G1654,PROCV!$A$110:$B$119,2,FALSE)</f>
        <v>#N/A</v>
      </c>
      <c r="N1654" s="17" t="e">
        <f t="shared" si="25"/>
        <v>#N/A</v>
      </c>
    </row>
    <row r="1655" spans="1:14" x14ac:dyDescent="0.25">
      <c r="A1655" s="30" t="s">
        <v>48</v>
      </c>
      <c r="B1655" s="36">
        <v>996435</v>
      </c>
      <c r="C1655" s="42" t="s">
        <v>4751</v>
      </c>
      <c r="D1655" s="22" t="s">
        <v>189</v>
      </c>
      <c r="E1655" s="22" t="s">
        <v>213</v>
      </c>
      <c r="F1655" s="26" t="str">
        <f>VLOOKUP(E1655,PROCV!$A$1:$B$107,2,TRUE)</f>
        <v>Patrimônio</v>
      </c>
      <c r="G1655" s="33">
        <v>1999</v>
      </c>
      <c r="H1655" s="24">
        <v>0</v>
      </c>
      <c r="I1655" s="23" t="str">
        <f>VLOOKUP(J1655,PROCV!$E$1:$F$27,2,FALSE)</f>
        <v>41 - Paraná</v>
      </c>
      <c r="J1655" s="22" t="s">
        <v>106</v>
      </c>
      <c r="K1655" s="22">
        <v>0</v>
      </c>
      <c r="L1655" s="33">
        <v>160000</v>
      </c>
      <c r="M1655" s="20" t="e">
        <f>VLOOKUP(G1655,PROCV!$A$110:$B$119,2,FALSE)</f>
        <v>#N/A</v>
      </c>
      <c r="N1655" s="17" t="e">
        <f t="shared" si="25"/>
        <v>#N/A</v>
      </c>
    </row>
    <row r="1656" spans="1:14" x14ac:dyDescent="0.25">
      <c r="A1656" s="30" t="s">
        <v>48</v>
      </c>
      <c r="B1656" s="36">
        <v>998534</v>
      </c>
      <c r="C1656" s="42" t="s">
        <v>4750</v>
      </c>
      <c r="D1656" s="22" t="s">
        <v>189</v>
      </c>
      <c r="E1656" s="22" t="s">
        <v>213</v>
      </c>
      <c r="F1656" s="26" t="str">
        <f>VLOOKUP(E1656,PROCV!$A$1:$B$107,2,TRUE)</f>
        <v>Patrimônio</v>
      </c>
      <c r="G1656" s="33">
        <v>1999</v>
      </c>
      <c r="H1656" s="24">
        <v>0</v>
      </c>
      <c r="I1656" s="23" t="str">
        <f>VLOOKUP(J1656,PROCV!$E$1:$F$27,2,FALSE)</f>
        <v>33 - Rio de Janeiro</v>
      </c>
      <c r="J1656" s="22" t="s">
        <v>82</v>
      </c>
      <c r="K1656" s="22">
        <v>0</v>
      </c>
      <c r="L1656" s="33">
        <v>60000</v>
      </c>
      <c r="M1656" s="20" t="e">
        <f>VLOOKUP(G1656,PROCV!$A$110:$B$119,2,FALSE)</f>
        <v>#N/A</v>
      </c>
      <c r="N1656" s="17" t="e">
        <f t="shared" si="25"/>
        <v>#N/A</v>
      </c>
    </row>
    <row r="1657" spans="1:14" x14ac:dyDescent="0.25">
      <c r="A1657" s="30" t="s">
        <v>48</v>
      </c>
      <c r="B1657" s="36">
        <v>996548</v>
      </c>
      <c r="C1657" s="42" t="s">
        <v>4749</v>
      </c>
      <c r="D1657" s="22" t="s">
        <v>189</v>
      </c>
      <c r="E1657" s="22" t="s">
        <v>213</v>
      </c>
      <c r="F1657" s="26" t="str">
        <f>VLOOKUP(E1657,PROCV!$A$1:$B$107,2,TRUE)</f>
        <v>Patrimônio</v>
      </c>
      <c r="G1657" s="33">
        <v>1999</v>
      </c>
      <c r="H1657" s="24">
        <v>0</v>
      </c>
      <c r="I1657" s="23" t="str">
        <f>VLOOKUP(J1657,PROCV!$E$1:$F$27,2,FALSE)</f>
        <v>33 - Rio de Janeiro</v>
      </c>
      <c r="J1657" s="22" t="s">
        <v>82</v>
      </c>
      <c r="K1657" s="22">
        <v>0</v>
      </c>
      <c r="L1657" s="33">
        <v>80000</v>
      </c>
      <c r="M1657" s="20" t="e">
        <f>VLOOKUP(G1657,PROCV!$A$110:$B$119,2,FALSE)</f>
        <v>#N/A</v>
      </c>
      <c r="N1657" s="17" t="e">
        <f t="shared" si="25"/>
        <v>#N/A</v>
      </c>
    </row>
    <row r="1658" spans="1:14" x14ac:dyDescent="0.25">
      <c r="A1658" s="30" t="s">
        <v>48</v>
      </c>
      <c r="B1658" s="36">
        <v>996377</v>
      </c>
      <c r="C1658" s="42" t="s">
        <v>4748</v>
      </c>
      <c r="D1658" s="22" t="s">
        <v>189</v>
      </c>
      <c r="E1658" s="22" t="s">
        <v>213</v>
      </c>
      <c r="F1658" s="26" t="str">
        <f>VLOOKUP(E1658,PROCV!$A$1:$B$107,2,TRUE)</f>
        <v>Patrimônio</v>
      </c>
      <c r="G1658" s="33">
        <v>1999</v>
      </c>
      <c r="H1658" s="24">
        <v>0</v>
      </c>
      <c r="I1658" s="23" t="str">
        <f>VLOOKUP(J1658,PROCV!$E$1:$F$27,2,FALSE)</f>
        <v>31 - Minas Gerais</v>
      </c>
      <c r="J1658" s="22" t="s">
        <v>85</v>
      </c>
      <c r="K1658" s="22">
        <v>0</v>
      </c>
      <c r="L1658" s="33">
        <v>80000</v>
      </c>
      <c r="M1658" s="20" t="e">
        <f>VLOOKUP(G1658,PROCV!$A$110:$B$119,2,FALSE)</f>
        <v>#N/A</v>
      </c>
      <c r="N1658" s="17" t="e">
        <f t="shared" si="25"/>
        <v>#N/A</v>
      </c>
    </row>
    <row r="1659" spans="1:14" x14ac:dyDescent="0.25">
      <c r="A1659" s="30" t="s">
        <v>48</v>
      </c>
      <c r="B1659" s="36">
        <v>996466</v>
      </c>
      <c r="C1659" s="42" t="s">
        <v>4747</v>
      </c>
      <c r="D1659" s="22" t="s">
        <v>189</v>
      </c>
      <c r="E1659" s="22" t="s">
        <v>213</v>
      </c>
      <c r="F1659" s="26" t="str">
        <f>VLOOKUP(E1659,PROCV!$A$1:$B$107,2,TRUE)</f>
        <v>Patrimônio</v>
      </c>
      <c r="G1659" s="33">
        <v>1999</v>
      </c>
      <c r="H1659" s="24">
        <v>0</v>
      </c>
      <c r="I1659" s="23" t="str">
        <f>VLOOKUP(J1659,PROCV!$E$1:$F$27,2,FALSE)</f>
        <v>41 - Paraná</v>
      </c>
      <c r="J1659" s="22" t="s">
        <v>106</v>
      </c>
      <c r="K1659" s="22">
        <v>0</v>
      </c>
      <c r="L1659" s="33">
        <v>240000</v>
      </c>
      <c r="M1659" s="20" t="e">
        <f>VLOOKUP(G1659,PROCV!$A$110:$B$119,2,FALSE)</f>
        <v>#N/A</v>
      </c>
      <c r="N1659" s="17" t="e">
        <f t="shared" si="25"/>
        <v>#N/A</v>
      </c>
    </row>
    <row r="1660" spans="1:14" x14ac:dyDescent="0.25">
      <c r="A1660" s="30" t="s">
        <v>48</v>
      </c>
      <c r="B1660" s="36">
        <v>999927</v>
      </c>
      <c r="C1660" s="42" t="s">
        <v>4746</v>
      </c>
      <c r="D1660" s="22" t="s">
        <v>300</v>
      </c>
      <c r="E1660" s="22" t="s">
        <v>221</v>
      </c>
      <c r="F1660" s="26" t="str">
        <f>VLOOKUP(E1660,PROCV!$A$1:$B$107,2,TRUE)</f>
        <v>Artes Cênicas e Espetáculo</v>
      </c>
      <c r="G1660" s="33">
        <v>1999</v>
      </c>
      <c r="H1660" s="24">
        <v>0</v>
      </c>
      <c r="I1660" s="23" t="str">
        <f>VLOOKUP(J1660,PROCV!$E$1:$F$27,2,FALSE)</f>
        <v>31 - Minas Gerais</v>
      </c>
      <c r="J1660" s="22" t="s">
        <v>85</v>
      </c>
      <c r="K1660" s="22">
        <v>0</v>
      </c>
      <c r="L1660" s="33">
        <v>40000</v>
      </c>
      <c r="M1660" s="20" t="e">
        <f>VLOOKUP(G1660,PROCV!$A$110:$B$119,2,FALSE)</f>
        <v>#N/A</v>
      </c>
      <c r="N1660" s="17" t="e">
        <f t="shared" si="25"/>
        <v>#N/A</v>
      </c>
    </row>
    <row r="1661" spans="1:14" x14ac:dyDescent="0.25">
      <c r="A1661" s="30" t="s">
        <v>48</v>
      </c>
      <c r="B1661" s="36">
        <v>999399</v>
      </c>
      <c r="C1661" s="42" t="s">
        <v>4745</v>
      </c>
      <c r="D1661" s="22" t="s">
        <v>300</v>
      </c>
      <c r="E1661" s="22" t="s">
        <v>320</v>
      </c>
      <c r="F1661" s="26" t="str">
        <f>VLOOKUP(E1661,PROCV!$A$1:$B$107,2,TRUE)</f>
        <v>Música</v>
      </c>
      <c r="G1661" s="33">
        <v>1999</v>
      </c>
      <c r="H1661" s="24">
        <v>0</v>
      </c>
      <c r="I1661" s="23" t="str">
        <f>VLOOKUP(J1661,PROCV!$E$1:$F$27,2,FALSE)</f>
        <v>12 - Acre</v>
      </c>
      <c r="J1661" s="22" t="s">
        <v>71</v>
      </c>
      <c r="K1661" s="22">
        <v>0</v>
      </c>
      <c r="L1661" s="33">
        <v>27322.29</v>
      </c>
      <c r="M1661" s="20" t="e">
        <f>VLOOKUP(G1661,PROCV!$A$110:$B$119,2,FALSE)</f>
        <v>#N/A</v>
      </c>
      <c r="N1661" s="17" t="e">
        <f t="shared" si="25"/>
        <v>#N/A</v>
      </c>
    </row>
    <row r="1662" spans="1:14" x14ac:dyDescent="0.25">
      <c r="A1662" s="30" t="s">
        <v>48</v>
      </c>
      <c r="B1662" s="36">
        <v>998901</v>
      </c>
      <c r="C1662" s="42" t="s">
        <v>4744</v>
      </c>
      <c r="D1662" s="22" t="s">
        <v>300</v>
      </c>
      <c r="E1662" s="22" t="s">
        <v>263</v>
      </c>
      <c r="F1662" s="26" t="str">
        <f>VLOOKUP(E1662,PROCV!$A$1:$B$107,2,TRUE)</f>
        <v>Artes Cênicas e Espetáculo</v>
      </c>
      <c r="G1662" s="33">
        <v>1999</v>
      </c>
      <c r="H1662" s="24">
        <v>0</v>
      </c>
      <c r="I1662" s="23" t="str">
        <f>VLOOKUP(J1662,PROCV!$E$1:$F$27,2,FALSE)</f>
        <v>35 - São Paulo</v>
      </c>
      <c r="J1662" s="22" t="s">
        <v>76</v>
      </c>
      <c r="K1662" s="22">
        <v>0</v>
      </c>
      <c r="L1662" s="33">
        <v>100000</v>
      </c>
      <c r="M1662" s="20" t="e">
        <f>VLOOKUP(G1662,PROCV!$A$110:$B$119,2,FALSE)</f>
        <v>#N/A</v>
      </c>
      <c r="N1662" s="17" t="e">
        <f t="shared" si="25"/>
        <v>#N/A</v>
      </c>
    </row>
    <row r="1663" spans="1:14" x14ac:dyDescent="0.25">
      <c r="A1663" s="30" t="s">
        <v>48</v>
      </c>
      <c r="B1663" s="36">
        <v>996211</v>
      </c>
      <c r="C1663" s="42" t="s">
        <v>4743</v>
      </c>
      <c r="D1663" s="22" t="s">
        <v>189</v>
      </c>
      <c r="E1663" s="22" t="s">
        <v>749</v>
      </c>
      <c r="F1663" s="26" t="str">
        <f>VLOOKUP(E1663,PROCV!$A$1:$B$107,2,TRUE)</f>
        <v>Educação e Criação em Artes</v>
      </c>
      <c r="G1663" s="33">
        <v>1999</v>
      </c>
      <c r="H1663" s="24">
        <v>0</v>
      </c>
      <c r="I1663" s="23" t="str">
        <f>VLOOKUP(J1663,PROCV!$E$1:$F$27,2,FALSE)</f>
        <v>23 - Ceará</v>
      </c>
      <c r="J1663" s="22" t="s">
        <v>52</v>
      </c>
      <c r="K1663" s="22">
        <v>0</v>
      </c>
      <c r="L1663" s="33">
        <v>11200</v>
      </c>
      <c r="M1663" s="20" t="e">
        <f>VLOOKUP(G1663,PROCV!$A$110:$B$119,2,FALSE)</f>
        <v>#N/A</v>
      </c>
      <c r="N1663" s="17" t="e">
        <f t="shared" si="25"/>
        <v>#N/A</v>
      </c>
    </row>
    <row r="1664" spans="1:14" x14ac:dyDescent="0.25">
      <c r="A1664" s="30" t="s">
        <v>48</v>
      </c>
      <c r="B1664" s="36">
        <v>997485</v>
      </c>
      <c r="C1664" s="42" t="s">
        <v>4742</v>
      </c>
      <c r="D1664" s="22" t="s">
        <v>300</v>
      </c>
      <c r="E1664" s="22" t="s">
        <v>299</v>
      </c>
      <c r="F1664" s="26" t="str">
        <f>VLOOKUP(E1664,PROCV!$A$1:$B$107,2,TRUE)</f>
        <v>Patrimônio</v>
      </c>
      <c r="G1664" s="33">
        <v>1999</v>
      </c>
      <c r="H1664" s="24">
        <v>0</v>
      </c>
      <c r="I1664" s="23" t="str">
        <f>VLOOKUP(J1664,PROCV!$E$1:$F$27,2,FALSE)</f>
        <v>27 - Alagoas</v>
      </c>
      <c r="J1664" s="22" t="s">
        <v>65</v>
      </c>
      <c r="K1664" s="22">
        <v>0</v>
      </c>
      <c r="L1664" s="33">
        <v>11919</v>
      </c>
      <c r="M1664" s="20" t="e">
        <f>VLOOKUP(G1664,PROCV!$A$110:$B$119,2,FALSE)</f>
        <v>#N/A</v>
      </c>
      <c r="N1664" s="17" t="e">
        <f t="shared" si="25"/>
        <v>#N/A</v>
      </c>
    </row>
    <row r="1665" spans="1:14" x14ac:dyDescent="0.25">
      <c r="A1665" s="30" t="s">
        <v>48</v>
      </c>
      <c r="B1665" s="36">
        <v>996108</v>
      </c>
      <c r="C1665" s="42" t="s">
        <v>4741</v>
      </c>
      <c r="D1665" s="22" t="s">
        <v>189</v>
      </c>
      <c r="E1665" s="22" t="s">
        <v>213</v>
      </c>
      <c r="F1665" s="26" t="str">
        <f>VLOOKUP(E1665,PROCV!$A$1:$B$107,2,TRUE)</f>
        <v>Patrimônio</v>
      </c>
      <c r="G1665" s="33">
        <v>1999</v>
      </c>
      <c r="H1665" s="24">
        <v>0</v>
      </c>
      <c r="I1665" s="23" t="str">
        <f>VLOOKUP(J1665,PROCV!$E$1:$F$27,2,FALSE)</f>
        <v>31 - Minas Gerais</v>
      </c>
      <c r="J1665" s="22" t="s">
        <v>85</v>
      </c>
      <c r="K1665" s="22">
        <v>0</v>
      </c>
      <c r="L1665" s="33">
        <v>36043</v>
      </c>
      <c r="M1665" s="20" t="e">
        <f>VLOOKUP(G1665,PROCV!$A$110:$B$119,2,FALSE)</f>
        <v>#N/A</v>
      </c>
      <c r="N1665" s="17" t="e">
        <f t="shared" si="25"/>
        <v>#N/A</v>
      </c>
    </row>
    <row r="1666" spans="1:14" x14ac:dyDescent="0.25">
      <c r="A1666" s="30" t="s">
        <v>48</v>
      </c>
      <c r="B1666" s="36">
        <v>999201</v>
      </c>
      <c r="C1666" s="42" t="s">
        <v>4740</v>
      </c>
      <c r="D1666" s="22" t="s">
        <v>114</v>
      </c>
      <c r="E1666" s="22" t="s">
        <v>192</v>
      </c>
      <c r="F1666" s="26" t="str">
        <f>VLOOKUP(E1666,PROCV!$A$1:$B$107,2,TRUE)</f>
        <v>Música</v>
      </c>
      <c r="G1666" s="33">
        <v>1999</v>
      </c>
      <c r="H1666" s="24">
        <v>0</v>
      </c>
      <c r="I1666" s="23" t="str">
        <f>VLOOKUP(J1666,PROCV!$E$1:$F$27,2,FALSE)</f>
        <v>41 - Paraná</v>
      </c>
      <c r="J1666" s="22" t="s">
        <v>106</v>
      </c>
      <c r="K1666" s="22">
        <v>0</v>
      </c>
      <c r="L1666" s="33">
        <v>62000</v>
      </c>
      <c r="M1666" s="20" t="e">
        <f>VLOOKUP(G1666,PROCV!$A$110:$B$119,2,FALSE)</f>
        <v>#N/A</v>
      </c>
      <c r="N1666" s="17" t="e">
        <f t="shared" ref="N1666:N1729" si="26">+M1666*L1666</f>
        <v>#N/A</v>
      </c>
    </row>
    <row r="1667" spans="1:14" x14ac:dyDescent="0.25">
      <c r="A1667" s="30" t="s">
        <v>48</v>
      </c>
      <c r="B1667" s="36">
        <v>986888</v>
      </c>
      <c r="C1667" s="42" t="s">
        <v>4739</v>
      </c>
      <c r="D1667" s="22" t="s">
        <v>114</v>
      </c>
      <c r="E1667" s="22" t="s">
        <v>113</v>
      </c>
      <c r="F1667" s="26" t="str">
        <f>VLOOKUP(E1667,PROCV!$A$1:$B$107,2,TRUE)</f>
        <v>Música</v>
      </c>
      <c r="G1667" s="33">
        <v>1999</v>
      </c>
      <c r="H1667" s="24">
        <v>0</v>
      </c>
      <c r="I1667" s="23" t="str">
        <f>VLOOKUP(J1667,PROCV!$E$1:$F$27,2,FALSE)</f>
        <v>35 - São Paulo</v>
      </c>
      <c r="J1667" s="22" t="s">
        <v>76</v>
      </c>
      <c r="K1667" s="22">
        <v>0</v>
      </c>
      <c r="L1667" s="33">
        <v>60000</v>
      </c>
      <c r="M1667" s="20" t="e">
        <f>VLOOKUP(G1667,PROCV!$A$110:$B$119,2,FALSE)</f>
        <v>#N/A</v>
      </c>
      <c r="N1667" s="17" t="e">
        <f t="shared" si="26"/>
        <v>#N/A</v>
      </c>
    </row>
    <row r="1668" spans="1:14" x14ac:dyDescent="0.25">
      <c r="A1668" s="30" t="s">
        <v>48</v>
      </c>
      <c r="B1668" s="36">
        <v>992001</v>
      </c>
      <c r="C1668" s="42" t="s">
        <v>4738</v>
      </c>
      <c r="D1668" s="22" t="s">
        <v>189</v>
      </c>
      <c r="E1668" s="22" t="s">
        <v>213</v>
      </c>
      <c r="F1668" s="26" t="str">
        <f>VLOOKUP(E1668,PROCV!$A$1:$B$107,2,TRUE)</f>
        <v>Patrimônio</v>
      </c>
      <c r="G1668" s="33">
        <v>1999</v>
      </c>
      <c r="H1668" s="24">
        <v>0</v>
      </c>
      <c r="I1668" s="23" t="str">
        <f>VLOOKUP(J1668,PROCV!$E$1:$F$27,2,FALSE)</f>
        <v>33 - Rio de Janeiro</v>
      </c>
      <c r="J1668" s="22" t="s">
        <v>82</v>
      </c>
      <c r="K1668" s="22">
        <v>0</v>
      </c>
      <c r="L1668" s="33">
        <v>25300</v>
      </c>
      <c r="M1668" s="20" t="e">
        <f>VLOOKUP(G1668,PROCV!$A$110:$B$119,2,FALSE)</f>
        <v>#N/A</v>
      </c>
      <c r="N1668" s="17" t="e">
        <f t="shared" si="26"/>
        <v>#N/A</v>
      </c>
    </row>
    <row r="1669" spans="1:14" x14ac:dyDescent="0.25">
      <c r="A1669" s="30" t="s">
        <v>48</v>
      </c>
      <c r="B1669" s="36">
        <v>996207</v>
      </c>
      <c r="C1669" s="42" t="s">
        <v>4737</v>
      </c>
      <c r="D1669" s="22" t="s">
        <v>189</v>
      </c>
      <c r="E1669" s="22" t="s">
        <v>749</v>
      </c>
      <c r="F1669" s="26" t="str">
        <f>VLOOKUP(E1669,PROCV!$A$1:$B$107,2,TRUE)</f>
        <v>Educação e Criação em Artes</v>
      </c>
      <c r="G1669" s="33">
        <v>1999</v>
      </c>
      <c r="H1669" s="24">
        <v>0</v>
      </c>
      <c r="I1669" s="23" t="str">
        <f>VLOOKUP(J1669,PROCV!$E$1:$F$27,2,FALSE)</f>
        <v>23 - Ceará</v>
      </c>
      <c r="J1669" s="22" t="s">
        <v>52</v>
      </c>
      <c r="K1669" s="22">
        <v>0</v>
      </c>
      <c r="L1669" s="33">
        <v>18089</v>
      </c>
      <c r="M1669" s="20" t="e">
        <f>VLOOKUP(G1669,PROCV!$A$110:$B$119,2,FALSE)</f>
        <v>#N/A</v>
      </c>
      <c r="N1669" s="17" t="e">
        <f t="shared" si="26"/>
        <v>#N/A</v>
      </c>
    </row>
    <row r="1670" spans="1:14" x14ac:dyDescent="0.25">
      <c r="A1670" s="30" t="s">
        <v>48</v>
      </c>
      <c r="B1670" s="36">
        <v>995095</v>
      </c>
      <c r="C1670" s="42" t="s">
        <v>4736</v>
      </c>
      <c r="D1670" s="22" t="s">
        <v>314</v>
      </c>
      <c r="E1670" s="22" t="s">
        <v>590</v>
      </c>
      <c r="F1670" s="26" t="str">
        <f>VLOOKUP(E1670,PROCV!$A$1:$B$107,2,TRUE)</f>
        <v>Artes Cênicas e Espetáculo</v>
      </c>
      <c r="G1670" s="33">
        <v>1999</v>
      </c>
      <c r="H1670" s="24">
        <v>0</v>
      </c>
      <c r="I1670" s="23" t="str">
        <f>VLOOKUP(J1670,PROCV!$E$1:$F$27,2,FALSE)</f>
        <v>53 - Distrito Federal</v>
      </c>
      <c r="J1670" s="22" t="s">
        <v>75</v>
      </c>
      <c r="K1670" s="22">
        <v>0</v>
      </c>
      <c r="L1670" s="33">
        <v>55555</v>
      </c>
      <c r="M1670" s="20" t="e">
        <f>VLOOKUP(G1670,PROCV!$A$110:$B$119,2,FALSE)</f>
        <v>#N/A</v>
      </c>
      <c r="N1670" s="17" t="e">
        <f t="shared" si="26"/>
        <v>#N/A</v>
      </c>
    </row>
    <row r="1671" spans="1:14" x14ac:dyDescent="0.25">
      <c r="A1671" s="30" t="s">
        <v>48</v>
      </c>
      <c r="B1671" s="36">
        <v>993505</v>
      </c>
      <c r="C1671" s="42" t="s">
        <v>4735</v>
      </c>
      <c r="D1671" s="22" t="s">
        <v>4</v>
      </c>
      <c r="E1671" s="22" t="s">
        <v>259</v>
      </c>
      <c r="F1671" s="26" t="str">
        <f>VLOOKUP(E1671,PROCV!$A$1:$B$107,2,TRUE)</f>
        <v>Arquitetura e Design</v>
      </c>
      <c r="G1671" s="33">
        <v>1999</v>
      </c>
      <c r="H1671" s="24">
        <v>0</v>
      </c>
      <c r="I1671" s="23" t="str">
        <f>VLOOKUP(J1671,PROCV!$E$1:$F$27,2,FALSE)</f>
        <v>29 - Bahia</v>
      </c>
      <c r="J1671" s="22" t="s">
        <v>73</v>
      </c>
      <c r="K1671" s="22">
        <v>0</v>
      </c>
      <c r="L1671" s="33">
        <v>40000</v>
      </c>
      <c r="M1671" s="20" t="e">
        <f>VLOOKUP(G1671,PROCV!$A$110:$B$119,2,FALSE)</f>
        <v>#N/A</v>
      </c>
      <c r="N1671" s="17" t="e">
        <f t="shared" si="26"/>
        <v>#N/A</v>
      </c>
    </row>
    <row r="1672" spans="1:14" x14ac:dyDescent="0.25">
      <c r="A1672" s="30" t="s">
        <v>48</v>
      </c>
      <c r="B1672" s="36">
        <v>993835</v>
      </c>
      <c r="C1672" s="42" t="s">
        <v>4734</v>
      </c>
      <c r="D1672" s="22" t="s">
        <v>4</v>
      </c>
      <c r="E1672" s="22" t="s">
        <v>305</v>
      </c>
      <c r="F1672" s="26" t="str">
        <f>VLOOKUP(E1672,PROCV!$A$1:$B$107,2,TRUE)</f>
        <v>Audiovisual</v>
      </c>
      <c r="G1672" s="33">
        <v>1999</v>
      </c>
      <c r="H1672" s="24">
        <v>0</v>
      </c>
      <c r="I1672" s="23" t="str">
        <f>VLOOKUP(J1672,PROCV!$E$1:$F$27,2,FALSE)</f>
        <v>35 - São Paulo</v>
      </c>
      <c r="J1672" s="22" t="s">
        <v>76</v>
      </c>
      <c r="K1672" s="22">
        <v>0</v>
      </c>
      <c r="L1672" s="33">
        <v>157500</v>
      </c>
      <c r="M1672" s="20" t="e">
        <f>VLOOKUP(G1672,PROCV!$A$110:$B$119,2,FALSE)</f>
        <v>#N/A</v>
      </c>
      <c r="N1672" s="17" t="e">
        <f t="shared" si="26"/>
        <v>#N/A</v>
      </c>
    </row>
    <row r="1673" spans="1:14" x14ac:dyDescent="0.25">
      <c r="A1673" s="30" t="s">
        <v>48</v>
      </c>
      <c r="B1673" s="36">
        <v>993778</v>
      </c>
      <c r="C1673" s="42" t="s">
        <v>4733</v>
      </c>
      <c r="D1673" s="22" t="s">
        <v>4</v>
      </c>
      <c r="E1673" s="22" t="s">
        <v>209</v>
      </c>
      <c r="F1673" s="26" t="str">
        <f>VLOOKUP(E1673,PROCV!$A$1:$B$107,2,TRUE)</f>
        <v>Educação e Criação em Artes</v>
      </c>
      <c r="G1673" s="33">
        <v>1999</v>
      </c>
      <c r="H1673" s="24">
        <v>0</v>
      </c>
      <c r="I1673" s="23" t="str">
        <f>VLOOKUP(J1673,PROCV!$E$1:$F$27,2,FALSE)</f>
        <v>35 - São Paulo</v>
      </c>
      <c r="J1673" s="22" t="s">
        <v>76</v>
      </c>
      <c r="K1673" s="22">
        <v>0</v>
      </c>
      <c r="L1673" s="33">
        <v>157500</v>
      </c>
      <c r="M1673" s="20" t="e">
        <f>VLOOKUP(G1673,PROCV!$A$110:$B$119,2,FALSE)</f>
        <v>#N/A</v>
      </c>
      <c r="N1673" s="17" t="e">
        <f t="shared" si="26"/>
        <v>#N/A</v>
      </c>
    </row>
    <row r="1674" spans="1:14" x14ac:dyDescent="0.25">
      <c r="A1674" s="30" t="s">
        <v>48</v>
      </c>
      <c r="B1674" s="36">
        <v>999595</v>
      </c>
      <c r="C1674" s="42" t="s">
        <v>4732</v>
      </c>
      <c r="D1674" s="22" t="s">
        <v>300</v>
      </c>
      <c r="E1674" s="22" t="s">
        <v>263</v>
      </c>
      <c r="F1674" s="26" t="str">
        <f>VLOOKUP(E1674,PROCV!$A$1:$B$107,2,TRUE)</f>
        <v>Artes Cênicas e Espetáculo</v>
      </c>
      <c r="G1674" s="33">
        <v>1999</v>
      </c>
      <c r="H1674" s="24">
        <v>0</v>
      </c>
      <c r="I1674" s="23" t="str">
        <f>VLOOKUP(J1674,PROCV!$E$1:$F$27,2,FALSE)</f>
        <v>35 - São Paulo</v>
      </c>
      <c r="J1674" s="22" t="s">
        <v>76</v>
      </c>
      <c r="K1674" s="22">
        <v>0</v>
      </c>
      <c r="L1674" s="33">
        <v>56250</v>
      </c>
      <c r="M1674" s="20" t="e">
        <f>VLOOKUP(G1674,PROCV!$A$110:$B$119,2,FALSE)</f>
        <v>#N/A</v>
      </c>
      <c r="N1674" s="17" t="e">
        <f t="shared" si="26"/>
        <v>#N/A</v>
      </c>
    </row>
    <row r="1675" spans="1:14" x14ac:dyDescent="0.25">
      <c r="A1675" s="30" t="s">
        <v>48</v>
      </c>
      <c r="B1675" s="36">
        <v>998907</v>
      </c>
      <c r="C1675" s="42" t="s">
        <v>4731</v>
      </c>
      <c r="D1675" s="22" t="s">
        <v>300</v>
      </c>
      <c r="E1675" s="22" t="s">
        <v>263</v>
      </c>
      <c r="F1675" s="26" t="str">
        <f>VLOOKUP(E1675,PROCV!$A$1:$B$107,2,TRUE)</f>
        <v>Artes Cênicas e Espetáculo</v>
      </c>
      <c r="G1675" s="33">
        <v>1999</v>
      </c>
      <c r="H1675" s="24">
        <v>0</v>
      </c>
      <c r="I1675" s="23" t="str">
        <f>VLOOKUP(J1675,PROCV!$E$1:$F$27,2,FALSE)</f>
        <v>33 - Rio de Janeiro</v>
      </c>
      <c r="J1675" s="22" t="s">
        <v>82</v>
      </c>
      <c r="K1675" s="22">
        <v>0</v>
      </c>
      <c r="L1675" s="33">
        <v>20000</v>
      </c>
      <c r="M1675" s="20" t="e">
        <f>VLOOKUP(G1675,PROCV!$A$110:$B$119,2,FALSE)</f>
        <v>#N/A</v>
      </c>
      <c r="N1675" s="17" t="e">
        <f t="shared" si="26"/>
        <v>#N/A</v>
      </c>
    </row>
    <row r="1676" spans="1:14" x14ac:dyDescent="0.25">
      <c r="A1676" s="30" t="s">
        <v>48</v>
      </c>
      <c r="B1676" s="36">
        <v>999589</v>
      </c>
      <c r="C1676" s="42" t="s">
        <v>4730</v>
      </c>
      <c r="D1676" s="22" t="s">
        <v>300</v>
      </c>
      <c r="E1676" s="22" t="s">
        <v>263</v>
      </c>
      <c r="F1676" s="26" t="str">
        <f>VLOOKUP(E1676,PROCV!$A$1:$B$107,2,TRUE)</f>
        <v>Artes Cênicas e Espetáculo</v>
      </c>
      <c r="G1676" s="33">
        <v>1999</v>
      </c>
      <c r="H1676" s="24">
        <v>0</v>
      </c>
      <c r="I1676" s="23" t="str">
        <f>VLOOKUP(J1676,PROCV!$E$1:$F$27,2,FALSE)</f>
        <v>35 - São Paulo</v>
      </c>
      <c r="J1676" s="22" t="s">
        <v>76</v>
      </c>
      <c r="K1676" s="22">
        <v>0</v>
      </c>
      <c r="L1676" s="33">
        <v>187500</v>
      </c>
      <c r="M1676" s="20" t="e">
        <f>VLOOKUP(G1676,PROCV!$A$110:$B$119,2,FALSE)</f>
        <v>#N/A</v>
      </c>
      <c r="N1676" s="17" t="e">
        <f t="shared" si="26"/>
        <v>#N/A</v>
      </c>
    </row>
    <row r="1677" spans="1:14" x14ac:dyDescent="0.25">
      <c r="A1677" s="30" t="s">
        <v>48</v>
      </c>
      <c r="B1677" s="36">
        <v>998697</v>
      </c>
      <c r="C1677" s="42" t="s">
        <v>4729</v>
      </c>
      <c r="D1677" s="22" t="s">
        <v>114</v>
      </c>
      <c r="E1677" s="22" t="s">
        <v>113</v>
      </c>
      <c r="F1677" s="26" t="str">
        <f>VLOOKUP(E1677,PROCV!$A$1:$B$107,2,TRUE)</f>
        <v>Música</v>
      </c>
      <c r="G1677" s="33">
        <v>1999</v>
      </c>
      <c r="H1677" s="24">
        <v>0</v>
      </c>
      <c r="I1677" s="23" t="str">
        <f>VLOOKUP(J1677,PROCV!$E$1:$F$27,2,FALSE)</f>
        <v>31 - Minas Gerais</v>
      </c>
      <c r="J1677" s="22" t="s">
        <v>85</v>
      </c>
      <c r="K1677" s="22">
        <v>0</v>
      </c>
      <c r="L1677" s="33">
        <v>53935.360000000001</v>
      </c>
      <c r="M1677" s="20" t="e">
        <f>VLOOKUP(G1677,PROCV!$A$110:$B$119,2,FALSE)</f>
        <v>#N/A</v>
      </c>
      <c r="N1677" s="17" t="e">
        <f t="shared" si="26"/>
        <v>#N/A</v>
      </c>
    </row>
    <row r="1678" spans="1:14" x14ac:dyDescent="0.25">
      <c r="A1678" s="30" t="s">
        <v>48</v>
      </c>
      <c r="B1678" s="36">
        <v>995102</v>
      </c>
      <c r="C1678" s="42" t="s">
        <v>4728</v>
      </c>
      <c r="D1678" s="22" t="s">
        <v>114</v>
      </c>
      <c r="E1678" s="22" t="s">
        <v>237</v>
      </c>
      <c r="F1678" s="26" t="str">
        <f>VLOOKUP(E1678,PROCV!$A$1:$B$107,2,TRUE)</f>
        <v>Patrimônio</v>
      </c>
      <c r="G1678" s="33">
        <v>1999</v>
      </c>
      <c r="H1678" s="24">
        <v>0</v>
      </c>
      <c r="I1678" s="23" t="str">
        <f>VLOOKUP(J1678,PROCV!$E$1:$F$27,2,FALSE)</f>
        <v>25 - Paraíba</v>
      </c>
      <c r="J1678" s="22" t="s">
        <v>346</v>
      </c>
      <c r="K1678" s="22">
        <v>0</v>
      </c>
      <c r="L1678" s="33">
        <v>70000</v>
      </c>
      <c r="M1678" s="20" t="e">
        <f>VLOOKUP(G1678,PROCV!$A$110:$B$119,2,FALSE)</f>
        <v>#N/A</v>
      </c>
      <c r="N1678" s="17" t="e">
        <f t="shared" si="26"/>
        <v>#N/A</v>
      </c>
    </row>
    <row r="1679" spans="1:14" x14ac:dyDescent="0.25">
      <c r="A1679" s="30" t="s">
        <v>48</v>
      </c>
      <c r="B1679" s="36">
        <v>992021</v>
      </c>
      <c r="C1679" s="42" t="s">
        <v>4727</v>
      </c>
      <c r="D1679" s="22" t="s">
        <v>189</v>
      </c>
      <c r="E1679" s="22" t="s">
        <v>213</v>
      </c>
      <c r="F1679" s="26" t="str">
        <f>VLOOKUP(E1679,PROCV!$A$1:$B$107,2,TRUE)</f>
        <v>Patrimônio</v>
      </c>
      <c r="G1679" s="33">
        <v>1999</v>
      </c>
      <c r="H1679" s="24">
        <v>0</v>
      </c>
      <c r="I1679" s="23" t="str">
        <f>VLOOKUP(J1679,PROCV!$E$1:$F$27,2,FALSE)</f>
        <v>27 - Alagoas</v>
      </c>
      <c r="J1679" s="22" t="s">
        <v>65</v>
      </c>
      <c r="K1679" s="22">
        <v>0</v>
      </c>
      <c r="L1679" s="33">
        <v>53285</v>
      </c>
      <c r="M1679" s="20" t="e">
        <f>VLOOKUP(G1679,PROCV!$A$110:$B$119,2,FALSE)</f>
        <v>#N/A</v>
      </c>
      <c r="N1679" s="17" t="e">
        <f t="shared" si="26"/>
        <v>#N/A</v>
      </c>
    </row>
    <row r="1680" spans="1:14" x14ac:dyDescent="0.25">
      <c r="A1680" s="30" t="s">
        <v>48</v>
      </c>
      <c r="B1680" s="36">
        <v>993555</v>
      </c>
      <c r="C1680" s="42" t="s">
        <v>4726</v>
      </c>
      <c r="D1680" s="22" t="s">
        <v>4</v>
      </c>
      <c r="E1680" s="22" t="s">
        <v>259</v>
      </c>
      <c r="F1680" s="26" t="str">
        <f>VLOOKUP(E1680,PROCV!$A$1:$B$107,2,TRUE)</f>
        <v>Arquitetura e Design</v>
      </c>
      <c r="G1680" s="33">
        <v>1999</v>
      </c>
      <c r="H1680" s="24">
        <v>0</v>
      </c>
      <c r="I1680" s="23" t="str">
        <f>VLOOKUP(J1680,PROCV!$E$1:$F$27,2,FALSE)</f>
        <v>33 - Rio de Janeiro</v>
      </c>
      <c r="J1680" s="22" t="s">
        <v>82</v>
      </c>
      <c r="K1680" s="22">
        <v>0</v>
      </c>
      <c r="L1680" s="33">
        <v>37500</v>
      </c>
      <c r="M1680" s="20" t="e">
        <f>VLOOKUP(G1680,PROCV!$A$110:$B$119,2,FALSE)</f>
        <v>#N/A</v>
      </c>
      <c r="N1680" s="17" t="e">
        <f t="shared" si="26"/>
        <v>#N/A</v>
      </c>
    </row>
    <row r="1681" spans="1:14" x14ac:dyDescent="0.25">
      <c r="A1681" s="30" t="s">
        <v>48</v>
      </c>
      <c r="B1681" s="36">
        <v>997791</v>
      </c>
      <c r="C1681" s="42" t="s">
        <v>4725</v>
      </c>
      <c r="D1681" s="22" t="s">
        <v>189</v>
      </c>
      <c r="E1681" s="22" t="s">
        <v>630</v>
      </c>
      <c r="F1681" s="26" t="s">
        <v>10</v>
      </c>
      <c r="G1681" s="33">
        <v>1999</v>
      </c>
      <c r="H1681" s="24">
        <v>0</v>
      </c>
      <c r="I1681" s="23" t="str">
        <f>VLOOKUP(J1681,PROCV!$E$1:$F$27,2,FALSE)</f>
        <v>35 - São Paulo</v>
      </c>
      <c r="J1681" s="22" t="s">
        <v>76</v>
      </c>
      <c r="K1681" s="22">
        <v>0</v>
      </c>
      <c r="L1681" s="33">
        <v>60000</v>
      </c>
      <c r="M1681" s="20" t="e">
        <f>VLOOKUP(G1681,PROCV!$A$110:$B$119,2,FALSE)</f>
        <v>#N/A</v>
      </c>
      <c r="N1681" s="17" t="e">
        <f t="shared" si="26"/>
        <v>#N/A</v>
      </c>
    </row>
    <row r="1682" spans="1:14" x14ac:dyDescent="0.25">
      <c r="A1682" s="30" t="s">
        <v>48</v>
      </c>
      <c r="B1682" s="36">
        <v>996141</v>
      </c>
      <c r="C1682" s="42" t="s">
        <v>4724</v>
      </c>
      <c r="D1682" s="22" t="s">
        <v>189</v>
      </c>
      <c r="E1682" s="22" t="s">
        <v>749</v>
      </c>
      <c r="F1682" s="26" t="str">
        <f>VLOOKUP(E1682,PROCV!$A$1:$B$107,2,TRUE)</f>
        <v>Educação e Criação em Artes</v>
      </c>
      <c r="G1682" s="33">
        <v>1999</v>
      </c>
      <c r="H1682" s="24">
        <v>0</v>
      </c>
      <c r="I1682" s="23" t="str">
        <f>VLOOKUP(J1682,PROCV!$E$1:$F$27,2,FALSE)</f>
        <v>12 - Acre</v>
      </c>
      <c r="J1682" s="22" t="s">
        <v>71</v>
      </c>
      <c r="K1682" s="22">
        <v>0</v>
      </c>
      <c r="L1682" s="33">
        <v>120000</v>
      </c>
      <c r="M1682" s="20" t="e">
        <f>VLOOKUP(G1682,PROCV!$A$110:$B$119,2,FALSE)</f>
        <v>#N/A</v>
      </c>
      <c r="N1682" s="17" t="e">
        <f t="shared" si="26"/>
        <v>#N/A</v>
      </c>
    </row>
    <row r="1683" spans="1:14" x14ac:dyDescent="0.25">
      <c r="A1683" s="30" t="s">
        <v>48</v>
      </c>
      <c r="B1683" s="36">
        <v>992013</v>
      </c>
      <c r="C1683" s="42" t="s">
        <v>4723</v>
      </c>
      <c r="D1683" s="22" t="s">
        <v>189</v>
      </c>
      <c r="E1683" s="22" t="s">
        <v>213</v>
      </c>
      <c r="F1683" s="26" t="str">
        <f>VLOOKUP(E1683,PROCV!$A$1:$B$107,2,TRUE)</f>
        <v>Patrimônio</v>
      </c>
      <c r="G1683" s="33">
        <v>1999</v>
      </c>
      <c r="H1683" s="24">
        <v>0</v>
      </c>
      <c r="I1683" s="23" t="str">
        <f>VLOOKUP(J1683,PROCV!$E$1:$F$27,2,FALSE)</f>
        <v>43 - Rio Grande do Sul</v>
      </c>
      <c r="J1683" s="22" t="s">
        <v>56</v>
      </c>
      <c r="K1683" s="22">
        <v>0</v>
      </c>
      <c r="L1683" s="33">
        <v>100000</v>
      </c>
      <c r="M1683" s="20" t="e">
        <f>VLOOKUP(G1683,PROCV!$A$110:$B$119,2,FALSE)</f>
        <v>#N/A</v>
      </c>
      <c r="N1683" s="17" t="e">
        <f t="shared" si="26"/>
        <v>#N/A</v>
      </c>
    </row>
    <row r="1684" spans="1:14" x14ac:dyDescent="0.25">
      <c r="A1684" s="30" t="s">
        <v>48</v>
      </c>
      <c r="B1684" s="36">
        <v>990215</v>
      </c>
      <c r="C1684" s="42" t="s">
        <v>4722</v>
      </c>
      <c r="D1684" s="22" t="s">
        <v>189</v>
      </c>
      <c r="E1684" s="22" t="s">
        <v>213</v>
      </c>
      <c r="F1684" s="26" t="str">
        <f>VLOOKUP(E1684,PROCV!$A$1:$B$107,2,TRUE)</f>
        <v>Patrimônio</v>
      </c>
      <c r="G1684" s="33">
        <v>1999</v>
      </c>
      <c r="H1684" s="24">
        <v>0</v>
      </c>
      <c r="I1684" s="23" t="str">
        <f>VLOOKUP(J1684,PROCV!$E$1:$F$27,2,FALSE)</f>
        <v>12 - Acre</v>
      </c>
      <c r="J1684" s="22" t="s">
        <v>71</v>
      </c>
      <c r="K1684" s="22">
        <v>0</v>
      </c>
      <c r="L1684" s="33">
        <v>108592.86</v>
      </c>
      <c r="M1684" s="20" t="e">
        <f>VLOOKUP(G1684,PROCV!$A$110:$B$119,2,FALSE)</f>
        <v>#N/A</v>
      </c>
      <c r="N1684" s="17" t="e">
        <f t="shared" si="26"/>
        <v>#N/A</v>
      </c>
    </row>
    <row r="1685" spans="1:14" x14ac:dyDescent="0.25">
      <c r="A1685" s="30" t="s">
        <v>48</v>
      </c>
      <c r="B1685" s="36">
        <v>995446</v>
      </c>
      <c r="C1685" s="42" t="s">
        <v>4721</v>
      </c>
      <c r="D1685" s="22" t="s">
        <v>114</v>
      </c>
      <c r="E1685" s="22" t="s">
        <v>113</v>
      </c>
      <c r="F1685" s="26" t="str">
        <f>VLOOKUP(E1685,PROCV!$A$1:$B$107,2,TRUE)</f>
        <v>Música</v>
      </c>
      <c r="G1685" s="33">
        <v>1999</v>
      </c>
      <c r="H1685" s="24">
        <v>0</v>
      </c>
      <c r="I1685" s="23" t="str">
        <f>VLOOKUP(J1685,PROCV!$E$1:$F$27,2,FALSE)</f>
        <v>43 - Rio Grande do Sul</v>
      </c>
      <c r="J1685" s="22" t="s">
        <v>56</v>
      </c>
      <c r="K1685" s="22">
        <v>0</v>
      </c>
      <c r="L1685" s="33">
        <v>31250</v>
      </c>
      <c r="M1685" s="20" t="e">
        <f>VLOOKUP(G1685,PROCV!$A$110:$B$119,2,FALSE)</f>
        <v>#N/A</v>
      </c>
      <c r="N1685" s="17" t="e">
        <f t="shared" si="26"/>
        <v>#N/A</v>
      </c>
    </row>
    <row r="1686" spans="1:14" x14ac:dyDescent="0.25">
      <c r="A1686" s="30" t="s">
        <v>48</v>
      </c>
      <c r="B1686" s="36">
        <v>152</v>
      </c>
      <c r="C1686" s="42" t="s">
        <v>4720</v>
      </c>
      <c r="D1686" s="22" t="s">
        <v>4</v>
      </c>
      <c r="E1686" s="22" t="s">
        <v>259</v>
      </c>
      <c r="F1686" s="26" t="str">
        <f>VLOOKUP(E1686,PROCV!$A$1:$B$107,2,TRUE)</f>
        <v>Arquitetura e Design</v>
      </c>
      <c r="G1686" s="33">
        <v>1999</v>
      </c>
      <c r="H1686" s="24">
        <v>0</v>
      </c>
      <c r="I1686" s="23" t="str">
        <f>VLOOKUP(J1686,PROCV!$E$1:$F$27,2,FALSE)</f>
        <v>26 - Pernambuco</v>
      </c>
      <c r="J1686" s="22" t="s">
        <v>44</v>
      </c>
      <c r="K1686" s="22">
        <v>0</v>
      </c>
      <c r="L1686" s="33">
        <v>11250</v>
      </c>
      <c r="M1686" s="20" t="e">
        <f>VLOOKUP(G1686,PROCV!$A$110:$B$119,2,FALSE)</f>
        <v>#N/A</v>
      </c>
      <c r="N1686" s="17" t="e">
        <f t="shared" si="26"/>
        <v>#N/A</v>
      </c>
    </row>
    <row r="1687" spans="1:14" x14ac:dyDescent="0.25">
      <c r="A1687" s="30" t="s">
        <v>48</v>
      </c>
      <c r="B1687" s="36">
        <v>987522</v>
      </c>
      <c r="C1687" s="42" t="s">
        <v>4719</v>
      </c>
      <c r="D1687" s="22" t="s">
        <v>314</v>
      </c>
      <c r="E1687" s="22" t="s">
        <v>265</v>
      </c>
      <c r="F1687" s="26" t="str">
        <f>VLOOKUP(E1687,PROCV!$A$1:$B$107,2,TRUE)</f>
        <v>Patrimônio</v>
      </c>
      <c r="G1687" s="33">
        <v>1999</v>
      </c>
      <c r="H1687" s="24">
        <v>0</v>
      </c>
      <c r="I1687" s="23" t="str">
        <f>VLOOKUP(J1687,PROCV!$E$1:$F$27,2,FALSE)</f>
        <v>41 - Paraná</v>
      </c>
      <c r="J1687" s="22" t="s">
        <v>106</v>
      </c>
      <c r="K1687" s="22">
        <v>0</v>
      </c>
      <c r="L1687" s="33">
        <v>100000</v>
      </c>
      <c r="M1687" s="20" t="e">
        <f>VLOOKUP(G1687,PROCV!$A$110:$B$119,2,FALSE)</f>
        <v>#N/A</v>
      </c>
      <c r="N1687" s="17" t="e">
        <f t="shared" si="26"/>
        <v>#N/A</v>
      </c>
    </row>
    <row r="1688" spans="1:14" x14ac:dyDescent="0.25">
      <c r="A1688" s="30" t="s">
        <v>48</v>
      </c>
      <c r="B1688" s="36">
        <v>996789</v>
      </c>
      <c r="C1688" s="42" t="s">
        <v>4718</v>
      </c>
      <c r="D1688" s="22" t="s">
        <v>189</v>
      </c>
      <c r="E1688" s="22" t="s">
        <v>844</v>
      </c>
      <c r="F1688" s="26" t="str">
        <f>VLOOKUP(E1688,PROCV!$A$1:$B$107,2,TRUE)</f>
        <v>Educação e Criação em Artes</v>
      </c>
      <c r="G1688" s="33">
        <v>1999</v>
      </c>
      <c r="H1688" s="24">
        <v>0</v>
      </c>
      <c r="I1688" s="23" t="str">
        <f>VLOOKUP(J1688,PROCV!$E$1:$F$27,2,FALSE)</f>
        <v>33 - Rio de Janeiro</v>
      </c>
      <c r="J1688" s="22" t="s">
        <v>82</v>
      </c>
      <c r="K1688" s="22">
        <v>0</v>
      </c>
      <c r="L1688" s="33">
        <v>50000</v>
      </c>
      <c r="M1688" s="20" t="e">
        <f>VLOOKUP(G1688,PROCV!$A$110:$B$119,2,FALSE)</f>
        <v>#N/A</v>
      </c>
      <c r="N1688" s="17" t="e">
        <f t="shared" si="26"/>
        <v>#N/A</v>
      </c>
    </row>
    <row r="1689" spans="1:14" x14ac:dyDescent="0.25">
      <c r="A1689" s="30" t="s">
        <v>48</v>
      </c>
      <c r="B1689" s="36">
        <v>996542</v>
      </c>
      <c r="C1689" s="42" t="s">
        <v>4717</v>
      </c>
      <c r="D1689" s="22" t="s">
        <v>189</v>
      </c>
      <c r="E1689" s="22" t="s">
        <v>213</v>
      </c>
      <c r="F1689" s="26" t="str">
        <f>VLOOKUP(E1689,PROCV!$A$1:$B$107,2,TRUE)</f>
        <v>Patrimônio</v>
      </c>
      <c r="G1689" s="33">
        <v>1999</v>
      </c>
      <c r="H1689" s="24">
        <v>0</v>
      </c>
      <c r="I1689" s="23" t="str">
        <f>VLOOKUP(J1689,PROCV!$E$1:$F$27,2,FALSE)</f>
        <v>31 - Minas Gerais</v>
      </c>
      <c r="J1689" s="22" t="s">
        <v>85</v>
      </c>
      <c r="K1689" s="22">
        <v>0</v>
      </c>
      <c r="L1689" s="33">
        <v>40000</v>
      </c>
      <c r="M1689" s="20" t="e">
        <f>VLOOKUP(G1689,PROCV!$A$110:$B$119,2,FALSE)</f>
        <v>#N/A</v>
      </c>
      <c r="N1689" s="17" t="e">
        <f t="shared" si="26"/>
        <v>#N/A</v>
      </c>
    </row>
    <row r="1690" spans="1:14" x14ac:dyDescent="0.25">
      <c r="A1690" s="30" t="s">
        <v>48</v>
      </c>
      <c r="B1690" s="36">
        <v>996703</v>
      </c>
      <c r="C1690" s="42" t="s">
        <v>4716</v>
      </c>
      <c r="D1690" s="22" t="s">
        <v>189</v>
      </c>
      <c r="E1690" s="22" t="s">
        <v>929</v>
      </c>
      <c r="F1690" s="26" t="str">
        <f>VLOOKUP(E1690,PROCV!$A$1:$B$107,2,TRUE)</f>
        <v>Artes Cênicas e Espetáculo</v>
      </c>
      <c r="G1690" s="33">
        <v>1999</v>
      </c>
      <c r="H1690" s="24">
        <v>0</v>
      </c>
      <c r="I1690" s="23" t="str">
        <f>VLOOKUP(J1690,PROCV!$E$1:$F$27,2,FALSE)</f>
        <v>29 - Bahia</v>
      </c>
      <c r="J1690" s="22" t="s">
        <v>73</v>
      </c>
      <c r="K1690" s="22">
        <v>0</v>
      </c>
      <c r="L1690" s="33">
        <v>57000.4</v>
      </c>
      <c r="M1690" s="20" t="e">
        <f>VLOOKUP(G1690,PROCV!$A$110:$B$119,2,FALSE)</f>
        <v>#N/A</v>
      </c>
      <c r="N1690" s="17" t="e">
        <f t="shared" si="26"/>
        <v>#N/A</v>
      </c>
    </row>
    <row r="1691" spans="1:14" x14ac:dyDescent="0.25">
      <c r="A1691" s="30" t="s">
        <v>48</v>
      </c>
      <c r="B1691" s="36">
        <v>995679</v>
      </c>
      <c r="C1691" s="42" t="s">
        <v>4715</v>
      </c>
      <c r="D1691" s="22" t="s">
        <v>114</v>
      </c>
      <c r="E1691" s="22" t="s">
        <v>369</v>
      </c>
      <c r="F1691" s="26" t="str">
        <f>VLOOKUP(E1691,PROCV!$A$1:$B$107,2,TRUE)</f>
        <v>Patrimônio</v>
      </c>
      <c r="G1691" s="33">
        <v>1999</v>
      </c>
      <c r="H1691" s="24">
        <v>0</v>
      </c>
      <c r="I1691" s="23" t="str">
        <f>VLOOKUP(J1691,PROCV!$E$1:$F$27,2,FALSE)</f>
        <v>33 - Rio de Janeiro</v>
      </c>
      <c r="J1691" s="22" t="s">
        <v>82</v>
      </c>
      <c r="K1691" s="22">
        <v>0</v>
      </c>
      <c r="L1691" s="33">
        <v>18750</v>
      </c>
      <c r="M1691" s="20" t="e">
        <f>VLOOKUP(G1691,PROCV!$A$110:$B$119,2,FALSE)</f>
        <v>#N/A</v>
      </c>
      <c r="N1691" s="17" t="e">
        <f t="shared" si="26"/>
        <v>#N/A</v>
      </c>
    </row>
    <row r="1692" spans="1:14" x14ac:dyDescent="0.25">
      <c r="A1692" s="30" t="s">
        <v>48</v>
      </c>
      <c r="B1692" s="36">
        <v>999091</v>
      </c>
      <c r="C1692" s="42" t="s">
        <v>4714</v>
      </c>
      <c r="D1692" s="22" t="s">
        <v>114</v>
      </c>
      <c r="E1692" s="22" t="s">
        <v>369</v>
      </c>
      <c r="F1692" s="26" t="str">
        <f>VLOOKUP(E1692,PROCV!$A$1:$B$107,2,TRUE)</f>
        <v>Patrimônio</v>
      </c>
      <c r="G1692" s="33">
        <v>1999</v>
      </c>
      <c r="H1692" s="24">
        <v>0</v>
      </c>
      <c r="I1692" s="23" t="str">
        <f>VLOOKUP(J1692,PROCV!$E$1:$F$27,2,FALSE)</f>
        <v>33 - Rio de Janeiro</v>
      </c>
      <c r="J1692" s="22" t="s">
        <v>82</v>
      </c>
      <c r="K1692" s="22">
        <v>0</v>
      </c>
      <c r="L1692" s="33">
        <v>100000</v>
      </c>
      <c r="M1692" s="20" t="e">
        <f>VLOOKUP(G1692,PROCV!$A$110:$B$119,2,FALSE)</f>
        <v>#N/A</v>
      </c>
      <c r="N1692" s="17" t="e">
        <f t="shared" si="26"/>
        <v>#N/A</v>
      </c>
    </row>
    <row r="1693" spans="1:14" x14ac:dyDescent="0.25">
      <c r="A1693" s="30" t="s">
        <v>48</v>
      </c>
      <c r="B1693" s="36">
        <v>996173</v>
      </c>
      <c r="C1693" s="42" t="s">
        <v>4713</v>
      </c>
      <c r="D1693" s="22" t="s">
        <v>189</v>
      </c>
      <c r="E1693" s="22" t="s">
        <v>844</v>
      </c>
      <c r="F1693" s="26" t="str">
        <f>VLOOKUP(E1693,PROCV!$A$1:$B$107,2,TRUE)</f>
        <v>Educação e Criação em Artes</v>
      </c>
      <c r="G1693" s="33">
        <v>1999</v>
      </c>
      <c r="H1693" s="24">
        <v>0</v>
      </c>
      <c r="I1693" s="23" t="str">
        <f>VLOOKUP(J1693,PROCV!$E$1:$F$27,2,FALSE)</f>
        <v>26 - Pernambuco</v>
      </c>
      <c r="J1693" s="22" t="s">
        <v>44</v>
      </c>
      <c r="K1693" s="22">
        <v>0</v>
      </c>
      <c r="L1693" s="33">
        <v>40000</v>
      </c>
      <c r="M1693" s="20" t="e">
        <f>VLOOKUP(G1693,PROCV!$A$110:$B$119,2,FALSE)</f>
        <v>#N/A</v>
      </c>
      <c r="N1693" s="17" t="e">
        <f t="shared" si="26"/>
        <v>#N/A</v>
      </c>
    </row>
    <row r="1694" spans="1:14" x14ac:dyDescent="0.25">
      <c r="A1694" s="30" t="s">
        <v>48</v>
      </c>
      <c r="B1694" s="36">
        <v>998515</v>
      </c>
      <c r="C1694" s="42" t="s">
        <v>4712</v>
      </c>
      <c r="D1694" s="22" t="s">
        <v>114</v>
      </c>
      <c r="E1694" s="22" t="s">
        <v>113</v>
      </c>
      <c r="F1694" s="26" t="str">
        <f>VLOOKUP(E1694,PROCV!$A$1:$B$107,2,TRUE)</f>
        <v>Música</v>
      </c>
      <c r="G1694" s="33">
        <v>1999</v>
      </c>
      <c r="H1694" s="24">
        <v>0</v>
      </c>
      <c r="I1694" s="23" t="str">
        <f>VLOOKUP(J1694,PROCV!$E$1:$F$27,2,FALSE)</f>
        <v>53 - Distrito Federal</v>
      </c>
      <c r="J1694" s="22" t="s">
        <v>75</v>
      </c>
      <c r="K1694" s="22">
        <v>0</v>
      </c>
      <c r="L1694" s="33">
        <v>25000</v>
      </c>
      <c r="M1694" s="20" t="e">
        <f>VLOOKUP(G1694,PROCV!$A$110:$B$119,2,FALSE)</f>
        <v>#N/A</v>
      </c>
      <c r="N1694" s="17" t="e">
        <f t="shared" si="26"/>
        <v>#N/A</v>
      </c>
    </row>
    <row r="1695" spans="1:14" x14ac:dyDescent="0.25">
      <c r="A1695" s="30" t="s">
        <v>48</v>
      </c>
      <c r="B1695" s="36">
        <v>996852</v>
      </c>
      <c r="C1695" s="42" t="s">
        <v>4711</v>
      </c>
      <c r="D1695" s="22" t="s">
        <v>300</v>
      </c>
      <c r="E1695" s="22" t="s">
        <v>320</v>
      </c>
      <c r="F1695" s="26" t="str">
        <f>VLOOKUP(E1695,PROCV!$A$1:$B$107,2,TRUE)</f>
        <v>Música</v>
      </c>
      <c r="G1695" s="33">
        <v>1999</v>
      </c>
      <c r="H1695" s="24">
        <v>0</v>
      </c>
      <c r="I1695" s="23" t="str">
        <f>VLOOKUP(J1695,PROCV!$E$1:$F$27,2,FALSE)</f>
        <v>33 - Rio de Janeiro</v>
      </c>
      <c r="J1695" s="22" t="s">
        <v>82</v>
      </c>
      <c r="K1695" s="22">
        <v>0</v>
      </c>
      <c r="L1695" s="33">
        <v>87500</v>
      </c>
      <c r="M1695" s="20" t="e">
        <f>VLOOKUP(G1695,PROCV!$A$110:$B$119,2,FALSE)</f>
        <v>#N/A</v>
      </c>
      <c r="N1695" s="17" t="e">
        <f t="shared" si="26"/>
        <v>#N/A</v>
      </c>
    </row>
    <row r="1696" spans="1:14" x14ac:dyDescent="0.25">
      <c r="A1696" s="30" t="s">
        <v>48</v>
      </c>
      <c r="B1696" s="36">
        <v>997878</v>
      </c>
      <c r="C1696" s="42" t="s">
        <v>4710</v>
      </c>
      <c r="D1696" s="22" t="s">
        <v>189</v>
      </c>
      <c r="E1696" s="22" t="s">
        <v>929</v>
      </c>
      <c r="F1696" s="26" t="str">
        <f>VLOOKUP(E1696,PROCV!$A$1:$B$107,2,TRUE)</f>
        <v>Artes Cênicas e Espetáculo</v>
      </c>
      <c r="G1696" s="33">
        <v>1999</v>
      </c>
      <c r="H1696" s="24">
        <v>0</v>
      </c>
      <c r="I1696" s="23" t="str">
        <f>VLOOKUP(J1696,PROCV!$E$1:$F$27,2,FALSE)</f>
        <v>29 - Bahia</v>
      </c>
      <c r="J1696" s="22" t="s">
        <v>73</v>
      </c>
      <c r="K1696" s="22">
        <v>0</v>
      </c>
      <c r="L1696" s="33">
        <v>72000</v>
      </c>
      <c r="M1696" s="20" t="e">
        <f>VLOOKUP(G1696,PROCV!$A$110:$B$119,2,FALSE)</f>
        <v>#N/A</v>
      </c>
      <c r="N1696" s="17" t="e">
        <f t="shared" si="26"/>
        <v>#N/A</v>
      </c>
    </row>
    <row r="1697" spans="1:14" x14ac:dyDescent="0.25">
      <c r="A1697" s="30" t="s">
        <v>48</v>
      </c>
      <c r="B1697" s="36">
        <v>996083</v>
      </c>
      <c r="C1697" s="42" t="s">
        <v>4709</v>
      </c>
      <c r="D1697" s="22" t="s">
        <v>189</v>
      </c>
      <c r="E1697" s="22" t="s">
        <v>844</v>
      </c>
      <c r="F1697" s="26" t="str">
        <f>VLOOKUP(E1697,PROCV!$A$1:$B$107,2,TRUE)</f>
        <v>Educação e Criação em Artes</v>
      </c>
      <c r="G1697" s="33">
        <v>1999</v>
      </c>
      <c r="H1697" s="24">
        <v>0</v>
      </c>
      <c r="I1697" s="23" t="str">
        <f>VLOOKUP(J1697,PROCV!$E$1:$F$27,2,FALSE)</f>
        <v>15 - Pará</v>
      </c>
      <c r="J1697" s="22" t="s">
        <v>140</v>
      </c>
      <c r="K1697" s="22">
        <v>0</v>
      </c>
      <c r="L1697" s="33">
        <v>36408</v>
      </c>
      <c r="M1697" s="20" t="e">
        <f>VLOOKUP(G1697,PROCV!$A$110:$B$119,2,FALSE)</f>
        <v>#N/A</v>
      </c>
      <c r="N1697" s="17" t="e">
        <f t="shared" si="26"/>
        <v>#N/A</v>
      </c>
    </row>
    <row r="1698" spans="1:14" x14ac:dyDescent="0.25">
      <c r="A1698" s="30" t="s">
        <v>48</v>
      </c>
      <c r="B1698" s="36">
        <v>997902</v>
      </c>
      <c r="C1698" s="42" t="s">
        <v>4708</v>
      </c>
      <c r="D1698" s="22" t="s">
        <v>524</v>
      </c>
      <c r="E1698" s="22" t="s">
        <v>523</v>
      </c>
      <c r="F1698" s="26" t="str">
        <f>VLOOKUP(E1698,PROCV!$A$1:$B$107,2,TRUE)</f>
        <v>Patrimônio</v>
      </c>
      <c r="G1698" s="33">
        <v>1999</v>
      </c>
      <c r="H1698" s="24">
        <v>0</v>
      </c>
      <c r="I1698" s="23" t="str">
        <f>VLOOKUP(J1698,PROCV!$E$1:$F$27,2,FALSE)</f>
        <v>53 - Distrito Federal</v>
      </c>
      <c r="J1698" s="22" t="s">
        <v>75</v>
      </c>
      <c r="K1698" s="22">
        <v>0</v>
      </c>
      <c r="L1698" s="33">
        <v>35000</v>
      </c>
      <c r="M1698" s="20" t="e">
        <f>VLOOKUP(G1698,PROCV!$A$110:$B$119,2,FALSE)</f>
        <v>#N/A</v>
      </c>
      <c r="N1698" s="17" t="e">
        <f t="shared" si="26"/>
        <v>#N/A</v>
      </c>
    </row>
    <row r="1699" spans="1:14" x14ac:dyDescent="0.25">
      <c r="A1699" s="30" t="s">
        <v>48</v>
      </c>
      <c r="B1699" s="36">
        <v>997685</v>
      </c>
      <c r="C1699" s="42" t="s">
        <v>4707</v>
      </c>
      <c r="D1699" s="22" t="s">
        <v>189</v>
      </c>
      <c r="E1699" s="22" t="s">
        <v>213</v>
      </c>
      <c r="F1699" s="26" t="str">
        <f>VLOOKUP(E1699,PROCV!$A$1:$B$107,2,TRUE)</f>
        <v>Patrimônio</v>
      </c>
      <c r="G1699" s="33">
        <v>1999</v>
      </c>
      <c r="H1699" s="24">
        <v>0</v>
      </c>
      <c r="I1699" s="23" t="str">
        <f>VLOOKUP(J1699,PROCV!$E$1:$F$27,2,FALSE)</f>
        <v>53 - Distrito Federal</v>
      </c>
      <c r="J1699" s="22" t="s">
        <v>75</v>
      </c>
      <c r="K1699" s="22">
        <v>0</v>
      </c>
      <c r="L1699" s="33">
        <v>125000</v>
      </c>
      <c r="M1699" s="20" t="e">
        <f>VLOOKUP(G1699,PROCV!$A$110:$B$119,2,FALSE)</f>
        <v>#N/A</v>
      </c>
      <c r="N1699" s="17" t="e">
        <f t="shared" si="26"/>
        <v>#N/A</v>
      </c>
    </row>
    <row r="1700" spans="1:14" x14ac:dyDescent="0.25">
      <c r="A1700" s="30" t="s">
        <v>48</v>
      </c>
      <c r="B1700" s="36">
        <v>996814</v>
      </c>
      <c r="C1700" s="42" t="s">
        <v>4706</v>
      </c>
      <c r="D1700" s="22" t="s">
        <v>300</v>
      </c>
      <c r="E1700" s="22" t="s">
        <v>320</v>
      </c>
      <c r="F1700" s="26" t="str">
        <f>VLOOKUP(E1700,PROCV!$A$1:$B$107,2,TRUE)</f>
        <v>Música</v>
      </c>
      <c r="G1700" s="33">
        <v>1999</v>
      </c>
      <c r="H1700" s="24">
        <v>0</v>
      </c>
      <c r="I1700" s="23" t="str">
        <f>VLOOKUP(J1700,PROCV!$E$1:$F$27,2,FALSE)</f>
        <v>43 - Rio Grande do Sul</v>
      </c>
      <c r="J1700" s="22" t="s">
        <v>56</v>
      </c>
      <c r="K1700" s="22">
        <v>0</v>
      </c>
      <c r="L1700" s="33">
        <v>87500</v>
      </c>
      <c r="M1700" s="20" t="e">
        <f>VLOOKUP(G1700,PROCV!$A$110:$B$119,2,FALSE)</f>
        <v>#N/A</v>
      </c>
      <c r="N1700" s="17" t="e">
        <f t="shared" si="26"/>
        <v>#N/A</v>
      </c>
    </row>
    <row r="1701" spans="1:14" x14ac:dyDescent="0.25">
      <c r="A1701" s="30" t="s">
        <v>48</v>
      </c>
      <c r="B1701" s="36">
        <v>997879</v>
      </c>
      <c r="C1701" s="42" t="s">
        <v>4705</v>
      </c>
      <c r="D1701" s="22" t="s">
        <v>300</v>
      </c>
      <c r="E1701" s="22" t="s">
        <v>2585</v>
      </c>
      <c r="F1701" s="26" t="str">
        <f>VLOOKUP(E1701,PROCV!$A$1:$B$107,2,TRUE)</f>
        <v>Música</v>
      </c>
      <c r="G1701" s="33">
        <v>1999</v>
      </c>
      <c r="H1701" s="24">
        <v>0</v>
      </c>
      <c r="I1701" s="23" t="str">
        <f>VLOOKUP(J1701,PROCV!$E$1:$F$27,2,FALSE)</f>
        <v>29 - Bahia</v>
      </c>
      <c r="J1701" s="22" t="s">
        <v>73</v>
      </c>
      <c r="K1701" s="22">
        <v>0</v>
      </c>
      <c r="L1701" s="33">
        <v>70000</v>
      </c>
      <c r="M1701" s="20" t="e">
        <f>VLOOKUP(G1701,PROCV!$A$110:$B$119,2,FALSE)</f>
        <v>#N/A</v>
      </c>
      <c r="N1701" s="17" t="e">
        <f t="shared" si="26"/>
        <v>#N/A</v>
      </c>
    </row>
    <row r="1702" spans="1:14" x14ac:dyDescent="0.25">
      <c r="A1702" s="30" t="s">
        <v>48</v>
      </c>
      <c r="B1702" s="36">
        <v>991965</v>
      </c>
      <c r="C1702" s="42" t="s">
        <v>4704</v>
      </c>
      <c r="D1702" s="22" t="s">
        <v>189</v>
      </c>
      <c r="E1702" s="22" t="s">
        <v>213</v>
      </c>
      <c r="F1702" s="26" t="str">
        <f>VLOOKUP(E1702,PROCV!$A$1:$B$107,2,TRUE)</f>
        <v>Patrimônio</v>
      </c>
      <c r="G1702" s="33">
        <v>1999</v>
      </c>
      <c r="H1702" s="24">
        <v>0</v>
      </c>
      <c r="I1702" s="23" t="str">
        <f>VLOOKUP(J1702,PROCV!$E$1:$F$27,2,FALSE)</f>
        <v>31 - Minas Gerais</v>
      </c>
      <c r="J1702" s="22" t="s">
        <v>85</v>
      </c>
      <c r="K1702" s="22">
        <v>0</v>
      </c>
      <c r="L1702" s="33">
        <v>36323.46</v>
      </c>
      <c r="M1702" s="20" t="e">
        <f>VLOOKUP(G1702,PROCV!$A$110:$B$119,2,FALSE)</f>
        <v>#N/A</v>
      </c>
      <c r="N1702" s="17" t="e">
        <f t="shared" si="26"/>
        <v>#N/A</v>
      </c>
    </row>
    <row r="1703" spans="1:14" x14ac:dyDescent="0.25">
      <c r="A1703" s="30" t="s">
        <v>48</v>
      </c>
      <c r="B1703" s="36">
        <v>992018</v>
      </c>
      <c r="C1703" s="42" t="s">
        <v>4703</v>
      </c>
      <c r="D1703" s="22" t="s">
        <v>189</v>
      </c>
      <c r="E1703" s="22" t="s">
        <v>213</v>
      </c>
      <c r="F1703" s="26" t="str">
        <f>VLOOKUP(E1703,PROCV!$A$1:$B$107,2,TRUE)</f>
        <v>Patrimônio</v>
      </c>
      <c r="G1703" s="33">
        <v>1999</v>
      </c>
      <c r="H1703" s="24">
        <v>0</v>
      </c>
      <c r="I1703" s="23" t="str">
        <f>VLOOKUP(J1703,PROCV!$E$1:$F$27,2,FALSE)</f>
        <v>35 - São Paulo</v>
      </c>
      <c r="J1703" s="22" t="s">
        <v>76</v>
      </c>
      <c r="K1703" s="22">
        <v>0</v>
      </c>
      <c r="L1703" s="33">
        <v>1630000</v>
      </c>
      <c r="M1703" s="20" t="e">
        <f>VLOOKUP(G1703,PROCV!$A$110:$B$119,2,FALSE)</f>
        <v>#N/A</v>
      </c>
      <c r="N1703" s="17" t="e">
        <f t="shared" si="26"/>
        <v>#N/A</v>
      </c>
    </row>
    <row r="1704" spans="1:14" x14ac:dyDescent="0.25">
      <c r="A1704" s="30" t="s">
        <v>48</v>
      </c>
      <c r="B1704" s="36">
        <v>992020</v>
      </c>
      <c r="C1704" s="42" t="s">
        <v>4702</v>
      </c>
      <c r="D1704" s="22" t="s">
        <v>189</v>
      </c>
      <c r="E1704" s="22" t="s">
        <v>213</v>
      </c>
      <c r="F1704" s="26" t="str">
        <f>VLOOKUP(E1704,PROCV!$A$1:$B$107,2,TRUE)</f>
        <v>Patrimônio</v>
      </c>
      <c r="G1704" s="33">
        <v>1999</v>
      </c>
      <c r="H1704" s="24">
        <v>0</v>
      </c>
      <c r="I1704" s="23" t="str">
        <f>VLOOKUP(J1704,PROCV!$E$1:$F$27,2,FALSE)</f>
        <v>35 - São Paulo</v>
      </c>
      <c r="J1704" s="22" t="s">
        <v>76</v>
      </c>
      <c r="K1704" s="22">
        <v>0</v>
      </c>
      <c r="L1704" s="33">
        <v>250000</v>
      </c>
      <c r="M1704" s="20" t="e">
        <f>VLOOKUP(G1704,PROCV!$A$110:$B$119,2,FALSE)</f>
        <v>#N/A</v>
      </c>
      <c r="N1704" s="17" t="e">
        <f t="shared" si="26"/>
        <v>#N/A</v>
      </c>
    </row>
    <row r="1705" spans="1:14" x14ac:dyDescent="0.25">
      <c r="A1705" s="30" t="s">
        <v>48</v>
      </c>
      <c r="B1705" s="36">
        <v>996194</v>
      </c>
      <c r="C1705" s="42" t="s">
        <v>4701</v>
      </c>
      <c r="D1705" s="22" t="s">
        <v>189</v>
      </c>
      <c r="E1705" s="22" t="s">
        <v>213</v>
      </c>
      <c r="F1705" s="26" t="str">
        <f>VLOOKUP(E1705,PROCV!$A$1:$B$107,2,TRUE)</f>
        <v>Patrimônio</v>
      </c>
      <c r="G1705" s="33">
        <v>1999</v>
      </c>
      <c r="H1705" s="24">
        <v>0</v>
      </c>
      <c r="I1705" s="23" t="str">
        <f>VLOOKUP(J1705,PROCV!$E$1:$F$27,2,FALSE)</f>
        <v>13 - Amazonas</v>
      </c>
      <c r="J1705" s="22" t="s">
        <v>823</v>
      </c>
      <c r="K1705" s="22">
        <v>0</v>
      </c>
      <c r="L1705" s="33">
        <v>75000</v>
      </c>
      <c r="M1705" s="20" t="e">
        <f>VLOOKUP(G1705,PROCV!$A$110:$B$119,2,FALSE)</f>
        <v>#N/A</v>
      </c>
      <c r="N1705" s="17" t="e">
        <f t="shared" si="26"/>
        <v>#N/A</v>
      </c>
    </row>
    <row r="1706" spans="1:14" x14ac:dyDescent="0.25">
      <c r="A1706" s="30" t="s">
        <v>48</v>
      </c>
      <c r="B1706" s="36">
        <v>996579</v>
      </c>
      <c r="C1706" s="42" t="s">
        <v>4700</v>
      </c>
      <c r="D1706" s="22" t="s">
        <v>189</v>
      </c>
      <c r="E1706" s="22" t="s">
        <v>749</v>
      </c>
      <c r="F1706" s="26" t="str">
        <f>VLOOKUP(E1706,PROCV!$A$1:$B$107,2,TRUE)</f>
        <v>Educação e Criação em Artes</v>
      </c>
      <c r="G1706" s="33">
        <v>1999</v>
      </c>
      <c r="H1706" s="24">
        <v>0</v>
      </c>
      <c r="I1706" s="23" t="str">
        <f>VLOOKUP(J1706,PROCV!$E$1:$F$27,2,FALSE)</f>
        <v>35 - São Paulo</v>
      </c>
      <c r="J1706" s="22" t="s">
        <v>76</v>
      </c>
      <c r="K1706" s="22">
        <v>0</v>
      </c>
      <c r="L1706" s="33">
        <v>100000</v>
      </c>
      <c r="M1706" s="20" t="e">
        <f>VLOOKUP(G1706,PROCV!$A$110:$B$119,2,FALSE)</f>
        <v>#N/A</v>
      </c>
      <c r="N1706" s="17" t="e">
        <f t="shared" si="26"/>
        <v>#N/A</v>
      </c>
    </row>
    <row r="1707" spans="1:14" x14ac:dyDescent="0.25">
      <c r="A1707" s="30" t="s">
        <v>48</v>
      </c>
      <c r="B1707" s="36">
        <v>996431</v>
      </c>
      <c r="C1707" s="42" t="s">
        <v>4166</v>
      </c>
      <c r="D1707" s="22" t="s">
        <v>189</v>
      </c>
      <c r="E1707" s="22" t="s">
        <v>213</v>
      </c>
      <c r="F1707" s="26" t="str">
        <f>VLOOKUP(E1707,PROCV!$A$1:$B$107,2,TRUE)</f>
        <v>Patrimônio</v>
      </c>
      <c r="G1707" s="33">
        <v>1999</v>
      </c>
      <c r="H1707" s="24">
        <v>0</v>
      </c>
      <c r="I1707" s="23" t="str">
        <f>VLOOKUP(J1707,PROCV!$E$1:$F$27,2,FALSE)</f>
        <v>31 - Minas Gerais</v>
      </c>
      <c r="J1707" s="22" t="s">
        <v>85</v>
      </c>
      <c r="K1707" s="22">
        <v>0</v>
      </c>
      <c r="L1707" s="33">
        <v>80000</v>
      </c>
      <c r="M1707" s="20" t="e">
        <f>VLOOKUP(G1707,PROCV!$A$110:$B$119,2,FALSE)</f>
        <v>#N/A</v>
      </c>
      <c r="N1707" s="17" t="e">
        <f t="shared" si="26"/>
        <v>#N/A</v>
      </c>
    </row>
    <row r="1708" spans="1:14" x14ac:dyDescent="0.25">
      <c r="A1708" s="30" t="s">
        <v>48</v>
      </c>
      <c r="B1708" s="36">
        <v>996432</v>
      </c>
      <c r="C1708" s="42" t="s">
        <v>4699</v>
      </c>
      <c r="D1708" s="22" t="s">
        <v>189</v>
      </c>
      <c r="E1708" s="22" t="s">
        <v>213</v>
      </c>
      <c r="F1708" s="26" t="str">
        <f>VLOOKUP(E1708,PROCV!$A$1:$B$107,2,TRUE)</f>
        <v>Patrimônio</v>
      </c>
      <c r="G1708" s="33">
        <v>1999</v>
      </c>
      <c r="H1708" s="24">
        <v>0</v>
      </c>
      <c r="I1708" s="23" t="str">
        <f>VLOOKUP(J1708,PROCV!$E$1:$F$27,2,FALSE)</f>
        <v>31 - Minas Gerais</v>
      </c>
      <c r="J1708" s="22" t="s">
        <v>85</v>
      </c>
      <c r="K1708" s="22">
        <v>0</v>
      </c>
      <c r="L1708" s="33">
        <v>120000</v>
      </c>
      <c r="M1708" s="20" t="e">
        <f>VLOOKUP(G1708,PROCV!$A$110:$B$119,2,FALSE)</f>
        <v>#N/A</v>
      </c>
      <c r="N1708" s="17" t="e">
        <f t="shared" si="26"/>
        <v>#N/A</v>
      </c>
    </row>
    <row r="1709" spans="1:14" x14ac:dyDescent="0.25">
      <c r="A1709" s="30" t="s">
        <v>48</v>
      </c>
      <c r="B1709" s="36">
        <v>977564</v>
      </c>
      <c r="C1709" s="42" t="s">
        <v>4698</v>
      </c>
      <c r="D1709" s="22" t="s">
        <v>114</v>
      </c>
      <c r="E1709" s="22" t="s">
        <v>183</v>
      </c>
      <c r="F1709" s="26" t="str">
        <f>VLOOKUP(E1709,PROCV!$A$1:$B$107,2,TRUE)</f>
        <v>Música</v>
      </c>
      <c r="G1709" s="33">
        <v>1999</v>
      </c>
      <c r="H1709" s="24">
        <v>0</v>
      </c>
      <c r="I1709" s="23" t="str">
        <f>VLOOKUP(J1709,PROCV!$E$1:$F$27,2,FALSE)</f>
        <v>53 - Distrito Federal</v>
      </c>
      <c r="J1709" s="22" t="s">
        <v>75</v>
      </c>
      <c r="K1709" s="22">
        <v>0</v>
      </c>
      <c r="L1709" s="33">
        <v>62927.199999999997</v>
      </c>
      <c r="M1709" s="20" t="e">
        <f>VLOOKUP(G1709,PROCV!$A$110:$B$119,2,FALSE)</f>
        <v>#N/A</v>
      </c>
      <c r="N1709" s="17" t="e">
        <f t="shared" si="26"/>
        <v>#N/A</v>
      </c>
    </row>
    <row r="1710" spans="1:14" x14ac:dyDescent="0.25">
      <c r="A1710" s="30" t="s">
        <v>48</v>
      </c>
      <c r="B1710" s="36">
        <v>995875</v>
      </c>
      <c r="C1710" s="42" t="s">
        <v>4697</v>
      </c>
      <c r="D1710" s="22" t="s">
        <v>114</v>
      </c>
      <c r="E1710" s="22" t="s">
        <v>369</v>
      </c>
      <c r="F1710" s="26" t="str">
        <f>VLOOKUP(E1710,PROCV!$A$1:$B$107,2,TRUE)</f>
        <v>Patrimônio</v>
      </c>
      <c r="G1710" s="33">
        <v>1999</v>
      </c>
      <c r="H1710" s="24">
        <v>0</v>
      </c>
      <c r="I1710" s="23" t="str">
        <f>VLOOKUP(J1710,PROCV!$E$1:$F$27,2,FALSE)</f>
        <v>43 - Rio Grande do Sul</v>
      </c>
      <c r="J1710" s="22" t="s">
        <v>56</v>
      </c>
      <c r="K1710" s="22">
        <v>0</v>
      </c>
      <c r="L1710" s="33">
        <v>25120</v>
      </c>
      <c r="M1710" s="20" t="e">
        <f>VLOOKUP(G1710,PROCV!$A$110:$B$119,2,FALSE)</f>
        <v>#N/A</v>
      </c>
      <c r="N1710" s="17" t="e">
        <f t="shared" si="26"/>
        <v>#N/A</v>
      </c>
    </row>
    <row r="1711" spans="1:14" x14ac:dyDescent="0.25">
      <c r="A1711" s="30" t="s">
        <v>48</v>
      </c>
      <c r="B1711" s="36">
        <v>998095</v>
      </c>
      <c r="C1711" s="42" t="s">
        <v>4696</v>
      </c>
      <c r="D1711" s="22" t="s">
        <v>114</v>
      </c>
      <c r="E1711" s="22" t="s">
        <v>113</v>
      </c>
      <c r="F1711" s="26" t="str">
        <f>VLOOKUP(E1711,PROCV!$A$1:$B$107,2,TRUE)</f>
        <v>Música</v>
      </c>
      <c r="G1711" s="33">
        <v>1999</v>
      </c>
      <c r="H1711" s="24">
        <v>0</v>
      </c>
      <c r="I1711" s="23" t="str">
        <f>VLOOKUP(J1711,PROCV!$E$1:$F$27,2,FALSE)</f>
        <v>11 - Rondônia</v>
      </c>
      <c r="J1711" s="22" t="s">
        <v>219</v>
      </c>
      <c r="K1711" s="22">
        <v>0</v>
      </c>
      <c r="L1711" s="33">
        <v>45639.5</v>
      </c>
      <c r="M1711" s="20" t="e">
        <f>VLOOKUP(G1711,PROCV!$A$110:$B$119,2,FALSE)</f>
        <v>#N/A</v>
      </c>
      <c r="N1711" s="17" t="e">
        <f t="shared" si="26"/>
        <v>#N/A</v>
      </c>
    </row>
    <row r="1712" spans="1:14" x14ac:dyDescent="0.25">
      <c r="A1712" s="30" t="s">
        <v>48</v>
      </c>
      <c r="B1712" s="36">
        <v>976343</v>
      </c>
      <c r="C1712" s="42" t="s">
        <v>4695</v>
      </c>
      <c r="D1712" s="22" t="s">
        <v>114</v>
      </c>
      <c r="E1712" s="22" t="s">
        <v>113</v>
      </c>
      <c r="F1712" s="26" t="str">
        <f>VLOOKUP(E1712,PROCV!$A$1:$B$107,2,TRUE)</f>
        <v>Música</v>
      </c>
      <c r="G1712" s="33">
        <v>1999</v>
      </c>
      <c r="H1712" s="24">
        <v>0</v>
      </c>
      <c r="I1712" s="23" t="str">
        <f>VLOOKUP(J1712,PROCV!$E$1:$F$27,2,FALSE)</f>
        <v>53 - Distrito Federal</v>
      </c>
      <c r="J1712" s="22" t="s">
        <v>75</v>
      </c>
      <c r="K1712" s="22">
        <v>0</v>
      </c>
      <c r="L1712" s="33">
        <v>78659</v>
      </c>
      <c r="M1712" s="20" t="e">
        <f>VLOOKUP(G1712,PROCV!$A$110:$B$119,2,FALSE)</f>
        <v>#N/A</v>
      </c>
      <c r="N1712" s="17" t="e">
        <f t="shared" si="26"/>
        <v>#N/A</v>
      </c>
    </row>
    <row r="1713" spans="1:14" x14ac:dyDescent="0.25">
      <c r="A1713" s="30" t="s">
        <v>48</v>
      </c>
      <c r="B1713" s="36">
        <v>998075</v>
      </c>
      <c r="C1713" s="42" t="s">
        <v>4694</v>
      </c>
      <c r="D1713" s="22" t="s">
        <v>114</v>
      </c>
      <c r="E1713" s="22" t="s">
        <v>369</v>
      </c>
      <c r="F1713" s="26" t="str">
        <f>VLOOKUP(E1713,PROCV!$A$1:$B$107,2,TRUE)</f>
        <v>Patrimônio</v>
      </c>
      <c r="G1713" s="33">
        <v>1999</v>
      </c>
      <c r="H1713" s="24">
        <v>0</v>
      </c>
      <c r="I1713" s="23" t="str">
        <f>VLOOKUP(J1713,PROCV!$E$1:$F$27,2,FALSE)</f>
        <v>12 - Acre</v>
      </c>
      <c r="J1713" s="22" t="s">
        <v>71</v>
      </c>
      <c r="K1713" s="22">
        <v>0</v>
      </c>
      <c r="L1713" s="33">
        <v>95229.75</v>
      </c>
      <c r="M1713" s="20" t="e">
        <f>VLOOKUP(G1713,PROCV!$A$110:$B$119,2,FALSE)</f>
        <v>#N/A</v>
      </c>
      <c r="N1713" s="17" t="e">
        <f t="shared" si="26"/>
        <v>#N/A</v>
      </c>
    </row>
    <row r="1714" spans="1:14" x14ac:dyDescent="0.25">
      <c r="A1714" s="30" t="s">
        <v>48</v>
      </c>
      <c r="B1714" s="36">
        <v>998226</v>
      </c>
      <c r="C1714" s="42" t="s">
        <v>4693</v>
      </c>
      <c r="D1714" s="22" t="s">
        <v>114</v>
      </c>
      <c r="E1714" s="22" t="s">
        <v>192</v>
      </c>
      <c r="F1714" s="26" t="str">
        <f>VLOOKUP(E1714,PROCV!$A$1:$B$107,2,TRUE)</f>
        <v>Música</v>
      </c>
      <c r="G1714" s="33">
        <v>1999</v>
      </c>
      <c r="H1714" s="24">
        <v>0</v>
      </c>
      <c r="I1714" s="23" t="str">
        <f>VLOOKUP(J1714,PROCV!$E$1:$F$27,2,FALSE)</f>
        <v>35 - São Paulo</v>
      </c>
      <c r="J1714" s="22" t="s">
        <v>76</v>
      </c>
      <c r="K1714" s="22">
        <v>0</v>
      </c>
      <c r="L1714" s="33">
        <v>252900</v>
      </c>
      <c r="M1714" s="20" t="e">
        <f>VLOOKUP(G1714,PROCV!$A$110:$B$119,2,FALSE)</f>
        <v>#N/A</v>
      </c>
      <c r="N1714" s="17" t="e">
        <f t="shared" si="26"/>
        <v>#N/A</v>
      </c>
    </row>
    <row r="1715" spans="1:14" x14ac:dyDescent="0.25">
      <c r="A1715" s="30" t="s">
        <v>48</v>
      </c>
      <c r="B1715" s="36">
        <v>998725</v>
      </c>
      <c r="C1715" s="42" t="s">
        <v>4692</v>
      </c>
      <c r="D1715" s="22" t="s">
        <v>114</v>
      </c>
      <c r="E1715" s="22" t="s">
        <v>192</v>
      </c>
      <c r="F1715" s="26" t="str">
        <f>VLOOKUP(E1715,PROCV!$A$1:$B$107,2,TRUE)</f>
        <v>Música</v>
      </c>
      <c r="G1715" s="33">
        <v>1999</v>
      </c>
      <c r="H1715" s="24">
        <v>0</v>
      </c>
      <c r="I1715" s="23" t="str">
        <f>VLOOKUP(J1715,PROCV!$E$1:$F$27,2,FALSE)</f>
        <v>35 - São Paulo</v>
      </c>
      <c r="J1715" s="22" t="s">
        <v>76</v>
      </c>
      <c r="K1715" s="22">
        <v>0</v>
      </c>
      <c r="L1715" s="33">
        <v>83490</v>
      </c>
      <c r="M1715" s="20" t="e">
        <f>VLOOKUP(G1715,PROCV!$A$110:$B$119,2,FALSE)</f>
        <v>#N/A</v>
      </c>
      <c r="N1715" s="17" t="e">
        <f t="shared" si="26"/>
        <v>#N/A</v>
      </c>
    </row>
    <row r="1716" spans="1:14" x14ac:dyDescent="0.25">
      <c r="A1716" s="30" t="s">
        <v>48</v>
      </c>
      <c r="B1716" s="36">
        <v>996866</v>
      </c>
      <c r="C1716" s="42" t="s">
        <v>4691</v>
      </c>
      <c r="D1716" s="22" t="s">
        <v>300</v>
      </c>
      <c r="E1716" s="22" t="s">
        <v>263</v>
      </c>
      <c r="F1716" s="26" t="str">
        <f>VLOOKUP(E1716,PROCV!$A$1:$B$107,2,TRUE)</f>
        <v>Artes Cênicas e Espetáculo</v>
      </c>
      <c r="G1716" s="33">
        <v>1999</v>
      </c>
      <c r="H1716" s="24">
        <v>0</v>
      </c>
      <c r="I1716" s="23" t="str">
        <f>VLOOKUP(J1716,PROCV!$E$1:$F$27,2,FALSE)</f>
        <v>33 - Rio de Janeiro</v>
      </c>
      <c r="J1716" s="22" t="s">
        <v>82</v>
      </c>
      <c r="K1716" s="22">
        <v>0</v>
      </c>
      <c r="L1716" s="33">
        <v>87500</v>
      </c>
      <c r="M1716" s="20" t="e">
        <f>VLOOKUP(G1716,PROCV!$A$110:$B$119,2,FALSE)</f>
        <v>#N/A</v>
      </c>
      <c r="N1716" s="17" t="e">
        <f t="shared" si="26"/>
        <v>#N/A</v>
      </c>
    </row>
    <row r="1717" spans="1:14" x14ac:dyDescent="0.25">
      <c r="A1717" s="30" t="s">
        <v>48</v>
      </c>
      <c r="B1717" s="36">
        <v>995275</v>
      </c>
      <c r="C1717" s="42" t="s">
        <v>4690</v>
      </c>
      <c r="D1717" s="22" t="s">
        <v>314</v>
      </c>
      <c r="E1717" s="22" t="s">
        <v>265</v>
      </c>
      <c r="F1717" s="26" t="str">
        <f>VLOOKUP(E1717,PROCV!$A$1:$B$107,2,TRUE)</f>
        <v>Patrimônio</v>
      </c>
      <c r="G1717" s="38">
        <v>1999</v>
      </c>
      <c r="H1717" s="24">
        <v>0</v>
      </c>
      <c r="I1717" s="23" t="str">
        <f>VLOOKUP(J1717,PROCV!$E$1:$F$27,2,FALSE)</f>
        <v>33 - Rio de Janeiro</v>
      </c>
      <c r="J1717" s="22" t="s">
        <v>82</v>
      </c>
      <c r="K1717" s="22">
        <v>0</v>
      </c>
      <c r="L1717" s="38">
        <v>31250</v>
      </c>
      <c r="M1717" s="20" t="e">
        <f>VLOOKUP(G1717,PROCV!$A$110:$B$119,2,FALSE)</f>
        <v>#N/A</v>
      </c>
      <c r="N1717" s="17" t="e">
        <f t="shared" si="26"/>
        <v>#N/A</v>
      </c>
    </row>
    <row r="1718" spans="1:14" x14ac:dyDescent="0.25">
      <c r="A1718" s="30" t="s">
        <v>48</v>
      </c>
      <c r="B1718" s="36">
        <v>995213</v>
      </c>
      <c r="C1718" s="42" t="s">
        <v>4156</v>
      </c>
      <c r="D1718" s="22" t="s">
        <v>314</v>
      </c>
      <c r="E1718" s="22" t="s">
        <v>265</v>
      </c>
      <c r="F1718" s="26" t="str">
        <f>VLOOKUP(E1718,PROCV!$A$1:$B$107,2,TRUE)</f>
        <v>Patrimônio</v>
      </c>
      <c r="G1718" s="38">
        <v>1999</v>
      </c>
      <c r="H1718" s="24">
        <v>0</v>
      </c>
      <c r="I1718" s="23" t="str">
        <f>VLOOKUP(J1718,PROCV!$E$1:$F$27,2,FALSE)</f>
        <v>35 - São Paulo</v>
      </c>
      <c r="J1718" s="22" t="s">
        <v>76</v>
      </c>
      <c r="K1718" s="22">
        <v>0</v>
      </c>
      <c r="L1718" s="38">
        <v>77500</v>
      </c>
      <c r="M1718" s="20" t="e">
        <f>VLOOKUP(G1718,PROCV!$A$110:$B$119,2,FALSE)</f>
        <v>#N/A</v>
      </c>
      <c r="N1718" s="17" t="e">
        <f t="shared" si="26"/>
        <v>#N/A</v>
      </c>
    </row>
    <row r="1719" spans="1:14" x14ac:dyDescent="0.25">
      <c r="A1719" s="30" t="s">
        <v>48</v>
      </c>
      <c r="B1719" s="36">
        <v>997464</v>
      </c>
      <c r="C1719" s="42" t="s">
        <v>4689</v>
      </c>
      <c r="D1719" s="22" t="s">
        <v>300</v>
      </c>
      <c r="E1719" s="22" t="s">
        <v>2585</v>
      </c>
      <c r="F1719" s="26" t="str">
        <f>VLOOKUP(E1719,PROCV!$A$1:$B$107,2,TRUE)</f>
        <v>Música</v>
      </c>
      <c r="G1719" s="33">
        <v>1999</v>
      </c>
      <c r="H1719" s="24">
        <v>0</v>
      </c>
      <c r="I1719" s="23" t="str">
        <f>VLOOKUP(J1719,PROCV!$E$1:$F$27,2,FALSE)</f>
        <v>53 - Distrito Federal</v>
      </c>
      <c r="J1719" s="22" t="s">
        <v>75</v>
      </c>
      <c r="K1719" s="22">
        <v>0</v>
      </c>
      <c r="L1719" s="33">
        <v>56250</v>
      </c>
      <c r="M1719" s="20" t="e">
        <f>VLOOKUP(G1719,PROCV!$A$110:$B$119,2,FALSE)</f>
        <v>#N/A</v>
      </c>
      <c r="N1719" s="17" t="e">
        <f t="shared" si="26"/>
        <v>#N/A</v>
      </c>
    </row>
    <row r="1720" spans="1:14" x14ac:dyDescent="0.25">
      <c r="A1720" s="30" t="s">
        <v>48</v>
      </c>
      <c r="B1720" s="36">
        <v>992007</v>
      </c>
      <c r="C1720" s="42" t="s">
        <v>4688</v>
      </c>
      <c r="D1720" s="22" t="s">
        <v>189</v>
      </c>
      <c r="E1720" s="22" t="s">
        <v>213</v>
      </c>
      <c r="F1720" s="26" t="str">
        <f>VLOOKUP(E1720,PROCV!$A$1:$B$107,2,TRUE)</f>
        <v>Patrimônio</v>
      </c>
      <c r="G1720" s="33">
        <v>1999</v>
      </c>
      <c r="H1720" s="24">
        <v>0</v>
      </c>
      <c r="I1720" s="23" t="str">
        <f>VLOOKUP(J1720,PROCV!$E$1:$F$27,2,FALSE)</f>
        <v>33 - Rio de Janeiro</v>
      </c>
      <c r="J1720" s="22" t="s">
        <v>82</v>
      </c>
      <c r="K1720" s="22">
        <v>0</v>
      </c>
      <c r="L1720" s="33">
        <v>300000</v>
      </c>
      <c r="M1720" s="20" t="e">
        <f>VLOOKUP(G1720,PROCV!$A$110:$B$119,2,FALSE)</f>
        <v>#N/A</v>
      </c>
      <c r="N1720" s="17" t="e">
        <f t="shared" si="26"/>
        <v>#N/A</v>
      </c>
    </row>
    <row r="1721" spans="1:14" x14ac:dyDescent="0.25">
      <c r="A1721" s="30" t="s">
        <v>48</v>
      </c>
      <c r="B1721" s="36">
        <v>997327</v>
      </c>
      <c r="C1721" s="42" t="s">
        <v>4687</v>
      </c>
      <c r="D1721" s="22" t="s">
        <v>46</v>
      </c>
      <c r="E1721" s="22" t="s">
        <v>50</v>
      </c>
      <c r="F1721" s="26" t="str">
        <f>VLOOKUP(E1721,PROCV!$A$1:$B$107,2,TRUE)</f>
        <v>Educação e Criação em Artes</v>
      </c>
      <c r="G1721" s="33">
        <v>1999</v>
      </c>
      <c r="H1721" s="24">
        <v>0</v>
      </c>
      <c r="I1721" s="23" t="str">
        <f>VLOOKUP(J1721,PROCV!$E$1:$F$27,2,FALSE)</f>
        <v>35 - São Paulo</v>
      </c>
      <c r="J1721" s="22" t="s">
        <v>76</v>
      </c>
      <c r="K1721" s="22">
        <v>0</v>
      </c>
      <c r="L1721" s="33">
        <v>82500</v>
      </c>
      <c r="M1721" s="20" t="e">
        <f>VLOOKUP(G1721,PROCV!$A$110:$B$119,2,FALSE)</f>
        <v>#N/A</v>
      </c>
      <c r="N1721" s="17" t="e">
        <f t="shared" si="26"/>
        <v>#N/A</v>
      </c>
    </row>
    <row r="1722" spans="1:14" x14ac:dyDescent="0.25">
      <c r="A1722" s="30" t="s">
        <v>48</v>
      </c>
      <c r="B1722" s="36">
        <v>998392</v>
      </c>
      <c r="C1722" s="42" t="s">
        <v>4686</v>
      </c>
      <c r="D1722" s="22" t="s">
        <v>314</v>
      </c>
      <c r="E1722" s="22" t="s">
        <v>265</v>
      </c>
      <c r="F1722" s="26" t="str">
        <f>VLOOKUP(E1722,PROCV!$A$1:$B$107,2,TRUE)</f>
        <v>Patrimônio</v>
      </c>
      <c r="G1722" s="33">
        <v>1999</v>
      </c>
      <c r="H1722" s="24">
        <v>0</v>
      </c>
      <c r="I1722" s="23" t="str">
        <f>VLOOKUP(J1722,PROCV!$E$1:$F$27,2,FALSE)</f>
        <v>41 - Paraná</v>
      </c>
      <c r="J1722" s="22" t="s">
        <v>106</v>
      </c>
      <c r="K1722" s="22">
        <v>0</v>
      </c>
      <c r="L1722" s="33">
        <v>125000</v>
      </c>
      <c r="M1722" s="20" t="e">
        <f>VLOOKUP(G1722,PROCV!$A$110:$B$119,2,FALSE)</f>
        <v>#N/A</v>
      </c>
      <c r="N1722" s="17" t="e">
        <f t="shared" si="26"/>
        <v>#N/A</v>
      </c>
    </row>
    <row r="1723" spans="1:14" x14ac:dyDescent="0.25">
      <c r="A1723" s="30" t="s">
        <v>48</v>
      </c>
      <c r="B1723" s="36">
        <v>995326</v>
      </c>
      <c r="C1723" s="42" t="s">
        <v>4685</v>
      </c>
      <c r="D1723" s="22" t="s">
        <v>114</v>
      </c>
      <c r="E1723" s="22" t="s">
        <v>113</v>
      </c>
      <c r="F1723" s="26" t="str">
        <f>VLOOKUP(E1723,PROCV!$A$1:$B$107,2,TRUE)</f>
        <v>Música</v>
      </c>
      <c r="G1723" s="33">
        <v>1999</v>
      </c>
      <c r="H1723" s="24">
        <v>0</v>
      </c>
      <c r="I1723" s="23" t="str">
        <f>VLOOKUP(J1723,PROCV!$E$1:$F$27,2,FALSE)</f>
        <v>35 - São Paulo</v>
      </c>
      <c r="J1723" s="22" t="s">
        <v>76</v>
      </c>
      <c r="K1723" s="22">
        <v>0</v>
      </c>
      <c r="L1723" s="33">
        <v>991625</v>
      </c>
      <c r="M1723" s="20" t="e">
        <f>VLOOKUP(G1723,PROCV!$A$110:$B$119,2,FALSE)</f>
        <v>#N/A</v>
      </c>
      <c r="N1723" s="17" t="e">
        <f t="shared" si="26"/>
        <v>#N/A</v>
      </c>
    </row>
    <row r="1724" spans="1:14" x14ac:dyDescent="0.25">
      <c r="A1724" s="30" t="s">
        <v>48</v>
      </c>
      <c r="B1724" s="36">
        <v>995967</v>
      </c>
      <c r="C1724" s="42" t="s">
        <v>4684</v>
      </c>
      <c r="D1724" s="22" t="s">
        <v>314</v>
      </c>
      <c r="E1724" s="22" t="s">
        <v>265</v>
      </c>
      <c r="F1724" s="26" t="str">
        <f>VLOOKUP(E1724,PROCV!$A$1:$B$107,2,TRUE)</f>
        <v>Patrimônio</v>
      </c>
      <c r="G1724" s="38">
        <v>1999</v>
      </c>
      <c r="H1724" s="24">
        <v>0</v>
      </c>
      <c r="I1724" s="23" t="str">
        <f>VLOOKUP(J1724,PROCV!$E$1:$F$27,2,FALSE)</f>
        <v>35 - São Paulo</v>
      </c>
      <c r="J1724" s="22" t="s">
        <v>76</v>
      </c>
      <c r="K1724" s="22">
        <v>0</v>
      </c>
      <c r="L1724" s="38">
        <v>43750</v>
      </c>
      <c r="M1724" s="20" t="e">
        <f>VLOOKUP(G1724,PROCV!$A$110:$B$119,2,FALSE)</f>
        <v>#N/A</v>
      </c>
      <c r="N1724" s="17" t="e">
        <f t="shared" si="26"/>
        <v>#N/A</v>
      </c>
    </row>
    <row r="1725" spans="1:14" x14ac:dyDescent="0.25">
      <c r="A1725" s="30" t="s">
        <v>48</v>
      </c>
      <c r="B1725" s="36">
        <v>990662</v>
      </c>
      <c r="C1725" s="42" t="s">
        <v>4683</v>
      </c>
      <c r="D1725" s="22" t="s">
        <v>189</v>
      </c>
      <c r="E1725" s="22" t="s">
        <v>213</v>
      </c>
      <c r="F1725" s="26" t="str">
        <f>VLOOKUP(E1725,PROCV!$A$1:$B$107,2,TRUE)</f>
        <v>Patrimônio</v>
      </c>
      <c r="G1725" s="33">
        <v>1999</v>
      </c>
      <c r="H1725" s="24">
        <v>0</v>
      </c>
      <c r="I1725" s="23" t="str">
        <f>VLOOKUP(J1725,PROCV!$E$1:$F$27,2,FALSE)</f>
        <v>31 - Minas Gerais</v>
      </c>
      <c r="J1725" s="22" t="s">
        <v>85</v>
      </c>
      <c r="K1725" s="22">
        <v>0</v>
      </c>
      <c r="L1725" s="33">
        <v>20026</v>
      </c>
      <c r="M1725" s="20" t="e">
        <f>VLOOKUP(G1725,PROCV!$A$110:$B$119,2,FALSE)</f>
        <v>#N/A</v>
      </c>
      <c r="N1725" s="17" t="e">
        <f t="shared" si="26"/>
        <v>#N/A</v>
      </c>
    </row>
    <row r="1726" spans="1:14" x14ac:dyDescent="0.25">
      <c r="A1726" s="30" t="s">
        <v>48</v>
      </c>
      <c r="B1726" s="36">
        <v>999385</v>
      </c>
      <c r="C1726" s="42" t="s">
        <v>4682</v>
      </c>
      <c r="D1726" s="22" t="s">
        <v>524</v>
      </c>
      <c r="E1726" s="22" t="s">
        <v>523</v>
      </c>
      <c r="F1726" s="26" t="str">
        <f>VLOOKUP(E1726,PROCV!$A$1:$B$107,2,TRUE)</f>
        <v>Patrimônio</v>
      </c>
      <c r="G1726" s="33">
        <v>1999</v>
      </c>
      <c r="H1726" s="24">
        <v>0</v>
      </c>
      <c r="I1726" s="23" t="str">
        <f>VLOOKUP(J1726,PROCV!$E$1:$F$27,2,FALSE)</f>
        <v>35 - São Paulo</v>
      </c>
      <c r="J1726" s="22" t="s">
        <v>76</v>
      </c>
      <c r="K1726" s="22">
        <v>0</v>
      </c>
      <c r="L1726" s="33">
        <v>625000</v>
      </c>
      <c r="M1726" s="20" t="e">
        <f>VLOOKUP(G1726,PROCV!$A$110:$B$119,2,FALSE)</f>
        <v>#N/A</v>
      </c>
      <c r="N1726" s="17" t="e">
        <f t="shared" si="26"/>
        <v>#N/A</v>
      </c>
    </row>
    <row r="1727" spans="1:14" x14ac:dyDescent="0.25">
      <c r="A1727" s="30" t="s">
        <v>48</v>
      </c>
      <c r="B1727" s="36">
        <v>995035</v>
      </c>
      <c r="C1727" s="42" t="s">
        <v>4681</v>
      </c>
      <c r="D1727" s="22" t="s">
        <v>314</v>
      </c>
      <c r="E1727" s="22" t="s">
        <v>265</v>
      </c>
      <c r="F1727" s="26" t="str">
        <f>VLOOKUP(E1727,PROCV!$A$1:$B$107,2,TRUE)</f>
        <v>Patrimônio</v>
      </c>
      <c r="G1727" s="38">
        <v>1999</v>
      </c>
      <c r="H1727" s="24">
        <v>0</v>
      </c>
      <c r="I1727" s="23" t="str">
        <f>VLOOKUP(J1727,PROCV!$E$1:$F$27,2,FALSE)</f>
        <v>26 - Pernambuco</v>
      </c>
      <c r="J1727" s="22" t="s">
        <v>44</v>
      </c>
      <c r="K1727" s="22">
        <v>0</v>
      </c>
      <c r="L1727" s="38">
        <v>66666.66</v>
      </c>
      <c r="M1727" s="20" t="e">
        <f>VLOOKUP(G1727,PROCV!$A$110:$B$119,2,FALSE)</f>
        <v>#N/A</v>
      </c>
      <c r="N1727" s="17" t="e">
        <f t="shared" si="26"/>
        <v>#N/A</v>
      </c>
    </row>
    <row r="1728" spans="1:14" x14ac:dyDescent="0.25">
      <c r="A1728" s="30" t="s">
        <v>48</v>
      </c>
      <c r="B1728" s="36">
        <v>993793</v>
      </c>
      <c r="C1728" s="42" t="s">
        <v>4680</v>
      </c>
      <c r="D1728" s="22" t="s">
        <v>4</v>
      </c>
      <c r="E1728" s="22" t="s">
        <v>2350</v>
      </c>
      <c r="F1728" s="26" t="str">
        <f>VLOOKUP(E1728,PROCV!$A$1:$B$107,2,TRUE)</f>
        <v>Audiovisual</v>
      </c>
      <c r="G1728" s="33">
        <v>1999</v>
      </c>
      <c r="H1728" s="24">
        <v>0</v>
      </c>
      <c r="I1728" s="23" t="str">
        <f>VLOOKUP(J1728,PROCV!$E$1:$F$27,2,FALSE)</f>
        <v>33 - Rio de Janeiro</v>
      </c>
      <c r="J1728" s="22" t="s">
        <v>82</v>
      </c>
      <c r="K1728" s="22">
        <v>0</v>
      </c>
      <c r="L1728" s="33">
        <v>407919</v>
      </c>
      <c r="M1728" s="20" t="e">
        <f>VLOOKUP(G1728,PROCV!$A$110:$B$119,2,FALSE)</f>
        <v>#N/A</v>
      </c>
      <c r="N1728" s="17" t="e">
        <f t="shared" si="26"/>
        <v>#N/A</v>
      </c>
    </row>
    <row r="1729" spans="1:14" x14ac:dyDescent="0.25">
      <c r="A1729" s="30" t="s">
        <v>48</v>
      </c>
      <c r="B1729" s="36">
        <v>999586</v>
      </c>
      <c r="C1729" s="42" t="s">
        <v>4679</v>
      </c>
      <c r="D1729" s="22" t="s">
        <v>300</v>
      </c>
      <c r="E1729" s="22" t="s">
        <v>263</v>
      </c>
      <c r="F1729" s="26" t="str">
        <f>VLOOKUP(E1729,PROCV!$A$1:$B$107,2,TRUE)</f>
        <v>Artes Cênicas e Espetáculo</v>
      </c>
      <c r="G1729" s="33">
        <v>1999</v>
      </c>
      <c r="H1729" s="24">
        <v>0</v>
      </c>
      <c r="I1729" s="23" t="str">
        <f>VLOOKUP(J1729,PROCV!$E$1:$F$27,2,FALSE)</f>
        <v>33 - Rio de Janeiro</v>
      </c>
      <c r="J1729" s="22" t="s">
        <v>82</v>
      </c>
      <c r="K1729" s="22">
        <v>0</v>
      </c>
      <c r="L1729" s="33">
        <v>172485</v>
      </c>
      <c r="M1729" s="20" t="e">
        <f>VLOOKUP(G1729,PROCV!$A$110:$B$119,2,FALSE)</f>
        <v>#N/A</v>
      </c>
      <c r="N1729" s="17" t="e">
        <f t="shared" si="26"/>
        <v>#N/A</v>
      </c>
    </row>
    <row r="1730" spans="1:14" x14ac:dyDescent="0.25">
      <c r="A1730" s="30" t="s">
        <v>48</v>
      </c>
      <c r="B1730" s="36">
        <v>997306</v>
      </c>
      <c r="C1730" s="42" t="s">
        <v>4678</v>
      </c>
      <c r="D1730" s="22" t="s">
        <v>114</v>
      </c>
      <c r="E1730" s="22" t="s">
        <v>113</v>
      </c>
      <c r="F1730" s="26" t="str">
        <f>VLOOKUP(E1730,PROCV!$A$1:$B$107,2,TRUE)</f>
        <v>Música</v>
      </c>
      <c r="G1730" s="33">
        <v>1999</v>
      </c>
      <c r="H1730" s="24">
        <v>0</v>
      </c>
      <c r="I1730" s="23" t="str">
        <f>VLOOKUP(J1730,PROCV!$E$1:$F$27,2,FALSE)</f>
        <v>33 - Rio de Janeiro</v>
      </c>
      <c r="J1730" s="22" t="s">
        <v>82</v>
      </c>
      <c r="K1730" s="22">
        <v>0</v>
      </c>
      <c r="L1730" s="33">
        <v>162500</v>
      </c>
      <c r="M1730" s="20" t="e">
        <f>VLOOKUP(G1730,PROCV!$A$110:$B$119,2,FALSE)</f>
        <v>#N/A</v>
      </c>
      <c r="N1730" s="17" t="e">
        <f t="shared" ref="N1730:N1793" si="27">+M1730*L1730</f>
        <v>#N/A</v>
      </c>
    </row>
    <row r="1731" spans="1:14" x14ac:dyDescent="0.25">
      <c r="A1731" s="30" t="s">
        <v>48</v>
      </c>
      <c r="B1731" s="36">
        <v>996167</v>
      </c>
      <c r="C1731" s="42" t="s">
        <v>4677</v>
      </c>
      <c r="D1731" s="22" t="s">
        <v>189</v>
      </c>
      <c r="E1731" s="22" t="s">
        <v>213</v>
      </c>
      <c r="F1731" s="26" t="str">
        <f>VLOOKUP(E1731,PROCV!$A$1:$B$107,2,TRUE)</f>
        <v>Patrimônio</v>
      </c>
      <c r="G1731" s="33">
        <v>1999</v>
      </c>
      <c r="H1731" s="24">
        <v>0</v>
      </c>
      <c r="I1731" s="23" t="str">
        <f>VLOOKUP(J1731,PROCV!$E$1:$F$27,2,FALSE)</f>
        <v>31 - Minas Gerais</v>
      </c>
      <c r="J1731" s="22" t="s">
        <v>85</v>
      </c>
      <c r="K1731" s="22">
        <v>0</v>
      </c>
      <c r="L1731" s="33">
        <v>111000</v>
      </c>
      <c r="M1731" s="20" t="e">
        <f>VLOOKUP(G1731,PROCV!$A$110:$B$119,2,FALSE)</f>
        <v>#N/A</v>
      </c>
      <c r="N1731" s="17" t="e">
        <f t="shared" si="27"/>
        <v>#N/A</v>
      </c>
    </row>
    <row r="1732" spans="1:14" x14ac:dyDescent="0.25">
      <c r="A1732" s="30" t="s">
        <v>48</v>
      </c>
      <c r="B1732" s="36">
        <v>153</v>
      </c>
      <c r="C1732" s="42" t="s">
        <v>4676</v>
      </c>
      <c r="D1732" s="22" t="s">
        <v>4</v>
      </c>
      <c r="E1732" s="22" t="s">
        <v>259</v>
      </c>
      <c r="F1732" s="26" t="str">
        <f>VLOOKUP(E1732,PROCV!$A$1:$B$107,2,TRUE)</f>
        <v>Arquitetura e Design</v>
      </c>
      <c r="G1732" s="33">
        <v>1999</v>
      </c>
      <c r="H1732" s="24">
        <v>0</v>
      </c>
      <c r="I1732" s="23" t="str">
        <f>VLOOKUP(J1732,PROCV!$E$1:$F$27,2,FALSE)</f>
        <v>31 - Minas Gerais</v>
      </c>
      <c r="J1732" s="22" t="s">
        <v>85</v>
      </c>
      <c r="K1732" s="22">
        <v>0</v>
      </c>
      <c r="L1732" s="33">
        <v>29374</v>
      </c>
      <c r="M1732" s="20" t="e">
        <f>VLOOKUP(G1732,PROCV!$A$110:$B$119,2,FALSE)</f>
        <v>#N/A</v>
      </c>
      <c r="N1732" s="17" t="e">
        <f t="shared" si="27"/>
        <v>#N/A</v>
      </c>
    </row>
    <row r="1733" spans="1:14" x14ac:dyDescent="0.25">
      <c r="A1733" s="30" t="s">
        <v>48</v>
      </c>
      <c r="B1733" s="36">
        <v>156</v>
      </c>
      <c r="C1733" s="42" t="s">
        <v>4675</v>
      </c>
      <c r="D1733" s="22" t="s">
        <v>4</v>
      </c>
      <c r="E1733" s="22" t="s">
        <v>259</v>
      </c>
      <c r="F1733" s="26" t="str">
        <f>VLOOKUP(E1733,PROCV!$A$1:$B$107,2,TRUE)</f>
        <v>Arquitetura e Design</v>
      </c>
      <c r="G1733" s="33">
        <v>1999</v>
      </c>
      <c r="H1733" s="24">
        <v>0</v>
      </c>
      <c r="I1733" s="23" t="str">
        <f>VLOOKUP(J1733,PROCV!$E$1:$F$27,2,FALSE)</f>
        <v>35 - São Paulo</v>
      </c>
      <c r="J1733" s="22" t="s">
        <v>76</v>
      </c>
      <c r="K1733" s="22">
        <v>0</v>
      </c>
      <c r="L1733" s="33">
        <v>15900</v>
      </c>
      <c r="M1733" s="20" t="e">
        <f>VLOOKUP(G1733,PROCV!$A$110:$B$119,2,FALSE)</f>
        <v>#N/A</v>
      </c>
      <c r="N1733" s="17" t="e">
        <f t="shared" si="27"/>
        <v>#N/A</v>
      </c>
    </row>
    <row r="1734" spans="1:14" x14ac:dyDescent="0.25">
      <c r="A1734" s="30" t="s">
        <v>48</v>
      </c>
      <c r="B1734" s="36">
        <v>997792</v>
      </c>
      <c r="C1734" s="42" t="s">
        <v>4674</v>
      </c>
      <c r="D1734" s="22" t="s">
        <v>189</v>
      </c>
      <c r="E1734" s="22" t="s">
        <v>213</v>
      </c>
      <c r="F1734" s="26" t="str">
        <f>VLOOKUP(E1734,PROCV!$A$1:$B$107,2,TRUE)</f>
        <v>Patrimônio</v>
      </c>
      <c r="G1734" s="33">
        <v>1999</v>
      </c>
      <c r="H1734" s="24">
        <v>0</v>
      </c>
      <c r="I1734" s="23" t="str">
        <f>VLOOKUP(J1734,PROCV!$E$1:$F$27,2,FALSE)</f>
        <v>41 - Paraná</v>
      </c>
      <c r="J1734" s="22" t="s">
        <v>106</v>
      </c>
      <c r="K1734" s="22">
        <v>0</v>
      </c>
      <c r="L1734" s="33">
        <v>40000</v>
      </c>
      <c r="M1734" s="20" t="e">
        <f>VLOOKUP(G1734,PROCV!$A$110:$B$119,2,FALSE)</f>
        <v>#N/A</v>
      </c>
      <c r="N1734" s="17" t="e">
        <f t="shared" si="27"/>
        <v>#N/A</v>
      </c>
    </row>
    <row r="1735" spans="1:14" x14ac:dyDescent="0.25">
      <c r="A1735" s="30" t="s">
        <v>48</v>
      </c>
      <c r="B1735" s="36">
        <v>996479</v>
      </c>
      <c r="C1735" s="42" t="s">
        <v>4673</v>
      </c>
      <c r="D1735" s="22" t="s">
        <v>189</v>
      </c>
      <c r="E1735" s="22" t="s">
        <v>749</v>
      </c>
      <c r="F1735" s="26" t="str">
        <f>VLOOKUP(E1735,PROCV!$A$1:$B$107,2,TRUE)</f>
        <v>Educação e Criação em Artes</v>
      </c>
      <c r="G1735" s="33">
        <v>1999</v>
      </c>
      <c r="H1735" s="24">
        <v>0</v>
      </c>
      <c r="I1735" s="23" t="str">
        <f>VLOOKUP(J1735,PROCV!$E$1:$F$27,2,FALSE)</f>
        <v>43 - Rio Grande do Sul</v>
      </c>
      <c r="J1735" s="22" t="s">
        <v>56</v>
      </c>
      <c r="K1735" s="22">
        <v>0</v>
      </c>
      <c r="L1735" s="33">
        <v>120000</v>
      </c>
      <c r="M1735" s="20" t="e">
        <f>VLOOKUP(G1735,PROCV!$A$110:$B$119,2,FALSE)</f>
        <v>#N/A</v>
      </c>
      <c r="N1735" s="17" t="e">
        <f t="shared" si="27"/>
        <v>#N/A</v>
      </c>
    </row>
    <row r="1736" spans="1:14" x14ac:dyDescent="0.25">
      <c r="A1736" s="30" t="s">
        <v>48</v>
      </c>
      <c r="B1736" s="36">
        <v>996412</v>
      </c>
      <c r="C1736" s="42" t="s">
        <v>4672</v>
      </c>
      <c r="D1736" s="22" t="s">
        <v>189</v>
      </c>
      <c r="E1736" s="22" t="s">
        <v>213</v>
      </c>
      <c r="F1736" s="26" t="str">
        <f>VLOOKUP(E1736,PROCV!$A$1:$B$107,2,TRUE)</f>
        <v>Patrimônio</v>
      </c>
      <c r="G1736" s="33">
        <v>1999</v>
      </c>
      <c r="H1736" s="24">
        <v>0</v>
      </c>
      <c r="I1736" s="23" t="str">
        <f>VLOOKUP(J1736,PROCV!$E$1:$F$27,2,FALSE)</f>
        <v>35 - São Paulo</v>
      </c>
      <c r="J1736" s="22" t="s">
        <v>76</v>
      </c>
      <c r="K1736" s="22">
        <v>0</v>
      </c>
      <c r="L1736" s="33">
        <v>160000</v>
      </c>
      <c r="M1736" s="20" t="e">
        <f>VLOOKUP(G1736,PROCV!$A$110:$B$119,2,FALSE)</f>
        <v>#N/A</v>
      </c>
      <c r="N1736" s="17" t="e">
        <f t="shared" si="27"/>
        <v>#N/A</v>
      </c>
    </row>
    <row r="1737" spans="1:14" x14ac:dyDescent="0.25">
      <c r="A1737" s="30" t="s">
        <v>48</v>
      </c>
      <c r="B1737" s="36">
        <v>997796</v>
      </c>
      <c r="C1737" s="42" t="s">
        <v>4671</v>
      </c>
      <c r="D1737" s="22" t="s">
        <v>524</v>
      </c>
      <c r="E1737" s="22" t="s">
        <v>763</v>
      </c>
      <c r="F1737" s="26" t="str">
        <f>VLOOKUP(E1737,PROCV!$A$1:$B$107,2,TRUE)</f>
        <v>Audiovisual</v>
      </c>
      <c r="G1737" s="33">
        <v>1999</v>
      </c>
      <c r="H1737" s="24">
        <v>0</v>
      </c>
      <c r="I1737" s="23" t="str">
        <f>VLOOKUP(J1737,PROCV!$E$1:$F$27,2,FALSE)</f>
        <v>33 - Rio de Janeiro</v>
      </c>
      <c r="J1737" s="22" t="s">
        <v>82</v>
      </c>
      <c r="K1737" s="22">
        <v>0</v>
      </c>
      <c r="L1737" s="33">
        <v>51400</v>
      </c>
      <c r="M1737" s="20" t="e">
        <f>VLOOKUP(G1737,PROCV!$A$110:$B$119,2,FALSE)</f>
        <v>#N/A</v>
      </c>
      <c r="N1737" s="17" t="e">
        <f t="shared" si="27"/>
        <v>#N/A</v>
      </c>
    </row>
    <row r="1738" spans="1:14" x14ac:dyDescent="0.25">
      <c r="A1738" s="30" t="s">
        <v>48</v>
      </c>
      <c r="B1738" s="36">
        <v>996765</v>
      </c>
      <c r="C1738" s="42" t="s">
        <v>4670</v>
      </c>
      <c r="D1738" s="22" t="s">
        <v>189</v>
      </c>
      <c r="E1738" s="22" t="s">
        <v>213</v>
      </c>
      <c r="F1738" s="26" t="str">
        <f>VLOOKUP(E1738,PROCV!$A$1:$B$107,2,TRUE)</f>
        <v>Patrimônio</v>
      </c>
      <c r="G1738" s="33">
        <v>1999</v>
      </c>
      <c r="H1738" s="24">
        <v>0</v>
      </c>
      <c r="I1738" s="23" t="str">
        <f>VLOOKUP(J1738,PROCV!$E$1:$F$27,2,FALSE)</f>
        <v>41 - Paraná</v>
      </c>
      <c r="J1738" s="22" t="s">
        <v>106</v>
      </c>
      <c r="K1738" s="22">
        <v>0</v>
      </c>
      <c r="L1738" s="33">
        <v>58181.599999999999</v>
      </c>
      <c r="M1738" s="20" t="e">
        <f>VLOOKUP(G1738,PROCV!$A$110:$B$119,2,FALSE)</f>
        <v>#N/A</v>
      </c>
      <c r="N1738" s="17" t="e">
        <f t="shared" si="27"/>
        <v>#N/A</v>
      </c>
    </row>
    <row r="1739" spans="1:14" x14ac:dyDescent="0.25">
      <c r="A1739" s="30" t="s">
        <v>48</v>
      </c>
      <c r="B1739" s="36">
        <v>991956</v>
      </c>
      <c r="C1739" s="42" t="s">
        <v>4669</v>
      </c>
      <c r="D1739" s="22" t="s">
        <v>189</v>
      </c>
      <c r="E1739" s="22" t="s">
        <v>213</v>
      </c>
      <c r="F1739" s="26" t="str">
        <f>VLOOKUP(E1739,PROCV!$A$1:$B$107,2,TRUE)</f>
        <v>Patrimônio</v>
      </c>
      <c r="G1739" s="33">
        <v>1999</v>
      </c>
      <c r="H1739" s="24">
        <v>0</v>
      </c>
      <c r="I1739" s="23" t="str">
        <f>VLOOKUP(J1739,PROCV!$E$1:$F$27,2,FALSE)</f>
        <v>53 - Distrito Federal</v>
      </c>
      <c r="J1739" s="22" t="s">
        <v>75</v>
      </c>
      <c r="K1739" s="22">
        <v>0</v>
      </c>
      <c r="L1739" s="33">
        <v>50000</v>
      </c>
      <c r="M1739" s="20" t="e">
        <f>VLOOKUP(G1739,PROCV!$A$110:$B$119,2,FALSE)</f>
        <v>#N/A</v>
      </c>
      <c r="N1739" s="17" t="e">
        <f t="shared" si="27"/>
        <v>#N/A</v>
      </c>
    </row>
    <row r="1740" spans="1:14" x14ac:dyDescent="0.25">
      <c r="A1740" s="30" t="s">
        <v>48</v>
      </c>
      <c r="B1740" s="36">
        <v>990236</v>
      </c>
      <c r="C1740" s="42" t="s">
        <v>4668</v>
      </c>
      <c r="D1740" s="22" t="s">
        <v>189</v>
      </c>
      <c r="E1740" s="22" t="s">
        <v>844</v>
      </c>
      <c r="F1740" s="26" t="str">
        <f>VLOOKUP(E1740,PROCV!$A$1:$B$107,2,TRUE)</f>
        <v>Educação e Criação em Artes</v>
      </c>
      <c r="G1740" s="33">
        <v>1999</v>
      </c>
      <c r="H1740" s="24">
        <v>0</v>
      </c>
      <c r="I1740" s="23" t="str">
        <f>VLOOKUP(J1740,PROCV!$E$1:$F$27,2,FALSE)</f>
        <v>23 - Ceará</v>
      </c>
      <c r="J1740" s="22" t="s">
        <v>52</v>
      </c>
      <c r="K1740" s="22">
        <v>0</v>
      </c>
      <c r="L1740" s="33">
        <v>25000</v>
      </c>
      <c r="M1740" s="20" t="e">
        <f>VLOOKUP(G1740,PROCV!$A$110:$B$119,2,FALSE)</f>
        <v>#N/A</v>
      </c>
      <c r="N1740" s="17" t="e">
        <f t="shared" si="27"/>
        <v>#N/A</v>
      </c>
    </row>
    <row r="1741" spans="1:14" x14ac:dyDescent="0.25">
      <c r="A1741" s="30" t="s">
        <v>48</v>
      </c>
      <c r="B1741" s="36">
        <v>996042</v>
      </c>
      <c r="C1741" s="42" t="s">
        <v>4667</v>
      </c>
      <c r="D1741" s="22" t="s">
        <v>189</v>
      </c>
      <c r="E1741" s="22" t="s">
        <v>213</v>
      </c>
      <c r="F1741" s="26" t="str">
        <f>VLOOKUP(E1741,PROCV!$A$1:$B$107,2,TRUE)</f>
        <v>Patrimônio</v>
      </c>
      <c r="G1741" s="33">
        <v>1999</v>
      </c>
      <c r="H1741" s="24">
        <v>0</v>
      </c>
      <c r="I1741" s="23" t="str">
        <f>VLOOKUP(J1741,PROCV!$E$1:$F$27,2,FALSE)</f>
        <v>23 - Ceará</v>
      </c>
      <c r="J1741" s="22" t="s">
        <v>52</v>
      </c>
      <c r="K1741" s="22">
        <v>0</v>
      </c>
      <c r="L1741" s="33">
        <v>49875</v>
      </c>
      <c r="M1741" s="20" t="e">
        <f>VLOOKUP(G1741,PROCV!$A$110:$B$119,2,FALSE)</f>
        <v>#N/A</v>
      </c>
      <c r="N1741" s="17" t="e">
        <f t="shared" si="27"/>
        <v>#N/A</v>
      </c>
    </row>
    <row r="1742" spans="1:14" x14ac:dyDescent="0.25">
      <c r="A1742" s="30" t="s">
        <v>48</v>
      </c>
      <c r="B1742" s="36">
        <v>992015</v>
      </c>
      <c r="C1742" s="42" t="s">
        <v>4666</v>
      </c>
      <c r="D1742" s="22" t="s">
        <v>189</v>
      </c>
      <c r="E1742" s="22" t="s">
        <v>844</v>
      </c>
      <c r="F1742" s="26" t="str">
        <f>VLOOKUP(E1742,PROCV!$A$1:$B$107,2,TRUE)</f>
        <v>Educação e Criação em Artes</v>
      </c>
      <c r="G1742" s="33">
        <v>1999</v>
      </c>
      <c r="H1742" s="24">
        <v>0</v>
      </c>
      <c r="I1742" s="23" t="str">
        <f>VLOOKUP(J1742,PROCV!$E$1:$F$27,2,FALSE)</f>
        <v>35 - São Paulo</v>
      </c>
      <c r="J1742" s="22" t="s">
        <v>76</v>
      </c>
      <c r="K1742" s="22">
        <v>0</v>
      </c>
      <c r="L1742" s="33">
        <v>1700000</v>
      </c>
      <c r="M1742" s="20" t="e">
        <f>VLOOKUP(G1742,PROCV!$A$110:$B$119,2,FALSE)</f>
        <v>#N/A</v>
      </c>
      <c r="N1742" s="17" t="e">
        <f t="shared" si="27"/>
        <v>#N/A</v>
      </c>
    </row>
    <row r="1743" spans="1:14" x14ac:dyDescent="0.25">
      <c r="A1743" s="30" t="s">
        <v>48</v>
      </c>
      <c r="B1743" s="36">
        <v>991966</v>
      </c>
      <c r="C1743" s="42" t="s">
        <v>4665</v>
      </c>
      <c r="D1743" s="22" t="s">
        <v>189</v>
      </c>
      <c r="E1743" s="22" t="s">
        <v>844</v>
      </c>
      <c r="F1743" s="26" t="str">
        <f>VLOOKUP(E1743,PROCV!$A$1:$B$107,2,TRUE)</f>
        <v>Educação e Criação em Artes</v>
      </c>
      <c r="G1743" s="33">
        <v>1999</v>
      </c>
      <c r="H1743" s="24">
        <v>0</v>
      </c>
      <c r="I1743" s="23" t="str">
        <f>VLOOKUP(J1743,PROCV!$E$1:$F$27,2,FALSE)</f>
        <v>31 - Minas Gerais</v>
      </c>
      <c r="J1743" s="22" t="s">
        <v>85</v>
      </c>
      <c r="K1743" s="22">
        <v>0</v>
      </c>
      <c r="L1743" s="33">
        <v>112500</v>
      </c>
      <c r="M1743" s="20" t="e">
        <f>VLOOKUP(G1743,PROCV!$A$110:$B$119,2,FALSE)</f>
        <v>#N/A</v>
      </c>
      <c r="N1743" s="17" t="e">
        <f t="shared" si="27"/>
        <v>#N/A</v>
      </c>
    </row>
    <row r="1744" spans="1:14" x14ac:dyDescent="0.25">
      <c r="A1744" s="30" t="s">
        <v>48</v>
      </c>
      <c r="B1744" s="36">
        <v>991963</v>
      </c>
      <c r="C1744" s="42" t="s">
        <v>4664</v>
      </c>
      <c r="D1744" s="22" t="s">
        <v>189</v>
      </c>
      <c r="E1744" s="22" t="s">
        <v>213</v>
      </c>
      <c r="F1744" s="26" t="str">
        <f>VLOOKUP(E1744,PROCV!$A$1:$B$107,2,TRUE)</f>
        <v>Patrimônio</v>
      </c>
      <c r="G1744" s="33">
        <v>1999</v>
      </c>
      <c r="H1744" s="24">
        <v>0</v>
      </c>
      <c r="I1744" s="23" t="str">
        <f>VLOOKUP(J1744,PROCV!$E$1:$F$27,2,FALSE)</f>
        <v>31 - Minas Gerais</v>
      </c>
      <c r="J1744" s="22" t="s">
        <v>85</v>
      </c>
      <c r="K1744" s="22">
        <v>0</v>
      </c>
      <c r="L1744" s="33">
        <v>23896.2</v>
      </c>
      <c r="M1744" s="20" t="e">
        <f>VLOOKUP(G1744,PROCV!$A$110:$B$119,2,FALSE)</f>
        <v>#N/A</v>
      </c>
      <c r="N1744" s="17" t="e">
        <f t="shared" si="27"/>
        <v>#N/A</v>
      </c>
    </row>
    <row r="1745" spans="1:14" x14ac:dyDescent="0.25">
      <c r="A1745" s="30" t="s">
        <v>48</v>
      </c>
      <c r="B1745" s="36">
        <v>996063</v>
      </c>
      <c r="C1745" s="42" t="s">
        <v>4663</v>
      </c>
      <c r="D1745" s="22" t="s">
        <v>189</v>
      </c>
      <c r="E1745" s="22" t="s">
        <v>213</v>
      </c>
      <c r="F1745" s="26" t="str">
        <f>VLOOKUP(E1745,PROCV!$A$1:$B$107,2,TRUE)</f>
        <v>Patrimônio</v>
      </c>
      <c r="G1745" s="33">
        <v>1999</v>
      </c>
      <c r="H1745" s="24">
        <v>0</v>
      </c>
      <c r="I1745" s="23" t="str">
        <f>VLOOKUP(J1745,PROCV!$E$1:$F$27,2,FALSE)</f>
        <v>25 - Paraíba</v>
      </c>
      <c r="J1745" s="22" t="s">
        <v>346</v>
      </c>
      <c r="K1745" s="22">
        <v>0</v>
      </c>
      <c r="L1745" s="33">
        <v>70000</v>
      </c>
      <c r="M1745" s="20" t="e">
        <f>VLOOKUP(G1745,PROCV!$A$110:$B$119,2,FALSE)</f>
        <v>#N/A</v>
      </c>
      <c r="N1745" s="17" t="e">
        <f t="shared" si="27"/>
        <v>#N/A</v>
      </c>
    </row>
    <row r="1746" spans="1:14" x14ac:dyDescent="0.25">
      <c r="A1746" s="30" t="s">
        <v>48</v>
      </c>
      <c r="B1746" s="36">
        <v>996291</v>
      </c>
      <c r="C1746" s="42" t="s">
        <v>4662</v>
      </c>
      <c r="D1746" s="22" t="s">
        <v>189</v>
      </c>
      <c r="E1746" s="22" t="s">
        <v>749</v>
      </c>
      <c r="F1746" s="26" t="str">
        <f>VLOOKUP(E1746,PROCV!$A$1:$B$107,2,TRUE)</f>
        <v>Educação e Criação em Artes</v>
      </c>
      <c r="G1746" s="33">
        <v>1999</v>
      </c>
      <c r="H1746" s="24">
        <v>0</v>
      </c>
      <c r="I1746" s="23" t="str">
        <f>VLOOKUP(J1746,PROCV!$E$1:$F$27,2,FALSE)</f>
        <v>25 - Paraíba</v>
      </c>
      <c r="J1746" s="22" t="s">
        <v>346</v>
      </c>
      <c r="K1746" s="22">
        <v>0</v>
      </c>
      <c r="L1746" s="33">
        <v>34655</v>
      </c>
      <c r="M1746" s="20" t="e">
        <f>VLOOKUP(G1746,PROCV!$A$110:$B$119,2,FALSE)</f>
        <v>#N/A</v>
      </c>
      <c r="N1746" s="17" t="e">
        <f t="shared" si="27"/>
        <v>#N/A</v>
      </c>
    </row>
    <row r="1747" spans="1:14" x14ac:dyDescent="0.25">
      <c r="A1747" s="30" t="s">
        <v>48</v>
      </c>
      <c r="B1747" s="36">
        <v>992006</v>
      </c>
      <c r="C1747" s="42" t="s">
        <v>4661</v>
      </c>
      <c r="D1747" s="22" t="s">
        <v>189</v>
      </c>
      <c r="E1747" s="22" t="s">
        <v>213</v>
      </c>
      <c r="F1747" s="26" t="str">
        <f>VLOOKUP(E1747,PROCV!$A$1:$B$107,2,TRUE)</f>
        <v>Patrimônio</v>
      </c>
      <c r="G1747" s="33">
        <v>1999</v>
      </c>
      <c r="H1747" s="24">
        <v>0</v>
      </c>
      <c r="I1747" s="23" t="str">
        <f>VLOOKUP(J1747,PROCV!$E$1:$F$27,2,FALSE)</f>
        <v>33 - Rio de Janeiro</v>
      </c>
      <c r="J1747" s="22" t="s">
        <v>82</v>
      </c>
      <c r="K1747" s="22">
        <v>0</v>
      </c>
      <c r="L1747" s="33">
        <v>40000</v>
      </c>
      <c r="M1747" s="20" t="e">
        <f>VLOOKUP(G1747,PROCV!$A$110:$B$119,2,FALSE)</f>
        <v>#N/A</v>
      </c>
      <c r="N1747" s="17" t="e">
        <f t="shared" si="27"/>
        <v>#N/A</v>
      </c>
    </row>
    <row r="1748" spans="1:14" x14ac:dyDescent="0.25">
      <c r="A1748" s="30" t="s">
        <v>48</v>
      </c>
      <c r="B1748" s="36">
        <v>996787</v>
      </c>
      <c r="C1748" s="42" t="s">
        <v>4660</v>
      </c>
      <c r="D1748" s="22" t="s">
        <v>189</v>
      </c>
      <c r="E1748" s="22" t="s">
        <v>213</v>
      </c>
      <c r="F1748" s="26" t="str">
        <f>VLOOKUP(E1748,PROCV!$A$1:$B$107,2,TRUE)</f>
        <v>Patrimônio</v>
      </c>
      <c r="G1748" s="33">
        <v>1999</v>
      </c>
      <c r="H1748" s="24">
        <v>0</v>
      </c>
      <c r="I1748" s="23" t="str">
        <f>VLOOKUP(J1748,PROCV!$E$1:$F$27,2,FALSE)</f>
        <v>31 - Minas Gerais</v>
      </c>
      <c r="J1748" s="22" t="s">
        <v>85</v>
      </c>
      <c r="K1748" s="22">
        <v>0</v>
      </c>
      <c r="L1748" s="33">
        <v>50000</v>
      </c>
      <c r="M1748" s="20" t="e">
        <f>VLOOKUP(G1748,PROCV!$A$110:$B$119,2,FALSE)</f>
        <v>#N/A</v>
      </c>
      <c r="N1748" s="17" t="e">
        <f t="shared" si="27"/>
        <v>#N/A</v>
      </c>
    </row>
    <row r="1749" spans="1:14" x14ac:dyDescent="0.25">
      <c r="A1749" s="30" t="s">
        <v>48</v>
      </c>
      <c r="B1749" s="36">
        <v>988586</v>
      </c>
      <c r="C1749" s="42" t="s">
        <v>4659</v>
      </c>
      <c r="D1749" s="22" t="s">
        <v>189</v>
      </c>
      <c r="E1749" s="22" t="s">
        <v>213</v>
      </c>
      <c r="F1749" s="26" t="str">
        <f>VLOOKUP(E1749,PROCV!$A$1:$B$107,2,TRUE)</f>
        <v>Patrimônio</v>
      </c>
      <c r="G1749" s="33">
        <v>1999</v>
      </c>
      <c r="H1749" s="24">
        <v>0</v>
      </c>
      <c r="I1749" s="23" t="str">
        <f>VLOOKUP(J1749,PROCV!$E$1:$F$27,2,FALSE)</f>
        <v>26 - Pernambuco</v>
      </c>
      <c r="J1749" s="22" t="s">
        <v>44</v>
      </c>
      <c r="K1749" s="22">
        <v>0</v>
      </c>
      <c r="L1749" s="33">
        <v>73915.210000000006</v>
      </c>
      <c r="M1749" s="20" t="e">
        <f>VLOOKUP(G1749,PROCV!$A$110:$B$119,2,FALSE)</f>
        <v>#N/A</v>
      </c>
      <c r="N1749" s="17" t="e">
        <f t="shared" si="27"/>
        <v>#N/A</v>
      </c>
    </row>
    <row r="1750" spans="1:14" x14ac:dyDescent="0.25">
      <c r="A1750" s="30" t="s">
        <v>48</v>
      </c>
      <c r="B1750" s="36">
        <v>996790</v>
      </c>
      <c r="C1750" s="42" t="s">
        <v>4658</v>
      </c>
      <c r="D1750" s="22" t="s">
        <v>189</v>
      </c>
      <c r="E1750" s="22" t="s">
        <v>213</v>
      </c>
      <c r="F1750" s="26" t="str">
        <f>VLOOKUP(E1750,PROCV!$A$1:$B$107,2,TRUE)</f>
        <v>Patrimônio</v>
      </c>
      <c r="G1750" s="33">
        <v>1999</v>
      </c>
      <c r="H1750" s="24">
        <v>0</v>
      </c>
      <c r="I1750" s="23" t="str">
        <f>VLOOKUP(J1750,PROCV!$E$1:$F$27,2,FALSE)</f>
        <v>35 - São Paulo</v>
      </c>
      <c r="J1750" s="22" t="s">
        <v>76</v>
      </c>
      <c r="K1750" s="22">
        <v>0</v>
      </c>
      <c r="L1750" s="33">
        <v>100000</v>
      </c>
      <c r="M1750" s="20" t="e">
        <f>VLOOKUP(G1750,PROCV!$A$110:$B$119,2,FALSE)</f>
        <v>#N/A</v>
      </c>
      <c r="N1750" s="17" t="e">
        <f t="shared" si="27"/>
        <v>#N/A</v>
      </c>
    </row>
    <row r="1751" spans="1:14" x14ac:dyDescent="0.25">
      <c r="A1751" s="30" t="s">
        <v>48</v>
      </c>
      <c r="B1751" s="36">
        <v>992000</v>
      </c>
      <c r="C1751" s="42" t="s">
        <v>4657</v>
      </c>
      <c r="D1751" s="22" t="s">
        <v>189</v>
      </c>
      <c r="E1751" s="22" t="s">
        <v>213</v>
      </c>
      <c r="F1751" s="26" t="str">
        <f>VLOOKUP(E1751,PROCV!$A$1:$B$107,2,TRUE)</f>
        <v>Patrimônio</v>
      </c>
      <c r="G1751" s="33">
        <v>1999</v>
      </c>
      <c r="H1751" s="24">
        <v>0</v>
      </c>
      <c r="I1751" s="23" t="str">
        <f>VLOOKUP(J1751,PROCV!$E$1:$F$27,2,FALSE)</f>
        <v>41 - Paraná</v>
      </c>
      <c r="J1751" s="22" t="s">
        <v>106</v>
      </c>
      <c r="K1751" s="22">
        <v>0</v>
      </c>
      <c r="L1751" s="33">
        <v>100000</v>
      </c>
      <c r="M1751" s="20" t="e">
        <f>VLOOKUP(G1751,PROCV!$A$110:$B$119,2,FALSE)</f>
        <v>#N/A</v>
      </c>
      <c r="N1751" s="17" t="e">
        <f t="shared" si="27"/>
        <v>#N/A</v>
      </c>
    </row>
    <row r="1752" spans="1:14" x14ac:dyDescent="0.25">
      <c r="A1752" s="30" t="s">
        <v>48</v>
      </c>
      <c r="B1752" s="36">
        <v>990253</v>
      </c>
      <c r="C1752" s="42" t="s">
        <v>4656</v>
      </c>
      <c r="D1752" s="22" t="s">
        <v>189</v>
      </c>
      <c r="E1752" s="22" t="s">
        <v>749</v>
      </c>
      <c r="F1752" s="26" t="str">
        <f>VLOOKUP(E1752,PROCV!$A$1:$B$107,2,TRUE)</f>
        <v>Educação e Criação em Artes</v>
      </c>
      <c r="G1752" s="33">
        <v>1999</v>
      </c>
      <c r="H1752" s="24">
        <v>0</v>
      </c>
      <c r="I1752" s="23" t="str">
        <f>VLOOKUP(J1752,PROCV!$E$1:$F$27,2,FALSE)</f>
        <v>31 - Minas Gerais</v>
      </c>
      <c r="J1752" s="22" t="s">
        <v>85</v>
      </c>
      <c r="K1752" s="22">
        <v>0</v>
      </c>
      <c r="L1752" s="33">
        <v>70000</v>
      </c>
      <c r="M1752" s="20" t="e">
        <f>VLOOKUP(G1752,PROCV!$A$110:$B$119,2,FALSE)</f>
        <v>#N/A</v>
      </c>
      <c r="N1752" s="17" t="e">
        <f t="shared" si="27"/>
        <v>#N/A</v>
      </c>
    </row>
    <row r="1753" spans="1:14" x14ac:dyDescent="0.25">
      <c r="A1753" s="30" t="s">
        <v>48</v>
      </c>
      <c r="B1753" s="36">
        <v>991868</v>
      </c>
      <c r="C1753" s="42" t="s">
        <v>4655</v>
      </c>
      <c r="D1753" s="22" t="s">
        <v>189</v>
      </c>
      <c r="E1753" s="22" t="s">
        <v>213</v>
      </c>
      <c r="F1753" s="26" t="str">
        <f>VLOOKUP(E1753,PROCV!$A$1:$B$107,2,TRUE)</f>
        <v>Patrimônio</v>
      </c>
      <c r="G1753" s="33">
        <v>1999</v>
      </c>
      <c r="H1753" s="24">
        <v>0</v>
      </c>
      <c r="I1753" s="23" t="str">
        <f>VLOOKUP(J1753,PROCV!$E$1:$F$27,2,FALSE)</f>
        <v>29 - Bahia</v>
      </c>
      <c r="J1753" s="22" t="s">
        <v>73</v>
      </c>
      <c r="K1753" s="22">
        <v>0</v>
      </c>
      <c r="L1753" s="33">
        <v>95100</v>
      </c>
      <c r="M1753" s="20" t="e">
        <f>VLOOKUP(G1753,PROCV!$A$110:$B$119,2,FALSE)</f>
        <v>#N/A</v>
      </c>
      <c r="N1753" s="17" t="e">
        <f t="shared" si="27"/>
        <v>#N/A</v>
      </c>
    </row>
    <row r="1754" spans="1:14" x14ac:dyDescent="0.25">
      <c r="A1754" s="30" t="s">
        <v>48</v>
      </c>
      <c r="B1754" s="36">
        <v>985086</v>
      </c>
      <c r="C1754" s="42" t="s">
        <v>4654</v>
      </c>
      <c r="D1754" s="22" t="s">
        <v>189</v>
      </c>
      <c r="E1754" s="22" t="s">
        <v>213</v>
      </c>
      <c r="F1754" s="26" t="str">
        <f>VLOOKUP(E1754,PROCV!$A$1:$B$107,2,TRUE)</f>
        <v>Patrimônio</v>
      </c>
      <c r="G1754" s="33">
        <v>1999</v>
      </c>
      <c r="H1754" s="24">
        <v>0</v>
      </c>
      <c r="I1754" s="23" t="str">
        <f>VLOOKUP(J1754,PROCV!$E$1:$F$27,2,FALSE)</f>
        <v>12 - Acre</v>
      </c>
      <c r="J1754" s="22" t="s">
        <v>71</v>
      </c>
      <c r="K1754" s="22">
        <v>0</v>
      </c>
      <c r="L1754" s="33">
        <v>130000</v>
      </c>
      <c r="M1754" s="20" t="e">
        <f>VLOOKUP(G1754,PROCV!$A$110:$B$119,2,FALSE)</f>
        <v>#N/A</v>
      </c>
      <c r="N1754" s="17" t="e">
        <f t="shared" si="27"/>
        <v>#N/A</v>
      </c>
    </row>
    <row r="1755" spans="1:14" x14ac:dyDescent="0.25">
      <c r="A1755" s="30" t="s">
        <v>48</v>
      </c>
      <c r="B1755" s="36">
        <v>998613</v>
      </c>
      <c r="C1755" s="42" t="s">
        <v>4653</v>
      </c>
      <c r="D1755" s="22" t="s">
        <v>314</v>
      </c>
      <c r="E1755" s="22" t="s">
        <v>590</v>
      </c>
      <c r="F1755" s="26" t="str">
        <f>VLOOKUP(E1755,PROCV!$A$1:$B$107,2,TRUE)</f>
        <v>Artes Cênicas e Espetáculo</v>
      </c>
      <c r="G1755" s="33">
        <v>1999</v>
      </c>
      <c r="H1755" s="24">
        <v>0</v>
      </c>
      <c r="I1755" s="23" t="str">
        <f>VLOOKUP(J1755,PROCV!$E$1:$F$27,2,FALSE)</f>
        <v>33 - Rio de Janeiro</v>
      </c>
      <c r="J1755" s="22" t="s">
        <v>82</v>
      </c>
      <c r="K1755" s="22">
        <v>0</v>
      </c>
      <c r="L1755" s="33">
        <v>65000</v>
      </c>
      <c r="M1755" s="20" t="e">
        <f>VLOOKUP(G1755,PROCV!$A$110:$B$119,2,FALSE)</f>
        <v>#N/A</v>
      </c>
      <c r="N1755" s="17" t="e">
        <f t="shared" si="27"/>
        <v>#N/A</v>
      </c>
    </row>
    <row r="1756" spans="1:14" x14ac:dyDescent="0.25">
      <c r="A1756" s="30" t="s">
        <v>48</v>
      </c>
      <c r="B1756" s="36">
        <v>996588</v>
      </c>
      <c r="C1756" s="42" t="s">
        <v>3617</v>
      </c>
      <c r="D1756" s="22" t="s">
        <v>189</v>
      </c>
      <c r="E1756" s="22" t="s">
        <v>213</v>
      </c>
      <c r="F1756" s="26" t="str">
        <f>VLOOKUP(E1756,PROCV!$A$1:$B$107,2,TRUE)</f>
        <v>Patrimônio</v>
      </c>
      <c r="G1756" s="33">
        <v>1999</v>
      </c>
      <c r="H1756" s="24">
        <v>0</v>
      </c>
      <c r="I1756" s="23" t="str">
        <f>VLOOKUP(J1756,PROCV!$E$1:$F$27,2,FALSE)</f>
        <v>41 - Paraná</v>
      </c>
      <c r="J1756" s="22" t="s">
        <v>106</v>
      </c>
      <c r="K1756" s="22">
        <v>0</v>
      </c>
      <c r="L1756" s="33">
        <v>58181</v>
      </c>
      <c r="M1756" s="20" t="e">
        <f>VLOOKUP(G1756,PROCV!$A$110:$B$119,2,FALSE)</f>
        <v>#N/A</v>
      </c>
      <c r="N1756" s="17" t="e">
        <f t="shared" si="27"/>
        <v>#N/A</v>
      </c>
    </row>
    <row r="1757" spans="1:14" x14ac:dyDescent="0.25">
      <c r="A1757" s="30" t="s">
        <v>48</v>
      </c>
      <c r="B1757" s="36">
        <v>996105</v>
      </c>
      <c r="C1757" s="42" t="s">
        <v>4652</v>
      </c>
      <c r="D1757" s="22" t="s">
        <v>189</v>
      </c>
      <c r="E1757" s="22" t="s">
        <v>213</v>
      </c>
      <c r="F1757" s="26" t="str">
        <f>VLOOKUP(E1757,PROCV!$A$1:$B$107,2,TRUE)</f>
        <v>Patrimônio</v>
      </c>
      <c r="G1757" s="33">
        <v>1999</v>
      </c>
      <c r="H1757" s="24">
        <v>0</v>
      </c>
      <c r="I1757" s="23" t="str">
        <f>VLOOKUP(J1757,PROCV!$E$1:$F$27,2,FALSE)</f>
        <v>31 - Minas Gerais</v>
      </c>
      <c r="J1757" s="22" t="s">
        <v>85</v>
      </c>
      <c r="K1757" s="22">
        <v>0</v>
      </c>
      <c r="L1757" s="33">
        <v>144663.67999999999</v>
      </c>
      <c r="M1757" s="20" t="e">
        <f>VLOOKUP(G1757,PROCV!$A$110:$B$119,2,FALSE)</f>
        <v>#N/A</v>
      </c>
      <c r="N1757" s="17" t="e">
        <f t="shared" si="27"/>
        <v>#N/A</v>
      </c>
    </row>
    <row r="1758" spans="1:14" x14ac:dyDescent="0.25">
      <c r="A1758" s="30" t="s">
        <v>48</v>
      </c>
      <c r="B1758" s="36">
        <v>996587</v>
      </c>
      <c r="C1758" s="42" t="s">
        <v>4651</v>
      </c>
      <c r="D1758" s="22" t="s">
        <v>189</v>
      </c>
      <c r="E1758" s="22" t="s">
        <v>213</v>
      </c>
      <c r="F1758" s="26" t="str">
        <f>VLOOKUP(E1758,PROCV!$A$1:$B$107,2,TRUE)</f>
        <v>Patrimônio</v>
      </c>
      <c r="G1758" s="33">
        <v>1999</v>
      </c>
      <c r="H1758" s="24">
        <v>0</v>
      </c>
      <c r="I1758" s="23" t="str">
        <f>VLOOKUP(J1758,PROCV!$E$1:$F$27,2,FALSE)</f>
        <v>29 - Bahia</v>
      </c>
      <c r="J1758" s="22" t="s">
        <v>73</v>
      </c>
      <c r="K1758" s="22">
        <v>0</v>
      </c>
      <c r="L1758" s="33">
        <v>64000</v>
      </c>
      <c r="M1758" s="20" t="e">
        <f>VLOOKUP(G1758,PROCV!$A$110:$B$119,2,FALSE)</f>
        <v>#N/A</v>
      </c>
      <c r="N1758" s="17" t="e">
        <f t="shared" si="27"/>
        <v>#N/A</v>
      </c>
    </row>
    <row r="1759" spans="1:14" x14ac:dyDescent="0.25">
      <c r="A1759" s="30" t="s">
        <v>48</v>
      </c>
      <c r="B1759" s="36">
        <v>987757</v>
      </c>
      <c r="C1759" s="42" t="s">
        <v>4650</v>
      </c>
      <c r="D1759" s="22" t="s">
        <v>189</v>
      </c>
      <c r="E1759" s="22" t="s">
        <v>213</v>
      </c>
      <c r="F1759" s="26" t="str">
        <f>VLOOKUP(E1759,PROCV!$A$1:$B$107,2,TRUE)</f>
        <v>Patrimônio</v>
      </c>
      <c r="G1759" s="33">
        <v>1999</v>
      </c>
      <c r="H1759" s="24">
        <v>0</v>
      </c>
      <c r="I1759" s="23" t="str">
        <f>VLOOKUP(J1759,PROCV!$E$1:$F$27,2,FALSE)</f>
        <v>52 - Goiás</v>
      </c>
      <c r="J1759" s="22" t="s">
        <v>97</v>
      </c>
      <c r="K1759" s="22">
        <v>0</v>
      </c>
      <c r="L1759" s="33">
        <v>100000</v>
      </c>
      <c r="M1759" s="20" t="e">
        <f>VLOOKUP(G1759,PROCV!$A$110:$B$119,2,FALSE)</f>
        <v>#N/A</v>
      </c>
      <c r="N1759" s="17" t="e">
        <f t="shared" si="27"/>
        <v>#N/A</v>
      </c>
    </row>
    <row r="1760" spans="1:14" x14ac:dyDescent="0.25">
      <c r="A1760" s="30" t="s">
        <v>48</v>
      </c>
      <c r="B1760" s="36">
        <v>996683</v>
      </c>
      <c r="C1760" s="42" t="s">
        <v>4649</v>
      </c>
      <c r="D1760" s="22" t="s">
        <v>189</v>
      </c>
      <c r="E1760" s="22" t="s">
        <v>213</v>
      </c>
      <c r="F1760" s="26" t="str">
        <f>VLOOKUP(E1760,PROCV!$A$1:$B$107,2,TRUE)</f>
        <v>Patrimônio</v>
      </c>
      <c r="G1760" s="33">
        <v>1999</v>
      </c>
      <c r="H1760" s="24">
        <v>0</v>
      </c>
      <c r="I1760" s="23" t="str">
        <f>VLOOKUP(J1760,PROCV!$E$1:$F$27,2,FALSE)</f>
        <v>41 - Paraná</v>
      </c>
      <c r="J1760" s="22" t="s">
        <v>106</v>
      </c>
      <c r="K1760" s="22">
        <v>0</v>
      </c>
      <c r="L1760" s="33">
        <v>82181.600000000006</v>
      </c>
      <c r="M1760" s="20" t="e">
        <f>VLOOKUP(G1760,PROCV!$A$110:$B$119,2,FALSE)</f>
        <v>#N/A</v>
      </c>
      <c r="N1760" s="17" t="e">
        <f t="shared" si="27"/>
        <v>#N/A</v>
      </c>
    </row>
    <row r="1761" spans="1:14" x14ac:dyDescent="0.25">
      <c r="A1761" s="30" t="s">
        <v>48</v>
      </c>
      <c r="B1761" s="36">
        <v>996451</v>
      </c>
      <c r="C1761" s="42" t="s">
        <v>4648</v>
      </c>
      <c r="D1761" s="22" t="s">
        <v>189</v>
      </c>
      <c r="E1761" s="22" t="s">
        <v>213</v>
      </c>
      <c r="F1761" s="26" t="str">
        <f>VLOOKUP(E1761,PROCV!$A$1:$B$107,2,TRUE)</f>
        <v>Patrimônio</v>
      </c>
      <c r="G1761" s="33">
        <v>1999</v>
      </c>
      <c r="H1761" s="24">
        <v>0</v>
      </c>
      <c r="I1761" s="23" t="str">
        <f>VLOOKUP(J1761,PROCV!$E$1:$F$27,2,FALSE)</f>
        <v>29 - Bahia</v>
      </c>
      <c r="J1761" s="22" t="s">
        <v>73</v>
      </c>
      <c r="K1761" s="22">
        <v>0</v>
      </c>
      <c r="L1761" s="33">
        <v>85813.42</v>
      </c>
      <c r="M1761" s="20" t="e">
        <f>VLOOKUP(G1761,PROCV!$A$110:$B$119,2,FALSE)</f>
        <v>#N/A</v>
      </c>
      <c r="N1761" s="17" t="e">
        <f t="shared" si="27"/>
        <v>#N/A</v>
      </c>
    </row>
    <row r="1762" spans="1:14" x14ac:dyDescent="0.25">
      <c r="A1762" s="30" t="s">
        <v>48</v>
      </c>
      <c r="B1762" s="36">
        <v>997961</v>
      </c>
      <c r="C1762" s="42" t="s">
        <v>4647</v>
      </c>
      <c r="D1762" s="22" t="s">
        <v>189</v>
      </c>
      <c r="E1762" s="22" t="s">
        <v>213</v>
      </c>
      <c r="F1762" s="26" t="str">
        <f>VLOOKUP(E1762,PROCV!$A$1:$B$107,2,TRUE)</f>
        <v>Patrimônio</v>
      </c>
      <c r="G1762" s="33">
        <v>1999</v>
      </c>
      <c r="H1762" s="24">
        <v>0</v>
      </c>
      <c r="I1762" s="23" t="str">
        <f>VLOOKUP(J1762,PROCV!$E$1:$F$27,2,FALSE)</f>
        <v>52 - Goiás</v>
      </c>
      <c r="J1762" s="22" t="s">
        <v>97</v>
      </c>
      <c r="K1762" s="22">
        <v>0</v>
      </c>
      <c r="L1762" s="33">
        <v>40000</v>
      </c>
      <c r="M1762" s="20" t="e">
        <f>VLOOKUP(G1762,PROCV!$A$110:$B$119,2,FALSE)</f>
        <v>#N/A</v>
      </c>
      <c r="N1762" s="17" t="e">
        <f t="shared" si="27"/>
        <v>#N/A</v>
      </c>
    </row>
    <row r="1763" spans="1:14" x14ac:dyDescent="0.25">
      <c r="A1763" s="30" t="s">
        <v>48</v>
      </c>
      <c r="B1763" s="36">
        <v>996345</v>
      </c>
      <c r="C1763" s="42" t="s">
        <v>4646</v>
      </c>
      <c r="D1763" s="22" t="s">
        <v>189</v>
      </c>
      <c r="E1763" s="22" t="s">
        <v>213</v>
      </c>
      <c r="F1763" s="26" t="str">
        <f>VLOOKUP(E1763,PROCV!$A$1:$B$107,2,TRUE)</f>
        <v>Patrimônio</v>
      </c>
      <c r="G1763" s="33">
        <v>1999</v>
      </c>
      <c r="H1763" s="24">
        <v>0</v>
      </c>
      <c r="I1763" s="23" t="str">
        <f>VLOOKUP(J1763,PROCV!$E$1:$F$27,2,FALSE)</f>
        <v>29 - Bahia</v>
      </c>
      <c r="J1763" s="22" t="s">
        <v>73</v>
      </c>
      <c r="K1763" s="22">
        <v>0</v>
      </c>
      <c r="L1763" s="33">
        <v>17655</v>
      </c>
      <c r="M1763" s="20" t="e">
        <f>VLOOKUP(G1763,PROCV!$A$110:$B$119,2,FALSE)</f>
        <v>#N/A</v>
      </c>
      <c r="N1763" s="17" t="e">
        <f t="shared" si="27"/>
        <v>#N/A</v>
      </c>
    </row>
    <row r="1764" spans="1:14" x14ac:dyDescent="0.25">
      <c r="A1764" s="30" t="s">
        <v>48</v>
      </c>
      <c r="B1764" s="36">
        <v>997634</v>
      </c>
      <c r="C1764" s="42" t="s">
        <v>4645</v>
      </c>
      <c r="D1764" s="22" t="s">
        <v>189</v>
      </c>
      <c r="E1764" s="22" t="s">
        <v>213</v>
      </c>
      <c r="F1764" s="26" t="str">
        <f>VLOOKUP(E1764,PROCV!$A$1:$B$107,2,TRUE)</f>
        <v>Patrimônio</v>
      </c>
      <c r="G1764" s="33">
        <v>1999</v>
      </c>
      <c r="H1764" s="24">
        <v>0</v>
      </c>
      <c r="I1764" s="23" t="str">
        <f>VLOOKUP(J1764,PROCV!$E$1:$F$27,2,FALSE)</f>
        <v>31 - Minas Gerais</v>
      </c>
      <c r="J1764" s="22" t="s">
        <v>85</v>
      </c>
      <c r="K1764" s="22">
        <v>0</v>
      </c>
      <c r="L1764" s="33">
        <v>70000</v>
      </c>
      <c r="M1764" s="20" t="e">
        <f>VLOOKUP(G1764,PROCV!$A$110:$B$119,2,FALSE)</f>
        <v>#N/A</v>
      </c>
      <c r="N1764" s="17" t="e">
        <f t="shared" si="27"/>
        <v>#N/A</v>
      </c>
    </row>
    <row r="1765" spans="1:14" x14ac:dyDescent="0.25">
      <c r="A1765" s="30" t="s">
        <v>48</v>
      </c>
      <c r="B1765" s="36">
        <v>992009</v>
      </c>
      <c r="C1765" s="42" t="s">
        <v>4644</v>
      </c>
      <c r="D1765" s="22" t="s">
        <v>189</v>
      </c>
      <c r="E1765" s="22" t="s">
        <v>213</v>
      </c>
      <c r="F1765" s="26" t="str">
        <f>VLOOKUP(E1765,PROCV!$A$1:$B$107,2,TRUE)</f>
        <v>Patrimônio</v>
      </c>
      <c r="G1765" s="33">
        <v>1999</v>
      </c>
      <c r="H1765" s="24">
        <v>0</v>
      </c>
      <c r="I1765" s="23" t="str">
        <f>VLOOKUP(J1765,PROCV!$E$1:$F$27,2,FALSE)</f>
        <v>33 - Rio de Janeiro</v>
      </c>
      <c r="J1765" s="22" t="s">
        <v>82</v>
      </c>
      <c r="K1765" s="22">
        <v>0</v>
      </c>
      <c r="L1765" s="33">
        <v>33624</v>
      </c>
      <c r="M1765" s="20" t="e">
        <f>VLOOKUP(G1765,PROCV!$A$110:$B$119,2,FALSE)</f>
        <v>#N/A</v>
      </c>
      <c r="N1765" s="17" t="e">
        <f t="shared" si="27"/>
        <v>#N/A</v>
      </c>
    </row>
    <row r="1766" spans="1:14" x14ac:dyDescent="0.25">
      <c r="A1766" s="30" t="s">
        <v>48</v>
      </c>
      <c r="B1766" s="36">
        <v>996152</v>
      </c>
      <c r="C1766" s="42" t="s">
        <v>4643</v>
      </c>
      <c r="D1766" s="22" t="s">
        <v>189</v>
      </c>
      <c r="E1766" s="22" t="s">
        <v>213</v>
      </c>
      <c r="F1766" s="26" t="str">
        <f>VLOOKUP(E1766,PROCV!$A$1:$B$107,2,TRUE)</f>
        <v>Patrimônio</v>
      </c>
      <c r="G1766" s="33">
        <v>1999</v>
      </c>
      <c r="H1766" s="24">
        <v>0</v>
      </c>
      <c r="I1766" s="23" t="str">
        <f>VLOOKUP(J1766,PROCV!$E$1:$F$27,2,FALSE)</f>
        <v>16 - Amapá</v>
      </c>
      <c r="J1766" s="22" t="s">
        <v>61</v>
      </c>
      <c r="K1766" s="22">
        <v>0</v>
      </c>
      <c r="L1766" s="33">
        <v>26703.23</v>
      </c>
      <c r="M1766" s="20" t="e">
        <f>VLOOKUP(G1766,PROCV!$A$110:$B$119,2,FALSE)</f>
        <v>#N/A</v>
      </c>
      <c r="N1766" s="17" t="e">
        <f t="shared" si="27"/>
        <v>#N/A</v>
      </c>
    </row>
    <row r="1767" spans="1:14" x14ac:dyDescent="0.25">
      <c r="A1767" s="30" t="s">
        <v>48</v>
      </c>
      <c r="B1767" s="36">
        <v>996027</v>
      </c>
      <c r="C1767" s="42" t="s">
        <v>4642</v>
      </c>
      <c r="D1767" s="22" t="s">
        <v>189</v>
      </c>
      <c r="E1767" s="22" t="s">
        <v>213</v>
      </c>
      <c r="F1767" s="26" t="str">
        <f>VLOOKUP(E1767,PROCV!$A$1:$B$107,2,TRUE)</f>
        <v>Patrimônio</v>
      </c>
      <c r="G1767" s="33">
        <v>1999</v>
      </c>
      <c r="H1767" s="24">
        <v>0</v>
      </c>
      <c r="I1767" s="23" t="str">
        <f>VLOOKUP(J1767,PROCV!$E$1:$F$27,2,FALSE)</f>
        <v>31 - Minas Gerais</v>
      </c>
      <c r="J1767" s="22" t="s">
        <v>85</v>
      </c>
      <c r="K1767" s="22">
        <v>0</v>
      </c>
      <c r="L1767" s="33">
        <v>30000</v>
      </c>
      <c r="M1767" s="20" t="e">
        <f>VLOOKUP(G1767,PROCV!$A$110:$B$119,2,FALSE)</f>
        <v>#N/A</v>
      </c>
      <c r="N1767" s="17" t="e">
        <f t="shared" si="27"/>
        <v>#N/A</v>
      </c>
    </row>
    <row r="1768" spans="1:14" x14ac:dyDescent="0.25">
      <c r="A1768" s="30" t="s">
        <v>48</v>
      </c>
      <c r="B1768" s="36">
        <v>996378</v>
      </c>
      <c r="C1768" s="42" t="s">
        <v>4641</v>
      </c>
      <c r="D1768" s="22" t="s">
        <v>189</v>
      </c>
      <c r="E1768" s="22" t="s">
        <v>213</v>
      </c>
      <c r="F1768" s="26" t="str">
        <f>VLOOKUP(E1768,PROCV!$A$1:$B$107,2,TRUE)</f>
        <v>Patrimônio</v>
      </c>
      <c r="G1768" s="33">
        <v>1999</v>
      </c>
      <c r="H1768" s="24">
        <v>0</v>
      </c>
      <c r="I1768" s="23" t="str">
        <f>VLOOKUP(J1768,PROCV!$E$1:$F$27,2,FALSE)</f>
        <v>41 - Paraná</v>
      </c>
      <c r="J1768" s="22" t="s">
        <v>106</v>
      </c>
      <c r="K1768" s="22">
        <v>0</v>
      </c>
      <c r="L1768" s="33">
        <v>80000</v>
      </c>
      <c r="M1768" s="20" t="e">
        <f>VLOOKUP(G1768,PROCV!$A$110:$B$119,2,FALSE)</f>
        <v>#N/A</v>
      </c>
      <c r="N1768" s="17" t="e">
        <f t="shared" si="27"/>
        <v>#N/A</v>
      </c>
    </row>
    <row r="1769" spans="1:14" x14ac:dyDescent="0.25">
      <c r="A1769" s="30" t="s">
        <v>48</v>
      </c>
      <c r="B1769" s="36">
        <v>991995</v>
      </c>
      <c r="C1769" s="42" t="s">
        <v>4640</v>
      </c>
      <c r="D1769" s="22" t="s">
        <v>189</v>
      </c>
      <c r="E1769" s="22" t="s">
        <v>213</v>
      </c>
      <c r="F1769" s="26" t="str">
        <f>VLOOKUP(E1769,PROCV!$A$1:$B$107,2,TRUE)</f>
        <v>Patrimônio</v>
      </c>
      <c r="G1769" s="33">
        <v>1999</v>
      </c>
      <c r="H1769" s="24">
        <v>0</v>
      </c>
      <c r="I1769" s="23" t="str">
        <f>VLOOKUP(J1769,PROCV!$E$1:$F$27,2,FALSE)</f>
        <v>15 - Pará</v>
      </c>
      <c r="J1769" s="22" t="s">
        <v>140</v>
      </c>
      <c r="K1769" s="22">
        <v>0</v>
      </c>
      <c r="L1769" s="33">
        <v>51766</v>
      </c>
      <c r="M1769" s="20" t="e">
        <f>VLOOKUP(G1769,PROCV!$A$110:$B$119,2,FALSE)</f>
        <v>#N/A</v>
      </c>
      <c r="N1769" s="17" t="e">
        <f t="shared" si="27"/>
        <v>#N/A</v>
      </c>
    </row>
    <row r="1770" spans="1:14" x14ac:dyDescent="0.25">
      <c r="A1770" s="30" t="s">
        <v>48</v>
      </c>
      <c r="B1770" s="36">
        <v>996191</v>
      </c>
      <c r="C1770" s="42" t="s">
        <v>4639</v>
      </c>
      <c r="D1770" s="22" t="s">
        <v>189</v>
      </c>
      <c r="E1770" s="22" t="s">
        <v>213</v>
      </c>
      <c r="F1770" s="26" t="str">
        <f>VLOOKUP(E1770,PROCV!$A$1:$B$107,2,TRUE)</f>
        <v>Patrimônio</v>
      </c>
      <c r="G1770" s="33">
        <v>1999</v>
      </c>
      <c r="H1770" s="24">
        <v>0</v>
      </c>
      <c r="I1770" s="23" t="str">
        <f>VLOOKUP(J1770,PROCV!$E$1:$F$27,2,FALSE)</f>
        <v>21 - Maranhão</v>
      </c>
      <c r="J1770" s="22" t="s">
        <v>63</v>
      </c>
      <c r="K1770" s="22">
        <v>0</v>
      </c>
      <c r="L1770" s="33">
        <v>120000</v>
      </c>
      <c r="M1770" s="20" t="e">
        <f>VLOOKUP(G1770,PROCV!$A$110:$B$119,2,FALSE)</f>
        <v>#N/A</v>
      </c>
      <c r="N1770" s="17" t="e">
        <f t="shared" si="27"/>
        <v>#N/A</v>
      </c>
    </row>
    <row r="1771" spans="1:14" x14ac:dyDescent="0.25">
      <c r="A1771" s="30" t="s">
        <v>48</v>
      </c>
      <c r="B1771" s="36">
        <v>996381</v>
      </c>
      <c r="C1771" s="42" t="s">
        <v>4638</v>
      </c>
      <c r="D1771" s="22" t="s">
        <v>189</v>
      </c>
      <c r="E1771" s="22" t="s">
        <v>213</v>
      </c>
      <c r="F1771" s="26" t="str">
        <f>VLOOKUP(E1771,PROCV!$A$1:$B$107,2,TRUE)</f>
        <v>Patrimônio</v>
      </c>
      <c r="G1771" s="33">
        <v>1999</v>
      </c>
      <c r="H1771" s="24">
        <v>0</v>
      </c>
      <c r="I1771" s="23" t="str">
        <f>VLOOKUP(J1771,PROCV!$E$1:$F$27,2,FALSE)</f>
        <v>31 - Minas Gerais</v>
      </c>
      <c r="J1771" s="22" t="s">
        <v>85</v>
      </c>
      <c r="K1771" s="22">
        <v>0</v>
      </c>
      <c r="L1771" s="33">
        <v>80000</v>
      </c>
      <c r="M1771" s="20" t="e">
        <f>VLOOKUP(G1771,PROCV!$A$110:$B$119,2,FALSE)</f>
        <v>#N/A</v>
      </c>
      <c r="N1771" s="17" t="e">
        <f t="shared" si="27"/>
        <v>#N/A</v>
      </c>
    </row>
    <row r="1772" spans="1:14" x14ac:dyDescent="0.25">
      <c r="A1772" s="30" t="s">
        <v>48</v>
      </c>
      <c r="B1772" s="36">
        <v>996203</v>
      </c>
      <c r="C1772" s="42" t="s">
        <v>4637</v>
      </c>
      <c r="D1772" s="22" t="s">
        <v>189</v>
      </c>
      <c r="E1772" s="22" t="s">
        <v>213</v>
      </c>
      <c r="F1772" s="26" t="str">
        <f>VLOOKUP(E1772,PROCV!$A$1:$B$107,2,TRUE)</f>
        <v>Patrimônio</v>
      </c>
      <c r="G1772" s="33">
        <v>1999</v>
      </c>
      <c r="H1772" s="24">
        <v>0</v>
      </c>
      <c r="I1772" s="23" t="str">
        <f>VLOOKUP(J1772,PROCV!$E$1:$F$27,2,FALSE)</f>
        <v>41 - Paraná</v>
      </c>
      <c r="J1772" s="22" t="s">
        <v>106</v>
      </c>
      <c r="K1772" s="22">
        <v>0</v>
      </c>
      <c r="L1772" s="33">
        <v>60411.85</v>
      </c>
      <c r="M1772" s="20" t="e">
        <f>VLOOKUP(G1772,PROCV!$A$110:$B$119,2,FALSE)</f>
        <v>#N/A</v>
      </c>
      <c r="N1772" s="17" t="e">
        <f t="shared" si="27"/>
        <v>#N/A</v>
      </c>
    </row>
    <row r="1773" spans="1:14" x14ac:dyDescent="0.25">
      <c r="A1773" s="30" t="s">
        <v>48</v>
      </c>
      <c r="B1773" s="36">
        <v>996681</v>
      </c>
      <c r="C1773" s="42" t="s">
        <v>4636</v>
      </c>
      <c r="D1773" s="22" t="s">
        <v>189</v>
      </c>
      <c r="E1773" s="22" t="s">
        <v>213</v>
      </c>
      <c r="F1773" s="26" t="str">
        <f>VLOOKUP(E1773,PROCV!$A$1:$B$107,2,TRUE)</f>
        <v>Patrimônio</v>
      </c>
      <c r="G1773" s="33">
        <v>1999</v>
      </c>
      <c r="H1773" s="24">
        <v>0</v>
      </c>
      <c r="I1773" s="23" t="str">
        <f>VLOOKUP(J1773,PROCV!$E$1:$F$27,2,FALSE)</f>
        <v>41 - Paraná</v>
      </c>
      <c r="J1773" s="22" t="s">
        <v>106</v>
      </c>
      <c r="K1773" s="22">
        <v>0</v>
      </c>
      <c r="L1773" s="33">
        <v>58181.599999999999</v>
      </c>
      <c r="M1773" s="20" t="e">
        <f>VLOOKUP(G1773,PROCV!$A$110:$B$119,2,FALSE)</f>
        <v>#N/A</v>
      </c>
      <c r="N1773" s="17" t="e">
        <f t="shared" si="27"/>
        <v>#N/A</v>
      </c>
    </row>
    <row r="1774" spans="1:14" x14ac:dyDescent="0.25">
      <c r="A1774" s="30" t="s">
        <v>48</v>
      </c>
      <c r="B1774" s="36">
        <v>996674</v>
      </c>
      <c r="C1774" s="42" t="s">
        <v>4635</v>
      </c>
      <c r="D1774" s="22" t="s">
        <v>189</v>
      </c>
      <c r="E1774" s="22" t="s">
        <v>213</v>
      </c>
      <c r="F1774" s="26" t="str">
        <f>VLOOKUP(E1774,PROCV!$A$1:$B$107,2,TRUE)</f>
        <v>Patrimônio</v>
      </c>
      <c r="G1774" s="33">
        <v>1999</v>
      </c>
      <c r="H1774" s="24">
        <v>0</v>
      </c>
      <c r="I1774" s="23" t="str">
        <f>VLOOKUP(J1774,PROCV!$E$1:$F$27,2,FALSE)</f>
        <v>41 - Paraná</v>
      </c>
      <c r="J1774" s="22" t="s">
        <v>106</v>
      </c>
      <c r="K1774" s="22">
        <v>0</v>
      </c>
      <c r="L1774" s="33">
        <v>58161</v>
      </c>
      <c r="M1774" s="20" t="e">
        <f>VLOOKUP(G1774,PROCV!$A$110:$B$119,2,FALSE)</f>
        <v>#N/A</v>
      </c>
      <c r="N1774" s="17" t="e">
        <f t="shared" si="27"/>
        <v>#N/A</v>
      </c>
    </row>
    <row r="1775" spans="1:14" x14ac:dyDescent="0.25">
      <c r="A1775" s="30" t="s">
        <v>48</v>
      </c>
      <c r="B1775" s="36">
        <v>996227</v>
      </c>
      <c r="C1775" s="42" t="s">
        <v>4634</v>
      </c>
      <c r="D1775" s="22" t="s">
        <v>189</v>
      </c>
      <c r="E1775" s="22" t="s">
        <v>213</v>
      </c>
      <c r="F1775" s="26" t="str">
        <f>VLOOKUP(E1775,PROCV!$A$1:$B$107,2,TRUE)</f>
        <v>Patrimônio</v>
      </c>
      <c r="G1775" s="33">
        <v>1999</v>
      </c>
      <c r="H1775" s="24">
        <v>0</v>
      </c>
      <c r="I1775" s="23" t="str">
        <f>VLOOKUP(J1775,PROCV!$E$1:$F$27,2,FALSE)</f>
        <v>52 - Goiás</v>
      </c>
      <c r="J1775" s="22" t="s">
        <v>97</v>
      </c>
      <c r="K1775" s="22">
        <v>0</v>
      </c>
      <c r="L1775" s="33">
        <v>36000</v>
      </c>
      <c r="M1775" s="20" t="e">
        <f>VLOOKUP(G1775,PROCV!$A$110:$B$119,2,FALSE)</f>
        <v>#N/A</v>
      </c>
      <c r="N1775" s="17" t="e">
        <f t="shared" si="27"/>
        <v>#N/A</v>
      </c>
    </row>
    <row r="1776" spans="1:14" x14ac:dyDescent="0.25">
      <c r="A1776" s="30" t="s">
        <v>48</v>
      </c>
      <c r="B1776" s="36">
        <v>2482</v>
      </c>
      <c r="C1776" s="42" t="s">
        <v>4633</v>
      </c>
      <c r="D1776" s="22" t="s">
        <v>189</v>
      </c>
      <c r="E1776" s="22" t="s">
        <v>188</v>
      </c>
      <c r="F1776" s="26" t="str">
        <f>VLOOKUP(E1776,PROCV!$A$1:$B$107,2,TRUE)</f>
        <v>Audiovisual</v>
      </c>
      <c r="G1776" s="33">
        <v>1999</v>
      </c>
      <c r="H1776" s="24">
        <v>0</v>
      </c>
      <c r="I1776" s="23" t="str">
        <f>VLOOKUP(J1776,PROCV!$E$1:$F$27,2,FALSE)</f>
        <v>35 - São Paulo</v>
      </c>
      <c r="J1776" s="22" t="s">
        <v>76</v>
      </c>
      <c r="K1776" s="22">
        <v>0</v>
      </c>
      <c r="L1776" s="33">
        <v>183680</v>
      </c>
      <c r="M1776" s="20" t="e">
        <f>VLOOKUP(G1776,PROCV!$A$110:$B$119,2,FALSE)</f>
        <v>#N/A</v>
      </c>
      <c r="N1776" s="17" t="e">
        <f t="shared" si="27"/>
        <v>#N/A</v>
      </c>
    </row>
    <row r="1777" spans="1:14" x14ac:dyDescent="0.25">
      <c r="A1777" s="30" t="s">
        <v>48</v>
      </c>
      <c r="B1777" s="36">
        <v>996352</v>
      </c>
      <c r="C1777" s="42" t="s">
        <v>4632</v>
      </c>
      <c r="D1777" s="22" t="s">
        <v>189</v>
      </c>
      <c r="E1777" s="22" t="s">
        <v>213</v>
      </c>
      <c r="F1777" s="26" t="str">
        <f>VLOOKUP(E1777,PROCV!$A$1:$B$107,2,TRUE)</f>
        <v>Patrimônio</v>
      </c>
      <c r="G1777" s="33">
        <v>1999</v>
      </c>
      <c r="H1777" s="24">
        <v>0</v>
      </c>
      <c r="I1777" s="23" t="str">
        <f>VLOOKUP(J1777,PROCV!$E$1:$F$27,2,FALSE)</f>
        <v>33 - Rio de Janeiro</v>
      </c>
      <c r="J1777" s="22" t="s">
        <v>82</v>
      </c>
      <c r="K1777" s="22">
        <v>0</v>
      </c>
      <c r="L1777" s="33">
        <v>46144</v>
      </c>
      <c r="M1777" s="20" t="e">
        <f>VLOOKUP(G1777,PROCV!$A$110:$B$119,2,FALSE)</f>
        <v>#N/A</v>
      </c>
      <c r="N1777" s="17" t="e">
        <f t="shared" si="27"/>
        <v>#N/A</v>
      </c>
    </row>
    <row r="1778" spans="1:14" x14ac:dyDescent="0.25">
      <c r="A1778" s="30" t="s">
        <v>48</v>
      </c>
      <c r="B1778" s="36">
        <v>999059</v>
      </c>
      <c r="C1778" s="42" t="s">
        <v>4631</v>
      </c>
      <c r="D1778" s="22" t="s">
        <v>114</v>
      </c>
      <c r="E1778" s="22" t="s">
        <v>113</v>
      </c>
      <c r="F1778" s="26" t="str">
        <f>VLOOKUP(E1778,PROCV!$A$1:$B$107,2,TRUE)</f>
        <v>Música</v>
      </c>
      <c r="G1778" s="33">
        <v>1999</v>
      </c>
      <c r="H1778" s="24">
        <v>0</v>
      </c>
      <c r="I1778" s="23" t="str">
        <f>VLOOKUP(J1778,PROCV!$E$1:$F$27,2,FALSE)</f>
        <v>12 - Acre</v>
      </c>
      <c r="J1778" s="22" t="s">
        <v>71</v>
      </c>
      <c r="K1778" s="22">
        <v>0</v>
      </c>
      <c r="L1778" s="33">
        <v>62500</v>
      </c>
      <c r="M1778" s="20" t="e">
        <f>VLOOKUP(G1778,PROCV!$A$110:$B$119,2,FALSE)</f>
        <v>#N/A</v>
      </c>
      <c r="N1778" s="17" t="e">
        <f t="shared" si="27"/>
        <v>#N/A</v>
      </c>
    </row>
    <row r="1779" spans="1:14" x14ac:dyDescent="0.25">
      <c r="A1779" s="30" t="s">
        <v>48</v>
      </c>
      <c r="B1779" s="36">
        <v>999916</v>
      </c>
      <c r="C1779" s="42" t="s">
        <v>4630</v>
      </c>
      <c r="D1779" s="22" t="s">
        <v>524</v>
      </c>
      <c r="E1779" s="22" t="s">
        <v>523</v>
      </c>
      <c r="F1779" s="26" t="str">
        <f>VLOOKUP(E1779,PROCV!$A$1:$B$107,2,TRUE)</f>
        <v>Patrimônio</v>
      </c>
      <c r="G1779" s="33">
        <v>1999</v>
      </c>
      <c r="H1779" s="24">
        <v>0</v>
      </c>
      <c r="I1779" s="23" t="str">
        <f>VLOOKUP(J1779,PROCV!$E$1:$F$27,2,FALSE)</f>
        <v>13 - Amazonas</v>
      </c>
      <c r="J1779" s="22" t="s">
        <v>823</v>
      </c>
      <c r="K1779" s="22">
        <v>0</v>
      </c>
      <c r="L1779" s="33">
        <v>62500</v>
      </c>
      <c r="M1779" s="20" t="e">
        <f>VLOOKUP(G1779,PROCV!$A$110:$B$119,2,FALSE)</f>
        <v>#N/A</v>
      </c>
      <c r="N1779" s="17" t="e">
        <f t="shared" si="27"/>
        <v>#N/A</v>
      </c>
    </row>
    <row r="1780" spans="1:14" x14ac:dyDescent="0.25">
      <c r="A1780" s="30" t="s">
        <v>48</v>
      </c>
      <c r="B1780" s="36">
        <v>999593</v>
      </c>
      <c r="C1780" s="42" t="s">
        <v>4629</v>
      </c>
      <c r="D1780" s="22" t="s">
        <v>300</v>
      </c>
      <c r="E1780" s="22" t="s">
        <v>221</v>
      </c>
      <c r="F1780" s="26" t="str">
        <f>VLOOKUP(E1780,PROCV!$A$1:$B$107,2,TRUE)</f>
        <v>Artes Cênicas e Espetáculo</v>
      </c>
      <c r="G1780" s="33">
        <v>1999</v>
      </c>
      <c r="H1780" s="24">
        <v>0</v>
      </c>
      <c r="I1780" s="23" t="str">
        <f>VLOOKUP(J1780,PROCV!$E$1:$F$27,2,FALSE)</f>
        <v>41 - Paraná</v>
      </c>
      <c r="J1780" s="22" t="s">
        <v>106</v>
      </c>
      <c r="K1780" s="22">
        <v>0</v>
      </c>
      <c r="L1780" s="33">
        <v>17250</v>
      </c>
      <c r="M1780" s="20" t="e">
        <f>VLOOKUP(G1780,PROCV!$A$110:$B$119,2,FALSE)</f>
        <v>#N/A</v>
      </c>
      <c r="N1780" s="17" t="e">
        <f t="shared" si="27"/>
        <v>#N/A</v>
      </c>
    </row>
    <row r="1781" spans="1:14" x14ac:dyDescent="0.25">
      <c r="A1781" s="30" t="s">
        <v>48</v>
      </c>
      <c r="B1781" s="36">
        <v>992022</v>
      </c>
      <c r="C1781" s="42" t="s">
        <v>4628</v>
      </c>
      <c r="D1781" s="22" t="s">
        <v>189</v>
      </c>
      <c r="E1781" s="22" t="s">
        <v>213</v>
      </c>
      <c r="F1781" s="26" t="str">
        <f>VLOOKUP(E1781,PROCV!$A$1:$B$107,2,TRUE)</f>
        <v>Patrimônio</v>
      </c>
      <c r="G1781" s="33">
        <v>1999</v>
      </c>
      <c r="H1781" s="24">
        <v>0</v>
      </c>
      <c r="I1781" s="23" t="str">
        <f>VLOOKUP(J1781,PROCV!$E$1:$F$27,2,FALSE)</f>
        <v>24 - Rio Grande do Norte</v>
      </c>
      <c r="J1781" s="22" t="s">
        <v>54</v>
      </c>
      <c r="K1781" s="22">
        <v>0</v>
      </c>
      <c r="L1781" s="33">
        <v>40000</v>
      </c>
      <c r="M1781" s="20" t="e">
        <f>VLOOKUP(G1781,PROCV!$A$110:$B$119,2,FALSE)</f>
        <v>#N/A</v>
      </c>
      <c r="N1781" s="17" t="e">
        <f t="shared" si="27"/>
        <v>#N/A</v>
      </c>
    </row>
    <row r="1782" spans="1:14" x14ac:dyDescent="0.25">
      <c r="A1782" s="30" t="s">
        <v>48</v>
      </c>
      <c r="B1782" s="36">
        <v>996282</v>
      </c>
      <c r="C1782" s="42" t="s">
        <v>4627</v>
      </c>
      <c r="D1782" s="22" t="s">
        <v>189</v>
      </c>
      <c r="E1782" s="22" t="s">
        <v>749</v>
      </c>
      <c r="F1782" s="26" t="str">
        <f>VLOOKUP(E1782,PROCV!$A$1:$B$107,2,TRUE)</f>
        <v>Educação e Criação em Artes</v>
      </c>
      <c r="G1782" s="33">
        <v>1999</v>
      </c>
      <c r="H1782" s="24">
        <v>0</v>
      </c>
      <c r="I1782" s="23" t="str">
        <f>VLOOKUP(J1782,PROCV!$E$1:$F$27,2,FALSE)</f>
        <v>25 - Paraíba</v>
      </c>
      <c r="J1782" s="22" t="s">
        <v>346</v>
      </c>
      <c r="K1782" s="22">
        <v>0</v>
      </c>
      <c r="L1782" s="33">
        <v>37120</v>
      </c>
      <c r="M1782" s="20" t="e">
        <f>VLOOKUP(G1782,PROCV!$A$110:$B$119,2,FALSE)</f>
        <v>#N/A</v>
      </c>
      <c r="N1782" s="17" t="e">
        <f t="shared" si="27"/>
        <v>#N/A</v>
      </c>
    </row>
    <row r="1783" spans="1:14" x14ac:dyDescent="0.25">
      <c r="A1783" s="30" t="s">
        <v>48</v>
      </c>
      <c r="B1783" s="36">
        <v>999590</v>
      </c>
      <c r="C1783" s="42" t="s">
        <v>4626</v>
      </c>
      <c r="D1783" s="22" t="s">
        <v>300</v>
      </c>
      <c r="E1783" s="22" t="s">
        <v>320</v>
      </c>
      <c r="F1783" s="26" t="str">
        <f>VLOOKUP(E1783,PROCV!$A$1:$B$107,2,TRUE)</f>
        <v>Música</v>
      </c>
      <c r="G1783" s="33">
        <v>1999</v>
      </c>
      <c r="H1783" s="24">
        <v>0</v>
      </c>
      <c r="I1783" s="23" t="str">
        <f>VLOOKUP(J1783,PROCV!$E$1:$F$27,2,FALSE)</f>
        <v>26 - Pernambuco</v>
      </c>
      <c r="J1783" s="22" t="s">
        <v>44</v>
      </c>
      <c r="K1783" s="22">
        <v>0</v>
      </c>
      <c r="L1783" s="33">
        <v>55555.55</v>
      </c>
      <c r="M1783" s="20" t="e">
        <f>VLOOKUP(G1783,PROCV!$A$110:$B$119,2,FALSE)</f>
        <v>#N/A</v>
      </c>
      <c r="N1783" s="17" t="e">
        <f t="shared" si="27"/>
        <v>#N/A</v>
      </c>
    </row>
    <row r="1784" spans="1:14" x14ac:dyDescent="0.25">
      <c r="A1784" s="30" t="s">
        <v>48</v>
      </c>
      <c r="B1784" s="36">
        <v>992014</v>
      </c>
      <c r="C1784" s="42" t="s">
        <v>4625</v>
      </c>
      <c r="D1784" s="22" t="s">
        <v>189</v>
      </c>
      <c r="E1784" s="22" t="s">
        <v>749</v>
      </c>
      <c r="F1784" s="26" t="str">
        <f>VLOOKUP(E1784,PROCV!$A$1:$B$107,2,TRUE)</f>
        <v>Educação e Criação em Artes</v>
      </c>
      <c r="G1784" s="33">
        <v>1999</v>
      </c>
      <c r="H1784" s="24">
        <v>0</v>
      </c>
      <c r="I1784" s="23" t="str">
        <f>VLOOKUP(J1784,PROCV!$E$1:$F$27,2,FALSE)</f>
        <v>35 - São Paulo</v>
      </c>
      <c r="J1784" s="22" t="s">
        <v>76</v>
      </c>
      <c r="K1784" s="22">
        <v>0</v>
      </c>
      <c r="L1784" s="33">
        <v>67965.47</v>
      </c>
      <c r="M1784" s="20" t="e">
        <f>VLOOKUP(G1784,PROCV!$A$110:$B$119,2,FALSE)</f>
        <v>#N/A</v>
      </c>
      <c r="N1784" s="17" t="e">
        <f t="shared" si="27"/>
        <v>#N/A</v>
      </c>
    </row>
    <row r="1785" spans="1:14" x14ac:dyDescent="0.25">
      <c r="A1785" s="30" t="s">
        <v>48</v>
      </c>
      <c r="B1785" s="36">
        <v>997558</v>
      </c>
      <c r="C1785" s="42" t="s">
        <v>4624</v>
      </c>
      <c r="D1785" s="22" t="s">
        <v>189</v>
      </c>
      <c r="E1785" s="22" t="s">
        <v>213</v>
      </c>
      <c r="F1785" s="26" t="str">
        <f>VLOOKUP(E1785,PROCV!$A$1:$B$107,2,TRUE)</f>
        <v>Patrimônio</v>
      </c>
      <c r="G1785" s="33">
        <v>1999</v>
      </c>
      <c r="H1785" s="24">
        <v>0</v>
      </c>
      <c r="I1785" s="23" t="str">
        <f>VLOOKUP(J1785,PROCV!$E$1:$F$27,2,FALSE)</f>
        <v>35 - São Paulo</v>
      </c>
      <c r="J1785" s="22" t="s">
        <v>76</v>
      </c>
      <c r="K1785" s="22">
        <v>0</v>
      </c>
      <c r="L1785" s="33">
        <v>93200</v>
      </c>
      <c r="M1785" s="20" t="e">
        <f>VLOOKUP(G1785,PROCV!$A$110:$B$119,2,FALSE)</f>
        <v>#N/A</v>
      </c>
      <c r="N1785" s="17" t="e">
        <f t="shared" si="27"/>
        <v>#N/A</v>
      </c>
    </row>
    <row r="1786" spans="1:14" x14ac:dyDescent="0.25">
      <c r="A1786" s="30" t="s">
        <v>48</v>
      </c>
      <c r="B1786" s="36">
        <v>996226</v>
      </c>
      <c r="C1786" s="42" t="s">
        <v>4623</v>
      </c>
      <c r="D1786" s="22" t="s">
        <v>189</v>
      </c>
      <c r="E1786" s="22" t="s">
        <v>213</v>
      </c>
      <c r="F1786" s="26" t="str">
        <f>VLOOKUP(E1786,PROCV!$A$1:$B$107,2,TRUE)</f>
        <v>Patrimônio</v>
      </c>
      <c r="G1786" s="33">
        <v>1999</v>
      </c>
      <c r="H1786" s="24">
        <v>0</v>
      </c>
      <c r="I1786" s="23" t="str">
        <f>VLOOKUP(J1786,PROCV!$E$1:$F$27,2,FALSE)</f>
        <v>43 - Rio Grande do Sul</v>
      </c>
      <c r="J1786" s="22" t="s">
        <v>56</v>
      </c>
      <c r="K1786" s="22">
        <v>0</v>
      </c>
      <c r="L1786" s="33">
        <v>30000</v>
      </c>
      <c r="M1786" s="20" t="e">
        <f>VLOOKUP(G1786,PROCV!$A$110:$B$119,2,FALSE)</f>
        <v>#N/A</v>
      </c>
      <c r="N1786" s="17" t="e">
        <f t="shared" si="27"/>
        <v>#N/A</v>
      </c>
    </row>
    <row r="1787" spans="1:14" x14ac:dyDescent="0.25">
      <c r="A1787" s="30" t="s">
        <v>48</v>
      </c>
      <c r="B1787" s="36">
        <v>991625</v>
      </c>
      <c r="C1787" s="42" t="s">
        <v>4622</v>
      </c>
      <c r="D1787" s="22" t="s">
        <v>189</v>
      </c>
      <c r="E1787" s="22" t="s">
        <v>213</v>
      </c>
      <c r="F1787" s="26" t="str">
        <f>VLOOKUP(E1787,PROCV!$A$1:$B$107,2,TRUE)</f>
        <v>Patrimônio</v>
      </c>
      <c r="G1787" s="33">
        <v>1999</v>
      </c>
      <c r="H1787" s="24">
        <v>0</v>
      </c>
      <c r="I1787" s="23" t="str">
        <f>VLOOKUP(J1787,PROCV!$E$1:$F$27,2,FALSE)</f>
        <v>29 - Bahia</v>
      </c>
      <c r="J1787" s="22" t="s">
        <v>73</v>
      </c>
      <c r="K1787" s="22">
        <v>0</v>
      </c>
      <c r="L1787" s="33">
        <v>81154</v>
      </c>
      <c r="M1787" s="20" t="e">
        <f>VLOOKUP(G1787,PROCV!$A$110:$B$119,2,FALSE)</f>
        <v>#N/A</v>
      </c>
      <c r="N1787" s="17" t="e">
        <f t="shared" si="27"/>
        <v>#N/A</v>
      </c>
    </row>
    <row r="1788" spans="1:14" x14ac:dyDescent="0.25">
      <c r="A1788" s="30" t="s">
        <v>48</v>
      </c>
      <c r="B1788" s="36">
        <v>996065</v>
      </c>
      <c r="C1788" s="42" t="s">
        <v>4621</v>
      </c>
      <c r="D1788" s="22" t="s">
        <v>189</v>
      </c>
      <c r="E1788" s="22" t="s">
        <v>213</v>
      </c>
      <c r="F1788" s="26" t="str">
        <f>VLOOKUP(E1788,PROCV!$A$1:$B$107,2,TRUE)</f>
        <v>Patrimônio</v>
      </c>
      <c r="G1788" s="33">
        <v>1999</v>
      </c>
      <c r="H1788" s="24">
        <v>0</v>
      </c>
      <c r="I1788" s="23" t="str">
        <f>VLOOKUP(J1788,PROCV!$E$1:$F$27,2,FALSE)</f>
        <v>31 - Minas Gerais</v>
      </c>
      <c r="J1788" s="22" t="s">
        <v>85</v>
      </c>
      <c r="K1788" s="22">
        <v>0</v>
      </c>
      <c r="L1788" s="33">
        <v>50534</v>
      </c>
      <c r="M1788" s="20" t="e">
        <f>VLOOKUP(G1788,PROCV!$A$110:$B$119,2,FALSE)</f>
        <v>#N/A</v>
      </c>
      <c r="N1788" s="17" t="e">
        <f t="shared" si="27"/>
        <v>#N/A</v>
      </c>
    </row>
    <row r="1789" spans="1:14" x14ac:dyDescent="0.25">
      <c r="A1789" s="30" t="s">
        <v>48</v>
      </c>
      <c r="B1789" s="36">
        <v>991967</v>
      </c>
      <c r="C1789" s="42" t="s">
        <v>4620</v>
      </c>
      <c r="D1789" s="22" t="s">
        <v>189</v>
      </c>
      <c r="E1789" s="22" t="s">
        <v>213</v>
      </c>
      <c r="F1789" s="26" t="str">
        <f>VLOOKUP(E1789,PROCV!$A$1:$B$107,2,TRUE)</f>
        <v>Patrimônio</v>
      </c>
      <c r="G1789" s="33">
        <v>1999</v>
      </c>
      <c r="H1789" s="24">
        <v>0</v>
      </c>
      <c r="I1789" s="23" t="str">
        <f>VLOOKUP(J1789,PROCV!$E$1:$F$27,2,FALSE)</f>
        <v>31 - Minas Gerais</v>
      </c>
      <c r="J1789" s="22" t="s">
        <v>85</v>
      </c>
      <c r="K1789" s="22">
        <v>0</v>
      </c>
      <c r="L1789" s="33">
        <v>31855.599999999999</v>
      </c>
      <c r="M1789" s="20" t="e">
        <f>VLOOKUP(G1789,PROCV!$A$110:$B$119,2,FALSE)</f>
        <v>#N/A</v>
      </c>
      <c r="N1789" s="17" t="e">
        <f t="shared" si="27"/>
        <v>#N/A</v>
      </c>
    </row>
    <row r="1790" spans="1:14" x14ac:dyDescent="0.25">
      <c r="A1790" s="30" t="s">
        <v>48</v>
      </c>
      <c r="B1790" s="36">
        <v>999924</v>
      </c>
      <c r="C1790" s="42" t="s">
        <v>4619</v>
      </c>
      <c r="D1790" s="22" t="s">
        <v>189</v>
      </c>
      <c r="E1790" s="22" t="s">
        <v>213</v>
      </c>
      <c r="F1790" s="26" t="str">
        <f>VLOOKUP(E1790,PROCV!$A$1:$B$107,2,TRUE)</f>
        <v>Patrimônio</v>
      </c>
      <c r="G1790" s="33">
        <v>1999</v>
      </c>
      <c r="H1790" s="24">
        <v>0</v>
      </c>
      <c r="I1790" s="23" t="str">
        <f>VLOOKUP(J1790,PROCV!$E$1:$F$27,2,FALSE)</f>
        <v>32 - Espírito Santo</v>
      </c>
      <c r="J1790" s="22" t="s">
        <v>67</v>
      </c>
      <c r="K1790" s="22">
        <v>0</v>
      </c>
      <c r="L1790" s="33">
        <v>80489</v>
      </c>
      <c r="M1790" s="20" t="e">
        <f>VLOOKUP(G1790,PROCV!$A$110:$B$119,2,FALSE)</f>
        <v>#N/A</v>
      </c>
      <c r="N1790" s="17" t="e">
        <f t="shared" si="27"/>
        <v>#N/A</v>
      </c>
    </row>
    <row r="1791" spans="1:14" x14ac:dyDescent="0.25">
      <c r="A1791" s="30" t="s">
        <v>48</v>
      </c>
      <c r="B1791" s="36">
        <v>991964</v>
      </c>
      <c r="C1791" s="42" t="s">
        <v>4618</v>
      </c>
      <c r="D1791" s="22" t="s">
        <v>189</v>
      </c>
      <c r="E1791" s="22" t="s">
        <v>213</v>
      </c>
      <c r="F1791" s="26" t="str">
        <f>VLOOKUP(E1791,PROCV!$A$1:$B$107,2,TRUE)</f>
        <v>Patrimônio</v>
      </c>
      <c r="G1791" s="33">
        <v>1999</v>
      </c>
      <c r="H1791" s="24">
        <v>0</v>
      </c>
      <c r="I1791" s="23" t="str">
        <f>VLOOKUP(J1791,PROCV!$E$1:$F$27,2,FALSE)</f>
        <v>31 - Minas Gerais</v>
      </c>
      <c r="J1791" s="22" t="s">
        <v>85</v>
      </c>
      <c r="K1791" s="22">
        <v>0</v>
      </c>
      <c r="L1791" s="33">
        <v>66000</v>
      </c>
      <c r="M1791" s="20" t="e">
        <f>VLOOKUP(G1791,PROCV!$A$110:$B$119,2,FALSE)</f>
        <v>#N/A</v>
      </c>
      <c r="N1791" s="17" t="e">
        <f t="shared" si="27"/>
        <v>#N/A</v>
      </c>
    </row>
    <row r="1792" spans="1:14" x14ac:dyDescent="0.25">
      <c r="A1792" s="30" t="s">
        <v>48</v>
      </c>
      <c r="B1792" s="36">
        <v>998533</v>
      </c>
      <c r="C1792" s="42" t="s">
        <v>4617</v>
      </c>
      <c r="D1792" s="22" t="s">
        <v>189</v>
      </c>
      <c r="E1792" s="22" t="s">
        <v>749</v>
      </c>
      <c r="F1792" s="26" t="str">
        <f>VLOOKUP(E1792,PROCV!$A$1:$B$107,2,TRUE)</f>
        <v>Educação e Criação em Artes</v>
      </c>
      <c r="G1792" s="33">
        <v>1999</v>
      </c>
      <c r="H1792" s="24">
        <v>0</v>
      </c>
      <c r="I1792" s="23" t="str">
        <f>VLOOKUP(J1792,PROCV!$E$1:$F$27,2,FALSE)</f>
        <v>33 - Rio de Janeiro</v>
      </c>
      <c r="J1792" s="22" t="s">
        <v>82</v>
      </c>
      <c r="K1792" s="22">
        <v>0</v>
      </c>
      <c r="L1792" s="33">
        <v>555375.68000000005</v>
      </c>
      <c r="M1792" s="20" t="e">
        <f>VLOOKUP(G1792,PROCV!$A$110:$B$119,2,FALSE)</f>
        <v>#N/A</v>
      </c>
      <c r="N1792" s="17" t="e">
        <f t="shared" si="27"/>
        <v>#N/A</v>
      </c>
    </row>
    <row r="1793" spans="1:14" x14ac:dyDescent="0.25">
      <c r="A1793" s="30" t="s">
        <v>48</v>
      </c>
      <c r="B1793" s="36">
        <v>996735</v>
      </c>
      <c r="C1793" s="42" t="s">
        <v>4616</v>
      </c>
      <c r="D1793" s="22" t="s">
        <v>189</v>
      </c>
      <c r="E1793" s="22" t="s">
        <v>749</v>
      </c>
      <c r="F1793" s="26" t="str">
        <f>VLOOKUP(E1793,PROCV!$A$1:$B$107,2,TRUE)</f>
        <v>Educação e Criação em Artes</v>
      </c>
      <c r="G1793" s="33">
        <v>1999</v>
      </c>
      <c r="H1793" s="24">
        <v>0</v>
      </c>
      <c r="I1793" s="23" t="str">
        <f>VLOOKUP(J1793,PROCV!$E$1:$F$27,2,FALSE)</f>
        <v>31 - Minas Gerais</v>
      </c>
      <c r="J1793" s="22" t="s">
        <v>85</v>
      </c>
      <c r="K1793" s="22">
        <v>0</v>
      </c>
      <c r="L1793" s="33">
        <v>55283</v>
      </c>
      <c r="M1793" s="20" t="e">
        <f>VLOOKUP(G1793,PROCV!$A$110:$B$119,2,FALSE)</f>
        <v>#N/A</v>
      </c>
      <c r="N1793" s="17" t="e">
        <f t="shared" si="27"/>
        <v>#N/A</v>
      </c>
    </row>
    <row r="1794" spans="1:14" x14ac:dyDescent="0.25">
      <c r="A1794" s="30" t="s">
        <v>48</v>
      </c>
      <c r="B1794" s="36">
        <v>996448</v>
      </c>
      <c r="C1794" s="42" t="s">
        <v>4615</v>
      </c>
      <c r="D1794" s="22" t="s">
        <v>189</v>
      </c>
      <c r="E1794" s="22" t="s">
        <v>640</v>
      </c>
      <c r="F1794" s="26" t="str">
        <f>VLOOKUP(E1794,PROCV!$A$1:$B$107,2,TRUE)</f>
        <v>Música</v>
      </c>
      <c r="G1794" s="33">
        <v>1999</v>
      </c>
      <c r="H1794" s="24">
        <v>0</v>
      </c>
      <c r="I1794" s="23" t="str">
        <f>VLOOKUP(J1794,PROCV!$E$1:$F$27,2,FALSE)</f>
        <v>43 - Rio Grande do Sul</v>
      </c>
      <c r="J1794" s="22" t="s">
        <v>56</v>
      </c>
      <c r="K1794" s="22">
        <v>0</v>
      </c>
      <c r="L1794" s="33">
        <v>40000</v>
      </c>
      <c r="M1794" s="20" t="e">
        <f>VLOOKUP(G1794,PROCV!$A$110:$B$119,2,FALSE)</f>
        <v>#N/A</v>
      </c>
      <c r="N1794" s="17" t="e">
        <f t="shared" ref="N1794:N1857" si="28">+M1794*L1794</f>
        <v>#N/A</v>
      </c>
    </row>
    <row r="1795" spans="1:14" x14ac:dyDescent="0.25">
      <c r="A1795" s="30" t="s">
        <v>48</v>
      </c>
      <c r="B1795" s="36">
        <v>996484</v>
      </c>
      <c r="C1795" s="42" t="s">
        <v>4614</v>
      </c>
      <c r="D1795" s="22" t="s">
        <v>189</v>
      </c>
      <c r="E1795" s="22" t="s">
        <v>749</v>
      </c>
      <c r="F1795" s="26" t="str">
        <f>VLOOKUP(E1795,PROCV!$A$1:$B$107,2,TRUE)</f>
        <v>Educação e Criação em Artes</v>
      </c>
      <c r="G1795" s="33">
        <v>1999</v>
      </c>
      <c r="H1795" s="24">
        <v>0</v>
      </c>
      <c r="I1795" s="23" t="str">
        <f>VLOOKUP(J1795,PROCV!$E$1:$F$27,2,FALSE)</f>
        <v>43 - Rio Grande do Sul</v>
      </c>
      <c r="J1795" s="22" t="s">
        <v>56</v>
      </c>
      <c r="K1795" s="22">
        <v>0</v>
      </c>
      <c r="L1795" s="33">
        <v>40000</v>
      </c>
      <c r="M1795" s="20" t="e">
        <f>VLOOKUP(G1795,PROCV!$A$110:$B$119,2,FALSE)</f>
        <v>#N/A</v>
      </c>
      <c r="N1795" s="17" t="e">
        <f t="shared" si="28"/>
        <v>#N/A</v>
      </c>
    </row>
    <row r="1796" spans="1:14" x14ac:dyDescent="0.25">
      <c r="A1796" s="30" t="s">
        <v>48</v>
      </c>
      <c r="B1796" s="36">
        <v>996513</v>
      </c>
      <c r="C1796" s="42" t="s">
        <v>4613</v>
      </c>
      <c r="D1796" s="22" t="s">
        <v>189</v>
      </c>
      <c r="E1796" s="22" t="s">
        <v>213</v>
      </c>
      <c r="F1796" s="26" t="str">
        <f>VLOOKUP(E1796,PROCV!$A$1:$B$107,2,TRUE)</f>
        <v>Patrimônio</v>
      </c>
      <c r="G1796" s="33">
        <v>1999</v>
      </c>
      <c r="H1796" s="24">
        <v>0</v>
      </c>
      <c r="I1796" s="23" t="str">
        <f>VLOOKUP(J1796,PROCV!$E$1:$F$27,2,FALSE)</f>
        <v>43 - Rio Grande do Sul</v>
      </c>
      <c r="J1796" s="22" t="s">
        <v>56</v>
      </c>
      <c r="K1796" s="22">
        <v>0</v>
      </c>
      <c r="L1796" s="33">
        <v>40000</v>
      </c>
      <c r="M1796" s="20" t="e">
        <f>VLOOKUP(G1796,PROCV!$A$110:$B$119,2,FALSE)</f>
        <v>#N/A</v>
      </c>
      <c r="N1796" s="17" t="e">
        <f t="shared" si="28"/>
        <v>#N/A</v>
      </c>
    </row>
    <row r="1797" spans="1:14" x14ac:dyDescent="0.25">
      <c r="A1797" s="30" t="s">
        <v>48</v>
      </c>
      <c r="B1797" s="36">
        <v>991961</v>
      </c>
      <c r="C1797" s="42" t="s">
        <v>4612</v>
      </c>
      <c r="D1797" s="22" t="s">
        <v>189</v>
      </c>
      <c r="E1797" s="22" t="s">
        <v>213</v>
      </c>
      <c r="F1797" s="26" t="str">
        <f>VLOOKUP(E1797,PROCV!$A$1:$B$107,2,TRUE)</f>
        <v>Patrimônio</v>
      </c>
      <c r="G1797" s="33">
        <v>1999</v>
      </c>
      <c r="H1797" s="24">
        <v>0</v>
      </c>
      <c r="I1797" s="23" t="str">
        <f>VLOOKUP(J1797,PROCV!$E$1:$F$27,2,FALSE)</f>
        <v>32 - Espírito Santo</v>
      </c>
      <c r="J1797" s="22" t="s">
        <v>67</v>
      </c>
      <c r="K1797" s="22">
        <v>0</v>
      </c>
      <c r="L1797" s="33">
        <v>17724.05</v>
      </c>
      <c r="M1797" s="20" t="e">
        <f>VLOOKUP(G1797,PROCV!$A$110:$B$119,2,FALSE)</f>
        <v>#N/A</v>
      </c>
      <c r="N1797" s="17" t="e">
        <f t="shared" si="28"/>
        <v>#N/A</v>
      </c>
    </row>
    <row r="1798" spans="1:14" x14ac:dyDescent="0.25">
      <c r="A1798" s="30" t="s">
        <v>48</v>
      </c>
      <c r="B1798" s="36">
        <v>992019</v>
      </c>
      <c r="C1798" s="42" t="s">
        <v>4611</v>
      </c>
      <c r="D1798" s="22" t="s">
        <v>189</v>
      </c>
      <c r="E1798" s="22" t="s">
        <v>749</v>
      </c>
      <c r="F1798" s="26" t="str">
        <f>VLOOKUP(E1798,PROCV!$A$1:$B$107,2,TRUE)</f>
        <v>Educação e Criação em Artes</v>
      </c>
      <c r="G1798" s="33">
        <v>1999</v>
      </c>
      <c r="H1798" s="24">
        <v>0</v>
      </c>
      <c r="I1798" s="23" t="str">
        <f>VLOOKUP(J1798,PROCV!$E$1:$F$27,2,FALSE)</f>
        <v>35 - São Paulo</v>
      </c>
      <c r="J1798" s="22" t="s">
        <v>76</v>
      </c>
      <c r="K1798" s="22">
        <v>0</v>
      </c>
      <c r="L1798" s="33">
        <v>80000</v>
      </c>
      <c r="M1798" s="20" t="e">
        <f>VLOOKUP(G1798,PROCV!$A$110:$B$119,2,FALSE)</f>
        <v>#N/A</v>
      </c>
      <c r="N1798" s="17" t="e">
        <f t="shared" si="28"/>
        <v>#N/A</v>
      </c>
    </row>
    <row r="1799" spans="1:14" x14ac:dyDescent="0.25">
      <c r="A1799" s="30" t="s">
        <v>48</v>
      </c>
      <c r="B1799" s="36">
        <v>992010</v>
      </c>
      <c r="C1799" s="42" t="s">
        <v>4610</v>
      </c>
      <c r="D1799" s="22" t="s">
        <v>189</v>
      </c>
      <c r="E1799" s="22" t="s">
        <v>213</v>
      </c>
      <c r="F1799" s="26" t="str">
        <f>VLOOKUP(E1799,PROCV!$A$1:$B$107,2,TRUE)</f>
        <v>Patrimônio</v>
      </c>
      <c r="G1799" s="33">
        <v>1999</v>
      </c>
      <c r="H1799" s="24">
        <v>0</v>
      </c>
      <c r="I1799" s="23" t="str">
        <f>VLOOKUP(J1799,PROCV!$E$1:$F$27,2,FALSE)</f>
        <v>33 - Rio de Janeiro</v>
      </c>
      <c r="J1799" s="22" t="s">
        <v>82</v>
      </c>
      <c r="K1799" s="22">
        <v>0</v>
      </c>
      <c r="L1799" s="33">
        <v>100000</v>
      </c>
      <c r="M1799" s="20" t="e">
        <f>VLOOKUP(G1799,PROCV!$A$110:$B$119,2,FALSE)</f>
        <v>#N/A</v>
      </c>
      <c r="N1799" s="17" t="e">
        <f t="shared" si="28"/>
        <v>#N/A</v>
      </c>
    </row>
    <row r="1800" spans="1:14" x14ac:dyDescent="0.25">
      <c r="A1800" s="30" t="s">
        <v>48</v>
      </c>
      <c r="B1800" s="36">
        <v>996127</v>
      </c>
      <c r="C1800" s="42" t="s">
        <v>4609</v>
      </c>
      <c r="D1800" s="22" t="s">
        <v>189</v>
      </c>
      <c r="E1800" s="22" t="s">
        <v>213</v>
      </c>
      <c r="F1800" s="26" t="str">
        <f>VLOOKUP(E1800,PROCV!$A$1:$B$107,2,TRUE)</f>
        <v>Patrimônio</v>
      </c>
      <c r="G1800" s="33">
        <v>1999</v>
      </c>
      <c r="H1800" s="24">
        <v>0</v>
      </c>
      <c r="I1800" s="23" t="str">
        <f>VLOOKUP(J1800,PROCV!$E$1:$F$27,2,FALSE)</f>
        <v>25 - Paraíba</v>
      </c>
      <c r="J1800" s="22" t="s">
        <v>346</v>
      </c>
      <c r="K1800" s="22">
        <v>0</v>
      </c>
      <c r="L1800" s="33">
        <v>69985.460000000006</v>
      </c>
      <c r="M1800" s="20" t="e">
        <f>VLOOKUP(G1800,PROCV!$A$110:$B$119,2,FALSE)</f>
        <v>#N/A</v>
      </c>
      <c r="N1800" s="17" t="e">
        <f t="shared" si="28"/>
        <v>#N/A</v>
      </c>
    </row>
    <row r="1801" spans="1:14" x14ac:dyDescent="0.25">
      <c r="A1801" s="30" t="s">
        <v>48</v>
      </c>
      <c r="B1801" s="36">
        <v>7328</v>
      </c>
      <c r="C1801" s="42" t="s">
        <v>4608</v>
      </c>
      <c r="D1801" s="22" t="s">
        <v>189</v>
      </c>
      <c r="E1801" s="22" t="s">
        <v>188</v>
      </c>
      <c r="F1801" s="26" t="str">
        <f>VLOOKUP(E1801,PROCV!$A$1:$B$107,2,TRUE)</f>
        <v>Audiovisual</v>
      </c>
      <c r="G1801" s="33">
        <v>1999</v>
      </c>
      <c r="H1801" s="24">
        <v>0</v>
      </c>
      <c r="I1801" s="23" t="str">
        <f>VLOOKUP(J1801,PROCV!$E$1:$F$27,2,FALSE)</f>
        <v>33 - Rio de Janeiro</v>
      </c>
      <c r="J1801" s="22" t="s">
        <v>82</v>
      </c>
      <c r="K1801" s="22">
        <v>0</v>
      </c>
      <c r="L1801" s="33">
        <v>37800</v>
      </c>
      <c r="M1801" s="20" t="e">
        <f>VLOOKUP(G1801,PROCV!$A$110:$B$119,2,FALSE)</f>
        <v>#N/A</v>
      </c>
      <c r="N1801" s="17" t="e">
        <f t="shared" si="28"/>
        <v>#N/A</v>
      </c>
    </row>
    <row r="1802" spans="1:14" x14ac:dyDescent="0.25">
      <c r="A1802" s="30" t="s">
        <v>48</v>
      </c>
      <c r="B1802" s="36">
        <v>996406</v>
      </c>
      <c r="C1802" s="42" t="s">
        <v>4607</v>
      </c>
      <c r="D1802" s="22" t="s">
        <v>189</v>
      </c>
      <c r="E1802" s="22" t="s">
        <v>213</v>
      </c>
      <c r="F1802" s="26" t="str">
        <f>VLOOKUP(E1802,PROCV!$A$1:$B$107,2,TRUE)</f>
        <v>Patrimônio</v>
      </c>
      <c r="G1802" s="33">
        <v>1999</v>
      </c>
      <c r="H1802" s="24">
        <v>0</v>
      </c>
      <c r="I1802" s="23" t="str">
        <f>VLOOKUP(J1802,PROCV!$E$1:$F$27,2,FALSE)</f>
        <v>27 - Alagoas</v>
      </c>
      <c r="J1802" s="22" t="s">
        <v>65</v>
      </c>
      <c r="K1802" s="22">
        <v>0</v>
      </c>
      <c r="L1802" s="33">
        <v>39995.83</v>
      </c>
      <c r="M1802" s="20" t="e">
        <f>VLOOKUP(G1802,PROCV!$A$110:$B$119,2,FALSE)</f>
        <v>#N/A</v>
      </c>
      <c r="N1802" s="17" t="e">
        <f t="shared" si="28"/>
        <v>#N/A</v>
      </c>
    </row>
    <row r="1803" spans="1:14" x14ac:dyDescent="0.25">
      <c r="A1803" s="30" t="s">
        <v>48</v>
      </c>
      <c r="B1803" s="36">
        <v>996732</v>
      </c>
      <c r="C1803" s="42" t="s">
        <v>4606</v>
      </c>
      <c r="D1803" s="22" t="s">
        <v>189</v>
      </c>
      <c r="E1803" s="22" t="s">
        <v>749</v>
      </c>
      <c r="F1803" s="26" t="str">
        <f>VLOOKUP(E1803,PROCV!$A$1:$B$107,2,TRUE)</f>
        <v>Educação e Criação em Artes</v>
      </c>
      <c r="G1803" s="33">
        <v>1999</v>
      </c>
      <c r="H1803" s="24">
        <v>0</v>
      </c>
      <c r="I1803" s="23" t="str">
        <f>VLOOKUP(J1803,PROCV!$E$1:$F$27,2,FALSE)</f>
        <v>31 - Minas Gerais</v>
      </c>
      <c r="J1803" s="22" t="s">
        <v>85</v>
      </c>
      <c r="K1803" s="22">
        <v>0</v>
      </c>
      <c r="L1803" s="33">
        <v>60000</v>
      </c>
      <c r="M1803" s="20" t="e">
        <f>VLOOKUP(G1803,PROCV!$A$110:$B$119,2,FALSE)</f>
        <v>#N/A</v>
      </c>
      <c r="N1803" s="17" t="e">
        <f t="shared" si="28"/>
        <v>#N/A</v>
      </c>
    </row>
    <row r="1804" spans="1:14" x14ac:dyDescent="0.25">
      <c r="A1804" s="30" t="s">
        <v>48</v>
      </c>
      <c r="B1804" s="36">
        <v>996734</v>
      </c>
      <c r="C1804" s="42" t="s">
        <v>4605</v>
      </c>
      <c r="D1804" s="22" t="s">
        <v>189</v>
      </c>
      <c r="E1804" s="22" t="s">
        <v>749</v>
      </c>
      <c r="F1804" s="26" t="str">
        <f>VLOOKUP(E1804,PROCV!$A$1:$B$107,2,TRUE)</f>
        <v>Educação e Criação em Artes</v>
      </c>
      <c r="G1804" s="33">
        <v>1999</v>
      </c>
      <c r="H1804" s="24">
        <v>0</v>
      </c>
      <c r="I1804" s="23" t="str">
        <f>VLOOKUP(J1804,PROCV!$E$1:$F$27,2,FALSE)</f>
        <v>31 - Minas Gerais</v>
      </c>
      <c r="J1804" s="22" t="s">
        <v>85</v>
      </c>
      <c r="K1804" s="22">
        <v>0</v>
      </c>
      <c r="L1804" s="33">
        <v>24282.400000000001</v>
      </c>
      <c r="M1804" s="20" t="e">
        <f>VLOOKUP(G1804,PROCV!$A$110:$B$119,2,FALSE)</f>
        <v>#N/A</v>
      </c>
      <c r="N1804" s="17" t="e">
        <f t="shared" si="28"/>
        <v>#N/A</v>
      </c>
    </row>
    <row r="1805" spans="1:14" x14ac:dyDescent="0.25">
      <c r="A1805" s="30" t="s">
        <v>48</v>
      </c>
      <c r="B1805" s="36">
        <v>996773</v>
      </c>
      <c r="C1805" s="42" t="s">
        <v>4604</v>
      </c>
      <c r="D1805" s="22" t="s">
        <v>189</v>
      </c>
      <c r="E1805" s="22" t="s">
        <v>749</v>
      </c>
      <c r="F1805" s="26" t="str">
        <f>VLOOKUP(E1805,PROCV!$A$1:$B$107,2,TRUE)</f>
        <v>Educação e Criação em Artes</v>
      </c>
      <c r="G1805" s="33">
        <v>1999</v>
      </c>
      <c r="H1805" s="24">
        <v>0</v>
      </c>
      <c r="I1805" s="23" t="str">
        <f>VLOOKUP(J1805,PROCV!$E$1:$F$27,2,FALSE)</f>
        <v>31 - Minas Gerais</v>
      </c>
      <c r="J1805" s="22" t="s">
        <v>85</v>
      </c>
      <c r="K1805" s="22">
        <v>0</v>
      </c>
      <c r="L1805" s="33">
        <v>106561.60000000001</v>
      </c>
      <c r="M1805" s="20" t="e">
        <f>VLOOKUP(G1805,PROCV!$A$110:$B$119,2,FALSE)</f>
        <v>#N/A</v>
      </c>
      <c r="N1805" s="17" t="e">
        <f t="shared" si="28"/>
        <v>#N/A</v>
      </c>
    </row>
    <row r="1806" spans="1:14" x14ac:dyDescent="0.25">
      <c r="A1806" s="30" t="s">
        <v>48</v>
      </c>
      <c r="B1806" s="36">
        <v>998528</v>
      </c>
      <c r="C1806" s="42" t="s">
        <v>4603</v>
      </c>
      <c r="D1806" s="22" t="s">
        <v>189</v>
      </c>
      <c r="E1806" s="22" t="s">
        <v>213</v>
      </c>
      <c r="F1806" s="26" t="str">
        <f>VLOOKUP(E1806,PROCV!$A$1:$B$107,2,TRUE)</f>
        <v>Patrimônio</v>
      </c>
      <c r="G1806" s="33">
        <v>1999</v>
      </c>
      <c r="H1806" s="24">
        <v>0</v>
      </c>
      <c r="I1806" s="23" t="str">
        <f>VLOOKUP(J1806,PROCV!$E$1:$F$27,2,FALSE)</f>
        <v>31 - Minas Gerais</v>
      </c>
      <c r="J1806" s="22" t="s">
        <v>85</v>
      </c>
      <c r="K1806" s="22">
        <v>0</v>
      </c>
      <c r="L1806" s="33">
        <v>30000</v>
      </c>
      <c r="M1806" s="20" t="e">
        <f>VLOOKUP(G1806,PROCV!$A$110:$B$119,2,FALSE)</f>
        <v>#N/A</v>
      </c>
      <c r="N1806" s="17" t="e">
        <f t="shared" si="28"/>
        <v>#N/A</v>
      </c>
    </row>
    <row r="1807" spans="1:14" x14ac:dyDescent="0.25">
      <c r="A1807" s="30" t="s">
        <v>48</v>
      </c>
      <c r="B1807" s="36">
        <v>996757</v>
      </c>
      <c r="C1807" s="42" t="s">
        <v>4602</v>
      </c>
      <c r="D1807" s="22" t="s">
        <v>189</v>
      </c>
      <c r="E1807" s="22" t="s">
        <v>213</v>
      </c>
      <c r="F1807" s="26" t="str">
        <f>VLOOKUP(E1807,PROCV!$A$1:$B$107,2,TRUE)</f>
        <v>Patrimônio</v>
      </c>
      <c r="G1807" s="33">
        <v>1999</v>
      </c>
      <c r="H1807" s="24">
        <v>0</v>
      </c>
      <c r="I1807" s="23" t="str">
        <f>VLOOKUP(J1807,PROCV!$E$1:$F$27,2,FALSE)</f>
        <v>41 - Paraná</v>
      </c>
      <c r="J1807" s="22" t="s">
        <v>106</v>
      </c>
      <c r="K1807" s="22">
        <v>0</v>
      </c>
      <c r="L1807" s="33">
        <v>50000</v>
      </c>
      <c r="M1807" s="20" t="e">
        <f>VLOOKUP(G1807,PROCV!$A$110:$B$119,2,FALSE)</f>
        <v>#N/A</v>
      </c>
      <c r="N1807" s="17" t="e">
        <f t="shared" si="28"/>
        <v>#N/A</v>
      </c>
    </row>
    <row r="1808" spans="1:14" x14ac:dyDescent="0.25">
      <c r="A1808" s="30" t="s">
        <v>48</v>
      </c>
      <c r="B1808" s="36">
        <v>992011</v>
      </c>
      <c r="C1808" s="42" t="s">
        <v>4601</v>
      </c>
      <c r="D1808" s="22" t="s">
        <v>189</v>
      </c>
      <c r="E1808" s="22" t="s">
        <v>213</v>
      </c>
      <c r="F1808" s="26" t="str">
        <f>VLOOKUP(E1808,PROCV!$A$1:$B$107,2,TRUE)</f>
        <v>Patrimônio</v>
      </c>
      <c r="G1808" s="33">
        <v>1999</v>
      </c>
      <c r="H1808" s="24">
        <v>0</v>
      </c>
      <c r="I1808" s="23" t="str">
        <f>VLOOKUP(J1808,PROCV!$E$1:$F$27,2,FALSE)</f>
        <v>33 - Rio de Janeiro</v>
      </c>
      <c r="J1808" s="22" t="s">
        <v>82</v>
      </c>
      <c r="K1808" s="22">
        <v>0</v>
      </c>
      <c r="L1808" s="33">
        <v>459550</v>
      </c>
      <c r="M1808" s="20" t="e">
        <f>VLOOKUP(G1808,PROCV!$A$110:$B$119,2,FALSE)</f>
        <v>#N/A</v>
      </c>
      <c r="N1808" s="17" t="e">
        <f t="shared" si="28"/>
        <v>#N/A</v>
      </c>
    </row>
    <row r="1809" spans="1:14" x14ac:dyDescent="0.25">
      <c r="A1809" s="30" t="s">
        <v>48</v>
      </c>
      <c r="B1809" s="36">
        <v>996429</v>
      </c>
      <c r="C1809" s="42" t="s">
        <v>4600</v>
      </c>
      <c r="D1809" s="22" t="s">
        <v>189</v>
      </c>
      <c r="E1809" s="22" t="s">
        <v>749</v>
      </c>
      <c r="F1809" s="26" t="str">
        <f>VLOOKUP(E1809,PROCV!$A$1:$B$107,2,TRUE)</f>
        <v>Educação e Criação em Artes</v>
      </c>
      <c r="G1809" s="33">
        <v>1999</v>
      </c>
      <c r="H1809" s="24">
        <v>0</v>
      </c>
      <c r="I1809" s="23" t="str">
        <f>VLOOKUP(J1809,PROCV!$E$1:$F$27,2,FALSE)</f>
        <v>23 - Ceará</v>
      </c>
      <c r="J1809" s="22" t="s">
        <v>52</v>
      </c>
      <c r="K1809" s="22">
        <v>0</v>
      </c>
      <c r="L1809" s="33">
        <v>77833</v>
      </c>
      <c r="M1809" s="20" t="e">
        <f>VLOOKUP(G1809,PROCV!$A$110:$B$119,2,FALSE)</f>
        <v>#N/A</v>
      </c>
      <c r="N1809" s="17" t="e">
        <f t="shared" si="28"/>
        <v>#N/A</v>
      </c>
    </row>
    <row r="1810" spans="1:14" x14ac:dyDescent="0.25">
      <c r="A1810" s="30" t="s">
        <v>48</v>
      </c>
      <c r="B1810" s="36">
        <v>997951</v>
      </c>
      <c r="C1810" s="42" t="s">
        <v>4599</v>
      </c>
      <c r="D1810" s="22" t="s">
        <v>189</v>
      </c>
      <c r="E1810" s="22" t="s">
        <v>844</v>
      </c>
      <c r="F1810" s="26" t="str">
        <f>VLOOKUP(E1810,PROCV!$A$1:$B$107,2,TRUE)</f>
        <v>Educação e Criação em Artes</v>
      </c>
      <c r="G1810" s="33">
        <v>1999</v>
      </c>
      <c r="H1810" s="24">
        <v>0</v>
      </c>
      <c r="I1810" s="23" t="str">
        <f>VLOOKUP(J1810,PROCV!$E$1:$F$27,2,FALSE)</f>
        <v>27 - Alagoas</v>
      </c>
      <c r="J1810" s="22" t="s">
        <v>65</v>
      </c>
      <c r="K1810" s="22">
        <v>0</v>
      </c>
      <c r="L1810" s="33">
        <v>61826</v>
      </c>
      <c r="M1810" s="20" t="e">
        <f>VLOOKUP(G1810,PROCV!$A$110:$B$119,2,FALSE)</f>
        <v>#N/A</v>
      </c>
      <c r="N1810" s="17" t="e">
        <f t="shared" si="28"/>
        <v>#N/A</v>
      </c>
    </row>
    <row r="1811" spans="1:14" x14ac:dyDescent="0.25">
      <c r="A1811" s="30" t="s">
        <v>48</v>
      </c>
      <c r="B1811" s="36">
        <v>997818</v>
      </c>
      <c r="C1811" s="42" t="s">
        <v>4598</v>
      </c>
      <c r="D1811" s="22" t="s">
        <v>189</v>
      </c>
      <c r="E1811" s="22" t="s">
        <v>213</v>
      </c>
      <c r="F1811" s="26" t="str">
        <f>VLOOKUP(E1811,PROCV!$A$1:$B$107,2,TRUE)</f>
        <v>Patrimônio</v>
      </c>
      <c r="G1811" s="33">
        <v>1999</v>
      </c>
      <c r="H1811" s="24">
        <v>0</v>
      </c>
      <c r="I1811" s="23" t="str">
        <f>VLOOKUP(J1811,PROCV!$E$1:$F$27,2,FALSE)</f>
        <v>43 - Rio Grande do Sul</v>
      </c>
      <c r="J1811" s="22" t="s">
        <v>56</v>
      </c>
      <c r="K1811" s="22">
        <v>0</v>
      </c>
      <c r="L1811" s="33">
        <v>80000</v>
      </c>
      <c r="M1811" s="20" t="e">
        <f>VLOOKUP(G1811,PROCV!$A$110:$B$119,2,FALSE)</f>
        <v>#N/A</v>
      </c>
      <c r="N1811" s="17" t="e">
        <f t="shared" si="28"/>
        <v>#N/A</v>
      </c>
    </row>
    <row r="1812" spans="1:14" x14ac:dyDescent="0.25">
      <c r="A1812" s="30" t="s">
        <v>48</v>
      </c>
      <c r="B1812" s="36">
        <v>996794</v>
      </c>
      <c r="C1812" s="42" t="s">
        <v>4597</v>
      </c>
      <c r="D1812" s="22" t="s">
        <v>524</v>
      </c>
      <c r="E1812" s="22" t="s">
        <v>763</v>
      </c>
      <c r="F1812" s="26" t="str">
        <f>VLOOKUP(E1812,PROCV!$A$1:$B$107,2,TRUE)</f>
        <v>Audiovisual</v>
      </c>
      <c r="G1812" s="33">
        <v>1999</v>
      </c>
      <c r="H1812" s="24">
        <v>0</v>
      </c>
      <c r="I1812" s="23" t="str">
        <f>VLOOKUP(J1812,PROCV!$E$1:$F$27,2,FALSE)</f>
        <v>33 - Rio de Janeiro</v>
      </c>
      <c r="J1812" s="22" t="s">
        <v>82</v>
      </c>
      <c r="K1812" s="22">
        <v>0</v>
      </c>
      <c r="L1812" s="33">
        <v>52500</v>
      </c>
      <c r="M1812" s="20" t="e">
        <f>VLOOKUP(G1812,PROCV!$A$110:$B$119,2,FALSE)</f>
        <v>#N/A</v>
      </c>
      <c r="N1812" s="17" t="e">
        <f t="shared" si="28"/>
        <v>#N/A</v>
      </c>
    </row>
    <row r="1813" spans="1:14" x14ac:dyDescent="0.25">
      <c r="A1813" s="30" t="s">
        <v>48</v>
      </c>
      <c r="B1813" s="36">
        <v>996136</v>
      </c>
      <c r="C1813" s="42" t="s">
        <v>4596</v>
      </c>
      <c r="D1813" s="22" t="s">
        <v>189</v>
      </c>
      <c r="E1813" s="22" t="s">
        <v>213</v>
      </c>
      <c r="F1813" s="26" t="str">
        <f>VLOOKUP(E1813,PROCV!$A$1:$B$107,2,TRUE)</f>
        <v>Patrimônio</v>
      </c>
      <c r="G1813" s="33">
        <v>1999</v>
      </c>
      <c r="H1813" s="24">
        <v>0</v>
      </c>
      <c r="I1813" s="23" t="str">
        <f>VLOOKUP(J1813,PROCV!$E$1:$F$27,2,FALSE)</f>
        <v>13 - Amazonas</v>
      </c>
      <c r="J1813" s="22" t="s">
        <v>823</v>
      </c>
      <c r="K1813" s="22">
        <v>0</v>
      </c>
      <c r="L1813" s="33">
        <v>100000</v>
      </c>
      <c r="M1813" s="20" t="e">
        <f>VLOOKUP(G1813,PROCV!$A$110:$B$119,2,FALSE)</f>
        <v>#N/A</v>
      </c>
      <c r="N1813" s="17" t="e">
        <f t="shared" si="28"/>
        <v>#N/A</v>
      </c>
    </row>
    <row r="1814" spans="1:14" x14ac:dyDescent="0.25">
      <c r="A1814" s="30" t="s">
        <v>48</v>
      </c>
      <c r="B1814" s="36">
        <v>993643</v>
      </c>
      <c r="C1814" s="42" t="s">
        <v>789</v>
      </c>
      <c r="D1814" s="22" t="s">
        <v>4</v>
      </c>
      <c r="E1814" s="22" t="s">
        <v>305</v>
      </c>
      <c r="F1814" s="26" t="str">
        <f>VLOOKUP(E1814,PROCV!$A$1:$B$107,2,TRUE)</f>
        <v>Audiovisual</v>
      </c>
      <c r="G1814" s="33">
        <v>1999</v>
      </c>
      <c r="H1814" s="24">
        <v>0</v>
      </c>
      <c r="I1814" s="23" t="str">
        <f>VLOOKUP(J1814,PROCV!$E$1:$F$27,2,FALSE)</f>
        <v>33 - Rio de Janeiro</v>
      </c>
      <c r="J1814" s="22" t="s">
        <v>82</v>
      </c>
      <c r="K1814" s="22">
        <v>0</v>
      </c>
      <c r="L1814" s="33">
        <v>74976</v>
      </c>
      <c r="M1814" s="20" t="e">
        <f>VLOOKUP(G1814,PROCV!$A$110:$B$119,2,FALSE)</f>
        <v>#N/A</v>
      </c>
      <c r="N1814" s="17" t="e">
        <f t="shared" si="28"/>
        <v>#N/A</v>
      </c>
    </row>
    <row r="1815" spans="1:14" x14ac:dyDescent="0.25">
      <c r="A1815" s="30" t="s">
        <v>48</v>
      </c>
      <c r="B1815" s="36">
        <v>997412</v>
      </c>
      <c r="C1815" s="42" t="s">
        <v>4595</v>
      </c>
      <c r="D1815" s="22" t="s">
        <v>300</v>
      </c>
      <c r="E1815" s="22" t="s">
        <v>320</v>
      </c>
      <c r="F1815" s="26" t="str">
        <f>VLOOKUP(E1815,PROCV!$A$1:$B$107,2,TRUE)</f>
        <v>Música</v>
      </c>
      <c r="G1815" s="33">
        <v>1999</v>
      </c>
      <c r="H1815" s="24">
        <v>0</v>
      </c>
      <c r="I1815" s="23" t="str">
        <f>VLOOKUP(J1815,PROCV!$E$1:$F$27,2,FALSE)</f>
        <v>53 - Distrito Federal</v>
      </c>
      <c r="J1815" s="22" t="s">
        <v>75</v>
      </c>
      <c r="K1815" s="22">
        <v>0</v>
      </c>
      <c r="L1815" s="33">
        <v>60000</v>
      </c>
      <c r="M1815" s="20" t="e">
        <f>VLOOKUP(G1815,PROCV!$A$110:$B$119,2,FALSE)</f>
        <v>#N/A</v>
      </c>
      <c r="N1815" s="17" t="e">
        <f t="shared" si="28"/>
        <v>#N/A</v>
      </c>
    </row>
    <row r="1816" spans="1:14" x14ac:dyDescent="0.25">
      <c r="A1816" s="30" t="s">
        <v>48</v>
      </c>
      <c r="B1816" s="36">
        <v>995356</v>
      </c>
      <c r="C1816" s="42" t="s">
        <v>4594</v>
      </c>
      <c r="D1816" s="22" t="s">
        <v>114</v>
      </c>
      <c r="E1816" s="22" t="s">
        <v>113</v>
      </c>
      <c r="F1816" s="26" t="str">
        <f>VLOOKUP(E1816,PROCV!$A$1:$B$107,2,TRUE)</f>
        <v>Música</v>
      </c>
      <c r="G1816" s="33">
        <v>1999</v>
      </c>
      <c r="H1816" s="24">
        <v>0</v>
      </c>
      <c r="I1816" s="23" t="str">
        <f>VLOOKUP(J1816,PROCV!$E$1:$F$27,2,FALSE)</f>
        <v>25 - Paraíba</v>
      </c>
      <c r="J1816" s="22" t="s">
        <v>346</v>
      </c>
      <c r="K1816" s="22">
        <v>0</v>
      </c>
      <c r="L1816" s="33">
        <v>51891</v>
      </c>
      <c r="M1816" s="20" t="e">
        <f>VLOOKUP(G1816,PROCV!$A$110:$B$119,2,FALSE)</f>
        <v>#N/A</v>
      </c>
      <c r="N1816" s="17" t="e">
        <f t="shared" si="28"/>
        <v>#N/A</v>
      </c>
    </row>
    <row r="1817" spans="1:14" x14ac:dyDescent="0.25">
      <c r="A1817" s="30" t="s">
        <v>48</v>
      </c>
      <c r="B1817" s="36">
        <v>992025</v>
      </c>
      <c r="C1817" s="42" t="s">
        <v>4593</v>
      </c>
      <c r="D1817" s="22" t="s">
        <v>189</v>
      </c>
      <c r="E1817" s="22" t="s">
        <v>213</v>
      </c>
      <c r="F1817" s="26" t="str">
        <f>VLOOKUP(E1817,PROCV!$A$1:$B$107,2,TRUE)</f>
        <v>Patrimônio</v>
      </c>
      <c r="G1817" s="33">
        <v>1999</v>
      </c>
      <c r="H1817" s="24">
        <v>0</v>
      </c>
      <c r="I1817" s="23" t="str">
        <f>VLOOKUP(J1817,PROCV!$E$1:$F$27,2,FALSE)</f>
        <v>33 - Rio de Janeiro</v>
      </c>
      <c r="J1817" s="22" t="s">
        <v>82</v>
      </c>
      <c r="K1817" s="22">
        <v>0</v>
      </c>
      <c r="L1817" s="33">
        <v>180000</v>
      </c>
      <c r="M1817" s="20" t="e">
        <f>VLOOKUP(G1817,PROCV!$A$110:$B$119,2,FALSE)</f>
        <v>#N/A</v>
      </c>
      <c r="N1817" s="17" t="e">
        <f t="shared" si="28"/>
        <v>#N/A</v>
      </c>
    </row>
    <row r="1818" spans="1:14" x14ac:dyDescent="0.25">
      <c r="A1818" s="30" t="s">
        <v>48</v>
      </c>
      <c r="B1818" s="36">
        <v>996895</v>
      </c>
      <c r="C1818" s="42" t="s">
        <v>4592</v>
      </c>
      <c r="D1818" s="22" t="s">
        <v>300</v>
      </c>
      <c r="E1818" s="22" t="s">
        <v>299</v>
      </c>
      <c r="F1818" s="26" t="str">
        <f>VLOOKUP(E1818,PROCV!$A$1:$B$107,2,TRUE)</f>
        <v>Patrimônio</v>
      </c>
      <c r="G1818" s="33">
        <v>1999</v>
      </c>
      <c r="H1818" s="24">
        <v>0</v>
      </c>
      <c r="I1818" s="23" t="str">
        <f>VLOOKUP(J1818,PROCV!$E$1:$F$27,2,FALSE)</f>
        <v>33 - Rio de Janeiro</v>
      </c>
      <c r="J1818" s="22" t="s">
        <v>82</v>
      </c>
      <c r="K1818" s="22">
        <v>0</v>
      </c>
      <c r="L1818" s="33">
        <v>72500</v>
      </c>
      <c r="M1818" s="20" t="e">
        <f>VLOOKUP(G1818,PROCV!$A$110:$B$119,2,FALSE)</f>
        <v>#N/A</v>
      </c>
      <c r="N1818" s="17" t="e">
        <f t="shared" si="28"/>
        <v>#N/A</v>
      </c>
    </row>
    <row r="1819" spans="1:14" x14ac:dyDescent="0.25">
      <c r="A1819" s="30" t="s">
        <v>48</v>
      </c>
      <c r="B1819" s="36">
        <v>998402</v>
      </c>
      <c r="C1819" s="42" t="s">
        <v>4591</v>
      </c>
      <c r="D1819" s="22" t="s">
        <v>314</v>
      </c>
      <c r="E1819" s="22" t="s">
        <v>265</v>
      </c>
      <c r="F1819" s="26" t="str">
        <f>VLOOKUP(E1819,PROCV!$A$1:$B$107,2,TRUE)</f>
        <v>Patrimônio</v>
      </c>
      <c r="G1819" s="33">
        <v>1999</v>
      </c>
      <c r="H1819" s="24">
        <v>0</v>
      </c>
      <c r="I1819" s="23" t="str">
        <f>VLOOKUP(J1819,PROCV!$E$1:$F$27,2,FALSE)</f>
        <v>35 - São Paulo</v>
      </c>
      <c r="J1819" s="22" t="s">
        <v>76</v>
      </c>
      <c r="K1819" s="22">
        <v>0</v>
      </c>
      <c r="L1819" s="33">
        <v>39000</v>
      </c>
      <c r="M1819" s="20" t="e">
        <f>VLOOKUP(G1819,PROCV!$A$110:$B$119,2,FALSE)</f>
        <v>#N/A</v>
      </c>
      <c r="N1819" s="17" t="e">
        <f t="shared" si="28"/>
        <v>#N/A</v>
      </c>
    </row>
    <row r="1820" spans="1:14" x14ac:dyDescent="0.25">
      <c r="A1820" s="30" t="s">
        <v>48</v>
      </c>
      <c r="B1820" s="36">
        <v>996920</v>
      </c>
      <c r="C1820" s="42" t="s">
        <v>4590</v>
      </c>
      <c r="D1820" s="22" t="s">
        <v>300</v>
      </c>
      <c r="E1820" s="22" t="s">
        <v>320</v>
      </c>
      <c r="F1820" s="26" t="str">
        <f>VLOOKUP(E1820,PROCV!$A$1:$B$107,2,TRUE)</f>
        <v>Música</v>
      </c>
      <c r="G1820" s="33">
        <v>1999</v>
      </c>
      <c r="H1820" s="24">
        <v>0</v>
      </c>
      <c r="I1820" s="23" t="str">
        <f>VLOOKUP(J1820,PROCV!$E$1:$F$27,2,FALSE)</f>
        <v>33 - Rio de Janeiro</v>
      </c>
      <c r="J1820" s="22" t="s">
        <v>82</v>
      </c>
      <c r="K1820" s="22">
        <v>0</v>
      </c>
      <c r="L1820" s="33">
        <v>64000</v>
      </c>
      <c r="M1820" s="20" t="e">
        <f>VLOOKUP(G1820,PROCV!$A$110:$B$119,2,FALSE)</f>
        <v>#N/A</v>
      </c>
      <c r="N1820" s="17" t="e">
        <f t="shared" si="28"/>
        <v>#N/A</v>
      </c>
    </row>
    <row r="1821" spans="1:14" x14ac:dyDescent="0.25">
      <c r="A1821" s="30" t="s">
        <v>48</v>
      </c>
      <c r="B1821" s="36">
        <v>997881</v>
      </c>
      <c r="C1821" s="42" t="s">
        <v>4589</v>
      </c>
      <c r="D1821" s="22" t="s">
        <v>189</v>
      </c>
      <c r="E1821" s="22" t="s">
        <v>749</v>
      </c>
      <c r="F1821" s="26" t="str">
        <f>VLOOKUP(E1821,PROCV!$A$1:$B$107,2,TRUE)</f>
        <v>Educação e Criação em Artes</v>
      </c>
      <c r="G1821" s="33">
        <v>1999</v>
      </c>
      <c r="H1821" s="24">
        <v>0</v>
      </c>
      <c r="I1821" s="23" t="str">
        <f>VLOOKUP(J1821,PROCV!$E$1:$F$27,2,FALSE)</f>
        <v>29 - Bahia</v>
      </c>
      <c r="J1821" s="22" t="s">
        <v>73</v>
      </c>
      <c r="K1821" s="22">
        <v>0</v>
      </c>
      <c r="L1821" s="33">
        <v>28400</v>
      </c>
      <c r="M1821" s="20" t="e">
        <f>VLOOKUP(G1821,PROCV!$A$110:$B$119,2,FALSE)</f>
        <v>#N/A</v>
      </c>
      <c r="N1821" s="17" t="e">
        <f t="shared" si="28"/>
        <v>#N/A</v>
      </c>
    </row>
    <row r="1822" spans="1:14" x14ac:dyDescent="0.25">
      <c r="A1822" s="30" t="s">
        <v>48</v>
      </c>
      <c r="B1822" s="36">
        <v>996171</v>
      </c>
      <c r="C1822" s="42" t="s">
        <v>4588</v>
      </c>
      <c r="D1822" s="22" t="s">
        <v>189</v>
      </c>
      <c r="E1822" s="22" t="s">
        <v>844</v>
      </c>
      <c r="F1822" s="26" t="str">
        <f>VLOOKUP(E1822,PROCV!$A$1:$B$107,2,TRUE)</f>
        <v>Educação e Criação em Artes</v>
      </c>
      <c r="G1822" s="33">
        <v>1999</v>
      </c>
      <c r="H1822" s="24">
        <v>0</v>
      </c>
      <c r="I1822" s="23" t="str">
        <f>VLOOKUP(J1822,PROCV!$E$1:$F$27,2,FALSE)</f>
        <v>21 - Maranhão</v>
      </c>
      <c r="J1822" s="22" t="s">
        <v>63</v>
      </c>
      <c r="K1822" s="22">
        <v>0</v>
      </c>
      <c r="L1822" s="33">
        <v>50000</v>
      </c>
      <c r="M1822" s="20" t="e">
        <f>VLOOKUP(G1822,PROCV!$A$110:$B$119,2,FALSE)</f>
        <v>#N/A</v>
      </c>
      <c r="N1822" s="17" t="e">
        <f t="shared" si="28"/>
        <v>#N/A</v>
      </c>
    </row>
    <row r="1823" spans="1:14" x14ac:dyDescent="0.25">
      <c r="A1823" s="30" t="s">
        <v>48</v>
      </c>
      <c r="B1823" s="36">
        <v>997048</v>
      </c>
      <c r="C1823" s="42" t="s">
        <v>4587</v>
      </c>
      <c r="D1823" s="22" t="s">
        <v>114</v>
      </c>
      <c r="E1823" s="22" t="s">
        <v>237</v>
      </c>
      <c r="F1823" s="26" t="str">
        <f>VLOOKUP(E1823,PROCV!$A$1:$B$107,2,TRUE)</f>
        <v>Patrimônio</v>
      </c>
      <c r="G1823" s="33">
        <v>1999</v>
      </c>
      <c r="H1823" s="24">
        <v>0</v>
      </c>
      <c r="I1823" s="23" t="str">
        <f>VLOOKUP(J1823,PROCV!$E$1:$F$27,2,FALSE)</f>
        <v>52 - Goiás</v>
      </c>
      <c r="J1823" s="22" t="s">
        <v>97</v>
      </c>
      <c r="K1823" s="22">
        <v>0</v>
      </c>
      <c r="L1823" s="33">
        <v>15000</v>
      </c>
      <c r="M1823" s="20" t="e">
        <f>VLOOKUP(G1823,PROCV!$A$110:$B$119,2,FALSE)</f>
        <v>#N/A</v>
      </c>
      <c r="N1823" s="17" t="e">
        <f t="shared" si="28"/>
        <v>#N/A</v>
      </c>
    </row>
    <row r="1824" spans="1:14" x14ac:dyDescent="0.25">
      <c r="A1824" s="30" t="s">
        <v>48</v>
      </c>
      <c r="B1824" s="36">
        <v>998124</v>
      </c>
      <c r="C1824" s="42" t="s">
        <v>4586</v>
      </c>
      <c r="D1824" s="22" t="s">
        <v>114</v>
      </c>
      <c r="E1824" s="22" t="s">
        <v>237</v>
      </c>
      <c r="F1824" s="26" t="str">
        <f>VLOOKUP(E1824,PROCV!$A$1:$B$107,2,TRUE)</f>
        <v>Patrimônio</v>
      </c>
      <c r="G1824" s="33">
        <v>1999</v>
      </c>
      <c r="H1824" s="24">
        <v>0</v>
      </c>
      <c r="I1824" s="23" t="str">
        <f>VLOOKUP(J1824,PROCV!$E$1:$F$27,2,FALSE)</f>
        <v>43 - Rio Grande do Sul</v>
      </c>
      <c r="J1824" s="22" t="s">
        <v>56</v>
      </c>
      <c r="K1824" s="22">
        <v>0</v>
      </c>
      <c r="L1824" s="33">
        <v>18442.5</v>
      </c>
      <c r="M1824" s="20" t="e">
        <f>VLOOKUP(G1824,PROCV!$A$110:$B$119,2,FALSE)</f>
        <v>#N/A</v>
      </c>
      <c r="N1824" s="17" t="e">
        <f t="shared" si="28"/>
        <v>#N/A</v>
      </c>
    </row>
    <row r="1825" spans="1:14" x14ac:dyDescent="0.25">
      <c r="A1825" s="30" t="s">
        <v>48</v>
      </c>
      <c r="B1825" s="36">
        <v>983301</v>
      </c>
      <c r="C1825" s="42" t="s">
        <v>4585</v>
      </c>
      <c r="D1825" s="22" t="s">
        <v>114</v>
      </c>
      <c r="E1825" s="22" t="s">
        <v>113</v>
      </c>
      <c r="F1825" s="26" t="str">
        <f>VLOOKUP(E1825,PROCV!$A$1:$B$107,2,TRUE)</f>
        <v>Música</v>
      </c>
      <c r="G1825" s="33">
        <v>1999</v>
      </c>
      <c r="H1825" s="24">
        <v>0</v>
      </c>
      <c r="I1825" s="23" t="str">
        <f>VLOOKUP(J1825,PROCV!$E$1:$F$27,2,FALSE)</f>
        <v>43 - Rio Grande do Sul</v>
      </c>
      <c r="J1825" s="22" t="s">
        <v>56</v>
      </c>
      <c r="K1825" s="22">
        <v>0</v>
      </c>
      <c r="L1825" s="33">
        <v>18750</v>
      </c>
      <c r="M1825" s="20" t="e">
        <f>VLOOKUP(G1825,PROCV!$A$110:$B$119,2,FALSE)</f>
        <v>#N/A</v>
      </c>
      <c r="N1825" s="17" t="e">
        <f t="shared" si="28"/>
        <v>#N/A</v>
      </c>
    </row>
    <row r="1826" spans="1:14" x14ac:dyDescent="0.25">
      <c r="A1826" s="30" t="s">
        <v>48</v>
      </c>
      <c r="B1826" s="36">
        <v>993630</v>
      </c>
      <c r="C1826" s="42" t="s">
        <v>4584</v>
      </c>
      <c r="D1826" s="22" t="s">
        <v>4</v>
      </c>
      <c r="E1826" s="22" t="s">
        <v>259</v>
      </c>
      <c r="F1826" s="26" t="str">
        <f>VLOOKUP(E1826,PROCV!$A$1:$B$107,2,TRUE)</f>
        <v>Arquitetura e Design</v>
      </c>
      <c r="G1826" s="33">
        <v>1999</v>
      </c>
      <c r="H1826" s="24">
        <v>0</v>
      </c>
      <c r="I1826" s="23" t="str">
        <f>VLOOKUP(J1826,PROCV!$E$1:$F$27,2,FALSE)</f>
        <v>33 - Rio de Janeiro</v>
      </c>
      <c r="J1826" s="22" t="s">
        <v>82</v>
      </c>
      <c r="K1826" s="22">
        <v>0</v>
      </c>
      <c r="L1826" s="33">
        <v>49800</v>
      </c>
      <c r="M1826" s="20" t="e">
        <f>VLOOKUP(G1826,PROCV!$A$110:$B$119,2,FALSE)</f>
        <v>#N/A</v>
      </c>
      <c r="N1826" s="17" t="e">
        <f t="shared" si="28"/>
        <v>#N/A</v>
      </c>
    </row>
    <row r="1827" spans="1:14" x14ac:dyDescent="0.25">
      <c r="A1827" s="30" t="s">
        <v>48</v>
      </c>
      <c r="B1827" s="36">
        <v>999058</v>
      </c>
      <c r="C1827" s="42" t="s">
        <v>4583</v>
      </c>
      <c r="D1827" s="22" t="s">
        <v>114</v>
      </c>
      <c r="E1827" s="22" t="s">
        <v>192</v>
      </c>
      <c r="F1827" s="26" t="str">
        <f>VLOOKUP(E1827,PROCV!$A$1:$B$107,2,TRUE)</f>
        <v>Música</v>
      </c>
      <c r="G1827" s="33">
        <v>1999</v>
      </c>
      <c r="H1827" s="24">
        <v>0</v>
      </c>
      <c r="I1827" s="23" t="str">
        <f>VLOOKUP(J1827,PROCV!$E$1:$F$27,2,FALSE)</f>
        <v>32 - Espírito Santo</v>
      </c>
      <c r="J1827" s="22" t="s">
        <v>67</v>
      </c>
      <c r="K1827" s="22">
        <v>0</v>
      </c>
      <c r="L1827" s="33">
        <v>62500</v>
      </c>
      <c r="M1827" s="20" t="e">
        <f>VLOOKUP(G1827,PROCV!$A$110:$B$119,2,FALSE)</f>
        <v>#N/A</v>
      </c>
      <c r="N1827" s="17" t="e">
        <f t="shared" si="28"/>
        <v>#N/A</v>
      </c>
    </row>
    <row r="1828" spans="1:14" x14ac:dyDescent="0.25">
      <c r="A1828" s="30" t="s">
        <v>48</v>
      </c>
      <c r="B1828" s="36">
        <v>986851</v>
      </c>
      <c r="C1828" s="42" t="s">
        <v>4582</v>
      </c>
      <c r="D1828" s="22" t="s">
        <v>114</v>
      </c>
      <c r="E1828" s="22" t="s">
        <v>369</v>
      </c>
      <c r="F1828" s="26" t="str">
        <f>VLOOKUP(E1828,PROCV!$A$1:$B$107,2,TRUE)</f>
        <v>Patrimônio</v>
      </c>
      <c r="G1828" s="33">
        <v>1999</v>
      </c>
      <c r="H1828" s="24">
        <v>0</v>
      </c>
      <c r="I1828" s="23" t="str">
        <f>VLOOKUP(J1828,PROCV!$E$1:$F$27,2,FALSE)</f>
        <v>32 - Espírito Santo</v>
      </c>
      <c r="J1828" s="22" t="s">
        <v>67</v>
      </c>
      <c r="K1828" s="22">
        <v>0</v>
      </c>
      <c r="L1828" s="33">
        <v>25000</v>
      </c>
      <c r="M1828" s="20" t="e">
        <f>VLOOKUP(G1828,PROCV!$A$110:$B$119,2,FALSE)</f>
        <v>#N/A</v>
      </c>
      <c r="N1828" s="17" t="e">
        <f t="shared" si="28"/>
        <v>#N/A</v>
      </c>
    </row>
    <row r="1829" spans="1:14" x14ac:dyDescent="0.25">
      <c r="A1829" s="30" t="s">
        <v>48</v>
      </c>
      <c r="B1829" s="36">
        <v>996052</v>
      </c>
      <c r="C1829" s="42" t="s">
        <v>4581</v>
      </c>
      <c r="D1829" s="22" t="s">
        <v>189</v>
      </c>
      <c r="E1829" s="22" t="s">
        <v>929</v>
      </c>
      <c r="F1829" s="26" t="str">
        <f>VLOOKUP(E1829,PROCV!$A$1:$B$107,2,TRUE)</f>
        <v>Artes Cênicas e Espetáculo</v>
      </c>
      <c r="G1829" s="33">
        <v>1999</v>
      </c>
      <c r="H1829" s="24">
        <v>0</v>
      </c>
      <c r="I1829" s="23" t="str">
        <f>VLOOKUP(J1829,PROCV!$E$1:$F$27,2,FALSE)</f>
        <v>53 - Distrito Federal</v>
      </c>
      <c r="J1829" s="22" t="s">
        <v>75</v>
      </c>
      <c r="K1829" s="22">
        <v>0</v>
      </c>
      <c r="L1829" s="33">
        <v>100000</v>
      </c>
      <c r="M1829" s="20" t="e">
        <f>VLOOKUP(G1829,PROCV!$A$110:$B$119,2,FALSE)</f>
        <v>#N/A</v>
      </c>
      <c r="N1829" s="17" t="e">
        <f t="shared" si="28"/>
        <v>#N/A</v>
      </c>
    </row>
    <row r="1830" spans="1:14" x14ac:dyDescent="0.25">
      <c r="A1830" s="30" t="s">
        <v>48</v>
      </c>
      <c r="B1830" s="36">
        <v>996225</v>
      </c>
      <c r="C1830" s="42" t="s">
        <v>4580</v>
      </c>
      <c r="D1830" s="22" t="s">
        <v>189</v>
      </c>
      <c r="E1830" s="22" t="s">
        <v>213</v>
      </c>
      <c r="F1830" s="26" t="str">
        <f>VLOOKUP(E1830,PROCV!$A$1:$B$107,2,TRUE)</f>
        <v>Patrimônio</v>
      </c>
      <c r="G1830" s="33">
        <v>1999</v>
      </c>
      <c r="H1830" s="24">
        <v>0</v>
      </c>
      <c r="I1830" s="23" t="str">
        <f>VLOOKUP(J1830,PROCV!$E$1:$F$27,2,FALSE)</f>
        <v>53 - Distrito Federal</v>
      </c>
      <c r="J1830" s="22" t="s">
        <v>75</v>
      </c>
      <c r="K1830" s="22">
        <v>0</v>
      </c>
      <c r="L1830" s="33">
        <v>56900</v>
      </c>
      <c r="M1830" s="20" t="e">
        <f>VLOOKUP(G1830,PROCV!$A$110:$B$119,2,FALSE)</f>
        <v>#N/A</v>
      </c>
      <c r="N1830" s="17" t="e">
        <f t="shared" si="28"/>
        <v>#N/A</v>
      </c>
    </row>
    <row r="1831" spans="1:14" x14ac:dyDescent="0.25">
      <c r="A1831" s="30" t="s">
        <v>48</v>
      </c>
      <c r="B1831" s="36">
        <v>997975</v>
      </c>
      <c r="C1831" s="42" t="s">
        <v>4579</v>
      </c>
      <c r="D1831" s="22" t="s">
        <v>189</v>
      </c>
      <c r="E1831" s="22" t="s">
        <v>213</v>
      </c>
      <c r="F1831" s="26" t="str">
        <f>VLOOKUP(E1831,PROCV!$A$1:$B$107,2,TRUE)</f>
        <v>Patrimônio</v>
      </c>
      <c r="G1831" s="33">
        <v>1999</v>
      </c>
      <c r="H1831" s="24">
        <v>0</v>
      </c>
      <c r="I1831" s="23" t="str">
        <f>VLOOKUP(J1831,PROCV!$E$1:$F$27,2,FALSE)</f>
        <v>41 - Paraná</v>
      </c>
      <c r="J1831" s="22" t="s">
        <v>106</v>
      </c>
      <c r="K1831" s="22">
        <v>0</v>
      </c>
      <c r="L1831" s="33">
        <v>78400</v>
      </c>
      <c r="M1831" s="20" t="e">
        <f>VLOOKUP(G1831,PROCV!$A$110:$B$119,2,FALSE)</f>
        <v>#N/A</v>
      </c>
      <c r="N1831" s="17" t="e">
        <f t="shared" si="28"/>
        <v>#N/A</v>
      </c>
    </row>
    <row r="1832" spans="1:14" x14ac:dyDescent="0.25">
      <c r="A1832" s="30" t="s">
        <v>48</v>
      </c>
      <c r="B1832" s="36">
        <v>999917</v>
      </c>
      <c r="C1832" s="42" t="s">
        <v>4578</v>
      </c>
      <c r="D1832" s="22" t="s">
        <v>300</v>
      </c>
      <c r="E1832" s="22" t="s">
        <v>221</v>
      </c>
      <c r="F1832" s="26" t="str">
        <f>VLOOKUP(E1832,PROCV!$A$1:$B$107,2,TRUE)</f>
        <v>Artes Cênicas e Espetáculo</v>
      </c>
      <c r="G1832" s="33">
        <v>1999</v>
      </c>
      <c r="H1832" s="24">
        <v>0</v>
      </c>
      <c r="I1832" s="23" t="str">
        <f>VLOOKUP(J1832,PROCV!$E$1:$F$27,2,FALSE)</f>
        <v>29 - Bahia</v>
      </c>
      <c r="J1832" s="22" t="s">
        <v>73</v>
      </c>
      <c r="K1832" s="22">
        <v>0</v>
      </c>
      <c r="L1832" s="33">
        <v>37744.5</v>
      </c>
      <c r="M1832" s="20" t="e">
        <f>VLOOKUP(G1832,PROCV!$A$110:$B$119,2,FALSE)</f>
        <v>#N/A</v>
      </c>
      <c r="N1832" s="17" t="e">
        <f t="shared" si="28"/>
        <v>#N/A</v>
      </c>
    </row>
    <row r="1833" spans="1:14" x14ac:dyDescent="0.25">
      <c r="A1833" s="30" t="s">
        <v>48</v>
      </c>
      <c r="B1833" s="36">
        <v>998384</v>
      </c>
      <c r="C1833" s="42" t="s">
        <v>4577</v>
      </c>
      <c r="D1833" s="22" t="s">
        <v>114</v>
      </c>
      <c r="E1833" s="22" t="s">
        <v>192</v>
      </c>
      <c r="F1833" s="26" t="str">
        <f>VLOOKUP(E1833,PROCV!$A$1:$B$107,2,TRUE)</f>
        <v>Música</v>
      </c>
      <c r="G1833" s="33">
        <v>1999</v>
      </c>
      <c r="H1833" s="24">
        <v>0</v>
      </c>
      <c r="I1833" s="23" t="str">
        <f>VLOOKUP(J1833,PROCV!$E$1:$F$27,2,FALSE)</f>
        <v>53 - Distrito Federal</v>
      </c>
      <c r="J1833" s="22" t="s">
        <v>75</v>
      </c>
      <c r="K1833" s="22">
        <v>0</v>
      </c>
      <c r="L1833" s="33">
        <v>68750</v>
      </c>
      <c r="M1833" s="20" t="e">
        <f>VLOOKUP(G1833,PROCV!$A$110:$B$119,2,FALSE)</f>
        <v>#N/A</v>
      </c>
      <c r="N1833" s="17" t="e">
        <f t="shared" si="28"/>
        <v>#N/A</v>
      </c>
    </row>
    <row r="1834" spans="1:14" x14ac:dyDescent="0.25">
      <c r="A1834" s="30" t="s">
        <v>48</v>
      </c>
      <c r="B1834" s="36">
        <v>999079</v>
      </c>
      <c r="C1834" s="42" t="s">
        <v>4576</v>
      </c>
      <c r="D1834" s="22" t="s">
        <v>114</v>
      </c>
      <c r="E1834" s="22" t="s">
        <v>113</v>
      </c>
      <c r="F1834" s="26" t="str">
        <f>VLOOKUP(E1834,PROCV!$A$1:$B$107,2,TRUE)</f>
        <v>Música</v>
      </c>
      <c r="G1834" s="33">
        <v>1999</v>
      </c>
      <c r="H1834" s="24">
        <v>0</v>
      </c>
      <c r="I1834" s="23" t="str">
        <f>VLOOKUP(J1834,PROCV!$E$1:$F$27,2,FALSE)</f>
        <v>12 - Acre</v>
      </c>
      <c r="J1834" s="22" t="s">
        <v>71</v>
      </c>
      <c r="K1834" s="22">
        <v>0</v>
      </c>
      <c r="L1834" s="33">
        <v>15000</v>
      </c>
      <c r="M1834" s="20" t="e">
        <f>VLOOKUP(G1834,PROCV!$A$110:$B$119,2,FALSE)</f>
        <v>#N/A</v>
      </c>
      <c r="N1834" s="17" t="e">
        <f t="shared" si="28"/>
        <v>#N/A</v>
      </c>
    </row>
    <row r="1835" spans="1:14" x14ac:dyDescent="0.25">
      <c r="A1835" s="30" t="s">
        <v>48</v>
      </c>
      <c r="B1835" s="36">
        <v>996421</v>
      </c>
      <c r="C1835" s="42" t="s">
        <v>4575</v>
      </c>
      <c r="D1835" s="22" t="s">
        <v>189</v>
      </c>
      <c r="E1835" s="22" t="s">
        <v>749</v>
      </c>
      <c r="F1835" s="26" t="str">
        <f>VLOOKUP(E1835,PROCV!$A$1:$B$107,2,TRUE)</f>
        <v>Educação e Criação em Artes</v>
      </c>
      <c r="G1835" s="33">
        <v>1999</v>
      </c>
      <c r="H1835" s="24">
        <v>0</v>
      </c>
      <c r="I1835" s="23" t="str">
        <f>VLOOKUP(J1835,PROCV!$E$1:$F$27,2,FALSE)</f>
        <v>31 - Minas Gerais</v>
      </c>
      <c r="J1835" s="22" t="s">
        <v>85</v>
      </c>
      <c r="K1835" s="22">
        <v>0</v>
      </c>
      <c r="L1835" s="33">
        <v>50000</v>
      </c>
      <c r="M1835" s="20" t="e">
        <f>VLOOKUP(G1835,PROCV!$A$110:$B$119,2,FALSE)</f>
        <v>#N/A</v>
      </c>
      <c r="N1835" s="17" t="e">
        <f t="shared" si="28"/>
        <v>#N/A</v>
      </c>
    </row>
    <row r="1836" spans="1:14" x14ac:dyDescent="0.25">
      <c r="A1836" s="30" t="s">
        <v>48</v>
      </c>
      <c r="B1836" s="36">
        <v>996714</v>
      </c>
      <c r="C1836" s="42" t="s">
        <v>4574</v>
      </c>
      <c r="D1836" s="22" t="s">
        <v>189</v>
      </c>
      <c r="E1836" s="22" t="s">
        <v>213</v>
      </c>
      <c r="F1836" s="26" t="str">
        <f>VLOOKUP(E1836,PROCV!$A$1:$B$107,2,TRUE)</f>
        <v>Patrimônio</v>
      </c>
      <c r="G1836" s="33">
        <v>1999</v>
      </c>
      <c r="H1836" s="24">
        <v>0</v>
      </c>
      <c r="I1836" s="23" t="str">
        <f>VLOOKUP(J1836,PROCV!$E$1:$F$27,2,FALSE)</f>
        <v>31 - Minas Gerais</v>
      </c>
      <c r="J1836" s="22" t="s">
        <v>85</v>
      </c>
      <c r="K1836" s="22">
        <v>0</v>
      </c>
      <c r="L1836" s="33">
        <v>41624</v>
      </c>
      <c r="M1836" s="20" t="e">
        <f>VLOOKUP(G1836,PROCV!$A$110:$B$119,2,FALSE)</f>
        <v>#N/A</v>
      </c>
      <c r="N1836" s="17" t="e">
        <f t="shared" si="28"/>
        <v>#N/A</v>
      </c>
    </row>
    <row r="1837" spans="1:14" x14ac:dyDescent="0.25">
      <c r="A1837" s="30" t="s">
        <v>48</v>
      </c>
      <c r="B1837" s="36">
        <v>996774</v>
      </c>
      <c r="C1837" s="42" t="s">
        <v>4573</v>
      </c>
      <c r="D1837" s="22" t="s">
        <v>189</v>
      </c>
      <c r="E1837" s="22" t="s">
        <v>749</v>
      </c>
      <c r="F1837" s="26" t="str">
        <f>VLOOKUP(E1837,PROCV!$A$1:$B$107,2,TRUE)</f>
        <v>Educação e Criação em Artes</v>
      </c>
      <c r="G1837" s="33">
        <v>1999</v>
      </c>
      <c r="H1837" s="24">
        <v>0</v>
      </c>
      <c r="I1837" s="23" t="str">
        <f>VLOOKUP(J1837,PROCV!$E$1:$F$27,2,FALSE)</f>
        <v>31 - Minas Gerais</v>
      </c>
      <c r="J1837" s="22" t="s">
        <v>85</v>
      </c>
      <c r="K1837" s="22">
        <v>0</v>
      </c>
      <c r="L1837" s="33">
        <v>69120</v>
      </c>
      <c r="M1837" s="20" t="e">
        <f>VLOOKUP(G1837,PROCV!$A$110:$B$119,2,FALSE)</f>
        <v>#N/A</v>
      </c>
      <c r="N1837" s="17" t="e">
        <f t="shared" si="28"/>
        <v>#N/A</v>
      </c>
    </row>
    <row r="1838" spans="1:14" x14ac:dyDescent="0.25">
      <c r="A1838" s="30" t="s">
        <v>48</v>
      </c>
      <c r="B1838" s="36">
        <v>997874</v>
      </c>
      <c r="C1838" s="42" t="s">
        <v>4572</v>
      </c>
      <c r="D1838" s="22" t="s">
        <v>189</v>
      </c>
      <c r="E1838" s="22" t="s">
        <v>213</v>
      </c>
      <c r="F1838" s="26" t="str">
        <f>VLOOKUP(E1838,PROCV!$A$1:$B$107,2,TRUE)</f>
        <v>Patrimônio</v>
      </c>
      <c r="G1838" s="33">
        <v>1999</v>
      </c>
      <c r="H1838" s="24">
        <v>0</v>
      </c>
      <c r="I1838" s="23" t="str">
        <f>VLOOKUP(J1838,PROCV!$E$1:$F$27,2,FALSE)</f>
        <v>41 - Paraná</v>
      </c>
      <c r="J1838" s="22" t="s">
        <v>106</v>
      </c>
      <c r="K1838" s="22">
        <v>0</v>
      </c>
      <c r="L1838" s="33">
        <v>29090.400000000001</v>
      </c>
      <c r="M1838" s="20" t="e">
        <f>VLOOKUP(G1838,PROCV!$A$110:$B$119,2,FALSE)</f>
        <v>#N/A</v>
      </c>
      <c r="N1838" s="17" t="e">
        <f t="shared" si="28"/>
        <v>#N/A</v>
      </c>
    </row>
    <row r="1839" spans="1:14" ht="26.25" x14ac:dyDescent="0.25">
      <c r="A1839" s="30" t="s">
        <v>48</v>
      </c>
      <c r="B1839" s="36">
        <v>999596</v>
      </c>
      <c r="C1839" s="42" t="s">
        <v>4571</v>
      </c>
      <c r="D1839" s="22" t="s">
        <v>300</v>
      </c>
      <c r="E1839" s="22" t="s">
        <v>263</v>
      </c>
      <c r="F1839" s="26" t="str">
        <f>VLOOKUP(E1839,PROCV!$A$1:$B$107,2,TRUE)</f>
        <v>Artes Cênicas e Espetáculo</v>
      </c>
      <c r="G1839" s="33">
        <v>1999</v>
      </c>
      <c r="H1839" s="24">
        <v>0</v>
      </c>
      <c r="I1839" s="23" t="str">
        <f>VLOOKUP(J1839,PROCV!$E$1:$F$27,2,FALSE)</f>
        <v>33 - Rio de Janeiro</v>
      </c>
      <c r="J1839" s="22" t="s">
        <v>82</v>
      </c>
      <c r="K1839" s="22">
        <v>0</v>
      </c>
      <c r="L1839" s="33">
        <v>9375</v>
      </c>
      <c r="M1839" s="20" t="e">
        <f>VLOOKUP(G1839,PROCV!$A$110:$B$119,2,FALSE)</f>
        <v>#N/A</v>
      </c>
      <c r="N1839" s="17" t="e">
        <f t="shared" si="28"/>
        <v>#N/A</v>
      </c>
    </row>
    <row r="1840" spans="1:14" x14ac:dyDescent="0.25">
      <c r="A1840" s="30" t="s">
        <v>48</v>
      </c>
      <c r="B1840" s="36">
        <v>996684</v>
      </c>
      <c r="C1840" s="42" t="s">
        <v>4570</v>
      </c>
      <c r="D1840" s="22" t="s">
        <v>189</v>
      </c>
      <c r="E1840" s="22" t="s">
        <v>749</v>
      </c>
      <c r="F1840" s="26" t="str">
        <f>VLOOKUP(E1840,PROCV!$A$1:$B$107,2,TRUE)</f>
        <v>Educação e Criação em Artes</v>
      </c>
      <c r="G1840" s="33">
        <v>1999</v>
      </c>
      <c r="H1840" s="24">
        <v>0</v>
      </c>
      <c r="I1840" s="23" t="str">
        <f>VLOOKUP(J1840,PROCV!$E$1:$F$27,2,FALSE)</f>
        <v>28 - Sergipe</v>
      </c>
      <c r="J1840" s="22" t="s">
        <v>49</v>
      </c>
      <c r="K1840" s="22">
        <v>0</v>
      </c>
      <c r="L1840" s="33">
        <v>1600000</v>
      </c>
      <c r="M1840" s="20" t="e">
        <f>VLOOKUP(G1840,PROCV!$A$110:$B$119,2,FALSE)</f>
        <v>#N/A</v>
      </c>
      <c r="N1840" s="17" t="e">
        <f t="shared" si="28"/>
        <v>#N/A</v>
      </c>
    </row>
    <row r="1841" spans="1:14" x14ac:dyDescent="0.25">
      <c r="A1841" s="30" t="s">
        <v>48</v>
      </c>
      <c r="B1841" s="36">
        <v>995934</v>
      </c>
      <c r="C1841" s="42" t="s">
        <v>4569</v>
      </c>
      <c r="D1841" s="22" t="s">
        <v>114</v>
      </c>
      <c r="E1841" s="22" t="s">
        <v>192</v>
      </c>
      <c r="F1841" s="26" t="str">
        <f>VLOOKUP(E1841,PROCV!$A$1:$B$107,2,TRUE)</f>
        <v>Música</v>
      </c>
      <c r="G1841" s="33">
        <v>1999</v>
      </c>
      <c r="H1841" s="24">
        <v>0</v>
      </c>
      <c r="I1841" s="23" t="str">
        <f>VLOOKUP(J1841,PROCV!$E$1:$F$27,2,FALSE)</f>
        <v>41 - Paraná</v>
      </c>
      <c r="J1841" s="22" t="s">
        <v>106</v>
      </c>
      <c r="K1841" s="22">
        <v>0</v>
      </c>
      <c r="L1841" s="33">
        <v>62500</v>
      </c>
      <c r="M1841" s="20" t="e">
        <f>VLOOKUP(G1841,PROCV!$A$110:$B$119,2,FALSE)</f>
        <v>#N/A</v>
      </c>
      <c r="N1841" s="17" t="e">
        <f t="shared" si="28"/>
        <v>#N/A</v>
      </c>
    </row>
    <row r="1842" spans="1:14" x14ac:dyDescent="0.25">
      <c r="A1842" s="30" t="s">
        <v>48</v>
      </c>
      <c r="B1842" s="36">
        <v>996296</v>
      </c>
      <c r="C1842" s="42" t="s">
        <v>4568</v>
      </c>
      <c r="D1842" s="22" t="s">
        <v>189</v>
      </c>
      <c r="E1842" s="22" t="s">
        <v>213</v>
      </c>
      <c r="F1842" s="26" t="str">
        <f>VLOOKUP(E1842,PROCV!$A$1:$B$107,2,TRUE)</f>
        <v>Patrimônio</v>
      </c>
      <c r="G1842" s="33">
        <v>1999</v>
      </c>
      <c r="H1842" s="24">
        <v>0</v>
      </c>
      <c r="I1842" s="23" t="str">
        <f>VLOOKUP(J1842,PROCV!$E$1:$F$27,2,FALSE)</f>
        <v>42 - Santa Catarina</v>
      </c>
      <c r="J1842" s="22" t="s">
        <v>79</v>
      </c>
      <c r="K1842" s="22">
        <v>0</v>
      </c>
      <c r="L1842" s="33">
        <v>70000</v>
      </c>
      <c r="M1842" s="20" t="e">
        <f>VLOOKUP(G1842,PROCV!$A$110:$B$119,2,FALSE)</f>
        <v>#N/A</v>
      </c>
      <c r="N1842" s="17" t="e">
        <f t="shared" si="28"/>
        <v>#N/A</v>
      </c>
    </row>
    <row r="1843" spans="1:14" x14ac:dyDescent="0.25">
      <c r="A1843" s="30" t="s">
        <v>48</v>
      </c>
      <c r="B1843" s="36">
        <v>996181</v>
      </c>
      <c r="C1843" s="42" t="s">
        <v>4567</v>
      </c>
      <c r="D1843" s="22" t="s">
        <v>189</v>
      </c>
      <c r="E1843" s="22" t="s">
        <v>749</v>
      </c>
      <c r="F1843" s="26" t="str">
        <f>VLOOKUP(E1843,PROCV!$A$1:$B$107,2,TRUE)</f>
        <v>Educação e Criação em Artes</v>
      </c>
      <c r="G1843" s="33">
        <v>1999</v>
      </c>
      <c r="H1843" s="24">
        <v>0</v>
      </c>
      <c r="I1843" s="23" t="str">
        <f>VLOOKUP(J1843,PROCV!$E$1:$F$27,2,FALSE)</f>
        <v>31 - Minas Gerais</v>
      </c>
      <c r="J1843" s="22" t="s">
        <v>85</v>
      </c>
      <c r="K1843" s="22">
        <v>0</v>
      </c>
      <c r="L1843" s="33">
        <v>160000</v>
      </c>
      <c r="M1843" s="20" t="e">
        <f>VLOOKUP(G1843,PROCV!$A$110:$B$119,2,FALSE)</f>
        <v>#N/A</v>
      </c>
      <c r="N1843" s="17" t="e">
        <f t="shared" si="28"/>
        <v>#N/A</v>
      </c>
    </row>
    <row r="1844" spans="1:14" x14ac:dyDescent="0.25">
      <c r="A1844" s="30" t="s">
        <v>48</v>
      </c>
      <c r="B1844" s="36">
        <v>997857</v>
      </c>
      <c r="C1844" s="42" t="s">
        <v>4566</v>
      </c>
      <c r="D1844" s="22" t="s">
        <v>524</v>
      </c>
      <c r="E1844" s="22" t="s">
        <v>763</v>
      </c>
      <c r="F1844" s="26" t="str">
        <f>VLOOKUP(E1844,PROCV!$A$1:$B$107,2,TRUE)</f>
        <v>Audiovisual</v>
      </c>
      <c r="G1844" s="33">
        <v>1999</v>
      </c>
      <c r="H1844" s="24">
        <v>0</v>
      </c>
      <c r="I1844" s="23" t="str">
        <f>VLOOKUP(J1844,PROCV!$E$1:$F$27,2,FALSE)</f>
        <v>31 - Minas Gerais</v>
      </c>
      <c r="J1844" s="22" t="s">
        <v>85</v>
      </c>
      <c r="K1844" s="22">
        <v>0</v>
      </c>
      <c r="L1844" s="33">
        <v>50000</v>
      </c>
      <c r="M1844" s="20" t="e">
        <f>VLOOKUP(G1844,PROCV!$A$110:$B$119,2,FALSE)</f>
        <v>#N/A</v>
      </c>
      <c r="N1844" s="17" t="e">
        <f t="shared" si="28"/>
        <v>#N/A</v>
      </c>
    </row>
    <row r="1845" spans="1:14" x14ac:dyDescent="0.25">
      <c r="A1845" s="30" t="s">
        <v>48</v>
      </c>
      <c r="B1845" s="36">
        <v>995272</v>
      </c>
      <c r="C1845" s="42" t="s">
        <v>4565</v>
      </c>
      <c r="D1845" s="22" t="s">
        <v>114</v>
      </c>
      <c r="E1845" s="22" t="s">
        <v>113</v>
      </c>
      <c r="F1845" s="26" t="str">
        <f>VLOOKUP(E1845,PROCV!$A$1:$B$107,2,TRUE)</f>
        <v>Música</v>
      </c>
      <c r="G1845" s="33">
        <v>1999</v>
      </c>
      <c r="H1845" s="24">
        <v>0</v>
      </c>
      <c r="I1845" s="23" t="str">
        <f>VLOOKUP(J1845,PROCV!$E$1:$F$27,2,FALSE)</f>
        <v>32 - Espírito Santo</v>
      </c>
      <c r="J1845" s="22" t="s">
        <v>67</v>
      </c>
      <c r="K1845" s="22">
        <v>0</v>
      </c>
      <c r="L1845" s="33">
        <v>125000</v>
      </c>
      <c r="M1845" s="20" t="e">
        <f>VLOOKUP(G1845,PROCV!$A$110:$B$119,2,FALSE)</f>
        <v>#N/A</v>
      </c>
      <c r="N1845" s="17" t="e">
        <f t="shared" si="28"/>
        <v>#N/A</v>
      </c>
    </row>
    <row r="1846" spans="1:14" x14ac:dyDescent="0.25">
      <c r="A1846" s="30" t="s">
        <v>48</v>
      </c>
      <c r="B1846" s="36">
        <v>995492</v>
      </c>
      <c r="C1846" s="42" t="s">
        <v>4564</v>
      </c>
      <c r="D1846" s="22" t="s">
        <v>314</v>
      </c>
      <c r="E1846" s="22" t="s">
        <v>265</v>
      </c>
      <c r="F1846" s="26" t="str">
        <f>VLOOKUP(E1846,PROCV!$A$1:$B$107,2,TRUE)</f>
        <v>Patrimônio</v>
      </c>
      <c r="G1846" s="38">
        <v>1999</v>
      </c>
      <c r="H1846" s="24">
        <v>0</v>
      </c>
      <c r="I1846" s="23" t="str">
        <f>VLOOKUP(J1846,PROCV!$E$1:$F$27,2,FALSE)</f>
        <v>29 - Bahia</v>
      </c>
      <c r="J1846" s="22" t="s">
        <v>73</v>
      </c>
      <c r="K1846" s="22">
        <v>0</v>
      </c>
      <c r="L1846" s="38">
        <v>54880</v>
      </c>
      <c r="M1846" s="20" t="e">
        <f>VLOOKUP(G1846,PROCV!$A$110:$B$119,2,FALSE)</f>
        <v>#N/A</v>
      </c>
      <c r="N1846" s="17" t="e">
        <f t="shared" si="28"/>
        <v>#N/A</v>
      </c>
    </row>
    <row r="1847" spans="1:14" x14ac:dyDescent="0.25">
      <c r="A1847" s="30" t="s">
        <v>48</v>
      </c>
      <c r="B1847" s="36">
        <v>995650</v>
      </c>
      <c r="C1847" s="42" t="s">
        <v>4563</v>
      </c>
      <c r="D1847" s="22" t="s">
        <v>314</v>
      </c>
      <c r="E1847" s="22" t="s">
        <v>590</v>
      </c>
      <c r="F1847" s="26" t="str">
        <f>VLOOKUP(E1847,PROCV!$A$1:$B$107,2,TRUE)</f>
        <v>Artes Cênicas e Espetáculo</v>
      </c>
      <c r="G1847" s="33">
        <v>1999</v>
      </c>
      <c r="H1847" s="24">
        <v>0</v>
      </c>
      <c r="I1847" s="23" t="str">
        <f>VLOOKUP(J1847,PROCV!$E$1:$F$27,2,FALSE)</f>
        <v>42 - Santa Catarina</v>
      </c>
      <c r="J1847" s="22" t="s">
        <v>79</v>
      </c>
      <c r="K1847" s="22">
        <v>0</v>
      </c>
      <c r="L1847" s="33">
        <v>75000</v>
      </c>
      <c r="M1847" s="20" t="e">
        <f>VLOOKUP(G1847,PROCV!$A$110:$B$119,2,FALSE)</f>
        <v>#N/A</v>
      </c>
      <c r="N1847" s="17" t="e">
        <f t="shared" si="28"/>
        <v>#N/A</v>
      </c>
    </row>
    <row r="1848" spans="1:14" x14ac:dyDescent="0.25">
      <c r="A1848" s="30" t="s">
        <v>48</v>
      </c>
      <c r="B1848" s="36">
        <v>994787</v>
      </c>
      <c r="C1848" s="42" t="s">
        <v>4562</v>
      </c>
      <c r="D1848" s="22" t="s">
        <v>189</v>
      </c>
      <c r="E1848" s="22" t="s">
        <v>213</v>
      </c>
      <c r="F1848" s="26" t="str">
        <f>VLOOKUP(E1848,PROCV!$A$1:$B$107,2,TRUE)</f>
        <v>Patrimônio</v>
      </c>
      <c r="G1848" s="33">
        <v>1999</v>
      </c>
      <c r="H1848" s="24">
        <v>0</v>
      </c>
      <c r="I1848" s="23" t="str">
        <f>VLOOKUP(J1848,PROCV!$E$1:$F$27,2,FALSE)</f>
        <v>33 - Rio de Janeiro</v>
      </c>
      <c r="J1848" s="22" t="s">
        <v>82</v>
      </c>
      <c r="K1848" s="22">
        <v>0</v>
      </c>
      <c r="L1848" s="33">
        <v>200000</v>
      </c>
      <c r="M1848" s="20" t="e">
        <f>VLOOKUP(G1848,PROCV!$A$110:$B$119,2,FALSE)</f>
        <v>#N/A</v>
      </c>
      <c r="N1848" s="17" t="e">
        <f t="shared" si="28"/>
        <v>#N/A</v>
      </c>
    </row>
    <row r="1849" spans="1:14" x14ac:dyDescent="0.25">
      <c r="A1849" s="30" t="s">
        <v>48</v>
      </c>
      <c r="B1849" s="36">
        <v>993737</v>
      </c>
      <c r="C1849" s="42" t="s">
        <v>4561</v>
      </c>
      <c r="D1849" s="22" t="s">
        <v>4</v>
      </c>
      <c r="E1849" s="22" t="s">
        <v>259</v>
      </c>
      <c r="F1849" s="26" t="str">
        <f>VLOOKUP(E1849,PROCV!$A$1:$B$107,2,TRUE)</f>
        <v>Arquitetura e Design</v>
      </c>
      <c r="G1849" s="33">
        <v>1999</v>
      </c>
      <c r="H1849" s="24">
        <v>0</v>
      </c>
      <c r="I1849" s="23" t="str">
        <f>VLOOKUP(J1849,PROCV!$E$1:$F$27,2,FALSE)</f>
        <v>32 - Espírito Santo</v>
      </c>
      <c r="J1849" s="22" t="s">
        <v>67</v>
      </c>
      <c r="K1849" s="22">
        <v>0</v>
      </c>
      <c r="L1849" s="33">
        <v>30000</v>
      </c>
      <c r="M1849" s="20" t="e">
        <f>VLOOKUP(G1849,PROCV!$A$110:$B$119,2,FALSE)</f>
        <v>#N/A</v>
      </c>
      <c r="N1849" s="17" t="e">
        <f t="shared" si="28"/>
        <v>#N/A</v>
      </c>
    </row>
    <row r="1850" spans="1:14" x14ac:dyDescent="0.25">
      <c r="A1850" s="30" t="s">
        <v>48</v>
      </c>
      <c r="B1850" s="36">
        <v>998394</v>
      </c>
      <c r="C1850" s="42" t="s">
        <v>4560</v>
      </c>
      <c r="D1850" s="22" t="s">
        <v>114</v>
      </c>
      <c r="E1850" s="22" t="s">
        <v>113</v>
      </c>
      <c r="F1850" s="26" t="str">
        <f>VLOOKUP(E1850,PROCV!$A$1:$B$107,2,TRUE)</f>
        <v>Música</v>
      </c>
      <c r="G1850" s="33">
        <v>1999</v>
      </c>
      <c r="H1850" s="24">
        <v>0</v>
      </c>
      <c r="I1850" s="23" t="str">
        <f>VLOOKUP(J1850,PROCV!$E$1:$F$27,2,FALSE)</f>
        <v>35 - São Paulo</v>
      </c>
      <c r="J1850" s="22" t="s">
        <v>76</v>
      </c>
      <c r="K1850" s="22">
        <v>0</v>
      </c>
      <c r="L1850" s="33">
        <v>31270</v>
      </c>
      <c r="M1850" s="20" t="e">
        <f>VLOOKUP(G1850,PROCV!$A$110:$B$119,2,FALSE)</f>
        <v>#N/A</v>
      </c>
      <c r="N1850" s="17" t="e">
        <f t="shared" si="28"/>
        <v>#N/A</v>
      </c>
    </row>
    <row r="1851" spans="1:14" x14ac:dyDescent="0.25">
      <c r="A1851" s="30" t="s">
        <v>48</v>
      </c>
      <c r="B1851" s="36">
        <v>997706</v>
      </c>
      <c r="C1851" s="42" t="s">
        <v>4559</v>
      </c>
      <c r="D1851" s="22" t="s">
        <v>189</v>
      </c>
      <c r="E1851" s="22" t="s">
        <v>213</v>
      </c>
      <c r="F1851" s="26" t="str">
        <f>VLOOKUP(E1851,PROCV!$A$1:$B$107,2,TRUE)</f>
        <v>Patrimônio</v>
      </c>
      <c r="G1851" s="33">
        <v>1999</v>
      </c>
      <c r="H1851" s="24">
        <v>0</v>
      </c>
      <c r="I1851" s="23" t="str">
        <f>VLOOKUP(J1851,PROCV!$E$1:$F$27,2,FALSE)</f>
        <v>41 - Paraná</v>
      </c>
      <c r="J1851" s="22" t="s">
        <v>106</v>
      </c>
      <c r="K1851" s="22">
        <v>0</v>
      </c>
      <c r="L1851" s="33">
        <v>40000</v>
      </c>
      <c r="M1851" s="20" t="e">
        <f>VLOOKUP(G1851,PROCV!$A$110:$B$119,2,FALSE)</f>
        <v>#N/A</v>
      </c>
      <c r="N1851" s="17" t="e">
        <f t="shared" si="28"/>
        <v>#N/A</v>
      </c>
    </row>
    <row r="1852" spans="1:14" x14ac:dyDescent="0.25">
      <c r="A1852" s="30" t="s">
        <v>48</v>
      </c>
      <c r="B1852" s="36">
        <v>996263</v>
      </c>
      <c r="C1852" s="42" t="s">
        <v>4558</v>
      </c>
      <c r="D1852" s="22" t="s">
        <v>524</v>
      </c>
      <c r="E1852" s="22" t="s">
        <v>763</v>
      </c>
      <c r="F1852" s="26" t="str">
        <f>VLOOKUP(E1852,PROCV!$A$1:$B$107,2,TRUE)</f>
        <v>Audiovisual</v>
      </c>
      <c r="G1852" s="33">
        <v>1999</v>
      </c>
      <c r="H1852" s="24">
        <v>0</v>
      </c>
      <c r="I1852" s="23" t="str">
        <f>VLOOKUP(J1852,PROCV!$E$1:$F$27,2,FALSE)</f>
        <v>50 - Mato Grosso do Sul</v>
      </c>
      <c r="J1852" s="22" t="s">
        <v>179</v>
      </c>
      <c r="K1852" s="22">
        <v>0</v>
      </c>
      <c r="L1852" s="33">
        <v>31333.35</v>
      </c>
      <c r="M1852" s="20" t="e">
        <f>VLOOKUP(G1852,PROCV!$A$110:$B$119,2,FALSE)</f>
        <v>#N/A</v>
      </c>
      <c r="N1852" s="17" t="e">
        <f t="shared" si="28"/>
        <v>#N/A</v>
      </c>
    </row>
    <row r="1853" spans="1:14" x14ac:dyDescent="0.25">
      <c r="A1853" s="30" t="s">
        <v>48</v>
      </c>
      <c r="B1853" s="36">
        <v>996036</v>
      </c>
      <c r="C1853" s="42" t="s">
        <v>4557</v>
      </c>
      <c r="D1853" s="22" t="s">
        <v>524</v>
      </c>
      <c r="E1853" s="22" t="s">
        <v>523</v>
      </c>
      <c r="F1853" s="26" t="str">
        <f>VLOOKUP(E1853,PROCV!$A$1:$B$107,2,TRUE)</f>
        <v>Patrimônio</v>
      </c>
      <c r="G1853" s="33">
        <v>1999</v>
      </c>
      <c r="H1853" s="24">
        <v>0</v>
      </c>
      <c r="I1853" s="23" t="str">
        <f>VLOOKUP(J1853,PROCV!$E$1:$F$27,2,FALSE)</f>
        <v>35 - São Paulo</v>
      </c>
      <c r="J1853" s="22" t="s">
        <v>76</v>
      </c>
      <c r="K1853" s="22">
        <v>0</v>
      </c>
      <c r="L1853" s="33">
        <v>75000</v>
      </c>
      <c r="M1853" s="20" t="e">
        <f>VLOOKUP(G1853,PROCV!$A$110:$B$119,2,FALSE)</f>
        <v>#N/A</v>
      </c>
      <c r="N1853" s="17" t="e">
        <f t="shared" si="28"/>
        <v>#N/A</v>
      </c>
    </row>
    <row r="1854" spans="1:14" x14ac:dyDescent="0.25">
      <c r="A1854" s="30" t="s">
        <v>48</v>
      </c>
      <c r="B1854" s="36">
        <v>996086</v>
      </c>
      <c r="C1854" s="42" t="s">
        <v>4556</v>
      </c>
      <c r="D1854" s="22" t="s">
        <v>189</v>
      </c>
      <c r="E1854" s="22" t="s">
        <v>844</v>
      </c>
      <c r="F1854" s="26" t="str">
        <f>VLOOKUP(E1854,PROCV!$A$1:$B$107,2,TRUE)</f>
        <v>Educação e Criação em Artes</v>
      </c>
      <c r="G1854" s="33">
        <v>1999</v>
      </c>
      <c r="H1854" s="24">
        <v>0</v>
      </c>
      <c r="I1854" s="23" t="str">
        <f>VLOOKUP(J1854,PROCV!$E$1:$F$27,2,FALSE)</f>
        <v>13 - Amazonas</v>
      </c>
      <c r="J1854" s="22" t="s">
        <v>823</v>
      </c>
      <c r="K1854" s="22">
        <v>0</v>
      </c>
      <c r="L1854" s="33">
        <v>125000</v>
      </c>
      <c r="M1854" s="20" t="e">
        <f>VLOOKUP(G1854,PROCV!$A$110:$B$119,2,FALSE)</f>
        <v>#N/A</v>
      </c>
      <c r="N1854" s="17" t="e">
        <f t="shared" si="28"/>
        <v>#N/A</v>
      </c>
    </row>
    <row r="1855" spans="1:14" x14ac:dyDescent="0.25">
      <c r="A1855" s="30" t="s">
        <v>48</v>
      </c>
      <c r="B1855" s="36">
        <v>996139</v>
      </c>
      <c r="C1855" s="42" t="s">
        <v>4555</v>
      </c>
      <c r="D1855" s="22" t="s">
        <v>189</v>
      </c>
      <c r="E1855" s="22" t="s">
        <v>844</v>
      </c>
      <c r="F1855" s="26" t="str">
        <f>VLOOKUP(E1855,PROCV!$A$1:$B$107,2,TRUE)</f>
        <v>Educação e Criação em Artes</v>
      </c>
      <c r="G1855" s="33">
        <v>1999</v>
      </c>
      <c r="H1855" s="24">
        <v>0</v>
      </c>
      <c r="I1855" s="23" t="str">
        <f>VLOOKUP(J1855,PROCV!$E$1:$F$27,2,FALSE)</f>
        <v>13 - Amazonas</v>
      </c>
      <c r="J1855" s="22" t="s">
        <v>823</v>
      </c>
      <c r="K1855" s="22">
        <v>0</v>
      </c>
      <c r="L1855" s="33">
        <v>156250</v>
      </c>
      <c r="M1855" s="20" t="e">
        <f>VLOOKUP(G1855,PROCV!$A$110:$B$119,2,FALSE)</f>
        <v>#N/A</v>
      </c>
      <c r="N1855" s="17" t="e">
        <f t="shared" si="28"/>
        <v>#N/A</v>
      </c>
    </row>
    <row r="1856" spans="1:14" x14ac:dyDescent="0.25">
      <c r="A1856" s="30" t="s">
        <v>48</v>
      </c>
      <c r="B1856" s="36">
        <v>3199</v>
      </c>
      <c r="C1856" s="42" t="s">
        <v>4554</v>
      </c>
      <c r="D1856" s="22" t="s">
        <v>46</v>
      </c>
      <c r="E1856" s="22" t="s">
        <v>50</v>
      </c>
      <c r="F1856" s="26" t="str">
        <f>VLOOKUP(E1856,PROCV!$A$1:$B$107,2,TRUE)</f>
        <v>Educação e Criação em Artes</v>
      </c>
      <c r="G1856" s="33">
        <v>2000</v>
      </c>
      <c r="H1856" s="24">
        <v>0</v>
      </c>
      <c r="I1856" s="23" t="str">
        <f>VLOOKUP(J1856,PROCV!$E$1:$F$27,2,FALSE)</f>
        <v>31 - Minas Gerais</v>
      </c>
      <c r="J1856" s="22" t="s">
        <v>85</v>
      </c>
      <c r="K1856" s="22">
        <v>0</v>
      </c>
      <c r="L1856" s="33">
        <v>100000</v>
      </c>
      <c r="M1856" s="20" t="e">
        <f>VLOOKUP(G1856,PROCV!$A$110:$B$119,2,FALSE)</f>
        <v>#N/A</v>
      </c>
      <c r="N1856" s="17" t="e">
        <f t="shared" si="28"/>
        <v>#N/A</v>
      </c>
    </row>
    <row r="1857" spans="1:14" x14ac:dyDescent="0.25">
      <c r="A1857" s="30" t="s">
        <v>48</v>
      </c>
      <c r="B1857" s="36">
        <v>6386</v>
      </c>
      <c r="C1857" s="42" t="s">
        <v>4553</v>
      </c>
      <c r="D1857" s="22" t="s">
        <v>314</v>
      </c>
      <c r="E1857" s="22" t="s">
        <v>265</v>
      </c>
      <c r="F1857" s="26" t="str">
        <f>VLOOKUP(E1857,PROCV!$A$1:$B$107,2,TRUE)</f>
        <v>Patrimônio</v>
      </c>
      <c r="G1857" s="33">
        <v>2000</v>
      </c>
      <c r="H1857" s="24">
        <v>0</v>
      </c>
      <c r="I1857" s="23" t="str">
        <f>VLOOKUP(J1857,PROCV!$E$1:$F$27,2,FALSE)</f>
        <v>29 - Bahia</v>
      </c>
      <c r="J1857" s="22" t="s">
        <v>73</v>
      </c>
      <c r="K1857" s="22">
        <v>0</v>
      </c>
      <c r="L1857" s="33">
        <v>7500</v>
      </c>
      <c r="M1857" s="20" t="e">
        <f>VLOOKUP(G1857,PROCV!$A$110:$B$119,2,FALSE)</f>
        <v>#N/A</v>
      </c>
      <c r="N1857" s="17" t="e">
        <f t="shared" si="28"/>
        <v>#N/A</v>
      </c>
    </row>
    <row r="1858" spans="1:14" x14ac:dyDescent="0.25">
      <c r="A1858" s="30" t="s">
        <v>48</v>
      </c>
      <c r="B1858" s="36">
        <v>1053</v>
      </c>
      <c r="C1858" s="42" t="s">
        <v>4552</v>
      </c>
      <c r="D1858" s="22" t="s">
        <v>189</v>
      </c>
      <c r="E1858" s="22" t="s">
        <v>188</v>
      </c>
      <c r="F1858" s="26" t="str">
        <f>VLOOKUP(E1858,PROCV!$A$1:$B$107,2,TRUE)</f>
        <v>Audiovisual</v>
      </c>
      <c r="G1858" s="33">
        <v>2000</v>
      </c>
      <c r="H1858" s="24">
        <v>0</v>
      </c>
      <c r="I1858" s="23" t="str">
        <f>VLOOKUP(J1858,PROCV!$E$1:$F$27,2,FALSE)</f>
        <v>31 - Minas Gerais</v>
      </c>
      <c r="J1858" s="22" t="s">
        <v>85</v>
      </c>
      <c r="K1858" s="22">
        <v>0</v>
      </c>
      <c r="L1858" s="33">
        <v>50000</v>
      </c>
      <c r="M1858" s="20" t="e">
        <f>VLOOKUP(G1858,PROCV!$A$110:$B$119,2,FALSE)</f>
        <v>#N/A</v>
      </c>
      <c r="N1858" s="17" t="e">
        <f t="shared" ref="N1858:N1921" si="29">+M1858*L1858</f>
        <v>#N/A</v>
      </c>
    </row>
    <row r="1859" spans="1:14" x14ac:dyDescent="0.25">
      <c r="A1859" s="30" t="s">
        <v>48</v>
      </c>
      <c r="B1859" s="36">
        <v>6942</v>
      </c>
      <c r="C1859" s="42" t="s">
        <v>4551</v>
      </c>
      <c r="D1859" s="22" t="s">
        <v>189</v>
      </c>
      <c r="E1859" s="22" t="s">
        <v>213</v>
      </c>
      <c r="F1859" s="26" t="str">
        <f>VLOOKUP(E1859,PROCV!$A$1:$B$107,2,TRUE)</f>
        <v>Patrimônio</v>
      </c>
      <c r="G1859" s="33">
        <v>2000</v>
      </c>
      <c r="H1859" s="24">
        <v>0</v>
      </c>
      <c r="I1859" s="23" t="str">
        <f>VLOOKUP(J1859,PROCV!$E$1:$F$27,2,FALSE)</f>
        <v>33 - Rio de Janeiro</v>
      </c>
      <c r="J1859" s="22" t="s">
        <v>82</v>
      </c>
      <c r="K1859" s="22">
        <v>0</v>
      </c>
      <c r="L1859" s="33">
        <v>5097736.95</v>
      </c>
      <c r="M1859" s="20" t="e">
        <f>VLOOKUP(G1859,PROCV!$A$110:$B$119,2,FALSE)</f>
        <v>#N/A</v>
      </c>
      <c r="N1859" s="17" t="e">
        <f t="shared" si="29"/>
        <v>#N/A</v>
      </c>
    </row>
    <row r="1860" spans="1:14" x14ac:dyDescent="0.25">
      <c r="A1860" s="30" t="s">
        <v>48</v>
      </c>
      <c r="B1860" s="36">
        <v>2300</v>
      </c>
      <c r="C1860" s="42" t="s">
        <v>4550</v>
      </c>
      <c r="D1860" s="22" t="s">
        <v>524</v>
      </c>
      <c r="E1860" s="22" t="s">
        <v>763</v>
      </c>
      <c r="F1860" s="26" t="str">
        <f>VLOOKUP(E1860,PROCV!$A$1:$B$107,2,TRUE)</f>
        <v>Audiovisual</v>
      </c>
      <c r="G1860" s="33">
        <v>2000</v>
      </c>
      <c r="H1860" s="24">
        <v>0</v>
      </c>
      <c r="I1860" s="23" t="str">
        <f>VLOOKUP(J1860,PROCV!$E$1:$F$27,2,FALSE)</f>
        <v>43 - Rio Grande do Sul</v>
      </c>
      <c r="J1860" s="22" t="s">
        <v>56</v>
      </c>
      <c r="K1860" s="22">
        <v>0</v>
      </c>
      <c r="L1860" s="33">
        <v>5000</v>
      </c>
      <c r="M1860" s="20" t="e">
        <f>VLOOKUP(G1860,PROCV!$A$110:$B$119,2,FALSE)</f>
        <v>#N/A</v>
      </c>
      <c r="N1860" s="17" t="e">
        <f t="shared" si="29"/>
        <v>#N/A</v>
      </c>
    </row>
    <row r="1861" spans="1:14" x14ac:dyDescent="0.25">
      <c r="A1861" s="30" t="s">
        <v>48</v>
      </c>
      <c r="B1861" s="36">
        <v>999106</v>
      </c>
      <c r="C1861" s="42" t="s">
        <v>4549</v>
      </c>
      <c r="D1861" s="22" t="s">
        <v>524</v>
      </c>
      <c r="E1861" s="22" t="s">
        <v>3946</v>
      </c>
      <c r="F1861" s="26" t="str">
        <f>VLOOKUP(E1861,PROCV!$A$1:$B$107,2,TRUE)</f>
        <v>Educação e Criação em Artes</v>
      </c>
      <c r="G1861" s="33">
        <v>2000</v>
      </c>
      <c r="H1861" s="24">
        <v>0</v>
      </c>
      <c r="I1861" s="23" t="str">
        <f>VLOOKUP(J1861,PROCV!$E$1:$F$27,2,FALSE)</f>
        <v>35 - São Paulo</v>
      </c>
      <c r="J1861" s="22" t="s">
        <v>76</v>
      </c>
      <c r="K1861" s="22">
        <v>0</v>
      </c>
      <c r="L1861" s="33">
        <v>70000</v>
      </c>
      <c r="M1861" s="20" t="e">
        <f>VLOOKUP(G1861,PROCV!$A$110:$B$119,2,FALSE)</f>
        <v>#N/A</v>
      </c>
      <c r="N1861" s="17" t="e">
        <f t="shared" si="29"/>
        <v>#N/A</v>
      </c>
    </row>
    <row r="1862" spans="1:14" x14ac:dyDescent="0.25">
      <c r="A1862" s="30" t="s">
        <v>48</v>
      </c>
      <c r="B1862" s="36">
        <v>6881</v>
      </c>
      <c r="C1862" s="42" t="s">
        <v>4548</v>
      </c>
      <c r="D1862" s="22" t="s">
        <v>189</v>
      </c>
      <c r="E1862" s="22" t="s">
        <v>213</v>
      </c>
      <c r="F1862" s="26" t="str">
        <f>VLOOKUP(E1862,PROCV!$A$1:$B$107,2,TRUE)</f>
        <v>Patrimônio</v>
      </c>
      <c r="G1862" s="33">
        <v>2000</v>
      </c>
      <c r="H1862" s="24">
        <v>0</v>
      </c>
      <c r="I1862" s="23" t="str">
        <f>VLOOKUP(J1862,PROCV!$E$1:$F$27,2,FALSE)</f>
        <v>41 - Paraná</v>
      </c>
      <c r="J1862" s="22" t="s">
        <v>106</v>
      </c>
      <c r="K1862" s="22">
        <v>0</v>
      </c>
      <c r="L1862" s="33">
        <v>100972.72</v>
      </c>
      <c r="M1862" s="20" t="e">
        <f>VLOOKUP(G1862,PROCV!$A$110:$B$119,2,FALSE)</f>
        <v>#N/A</v>
      </c>
      <c r="N1862" s="17" t="e">
        <f t="shared" si="29"/>
        <v>#N/A</v>
      </c>
    </row>
    <row r="1863" spans="1:14" x14ac:dyDescent="0.25">
      <c r="A1863" s="30" t="s">
        <v>48</v>
      </c>
      <c r="B1863" s="36">
        <v>7286</v>
      </c>
      <c r="C1863" s="42" t="s">
        <v>4547</v>
      </c>
      <c r="D1863" s="22" t="s">
        <v>189</v>
      </c>
      <c r="E1863" s="22" t="s">
        <v>213</v>
      </c>
      <c r="F1863" s="26" t="str">
        <f>VLOOKUP(E1863,PROCV!$A$1:$B$107,2,TRUE)</f>
        <v>Patrimônio</v>
      </c>
      <c r="G1863" s="33">
        <v>2000</v>
      </c>
      <c r="H1863" s="24">
        <v>0</v>
      </c>
      <c r="I1863" s="23" t="str">
        <f>VLOOKUP(J1863,PROCV!$E$1:$F$27,2,FALSE)</f>
        <v>29 - Bahia</v>
      </c>
      <c r="J1863" s="22" t="s">
        <v>73</v>
      </c>
      <c r="K1863" s="22">
        <v>0</v>
      </c>
      <c r="L1863" s="33">
        <v>148499.92000000001</v>
      </c>
      <c r="M1863" s="20" t="e">
        <f>VLOOKUP(G1863,PROCV!$A$110:$B$119,2,FALSE)</f>
        <v>#N/A</v>
      </c>
      <c r="N1863" s="17" t="e">
        <f t="shared" si="29"/>
        <v>#N/A</v>
      </c>
    </row>
    <row r="1864" spans="1:14" x14ac:dyDescent="0.25">
      <c r="A1864" s="30" t="s">
        <v>48</v>
      </c>
      <c r="B1864" s="36">
        <v>1194</v>
      </c>
      <c r="C1864" s="42" t="s">
        <v>4546</v>
      </c>
      <c r="D1864" s="22" t="s">
        <v>46</v>
      </c>
      <c r="E1864" s="22" t="s">
        <v>50</v>
      </c>
      <c r="F1864" s="26" t="str">
        <f>VLOOKUP(E1864,PROCV!$A$1:$B$107,2,TRUE)</f>
        <v>Educação e Criação em Artes</v>
      </c>
      <c r="G1864" s="33">
        <v>2000</v>
      </c>
      <c r="H1864" s="24">
        <v>0</v>
      </c>
      <c r="I1864" s="23" t="str">
        <f>VLOOKUP(J1864,PROCV!$E$1:$F$27,2,FALSE)</f>
        <v>52 - Goiás</v>
      </c>
      <c r="J1864" s="22" t="s">
        <v>97</v>
      </c>
      <c r="K1864" s="22">
        <v>0</v>
      </c>
      <c r="L1864" s="33">
        <v>30140</v>
      </c>
      <c r="M1864" s="20" t="e">
        <f>VLOOKUP(G1864,PROCV!$A$110:$B$119,2,FALSE)</f>
        <v>#N/A</v>
      </c>
      <c r="N1864" s="17" t="e">
        <f t="shared" si="29"/>
        <v>#N/A</v>
      </c>
    </row>
    <row r="1865" spans="1:14" x14ac:dyDescent="0.25">
      <c r="A1865" s="30" t="s">
        <v>48</v>
      </c>
      <c r="B1865" s="36">
        <v>6117</v>
      </c>
      <c r="C1865" s="42" t="s">
        <v>4545</v>
      </c>
      <c r="D1865" s="22" t="s">
        <v>524</v>
      </c>
      <c r="E1865" s="22" t="s">
        <v>523</v>
      </c>
      <c r="F1865" s="26" t="str">
        <f>VLOOKUP(E1865,PROCV!$A$1:$B$107,2,TRUE)</f>
        <v>Patrimônio</v>
      </c>
      <c r="G1865" s="33">
        <v>2000</v>
      </c>
      <c r="H1865" s="24">
        <v>0</v>
      </c>
      <c r="I1865" s="23" t="str">
        <f>VLOOKUP(J1865,PROCV!$E$1:$F$27,2,FALSE)</f>
        <v>33 - Rio de Janeiro</v>
      </c>
      <c r="J1865" s="22" t="s">
        <v>82</v>
      </c>
      <c r="K1865" s="22">
        <v>0</v>
      </c>
      <c r="L1865" s="33">
        <v>40000</v>
      </c>
      <c r="M1865" s="20" t="e">
        <f>VLOOKUP(G1865,PROCV!$A$110:$B$119,2,FALSE)</f>
        <v>#N/A</v>
      </c>
      <c r="N1865" s="17" t="e">
        <f t="shared" si="29"/>
        <v>#N/A</v>
      </c>
    </row>
    <row r="1866" spans="1:14" x14ac:dyDescent="0.25">
      <c r="A1866" s="30" t="s">
        <v>48</v>
      </c>
      <c r="B1866" s="36">
        <v>1048</v>
      </c>
      <c r="C1866" s="42" t="s">
        <v>4544</v>
      </c>
      <c r="D1866" s="22" t="s">
        <v>524</v>
      </c>
      <c r="E1866" s="22" t="s">
        <v>3946</v>
      </c>
      <c r="F1866" s="26" t="str">
        <f>VLOOKUP(E1866,PROCV!$A$1:$B$107,2,TRUE)</f>
        <v>Educação e Criação em Artes</v>
      </c>
      <c r="G1866" s="33">
        <v>2000</v>
      </c>
      <c r="H1866" s="24">
        <v>0</v>
      </c>
      <c r="I1866" s="23" t="str">
        <f>VLOOKUP(J1866,PROCV!$E$1:$F$27,2,FALSE)</f>
        <v>35 - São Paulo</v>
      </c>
      <c r="J1866" s="22" t="s">
        <v>76</v>
      </c>
      <c r="K1866" s="22">
        <v>0</v>
      </c>
      <c r="L1866" s="33">
        <v>70000</v>
      </c>
      <c r="M1866" s="20" t="e">
        <f>VLOOKUP(G1866,PROCV!$A$110:$B$119,2,FALSE)</f>
        <v>#N/A</v>
      </c>
      <c r="N1866" s="17" t="e">
        <f t="shared" si="29"/>
        <v>#N/A</v>
      </c>
    </row>
    <row r="1867" spans="1:14" x14ac:dyDescent="0.25">
      <c r="A1867" s="30" t="s">
        <v>48</v>
      </c>
      <c r="B1867" s="36">
        <v>1189</v>
      </c>
      <c r="C1867" s="42" t="s">
        <v>4543</v>
      </c>
      <c r="D1867" s="22" t="s">
        <v>189</v>
      </c>
      <c r="E1867" s="22" t="s">
        <v>213</v>
      </c>
      <c r="F1867" s="26" t="str">
        <f>VLOOKUP(E1867,PROCV!$A$1:$B$107,2,TRUE)</f>
        <v>Patrimônio</v>
      </c>
      <c r="G1867" s="33">
        <v>2000</v>
      </c>
      <c r="H1867" s="24">
        <v>0</v>
      </c>
      <c r="I1867" s="23" t="str">
        <f>VLOOKUP(J1867,PROCV!$E$1:$F$27,2,FALSE)</f>
        <v>26 - Pernambuco</v>
      </c>
      <c r="J1867" s="22" t="s">
        <v>44</v>
      </c>
      <c r="K1867" s="22">
        <v>0</v>
      </c>
      <c r="L1867" s="33">
        <v>112500</v>
      </c>
      <c r="M1867" s="20" t="e">
        <f>VLOOKUP(G1867,PROCV!$A$110:$B$119,2,FALSE)</f>
        <v>#N/A</v>
      </c>
      <c r="N1867" s="17" t="e">
        <f t="shared" si="29"/>
        <v>#N/A</v>
      </c>
    </row>
    <row r="1868" spans="1:14" x14ac:dyDescent="0.25">
      <c r="A1868" s="30" t="s">
        <v>48</v>
      </c>
      <c r="B1868" s="36">
        <v>6849</v>
      </c>
      <c r="C1868" s="42" t="s">
        <v>4542</v>
      </c>
      <c r="D1868" s="22" t="s">
        <v>189</v>
      </c>
      <c r="E1868" s="22" t="s">
        <v>213</v>
      </c>
      <c r="F1868" s="26" t="str">
        <f>VLOOKUP(E1868,PROCV!$A$1:$B$107,2,TRUE)</f>
        <v>Patrimônio</v>
      </c>
      <c r="G1868" s="33">
        <v>2000</v>
      </c>
      <c r="H1868" s="24">
        <v>0</v>
      </c>
      <c r="I1868" s="23" t="str">
        <f>VLOOKUP(J1868,PROCV!$E$1:$F$27,2,FALSE)</f>
        <v>53 - Distrito Federal</v>
      </c>
      <c r="J1868" s="22" t="s">
        <v>75</v>
      </c>
      <c r="K1868" s="22">
        <v>0</v>
      </c>
      <c r="L1868" s="33">
        <v>15000</v>
      </c>
      <c r="M1868" s="20" t="e">
        <f>VLOOKUP(G1868,PROCV!$A$110:$B$119,2,FALSE)</f>
        <v>#N/A</v>
      </c>
      <c r="N1868" s="17" t="e">
        <f t="shared" si="29"/>
        <v>#N/A</v>
      </c>
    </row>
    <row r="1869" spans="1:14" x14ac:dyDescent="0.25">
      <c r="A1869" s="30" t="s">
        <v>48</v>
      </c>
      <c r="B1869" s="36">
        <v>2435</v>
      </c>
      <c r="C1869" s="42" t="s">
        <v>4541</v>
      </c>
      <c r="D1869" s="22" t="s">
        <v>189</v>
      </c>
      <c r="E1869" s="22" t="s">
        <v>929</v>
      </c>
      <c r="F1869" s="26" t="str">
        <f>VLOOKUP(E1869,PROCV!$A$1:$B$107,2,TRUE)</f>
        <v>Artes Cênicas e Espetáculo</v>
      </c>
      <c r="G1869" s="33">
        <v>2000</v>
      </c>
      <c r="H1869" s="24">
        <v>0</v>
      </c>
      <c r="I1869" s="23" t="str">
        <f>VLOOKUP(J1869,PROCV!$E$1:$F$27,2,FALSE)</f>
        <v>33 - Rio de Janeiro</v>
      </c>
      <c r="J1869" s="22" t="s">
        <v>82</v>
      </c>
      <c r="K1869" s="22">
        <v>0</v>
      </c>
      <c r="L1869" s="33">
        <v>130000</v>
      </c>
      <c r="M1869" s="20" t="e">
        <f>VLOOKUP(G1869,PROCV!$A$110:$B$119,2,FALSE)</f>
        <v>#N/A</v>
      </c>
      <c r="N1869" s="17" t="e">
        <f t="shared" si="29"/>
        <v>#N/A</v>
      </c>
    </row>
    <row r="1870" spans="1:14" x14ac:dyDescent="0.25">
      <c r="A1870" s="30" t="s">
        <v>48</v>
      </c>
      <c r="B1870" s="36">
        <v>6325</v>
      </c>
      <c r="C1870" s="42" t="s">
        <v>4540</v>
      </c>
      <c r="D1870" s="22" t="s">
        <v>114</v>
      </c>
      <c r="E1870" s="22" t="s">
        <v>113</v>
      </c>
      <c r="F1870" s="26" t="str">
        <f>VLOOKUP(E1870,PROCV!$A$1:$B$107,2,TRUE)</f>
        <v>Música</v>
      </c>
      <c r="G1870" s="33">
        <v>2000</v>
      </c>
      <c r="H1870" s="24">
        <v>0</v>
      </c>
      <c r="I1870" s="23" t="str">
        <f>VLOOKUP(J1870,PROCV!$E$1:$F$27,2,FALSE)</f>
        <v>53 - Distrito Federal</v>
      </c>
      <c r="J1870" s="22" t="s">
        <v>75</v>
      </c>
      <c r="K1870" s="22">
        <v>0</v>
      </c>
      <c r="L1870" s="33">
        <v>24000</v>
      </c>
      <c r="M1870" s="20" t="e">
        <f>VLOOKUP(G1870,PROCV!$A$110:$B$119,2,FALSE)</f>
        <v>#N/A</v>
      </c>
      <c r="N1870" s="17" t="e">
        <f t="shared" si="29"/>
        <v>#N/A</v>
      </c>
    </row>
    <row r="1871" spans="1:14" x14ac:dyDescent="0.25">
      <c r="A1871" s="30" t="s">
        <v>48</v>
      </c>
      <c r="B1871" s="36">
        <v>6147</v>
      </c>
      <c r="C1871" s="42" t="s">
        <v>4539</v>
      </c>
      <c r="D1871" s="22" t="s">
        <v>189</v>
      </c>
      <c r="E1871" s="22" t="s">
        <v>213</v>
      </c>
      <c r="F1871" s="26" t="str">
        <f>VLOOKUP(E1871,PROCV!$A$1:$B$107,2,TRUE)</f>
        <v>Patrimônio</v>
      </c>
      <c r="G1871" s="33">
        <v>2000</v>
      </c>
      <c r="H1871" s="24">
        <v>0</v>
      </c>
      <c r="I1871" s="23" t="str">
        <f>VLOOKUP(J1871,PROCV!$E$1:$F$27,2,FALSE)</f>
        <v>33 - Rio de Janeiro</v>
      </c>
      <c r="J1871" s="22" t="s">
        <v>82</v>
      </c>
      <c r="K1871" s="22">
        <v>0</v>
      </c>
      <c r="L1871" s="33">
        <v>75000</v>
      </c>
      <c r="M1871" s="20" t="e">
        <f>VLOOKUP(G1871,PROCV!$A$110:$B$119,2,FALSE)</f>
        <v>#N/A</v>
      </c>
      <c r="N1871" s="17" t="e">
        <f t="shared" si="29"/>
        <v>#N/A</v>
      </c>
    </row>
    <row r="1872" spans="1:14" x14ac:dyDescent="0.25">
      <c r="A1872" s="30" t="s">
        <v>48</v>
      </c>
      <c r="B1872" s="36">
        <v>6388</v>
      </c>
      <c r="C1872" s="42" t="s">
        <v>4538</v>
      </c>
      <c r="D1872" s="22" t="s">
        <v>314</v>
      </c>
      <c r="E1872" s="22" t="s">
        <v>504</v>
      </c>
      <c r="F1872" s="26" t="str">
        <f>VLOOKUP(E1872,PROCV!$A$1:$B$107,2,TRUE)</f>
        <v>Artes Cênicas e Espetáculo</v>
      </c>
      <c r="G1872" s="33">
        <v>2000</v>
      </c>
      <c r="H1872" s="24">
        <v>0</v>
      </c>
      <c r="I1872" s="23" t="str">
        <f>VLOOKUP(J1872,PROCV!$E$1:$F$27,2,FALSE)</f>
        <v>33 - Rio de Janeiro</v>
      </c>
      <c r="J1872" s="22" t="s">
        <v>82</v>
      </c>
      <c r="K1872" s="22">
        <v>0</v>
      </c>
      <c r="L1872" s="33">
        <v>150000</v>
      </c>
      <c r="M1872" s="20" t="e">
        <f>VLOOKUP(G1872,PROCV!$A$110:$B$119,2,FALSE)</f>
        <v>#N/A</v>
      </c>
      <c r="N1872" s="17" t="e">
        <f t="shared" si="29"/>
        <v>#N/A</v>
      </c>
    </row>
    <row r="1873" spans="1:14" x14ac:dyDescent="0.25">
      <c r="A1873" s="30" t="s">
        <v>48</v>
      </c>
      <c r="B1873" s="36">
        <v>5984</v>
      </c>
      <c r="C1873" s="42" t="s">
        <v>4537</v>
      </c>
      <c r="D1873" s="22" t="s">
        <v>114</v>
      </c>
      <c r="E1873" s="22" t="s">
        <v>369</v>
      </c>
      <c r="F1873" s="26" t="str">
        <f>VLOOKUP(E1873,PROCV!$A$1:$B$107,2,TRUE)</f>
        <v>Patrimônio</v>
      </c>
      <c r="G1873" s="33">
        <v>2000</v>
      </c>
      <c r="H1873" s="24">
        <v>0</v>
      </c>
      <c r="I1873" s="23" t="str">
        <f>VLOOKUP(J1873,PROCV!$E$1:$F$27,2,FALSE)</f>
        <v>33 - Rio de Janeiro</v>
      </c>
      <c r="J1873" s="22" t="s">
        <v>82</v>
      </c>
      <c r="K1873" s="22">
        <v>0</v>
      </c>
      <c r="L1873" s="33">
        <v>112240</v>
      </c>
      <c r="M1873" s="20" t="e">
        <f>VLOOKUP(G1873,PROCV!$A$110:$B$119,2,FALSE)</f>
        <v>#N/A</v>
      </c>
      <c r="N1873" s="17" t="e">
        <f t="shared" si="29"/>
        <v>#N/A</v>
      </c>
    </row>
    <row r="1874" spans="1:14" x14ac:dyDescent="0.25">
      <c r="A1874" s="30" t="s">
        <v>48</v>
      </c>
      <c r="B1874" s="36">
        <v>996747</v>
      </c>
      <c r="C1874" s="42" t="s">
        <v>4536</v>
      </c>
      <c r="D1874" s="22" t="s">
        <v>189</v>
      </c>
      <c r="E1874" s="22" t="s">
        <v>213</v>
      </c>
      <c r="F1874" s="26" t="str">
        <f>VLOOKUP(E1874,PROCV!$A$1:$B$107,2,TRUE)</f>
        <v>Patrimônio</v>
      </c>
      <c r="G1874" s="33">
        <v>2000</v>
      </c>
      <c r="H1874" s="24">
        <v>0</v>
      </c>
      <c r="I1874" s="23" t="str">
        <f>VLOOKUP(J1874,PROCV!$E$1:$F$27,2,FALSE)</f>
        <v>33 - Rio de Janeiro</v>
      </c>
      <c r="J1874" s="22" t="s">
        <v>82</v>
      </c>
      <c r="K1874" s="22">
        <v>0</v>
      </c>
      <c r="L1874" s="33">
        <v>100000</v>
      </c>
      <c r="M1874" s="20" t="e">
        <f>VLOOKUP(G1874,PROCV!$A$110:$B$119,2,FALSE)</f>
        <v>#N/A</v>
      </c>
      <c r="N1874" s="17" t="e">
        <f t="shared" si="29"/>
        <v>#N/A</v>
      </c>
    </row>
    <row r="1875" spans="1:14" x14ac:dyDescent="0.25">
      <c r="A1875" s="30" t="s">
        <v>48</v>
      </c>
      <c r="B1875" s="36">
        <v>2789</v>
      </c>
      <c r="C1875" s="42" t="s">
        <v>4535</v>
      </c>
      <c r="D1875" s="22" t="s">
        <v>189</v>
      </c>
      <c r="E1875" s="22" t="s">
        <v>213</v>
      </c>
      <c r="F1875" s="26" t="str">
        <f>VLOOKUP(E1875,PROCV!$A$1:$B$107,2,TRUE)</f>
        <v>Patrimônio</v>
      </c>
      <c r="G1875" s="33">
        <v>2000</v>
      </c>
      <c r="H1875" s="24">
        <v>0</v>
      </c>
      <c r="I1875" s="23" t="str">
        <f>VLOOKUP(J1875,PROCV!$E$1:$F$27,2,FALSE)</f>
        <v>43 - Rio Grande do Sul</v>
      </c>
      <c r="J1875" s="22" t="s">
        <v>56</v>
      </c>
      <c r="K1875" s="22">
        <v>0</v>
      </c>
      <c r="L1875" s="33">
        <v>70000</v>
      </c>
      <c r="M1875" s="20" t="e">
        <f>VLOOKUP(G1875,PROCV!$A$110:$B$119,2,FALSE)</f>
        <v>#N/A</v>
      </c>
      <c r="N1875" s="17" t="e">
        <f t="shared" si="29"/>
        <v>#N/A</v>
      </c>
    </row>
    <row r="1876" spans="1:14" x14ac:dyDescent="0.25">
      <c r="A1876" s="30" t="s">
        <v>48</v>
      </c>
      <c r="B1876" s="36">
        <v>5525</v>
      </c>
      <c r="C1876" s="42" t="s">
        <v>4534</v>
      </c>
      <c r="D1876" s="22" t="s">
        <v>300</v>
      </c>
      <c r="E1876" s="22" t="s">
        <v>263</v>
      </c>
      <c r="F1876" s="26" t="str">
        <f>VLOOKUP(E1876,PROCV!$A$1:$B$107,2,TRUE)</f>
        <v>Artes Cênicas e Espetáculo</v>
      </c>
      <c r="G1876" s="33">
        <v>2000</v>
      </c>
      <c r="H1876" s="24">
        <v>0</v>
      </c>
      <c r="I1876" s="23" t="str">
        <f>VLOOKUP(J1876,PROCV!$E$1:$F$27,2,FALSE)</f>
        <v>33 - Rio de Janeiro</v>
      </c>
      <c r="J1876" s="22" t="s">
        <v>82</v>
      </c>
      <c r="K1876" s="22">
        <v>0</v>
      </c>
      <c r="L1876" s="33">
        <v>64687</v>
      </c>
      <c r="M1876" s="20" t="e">
        <f>VLOOKUP(G1876,PROCV!$A$110:$B$119,2,FALSE)</f>
        <v>#N/A</v>
      </c>
      <c r="N1876" s="17" t="e">
        <f t="shared" si="29"/>
        <v>#N/A</v>
      </c>
    </row>
    <row r="1877" spans="1:14" x14ac:dyDescent="0.25">
      <c r="A1877" s="30" t="s">
        <v>48</v>
      </c>
      <c r="B1877" s="36">
        <v>6353</v>
      </c>
      <c r="C1877" s="42" t="s">
        <v>4533</v>
      </c>
      <c r="D1877" s="22" t="s">
        <v>314</v>
      </c>
      <c r="E1877" s="22" t="s">
        <v>590</v>
      </c>
      <c r="F1877" s="26" t="str">
        <f>VLOOKUP(E1877,PROCV!$A$1:$B$107,2,TRUE)</f>
        <v>Artes Cênicas e Espetáculo</v>
      </c>
      <c r="G1877" s="33">
        <v>2000</v>
      </c>
      <c r="H1877" s="24">
        <v>0</v>
      </c>
      <c r="I1877" s="23" t="str">
        <f>VLOOKUP(J1877,PROCV!$E$1:$F$27,2,FALSE)</f>
        <v>33 - Rio de Janeiro</v>
      </c>
      <c r="J1877" s="22" t="s">
        <v>82</v>
      </c>
      <c r="K1877" s="22">
        <v>0</v>
      </c>
      <c r="L1877" s="33">
        <v>100000</v>
      </c>
      <c r="M1877" s="20" t="e">
        <f>VLOOKUP(G1877,PROCV!$A$110:$B$119,2,FALSE)</f>
        <v>#N/A</v>
      </c>
      <c r="N1877" s="17" t="e">
        <f t="shared" si="29"/>
        <v>#N/A</v>
      </c>
    </row>
    <row r="1878" spans="1:14" x14ac:dyDescent="0.25">
      <c r="A1878" s="30" t="s">
        <v>48</v>
      </c>
      <c r="B1878" s="36">
        <v>1225</v>
      </c>
      <c r="C1878" s="42" t="s">
        <v>4532</v>
      </c>
      <c r="D1878" s="22" t="s">
        <v>189</v>
      </c>
      <c r="E1878" s="22" t="s">
        <v>213</v>
      </c>
      <c r="F1878" s="26" t="str">
        <f>VLOOKUP(E1878,PROCV!$A$1:$B$107,2,TRUE)</f>
        <v>Patrimônio</v>
      </c>
      <c r="G1878" s="33">
        <v>2000</v>
      </c>
      <c r="H1878" s="24">
        <v>0</v>
      </c>
      <c r="I1878" s="23" t="str">
        <f>VLOOKUP(J1878,PROCV!$E$1:$F$27,2,FALSE)</f>
        <v>12 - Acre</v>
      </c>
      <c r="J1878" s="22" t="s">
        <v>71</v>
      </c>
      <c r="K1878" s="22">
        <v>0</v>
      </c>
      <c r="L1878" s="33">
        <v>111120</v>
      </c>
      <c r="M1878" s="20" t="e">
        <f>VLOOKUP(G1878,PROCV!$A$110:$B$119,2,FALSE)</f>
        <v>#N/A</v>
      </c>
      <c r="N1878" s="17" t="e">
        <f t="shared" si="29"/>
        <v>#N/A</v>
      </c>
    </row>
    <row r="1879" spans="1:14" x14ac:dyDescent="0.25">
      <c r="A1879" s="30" t="s">
        <v>48</v>
      </c>
      <c r="B1879" s="36">
        <v>2096</v>
      </c>
      <c r="C1879" s="42" t="s">
        <v>4531</v>
      </c>
      <c r="D1879" s="22" t="s">
        <v>189</v>
      </c>
      <c r="E1879" s="22" t="s">
        <v>213</v>
      </c>
      <c r="F1879" s="26" t="str">
        <f>VLOOKUP(E1879,PROCV!$A$1:$B$107,2,TRUE)</f>
        <v>Patrimônio</v>
      </c>
      <c r="G1879" s="33">
        <v>2000</v>
      </c>
      <c r="H1879" s="24">
        <v>0</v>
      </c>
      <c r="I1879" s="23" t="str">
        <f>VLOOKUP(J1879,PROCV!$E$1:$F$27,2,FALSE)</f>
        <v>33 - Rio de Janeiro</v>
      </c>
      <c r="J1879" s="22" t="s">
        <v>82</v>
      </c>
      <c r="K1879" s="22">
        <v>0</v>
      </c>
      <c r="L1879" s="33">
        <v>75000</v>
      </c>
      <c r="M1879" s="20" t="e">
        <f>VLOOKUP(G1879,PROCV!$A$110:$B$119,2,FALSE)</f>
        <v>#N/A</v>
      </c>
      <c r="N1879" s="17" t="e">
        <f t="shared" si="29"/>
        <v>#N/A</v>
      </c>
    </row>
    <row r="1880" spans="1:14" x14ac:dyDescent="0.25">
      <c r="A1880" s="30" t="s">
        <v>48</v>
      </c>
      <c r="B1880" s="36">
        <v>2763</v>
      </c>
      <c r="C1880" s="42" t="s">
        <v>4530</v>
      </c>
      <c r="D1880" s="22" t="s">
        <v>189</v>
      </c>
      <c r="E1880" s="22" t="s">
        <v>213</v>
      </c>
      <c r="F1880" s="26" t="str">
        <f>VLOOKUP(E1880,PROCV!$A$1:$B$107,2,TRUE)</f>
        <v>Patrimônio</v>
      </c>
      <c r="G1880" s="33">
        <v>2000</v>
      </c>
      <c r="H1880" s="24">
        <v>0</v>
      </c>
      <c r="I1880" s="23" t="str">
        <f>VLOOKUP(J1880,PROCV!$E$1:$F$27,2,FALSE)</f>
        <v>31 - Minas Gerais</v>
      </c>
      <c r="J1880" s="22" t="s">
        <v>85</v>
      </c>
      <c r="K1880" s="22">
        <v>0</v>
      </c>
      <c r="L1880" s="33">
        <v>50000</v>
      </c>
      <c r="M1880" s="20" t="e">
        <f>VLOOKUP(G1880,PROCV!$A$110:$B$119,2,FALSE)</f>
        <v>#N/A</v>
      </c>
      <c r="N1880" s="17" t="e">
        <f t="shared" si="29"/>
        <v>#N/A</v>
      </c>
    </row>
    <row r="1881" spans="1:14" x14ac:dyDescent="0.25">
      <c r="A1881" s="30" t="s">
        <v>48</v>
      </c>
      <c r="B1881" s="36">
        <v>6987</v>
      </c>
      <c r="C1881" s="42" t="s">
        <v>4529</v>
      </c>
      <c r="D1881" s="22" t="s">
        <v>189</v>
      </c>
      <c r="E1881" s="22" t="s">
        <v>749</v>
      </c>
      <c r="F1881" s="26" t="str">
        <f>VLOOKUP(E1881,PROCV!$A$1:$B$107,2,TRUE)</f>
        <v>Educação e Criação em Artes</v>
      </c>
      <c r="G1881" s="33">
        <v>2000</v>
      </c>
      <c r="H1881" s="24">
        <v>0</v>
      </c>
      <c r="I1881" s="23" t="str">
        <f>VLOOKUP(J1881,PROCV!$E$1:$F$27,2,FALSE)</f>
        <v>53 - Distrito Federal</v>
      </c>
      <c r="J1881" s="22" t="s">
        <v>75</v>
      </c>
      <c r="K1881" s="22">
        <v>0</v>
      </c>
      <c r="L1881" s="33">
        <v>51300</v>
      </c>
      <c r="M1881" s="20" t="e">
        <f>VLOOKUP(G1881,PROCV!$A$110:$B$119,2,FALSE)</f>
        <v>#N/A</v>
      </c>
      <c r="N1881" s="17" t="e">
        <f t="shared" si="29"/>
        <v>#N/A</v>
      </c>
    </row>
    <row r="1882" spans="1:14" x14ac:dyDescent="0.25">
      <c r="A1882" s="30" t="s">
        <v>48</v>
      </c>
      <c r="B1882" s="36">
        <v>6795</v>
      </c>
      <c r="C1882" s="42" t="s">
        <v>4528</v>
      </c>
      <c r="D1882" s="22" t="s">
        <v>189</v>
      </c>
      <c r="E1882" s="22" t="s">
        <v>213</v>
      </c>
      <c r="F1882" s="26" t="str">
        <f>VLOOKUP(E1882,PROCV!$A$1:$B$107,2,TRUE)</f>
        <v>Patrimônio</v>
      </c>
      <c r="G1882" s="33">
        <v>2000</v>
      </c>
      <c r="H1882" s="24">
        <v>0</v>
      </c>
      <c r="I1882" s="23" t="str">
        <f>VLOOKUP(J1882,PROCV!$E$1:$F$27,2,FALSE)</f>
        <v>31 - Minas Gerais</v>
      </c>
      <c r="J1882" s="22" t="s">
        <v>85</v>
      </c>
      <c r="K1882" s="22">
        <v>0</v>
      </c>
      <c r="L1882" s="33">
        <v>25000</v>
      </c>
      <c r="M1882" s="20" t="e">
        <f>VLOOKUP(G1882,PROCV!$A$110:$B$119,2,FALSE)</f>
        <v>#N/A</v>
      </c>
      <c r="N1882" s="17" t="e">
        <f t="shared" si="29"/>
        <v>#N/A</v>
      </c>
    </row>
    <row r="1883" spans="1:14" x14ac:dyDescent="0.25">
      <c r="A1883" s="30" t="s">
        <v>48</v>
      </c>
      <c r="B1883" s="36">
        <v>3177</v>
      </c>
      <c r="C1883" s="42" t="s">
        <v>4527</v>
      </c>
      <c r="D1883" s="22" t="s">
        <v>300</v>
      </c>
      <c r="E1883" s="22" t="s">
        <v>2676</v>
      </c>
      <c r="F1883" s="26" t="str">
        <f>VLOOKUP(E1883,PROCV!$A$1:$B$107,2,TRUE)</f>
        <v>Educação e Criação em Artes</v>
      </c>
      <c r="G1883" s="33">
        <v>2000</v>
      </c>
      <c r="H1883" s="24">
        <v>0</v>
      </c>
      <c r="I1883" s="23" t="str">
        <f>VLOOKUP(J1883,PROCV!$E$1:$F$27,2,FALSE)</f>
        <v>33 - Rio de Janeiro</v>
      </c>
      <c r="J1883" s="22" t="s">
        <v>82</v>
      </c>
      <c r="K1883" s="22">
        <v>0</v>
      </c>
      <c r="L1883" s="33">
        <v>82408</v>
      </c>
      <c r="M1883" s="20" t="e">
        <f>VLOOKUP(G1883,PROCV!$A$110:$B$119,2,FALSE)</f>
        <v>#N/A</v>
      </c>
      <c r="N1883" s="17" t="e">
        <f t="shared" si="29"/>
        <v>#N/A</v>
      </c>
    </row>
    <row r="1884" spans="1:14" x14ac:dyDescent="0.25">
      <c r="A1884" s="30" t="s">
        <v>48</v>
      </c>
      <c r="B1884" s="36">
        <v>2270</v>
      </c>
      <c r="C1884" s="42" t="s">
        <v>4526</v>
      </c>
      <c r="D1884" s="22" t="s">
        <v>189</v>
      </c>
      <c r="E1884" s="22" t="s">
        <v>844</v>
      </c>
      <c r="F1884" s="26" t="str">
        <f>VLOOKUP(E1884,PROCV!$A$1:$B$107,2,TRUE)</f>
        <v>Educação e Criação em Artes</v>
      </c>
      <c r="G1884" s="33">
        <v>2000</v>
      </c>
      <c r="H1884" s="24">
        <v>0</v>
      </c>
      <c r="I1884" s="23" t="str">
        <f>VLOOKUP(J1884,PROCV!$E$1:$F$27,2,FALSE)</f>
        <v>21 - Maranhão</v>
      </c>
      <c r="J1884" s="22" t="s">
        <v>63</v>
      </c>
      <c r="K1884" s="22">
        <v>0</v>
      </c>
      <c r="L1884" s="33">
        <v>65000</v>
      </c>
      <c r="M1884" s="20" t="e">
        <f>VLOOKUP(G1884,PROCV!$A$110:$B$119,2,FALSE)</f>
        <v>#N/A</v>
      </c>
      <c r="N1884" s="17" t="e">
        <f t="shared" si="29"/>
        <v>#N/A</v>
      </c>
    </row>
    <row r="1885" spans="1:14" x14ac:dyDescent="0.25">
      <c r="A1885" s="30" t="s">
        <v>48</v>
      </c>
      <c r="B1885" s="36">
        <v>996569</v>
      </c>
      <c r="C1885" s="42" t="s">
        <v>4525</v>
      </c>
      <c r="D1885" s="22" t="s">
        <v>189</v>
      </c>
      <c r="E1885" s="22" t="s">
        <v>630</v>
      </c>
      <c r="F1885" s="26" t="s">
        <v>10</v>
      </c>
      <c r="G1885" s="33">
        <v>2000</v>
      </c>
      <c r="H1885" s="24">
        <v>0</v>
      </c>
      <c r="I1885" s="23" t="str">
        <f>VLOOKUP(J1885,PROCV!$E$1:$F$27,2,FALSE)</f>
        <v>32 - Espírito Santo</v>
      </c>
      <c r="J1885" s="22" t="s">
        <v>67</v>
      </c>
      <c r="K1885" s="22">
        <v>0</v>
      </c>
      <c r="L1885" s="33">
        <v>50000</v>
      </c>
      <c r="M1885" s="20" t="e">
        <f>VLOOKUP(G1885,PROCV!$A$110:$B$119,2,FALSE)</f>
        <v>#N/A</v>
      </c>
      <c r="N1885" s="17" t="e">
        <f t="shared" si="29"/>
        <v>#N/A</v>
      </c>
    </row>
    <row r="1886" spans="1:14" x14ac:dyDescent="0.25">
      <c r="A1886" s="30" t="s">
        <v>48</v>
      </c>
      <c r="B1886" s="36">
        <v>7289</v>
      </c>
      <c r="C1886" s="42" t="s">
        <v>4524</v>
      </c>
      <c r="D1886" s="22" t="s">
        <v>189</v>
      </c>
      <c r="E1886" s="22" t="s">
        <v>216</v>
      </c>
      <c r="F1886" s="26" t="str">
        <f>VLOOKUP(E1886,PROCV!$A$1:$B$107,2,TRUE)</f>
        <v>Patrimônio</v>
      </c>
      <c r="G1886" s="33">
        <v>2000</v>
      </c>
      <c r="H1886" s="24">
        <v>0</v>
      </c>
      <c r="I1886" s="23" t="str">
        <f>VLOOKUP(J1886,PROCV!$E$1:$F$27,2,FALSE)</f>
        <v>32 - Espírito Santo</v>
      </c>
      <c r="J1886" s="22" t="s">
        <v>67</v>
      </c>
      <c r="K1886" s="22">
        <v>0</v>
      </c>
      <c r="L1886" s="33">
        <v>62500</v>
      </c>
      <c r="M1886" s="20" t="e">
        <f>VLOOKUP(G1886,PROCV!$A$110:$B$119,2,FALSE)</f>
        <v>#N/A</v>
      </c>
      <c r="N1886" s="17" t="e">
        <f t="shared" si="29"/>
        <v>#N/A</v>
      </c>
    </row>
    <row r="1887" spans="1:14" x14ac:dyDescent="0.25">
      <c r="A1887" s="30" t="s">
        <v>48</v>
      </c>
      <c r="B1887" s="36">
        <v>998682</v>
      </c>
      <c r="C1887" s="42" t="s">
        <v>4523</v>
      </c>
      <c r="D1887" s="22" t="s">
        <v>314</v>
      </c>
      <c r="E1887" s="22" t="s">
        <v>265</v>
      </c>
      <c r="F1887" s="26" t="str">
        <f>VLOOKUP(E1887,PROCV!$A$1:$B$107,2,TRUE)</f>
        <v>Patrimônio</v>
      </c>
      <c r="G1887" s="33">
        <v>2000</v>
      </c>
      <c r="H1887" s="24">
        <v>0</v>
      </c>
      <c r="I1887" s="23" t="str">
        <f>VLOOKUP(J1887,PROCV!$E$1:$F$27,2,FALSE)</f>
        <v>41 - Paraná</v>
      </c>
      <c r="J1887" s="22" t="s">
        <v>106</v>
      </c>
      <c r="K1887" s="22">
        <v>0</v>
      </c>
      <c r="L1887" s="33">
        <v>23929.37</v>
      </c>
      <c r="M1887" s="20" t="e">
        <f>VLOOKUP(G1887,PROCV!$A$110:$B$119,2,FALSE)</f>
        <v>#N/A</v>
      </c>
      <c r="N1887" s="17" t="e">
        <f t="shared" si="29"/>
        <v>#N/A</v>
      </c>
    </row>
    <row r="1888" spans="1:14" x14ac:dyDescent="0.25">
      <c r="A1888" s="30" t="s">
        <v>48</v>
      </c>
      <c r="B1888" s="36">
        <v>6786</v>
      </c>
      <c r="C1888" s="42" t="s">
        <v>4522</v>
      </c>
      <c r="D1888" s="22" t="s">
        <v>46</v>
      </c>
      <c r="E1888" s="22" t="s">
        <v>50</v>
      </c>
      <c r="F1888" s="26" t="str">
        <f>VLOOKUP(E1888,PROCV!$A$1:$B$107,2,TRUE)</f>
        <v>Educação e Criação em Artes</v>
      </c>
      <c r="G1888" s="33">
        <v>2000</v>
      </c>
      <c r="H1888" s="24">
        <v>0</v>
      </c>
      <c r="I1888" s="23" t="str">
        <f>VLOOKUP(J1888,PROCV!$E$1:$F$27,2,FALSE)</f>
        <v>33 - Rio de Janeiro</v>
      </c>
      <c r="J1888" s="22" t="s">
        <v>82</v>
      </c>
      <c r="K1888" s="22">
        <v>0</v>
      </c>
      <c r="L1888" s="33">
        <v>15000</v>
      </c>
      <c r="M1888" s="20" t="e">
        <f>VLOOKUP(G1888,PROCV!$A$110:$B$119,2,FALSE)</f>
        <v>#N/A</v>
      </c>
      <c r="N1888" s="17" t="e">
        <f t="shared" si="29"/>
        <v>#N/A</v>
      </c>
    </row>
    <row r="1889" spans="1:14" x14ac:dyDescent="0.25">
      <c r="A1889" s="30" t="s">
        <v>48</v>
      </c>
      <c r="B1889" s="36">
        <v>2788</v>
      </c>
      <c r="C1889" s="42" t="s">
        <v>4521</v>
      </c>
      <c r="D1889" s="22" t="s">
        <v>189</v>
      </c>
      <c r="E1889" s="22" t="s">
        <v>213</v>
      </c>
      <c r="F1889" s="26" t="str">
        <f>VLOOKUP(E1889,PROCV!$A$1:$B$107,2,TRUE)</f>
        <v>Patrimônio</v>
      </c>
      <c r="G1889" s="33">
        <v>2000</v>
      </c>
      <c r="H1889" s="24">
        <v>0</v>
      </c>
      <c r="I1889" s="23" t="str">
        <f>VLOOKUP(J1889,PROCV!$E$1:$F$27,2,FALSE)</f>
        <v>35 - São Paulo</v>
      </c>
      <c r="J1889" s="22" t="s">
        <v>76</v>
      </c>
      <c r="K1889" s="22">
        <v>0</v>
      </c>
      <c r="L1889" s="33">
        <v>45902</v>
      </c>
      <c r="M1889" s="20" t="e">
        <f>VLOOKUP(G1889,PROCV!$A$110:$B$119,2,FALSE)</f>
        <v>#N/A</v>
      </c>
      <c r="N1889" s="17" t="e">
        <f t="shared" si="29"/>
        <v>#N/A</v>
      </c>
    </row>
    <row r="1890" spans="1:14" x14ac:dyDescent="0.25">
      <c r="A1890" s="30" t="s">
        <v>48</v>
      </c>
      <c r="B1890" s="36">
        <v>2698</v>
      </c>
      <c r="C1890" s="42" t="s">
        <v>4520</v>
      </c>
      <c r="D1890" s="22" t="s">
        <v>189</v>
      </c>
      <c r="E1890" s="22" t="s">
        <v>213</v>
      </c>
      <c r="F1890" s="26" t="str">
        <f>VLOOKUP(E1890,PROCV!$A$1:$B$107,2,TRUE)</f>
        <v>Patrimônio</v>
      </c>
      <c r="G1890" s="33">
        <v>2000</v>
      </c>
      <c r="H1890" s="24">
        <v>0</v>
      </c>
      <c r="I1890" s="23" t="str">
        <f>VLOOKUP(J1890,PROCV!$E$1:$F$27,2,FALSE)</f>
        <v>35 - São Paulo</v>
      </c>
      <c r="J1890" s="22" t="s">
        <v>76</v>
      </c>
      <c r="K1890" s="22">
        <v>0</v>
      </c>
      <c r="L1890" s="33">
        <v>20000</v>
      </c>
      <c r="M1890" s="20" t="e">
        <f>VLOOKUP(G1890,PROCV!$A$110:$B$119,2,FALSE)</f>
        <v>#N/A</v>
      </c>
      <c r="N1890" s="17" t="e">
        <f t="shared" si="29"/>
        <v>#N/A</v>
      </c>
    </row>
    <row r="1891" spans="1:14" x14ac:dyDescent="0.25">
      <c r="A1891" s="30" t="s">
        <v>48</v>
      </c>
      <c r="B1891" s="36">
        <v>2699</v>
      </c>
      <c r="C1891" s="42" t="s">
        <v>4519</v>
      </c>
      <c r="D1891" s="22" t="s">
        <v>189</v>
      </c>
      <c r="E1891" s="22" t="s">
        <v>213</v>
      </c>
      <c r="F1891" s="26" t="str">
        <f>VLOOKUP(E1891,PROCV!$A$1:$B$107,2,TRUE)</f>
        <v>Patrimônio</v>
      </c>
      <c r="G1891" s="33">
        <v>2000</v>
      </c>
      <c r="H1891" s="24">
        <v>0</v>
      </c>
      <c r="I1891" s="23" t="str">
        <f>VLOOKUP(J1891,PROCV!$E$1:$F$27,2,FALSE)</f>
        <v>35 - São Paulo</v>
      </c>
      <c r="J1891" s="22" t="s">
        <v>76</v>
      </c>
      <c r="K1891" s="22">
        <v>0</v>
      </c>
      <c r="L1891" s="33">
        <v>20000</v>
      </c>
      <c r="M1891" s="20" t="e">
        <f>VLOOKUP(G1891,PROCV!$A$110:$B$119,2,FALSE)</f>
        <v>#N/A</v>
      </c>
      <c r="N1891" s="17" t="e">
        <f t="shared" si="29"/>
        <v>#N/A</v>
      </c>
    </row>
    <row r="1892" spans="1:14" x14ac:dyDescent="0.25">
      <c r="A1892" s="30" t="s">
        <v>48</v>
      </c>
      <c r="B1892" s="36">
        <v>2693</v>
      </c>
      <c r="C1892" s="42" t="s">
        <v>4518</v>
      </c>
      <c r="D1892" s="22" t="s">
        <v>189</v>
      </c>
      <c r="E1892" s="22" t="s">
        <v>213</v>
      </c>
      <c r="F1892" s="26" t="str">
        <f>VLOOKUP(E1892,PROCV!$A$1:$B$107,2,TRUE)</f>
        <v>Patrimônio</v>
      </c>
      <c r="G1892" s="33">
        <v>2000</v>
      </c>
      <c r="H1892" s="24">
        <v>0</v>
      </c>
      <c r="I1892" s="23" t="str">
        <f>VLOOKUP(J1892,PROCV!$E$1:$F$27,2,FALSE)</f>
        <v>35 - São Paulo</v>
      </c>
      <c r="J1892" s="22" t="s">
        <v>76</v>
      </c>
      <c r="K1892" s="22">
        <v>0</v>
      </c>
      <c r="L1892" s="33">
        <v>20000</v>
      </c>
      <c r="M1892" s="20" t="e">
        <f>VLOOKUP(G1892,PROCV!$A$110:$B$119,2,FALSE)</f>
        <v>#N/A</v>
      </c>
      <c r="N1892" s="17" t="e">
        <f t="shared" si="29"/>
        <v>#N/A</v>
      </c>
    </row>
    <row r="1893" spans="1:14" ht="26.25" x14ac:dyDescent="0.25">
      <c r="A1893" s="30" t="s">
        <v>48</v>
      </c>
      <c r="B1893" s="36">
        <v>996499</v>
      </c>
      <c r="C1893" s="42" t="s">
        <v>4517</v>
      </c>
      <c r="D1893" s="22" t="s">
        <v>189</v>
      </c>
      <c r="E1893" s="22" t="s">
        <v>630</v>
      </c>
      <c r="F1893" s="26" t="s">
        <v>10</v>
      </c>
      <c r="G1893" s="33">
        <v>2000</v>
      </c>
      <c r="H1893" s="24">
        <v>0</v>
      </c>
      <c r="I1893" s="23" t="str">
        <f>VLOOKUP(J1893,PROCV!$E$1:$F$27,2,FALSE)</f>
        <v>41 - Paraná</v>
      </c>
      <c r="J1893" s="22" t="s">
        <v>106</v>
      </c>
      <c r="K1893" s="22">
        <v>0</v>
      </c>
      <c r="L1893" s="33">
        <v>5818160</v>
      </c>
      <c r="M1893" s="20" t="e">
        <f>VLOOKUP(G1893,PROCV!$A$110:$B$119,2,FALSE)</f>
        <v>#N/A</v>
      </c>
      <c r="N1893" s="17" t="e">
        <f t="shared" si="29"/>
        <v>#N/A</v>
      </c>
    </row>
    <row r="1894" spans="1:14" x14ac:dyDescent="0.25">
      <c r="A1894" s="30" t="s">
        <v>48</v>
      </c>
      <c r="B1894" s="36">
        <v>2534</v>
      </c>
      <c r="C1894" s="42" t="s">
        <v>4516</v>
      </c>
      <c r="D1894" s="22" t="s">
        <v>189</v>
      </c>
      <c r="E1894" s="22" t="s">
        <v>213</v>
      </c>
      <c r="F1894" s="26" t="str">
        <f>VLOOKUP(E1894,PROCV!$A$1:$B$107,2,TRUE)</f>
        <v>Patrimônio</v>
      </c>
      <c r="G1894" s="33">
        <v>2000</v>
      </c>
      <c r="H1894" s="24">
        <v>0</v>
      </c>
      <c r="I1894" s="23" t="str">
        <f>VLOOKUP(J1894,PROCV!$E$1:$F$27,2,FALSE)</f>
        <v>12 - Acre</v>
      </c>
      <c r="J1894" s="22" t="s">
        <v>71</v>
      </c>
      <c r="K1894" s="22">
        <v>0</v>
      </c>
      <c r="L1894" s="33">
        <v>59294.400000000001</v>
      </c>
      <c r="M1894" s="20" t="e">
        <f>VLOOKUP(G1894,PROCV!$A$110:$B$119,2,FALSE)</f>
        <v>#N/A</v>
      </c>
      <c r="N1894" s="17" t="e">
        <f t="shared" si="29"/>
        <v>#N/A</v>
      </c>
    </row>
    <row r="1895" spans="1:14" x14ac:dyDescent="0.25">
      <c r="A1895" s="30" t="s">
        <v>48</v>
      </c>
      <c r="B1895" s="36">
        <v>996481</v>
      </c>
      <c r="C1895" s="42" t="s">
        <v>4515</v>
      </c>
      <c r="D1895" s="22" t="s">
        <v>189</v>
      </c>
      <c r="E1895" s="22" t="s">
        <v>630</v>
      </c>
      <c r="F1895" s="26" t="s">
        <v>10</v>
      </c>
      <c r="G1895" s="33">
        <v>2000</v>
      </c>
      <c r="H1895" s="24">
        <v>0</v>
      </c>
      <c r="I1895" s="23" t="str">
        <f>VLOOKUP(J1895,PROCV!$E$1:$F$27,2,FALSE)</f>
        <v>41 - Paraná</v>
      </c>
      <c r="J1895" s="22" t="s">
        <v>106</v>
      </c>
      <c r="K1895" s="22">
        <v>0</v>
      </c>
      <c r="L1895" s="33">
        <v>50000</v>
      </c>
      <c r="M1895" s="20" t="e">
        <f>VLOOKUP(G1895,PROCV!$A$110:$B$119,2,FALSE)</f>
        <v>#N/A</v>
      </c>
      <c r="N1895" s="17" t="e">
        <f t="shared" si="29"/>
        <v>#N/A</v>
      </c>
    </row>
    <row r="1896" spans="1:14" x14ac:dyDescent="0.25">
      <c r="A1896" s="30" t="s">
        <v>48</v>
      </c>
      <c r="B1896" s="36">
        <v>5242</v>
      </c>
      <c r="C1896" s="42" t="s">
        <v>4514</v>
      </c>
      <c r="D1896" s="22" t="s">
        <v>114</v>
      </c>
      <c r="E1896" s="22" t="s">
        <v>113</v>
      </c>
      <c r="F1896" s="26" t="str">
        <f>VLOOKUP(E1896,PROCV!$A$1:$B$107,2,TRUE)</f>
        <v>Música</v>
      </c>
      <c r="G1896" s="33">
        <v>2000</v>
      </c>
      <c r="H1896" s="24">
        <v>0</v>
      </c>
      <c r="I1896" s="23" t="str">
        <f>VLOOKUP(J1896,PROCV!$E$1:$F$27,2,FALSE)</f>
        <v>50 - Mato Grosso do Sul</v>
      </c>
      <c r="J1896" s="22" t="s">
        <v>179</v>
      </c>
      <c r="K1896" s="22">
        <v>0</v>
      </c>
      <c r="L1896" s="33">
        <v>43816.32</v>
      </c>
      <c r="M1896" s="20" t="e">
        <f>VLOOKUP(G1896,PROCV!$A$110:$B$119,2,FALSE)</f>
        <v>#N/A</v>
      </c>
      <c r="N1896" s="17" t="e">
        <f t="shared" si="29"/>
        <v>#N/A</v>
      </c>
    </row>
    <row r="1897" spans="1:14" x14ac:dyDescent="0.25">
      <c r="A1897" s="30" t="s">
        <v>48</v>
      </c>
      <c r="B1897" s="36">
        <v>5611</v>
      </c>
      <c r="C1897" s="42" t="s">
        <v>4513</v>
      </c>
      <c r="D1897" s="22" t="s">
        <v>300</v>
      </c>
      <c r="E1897" s="22" t="s">
        <v>263</v>
      </c>
      <c r="F1897" s="26" t="str">
        <f>VLOOKUP(E1897,PROCV!$A$1:$B$107,2,TRUE)</f>
        <v>Artes Cênicas e Espetáculo</v>
      </c>
      <c r="G1897" s="33">
        <v>2000</v>
      </c>
      <c r="H1897" s="24">
        <v>0</v>
      </c>
      <c r="I1897" s="23" t="str">
        <f>VLOOKUP(J1897,PROCV!$E$1:$F$27,2,FALSE)</f>
        <v>33 - Rio de Janeiro</v>
      </c>
      <c r="J1897" s="22" t="s">
        <v>82</v>
      </c>
      <c r="K1897" s="22">
        <v>0</v>
      </c>
      <c r="L1897" s="33">
        <v>58360</v>
      </c>
      <c r="M1897" s="20" t="e">
        <f>VLOOKUP(G1897,PROCV!$A$110:$B$119,2,FALSE)</f>
        <v>#N/A</v>
      </c>
      <c r="N1897" s="17" t="e">
        <f t="shared" si="29"/>
        <v>#N/A</v>
      </c>
    </row>
    <row r="1898" spans="1:14" x14ac:dyDescent="0.25">
      <c r="A1898" s="30" t="s">
        <v>48</v>
      </c>
      <c r="B1898" s="36">
        <v>5623</v>
      </c>
      <c r="C1898" s="42" t="s">
        <v>4512</v>
      </c>
      <c r="D1898" s="22" t="s">
        <v>300</v>
      </c>
      <c r="E1898" s="22" t="s">
        <v>299</v>
      </c>
      <c r="F1898" s="26" t="str">
        <f>VLOOKUP(E1898,PROCV!$A$1:$B$107,2,TRUE)</f>
        <v>Patrimônio</v>
      </c>
      <c r="G1898" s="33">
        <v>2000</v>
      </c>
      <c r="H1898" s="24">
        <v>0</v>
      </c>
      <c r="I1898" s="23" t="str">
        <f>VLOOKUP(J1898,PROCV!$E$1:$F$27,2,FALSE)</f>
        <v>33 - Rio de Janeiro</v>
      </c>
      <c r="J1898" s="22" t="s">
        <v>82</v>
      </c>
      <c r="K1898" s="22">
        <v>0</v>
      </c>
      <c r="L1898" s="33">
        <v>158990</v>
      </c>
      <c r="M1898" s="20" t="e">
        <f>VLOOKUP(G1898,PROCV!$A$110:$B$119,2,FALSE)</f>
        <v>#N/A</v>
      </c>
      <c r="N1898" s="17" t="e">
        <f t="shared" si="29"/>
        <v>#N/A</v>
      </c>
    </row>
    <row r="1899" spans="1:14" x14ac:dyDescent="0.25">
      <c r="A1899" s="30" t="s">
        <v>48</v>
      </c>
      <c r="B1899" s="36">
        <v>6693</v>
      </c>
      <c r="C1899" s="42" t="s">
        <v>4511</v>
      </c>
      <c r="D1899" s="22" t="s">
        <v>114</v>
      </c>
      <c r="E1899" s="22" t="s">
        <v>192</v>
      </c>
      <c r="F1899" s="26" t="str">
        <f>VLOOKUP(E1899,PROCV!$A$1:$B$107,2,TRUE)</f>
        <v>Música</v>
      </c>
      <c r="G1899" s="33">
        <v>2000</v>
      </c>
      <c r="H1899" s="24">
        <v>0</v>
      </c>
      <c r="I1899" s="23" t="str">
        <f>VLOOKUP(J1899,PROCV!$E$1:$F$27,2,FALSE)</f>
        <v>35 - São Paulo</v>
      </c>
      <c r="J1899" s="22" t="s">
        <v>76</v>
      </c>
      <c r="K1899" s="22">
        <v>0</v>
      </c>
      <c r="L1899" s="33">
        <v>54153.2</v>
      </c>
      <c r="M1899" s="20" t="e">
        <f>VLOOKUP(G1899,PROCV!$A$110:$B$119,2,FALSE)</f>
        <v>#N/A</v>
      </c>
      <c r="N1899" s="17" t="e">
        <f t="shared" si="29"/>
        <v>#N/A</v>
      </c>
    </row>
    <row r="1900" spans="1:14" x14ac:dyDescent="0.25">
      <c r="A1900" s="30" t="s">
        <v>48</v>
      </c>
      <c r="B1900" s="36">
        <v>6282</v>
      </c>
      <c r="C1900" s="42" t="s">
        <v>4510</v>
      </c>
      <c r="D1900" s="22" t="s">
        <v>114</v>
      </c>
      <c r="E1900" s="22" t="s">
        <v>113</v>
      </c>
      <c r="F1900" s="26" t="str">
        <f>VLOOKUP(E1900,PROCV!$A$1:$B$107,2,TRUE)</f>
        <v>Música</v>
      </c>
      <c r="G1900" s="33">
        <v>2000</v>
      </c>
      <c r="H1900" s="24">
        <v>0</v>
      </c>
      <c r="I1900" s="23" t="str">
        <f>VLOOKUP(J1900,PROCV!$E$1:$F$27,2,FALSE)</f>
        <v>53 - Distrito Federal</v>
      </c>
      <c r="J1900" s="22" t="s">
        <v>75</v>
      </c>
      <c r="K1900" s="22">
        <v>0</v>
      </c>
      <c r="L1900" s="33">
        <v>59989.599999999999</v>
      </c>
      <c r="M1900" s="20" t="e">
        <f>VLOOKUP(G1900,PROCV!$A$110:$B$119,2,FALSE)</f>
        <v>#N/A</v>
      </c>
      <c r="N1900" s="17" t="e">
        <f t="shared" si="29"/>
        <v>#N/A</v>
      </c>
    </row>
    <row r="1901" spans="1:14" x14ac:dyDescent="0.25">
      <c r="A1901" s="30" t="s">
        <v>48</v>
      </c>
      <c r="B1901" s="36">
        <v>5711</v>
      </c>
      <c r="C1901" s="42" t="s">
        <v>4509</v>
      </c>
      <c r="D1901" s="22" t="s">
        <v>314</v>
      </c>
      <c r="E1901" s="22" t="s">
        <v>265</v>
      </c>
      <c r="F1901" s="26" t="str">
        <f>VLOOKUP(E1901,PROCV!$A$1:$B$107,2,TRUE)</f>
        <v>Patrimônio</v>
      </c>
      <c r="G1901" s="38">
        <v>2000</v>
      </c>
      <c r="H1901" s="24">
        <v>0</v>
      </c>
      <c r="I1901" s="23" t="str">
        <f>VLOOKUP(J1901,PROCV!$E$1:$F$27,2,FALSE)</f>
        <v>35 - São Paulo</v>
      </c>
      <c r="J1901" s="22" t="s">
        <v>76</v>
      </c>
      <c r="K1901" s="22">
        <v>0</v>
      </c>
      <c r="L1901" s="38">
        <v>62830</v>
      </c>
      <c r="M1901" s="20" t="e">
        <f>VLOOKUP(G1901,PROCV!$A$110:$B$119,2,FALSE)</f>
        <v>#N/A</v>
      </c>
      <c r="N1901" s="17" t="e">
        <f t="shared" si="29"/>
        <v>#N/A</v>
      </c>
    </row>
    <row r="1902" spans="1:14" x14ac:dyDescent="0.25">
      <c r="A1902" s="30" t="s">
        <v>48</v>
      </c>
      <c r="B1902" s="36">
        <v>5834</v>
      </c>
      <c r="C1902" s="42" t="s">
        <v>4508</v>
      </c>
      <c r="D1902" s="22" t="s">
        <v>114</v>
      </c>
      <c r="E1902" s="22" t="s">
        <v>369</v>
      </c>
      <c r="F1902" s="26" t="str">
        <f>VLOOKUP(E1902,PROCV!$A$1:$B$107,2,TRUE)</f>
        <v>Patrimônio</v>
      </c>
      <c r="G1902" s="33">
        <v>2000</v>
      </c>
      <c r="H1902" s="24">
        <v>0</v>
      </c>
      <c r="I1902" s="23" t="str">
        <f>VLOOKUP(J1902,PROCV!$E$1:$F$27,2,FALSE)</f>
        <v>43 - Rio Grande do Sul</v>
      </c>
      <c r="J1902" s="22" t="s">
        <v>56</v>
      </c>
      <c r="K1902" s="22">
        <v>0</v>
      </c>
      <c r="L1902" s="33">
        <v>11920</v>
      </c>
      <c r="M1902" s="20" t="e">
        <f>VLOOKUP(G1902,PROCV!$A$110:$B$119,2,FALSE)</f>
        <v>#N/A</v>
      </c>
      <c r="N1902" s="17" t="e">
        <f t="shared" si="29"/>
        <v>#N/A</v>
      </c>
    </row>
    <row r="1903" spans="1:14" x14ac:dyDescent="0.25">
      <c r="A1903" s="30" t="s">
        <v>48</v>
      </c>
      <c r="B1903" s="36">
        <v>999389</v>
      </c>
      <c r="C1903" s="42" t="s">
        <v>4507</v>
      </c>
      <c r="D1903" s="22" t="s">
        <v>524</v>
      </c>
      <c r="E1903" s="22" t="s">
        <v>763</v>
      </c>
      <c r="F1903" s="26" t="str">
        <f>VLOOKUP(E1903,PROCV!$A$1:$B$107,2,TRUE)</f>
        <v>Audiovisual</v>
      </c>
      <c r="G1903" s="33">
        <v>2000</v>
      </c>
      <c r="H1903" s="24">
        <v>0</v>
      </c>
      <c r="I1903" s="23" t="str">
        <f>VLOOKUP(J1903,PROCV!$E$1:$F$27,2,FALSE)</f>
        <v>25 - Paraíba</v>
      </c>
      <c r="J1903" s="22" t="s">
        <v>346</v>
      </c>
      <c r="K1903" s="22">
        <v>0</v>
      </c>
      <c r="L1903" s="33">
        <v>46000</v>
      </c>
      <c r="M1903" s="20" t="e">
        <f>VLOOKUP(G1903,PROCV!$A$110:$B$119,2,FALSE)</f>
        <v>#N/A</v>
      </c>
      <c r="N1903" s="17" t="e">
        <f t="shared" si="29"/>
        <v>#N/A</v>
      </c>
    </row>
    <row r="1904" spans="1:14" x14ac:dyDescent="0.25">
      <c r="A1904" s="30" t="s">
        <v>48</v>
      </c>
      <c r="B1904" s="36">
        <v>6939</v>
      </c>
      <c r="C1904" s="42" t="s">
        <v>4506</v>
      </c>
      <c r="D1904" s="22" t="s">
        <v>189</v>
      </c>
      <c r="E1904" s="22" t="s">
        <v>749</v>
      </c>
      <c r="F1904" s="26" t="str">
        <f>VLOOKUP(E1904,PROCV!$A$1:$B$107,2,TRUE)</f>
        <v>Educação e Criação em Artes</v>
      </c>
      <c r="G1904" s="33">
        <v>2000</v>
      </c>
      <c r="H1904" s="24">
        <v>0</v>
      </c>
      <c r="I1904" s="23" t="str">
        <f>VLOOKUP(J1904,PROCV!$E$1:$F$27,2,FALSE)</f>
        <v>33 - Rio de Janeiro</v>
      </c>
      <c r="J1904" s="22" t="s">
        <v>82</v>
      </c>
      <c r="K1904" s="22">
        <v>0</v>
      </c>
      <c r="L1904" s="33">
        <v>20000</v>
      </c>
      <c r="M1904" s="20" t="e">
        <f>VLOOKUP(G1904,PROCV!$A$110:$B$119,2,FALSE)</f>
        <v>#N/A</v>
      </c>
      <c r="N1904" s="17" t="e">
        <f t="shared" si="29"/>
        <v>#N/A</v>
      </c>
    </row>
    <row r="1905" spans="1:14" x14ac:dyDescent="0.25">
      <c r="A1905" s="30" t="s">
        <v>48</v>
      </c>
      <c r="B1905" s="36">
        <v>5916</v>
      </c>
      <c r="C1905" s="42" t="s">
        <v>4505</v>
      </c>
      <c r="D1905" s="22" t="s">
        <v>314</v>
      </c>
      <c r="E1905" s="22" t="s">
        <v>504</v>
      </c>
      <c r="F1905" s="26" t="str">
        <f>VLOOKUP(E1905,PROCV!$A$1:$B$107,2,TRUE)</f>
        <v>Artes Cênicas e Espetáculo</v>
      </c>
      <c r="G1905" s="33">
        <v>2000</v>
      </c>
      <c r="H1905" s="24">
        <v>0</v>
      </c>
      <c r="I1905" s="23" t="str">
        <f>VLOOKUP(J1905,PROCV!$E$1:$F$27,2,FALSE)</f>
        <v>53 - Distrito Federal</v>
      </c>
      <c r="J1905" s="22" t="s">
        <v>75</v>
      </c>
      <c r="K1905" s="22">
        <v>0</v>
      </c>
      <c r="L1905" s="33">
        <v>20000</v>
      </c>
      <c r="M1905" s="20" t="e">
        <f>VLOOKUP(G1905,PROCV!$A$110:$B$119,2,FALSE)</f>
        <v>#N/A</v>
      </c>
      <c r="N1905" s="17" t="e">
        <f t="shared" si="29"/>
        <v>#N/A</v>
      </c>
    </row>
    <row r="1906" spans="1:14" x14ac:dyDescent="0.25">
      <c r="A1906" s="30" t="s">
        <v>48</v>
      </c>
      <c r="B1906" s="36">
        <v>6875</v>
      </c>
      <c r="C1906" s="42" t="s">
        <v>4504</v>
      </c>
      <c r="D1906" s="22" t="s">
        <v>189</v>
      </c>
      <c r="E1906" s="22" t="s">
        <v>630</v>
      </c>
      <c r="F1906" s="26" t="s">
        <v>10</v>
      </c>
      <c r="G1906" s="33">
        <v>2000</v>
      </c>
      <c r="H1906" s="24">
        <v>0</v>
      </c>
      <c r="I1906" s="23" t="str">
        <f>VLOOKUP(J1906,PROCV!$E$1:$F$27,2,FALSE)</f>
        <v>53 - Distrito Federal</v>
      </c>
      <c r="J1906" s="22" t="s">
        <v>75</v>
      </c>
      <c r="K1906" s="22">
        <v>0</v>
      </c>
      <c r="L1906" s="33">
        <v>73450</v>
      </c>
      <c r="M1906" s="20" t="e">
        <f>VLOOKUP(G1906,PROCV!$A$110:$B$119,2,FALSE)</f>
        <v>#N/A</v>
      </c>
      <c r="N1906" s="17" t="e">
        <f t="shared" si="29"/>
        <v>#N/A</v>
      </c>
    </row>
    <row r="1907" spans="1:14" x14ac:dyDescent="0.25">
      <c r="A1907" s="30" t="s">
        <v>48</v>
      </c>
      <c r="B1907" s="36">
        <v>5614</v>
      </c>
      <c r="C1907" s="42" t="s">
        <v>4503</v>
      </c>
      <c r="D1907" s="22" t="s">
        <v>300</v>
      </c>
      <c r="E1907" s="22" t="s">
        <v>221</v>
      </c>
      <c r="F1907" s="26" t="str">
        <f>VLOOKUP(E1907,PROCV!$A$1:$B$107,2,TRUE)</f>
        <v>Artes Cênicas e Espetáculo</v>
      </c>
      <c r="G1907" s="33">
        <v>2000</v>
      </c>
      <c r="H1907" s="24">
        <v>0</v>
      </c>
      <c r="I1907" s="23" t="str">
        <f>VLOOKUP(J1907,PROCV!$E$1:$F$27,2,FALSE)</f>
        <v>29 - Bahia</v>
      </c>
      <c r="J1907" s="22" t="s">
        <v>73</v>
      </c>
      <c r="K1907" s="22">
        <v>0</v>
      </c>
      <c r="L1907" s="33">
        <v>40000</v>
      </c>
      <c r="M1907" s="20" t="e">
        <f>VLOOKUP(G1907,PROCV!$A$110:$B$119,2,FALSE)</f>
        <v>#N/A</v>
      </c>
      <c r="N1907" s="17" t="e">
        <f t="shared" si="29"/>
        <v>#N/A</v>
      </c>
    </row>
    <row r="1908" spans="1:14" x14ac:dyDescent="0.25">
      <c r="A1908" s="30" t="s">
        <v>48</v>
      </c>
      <c r="B1908" s="36">
        <v>6150</v>
      </c>
      <c r="C1908" s="42" t="s">
        <v>4502</v>
      </c>
      <c r="D1908" s="22" t="s">
        <v>189</v>
      </c>
      <c r="E1908" s="22" t="s">
        <v>213</v>
      </c>
      <c r="F1908" s="26" t="str">
        <f>VLOOKUP(E1908,PROCV!$A$1:$B$107,2,TRUE)</f>
        <v>Patrimônio</v>
      </c>
      <c r="G1908" s="33">
        <v>2000</v>
      </c>
      <c r="H1908" s="24">
        <v>0</v>
      </c>
      <c r="I1908" s="23" t="str">
        <f>VLOOKUP(J1908,PROCV!$E$1:$F$27,2,FALSE)</f>
        <v>31 - Minas Gerais</v>
      </c>
      <c r="J1908" s="22" t="s">
        <v>85</v>
      </c>
      <c r="K1908" s="22">
        <v>0</v>
      </c>
      <c r="L1908" s="33">
        <v>44820</v>
      </c>
      <c r="M1908" s="20" t="e">
        <f>VLOOKUP(G1908,PROCV!$A$110:$B$119,2,FALSE)</f>
        <v>#N/A</v>
      </c>
      <c r="N1908" s="17" t="e">
        <f t="shared" si="29"/>
        <v>#N/A</v>
      </c>
    </row>
    <row r="1909" spans="1:14" x14ac:dyDescent="0.25">
      <c r="A1909" s="30" t="s">
        <v>48</v>
      </c>
      <c r="B1909" s="36">
        <v>2218</v>
      </c>
      <c r="C1909" s="42" t="s">
        <v>4501</v>
      </c>
      <c r="D1909" s="22" t="s">
        <v>46</v>
      </c>
      <c r="E1909" s="22" t="s">
        <v>50</v>
      </c>
      <c r="F1909" s="26" t="str">
        <f>VLOOKUP(E1909,PROCV!$A$1:$B$107,2,TRUE)</f>
        <v>Educação e Criação em Artes</v>
      </c>
      <c r="G1909" s="33">
        <v>2000</v>
      </c>
      <c r="H1909" s="24">
        <v>0</v>
      </c>
      <c r="I1909" s="23" t="str">
        <f>VLOOKUP(J1909,PROCV!$E$1:$F$27,2,FALSE)</f>
        <v>32 - Espírito Santo</v>
      </c>
      <c r="J1909" s="22" t="s">
        <v>67</v>
      </c>
      <c r="K1909" s="22">
        <v>0</v>
      </c>
      <c r="L1909" s="33">
        <v>90000</v>
      </c>
      <c r="M1909" s="20" t="e">
        <f>VLOOKUP(G1909,PROCV!$A$110:$B$119,2,FALSE)</f>
        <v>#N/A</v>
      </c>
      <c r="N1909" s="17" t="e">
        <f t="shared" si="29"/>
        <v>#N/A</v>
      </c>
    </row>
    <row r="1910" spans="1:14" x14ac:dyDescent="0.25">
      <c r="A1910" s="30" t="s">
        <v>48</v>
      </c>
      <c r="B1910" s="36">
        <v>6923</v>
      </c>
      <c r="C1910" s="42" t="s">
        <v>4500</v>
      </c>
      <c r="D1910" s="22" t="s">
        <v>189</v>
      </c>
      <c r="E1910" s="22" t="s">
        <v>844</v>
      </c>
      <c r="F1910" s="26" t="str">
        <f>VLOOKUP(E1910,PROCV!$A$1:$B$107,2,TRUE)</f>
        <v>Educação e Criação em Artes</v>
      </c>
      <c r="G1910" s="33">
        <v>2000</v>
      </c>
      <c r="H1910" s="24">
        <v>0</v>
      </c>
      <c r="I1910" s="23" t="str">
        <f>VLOOKUP(J1910,PROCV!$E$1:$F$27,2,FALSE)</f>
        <v>24 - Rio Grande do Norte</v>
      </c>
      <c r="J1910" s="22" t="s">
        <v>54</v>
      </c>
      <c r="K1910" s="22">
        <v>0</v>
      </c>
      <c r="L1910" s="33">
        <v>42400</v>
      </c>
      <c r="M1910" s="20" t="e">
        <f>VLOOKUP(G1910,PROCV!$A$110:$B$119,2,FALSE)</f>
        <v>#N/A</v>
      </c>
      <c r="N1910" s="17" t="e">
        <f t="shared" si="29"/>
        <v>#N/A</v>
      </c>
    </row>
    <row r="1911" spans="1:14" x14ac:dyDescent="0.25">
      <c r="A1911" s="30" t="s">
        <v>48</v>
      </c>
      <c r="B1911" s="36">
        <v>5100</v>
      </c>
      <c r="C1911" s="42" t="s">
        <v>4499</v>
      </c>
      <c r="D1911" s="22" t="s">
        <v>314</v>
      </c>
      <c r="E1911" s="22" t="s">
        <v>265</v>
      </c>
      <c r="F1911" s="26" t="str">
        <f>VLOOKUP(E1911,PROCV!$A$1:$B$107,2,TRUE)</f>
        <v>Patrimônio</v>
      </c>
      <c r="G1911" s="38">
        <v>2000</v>
      </c>
      <c r="H1911" s="24">
        <v>0</v>
      </c>
      <c r="I1911" s="23" t="str">
        <f>VLOOKUP(J1911,PROCV!$E$1:$F$27,2,FALSE)</f>
        <v>53 - Distrito Federal</v>
      </c>
      <c r="J1911" s="22" t="s">
        <v>75</v>
      </c>
      <c r="K1911" s="22">
        <v>0</v>
      </c>
      <c r="L1911" s="38">
        <v>112500</v>
      </c>
      <c r="M1911" s="20" t="e">
        <f>VLOOKUP(G1911,PROCV!$A$110:$B$119,2,FALSE)</f>
        <v>#N/A</v>
      </c>
      <c r="N1911" s="17" t="e">
        <f t="shared" si="29"/>
        <v>#N/A</v>
      </c>
    </row>
    <row r="1912" spans="1:14" x14ac:dyDescent="0.25">
      <c r="A1912" s="30" t="s">
        <v>48</v>
      </c>
      <c r="B1912" s="36">
        <v>5176</v>
      </c>
      <c r="C1912" s="42" t="s">
        <v>4498</v>
      </c>
      <c r="D1912" s="22" t="s">
        <v>114</v>
      </c>
      <c r="E1912" s="22" t="s">
        <v>369</v>
      </c>
      <c r="F1912" s="26" t="str">
        <f>VLOOKUP(E1912,PROCV!$A$1:$B$107,2,TRUE)</f>
        <v>Patrimônio</v>
      </c>
      <c r="G1912" s="33">
        <v>2000</v>
      </c>
      <c r="H1912" s="24">
        <v>0</v>
      </c>
      <c r="I1912" s="23" t="str">
        <f>VLOOKUP(J1912,PROCV!$E$1:$F$27,2,FALSE)</f>
        <v>35 - São Paulo</v>
      </c>
      <c r="J1912" s="22" t="s">
        <v>76</v>
      </c>
      <c r="K1912" s="22">
        <v>0</v>
      </c>
      <c r="L1912" s="33">
        <v>65346</v>
      </c>
      <c r="M1912" s="20" t="e">
        <f>VLOOKUP(G1912,PROCV!$A$110:$B$119,2,FALSE)</f>
        <v>#N/A</v>
      </c>
      <c r="N1912" s="17" t="e">
        <f t="shared" si="29"/>
        <v>#N/A</v>
      </c>
    </row>
    <row r="1913" spans="1:14" x14ac:dyDescent="0.25">
      <c r="A1913" s="30" t="s">
        <v>48</v>
      </c>
      <c r="B1913" s="36">
        <v>6169</v>
      </c>
      <c r="C1913" s="42" t="s">
        <v>4497</v>
      </c>
      <c r="D1913" s="22" t="s">
        <v>189</v>
      </c>
      <c r="E1913" s="22" t="s">
        <v>213</v>
      </c>
      <c r="F1913" s="26" t="str">
        <f>VLOOKUP(E1913,PROCV!$A$1:$B$107,2,TRUE)</f>
        <v>Patrimônio</v>
      </c>
      <c r="G1913" s="33">
        <v>2000</v>
      </c>
      <c r="H1913" s="24">
        <v>0</v>
      </c>
      <c r="I1913" s="23" t="str">
        <f>VLOOKUP(J1913,PROCV!$E$1:$F$27,2,FALSE)</f>
        <v>35 - São Paulo</v>
      </c>
      <c r="J1913" s="22" t="s">
        <v>76</v>
      </c>
      <c r="K1913" s="22">
        <v>0</v>
      </c>
      <c r="L1913" s="33">
        <v>1000000</v>
      </c>
      <c r="M1913" s="20" t="e">
        <f>VLOOKUP(G1913,PROCV!$A$110:$B$119,2,FALSE)</f>
        <v>#N/A</v>
      </c>
      <c r="N1913" s="17" t="e">
        <f t="shared" si="29"/>
        <v>#N/A</v>
      </c>
    </row>
    <row r="1914" spans="1:14" x14ac:dyDescent="0.25">
      <c r="A1914" s="30" t="s">
        <v>48</v>
      </c>
      <c r="B1914" s="36">
        <v>2774</v>
      </c>
      <c r="C1914" s="42" t="s">
        <v>4496</v>
      </c>
      <c r="D1914" s="22" t="s">
        <v>46</v>
      </c>
      <c r="E1914" s="22" t="s">
        <v>50</v>
      </c>
      <c r="F1914" s="26" t="str">
        <f>VLOOKUP(E1914,PROCV!$A$1:$B$107,2,TRUE)</f>
        <v>Educação e Criação em Artes</v>
      </c>
      <c r="G1914" s="33">
        <v>2000</v>
      </c>
      <c r="H1914" s="24">
        <v>0</v>
      </c>
      <c r="I1914" s="23" t="str">
        <f>VLOOKUP(J1914,PROCV!$E$1:$F$27,2,FALSE)</f>
        <v>35 - São Paulo</v>
      </c>
      <c r="J1914" s="22" t="s">
        <v>76</v>
      </c>
      <c r="K1914" s="22">
        <v>0</v>
      </c>
      <c r="L1914" s="33">
        <v>158330</v>
      </c>
      <c r="M1914" s="20" t="e">
        <f>VLOOKUP(G1914,PROCV!$A$110:$B$119,2,FALSE)</f>
        <v>#N/A</v>
      </c>
      <c r="N1914" s="17" t="e">
        <f t="shared" si="29"/>
        <v>#N/A</v>
      </c>
    </row>
    <row r="1915" spans="1:14" x14ac:dyDescent="0.25">
      <c r="A1915" s="30" t="s">
        <v>48</v>
      </c>
      <c r="B1915" s="36">
        <v>5545</v>
      </c>
      <c r="C1915" s="42" t="s">
        <v>4495</v>
      </c>
      <c r="D1915" s="22" t="s">
        <v>300</v>
      </c>
      <c r="E1915" s="22" t="s">
        <v>320</v>
      </c>
      <c r="F1915" s="26" t="str">
        <f>VLOOKUP(E1915,PROCV!$A$1:$B$107,2,TRUE)</f>
        <v>Música</v>
      </c>
      <c r="G1915" s="33">
        <v>2000</v>
      </c>
      <c r="H1915" s="24">
        <v>0</v>
      </c>
      <c r="I1915" s="23" t="str">
        <f>VLOOKUP(J1915,PROCV!$E$1:$F$27,2,FALSE)</f>
        <v>13 - Amazonas</v>
      </c>
      <c r="J1915" s="22" t="s">
        <v>823</v>
      </c>
      <c r="K1915" s="22">
        <v>0</v>
      </c>
      <c r="L1915" s="33">
        <v>50000</v>
      </c>
      <c r="M1915" s="20" t="e">
        <f>VLOOKUP(G1915,PROCV!$A$110:$B$119,2,FALSE)</f>
        <v>#N/A</v>
      </c>
      <c r="N1915" s="17" t="e">
        <f t="shared" si="29"/>
        <v>#N/A</v>
      </c>
    </row>
    <row r="1916" spans="1:14" x14ac:dyDescent="0.25">
      <c r="A1916" s="30" t="s">
        <v>48</v>
      </c>
      <c r="B1916" s="36">
        <v>2051</v>
      </c>
      <c r="C1916" s="42" t="s">
        <v>4494</v>
      </c>
      <c r="D1916" s="22" t="s">
        <v>189</v>
      </c>
      <c r="E1916" s="22" t="s">
        <v>188</v>
      </c>
      <c r="F1916" s="26" t="str">
        <f>VLOOKUP(E1916,PROCV!$A$1:$B$107,2,TRUE)</f>
        <v>Audiovisual</v>
      </c>
      <c r="G1916" s="33">
        <v>2000</v>
      </c>
      <c r="H1916" s="24">
        <v>0</v>
      </c>
      <c r="I1916" s="23" t="str">
        <f>VLOOKUP(J1916,PROCV!$E$1:$F$27,2,FALSE)</f>
        <v>53 - Distrito Federal</v>
      </c>
      <c r="J1916" s="22" t="s">
        <v>75</v>
      </c>
      <c r="K1916" s="22">
        <v>0</v>
      </c>
      <c r="L1916" s="33">
        <v>50000</v>
      </c>
      <c r="M1916" s="20" t="e">
        <f>VLOOKUP(G1916,PROCV!$A$110:$B$119,2,FALSE)</f>
        <v>#N/A</v>
      </c>
      <c r="N1916" s="17" t="e">
        <f t="shared" si="29"/>
        <v>#N/A</v>
      </c>
    </row>
    <row r="1917" spans="1:14" x14ac:dyDescent="0.25">
      <c r="A1917" s="30" t="s">
        <v>48</v>
      </c>
      <c r="B1917" s="36">
        <v>2642</v>
      </c>
      <c r="C1917" s="42" t="s">
        <v>4493</v>
      </c>
      <c r="D1917" s="22" t="s">
        <v>46</v>
      </c>
      <c r="E1917" s="22" t="s">
        <v>50</v>
      </c>
      <c r="F1917" s="26" t="str">
        <f>VLOOKUP(E1917,PROCV!$A$1:$B$107,2,TRUE)</f>
        <v>Educação e Criação em Artes</v>
      </c>
      <c r="G1917" s="33">
        <v>2000</v>
      </c>
      <c r="H1917" s="24">
        <v>0</v>
      </c>
      <c r="I1917" s="23" t="str">
        <f>VLOOKUP(J1917,PROCV!$E$1:$F$27,2,FALSE)</f>
        <v>25 - Paraíba</v>
      </c>
      <c r="J1917" s="22" t="s">
        <v>346</v>
      </c>
      <c r="K1917" s="22">
        <v>0</v>
      </c>
      <c r="L1917" s="33">
        <v>50494.6</v>
      </c>
      <c r="M1917" s="20" t="e">
        <f>VLOOKUP(G1917,PROCV!$A$110:$B$119,2,FALSE)</f>
        <v>#N/A</v>
      </c>
      <c r="N1917" s="17" t="e">
        <f t="shared" si="29"/>
        <v>#N/A</v>
      </c>
    </row>
    <row r="1918" spans="1:14" x14ac:dyDescent="0.25">
      <c r="A1918" s="30" t="s">
        <v>48</v>
      </c>
      <c r="B1918" s="36">
        <v>2641</v>
      </c>
      <c r="C1918" s="42" t="s">
        <v>4492</v>
      </c>
      <c r="D1918" s="22" t="s">
        <v>114</v>
      </c>
      <c r="E1918" s="22" t="s">
        <v>113</v>
      </c>
      <c r="F1918" s="26" t="str">
        <f>VLOOKUP(E1918,PROCV!$A$1:$B$107,2,TRUE)</f>
        <v>Música</v>
      </c>
      <c r="G1918" s="33">
        <v>2000</v>
      </c>
      <c r="H1918" s="24">
        <v>0</v>
      </c>
      <c r="I1918" s="23" t="str">
        <f>VLOOKUP(J1918,PROCV!$E$1:$F$27,2,FALSE)</f>
        <v>25 - Paraíba</v>
      </c>
      <c r="J1918" s="22" t="s">
        <v>346</v>
      </c>
      <c r="K1918" s="22">
        <v>0</v>
      </c>
      <c r="L1918" s="33">
        <v>30010.37</v>
      </c>
      <c r="M1918" s="20" t="e">
        <f>VLOOKUP(G1918,PROCV!$A$110:$B$119,2,FALSE)</f>
        <v>#N/A</v>
      </c>
      <c r="N1918" s="17" t="e">
        <f t="shared" si="29"/>
        <v>#N/A</v>
      </c>
    </row>
    <row r="1919" spans="1:14" x14ac:dyDescent="0.25">
      <c r="A1919" s="30" t="s">
        <v>48</v>
      </c>
      <c r="B1919" s="36">
        <v>6855</v>
      </c>
      <c r="C1919" s="42" t="s">
        <v>4491</v>
      </c>
      <c r="D1919" s="22" t="s">
        <v>524</v>
      </c>
      <c r="E1919" s="22" t="s">
        <v>763</v>
      </c>
      <c r="F1919" s="26" t="str">
        <f>VLOOKUP(E1919,PROCV!$A$1:$B$107,2,TRUE)</f>
        <v>Audiovisual</v>
      </c>
      <c r="G1919" s="33">
        <v>2000</v>
      </c>
      <c r="H1919" s="24">
        <v>0</v>
      </c>
      <c r="I1919" s="23" t="str">
        <f>VLOOKUP(J1919,PROCV!$E$1:$F$27,2,FALSE)</f>
        <v>53 - Distrito Federal</v>
      </c>
      <c r="J1919" s="22" t="s">
        <v>75</v>
      </c>
      <c r="K1919" s="22">
        <v>0</v>
      </c>
      <c r="L1919" s="33">
        <v>40700</v>
      </c>
      <c r="M1919" s="20" t="e">
        <f>VLOOKUP(G1919,PROCV!$A$110:$B$119,2,FALSE)</f>
        <v>#N/A</v>
      </c>
      <c r="N1919" s="17" t="e">
        <f t="shared" si="29"/>
        <v>#N/A</v>
      </c>
    </row>
    <row r="1920" spans="1:14" x14ac:dyDescent="0.25">
      <c r="A1920" s="30" t="s">
        <v>48</v>
      </c>
      <c r="B1920" s="36">
        <v>5607</v>
      </c>
      <c r="C1920" s="42" t="s">
        <v>4490</v>
      </c>
      <c r="D1920" s="22" t="s">
        <v>300</v>
      </c>
      <c r="E1920" s="22" t="s">
        <v>263</v>
      </c>
      <c r="F1920" s="26" t="str">
        <f>VLOOKUP(E1920,PROCV!$A$1:$B$107,2,TRUE)</f>
        <v>Artes Cênicas e Espetáculo</v>
      </c>
      <c r="G1920" s="33">
        <v>2000</v>
      </c>
      <c r="H1920" s="24">
        <v>0</v>
      </c>
      <c r="I1920" s="23" t="str">
        <f>VLOOKUP(J1920,PROCV!$E$1:$F$27,2,FALSE)</f>
        <v>35 - São Paulo</v>
      </c>
      <c r="J1920" s="22" t="s">
        <v>76</v>
      </c>
      <c r="K1920" s="22">
        <v>0</v>
      </c>
      <c r="L1920" s="33">
        <v>167440</v>
      </c>
      <c r="M1920" s="20" t="e">
        <f>VLOOKUP(G1920,PROCV!$A$110:$B$119,2,FALSE)</f>
        <v>#N/A</v>
      </c>
      <c r="N1920" s="17" t="e">
        <f t="shared" si="29"/>
        <v>#N/A</v>
      </c>
    </row>
    <row r="1921" spans="1:14" x14ac:dyDescent="0.25">
      <c r="A1921" s="30" t="s">
        <v>48</v>
      </c>
      <c r="B1921" s="36">
        <v>6291</v>
      </c>
      <c r="C1921" s="42" t="s">
        <v>3957</v>
      </c>
      <c r="D1921" s="22" t="s">
        <v>314</v>
      </c>
      <c r="E1921" s="22" t="s">
        <v>2956</v>
      </c>
      <c r="F1921" s="26" t="str">
        <f>VLOOKUP(E1921,PROCV!$A$1:$B$107,2,TRUE)</f>
        <v>Editorial</v>
      </c>
      <c r="G1921" s="33">
        <v>2000</v>
      </c>
      <c r="H1921" s="24">
        <v>0</v>
      </c>
      <c r="I1921" s="23" t="str">
        <f>VLOOKUP(J1921,PROCV!$E$1:$F$27,2,FALSE)</f>
        <v>33 - Rio de Janeiro</v>
      </c>
      <c r="J1921" s="22" t="s">
        <v>82</v>
      </c>
      <c r="K1921" s="22">
        <v>0</v>
      </c>
      <c r="L1921" s="33">
        <v>80000</v>
      </c>
      <c r="M1921" s="20" t="e">
        <f>VLOOKUP(G1921,PROCV!$A$110:$B$119,2,FALSE)</f>
        <v>#N/A</v>
      </c>
      <c r="N1921" s="17" t="e">
        <f t="shared" si="29"/>
        <v>#N/A</v>
      </c>
    </row>
    <row r="1922" spans="1:14" x14ac:dyDescent="0.25">
      <c r="A1922" s="30" t="s">
        <v>48</v>
      </c>
      <c r="B1922" s="36">
        <v>6281</v>
      </c>
      <c r="C1922" s="42" t="s">
        <v>4489</v>
      </c>
      <c r="D1922" s="22" t="s">
        <v>114</v>
      </c>
      <c r="E1922" s="22" t="s">
        <v>113</v>
      </c>
      <c r="F1922" s="26" t="str">
        <f>VLOOKUP(E1922,PROCV!$A$1:$B$107,2,TRUE)</f>
        <v>Música</v>
      </c>
      <c r="G1922" s="33">
        <v>2000</v>
      </c>
      <c r="H1922" s="24">
        <v>0</v>
      </c>
      <c r="I1922" s="23" t="str">
        <f>VLOOKUP(J1922,PROCV!$E$1:$F$27,2,FALSE)</f>
        <v>31 - Minas Gerais</v>
      </c>
      <c r="J1922" s="22" t="s">
        <v>85</v>
      </c>
      <c r="K1922" s="22">
        <v>0</v>
      </c>
      <c r="L1922" s="33">
        <v>81424</v>
      </c>
      <c r="M1922" s="20" t="e">
        <f>VLOOKUP(G1922,PROCV!$A$110:$B$119,2,FALSE)</f>
        <v>#N/A</v>
      </c>
      <c r="N1922" s="17" t="e">
        <f t="shared" ref="N1922:N1985" si="30">+M1922*L1922</f>
        <v>#N/A</v>
      </c>
    </row>
    <row r="1923" spans="1:14" x14ac:dyDescent="0.25">
      <c r="A1923" s="30" t="s">
        <v>48</v>
      </c>
      <c r="B1923" s="36">
        <v>998589</v>
      </c>
      <c r="C1923" s="42" t="s">
        <v>4488</v>
      </c>
      <c r="D1923" s="22" t="s">
        <v>114</v>
      </c>
      <c r="E1923" s="22" t="s">
        <v>113</v>
      </c>
      <c r="F1923" s="26" t="str">
        <f>VLOOKUP(E1923,PROCV!$A$1:$B$107,2,TRUE)</f>
        <v>Música</v>
      </c>
      <c r="G1923" s="33">
        <v>2000</v>
      </c>
      <c r="H1923" s="24">
        <v>0</v>
      </c>
      <c r="I1923" s="23" t="str">
        <f>VLOOKUP(J1923,PROCV!$E$1:$F$27,2,FALSE)</f>
        <v>26 - Pernambuco</v>
      </c>
      <c r="J1923" s="22" t="s">
        <v>44</v>
      </c>
      <c r="K1923" s="22">
        <v>0</v>
      </c>
      <c r="L1923" s="33">
        <v>24000</v>
      </c>
      <c r="M1923" s="20" t="e">
        <f>VLOOKUP(G1923,PROCV!$A$110:$B$119,2,FALSE)</f>
        <v>#N/A</v>
      </c>
      <c r="N1923" s="17" t="e">
        <f t="shared" si="30"/>
        <v>#N/A</v>
      </c>
    </row>
    <row r="1924" spans="1:14" x14ac:dyDescent="0.25">
      <c r="A1924" s="30" t="s">
        <v>48</v>
      </c>
      <c r="B1924" s="36">
        <v>2133</v>
      </c>
      <c r="C1924" s="42" t="s">
        <v>4487</v>
      </c>
      <c r="D1924" s="22" t="s">
        <v>189</v>
      </c>
      <c r="E1924" s="22" t="s">
        <v>213</v>
      </c>
      <c r="F1924" s="26" t="str">
        <f>VLOOKUP(E1924,PROCV!$A$1:$B$107,2,TRUE)</f>
        <v>Patrimônio</v>
      </c>
      <c r="G1924" s="33">
        <v>2000</v>
      </c>
      <c r="H1924" s="24">
        <v>0</v>
      </c>
      <c r="I1924" s="23" t="str">
        <f>VLOOKUP(J1924,PROCV!$E$1:$F$27,2,FALSE)</f>
        <v>31 - Minas Gerais</v>
      </c>
      <c r="J1924" s="22" t="s">
        <v>85</v>
      </c>
      <c r="K1924" s="22">
        <v>0</v>
      </c>
      <c r="L1924" s="33">
        <v>41557.35</v>
      </c>
      <c r="M1924" s="20" t="e">
        <f>VLOOKUP(G1924,PROCV!$A$110:$B$119,2,FALSE)</f>
        <v>#N/A</v>
      </c>
      <c r="N1924" s="17" t="e">
        <f t="shared" si="30"/>
        <v>#N/A</v>
      </c>
    </row>
    <row r="1925" spans="1:14" x14ac:dyDescent="0.25">
      <c r="A1925" s="30" t="s">
        <v>48</v>
      </c>
      <c r="B1925" s="36">
        <v>2087</v>
      </c>
      <c r="C1925" s="42" t="s">
        <v>3482</v>
      </c>
      <c r="D1925" s="22" t="s">
        <v>189</v>
      </c>
      <c r="E1925" s="22" t="s">
        <v>213</v>
      </c>
      <c r="F1925" s="26" t="str">
        <f>VLOOKUP(E1925,PROCV!$A$1:$B$107,2,TRUE)</f>
        <v>Patrimônio</v>
      </c>
      <c r="G1925" s="33">
        <v>2000</v>
      </c>
      <c r="H1925" s="24">
        <v>0</v>
      </c>
      <c r="I1925" s="23" t="str">
        <f>VLOOKUP(J1925,PROCV!$E$1:$F$27,2,FALSE)</f>
        <v>41 - Paraná</v>
      </c>
      <c r="J1925" s="22" t="s">
        <v>106</v>
      </c>
      <c r="K1925" s="22">
        <v>0</v>
      </c>
      <c r="L1925" s="33">
        <v>70000</v>
      </c>
      <c r="M1925" s="20" t="e">
        <f>VLOOKUP(G1925,PROCV!$A$110:$B$119,2,FALSE)</f>
        <v>#N/A</v>
      </c>
      <c r="N1925" s="17" t="e">
        <f t="shared" si="30"/>
        <v>#N/A</v>
      </c>
    </row>
    <row r="1926" spans="1:14" x14ac:dyDescent="0.25">
      <c r="A1926" s="30" t="s">
        <v>48</v>
      </c>
      <c r="B1926" s="36">
        <v>2280</v>
      </c>
      <c r="C1926" s="42" t="s">
        <v>3482</v>
      </c>
      <c r="D1926" s="22" t="s">
        <v>189</v>
      </c>
      <c r="E1926" s="22" t="s">
        <v>213</v>
      </c>
      <c r="F1926" s="26" t="str">
        <f>VLOOKUP(E1926,PROCV!$A$1:$B$107,2,TRUE)</f>
        <v>Patrimônio</v>
      </c>
      <c r="G1926" s="33">
        <v>2000</v>
      </c>
      <c r="H1926" s="24">
        <v>0</v>
      </c>
      <c r="I1926" s="23" t="str">
        <f>VLOOKUP(J1926,PROCV!$E$1:$F$27,2,FALSE)</f>
        <v>41 - Paraná</v>
      </c>
      <c r="J1926" s="22" t="s">
        <v>106</v>
      </c>
      <c r="K1926" s="22">
        <v>0</v>
      </c>
      <c r="L1926" s="33">
        <v>75000</v>
      </c>
      <c r="M1926" s="20" t="e">
        <f>VLOOKUP(G1926,PROCV!$A$110:$B$119,2,FALSE)</f>
        <v>#N/A</v>
      </c>
      <c r="N1926" s="17" t="e">
        <f t="shared" si="30"/>
        <v>#N/A</v>
      </c>
    </row>
    <row r="1927" spans="1:14" x14ac:dyDescent="0.25">
      <c r="A1927" s="30" t="s">
        <v>48</v>
      </c>
      <c r="B1927" s="36">
        <v>2281</v>
      </c>
      <c r="C1927" s="42" t="s">
        <v>3482</v>
      </c>
      <c r="D1927" s="22" t="s">
        <v>189</v>
      </c>
      <c r="E1927" s="22" t="s">
        <v>213</v>
      </c>
      <c r="F1927" s="26" t="str">
        <f>VLOOKUP(E1927,PROCV!$A$1:$B$107,2,TRUE)</f>
        <v>Patrimônio</v>
      </c>
      <c r="G1927" s="33">
        <v>2000</v>
      </c>
      <c r="H1927" s="24">
        <v>0</v>
      </c>
      <c r="I1927" s="23" t="str">
        <f>VLOOKUP(J1927,PROCV!$E$1:$F$27,2,FALSE)</f>
        <v>41 - Paraná</v>
      </c>
      <c r="J1927" s="22" t="s">
        <v>106</v>
      </c>
      <c r="K1927" s="22">
        <v>0</v>
      </c>
      <c r="L1927" s="33">
        <v>150000</v>
      </c>
      <c r="M1927" s="20" t="e">
        <f>VLOOKUP(G1927,PROCV!$A$110:$B$119,2,FALSE)</f>
        <v>#N/A</v>
      </c>
      <c r="N1927" s="17" t="e">
        <f t="shared" si="30"/>
        <v>#N/A</v>
      </c>
    </row>
    <row r="1928" spans="1:14" x14ac:dyDescent="0.25">
      <c r="A1928" s="30" t="s">
        <v>48</v>
      </c>
      <c r="B1928" s="36">
        <v>2840</v>
      </c>
      <c r="C1928" s="42" t="s">
        <v>3482</v>
      </c>
      <c r="D1928" s="22" t="s">
        <v>189</v>
      </c>
      <c r="E1928" s="22" t="s">
        <v>213</v>
      </c>
      <c r="F1928" s="26" t="str">
        <f>VLOOKUP(E1928,PROCV!$A$1:$B$107,2,TRUE)</f>
        <v>Patrimônio</v>
      </c>
      <c r="G1928" s="33">
        <v>2000</v>
      </c>
      <c r="H1928" s="24">
        <v>0</v>
      </c>
      <c r="I1928" s="23" t="str">
        <f>VLOOKUP(J1928,PROCV!$E$1:$F$27,2,FALSE)</f>
        <v>43 - Rio Grande do Sul</v>
      </c>
      <c r="J1928" s="22" t="s">
        <v>56</v>
      </c>
      <c r="K1928" s="22">
        <v>0</v>
      </c>
      <c r="L1928" s="33">
        <v>50000</v>
      </c>
      <c r="M1928" s="20" t="e">
        <f>VLOOKUP(G1928,PROCV!$A$110:$B$119,2,FALSE)</f>
        <v>#N/A</v>
      </c>
      <c r="N1928" s="17" t="e">
        <f t="shared" si="30"/>
        <v>#N/A</v>
      </c>
    </row>
    <row r="1929" spans="1:14" x14ac:dyDescent="0.25">
      <c r="A1929" s="30" t="s">
        <v>48</v>
      </c>
      <c r="B1929" s="36">
        <v>996723</v>
      </c>
      <c r="C1929" s="42" t="s">
        <v>3482</v>
      </c>
      <c r="D1929" s="22" t="s">
        <v>189</v>
      </c>
      <c r="E1929" s="22" t="s">
        <v>213</v>
      </c>
      <c r="F1929" s="26" t="str">
        <f>VLOOKUP(E1929,PROCV!$A$1:$B$107,2,TRUE)</f>
        <v>Patrimônio</v>
      </c>
      <c r="G1929" s="33">
        <v>2000</v>
      </c>
      <c r="H1929" s="24">
        <v>0</v>
      </c>
      <c r="I1929" s="23" t="str">
        <f>VLOOKUP(J1929,PROCV!$E$1:$F$27,2,FALSE)</f>
        <v>35 - São Paulo</v>
      </c>
      <c r="J1929" s="22" t="s">
        <v>76</v>
      </c>
      <c r="K1929" s="22">
        <v>0</v>
      </c>
      <c r="L1929" s="33">
        <v>70000</v>
      </c>
      <c r="M1929" s="20" t="e">
        <f>VLOOKUP(G1929,PROCV!$A$110:$B$119,2,FALSE)</f>
        <v>#N/A</v>
      </c>
      <c r="N1929" s="17" t="e">
        <f t="shared" si="30"/>
        <v>#N/A</v>
      </c>
    </row>
    <row r="1930" spans="1:14" x14ac:dyDescent="0.25">
      <c r="A1930" s="30" t="s">
        <v>48</v>
      </c>
      <c r="B1930" s="36">
        <v>999098</v>
      </c>
      <c r="C1930" s="42" t="s">
        <v>3482</v>
      </c>
      <c r="D1930" s="22" t="s">
        <v>189</v>
      </c>
      <c r="E1930" s="22" t="s">
        <v>213</v>
      </c>
      <c r="F1930" s="26" t="str">
        <f>VLOOKUP(E1930,PROCV!$A$1:$B$107,2,TRUE)</f>
        <v>Patrimônio</v>
      </c>
      <c r="G1930" s="33">
        <v>2000</v>
      </c>
      <c r="H1930" s="24">
        <v>0</v>
      </c>
      <c r="I1930" s="23" t="str">
        <f>VLOOKUP(J1930,PROCV!$E$1:$F$27,2,FALSE)</f>
        <v>31 - Minas Gerais</v>
      </c>
      <c r="J1930" s="22" t="s">
        <v>85</v>
      </c>
      <c r="K1930" s="22">
        <v>0</v>
      </c>
      <c r="L1930" s="33">
        <v>96000</v>
      </c>
      <c r="M1930" s="20" t="e">
        <f>VLOOKUP(G1930,PROCV!$A$110:$B$119,2,FALSE)</f>
        <v>#N/A</v>
      </c>
      <c r="N1930" s="17" t="e">
        <f t="shared" si="30"/>
        <v>#N/A</v>
      </c>
    </row>
    <row r="1931" spans="1:14" x14ac:dyDescent="0.25">
      <c r="A1931" s="30" t="s">
        <v>48</v>
      </c>
      <c r="B1931" s="36">
        <v>996482</v>
      </c>
      <c r="C1931" s="42" t="s">
        <v>4486</v>
      </c>
      <c r="D1931" s="22" t="s">
        <v>189</v>
      </c>
      <c r="E1931" s="22" t="s">
        <v>213</v>
      </c>
      <c r="F1931" s="26" t="str">
        <f>VLOOKUP(E1931,PROCV!$A$1:$B$107,2,TRUE)</f>
        <v>Patrimônio</v>
      </c>
      <c r="G1931" s="33">
        <v>2000</v>
      </c>
      <c r="H1931" s="24">
        <v>0</v>
      </c>
      <c r="I1931" s="23" t="str">
        <f>VLOOKUP(J1931,PROCV!$E$1:$F$27,2,FALSE)</f>
        <v>43 - Rio Grande do Sul</v>
      </c>
      <c r="J1931" s="22" t="s">
        <v>56</v>
      </c>
      <c r="K1931" s="22">
        <v>0</v>
      </c>
      <c r="L1931" s="33">
        <v>50000</v>
      </c>
      <c r="M1931" s="20" t="e">
        <f>VLOOKUP(G1931,PROCV!$A$110:$B$119,2,FALSE)</f>
        <v>#N/A</v>
      </c>
      <c r="N1931" s="17" t="e">
        <f t="shared" si="30"/>
        <v>#N/A</v>
      </c>
    </row>
    <row r="1932" spans="1:14" x14ac:dyDescent="0.25">
      <c r="A1932" s="30" t="s">
        <v>48</v>
      </c>
      <c r="B1932" s="36">
        <v>2104</v>
      </c>
      <c r="C1932" s="42" t="s">
        <v>4485</v>
      </c>
      <c r="D1932" s="22" t="s">
        <v>189</v>
      </c>
      <c r="E1932" s="22" t="s">
        <v>213</v>
      </c>
      <c r="F1932" s="26" t="str">
        <f>VLOOKUP(E1932,PROCV!$A$1:$B$107,2,TRUE)</f>
        <v>Patrimônio</v>
      </c>
      <c r="G1932" s="33">
        <v>2000</v>
      </c>
      <c r="H1932" s="24">
        <v>0</v>
      </c>
      <c r="I1932" s="23" t="str">
        <f>VLOOKUP(J1932,PROCV!$E$1:$F$27,2,FALSE)</f>
        <v>42 - Santa Catarina</v>
      </c>
      <c r="J1932" s="22" t="s">
        <v>79</v>
      </c>
      <c r="K1932" s="22">
        <v>0</v>
      </c>
      <c r="L1932" s="33">
        <v>50000</v>
      </c>
      <c r="M1932" s="20" t="e">
        <f>VLOOKUP(G1932,PROCV!$A$110:$B$119,2,FALSE)</f>
        <v>#N/A</v>
      </c>
      <c r="N1932" s="17" t="e">
        <f t="shared" si="30"/>
        <v>#N/A</v>
      </c>
    </row>
    <row r="1933" spans="1:14" x14ac:dyDescent="0.25">
      <c r="A1933" s="30" t="s">
        <v>48</v>
      </c>
      <c r="B1933" s="36">
        <v>7324</v>
      </c>
      <c r="C1933" s="42" t="s">
        <v>4484</v>
      </c>
      <c r="D1933" s="22" t="s">
        <v>189</v>
      </c>
      <c r="E1933" s="22" t="s">
        <v>216</v>
      </c>
      <c r="F1933" s="26" t="str">
        <f>VLOOKUP(E1933,PROCV!$A$1:$B$107,2,TRUE)</f>
        <v>Patrimônio</v>
      </c>
      <c r="G1933" s="33">
        <v>2000</v>
      </c>
      <c r="H1933" s="24">
        <v>0</v>
      </c>
      <c r="I1933" s="23" t="str">
        <f>VLOOKUP(J1933,PROCV!$E$1:$F$27,2,FALSE)</f>
        <v>33 - Rio de Janeiro</v>
      </c>
      <c r="J1933" s="22" t="s">
        <v>82</v>
      </c>
      <c r="K1933" s="22">
        <v>0</v>
      </c>
      <c r="L1933" s="33">
        <v>38421.25</v>
      </c>
      <c r="M1933" s="20" t="e">
        <f>VLOOKUP(G1933,PROCV!$A$110:$B$119,2,FALSE)</f>
        <v>#N/A</v>
      </c>
      <c r="N1933" s="17" t="e">
        <f t="shared" si="30"/>
        <v>#N/A</v>
      </c>
    </row>
    <row r="1934" spans="1:14" x14ac:dyDescent="0.25">
      <c r="A1934" s="30" t="s">
        <v>48</v>
      </c>
      <c r="B1934" s="36">
        <v>6805</v>
      </c>
      <c r="C1934" s="42" t="s">
        <v>4483</v>
      </c>
      <c r="D1934" s="22" t="s">
        <v>189</v>
      </c>
      <c r="E1934" s="22" t="s">
        <v>213</v>
      </c>
      <c r="F1934" s="26" t="str">
        <f>VLOOKUP(E1934,PROCV!$A$1:$B$107,2,TRUE)</f>
        <v>Patrimônio</v>
      </c>
      <c r="G1934" s="33">
        <v>2000</v>
      </c>
      <c r="H1934" s="24">
        <v>0</v>
      </c>
      <c r="I1934" s="23" t="str">
        <f>VLOOKUP(J1934,PROCV!$E$1:$F$27,2,FALSE)</f>
        <v>53 - Distrito Federal</v>
      </c>
      <c r="J1934" s="22" t="s">
        <v>75</v>
      </c>
      <c r="K1934" s="22">
        <v>0</v>
      </c>
      <c r="L1934" s="33">
        <v>27035</v>
      </c>
      <c r="M1934" s="20" t="e">
        <f>VLOOKUP(G1934,PROCV!$A$110:$B$119,2,FALSE)</f>
        <v>#N/A</v>
      </c>
      <c r="N1934" s="17" t="e">
        <f t="shared" si="30"/>
        <v>#N/A</v>
      </c>
    </row>
    <row r="1935" spans="1:14" x14ac:dyDescent="0.25">
      <c r="A1935" s="30" t="s">
        <v>48</v>
      </c>
      <c r="B1935" s="36">
        <v>6145</v>
      </c>
      <c r="C1935" s="42" t="s">
        <v>4482</v>
      </c>
      <c r="D1935" s="22" t="s">
        <v>524</v>
      </c>
      <c r="E1935" s="22" t="s">
        <v>763</v>
      </c>
      <c r="F1935" s="26" t="str">
        <f>VLOOKUP(E1935,PROCV!$A$1:$B$107,2,TRUE)</f>
        <v>Audiovisual</v>
      </c>
      <c r="G1935" s="33">
        <v>2000</v>
      </c>
      <c r="H1935" s="24">
        <v>0</v>
      </c>
      <c r="I1935" s="23" t="str">
        <f>VLOOKUP(J1935,PROCV!$E$1:$F$27,2,FALSE)</f>
        <v>31 - Minas Gerais</v>
      </c>
      <c r="J1935" s="22" t="s">
        <v>85</v>
      </c>
      <c r="K1935" s="22">
        <v>0</v>
      </c>
      <c r="L1935" s="33">
        <v>50000</v>
      </c>
      <c r="M1935" s="20" t="e">
        <f>VLOOKUP(G1935,PROCV!$A$110:$B$119,2,FALSE)</f>
        <v>#N/A</v>
      </c>
      <c r="N1935" s="17" t="e">
        <f t="shared" si="30"/>
        <v>#N/A</v>
      </c>
    </row>
    <row r="1936" spans="1:14" x14ac:dyDescent="0.25">
      <c r="A1936" s="30" t="s">
        <v>48</v>
      </c>
      <c r="B1936" s="36">
        <v>5373</v>
      </c>
      <c r="C1936" s="42" t="s">
        <v>4481</v>
      </c>
      <c r="D1936" s="22" t="s">
        <v>114</v>
      </c>
      <c r="E1936" s="22" t="s">
        <v>369</v>
      </c>
      <c r="F1936" s="26" t="str">
        <f>VLOOKUP(E1936,PROCV!$A$1:$B$107,2,TRUE)</f>
        <v>Patrimônio</v>
      </c>
      <c r="G1936" s="33">
        <v>2000</v>
      </c>
      <c r="H1936" s="24">
        <v>0</v>
      </c>
      <c r="I1936" s="23" t="str">
        <f>VLOOKUP(J1936,PROCV!$E$1:$F$27,2,FALSE)</f>
        <v>33 - Rio de Janeiro</v>
      </c>
      <c r="J1936" s="22" t="s">
        <v>82</v>
      </c>
      <c r="K1936" s="22">
        <v>0</v>
      </c>
      <c r="L1936" s="33">
        <v>30180</v>
      </c>
      <c r="M1936" s="20" t="e">
        <f>VLOOKUP(G1936,PROCV!$A$110:$B$119,2,FALSE)</f>
        <v>#N/A</v>
      </c>
      <c r="N1936" s="17" t="e">
        <f t="shared" si="30"/>
        <v>#N/A</v>
      </c>
    </row>
    <row r="1937" spans="1:14" x14ac:dyDescent="0.25">
      <c r="A1937" s="30" t="s">
        <v>48</v>
      </c>
      <c r="B1937" s="36">
        <v>1304</v>
      </c>
      <c r="C1937" s="42" t="s">
        <v>4480</v>
      </c>
      <c r="D1937" s="22" t="s">
        <v>189</v>
      </c>
      <c r="E1937" s="22" t="s">
        <v>749</v>
      </c>
      <c r="F1937" s="26" t="str">
        <f>VLOOKUP(E1937,PROCV!$A$1:$B$107,2,TRUE)</f>
        <v>Educação e Criação em Artes</v>
      </c>
      <c r="G1937" s="33">
        <v>2000</v>
      </c>
      <c r="H1937" s="24">
        <v>0</v>
      </c>
      <c r="I1937" s="23" t="str">
        <f>VLOOKUP(J1937,PROCV!$E$1:$F$27,2,FALSE)</f>
        <v>42 - Santa Catarina</v>
      </c>
      <c r="J1937" s="22" t="s">
        <v>79</v>
      </c>
      <c r="K1937" s="22">
        <v>0</v>
      </c>
      <c r="L1937" s="33">
        <v>93750</v>
      </c>
      <c r="M1937" s="20" t="e">
        <f>VLOOKUP(G1937,PROCV!$A$110:$B$119,2,FALSE)</f>
        <v>#N/A</v>
      </c>
      <c r="N1937" s="17" t="e">
        <f t="shared" si="30"/>
        <v>#N/A</v>
      </c>
    </row>
    <row r="1938" spans="1:14" x14ac:dyDescent="0.25">
      <c r="A1938" s="30" t="s">
        <v>48</v>
      </c>
      <c r="B1938" s="36">
        <v>2646</v>
      </c>
      <c r="C1938" s="42" t="s">
        <v>3263</v>
      </c>
      <c r="D1938" s="22" t="s">
        <v>189</v>
      </c>
      <c r="E1938" s="22" t="s">
        <v>213</v>
      </c>
      <c r="F1938" s="26" t="str">
        <f>VLOOKUP(E1938,PROCV!$A$1:$B$107,2,TRUE)</f>
        <v>Patrimônio</v>
      </c>
      <c r="G1938" s="33">
        <v>2000</v>
      </c>
      <c r="H1938" s="24">
        <v>0</v>
      </c>
      <c r="I1938" s="23" t="str">
        <f>VLOOKUP(J1938,PROCV!$E$1:$F$27,2,FALSE)</f>
        <v>43 - Rio Grande do Sul</v>
      </c>
      <c r="J1938" s="22" t="s">
        <v>56</v>
      </c>
      <c r="K1938" s="22">
        <v>0</v>
      </c>
      <c r="L1938" s="33">
        <v>80000</v>
      </c>
      <c r="M1938" s="20" t="e">
        <f>VLOOKUP(G1938,PROCV!$A$110:$B$119,2,FALSE)</f>
        <v>#N/A</v>
      </c>
      <c r="N1938" s="17" t="e">
        <f t="shared" si="30"/>
        <v>#N/A</v>
      </c>
    </row>
    <row r="1939" spans="1:14" x14ac:dyDescent="0.25">
      <c r="A1939" s="30" t="s">
        <v>48</v>
      </c>
      <c r="B1939" s="36">
        <v>997643</v>
      </c>
      <c r="C1939" s="42" t="s">
        <v>3263</v>
      </c>
      <c r="D1939" s="22" t="s">
        <v>189</v>
      </c>
      <c r="E1939" s="22" t="s">
        <v>213</v>
      </c>
      <c r="F1939" s="26" t="str">
        <f>VLOOKUP(E1939,PROCV!$A$1:$B$107,2,TRUE)</f>
        <v>Patrimônio</v>
      </c>
      <c r="G1939" s="33">
        <v>2000</v>
      </c>
      <c r="H1939" s="24">
        <v>0</v>
      </c>
      <c r="I1939" s="23" t="str">
        <f>VLOOKUP(J1939,PROCV!$E$1:$F$27,2,FALSE)</f>
        <v>31 - Minas Gerais</v>
      </c>
      <c r="J1939" s="22" t="s">
        <v>85</v>
      </c>
      <c r="K1939" s="22">
        <v>0</v>
      </c>
      <c r="L1939" s="33">
        <v>2438254</v>
      </c>
      <c r="M1939" s="20" t="e">
        <f>VLOOKUP(G1939,PROCV!$A$110:$B$119,2,FALSE)</f>
        <v>#N/A</v>
      </c>
      <c r="N1939" s="17" t="e">
        <f t="shared" si="30"/>
        <v>#N/A</v>
      </c>
    </row>
    <row r="1940" spans="1:14" x14ac:dyDescent="0.25">
      <c r="A1940" s="30" t="s">
        <v>48</v>
      </c>
      <c r="B1940" s="36">
        <v>2791</v>
      </c>
      <c r="C1940" s="42" t="s">
        <v>4479</v>
      </c>
      <c r="D1940" s="22" t="s">
        <v>189</v>
      </c>
      <c r="E1940" s="22" t="s">
        <v>213</v>
      </c>
      <c r="F1940" s="26" t="str">
        <f>VLOOKUP(E1940,PROCV!$A$1:$B$107,2,TRUE)</f>
        <v>Patrimônio</v>
      </c>
      <c r="G1940" s="33">
        <v>2000</v>
      </c>
      <c r="H1940" s="24">
        <v>0</v>
      </c>
      <c r="I1940" s="23" t="str">
        <f>VLOOKUP(J1940,PROCV!$E$1:$F$27,2,FALSE)</f>
        <v>43 - Rio Grande do Sul</v>
      </c>
      <c r="J1940" s="22" t="s">
        <v>56</v>
      </c>
      <c r="K1940" s="22">
        <v>0</v>
      </c>
      <c r="L1940" s="33">
        <v>50000</v>
      </c>
      <c r="M1940" s="20" t="e">
        <f>VLOOKUP(G1940,PROCV!$A$110:$B$119,2,FALSE)</f>
        <v>#N/A</v>
      </c>
      <c r="N1940" s="17" t="e">
        <f t="shared" si="30"/>
        <v>#N/A</v>
      </c>
    </row>
    <row r="1941" spans="1:14" x14ac:dyDescent="0.25">
      <c r="A1941" s="30" t="s">
        <v>48</v>
      </c>
      <c r="B1941" s="36">
        <v>996564</v>
      </c>
      <c r="C1941" s="42" t="s">
        <v>4478</v>
      </c>
      <c r="D1941" s="22" t="s">
        <v>189</v>
      </c>
      <c r="E1941" s="22" t="s">
        <v>213</v>
      </c>
      <c r="F1941" s="26" t="str">
        <f>VLOOKUP(E1941,PROCV!$A$1:$B$107,2,TRUE)</f>
        <v>Patrimônio</v>
      </c>
      <c r="G1941" s="33">
        <v>2000</v>
      </c>
      <c r="H1941" s="24">
        <v>0</v>
      </c>
      <c r="I1941" s="23" t="str">
        <f>VLOOKUP(J1941,PROCV!$E$1:$F$27,2,FALSE)</f>
        <v>41 - Paraná</v>
      </c>
      <c r="J1941" s="22" t="s">
        <v>106</v>
      </c>
      <c r="K1941" s="22">
        <v>0</v>
      </c>
      <c r="L1941" s="33">
        <v>52728</v>
      </c>
      <c r="M1941" s="20" t="e">
        <f>VLOOKUP(G1941,PROCV!$A$110:$B$119,2,FALSE)</f>
        <v>#N/A</v>
      </c>
      <c r="N1941" s="17" t="e">
        <f t="shared" si="30"/>
        <v>#N/A</v>
      </c>
    </row>
    <row r="1942" spans="1:14" x14ac:dyDescent="0.25">
      <c r="A1942" s="30" t="s">
        <v>48</v>
      </c>
      <c r="B1942" s="36">
        <v>996095</v>
      </c>
      <c r="C1942" s="42" t="s">
        <v>4477</v>
      </c>
      <c r="D1942" s="22" t="s">
        <v>189</v>
      </c>
      <c r="E1942" s="22" t="s">
        <v>213</v>
      </c>
      <c r="F1942" s="26" t="str">
        <f>VLOOKUP(E1942,PROCV!$A$1:$B$107,2,TRUE)</f>
        <v>Patrimônio</v>
      </c>
      <c r="G1942" s="33">
        <v>2000</v>
      </c>
      <c r="H1942" s="24">
        <v>0</v>
      </c>
      <c r="I1942" s="23" t="str">
        <f>VLOOKUP(J1942,PROCV!$E$1:$F$27,2,FALSE)</f>
        <v>35 - São Paulo</v>
      </c>
      <c r="J1942" s="22" t="s">
        <v>76</v>
      </c>
      <c r="K1942" s="22">
        <v>0</v>
      </c>
      <c r="L1942" s="33">
        <v>75000</v>
      </c>
      <c r="M1942" s="20" t="e">
        <f>VLOOKUP(G1942,PROCV!$A$110:$B$119,2,FALSE)</f>
        <v>#N/A</v>
      </c>
      <c r="N1942" s="17" t="e">
        <f t="shared" si="30"/>
        <v>#N/A</v>
      </c>
    </row>
    <row r="1943" spans="1:14" x14ac:dyDescent="0.25">
      <c r="A1943" s="30" t="s">
        <v>48</v>
      </c>
      <c r="B1943" s="36">
        <v>2721</v>
      </c>
      <c r="C1943" s="42" t="s">
        <v>4476</v>
      </c>
      <c r="D1943" s="22" t="s">
        <v>189</v>
      </c>
      <c r="E1943" s="22" t="s">
        <v>213</v>
      </c>
      <c r="F1943" s="26" t="str">
        <f>VLOOKUP(E1943,PROCV!$A$1:$B$107,2,TRUE)</f>
        <v>Patrimônio</v>
      </c>
      <c r="G1943" s="33">
        <v>2000</v>
      </c>
      <c r="H1943" s="24">
        <v>0</v>
      </c>
      <c r="I1943" s="23" t="str">
        <f>VLOOKUP(J1943,PROCV!$E$1:$F$27,2,FALSE)</f>
        <v>50 - Mato Grosso do Sul</v>
      </c>
      <c r="J1943" s="22" t="s">
        <v>179</v>
      </c>
      <c r="K1943" s="22">
        <v>0</v>
      </c>
      <c r="L1943" s="33">
        <v>134419</v>
      </c>
      <c r="M1943" s="20" t="e">
        <f>VLOOKUP(G1943,PROCV!$A$110:$B$119,2,FALSE)</f>
        <v>#N/A</v>
      </c>
      <c r="N1943" s="17" t="e">
        <f t="shared" si="30"/>
        <v>#N/A</v>
      </c>
    </row>
    <row r="1944" spans="1:14" x14ac:dyDescent="0.25">
      <c r="A1944" s="30" t="s">
        <v>48</v>
      </c>
      <c r="B1944" s="36">
        <v>3161</v>
      </c>
      <c r="C1944" s="42" t="s">
        <v>4475</v>
      </c>
      <c r="D1944" s="22" t="s">
        <v>189</v>
      </c>
      <c r="E1944" s="22" t="s">
        <v>213</v>
      </c>
      <c r="F1944" s="26" t="str">
        <f>VLOOKUP(E1944,PROCV!$A$1:$B$107,2,TRUE)</f>
        <v>Patrimônio</v>
      </c>
      <c r="G1944" s="33">
        <v>2000</v>
      </c>
      <c r="H1944" s="24">
        <v>0</v>
      </c>
      <c r="I1944" s="23" t="str">
        <f>VLOOKUP(J1944,PROCV!$E$1:$F$27,2,FALSE)</f>
        <v>51 - Mato Grosso</v>
      </c>
      <c r="J1944" s="22" t="s">
        <v>99</v>
      </c>
      <c r="K1944" s="22">
        <v>0</v>
      </c>
      <c r="L1944" s="33">
        <v>80000</v>
      </c>
      <c r="M1944" s="20" t="e">
        <f>VLOOKUP(G1944,PROCV!$A$110:$B$119,2,FALSE)</f>
        <v>#N/A</v>
      </c>
      <c r="N1944" s="17" t="e">
        <f t="shared" si="30"/>
        <v>#N/A</v>
      </c>
    </row>
    <row r="1945" spans="1:14" x14ac:dyDescent="0.25">
      <c r="A1945" s="30" t="s">
        <v>48</v>
      </c>
      <c r="B1945" s="36">
        <v>2054</v>
      </c>
      <c r="C1945" s="42" t="s">
        <v>4474</v>
      </c>
      <c r="D1945" s="22" t="s">
        <v>189</v>
      </c>
      <c r="E1945" s="22" t="s">
        <v>213</v>
      </c>
      <c r="F1945" s="26" t="str">
        <f>VLOOKUP(E1945,PROCV!$A$1:$B$107,2,TRUE)</f>
        <v>Patrimônio</v>
      </c>
      <c r="G1945" s="33">
        <v>2000</v>
      </c>
      <c r="H1945" s="24">
        <v>0</v>
      </c>
      <c r="I1945" s="23" t="str">
        <f>VLOOKUP(J1945,PROCV!$E$1:$F$27,2,FALSE)</f>
        <v>41 - Paraná</v>
      </c>
      <c r="J1945" s="22" t="s">
        <v>106</v>
      </c>
      <c r="K1945" s="22">
        <v>0</v>
      </c>
      <c r="L1945" s="33">
        <v>81192.539999999994</v>
      </c>
      <c r="M1945" s="20" t="e">
        <f>VLOOKUP(G1945,PROCV!$A$110:$B$119,2,FALSE)</f>
        <v>#N/A</v>
      </c>
      <c r="N1945" s="17" t="e">
        <f t="shared" si="30"/>
        <v>#N/A</v>
      </c>
    </row>
    <row r="1946" spans="1:14" x14ac:dyDescent="0.25">
      <c r="A1946" s="30" t="s">
        <v>48</v>
      </c>
      <c r="B1946" s="36">
        <v>2649</v>
      </c>
      <c r="C1946" s="42" t="s">
        <v>4473</v>
      </c>
      <c r="D1946" s="22" t="s">
        <v>189</v>
      </c>
      <c r="E1946" s="22" t="s">
        <v>213</v>
      </c>
      <c r="F1946" s="26" t="str">
        <f>VLOOKUP(E1946,PROCV!$A$1:$B$107,2,TRUE)</f>
        <v>Patrimônio</v>
      </c>
      <c r="G1946" s="33">
        <v>2000</v>
      </c>
      <c r="H1946" s="24">
        <v>0</v>
      </c>
      <c r="I1946" s="23" t="str">
        <f>VLOOKUP(J1946,PROCV!$E$1:$F$27,2,FALSE)</f>
        <v>29 - Bahia</v>
      </c>
      <c r="J1946" s="22" t="s">
        <v>73</v>
      </c>
      <c r="K1946" s="22">
        <v>0</v>
      </c>
      <c r="L1946" s="33">
        <v>317034.8</v>
      </c>
      <c r="M1946" s="20" t="e">
        <f>VLOOKUP(G1946,PROCV!$A$110:$B$119,2,FALSE)</f>
        <v>#N/A</v>
      </c>
      <c r="N1946" s="17" t="e">
        <f t="shared" si="30"/>
        <v>#N/A</v>
      </c>
    </row>
    <row r="1947" spans="1:14" x14ac:dyDescent="0.25">
      <c r="A1947" s="30" t="s">
        <v>48</v>
      </c>
      <c r="B1947" s="36">
        <v>1353</v>
      </c>
      <c r="C1947" s="42" t="s">
        <v>4472</v>
      </c>
      <c r="D1947" s="22" t="s">
        <v>189</v>
      </c>
      <c r="E1947" s="22" t="s">
        <v>213</v>
      </c>
      <c r="F1947" s="26" t="str">
        <f>VLOOKUP(E1947,PROCV!$A$1:$B$107,2,TRUE)</f>
        <v>Patrimônio</v>
      </c>
      <c r="G1947" s="33">
        <v>2000</v>
      </c>
      <c r="H1947" s="24">
        <v>0</v>
      </c>
      <c r="I1947" s="23" t="str">
        <f>VLOOKUP(J1947,PROCV!$E$1:$F$27,2,FALSE)</f>
        <v>23 - Ceará</v>
      </c>
      <c r="J1947" s="22" t="s">
        <v>52</v>
      </c>
      <c r="K1947" s="22">
        <v>0</v>
      </c>
      <c r="L1947" s="33">
        <v>69300</v>
      </c>
      <c r="M1947" s="20" t="e">
        <f>VLOOKUP(G1947,PROCV!$A$110:$B$119,2,FALSE)</f>
        <v>#N/A</v>
      </c>
      <c r="N1947" s="17" t="e">
        <f t="shared" si="30"/>
        <v>#N/A</v>
      </c>
    </row>
    <row r="1948" spans="1:14" x14ac:dyDescent="0.25">
      <c r="A1948" s="30" t="s">
        <v>48</v>
      </c>
      <c r="B1948" s="36">
        <v>6921</v>
      </c>
      <c r="C1948" s="42" t="s">
        <v>4471</v>
      </c>
      <c r="D1948" s="22" t="s">
        <v>189</v>
      </c>
      <c r="E1948" s="22" t="s">
        <v>213</v>
      </c>
      <c r="F1948" s="26" t="str">
        <f>VLOOKUP(E1948,PROCV!$A$1:$B$107,2,TRUE)</f>
        <v>Patrimônio</v>
      </c>
      <c r="G1948" s="33">
        <v>2000</v>
      </c>
      <c r="H1948" s="24">
        <v>0</v>
      </c>
      <c r="I1948" s="23" t="str">
        <f>VLOOKUP(J1948,PROCV!$E$1:$F$27,2,FALSE)</f>
        <v>22 - Piauí</v>
      </c>
      <c r="J1948" s="22" t="s">
        <v>77</v>
      </c>
      <c r="K1948" s="22">
        <v>0</v>
      </c>
      <c r="L1948" s="33">
        <v>80000</v>
      </c>
      <c r="M1948" s="20" t="e">
        <f>VLOOKUP(G1948,PROCV!$A$110:$B$119,2,FALSE)</f>
        <v>#N/A</v>
      </c>
      <c r="N1948" s="17" t="e">
        <f t="shared" si="30"/>
        <v>#N/A</v>
      </c>
    </row>
    <row r="1949" spans="1:14" x14ac:dyDescent="0.25">
      <c r="A1949" s="30" t="s">
        <v>48</v>
      </c>
      <c r="B1949" s="36">
        <v>1334</v>
      </c>
      <c r="C1949" s="42" t="s">
        <v>4470</v>
      </c>
      <c r="D1949" s="22" t="s">
        <v>189</v>
      </c>
      <c r="E1949" s="22" t="s">
        <v>213</v>
      </c>
      <c r="F1949" s="26" t="str">
        <f>VLOOKUP(E1949,PROCV!$A$1:$B$107,2,TRUE)</f>
        <v>Patrimônio</v>
      </c>
      <c r="G1949" s="33">
        <v>2000</v>
      </c>
      <c r="H1949" s="24">
        <v>0</v>
      </c>
      <c r="I1949" s="23" t="str">
        <f>VLOOKUP(J1949,PROCV!$E$1:$F$27,2,FALSE)</f>
        <v>42 - Santa Catarina</v>
      </c>
      <c r="J1949" s="22" t="s">
        <v>79</v>
      </c>
      <c r="K1949" s="22">
        <v>0</v>
      </c>
      <c r="L1949" s="33">
        <v>62500</v>
      </c>
      <c r="M1949" s="20" t="e">
        <f>VLOOKUP(G1949,PROCV!$A$110:$B$119,2,FALSE)</f>
        <v>#N/A</v>
      </c>
      <c r="N1949" s="17" t="e">
        <f t="shared" si="30"/>
        <v>#N/A</v>
      </c>
    </row>
    <row r="1950" spans="1:14" x14ac:dyDescent="0.25">
      <c r="A1950" s="30" t="s">
        <v>48</v>
      </c>
      <c r="B1950" s="36">
        <v>997757</v>
      </c>
      <c r="C1950" s="42" t="s">
        <v>4469</v>
      </c>
      <c r="D1950" s="22" t="s">
        <v>189</v>
      </c>
      <c r="E1950" s="22" t="s">
        <v>213</v>
      </c>
      <c r="F1950" s="26" t="str">
        <f>VLOOKUP(E1950,PROCV!$A$1:$B$107,2,TRUE)</f>
        <v>Patrimônio</v>
      </c>
      <c r="G1950" s="33">
        <v>2000</v>
      </c>
      <c r="H1950" s="24">
        <v>0</v>
      </c>
      <c r="I1950" s="23" t="str">
        <f>VLOOKUP(J1950,PROCV!$E$1:$F$27,2,FALSE)</f>
        <v>26 - Pernambuco</v>
      </c>
      <c r="J1950" s="22" t="s">
        <v>44</v>
      </c>
      <c r="K1950" s="22">
        <v>0</v>
      </c>
      <c r="L1950" s="33">
        <v>87500</v>
      </c>
      <c r="M1950" s="20" t="e">
        <f>VLOOKUP(G1950,PROCV!$A$110:$B$119,2,FALSE)</f>
        <v>#N/A</v>
      </c>
      <c r="N1950" s="17" t="e">
        <f t="shared" si="30"/>
        <v>#N/A</v>
      </c>
    </row>
    <row r="1951" spans="1:14" x14ac:dyDescent="0.25">
      <c r="A1951" s="30" t="s">
        <v>48</v>
      </c>
      <c r="B1951" s="36">
        <v>6142</v>
      </c>
      <c r="C1951" s="42" t="s">
        <v>4468</v>
      </c>
      <c r="D1951" s="22" t="s">
        <v>189</v>
      </c>
      <c r="E1951" s="22" t="s">
        <v>213</v>
      </c>
      <c r="F1951" s="26" t="str">
        <f>VLOOKUP(E1951,PROCV!$A$1:$B$107,2,TRUE)</f>
        <v>Patrimônio</v>
      </c>
      <c r="G1951" s="33">
        <v>2000</v>
      </c>
      <c r="H1951" s="24">
        <v>0</v>
      </c>
      <c r="I1951" s="23" t="str">
        <f>VLOOKUP(J1951,PROCV!$E$1:$F$27,2,FALSE)</f>
        <v>31 - Minas Gerais</v>
      </c>
      <c r="J1951" s="22" t="s">
        <v>85</v>
      </c>
      <c r="K1951" s="22">
        <v>0</v>
      </c>
      <c r="L1951" s="33">
        <v>50000</v>
      </c>
      <c r="M1951" s="20" t="e">
        <f>VLOOKUP(G1951,PROCV!$A$110:$B$119,2,FALSE)</f>
        <v>#N/A</v>
      </c>
      <c r="N1951" s="17" t="e">
        <f t="shared" si="30"/>
        <v>#N/A</v>
      </c>
    </row>
    <row r="1952" spans="1:14" x14ac:dyDescent="0.25">
      <c r="A1952" s="30" t="s">
        <v>48</v>
      </c>
      <c r="B1952" s="36">
        <v>6220</v>
      </c>
      <c r="C1952" s="42" t="s">
        <v>4467</v>
      </c>
      <c r="D1952" s="22" t="s">
        <v>189</v>
      </c>
      <c r="E1952" s="22" t="s">
        <v>630</v>
      </c>
      <c r="F1952" s="26" t="s">
        <v>10</v>
      </c>
      <c r="G1952" s="33">
        <v>2000</v>
      </c>
      <c r="H1952" s="24">
        <v>0</v>
      </c>
      <c r="I1952" s="23" t="str">
        <f>VLOOKUP(J1952,PROCV!$E$1:$F$27,2,FALSE)</f>
        <v>33 - Rio de Janeiro</v>
      </c>
      <c r="J1952" s="22" t="s">
        <v>82</v>
      </c>
      <c r="K1952" s="22">
        <v>0</v>
      </c>
      <c r="L1952" s="33">
        <v>48000</v>
      </c>
      <c r="M1952" s="20" t="e">
        <f>VLOOKUP(G1952,PROCV!$A$110:$B$119,2,FALSE)</f>
        <v>#N/A</v>
      </c>
      <c r="N1952" s="17" t="e">
        <f t="shared" si="30"/>
        <v>#N/A</v>
      </c>
    </row>
    <row r="1953" spans="1:14" x14ac:dyDescent="0.25">
      <c r="A1953" s="30" t="s">
        <v>48</v>
      </c>
      <c r="B1953" s="36">
        <v>2123</v>
      </c>
      <c r="C1953" s="42" t="s">
        <v>4466</v>
      </c>
      <c r="D1953" s="22" t="s">
        <v>189</v>
      </c>
      <c r="E1953" s="22" t="s">
        <v>213</v>
      </c>
      <c r="F1953" s="26" t="str">
        <f>VLOOKUP(E1953,PROCV!$A$1:$B$107,2,TRUE)</f>
        <v>Patrimônio</v>
      </c>
      <c r="G1953" s="33">
        <v>2000</v>
      </c>
      <c r="H1953" s="24">
        <v>0</v>
      </c>
      <c r="I1953" s="23" t="str">
        <f>VLOOKUP(J1953,PROCV!$E$1:$F$27,2,FALSE)</f>
        <v>51 - Mato Grosso</v>
      </c>
      <c r="J1953" s="22" t="s">
        <v>99</v>
      </c>
      <c r="K1953" s="22">
        <v>0</v>
      </c>
      <c r="L1953" s="33">
        <v>107698</v>
      </c>
      <c r="M1953" s="20" t="e">
        <f>VLOOKUP(G1953,PROCV!$A$110:$B$119,2,FALSE)</f>
        <v>#N/A</v>
      </c>
      <c r="N1953" s="17" t="e">
        <f t="shared" si="30"/>
        <v>#N/A</v>
      </c>
    </row>
    <row r="1954" spans="1:14" x14ac:dyDescent="0.25">
      <c r="A1954" s="30" t="s">
        <v>48</v>
      </c>
      <c r="B1954" s="36">
        <v>2679</v>
      </c>
      <c r="C1954" s="42" t="s">
        <v>4465</v>
      </c>
      <c r="D1954" s="22" t="s">
        <v>189</v>
      </c>
      <c r="E1954" s="22" t="s">
        <v>213</v>
      </c>
      <c r="F1954" s="26" t="str">
        <f>VLOOKUP(E1954,PROCV!$A$1:$B$107,2,TRUE)</f>
        <v>Patrimônio</v>
      </c>
      <c r="G1954" s="33">
        <v>2000</v>
      </c>
      <c r="H1954" s="24">
        <v>0</v>
      </c>
      <c r="I1954" s="23" t="str">
        <f>VLOOKUP(J1954,PROCV!$E$1:$F$27,2,FALSE)</f>
        <v>43 - Rio Grande do Sul</v>
      </c>
      <c r="J1954" s="22" t="s">
        <v>56</v>
      </c>
      <c r="K1954" s="22">
        <v>0</v>
      </c>
      <c r="L1954" s="33">
        <v>349553.51</v>
      </c>
      <c r="M1954" s="20" t="e">
        <f>VLOOKUP(G1954,PROCV!$A$110:$B$119,2,FALSE)</f>
        <v>#N/A</v>
      </c>
      <c r="N1954" s="17" t="e">
        <f t="shared" si="30"/>
        <v>#N/A</v>
      </c>
    </row>
    <row r="1955" spans="1:14" x14ac:dyDescent="0.25">
      <c r="A1955" s="30" t="s">
        <v>48</v>
      </c>
      <c r="B1955" s="36">
        <v>6949</v>
      </c>
      <c r="C1955" s="42" t="s">
        <v>4464</v>
      </c>
      <c r="D1955" s="22" t="s">
        <v>189</v>
      </c>
      <c r="E1955" s="22" t="s">
        <v>213</v>
      </c>
      <c r="F1955" s="26" t="str">
        <f>VLOOKUP(E1955,PROCV!$A$1:$B$107,2,TRUE)</f>
        <v>Patrimônio</v>
      </c>
      <c r="G1955" s="33">
        <v>2000</v>
      </c>
      <c r="H1955" s="24">
        <v>0</v>
      </c>
      <c r="I1955" s="23" t="str">
        <f>VLOOKUP(J1955,PROCV!$E$1:$F$27,2,FALSE)</f>
        <v>33 - Rio de Janeiro</v>
      </c>
      <c r="J1955" s="22" t="s">
        <v>82</v>
      </c>
      <c r="K1955" s="22">
        <v>0</v>
      </c>
      <c r="L1955" s="33">
        <v>1047800</v>
      </c>
      <c r="M1955" s="20" t="e">
        <f>VLOOKUP(G1955,PROCV!$A$110:$B$119,2,FALSE)</f>
        <v>#N/A</v>
      </c>
      <c r="N1955" s="17" t="e">
        <f t="shared" si="30"/>
        <v>#N/A</v>
      </c>
    </row>
    <row r="1956" spans="1:14" x14ac:dyDescent="0.25">
      <c r="A1956" s="30" t="s">
        <v>48</v>
      </c>
      <c r="B1956" s="36">
        <v>988545</v>
      </c>
      <c r="C1956" s="42" t="s">
        <v>4463</v>
      </c>
      <c r="D1956" s="22" t="s">
        <v>314</v>
      </c>
      <c r="E1956" s="22" t="s">
        <v>265</v>
      </c>
      <c r="F1956" s="26" t="str">
        <f>VLOOKUP(E1956,PROCV!$A$1:$B$107,2,TRUE)</f>
        <v>Patrimônio</v>
      </c>
      <c r="G1956" s="33">
        <v>2000</v>
      </c>
      <c r="H1956" s="24">
        <v>0</v>
      </c>
      <c r="I1956" s="23" t="str">
        <f>VLOOKUP(J1956,PROCV!$E$1:$F$27,2,FALSE)</f>
        <v>22 - Piauí</v>
      </c>
      <c r="J1956" s="22" t="s">
        <v>77</v>
      </c>
      <c r="K1956" s="22">
        <v>0</v>
      </c>
      <c r="L1956" s="33">
        <v>34789.160000000003</v>
      </c>
      <c r="M1956" s="20" t="e">
        <f>VLOOKUP(G1956,PROCV!$A$110:$B$119,2,FALSE)</f>
        <v>#N/A</v>
      </c>
      <c r="N1956" s="17" t="e">
        <f t="shared" si="30"/>
        <v>#N/A</v>
      </c>
    </row>
    <row r="1957" spans="1:14" x14ac:dyDescent="0.25">
      <c r="A1957" s="30" t="s">
        <v>48</v>
      </c>
      <c r="B1957" s="36">
        <v>230</v>
      </c>
      <c r="C1957" s="42" t="s">
        <v>4462</v>
      </c>
      <c r="D1957" s="22" t="s">
        <v>4</v>
      </c>
      <c r="E1957" s="22" t="s">
        <v>259</v>
      </c>
      <c r="F1957" s="26" t="str">
        <f>VLOOKUP(E1957,PROCV!$A$1:$B$107,2,TRUE)</f>
        <v>Arquitetura e Design</v>
      </c>
      <c r="G1957" s="33">
        <v>2000</v>
      </c>
      <c r="H1957" s="24">
        <v>0</v>
      </c>
      <c r="I1957" s="23" t="str">
        <f>VLOOKUP(J1957,PROCV!$E$1:$F$27,2,FALSE)</f>
        <v>23 - Ceará</v>
      </c>
      <c r="J1957" s="22" t="s">
        <v>52</v>
      </c>
      <c r="K1957" s="22">
        <v>0</v>
      </c>
      <c r="L1957" s="33">
        <v>15000</v>
      </c>
      <c r="M1957" s="20" t="e">
        <f>VLOOKUP(G1957,PROCV!$A$110:$B$119,2,FALSE)</f>
        <v>#N/A</v>
      </c>
      <c r="N1957" s="17" t="e">
        <f t="shared" si="30"/>
        <v>#N/A</v>
      </c>
    </row>
    <row r="1958" spans="1:14" x14ac:dyDescent="0.25">
      <c r="A1958" s="30" t="s">
        <v>48</v>
      </c>
      <c r="B1958" s="36">
        <v>993815</v>
      </c>
      <c r="C1958" s="42" t="s">
        <v>4461</v>
      </c>
      <c r="D1958" s="22" t="s">
        <v>4</v>
      </c>
      <c r="E1958" s="22" t="s">
        <v>259</v>
      </c>
      <c r="F1958" s="26" t="str">
        <f>VLOOKUP(E1958,PROCV!$A$1:$B$107,2,TRUE)</f>
        <v>Arquitetura e Design</v>
      </c>
      <c r="G1958" s="33">
        <v>2000</v>
      </c>
      <c r="H1958" s="24">
        <v>0</v>
      </c>
      <c r="I1958" s="23" t="str">
        <f>VLOOKUP(J1958,PROCV!$E$1:$F$27,2,FALSE)</f>
        <v>25 - Paraíba</v>
      </c>
      <c r="J1958" s="22" t="s">
        <v>346</v>
      </c>
      <c r="K1958" s="22">
        <v>0</v>
      </c>
      <c r="L1958" s="33">
        <v>40000</v>
      </c>
      <c r="M1958" s="20" t="e">
        <f>VLOOKUP(G1958,PROCV!$A$110:$B$119,2,FALSE)</f>
        <v>#N/A</v>
      </c>
      <c r="N1958" s="17" t="e">
        <f t="shared" si="30"/>
        <v>#N/A</v>
      </c>
    </row>
    <row r="1959" spans="1:14" x14ac:dyDescent="0.25">
      <c r="A1959" s="30" t="s">
        <v>48</v>
      </c>
      <c r="B1959" s="36">
        <v>987663</v>
      </c>
      <c r="C1959" s="42" t="s">
        <v>4460</v>
      </c>
      <c r="D1959" s="22" t="s">
        <v>314</v>
      </c>
      <c r="E1959" s="22" t="s">
        <v>504</v>
      </c>
      <c r="F1959" s="26" t="str">
        <f>VLOOKUP(E1959,PROCV!$A$1:$B$107,2,TRUE)</f>
        <v>Artes Cênicas e Espetáculo</v>
      </c>
      <c r="G1959" s="33">
        <v>2000</v>
      </c>
      <c r="H1959" s="24">
        <v>0</v>
      </c>
      <c r="I1959" s="23" t="str">
        <f>VLOOKUP(J1959,PROCV!$E$1:$F$27,2,FALSE)</f>
        <v>41 - Paraná</v>
      </c>
      <c r="J1959" s="22" t="s">
        <v>106</v>
      </c>
      <c r="K1959" s="22">
        <v>0</v>
      </c>
      <c r="L1959" s="33">
        <v>25000</v>
      </c>
      <c r="M1959" s="20" t="e">
        <f>VLOOKUP(G1959,PROCV!$A$110:$B$119,2,FALSE)</f>
        <v>#N/A</v>
      </c>
      <c r="N1959" s="17" t="e">
        <f t="shared" si="30"/>
        <v>#N/A</v>
      </c>
    </row>
    <row r="1960" spans="1:14" x14ac:dyDescent="0.25">
      <c r="A1960" s="30" t="s">
        <v>48</v>
      </c>
      <c r="B1960" s="36">
        <v>995915</v>
      </c>
      <c r="C1960" s="42" t="s">
        <v>4459</v>
      </c>
      <c r="D1960" s="22" t="s">
        <v>314</v>
      </c>
      <c r="E1960" s="22" t="s">
        <v>590</v>
      </c>
      <c r="F1960" s="26" t="str">
        <f>VLOOKUP(E1960,PROCV!$A$1:$B$107,2,TRUE)</f>
        <v>Artes Cênicas e Espetáculo</v>
      </c>
      <c r="G1960" s="33">
        <v>2000</v>
      </c>
      <c r="H1960" s="24">
        <v>0</v>
      </c>
      <c r="I1960" s="23" t="str">
        <f>VLOOKUP(J1960,PROCV!$E$1:$F$27,2,FALSE)</f>
        <v>23 - Ceará</v>
      </c>
      <c r="J1960" s="22" t="s">
        <v>52</v>
      </c>
      <c r="K1960" s="22">
        <v>0</v>
      </c>
      <c r="L1960" s="33">
        <v>30140.400000000001</v>
      </c>
      <c r="M1960" s="20" t="e">
        <f>VLOOKUP(G1960,PROCV!$A$110:$B$119,2,FALSE)</f>
        <v>#N/A</v>
      </c>
      <c r="N1960" s="17" t="e">
        <f t="shared" si="30"/>
        <v>#N/A</v>
      </c>
    </row>
    <row r="1961" spans="1:14" x14ac:dyDescent="0.25">
      <c r="A1961" s="30" t="s">
        <v>48</v>
      </c>
      <c r="B1961" s="36">
        <v>6899</v>
      </c>
      <c r="C1961" s="42" t="s">
        <v>4458</v>
      </c>
      <c r="D1961" s="22" t="s">
        <v>189</v>
      </c>
      <c r="E1961" s="22" t="s">
        <v>213</v>
      </c>
      <c r="F1961" s="26" t="str">
        <f>VLOOKUP(E1961,PROCV!$A$1:$B$107,2,TRUE)</f>
        <v>Patrimônio</v>
      </c>
      <c r="G1961" s="33">
        <v>2000</v>
      </c>
      <c r="H1961" s="24">
        <v>0</v>
      </c>
      <c r="I1961" s="23" t="str">
        <f>VLOOKUP(J1961,PROCV!$E$1:$F$27,2,FALSE)</f>
        <v>31 - Minas Gerais</v>
      </c>
      <c r="J1961" s="22" t="s">
        <v>85</v>
      </c>
      <c r="K1961" s="22">
        <v>0</v>
      </c>
      <c r="L1961" s="33">
        <v>33914</v>
      </c>
      <c r="M1961" s="20" t="e">
        <f>VLOOKUP(G1961,PROCV!$A$110:$B$119,2,FALSE)</f>
        <v>#N/A</v>
      </c>
      <c r="N1961" s="17" t="e">
        <f t="shared" si="30"/>
        <v>#N/A</v>
      </c>
    </row>
    <row r="1962" spans="1:14" x14ac:dyDescent="0.25">
      <c r="A1962" s="30" t="s">
        <v>48</v>
      </c>
      <c r="B1962" s="36">
        <v>5214</v>
      </c>
      <c r="C1962" s="42" t="s">
        <v>4457</v>
      </c>
      <c r="D1962" s="22" t="s">
        <v>114</v>
      </c>
      <c r="E1962" s="22" t="s">
        <v>113</v>
      </c>
      <c r="F1962" s="26" t="str">
        <f>VLOOKUP(E1962,PROCV!$A$1:$B$107,2,TRUE)</f>
        <v>Música</v>
      </c>
      <c r="G1962" s="33">
        <v>2000</v>
      </c>
      <c r="H1962" s="24">
        <v>0</v>
      </c>
      <c r="I1962" s="23" t="str">
        <f>VLOOKUP(J1962,PROCV!$E$1:$F$27,2,FALSE)</f>
        <v>35 - São Paulo</v>
      </c>
      <c r="J1962" s="22" t="s">
        <v>76</v>
      </c>
      <c r="K1962" s="22">
        <v>0</v>
      </c>
      <c r="L1962" s="33">
        <v>37535.58</v>
      </c>
      <c r="M1962" s="20" t="e">
        <f>VLOOKUP(G1962,PROCV!$A$110:$B$119,2,FALSE)</f>
        <v>#N/A</v>
      </c>
      <c r="N1962" s="17" t="e">
        <f t="shared" si="30"/>
        <v>#N/A</v>
      </c>
    </row>
    <row r="1963" spans="1:14" x14ac:dyDescent="0.25">
      <c r="A1963" s="30" t="s">
        <v>48</v>
      </c>
      <c r="B1963" s="36">
        <v>162</v>
      </c>
      <c r="C1963" s="42" t="s">
        <v>4456</v>
      </c>
      <c r="D1963" s="22" t="s">
        <v>4</v>
      </c>
      <c r="E1963" s="22" t="s">
        <v>305</v>
      </c>
      <c r="F1963" s="26" t="str">
        <f>VLOOKUP(E1963,PROCV!$A$1:$B$107,2,TRUE)</f>
        <v>Audiovisual</v>
      </c>
      <c r="G1963" s="33">
        <v>2000</v>
      </c>
      <c r="H1963" s="24">
        <v>0</v>
      </c>
      <c r="I1963" s="23" t="str">
        <f>VLOOKUP(J1963,PROCV!$E$1:$F$27,2,FALSE)</f>
        <v>53 - Distrito Federal</v>
      </c>
      <c r="J1963" s="22" t="s">
        <v>75</v>
      </c>
      <c r="K1963" s="22">
        <v>0</v>
      </c>
      <c r="L1963" s="33">
        <v>70000</v>
      </c>
      <c r="M1963" s="20" t="e">
        <f>VLOOKUP(G1963,PROCV!$A$110:$B$119,2,FALSE)</f>
        <v>#N/A</v>
      </c>
      <c r="N1963" s="17" t="e">
        <f t="shared" si="30"/>
        <v>#N/A</v>
      </c>
    </row>
    <row r="1964" spans="1:14" x14ac:dyDescent="0.25">
      <c r="A1964" s="30" t="s">
        <v>48</v>
      </c>
      <c r="B1964" s="36">
        <v>5743</v>
      </c>
      <c r="C1964" s="42" t="s">
        <v>4455</v>
      </c>
      <c r="D1964" s="22" t="s">
        <v>114</v>
      </c>
      <c r="E1964" s="22" t="s">
        <v>369</v>
      </c>
      <c r="F1964" s="26" t="str">
        <f>VLOOKUP(E1964,PROCV!$A$1:$B$107,2,TRUE)</f>
        <v>Patrimônio</v>
      </c>
      <c r="G1964" s="33">
        <v>2000</v>
      </c>
      <c r="H1964" s="24">
        <v>0</v>
      </c>
      <c r="I1964" s="23" t="str">
        <f>VLOOKUP(J1964,PROCV!$E$1:$F$27,2,FALSE)</f>
        <v>53 - Distrito Federal</v>
      </c>
      <c r="J1964" s="22" t="s">
        <v>75</v>
      </c>
      <c r="K1964" s="22">
        <v>0</v>
      </c>
      <c r="L1964" s="33">
        <v>79680</v>
      </c>
      <c r="M1964" s="20" t="e">
        <f>VLOOKUP(G1964,PROCV!$A$110:$B$119,2,FALSE)</f>
        <v>#N/A</v>
      </c>
      <c r="N1964" s="17" t="e">
        <f t="shared" si="30"/>
        <v>#N/A</v>
      </c>
    </row>
    <row r="1965" spans="1:14" x14ac:dyDescent="0.25">
      <c r="A1965" s="30" t="s">
        <v>48</v>
      </c>
      <c r="B1965" s="36">
        <v>6270</v>
      </c>
      <c r="C1965" s="42" t="s">
        <v>4454</v>
      </c>
      <c r="D1965" s="22" t="s">
        <v>114</v>
      </c>
      <c r="E1965" s="22" t="s">
        <v>113</v>
      </c>
      <c r="F1965" s="26" t="str">
        <f>VLOOKUP(E1965,PROCV!$A$1:$B$107,2,TRUE)</f>
        <v>Música</v>
      </c>
      <c r="G1965" s="33">
        <v>2000</v>
      </c>
      <c r="H1965" s="24">
        <v>0</v>
      </c>
      <c r="I1965" s="23" t="str">
        <f>VLOOKUP(J1965,PROCV!$E$1:$F$27,2,FALSE)</f>
        <v>33 - Rio de Janeiro</v>
      </c>
      <c r="J1965" s="22" t="s">
        <v>82</v>
      </c>
      <c r="K1965" s="22">
        <v>0</v>
      </c>
      <c r="L1965" s="33">
        <v>40000</v>
      </c>
      <c r="M1965" s="20" t="e">
        <f>VLOOKUP(G1965,PROCV!$A$110:$B$119,2,FALSE)</f>
        <v>#N/A</v>
      </c>
      <c r="N1965" s="17" t="e">
        <f t="shared" si="30"/>
        <v>#N/A</v>
      </c>
    </row>
    <row r="1966" spans="1:14" x14ac:dyDescent="0.25">
      <c r="A1966" s="30" t="s">
        <v>48</v>
      </c>
      <c r="B1966" s="36">
        <v>6665</v>
      </c>
      <c r="C1966" s="42" t="s">
        <v>4453</v>
      </c>
      <c r="D1966" s="22" t="s">
        <v>114</v>
      </c>
      <c r="E1966" s="22" t="s">
        <v>113</v>
      </c>
      <c r="F1966" s="26" t="str">
        <f>VLOOKUP(E1966,PROCV!$A$1:$B$107,2,TRUE)</f>
        <v>Música</v>
      </c>
      <c r="G1966" s="33">
        <v>2000</v>
      </c>
      <c r="H1966" s="24">
        <v>0</v>
      </c>
      <c r="I1966" s="23" t="str">
        <f>VLOOKUP(J1966,PROCV!$E$1:$F$27,2,FALSE)</f>
        <v>33 - Rio de Janeiro</v>
      </c>
      <c r="J1966" s="22" t="s">
        <v>82</v>
      </c>
      <c r="K1966" s="22">
        <v>0</v>
      </c>
      <c r="L1966" s="33">
        <v>67200</v>
      </c>
      <c r="M1966" s="20" t="e">
        <f>VLOOKUP(G1966,PROCV!$A$110:$B$119,2,FALSE)</f>
        <v>#N/A</v>
      </c>
      <c r="N1966" s="17" t="e">
        <f t="shared" si="30"/>
        <v>#N/A</v>
      </c>
    </row>
    <row r="1967" spans="1:14" x14ac:dyDescent="0.25">
      <c r="A1967" s="30" t="s">
        <v>48</v>
      </c>
      <c r="B1967" s="36">
        <v>2753</v>
      </c>
      <c r="C1967" s="42" t="s">
        <v>4452</v>
      </c>
      <c r="D1967" s="22" t="s">
        <v>300</v>
      </c>
      <c r="E1967" s="22" t="s">
        <v>221</v>
      </c>
      <c r="F1967" s="26" t="str">
        <f>VLOOKUP(E1967,PROCV!$A$1:$B$107,2,TRUE)</f>
        <v>Artes Cênicas e Espetáculo</v>
      </c>
      <c r="G1967" s="33">
        <v>2000</v>
      </c>
      <c r="H1967" s="24">
        <v>0</v>
      </c>
      <c r="I1967" s="23" t="str">
        <f>VLOOKUP(J1967,PROCV!$E$1:$F$27,2,FALSE)</f>
        <v>50 - Mato Grosso do Sul</v>
      </c>
      <c r="J1967" s="22" t="s">
        <v>179</v>
      </c>
      <c r="K1967" s="22">
        <v>0</v>
      </c>
      <c r="L1967" s="33">
        <v>100000</v>
      </c>
      <c r="M1967" s="20" t="e">
        <f>VLOOKUP(G1967,PROCV!$A$110:$B$119,2,FALSE)</f>
        <v>#N/A</v>
      </c>
      <c r="N1967" s="17" t="e">
        <f t="shared" si="30"/>
        <v>#N/A</v>
      </c>
    </row>
    <row r="1968" spans="1:14" x14ac:dyDescent="0.25">
      <c r="A1968" s="30" t="s">
        <v>48</v>
      </c>
      <c r="B1968" s="36">
        <v>2103</v>
      </c>
      <c r="C1968" s="42" t="s">
        <v>4451</v>
      </c>
      <c r="D1968" s="22" t="s">
        <v>189</v>
      </c>
      <c r="E1968" s="22" t="s">
        <v>213</v>
      </c>
      <c r="F1968" s="26" t="str">
        <f>VLOOKUP(E1968,PROCV!$A$1:$B$107,2,TRUE)</f>
        <v>Patrimônio</v>
      </c>
      <c r="G1968" s="33">
        <v>2000</v>
      </c>
      <c r="H1968" s="24">
        <v>0</v>
      </c>
      <c r="I1968" s="23" t="str">
        <f>VLOOKUP(J1968,PROCV!$E$1:$F$27,2,FALSE)</f>
        <v>41 - Paraná</v>
      </c>
      <c r="J1968" s="22" t="s">
        <v>106</v>
      </c>
      <c r="K1968" s="22">
        <v>0</v>
      </c>
      <c r="L1968" s="33">
        <v>149845.24</v>
      </c>
      <c r="M1968" s="20" t="e">
        <f>VLOOKUP(G1968,PROCV!$A$110:$B$119,2,FALSE)</f>
        <v>#N/A</v>
      </c>
      <c r="N1968" s="17" t="e">
        <f t="shared" si="30"/>
        <v>#N/A</v>
      </c>
    </row>
    <row r="1969" spans="1:14" x14ac:dyDescent="0.25">
      <c r="A1969" s="30" t="s">
        <v>48</v>
      </c>
      <c r="B1969" s="36">
        <v>2148</v>
      </c>
      <c r="C1969" s="42" t="s">
        <v>4450</v>
      </c>
      <c r="D1969" s="22" t="s">
        <v>189</v>
      </c>
      <c r="E1969" s="22" t="s">
        <v>213</v>
      </c>
      <c r="F1969" s="26" t="str">
        <f>VLOOKUP(E1969,PROCV!$A$1:$B$107,2,TRUE)</f>
        <v>Patrimônio</v>
      </c>
      <c r="G1969" s="33">
        <v>2000</v>
      </c>
      <c r="H1969" s="24">
        <v>0</v>
      </c>
      <c r="I1969" s="23" t="str">
        <f>VLOOKUP(J1969,PROCV!$E$1:$F$27,2,FALSE)</f>
        <v>41 - Paraná</v>
      </c>
      <c r="J1969" s="22" t="s">
        <v>106</v>
      </c>
      <c r="K1969" s="22">
        <v>0</v>
      </c>
      <c r="L1969" s="33">
        <v>250000</v>
      </c>
      <c r="M1969" s="20" t="e">
        <f>VLOOKUP(G1969,PROCV!$A$110:$B$119,2,FALSE)</f>
        <v>#N/A</v>
      </c>
      <c r="N1969" s="17" t="e">
        <f t="shared" si="30"/>
        <v>#N/A</v>
      </c>
    </row>
    <row r="1970" spans="1:14" x14ac:dyDescent="0.25">
      <c r="A1970" s="30" t="s">
        <v>48</v>
      </c>
      <c r="B1970" s="36">
        <v>2078</v>
      </c>
      <c r="C1970" s="42" t="s">
        <v>4449</v>
      </c>
      <c r="D1970" s="22" t="s">
        <v>189</v>
      </c>
      <c r="E1970" s="22" t="s">
        <v>213</v>
      </c>
      <c r="F1970" s="26" t="str">
        <f>VLOOKUP(E1970,PROCV!$A$1:$B$107,2,TRUE)</f>
        <v>Patrimônio</v>
      </c>
      <c r="G1970" s="33">
        <v>2000</v>
      </c>
      <c r="H1970" s="24">
        <v>0</v>
      </c>
      <c r="I1970" s="23" t="str">
        <f>VLOOKUP(J1970,PROCV!$E$1:$F$27,2,FALSE)</f>
        <v>43 - Rio Grande do Sul</v>
      </c>
      <c r="J1970" s="22" t="s">
        <v>56</v>
      </c>
      <c r="K1970" s="22">
        <v>0</v>
      </c>
      <c r="L1970" s="33">
        <v>100000</v>
      </c>
      <c r="M1970" s="20" t="e">
        <f>VLOOKUP(G1970,PROCV!$A$110:$B$119,2,FALSE)</f>
        <v>#N/A</v>
      </c>
      <c r="N1970" s="17" t="e">
        <f t="shared" si="30"/>
        <v>#N/A</v>
      </c>
    </row>
    <row r="1971" spans="1:14" x14ac:dyDescent="0.25">
      <c r="A1971" s="30" t="s">
        <v>48</v>
      </c>
      <c r="B1971" s="36">
        <v>996093</v>
      </c>
      <c r="C1971" s="42" t="s">
        <v>4448</v>
      </c>
      <c r="D1971" s="22" t="s">
        <v>189</v>
      </c>
      <c r="E1971" s="22" t="s">
        <v>213</v>
      </c>
      <c r="F1971" s="26" t="str">
        <f>VLOOKUP(E1971,PROCV!$A$1:$B$107,2,TRUE)</f>
        <v>Patrimônio</v>
      </c>
      <c r="G1971" s="33">
        <v>2000</v>
      </c>
      <c r="H1971" s="24">
        <v>0</v>
      </c>
      <c r="I1971" s="23" t="str">
        <f>VLOOKUP(J1971,PROCV!$E$1:$F$27,2,FALSE)</f>
        <v>43 - Rio Grande do Sul</v>
      </c>
      <c r="J1971" s="22" t="s">
        <v>56</v>
      </c>
      <c r="K1971" s="22">
        <v>0</v>
      </c>
      <c r="L1971" s="33">
        <v>27664</v>
      </c>
      <c r="M1971" s="20" t="e">
        <f>VLOOKUP(G1971,PROCV!$A$110:$B$119,2,FALSE)</f>
        <v>#N/A</v>
      </c>
      <c r="N1971" s="17" t="e">
        <f t="shared" si="30"/>
        <v>#N/A</v>
      </c>
    </row>
    <row r="1972" spans="1:14" x14ac:dyDescent="0.25">
      <c r="A1972" s="30" t="s">
        <v>48</v>
      </c>
      <c r="B1972" s="36">
        <v>1272</v>
      </c>
      <c r="C1972" s="42" t="s">
        <v>3910</v>
      </c>
      <c r="D1972" s="22" t="s">
        <v>189</v>
      </c>
      <c r="E1972" s="22" t="s">
        <v>213</v>
      </c>
      <c r="F1972" s="26" t="str">
        <f>VLOOKUP(E1972,PROCV!$A$1:$B$107,2,TRUE)</f>
        <v>Patrimônio</v>
      </c>
      <c r="G1972" s="33">
        <v>2000</v>
      </c>
      <c r="H1972" s="24">
        <v>0</v>
      </c>
      <c r="I1972" s="23" t="str">
        <f>VLOOKUP(J1972,PROCV!$E$1:$F$27,2,FALSE)</f>
        <v>43 - Rio Grande do Sul</v>
      </c>
      <c r="J1972" s="22" t="s">
        <v>56</v>
      </c>
      <c r="K1972" s="22">
        <v>0</v>
      </c>
      <c r="L1972" s="33">
        <v>105604.24</v>
      </c>
      <c r="M1972" s="20" t="e">
        <f>VLOOKUP(G1972,PROCV!$A$110:$B$119,2,FALSE)</f>
        <v>#N/A</v>
      </c>
      <c r="N1972" s="17" t="e">
        <f t="shared" si="30"/>
        <v>#N/A</v>
      </c>
    </row>
    <row r="1973" spans="1:14" x14ac:dyDescent="0.25">
      <c r="A1973" s="30" t="s">
        <v>48</v>
      </c>
      <c r="B1973" s="36">
        <v>996608</v>
      </c>
      <c r="C1973" s="42" t="s">
        <v>4447</v>
      </c>
      <c r="D1973" s="22" t="s">
        <v>189</v>
      </c>
      <c r="E1973" s="22" t="s">
        <v>213</v>
      </c>
      <c r="F1973" s="26" t="str">
        <f>VLOOKUP(E1973,PROCV!$A$1:$B$107,2,TRUE)</f>
        <v>Patrimônio</v>
      </c>
      <c r="G1973" s="33">
        <v>2000</v>
      </c>
      <c r="H1973" s="24">
        <v>0</v>
      </c>
      <c r="I1973" s="23" t="str">
        <f>VLOOKUP(J1973,PROCV!$E$1:$F$27,2,FALSE)</f>
        <v>35 - São Paulo</v>
      </c>
      <c r="J1973" s="22" t="s">
        <v>76</v>
      </c>
      <c r="K1973" s="22">
        <v>0</v>
      </c>
      <c r="L1973" s="33">
        <v>138416.54999999999</v>
      </c>
      <c r="M1973" s="20" t="e">
        <f>VLOOKUP(G1973,PROCV!$A$110:$B$119,2,FALSE)</f>
        <v>#N/A</v>
      </c>
      <c r="N1973" s="17" t="e">
        <f t="shared" si="30"/>
        <v>#N/A</v>
      </c>
    </row>
    <row r="1974" spans="1:14" x14ac:dyDescent="0.25">
      <c r="A1974" s="30" t="s">
        <v>48</v>
      </c>
      <c r="B1974" s="36">
        <v>2081</v>
      </c>
      <c r="C1974" s="42" t="s">
        <v>4446</v>
      </c>
      <c r="D1974" s="22" t="s">
        <v>189</v>
      </c>
      <c r="E1974" s="22" t="s">
        <v>213</v>
      </c>
      <c r="F1974" s="26" t="str">
        <f>VLOOKUP(E1974,PROCV!$A$1:$B$107,2,TRUE)</f>
        <v>Patrimônio</v>
      </c>
      <c r="G1974" s="33">
        <v>2000</v>
      </c>
      <c r="H1974" s="24">
        <v>0</v>
      </c>
      <c r="I1974" s="23" t="str">
        <f>VLOOKUP(J1974,PROCV!$E$1:$F$27,2,FALSE)</f>
        <v>17 - Tocantins</v>
      </c>
      <c r="J1974" s="22" t="s">
        <v>64</v>
      </c>
      <c r="K1974" s="22">
        <v>0</v>
      </c>
      <c r="L1974" s="33">
        <v>147000</v>
      </c>
      <c r="M1974" s="20" t="e">
        <f>VLOOKUP(G1974,PROCV!$A$110:$B$119,2,FALSE)</f>
        <v>#N/A</v>
      </c>
      <c r="N1974" s="17" t="e">
        <f t="shared" si="30"/>
        <v>#N/A</v>
      </c>
    </row>
    <row r="1975" spans="1:14" x14ac:dyDescent="0.25">
      <c r="A1975" s="30" t="s">
        <v>48</v>
      </c>
      <c r="B1975" s="36">
        <v>2147</v>
      </c>
      <c r="C1975" s="42" t="s">
        <v>4445</v>
      </c>
      <c r="D1975" s="22" t="s">
        <v>189</v>
      </c>
      <c r="E1975" s="22" t="s">
        <v>213</v>
      </c>
      <c r="F1975" s="26" t="str">
        <f>VLOOKUP(E1975,PROCV!$A$1:$B$107,2,TRUE)</f>
        <v>Patrimônio</v>
      </c>
      <c r="G1975" s="33">
        <v>2000</v>
      </c>
      <c r="H1975" s="24">
        <v>0</v>
      </c>
      <c r="I1975" s="23" t="str">
        <f>VLOOKUP(J1975,PROCV!$E$1:$F$27,2,FALSE)</f>
        <v>41 - Paraná</v>
      </c>
      <c r="J1975" s="22" t="s">
        <v>106</v>
      </c>
      <c r="K1975" s="22">
        <v>0</v>
      </c>
      <c r="L1975" s="33">
        <v>60000</v>
      </c>
      <c r="M1975" s="20" t="e">
        <f>VLOOKUP(G1975,PROCV!$A$110:$B$119,2,FALSE)</f>
        <v>#N/A</v>
      </c>
      <c r="N1975" s="17" t="e">
        <f t="shared" si="30"/>
        <v>#N/A</v>
      </c>
    </row>
    <row r="1976" spans="1:14" x14ac:dyDescent="0.25">
      <c r="A1976" s="30" t="s">
        <v>48</v>
      </c>
      <c r="B1976" s="36">
        <v>5621</v>
      </c>
      <c r="C1976" s="42" t="s">
        <v>4444</v>
      </c>
      <c r="D1976" s="22" t="s">
        <v>300</v>
      </c>
      <c r="E1976" s="22" t="s">
        <v>263</v>
      </c>
      <c r="F1976" s="26" t="str">
        <f>VLOOKUP(E1976,PROCV!$A$1:$B$107,2,TRUE)</f>
        <v>Artes Cênicas e Espetáculo</v>
      </c>
      <c r="G1976" s="33">
        <v>2000</v>
      </c>
      <c r="H1976" s="24">
        <v>0</v>
      </c>
      <c r="I1976" s="23" t="str">
        <f>VLOOKUP(J1976,PROCV!$E$1:$F$27,2,FALSE)</f>
        <v>26 - Pernambuco</v>
      </c>
      <c r="J1976" s="22" t="s">
        <v>44</v>
      </c>
      <c r="K1976" s="22">
        <v>0</v>
      </c>
      <c r="L1976" s="33">
        <v>10000</v>
      </c>
      <c r="M1976" s="20" t="e">
        <f>VLOOKUP(G1976,PROCV!$A$110:$B$119,2,FALSE)</f>
        <v>#N/A</v>
      </c>
      <c r="N1976" s="17" t="e">
        <f t="shared" si="30"/>
        <v>#N/A</v>
      </c>
    </row>
    <row r="1977" spans="1:14" x14ac:dyDescent="0.25">
      <c r="A1977" s="30" t="s">
        <v>48</v>
      </c>
      <c r="B1977" s="36">
        <v>6303</v>
      </c>
      <c r="C1977" s="42" t="s">
        <v>4443</v>
      </c>
      <c r="D1977" s="22" t="s">
        <v>114</v>
      </c>
      <c r="E1977" s="22" t="s">
        <v>113</v>
      </c>
      <c r="F1977" s="26" t="str">
        <f>VLOOKUP(E1977,PROCV!$A$1:$B$107,2,TRUE)</f>
        <v>Música</v>
      </c>
      <c r="G1977" s="33">
        <v>2000</v>
      </c>
      <c r="H1977" s="24">
        <v>0</v>
      </c>
      <c r="I1977" s="23" t="str">
        <f>VLOOKUP(J1977,PROCV!$E$1:$F$27,2,FALSE)</f>
        <v>33 - Rio de Janeiro</v>
      </c>
      <c r="J1977" s="22" t="s">
        <v>82</v>
      </c>
      <c r="K1977" s="22">
        <v>0</v>
      </c>
      <c r="L1977" s="33">
        <v>30000</v>
      </c>
      <c r="M1977" s="20" t="e">
        <f>VLOOKUP(G1977,PROCV!$A$110:$B$119,2,FALSE)</f>
        <v>#N/A</v>
      </c>
      <c r="N1977" s="17" t="e">
        <f t="shared" si="30"/>
        <v>#N/A</v>
      </c>
    </row>
    <row r="1978" spans="1:14" x14ac:dyDescent="0.25">
      <c r="A1978" s="30" t="s">
        <v>48</v>
      </c>
      <c r="B1978" s="36">
        <v>149</v>
      </c>
      <c r="C1978" s="42" t="s">
        <v>4442</v>
      </c>
      <c r="D1978" s="22" t="s">
        <v>4</v>
      </c>
      <c r="E1978" s="22" t="s">
        <v>259</v>
      </c>
      <c r="F1978" s="26" t="str">
        <f>VLOOKUP(E1978,PROCV!$A$1:$B$107,2,TRUE)</f>
        <v>Arquitetura e Design</v>
      </c>
      <c r="G1978" s="33">
        <v>2000</v>
      </c>
      <c r="H1978" s="24">
        <v>0</v>
      </c>
      <c r="I1978" s="23" t="str">
        <f>VLOOKUP(J1978,PROCV!$E$1:$F$27,2,FALSE)</f>
        <v>43 - Rio Grande do Sul</v>
      </c>
      <c r="J1978" s="22" t="s">
        <v>56</v>
      </c>
      <c r="K1978" s="22">
        <v>0</v>
      </c>
      <c r="L1978" s="33">
        <v>40000</v>
      </c>
      <c r="M1978" s="20" t="e">
        <f>VLOOKUP(G1978,PROCV!$A$110:$B$119,2,FALSE)</f>
        <v>#N/A</v>
      </c>
      <c r="N1978" s="17" t="e">
        <f t="shared" si="30"/>
        <v>#N/A</v>
      </c>
    </row>
    <row r="1979" spans="1:14" x14ac:dyDescent="0.25">
      <c r="A1979" s="30" t="s">
        <v>48</v>
      </c>
      <c r="B1979" s="36">
        <v>998503</v>
      </c>
      <c r="C1979" s="42" t="s">
        <v>4441</v>
      </c>
      <c r="D1979" s="22" t="s">
        <v>314</v>
      </c>
      <c r="E1979" s="22" t="s">
        <v>590</v>
      </c>
      <c r="F1979" s="26" t="str">
        <f>VLOOKUP(E1979,PROCV!$A$1:$B$107,2,TRUE)</f>
        <v>Artes Cênicas e Espetáculo</v>
      </c>
      <c r="G1979" s="33">
        <v>2000</v>
      </c>
      <c r="H1979" s="24">
        <v>0</v>
      </c>
      <c r="I1979" s="23" t="str">
        <f>VLOOKUP(J1979,PROCV!$E$1:$F$27,2,FALSE)</f>
        <v>43 - Rio Grande do Sul</v>
      </c>
      <c r="J1979" s="22" t="s">
        <v>56</v>
      </c>
      <c r="K1979" s="22">
        <v>0</v>
      </c>
      <c r="L1979" s="33">
        <v>23247</v>
      </c>
      <c r="M1979" s="20" t="e">
        <f>VLOOKUP(G1979,PROCV!$A$110:$B$119,2,FALSE)</f>
        <v>#N/A</v>
      </c>
      <c r="N1979" s="17" t="e">
        <f t="shared" si="30"/>
        <v>#N/A</v>
      </c>
    </row>
    <row r="1980" spans="1:14" x14ac:dyDescent="0.25">
      <c r="A1980" s="30" t="s">
        <v>48</v>
      </c>
      <c r="B1980" s="36">
        <v>999401</v>
      </c>
      <c r="C1980" s="42" t="s">
        <v>4440</v>
      </c>
      <c r="D1980" s="22" t="s">
        <v>189</v>
      </c>
      <c r="E1980" s="22" t="s">
        <v>213</v>
      </c>
      <c r="F1980" s="26" t="str">
        <f>VLOOKUP(E1980,PROCV!$A$1:$B$107,2,TRUE)</f>
        <v>Patrimônio</v>
      </c>
      <c r="G1980" s="33">
        <v>2000</v>
      </c>
      <c r="H1980" s="24">
        <v>0</v>
      </c>
      <c r="I1980" s="23" t="str">
        <f>VLOOKUP(J1980,PROCV!$E$1:$F$27,2,FALSE)</f>
        <v>29 - Bahia</v>
      </c>
      <c r="J1980" s="22" t="s">
        <v>73</v>
      </c>
      <c r="K1980" s="22">
        <v>0</v>
      </c>
      <c r="L1980" s="33">
        <v>28432</v>
      </c>
      <c r="M1980" s="20" t="e">
        <f>VLOOKUP(G1980,PROCV!$A$110:$B$119,2,FALSE)</f>
        <v>#N/A</v>
      </c>
      <c r="N1980" s="17" t="e">
        <f t="shared" si="30"/>
        <v>#N/A</v>
      </c>
    </row>
    <row r="1981" spans="1:14" x14ac:dyDescent="0.25">
      <c r="A1981" s="30" t="s">
        <v>48</v>
      </c>
      <c r="B1981" s="36">
        <v>997748</v>
      </c>
      <c r="C1981" s="42" t="s">
        <v>4439</v>
      </c>
      <c r="D1981" s="22" t="s">
        <v>189</v>
      </c>
      <c r="E1981" s="22" t="s">
        <v>213</v>
      </c>
      <c r="F1981" s="26" t="str">
        <f>VLOOKUP(E1981,PROCV!$A$1:$B$107,2,TRUE)</f>
        <v>Patrimônio</v>
      </c>
      <c r="G1981" s="33">
        <v>2000</v>
      </c>
      <c r="H1981" s="24">
        <v>0</v>
      </c>
      <c r="I1981" s="23" t="str">
        <f>VLOOKUP(J1981,PROCV!$E$1:$F$27,2,FALSE)</f>
        <v>22 - Piauí</v>
      </c>
      <c r="J1981" s="22" t="s">
        <v>77</v>
      </c>
      <c r="K1981" s="22">
        <v>0</v>
      </c>
      <c r="L1981" s="33">
        <v>32368.34</v>
      </c>
      <c r="M1981" s="20" t="e">
        <f>VLOOKUP(G1981,PROCV!$A$110:$B$119,2,FALSE)</f>
        <v>#N/A</v>
      </c>
      <c r="N1981" s="17" t="e">
        <f t="shared" si="30"/>
        <v>#N/A</v>
      </c>
    </row>
    <row r="1982" spans="1:14" x14ac:dyDescent="0.25">
      <c r="A1982" s="30" t="s">
        <v>48</v>
      </c>
      <c r="B1982" s="36">
        <v>6179</v>
      </c>
      <c r="C1982" s="42" t="s">
        <v>4438</v>
      </c>
      <c r="D1982" s="22" t="s">
        <v>189</v>
      </c>
      <c r="E1982" s="22" t="s">
        <v>213</v>
      </c>
      <c r="F1982" s="26" t="str">
        <f>VLOOKUP(E1982,PROCV!$A$1:$B$107,2,TRUE)</f>
        <v>Patrimônio</v>
      </c>
      <c r="G1982" s="33">
        <v>2000</v>
      </c>
      <c r="H1982" s="24">
        <v>0</v>
      </c>
      <c r="I1982" s="23" t="str">
        <f>VLOOKUP(J1982,PROCV!$E$1:$F$27,2,FALSE)</f>
        <v>53 - Distrito Federal</v>
      </c>
      <c r="J1982" s="22" t="s">
        <v>75</v>
      </c>
      <c r="K1982" s="22">
        <v>0</v>
      </c>
      <c r="L1982" s="33">
        <v>976540</v>
      </c>
      <c r="M1982" s="20" t="e">
        <f>VLOOKUP(G1982,PROCV!$A$110:$B$119,2,FALSE)</f>
        <v>#N/A</v>
      </c>
      <c r="N1982" s="17" t="e">
        <f t="shared" si="30"/>
        <v>#N/A</v>
      </c>
    </row>
    <row r="1983" spans="1:14" x14ac:dyDescent="0.25">
      <c r="A1983" s="30" t="s">
        <v>48</v>
      </c>
      <c r="B1983" s="36">
        <v>7239</v>
      </c>
      <c r="C1983" s="42" t="s">
        <v>4437</v>
      </c>
      <c r="D1983" s="22" t="s">
        <v>300</v>
      </c>
      <c r="E1983" s="22" t="s">
        <v>221</v>
      </c>
      <c r="F1983" s="26" t="str">
        <f>VLOOKUP(E1983,PROCV!$A$1:$B$107,2,TRUE)</f>
        <v>Artes Cênicas e Espetáculo</v>
      </c>
      <c r="G1983" s="33">
        <v>2000</v>
      </c>
      <c r="H1983" s="24">
        <v>0</v>
      </c>
      <c r="I1983" s="23" t="str">
        <f>VLOOKUP(J1983,PROCV!$E$1:$F$27,2,FALSE)</f>
        <v>21 - Maranhão</v>
      </c>
      <c r="J1983" s="22" t="s">
        <v>63</v>
      </c>
      <c r="K1983" s="22">
        <v>0</v>
      </c>
      <c r="L1983" s="33">
        <v>100000</v>
      </c>
      <c r="M1983" s="20" t="e">
        <f>VLOOKUP(G1983,PROCV!$A$110:$B$119,2,FALSE)</f>
        <v>#N/A</v>
      </c>
      <c r="N1983" s="17" t="e">
        <f t="shared" si="30"/>
        <v>#N/A</v>
      </c>
    </row>
    <row r="1984" spans="1:14" x14ac:dyDescent="0.25">
      <c r="A1984" s="30" t="s">
        <v>48</v>
      </c>
      <c r="B1984" s="36">
        <v>7292</v>
      </c>
      <c r="C1984" s="42" t="s">
        <v>4436</v>
      </c>
      <c r="D1984" s="22" t="s">
        <v>189</v>
      </c>
      <c r="E1984" s="22" t="s">
        <v>213</v>
      </c>
      <c r="F1984" s="26" t="str">
        <f>VLOOKUP(E1984,PROCV!$A$1:$B$107,2,TRUE)</f>
        <v>Patrimônio</v>
      </c>
      <c r="G1984" s="33">
        <v>2000</v>
      </c>
      <c r="H1984" s="24">
        <v>0</v>
      </c>
      <c r="I1984" s="23" t="str">
        <f>VLOOKUP(J1984,PROCV!$E$1:$F$27,2,FALSE)</f>
        <v>23 - Ceará</v>
      </c>
      <c r="J1984" s="22" t="s">
        <v>52</v>
      </c>
      <c r="K1984" s="22">
        <v>0</v>
      </c>
      <c r="L1984" s="33">
        <v>129978</v>
      </c>
      <c r="M1984" s="20" t="e">
        <f>VLOOKUP(G1984,PROCV!$A$110:$B$119,2,FALSE)</f>
        <v>#N/A</v>
      </c>
      <c r="N1984" s="17" t="e">
        <f t="shared" si="30"/>
        <v>#N/A</v>
      </c>
    </row>
    <row r="1985" spans="1:14" x14ac:dyDescent="0.25">
      <c r="A1985" s="30" t="s">
        <v>48</v>
      </c>
      <c r="B1985" s="36">
        <v>6820</v>
      </c>
      <c r="C1985" s="42" t="s">
        <v>4435</v>
      </c>
      <c r="D1985" s="22" t="s">
        <v>189</v>
      </c>
      <c r="E1985" s="22" t="s">
        <v>213</v>
      </c>
      <c r="F1985" s="26" t="str">
        <f>VLOOKUP(E1985,PROCV!$A$1:$B$107,2,TRUE)</f>
        <v>Patrimônio</v>
      </c>
      <c r="G1985" s="33">
        <v>2000</v>
      </c>
      <c r="H1985" s="24">
        <v>0</v>
      </c>
      <c r="I1985" s="23" t="str">
        <f>VLOOKUP(J1985,PROCV!$E$1:$F$27,2,FALSE)</f>
        <v>53 - Distrito Federal</v>
      </c>
      <c r="J1985" s="22" t="s">
        <v>75</v>
      </c>
      <c r="K1985" s="22">
        <v>0</v>
      </c>
      <c r="L1985" s="33">
        <v>50000</v>
      </c>
      <c r="M1985" s="20" t="e">
        <f>VLOOKUP(G1985,PROCV!$A$110:$B$119,2,FALSE)</f>
        <v>#N/A</v>
      </c>
      <c r="N1985" s="17" t="e">
        <f t="shared" si="30"/>
        <v>#N/A</v>
      </c>
    </row>
    <row r="1986" spans="1:14" x14ac:dyDescent="0.25">
      <c r="A1986" s="30" t="s">
        <v>48</v>
      </c>
      <c r="B1986" s="36">
        <v>2144</v>
      </c>
      <c r="C1986" s="42" t="s">
        <v>3901</v>
      </c>
      <c r="D1986" s="22" t="s">
        <v>189</v>
      </c>
      <c r="E1986" s="22" t="s">
        <v>213</v>
      </c>
      <c r="F1986" s="26" t="str">
        <f>VLOOKUP(E1986,PROCV!$A$1:$B$107,2,TRUE)</f>
        <v>Patrimônio</v>
      </c>
      <c r="G1986" s="33">
        <v>2000</v>
      </c>
      <c r="H1986" s="24">
        <v>0</v>
      </c>
      <c r="I1986" s="23" t="str">
        <f>VLOOKUP(J1986,PROCV!$E$1:$F$27,2,FALSE)</f>
        <v>41 - Paraná</v>
      </c>
      <c r="J1986" s="22" t="s">
        <v>106</v>
      </c>
      <c r="K1986" s="22">
        <v>0</v>
      </c>
      <c r="L1986" s="33">
        <v>56000</v>
      </c>
      <c r="M1986" s="20" t="e">
        <f>VLOOKUP(G1986,PROCV!$A$110:$B$119,2,FALSE)</f>
        <v>#N/A</v>
      </c>
      <c r="N1986" s="17" t="e">
        <f t="shared" ref="N1986:N2049" si="31">+M1986*L1986</f>
        <v>#N/A</v>
      </c>
    </row>
    <row r="1987" spans="1:14" x14ac:dyDescent="0.25">
      <c r="A1987" s="30" t="s">
        <v>48</v>
      </c>
      <c r="B1987" s="36">
        <v>3101</v>
      </c>
      <c r="C1987" s="42" t="s">
        <v>3901</v>
      </c>
      <c r="D1987" s="22" t="s">
        <v>189</v>
      </c>
      <c r="E1987" s="22" t="s">
        <v>213</v>
      </c>
      <c r="F1987" s="26" t="str">
        <f>VLOOKUP(E1987,PROCV!$A$1:$B$107,2,TRUE)</f>
        <v>Patrimônio</v>
      </c>
      <c r="G1987" s="33">
        <v>2000</v>
      </c>
      <c r="H1987" s="24">
        <v>0</v>
      </c>
      <c r="I1987" s="23" t="str">
        <f>VLOOKUP(J1987,PROCV!$E$1:$F$27,2,FALSE)</f>
        <v>41 - Paraná</v>
      </c>
      <c r="J1987" s="22" t="s">
        <v>106</v>
      </c>
      <c r="K1987" s="22">
        <v>0</v>
      </c>
      <c r="L1987" s="33">
        <v>100000</v>
      </c>
      <c r="M1987" s="20" t="e">
        <f>VLOOKUP(G1987,PROCV!$A$110:$B$119,2,FALSE)</f>
        <v>#N/A</v>
      </c>
      <c r="N1987" s="17" t="e">
        <f t="shared" si="31"/>
        <v>#N/A</v>
      </c>
    </row>
    <row r="1988" spans="1:14" x14ac:dyDescent="0.25">
      <c r="A1988" s="30" t="s">
        <v>48</v>
      </c>
      <c r="B1988" s="36">
        <v>35857</v>
      </c>
      <c r="C1988" s="42" t="s">
        <v>1672</v>
      </c>
      <c r="D1988" s="22" t="s">
        <v>189</v>
      </c>
      <c r="E1988" s="22" t="s">
        <v>213</v>
      </c>
      <c r="F1988" s="26" t="str">
        <f>VLOOKUP(E1988,PROCV!$A$1:$B$107,2,TRUE)</f>
        <v>Patrimônio</v>
      </c>
      <c r="G1988" s="33">
        <v>2000</v>
      </c>
      <c r="H1988" s="24">
        <v>0</v>
      </c>
      <c r="I1988" s="23" t="str">
        <f>VLOOKUP(J1988,PROCV!$E$1:$F$27,2,FALSE)</f>
        <v>42 - Santa Catarina</v>
      </c>
      <c r="J1988" s="22" t="s">
        <v>79</v>
      </c>
      <c r="K1988" s="22">
        <v>0</v>
      </c>
      <c r="L1988" s="33">
        <v>50000</v>
      </c>
      <c r="M1988" s="20" t="e">
        <f>VLOOKUP(G1988,PROCV!$A$110:$B$119,2,FALSE)</f>
        <v>#N/A</v>
      </c>
      <c r="N1988" s="17" t="e">
        <f t="shared" si="31"/>
        <v>#N/A</v>
      </c>
    </row>
    <row r="1989" spans="1:14" x14ac:dyDescent="0.25">
      <c r="A1989" s="30" t="s">
        <v>48</v>
      </c>
      <c r="B1989" s="36">
        <v>3081</v>
      </c>
      <c r="C1989" s="42" t="s">
        <v>4434</v>
      </c>
      <c r="D1989" s="22" t="s">
        <v>189</v>
      </c>
      <c r="E1989" s="22" t="s">
        <v>213</v>
      </c>
      <c r="F1989" s="26" t="str">
        <f>VLOOKUP(E1989,PROCV!$A$1:$B$107,2,TRUE)</f>
        <v>Patrimônio</v>
      </c>
      <c r="G1989" s="33">
        <v>2000</v>
      </c>
      <c r="H1989" s="24">
        <v>0</v>
      </c>
      <c r="I1989" s="23" t="str">
        <f>VLOOKUP(J1989,PROCV!$E$1:$F$27,2,FALSE)</f>
        <v>11 - Rondônia</v>
      </c>
      <c r="J1989" s="22" t="s">
        <v>219</v>
      </c>
      <c r="K1989" s="22">
        <v>0</v>
      </c>
      <c r="L1989" s="33">
        <v>100000</v>
      </c>
      <c r="M1989" s="20" t="e">
        <f>VLOOKUP(G1989,PROCV!$A$110:$B$119,2,FALSE)</f>
        <v>#N/A</v>
      </c>
      <c r="N1989" s="17" t="e">
        <f t="shared" si="31"/>
        <v>#N/A</v>
      </c>
    </row>
    <row r="1990" spans="1:14" x14ac:dyDescent="0.25">
      <c r="A1990" s="30" t="s">
        <v>48</v>
      </c>
      <c r="B1990" s="36">
        <v>7273</v>
      </c>
      <c r="C1990" s="42" t="s">
        <v>3899</v>
      </c>
      <c r="D1990" s="22" t="s">
        <v>300</v>
      </c>
      <c r="E1990" s="22" t="s">
        <v>221</v>
      </c>
      <c r="F1990" s="26" t="str">
        <f>VLOOKUP(E1990,PROCV!$A$1:$B$107,2,TRUE)</f>
        <v>Artes Cênicas e Espetáculo</v>
      </c>
      <c r="G1990" s="33">
        <v>2000</v>
      </c>
      <c r="H1990" s="24">
        <v>0</v>
      </c>
      <c r="I1990" s="23" t="str">
        <f>VLOOKUP(J1990,PROCV!$E$1:$F$27,2,FALSE)</f>
        <v>21 - Maranhão</v>
      </c>
      <c r="J1990" s="22" t="s">
        <v>63</v>
      </c>
      <c r="K1990" s="22">
        <v>0</v>
      </c>
      <c r="L1990" s="33">
        <v>100000</v>
      </c>
      <c r="M1990" s="20" t="e">
        <f>VLOOKUP(G1990,PROCV!$A$110:$B$119,2,FALSE)</f>
        <v>#N/A</v>
      </c>
      <c r="N1990" s="17" t="e">
        <f t="shared" si="31"/>
        <v>#N/A</v>
      </c>
    </row>
    <row r="1991" spans="1:14" x14ac:dyDescent="0.25">
      <c r="A1991" s="30" t="s">
        <v>48</v>
      </c>
      <c r="B1991" s="36">
        <v>6819</v>
      </c>
      <c r="C1991" s="42" t="s">
        <v>4433</v>
      </c>
      <c r="D1991" s="22" t="s">
        <v>189</v>
      </c>
      <c r="E1991" s="22" t="s">
        <v>213</v>
      </c>
      <c r="F1991" s="26" t="str">
        <f>VLOOKUP(E1991,PROCV!$A$1:$B$107,2,TRUE)</f>
        <v>Patrimônio</v>
      </c>
      <c r="G1991" s="33">
        <v>2000</v>
      </c>
      <c r="H1991" s="24">
        <v>0</v>
      </c>
      <c r="I1991" s="23" t="str">
        <f>VLOOKUP(J1991,PROCV!$E$1:$F$27,2,FALSE)</f>
        <v>11 - Rondônia</v>
      </c>
      <c r="J1991" s="22" t="s">
        <v>219</v>
      </c>
      <c r="K1991" s="22">
        <v>0</v>
      </c>
      <c r="L1991" s="33">
        <v>50000</v>
      </c>
      <c r="M1991" s="20" t="e">
        <f>VLOOKUP(G1991,PROCV!$A$110:$B$119,2,FALSE)</f>
        <v>#N/A</v>
      </c>
      <c r="N1991" s="17" t="e">
        <f t="shared" si="31"/>
        <v>#N/A</v>
      </c>
    </row>
    <row r="1992" spans="1:14" x14ac:dyDescent="0.25">
      <c r="A1992" s="30" t="s">
        <v>48</v>
      </c>
      <c r="B1992" s="36">
        <v>2052</v>
      </c>
      <c r="C1992" s="42" t="s">
        <v>3457</v>
      </c>
      <c r="D1992" s="22" t="s">
        <v>189</v>
      </c>
      <c r="E1992" s="22" t="s">
        <v>213</v>
      </c>
      <c r="F1992" s="26" t="str">
        <f>VLOOKUP(E1992,PROCV!$A$1:$B$107,2,TRUE)</f>
        <v>Patrimônio</v>
      </c>
      <c r="G1992" s="33">
        <v>2000</v>
      </c>
      <c r="H1992" s="24">
        <v>0</v>
      </c>
      <c r="I1992" s="23" t="str">
        <f>VLOOKUP(J1992,PROCV!$E$1:$F$27,2,FALSE)</f>
        <v>31 - Minas Gerais</v>
      </c>
      <c r="J1992" s="22" t="s">
        <v>85</v>
      </c>
      <c r="K1992" s="22">
        <v>0</v>
      </c>
      <c r="L1992" s="33">
        <v>145460.60999999999</v>
      </c>
      <c r="M1992" s="20" t="e">
        <f>VLOOKUP(G1992,PROCV!$A$110:$B$119,2,FALSE)</f>
        <v>#N/A</v>
      </c>
      <c r="N1992" s="17" t="e">
        <f t="shared" si="31"/>
        <v>#N/A</v>
      </c>
    </row>
    <row r="1993" spans="1:14" x14ac:dyDescent="0.25">
      <c r="A1993" s="30" t="s">
        <v>48</v>
      </c>
      <c r="B1993" s="36">
        <v>2074</v>
      </c>
      <c r="C1993" s="42" t="s">
        <v>3457</v>
      </c>
      <c r="D1993" s="22" t="s">
        <v>189</v>
      </c>
      <c r="E1993" s="22" t="s">
        <v>213</v>
      </c>
      <c r="F1993" s="26" t="str">
        <f>VLOOKUP(E1993,PROCV!$A$1:$B$107,2,TRUE)</f>
        <v>Patrimônio</v>
      </c>
      <c r="G1993" s="33">
        <v>2000</v>
      </c>
      <c r="H1993" s="24">
        <v>0</v>
      </c>
      <c r="I1993" s="23" t="str">
        <f>VLOOKUP(J1993,PROCV!$E$1:$F$27,2,FALSE)</f>
        <v>35 - São Paulo</v>
      </c>
      <c r="J1993" s="22" t="s">
        <v>76</v>
      </c>
      <c r="K1993" s="22">
        <v>0</v>
      </c>
      <c r="L1993" s="33">
        <v>100000</v>
      </c>
      <c r="M1993" s="20" t="e">
        <f>VLOOKUP(G1993,PROCV!$A$110:$B$119,2,FALSE)</f>
        <v>#N/A</v>
      </c>
      <c r="N1993" s="17" t="e">
        <f t="shared" si="31"/>
        <v>#N/A</v>
      </c>
    </row>
    <row r="1994" spans="1:14" x14ac:dyDescent="0.25">
      <c r="A1994" s="30" t="s">
        <v>48</v>
      </c>
      <c r="B1994" s="36">
        <v>2084</v>
      </c>
      <c r="C1994" s="42" t="s">
        <v>3457</v>
      </c>
      <c r="D1994" s="22" t="s">
        <v>189</v>
      </c>
      <c r="E1994" s="22" t="s">
        <v>213</v>
      </c>
      <c r="F1994" s="26" t="str">
        <f>VLOOKUP(E1994,PROCV!$A$1:$B$107,2,TRUE)</f>
        <v>Patrimônio</v>
      </c>
      <c r="G1994" s="33">
        <v>2000</v>
      </c>
      <c r="H1994" s="24">
        <v>0</v>
      </c>
      <c r="I1994" s="23" t="str">
        <f>VLOOKUP(J1994,PROCV!$E$1:$F$27,2,FALSE)</f>
        <v>21 - Maranhão</v>
      </c>
      <c r="J1994" s="22" t="s">
        <v>63</v>
      </c>
      <c r="K1994" s="22">
        <v>0</v>
      </c>
      <c r="L1994" s="33">
        <v>218750</v>
      </c>
      <c r="M1994" s="20" t="e">
        <f>VLOOKUP(G1994,PROCV!$A$110:$B$119,2,FALSE)</f>
        <v>#N/A</v>
      </c>
      <c r="N1994" s="17" t="e">
        <f t="shared" si="31"/>
        <v>#N/A</v>
      </c>
    </row>
    <row r="1995" spans="1:14" x14ac:dyDescent="0.25">
      <c r="A1995" s="30" t="s">
        <v>48</v>
      </c>
      <c r="B1995" s="36">
        <v>2278</v>
      </c>
      <c r="C1995" s="42" t="s">
        <v>3457</v>
      </c>
      <c r="D1995" s="22" t="s">
        <v>189</v>
      </c>
      <c r="E1995" s="22" t="s">
        <v>213</v>
      </c>
      <c r="F1995" s="26" t="str">
        <f>VLOOKUP(E1995,PROCV!$A$1:$B$107,2,TRUE)</f>
        <v>Patrimônio</v>
      </c>
      <c r="G1995" s="33">
        <v>2000</v>
      </c>
      <c r="H1995" s="24">
        <v>0</v>
      </c>
      <c r="I1995" s="23" t="str">
        <f>VLOOKUP(J1995,PROCV!$E$1:$F$27,2,FALSE)</f>
        <v>41 - Paraná</v>
      </c>
      <c r="J1995" s="22" t="s">
        <v>106</v>
      </c>
      <c r="K1995" s="22">
        <v>0</v>
      </c>
      <c r="L1995" s="33">
        <v>80000</v>
      </c>
      <c r="M1995" s="20" t="e">
        <f>VLOOKUP(G1995,PROCV!$A$110:$B$119,2,FALSE)</f>
        <v>#N/A</v>
      </c>
      <c r="N1995" s="17" t="e">
        <f t="shared" si="31"/>
        <v>#N/A</v>
      </c>
    </row>
    <row r="1996" spans="1:14" x14ac:dyDescent="0.25">
      <c r="A1996" s="30" t="s">
        <v>48</v>
      </c>
      <c r="B1996" s="36">
        <v>2401</v>
      </c>
      <c r="C1996" s="42" t="s">
        <v>3457</v>
      </c>
      <c r="D1996" s="22" t="s">
        <v>189</v>
      </c>
      <c r="E1996" s="22" t="s">
        <v>213</v>
      </c>
      <c r="F1996" s="26" t="str">
        <f>VLOOKUP(E1996,PROCV!$A$1:$B$107,2,TRUE)</f>
        <v>Patrimônio</v>
      </c>
      <c r="G1996" s="33">
        <v>2000</v>
      </c>
      <c r="H1996" s="24">
        <v>0</v>
      </c>
      <c r="I1996" s="23" t="str">
        <f>VLOOKUP(J1996,PROCV!$E$1:$F$27,2,FALSE)</f>
        <v>32 - Espírito Santo</v>
      </c>
      <c r="J1996" s="22" t="s">
        <v>67</v>
      </c>
      <c r="K1996" s="22">
        <v>0</v>
      </c>
      <c r="L1996" s="33">
        <v>135000</v>
      </c>
      <c r="M1996" s="20" t="e">
        <f>VLOOKUP(G1996,PROCV!$A$110:$B$119,2,FALSE)</f>
        <v>#N/A</v>
      </c>
      <c r="N1996" s="17" t="e">
        <f t="shared" si="31"/>
        <v>#N/A</v>
      </c>
    </row>
    <row r="1997" spans="1:14" x14ac:dyDescent="0.25">
      <c r="A1997" s="30" t="s">
        <v>48</v>
      </c>
      <c r="B1997" s="36">
        <v>2701</v>
      </c>
      <c r="C1997" s="42" t="s">
        <v>3457</v>
      </c>
      <c r="D1997" s="22" t="s">
        <v>189</v>
      </c>
      <c r="E1997" s="22" t="s">
        <v>213</v>
      </c>
      <c r="F1997" s="26" t="str">
        <f>VLOOKUP(E1997,PROCV!$A$1:$B$107,2,TRUE)</f>
        <v>Patrimônio</v>
      </c>
      <c r="G1997" s="33">
        <v>2000</v>
      </c>
      <c r="H1997" s="24">
        <v>0</v>
      </c>
      <c r="I1997" s="23" t="str">
        <f>VLOOKUP(J1997,PROCV!$E$1:$F$27,2,FALSE)</f>
        <v>23 - Ceará</v>
      </c>
      <c r="J1997" s="22" t="s">
        <v>52</v>
      </c>
      <c r="K1997" s="22">
        <v>0</v>
      </c>
      <c r="L1997" s="33">
        <v>73530.3</v>
      </c>
      <c r="M1997" s="20" t="e">
        <f>VLOOKUP(G1997,PROCV!$A$110:$B$119,2,FALSE)</f>
        <v>#N/A</v>
      </c>
      <c r="N1997" s="17" t="e">
        <f t="shared" si="31"/>
        <v>#N/A</v>
      </c>
    </row>
    <row r="1998" spans="1:14" x14ac:dyDescent="0.25">
      <c r="A1998" s="30" t="s">
        <v>48</v>
      </c>
      <c r="B1998" s="36">
        <v>3068</v>
      </c>
      <c r="C1998" s="42" t="s">
        <v>3457</v>
      </c>
      <c r="D1998" s="22" t="s">
        <v>189</v>
      </c>
      <c r="E1998" s="22" t="s">
        <v>213</v>
      </c>
      <c r="F1998" s="26" t="str">
        <f>VLOOKUP(E1998,PROCV!$A$1:$B$107,2,TRUE)</f>
        <v>Patrimônio</v>
      </c>
      <c r="G1998" s="33">
        <v>2000</v>
      </c>
      <c r="H1998" s="24">
        <v>0</v>
      </c>
      <c r="I1998" s="23" t="str">
        <f>VLOOKUP(J1998,PROCV!$E$1:$F$27,2,FALSE)</f>
        <v>52 - Goiás</v>
      </c>
      <c r="J1998" s="22" t="s">
        <v>97</v>
      </c>
      <c r="K1998" s="22">
        <v>0</v>
      </c>
      <c r="L1998" s="33">
        <v>122220</v>
      </c>
      <c r="M1998" s="20" t="e">
        <f>VLOOKUP(G1998,PROCV!$A$110:$B$119,2,FALSE)</f>
        <v>#N/A</v>
      </c>
      <c r="N1998" s="17" t="e">
        <f t="shared" si="31"/>
        <v>#N/A</v>
      </c>
    </row>
    <row r="1999" spans="1:14" x14ac:dyDescent="0.25">
      <c r="A1999" s="30" t="s">
        <v>48</v>
      </c>
      <c r="B1999" s="36">
        <v>3069</v>
      </c>
      <c r="C1999" s="42" t="s">
        <v>3457</v>
      </c>
      <c r="D1999" s="22" t="s">
        <v>189</v>
      </c>
      <c r="E1999" s="22" t="s">
        <v>213</v>
      </c>
      <c r="F1999" s="26" t="str">
        <f>VLOOKUP(E1999,PROCV!$A$1:$B$107,2,TRUE)</f>
        <v>Patrimônio</v>
      </c>
      <c r="G1999" s="33">
        <v>2000</v>
      </c>
      <c r="H1999" s="24">
        <v>0</v>
      </c>
      <c r="I1999" s="23" t="str">
        <f>VLOOKUP(J1999,PROCV!$E$1:$F$27,2,FALSE)</f>
        <v>22 - Piauí</v>
      </c>
      <c r="J1999" s="22" t="s">
        <v>77</v>
      </c>
      <c r="K1999" s="22">
        <v>0</v>
      </c>
      <c r="L1999" s="33">
        <v>80342</v>
      </c>
      <c r="M1999" s="20" t="e">
        <f>VLOOKUP(G1999,PROCV!$A$110:$B$119,2,FALSE)</f>
        <v>#N/A</v>
      </c>
      <c r="N1999" s="17" t="e">
        <f t="shared" si="31"/>
        <v>#N/A</v>
      </c>
    </row>
    <row r="2000" spans="1:14" x14ac:dyDescent="0.25">
      <c r="A2000" s="30" t="s">
        <v>48</v>
      </c>
      <c r="B2000" s="36">
        <v>3076</v>
      </c>
      <c r="C2000" s="42" t="s">
        <v>3457</v>
      </c>
      <c r="D2000" s="22" t="s">
        <v>189</v>
      </c>
      <c r="E2000" s="22" t="s">
        <v>213</v>
      </c>
      <c r="F2000" s="26" t="str">
        <f>VLOOKUP(E2000,PROCV!$A$1:$B$107,2,TRUE)</f>
        <v>Patrimônio</v>
      </c>
      <c r="G2000" s="33">
        <v>2000</v>
      </c>
      <c r="H2000" s="24">
        <v>0</v>
      </c>
      <c r="I2000" s="23" t="str">
        <f>VLOOKUP(J2000,PROCV!$E$1:$F$27,2,FALSE)</f>
        <v>43 - Rio Grande do Sul</v>
      </c>
      <c r="J2000" s="22" t="s">
        <v>56</v>
      </c>
      <c r="K2000" s="22">
        <v>0</v>
      </c>
      <c r="L2000" s="33">
        <v>75000</v>
      </c>
      <c r="M2000" s="20" t="e">
        <f>VLOOKUP(G2000,PROCV!$A$110:$B$119,2,FALSE)</f>
        <v>#N/A</v>
      </c>
      <c r="N2000" s="17" t="e">
        <f t="shared" si="31"/>
        <v>#N/A</v>
      </c>
    </row>
    <row r="2001" spans="1:14" x14ac:dyDescent="0.25">
      <c r="A2001" s="30" t="s">
        <v>48</v>
      </c>
      <c r="B2001" s="36">
        <v>6092</v>
      </c>
      <c r="C2001" s="42" t="s">
        <v>643</v>
      </c>
      <c r="D2001" s="22" t="s">
        <v>189</v>
      </c>
      <c r="E2001" s="22" t="s">
        <v>213</v>
      </c>
      <c r="F2001" s="26" t="str">
        <f>VLOOKUP(E2001,PROCV!$A$1:$B$107,2,TRUE)</f>
        <v>Patrimônio</v>
      </c>
      <c r="G2001" s="33">
        <v>2000</v>
      </c>
      <c r="H2001" s="24">
        <v>0</v>
      </c>
      <c r="I2001" s="23" t="str">
        <f>VLOOKUP(J2001,PROCV!$E$1:$F$27,2,FALSE)</f>
        <v>31 - Minas Gerais</v>
      </c>
      <c r="J2001" s="22" t="s">
        <v>85</v>
      </c>
      <c r="K2001" s="22">
        <v>0</v>
      </c>
      <c r="L2001" s="33">
        <v>65000</v>
      </c>
      <c r="M2001" s="20" t="e">
        <f>VLOOKUP(G2001,PROCV!$A$110:$B$119,2,FALSE)</f>
        <v>#N/A</v>
      </c>
      <c r="N2001" s="17" t="e">
        <f t="shared" si="31"/>
        <v>#N/A</v>
      </c>
    </row>
    <row r="2002" spans="1:14" x14ac:dyDescent="0.25">
      <c r="A2002" s="30" t="s">
        <v>48</v>
      </c>
      <c r="B2002" s="36">
        <v>6104</v>
      </c>
      <c r="C2002" s="42" t="s">
        <v>3457</v>
      </c>
      <c r="D2002" s="22" t="s">
        <v>189</v>
      </c>
      <c r="E2002" s="22" t="s">
        <v>213</v>
      </c>
      <c r="F2002" s="26" t="str">
        <f>VLOOKUP(E2002,PROCV!$A$1:$B$107,2,TRUE)</f>
        <v>Patrimônio</v>
      </c>
      <c r="G2002" s="33">
        <v>2000</v>
      </c>
      <c r="H2002" s="24">
        <v>0</v>
      </c>
      <c r="I2002" s="23" t="str">
        <f>VLOOKUP(J2002,PROCV!$E$1:$F$27,2,FALSE)</f>
        <v>51 - Mato Grosso</v>
      </c>
      <c r="J2002" s="22" t="s">
        <v>99</v>
      </c>
      <c r="K2002" s="22">
        <v>0</v>
      </c>
      <c r="L2002" s="33">
        <v>100000</v>
      </c>
      <c r="M2002" s="20" t="e">
        <f>VLOOKUP(G2002,PROCV!$A$110:$B$119,2,FALSE)</f>
        <v>#N/A</v>
      </c>
      <c r="N2002" s="17" t="e">
        <f t="shared" si="31"/>
        <v>#N/A</v>
      </c>
    </row>
    <row r="2003" spans="1:14" x14ac:dyDescent="0.25">
      <c r="A2003" s="30" t="s">
        <v>48</v>
      </c>
      <c r="B2003" s="36">
        <v>7315</v>
      </c>
      <c r="C2003" s="42" t="s">
        <v>643</v>
      </c>
      <c r="D2003" s="22" t="s">
        <v>189</v>
      </c>
      <c r="E2003" s="22" t="s">
        <v>213</v>
      </c>
      <c r="F2003" s="26" t="str">
        <f>VLOOKUP(E2003,PROCV!$A$1:$B$107,2,TRUE)</f>
        <v>Patrimônio</v>
      </c>
      <c r="G2003" s="33">
        <v>2000</v>
      </c>
      <c r="H2003" s="24">
        <v>0</v>
      </c>
      <c r="I2003" s="23" t="str">
        <f>VLOOKUP(J2003,PROCV!$E$1:$F$27,2,FALSE)</f>
        <v>50 - Mato Grosso do Sul</v>
      </c>
      <c r="J2003" s="22" t="s">
        <v>179</v>
      </c>
      <c r="K2003" s="22">
        <v>0</v>
      </c>
      <c r="L2003" s="33">
        <v>134415</v>
      </c>
      <c r="M2003" s="20" t="e">
        <f>VLOOKUP(G2003,PROCV!$A$110:$B$119,2,FALSE)</f>
        <v>#N/A</v>
      </c>
      <c r="N2003" s="17" t="e">
        <f t="shared" si="31"/>
        <v>#N/A</v>
      </c>
    </row>
    <row r="2004" spans="1:14" ht="26.25" x14ac:dyDescent="0.25">
      <c r="A2004" s="30" t="s">
        <v>48</v>
      </c>
      <c r="B2004" s="36">
        <v>2770</v>
      </c>
      <c r="C2004" s="42" t="s">
        <v>4432</v>
      </c>
      <c r="D2004" s="22" t="s">
        <v>189</v>
      </c>
      <c r="E2004" s="22" t="s">
        <v>213</v>
      </c>
      <c r="F2004" s="26" t="str">
        <f>VLOOKUP(E2004,PROCV!$A$1:$B$107,2,TRUE)</f>
        <v>Patrimônio</v>
      </c>
      <c r="G2004" s="33">
        <v>2000</v>
      </c>
      <c r="H2004" s="24">
        <v>0</v>
      </c>
      <c r="I2004" s="23" t="str">
        <f>VLOOKUP(J2004,PROCV!$E$1:$F$27,2,FALSE)</f>
        <v>41 - Paraná</v>
      </c>
      <c r="J2004" s="22" t="s">
        <v>106</v>
      </c>
      <c r="K2004" s="22">
        <v>0</v>
      </c>
      <c r="L2004" s="33">
        <v>130000</v>
      </c>
      <c r="M2004" s="20" t="e">
        <f>VLOOKUP(G2004,PROCV!$A$110:$B$119,2,FALSE)</f>
        <v>#N/A</v>
      </c>
      <c r="N2004" s="17" t="e">
        <f t="shared" si="31"/>
        <v>#N/A</v>
      </c>
    </row>
    <row r="2005" spans="1:14" x14ac:dyDescent="0.25">
      <c r="A2005" s="30" t="s">
        <v>48</v>
      </c>
      <c r="B2005" s="36">
        <v>2371</v>
      </c>
      <c r="C2005" s="42" t="s">
        <v>3896</v>
      </c>
      <c r="D2005" s="22" t="s">
        <v>189</v>
      </c>
      <c r="E2005" s="22" t="s">
        <v>213</v>
      </c>
      <c r="F2005" s="26" t="str">
        <f>VLOOKUP(E2005,PROCV!$A$1:$B$107,2,TRUE)</f>
        <v>Patrimônio</v>
      </c>
      <c r="G2005" s="33">
        <v>2000</v>
      </c>
      <c r="H2005" s="24">
        <v>0</v>
      </c>
      <c r="I2005" s="23" t="str">
        <f>VLOOKUP(J2005,PROCV!$E$1:$F$27,2,FALSE)</f>
        <v>13 - Amazonas</v>
      </c>
      <c r="J2005" s="22" t="s">
        <v>823</v>
      </c>
      <c r="K2005" s="22">
        <v>0</v>
      </c>
      <c r="L2005" s="33">
        <v>100000</v>
      </c>
      <c r="M2005" s="20" t="e">
        <f>VLOOKUP(G2005,PROCV!$A$110:$B$119,2,FALSE)</f>
        <v>#N/A</v>
      </c>
      <c r="N2005" s="17" t="e">
        <f t="shared" si="31"/>
        <v>#N/A</v>
      </c>
    </row>
    <row r="2006" spans="1:14" x14ac:dyDescent="0.25">
      <c r="A2006" s="30" t="s">
        <v>48</v>
      </c>
      <c r="B2006" s="36">
        <v>2372</v>
      </c>
      <c r="C2006" s="42" t="s">
        <v>3896</v>
      </c>
      <c r="D2006" s="22" t="s">
        <v>189</v>
      </c>
      <c r="E2006" s="22" t="s">
        <v>213</v>
      </c>
      <c r="F2006" s="26" t="str">
        <f>VLOOKUP(E2006,PROCV!$A$1:$B$107,2,TRUE)</f>
        <v>Patrimônio</v>
      </c>
      <c r="G2006" s="33">
        <v>2000</v>
      </c>
      <c r="H2006" s="24">
        <v>0</v>
      </c>
      <c r="I2006" s="23" t="str">
        <f>VLOOKUP(J2006,PROCV!$E$1:$F$27,2,FALSE)</f>
        <v>13 - Amazonas</v>
      </c>
      <c r="J2006" s="22" t="s">
        <v>823</v>
      </c>
      <c r="K2006" s="22">
        <v>0</v>
      </c>
      <c r="L2006" s="33">
        <v>100000</v>
      </c>
      <c r="M2006" s="20" t="e">
        <f>VLOOKUP(G2006,PROCV!$A$110:$B$119,2,FALSE)</f>
        <v>#N/A</v>
      </c>
      <c r="N2006" s="17" t="e">
        <f t="shared" si="31"/>
        <v>#N/A</v>
      </c>
    </row>
    <row r="2007" spans="1:14" x14ac:dyDescent="0.25">
      <c r="A2007" s="30" t="s">
        <v>48</v>
      </c>
      <c r="B2007" s="36">
        <v>2374</v>
      </c>
      <c r="C2007" s="42" t="s">
        <v>3896</v>
      </c>
      <c r="D2007" s="22" t="s">
        <v>189</v>
      </c>
      <c r="E2007" s="22" t="s">
        <v>213</v>
      </c>
      <c r="F2007" s="26" t="str">
        <f>VLOOKUP(E2007,PROCV!$A$1:$B$107,2,TRUE)</f>
        <v>Patrimônio</v>
      </c>
      <c r="G2007" s="33">
        <v>2000</v>
      </c>
      <c r="H2007" s="24">
        <v>0</v>
      </c>
      <c r="I2007" s="23" t="str">
        <f>VLOOKUP(J2007,PROCV!$E$1:$F$27,2,FALSE)</f>
        <v>13 - Amazonas</v>
      </c>
      <c r="J2007" s="22" t="s">
        <v>823</v>
      </c>
      <c r="K2007" s="22">
        <v>0</v>
      </c>
      <c r="L2007" s="33">
        <v>100000</v>
      </c>
      <c r="M2007" s="20" t="e">
        <f>VLOOKUP(G2007,PROCV!$A$110:$B$119,2,FALSE)</f>
        <v>#N/A</v>
      </c>
      <c r="N2007" s="17" t="e">
        <f t="shared" si="31"/>
        <v>#N/A</v>
      </c>
    </row>
    <row r="2008" spans="1:14" ht="26.25" x14ac:dyDescent="0.25">
      <c r="A2008" s="30" t="s">
        <v>48</v>
      </c>
      <c r="B2008" s="36">
        <v>1214</v>
      </c>
      <c r="C2008" s="42" t="s">
        <v>4431</v>
      </c>
      <c r="D2008" s="22" t="s">
        <v>189</v>
      </c>
      <c r="E2008" s="22" t="s">
        <v>213</v>
      </c>
      <c r="F2008" s="26" t="str">
        <f>VLOOKUP(E2008,PROCV!$A$1:$B$107,2,TRUE)</f>
        <v>Patrimônio</v>
      </c>
      <c r="G2008" s="33">
        <v>2000</v>
      </c>
      <c r="H2008" s="24">
        <v>0</v>
      </c>
      <c r="I2008" s="23" t="str">
        <f>VLOOKUP(J2008,PROCV!$E$1:$F$27,2,FALSE)</f>
        <v>43 - Rio Grande do Sul</v>
      </c>
      <c r="J2008" s="22" t="s">
        <v>56</v>
      </c>
      <c r="K2008" s="22">
        <v>0</v>
      </c>
      <c r="L2008" s="33">
        <v>81250</v>
      </c>
      <c r="M2008" s="20" t="e">
        <f>VLOOKUP(G2008,PROCV!$A$110:$B$119,2,FALSE)</f>
        <v>#N/A</v>
      </c>
      <c r="N2008" s="17" t="e">
        <f t="shared" si="31"/>
        <v>#N/A</v>
      </c>
    </row>
    <row r="2009" spans="1:14" x14ac:dyDescent="0.25">
      <c r="A2009" s="30" t="s">
        <v>48</v>
      </c>
      <c r="B2009" s="36">
        <v>2249</v>
      </c>
      <c r="C2009" s="42" t="s">
        <v>4430</v>
      </c>
      <c r="D2009" s="22" t="s">
        <v>189</v>
      </c>
      <c r="E2009" s="22" t="s">
        <v>213</v>
      </c>
      <c r="F2009" s="26" t="str">
        <f>VLOOKUP(E2009,PROCV!$A$1:$B$107,2,TRUE)</f>
        <v>Patrimônio</v>
      </c>
      <c r="G2009" s="33">
        <v>2000</v>
      </c>
      <c r="H2009" s="24">
        <v>0</v>
      </c>
      <c r="I2009" s="23" t="str">
        <f>VLOOKUP(J2009,PROCV!$E$1:$F$27,2,FALSE)</f>
        <v>15 - Pará</v>
      </c>
      <c r="J2009" s="22" t="s">
        <v>140</v>
      </c>
      <c r="K2009" s="22">
        <v>0</v>
      </c>
      <c r="L2009" s="33">
        <v>125318.47</v>
      </c>
      <c r="M2009" s="20" t="e">
        <f>VLOOKUP(G2009,PROCV!$A$110:$B$119,2,FALSE)</f>
        <v>#N/A</v>
      </c>
      <c r="N2009" s="17" t="e">
        <f t="shared" si="31"/>
        <v>#N/A</v>
      </c>
    </row>
    <row r="2010" spans="1:14" x14ac:dyDescent="0.25">
      <c r="A2010" s="30" t="s">
        <v>48</v>
      </c>
      <c r="B2010" s="36">
        <v>996098</v>
      </c>
      <c r="C2010" s="42" t="s">
        <v>4429</v>
      </c>
      <c r="D2010" s="22" t="s">
        <v>189</v>
      </c>
      <c r="E2010" s="22" t="s">
        <v>213</v>
      </c>
      <c r="F2010" s="26" t="str">
        <f>VLOOKUP(E2010,PROCV!$A$1:$B$107,2,TRUE)</f>
        <v>Patrimônio</v>
      </c>
      <c r="G2010" s="33">
        <v>2000</v>
      </c>
      <c r="H2010" s="24">
        <v>0</v>
      </c>
      <c r="I2010" s="23" t="str">
        <f>VLOOKUP(J2010,PROCV!$E$1:$F$27,2,FALSE)</f>
        <v>24 - Rio Grande do Norte</v>
      </c>
      <c r="J2010" s="22" t="s">
        <v>54</v>
      </c>
      <c r="K2010" s="22">
        <v>0</v>
      </c>
      <c r="L2010" s="33">
        <v>149978.79999999999</v>
      </c>
      <c r="M2010" s="20" t="e">
        <f>VLOOKUP(G2010,PROCV!$A$110:$B$119,2,FALSE)</f>
        <v>#N/A</v>
      </c>
      <c r="N2010" s="17" t="e">
        <f t="shared" si="31"/>
        <v>#N/A</v>
      </c>
    </row>
    <row r="2011" spans="1:14" x14ac:dyDescent="0.25">
      <c r="A2011" s="30" t="s">
        <v>48</v>
      </c>
      <c r="B2011" s="36">
        <v>2058</v>
      </c>
      <c r="C2011" s="42" t="s">
        <v>4428</v>
      </c>
      <c r="D2011" s="22" t="s">
        <v>189</v>
      </c>
      <c r="E2011" s="22" t="s">
        <v>213</v>
      </c>
      <c r="F2011" s="26" t="str">
        <f>VLOOKUP(E2011,PROCV!$A$1:$B$107,2,TRUE)</f>
        <v>Patrimônio</v>
      </c>
      <c r="G2011" s="33">
        <v>2000</v>
      </c>
      <c r="H2011" s="24">
        <v>0</v>
      </c>
      <c r="I2011" s="23" t="str">
        <f>VLOOKUP(J2011,PROCV!$E$1:$F$27,2,FALSE)</f>
        <v>12 - Acre</v>
      </c>
      <c r="J2011" s="22" t="s">
        <v>71</v>
      </c>
      <c r="K2011" s="22">
        <v>0</v>
      </c>
      <c r="L2011" s="33">
        <v>50000</v>
      </c>
      <c r="M2011" s="20" t="e">
        <f>VLOOKUP(G2011,PROCV!$A$110:$B$119,2,FALSE)</f>
        <v>#N/A</v>
      </c>
      <c r="N2011" s="17" t="e">
        <f t="shared" si="31"/>
        <v>#N/A</v>
      </c>
    </row>
    <row r="2012" spans="1:14" x14ac:dyDescent="0.25">
      <c r="A2012" s="30" t="s">
        <v>48</v>
      </c>
      <c r="B2012" s="36">
        <v>2063</v>
      </c>
      <c r="C2012" s="42" t="s">
        <v>3882</v>
      </c>
      <c r="D2012" s="22" t="s">
        <v>189</v>
      </c>
      <c r="E2012" s="22" t="s">
        <v>213</v>
      </c>
      <c r="F2012" s="26" t="str">
        <f>VLOOKUP(E2012,PROCV!$A$1:$B$107,2,TRUE)</f>
        <v>Patrimônio</v>
      </c>
      <c r="G2012" s="33">
        <v>2000</v>
      </c>
      <c r="H2012" s="24">
        <v>0</v>
      </c>
      <c r="I2012" s="23" t="str">
        <f>VLOOKUP(J2012,PROCV!$E$1:$F$27,2,FALSE)</f>
        <v>26 - Pernambuco</v>
      </c>
      <c r="J2012" s="22" t="s">
        <v>44</v>
      </c>
      <c r="K2012" s="22">
        <v>0</v>
      </c>
      <c r="L2012" s="33">
        <v>49998.55</v>
      </c>
      <c r="M2012" s="20" t="e">
        <f>VLOOKUP(G2012,PROCV!$A$110:$B$119,2,FALSE)</f>
        <v>#N/A</v>
      </c>
      <c r="N2012" s="17" t="e">
        <f t="shared" si="31"/>
        <v>#N/A</v>
      </c>
    </row>
    <row r="2013" spans="1:14" x14ac:dyDescent="0.25">
      <c r="A2013" s="30" t="s">
        <v>48</v>
      </c>
      <c r="B2013" s="36">
        <v>2168</v>
      </c>
      <c r="C2013" s="42" t="s">
        <v>637</v>
      </c>
      <c r="D2013" s="22" t="s">
        <v>189</v>
      </c>
      <c r="E2013" s="22" t="s">
        <v>213</v>
      </c>
      <c r="F2013" s="26" t="str">
        <f>VLOOKUP(E2013,PROCV!$A$1:$B$107,2,TRUE)</f>
        <v>Patrimônio</v>
      </c>
      <c r="G2013" s="33">
        <v>2000</v>
      </c>
      <c r="H2013" s="24">
        <v>0</v>
      </c>
      <c r="I2013" s="23" t="str">
        <f>VLOOKUP(J2013,PROCV!$E$1:$F$27,2,FALSE)</f>
        <v>26 - Pernambuco</v>
      </c>
      <c r="J2013" s="22" t="s">
        <v>44</v>
      </c>
      <c r="K2013" s="22">
        <v>0</v>
      </c>
      <c r="L2013" s="33">
        <v>50000</v>
      </c>
      <c r="M2013" s="20" t="e">
        <f>VLOOKUP(G2013,PROCV!$A$110:$B$119,2,FALSE)</f>
        <v>#N/A</v>
      </c>
      <c r="N2013" s="17" t="e">
        <f t="shared" si="31"/>
        <v>#N/A</v>
      </c>
    </row>
    <row r="2014" spans="1:14" x14ac:dyDescent="0.25">
      <c r="A2014" s="30" t="s">
        <v>48</v>
      </c>
      <c r="B2014" s="36">
        <v>2823</v>
      </c>
      <c r="C2014" s="42" t="s">
        <v>3882</v>
      </c>
      <c r="D2014" s="22" t="s">
        <v>189</v>
      </c>
      <c r="E2014" s="22" t="s">
        <v>213</v>
      </c>
      <c r="F2014" s="26" t="str">
        <f>VLOOKUP(E2014,PROCV!$A$1:$B$107,2,TRUE)</f>
        <v>Patrimônio</v>
      </c>
      <c r="G2014" s="33">
        <v>2000</v>
      </c>
      <c r="H2014" s="24">
        <v>0</v>
      </c>
      <c r="I2014" s="23" t="str">
        <f>VLOOKUP(J2014,PROCV!$E$1:$F$27,2,FALSE)</f>
        <v>43 - Rio Grande do Sul</v>
      </c>
      <c r="J2014" s="22" t="s">
        <v>56</v>
      </c>
      <c r="K2014" s="22">
        <v>0</v>
      </c>
      <c r="L2014" s="33">
        <v>48000</v>
      </c>
      <c r="M2014" s="20" t="e">
        <f>VLOOKUP(G2014,PROCV!$A$110:$B$119,2,FALSE)</f>
        <v>#N/A</v>
      </c>
      <c r="N2014" s="17" t="e">
        <f t="shared" si="31"/>
        <v>#N/A</v>
      </c>
    </row>
    <row r="2015" spans="1:14" x14ac:dyDescent="0.25">
      <c r="A2015" s="30" t="s">
        <v>48</v>
      </c>
      <c r="B2015" s="36">
        <v>7290</v>
      </c>
      <c r="C2015" s="42" t="s">
        <v>637</v>
      </c>
      <c r="D2015" s="22" t="s">
        <v>189</v>
      </c>
      <c r="E2015" s="22" t="s">
        <v>213</v>
      </c>
      <c r="F2015" s="26" t="str">
        <f>VLOOKUP(E2015,PROCV!$A$1:$B$107,2,TRUE)</f>
        <v>Patrimônio</v>
      </c>
      <c r="G2015" s="33">
        <v>2000</v>
      </c>
      <c r="H2015" s="24">
        <v>0</v>
      </c>
      <c r="I2015" s="23" t="str">
        <f>VLOOKUP(J2015,PROCV!$E$1:$F$27,2,FALSE)</f>
        <v>32 - Espírito Santo</v>
      </c>
      <c r="J2015" s="22" t="s">
        <v>67</v>
      </c>
      <c r="K2015" s="22">
        <v>0</v>
      </c>
      <c r="L2015" s="33">
        <v>149350</v>
      </c>
      <c r="M2015" s="20" t="e">
        <f>VLOOKUP(G2015,PROCV!$A$110:$B$119,2,FALSE)</f>
        <v>#N/A</v>
      </c>
      <c r="N2015" s="17" t="e">
        <f t="shared" si="31"/>
        <v>#N/A</v>
      </c>
    </row>
    <row r="2016" spans="1:14" x14ac:dyDescent="0.25">
      <c r="A2016" s="30" t="s">
        <v>48</v>
      </c>
      <c r="B2016" s="36">
        <v>996694</v>
      </c>
      <c r="C2016" s="42" t="s">
        <v>637</v>
      </c>
      <c r="D2016" s="22" t="s">
        <v>189</v>
      </c>
      <c r="E2016" s="22" t="s">
        <v>213</v>
      </c>
      <c r="F2016" s="26" t="str">
        <f>VLOOKUP(E2016,PROCV!$A$1:$B$107,2,TRUE)</f>
        <v>Patrimônio</v>
      </c>
      <c r="G2016" s="33">
        <v>2000</v>
      </c>
      <c r="H2016" s="24">
        <v>0</v>
      </c>
      <c r="I2016" s="23" t="str">
        <f>VLOOKUP(J2016,PROCV!$E$1:$F$27,2,FALSE)</f>
        <v>29 - Bahia</v>
      </c>
      <c r="J2016" s="22" t="s">
        <v>73</v>
      </c>
      <c r="K2016" s="22">
        <v>0</v>
      </c>
      <c r="L2016" s="33">
        <v>125000</v>
      </c>
      <c r="M2016" s="20" t="e">
        <f>VLOOKUP(G2016,PROCV!$A$110:$B$119,2,FALSE)</f>
        <v>#N/A</v>
      </c>
      <c r="N2016" s="17" t="e">
        <f t="shared" si="31"/>
        <v>#N/A</v>
      </c>
    </row>
    <row r="2017" spans="1:14" x14ac:dyDescent="0.25">
      <c r="A2017" s="30" t="s">
        <v>48</v>
      </c>
      <c r="B2017" s="36">
        <v>7330</v>
      </c>
      <c r="C2017" s="42" t="s">
        <v>4427</v>
      </c>
      <c r="D2017" s="22" t="s">
        <v>189</v>
      </c>
      <c r="E2017" s="22" t="s">
        <v>213</v>
      </c>
      <c r="F2017" s="26" t="str">
        <f>VLOOKUP(E2017,PROCV!$A$1:$B$107,2,TRUE)</f>
        <v>Patrimônio</v>
      </c>
      <c r="G2017" s="33">
        <v>2000</v>
      </c>
      <c r="H2017" s="24">
        <v>0</v>
      </c>
      <c r="I2017" s="23" t="str">
        <f>VLOOKUP(J2017,PROCV!$E$1:$F$27,2,FALSE)</f>
        <v>43 - Rio Grande do Sul</v>
      </c>
      <c r="J2017" s="22" t="s">
        <v>56</v>
      </c>
      <c r="K2017" s="22">
        <v>0</v>
      </c>
      <c r="L2017" s="33">
        <v>72093.11</v>
      </c>
      <c r="M2017" s="20" t="e">
        <f>VLOOKUP(G2017,PROCV!$A$110:$B$119,2,FALSE)</f>
        <v>#N/A</v>
      </c>
      <c r="N2017" s="17" t="e">
        <f t="shared" si="31"/>
        <v>#N/A</v>
      </c>
    </row>
    <row r="2018" spans="1:14" x14ac:dyDescent="0.25">
      <c r="A2018" s="30" t="s">
        <v>48</v>
      </c>
      <c r="B2018" s="36">
        <v>3078</v>
      </c>
      <c r="C2018" s="42" t="s">
        <v>4426</v>
      </c>
      <c r="D2018" s="22" t="s">
        <v>189</v>
      </c>
      <c r="E2018" s="22" t="s">
        <v>213</v>
      </c>
      <c r="F2018" s="26" t="str">
        <f>VLOOKUP(E2018,PROCV!$A$1:$B$107,2,TRUE)</f>
        <v>Patrimônio</v>
      </c>
      <c r="G2018" s="33">
        <v>2000</v>
      </c>
      <c r="H2018" s="24">
        <v>0</v>
      </c>
      <c r="I2018" s="23" t="str">
        <f>VLOOKUP(J2018,PROCV!$E$1:$F$27,2,FALSE)</f>
        <v>41 - Paraná</v>
      </c>
      <c r="J2018" s="22" t="s">
        <v>106</v>
      </c>
      <c r="K2018" s="22">
        <v>0</v>
      </c>
      <c r="L2018" s="33">
        <v>90000</v>
      </c>
      <c r="M2018" s="20" t="e">
        <f>VLOOKUP(G2018,PROCV!$A$110:$B$119,2,FALSE)</f>
        <v>#N/A</v>
      </c>
      <c r="N2018" s="17" t="e">
        <f t="shared" si="31"/>
        <v>#N/A</v>
      </c>
    </row>
    <row r="2019" spans="1:14" x14ac:dyDescent="0.25">
      <c r="A2019" s="30" t="s">
        <v>48</v>
      </c>
      <c r="B2019" s="36">
        <v>7000</v>
      </c>
      <c r="C2019" s="42" t="s">
        <v>4425</v>
      </c>
      <c r="D2019" s="22" t="s">
        <v>189</v>
      </c>
      <c r="E2019" s="22" t="s">
        <v>213</v>
      </c>
      <c r="F2019" s="26" t="str">
        <f>VLOOKUP(E2019,PROCV!$A$1:$B$107,2,TRUE)</f>
        <v>Patrimônio</v>
      </c>
      <c r="G2019" s="33">
        <v>2000</v>
      </c>
      <c r="H2019" s="24">
        <v>0</v>
      </c>
      <c r="I2019" s="23" t="str">
        <f>VLOOKUP(J2019,PROCV!$E$1:$F$27,2,FALSE)</f>
        <v>53 - Distrito Federal</v>
      </c>
      <c r="J2019" s="22" t="s">
        <v>75</v>
      </c>
      <c r="K2019" s="22">
        <v>0</v>
      </c>
      <c r="L2019" s="33">
        <v>270000</v>
      </c>
      <c r="M2019" s="20" t="e">
        <f>VLOOKUP(G2019,PROCV!$A$110:$B$119,2,FALSE)</f>
        <v>#N/A</v>
      </c>
      <c r="N2019" s="17" t="e">
        <f t="shared" si="31"/>
        <v>#N/A</v>
      </c>
    </row>
    <row r="2020" spans="1:14" x14ac:dyDescent="0.25">
      <c r="A2020" s="30" t="s">
        <v>48</v>
      </c>
      <c r="B2020" s="36">
        <v>2127</v>
      </c>
      <c r="C2020" s="42" t="s">
        <v>4424</v>
      </c>
      <c r="D2020" s="22" t="s">
        <v>189</v>
      </c>
      <c r="E2020" s="22" t="s">
        <v>213</v>
      </c>
      <c r="F2020" s="26" t="str">
        <f>VLOOKUP(E2020,PROCV!$A$1:$B$107,2,TRUE)</f>
        <v>Patrimônio</v>
      </c>
      <c r="G2020" s="33">
        <v>2000</v>
      </c>
      <c r="H2020" s="24">
        <v>0</v>
      </c>
      <c r="I2020" s="23" t="str">
        <f>VLOOKUP(J2020,PROCV!$E$1:$F$27,2,FALSE)</f>
        <v>41 - Paraná</v>
      </c>
      <c r="J2020" s="22" t="s">
        <v>106</v>
      </c>
      <c r="K2020" s="22">
        <v>0</v>
      </c>
      <c r="L2020" s="33">
        <v>55000</v>
      </c>
      <c r="M2020" s="20" t="e">
        <f>VLOOKUP(G2020,PROCV!$A$110:$B$119,2,FALSE)</f>
        <v>#N/A</v>
      </c>
      <c r="N2020" s="17" t="e">
        <f t="shared" si="31"/>
        <v>#N/A</v>
      </c>
    </row>
    <row r="2021" spans="1:14" x14ac:dyDescent="0.25">
      <c r="A2021" s="30" t="s">
        <v>48</v>
      </c>
      <c r="B2021" s="36">
        <v>7316</v>
      </c>
      <c r="C2021" s="42" t="s">
        <v>4423</v>
      </c>
      <c r="D2021" s="22" t="s">
        <v>189</v>
      </c>
      <c r="E2021" s="22" t="s">
        <v>213</v>
      </c>
      <c r="F2021" s="26" t="str">
        <f>VLOOKUP(E2021,PROCV!$A$1:$B$107,2,TRUE)</f>
        <v>Patrimônio</v>
      </c>
      <c r="G2021" s="33">
        <v>2000</v>
      </c>
      <c r="H2021" s="24">
        <v>0</v>
      </c>
      <c r="I2021" s="23" t="str">
        <f>VLOOKUP(J2021,PROCV!$E$1:$F$27,2,FALSE)</f>
        <v>15 - Pará</v>
      </c>
      <c r="J2021" s="22" t="s">
        <v>140</v>
      </c>
      <c r="K2021" s="22">
        <v>0</v>
      </c>
      <c r="L2021" s="33">
        <v>163689.46</v>
      </c>
      <c r="M2021" s="20" t="e">
        <f>VLOOKUP(G2021,PROCV!$A$110:$B$119,2,FALSE)</f>
        <v>#N/A</v>
      </c>
      <c r="N2021" s="17" t="e">
        <f t="shared" si="31"/>
        <v>#N/A</v>
      </c>
    </row>
    <row r="2022" spans="1:14" x14ac:dyDescent="0.25">
      <c r="A2022" s="30" t="s">
        <v>48</v>
      </c>
      <c r="B2022" s="36">
        <v>2080</v>
      </c>
      <c r="C2022" s="42" t="s">
        <v>4422</v>
      </c>
      <c r="D2022" s="22" t="s">
        <v>189</v>
      </c>
      <c r="E2022" s="22" t="s">
        <v>213</v>
      </c>
      <c r="F2022" s="26" t="str">
        <f>VLOOKUP(E2022,PROCV!$A$1:$B$107,2,TRUE)</f>
        <v>Patrimônio</v>
      </c>
      <c r="G2022" s="33">
        <v>2000</v>
      </c>
      <c r="H2022" s="24">
        <v>0</v>
      </c>
      <c r="I2022" s="23" t="str">
        <f>VLOOKUP(J2022,PROCV!$E$1:$F$27,2,FALSE)</f>
        <v>41 - Paraná</v>
      </c>
      <c r="J2022" s="22" t="s">
        <v>106</v>
      </c>
      <c r="K2022" s="22">
        <v>0</v>
      </c>
      <c r="L2022" s="33">
        <v>50000</v>
      </c>
      <c r="M2022" s="20" t="e">
        <f>VLOOKUP(G2022,PROCV!$A$110:$B$119,2,FALSE)</f>
        <v>#N/A</v>
      </c>
      <c r="N2022" s="17" t="e">
        <f t="shared" si="31"/>
        <v>#N/A</v>
      </c>
    </row>
    <row r="2023" spans="1:14" x14ac:dyDescent="0.25">
      <c r="A2023" s="30" t="s">
        <v>48</v>
      </c>
      <c r="B2023" s="36">
        <v>2075</v>
      </c>
      <c r="C2023" s="42" t="s">
        <v>4421</v>
      </c>
      <c r="D2023" s="22" t="s">
        <v>189</v>
      </c>
      <c r="E2023" s="22" t="s">
        <v>213</v>
      </c>
      <c r="F2023" s="26" t="str">
        <f>VLOOKUP(E2023,PROCV!$A$1:$B$107,2,TRUE)</f>
        <v>Patrimônio</v>
      </c>
      <c r="G2023" s="33">
        <v>2000</v>
      </c>
      <c r="H2023" s="24">
        <v>0</v>
      </c>
      <c r="I2023" s="23" t="str">
        <f>VLOOKUP(J2023,PROCV!$E$1:$F$27,2,FALSE)</f>
        <v>41 - Paraná</v>
      </c>
      <c r="J2023" s="22" t="s">
        <v>106</v>
      </c>
      <c r="K2023" s="22">
        <v>0</v>
      </c>
      <c r="L2023" s="33">
        <v>75000</v>
      </c>
      <c r="M2023" s="20" t="e">
        <f>VLOOKUP(G2023,PROCV!$A$110:$B$119,2,FALSE)</f>
        <v>#N/A</v>
      </c>
      <c r="N2023" s="17" t="e">
        <f t="shared" si="31"/>
        <v>#N/A</v>
      </c>
    </row>
    <row r="2024" spans="1:14" x14ac:dyDescent="0.25">
      <c r="A2024" s="30" t="s">
        <v>48</v>
      </c>
      <c r="B2024" s="36">
        <v>2264</v>
      </c>
      <c r="C2024" s="42" t="s">
        <v>4420</v>
      </c>
      <c r="D2024" s="22" t="s">
        <v>189</v>
      </c>
      <c r="E2024" s="22" t="s">
        <v>213</v>
      </c>
      <c r="F2024" s="26" t="str">
        <f>VLOOKUP(E2024,PROCV!$A$1:$B$107,2,TRUE)</f>
        <v>Patrimônio</v>
      </c>
      <c r="G2024" s="33">
        <v>2000</v>
      </c>
      <c r="H2024" s="24">
        <v>0</v>
      </c>
      <c r="I2024" s="23" t="str">
        <f>VLOOKUP(J2024,PROCV!$E$1:$F$27,2,FALSE)</f>
        <v>41 - Paraná</v>
      </c>
      <c r="J2024" s="22" t="s">
        <v>106</v>
      </c>
      <c r="K2024" s="22">
        <v>0</v>
      </c>
      <c r="L2024" s="33">
        <v>50000</v>
      </c>
      <c r="M2024" s="20" t="e">
        <f>VLOOKUP(G2024,PROCV!$A$110:$B$119,2,FALSE)</f>
        <v>#N/A</v>
      </c>
      <c r="N2024" s="17" t="e">
        <f t="shared" si="31"/>
        <v>#N/A</v>
      </c>
    </row>
    <row r="2025" spans="1:14" x14ac:dyDescent="0.25">
      <c r="A2025" s="30" t="s">
        <v>48</v>
      </c>
      <c r="B2025" s="36">
        <v>2532</v>
      </c>
      <c r="C2025" s="42" t="s">
        <v>4419</v>
      </c>
      <c r="D2025" s="22" t="s">
        <v>114</v>
      </c>
      <c r="E2025" s="22" t="s">
        <v>113</v>
      </c>
      <c r="F2025" s="26" t="str">
        <f>VLOOKUP(E2025,PROCV!$A$1:$B$107,2,TRUE)</f>
        <v>Música</v>
      </c>
      <c r="G2025" s="33">
        <v>2000</v>
      </c>
      <c r="H2025" s="24">
        <v>0</v>
      </c>
      <c r="I2025" s="23" t="str">
        <f>VLOOKUP(J2025,PROCV!$E$1:$F$27,2,FALSE)</f>
        <v>31 - Minas Gerais</v>
      </c>
      <c r="J2025" s="22" t="s">
        <v>85</v>
      </c>
      <c r="K2025" s="22">
        <v>0</v>
      </c>
      <c r="L2025" s="33">
        <v>20000</v>
      </c>
      <c r="M2025" s="20" t="e">
        <f>VLOOKUP(G2025,PROCV!$A$110:$B$119,2,FALSE)</f>
        <v>#N/A</v>
      </c>
      <c r="N2025" s="17" t="e">
        <f t="shared" si="31"/>
        <v>#N/A</v>
      </c>
    </row>
    <row r="2026" spans="1:14" x14ac:dyDescent="0.25">
      <c r="A2026" s="30" t="s">
        <v>48</v>
      </c>
      <c r="B2026" s="36">
        <v>999210</v>
      </c>
      <c r="C2026" s="42" t="s">
        <v>4418</v>
      </c>
      <c r="D2026" s="22" t="s">
        <v>314</v>
      </c>
      <c r="E2026" s="22" t="s">
        <v>2956</v>
      </c>
      <c r="F2026" s="26" t="str">
        <f>VLOOKUP(E2026,PROCV!$A$1:$B$107,2,TRUE)</f>
        <v>Editorial</v>
      </c>
      <c r="G2026" s="33">
        <v>2000</v>
      </c>
      <c r="H2026" s="24">
        <v>0</v>
      </c>
      <c r="I2026" s="23" t="str">
        <f>VLOOKUP(J2026,PROCV!$E$1:$F$27,2,FALSE)</f>
        <v>33 - Rio de Janeiro</v>
      </c>
      <c r="J2026" s="22" t="s">
        <v>82</v>
      </c>
      <c r="K2026" s="22">
        <v>0</v>
      </c>
      <c r="L2026" s="33">
        <v>70000</v>
      </c>
      <c r="M2026" s="20" t="e">
        <f>VLOOKUP(G2026,PROCV!$A$110:$B$119,2,FALSE)</f>
        <v>#N/A</v>
      </c>
      <c r="N2026" s="17" t="e">
        <f t="shared" si="31"/>
        <v>#N/A</v>
      </c>
    </row>
    <row r="2027" spans="1:14" x14ac:dyDescent="0.25">
      <c r="A2027" s="30" t="s">
        <v>48</v>
      </c>
      <c r="B2027" s="36">
        <v>5099</v>
      </c>
      <c r="C2027" s="42" t="s">
        <v>4417</v>
      </c>
      <c r="D2027" s="22" t="s">
        <v>314</v>
      </c>
      <c r="E2027" s="22" t="s">
        <v>265</v>
      </c>
      <c r="F2027" s="26" t="str">
        <f>VLOOKUP(E2027,PROCV!$A$1:$B$107,2,TRUE)</f>
        <v>Patrimônio</v>
      </c>
      <c r="G2027" s="38">
        <v>2000</v>
      </c>
      <c r="H2027" s="24">
        <v>0</v>
      </c>
      <c r="I2027" s="23" t="str">
        <f>VLOOKUP(J2027,PROCV!$E$1:$F$27,2,FALSE)</f>
        <v>33 - Rio de Janeiro</v>
      </c>
      <c r="J2027" s="22" t="s">
        <v>82</v>
      </c>
      <c r="K2027" s="22">
        <v>0</v>
      </c>
      <c r="L2027" s="38">
        <v>6250</v>
      </c>
      <c r="M2027" s="20" t="e">
        <f>VLOOKUP(G2027,PROCV!$A$110:$B$119,2,FALSE)</f>
        <v>#N/A</v>
      </c>
      <c r="N2027" s="17" t="e">
        <f t="shared" si="31"/>
        <v>#N/A</v>
      </c>
    </row>
    <row r="2028" spans="1:14" x14ac:dyDescent="0.25">
      <c r="A2028" s="30" t="s">
        <v>48</v>
      </c>
      <c r="B2028" s="36">
        <v>5609</v>
      </c>
      <c r="C2028" s="42" t="s">
        <v>4416</v>
      </c>
      <c r="D2028" s="22" t="s">
        <v>300</v>
      </c>
      <c r="E2028" s="22" t="s">
        <v>263</v>
      </c>
      <c r="F2028" s="26" t="str">
        <f>VLOOKUP(E2028,PROCV!$A$1:$B$107,2,TRUE)</f>
        <v>Artes Cênicas e Espetáculo</v>
      </c>
      <c r="G2028" s="33">
        <v>2000</v>
      </c>
      <c r="H2028" s="24">
        <v>0</v>
      </c>
      <c r="I2028" s="23" t="str">
        <f>VLOOKUP(J2028,PROCV!$E$1:$F$27,2,FALSE)</f>
        <v>53 - Distrito Federal</v>
      </c>
      <c r="J2028" s="22" t="s">
        <v>75</v>
      </c>
      <c r="K2028" s="22">
        <v>0</v>
      </c>
      <c r="L2028" s="33">
        <v>60000</v>
      </c>
      <c r="M2028" s="20" t="e">
        <f>VLOOKUP(G2028,PROCV!$A$110:$B$119,2,FALSE)</f>
        <v>#N/A</v>
      </c>
      <c r="N2028" s="17" t="e">
        <f t="shared" si="31"/>
        <v>#N/A</v>
      </c>
    </row>
    <row r="2029" spans="1:14" x14ac:dyDescent="0.25">
      <c r="A2029" s="30" t="s">
        <v>48</v>
      </c>
      <c r="B2029" s="36">
        <v>5349</v>
      </c>
      <c r="C2029" s="42" t="s">
        <v>4415</v>
      </c>
      <c r="D2029" s="22" t="s">
        <v>314</v>
      </c>
      <c r="E2029" s="22" t="s">
        <v>590</v>
      </c>
      <c r="F2029" s="26" t="str">
        <f>VLOOKUP(E2029,PROCV!$A$1:$B$107,2,TRUE)</f>
        <v>Artes Cênicas e Espetáculo</v>
      </c>
      <c r="G2029" s="33">
        <v>2000</v>
      </c>
      <c r="H2029" s="24">
        <v>0</v>
      </c>
      <c r="I2029" s="23" t="str">
        <f>VLOOKUP(J2029,PROCV!$E$1:$F$27,2,FALSE)</f>
        <v>33 - Rio de Janeiro</v>
      </c>
      <c r="J2029" s="22" t="s">
        <v>82</v>
      </c>
      <c r="K2029" s="22">
        <v>0</v>
      </c>
      <c r="L2029" s="33">
        <v>33120</v>
      </c>
      <c r="M2029" s="20" t="e">
        <f>VLOOKUP(G2029,PROCV!$A$110:$B$119,2,FALSE)</f>
        <v>#N/A</v>
      </c>
      <c r="N2029" s="17" t="e">
        <f t="shared" si="31"/>
        <v>#N/A</v>
      </c>
    </row>
    <row r="2030" spans="1:14" x14ac:dyDescent="0.25">
      <c r="A2030" s="30" t="s">
        <v>48</v>
      </c>
      <c r="B2030" s="36">
        <v>5850</v>
      </c>
      <c r="C2030" s="42" t="s">
        <v>4414</v>
      </c>
      <c r="D2030" s="22" t="s">
        <v>314</v>
      </c>
      <c r="E2030" s="22" t="s">
        <v>265</v>
      </c>
      <c r="F2030" s="26" t="str">
        <f>VLOOKUP(E2030,PROCV!$A$1:$B$107,2,TRUE)</f>
        <v>Patrimônio</v>
      </c>
      <c r="G2030" s="38">
        <v>2000</v>
      </c>
      <c r="H2030" s="24">
        <v>0</v>
      </c>
      <c r="I2030" s="23" t="str">
        <f>VLOOKUP(J2030,PROCV!$E$1:$F$27,2,FALSE)</f>
        <v>33 - Rio de Janeiro</v>
      </c>
      <c r="J2030" s="22" t="s">
        <v>82</v>
      </c>
      <c r="K2030" s="22">
        <v>0</v>
      </c>
      <c r="L2030" s="38">
        <v>22500</v>
      </c>
      <c r="M2030" s="20" t="e">
        <f>VLOOKUP(G2030,PROCV!$A$110:$B$119,2,FALSE)</f>
        <v>#N/A</v>
      </c>
      <c r="N2030" s="17" t="e">
        <f t="shared" si="31"/>
        <v>#N/A</v>
      </c>
    </row>
    <row r="2031" spans="1:14" x14ac:dyDescent="0.25">
      <c r="A2031" s="30" t="s">
        <v>48</v>
      </c>
      <c r="B2031" s="36">
        <v>16018</v>
      </c>
      <c r="C2031" s="42" t="s">
        <v>4413</v>
      </c>
      <c r="D2031" s="22" t="s">
        <v>4</v>
      </c>
      <c r="E2031" s="22" t="s">
        <v>1658</v>
      </c>
      <c r="F2031" s="26" t="str">
        <f>VLOOKUP(E2031,PROCV!$A$1:$B$107,2,TRUE)</f>
        <v>Patrimônio</v>
      </c>
      <c r="G2031" s="33">
        <v>2000</v>
      </c>
      <c r="H2031" s="24">
        <v>0</v>
      </c>
      <c r="I2031" s="23" t="str">
        <f>VLOOKUP(J2031,PROCV!$E$1:$F$27,2,FALSE)</f>
        <v>35 - São Paulo</v>
      </c>
      <c r="J2031" s="22" t="s">
        <v>76</v>
      </c>
      <c r="K2031" s="22">
        <v>0</v>
      </c>
      <c r="L2031" s="33">
        <v>1000000</v>
      </c>
      <c r="M2031" s="20" t="e">
        <f>VLOOKUP(G2031,PROCV!$A$110:$B$119,2,FALSE)</f>
        <v>#N/A</v>
      </c>
      <c r="N2031" s="17" t="e">
        <f t="shared" si="31"/>
        <v>#N/A</v>
      </c>
    </row>
    <row r="2032" spans="1:14" x14ac:dyDescent="0.25">
      <c r="A2032" s="30" t="s">
        <v>48</v>
      </c>
      <c r="B2032" s="36">
        <v>998899</v>
      </c>
      <c r="C2032" s="42" t="s">
        <v>4412</v>
      </c>
      <c r="D2032" s="22" t="s">
        <v>300</v>
      </c>
      <c r="E2032" s="22" t="s">
        <v>2585</v>
      </c>
      <c r="F2032" s="26" t="str">
        <f>VLOOKUP(E2032,PROCV!$A$1:$B$107,2,TRUE)</f>
        <v>Música</v>
      </c>
      <c r="G2032" s="33">
        <v>2000</v>
      </c>
      <c r="H2032" s="24">
        <v>0</v>
      </c>
      <c r="I2032" s="23" t="str">
        <f>VLOOKUP(J2032,PROCV!$E$1:$F$27,2,FALSE)</f>
        <v>33 - Rio de Janeiro</v>
      </c>
      <c r="J2032" s="22" t="s">
        <v>82</v>
      </c>
      <c r="K2032" s="22">
        <v>0</v>
      </c>
      <c r="L2032" s="33">
        <v>130496</v>
      </c>
      <c r="M2032" s="20" t="e">
        <f>VLOOKUP(G2032,PROCV!$A$110:$B$119,2,FALSE)</f>
        <v>#N/A</v>
      </c>
      <c r="N2032" s="17" t="e">
        <f t="shared" si="31"/>
        <v>#N/A</v>
      </c>
    </row>
    <row r="2033" spans="1:14" x14ac:dyDescent="0.25">
      <c r="A2033" s="30" t="s">
        <v>48</v>
      </c>
      <c r="B2033" s="36">
        <v>2318</v>
      </c>
      <c r="C2033" s="42" t="s">
        <v>4411</v>
      </c>
      <c r="D2033" s="22" t="s">
        <v>46</v>
      </c>
      <c r="E2033" s="22" t="s">
        <v>50</v>
      </c>
      <c r="F2033" s="26" t="str">
        <f>VLOOKUP(E2033,PROCV!$A$1:$B$107,2,TRUE)</f>
        <v>Educação e Criação em Artes</v>
      </c>
      <c r="G2033" s="33">
        <v>2000</v>
      </c>
      <c r="H2033" s="24">
        <v>0</v>
      </c>
      <c r="I2033" s="23" t="str">
        <f>VLOOKUP(J2033,PROCV!$E$1:$F$27,2,FALSE)</f>
        <v>31 - Minas Gerais</v>
      </c>
      <c r="J2033" s="22" t="s">
        <v>85</v>
      </c>
      <c r="K2033" s="22">
        <v>0</v>
      </c>
      <c r="L2033" s="33">
        <v>90000</v>
      </c>
      <c r="M2033" s="20" t="e">
        <f>VLOOKUP(G2033,PROCV!$A$110:$B$119,2,FALSE)</f>
        <v>#N/A</v>
      </c>
      <c r="N2033" s="17" t="e">
        <f t="shared" si="31"/>
        <v>#N/A</v>
      </c>
    </row>
    <row r="2034" spans="1:14" x14ac:dyDescent="0.25">
      <c r="A2034" s="30" t="s">
        <v>48</v>
      </c>
      <c r="B2034" s="36">
        <v>7294</v>
      </c>
      <c r="C2034" s="42" t="s">
        <v>4410</v>
      </c>
      <c r="D2034" s="22" t="s">
        <v>189</v>
      </c>
      <c r="E2034" s="22" t="s">
        <v>213</v>
      </c>
      <c r="F2034" s="26" t="str">
        <f>VLOOKUP(E2034,PROCV!$A$1:$B$107,2,TRUE)</f>
        <v>Patrimônio</v>
      </c>
      <c r="G2034" s="33">
        <v>2000</v>
      </c>
      <c r="H2034" s="24">
        <v>0</v>
      </c>
      <c r="I2034" s="23" t="str">
        <f>VLOOKUP(J2034,PROCV!$E$1:$F$27,2,FALSE)</f>
        <v>23 - Ceará</v>
      </c>
      <c r="J2034" s="22" t="s">
        <v>52</v>
      </c>
      <c r="K2034" s="22">
        <v>0</v>
      </c>
      <c r="L2034" s="33">
        <v>70000</v>
      </c>
      <c r="M2034" s="20" t="e">
        <f>VLOOKUP(G2034,PROCV!$A$110:$B$119,2,FALSE)</f>
        <v>#N/A</v>
      </c>
      <c r="N2034" s="17" t="e">
        <f t="shared" si="31"/>
        <v>#N/A</v>
      </c>
    </row>
    <row r="2035" spans="1:14" x14ac:dyDescent="0.25">
      <c r="A2035" s="30" t="s">
        <v>48</v>
      </c>
      <c r="B2035" s="36">
        <v>2090</v>
      </c>
      <c r="C2035" s="42" t="s">
        <v>4409</v>
      </c>
      <c r="D2035" s="22" t="s">
        <v>189</v>
      </c>
      <c r="E2035" s="22" t="s">
        <v>213</v>
      </c>
      <c r="F2035" s="26" t="str">
        <f>VLOOKUP(E2035,PROCV!$A$1:$B$107,2,TRUE)</f>
        <v>Patrimônio</v>
      </c>
      <c r="G2035" s="33">
        <v>2000</v>
      </c>
      <c r="H2035" s="24">
        <v>0</v>
      </c>
      <c r="I2035" s="23" t="str">
        <f>VLOOKUP(J2035,PROCV!$E$1:$F$27,2,FALSE)</f>
        <v>23 - Ceará</v>
      </c>
      <c r="J2035" s="22" t="s">
        <v>52</v>
      </c>
      <c r="K2035" s="22">
        <v>0</v>
      </c>
      <c r="L2035" s="33">
        <v>80000</v>
      </c>
      <c r="M2035" s="20" t="e">
        <f>VLOOKUP(G2035,PROCV!$A$110:$B$119,2,FALSE)</f>
        <v>#N/A</v>
      </c>
      <c r="N2035" s="17" t="e">
        <f t="shared" si="31"/>
        <v>#N/A</v>
      </c>
    </row>
    <row r="2036" spans="1:14" x14ac:dyDescent="0.25">
      <c r="A2036" s="30" t="s">
        <v>48</v>
      </c>
      <c r="B2036" s="36">
        <v>1026</v>
      </c>
      <c r="C2036" s="42" t="s">
        <v>4408</v>
      </c>
      <c r="D2036" s="22" t="s">
        <v>189</v>
      </c>
      <c r="E2036" s="22" t="s">
        <v>844</v>
      </c>
      <c r="F2036" s="26" t="str">
        <f>VLOOKUP(E2036,PROCV!$A$1:$B$107,2,TRUE)</f>
        <v>Educação e Criação em Artes</v>
      </c>
      <c r="G2036" s="33">
        <v>2000</v>
      </c>
      <c r="H2036" s="24">
        <v>0</v>
      </c>
      <c r="I2036" s="23" t="str">
        <f>VLOOKUP(J2036,PROCV!$E$1:$F$27,2,FALSE)</f>
        <v>42 - Santa Catarina</v>
      </c>
      <c r="J2036" s="22" t="s">
        <v>79</v>
      </c>
      <c r="K2036" s="22">
        <v>0</v>
      </c>
      <c r="L2036" s="33">
        <v>50000</v>
      </c>
      <c r="M2036" s="20" t="e">
        <f>VLOOKUP(G2036,PROCV!$A$110:$B$119,2,FALSE)</f>
        <v>#N/A</v>
      </c>
      <c r="N2036" s="17" t="e">
        <f t="shared" si="31"/>
        <v>#N/A</v>
      </c>
    </row>
    <row r="2037" spans="1:14" x14ac:dyDescent="0.25">
      <c r="A2037" s="30" t="s">
        <v>48</v>
      </c>
      <c r="B2037" s="36">
        <v>43</v>
      </c>
      <c r="C2037" s="42" t="s">
        <v>4407</v>
      </c>
      <c r="D2037" s="22" t="s">
        <v>4</v>
      </c>
      <c r="E2037" s="22" t="s">
        <v>259</v>
      </c>
      <c r="F2037" s="26" t="str">
        <f>VLOOKUP(E2037,PROCV!$A$1:$B$107,2,TRUE)</f>
        <v>Arquitetura e Design</v>
      </c>
      <c r="G2037" s="33">
        <v>2000</v>
      </c>
      <c r="H2037" s="24">
        <v>0</v>
      </c>
      <c r="I2037" s="23" t="str">
        <f>VLOOKUP(J2037,PROCV!$E$1:$F$27,2,FALSE)</f>
        <v>33 - Rio de Janeiro</v>
      </c>
      <c r="J2037" s="22" t="s">
        <v>82</v>
      </c>
      <c r="K2037" s="22">
        <v>0</v>
      </c>
      <c r="L2037" s="33">
        <v>120000</v>
      </c>
      <c r="M2037" s="20" t="e">
        <f>VLOOKUP(G2037,PROCV!$A$110:$B$119,2,FALSE)</f>
        <v>#N/A</v>
      </c>
      <c r="N2037" s="17" t="e">
        <f t="shared" si="31"/>
        <v>#N/A</v>
      </c>
    </row>
    <row r="2038" spans="1:14" x14ac:dyDescent="0.25">
      <c r="A2038" s="30" t="s">
        <v>48</v>
      </c>
      <c r="B2038" s="36">
        <v>2798</v>
      </c>
      <c r="C2038" s="42" t="s">
        <v>4406</v>
      </c>
      <c r="D2038" s="22" t="s">
        <v>189</v>
      </c>
      <c r="E2038" s="22" t="s">
        <v>844</v>
      </c>
      <c r="F2038" s="26" t="str">
        <f>VLOOKUP(E2038,PROCV!$A$1:$B$107,2,TRUE)</f>
        <v>Educação e Criação em Artes</v>
      </c>
      <c r="G2038" s="33">
        <v>2000</v>
      </c>
      <c r="H2038" s="24">
        <v>0</v>
      </c>
      <c r="I2038" s="23" t="str">
        <f>VLOOKUP(J2038,PROCV!$E$1:$F$27,2,FALSE)</f>
        <v>28 - Sergipe</v>
      </c>
      <c r="J2038" s="22" t="s">
        <v>49</v>
      </c>
      <c r="K2038" s="22">
        <v>0</v>
      </c>
      <c r="L2038" s="33">
        <v>96000</v>
      </c>
      <c r="M2038" s="20" t="e">
        <f>VLOOKUP(G2038,PROCV!$A$110:$B$119,2,FALSE)</f>
        <v>#N/A</v>
      </c>
      <c r="N2038" s="17" t="e">
        <f t="shared" si="31"/>
        <v>#N/A</v>
      </c>
    </row>
    <row r="2039" spans="1:14" x14ac:dyDescent="0.25">
      <c r="A2039" s="30" t="s">
        <v>48</v>
      </c>
      <c r="B2039" s="36">
        <v>6222</v>
      </c>
      <c r="C2039" s="42" t="s">
        <v>4405</v>
      </c>
      <c r="D2039" s="22" t="s">
        <v>189</v>
      </c>
      <c r="E2039" s="22" t="s">
        <v>213</v>
      </c>
      <c r="F2039" s="26" t="str">
        <f>VLOOKUP(E2039,PROCV!$A$1:$B$107,2,TRUE)</f>
        <v>Patrimônio</v>
      </c>
      <c r="G2039" s="33">
        <v>2000</v>
      </c>
      <c r="H2039" s="24">
        <v>0</v>
      </c>
      <c r="I2039" s="23" t="str">
        <f>VLOOKUP(J2039,PROCV!$E$1:$F$27,2,FALSE)</f>
        <v>33 - Rio de Janeiro</v>
      </c>
      <c r="J2039" s="22" t="s">
        <v>82</v>
      </c>
      <c r="K2039" s="22">
        <v>0</v>
      </c>
      <c r="L2039" s="33">
        <v>35000</v>
      </c>
      <c r="M2039" s="20" t="e">
        <f>VLOOKUP(G2039,PROCV!$A$110:$B$119,2,FALSE)</f>
        <v>#N/A</v>
      </c>
      <c r="N2039" s="17" t="e">
        <f t="shared" si="31"/>
        <v>#N/A</v>
      </c>
    </row>
    <row r="2040" spans="1:14" x14ac:dyDescent="0.25">
      <c r="A2040" s="30" t="s">
        <v>48</v>
      </c>
      <c r="B2040" s="36">
        <v>6936</v>
      </c>
      <c r="C2040" s="42" t="s">
        <v>4404</v>
      </c>
      <c r="D2040" s="22" t="s">
        <v>189</v>
      </c>
      <c r="E2040" s="22" t="s">
        <v>213</v>
      </c>
      <c r="F2040" s="26" t="str">
        <f>VLOOKUP(E2040,PROCV!$A$1:$B$107,2,TRUE)</f>
        <v>Patrimônio</v>
      </c>
      <c r="G2040" s="33">
        <v>2000</v>
      </c>
      <c r="H2040" s="24">
        <v>0</v>
      </c>
      <c r="I2040" s="23" t="str">
        <f>VLOOKUP(J2040,PROCV!$E$1:$F$27,2,FALSE)</f>
        <v>33 - Rio de Janeiro</v>
      </c>
      <c r="J2040" s="22" t="s">
        <v>82</v>
      </c>
      <c r="K2040" s="22">
        <v>0</v>
      </c>
      <c r="L2040" s="33">
        <v>51970</v>
      </c>
      <c r="M2040" s="20" t="e">
        <f>VLOOKUP(G2040,PROCV!$A$110:$B$119,2,FALSE)</f>
        <v>#N/A</v>
      </c>
      <c r="N2040" s="17" t="e">
        <f t="shared" si="31"/>
        <v>#N/A</v>
      </c>
    </row>
    <row r="2041" spans="1:14" x14ac:dyDescent="0.25">
      <c r="A2041" s="30" t="s">
        <v>48</v>
      </c>
      <c r="B2041" s="36">
        <v>993782</v>
      </c>
      <c r="C2041" s="42" t="s">
        <v>4403</v>
      </c>
      <c r="D2041" s="22" t="s">
        <v>4</v>
      </c>
      <c r="E2041" s="22" t="s">
        <v>259</v>
      </c>
      <c r="F2041" s="26" t="str">
        <f>VLOOKUP(E2041,PROCV!$A$1:$B$107,2,TRUE)</f>
        <v>Arquitetura e Design</v>
      </c>
      <c r="G2041" s="33">
        <v>2000</v>
      </c>
      <c r="H2041" s="24">
        <v>0</v>
      </c>
      <c r="I2041" s="23" t="str">
        <f>VLOOKUP(J2041,PROCV!$E$1:$F$27,2,FALSE)</f>
        <v>35 - São Paulo</v>
      </c>
      <c r="J2041" s="22" t="s">
        <v>76</v>
      </c>
      <c r="K2041" s="22">
        <v>0</v>
      </c>
      <c r="L2041" s="33">
        <v>50000</v>
      </c>
      <c r="M2041" s="20" t="e">
        <f>VLOOKUP(G2041,PROCV!$A$110:$B$119,2,FALSE)</f>
        <v>#N/A</v>
      </c>
      <c r="N2041" s="17" t="e">
        <f t="shared" si="31"/>
        <v>#N/A</v>
      </c>
    </row>
    <row r="2042" spans="1:14" x14ac:dyDescent="0.25">
      <c r="A2042" s="30" t="s">
        <v>48</v>
      </c>
      <c r="B2042" s="36">
        <v>5054</v>
      </c>
      <c r="C2042" s="42" t="s">
        <v>4402</v>
      </c>
      <c r="D2042" s="22" t="s">
        <v>114</v>
      </c>
      <c r="E2042" s="22" t="s">
        <v>113</v>
      </c>
      <c r="F2042" s="26" t="str">
        <f>VLOOKUP(E2042,PROCV!$A$1:$B$107,2,TRUE)</f>
        <v>Música</v>
      </c>
      <c r="G2042" s="33">
        <v>2000</v>
      </c>
      <c r="H2042" s="24">
        <v>0</v>
      </c>
      <c r="I2042" s="23" t="str">
        <f>VLOOKUP(J2042,PROCV!$E$1:$F$27,2,FALSE)</f>
        <v>33 - Rio de Janeiro</v>
      </c>
      <c r="J2042" s="22" t="s">
        <v>82</v>
      </c>
      <c r="K2042" s="22">
        <v>0</v>
      </c>
      <c r="L2042" s="33">
        <v>14055.6</v>
      </c>
      <c r="M2042" s="20" t="e">
        <f>VLOOKUP(G2042,PROCV!$A$110:$B$119,2,FALSE)</f>
        <v>#N/A</v>
      </c>
      <c r="N2042" s="17" t="e">
        <f t="shared" si="31"/>
        <v>#N/A</v>
      </c>
    </row>
    <row r="2043" spans="1:14" x14ac:dyDescent="0.25">
      <c r="A2043" s="30" t="s">
        <v>48</v>
      </c>
      <c r="B2043" s="36">
        <v>6828</v>
      </c>
      <c r="C2043" s="42" t="s">
        <v>4401</v>
      </c>
      <c r="D2043" s="22" t="s">
        <v>524</v>
      </c>
      <c r="E2043" s="22" t="s">
        <v>3946</v>
      </c>
      <c r="F2043" s="26" t="str">
        <f>VLOOKUP(E2043,PROCV!$A$1:$B$107,2,TRUE)</f>
        <v>Educação e Criação em Artes</v>
      </c>
      <c r="G2043" s="33">
        <v>2000</v>
      </c>
      <c r="H2043" s="24">
        <v>0</v>
      </c>
      <c r="I2043" s="23" t="str">
        <f>VLOOKUP(J2043,PROCV!$E$1:$F$27,2,FALSE)</f>
        <v>33 - Rio de Janeiro</v>
      </c>
      <c r="J2043" s="22" t="s">
        <v>82</v>
      </c>
      <c r="K2043" s="22">
        <v>0</v>
      </c>
      <c r="L2043" s="33">
        <v>39825</v>
      </c>
      <c r="M2043" s="20" t="e">
        <f>VLOOKUP(G2043,PROCV!$A$110:$B$119,2,FALSE)</f>
        <v>#N/A</v>
      </c>
      <c r="N2043" s="17" t="e">
        <f t="shared" si="31"/>
        <v>#N/A</v>
      </c>
    </row>
    <row r="2044" spans="1:14" x14ac:dyDescent="0.25">
      <c r="A2044" s="30" t="s">
        <v>48</v>
      </c>
      <c r="B2044" s="36">
        <v>6659</v>
      </c>
      <c r="C2044" s="42" t="s">
        <v>4400</v>
      </c>
      <c r="D2044" s="22" t="s">
        <v>314</v>
      </c>
      <c r="E2044" s="22" t="s">
        <v>590</v>
      </c>
      <c r="F2044" s="26" t="str">
        <f>VLOOKUP(E2044,PROCV!$A$1:$B$107,2,TRUE)</f>
        <v>Artes Cênicas e Espetáculo</v>
      </c>
      <c r="G2044" s="33">
        <v>2000</v>
      </c>
      <c r="H2044" s="24">
        <v>0</v>
      </c>
      <c r="I2044" s="23" t="str">
        <f>VLOOKUP(J2044,PROCV!$E$1:$F$27,2,FALSE)</f>
        <v>33 - Rio de Janeiro</v>
      </c>
      <c r="J2044" s="22" t="s">
        <v>82</v>
      </c>
      <c r="K2044" s="22">
        <v>0</v>
      </c>
      <c r="L2044" s="33">
        <v>2500000</v>
      </c>
      <c r="M2044" s="20" t="e">
        <f>VLOOKUP(G2044,PROCV!$A$110:$B$119,2,FALSE)</f>
        <v>#N/A</v>
      </c>
      <c r="N2044" s="17" t="e">
        <f t="shared" si="31"/>
        <v>#N/A</v>
      </c>
    </row>
    <row r="2045" spans="1:14" x14ac:dyDescent="0.25">
      <c r="A2045" s="30" t="s">
        <v>48</v>
      </c>
      <c r="B2045" s="36">
        <v>5982</v>
      </c>
      <c r="C2045" s="42" t="s">
        <v>4399</v>
      </c>
      <c r="D2045" s="22" t="s">
        <v>114</v>
      </c>
      <c r="E2045" s="22" t="s">
        <v>113</v>
      </c>
      <c r="F2045" s="26" t="str">
        <f>VLOOKUP(E2045,PROCV!$A$1:$B$107,2,TRUE)</f>
        <v>Música</v>
      </c>
      <c r="G2045" s="33">
        <v>2000</v>
      </c>
      <c r="H2045" s="24">
        <v>0</v>
      </c>
      <c r="I2045" s="23" t="str">
        <f>VLOOKUP(J2045,PROCV!$E$1:$F$27,2,FALSE)</f>
        <v>26 - Pernambuco</v>
      </c>
      <c r="J2045" s="22" t="s">
        <v>44</v>
      </c>
      <c r="K2045" s="22">
        <v>0</v>
      </c>
      <c r="L2045" s="33">
        <v>40000</v>
      </c>
      <c r="M2045" s="20" t="e">
        <f>VLOOKUP(G2045,PROCV!$A$110:$B$119,2,FALSE)</f>
        <v>#N/A</v>
      </c>
      <c r="N2045" s="17" t="e">
        <f t="shared" si="31"/>
        <v>#N/A</v>
      </c>
    </row>
    <row r="2046" spans="1:14" x14ac:dyDescent="0.25">
      <c r="A2046" s="30" t="s">
        <v>48</v>
      </c>
      <c r="B2046" s="36">
        <v>6278</v>
      </c>
      <c r="C2046" s="42" t="s">
        <v>4398</v>
      </c>
      <c r="D2046" s="22" t="s">
        <v>114</v>
      </c>
      <c r="E2046" s="22" t="s">
        <v>113</v>
      </c>
      <c r="F2046" s="26" t="str">
        <f>VLOOKUP(E2046,PROCV!$A$1:$B$107,2,TRUE)</f>
        <v>Música</v>
      </c>
      <c r="G2046" s="33">
        <v>2000</v>
      </c>
      <c r="H2046" s="24">
        <v>0</v>
      </c>
      <c r="I2046" s="23" t="str">
        <f>VLOOKUP(J2046,PROCV!$E$1:$F$27,2,FALSE)</f>
        <v>31 - Minas Gerais</v>
      </c>
      <c r="J2046" s="22" t="s">
        <v>85</v>
      </c>
      <c r="K2046" s="22">
        <v>0</v>
      </c>
      <c r="L2046" s="33">
        <v>50000</v>
      </c>
      <c r="M2046" s="20" t="e">
        <f>VLOOKUP(G2046,PROCV!$A$110:$B$119,2,FALSE)</f>
        <v>#N/A</v>
      </c>
      <c r="N2046" s="17" t="e">
        <f t="shared" si="31"/>
        <v>#N/A</v>
      </c>
    </row>
    <row r="2047" spans="1:14" x14ac:dyDescent="0.25">
      <c r="A2047" s="30" t="s">
        <v>48</v>
      </c>
      <c r="B2047" s="36">
        <v>6888</v>
      </c>
      <c r="C2047" s="42" t="s">
        <v>4397</v>
      </c>
      <c r="D2047" s="22" t="s">
        <v>189</v>
      </c>
      <c r="E2047" s="22" t="s">
        <v>213</v>
      </c>
      <c r="F2047" s="26" t="str">
        <f>VLOOKUP(E2047,PROCV!$A$1:$B$107,2,TRUE)</f>
        <v>Patrimônio</v>
      </c>
      <c r="G2047" s="33">
        <v>2000</v>
      </c>
      <c r="H2047" s="24">
        <v>0</v>
      </c>
      <c r="I2047" s="23" t="str">
        <f>VLOOKUP(J2047,PROCV!$E$1:$F$27,2,FALSE)</f>
        <v>33 - Rio de Janeiro</v>
      </c>
      <c r="J2047" s="22" t="s">
        <v>82</v>
      </c>
      <c r="K2047" s="22">
        <v>0</v>
      </c>
      <c r="L2047" s="33">
        <v>9166.73</v>
      </c>
      <c r="M2047" s="20" t="e">
        <f>VLOOKUP(G2047,PROCV!$A$110:$B$119,2,FALSE)</f>
        <v>#N/A</v>
      </c>
      <c r="N2047" s="17" t="e">
        <f t="shared" si="31"/>
        <v>#N/A</v>
      </c>
    </row>
    <row r="2048" spans="1:14" x14ac:dyDescent="0.25">
      <c r="A2048" s="30" t="s">
        <v>48</v>
      </c>
      <c r="B2048" s="36">
        <v>997705</v>
      </c>
      <c r="C2048" s="42" t="s">
        <v>4396</v>
      </c>
      <c r="D2048" s="22" t="s">
        <v>189</v>
      </c>
      <c r="E2048" s="22" t="s">
        <v>213</v>
      </c>
      <c r="F2048" s="26" t="str">
        <f>VLOOKUP(E2048,PROCV!$A$1:$B$107,2,TRUE)</f>
        <v>Patrimônio</v>
      </c>
      <c r="G2048" s="33">
        <v>2000</v>
      </c>
      <c r="H2048" s="24">
        <v>0</v>
      </c>
      <c r="I2048" s="23" t="str">
        <f>VLOOKUP(J2048,PROCV!$E$1:$F$27,2,FALSE)</f>
        <v>43 - Rio Grande do Sul</v>
      </c>
      <c r="J2048" s="22" t="s">
        <v>56</v>
      </c>
      <c r="K2048" s="22">
        <v>0</v>
      </c>
      <c r="L2048" s="33">
        <v>39340</v>
      </c>
      <c r="M2048" s="20" t="e">
        <f>VLOOKUP(G2048,PROCV!$A$110:$B$119,2,FALSE)</f>
        <v>#N/A</v>
      </c>
      <c r="N2048" s="17" t="e">
        <f t="shared" si="31"/>
        <v>#N/A</v>
      </c>
    </row>
    <row r="2049" spans="1:14" x14ac:dyDescent="0.25">
      <c r="A2049" s="30" t="s">
        <v>48</v>
      </c>
      <c r="B2049" s="36">
        <v>2307</v>
      </c>
      <c r="C2049" s="42" t="s">
        <v>4395</v>
      </c>
      <c r="D2049" s="22" t="s">
        <v>189</v>
      </c>
      <c r="E2049" s="22" t="s">
        <v>213</v>
      </c>
      <c r="F2049" s="26" t="str">
        <f>VLOOKUP(E2049,PROCV!$A$1:$B$107,2,TRUE)</f>
        <v>Patrimônio</v>
      </c>
      <c r="G2049" s="33">
        <v>2000</v>
      </c>
      <c r="H2049" s="24">
        <v>0</v>
      </c>
      <c r="I2049" s="23" t="str">
        <f>VLOOKUP(J2049,PROCV!$E$1:$F$27,2,FALSE)</f>
        <v>23 - Ceará</v>
      </c>
      <c r="J2049" s="22" t="s">
        <v>52</v>
      </c>
      <c r="K2049" s="22">
        <v>0</v>
      </c>
      <c r="L2049" s="33">
        <v>11859878</v>
      </c>
      <c r="M2049" s="20" t="e">
        <f>VLOOKUP(G2049,PROCV!$A$110:$B$119,2,FALSE)</f>
        <v>#N/A</v>
      </c>
      <c r="N2049" s="17" t="e">
        <f t="shared" si="31"/>
        <v>#N/A</v>
      </c>
    </row>
    <row r="2050" spans="1:14" x14ac:dyDescent="0.25">
      <c r="A2050" s="30" t="s">
        <v>48</v>
      </c>
      <c r="B2050" s="36">
        <v>997922</v>
      </c>
      <c r="C2050" s="42" t="s">
        <v>4394</v>
      </c>
      <c r="D2050" s="22" t="s">
        <v>189</v>
      </c>
      <c r="E2050" s="22" t="s">
        <v>213</v>
      </c>
      <c r="F2050" s="26" t="str">
        <f>VLOOKUP(E2050,PROCV!$A$1:$B$107,2,TRUE)</f>
        <v>Patrimônio</v>
      </c>
      <c r="G2050" s="33">
        <v>2000</v>
      </c>
      <c r="H2050" s="24">
        <v>0</v>
      </c>
      <c r="I2050" s="23" t="str">
        <f>VLOOKUP(J2050,PROCV!$E$1:$F$27,2,FALSE)</f>
        <v>41 - Paraná</v>
      </c>
      <c r="J2050" s="22" t="s">
        <v>106</v>
      </c>
      <c r="K2050" s="22">
        <v>0</v>
      </c>
      <c r="L2050" s="33">
        <v>29090.400000000001</v>
      </c>
      <c r="M2050" s="20" t="e">
        <f>VLOOKUP(G2050,PROCV!$A$110:$B$119,2,FALSE)</f>
        <v>#N/A</v>
      </c>
      <c r="N2050" s="17" t="e">
        <f t="shared" ref="N2050:N2113" si="32">+M2050*L2050</f>
        <v>#N/A</v>
      </c>
    </row>
    <row r="2051" spans="1:14" x14ac:dyDescent="0.25">
      <c r="A2051" s="30" t="s">
        <v>48</v>
      </c>
      <c r="B2051" s="36">
        <v>3117</v>
      </c>
      <c r="C2051" s="42" t="s">
        <v>4393</v>
      </c>
      <c r="D2051" s="22" t="s">
        <v>189</v>
      </c>
      <c r="E2051" s="22" t="s">
        <v>213</v>
      </c>
      <c r="F2051" s="26" t="str">
        <f>VLOOKUP(E2051,PROCV!$A$1:$B$107,2,TRUE)</f>
        <v>Patrimônio</v>
      </c>
      <c r="G2051" s="33">
        <v>2000</v>
      </c>
      <c r="H2051" s="24">
        <v>0</v>
      </c>
      <c r="I2051" s="23" t="str">
        <f>VLOOKUP(J2051,PROCV!$E$1:$F$27,2,FALSE)</f>
        <v>43 - Rio Grande do Sul</v>
      </c>
      <c r="J2051" s="22" t="s">
        <v>56</v>
      </c>
      <c r="K2051" s="22">
        <v>0</v>
      </c>
      <c r="L2051" s="33">
        <v>33000</v>
      </c>
      <c r="M2051" s="20" t="e">
        <f>VLOOKUP(G2051,PROCV!$A$110:$B$119,2,FALSE)</f>
        <v>#N/A</v>
      </c>
      <c r="N2051" s="17" t="e">
        <f t="shared" si="32"/>
        <v>#N/A</v>
      </c>
    </row>
    <row r="2052" spans="1:14" x14ac:dyDescent="0.25">
      <c r="A2052" s="30" t="s">
        <v>48</v>
      </c>
      <c r="B2052" s="36">
        <v>6212</v>
      </c>
      <c r="C2052" s="42" t="s">
        <v>4392</v>
      </c>
      <c r="D2052" s="22" t="s">
        <v>46</v>
      </c>
      <c r="E2052" s="22" t="s">
        <v>50</v>
      </c>
      <c r="F2052" s="26" t="str">
        <f>VLOOKUP(E2052,PROCV!$A$1:$B$107,2,TRUE)</f>
        <v>Educação e Criação em Artes</v>
      </c>
      <c r="G2052" s="33">
        <v>2000</v>
      </c>
      <c r="H2052" s="24">
        <v>0</v>
      </c>
      <c r="I2052" s="23" t="str">
        <f>VLOOKUP(J2052,PROCV!$E$1:$F$27,2,FALSE)</f>
        <v>31 - Minas Gerais</v>
      </c>
      <c r="J2052" s="22" t="s">
        <v>85</v>
      </c>
      <c r="K2052" s="22">
        <v>0</v>
      </c>
      <c r="L2052" s="33">
        <v>80000</v>
      </c>
      <c r="M2052" s="20" t="e">
        <f>VLOOKUP(G2052,PROCV!$A$110:$B$119,2,FALSE)</f>
        <v>#N/A</v>
      </c>
      <c r="N2052" s="17" t="e">
        <f t="shared" si="32"/>
        <v>#N/A</v>
      </c>
    </row>
    <row r="2053" spans="1:14" x14ac:dyDescent="0.25">
      <c r="A2053" s="30" t="s">
        <v>48</v>
      </c>
      <c r="B2053" s="36">
        <v>999402</v>
      </c>
      <c r="C2053" s="42" t="s">
        <v>4391</v>
      </c>
      <c r="D2053" s="22" t="s">
        <v>189</v>
      </c>
      <c r="E2053" s="22" t="s">
        <v>188</v>
      </c>
      <c r="F2053" s="26" t="str">
        <f>VLOOKUP(E2053,PROCV!$A$1:$B$107,2,TRUE)</f>
        <v>Audiovisual</v>
      </c>
      <c r="G2053" s="33">
        <v>2000</v>
      </c>
      <c r="H2053" s="24">
        <v>0</v>
      </c>
      <c r="I2053" s="23" t="str">
        <f>VLOOKUP(J2053,PROCV!$E$1:$F$27,2,FALSE)</f>
        <v>53 - Distrito Federal</v>
      </c>
      <c r="J2053" s="22" t="s">
        <v>75</v>
      </c>
      <c r="K2053" s="22">
        <v>0</v>
      </c>
      <c r="L2053" s="33">
        <v>80310.14</v>
      </c>
      <c r="M2053" s="20" t="e">
        <f>VLOOKUP(G2053,PROCV!$A$110:$B$119,2,FALSE)</f>
        <v>#N/A</v>
      </c>
      <c r="N2053" s="17" t="e">
        <f t="shared" si="32"/>
        <v>#N/A</v>
      </c>
    </row>
    <row r="2054" spans="1:14" x14ac:dyDescent="0.25">
      <c r="A2054" s="30" t="s">
        <v>48</v>
      </c>
      <c r="B2054" s="36">
        <v>7302</v>
      </c>
      <c r="C2054" s="42" t="s">
        <v>4390</v>
      </c>
      <c r="D2054" s="22" t="s">
        <v>189</v>
      </c>
      <c r="E2054" s="22" t="s">
        <v>630</v>
      </c>
      <c r="F2054" s="26" t="s">
        <v>10</v>
      </c>
      <c r="G2054" s="33">
        <v>2000</v>
      </c>
      <c r="H2054" s="24">
        <v>0</v>
      </c>
      <c r="I2054" s="23" t="str">
        <f>VLOOKUP(J2054,PROCV!$E$1:$F$27,2,FALSE)</f>
        <v>31 - Minas Gerais</v>
      </c>
      <c r="J2054" s="22" t="s">
        <v>85</v>
      </c>
      <c r="K2054" s="22">
        <v>0</v>
      </c>
      <c r="L2054" s="33">
        <v>41742</v>
      </c>
      <c r="M2054" s="20" t="e">
        <f>VLOOKUP(G2054,PROCV!$A$110:$B$119,2,FALSE)</f>
        <v>#N/A</v>
      </c>
      <c r="N2054" s="17" t="e">
        <f t="shared" si="32"/>
        <v>#N/A</v>
      </c>
    </row>
    <row r="2055" spans="1:14" x14ac:dyDescent="0.25">
      <c r="A2055" s="30" t="s">
        <v>48</v>
      </c>
      <c r="B2055" s="36">
        <v>996571</v>
      </c>
      <c r="C2055" s="42" t="s">
        <v>4389</v>
      </c>
      <c r="D2055" s="22" t="s">
        <v>189</v>
      </c>
      <c r="E2055" s="22" t="s">
        <v>213</v>
      </c>
      <c r="F2055" s="26" t="str">
        <f>VLOOKUP(E2055,PROCV!$A$1:$B$107,2,TRUE)</f>
        <v>Patrimônio</v>
      </c>
      <c r="G2055" s="33">
        <v>2000</v>
      </c>
      <c r="H2055" s="24">
        <v>0</v>
      </c>
      <c r="I2055" s="23" t="str">
        <f>VLOOKUP(J2055,PROCV!$E$1:$F$27,2,FALSE)</f>
        <v>35 - São Paulo</v>
      </c>
      <c r="J2055" s="22" t="s">
        <v>76</v>
      </c>
      <c r="K2055" s="22">
        <v>0</v>
      </c>
      <c r="L2055" s="33">
        <v>125000</v>
      </c>
      <c r="M2055" s="20" t="e">
        <f>VLOOKUP(G2055,PROCV!$A$110:$B$119,2,FALSE)</f>
        <v>#N/A</v>
      </c>
      <c r="N2055" s="17" t="e">
        <f t="shared" si="32"/>
        <v>#N/A</v>
      </c>
    </row>
    <row r="2056" spans="1:14" x14ac:dyDescent="0.25">
      <c r="A2056" s="30" t="s">
        <v>48</v>
      </c>
      <c r="B2056" s="36">
        <v>1230</v>
      </c>
      <c r="C2056" s="42" t="s">
        <v>4388</v>
      </c>
      <c r="D2056" s="22" t="s">
        <v>189</v>
      </c>
      <c r="E2056" s="22" t="s">
        <v>213</v>
      </c>
      <c r="F2056" s="26" t="str">
        <f>VLOOKUP(E2056,PROCV!$A$1:$B$107,2,TRUE)</f>
        <v>Patrimônio</v>
      </c>
      <c r="G2056" s="33">
        <v>2000</v>
      </c>
      <c r="H2056" s="24">
        <v>0</v>
      </c>
      <c r="I2056" s="23" t="str">
        <f>VLOOKUP(J2056,PROCV!$E$1:$F$27,2,FALSE)</f>
        <v>29 - Bahia</v>
      </c>
      <c r="J2056" s="22" t="s">
        <v>73</v>
      </c>
      <c r="K2056" s="22">
        <v>0</v>
      </c>
      <c r="L2056" s="33">
        <v>318166.24</v>
      </c>
      <c r="M2056" s="20" t="e">
        <f>VLOOKUP(G2056,PROCV!$A$110:$B$119,2,FALSE)</f>
        <v>#N/A</v>
      </c>
      <c r="N2056" s="17" t="e">
        <f t="shared" si="32"/>
        <v>#N/A</v>
      </c>
    </row>
    <row r="2057" spans="1:14" x14ac:dyDescent="0.25">
      <c r="A2057" s="30" t="s">
        <v>48</v>
      </c>
      <c r="B2057" s="36">
        <v>6167</v>
      </c>
      <c r="C2057" s="42" t="s">
        <v>4387</v>
      </c>
      <c r="D2057" s="22" t="s">
        <v>189</v>
      </c>
      <c r="E2057" s="22" t="s">
        <v>213</v>
      </c>
      <c r="F2057" s="26" t="str">
        <f>VLOOKUP(E2057,PROCV!$A$1:$B$107,2,TRUE)</f>
        <v>Patrimônio</v>
      </c>
      <c r="G2057" s="33">
        <v>2000</v>
      </c>
      <c r="H2057" s="24">
        <v>0</v>
      </c>
      <c r="I2057" s="23" t="str">
        <f>VLOOKUP(J2057,PROCV!$E$1:$F$27,2,FALSE)</f>
        <v>35 - São Paulo</v>
      </c>
      <c r="J2057" s="22" t="s">
        <v>76</v>
      </c>
      <c r="K2057" s="22">
        <v>0</v>
      </c>
      <c r="L2057" s="33">
        <v>4626000</v>
      </c>
      <c r="M2057" s="20" t="e">
        <f>VLOOKUP(G2057,PROCV!$A$110:$B$119,2,FALSE)</f>
        <v>#N/A</v>
      </c>
      <c r="N2057" s="17" t="e">
        <f t="shared" si="32"/>
        <v>#N/A</v>
      </c>
    </row>
    <row r="2058" spans="1:14" x14ac:dyDescent="0.25">
      <c r="A2058" s="30" t="s">
        <v>48</v>
      </c>
      <c r="B2058" s="36">
        <v>2153</v>
      </c>
      <c r="C2058" s="42" t="s">
        <v>4386</v>
      </c>
      <c r="D2058" s="22" t="s">
        <v>189</v>
      </c>
      <c r="E2058" s="22" t="s">
        <v>213</v>
      </c>
      <c r="F2058" s="26" t="str">
        <f>VLOOKUP(E2058,PROCV!$A$1:$B$107,2,TRUE)</f>
        <v>Patrimônio</v>
      </c>
      <c r="G2058" s="33">
        <v>2000</v>
      </c>
      <c r="H2058" s="24">
        <v>0</v>
      </c>
      <c r="I2058" s="23" t="str">
        <f>VLOOKUP(J2058,PROCV!$E$1:$F$27,2,FALSE)</f>
        <v>24 - Rio Grande do Norte</v>
      </c>
      <c r="J2058" s="22" t="s">
        <v>54</v>
      </c>
      <c r="K2058" s="22">
        <v>0</v>
      </c>
      <c r="L2058" s="33">
        <v>100000</v>
      </c>
      <c r="M2058" s="20" t="e">
        <f>VLOOKUP(G2058,PROCV!$A$110:$B$119,2,FALSE)</f>
        <v>#N/A</v>
      </c>
      <c r="N2058" s="17" t="e">
        <f t="shared" si="32"/>
        <v>#N/A</v>
      </c>
    </row>
    <row r="2059" spans="1:14" x14ac:dyDescent="0.25">
      <c r="A2059" s="30" t="s">
        <v>48</v>
      </c>
      <c r="B2059" s="36">
        <v>1231</v>
      </c>
      <c r="C2059" s="42" t="s">
        <v>4385</v>
      </c>
      <c r="D2059" s="22" t="s">
        <v>189</v>
      </c>
      <c r="E2059" s="22" t="s">
        <v>213</v>
      </c>
      <c r="F2059" s="26" t="str">
        <f>VLOOKUP(E2059,PROCV!$A$1:$B$107,2,TRUE)</f>
        <v>Patrimônio</v>
      </c>
      <c r="G2059" s="33">
        <v>2000</v>
      </c>
      <c r="H2059" s="24">
        <v>0</v>
      </c>
      <c r="I2059" s="23" t="str">
        <f>VLOOKUP(J2059,PROCV!$E$1:$F$27,2,FALSE)</f>
        <v>42 - Santa Catarina</v>
      </c>
      <c r="J2059" s="22" t="s">
        <v>79</v>
      </c>
      <c r="K2059" s="22">
        <v>0</v>
      </c>
      <c r="L2059" s="33">
        <v>75000</v>
      </c>
      <c r="M2059" s="20" t="e">
        <f>VLOOKUP(G2059,PROCV!$A$110:$B$119,2,FALSE)</f>
        <v>#N/A</v>
      </c>
      <c r="N2059" s="17" t="e">
        <f t="shared" si="32"/>
        <v>#N/A</v>
      </c>
    </row>
    <row r="2060" spans="1:14" x14ac:dyDescent="0.25">
      <c r="A2060" s="30" t="s">
        <v>48</v>
      </c>
      <c r="B2060" s="36">
        <v>999141</v>
      </c>
      <c r="C2060" s="42" t="s">
        <v>4384</v>
      </c>
      <c r="D2060" s="22" t="s">
        <v>189</v>
      </c>
      <c r="E2060" s="22" t="s">
        <v>213</v>
      </c>
      <c r="F2060" s="26" t="str">
        <f>VLOOKUP(E2060,PROCV!$A$1:$B$107,2,TRUE)</f>
        <v>Patrimônio</v>
      </c>
      <c r="G2060" s="33">
        <v>2000</v>
      </c>
      <c r="H2060" s="24">
        <v>0</v>
      </c>
      <c r="I2060" s="23" t="str">
        <f>VLOOKUP(J2060,PROCV!$E$1:$F$27,2,FALSE)</f>
        <v>31 - Minas Gerais</v>
      </c>
      <c r="J2060" s="22" t="s">
        <v>85</v>
      </c>
      <c r="K2060" s="22">
        <v>0</v>
      </c>
      <c r="L2060" s="33">
        <v>49993.77</v>
      </c>
      <c r="M2060" s="20" t="e">
        <f>VLOOKUP(G2060,PROCV!$A$110:$B$119,2,FALSE)</f>
        <v>#N/A</v>
      </c>
      <c r="N2060" s="17" t="e">
        <f t="shared" si="32"/>
        <v>#N/A</v>
      </c>
    </row>
    <row r="2061" spans="1:14" x14ac:dyDescent="0.25">
      <c r="A2061" s="30" t="s">
        <v>48</v>
      </c>
      <c r="B2061" s="36">
        <v>5035</v>
      </c>
      <c r="C2061" s="42" t="s">
        <v>4383</v>
      </c>
      <c r="D2061" s="22" t="s">
        <v>314</v>
      </c>
      <c r="E2061" s="22" t="s">
        <v>265</v>
      </c>
      <c r="F2061" s="26" t="str">
        <f>VLOOKUP(E2061,PROCV!$A$1:$B$107,2,TRUE)</f>
        <v>Patrimônio</v>
      </c>
      <c r="G2061" s="38">
        <v>2000</v>
      </c>
      <c r="H2061" s="24">
        <v>0</v>
      </c>
      <c r="I2061" s="23" t="str">
        <f>VLOOKUP(J2061,PROCV!$E$1:$F$27,2,FALSE)</f>
        <v>53 - Distrito Federal</v>
      </c>
      <c r="J2061" s="22" t="s">
        <v>75</v>
      </c>
      <c r="K2061" s="22">
        <v>0</v>
      </c>
      <c r="L2061" s="38">
        <v>40000</v>
      </c>
      <c r="M2061" s="20" t="e">
        <f>VLOOKUP(G2061,PROCV!$A$110:$B$119,2,FALSE)</f>
        <v>#N/A</v>
      </c>
      <c r="N2061" s="17" t="e">
        <f t="shared" si="32"/>
        <v>#N/A</v>
      </c>
    </row>
    <row r="2062" spans="1:14" x14ac:dyDescent="0.25">
      <c r="A2062" s="30" t="s">
        <v>48</v>
      </c>
      <c r="B2062" s="36">
        <v>999160</v>
      </c>
      <c r="C2062" s="42" t="s">
        <v>4382</v>
      </c>
      <c r="D2062" s="22" t="s">
        <v>314</v>
      </c>
      <c r="E2062" s="22" t="s">
        <v>265</v>
      </c>
      <c r="F2062" s="26" t="str">
        <f>VLOOKUP(E2062,PROCV!$A$1:$B$107,2,TRUE)</f>
        <v>Patrimônio</v>
      </c>
      <c r="G2062" s="33">
        <v>2000</v>
      </c>
      <c r="H2062" s="24">
        <v>0</v>
      </c>
      <c r="I2062" s="23" t="str">
        <f>VLOOKUP(J2062,PROCV!$E$1:$F$27,2,FALSE)</f>
        <v>41 - Paraná</v>
      </c>
      <c r="J2062" s="22" t="s">
        <v>106</v>
      </c>
      <c r="K2062" s="22">
        <v>0</v>
      </c>
      <c r="L2062" s="33">
        <v>30000</v>
      </c>
      <c r="M2062" s="20" t="e">
        <f>VLOOKUP(G2062,PROCV!$A$110:$B$119,2,FALSE)</f>
        <v>#N/A</v>
      </c>
      <c r="N2062" s="17" t="e">
        <f t="shared" si="32"/>
        <v>#N/A</v>
      </c>
    </row>
    <row r="2063" spans="1:14" x14ac:dyDescent="0.25">
      <c r="A2063" s="30" t="s">
        <v>48</v>
      </c>
      <c r="B2063" s="36">
        <v>6791</v>
      </c>
      <c r="C2063" s="42" t="s">
        <v>4381</v>
      </c>
      <c r="D2063" s="22" t="s">
        <v>46</v>
      </c>
      <c r="E2063" s="22" t="s">
        <v>50</v>
      </c>
      <c r="F2063" s="26" t="str">
        <f>VLOOKUP(E2063,PROCV!$A$1:$B$107,2,TRUE)</f>
        <v>Educação e Criação em Artes</v>
      </c>
      <c r="G2063" s="33">
        <v>2000</v>
      </c>
      <c r="H2063" s="24">
        <v>0</v>
      </c>
      <c r="I2063" s="23" t="str">
        <f>VLOOKUP(J2063,PROCV!$E$1:$F$27,2,FALSE)</f>
        <v>22 - Piauí</v>
      </c>
      <c r="J2063" s="22" t="s">
        <v>77</v>
      </c>
      <c r="K2063" s="22">
        <v>0</v>
      </c>
      <c r="L2063" s="33">
        <v>70000</v>
      </c>
      <c r="M2063" s="20" t="e">
        <f>VLOOKUP(G2063,PROCV!$A$110:$B$119,2,FALSE)</f>
        <v>#N/A</v>
      </c>
      <c r="N2063" s="17" t="e">
        <f t="shared" si="32"/>
        <v>#N/A</v>
      </c>
    </row>
    <row r="2064" spans="1:14" x14ac:dyDescent="0.25">
      <c r="A2064" s="30" t="s">
        <v>48</v>
      </c>
      <c r="B2064" s="36">
        <v>5861</v>
      </c>
      <c r="C2064" s="42" t="s">
        <v>4380</v>
      </c>
      <c r="D2064" s="22" t="s">
        <v>314</v>
      </c>
      <c r="E2064" s="22" t="s">
        <v>265</v>
      </c>
      <c r="F2064" s="26" t="str">
        <f>VLOOKUP(E2064,PROCV!$A$1:$B$107,2,TRUE)</f>
        <v>Patrimônio</v>
      </c>
      <c r="G2064" s="38">
        <v>2000</v>
      </c>
      <c r="H2064" s="24">
        <v>0</v>
      </c>
      <c r="I2064" s="23" t="str">
        <f>VLOOKUP(J2064,PROCV!$E$1:$F$27,2,FALSE)</f>
        <v>31 - Minas Gerais</v>
      </c>
      <c r="J2064" s="22" t="s">
        <v>85</v>
      </c>
      <c r="K2064" s="22">
        <v>0</v>
      </c>
      <c r="L2064" s="38">
        <v>50000</v>
      </c>
      <c r="M2064" s="20" t="e">
        <f>VLOOKUP(G2064,PROCV!$A$110:$B$119,2,FALSE)</f>
        <v>#N/A</v>
      </c>
      <c r="N2064" s="17" t="e">
        <f t="shared" si="32"/>
        <v>#N/A</v>
      </c>
    </row>
    <row r="2065" spans="1:14" x14ac:dyDescent="0.25">
      <c r="A2065" s="30" t="s">
        <v>48</v>
      </c>
      <c r="B2065" s="36">
        <v>7276</v>
      </c>
      <c r="C2065" s="42" t="s">
        <v>4379</v>
      </c>
      <c r="D2065" s="22" t="s">
        <v>189</v>
      </c>
      <c r="E2065" s="22" t="s">
        <v>630</v>
      </c>
      <c r="F2065" s="26" t="s">
        <v>10</v>
      </c>
      <c r="G2065" s="33">
        <v>2000</v>
      </c>
      <c r="H2065" s="24">
        <v>0</v>
      </c>
      <c r="I2065" s="23" t="str">
        <f>VLOOKUP(J2065,PROCV!$E$1:$F$27,2,FALSE)</f>
        <v>31 - Minas Gerais</v>
      </c>
      <c r="J2065" s="22" t="s">
        <v>85</v>
      </c>
      <c r="K2065" s="22">
        <v>0</v>
      </c>
      <c r="L2065" s="33">
        <v>50000</v>
      </c>
      <c r="M2065" s="20" t="e">
        <f>VLOOKUP(G2065,PROCV!$A$110:$B$119,2,FALSE)</f>
        <v>#N/A</v>
      </c>
      <c r="N2065" s="17" t="e">
        <f t="shared" si="32"/>
        <v>#N/A</v>
      </c>
    </row>
    <row r="2066" spans="1:14" x14ac:dyDescent="0.25">
      <c r="A2066" s="30" t="s">
        <v>48</v>
      </c>
      <c r="B2066" s="36">
        <v>999225</v>
      </c>
      <c r="C2066" s="42" t="s">
        <v>4378</v>
      </c>
      <c r="D2066" s="22" t="s">
        <v>314</v>
      </c>
      <c r="E2066" s="22" t="s">
        <v>265</v>
      </c>
      <c r="F2066" s="26" t="str">
        <f>VLOOKUP(E2066,PROCV!$A$1:$B$107,2,TRUE)</f>
        <v>Patrimônio</v>
      </c>
      <c r="G2066" s="33">
        <v>2000</v>
      </c>
      <c r="H2066" s="24">
        <v>0</v>
      </c>
      <c r="I2066" s="23" t="str">
        <f>VLOOKUP(J2066,PROCV!$E$1:$F$27,2,FALSE)</f>
        <v>41 - Paraná</v>
      </c>
      <c r="J2066" s="22" t="s">
        <v>106</v>
      </c>
      <c r="K2066" s="22">
        <v>0</v>
      </c>
      <c r="L2066" s="33">
        <v>62500</v>
      </c>
      <c r="M2066" s="20" t="e">
        <f>VLOOKUP(G2066,PROCV!$A$110:$B$119,2,FALSE)</f>
        <v>#N/A</v>
      </c>
      <c r="N2066" s="17" t="e">
        <f t="shared" si="32"/>
        <v>#N/A</v>
      </c>
    </row>
    <row r="2067" spans="1:14" x14ac:dyDescent="0.25">
      <c r="A2067" s="30" t="s">
        <v>48</v>
      </c>
      <c r="B2067" s="36">
        <v>998608</v>
      </c>
      <c r="C2067" s="42" t="s">
        <v>4377</v>
      </c>
      <c r="D2067" s="22" t="s">
        <v>314</v>
      </c>
      <c r="E2067" s="22" t="s">
        <v>504</v>
      </c>
      <c r="F2067" s="26" t="str">
        <f>VLOOKUP(E2067,PROCV!$A$1:$B$107,2,TRUE)</f>
        <v>Artes Cênicas e Espetáculo</v>
      </c>
      <c r="G2067" s="33">
        <v>2000</v>
      </c>
      <c r="H2067" s="24">
        <v>0</v>
      </c>
      <c r="I2067" s="23" t="str">
        <f>VLOOKUP(J2067,PROCV!$E$1:$F$27,2,FALSE)</f>
        <v>22 - Piauí</v>
      </c>
      <c r="J2067" s="22" t="s">
        <v>77</v>
      </c>
      <c r="K2067" s="22">
        <v>0</v>
      </c>
      <c r="L2067" s="33">
        <v>39627.120000000003</v>
      </c>
      <c r="M2067" s="20" t="e">
        <f>VLOOKUP(G2067,PROCV!$A$110:$B$119,2,FALSE)</f>
        <v>#N/A</v>
      </c>
      <c r="N2067" s="17" t="e">
        <f t="shared" si="32"/>
        <v>#N/A</v>
      </c>
    </row>
    <row r="2068" spans="1:14" x14ac:dyDescent="0.25">
      <c r="A2068" s="30" t="s">
        <v>48</v>
      </c>
      <c r="B2068" s="36">
        <v>5594</v>
      </c>
      <c r="C2068" s="42" t="s">
        <v>4376</v>
      </c>
      <c r="D2068" s="22" t="s">
        <v>300</v>
      </c>
      <c r="E2068" s="22" t="s">
        <v>263</v>
      </c>
      <c r="F2068" s="26" t="str">
        <f>VLOOKUP(E2068,PROCV!$A$1:$B$107,2,TRUE)</f>
        <v>Artes Cênicas e Espetáculo</v>
      </c>
      <c r="G2068" s="33">
        <v>2000</v>
      </c>
      <c r="H2068" s="24">
        <v>0</v>
      </c>
      <c r="I2068" s="23" t="str">
        <f>VLOOKUP(J2068,PROCV!$E$1:$F$27,2,FALSE)</f>
        <v>33 - Rio de Janeiro</v>
      </c>
      <c r="J2068" s="22" t="s">
        <v>82</v>
      </c>
      <c r="K2068" s="22">
        <v>0</v>
      </c>
      <c r="L2068" s="33">
        <v>150000</v>
      </c>
      <c r="M2068" s="20" t="e">
        <f>VLOOKUP(G2068,PROCV!$A$110:$B$119,2,FALSE)</f>
        <v>#N/A</v>
      </c>
      <c r="N2068" s="17" t="e">
        <f t="shared" si="32"/>
        <v>#N/A</v>
      </c>
    </row>
    <row r="2069" spans="1:14" x14ac:dyDescent="0.25">
      <c r="A2069" s="30" t="s">
        <v>48</v>
      </c>
      <c r="B2069" s="36">
        <v>6216</v>
      </c>
      <c r="C2069" s="42" t="s">
        <v>4375</v>
      </c>
      <c r="D2069" s="22" t="s">
        <v>524</v>
      </c>
      <c r="E2069" s="22" t="s">
        <v>763</v>
      </c>
      <c r="F2069" s="26" t="str">
        <f>VLOOKUP(E2069,PROCV!$A$1:$B$107,2,TRUE)</f>
        <v>Audiovisual</v>
      </c>
      <c r="G2069" s="33">
        <v>2000</v>
      </c>
      <c r="H2069" s="24">
        <v>0</v>
      </c>
      <c r="I2069" s="23" t="str">
        <f>VLOOKUP(J2069,PROCV!$E$1:$F$27,2,FALSE)</f>
        <v>33 - Rio de Janeiro</v>
      </c>
      <c r="J2069" s="22" t="s">
        <v>82</v>
      </c>
      <c r="K2069" s="22">
        <v>0</v>
      </c>
      <c r="L2069" s="33">
        <v>12260</v>
      </c>
      <c r="M2069" s="20" t="e">
        <f>VLOOKUP(G2069,PROCV!$A$110:$B$119,2,FALSE)</f>
        <v>#N/A</v>
      </c>
      <c r="N2069" s="17" t="e">
        <f t="shared" si="32"/>
        <v>#N/A</v>
      </c>
    </row>
    <row r="2070" spans="1:14" x14ac:dyDescent="0.25">
      <c r="A2070" s="30" t="s">
        <v>48</v>
      </c>
      <c r="B2070" s="36">
        <v>6830</v>
      </c>
      <c r="C2070" s="42" t="s">
        <v>4374</v>
      </c>
      <c r="D2070" s="22" t="s">
        <v>524</v>
      </c>
      <c r="E2070" s="22" t="s">
        <v>523</v>
      </c>
      <c r="F2070" s="26" t="str">
        <f>VLOOKUP(E2070,PROCV!$A$1:$B$107,2,TRUE)</f>
        <v>Patrimônio</v>
      </c>
      <c r="G2070" s="33">
        <v>2000</v>
      </c>
      <c r="H2070" s="24">
        <v>0</v>
      </c>
      <c r="I2070" s="23" t="str">
        <f>VLOOKUP(J2070,PROCV!$E$1:$F$27,2,FALSE)</f>
        <v>33 - Rio de Janeiro</v>
      </c>
      <c r="J2070" s="22" t="s">
        <v>82</v>
      </c>
      <c r="K2070" s="22">
        <v>0</v>
      </c>
      <c r="L2070" s="33">
        <v>10556</v>
      </c>
      <c r="M2070" s="20" t="e">
        <f>VLOOKUP(G2070,PROCV!$A$110:$B$119,2,FALSE)</f>
        <v>#N/A</v>
      </c>
      <c r="N2070" s="17" t="e">
        <f t="shared" si="32"/>
        <v>#N/A</v>
      </c>
    </row>
    <row r="2071" spans="1:14" x14ac:dyDescent="0.25">
      <c r="A2071" s="30" t="s">
        <v>48</v>
      </c>
      <c r="B2071" s="36">
        <v>6221</v>
      </c>
      <c r="C2071" s="42" t="s">
        <v>4373</v>
      </c>
      <c r="D2071" s="22" t="s">
        <v>189</v>
      </c>
      <c r="E2071" s="22" t="s">
        <v>749</v>
      </c>
      <c r="F2071" s="26" t="str">
        <f>VLOOKUP(E2071,PROCV!$A$1:$B$107,2,TRUE)</f>
        <v>Educação e Criação em Artes</v>
      </c>
      <c r="G2071" s="33">
        <v>2000</v>
      </c>
      <c r="H2071" s="24">
        <v>0</v>
      </c>
      <c r="I2071" s="23" t="str">
        <f>VLOOKUP(J2071,PROCV!$E$1:$F$27,2,FALSE)</f>
        <v>53 - Distrito Federal</v>
      </c>
      <c r="J2071" s="22" t="s">
        <v>75</v>
      </c>
      <c r="K2071" s="22">
        <v>0</v>
      </c>
      <c r="L2071" s="33">
        <v>30000</v>
      </c>
      <c r="M2071" s="20" t="e">
        <f>VLOOKUP(G2071,PROCV!$A$110:$B$119,2,FALSE)</f>
        <v>#N/A</v>
      </c>
      <c r="N2071" s="17" t="e">
        <f t="shared" si="32"/>
        <v>#N/A</v>
      </c>
    </row>
    <row r="2072" spans="1:14" x14ac:dyDescent="0.25">
      <c r="A2072" s="30" t="s">
        <v>48</v>
      </c>
      <c r="B2072" s="36">
        <v>2457</v>
      </c>
      <c r="C2072" s="42" t="s">
        <v>4372</v>
      </c>
      <c r="D2072" s="22" t="s">
        <v>189</v>
      </c>
      <c r="E2072" s="22" t="s">
        <v>844</v>
      </c>
      <c r="F2072" s="26" t="str">
        <f>VLOOKUP(E2072,PROCV!$A$1:$B$107,2,TRUE)</f>
        <v>Educação e Criação em Artes</v>
      </c>
      <c r="G2072" s="33">
        <v>2000</v>
      </c>
      <c r="H2072" s="24">
        <v>0</v>
      </c>
      <c r="I2072" s="23" t="str">
        <f>VLOOKUP(J2072,PROCV!$E$1:$F$27,2,FALSE)</f>
        <v>35 - São Paulo</v>
      </c>
      <c r="J2072" s="22" t="s">
        <v>76</v>
      </c>
      <c r="K2072" s="22">
        <v>0</v>
      </c>
      <c r="L2072" s="33">
        <v>100000</v>
      </c>
      <c r="M2072" s="20" t="e">
        <f>VLOOKUP(G2072,PROCV!$A$110:$B$119,2,FALSE)</f>
        <v>#N/A</v>
      </c>
      <c r="N2072" s="17" t="e">
        <f t="shared" si="32"/>
        <v>#N/A</v>
      </c>
    </row>
    <row r="2073" spans="1:14" x14ac:dyDescent="0.25">
      <c r="A2073" s="30" t="s">
        <v>48</v>
      </c>
      <c r="B2073" s="36">
        <v>5534</v>
      </c>
      <c r="C2073" s="42" t="s">
        <v>4371</v>
      </c>
      <c r="D2073" s="22" t="s">
        <v>300</v>
      </c>
      <c r="E2073" s="22" t="s">
        <v>263</v>
      </c>
      <c r="F2073" s="26" t="str">
        <f>VLOOKUP(E2073,PROCV!$A$1:$B$107,2,TRUE)</f>
        <v>Artes Cênicas e Espetáculo</v>
      </c>
      <c r="G2073" s="33">
        <v>2000</v>
      </c>
      <c r="H2073" s="24">
        <v>0</v>
      </c>
      <c r="I2073" s="23" t="str">
        <f>VLOOKUP(J2073,PROCV!$E$1:$F$27,2,FALSE)</f>
        <v>25 - Paraíba</v>
      </c>
      <c r="J2073" s="22" t="s">
        <v>346</v>
      </c>
      <c r="K2073" s="22">
        <v>0</v>
      </c>
      <c r="L2073" s="33">
        <v>8000</v>
      </c>
      <c r="M2073" s="20" t="e">
        <f>VLOOKUP(G2073,PROCV!$A$110:$B$119,2,FALSE)</f>
        <v>#N/A</v>
      </c>
      <c r="N2073" s="17" t="e">
        <f t="shared" si="32"/>
        <v>#N/A</v>
      </c>
    </row>
    <row r="2074" spans="1:14" x14ac:dyDescent="0.25">
      <c r="A2074" s="30" t="s">
        <v>48</v>
      </c>
      <c r="B2074" s="36">
        <v>6668</v>
      </c>
      <c r="C2074" s="42" t="s">
        <v>4370</v>
      </c>
      <c r="D2074" s="22" t="s">
        <v>314</v>
      </c>
      <c r="E2074" s="22" t="s">
        <v>265</v>
      </c>
      <c r="F2074" s="26" t="str">
        <f>VLOOKUP(E2074,PROCV!$A$1:$B$107,2,TRUE)</f>
        <v>Patrimônio</v>
      </c>
      <c r="G2074" s="33">
        <v>2000</v>
      </c>
      <c r="H2074" s="24">
        <v>0</v>
      </c>
      <c r="I2074" s="23" t="str">
        <f>VLOOKUP(J2074,PROCV!$E$1:$F$27,2,FALSE)</f>
        <v>13 - Amazonas</v>
      </c>
      <c r="J2074" s="22" t="s">
        <v>823</v>
      </c>
      <c r="K2074" s="22">
        <v>0</v>
      </c>
      <c r="L2074" s="33">
        <v>30000</v>
      </c>
      <c r="M2074" s="20" t="e">
        <f>VLOOKUP(G2074,PROCV!$A$110:$B$119,2,FALSE)</f>
        <v>#N/A</v>
      </c>
      <c r="N2074" s="17" t="e">
        <f t="shared" si="32"/>
        <v>#N/A</v>
      </c>
    </row>
    <row r="2075" spans="1:14" x14ac:dyDescent="0.25">
      <c r="A2075" s="30" t="s">
        <v>48</v>
      </c>
      <c r="B2075" s="36">
        <v>5764</v>
      </c>
      <c r="C2075" s="42" t="s">
        <v>4369</v>
      </c>
      <c r="D2075" s="22" t="s">
        <v>114</v>
      </c>
      <c r="E2075" s="22" t="s">
        <v>113</v>
      </c>
      <c r="F2075" s="26" t="str">
        <f>VLOOKUP(E2075,PROCV!$A$1:$B$107,2,TRUE)</f>
        <v>Música</v>
      </c>
      <c r="G2075" s="33">
        <v>2000</v>
      </c>
      <c r="H2075" s="24">
        <v>0</v>
      </c>
      <c r="I2075" s="23" t="str">
        <f>VLOOKUP(J2075,PROCV!$E$1:$F$27,2,FALSE)</f>
        <v>41 - Paraná</v>
      </c>
      <c r="J2075" s="22" t="s">
        <v>106</v>
      </c>
      <c r="K2075" s="22">
        <v>0</v>
      </c>
      <c r="L2075" s="33">
        <v>100000</v>
      </c>
      <c r="M2075" s="20" t="e">
        <f>VLOOKUP(G2075,PROCV!$A$110:$B$119,2,FALSE)</f>
        <v>#N/A</v>
      </c>
      <c r="N2075" s="17" t="e">
        <f t="shared" si="32"/>
        <v>#N/A</v>
      </c>
    </row>
    <row r="2076" spans="1:14" x14ac:dyDescent="0.25">
      <c r="A2076" s="30" t="s">
        <v>48</v>
      </c>
      <c r="B2076" s="36">
        <v>5616</v>
      </c>
      <c r="C2076" s="42" t="s">
        <v>4368</v>
      </c>
      <c r="D2076" s="22" t="s">
        <v>300</v>
      </c>
      <c r="E2076" s="22" t="s">
        <v>320</v>
      </c>
      <c r="F2076" s="26" t="str">
        <f>VLOOKUP(E2076,PROCV!$A$1:$B$107,2,TRUE)</f>
        <v>Música</v>
      </c>
      <c r="G2076" s="33">
        <v>2000</v>
      </c>
      <c r="H2076" s="24">
        <v>0</v>
      </c>
      <c r="I2076" s="23" t="str">
        <f>VLOOKUP(J2076,PROCV!$E$1:$F$27,2,FALSE)</f>
        <v>31 - Minas Gerais</v>
      </c>
      <c r="J2076" s="22" t="s">
        <v>85</v>
      </c>
      <c r="K2076" s="22">
        <v>0</v>
      </c>
      <c r="L2076" s="33">
        <v>50000</v>
      </c>
      <c r="M2076" s="20" t="e">
        <f>VLOOKUP(G2076,PROCV!$A$110:$B$119,2,FALSE)</f>
        <v>#N/A</v>
      </c>
      <c r="N2076" s="17" t="e">
        <f t="shared" si="32"/>
        <v>#N/A</v>
      </c>
    </row>
    <row r="2077" spans="1:14" x14ac:dyDescent="0.25">
      <c r="A2077" s="30" t="s">
        <v>48</v>
      </c>
      <c r="B2077" s="36">
        <v>2118</v>
      </c>
      <c r="C2077" s="42" t="s">
        <v>4367</v>
      </c>
      <c r="D2077" s="22" t="s">
        <v>46</v>
      </c>
      <c r="E2077" s="22" t="s">
        <v>50</v>
      </c>
      <c r="F2077" s="26" t="str">
        <f>VLOOKUP(E2077,PROCV!$A$1:$B$107,2,TRUE)</f>
        <v>Educação e Criação em Artes</v>
      </c>
      <c r="G2077" s="33">
        <v>2000</v>
      </c>
      <c r="H2077" s="24">
        <v>0</v>
      </c>
      <c r="I2077" s="23" t="str">
        <f>VLOOKUP(J2077,PROCV!$E$1:$F$27,2,FALSE)</f>
        <v>23 - Ceará</v>
      </c>
      <c r="J2077" s="22" t="s">
        <v>52</v>
      </c>
      <c r="K2077" s="22">
        <v>0</v>
      </c>
      <c r="L2077" s="33">
        <v>15000</v>
      </c>
      <c r="M2077" s="20" t="e">
        <f>VLOOKUP(G2077,PROCV!$A$110:$B$119,2,FALSE)</f>
        <v>#N/A</v>
      </c>
      <c r="N2077" s="17" t="e">
        <f t="shared" si="32"/>
        <v>#N/A</v>
      </c>
    </row>
    <row r="2078" spans="1:14" x14ac:dyDescent="0.25">
      <c r="A2078" s="30" t="s">
        <v>48</v>
      </c>
      <c r="B2078" s="36">
        <v>6712</v>
      </c>
      <c r="C2078" s="42" t="s">
        <v>4366</v>
      </c>
      <c r="D2078" s="22" t="s">
        <v>114</v>
      </c>
      <c r="E2078" s="22" t="s">
        <v>113</v>
      </c>
      <c r="F2078" s="26" t="str">
        <f>VLOOKUP(E2078,PROCV!$A$1:$B$107,2,TRUE)</f>
        <v>Música</v>
      </c>
      <c r="G2078" s="33">
        <v>2000</v>
      </c>
      <c r="H2078" s="24">
        <v>0</v>
      </c>
      <c r="I2078" s="23" t="str">
        <f>VLOOKUP(J2078,PROCV!$E$1:$F$27,2,FALSE)</f>
        <v>51 - Mato Grosso</v>
      </c>
      <c r="J2078" s="22" t="s">
        <v>99</v>
      </c>
      <c r="K2078" s="22">
        <v>0</v>
      </c>
      <c r="L2078" s="33">
        <v>40000</v>
      </c>
      <c r="M2078" s="20" t="e">
        <f>VLOOKUP(G2078,PROCV!$A$110:$B$119,2,FALSE)</f>
        <v>#N/A</v>
      </c>
      <c r="N2078" s="17" t="e">
        <f t="shared" si="32"/>
        <v>#N/A</v>
      </c>
    </row>
    <row r="2079" spans="1:14" x14ac:dyDescent="0.25">
      <c r="A2079" s="30" t="s">
        <v>48</v>
      </c>
      <c r="B2079" s="36">
        <v>7299</v>
      </c>
      <c r="C2079" s="42" t="s">
        <v>4365</v>
      </c>
      <c r="D2079" s="22" t="s">
        <v>189</v>
      </c>
      <c r="E2079" s="22" t="s">
        <v>844</v>
      </c>
      <c r="F2079" s="26" t="str">
        <f>VLOOKUP(E2079,PROCV!$A$1:$B$107,2,TRUE)</f>
        <v>Educação e Criação em Artes</v>
      </c>
      <c r="G2079" s="33">
        <v>2000</v>
      </c>
      <c r="H2079" s="24">
        <v>0</v>
      </c>
      <c r="I2079" s="23" t="str">
        <f>VLOOKUP(J2079,PROCV!$E$1:$F$27,2,FALSE)</f>
        <v>21 - Maranhão</v>
      </c>
      <c r="J2079" s="22" t="s">
        <v>63</v>
      </c>
      <c r="K2079" s="22">
        <v>0</v>
      </c>
      <c r="L2079" s="33">
        <v>6433</v>
      </c>
      <c r="M2079" s="20" t="e">
        <f>VLOOKUP(G2079,PROCV!$A$110:$B$119,2,FALSE)</f>
        <v>#N/A</v>
      </c>
      <c r="N2079" s="17" t="e">
        <f t="shared" si="32"/>
        <v>#N/A</v>
      </c>
    </row>
    <row r="2080" spans="1:14" x14ac:dyDescent="0.25">
      <c r="A2080" s="30" t="s">
        <v>48</v>
      </c>
      <c r="B2080" s="36">
        <v>2364</v>
      </c>
      <c r="C2080" s="42" t="s">
        <v>4364</v>
      </c>
      <c r="D2080" s="22" t="s">
        <v>46</v>
      </c>
      <c r="E2080" s="22" t="s">
        <v>50</v>
      </c>
      <c r="F2080" s="26" t="str">
        <f>VLOOKUP(E2080,PROCV!$A$1:$B$107,2,TRUE)</f>
        <v>Educação e Criação em Artes</v>
      </c>
      <c r="G2080" s="33">
        <v>2000</v>
      </c>
      <c r="H2080" s="24">
        <v>0</v>
      </c>
      <c r="I2080" s="23" t="str">
        <f>VLOOKUP(J2080,PROCV!$E$1:$F$27,2,FALSE)</f>
        <v>21 - Maranhão</v>
      </c>
      <c r="J2080" s="22" t="s">
        <v>63</v>
      </c>
      <c r="K2080" s="22">
        <v>0</v>
      </c>
      <c r="L2080" s="33">
        <v>30015</v>
      </c>
      <c r="M2080" s="20" t="e">
        <f>VLOOKUP(G2080,PROCV!$A$110:$B$119,2,FALSE)</f>
        <v>#N/A</v>
      </c>
      <c r="N2080" s="17" t="e">
        <f t="shared" si="32"/>
        <v>#N/A</v>
      </c>
    </row>
    <row r="2081" spans="1:14" x14ac:dyDescent="0.25">
      <c r="A2081" s="30" t="s">
        <v>48</v>
      </c>
      <c r="B2081" s="36">
        <v>2648</v>
      </c>
      <c r="C2081" s="42" t="s">
        <v>4364</v>
      </c>
      <c r="D2081" s="22" t="s">
        <v>189</v>
      </c>
      <c r="E2081" s="22" t="s">
        <v>844</v>
      </c>
      <c r="F2081" s="26" t="str">
        <f>VLOOKUP(E2081,PROCV!$A$1:$B$107,2,TRUE)</f>
        <v>Educação e Criação em Artes</v>
      </c>
      <c r="G2081" s="33">
        <v>2000</v>
      </c>
      <c r="H2081" s="24">
        <v>0</v>
      </c>
      <c r="I2081" s="23" t="str">
        <f>VLOOKUP(J2081,PROCV!$E$1:$F$27,2,FALSE)</f>
        <v>53 - Distrito Federal</v>
      </c>
      <c r="J2081" s="22" t="s">
        <v>75</v>
      </c>
      <c r="K2081" s="22">
        <v>0</v>
      </c>
      <c r="L2081" s="33">
        <v>30000</v>
      </c>
      <c r="M2081" s="20" t="e">
        <f>VLOOKUP(G2081,PROCV!$A$110:$B$119,2,FALSE)</f>
        <v>#N/A</v>
      </c>
      <c r="N2081" s="17" t="e">
        <f t="shared" si="32"/>
        <v>#N/A</v>
      </c>
    </row>
    <row r="2082" spans="1:14" x14ac:dyDescent="0.25">
      <c r="A2082" s="30" t="s">
        <v>48</v>
      </c>
      <c r="B2082" s="36">
        <v>2141</v>
      </c>
      <c r="C2082" s="42" t="s">
        <v>3809</v>
      </c>
      <c r="D2082" s="22" t="s">
        <v>189</v>
      </c>
      <c r="E2082" s="22" t="s">
        <v>844</v>
      </c>
      <c r="F2082" s="26" t="str">
        <f>VLOOKUP(E2082,PROCV!$A$1:$B$107,2,TRUE)</f>
        <v>Educação e Criação em Artes</v>
      </c>
      <c r="G2082" s="33">
        <v>2000</v>
      </c>
      <c r="H2082" s="24">
        <v>0</v>
      </c>
      <c r="I2082" s="23" t="str">
        <f>VLOOKUP(J2082,PROCV!$E$1:$F$27,2,FALSE)</f>
        <v>29 - Bahia</v>
      </c>
      <c r="J2082" s="22" t="s">
        <v>73</v>
      </c>
      <c r="K2082" s="22">
        <v>0</v>
      </c>
      <c r="L2082" s="33">
        <v>87930</v>
      </c>
      <c r="M2082" s="20" t="e">
        <f>VLOOKUP(G2082,PROCV!$A$110:$B$119,2,FALSE)</f>
        <v>#N/A</v>
      </c>
      <c r="N2082" s="17" t="e">
        <f t="shared" si="32"/>
        <v>#N/A</v>
      </c>
    </row>
    <row r="2083" spans="1:14" x14ac:dyDescent="0.25">
      <c r="A2083" s="30" t="s">
        <v>48</v>
      </c>
      <c r="B2083" s="36">
        <v>1216</v>
      </c>
      <c r="C2083" s="42" t="s">
        <v>3419</v>
      </c>
      <c r="D2083" s="22" t="s">
        <v>189</v>
      </c>
      <c r="E2083" s="22" t="s">
        <v>213</v>
      </c>
      <c r="F2083" s="26" t="str">
        <f>VLOOKUP(E2083,PROCV!$A$1:$B$107,2,TRUE)</f>
        <v>Patrimônio</v>
      </c>
      <c r="G2083" s="33">
        <v>2000</v>
      </c>
      <c r="H2083" s="24">
        <v>0</v>
      </c>
      <c r="I2083" s="23" t="str">
        <f>VLOOKUP(J2083,PROCV!$E$1:$F$27,2,FALSE)</f>
        <v>23 - Ceará</v>
      </c>
      <c r="J2083" s="22" t="s">
        <v>52</v>
      </c>
      <c r="K2083" s="22">
        <v>0</v>
      </c>
      <c r="L2083" s="33">
        <v>200000</v>
      </c>
      <c r="M2083" s="20" t="e">
        <f>VLOOKUP(G2083,PROCV!$A$110:$B$119,2,FALSE)</f>
        <v>#N/A</v>
      </c>
      <c r="N2083" s="17" t="e">
        <f t="shared" si="32"/>
        <v>#N/A</v>
      </c>
    </row>
    <row r="2084" spans="1:14" x14ac:dyDescent="0.25">
      <c r="A2084" s="30" t="s">
        <v>48</v>
      </c>
      <c r="B2084" s="36">
        <v>5050</v>
      </c>
      <c r="C2084" s="42" t="s">
        <v>4363</v>
      </c>
      <c r="D2084" s="22" t="s">
        <v>114</v>
      </c>
      <c r="E2084" s="22" t="s">
        <v>369</v>
      </c>
      <c r="F2084" s="26" t="str">
        <f>VLOOKUP(E2084,PROCV!$A$1:$B$107,2,TRUE)</f>
        <v>Patrimônio</v>
      </c>
      <c r="G2084" s="33">
        <v>2000</v>
      </c>
      <c r="H2084" s="24">
        <v>0</v>
      </c>
      <c r="I2084" s="23" t="str">
        <f>VLOOKUP(J2084,PROCV!$E$1:$F$27,2,FALSE)</f>
        <v>33 - Rio de Janeiro</v>
      </c>
      <c r="J2084" s="22" t="s">
        <v>82</v>
      </c>
      <c r="K2084" s="22">
        <v>0</v>
      </c>
      <c r="L2084" s="33">
        <v>30000</v>
      </c>
      <c r="M2084" s="20" t="e">
        <f>VLOOKUP(G2084,PROCV!$A$110:$B$119,2,FALSE)</f>
        <v>#N/A</v>
      </c>
      <c r="N2084" s="17" t="e">
        <f t="shared" si="32"/>
        <v>#N/A</v>
      </c>
    </row>
    <row r="2085" spans="1:14" x14ac:dyDescent="0.25">
      <c r="A2085" s="30" t="s">
        <v>48</v>
      </c>
      <c r="B2085" s="36">
        <v>6001</v>
      </c>
      <c r="C2085" s="42" t="s">
        <v>4362</v>
      </c>
      <c r="D2085" s="22" t="s">
        <v>114</v>
      </c>
      <c r="E2085" s="22" t="s">
        <v>113</v>
      </c>
      <c r="F2085" s="26" t="str">
        <f>VLOOKUP(E2085,PROCV!$A$1:$B$107,2,TRUE)</f>
        <v>Música</v>
      </c>
      <c r="G2085" s="33">
        <v>2000</v>
      </c>
      <c r="H2085" s="24">
        <v>0</v>
      </c>
      <c r="I2085" s="23" t="str">
        <f>VLOOKUP(J2085,PROCV!$E$1:$F$27,2,FALSE)</f>
        <v>41 - Paraná</v>
      </c>
      <c r="J2085" s="22" t="s">
        <v>106</v>
      </c>
      <c r="K2085" s="22">
        <v>0</v>
      </c>
      <c r="L2085" s="33">
        <v>30000</v>
      </c>
      <c r="M2085" s="20" t="e">
        <f>VLOOKUP(G2085,PROCV!$A$110:$B$119,2,FALSE)</f>
        <v>#N/A</v>
      </c>
      <c r="N2085" s="17" t="e">
        <f t="shared" si="32"/>
        <v>#N/A</v>
      </c>
    </row>
    <row r="2086" spans="1:14" x14ac:dyDescent="0.25">
      <c r="A2086" s="30" t="s">
        <v>48</v>
      </c>
      <c r="B2086" s="36">
        <v>5219</v>
      </c>
      <c r="C2086" s="42" t="s">
        <v>4361</v>
      </c>
      <c r="D2086" s="22" t="s">
        <v>114</v>
      </c>
      <c r="E2086" s="22" t="s">
        <v>113</v>
      </c>
      <c r="F2086" s="26" t="str">
        <f>VLOOKUP(E2086,PROCV!$A$1:$B$107,2,TRUE)</f>
        <v>Música</v>
      </c>
      <c r="G2086" s="33">
        <v>2000</v>
      </c>
      <c r="H2086" s="24">
        <v>0</v>
      </c>
      <c r="I2086" s="23" t="str">
        <f>VLOOKUP(J2086,PROCV!$E$1:$F$27,2,FALSE)</f>
        <v>52 - Goiás</v>
      </c>
      <c r="J2086" s="22" t="s">
        <v>97</v>
      </c>
      <c r="K2086" s="22">
        <v>0</v>
      </c>
      <c r="L2086" s="33">
        <v>33564</v>
      </c>
      <c r="M2086" s="20" t="e">
        <f>VLOOKUP(G2086,PROCV!$A$110:$B$119,2,FALSE)</f>
        <v>#N/A</v>
      </c>
      <c r="N2086" s="17" t="e">
        <f t="shared" si="32"/>
        <v>#N/A</v>
      </c>
    </row>
    <row r="2087" spans="1:14" x14ac:dyDescent="0.25">
      <c r="A2087" s="30" t="s">
        <v>48</v>
      </c>
      <c r="B2087" s="36">
        <v>6653</v>
      </c>
      <c r="C2087" s="42" t="s">
        <v>4360</v>
      </c>
      <c r="D2087" s="22" t="s">
        <v>114</v>
      </c>
      <c r="E2087" s="22" t="s">
        <v>113</v>
      </c>
      <c r="F2087" s="26" t="str">
        <f>VLOOKUP(E2087,PROCV!$A$1:$B$107,2,TRUE)</f>
        <v>Música</v>
      </c>
      <c r="G2087" s="33">
        <v>2000</v>
      </c>
      <c r="H2087" s="24">
        <v>0</v>
      </c>
      <c r="I2087" s="23" t="str">
        <f>VLOOKUP(J2087,PROCV!$E$1:$F$27,2,FALSE)</f>
        <v>28 - Sergipe</v>
      </c>
      <c r="J2087" s="22" t="s">
        <v>49</v>
      </c>
      <c r="K2087" s="22">
        <v>0</v>
      </c>
      <c r="L2087" s="33">
        <v>20000</v>
      </c>
      <c r="M2087" s="20" t="e">
        <f>VLOOKUP(G2087,PROCV!$A$110:$B$119,2,FALSE)</f>
        <v>#N/A</v>
      </c>
      <c r="N2087" s="17" t="e">
        <f t="shared" si="32"/>
        <v>#N/A</v>
      </c>
    </row>
    <row r="2088" spans="1:14" x14ac:dyDescent="0.25">
      <c r="A2088" s="30" t="s">
        <v>48</v>
      </c>
      <c r="B2088" s="36">
        <v>297</v>
      </c>
      <c r="C2088" s="42" t="s">
        <v>4359</v>
      </c>
      <c r="D2088" s="22" t="s">
        <v>4</v>
      </c>
      <c r="E2088" s="22" t="s">
        <v>259</v>
      </c>
      <c r="F2088" s="26" t="str">
        <f>VLOOKUP(E2088,PROCV!$A$1:$B$107,2,TRUE)</f>
        <v>Arquitetura e Design</v>
      </c>
      <c r="G2088" s="33">
        <v>2000</v>
      </c>
      <c r="H2088" s="24">
        <v>0</v>
      </c>
      <c r="I2088" s="23" t="str">
        <f>VLOOKUP(J2088,PROCV!$E$1:$F$27,2,FALSE)</f>
        <v>53 - Distrito Federal</v>
      </c>
      <c r="J2088" s="22" t="s">
        <v>75</v>
      </c>
      <c r="K2088" s="22">
        <v>0</v>
      </c>
      <c r="L2088" s="33">
        <v>80000</v>
      </c>
      <c r="M2088" s="20" t="e">
        <f>VLOOKUP(G2088,PROCV!$A$110:$B$119,2,FALSE)</f>
        <v>#N/A</v>
      </c>
      <c r="N2088" s="17" t="e">
        <f t="shared" si="32"/>
        <v>#N/A</v>
      </c>
    </row>
    <row r="2089" spans="1:14" x14ac:dyDescent="0.25">
      <c r="A2089" s="30" t="s">
        <v>48</v>
      </c>
      <c r="B2089" s="36">
        <v>234</v>
      </c>
      <c r="C2089" s="42" t="s">
        <v>4358</v>
      </c>
      <c r="D2089" s="22" t="s">
        <v>4</v>
      </c>
      <c r="E2089" s="22" t="s">
        <v>259</v>
      </c>
      <c r="F2089" s="26" t="str">
        <f>VLOOKUP(E2089,PROCV!$A$1:$B$107,2,TRUE)</f>
        <v>Arquitetura e Design</v>
      </c>
      <c r="G2089" s="33">
        <v>2000</v>
      </c>
      <c r="H2089" s="24">
        <v>0</v>
      </c>
      <c r="I2089" s="23" t="str">
        <f>VLOOKUP(J2089,PROCV!$E$1:$F$27,2,FALSE)</f>
        <v>33 - Rio de Janeiro</v>
      </c>
      <c r="J2089" s="22" t="s">
        <v>82</v>
      </c>
      <c r="K2089" s="22">
        <v>0</v>
      </c>
      <c r="L2089" s="33">
        <v>15000</v>
      </c>
      <c r="M2089" s="20" t="e">
        <f>VLOOKUP(G2089,PROCV!$A$110:$B$119,2,FALSE)</f>
        <v>#N/A</v>
      </c>
      <c r="N2089" s="17" t="e">
        <f t="shared" si="32"/>
        <v>#N/A</v>
      </c>
    </row>
    <row r="2090" spans="1:14" x14ac:dyDescent="0.25">
      <c r="A2090" s="30" t="s">
        <v>48</v>
      </c>
      <c r="B2090" s="36">
        <v>165</v>
      </c>
      <c r="C2090" s="42" t="s">
        <v>4357</v>
      </c>
      <c r="D2090" s="22" t="s">
        <v>4</v>
      </c>
      <c r="E2090" s="22" t="s">
        <v>259</v>
      </c>
      <c r="F2090" s="26" t="str">
        <f>VLOOKUP(E2090,PROCV!$A$1:$B$107,2,TRUE)</f>
        <v>Arquitetura e Design</v>
      </c>
      <c r="G2090" s="33">
        <v>2000</v>
      </c>
      <c r="H2090" s="24">
        <v>0</v>
      </c>
      <c r="I2090" s="23" t="str">
        <f>VLOOKUP(J2090,PROCV!$E$1:$F$27,2,FALSE)</f>
        <v>41 - Paraná</v>
      </c>
      <c r="J2090" s="22" t="s">
        <v>106</v>
      </c>
      <c r="K2090" s="22">
        <v>0</v>
      </c>
      <c r="L2090" s="33">
        <v>10000</v>
      </c>
      <c r="M2090" s="20" t="e">
        <f>VLOOKUP(G2090,PROCV!$A$110:$B$119,2,FALSE)</f>
        <v>#N/A</v>
      </c>
      <c r="N2090" s="17" t="e">
        <f t="shared" si="32"/>
        <v>#N/A</v>
      </c>
    </row>
    <row r="2091" spans="1:14" x14ac:dyDescent="0.25">
      <c r="A2091" s="30" t="s">
        <v>48</v>
      </c>
      <c r="B2091" s="36">
        <v>6404</v>
      </c>
      <c r="C2091" s="42" t="s">
        <v>4356</v>
      </c>
      <c r="D2091" s="22" t="s">
        <v>4</v>
      </c>
      <c r="E2091" s="22" t="s">
        <v>259</v>
      </c>
      <c r="F2091" s="26" t="str">
        <f>VLOOKUP(E2091,PROCV!$A$1:$B$107,2,TRUE)</f>
        <v>Arquitetura e Design</v>
      </c>
      <c r="G2091" s="33">
        <v>2000</v>
      </c>
      <c r="H2091" s="24">
        <v>0</v>
      </c>
      <c r="I2091" s="23" t="str">
        <f>VLOOKUP(J2091,PROCV!$E$1:$F$27,2,FALSE)</f>
        <v>24 - Rio Grande do Norte</v>
      </c>
      <c r="J2091" s="22" t="s">
        <v>54</v>
      </c>
      <c r="K2091" s="22">
        <v>0</v>
      </c>
      <c r="L2091" s="33">
        <v>15000</v>
      </c>
      <c r="M2091" s="20" t="e">
        <f>VLOOKUP(G2091,PROCV!$A$110:$B$119,2,FALSE)</f>
        <v>#N/A</v>
      </c>
      <c r="N2091" s="17" t="e">
        <f t="shared" si="32"/>
        <v>#N/A</v>
      </c>
    </row>
    <row r="2092" spans="1:14" x14ac:dyDescent="0.25">
      <c r="A2092" s="30" t="s">
        <v>48</v>
      </c>
      <c r="B2092" s="36">
        <v>103</v>
      </c>
      <c r="C2092" s="42" t="s">
        <v>4355</v>
      </c>
      <c r="D2092" s="22" t="s">
        <v>4</v>
      </c>
      <c r="E2092" s="22" t="s">
        <v>259</v>
      </c>
      <c r="F2092" s="26" t="str">
        <f>VLOOKUP(E2092,PROCV!$A$1:$B$107,2,TRUE)</f>
        <v>Arquitetura e Design</v>
      </c>
      <c r="G2092" s="33">
        <v>2000</v>
      </c>
      <c r="H2092" s="24">
        <v>0</v>
      </c>
      <c r="I2092" s="23" t="str">
        <f>VLOOKUP(J2092,PROCV!$E$1:$F$27,2,FALSE)</f>
        <v>26 - Pernambuco</v>
      </c>
      <c r="J2092" s="22" t="s">
        <v>44</v>
      </c>
      <c r="K2092" s="22">
        <v>0</v>
      </c>
      <c r="L2092" s="33">
        <v>30000</v>
      </c>
      <c r="M2092" s="20" t="e">
        <f>VLOOKUP(G2092,PROCV!$A$110:$B$119,2,FALSE)</f>
        <v>#N/A</v>
      </c>
      <c r="N2092" s="17" t="e">
        <f t="shared" si="32"/>
        <v>#N/A</v>
      </c>
    </row>
    <row r="2093" spans="1:14" x14ac:dyDescent="0.25">
      <c r="A2093" s="30" t="s">
        <v>48</v>
      </c>
      <c r="B2093" s="36">
        <v>5847</v>
      </c>
      <c r="C2093" s="42" t="s">
        <v>4354</v>
      </c>
      <c r="D2093" s="22" t="s">
        <v>314</v>
      </c>
      <c r="E2093" s="22" t="s">
        <v>590</v>
      </c>
      <c r="F2093" s="26" t="str">
        <f>VLOOKUP(E2093,PROCV!$A$1:$B$107,2,TRUE)</f>
        <v>Artes Cênicas e Espetáculo</v>
      </c>
      <c r="G2093" s="33">
        <v>2000</v>
      </c>
      <c r="H2093" s="24">
        <v>0</v>
      </c>
      <c r="I2093" s="23" t="str">
        <f>VLOOKUP(J2093,PROCV!$E$1:$F$27,2,FALSE)</f>
        <v>26 - Pernambuco</v>
      </c>
      <c r="J2093" s="22" t="s">
        <v>44</v>
      </c>
      <c r="K2093" s="22">
        <v>0</v>
      </c>
      <c r="L2093" s="33">
        <v>22500</v>
      </c>
      <c r="M2093" s="20" t="e">
        <f>VLOOKUP(G2093,PROCV!$A$110:$B$119,2,FALSE)</f>
        <v>#N/A</v>
      </c>
      <c r="N2093" s="17" t="e">
        <f t="shared" si="32"/>
        <v>#N/A</v>
      </c>
    </row>
    <row r="2094" spans="1:14" x14ac:dyDescent="0.25">
      <c r="A2094" s="30" t="s">
        <v>48</v>
      </c>
      <c r="B2094" s="36">
        <v>5226</v>
      </c>
      <c r="C2094" s="42" t="s">
        <v>4353</v>
      </c>
      <c r="D2094" s="22" t="s">
        <v>314</v>
      </c>
      <c r="E2094" s="22" t="s">
        <v>590</v>
      </c>
      <c r="F2094" s="26" t="str">
        <f>VLOOKUP(E2094,PROCV!$A$1:$B$107,2,TRUE)</f>
        <v>Artes Cênicas e Espetáculo</v>
      </c>
      <c r="G2094" s="33">
        <v>2000</v>
      </c>
      <c r="H2094" s="24">
        <v>0</v>
      </c>
      <c r="I2094" s="23" t="str">
        <f>VLOOKUP(J2094,PROCV!$E$1:$F$27,2,FALSE)</f>
        <v>53 - Distrito Federal</v>
      </c>
      <c r="J2094" s="22" t="s">
        <v>75</v>
      </c>
      <c r="K2094" s="22">
        <v>0</v>
      </c>
      <c r="L2094" s="33">
        <v>30000</v>
      </c>
      <c r="M2094" s="20" t="e">
        <f>VLOOKUP(G2094,PROCV!$A$110:$B$119,2,FALSE)</f>
        <v>#N/A</v>
      </c>
      <c r="N2094" s="17" t="e">
        <f t="shared" si="32"/>
        <v>#N/A</v>
      </c>
    </row>
    <row r="2095" spans="1:14" x14ac:dyDescent="0.25">
      <c r="A2095" s="30" t="s">
        <v>48</v>
      </c>
      <c r="B2095" s="36">
        <v>5052</v>
      </c>
      <c r="C2095" s="42" t="s">
        <v>4352</v>
      </c>
      <c r="D2095" s="22" t="s">
        <v>314</v>
      </c>
      <c r="E2095" s="22" t="s">
        <v>590</v>
      </c>
      <c r="F2095" s="26" t="str">
        <f>VLOOKUP(E2095,PROCV!$A$1:$B$107,2,TRUE)</f>
        <v>Artes Cênicas e Espetáculo</v>
      </c>
      <c r="G2095" s="33">
        <v>2000</v>
      </c>
      <c r="H2095" s="24">
        <v>0</v>
      </c>
      <c r="I2095" s="23" t="str">
        <f>VLOOKUP(J2095,PROCV!$E$1:$F$27,2,FALSE)</f>
        <v>31 - Minas Gerais</v>
      </c>
      <c r="J2095" s="22" t="s">
        <v>85</v>
      </c>
      <c r="K2095" s="22">
        <v>0</v>
      </c>
      <c r="L2095" s="33">
        <v>30000</v>
      </c>
      <c r="M2095" s="20" t="e">
        <f>VLOOKUP(G2095,PROCV!$A$110:$B$119,2,FALSE)</f>
        <v>#N/A</v>
      </c>
      <c r="N2095" s="17" t="e">
        <f t="shared" si="32"/>
        <v>#N/A</v>
      </c>
    </row>
    <row r="2096" spans="1:14" x14ac:dyDescent="0.25">
      <c r="A2096" s="30" t="s">
        <v>48</v>
      </c>
      <c r="B2096" s="36">
        <v>6755</v>
      </c>
      <c r="C2096" s="42" t="s">
        <v>4351</v>
      </c>
      <c r="D2096" s="22" t="s">
        <v>46</v>
      </c>
      <c r="E2096" s="22" t="s">
        <v>50</v>
      </c>
      <c r="F2096" s="26" t="str">
        <f>VLOOKUP(E2096,PROCV!$A$1:$B$107,2,TRUE)</f>
        <v>Educação e Criação em Artes</v>
      </c>
      <c r="G2096" s="33">
        <v>2000</v>
      </c>
      <c r="H2096" s="24">
        <v>0</v>
      </c>
      <c r="I2096" s="23" t="str">
        <f>VLOOKUP(J2096,PROCV!$E$1:$F$27,2,FALSE)</f>
        <v>51 - Mato Grosso</v>
      </c>
      <c r="J2096" s="22" t="s">
        <v>99</v>
      </c>
      <c r="K2096" s="22">
        <v>0</v>
      </c>
      <c r="L2096" s="33">
        <v>60000</v>
      </c>
      <c r="M2096" s="20" t="e">
        <f>VLOOKUP(G2096,PROCV!$A$110:$B$119,2,FALSE)</f>
        <v>#N/A</v>
      </c>
      <c r="N2096" s="17" t="e">
        <f t="shared" si="32"/>
        <v>#N/A</v>
      </c>
    </row>
    <row r="2097" spans="1:14" x14ac:dyDescent="0.25">
      <c r="A2097" s="30" t="s">
        <v>48</v>
      </c>
      <c r="B2097" s="36">
        <v>18</v>
      </c>
      <c r="C2097" s="42" t="s">
        <v>4350</v>
      </c>
      <c r="D2097" s="22" t="s">
        <v>4</v>
      </c>
      <c r="E2097" s="22" t="s">
        <v>259</v>
      </c>
      <c r="F2097" s="26" t="str">
        <f>VLOOKUP(E2097,PROCV!$A$1:$B$107,2,TRUE)</f>
        <v>Arquitetura e Design</v>
      </c>
      <c r="G2097" s="33">
        <v>2000</v>
      </c>
      <c r="H2097" s="24">
        <v>0</v>
      </c>
      <c r="I2097" s="23" t="str">
        <f>VLOOKUP(J2097,PROCV!$E$1:$F$27,2,FALSE)</f>
        <v>43 - Rio Grande do Sul</v>
      </c>
      <c r="J2097" s="22" t="s">
        <v>56</v>
      </c>
      <c r="K2097" s="22">
        <v>0</v>
      </c>
      <c r="L2097" s="33">
        <v>80000</v>
      </c>
      <c r="M2097" s="20" t="e">
        <f>VLOOKUP(G2097,PROCV!$A$110:$B$119,2,FALSE)</f>
        <v>#N/A</v>
      </c>
      <c r="N2097" s="17" t="e">
        <f t="shared" si="32"/>
        <v>#N/A</v>
      </c>
    </row>
    <row r="2098" spans="1:14" x14ac:dyDescent="0.25">
      <c r="A2098" s="30" t="s">
        <v>48</v>
      </c>
      <c r="B2098" s="36">
        <v>62</v>
      </c>
      <c r="C2098" s="42" t="s">
        <v>4349</v>
      </c>
      <c r="D2098" s="22" t="s">
        <v>4</v>
      </c>
      <c r="E2098" s="22" t="s">
        <v>259</v>
      </c>
      <c r="F2098" s="26" t="str">
        <f>VLOOKUP(E2098,PROCV!$A$1:$B$107,2,TRUE)</f>
        <v>Arquitetura e Design</v>
      </c>
      <c r="G2098" s="33">
        <v>2000</v>
      </c>
      <c r="H2098" s="24">
        <v>0</v>
      </c>
      <c r="I2098" s="23" t="str">
        <f>VLOOKUP(J2098,PROCV!$E$1:$F$27,2,FALSE)</f>
        <v>21 - Maranhão</v>
      </c>
      <c r="J2098" s="22" t="s">
        <v>63</v>
      </c>
      <c r="K2098" s="22">
        <v>0</v>
      </c>
      <c r="L2098" s="33">
        <v>20000</v>
      </c>
      <c r="M2098" s="20" t="e">
        <f>VLOOKUP(G2098,PROCV!$A$110:$B$119,2,FALSE)</f>
        <v>#N/A</v>
      </c>
      <c r="N2098" s="17" t="e">
        <f t="shared" si="32"/>
        <v>#N/A</v>
      </c>
    </row>
    <row r="2099" spans="1:14" x14ac:dyDescent="0.25">
      <c r="A2099" s="30" t="s">
        <v>48</v>
      </c>
      <c r="B2099" s="36">
        <v>5132</v>
      </c>
      <c r="C2099" s="42" t="s">
        <v>4348</v>
      </c>
      <c r="D2099" s="22" t="s">
        <v>114</v>
      </c>
      <c r="E2099" s="22" t="s">
        <v>369</v>
      </c>
      <c r="F2099" s="26" t="str">
        <f>VLOOKUP(E2099,PROCV!$A$1:$B$107,2,TRUE)</f>
        <v>Patrimônio</v>
      </c>
      <c r="G2099" s="33">
        <v>2000</v>
      </c>
      <c r="H2099" s="24">
        <v>0</v>
      </c>
      <c r="I2099" s="23" t="str">
        <f>VLOOKUP(J2099,PROCV!$E$1:$F$27,2,FALSE)</f>
        <v>43 - Rio Grande do Sul</v>
      </c>
      <c r="J2099" s="22" t="s">
        <v>56</v>
      </c>
      <c r="K2099" s="22">
        <v>0</v>
      </c>
      <c r="L2099" s="33">
        <v>22500</v>
      </c>
      <c r="M2099" s="20" t="e">
        <f>VLOOKUP(G2099,PROCV!$A$110:$B$119,2,FALSE)</f>
        <v>#N/A</v>
      </c>
      <c r="N2099" s="17" t="e">
        <f t="shared" si="32"/>
        <v>#N/A</v>
      </c>
    </row>
    <row r="2100" spans="1:14" x14ac:dyDescent="0.25">
      <c r="A2100" s="30" t="s">
        <v>48</v>
      </c>
      <c r="B2100" s="36">
        <v>998800</v>
      </c>
      <c r="C2100" s="42" t="s">
        <v>4347</v>
      </c>
      <c r="D2100" s="22" t="s">
        <v>114</v>
      </c>
      <c r="E2100" s="22" t="s">
        <v>113</v>
      </c>
      <c r="F2100" s="26" t="str">
        <f>VLOOKUP(E2100,PROCV!$A$1:$B$107,2,TRUE)</f>
        <v>Música</v>
      </c>
      <c r="G2100" s="33">
        <v>2000</v>
      </c>
      <c r="H2100" s="24">
        <v>0</v>
      </c>
      <c r="I2100" s="23" t="str">
        <f>VLOOKUP(J2100,PROCV!$E$1:$F$27,2,FALSE)</f>
        <v>43 - Rio Grande do Sul</v>
      </c>
      <c r="J2100" s="22" t="s">
        <v>56</v>
      </c>
      <c r="K2100" s="22">
        <v>0</v>
      </c>
      <c r="L2100" s="33">
        <v>30000</v>
      </c>
      <c r="M2100" s="20" t="e">
        <f>VLOOKUP(G2100,PROCV!$A$110:$B$119,2,FALSE)</f>
        <v>#N/A</v>
      </c>
      <c r="N2100" s="17" t="e">
        <f t="shared" si="32"/>
        <v>#N/A</v>
      </c>
    </row>
    <row r="2101" spans="1:14" x14ac:dyDescent="0.25">
      <c r="A2101" s="30" t="s">
        <v>48</v>
      </c>
      <c r="B2101" s="36">
        <v>5105</v>
      </c>
      <c r="C2101" s="42" t="s">
        <v>4346</v>
      </c>
      <c r="D2101" s="22" t="s">
        <v>114</v>
      </c>
      <c r="E2101" s="22" t="s">
        <v>113</v>
      </c>
      <c r="F2101" s="26" t="str">
        <f>VLOOKUP(E2101,PROCV!$A$1:$B$107,2,TRUE)</f>
        <v>Música</v>
      </c>
      <c r="G2101" s="33">
        <v>2000</v>
      </c>
      <c r="H2101" s="24">
        <v>0</v>
      </c>
      <c r="I2101" s="23" t="str">
        <f>VLOOKUP(J2101,PROCV!$E$1:$F$27,2,FALSE)</f>
        <v>25 - Paraíba</v>
      </c>
      <c r="J2101" s="22" t="s">
        <v>346</v>
      </c>
      <c r="K2101" s="22">
        <v>0</v>
      </c>
      <c r="L2101" s="33">
        <v>36000</v>
      </c>
      <c r="M2101" s="20" t="e">
        <f>VLOOKUP(G2101,PROCV!$A$110:$B$119,2,FALSE)</f>
        <v>#N/A</v>
      </c>
      <c r="N2101" s="17" t="e">
        <f t="shared" si="32"/>
        <v>#N/A</v>
      </c>
    </row>
    <row r="2102" spans="1:14" x14ac:dyDescent="0.25">
      <c r="A2102" s="30" t="s">
        <v>48</v>
      </c>
      <c r="B2102" s="36">
        <v>6415</v>
      </c>
      <c r="C2102" s="42" t="s">
        <v>4345</v>
      </c>
      <c r="D2102" s="22" t="s">
        <v>4</v>
      </c>
      <c r="E2102" s="22" t="s">
        <v>259</v>
      </c>
      <c r="F2102" s="26" t="str">
        <f>VLOOKUP(E2102,PROCV!$A$1:$B$107,2,TRUE)</f>
        <v>Arquitetura e Design</v>
      </c>
      <c r="G2102" s="33">
        <v>2000</v>
      </c>
      <c r="H2102" s="24">
        <v>0</v>
      </c>
      <c r="I2102" s="23" t="str">
        <f>VLOOKUP(J2102,PROCV!$E$1:$F$27,2,FALSE)</f>
        <v>22 - Piauí</v>
      </c>
      <c r="J2102" s="22" t="s">
        <v>77</v>
      </c>
      <c r="K2102" s="22">
        <v>0</v>
      </c>
      <c r="L2102" s="33">
        <v>10000</v>
      </c>
      <c r="M2102" s="20" t="e">
        <f>VLOOKUP(G2102,PROCV!$A$110:$B$119,2,FALSE)</f>
        <v>#N/A</v>
      </c>
      <c r="N2102" s="17" t="e">
        <f t="shared" si="32"/>
        <v>#N/A</v>
      </c>
    </row>
    <row r="2103" spans="1:14" x14ac:dyDescent="0.25">
      <c r="A2103" s="30" t="s">
        <v>48</v>
      </c>
      <c r="B2103" s="36">
        <v>6827</v>
      </c>
      <c r="C2103" s="42" t="s">
        <v>4344</v>
      </c>
      <c r="D2103" s="22" t="s">
        <v>46</v>
      </c>
      <c r="E2103" s="22" t="s">
        <v>50</v>
      </c>
      <c r="F2103" s="26" t="str">
        <f>VLOOKUP(E2103,PROCV!$A$1:$B$107,2,TRUE)</f>
        <v>Educação e Criação em Artes</v>
      </c>
      <c r="G2103" s="33">
        <v>2000</v>
      </c>
      <c r="H2103" s="24">
        <v>0</v>
      </c>
      <c r="I2103" s="23" t="str">
        <f>VLOOKUP(J2103,PROCV!$E$1:$F$27,2,FALSE)</f>
        <v>51 - Mato Grosso</v>
      </c>
      <c r="J2103" s="22" t="s">
        <v>99</v>
      </c>
      <c r="K2103" s="22">
        <v>0</v>
      </c>
      <c r="L2103" s="33">
        <v>52400</v>
      </c>
      <c r="M2103" s="20" t="e">
        <f>VLOOKUP(G2103,PROCV!$A$110:$B$119,2,FALSE)</f>
        <v>#N/A</v>
      </c>
      <c r="N2103" s="17" t="e">
        <f t="shared" si="32"/>
        <v>#N/A</v>
      </c>
    </row>
    <row r="2104" spans="1:14" x14ac:dyDescent="0.25">
      <c r="A2104" s="30" t="s">
        <v>48</v>
      </c>
      <c r="B2104" s="36">
        <v>161</v>
      </c>
      <c r="C2104" s="42" t="s">
        <v>4343</v>
      </c>
      <c r="D2104" s="22" t="s">
        <v>4</v>
      </c>
      <c r="E2104" s="22" t="s">
        <v>259</v>
      </c>
      <c r="F2104" s="26" t="str">
        <f>VLOOKUP(E2104,PROCV!$A$1:$B$107,2,TRUE)</f>
        <v>Arquitetura e Design</v>
      </c>
      <c r="G2104" s="33">
        <v>2000</v>
      </c>
      <c r="H2104" s="24">
        <v>0</v>
      </c>
      <c r="I2104" s="23" t="str">
        <f>VLOOKUP(J2104,PROCV!$E$1:$F$27,2,FALSE)</f>
        <v>35 - São Paulo</v>
      </c>
      <c r="J2104" s="22" t="s">
        <v>76</v>
      </c>
      <c r="K2104" s="22">
        <v>0</v>
      </c>
      <c r="L2104" s="33">
        <v>15000</v>
      </c>
      <c r="M2104" s="20" t="e">
        <f>VLOOKUP(G2104,PROCV!$A$110:$B$119,2,FALSE)</f>
        <v>#N/A</v>
      </c>
      <c r="N2104" s="17" t="e">
        <f t="shared" si="32"/>
        <v>#N/A</v>
      </c>
    </row>
    <row r="2105" spans="1:14" x14ac:dyDescent="0.25">
      <c r="A2105" s="30" t="s">
        <v>48</v>
      </c>
      <c r="B2105" s="36">
        <v>999235</v>
      </c>
      <c r="C2105" s="42" t="s">
        <v>4342</v>
      </c>
      <c r="D2105" s="22" t="s">
        <v>314</v>
      </c>
      <c r="E2105" s="22" t="s">
        <v>590</v>
      </c>
      <c r="F2105" s="26" t="str">
        <f>VLOOKUP(E2105,PROCV!$A$1:$B$107,2,TRUE)</f>
        <v>Artes Cênicas e Espetáculo</v>
      </c>
      <c r="G2105" s="33">
        <v>2000</v>
      </c>
      <c r="H2105" s="24">
        <v>0</v>
      </c>
      <c r="I2105" s="23" t="str">
        <f>VLOOKUP(J2105,PROCV!$E$1:$F$27,2,FALSE)</f>
        <v>31 - Minas Gerais</v>
      </c>
      <c r="J2105" s="22" t="s">
        <v>85</v>
      </c>
      <c r="K2105" s="22">
        <v>0</v>
      </c>
      <c r="L2105" s="33">
        <v>50000</v>
      </c>
      <c r="M2105" s="20" t="e">
        <f>VLOOKUP(G2105,PROCV!$A$110:$B$119,2,FALSE)</f>
        <v>#N/A</v>
      </c>
      <c r="N2105" s="17" t="e">
        <f t="shared" si="32"/>
        <v>#N/A</v>
      </c>
    </row>
    <row r="2106" spans="1:14" x14ac:dyDescent="0.25">
      <c r="A2106" s="30" t="s">
        <v>48</v>
      </c>
      <c r="B2106" s="36">
        <v>998685</v>
      </c>
      <c r="C2106" s="42" t="s">
        <v>4341</v>
      </c>
      <c r="D2106" s="22" t="s">
        <v>114</v>
      </c>
      <c r="E2106" s="22" t="s">
        <v>113</v>
      </c>
      <c r="F2106" s="26" t="str">
        <f>VLOOKUP(E2106,PROCV!$A$1:$B$107,2,TRUE)</f>
        <v>Música</v>
      </c>
      <c r="G2106" s="33">
        <v>2000</v>
      </c>
      <c r="H2106" s="24">
        <v>0</v>
      </c>
      <c r="I2106" s="23" t="str">
        <f>VLOOKUP(J2106,PROCV!$E$1:$F$27,2,FALSE)</f>
        <v>31 - Minas Gerais</v>
      </c>
      <c r="J2106" s="22" t="s">
        <v>85</v>
      </c>
      <c r="K2106" s="22">
        <v>0</v>
      </c>
      <c r="L2106" s="33">
        <v>40000</v>
      </c>
      <c r="M2106" s="20" t="e">
        <f>VLOOKUP(G2106,PROCV!$A$110:$B$119,2,FALSE)</f>
        <v>#N/A</v>
      </c>
      <c r="N2106" s="17" t="e">
        <f t="shared" si="32"/>
        <v>#N/A</v>
      </c>
    </row>
    <row r="2107" spans="1:14" x14ac:dyDescent="0.25">
      <c r="A2107" s="30" t="s">
        <v>48</v>
      </c>
      <c r="B2107" s="36">
        <v>999237</v>
      </c>
      <c r="C2107" s="42" t="s">
        <v>4340</v>
      </c>
      <c r="D2107" s="22" t="s">
        <v>314</v>
      </c>
      <c r="E2107" s="22" t="s">
        <v>265</v>
      </c>
      <c r="F2107" s="26" t="str">
        <f>VLOOKUP(E2107,PROCV!$A$1:$B$107,2,TRUE)</f>
        <v>Patrimônio</v>
      </c>
      <c r="G2107" s="33">
        <v>2000</v>
      </c>
      <c r="H2107" s="24">
        <v>0</v>
      </c>
      <c r="I2107" s="23" t="str">
        <f>VLOOKUP(J2107,PROCV!$E$1:$F$27,2,FALSE)</f>
        <v>43 - Rio Grande do Sul</v>
      </c>
      <c r="J2107" s="22" t="s">
        <v>56</v>
      </c>
      <c r="K2107" s="22">
        <v>0</v>
      </c>
      <c r="L2107" s="33">
        <v>37500</v>
      </c>
      <c r="M2107" s="20" t="e">
        <f>VLOOKUP(G2107,PROCV!$A$110:$B$119,2,FALSE)</f>
        <v>#N/A</v>
      </c>
      <c r="N2107" s="17" t="e">
        <f t="shared" si="32"/>
        <v>#N/A</v>
      </c>
    </row>
    <row r="2108" spans="1:14" x14ac:dyDescent="0.25">
      <c r="A2108" s="30" t="s">
        <v>48</v>
      </c>
      <c r="B2108" s="36">
        <v>999227</v>
      </c>
      <c r="C2108" s="42" t="s">
        <v>4339</v>
      </c>
      <c r="D2108" s="22" t="s">
        <v>314</v>
      </c>
      <c r="E2108" s="22" t="s">
        <v>590</v>
      </c>
      <c r="F2108" s="26" t="str">
        <f>VLOOKUP(E2108,PROCV!$A$1:$B$107,2,TRUE)</f>
        <v>Artes Cênicas e Espetáculo</v>
      </c>
      <c r="G2108" s="33">
        <v>2000</v>
      </c>
      <c r="H2108" s="24">
        <v>0</v>
      </c>
      <c r="I2108" s="23" t="str">
        <f>VLOOKUP(J2108,PROCV!$E$1:$F$27,2,FALSE)</f>
        <v>42 - Santa Catarina</v>
      </c>
      <c r="J2108" s="22" t="s">
        <v>79</v>
      </c>
      <c r="K2108" s="22">
        <v>0</v>
      </c>
      <c r="L2108" s="33">
        <v>30000</v>
      </c>
      <c r="M2108" s="20" t="e">
        <f>VLOOKUP(G2108,PROCV!$A$110:$B$119,2,FALSE)</f>
        <v>#N/A</v>
      </c>
      <c r="N2108" s="17" t="e">
        <f t="shared" si="32"/>
        <v>#N/A</v>
      </c>
    </row>
    <row r="2109" spans="1:14" x14ac:dyDescent="0.25">
      <c r="A2109" s="30" t="s">
        <v>48</v>
      </c>
      <c r="B2109" s="36">
        <v>998395</v>
      </c>
      <c r="C2109" s="42" t="s">
        <v>4338</v>
      </c>
      <c r="D2109" s="22" t="s">
        <v>314</v>
      </c>
      <c r="E2109" s="22" t="s">
        <v>590</v>
      </c>
      <c r="F2109" s="26" t="str">
        <f>VLOOKUP(E2109,PROCV!$A$1:$B$107,2,TRUE)</f>
        <v>Artes Cênicas e Espetáculo</v>
      </c>
      <c r="G2109" s="33">
        <v>2000</v>
      </c>
      <c r="H2109" s="24">
        <v>0</v>
      </c>
      <c r="I2109" s="23" t="str">
        <f>VLOOKUP(J2109,PROCV!$E$1:$F$27,2,FALSE)</f>
        <v>33 - Rio de Janeiro</v>
      </c>
      <c r="J2109" s="22" t="s">
        <v>82</v>
      </c>
      <c r="K2109" s="22">
        <v>0</v>
      </c>
      <c r="L2109" s="33">
        <v>30000</v>
      </c>
      <c r="M2109" s="20" t="e">
        <f>VLOOKUP(G2109,PROCV!$A$110:$B$119,2,FALSE)</f>
        <v>#N/A</v>
      </c>
      <c r="N2109" s="17" t="e">
        <f t="shared" si="32"/>
        <v>#N/A</v>
      </c>
    </row>
    <row r="2110" spans="1:14" x14ac:dyDescent="0.25">
      <c r="A2110" s="30" t="s">
        <v>48</v>
      </c>
      <c r="B2110" s="36">
        <v>999212</v>
      </c>
      <c r="C2110" s="42" t="s">
        <v>4337</v>
      </c>
      <c r="D2110" s="22" t="s">
        <v>314</v>
      </c>
      <c r="E2110" s="22" t="s">
        <v>265</v>
      </c>
      <c r="F2110" s="26" t="str">
        <f>VLOOKUP(E2110,PROCV!$A$1:$B$107,2,TRUE)</f>
        <v>Patrimônio</v>
      </c>
      <c r="G2110" s="33">
        <v>2000</v>
      </c>
      <c r="H2110" s="24">
        <v>0</v>
      </c>
      <c r="I2110" s="23" t="str">
        <f>VLOOKUP(J2110,PROCV!$E$1:$F$27,2,FALSE)</f>
        <v>25 - Paraíba</v>
      </c>
      <c r="J2110" s="22" t="s">
        <v>346</v>
      </c>
      <c r="K2110" s="22">
        <v>0</v>
      </c>
      <c r="L2110" s="33">
        <v>50000</v>
      </c>
      <c r="M2110" s="20" t="e">
        <f>VLOOKUP(G2110,PROCV!$A$110:$B$119,2,FALSE)</f>
        <v>#N/A</v>
      </c>
      <c r="N2110" s="17" t="e">
        <f t="shared" si="32"/>
        <v>#N/A</v>
      </c>
    </row>
    <row r="2111" spans="1:14" x14ac:dyDescent="0.25">
      <c r="A2111" s="30" t="s">
        <v>48</v>
      </c>
      <c r="B2111" s="36">
        <v>998634</v>
      </c>
      <c r="C2111" s="42" t="s">
        <v>4336</v>
      </c>
      <c r="D2111" s="22" t="s">
        <v>114</v>
      </c>
      <c r="E2111" s="22" t="s">
        <v>237</v>
      </c>
      <c r="F2111" s="26" t="str">
        <f>VLOOKUP(E2111,PROCV!$A$1:$B$107,2,TRUE)</f>
        <v>Patrimônio</v>
      </c>
      <c r="G2111" s="33">
        <v>2000</v>
      </c>
      <c r="H2111" s="24">
        <v>0</v>
      </c>
      <c r="I2111" s="23" t="str">
        <f>VLOOKUP(J2111,PROCV!$E$1:$F$27,2,FALSE)</f>
        <v>26 - Pernambuco</v>
      </c>
      <c r="J2111" s="22" t="s">
        <v>44</v>
      </c>
      <c r="K2111" s="22">
        <v>0</v>
      </c>
      <c r="L2111" s="33">
        <v>15000</v>
      </c>
      <c r="M2111" s="20" t="e">
        <f>VLOOKUP(G2111,PROCV!$A$110:$B$119,2,FALSE)</f>
        <v>#N/A</v>
      </c>
      <c r="N2111" s="17" t="e">
        <f t="shared" si="32"/>
        <v>#N/A</v>
      </c>
    </row>
    <row r="2112" spans="1:14" x14ac:dyDescent="0.25">
      <c r="A2112" s="30" t="s">
        <v>48</v>
      </c>
      <c r="B2112" s="36">
        <v>5399</v>
      </c>
      <c r="C2112" s="42" t="s">
        <v>4335</v>
      </c>
      <c r="D2112" s="22" t="s">
        <v>114</v>
      </c>
      <c r="E2112" s="22" t="s">
        <v>369</v>
      </c>
      <c r="F2112" s="26" t="str">
        <f>VLOOKUP(E2112,PROCV!$A$1:$B$107,2,TRUE)</f>
        <v>Patrimônio</v>
      </c>
      <c r="G2112" s="33">
        <v>2000</v>
      </c>
      <c r="H2112" s="24">
        <v>0</v>
      </c>
      <c r="I2112" s="23" t="str">
        <f>VLOOKUP(J2112,PROCV!$E$1:$F$27,2,FALSE)</f>
        <v>41 - Paraná</v>
      </c>
      <c r="J2112" s="22" t="s">
        <v>106</v>
      </c>
      <c r="K2112" s="22">
        <v>0</v>
      </c>
      <c r="L2112" s="33">
        <v>30000</v>
      </c>
      <c r="M2112" s="20" t="e">
        <f>VLOOKUP(G2112,PROCV!$A$110:$B$119,2,FALSE)</f>
        <v>#N/A</v>
      </c>
      <c r="N2112" s="17" t="e">
        <f t="shared" si="32"/>
        <v>#N/A</v>
      </c>
    </row>
    <row r="2113" spans="1:14" x14ac:dyDescent="0.25">
      <c r="A2113" s="30" t="s">
        <v>48</v>
      </c>
      <c r="B2113" s="36">
        <v>6028</v>
      </c>
      <c r="C2113" s="42" t="s">
        <v>4334</v>
      </c>
      <c r="D2113" s="22" t="s">
        <v>114</v>
      </c>
      <c r="E2113" s="22" t="s">
        <v>113</v>
      </c>
      <c r="F2113" s="26" t="str">
        <f>VLOOKUP(E2113,PROCV!$A$1:$B$107,2,TRUE)</f>
        <v>Música</v>
      </c>
      <c r="G2113" s="33">
        <v>2000</v>
      </c>
      <c r="H2113" s="24">
        <v>0</v>
      </c>
      <c r="I2113" s="23" t="str">
        <f>VLOOKUP(J2113,PROCV!$E$1:$F$27,2,FALSE)</f>
        <v>33 - Rio de Janeiro</v>
      </c>
      <c r="J2113" s="22" t="s">
        <v>82</v>
      </c>
      <c r="K2113" s="22">
        <v>0</v>
      </c>
      <c r="L2113" s="33">
        <v>20000</v>
      </c>
      <c r="M2113" s="20" t="e">
        <f>VLOOKUP(G2113,PROCV!$A$110:$B$119,2,FALSE)</f>
        <v>#N/A</v>
      </c>
      <c r="N2113" s="17" t="e">
        <f t="shared" si="32"/>
        <v>#N/A</v>
      </c>
    </row>
    <row r="2114" spans="1:14" x14ac:dyDescent="0.25">
      <c r="A2114" s="30" t="s">
        <v>48</v>
      </c>
      <c r="B2114" s="36">
        <v>999183</v>
      </c>
      <c r="C2114" s="42" t="s">
        <v>4333</v>
      </c>
      <c r="D2114" s="22" t="s">
        <v>314</v>
      </c>
      <c r="E2114" s="22" t="s">
        <v>265</v>
      </c>
      <c r="F2114" s="26" t="str">
        <f>VLOOKUP(E2114,PROCV!$A$1:$B$107,2,TRUE)</f>
        <v>Patrimônio</v>
      </c>
      <c r="G2114" s="33">
        <v>2000</v>
      </c>
      <c r="H2114" s="24">
        <v>0</v>
      </c>
      <c r="I2114" s="23" t="str">
        <f>VLOOKUP(J2114,PROCV!$E$1:$F$27,2,FALSE)</f>
        <v>41 - Paraná</v>
      </c>
      <c r="J2114" s="22" t="s">
        <v>106</v>
      </c>
      <c r="K2114" s="22">
        <v>0</v>
      </c>
      <c r="L2114" s="33">
        <v>62500</v>
      </c>
      <c r="M2114" s="20" t="e">
        <f>VLOOKUP(G2114,PROCV!$A$110:$B$119,2,FALSE)</f>
        <v>#N/A</v>
      </c>
      <c r="N2114" s="17" t="e">
        <f t="shared" ref="N2114:N2177" si="33">+M2114*L2114</f>
        <v>#N/A</v>
      </c>
    </row>
    <row r="2115" spans="1:14" x14ac:dyDescent="0.25">
      <c r="A2115" s="30" t="s">
        <v>48</v>
      </c>
      <c r="B2115" s="36">
        <v>5254</v>
      </c>
      <c r="C2115" s="42" t="s">
        <v>4332</v>
      </c>
      <c r="D2115" s="22" t="s">
        <v>314</v>
      </c>
      <c r="E2115" s="22" t="s">
        <v>265</v>
      </c>
      <c r="F2115" s="26" t="str">
        <f>VLOOKUP(E2115,PROCV!$A$1:$B$107,2,TRUE)</f>
        <v>Patrimônio</v>
      </c>
      <c r="G2115" s="38">
        <v>2000</v>
      </c>
      <c r="H2115" s="24">
        <v>0</v>
      </c>
      <c r="I2115" s="23" t="str">
        <f>VLOOKUP(J2115,PROCV!$E$1:$F$27,2,FALSE)</f>
        <v>41 - Paraná</v>
      </c>
      <c r="J2115" s="22" t="s">
        <v>106</v>
      </c>
      <c r="K2115" s="22">
        <v>0</v>
      </c>
      <c r="L2115" s="38">
        <v>50000</v>
      </c>
      <c r="M2115" s="20" t="e">
        <f>VLOOKUP(G2115,PROCV!$A$110:$B$119,2,FALSE)</f>
        <v>#N/A</v>
      </c>
      <c r="N2115" s="17" t="e">
        <f t="shared" si="33"/>
        <v>#N/A</v>
      </c>
    </row>
    <row r="2116" spans="1:14" x14ac:dyDescent="0.25">
      <c r="A2116" s="30" t="s">
        <v>48</v>
      </c>
      <c r="B2116" s="36">
        <v>5183</v>
      </c>
      <c r="C2116" s="42" t="s">
        <v>4331</v>
      </c>
      <c r="D2116" s="22" t="s">
        <v>314</v>
      </c>
      <c r="E2116" s="22" t="s">
        <v>265</v>
      </c>
      <c r="F2116" s="26" t="str">
        <f>VLOOKUP(E2116,PROCV!$A$1:$B$107,2,TRUE)</f>
        <v>Patrimônio</v>
      </c>
      <c r="G2116" s="38">
        <v>2000</v>
      </c>
      <c r="H2116" s="24">
        <v>0</v>
      </c>
      <c r="I2116" s="23" t="str">
        <f>VLOOKUP(J2116,PROCV!$E$1:$F$27,2,FALSE)</f>
        <v>41 - Paraná</v>
      </c>
      <c r="J2116" s="22" t="s">
        <v>106</v>
      </c>
      <c r="K2116" s="22">
        <v>0</v>
      </c>
      <c r="L2116" s="38">
        <v>62500</v>
      </c>
      <c r="M2116" s="20" t="e">
        <f>VLOOKUP(G2116,PROCV!$A$110:$B$119,2,FALSE)</f>
        <v>#N/A</v>
      </c>
      <c r="N2116" s="17" t="e">
        <f t="shared" si="33"/>
        <v>#N/A</v>
      </c>
    </row>
    <row r="2117" spans="1:14" x14ac:dyDescent="0.25">
      <c r="A2117" s="30" t="s">
        <v>48</v>
      </c>
      <c r="B2117" s="36">
        <v>185</v>
      </c>
      <c r="C2117" s="42" t="s">
        <v>4330</v>
      </c>
      <c r="D2117" s="22" t="s">
        <v>4</v>
      </c>
      <c r="E2117" s="22" t="s">
        <v>259</v>
      </c>
      <c r="F2117" s="26" t="str">
        <f>VLOOKUP(E2117,PROCV!$A$1:$B$107,2,TRUE)</f>
        <v>Arquitetura e Design</v>
      </c>
      <c r="G2117" s="33">
        <v>2000</v>
      </c>
      <c r="H2117" s="24">
        <v>0</v>
      </c>
      <c r="I2117" s="23" t="str">
        <f>VLOOKUP(J2117,PROCV!$E$1:$F$27,2,FALSE)</f>
        <v>42 - Santa Catarina</v>
      </c>
      <c r="J2117" s="22" t="s">
        <v>79</v>
      </c>
      <c r="K2117" s="22">
        <v>0</v>
      </c>
      <c r="L2117" s="33">
        <v>20000</v>
      </c>
      <c r="M2117" s="20" t="e">
        <f>VLOOKUP(G2117,PROCV!$A$110:$B$119,2,FALSE)</f>
        <v>#N/A</v>
      </c>
      <c r="N2117" s="17" t="e">
        <f t="shared" si="33"/>
        <v>#N/A</v>
      </c>
    </row>
    <row r="2118" spans="1:14" x14ac:dyDescent="0.25">
      <c r="A2118" s="30" t="s">
        <v>48</v>
      </c>
      <c r="B2118" s="36">
        <v>992557</v>
      </c>
      <c r="C2118" s="42" t="s">
        <v>4329</v>
      </c>
      <c r="D2118" s="22" t="s">
        <v>189</v>
      </c>
      <c r="E2118" s="22" t="s">
        <v>749</v>
      </c>
      <c r="F2118" s="26" t="str">
        <f>VLOOKUP(E2118,PROCV!$A$1:$B$107,2,TRUE)</f>
        <v>Educação e Criação em Artes</v>
      </c>
      <c r="G2118" s="33">
        <v>2000</v>
      </c>
      <c r="H2118" s="24">
        <v>0</v>
      </c>
      <c r="I2118" s="23" t="str">
        <f>VLOOKUP(J2118,PROCV!$E$1:$F$27,2,FALSE)</f>
        <v>33 - Rio de Janeiro</v>
      </c>
      <c r="J2118" s="22" t="s">
        <v>82</v>
      </c>
      <c r="K2118" s="22">
        <v>0</v>
      </c>
      <c r="L2118" s="33">
        <v>42360.1</v>
      </c>
      <c r="M2118" s="20" t="e">
        <f>VLOOKUP(G2118,PROCV!$A$110:$B$119,2,FALSE)</f>
        <v>#N/A</v>
      </c>
      <c r="N2118" s="17" t="e">
        <f t="shared" si="33"/>
        <v>#N/A</v>
      </c>
    </row>
    <row r="2119" spans="1:14" x14ac:dyDescent="0.25">
      <c r="A2119" s="30" t="s">
        <v>48</v>
      </c>
      <c r="B2119" s="36">
        <v>6322</v>
      </c>
      <c r="C2119" s="42" t="s">
        <v>4328</v>
      </c>
      <c r="D2119" s="22" t="s">
        <v>314</v>
      </c>
      <c r="E2119" s="22" t="s">
        <v>265</v>
      </c>
      <c r="F2119" s="26" t="str">
        <f>VLOOKUP(E2119,PROCV!$A$1:$B$107,2,TRUE)</f>
        <v>Patrimônio</v>
      </c>
      <c r="G2119" s="33">
        <v>2000</v>
      </c>
      <c r="H2119" s="24">
        <v>0</v>
      </c>
      <c r="I2119" s="23" t="str">
        <f>VLOOKUP(J2119,PROCV!$E$1:$F$27,2,FALSE)</f>
        <v>31 - Minas Gerais</v>
      </c>
      <c r="J2119" s="22" t="s">
        <v>85</v>
      </c>
      <c r="K2119" s="22">
        <v>0</v>
      </c>
      <c r="L2119" s="33">
        <v>19952</v>
      </c>
      <c r="M2119" s="20" t="e">
        <f>VLOOKUP(G2119,PROCV!$A$110:$B$119,2,FALSE)</f>
        <v>#N/A</v>
      </c>
      <c r="N2119" s="17" t="e">
        <f t="shared" si="33"/>
        <v>#N/A</v>
      </c>
    </row>
    <row r="2120" spans="1:14" x14ac:dyDescent="0.25">
      <c r="A2120" s="30" t="s">
        <v>48</v>
      </c>
      <c r="B2120" s="36">
        <v>2053</v>
      </c>
      <c r="C2120" s="42" t="s">
        <v>4327</v>
      </c>
      <c r="D2120" s="22" t="s">
        <v>189</v>
      </c>
      <c r="E2120" s="22" t="s">
        <v>213</v>
      </c>
      <c r="F2120" s="26" t="str">
        <f>VLOOKUP(E2120,PROCV!$A$1:$B$107,2,TRUE)</f>
        <v>Patrimônio</v>
      </c>
      <c r="G2120" s="33">
        <v>2000</v>
      </c>
      <c r="H2120" s="24">
        <v>0</v>
      </c>
      <c r="I2120" s="23" t="str">
        <f>VLOOKUP(J2120,PROCV!$E$1:$F$27,2,FALSE)</f>
        <v>41 - Paraná</v>
      </c>
      <c r="J2120" s="22" t="s">
        <v>106</v>
      </c>
      <c r="K2120" s="22">
        <v>0</v>
      </c>
      <c r="L2120" s="33">
        <v>100000</v>
      </c>
      <c r="M2120" s="20" t="e">
        <f>VLOOKUP(G2120,PROCV!$A$110:$B$119,2,FALSE)</f>
        <v>#N/A</v>
      </c>
      <c r="N2120" s="17" t="e">
        <f t="shared" si="33"/>
        <v>#N/A</v>
      </c>
    </row>
    <row r="2121" spans="1:14" x14ac:dyDescent="0.25">
      <c r="A2121" s="30" t="s">
        <v>48</v>
      </c>
      <c r="B2121" s="36">
        <v>5332</v>
      </c>
      <c r="C2121" s="42" t="s">
        <v>4326</v>
      </c>
      <c r="D2121" s="22" t="s">
        <v>114</v>
      </c>
      <c r="E2121" s="22" t="s">
        <v>113</v>
      </c>
      <c r="F2121" s="26" t="str">
        <f>VLOOKUP(E2121,PROCV!$A$1:$B$107,2,TRUE)</f>
        <v>Música</v>
      </c>
      <c r="G2121" s="33">
        <v>2000</v>
      </c>
      <c r="H2121" s="24">
        <v>0</v>
      </c>
      <c r="I2121" s="23" t="str">
        <f>VLOOKUP(J2121,PROCV!$E$1:$F$27,2,FALSE)</f>
        <v>50 - Mato Grosso do Sul</v>
      </c>
      <c r="J2121" s="22" t="s">
        <v>179</v>
      </c>
      <c r="K2121" s="22">
        <v>0</v>
      </c>
      <c r="L2121" s="33">
        <v>37500</v>
      </c>
      <c r="M2121" s="20" t="e">
        <f>VLOOKUP(G2121,PROCV!$A$110:$B$119,2,FALSE)</f>
        <v>#N/A</v>
      </c>
      <c r="N2121" s="17" t="e">
        <f t="shared" si="33"/>
        <v>#N/A</v>
      </c>
    </row>
    <row r="2122" spans="1:14" x14ac:dyDescent="0.25">
      <c r="A2122" s="30" t="s">
        <v>48</v>
      </c>
      <c r="B2122" s="36">
        <v>252</v>
      </c>
      <c r="C2122" s="42" t="s">
        <v>4325</v>
      </c>
      <c r="D2122" s="22" t="s">
        <v>4</v>
      </c>
      <c r="E2122" s="22" t="s">
        <v>305</v>
      </c>
      <c r="F2122" s="26" t="str">
        <f>VLOOKUP(E2122,PROCV!$A$1:$B$107,2,TRUE)</f>
        <v>Audiovisual</v>
      </c>
      <c r="G2122" s="33">
        <v>2000</v>
      </c>
      <c r="H2122" s="24">
        <v>0</v>
      </c>
      <c r="I2122" s="23" t="str">
        <f>VLOOKUP(J2122,PROCV!$E$1:$F$27,2,FALSE)</f>
        <v>26 - Pernambuco</v>
      </c>
      <c r="J2122" s="22" t="s">
        <v>44</v>
      </c>
      <c r="K2122" s="22">
        <v>0</v>
      </c>
      <c r="L2122" s="33">
        <v>40000</v>
      </c>
      <c r="M2122" s="20" t="e">
        <f>VLOOKUP(G2122,PROCV!$A$110:$B$119,2,FALSE)</f>
        <v>#N/A</v>
      </c>
      <c r="N2122" s="17" t="e">
        <f t="shared" si="33"/>
        <v>#N/A</v>
      </c>
    </row>
    <row r="2123" spans="1:14" x14ac:dyDescent="0.25">
      <c r="A2123" s="30" t="s">
        <v>48</v>
      </c>
      <c r="B2123" s="36">
        <v>6468</v>
      </c>
      <c r="C2123" s="42" t="s">
        <v>4324</v>
      </c>
      <c r="D2123" s="22" t="s">
        <v>4</v>
      </c>
      <c r="E2123" s="22" t="s">
        <v>259</v>
      </c>
      <c r="F2123" s="26" t="str">
        <f>VLOOKUP(E2123,PROCV!$A$1:$B$107,2,TRUE)</f>
        <v>Arquitetura e Design</v>
      </c>
      <c r="G2123" s="33">
        <v>2000</v>
      </c>
      <c r="H2123" s="24">
        <v>0</v>
      </c>
      <c r="I2123" s="23" t="str">
        <f>VLOOKUP(J2123,PROCV!$E$1:$F$27,2,FALSE)</f>
        <v>33 - Rio de Janeiro</v>
      </c>
      <c r="J2123" s="22" t="s">
        <v>82</v>
      </c>
      <c r="K2123" s="22">
        <v>0</v>
      </c>
      <c r="L2123" s="33">
        <v>720000</v>
      </c>
      <c r="M2123" s="20" t="e">
        <f>VLOOKUP(G2123,PROCV!$A$110:$B$119,2,FALSE)</f>
        <v>#N/A</v>
      </c>
      <c r="N2123" s="17" t="e">
        <f t="shared" si="33"/>
        <v>#N/A</v>
      </c>
    </row>
    <row r="2124" spans="1:14" x14ac:dyDescent="0.25">
      <c r="A2124" s="30" t="s">
        <v>48</v>
      </c>
      <c r="B2124" s="36">
        <v>6061</v>
      </c>
      <c r="C2124" s="42" t="s">
        <v>4323</v>
      </c>
      <c r="D2124" s="22" t="s">
        <v>114</v>
      </c>
      <c r="E2124" s="22" t="s">
        <v>192</v>
      </c>
      <c r="F2124" s="26" t="str">
        <f>VLOOKUP(E2124,PROCV!$A$1:$B$107,2,TRUE)</f>
        <v>Música</v>
      </c>
      <c r="G2124" s="33">
        <v>2000</v>
      </c>
      <c r="H2124" s="24">
        <v>0</v>
      </c>
      <c r="I2124" s="23" t="str">
        <f>VLOOKUP(J2124,PROCV!$E$1:$F$27,2,FALSE)</f>
        <v>42 - Santa Catarina</v>
      </c>
      <c r="J2124" s="22" t="s">
        <v>79</v>
      </c>
      <c r="K2124" s="22">
        <v>0</v>
      </c>
      <c r="L2124" s="33">
        <v>68573.600000000006</v>
      </c>
      <c r="M2124" s="20" t="e">
        <f>VLOOKUP(G2124,PROCV!$A$110:$B$119,2,FALSE)</f>
        <v>#N/A</v>
      </c>
      <c r="N2124" s="17" t="e">
        <f t="shared" si="33"/>
        <v>#N/A</v>
      </c>
    </row>
    <row r="2125" spans="1:14" x14ac:dyDescent="0.25">
      <c r="A2125" s="30" t="s">
        <v>48</v>
      </c>
      <c r="B2125" s="36">
        <v>6168</v>
      </c>
      <c r="C2125" s="42" t="s">
        <v>4322</v>
      </c>
      <c r="D2125" s="22" t="s">
        <v>46</v>
      </c>
      <c r="E2125" s="22" t="s">
        <v>50</v>
      </c>
      <c r="F2125" s="26" t="str">
        <f>VLOOKUP(E2125,PROCV!$A$1:$B$107,2,TRUE)</f>
        <v>Educação e Criação em Artes</v>
      </c>
      <c r="G2125" s="33">
        <v>2000</v>
      </c>
      <c r="H2125" s="24">
        <v>0</v>
      </c>
      <c r="I2125" s="23" t="str">
        <f>VLOOKUP(J2125,PROCV!$E$1:$F$27,2,FALSE)</f>
        <v>31 - Minas Gerais</v>
      </c>
      <c r="J2125" s="22" t="s">
        <v>85</v>
      </c>
      <c r="K2125" s="22">
        <v>0</v>
      </c>
      <c r="L2125" s="33">
        <v>5352</v>
      </c>
      <c r="M2125" s="20" t="e">
        <f>VLOOKUP(G2125,PROCV!$A$110:$B$119,2,FALSE)</f>
        <v>#N/A</v>
      </c>
      <c r="N2125" s="17" t="e">
        <f t="shared" si="33"/>
        <v>#N/A</v>
      </c>
    </row>
    <row r="2126" spans="1:14" x14ac:dyDescent="0.25">
      <c r="A2126" s="30" t="s">
        <v>48</v>
      </c>
      <c r="B2126" s="36">
        <v>5589</v>
      </c>
      <c r="C2126" s="42" t="s">
        <v>4321</v>
      </c>
      <c r="D2126" s="22" t="s">
        <v>300</v>
      </c>
      <c r="E2126" s="22" t="s">
        <v>263</v>
      </c>
      <c r="F2126" s="26" t="str">
        <f>VLOOKUP(E2126,PROCV!$A$1:$B$107,2,TRUE)</f>
        <v>Artes Cênicas e Espetáculo</v>
      </c>
      <c r="G2126" s="33">
        <v>2000</v>
      </c>
      <c r="H2126" s="24">
        <v>0</v>
      </c>
      <c r="I2126" s="23" t="str">
        <f>VLOOKUP(J2126,PROCV!$E$1:$F$27,2,FALSE)</f>
        <v>31 - Minas Gerais</v>
      </c>
      <c r="J2126" s="22" t="s">
        <v>85</v>
      </c>
      <c r="K2126" s="22">
        <v>0</v>
      </c>
      <c r="L2126" s="33">
        <v>33202.959999999999</v>
      </c>
      <c r="M2126" s="20" t="e">
        <f>VLOOKUP(G2126,PROCV!$A$110:$B$119,2,FALSE)</f>
        <v>#N/A</v>
      </c>
      <c r="N2126" s="17" t="e">
        <f t="shared" si="33"/>
        <v>#N/A</v>
      </c>
    </row>
    <row r="2127" spans="1:14" x14ac:dyDescent="0.25">
      <c r="A2127" s="30" t="s">
        <v>48</v>
      </c>
      <c r="B2127" s="36">
        <v>5496</v>
      </c>
      <c r="C2127" s="42" t="s">
        <v>4320</v>
      </c>
      <c r="D2127" s="22" t="s">
        <v>114</v>
      </c>
      <c r="E2127" s="22" t="s">
        <v>113</v>
      </c>
      <c r="F2127" s="26" t="str">
        <f>VLOOKUP(E2127,PROCV!$A$1:$B$107,2,TRUE)</f>
        <v>Música</v>
      </c>
      <c r="G2127" s="33">
        <v>2000</v>
      </c>
      <c r="H2127" s="24">
        <v>0</v>
      </c>
      <c r="I2127" s="23" t="str">
        <f>VLOOKUP(J2127,PROCV!$E$1:$F$27,2,FALSE)</f>
        <v>41 - Paraná</v>
      </c>
      <c r="J2127" s="22" t="s">
        <v>106</v>
      </c>
      <c r="K2127" s="22">
        <v>0</v>
      </c>
      <c r="L2127" s="33">
        <v>31500</v>
      </c>
      <c r="M2127" s="20" t="e">
        <f>VLOOKUP(G2127,PROCV!$A$110:$B$119,2,FALSE)</f>
        <v>#N/A</v>
      </c>
      <c r="N2127" s="17" t="e">
        <f t="shared" si="33"/>
        <v>#N/A</v>
      </c>
    </row>
    <row r="2128" spans="1:14" x14ac:dyDescent="0.25">
      <c r="A2128" s="30" t="s">
        <v>48</v>
      </c>
      <c r="B2128" s="36">
        <v>6186</v>
      </c>
      <c r="C2128" s="42" t="s">
        <v>4319</v>
      </c>
      <c r="D2128" s="22" t="s">
        <v>189</v>
      </c>
      <c r="E2128" s="22" t="s">
        <v>213</v>
      </c>
      <c r="F2128" s="26" t="str">
        <f>VLOOKUP(E2128,PROCV!$A$1:$B$107,2,TRUE)</f>
        <v>Patrimônio</v>
      </c>
      <c r="G2128" s="33">
        <v>2000</v>
      </c>
      <c r="H2128" s="24">
        <v>0</v>
      </c>
      <c r="I2128" s="23" t="str">
        <f>VLOOKUP(J2128,PROCV!$E$1:$F$27,2,FALSE)</f>
        <v>33 - Rio de Janeiro</v>
      </c>
      <c r="J2128" s="22" t="s">
        <v>82</v>
      </c>
      <c r="K2128" s="22">
        <v>0</v>
      </c>
      <c r="L2128" s="33">
        <v>30000</v>
      </c>
      <c r="M2128" s="20" t="e">
        <f>VLOOKUP(G2128,PROCV!$A$110:$B$119,2,FALSE)</f>
        <v>#N/A</v>
      </c>
      <c r="N2128" s="17" t="e">
        <f t="shared" si="33"/>
        <v>#N/A</v>
      </c>
    </row>
    <row r="2129" spans="1:14" x14ac:dyDescent="0.25">
      <c r="A2129" s="30" t="s">
        <v>48</v>
      </c>
      <c r="B2129" s="36">
        <v>6817</v>
      </c>
      <c r="C2129" s="42" t="s">
        <v>4318</v>
      </c>
      <c r="D2129" s="22" t="s">
        <v>189</v>
      </c>
      <c r="E2129" s="22" t="s">
        <v>630</v>
      </c>
      <c r="F2129" s="26" t="s">
        <v>10</v>
      </c>
      <c r="G2129" s="33">
        <v>2000</v>
      </c>
      <c r="H2129" s="24">
        <v>0</v>
      </c>
      <c r="I2129" s="23" t="str">
        <f>VLOOKUP(J2129,PROCV!$E$1:$F$27,2,FALSE)</f>
        <v>33 - Rio de Janeiro</v>
      </c>
      <c r="J2129" s="22" t="s">
        <v>82</v>
      </c>
      <c r="K2129" s="22">
        <v>0</v>
      </c>
      <c r="L2129" s="33">
        <v>27224.6</v>
      </c>
      <c r="M2129" s="20" t="e">
        <f>VLOOKUP(G2129,PROCV!$A$110:$B$119,2,FALSE)</f>
        <v>#N/A</v>
      </c>
      <c r="N2129" s="17" t="e">
        <f t="shared" si="33"/>
        <v>#N/A</v>
      </c>
    </row>
    <row r="2130" spans="1:14" x14ac:dyDescent="0.25">
      <c r="A2130" s="30" t="s">
        <v>48</v>
      </c>
      <c r="B2130" s="36">
        <v>5</v>
      </c>
      <c r="C2130" s="42" t="s">
        <v>4317</v>
      </c>
      <c r="D2130" s="22" t="s">
        <v>4</v>
      </c>
      <c r="E2130" s="22" t="s">
        <v>305</v>
      </c>
      <c r="F2130" s="26" t="str">
        <f>VLOOKUP(E2130,PROCV!$A$1:$B$107,2,TRUE)</f>
        <v>Audiovisual</v>
      </c>
      <c r="G2130" s="33">
        <v>2000</v>
      </c>
      <c r="H2130" s="24">
        <v>0</v>
      </c>
      <c r="I2130" s="23" t="str">
        <f>VLOOKUP(J2130,PROCV!$E$1:$F$27,2,FALSE)</f>
        <v>26 - Pernambuco</v>
      </c>
      <c r="J2130" s="22" t="s">
        <v>44</v>
      </c>
      <c r="K2130" s="22">
        <v>0</v>
      </c>
      <c r="L2130" s="33">
        <v>10000</v>
      </c>
      <c r="M2130" s="20" t="e">
        <f>VLOOKUP(G2130,PROCV!$A$110:$B$119,2,FALSE)</f>
        <v>#N/A</v>
      </c>
      <c r="N2130" s="17" t="e">
        <f t="shared" si="33"/>
        <v>#N/A</v>
      </c>
    </row>
    <row r="2131" spans="1:14" x14ac:dyDescent="0.25">
      <c r="A2131" s="30" t="s">
        <v>48</v>
      </c>
      <c r="B2131" s="36">
        <v>1347</v>
      </c>
      <c r="C2131" s="42" t="s">
        <v>4316</v>
      </c>
      <c r="D2131" s="22" t="s">
        <v>189</v>
      </c>
      <c r="E2131" s="22" t="s">
        <v>213</v>
      </c>
      <c r="F2131" s="26" t="str">
        <f>VLOOKUP(E2131,PROCV!$A$1:$B$107,2,TRUE)</f>
        <v>Patrimônio</v>
      </c>
      <c r="G2131" s="33">
        <v>2000</v>
      </c>
      <c r="H2131" s="24">
        <v>0</v>
      </c>
      <c r="I2131" s="23" t="str">
        <f>VLOOKUP(J2131,PROCV!$E$1:$F$27,2,FALSE)</f>
        <v>22 - Piauí</v>
      </c>
      <c r="J2131" s="22" t="s">
        <v>77</v>
      </c>
      <c r="K2131" s="22">
        <v>0</v>
      </c>
      <c r="L2131" s="33">
        <v>46676</v>
      </c>
      <c r="M2131" s="20" t="e">
        <f>VLOOKUP(G2131,PROCV!$A$110:$B$119,2,FALSE)</f>
        <v>#N/A</v>
      </c>
      <c r="N2131" s="17" t="e">
        <f t="shared" si="33"/>
        <v>#N/A</v>
      </c>
    </row>
    <row r="2132" spans="1:14" x14ac:dyDescent="0.25">
      <c r="A2132" s="30" t="s">
        <v>48</v>
      </c>
      <c r="B2132" s="36">
        <v>1346</v>
      </c>
      <c r="C2132" s="42" t="s">
        <v>4315</v>
      </c>
      <c r="D2132" s="22" t="s">
        <v>189</v>
      </c>
      <c r="E2132" s="22" t="s">
        <v>213</v>
      </c>
      <c r="F2132" s="26" t="str">
        <f>VLOOKUP(E2132,PROCV!$A$1:$B$107,2,TRUE)</f>
        <v>Patrimônio</v>
      </c>
      <c r="G2132" s="33">
        <v>2000</v>
      </c>
      <c r="H2132" s="24">
        <v>0</v>
      </c>
      <c r="I2132" s="23" t="str">
        <f>VLOOKUP(J2132,PROCV!$E$1:$F$27,2,FALSE)</f>
        <v>26 - Pernambuco</v>
      </c>
      <c r="J2132" s="22" t="s">
        <v>44</v>
      </c>
      <c r="K2132" s="22">
        <v>0</v>
      </c>
      <c r="L2132" s="33">
        <v>88888.9</v>
      </c>
      <c r="M2132" s="20" t="e">
        <f>VLOOKUP(G2132,PROCV!$A$110:$B$119,2,FALSE)</f>
        <v>#N/A</v>
      </c>
      <c r="N2132" s="17" t="e">
        <f t="shared" si="33"/>
        <v>#N/A</v>
      </c>
    </row>
    <row r="2133" spans="1:14" x14ac:dyDescent="0.25">
      <c r="A2133" s="30" t="s">
        <v>48</v>
      </c>
      <c r="B2133" s="36">
        <v>997875</v>
      </c>
      <c r="C2133" s="42" t="s">
        <v>4314</v>
      </c>
      <c r="D2133" s="22" t="s">
        <v>189</v>
      </c>
      <c r="E2133" s="22" t="s">
        <v>213</v>
      </c>
      <c r="F2133" s="26" t="str">
        <f>VLOOKUP(E2133,PROCV!$A$1:$B$107,2,TRUE)</f>
        <v>Patrimônio</v>
      </c>
      <c r="G2133" s="33">
        <v>2000</v>
      </c>
      <c r="H2133" s="24">
        <v>0</v>
      </c>
      <c r="I2133" s="23" t="str">
        <f>VLOOKUP(J2133,PROCV!$E$1:$F$27,2,FALSE)</f>
        <v>25 - Paraíba</v>
      </c>
      <c r="J2133" s="22" t="s">
        <v>346</v>
      </c>
      <c r="K2133" s="22">
        <v>0</v>
      </c>
      <c r="L2133" s="33">
        <v>100000</v>
      </c>
      <c r="M2133" s="20" t="e">
        <f>VLOOKUP(G2133,PROCV!$A$110:$B$119,2,FALSE)</f>
        <v>#N/A</v>
      </c>
      <c r="N2133" s="17" t="e">
        <f t="shared" si="33"/>
        <v>#N/A</v>
      </c>
    </row>
    <row r="2134" spans="1:14" x14ac:dyDescent="0.25">
      <c r="A2134" s="30" t="s">
        <v>48</v>
      </c>
      <c r="B2134" s="36">
        <v>1283</v>
      </c>
      <c r="C2134" s="42" t="s">
        <v>4313</v>
      </c>
      <c r="D2134" s="22" t="s">
        <v>300</v>
      </c>
      <c r="E2134" s="22" t="s">
        <v>2585</v>
      </c>
      <c r="F2134" s="26" t="str">
        <f>VLOOKUP(E2134,PROCV!$A$1:$B$107,2,TRUE)</f>
        <v>Música</v>
      </c>
      <c r="G2134" s="33">
        <v>2000</v>
      </c>
      <c r="H2134" s="24">
        <v>0</v>
      </c>
      <c r="I2134" s="23" t="str">
        <f>VLOOKUP(J2134,PROCV!$E$1:$F$27,2,FALSE)</f>
        <v>43 - Rio Grande do Sul</v>
      </c>
      <c r="J2134" s="22" t="s">
        <v>56</v>
      </c>
      <c r="K2134" s="22">
        <v>0</v>
      </c>
      <c r="L2134" s="33">
        <v>150000</v>
      </c>
      <c r="M2134" s="20" t="e">
        <f>VLOOKUP(G2134,PROCV!$A$110:$B$119,2,FALSE)</f>
        <v>#N/A</v>
      </c>
      <c r="N2134" s="17" t="e">
        <f t="shared" si="33"/>
        <v>#N/A</v>
      </c>
    </row>
    <row r="2135" spans="1:14" x14ac:dyDescent="0.25">
      <c r="A2135" s="30" t="s">
        <v>48</v>
      </c>
      <c r="B2135" s="36">
        <v>5591</v>
      </c>
      <c r="C2135" s="42" t="s">
        <v>4312</v>
      </c>
      <c r="D2135" s="22" t="s">
        <v>300</v>
      </c>
      <c r="E2135" s="22" t="s">
        <v>263</v>
      </c>
      <c r="F2135" s="26" t="str">
        <f>VLOOKUP(E2135,PROCV!$A$1:$B$107,2,TRUE)</f>
        <v>Artes Cênicas e Espetáculo</v>
      </c>
      <c r="G2135" s="33">
        <v>2000</v>
      </c>
      <c r="H2135" s="24">
        <v>0</v>
      </c>
      <c r="I2135" s="23" t="str">
        <f>VLOOKUP(J2135,PROCV!$E$1:$F$27,2,FALSE)</f>
        <v>35 - São Paulo</v>
      </c>
      <c r="J2135" s="22" t="s">
        <v>76</v>
      </c>
      <c r="K2135" s="22">
        <v>0</v>
      </c>
      <c r="L2135" s="33">
        <v>50000</v>
      </c>
      <c r="M2135" s="20" t="e">
        <f>VLOOKUP(G2135,PROCV!$A$110:$B$119,2,FALSE)</f>
        <v>#N/A</v>
      </c>
      <c r="N2135" s="17" t="e">
        <f t="shared" si="33"/>
        <v>#N/A</v>
      </c>
    </row>
    <row r="2136" spans="1:14" x14ac:dyDescent="0.25">
      <c r="A2136" s="30" t="s">
        <v>48</v>
      </c>
      <c r="B2136" s="36">
        <v>6232</v>
      </c>
      <c r="C2136" s="42" t="s">
        <v>4311</v>
      </c>
      <c r="D2136" s="22" t="s">
        <v>114</v>
      </c>
      <c r="E2136" s="22" t="s">
        <v>113</v>
      </c>
      <c r="F2136" s="26" t="str">
        <f>VLOOKUP(E2136,PROCV!$A$1:$B$107,2,TRUE)</f>
        <v>Música</v>
      </c>
      <c r="G2136" s="33">
        <v>2000</v>
      </c>
      <c r="H2136" s="24">
        <v>0</v>
      </c>
      <c r="I2136" s="23" t="str">
        <f>VLOOKUP(J2136,PROCV!$E$1:$F$27,2,FALSE)</f>
        <v>29 - Bahia</v>
      </c>
      <c r="J2136" s="22" t="s">
        <v>73</v>
      </c>
      <c r="K2136" s="22">
        <v>0</v>
      </c>
      <c r="L2136" s="33">
        <v>50000</v>
      </c>
      <c r="M2136" s="20" t="e">
        <f>VLOOKUP(G2136,PROCV!$A$110:$B$119,2,FALSE)</f>
        <v>#N/A</v>
      </c>
      <c r="N2136" s="17" t="e">
        <f t="shared" si="33"/>
        <v>#N/A</v>
      </c>
    </row>
    <row r="2137" spans="1:14" x14ac:dyDescent="0.25">
      <c r="A2137" s="30" t="s">
        <v>48</v>
      </c>
      <c r="B2137" s="36">
        <v>6317</v>
      </c>
      <c r="C2137" s="42" t="s">
        <v>4310</v>
      </c>
      <c r="D2137" s="22" t="s">
        <v>314</v>
      </c>
      <c r="E2137" s="22" t="s">
        <v>265</v>
      </c>
      <c r="F2137" s="26" t="str">
        <f>VLOOKUP(E2137,PROCV!$A$1:$B$107,2,TRUE)</f>
        <v>Patrimônio</v>
      </c>
      <c r="G2137" s="38">
        <v>2000</v>
      </c>
      <c r="H2137" s="24">
        <v>0</v>
      </c>
      <c r="I2137" s="23" t="str">
        <f>VLOOKUP(J2137,PROCV!$E$1:$F$27,2,FALSE)</f>
        <v>22 - Piauí</v>
      </c>
      <c r="J2137" s="22" t="s">
        <v>77</v>
      </c>
      <c r="K2137" s="22">
        <v>0</v>
      </c>
      <c r="L2137" s="38">
        <v>25000</v>
      </c>
      <c r="M2137" s="20" t="e">
        <f>VLOOKUP(G2137,PROCV!$A$110:$B$119,2,FALSE)</f>
        <v>#N/A</v>
      </c>
      <c r="N2137" s="17" t="e">
        <f t="shared" si="33"/>
        <v>#N/A</v>
      </c>
    </row>
    <row r="2138" spans="1:14" x14ac:dyDescent="0.25">
      <c r="A2138" s="30" t="s">
        <v>48</v>
      </c>
      <c r="B2138" s="36">
        <v>2726</v>
      </c>
      <c r="C2138" s="42" t="s">
        <v>4309</v>
      </c>
      <c r="D2138" s="22" t="s">
        <v>189</v>
      </c>
      <c r="E2138" s="22" t="s">
        <v>213</v>
      </c>
      <c r="F2138" s="26" t="str">
        <f>VLOOKUP(E2138,PROCV!$A$1:$B$107,2,TRUE)</f>
        <v>Patrimônio</v>
      </c>
      <c r="G2138" s="33">
        <v>2000</v>
      </c>
      <c r="H2138" s="24">
        <v>0</v>
      </c>
      <c r="I2138" s="23" t="str">
        <f>VLOOKUP(J2138,PROCV!$E$1:$F$27,2,FALSE)</f>
        <v>53 - Distrito Federal</v>
      </c>
      <c r="J2138" s="22" t="s">
        <v>75</v>
      </c>
      <c r="K2138" s="22">
        <v>0</v>
      </c>
      <c r="L2138" s="33">
        <v>25877</v>
      </c>
      <c r="M2138" s="20" t="e">
        <f>VLOOKUP(G2138,PROCV!$A$110:$B$119,2,FALSE)</f>
        <v>#N/A</v>
      </c>
      <c r="N2138" s="17" t="e">
        <f t="shared" si="33"/>
        <v>#N/A</v>
      </c>
    </row>
    <row r="2139" spans="1:14" x14ac:dyDescent="0.25">
      <c r="A2139" s="30" t="s">
        <v>48</v>
      </c>
      <c r="B2139" s="36">
        <v>7221</v>
      </c>
      <c r="C2139" s="42" t="s">
        <v>4308</v>
      </c>
      <c r="D2139" s="22" t="s">
        <v>300</v>
      </c>
      <c r="E2139" s="22" t="s">
        <v>221</v>
      </c>
      <c r="F2139" s="26" t="str">
        <f>VLOOKUP(E2139,PROCV!$A$1:$B$107,2,TRUE)</f>
        <v>Artes Cênicas e Espetáculo</v>
      </c>
      <c r="G2139" s="33">
        <v>2000</v>
      </c>
      <c r="H2139" s="24">
        <v>0</v>
      </c>
      <c r="I2139" s="23" t="str">
        <f>VLOOKUP(J2139,PROCV!$E$1:$F$27,2,FALSE)</f>
        <v>35 - São Paulo</v>
      </c>
      <c r="J2139" s="22" t="s">
        <v>76</v>
      </c>
      <c r="K2139" s="22">
        <v>0</v>
      </c>
      <c r="L2139" s="33">
        <v>40000</v>
      </c>
      <c r="M2139" s="20" t="e">
        <f>VLOOKUP(G2139,PROCV!$A$110:$B$119,2,FALSE)</f>
        <v>#N/A</v>
      </c>
      <c r="N2139" s="17" t="e">
        <f t="shared" si="33"/>
        <v>#N/A</v>
      </c>
    </row>
    <row r="2140" spans="1:14" x14ac:dyDescent="0.25">
      <c r="A2140" s="30" t="s">
        <v>48</v>
      </c>
      <c r="B2140" s="36">
        <v>7163</v>
      </c>
      <c r="C2140" s="42" t="s">
        <v>4307</v>
      </c>
      <c r="D2140" s="22" t="s">
        <v>300</v>
      </c>
      <c r="E2140" s="22" t="s">
        <v>221</v>
      </c>
      <c r="F2140" s="26" t="str">
        <f>VLOOKUP(E2140,PROCV!$A$1:$B$107,2,TRUE)</f>
        <v>Artes Cênicas e Espetáculo</v>
      </c>
      <c r="G2140" s="33">
        <v>2000</v>
      </c>
      <c r="H2140" s="24">
        <v>0</v>
      </c>
      <c r="I2140" s="23" t="str">
        <f>VLOOKUP(J2140,PROCV!$E$1:$F$27,2,FALSE)</f>
        <v>21 - Maranhão</v>
      </c>
      <c r="J2140" s="22" t="s">
        <v>63</v>
      </c>
      <c r="K2140" s="22">
        <v>0</v>
      </c>
      <c r="L2140" s="33">
        <v>40000</v>
      </c>
      <c r="M2140" s="20" t="e">
        <f>VLOOKUP(G2140,PROCV!$A$110:$B$119,2,FALSE)</f>
        <v>#N/A</v>
      </c>
      <c r="N2140" s="17" t="e">
        <f t="shared" si="33"/>
        <v>#N/A</v>
      </c>
    </row>
    <row r="2141" spans="1:14" x14ac:dyDescent="0.25">
      <c r="A2141" s="30" t="s">
        <v>48</v>
      </c>
      <c r="B2141" s="36">
        <v>7235</v>
      </c>
      <c r="C2141" s="42" t="s">
        <v>4306</v>
      </c>
      <c r="D2141" s="22" t="s">
        <v>300</v>
      </c>
      <c r="E2141" s="22" t="s">
        <v>221</v>
      </c>
      <c r="F2141" s="26" t="str">
        <f>VLOOKUP(E2141,PROCV!$A$1:$B$107,2,TRUE)</f>
        <v>Artes Cênicas e Espetáculo</v>
      </c>
      <c r="G2141" s="33">
        <v>2000</v>
      </c>
      <c r="H2141" s="24">
        <v>0</v>
      </c>
      <c r="I2141" s="23" t="str">
        <f>VLOOKUP(J2141,PROCV!$E$1:$F$27,2,FALSE)</f>
        <v>24 - Rio Grande do Norte</v>
      </c>
      <c r="J2141" s="22" t="s">
        <v>54</v>
      </c>
      <c r="K2141" s="22">
        <v>0</v>
      </c>
      <c r="L2141" s="33">
        <v>40000</v>
      </c>
      <c r="M2141" s="20" t="e">
        <f>VLOOKUP(G2141,PROCV!$A$110:$B$119,2,FALSE)</f>
        <v>#N/A</v>
      </c>
      <c r="N2141" s="17" t="e">
        <f t="shared" si="33"/>
        <v>#N/A</v>
      </c>
    </row>
    <row r="2142" spans="1:14" x14ac:dyDescent="0.25">
      <c r="A2142" s="30" t="s">
        <v>48</v>
      </c>
      <c r="B2142" s="36">
        <v>7230</v>
      </c>
      <c r="C2142" s="42" t="s">
        <v>4305</v>
      </c>
      <c r="D2142" s="22" t="s">
        <v>300</v>
      </c>
      <c r="E2142" s="22" t="s">
        <v>221</v>
      </c>
      <c r="F2142" s="26" t="str">
        <f>VLOOKUP(E2142,PROCV!$A$1:$B$107,2,TRUE)</f>
        <v>Artes Cênicas e Espetáculo</v>
      </c>
      <c r="G2142" s="33">
        <v>2000</v>
      </c>
      <c r="H2142" s="24">
        <v>0</v>
      </c>
      <c r="I2142" s="23" t="str">
        <f>VLOOKUP(J2142,PROCV!$E$1:$F$27,2,FALSE)</f>
        <v>31 - Minas Gerais</v>
      </c>
      <c r="J2142" s="22" t="s">
        <v>85</v>
      </c>
      <c r="K2142" s="22">
        <v>0</v>
      </c>
      <c r="L2142" s="33">
        <v>40000</v>
      </c>
      <c r="M2142" s="20" t="e">
        <f>VLOOKUP(G2142,PROCV!$A$110:$B$119,2,FALSE)</f>
        <v>#N/A</v>
      </c>
      <c r="N2142" s="17" t="e">
        <f t="shared" si="33"/>
        <v>#N/A</v>
      </c>
    </row>
    <row r="2143" spans="1:14" x14ac:dyDescent="0.25">
      <c r="A2143" s="30" t="s">
        <v>48</v>
      </c>
      <c r="B2143" s="36">
        <v>7232</v>
      </c>
      <c r="C2143" s="42" t="s">
        <v>4304</v>
      </c>
      <c r="D2143" s="22" t="s">
        <v>300</v>
      </c>
      <c r="E2143" s="22" t="s">
        <v>221</v>
      </c>
      <c r="F2143" s="26" t="str">
        <f>VLOOKUP(E2143,PROCV!$A$1:$B$107,2,TRUE)</f>
        <v>Artes Cênicas e Espetáculo</v>
      </c>
      <c r="G2143" s="33">
        <v>2000</v>
      </c>
      <c r="H2143" s="24">
        <v>0</v>
      </c>
      <c r="I2143" s="23" t="str">
        <f>VLOOKUP(J2143,PROCV!$E$1:$F$27,2,FALSE)</f>
        <v>35 - São Paulo</v>
      </c>
      <c r="J2143" s="22" t="s">
        <v>76</v>
      </c>
      <c r="K2143" s="22">
        <v>0</v>
      </c>
      <c r="L2143" s="33">
        <v>20000</v>
      </c>
      <c r="M2143" s="20" t="e">
        <f>VLOOKUP(G2143,PROCV!$A$110:$B$119,2,FALSE)</f>
        <v>#N/A</v>
      </c>
      <c r="N2143" s="17" t="e">
        <f t="shared" si="33"/>
        <v>#N/A</v>
      </c>
    </row>
    <row r="2144" spans="1:14" x14ac:dyDescent="0.25">
      <c r="A2144" s="30" t="s">
        <v>48</v>
      </c>
      <c r="B2144" s="36">
        <v>7264</v>
      </c>
      <c r="C2144" s="42" t="s">
        <v>4303</v>
      </c>
      <c r="D2144" s="22" t="s">
        <v>300</v>
      </c>
      <c r="E2144" s="22" t="s">
        <v>221</v>
      </c>
      <c r="F2144" s="26" t="str">
        <f>VLOOKUP(E2144,PROCV!$A$1:$B$107,2,TRUE)</f>
        <v>Artes Cênicas e Espetáculo</v>
      </c>
      <c r="G2144" s="33">
        <v>2000</v>
      </c>
      <c r="H2144" s="24">
        <v>0</v>
      </c>
      <c r="I2144" s="23" t="str">
        <f>VLOOKUP(J2144,PROCV!$E$1:$F$27,2,FALSE)</f>
        <v>17 - Tocantins</v>
      </c>
      <c r="J2144" s="22" t="s">
        <v>64</v>
      </c>
      <c r="K2144" s="22">
        <v>0</v>
      </c>
      <c r="L2144" s="33">
        <v>40000</v>
      </c>
      <c r="M2144" s="20" t="e">
        <f>VLOOKUP(G2144,PROCV!$A$110:$B$119,2,FALSE)</f>
        <v>#N/A</v>
      </c>
      <c r="N2144" s="17" t="e">
        <f t="shared" si="33"/>
        <v>#N/A</v>
      </c>
    </row>
    <row r="2145" spans="1:14" x14ac:dyDescent="0.25">
      <c r="A2145" s="30" t="s">
        <v>48</v>
      </c>
      <c r="B2145" s="36">
        <v>7164</v>
      </c>
      <c r="C2145" s="42" t="s">
        <v>4302</v>
      </c>
      <c r="D2145" s="22" t="s">
        <v>300</v>
      </c>
      <c r="E2145" s="22" t="s">
        <v>221</v>
      </c>
      <c r="F2145" s="26" t="str">
        <f>VLOOKUP(E2145,PROCV!$A$1:$B$107,2,TRUE)</f>
        <v>Artes Cênicas e Espetáculo</v>
      </c>
      <c r="G2145" s="33">
        <v>2000</v>
      </c>
      <c r="H2145" s="24">
        <v>0</v>
      </c>
      <c r="I2145" s="23" t="str">
        <f>VLOOKUP(J2145,PROCV!$E$1:$F$27,2,FALSE)</f>
        <v>15 - Pará</v>
      </c>
      <c r="J2145" s="22" t="s">
        <v>140</v>
      </c>
      <c r="K2145" s="22">
        <v>0</v>
      </c>
      <c r="L2145" s="33">
        <v>40000</v>
      </c>
      <c r="M2145" s="20" t="e">
        <f>VLOOKUP(G2145,PROCV!$A$110:$B$119,2,FALSE)</f>
        <v>#N/A</v>
      </c>
      <c r="N2145" s="17" t="e">
        <f t="shared" si="33"/>
        <v>#N/A</v>
      </c>
    </row>
    <row r="2146" spans="1:14" x14ac:dyDescent="0.25">
      <c r="A2146" s="30" t="s">
        <v>48</v>
      </c>
      <c r="B2146" s="36">
        <v>7187</v>
      </c>
      <c r="C2146" s="42" t="s">
        <v>4301</v>
      </c>
      <c r="D2146" s="22" t="s">
        <v>300</v>
      </c>
      <c r="E2146" s="22" t="s">
        <v>221</v>
      </c>
      <c r="F2146" s="26" t="str">
        <f>VLOOKUP(E2146,PROCV!$A$1:$B$107,2,TRUE)</f>
        <v>Artes Cênicas e Espetáculo</v>
      </c>
      <c r="G2146" s="33">
        <v>2000</v>
      </c>
      <c r="H2146" s="24">
        <v>0</v>
      </c>
      <c r="I2146" s="23" t="str">
        <f>VLOOKUP(J2146,PROCV!$E$1:$F$27,2,FALSE)</f>
        <v>33 - Rio de Janeiro</v>
      </c>
      <c r="J2146" s="22" t="s">
        <v>82</v>
      </c>
      <c r="K2146" s="22">
        <v>0</v>
      </c>
      <c r="L2146" s="33">
        <v>39949</v>
      </c>
      <c r="M2146" s="20" t="e">
        <f>VLOOKUP(G2146,PROCV!$A$110:$B$119,2,FALSE)</f>
        <v>#N/A</v>
      </c>
      <c r="N2146" s="17" t="e">
        <f t="shared" si="33"/>
        <v>#N/A</v>
      </c>
    </row>
    <row r="2147" spans="1:14" x14ac:dyDescent="0.25">
      <c r="A2147" s="30" t="s">
        <v>48</v>
      </c>
      <c r="B2147" s="36">
        <v>7263</v>
      </c>
      <c r="C2147" s="42" t="s">
        <v>4300</v>
      </c>
      <c r="D2147" s="22" t="s">
        <v>300</v>
      </c>
      <c r="E2147" s="22" t="s">
        <v>221</v>
      </c>
      <c r="F2147" s="26" t="str">
        <f>VLOOKUP(E2147,PROCV!$A$1:$B$107,2,TRUE)</f>
        <v>Artes Cênicas e Espetáculo</v>
      </c>
      <c r="G2147" s="33">
        <v>2000</v>
      </c>
      <c r="H2147" s="24">
        <v>0</v>
      </c>
      <c r="I2147" s="23" t="str">
        <f>VLOOKUP(J2147,PROCV!$E$1:$F$27,2,FALSE)</f>
        <v>41 - Paraná</v>
      </c>
      <c r="J2147" s="22" t="s">
        <v>106</v>
      </c>
      <c r="K2147" s="22">
        <v>0</v>
      </c>
      <c r="L2147" s="33">
        <v>20000</v>
      </c>
      <c r="M2147" s="20" t="e">
        <f>VLOOKUP(G2147,PROCV!$A$110:$B$119,2,FALSE)</f>
        <v>#N/A</v>
      </c>
      <c r="N2147" s="17" t="e">
        <f t="shared" si="33"/>
        <v>#N/A</v>
      </c>
    </row>
    <row r="2148" spans="1:14" x14ac:dyDescent="0.25">
      <c r="A2148" s="30" t="s">
        <v>48</v>
      </c>
      <c r="B2148" s="36">
        <v>7217</v>
      </c>
      <c r="C2148" s="42" t="s">
        <v>4299</v>
      </c>
      <c r="D2148" s="22" t="s">
        <v>300</v>
      </c>
      <c r="E2148" s="22" t="s">
        <v>221</v>
      </c>
      <c r="F2148" s="26" t="str">
        <f>VLOOKUP(E2148,PROCV!$A$1:$B$107,2,TRUE)</f>
        <v>Artes Cênicas e Espetáculo</v>
      </c>
      <c r="G2148" s="33">
        <v>2000</v>
      </c>
      <c r="H2148" s="24">
        <v>0</v>
      </c>
      <c r="I2148" s="23" t="str">
        <f>VLOOKUP(J2148,PROCV!$E$1:$F$27,2,FALSE)</f>
        <v>23 - Ceará</v>
      </c>
      <c r="J2148" s="22" t="s">
        <v>52</v>
      </c>
      <c r="K2148" s="22">
        <v>0</v>
      </c>
      <c r="L2148" s="33">
        <v>40000</v>
      </c>
      <c r="M2148" s="20" t="e">
        <f>VLOOKUP(G2148,PROCV!$A$110:$B$119,2,FALSE)</f>
        <v>#N/A</v>
      </c>
      <c r="N2148" s="17" t="e">
        <f t="shared" si="33"/>
        <v>#N/A</v>
      </c>
    </row>
    <row r="2149" spans="1:14" x14ac:dyDescent="0.25">
      <c r="A2149" s="30" t="s">
        <v>48</v>
      </c>
      <c r="B2149" s="36">
        <v>7196</v>
      </c>
      <c r="C2149" s="42" t="s">
        <v>4298</v>
      </c>
      <c r="D2149" s="22" t="s">
        <v>300</v>
      </c>
      <c r="E2149" s="22" t="s">
        <v>221</v>
      </c>
      <c r="F2149" s="26" t="str">
        <f>VLOOKUP(E2149,PROCV!$A$1:$B$107,2,TRUE)</f>
        <v>Artes Cênicas e Espetáculo</v>
      </c>
      <c r="G2149" s="33">
        <v>2000</v>
      </c>
      <c r="H2149" s="24">
        <v>0</v>
      </c>
      <c r="I2149" s="23" t="str">
        <f>VLOOKUP(J2149,PROCV!$E$1:$F$27,2,FALSE)</f>
        <v>31 - Minas Gerais</v>
      </c>
      <c r="J2149" s="22" t="s">
        <v>85</v>
      </c>
      <c r="K2149" s="22">
        <v>0</v>
      </c>
      <c r="L2149" s="33">
        <v>20000</v>
      </c>
      <c r="M2149" s="20" t="e">
        <f>VLOOKUP(G2149,PROCV!$A$110:$B$119,2,FALSE)</f>
        <v>#N/A</v>
      </c>
      <c r="N2149" s="17" t="e">
        <f t="shared" si="33"/>
        <v>#N/A</v>
      </c>
    </row>
    <row r="2150" spans="1:14" x14ac:dyDescent="0.25">
      <c r="A2150" s="30" t="s">
        <v>48</v>
      </c>
      <c r="B2150" s="36">
        <v>7253</v>
      </c>
      <c r="C2150" s="42" t="s">
        <v>4297</v>
      </c>
      <c r="D2150" s="22" t="s">
        <v>300</v>
      </c>
      <c r="E2150" s="22" t="s">
        <v>320</v>
      </c>
      <c r="F2150" s="26" t="str">
        <f>VLOOKUP(E2150,PROCV!$A$1:$B$107,2,TRUE)</f>
        <v>Música</v>
      </c>
      <c r="G2150" s="33">
        <v>2000</v>
      </c>
      <c r="H2150" s="24">
        <v>0</v>
      </c>
      <c r="I2150" s="23" t="str">
        <f>VLOOKUP(J2150,PROCV!$E$1:$F$27,2,FALSE)</f>
        <v>41 - Paraná</v>
      </c>
      <c r="J2150" s="22" t="s">
        <v>106</v>
      </c>
      <c r="K2150" s="22">
        <v>0</v>
      </c>
      <c r="L2150" s="33">
        <v>40000</v>
      </c>
      <c r="M2150" s="20" t="e">
        <f>VLOOKUP(G2150,PROCV!$A$110:$B$119,2,FALSE)</f>
        <v>#N/A</v>
      </c>
      <c r="N2150" s="17" t="e">
        <f t="shared" si="33"/>
        <v>#N/A</v>
      </c>
    </row>
    <row r="2151" spans="1:14" x14ac:dyDescent="0.25">
      <c r="A2151" s="30" t="s">
        <v>48</v>
      </c>
      <c r="B2151" s="36">
        <v>7228</v>
      </c>
      <c r="C2151" s="42" t="s">
        <v>4296</v>
      </c>
      <c r="D2151" s="22" t="s">
        <v>300</v>
      </c>
      <c r="E2151" s="22" t="s">
        <v>221</v>
      </c>
      <c r="F2151" s="26" t="str">
        <f>VLOOKUP(E2151,PROCV!$A$1:$B$107,2,TRUE)</f>
        <v>Artes Cênicas e Espetáculo</v>
      </c>
      <c r="G2151" s="33">
        <v>2000</v>
      </c>
      <c r="H2151" s="24">
        <v>0</v>
      </c>
      <c r="I2151" s="23" t="str">
        <f>VLOOKUP(J2151,PROCV!$E$1:$F$27,2,FALSE)</f>
        <v>41 - Paraná</v>
      </c>
      <c r="J2151" s="22" t="s">
        <v>106</v>
      </c>
      <c r="K2151" s="22">
        <v>0</v>
      </c>
      <c r="L2151" s="33">
        <v>40000</v>
      </c>
      <c r="M2151" s="20" t="e">
        <f>VLOOKUP(G2151,PROCV!$A$110:$B$119,2,FALSE)</f>
        <v>#N/A</v>
      </c>
      <c r="N2151" s="17" t="e">
        <f t="shared" si="33"/>
        <v>#N/A</v>
      </c>
    </row>
    <row r="2152" spans="1:14" x14ac:dyDescent="0.25">
      <c r="A2152" s="30" t="s">
        <v>48</v>
      </c>
      <c r="B2152" s="36">
        <v>7172</v>
      </c>
      <c r="C2152" s="42" t="s">
        <v>4295</v>
      </c>
      <c r="D2152" s="22" t="s">
        <v>300</v>
      </c>
      <c r="E2152" s="22" t="s">
        <v>221</v>
      </c>
      <c r="F2152" s="26" t="str">
        <f>VLOOKUP(E2152,PROCV!$A$1:$B$107,2,TRUE)</f>
        <v>Artes Cênicas e Espetáculo</v>
      </c>
      <c r="G2152" s="33">
        <v>2000</v>
      </c>
      <c r="H2152" s="24">
        <v>0</v>
      </c>
      <c r="I2152" s="23" t="str">
        <f>VLOOKUP(J2152,PROCV!$E$1:$F$27,2,FALSE)</f>
        <v>17 - Tocantins</v>
      </c>
      <c r="J2152" s="22" t="s">
        <v>64</v>
      </c>
      <c r="K2152" s="22">
        <v>0</v>
      </c>
      <c r="L2152" s="33">
        <v>20000</v>
      </c>
      <c r="M2152" s="20" t="e">
        <f>VLOOKUP(G2152,PROCV!$A$110:$B$119,2,FALSE)</f>
        <v>#N/A</v>
      </c>
      <c r="N2152" s="17" t="e">
        <f t="shared" si="33"/>
        <v>#N/A</v>
      </c>
    </row>
    <row r="2153" spans="1:14" x14ac:dyDescent="0.25">
      <c r="A2153" s="30" t="s">
        <v>48</v>
      </c>
      <c r="B2153" s="36">
        <v>7176</v>
      </c>
      <c r="C2153" s="42" t="s">
        <v>4294</v>
      </c>
      <c r="D2153" s="22" t="s">
        <v>300</v>
      </c>
      <c r="E2153" s="22" t="s">
        <v>221</v>
      </c>
      <c r="F2153" s="26" t="str">
        <f>VLOOKUP(E2153,PROCV!$A$1:$B$107,2,TRUE)</f>
        <v>Artes Cênicas e Espetáculo</v>
      </c>
      <c r="G2153" s="33">
        <v>2000</v>
      </c>
      <c r="H2153" s="24">
        <v>0</v>
      </c>
      <c r="I2153" s="23" t="str">
        <f>VLOOKUP(J2153,PROCV!$E$1:$F$27,2,FALSE)</f>
        <v>52 - Goiás</v>
      </c>
      <c r="J2153" s="22" t="s">
        <v>97</v>
      </c>
      <c r="K2153" s="22">
        <v>0</v>
      </c>
      <c r="L2153" s="33">
        <v>20000</v>
      </c>
      <c r="M2153" s="20" t="e">
        <f>VLOOKUP(G2153,PROCV!$A$110:$B$119,2,FALSE)</f>
        <v>#N/A</v>
      </c>
      <c r="N2153" s="17" t="e">
        <f t="shared" si="33"/>
        <v>#N/A</v>
      </c>
    </row>
    <row r="2154" spans="1:14" x14ac:dyDescent="0.25">
      <c r="A2154" s="30" t="s">
        <v>48</v>
      </c>
      <c r="B2154" s="36">
        <v>7154</v>
      </c>
      <c r="C2154" s="42" t="s">
        <v>4293</v>
      </c>
      <c r="D2154" s="22" t="s">
        <v>300</v>
      </c>
      <c r="E2154" s="22" t="s">
        <v>221</v>
      </c>
      <c r="F2154" s="26" t="str">
        <f>VLOOKUP(E2154,PROCV!$A$1:$B$107,2,TRUE)</f>
        <v>Artes Cênicas e Espetáculo</v>
      </c>
      <c r="G2154" s="33">
        <v>2000</v>
      </c>
      <c r="H2154" s="24">
        <v>0</v>
      </c>
      <c r="I2154" s="23" t="str">
        <f>VLOOKUP(J2154,PROCV!$E$1:$F$27,2,FALSE)</f>
        <v>50 - Mato Grosso do Sul</v>
      </c>
      <c r="J2154" s="22" t="s">
        <v>179</v>
      </c>
      <c r="K2154" s="22">
        <v>0</v>
      </c>
      <c r="L2154" s="33">
        <v>30000</v>
      </c>
      <c r="M2154" s="20" t="e">
        <f>VLOOKUP(G2154,PROCV!$A$110:$B$119,2,FALSE)</f>
        <v>#N/A</v>
      </c>
      <c r="N2154" s="17" t="e">
        <f t="shared" si="33"/>
        <v>#N/A</v>
      </c>
    </row>
    <row r="2155" spans="1:14" x14ac:dyDescent="0.25">
      <c r="A2155" s="30" t="s">
        <v>48</v>
      </c>
      <c r="B2155" s="36">
        <v>7169</v>
      </c>
      <c r="C2155" s="42" t="s">
        <v>4292</v>
      </c>
      <c r="D2155" s="22" t="s">
        <v>300</v>
      </c>
      <c r="E2155" s="22" t="s">
        <v>221</v>
      </c>
      <c r="F2155" s="26" t="str">
        <f>VLOOKUP(E2155,PROCV!$A$1:$B$107,2,TRUE)</f>
        <v>Artes Cênicas e Espetáculo</v>
      </c>
      <c r="G2155" s="33">
        <v>2000</v>
      </c>
      <c r="H2155" s="24">
        <v>0</v>
      </c>
      <c r="I2155" s="23" t="str">
        <f>VLOOKUP(J2155,PROCV!$E$1:$F$27,2,FALSE)</f>
        <v>21 - Maranhão</v>
      </c>
      <c r="J2155" s="22" t="s">
        <v>63</v>
      </c>
      <c r="K2155" s="22">
        <v>0</v>
      </c>
      <c r="L2155" s="33">
        <v>40000</v>
      </c>
      <c r="M2155" s="20" t="e">
        <f>VLOOKUP(G2155,PROCV!$A$110:$B$119,2,FALSE)</f>
        <v>#N/A</v>
      </c>
      <c r="N2155" s="17" t="e">
        <f t="shared" si="33"/>
        <v>#N/A</v>
      </c>
    </row>
    <row r="2156" spans="1:14" x14ac:dyDescent="0.25">
      <c r="A2156" s="30" t="s">
        <v>48</v>
      </c>
      <c r="B2156" s="36">
        <v>7261</v>
      </c>
      <c r="C2156" s="42" t="s">
        <v>4291</v>
      </c>
      <c r="D2156" s="22" t="s">
        <v>300</v>
      </c>
      <c r="E2156" s="22" t="s">
        <v>221</v>
      </c>
      <c r="F2156" s="26" t="str">
        <f>VLOOKUP(E2156,PROCV!$A$1:$B$107,2,TRUE)</f>
        <v>Artes Cênicas e Espetáculo</v>
      </c>
      <c r="G2156" s="33">
        <v>2000</v>
      </c>
      <c r="H2156" s="24">
        <v>0</v>
      </c>
      <c r="I2156" s="23" t="str">
        <f>VLOOKUP(J2156,PROCV!$E$1:$F$27,2,FALSE)</f>
        <v>35 - São Paulo</v>
      </c>
      <c r="J2156" s="22" t="s">
        <v>76</v>
      </c>
      <c r="K2156" s="22">
        <v>0</v>
      </c>
      <c r="L2156" s="33">
        <v>40000</v>
      </c>
      <c r="M2156" s="20" t="e">
        <f>VLOOKUP(G2156,PROCV!$A$110:$B$119,2,FALSE)</f>
        <v>#N/A</v>
      </c>
      <c r="N2156" s="17" t="e">
        <f t="shared" si="33"/>
        <v>#N/A</v>
      </c>
    </row>
    <row r="2157" spans="1:14" x14ac:dyDescent="0.25">
      <c r="A2157" s="30" t="s">
        <v>48</v>
      </c>
      <c r="B2157" s="36">
        <v>7174</v>
      </c>
      <c r="C2157" s="42" t="s">
        <v>4290</v>
      </c>
      <c r="D2157" s="22" t="s">
        <v>300</v>
      </c>
      <c r="E2157" s="22" t="s">
        <v>221</v>
      </c>
      <c r="F2157" s="26" t="str">
        <f>VLOOKUP(E2157,PROCV!$A$1:$B$107,2,TRUE)</f>
        <v>Artes Cênicas e Espetáculo</v>
      </c>
      <c r="G2157" s="33">
        <v>2000</v>
      </c>
      <c r="H2157" s="24">
        <v>0</v>
      </c>
      <c r="I2157" s="23" t="str">
        <f>VLOOKUP(J2157,PROCV!$E$1:$F$27,2,FALSE)</f>
        <v>41 - Paraná</v>
      </c>
      <c r="J2157" s="22" t="s">
        <v>106</v>
      </c>
      <c r="K2157" s="22">
        <v>0</v>
      </c>
      <c r="L2157" s="33">
        <v>40000</v>
      </c>
      <c r="M2157" s="20" t="e">
        <f>VLOOKUP(G2157,PROCV!$A$110:$B$119,2,FALSE)</f>
        <v>#N/A</v>
      </c>
      <c r="N2157" s="17" t="e">
        <f t="shared" si="33"/>
        <v>#N/A</v>
      </c>
    </row>
    <row r="2158" spans="1:14" x14ac:dyDescent="0.25">
      <c r="A2158" s="30" t="s">
        <v>48</v>
      </c>
      <c r="B2158" s="36">
        <v>7258</v>
      </c>
      <c r="C2158" s="42" t="s">
        <v>4289</v>
      </c>
      <c r="D2158" s="22" t="s">
        <v>300</v>
      </c>
      <c r="E2158" s="22" t="s">
        <v>221</v>
      </c>
      <c r="F2158" s="26" t="str">
        <f>VLOOKUP(E2158,PROCV!$A$1:$B$107,2,TRUE)</f>
        <v>Artes Cênicas e Espetáculo</v>
      </c>
      <c r="G2158" s="33">
        <v>2000</v>
      </c>
      <c r="H2158" s="24">
        <v>0</v>
      </c>
      <c r="I2158" s="23" t="str">
        <f>VLOOKUP(J2158,PROCV!$E$1:$F$27,2,FALSE)</f>
        <v>22 - Piauí</v>
      </c>
      <c r="J2158" s="22" t="s">
        <v>77</v>
      </c>
      <c r="K2158" s="22">
        <v>0</v>
      </c>
      <c r="L2158" s="33">
        <v>40000</v>
      </c>
      <c r="M2158" s="20" t="e">
        <f>VLOOKUP(G2158,PROCV!$A$110:$B$119,2,FALSE)</f>
        <v>#N/A</v>
      </c>
      <c r="N2158" s="17" t="e">
        <f t="shared" si="33"/>
        <v>#N/A</v>
      </c>
    </row>
    <row r="2159" spans="1:14" x14ac:dyDescent="0.25">
      <c r="A2159" s="30" t="s">
        <v>48</v>
      </c>
      <c r="B2159" s="36">
        <v>7167</v>
      </c>
      <c r="C2159" s="42" t="s">
        <v>4288</v>
      </c>
      <c r="D2159" s="22" t="s">
        <v>300</v>
      </c>
      <c r="E2159" s="22" t="s">
        <v>221</v>
      </c>
      <c r="F2159" s="26" t="str">
        <f>VLOOKUP(E2159,PROCV!$A$1:$B$107,2,TRUE)</f>
        <v>Artes Cênicas e Espetáculo</v>
      </c>
      <c r="G2159" s="33">
        <v>2000</v>
      </c>
      <c r="H2159" s="24">
        <v>0</v>
      </c>
      <c r="I2159" s="23" t="str">
        <f>VLOOKUP(J2159,PROCV!$E$1:$F$27,2,FALSE)</f>
        <v>50 - Mato Grosso do Sul</v>
      </c>
      <c r="J2159" s="22" t="s">
        <v>179</v>
      </c>
      <c r="K2159" s="22">
        <v>0</v>
      </c>
      <c r="L2159" s="33">
        <v>40000</v>
      </c>
      <c r="M2159" s="20" t="e">
        <f>VLOOKUP(G2159,PROCV!$A$110:$B$119,2,FALSE)</f>
        <v>#N/A</v>
      </c>
      <c r="N2159" s="17" t="e">
        <f t="shared" si="33"/>
        <v>#N/A</v>
      </c>
    </row>
    <row r="2160" spans="1:14" x14ac:dyDescent="0.25">
      <c r="A2160" s="30" t="s">
        <v>48</v>
      </c>
      <c r="B2160" s="36">
        <v>7246</v>
      </c>
      <c r="C2160" s="42" t="s">
        <v>4287</v>
      </c>
      <c r="D2160" s="22" t="s">
        <v>300</v>
      </c>
      <c r="E2160" s="22" t="s">
        <v>221</v>
      </c>
      <c r="F2160" s="26" t="str">
        <f>VLOOKUP(E2160,PROCV!$A$1:$B$107,2,TRUE)</f>
        <v>Artes Cênicas e Espetáculo</v>
      </c>
      <c r="G2160" s="33">
        <v>2000</v>
      </c>
      <c r="H2160" s="24">
        <v>0</v>
      </c>
      <c r="I2160" s="23" t="str">
        <f>VLOOKUP(J2160,PROCV!$E$1:$F$27,2,FALSE)</f>
        <v>17 - Tocantins</v>
      </c>
      <c r="J2160" s="22" t="s">
        <v>64</v>
      </c>
      <c r="K2160" s="22">
        <v>0</v>
      </c>
      <c r="L2160" s="33">
        <v>40000</v>
      </c>
      <c r="M2160" s="20" t="e">
        <f>VLOOKUP(G2160,PROCV!$A$110:$B$119,2,FALSE)</f>
        <v>#N/A</v>
      </c>
      <c r="N2160" s="17" t="e">
        <f t="shared" si="33"/>
        <v>#N/A</v>
      </c>
    </row>
    <row r="2161" spans="1:14" x14ac:dyDescent="0.25">
      <c r="A2161" s="30" t="s">
        <v>48</v>
      </c>
      <c r="B2161" s="36">
        <v>7173</v>
      </c>
      <c r="C2161" s="42" t="s">
        <v>4286</v>
      </c>
      <c r="D2161" s="22" t="s">
        <v>300</v>
      </c>
      <c r="E2161" s="22" t="s">
        <v>221</v>
      </c>
      <c r="F2161" s="26" t="str">
        <f>VLOOKUP(E2161,PROCV!$A$1:$B$107,2,TRUE)</f>
        <v>Artes Cênicas e Espetáculo</v>
      </c>
      <c r="G2161" s="33">
        <v>2000</v>
      </c>
      <c r="H2161" s="24">
        <v>0</v>
      </c>
      <c r="I2161" s="23" t="str">
        <f>VLOOKUP(J2161,PROCV!$E$1:$F$27,2,FALSE)</f>
        <v>23 - Ceará</v>
      </c>
      <c r="J2161" s="22" t="s">
        <v>52</v>
      </c>
      <c r="K2161" s="22">
        <v>0</v>
      </c>
      <c r="L2161" s="33">
        <v>40000</v>
      </c>
      <c r="M2161" s="20" t="e">
        <f>VLOOKUP(G2161,PROCV!$A$110:$B$119,2,FALSE)</f>
        <v>#N/A</v>
      </c>
      <c r="N2161" s="17" t="e">
        <f t="shared" si="33"/>
        <v>#N/A</v>
      </c>
    </row>
    <row r="2162" spans="1:14" x14ac:dyDescent="0.25">
      <c r="A2162" s="30" t="s">
        <v>48</v>
      </c>
      <c r="B2162" s="36">
        <v>7175</v>
      </c>
      <c r="C2162" s="42" t="s">
        <v>4285</v>
      </c>
      <c r="D2162" s="22" t="s">
        <v>300</v>
      </c>
      <c r="E2162" s="22" t="s">
        <v>221</v>
      </c>
      <c r="F2162" s="26" t="str">
        <f>VLOOKUP(E2162,PROCV!$A$1:$B$107,2,TRUE)</f>
        <v>Artes Cênicas e Espetáculo</v>
      </c>
      <c r="G2162" s="33">
        <v>2000</v>
      </c>
      <c r="H2162" s="24">
        <v>0</v>
      </c>
      <c r="I2162" s="23" t="str">
        <f>VLOOKUP(J2162,PROCV!$E$1:$F$27,2,FALSE)</f>
        <v>35 - São Paulo</v>
      </c>
      <c r="J2162" s="22" t="s">
        <v>76</v>
      </c>
      <c r="K2162" s="22">
        <v>0</v>
      </c>
      <c r="L2162" s="33">
        <v>40000</v>
      </c>
      <c r="M2162" s="20" t="e">
        <f>VLOOKUP(G2162,PROCV!$A$110:$B$119,2,FALSE)</f>
        <v>#N/A</v>
      </c>
      <c r="N2162" s="17" t="e">
        <f t="shared" si="33"/>
        <v>#N/A</v>
      </c>
    </row>
    <row r="2163" spans="1:14" x14ac:dyDescent="0.25">
      <c r="A2163" s="30" t="s">
        <v>48</v>
      </c>
      <c r="B2163" s="36">
        <v>7255</v>
      </c>
      <c r="C2163" s="42" t="s">
        <v>4284</v>
      </c>
      <c r="D2163" s="22" t="s">
        <v>300</v>
      </c>
      <c r="E2163" s="22" t="s">
        <v>221</v>
      </c>
      <c r="F2163" s="26" t="str">
        <f>VLOOKUP(E2163,PROCV!$A$1:$B$107,2,TRUE)</f>
        <v>Artes Cênicas e Espetáculo</v>
      </c>
      <c r="G2163" s="33">
        <v>2000</v>
      </c>
      <c r="H2163" s="24">
        <v>0</v>
      </c>
      <c r="I2163" s="23" t="str">
        <f>VLOOKUP(J2163,PROCV!$E$1:$F$27,2,FALSE)</f>
        <v>35 - São Paulo</v>
      </c>
      <c r="J2163" s="22" t="s">
        <v>76</v>
      </c>
      <c r="K2163" s="22">
        <v>0</v>
      </c>
      <c r="L2163" s="33">
        <v>40000</v>
      </c>
      <c r="M2163" s="20" t="e">
        <f>VLOOKUP(G2163,PROCV!$A$110:$B$119,2,FALSE)</f>
        <v>#N/A</v>
      </c>
      <c r="N2163" s="17" t="e">
        <f t="shared" si="33"/>
        <v>#N/A</v>
      </c>
    </row>
    <row r="2164" spans="1:14" x14ac:dyDescent="0.25">
      <c r="A2164" s="30" t="s">
        <v>48</v>
      </c>
      <c r="B2164" s="36">
        <v>7198</v>
      </c>
      <c r="C2164" s="42" t="s">
        <v>4283</v>
      </c>
      <c r="D2164" s="22" t="s">
        <v>300</v>
      </c>
      <c r="E2164" s="22" t="s">
        <v>221</v>
      </c>
      <c r="F2164" s="26" t="str">
        <f>VLOOKUP(E2164,PROCV!$A$1:$B$107,2,TRUE)</f>
        <v>Artes Cênicas e Espetáculo</v>
      </c>
      <c r="G2164" s="33">
        <v>2000</v>
      </c>
      <c r="H2164" s="24">
        <v>0</v>
      </c>
      <c r="I2164" s="23" t="str">
        <f>VLOOKUP(J2164,PROCV!$E$1:$F$27,2,FALSE)</f>
        <v>31 - Minas Gerais</v>
      </c>
      <c r="J2164" s="22" t="s">
        <v>85</v>
      </c>
      <c r="K2164" s="22">
        <v>0</v>
      </c>
      <c r="L2164" s="33">
        <v>20000</v>
      </c>
      <c r="M2164" s="20" t="e">
        <f>VLOOKUP(G2164,PROCV!$A$110:$B$119,2,FALSE)</f>
        <v>#N/A</v>
      </c>
      <c r="N2164" s="17" t="e">
        <f t="shared" si="33"/>
        <v>#N/A</v>
      </c>
    </row>
    <row r="2165" spans="1:14" x14ac:dyDescent="0.25">
      <c r="A2165" s="30" t="s">
        <v>48</v>
      </c>
      <c r="B2165" s="36">
        <v>7183</v>
      </c>
      <c r="C2165" s="42" t="s">
        <v>4282</v>
      </c>
      <c r="D2165" s="22" t="s">
        <v>300</v>
      </c>
      <c r="E2165" s="22" t="s">
        <v>221</v>
      </c>
      <c r="F2165" s="26" t="str">
        <f>VLOOKUP(E2165,PROCV!$A$1:$B$107,2,TRUE)</f>
        <v>Artes Cênicas e Espetáculo</v>
      </c>
      <c r="G2165" s="33">
        <v>2000</v>
      </c>
      <c r="H2165" s="24">
        <v>0</v>
      </c>
      <c r="I2165" s="23" t="str">
        <f>VLOOKUP(J2165,PROCV!$E$1:$F$27,2,FALSE)</f>
        <v>35 - São Paulo</v>
      </c>
      <c r="J2165" s="22" t="s">
        <v>76</v>
      </c>
      <c r="K2165" s="22">
        <v>0</v>
      </c>
      <c r="L2165" s="33">
        <v>40000</v>
      </c>
      <c r="M2165" s="20" t="e">
        <f>VLOOKUP(G2165,PROCV!$A$110:$B$119,2,FALSE)</f>
        <v>#N/A</v>
      </c>
      <c r="N2165" s="17" t="e">
        <f t="shared" si="33"/>
        <v>#N/A</v>
      </c>
    </row>
    <row r="2166" spans="1:14" x14ac:dyDescent="0.25">
      <c r="A2166" s="30" t="s">
        <v>48</v>
      </c>
      <c r="B2166" s="36">
        <v>7180</v>
      </c>
      <c r="C2166" s="42" t="s">
        <v>4281</v>
      </c>
      <c r="D2166" s="22" t="s">
        <v>300</v>
      </c>
      <c r="E2166" s="22" t="s">
        <v>221</v>
      </c>
      <c r="F2166" s="26" t="str">
        <f>VLOOKUP(E2166,PROCV!$A$1:$B$107,2,TRUE)</f>
        <v>Artes Cênicas e Espetáculo</v>
      </c>
      <c r="G2166" s="33">
        <v>2000</v>
      </c>
      <c r="H2166" s="24">
        <v>0</v>
      </c>
      <c r="I2166" s="23" t="str">
        <f>VLOOKUP(J2166,PROCV!$E$1:$F$27,2,FALSE)</f>
        <v>23 - Ceará</v>
      </c>
      <c r="J2166" s="22" t="s">
        <v>52</v>
      </c>
      <c r="K2166" s="22">
        <v>0</v>
      </c>
      <c r="L2166" s="33">
        <v>40000</v>
      </c>
      <c r="M2166" s="20" t="e">
        <f>VLOOKUP(G2166,PROCV!$A$110:$B$119,2,FALSE)</f>
        <v>#N/A</v>
      </c>
      <c r="N2166" s="17" t="e">
        <f t="shared" si="33"/>
        <v>#N/A</v>
      </c>
    </row>
    <row r="2167" spans="1:14" x14ac:dyDescent="0.25">
      <c r="A2167" s="30" t="s">
        <v>48</v>
      </c>
      <c r="B2167" s="36">
        <v>7181</v>
      </c>
      <c r="C2167" s="42" t="s">
        <v>4280</v>
      </c>
      <c r="D2167" s="22" t="s">
        <v>300</v>
      </c>
      <c r="E2167" s="22" t="s">
        <v>221</v>
      </c>
      <c r="F2167" s="26" t="str">
        <f>VLOOKUP(E2167,PROCV!$A$1:$B$107,2,TRUE)</f>
        <v>Artes Cênicas e Espetáculo</v>
      </c>
      <c r="G2167" s="33">
        <v>2000</v>
      </c>
      <c r="H2167" s="24">
        <v>0</v>
      </c>
      <c r="I2167" s="23" t="str">
        <f>VLOOKUP(J2167,PROCV!$E$1:$F$27,2,FALSE)</f>
        <v>41 - Paraná</v>
      </c>
      <c r="J2167" s="22" t="s">
        <v>106</v>
      </c>
      <c r="K2167" s="22">
        <v>0</v>
      </c>
      <c r="L2167" s="33">
        <v>40000</v>
      </c>
      <c r="M2167" s="20" t="e">
        <f>VLOOKUP(G2167,PROCV!$A$110:$B$119,2,FALSE)</f>
        <v>#N/A</v>
      </c>
      <c r="N2167" s="17" t="e">
        <f t="shared" si="33"/>
        <v>#N/A</v>
      </c>
    </row>
    <row r="2168" spans="1:14" x14ac:dyDescent="0.25">
      <c r="A2168" s="30" t="s">
        <v>48</v>
      </c>
      <c r="B2168" s="36">
        <v>7216</v>
      </c>
      <c r="C2168" s="42" t="s">
        <v>4279</v>
      </c>
      <c r="D2168" s="22" t="s">
        <v>300</v>
      </c>
      <c r="E2168" s="22" t="s">
        <v>221</v>
      </c>
      <c r="F2168" s="26" t="str">
        <f>VLOOKUP(E2168,PROCV!$A$1:$B$107,2,TRUE)</f>
        <v>Artes Cênicas e Espetáculo</v>
      </c>
      <c r="G2168" s="33">
        <v>2000</v>
      </c>
      <c r="H2168" s="24">
        <v>0</v>
      </c>
      <c r="I2168" s="23" t="str">
        <f>VLOOKUP(J2168,PROCV!$E$1:$F$27,2,FALSE)</f>
        <v>50 - Mato Grosso do Sul</v>
      </c>
      <c r="J2168" s="22" t="s">
        <v>179</v>
      </c>
      <c r="K2168" s="22">
        <v>0</v>
      </c>
      <c r="L2168" s="33">
        <v>40000</v>
      </c>
      <c r="M2168" s="20" t="e">
        <f>VLOOKUP(G2168,PROCV!$A$110:$B$119,2,FALSE)</f>
        <v>#N/A</v>
      </c>
      <c r="N2168" s="17" t="e">
        <f t="shared" si="33"/>
        <v>#N/A</v>
      </c>
    </row>
    <row r="2169" spans="1:14" x14ac:dyDescent="0.25">
      <c r="A2169" s="30" t="s">
        <v>48</v>
      </c>
      <c r="B2169" s="36">
        <v>7272</v>
      </c>
      <c r="C2169" s="42" t="s">
        <v>4278</v>
      </c>
      <c r="D2169" s="22" t="s">
        <v>300</v>
      </c>
      <c r="E2169" s="22" t="s">
        <v>221</v>
      </c>
      <c r="F2169" s="26" t="str">
        <f>VLOOKUP(E2169,PROCV!$A$1:$B$107,2,TRUE)</f>
        <v>Artes Cênicas e Espetáculo</v>
      </c>
      <c r="G2169" s="33">
        <v>2000</v>
      </c>
      <c r="H2169" s="24">
        <v>0</v>
      </c>
      <c r="I2169" s="23" t="str">
        <f>VLOOKUP(J2169,PROCV!$E$1:$F$27,2,FALSE)</f>
        <v>23 - Ceará</v>
      </c>
      <c r="J2169" s="22" t="s">
        <v>52</v>
      </c>
      <c r="K2169" s="22">
        <v>0</v>
      </c>
      <c r="L2169" s="33">
        <v>40000</v>
      </c>
      <c r="M2169" s="20" t="e">
        <f>VLOOKUP(G2169,PROCV!$A$110:$B$119,2,FALSE)</f>
        <v>#N/A</v>
      </c>
      <c r="N2169" s="17" t="e">
        <f t="shared" si="33"/>
        <v>#N/A</v>
      </c>
    </row>
    <row r="2170" spans="1:14" x14ac:dyDescent="0.25">
      <c r="A2170" s="30" t="s">
        <v>48</v>
      </c>
      <c r="B2170" s="36">
        <v>7259</v>
      </c>
      <c r="C2170" s="42" t="s">
        <v>4277</v>
      </c>
      <c r="D2170" s="22" t="s">
        <v>300</v>
      </c>
      <c r="E2170" s="22" t="s">
        <v>221</v>
      </c>
      <c r="F2170" s="26" t="str">
        <f>VLOOKUP(E2170,PROCV!$A$1:$B$107,2,TRUE)</f>
        <v>Artes Cênicas e Espetáculo</v>
      </c>
      <c r="G2170" s="33">
        <v>2000</v>
      </c>
      <c r="H2170" s="24">
        <v>0</v>
      </c>
      <c r="I2170" s="23" t="str">
        <f>VLOOKUP(J2170,PROCV!$E$1:$F$27,2,FALSE)</f>
        <v>35 - São Paulo</v>
      </c>
      <c r="J2170" s="22" t="s">
        <v>76</v>
      </c>
      <c r="K2170" s="22">
        <v>0</v>
      </c>
      <c r="L2170" s="33">
        <v>40000</v>
      </c>
      <c r="M2170" s="20" t="e">
        <f>VLOOKUP(G2170,PROCV!$A$110:$B$119,2,FALSE)</f>
        <v>#N/A</v>
      </c>
      <c r="N2170" s="17" t="e">
        <f t="shared" si="33"/>
        <v>#N/A</v>
      </c>
    </row>
    <row r="2171" spans="1:14" x14ac:dyDescent="0.25">
      <c r="A2171" s="30" t="s">
        <v>48</v>
      </c>
      <c r="B2171" s="36">
        <v>7212</v>
      </c>
      <c r="C2171" s="42" t="s">
        <v>4276</v>
      </c>
      <c r="D2171" s="22" t="s">
        <v>300</v>
      </c>
      <c r="E2171" s="22" t="s">
        <v>221</v>
      </c>
      <c r="F2171" s="26" t="str">
        <f>VLOOKUP(E2171,PROCV!$A$1:$B$107,2,TRUE)</f>
        <v>Artes Cênicas e Espetáculo</v>
      </c>
      <c r="G2171" s="33">
        <v>2000</v>
      </c>
      <c r="H2171" s="24">
        <v>0</v>
      </c>
      <c r="I2171" s="23" t="str">
        <f>VLOOKUP(J2171,PROCV!$E$1:$F$27,2,FALSE)</f>
        <v>29 - Bahia</v>
      </c>
      <c r="J2171" s="22" t="s">
        <v>73</v>
      </c>
      <c r="K2171" s="22">
        <v>0</v>
      </c>
      <c r="L2171" s="33">
        <v>20000</v>
      </c>
      <c r="M2171" s="20" t="e">
        <f>VLOOKUP(G2171,PROCV!$A$110:$B$119,2,FALSE)</f>
        <v>#N/A</v>
      </c>
      <c r="N2171" s="17" t="e">
        <f t="shared" si="33"/>
        <v>#N/A</v>
      </c>
    </row>
    <row r="2172" spans="1:14" x14ac:dyDescent="0.25">
      <c r="A2172" s="30" t="s">
        <v>48</v>
      </c>
      <c r="B2172" s="36">
        <v>7245</v>
      </c>
      <c r="C2172" s="42" t="s">
        <v>4275</v>
      </c>
      <c r="D2172" s="22" t="s">
        <v>300</v>
      </c>
      <c r="E2172" s="22" t="s">
        <v>221</v>
      </c>
      <c r="F2172" s="26" t="str">
        <f>VLOOKUP(E2172,PROCV!$A$1:$B$107,2,TRUE)</f>
        <v>Artes Cênicas e Espetáculo</v>
      </c>
      <c r="G2172" s="33">
        <v>2000</v>
      </c>
      <c r="H2172" s="24">
        <v>0</v>
      </c>
      <c r="I2172" s="23" t="str">
        <f>VLOOKUP(J2172,PROCV!$E$1:$F$27,2,FALSE)</f>
        <v>41 - Paraná</v>
      </c>
      <c r="J2172" s="22" t="s">
        <v>106</v>
      </c>
      <c r="K2172" s="22">
        <v>0</v>
      </c>
      <c r="L2172" s="33">
        <v>40000</v>
      </c>
      <c r="M2172" s="20" t="e">
        <f>VLOOKUP(G2172,PROCV!$A$110:$B$119,2,FALSE)</f>
        <v>#N/A</v>
      </c>
      <c r="N2172" s="17" t="e">
        <f t="shared" si="33"/>
        <v>#N/A</v>
      </c>
    </row>
    <row r="2173" spans="1:14" x14ac:dyDescent="0.25">
      <c r="A2173" s="30" t="s">
        <v>48</v>
      </c>
      <c r="B2173" s="36">
        <v>7218</v>
      </c>
      <c r="C2173" s="42" t="s">
        <v>4274</v>
      </c>
      <c r="D2173" s="22" t="s">
        <v>300</v>
      </c>
      <c r="E2173" s="22" t="s">
        <v>221</v>
      </c>
      <c r="F2173" s="26" t="str">
        <f>VLOOKUP(E2173,PROCV!$A$1:$B$107,2,TRUE)</f>
        <v>Artes Cênicas e Espetáculo</v>
      </c>
      <c r="G2173" s="33">
        <v>2000</v>
      </c>
      <c r="H2173" s="24">
        <v>0</v>
      </c>
      <c r="I2173" s="23" t="str">
        <f>VLOOKUP(J2173,PROCV!$E$1:$F$27,2,FALSE)</f>
        <v>41 - Paraná</v>
      </c>
      <c r="J2173" s="22" t="s">
        <v>106</v>
      </c>
      <c r="K2173" s="22">
        <v>0</v>
      </c>
      <c r="L2173" s="33">
        <v>40000</v>
      </c>
      <c r="M2173" s="20" t="e">
        <f>VLOOKUP(G2173,PROCV!$A$110:$B$119,2,FALSE)</f>
        <v>#N/A</v>
      </c>
      <c r="N2173" s="17" t="e">
        <f t="shared" si="33"/>
        <v>#N/A</v>
      </c>
    </row>
    <row r="2174" spans="1:14" x14ac:dyDescent="0.25">
      <c r="A2174" s="30" t="s">
        <v>48</v>
      </c>
      <c r="B2174" s="36">
        <v>7237</v>
      </c>
      <c r="C2174" s="42" t="s">
        <v>4273</v>
      </c>
      <c r="D2174" s="22" t="s">
        <v>300</v>
      </c>
      <c r="E2174" s="22" t="s">
        <v>221</v>
      </c>
      <c r="F2174" s="26" t="str">
        <f>VLOOKUP(E2174,PROCV!$A$1:$B$107,2,TRUE)</f>
        <v>Artes Cênicas e Espetáculo</v>
      </c>
      <c r="G2174" s="33">
        <v>2000</v>
      </c>
      <c r="H2174" s="24">
        <v>0</v>
      </c>
      <c r="I2174" s="23" t="str">
        <f>VLOOKUP(J2174,PROCV!$E$1:$F$27,2,FALSE)</f>
        <v>11 - Rondônia</v>
      </c>
      <c r="J2174" s="22" t="s">
        <v>219</v>
      </c>
      <c r="K2174" s="22">
        <v>0</v>
      </c>
      <c r="L2174" s="33">
        <v>83300</v>
      </c>
      <c r="M2174" s="20" t="e">
        <f>VLOOKUP(G2174,PROCV!$A$110:$B$119,2,FALSE)</f>
        <v>#N/A</v>
      </c>
      <c r="N2174" s="17" t="e">
        <f t="shared" si="33"/>
        <v>#N/A</v>
      </c>
    </row>
    <row r="2175" spans="1:14" x14ac:dyDescent="0.25">
      <c r="A2175" s="30" t="s">
        <v>48</v>
      </c>
      <c r="B2175" s="36">
        <v>7262</v>
      </c>
      <c r="C2175" s="42" t="s">
        <v>4272</v>
      </c>
      <c r="D2175" s="22" t="s">
        <v>300</v>
      </c>
      <c r="E2175" s="22" t="s">
        <v>221</v>
      </c>
      <c r="F2175" s="26" t="str">
        <f>VLOOKUP(E2175,PROCV!$A$1:$B$107,2,TRUE)</f>
        <v>Artes Cênicas e Espetáculo</v>
      </c>
      <c r="G2175" s="33">
        <v>2000</v>
      </c>
      <c r="H2175" s="24">
        <v>0</v>
      </c>
      <c r="I2175" s="23" t="str">
        <f>VLOOKUP(J2175,PROCV!$E$1:$F$27,2,FALSE)</f>
        <v>42 - Santa Catarina</v>
      </c>
      <c r="J2175" s="22" t="s">
        <v>79</v>
      </c>
      <c r="K2175" s="22">
        <v>0</v>
      </c>
      <c r="L2175" s="33">
        <v>40000</v>
      </c>
      <c r="M2175" s="20" t="e">
        <f>VLOOKUP(G2175,PROCV!$A$110:$B$119,2,FALSE)</f>
        <v>#N/A</v>
      </c>
      <c r="N2175" s="17" t="e">
        <f t="shared" si="33"/>
        <v>#N/A</v>
      </c>
    </row>
    <row r="2176" spans="1:14" x14ac:dyDescent="0.25">
      <c r="A2176" s="30" t="s">
        <v>48</v>
      </c>
      <c r="B2176" s="36">
        <v>7197</v>
      </c>
      <c r="C2176" s="42" t="s">
        <v>4271</v>
      </c>
      <c r="D2176" s="22" t="s">
        <v>300</v>
      </c>
      <c r="E2176" s="22" t="s">
        <v>221</v>
      </c>
      <c r="F2176" s="26" t="str">
        <f>VLOOKUP(E2176,PROCV!$A$1:$B$107,2,TRUE)</f>
        <v>Artes Cênicas e Espetáculo</v>
      </c>
      <c r="G2176" s="33">
        <v>2000</v>
      </c>
      <c r="H2176" s="24">
        <v>0</v>
      </c>
      <c r="I2176" s="23" t="str">
        <f>VLOOKUP(J2176,PROCV!$E$1:$F$27,2,FALSE)</f>
        <v>31 - Minas Gerais</v>
      </c>
      <c r="J2176" s="22" t="s">
        <v>85</v>
      </c>
      <c r="K2176" s="22">
        <v>0</v>
      </c>
      <c r="L2176" s="33">
        <v>20000</v>
      </c>
      <c r="M2176" s="20" t="e">
        <f>VLOOKUP(G2176,PROCV!$A$110:$B$119,2,FALSE)</f>
        <v>#N/A</v>
      </c>
      <c r="N2176" s="17" t="e">
        <f t="shared" si="33"/>
        <v>#N/A</v>
      </c>
    </row>
    <row r="2177" spans="1:14" x14ac:dyDescent="0.25">
      <c r="A2177" s="30" t="s">
        <v>48</v>
      </c>
      <c r="B2177" s="36">
        <v>7256</v>
      </c>
      <c r="C2177" s="42" t="s">
        <v>4270</v>
      </c>
      <c r="D2177" s="22" t="s">
        <v>300</v>
      </c>
      <c r="E2177" s="22" t="s">
        <v>221</v>
      </c>
      <c r="F2177" s="26" t="str">
        <f>VLOOKUP(E2177,PROCV!$A$1:$B$107,2,TRUE)</f>
        <v>Artes Cênicas e Espetáculo</v>
      </c>
      <c r="G2177" s="33">
        <v>2000</v>
      </c>
      <c r="H2177" s="24">
        <v>0</v>
      </c>
      <c r="I2177" s="23" t="str">
        <f>VLOOKUP(J2177,PROCV!$E$1:$F$27,2,FALSE)</f>
        <v>42 - Santa Catarina</v>
      </c>
      <c r="J2177" s="22" t="s">
        <v>79</v>
      </c>
      <c r="K2177" s="22">
        <v>0</v>
      </c>
      <c r="L2177" s="33">
        <v>40000</v>
      </c>
      <c r="M2177" s="20" t="e">
        <f>VLOOKUP(G2177,PROCV!$A$110:$B$119,2,FALSE)</f>
        <v>#N/A</v>
      </c>
      <c r="N2177" s="17" t="e">
        <f t="shared" si="33"/>
        <v>#N/A</v>
      </c>
    </row>
    <row r="2178" spans="1:14" x14ac:dyDescent="0.25">
      <c r="A2178" s="30" t="s">
        <v>48</v>
      </c>
      <c r="B2178" s="36">
        <v>7189</v>
      </c>
      <c r="C2178" s="42" t="s">
        <v>4269</v>
      </c>
      <c r="D2178" s="22" t="s">
        <v>300</v>
      </c>
      <c r="E2178" s="22" t="s">
        <v>221</v>
      </c>
      <c r="F2178" s="26" t="str">
        <f>VLOOKUP(E2178,PROCV!$A$1:$B$107,2,TRUE)</f>
        <v>Artes Cênicas e Espetáculo</v>
      </c>
      <c r="G2178" s="33">
        <v>2000</v>
      </c>
      <c r="H2178" s="24">
        <v>0</v>
      </c>
      <c r="I2178" s="23" t="str">
        <f>VLOOKUP(J2178,PROCV!$E$1:$F$27,2,FALSE)</f>
        <v>33 - Rio de Janeiro</v>
      </c>
      <c r="J2178" s="22" t="s">
        <v>82</v>
      </c>
      <c r="K2178" s="22">
        <v>0</v>
      </c>
      <c r="L2178" s="33">
        <v>39949</v>
      </c>
      <c r="M2178" s="20" t="e">
        <f>VLOOKUP(G2178,PROCV!$A$110:$B$119,2,FALSE)</f>
        <v>#N/A</v>
      </c>
      <c r="N2178" s="17" t="e">
        <f t="shared" ref="N2178:N2241" si="34">+M2178*L2178</f>
        <v>#N/A</v>
      </c>
    </row>
    <row r="2179" spans="1:14" x14ac:dyDescent="0.25">
      <c r="A2179" s="30" t="s">
        <v>48</v>
      </c>
      <c r="B2179" s="36">
        <v>7225</v>
      </c>
      <c r="C2179" s="42" t="s">
        <v>4268</v>
      </c>
      <c r="D2179" s="22" t="s">
        <v>300</v>
      </c>
      <c r="E2179" s="22" t="s">
        <v>221</v>
      </c>
      <c r="F2179" s="26" t="str">
        <f>VLOOKUP(E2179,PROCV!$A$1:$B$107,2,TRUE)</f>
        <v>Artes Cênicas e Espetáculo</v>
      </c>
      <c r="G2179" s="33">
        <v>2000</v>
      </c>
      <c r="H2179" s="24">
        <v>0</v>
      </c>
      <c r="I2179" s="23" t="str">
        <f>VLOOKUP(J2179,PROCV!$E$1:$F$27,2,FALSE)</f>
        <v>25 - Paraíba</v>
      </c>
      <c r="J2179" s="22" t="s">
        <v>346</v>
      </c>
      <c r="K2179" s="22">
        <v>0</v>
      </c>
      <c r="L2179" s="33">
        <v>20000</v>
      </c>
      <c r="M2179" s="20" t="e">
        <f>VLOOKUP(G2179,PROCV!$A$110:$B$119,2,FALSE)</f>
        <v>#N/A</v>
      </c>
      <c r="N2179" s="17" t="e">
        <f t="shared" si="34"/>
        <v>#N/A</v>
      </c>
    </row>
    <row r="2180" spans="1:14" x14ac:dyDescent="0.25">
      <c r="A2180" s="30" t="s">
        <v>48</v>
      </c>
      <c r="B2180" s="36">
        <v>7159</v>
      </c>
      <c r="C2180" s="42" t="s">
        <v>4267</v>
      </c>
      <c r="D2180" s="22" t="s">
        <v>300</v>
      </c>
      <c r="E2180" s="22" t="s">
        <v>221</v>
      </c>
      <c r="F2180" s="26" t="str">
        <f>VLOOKUP(E2180,PROCV!$A$1:$B$107,2,TRUE)</f>
        <v>Artes Cênicas e Espetáculo</v>
      </c>
      <c r="G2180" s="33">
        <v>2000</v>
      </c>
      <c r="H2180" s="24">
        <v>0</v>
      </c>
      <c r="I2180" s="23" t="str">
        <f>VLOOKUP(J2180,PROCV!$E$1:$F$27,2,FALSE)</f>
        <v>33 - Rio de Janeiro</v>
      </c>
      <c r="J2180" s="22" t="s">
        <v>82</v>
      </c>
      <c r="K2180" s="22">
        <v>0</v>
      </c>
      <c r="L2180" s="33">
        <v>40000</v>
      </c>
      <c r="M2180" s="20" t="e">
        <f>VLOOKUP(G2180,PROCV!$A$110:$B$119,2,FALSE)</f>
        <v>#N/A</v>
      </c>
      <c r="N2180" s="17" t="e">
        <f t="shared" si="34"/>
        <v>#N/A</v>
      </c>
    </row>
    <row r="2181" spans="1:14" x14ac:dyDescent="0.25">
      <c r="A2181" s="30" t="s">
        <v>48</v>
      </c>
      <c r="B2181" s="36">
        <v>7247</v>
      </c>
      <c r="C2181" s="42" t="s">
        <v>4266</v>
      </c>
      <c r="D2181" s="22" t="s">
        <v>300</v>
      </c>
      <c r="E2181" s="22" t="s">
        <v>221</v>
      </c>
      <c r="F2181" s="26" t="str">
        <f>VLOOKUP(E2181,PROCV!$A$1:$B$107,2,TRUE)</f>
        <v>Artes Cênicas e Espetáculo</v>
      </c>
      <c r="G2181" s="33">
        <v>2000</v>
      </c>
      <c r="H2181" s="24">
        <v>0</v>
      </c>
      <c r="I2181" s="23" t="str">
        <f>VLOOKUP(J2181,PROCV!$E$1:$F$27,2,FALSE)</f>
        <v>41 - Paraná</v>
      </c>
      <c r="J2181" s="22" t="s">
        <v>106</v>
      </c>
      <c r="K2181" s="22">
        <v>0</v>
      </c>
      <c r="L2181" s="33">
        <v>40000</v>
      </c>
      <c r="M2181" s="20" t="e">
        <f>VLOOKUP(G2181,PROCV!$A$110:$B$119,2,FALSE)</f>
        <v>#N/A</v>
      </c>
      <c r="N2181" s="17" t="e">
        <f t="shared" si="34"/>
        <v>#N/A</v>
      </c>
    </row>
    <row r="2182" spans="1:14" x14ac:dyDescent="0.25">
      <c r="A2182" s="30" t="s">
        <v>48</v>
      </c>
      <c r="B2182" s="36">
        <v>7204</v>
      </c>
      <c r="C2182" s="42" t="s">
        <v>4265</v>
      </c>
      <c r="D2182" s="22" t="s">
        <v>300</v>
      </c>
      <c r="E2182" s="22" t="s">
        <v>221</v>
      </c>
      <c r="F2182" s="26" t="str">
        <f>VLOOKUP(E2182,PROCV!$A$1:$B$107,2,TRUE)</f>
        <v>Artes Cênicas e Espetáculo</v>
      </c>
      <c r="G2182" s="33">
        <v>2000</v>
      </c>
      <c r="H2182" s="24">
        <v>0</v>
      </c>
      <c r="I2182" s="23" t="str">
        <f>VLOOKUP(J2182,PROCV!$E$1:$F$27,2,FALSE)</f>
        <v>17 - Tocantins</v>
      </c>
      <c r="J2182" s="22" t="s">
        <v>64</v>
      </c>
      <c r="K2182" s="22">
        <v>0</v>
      </c>
      <c r="L2182" s="33">
        <v>20000</v>
      </c>
      <c r="M2182" s="20" t="e">
        <f>VLOOKUP(G2182,PROCV!$A$110:$B$119,2,FALSE)</f>
        <v>#N/A</v>
      </c>
      <c r="N2182" s="17" t="e">
        <f t="shared" si="34"/>
        <v>#N/A</v>
      </c>
    </row>
    <row r="2183" spans="1:14" x14ac:dyDescent="0.25">
      <c r="A2183" s="30" t="s">
        <v>48</v>
      </c>
      <c r="B2183" s="36">
        <v>7195</v>
      </c>
      <c r="C2183" s="42" t="s">
        <v>4264</v>
      </c>
      <c r="D2183" s="22" t="s">
        <v>300</v>
      </c>
      <c r="E2183" s="22" t="s">
        <v>221</v>
      </c>
      <c r="F2183" s="26" t="str">
        <f>VLOOKUP(E2183,PROCV!$A$1:$B$107,2,TRUE)</f>
        <v>Artes Cênicas e Espetáculo</v>
      </c>
      <c r="G2183" s="33">
        <v>2000</v>
      </c>
      <c r="H2183" s="24">
        <v>0</v>
      </c>
      <c r="I2183" s="23" t="str">
        <f>VLOOKUP(J2183,PROCV!$E$1:$F$27,2,FALSE)</f>
        <v>21 - Maranhão</v>
      </c>
      <c r="J2183" s="22" t="s">
        <v>63</v>
      </c>
      <c r="K2183" s="22">
        <v>0</v>
      </c>
      <c r="L2183" s="33">
        <v>50000</v>
      </c>
      <c r="M2183" s="20" t="e">
        <f>VLOOKUP(G2183,PROCV!$A$110:$B$119,2,FALSE)</f>
        <v>#N/A</v>
      </c>
      <c r="N2183" s="17" t="e">
        <f t="shared" si="34"/>
        <v>#N/A</v>
      </c>
    </row>
    <row r="2184" spans="1:14" x14ac:dyDescent="0.25">
      <c r="A2184" s="30" t="s">
        <v>48</v>
      </c>
      <c r="B2184" s="36">
        <v>7244</v>
      </c>
      <c r="C2184" s="42" t="s">
        <v>4263</v>
      </c>
      <c r="D2184" s="22" t="s">
        <v>300</v>
      </c>
      <c r="E2184" s="22" t="s">
        <v>221</v>
      </c>
      <c r="F2184" s="26" t="str">
        <f>VLOOKUP(E2184,PROCV!$A$1:$B$107,2,TRUE)</f>
        <v>Artes Cênicas e Espetáculo</v>
      </c>
      <c r="G2184" s="33">
        <v>2000</v>
      </c>
      <c r="H2184" s="24">
        <v>0</v>
      </c>
      <c r="I2184" s="23" t="str">
        <f>VLOOKUP(J2184,PROCV!$E$1:$F$27,2,FALSE)</f>
        <v>33 - Rio de Janeiro</v>
      </c>
      <c r="J2184" s="22" t="s">
        <v>82</v>
      </c>
      <c r="K2184" s="22">
        <v>0</v>
      </c>
      <c r="L2184" s="33">
        <v>40000</v>
      </c>
      <c r="M2184" s="20" t="e">
        <f>VLOOKUP(G2184,PROCV!$A$110:$B$119,2,FALSE)</f>
        <v>#N/A</v>
      </c>
      <c r="N2184" s="17" t="e">
        <f t="shared" si="34"/>
        <v>#N/A</v>
      </c>
    </row>
    <row r="2185" spans="1:14" x14ac:dyDescent="0.25">
      <c r="A2185" s="30" t="s">
        <v>48</v>
      </c>
      <c r="B2185" s="36">
        <v>7243</v>
      </c>
      <c r="C2185" s="42" t="s">
        <v>4262</v>
      </c>
      <c r="D2185" s="22" t="s">
        <v>300</v>
      </c>
      <c r="E2185" s="22" t="s">
        <v>221</v>
      </c>
      <c r="F2185" s="26" t="str">
        <f>VLOOKUP(E2185,PROCV!$A$1:$B$107,2,TRUE)</f>
        <v>Artes Cênicas e Espetáculo</v>
      </c>
      <c r="G2185" s="33">
        <v>2000</v>
      </c>
      <c r="H2185" s="24">
        <v>0</v>
      </c>
      <c r="I2185" s="23" t="str">
        <f>VLOOKUP(J2185,PROCV!$E$1:$F$27,2,FALSE)</f>
        <v>33 - Rio de Janeiro</v>
      </c>
      <c r="J2185" s="22" t="s">
        <v>82</v>
      </c>
      <c r="K2185" s="22">
        <v>0</v>
      </c>
      <c r="L2185" s="33">
        <v>40000</v>
      </c>
      <c r="M2185" s="20" t="e">
        <f>VLOOKUP(G2185,PROCV!$A$110:$B$119,2,FALSE)</f>
        <v>#N/A</v>
      </c>
      <c r="N2185" s="17" t="e">
        <f t="shared" si="34"/>
        <v>#N/A</v>
      </c>
    </row>
    <row r="2186" spans="1:14" x14ac:dyDescent="0.25">
      <c r="A2186" s="30" t="s">
        <v>48</v>
      </c>
      <c r="B2186" s="36">
        <v>7267</v>
      </c>
      <c r="C2186" s="42" t="s">
        <v>4261</v>
      </c>
      <c r="D2186" s="22" t="s">
        <v>300</v>
      </c>
      <c r="E2186" s="22" t="s">
        <v>221</v>
      </c>
      <c r="F2186" s="26" t="str">
        <f>VLOOKUP(E2186,PROCV!$A$1:$B$107,2,TRUE)</f>
        <v>Artes Cênicas e Espetáculo</v>
      </c>
      <c r="G2186" s="33">
        <v>2000</v>
      </c>
      <c r="H2186" s="24">
        <v>0</v>
      </c>
      <c r="I2186" s="23" t="str">
        <f>VLOOKUP(J2186,PROCV!$E$1:$F$27,2,FALSE)</f>
        <v>42 - Santa Catarina</v>
      </c>
      <c r="J2186" s="22" t="s">
        <v>79</v>
      </c>
      <c r="K2186" s="22">
        <v>0</v>
      </c>
      <c r="L2186" s="33">
        <v>20000</v>
      </c>
      <c r="M2186" s="20" t="e">
        <f>VLOOKUP(G2186,PROCV!$A$110:$B$119,2,FALSE)</f>
        <v>#N/A</v>
      </c>
      <c r="N2186" s="17" t="e">
        <f t="shared" si="34"/>
        <v>#N/A</v>
      </c>
    </row>
    <row r="2187" spans="1:14" x14ac:dyDescent="0.25">
      <c r="A2187" s="30" t="s">
        <v>48</v>
      </c>
      <c r="B2187" s="36">
        <v>7252</v>
      </c>
      <c r="C2187" s="42" t="s">
        <v>4260</v>
      </c>
      <c r="D2187" s="22" t="s">
        <v>300</v>
      </c>
      <c r="E2187" s="22" t="s">
        <v>221</v>
      </c>
      <c r="F2187" s="26" t="str">
        <f>VLOOKUP(E2187,PROCV!$A$1:$B$107,2,TRUE)</f>
        <v>Artes Cênicas e Espetáculo</v>
      </c>
      <c r="G2187" s="33">
        <v>2000</v>
      </c>
      <c r="H2187" s="24">
        <v>0</v>
      </c>
      <c r="I2187" s="23" t="str">
        <f>VLOOKUP(J2187,PROCV!$E$1:$F$27,2,FALSE)</f>
        <v>41 - Paraná</v>
      </c>
      <c r="J2187" s="22" t="s">
        <v>106</v>
      </c>
      <c r="K2187" s="22">
        <v>0</v>
      </c>
      <c r="L2187" s="33">
        <v>40000</v>
      </c>
      <c r="M2187" s="20" t="e">
        <f>VLOOKUP(G2187,PROCV!$A$110:$B$119,2,FALSE)</f>
        <v>#N/A</v>
      </c>
      <c r="N2187" s="17" t="e">
        <f t="shared" si="34"/>
        <v>#N/A</v>
      </c>
    </row>
    <row r="2188" spans="1:14" x14ac:dyDescent="0.25">
      <c r="A2188" s="30" t="s">
        <v>48</v>
      </c>
      <c r="B2188" s="36">
        <v>7222</v>
      </c>
      <c r="C2188" s="42" t="s">
        <v>4259</v>
      </c>
      <c r="D2188" s="22" t="s">
        <v>300</v>
      </c>
      <c r="E2188" s="22" t="s">
        <v>221</v>
      </c>
      <c r="F2188" s="26" t="str">
        <f>VLOOKUP(E2188,PROCV!$A$1:$B$107,2,TRUE)</f>
        <v>Artes Cênicas e Espetáculo</v>
      </c>
      <c r="G2188" s="33">
        <v>2000</v>
      </c>
      <c r="H2188" s="24">
        <v>0</v>
      </c>
      <c r="I2188" s="23" t="str">
        <f>VLOOKUP(J2188,PROCV!$E$1:$F$27,2,FALSE)</f>
        <v>35 - São Paulo</v>
      </c>
      <c r="J2188" s="22" t="s">
        <v>76</v>
      </c>
      <c r="K2188" s="22">
        <v>0</v>
      </c>
      <c r="L2188" s="33">
        <v>40000</v>
      </c>
      <c r="M2188" s="20" t="e">
        <f>VLOOKUP(G2188,PROCV!$A$110:$B$119,2,FALSE)</f>
        <v>#N/A</v>
      </c>
      <c r="N2188" s="17" t="e">
        <f t="shared" si="34"/>
        <v>#N/A</v>
      </c>
    </row>
    <row r="2189" spans="1:14" x14ac:dyDescent="0.25">
      <c r="A2189" s="30" t="s">
        <v>48</v>
      </c>
      <c r="B2189" s="36">
        <v>7234</v>
      </c>
      <c r="C2189" s="42" t="s">
        <v>4258</v>
      </c>
      <c r="D2189" s="22" t="s">
        <v>300</v>
      </c>
      <c r="E2189" s="22" t="s">
        <v>221</v>
      </c>
      <c r="F2189" s="26" t="str">
        <f>VLOOKUP(E2189,PROCV!$A$1:$B$107,2,TRUE)</f>
        <v>Artes Cênicas e Espetáculo</v>
      </c>
      <c r="G2189" s="33">
        <v>2000</v>
      </c>
      <c r="H2189" s="24">
        <v>0</v>
      </c>
      <c r="I2189" s="23" t="str">
        <f>VLOOKUP(J2189,PROCV!$E$1:$F$27,2,FALSE)</f>
        <v>41 - Paraná</v>
      </c>
      <c r="J2189" s="22" t="s">
        <v>106</v>
      </c>
      <c r="K2189" s="22">
        <v>0</v>
      </c>
      <c r="L2189" s="33">
        <v>40000</v>
      </c>
      <c r="M2189" s="20" t="e">
        <f>VLOOKUP(G2189,PROCV!$A$110:$B$119,2,FALSE)</f>
        <v>#N/A</v>
      </c>
      <c r="N2189" s="17" t="e">
        <f t="shared" si="34"/>
        <v>#N/A</v>
      </c>
    </row>
    <row r="2190" spans="1:14" x14ac:dyDescent="0.25">
      <c r="A2190" s="30" t="s">
        <v>48</v>
      </c>
      <c r="B2190" s="36">
        <v>7209</v>
      </c>
      <c r="C2190" s="42" t="s">
        <v>4257</v>
      </c>
      <c r="D2190" s="22" t="s">
        <v>300</v>
      </c>
      <c r="E2190" s="22" t="s">
        <v>221</v>
      </c>
      <c r="F2190" s="26" t="str">
        <f>VLOOKUP(E2190,PROCV!$A$1:$B$107,2,TRUE)</f>
        <v>Artes Cênicas e Espetáculo</v>
      </c>
      <c r="G2190" s="33">
        <v>2000</v>
      </c>
      <c r="H2190" s="24">
        <v>0</v>
      </c>
      <c r="I2190" s="23" t="str">
        <f>VLOOKUP(J2190,PROCV!$E$1:$F$27,2,FALSE)</f>
        <v>35 - São Paulo</v>
      </c>
      <c r="J2190" s="22" t="s">
        <v>76</v>
      </c>
      <c r="K2190" s="22">
        <v>0</v>
      </c>
      <c r="L2190" s="33">
        <v>50000</v>
      </c>
      <c r="M2190" s="20" t="e">
        <f>VLOOKUP(G2190,PROCV!$A$110:$B$119,2,FALSE)</f>
        <v>#N/A</v>
      </c>
      <c r="N2190" s="17" t="e">
        <f t="shared" si="34"/>
        <v>#N/A</v>
      </c>
    </row>
    <row r="2191" spans="1:14" x14ac:dyDescent="0.25">
      <c r="A2191" s="30" t="s">
        <v>48</v>
      </c>
      <c r="B2191" s="36">
        <v>7268</v>
      </c>
      <c r="C2191" s="42" t="s">
        <v>4256</v>
      </c>
      <c r="D2191" s="22" t="s">
        <v>300</v>
      </c>
      <c r="E2191" s="22" t="s">
        <v>221</v>
      </c>
      <c r="F2191" s="26" t="str">
        <f>VLOOKUP(E2191,PROCV!$A$1:$B$107,2,TRUE)</f>
        <v>Artes Cênicas e Espetáculo</v>
      </c>
      <c r="G2191" s="33">
        <v>2000</v>
      </c>
      <c r="H2191" s="24">
        <v>0</v>
      </c>
      <c r="I2191" s="23" t="str">
        <f>VLOOKUP(J2191,PROCV!$E$1:$F$27,2,FALSE)</f>
        <v>42 - Santa Catarina</v>
      </c>
      <c r="J2191" s="22" t="s">
        <v>79</v>
      </c>
      <c r="K2191" s="22">
        <v>0</v>
      </c>
      <c r="L2191" s="33">
        <v>20000</v>
      </c>
      <c r="M2191" s="20" t="e">
        <f>VLOOKUP(G2191,PROCV!$A$110:$B$119,2,FALSE)</f>
        <v>#N/A</v>
      </c>
      <c r="N2191" s="17" t="e">
        <f t="shared" si="34"/>
        <v>#N/A</v>
      </c>
    </row>
    <row r="2192" spans="1:14" x14ac:dyDescent="0.25">
      <c r="A2192" s="30" t="s">
        <v>48</v>
      </c>
      <c r="B2192" s="36">
        <v>7251</v>
      </c>
      <c r="C2192" s="42" t="s">
        <v>4255</v>
      </c>
      <c r="D2192" s="22" t="s">
        <v>300</v>
      </c>
      <c r="E2192" s="22" t="s">
        <v>221</v>
      </c>
      <c r="F2192" s="26" t="str">
        <f>VLOOKUP(E2192,PROCV!$A$1:$B$107,2,TRUE)</f>
        <v>Artes Cênicas e Espetáculo</v>
      </c>
      <c r="G2192" s="33">
        <v>2000</v>
      </c>
      <c r="H2192" s="24">
        <v>0</v>
      </c>
      <c r="I2192" s="23" t="str">
        <f>VLOOKUP(J2192,PROCV!$E$1:$F$27,2,FALSE)</f>
        <v>15 - Pará</v>
      </c>
      <c r="J2192" s="22" t="s">
        <v>140</v>
      </c>
      <c r="K2192" s="22">
        <v>0</v>
      </c>
      <c r="L2192" s="33">
        <v>40000</v>
      </c>
      <c r="M2192" s="20" t="e">
        <f>VLOOKUP(G2192,PROCV!$A$110:$B$119,2,FALSE)</f>
        <v>#N/A</v>
      </c>
      <c r="N2192" s="17" t="e">
        <f t="shared" si="34"/>
        <v>#N/A</v>
      </c>
    </row>
    <row r="2193" spans="1:14" x14ac:dyDescent="0.25">
      <c r="A2193" s="30" t="s">
        <v>48</v>
      </c>
      <c r="B2193" s="36">
        <v>7157</v>
      </c>
      <c r="C2193" s="42" t="s">
        <v>4254</v>
      </c>
      <c r="D2193" s="22" t="s">
        <v>300</v>
      </c>
      <c r="E2193" s="22" t="s">
        <v>221</v>
      </c>
      <c r="F2193" s="26" t="str">
        <f>VLOOKUP(E2193,PROCV!$A$1:$B$107,2,TRUE)</f>
        <v>Artes Cênicas e Espetáculo</v>
      </c>
      <c r="G2193" s="33">
        <v>2000</v>
      </c>
      <c r="H2193" s="24">
        <v>0</v>
      </c>
      <c r="I2193" s="23" t="str">
        <f>VLOOKUP(J2193,PROCV!$E$1:$F$27,2,FALSE)</f>
        <v>22 - Piauí</v>
      </c>
      <c r="J2193" s="22" t="s">
        <v>77</v>
      </c>
      <c r="K2193" s="22">
        <v>0</v>
      </c>
      <c r="L2193" s="33">
        <v>40000</v>
      </c>
      <c r="M2193" s="20" t="e">
        <f>VLOOKUP(G2193,PROCV!$A$110:$B$119,2,FALSE)</f>
        <v>#N/A</v>
      </c>
      <c r="N2193" s="17" t="e">
        <f t="shared" si="34"/>
        <v>#N/A</v>
      </c>
    </row>
    <row r="2194" spans="1:14" x14ac:dyDescent="0.25">
      <c r="A2194" s="30" t="s">
        <v>48</v>
      </c>
      <c r="B2194" s="36">
        <v>7210</v>
      </c>
      <c r="C2194" s="42" t="s">
        <v>4253</v>
      </c>
      <c r="D2194" s="22" t="s">
        <v>300</v>
      </c>
      <c r="E2194" s="22" t="s">
        <v>221</v>
      </c>
      <c r="F2194" s="26" t="str">
        <f>VLOOKUP(E2194,PROCV!$A$1:$B$107,2,TRUE)</f>
        <v>Artes Cênicas e Espetáculo</v>
      </c>
      <c r="G2194" s="33">
        <v>2000</v>
      </c>
      <c r="H2194" s="24">
        <v>0</v>
      </c>
      <c r="I2194" s="23" t="str">
        <f>VLOOKUP(J2194,PROCV!$E$1:$F$27,2,FALSE)</f>
        <v>51 - Mato Grosso</v>
      </c>
      <c r="J2194" s="22" t="s">
        <v>99</v>
      </c>
      <c r="K2194" s="22">
        <v>0</v>
      </c>
      <c r="L2194" s="33">
        <v>20000</v>
      </c>
      <c r="M2194" s="20" t="e">
        <f>VLOOKUP(G2194,PROCV!$A$110:$B$119,2,FALSE)</f>
        <v>#N/A</v>
      </c>
      <c r="N2194" s="17" t="e">
        <f t="shared" si="34"/>
        <v>#N/A</v>
      </c>
    </row>
    <row r="2195" spans="1:14" x14ac:dyDescent="0.25">
      <c r="A2195" s="30" t="s">
        <v>48</v>
      </c>
      <c r="B2195" s="36">
        <v>7250</v>
      </c>
      <c r="C2195" s="42" t="s">
        <v>4252</v>
      </c>
      <c r="D2195" s="22" t="s">
        <v>300</v>
      </c>
      <c r="E2195" s="22" t="s">
        <v>221</v>
      </c>
      <c r="F2195" s="26" t="str">
        <f>VLOOKUP(E2195,PROCV!$A$1:$B$107,2,TRUE)</f>
        <v>Artes Cênicas e Espetáculo</v>
      </c>
      <c r="G2195" s="33">
        <v>2000</v>
      </c>
      <c r="H2195" s="24">
        <v>0</v>
      </c>
      <c r="I2195" s="23" t="str">
        <f>VLOOKUP(J2195,PROCV!$E$1:$F$27,2,FALSE)</f>
        <v>21 - Maranhão</v>
      </c>
      <c r="J2195" s="22" t="s">
        <v>63</v>
      </c>
      <c r="K2195" s="22">
        <v>0</v>
      </c>
      <c r="L2195" s="33">
        <v>40000</v>
      </c>
      <c r="M2195" s="20" t="e">
        <f>VLOOKUP(G2195,PROCV!$A$110:$B$119,2,FALSE)</f>
        <v>#N/A</v>
      </c>
      <c r="N2195" s="17" t="e">
        <f t="shared" si="34"/>
        <v>#N/A</v>
      </c>
    </row>
    <row r="2196" spans="1:14" x14ac:dyDescent="0.25">
      <c r="A2196" s="30" t="s">
        <v>48</v>
      </c>
      <c r="B2196" s="36">
        <v>7155</v>
      </c>
      <c r="C2196" s="42" t="s">
        <v>4251</v>
      </c>
      <c r="D2196" s="22" t="s">
        <v>300</v>
      </c>
      <c r="E2196" s="22" t="s">
        <v>221</v>
      </c>
      <c r="F2196" s="26" t="str">
        <f>VLOOKUP(E2196,PROCV!$A$1:$B$107,2,TRUE)</f>
        <v>Artes Cênicas e Espetáculo</v>
      </c>
      <c r="G2196" s="33">
        <v>2000</v>
      </c>
      <c r="H2196" s="24">
        <v>0</v>
      </c>
      <c r="I2196" s="23" t="str">
        <f>VLOOKUP(J2196,PROCV!$E$1:$F$27,2,FALSE)</f>
        <v>33 - Rio de Janeiro</v>
      </c>
      <c r="J2196" s="22" t="s">
        <v>82</v>
      </c>
      <c r="K2196" s="22">
        <v>0</v>
      </c>
      <c r="L2196" s="33">
        <v>39949</v>
      </c>
      <c r="M2196" s="20" t="e">
        <f>VLOOKUP(G2196,PROCV!$A$110:$B$119,2,FALSE)</f>
        <v>#N/A</v>
      </c>
      <c r="N2196" s="17" t="e">
        <f t="shared" si="34"/>
        <v>#N/A</v>
      </c>
    </row>
    <row r="2197" spans="1:14" x14ac:dyDescent="0.25">
      <c r="A2197" s="30" t="s">
        <v>48</v>
      </c>
      <c r="B2197" s="36">
        <v>7213</v>
      </c>
      <c r="C2197" s="42" t="s">
        <v>4250</v>
      </c>
      <c r="D2197" s="22" t="s">
        <v>300</v>
      </c>
      <c r="E2197" s="22" t="s">
        <v>221</v>
      </c>
      <c r="F2197" s="26" t="str">
        <f>VLOOKUP(E2197,PROCV!$A$1:$B$107,2,TRUE)</f>
        <v>Artes Cênicas e Espetáculo</v>
      </c>
      <c r="G2197" s="33">
        <v>2000</v>
      </c>
      <c r="H2197" s="24">
        <v>0</v>
      </c>
      <c r="I2197" s="23" t="str">
        <f>VLOOKUP(J2197,PROCV!$E$1:$F$27,2,FALSE)</f>
        <v>23 - Ceará</v>
      </c>
      <c r="J2197" s="22" t="s">
        <v>52</v>
      </c>
      <c r="K2197" s="22">
        <v>0</v>
      </c>
      <c r="L2197" s="33">
        <v>40000</v>
      </c>
      <c r="M2197" s="20" t="e">
        <f>VLOOKUP(G2197,PROCV!$A$110:$B$119,2,FALSE)</f>
        <v>#N/A</v>
      </c>
      <c r="N2197" s="17" t="e">
        <f t="shared" si="34"/>
        <v>#N/A</v>
      </c>
    </row>
    <row r="2198" spans="1:14" x14ac:dyDescent="0.25">
      <c r="A2198" s="30" t="s">
        <v>48</v>
      </c>
      <c r="B2198" s="36">
        <v>7223</v>
      </c>
      <c r="C2198" s="42" t="s">
        <v>4249</v>
      </c>
      <c r="D2198" s="22" t="s">
        <v>300</v>
      </c>
      <c r="E2198" s="22" t="s">
        <v>221</v>
      </c>
      <c r="F2198" s="26" t="str">
        <f>VLOOKUP(E2198,PROCV!$A$1:$B$107,2,TRUE)</f>
        <v>Artes Cênicas e Espetáculo</v>
      </c>
      <c r="G2198" s="33">
        <v>2000</v>
      </c>
      <c r="H2198" s="24">
        <v>0</v>
      </c>
      <c r="I2198" s="23" t="str">
        <f>VLOOKUP(J2198,PROCV!$E$1:$F$27,2,FALSE)</f>
        <v>35 - São Paulo</v>
      </c>
      <c r="J2198" s="22" t="s">
        <v>76</v>
      </c>
      <c r="K2198" s="22">
        <v>0</v>
      </c>
      <c r="L2198" s="33">
        <v>40000</v>
      </c>
      <c r="M2198" s="20" t="e">
        <f>VLOOKUP(G2198,PROCV!$A$110:$B$119,2,FALSE)</f>
        <v>#N/A</v>
      </c>
      <c r="N2198" s="17" t="e">
        <f t="shared" si="34"/>
        <v>#N/A</v>
      </c>
    </row>
    <row r="2199" spans="1:14" x14ac:dyDescent="0.25">
      <c r="A2199" s="30" t="s">
        <v>48</v>
      </c>
      <c r="B2199" s="36">
        <v>7190</v>
      </c>
      <c r="C2199" s="42" t="s">
        <v>4248</v>
      </c>
      <c r="D2199" s="22" t="s">
        <v>300</v>
      </c>
      <c r="E2199" s="22" t="s">
        <v>221</v>
      </c>
      <c r="F2199" s="26" t="str">
        <f>VLOOKUP(E2199,PROCV!$A$1:$B$107,2,TRUE)</f>
        <v>Artes Cênicas e Espetáculo</v>
      </c>
      <c r="G2199" s="33">
        <v>2000</v>
      </c>
      <c r="H2199" s="24">
        <v>0</v>
      </c>
      <c r="I2199" s="23" t="str">
        <f>VLOOKUP(J2199,PROCV!$E$1:$F$27,2,FALSE)</f>
        <v>33 - Rio de Janeiro</v>
      </c>
      <c r="J2199" s="22" t="s">
        <v>82</v>
      </c>
      <c r="K2199" s="22">
        <v>0</v>
      </c>
      <c r="L2199" s="33">
        <v>119847</v>
      </c>
      <c r="M2199" s="20" t="e">
        <f>VLOOKUP(G2199,PROCV!$A$110:$B$119,2,FALSE)</f>
        <v>#N/A</v>
      </c>
      <c r="N2199" s="17" t="e">
        <f t="shared" si="34"/>
        <v>#N/A</v>
      </c>
    </row>
    <row r="2200" spans="1:14" x14ac:dyDescent="0.25">
      <c r="A2200" s="30" t="s">
        <v>48</v>
      </c>
      <c r="B2200" s="36">
        <v>7156</v>
      </c>
      <c r="C2200" s="42" t="s">
        <v>4247</v>
      </c>
      <c r="D2200" s="22" t="s">
        <v>300</v>
      </c>
      <c r="E2200" s="22" t="s">
        <v>221</v>
      </c>
      <c r="F2200" s="26" t="str">
        <f>VLOOKUP(E2200,PROCV!$A$1:$B$107,2,TRUE)</f>
        <v>Artes Cênicas e Espetáculo</v>
      </c>
      <c r="G2200" s="33">
        <v>2000</v>
      </c>
      <c r="H2200" s="24">
        <v>0</v>
      </c>
      <c r="I2200" s="23" t="str">
        <f>VLOOKUP(J2200,PROCV!$E$1:$F$27,2,FALSE)</f>
        <v>52 - Goiás</v>
      </c>
      <c r="J2200" s="22" t="s">
        <v>97</v>
      </c>
      <c r="K2200" s="22">
        <v>0</v>
      </c>
      <c r="L2200" s="33">
        <v>20000</v>
      </c>
      <c r="M2200" s="20" t="e">
        <f>VLOOKUP(G2200,PROCV!$A$110:$B$119,2,FALSE)</f>
        <v>#N/A</v>
      </c>
      <c r="N2200" s="17" t="e">
        <f t="shared" si="34"/>
        <v>#N/A</v>
      </c>
    </row>
    <row r="2201" spans="1:14" x14ac:dyDescent="0.25">
      <c r="A2201" s="30" t="s">
        <v>48</v>
      </c>
      <c r="B2201" s="36">
        <v>7249</v>
      </c>
      <c r="C2201" s="42" t="s">
        <v>4246</v>
      </c>
      <c r="D2201" s="22" t="s">
        <v>300</v>
      </c>
      <c r="E2201" s="22" t="s">
        <v>221</v>
      </c>
      <c r="F2201" s="26" t="str">
        <f>VLOOKUP(E2201,PROCV!$A$1:$B$107,2,TRUE)</f>
        <v>Artes Cênicas e Espetáculo</v>
      </c>
      <c r="G2201" s="33">
        <v>2000</v>
      </c>
      <c r="H2201" s="24">
        <v>0</v>
      </c>
      <c r="I2201" s="23" t="str">
        <f>VLOOKUP(J2201,PROCV!$E$1:$F$27,2,FALSE)</f>
        <v>42 - Santa Catarina</v>
      </c>
      <c r="J2201" s="22" t="s">
        <v>79</v>
      </c>
      <c r="K2201" s="22">
        <v>0</v>
      </c>
      <c r="L2201" s="33">
        <v>40000</v>
      </c>
      <c r="M2201" s="20" t="e">
        <f>VLOOKUP(G2201,PROCV!$A$110:$B$119,2,FALSE)</f>
        <v>#N/A</v>
      </c>
      <c r="N2201" s="17" t="e">
        <f t="shared" si="34"/>
        <v>#N/A</v>
      </c>
    </row>
    <row r="2202" spans="1:14" x14ac:dyDescent="0.25">
      <c r="A2202" s="30" t="s">
        <v>48</v>
      </c>
      <c r="B2202" s="36">
        <v>7193</v>
      </c>
      <c r="C2202" s="42" t="s">
        <v>4245</v>
      </c>
      <c r="D2202" s="22" t="s">
        <v>300</v>
      </c>
      <c r="E2202" s="22" t="s">
        <v>221</v>
      </c>
      <c r="F2202" s="26" t="str">
        <f>VLOOKUP(E2202,PROCV!$A$1:$B$107,2,TRUE)</f>
        <v>Artes Cênicas e Espetáculo</v>
      </c>
      <c r="G2202" s="33">
        <v>2000</v>
      </c>
      <c r="H2202" s="24">
        <v>0</v>
      </c>
      <c r="I2202" s="23" t="str">
        <f>VLOOKUP(J2202,PROCV!$E$1:$F$27,2,FALSE)</f>
        <v>23 - Ceará</v>
      </c>
      <c r="J2202" s="22" t="s">
        <v>52</v>
      </c>
      <c r="K2202" s="22">
        <v>0</v>
      </c>
      <c r="L2202" s="33">
        <v>40000</v>
      </c>
      <c r="M2202" s="20" t="e">
        <f>VLOOKUP(G2202,PROCV!$A$110:$B$119,2,FALSE)</f>
        <v>#N/A</v>
      </c>
      <c r="N2202" s="17" t="e">
        <f t="shared" si="34"/>
        <v>#N/A</v>
      </c>
    </row>
    <row r="2203" spans="1:14" x14ac:dyDescent="0.25">
      <c r="A2203" s="30" t="s">
        <v>48</v>
      </c>
      <c r="B2203" s="36">
        <v>7271</v>
      </c>
      <c r="C2203" s="42" t="s">
        <v>4244</v>
      </c>
      <c r="D2203" s="22" t="s">
        <v>300</v>
      </c>
      <c r="E2203" s="22" t="s">
        <v>221</v>
      </c>
      <c r="F2203" s="26" t="str">
        <f>VLOOKUP(E2203,PROCV!$A$1:$B$107,2,TRUE)</f>
        <v>Artes Cênicas e Espetáculo</v>
      </c>
      <c r="G2203" s="33">
        <v>2000</v>
      </c>
      <c r="H2203" s="24">
        <v>0</v>
      </c>
      <c r="I2203" s="23" t="str">
        <f>VLOOKUP(J2203,PROCV!$E$1:$F$27,2,FALSE)</f>
        <v>42 - Santa Catarina</v>
      </c>
      <c r="J2203" s="22" t="s">
        <v>79</v>
      </c>
      <c r="K2203" s="22">
        <v>0</v>
      </c>
      <c r="L2203" s="33">
        <v>40000</v>
      </c>
      <c r="M2203" s="20" t="e">
        <f>VLOOKUP(G2203,PROCV!$A$110:$B$119,2,FALSE)</f>
        <v>#N/A</v>
      </c>
      <c r="N2203" s="17" t="e">
        <f t="shared" si="34"/>
        <v>#N/A</v>
      </c>
    </row>
    <row r="2204" spans="1:14" x14ac:dyDescent="0.25">
      <c r="A2204" s="30" t="s">
        <v>48</v>
      </c>
      <c r="B2204" s="36">
        <v>7236</v>
      </c>
      <c r="C2204" s="42" t="s">
        <v>4243</v>
      </c>
      <c r="D2204" s="22" t="s">
        <v>300</v>
      </c>
      <c r="E2204" s="22" t="s">
        <v>221</v>
      </c>
      <c r="F2204" s="26" t="str">
        <f>VLOOKUP(E2204,PROCV!$A$1:$B$107,2,TRUE)</f>
        <v>Artes Cênicas e Espetáculo</v>
      </c>
      <c r="G2204" s="33">
        <v>2000</v>
      </c>
      <c r="H2204" s="24">
        <v>0</v>
      </c>
      <c r="I2204" s="23" t="str">
        <f>VLOOKUP(J2204,PROCV!$E$1:$F$27,2,FALSE)</f>
        <v>42 - Santa Catarina</v>
      </c>
      <c r="J2204" s="22" t="s">
        <v>79</v>
      </c>
      <c r="K2204" s="22">
        <v>0</v>
      </c>
      <c r="L2204" s="33">
        <v>40000</v>
      </c>
      <c r="M2204" s="20" t="e">
        <f>VLOOKUP(G2204,PROCV!$A$110:$B$119,2,FALSE)</f>
        <v>#N/A</v>
      </c>
      <c r="N2204" s="17" t="e">
        <f t="shared" si="34"/>
        <v>#N/A</v>
      </c>
    </row>
    <row r="2205" spans="1:14" x14ac:dyDescent="0.25">
      <c r="A2205" s="30" t="s">
        <v>48</v>
      </c>
      <c r="B2205" s="36">
        <v>7160</v>
      </c>
      <c r="C2205" s="42" t="s">
        <v>4242</v>
      </c>
      <c r="D2205" s="22" t="s">
        <v>300</v>
      </c>
      <c r="E2205" s="22" t="s">
        <v>221</v>
      </c>
      <c r="F2205" s="26" t="str">
        <f>VLOOKUP(E2205,PROCV!$A$1:$B$107,2,TRUE)</f>
        <v>Artes Cênicas e Espetáculo</v>
      </c>
      <c r="G2205" s="33">
        <v>2000</v>
      </c>
      <c r="H2205" s="24">
        <v>0</v>
      </c>
      <c r="I2205" s="23" t="str">
        <f>VLOOKUP(J2205,PROCV!$E$1:$F$27,2,FALSE)</f>
        <v>15 - Pará</v>
      </c>
      <c r="J2205" s="22" t="s">
        <v>140</v>
      </c>
      <c r="K2205" s="22">
        <v>0</v>
      </c>
      <c r="L2205" s="33">
        <v>40000</v>
      </c>
      <c r="M2205" s="20" t="e">
        <f>VLOOKUP(G2205,PROCV!$A$110:$B$119,2,FALSE)</f>
        <v>#N/A</v>
      </c>
      <c r="N2205" s="17" t="e">
        <f t="shared" si="34"/>
        <v>#N/A</v>
      </c>
    </row>
    <row r="2206" spans="1:14" x14ac:dyDescent="0.25">
      <c r="A2206" s="30" t="s">
        <v>48</v>
      </c>
      <c r="B2206" s="36">
        <v>7161</v>
      </c>
      <c r="C2206" s="42" t="s">
        <v>4242</v>
      </c>
      <c r="D2206" s="22" t="s">
        <v>300</v>
      </c>
      <c r="E2206" s="22" t="s">
        <v>221</v>
      </c>
      <c r="F2206" s="26" t="str">
        <f>VLOOKUP(E2206,PROCV!$A$1:$B$107,2,TRUE)</f>
        <v>Artes Cênicas e Espetáculo</v>
      </c>
      <c r="G2206" s="33">
        <v>2000</v>
      </c>
      <c r="H2206" s="24">
        <v>0</v>
      </c>
      <c r="I2206" s="23" t="str">
        <f>VLOOKUP(J2206,PROCV!$E$1:$F$27,2,FALSE)</f>
        <v>29 - Bahia</v>
      </c>
      <c r="J2206" s="22" t="s">
        <v>73</v>
      </c>
      <c r="K2206" s="22">
        <v>0</v>
      </c>
      <c r="L2206" s="33">
        <v>40000</v>
      </c>
      <c r="M2206" s="20" t="e">
        <f>VLOOKUP(G2206,PROCV!$A$110:$B$119,2,FALSE)</f>
        <v>#N/A</v>
      </c>
      <c r="N2206" s="17" t="e">
        <f t="shared" si="34"/>
        <v>#N/A</v>
      </c>
    </row>
    <row r="2207" spans="1:14" x14ac:dyDescent="0.25">
      <c r="A2207" s="30" t="s">
        <v>48</v>
      </c>
      <c r="B2207" s="36">
        <v>7162</v>
      </c>
      <c r="C2207" s="42" t="s">
        <v>2535</v>
      </c>
      <c r="D2207" s="22" t="s">
        <v>300</v>
      </c>
      <c r="E2207" s="22" t="s">
        <v>221</v>
      </c>
      <c r="F2207" s="26" t="str">
        <f>VLOOKUP(E2207,PROCV!$A$1:$B$107,2,TRUE)</f>
        <v>Artes Cênicas e Espetáculo</v>
      </c>
      <c r="G2207" s="33">
        <v>2000</v>
      </c>
      <c r="H2207" s="24">
        <v>0</v>
      </c>
      <c r="I2207" s="23" t="str">
        <f>VLOOKUP(J2207,PROCV!$E$1:$F$27,2,FALSE)</f>
        <v>21 - Maranhão</v>
      </c>
      <c r="J2207" s="22" t="s">
        <v>63</v>
      </c>
      <c r="K2207" s="22">
        <v>0</v>
      </c>
      <c r="L2207" s="33">
        <v>40000</v>
      </c>
      <c r="M2207" s="20" t="e">
        <f>VLOOKUP(G2207,PROCV!$A$110:$B$119,2,FALSE)</f>
        <v>#N/A</v>
      </c>
      <c r="N2207" s="17" t="e">
        <f t="shared" si="34"/>
        <v>#N/A</v>
      </c>
    </row>
    <row r="2208" spans="1:14" x14ac:dyDescent="0.25">
      <c r="A2208" s="30" t="s">
        <v>48</v>
      </c>
      <c r="B2208" s="36">
        <v>7165</v>
      </c>
      <c r="C2208" s="42" t="s">
        <v>4242</v>
      </c>
      <c r="D2208" s="22" t="s">
        <v>300</v>
      </c>
      <c r="E2208" s="22" t="s">
        <v>221</v>
      </c>
      <c r="F2208" s="26" t="str">
        <f>VLOOKUP(E2208,PROCV!$A$1:$B$107,2,TRUE)</f>
        <v>Artes Cênicas e Espetáculo</v>
      </c>
      <c r="G2208" s="33">
        <v>2000</v>
      </c>
      <c r="H2208" s="24">
        <v>0</v>
      </c>
      <c r="I2208" s="23" t="str">
        <f>VLOOKUP(J2208,PROCV!$E$1:$F$27,2,FALSE)</f>
        <v>27 - Alagoas</v>
      </c>
      <c r="J2208" s="22" t="s">
        <v>65</v>
      </c>
      <c r="K2208" s="22">
        <v>0</v>
      </c>
      <c r="L2208" s="33">
        <v>40000</v>
      </c>
      <c r="M2208" s="20" t="e">
        <f>VLOOKUP(G2208,PROCV!$A$110:$B$119,2,FALSE)</f>
        <v>#N/A</v>
      </c>
      <c r="N2208" s="17" t="e">
        <f t="shared" si="34"/>
        <v>#N/A</v>
      </c>
    </row>
    <row r="2209" spans="1:14" x14ac:dyDescent="0.25">
      <c r="A2209" s="30" t="s">
        <v>48</v>
      </c>
      <c r="B2209" s="36">
        <v>7166</v>
      </c>
      <c r="C2209" s="42" t="s">
        <v>4242</v>
      </c>
      <c r="D2209" s="22" t="s">
        <v>300</v>
      </c>
      <c r="E2209" s="22" t="s">
        <v>221</v>
      </c>
      <c r="F2209" s="26" t="str">
        <f>VLOOKUP(E2209,PROCV!$A$1:$B$107,2,TRUE)</f>
        <v>Artes Cênicas e Espetáculo</v>
      </c>
      <c r="G2209" s="33">
        <v>2000</v>
      </c>
      <c r="H2209" s="24">
        <v>0</v>
      </c>
      <c r="I2209" s="23" t="str">
        <f>VLOOKUP(J2209,PROCV!$E$1:$F$27,2,FALSE)</f>
        <v>35 - São Paulo</v>
      </c>
      <c r="J2209" s="22" t="s">
        <v>76</v>
      </c>
      <c r="K2209" s="22">
        <v>0</v>
      </c>
      <c r="L2209" s="33">
        <v>20000</v>
      </c>
      <c r="M2209" s="20" t="e">
        <f>VLOOKUP(G2209,PROCV!$A$110:$B$119,2,FALSE)</f>
        <v>#N/A</v>
      </c>
      <c r="N2209" s="17" t="e">
        <f t="shared" si="34"/>
        <v>#N/A</v>
      </c>
    </row>
    <row r="2210" spans="1:14" x14ac:dyDescent="0.25">
      <c r="A2210" s="30" t="s">
        <v>48</v>
      </c>
      <c r="B2210" s="36">
        <v>7168</v>
      </c>
      <c r="C2210" s="42" t="s">
        <v>4242</v>
      </c>
      <c r="D2210" s="22" t="s">
        <v>300</v>
      </c>
      <c r="E2210" s="22" t="s">
        <v>221</v>
      </c>
      <c r="F2210" s="26" t="str">
        <f>VLOOKUP(E2210,PROCV!$A$1:$B$107,2,TRUE)</f>
        <v>Artes Cênicas e Espetáculo</v>
      </c>
      <c r="G2210" s="33">
        <v>2000</v>
      </c>
      <c r="H2210" s="24">
        <v>0</v>
      </c>
      <c r="I2210" s="23" t="str">
        <f>VLOOKUP(J2210,PROCV!$E$1:$F$27,2,FALSE)</f>
        <v>33 - Rio de Janeiro</v>
      </c>
      <c r="J2210" s="22" t="s">
        <v>82</v>
      </c>
      <c r="K2210" s="22">
        <v>0</v>
      </c>
      <c r="L2210" s="33">
        <v>40000</v>
      </c>
      <c r="M2210" s="20" t="e">
        <f>VLOOKUP(G2210,PROCV!$A$110:$B$119,2,FALSE)</f>
        <v>#N/A</v>
      </c>
      <c r="N2210" s="17" t="e">
        <f t="shared" si="34"/>
        <v>#N/A</v>
      </c>
    </row>
    <row r="2211" spans="1:14" x14ac:dyDescent="0.25">
      <c r="A2211" s="30" t="s">
        <v>48</v>
      </c>
      <c r="B2211" s="36">
        <v>7170</v>
      </c>
      <c r="C2211" s="42" t="s">
        <v>4242</v>
      </c>
      <c r="D2211" s="22" t="s">
        <v>300</v>
      </c>
      <c r="E2211" s="22" t="s">
        <v>221</v>
      </c>
      <c r="F2211" s="26" t="str">
        <f>VLOOKUP(E2211,PROCV!$A$1:$B$107,2,TRUE)</f>
        <v>Artes Cênicas e Espetáculo</v>
      </c>
      <c r="G2211" s="33">
        <v>2000</v>
      </c>
      <c r="H2211" s="24">
        <v>0</v>
      </c>
      <c r="I2211" s="23" t="str">
        <f>VLOOKUP(J2211,PROCV!$E$1:$F$27,2,FALSE)</f>
        <v>28 - Sergipe</v>
      </c>
      <c r="J2211" s="22" t="s">
        <v>49</v>
      </c>
      <c r="K2211" s="22">
        <v>0</v>
      </c>
      <c r="L2211" s="33">
        <v>20000</v>
      </c>
      <c r="M2211" s="20" t="e">
        <f>VLOOKUP(G2211,PROCV!$A$110:$B$119,2,FALSE)</f>
        <v>#N/A</v>
      </c>
      <c r="N2211" s="17" t="e">
        <f t="shared" si="34"/>
        <v>#N/A</v>
      </c>
    </row>
    <row r="2212" spans="1:14" x14ac:dyDescent="0.25">
      <c r="A2212" s="30" t="s">
        <v>48</v>
      </c>
      <c r="B2212" s="36">
        <v>7171</v>
      </c>
      <c r="C2212" s="42" t="s">
        <v>4242</v>
      </c>
      <c r="D2212" s="22" t="s">
        <v>300</v>
      </c>
      <c r="E2212" s="22" t="s">
        <v>221</v>
      </c>
      <c r="F2212" s="26" t="str">
        <f>VLOOKUP(E2212,PROCV!$A$1:$B$107,2,TRUE)</f>
        <v>Artes Cênicas e Espetáculo</v>
      </c>
      <c r="G2212" s="33">
        <v>2000</v>
      </c>
      <c r="H2212" s="24">
        <v>0</v>
      </c>
      <c r="I2212" s="23" t="str">
        <f>VLOOKUP(J2212,PROCV!$E$1:$F$27,2,FALSE)</f>
        <v>22 - Piauí</v>
      </c>
      <c r="J2212" s="22" t="s">
        <v>77</v>
      </c>
      <c r="K2212" s="22">
        <v>0</v>
      </c>
      <c r="L2212" s="33">
        <v>40000</v>
      </c>
      <c r="M2212" s="20" t="e">
        <f>VLOOKUP(G2212,PROCV!$A$110:$B$119,2,FALSE)</f>
        <v>#N/A</v>
      </c>
      <c r="N2212" s="17" t="e">
        <f t="shared" si="34"/>
        <v>#N/A</v>
      </c>
    </row>
    <row r="2213" spans="1:14" x14ac:dyDescent="0.25">
      <c r="A2213" s="30" t="s">
        <v>48</v>
      </c>
      <c r="B2213" s="36">
        <v>7177</v>
      </c>
      <c r="C2213" s="42" t="s">
        <v>4242</v>
      </c>
      <c r="D2213" s="22" t="s">
        <v>300</v>
      </c>
      <c r="E2213" s="22" t="s">
        <v>221</v>
      </c>
      <c r="F2213" s="26" t="str">
        <f>VLOOKUP(E2213,PROCV!$A$1:$B$107,2,TRUE)</f>
        <v>Artes Cênicas e Espetáculo</v>
      </c>
      <c r="G2213" s="33">
        <v>2000</v>
      </c>
      <c r="H2213" s="24">
        <v>0</v>
      </c>
      <c r="I2213" s="23" t="str">
        <f>VLOOKUP(J2213,PROCV!$E$1:$F$27,2,FALSE)</f>
        <v>43 - Rio Grande do Sul</v>
      </c>
      <c r="J2213" s="22" t="s">
        <v>56</v>
      </c>
      <c r="K2213" s="22">
        <v>0</v>
      </c>
      <c r="L2213" s="33">
        <v>20000</v>
      </c>
      <c r="M2213" s="20" t="e">
        <f>VLOOKUP(G2213,PROCV!$A$110:$B$119,2,FALSE)</f>
        <v>#N/A</v>
      </c>
      <c r="N2213" s="17" t="e">
        <f t="shared" si="34"/>
        <v>#N/A</v>
      </c>
    </row>
    <row r="2214" spans="1:14" x14ac:dyDescent="0.25">
      <c r="A2214" s="30" t="s">
        <v>48</v>
      </c>
      <c r="B2214" s="36">
        <v>7178</v>
      </c>
      <c r="C2214" s="42" t="s">
        <v>4242</v>
      </c>
      <c r="D2214" s="22" t="s">
        <v>300</v>
      </c>
      <c r="E2214" s="22" t="s">
        <v>221</v>
      </c>
      <c r="F2214" s="26" t="str">
        <f>VLOOKUP(E2214,PROCV!$A$1:$B$107,2,TRUE)</f>
        <v>Artes Cênicas e Espetáculo</v>
      </c>
      <c r="G2214" s="33">
        <v>2000</v>
      </c>
      <c r="H2214" s="24">
        <v>0</v>
      </c>
      <c r="I2214" s="23" t="str">
        <f>VLOOKUP(J2214,PROCV!$E$1:$F$27,2,FALSE)</f>
        <v>29 - Bahia</v>
      </c>
      <c r="J2214" s="22" t="s">
        <v>73</v>
      </c>
      <c r="K2214" s="22">
        <v>0</v>
      </c>
      <c r="L2214" s="33">
        <v>40000</v>
      </c>
      <c r="M2214" s="20" t="e">
        <f>VLOOKUP(G2214,PROCV!$A$110:$B$119,2,FALSE)</f>
        <v>#N/A</v>
      </c>
      <c r="N2214" s="17" t="e">
        <f t="shared" si="34"/>
        <v>#N/A</v>
      </c>
    </row>
    <row r="2215" spans="1:14" x14ac:dyDescent="0.25">
      <c r="A2215" s="30" t="s">
        <v>48</v>
      </c>
      <c r="B2215" s="36">
        <v>7179</v>
      </c>
      <c r="C2215" s="42" t="s">
        <v>4242</v>
      </c>
      <c r="D2215" s="22" t="s">
        <v>300</v>
      </c>
      <c r="E2215" s="22" t="s">
        <v>221</v>
      </c>
      <c r="F2215" s="26" t="str">
        <f>VLOOKUP(E2215,PROCV!$A$1:$B$107,2,TRUE)</f>
        <v>Artes Cênicas e Espetáculo</v>
      </c>
      <c r="G2215" s="33">
        <v>2000</v>
      </c>
      <c r="H2215" s="24">
        <v>0</v>
      </c>
      <c r="I2215" s="23" t="str">
        <f>VLOOKUP(J2215,PROCV!$E$1:$F$27,2,FALSE)</f>
        <v>27 - Alagoas</v>
      </c>
      <c r="J2215" s="22" t="s">
        <v>65</v>
      </c>
      <c r="K2215" s="22">
        <v>0</v>
      </c>
      <c r="L2215" s="33">
        <v>40000</v>
      </c>
      <c r="M2215" s="20" t="e">
        <f>VLOOKUP(G2215,PROCV!$A$110:$B$119,2,FALSE)</f>
        <v>#N/A</v>
      </c>
      <c r="N2215" s="17" t="e">
        <f t="shared" si="34"/>
        <v>#N/A</v>
      </c>
    </row>
    <row r="2216" spans="1:14" x14ac:dyDescent="0.25">
      <c r="A2216" s="30" t="s">
        <v>48</v>
      </c>
      <c r="B2216" s="36">
        <v>7182</v>
      </c>
      <c r="C2216" s="42" t="s">
        <v>4242</v>
      </c>
      <c r="D2216" s="22" t="s">
        <v>300</v>
      </c>
      <c r="E2216" s="22" t="s">
        <v>221</v>
      </c>
      <c r="F2216" s="26" t="str">
        <f>VLOOKUP(E2216,PROCV!$A$1:$B$107,2,TRUE)</f>
        <v>Artes Cênicas e Espetáculo</v>
      </c>
      <c r="G2216" s="33">
        <v>2000</v>
      </c>
      <c r="H2216" s="24">
        <v>0</v>
      </c>
      <c r="I2216" s="23" t="str">
        <f>VLOOKUP(J2216,PROCV!$E$1:$F$27,2,FALSE)</f>
        <v>33 - Rio de Janeiro</v>
      </c>
      <c r="J2216" s="22" t="s">
        <v>82</v>
      </c>
      <c r="K2216" s="22">
        <v>0</v>
      </c>
      <c r="L2216" s="33">
        <v>40000</v>
      </c>
      <c r="M2216" s="20" t="e">
        <f>VLOOKUP(G2216,PROCV!$A$110:$B$119,2,FALSE)</f>
        <v>#N/A</v>
      </c>
      <c r="N2216" s="17" t="e">
        <f t="shared" si="34"/>
        <v>#N/A</v>
      </c>
    </row>
    <row r="2217" spans="1:14" x14ac:dyDescent="0.25">
      <c r="A2217" s="30" t="s">
        <v>48</v>
      </c>
      <c r="B2217" s="36">
        <v>7185</v>
      </c>
      <c r="C2217" s="42" t="s">
        <v>4242</v>
      </c>
      <c r="D2217" s="22" t="s">
        <v>300</v>
      </c>
      <c r="E2217" s="22" t="s">
        <v>221</v>
      </c>
      <c r="F2217" s="26" t="str">
        <f>VLOOKUP(E2217,PROCV!$A$1:$B$107,2,TRUE)</f>
        <v>Artes Cênicas e Espetáculo</v>
      </c>
      <c r="G2217" s="33">
        <v>2000</v>
      </c>
      <c r="H2217" s="24">
        <v>0</v>
      </c>
      <c r="I2217" s="23" t="str">
        <f>VLOOKUP(J2217,PROCV!$E$1:$F$27,2,FALSE)</f>
        <v>27 - Alagoas</v>
      </c>
      <c r="J2217" s="22" t="s">
        <v>65</v>
      </c>
      <c r="K2217" s="22">
        <v>0</v>
      </c>
      <c r="L2217" s="33">
        <v>40000</v>
      </c>
      <c r="M2217" s="20" t="e">
        <f>VLOOKUP(G2217,PROCV!$A$110:$B$119,2,FALSE)</f>
        <v>#N/A</v>
      </c>
      <c r="N2217" s="17" t="e">
        <f t="shared" si="34"/>
        <v>#N/A</v>
      </c>
    </row>
    <row r="2218" spans="1:14" x14ac:dyDescent="0.25">
      <c r="A2218" s="30" t="s">
        <v>48</v>
      </c>
      <c r="B2218" s="36">
        <v>7186</v>
      </c>
      <c r="C2218" s="42" t="s">
        <v>4242</v>
      </c>
      <c r="D2218" s="22" t="s">
        <v>300</v>
      </c>
      <c r="E2218" s="22" t="s">
        <v>221</v>
      </c>
      <c r="F2218" s="26" t="str">
        <f>VLOOKUP(E2218,PROCV!$A$1:$B$107,2,TRUE)</f>
        <v>Artes Cênicas e Espetáculo</v>
      </c>
      <c r="G2218" s="33">
        <v>2000</v>
      </c>
      <c r="H2218" s="24">
        <v>0</v>
      </c>
      <c r="I2218" s="23" t="str">
        <f>VLOOKUP(J2218,PROCV!$E$1:$F$27,2,FALSE)</f>
        <v>27 - Alagoas</v>
      </c>
      <c r="J2218" s="22" t="s">
        <v>65</v>
      </c>
      <c r="K2218" s="22">
        <v>0</v>
      </c>
      <c r="L2218" s="33">
        <v>40000</v>
      </c>
      <c r="M2218" s="20" t="e">
        <f>VLOOKUP(G2218,PROCV!$A$110:$B$119,2,FALSE)</f>
        <v>#N/A</v>
      </c>
      <c r="N2218" s="17" t="e">
        <f t="shared" si="34"/>
        <v>#N/A</v>
      </c>
    </row>
    <row r="2219" spans="1:14" x14ac:dyDescent="0.25">
      <c r="A2219" s="30" t="s">
        <v>48</v>
      </c>
      <c r="B2219" s="36">
        <v>7188</v>
      </c>
      <c r="C2219" s="42" t="s">
        <v>4242</v>
      </c>
      <c r="D2219" s="22" t="s">
        <v>300</v>
      </c>
      <c r="E2219" s="22" t="s">
        <v>221</v>
      </c>
      <c r="F2219" s="26" t="str">
        <f>VLOOKUP(E2219,PROCV!$A$1:$B$107,2,TRUE)</f>
        <v>Artes Cênicas e Espetáculo</v>
      </c>
      <c r="G2219" s="33">
        <v>2000</v>
      </c>
      <c r="H2219" s="24">
        <v>0</v>
      </c>
      <c r="I2219" s="23" t="str">
        <f>VLOOKUP(J2219,PROCV!$E$1:$F$27,2,FALSE)</f>
        <v>33 - Rio de Janeiro</v>
      </c>
      <c r="J2219" s="22" t="s">
        <v>82</v>
      </c>
      <c r="K2219" s="22">
        <v>0</v>
      </c>
      <c r="L2219" s="33">
        <v>39949</v>
      </c>
      <c r="M2219" s="20" t="e">
        <f>VLOOKUP(G2219,PROCV!$A$110:$B$119,2,FALSE)</f>
        <v>#N/A</v>
      </c>
      <c r="N2219" s="17" t="e">
        <f t="shared" si="34"/>
        <v>#N/A</v>
      </c>
    </row>
    <row r="2220" spans="1:14" x14ac:dyDescent="0.25">
      <c r="A2220" s="30" t="s">
        <v>48</v>
      </c>
      <c r="B2220" s="36">
        <v>7191</v>
      </c>
      <c r="C2220" s="42" t="s">
        <v>4242</v>
      </c>
      <c r="D2220" s="22" t="s">
        <v>300</v>
      </c>
      <c r="E2220" s="22" t="s">
        <v>221</v>
      </c>
      <c r="F2220" s="26" t="str">
        <f>VLOOKUP(E2220,PROCV!$A$1:$B$107,2,TRUE)</f>
        <v>Artes Cênicas e Espetáculo</v>
      </c>
      <c r="G2220" s="33">
        <v>2000</v>
      </c>
      <c r="H2220" s="24">
        <v>0</v>
      </c>
      <c r="I2220" s="23" t="str">
        <f>VLOOKUP(J2220,PROCV!$E$1:$F$27,2,FALSE)</f>
        <v>52 - Goiás</v>
      </c>
      <c r="J2220" s="22" t="s">
        <v>97</v>
      </c>
      <c r="K2220" s="22">
        <v>0</v>
      </c>
      <c r="L2220" s="33">
        <v>40000</v>
      </c>
      <c r="M2220" s="20" t="e">
        <f>VLOOKUP(G2220,PROCV!$A$110:$B$119,2,FALSE)</f>
        <v>#N/A</v>
      </c>
      <c r="N2220" s="17" t="e">
        <f t="shared" si="34"/>
        <v>#N/A</v>
      </c>
    </row>
    <row r="2221" spans="1:14" x14ac:dyDescent="0.25">
      <c r="A2221" s="30" t="s">
        <v>48</v>
      </c>
      <c r="B2221" s="36">
        <v>7192</v>
      </c>
      <c r="C2221" s="42" t="s">
        <v>4242</v>
      </c>
      <c r="D2221" s="22" t="s">
        <v>300</v>
      </c>
      <c r="E2221" s="22" t="s">
        <v>221</v>
      </c>
      <c r="F2221" s="26" t="str">
        <f>VLOOKUP(E2221,PROCV!$A$1:$B$107,2,TRUE)</f>
        <v>Artes Cênicas e Espetáculo</v>
      </c>
      <c r="G2221" s="33">
        <v>2000</v>
      </c>
      <c r="H2221" s="24">
        <v>0</v>
      </c>
      <c r="I2221" s="23" t="str">
        <f>VLOOKUP(J2221,PROCV!$E$1:$F$27,2,FALSE)</f>
        <v>52 - Goiás</v>
      </c>
      <c r="J2221" s="22" t="s">
        <v>97</v>
      </c>
      <c r="K2221" s="22">
        <v>0</v>
      </c>
      <c r="L2221" s="33">
        <v>40000</v>
      </c>
      <c r="M2221" s="20" t="e">
        <f>VLOOKUP(G2221,PROCV!$A$110:$B$119,2,FALSE)</f>
        <v>#N/A</v>
      </c>
      <c r="N2221" s="17" t="e">
        <f t="shared" si="34"/>
        <v>#N/A</v>
      </c>
    </row>
    <row r="2222" spans="1:14" x14ac:dyDescent="0.25">
      <c r="A2222" s="30" t="s">
        <v>48</v>
      </c>
      <c r="B2222" s="36">
        <v>7194</v>
      </c>
      <c r="C2222" s="42" t="s">
        <v>4242</v>
      </c>
      <c r="D2222" s="22" t="s">
        <v>300</v>
      </c>
      <c r="E2222" s="22" t="s">
        <v>221</v>
      </c>
      <c r="F2222" s="26" t="str">
        <f>VLOOKUP(E2222,PROCV!$A$1:$B$107,2,TRUE)</f>
        <v>Artes Cênicas e Espetáculo</v>
      </c>
      <c r="G2222" s="33">
        <v>2000</v>
      </c>
      <c r="H2222" s="24">
        <v>0</v>
      </c>
      <c r="I2222" s="23" t="str">
        <f>VLOOKUP(J2222,PROCV!$E$1:$F$27,2,FALSE)</f>
        <v>23 - Ceará</v>
      </c>
      <c r="J2222" s="22" t="s">
        <v>52</v>
      </c>
      <c r="K2222" s="22">
        <v>0</v>
      </c>
      <c r="L2222" s="33">
        <v>40000</v>
      </c>
      <c r="M2222" s="20" t="e">
        <f>VLOOKUP(G2222,PROCV!$A$110:$B$119,2,FALSE)</f>
        <v>#N/A</v>
      </c>
      <c r="N2222" s="17" t="e">
        <f t="shared" si="34"/>
        <v>#N/A</v>
      </c>
    </row>
    <row r="2223" spans="1:14" x14ac:dyDescent="0.25">
      <c r="A2223" s="30" t="s">
        <v>48</v>
      </c>
      <c r="B2223" s="36">
        <v>7199</v>
      </c>
      <c r="C2223" s="42" t="s">
        <v>4242</v>
      </c>
      <c r="D2223" s="22" t="s">
        <v>300</v>
      </c>
      <c r="E2223" s="22" t="s">
        <v>221</v>
      </c>
      <c r="F2223" s="26" t="str">
        <f>VLOOKUP(E2223,PROCV!$A$1:$B$107,2,TRUE)</f>
        <v>Artes Cênicas e Espetáculo</v>
      </c>
      <c r="G2223" s="33">
        <v>2000</v>
      </c>
      <c r="H2223" s="24">
        <v>0</v>
      </c>
      <c r="I2223" s="23" t="str">
        <f>VLOOKUP(J2223,PROCV!$E$1:$F$27,2,FALSE)</f>
        <v>21 - Maranhão</v>
      </c>
      <c r="J2223" s="22" t="s">
        <v>63</v>
      </c>
      <c r="K2223" s="22">
        <v>0</v>
      </c>
      <c r="L2223" s="33">
        <v>40000</v>
      </c>
      <c r="M2223" s="20" t="e">
        <f>VLOOKUP(G2223,PROCV!$A$110:$B$119,2,FALSE)</f>
        <v>#N/A</v>
      </c>
      <c r="N2223" s="17" t="e">
        <f t="shared" si="34"/>
        <v>#N/A</v>
      </c>
    </row>
    <row r="2224" spans="1:14" x14ac:dyDescent="0.25">
      <c r="A2224" s="30" t="s">
        <v>48</v>
      </c>
      <c r="B2224" s="36">
        <v>7200</v>
      </c>
      <c r="C2224" s="42" t="s">
        <v>4242</v>
      </c>
      <c r="D2224" s="22" t="s">
        <v>300</v>
      </c>
      <c r="E2224" s="22" t="s">
        <v>221</v>
      </c>
      <c r="F2224" s="26" t="str">
        <f>VLOOKUP(E2224,PROCV!$A$1:$B$107,2,TRUE)</f>
        <v>Artes Cênicas e Espetáculo</v>
      </c>
      <c r="G2224" s="33">
        <v>2000</v>
      </c>
      <c r="H2224" s="24">
        <v>0</v>
      </c>
      <c r="I2224" s="23" t="str">
        <f>VLOOKUP(J2224,PROCV!$E$1:$F$27,2,FALSE)</f>
        <v>33 - Rio de Janeiro</v>
      </c>
      <c r="J2224" s="22" t="s">
        <v>82</v>
      </c>
      <c r="K2224" s="22">
        <v>0</v>
      </c>
      <c r="L2224" s="33">
        <v>40000</v>
      </c>
      <c r="M2224" s="20" t="e">
        <f>VLOOKUP(G2224,PROCV!$A$110:$B$119,2,FALSE)</f>
        <v>#N/A</v>
      </c>
      <c r="N2224" s="17" t="e">
        <f t="shared" si="34"/>
        <v>#N/A</v>
      </c>
    </row>
    <row r="2225" spans="1:14" x14ac:dyDescent="0.25">
      <c r="A2225" s="30" t="s">
        <v>48</v>
      </c>
      <c r="B2225" s="36">
        <v>7201</v>
      </c>
      <c r="C2225" s="42" t="s">
        <v>4242</v>
      </c>
      <c r="D2225" s="22" t="s">
        <v>300</v>
      </c>
      <c r="E2225" s="22" t="s">
        <v>221</v>
      </c>
      <c r="F2225" s="26" t="str">
        <f>VLOOKUP(E2225,PROCV!$A$1:$B$107,2,TRUE)</f>
        <v>Artes Cênicas e Espetáculo</v>
      </c>
      <c r="G2225" s="33">
        <v>2000</v>
      </c>
      <c r="H2225" s="24">
        <v>0</v>
      </c>
      <c r="I2225" s="23" t="str">
        <f>VLOOKUP(J2225,PROCV!$E$1:$F$27,2,FALSE)</f>
        <v>17 - Tocantins</v>
      </c>
      <c r="J2225" s="22" t="s">
        <v>64</v>
      </c>
      <c r="K2225" s="22">
        <v>0</v>
      </c>
      <c r="L2225" s="33">
        <v>40000</v>
      </c>
      <c r="M2225" s="20" t="e">
        <f>VLOOKUP(G2225,PROCV!$A$110:$B$119,2,FALSE)</f>
        <v>#N/A</v>
      </c>
      <c r="N2225" s="17" t="e">
        <f t="shared" si="34"/>
        <v>#N/A</v>
      </c>
    </row>
    <row r="2226" spans="1:14" x14ac:dyDescent="0.25">
      <c r="A2226" s="30" t="s">
        <v>48</v>
      </c>
      <c r="B2226" s="36">
        <v>7202</v>
      </c>
      <c r="C2226" s="42" t="s">
        <v>4242</v>
      </c>
      <c r="D2226" s="22" t="s">
        <v>300</v>
      </c>
      <c r="E2226" s="22" t="s">
        <v>221</v>
      </c>
      <c r="F2226" s="26" t="str">
        <f>VLOOKUP(E2226,PROCV!$A$1:$B$107,2,TRUE)</f>
        <v>Artes Cênicas e Espetáculo</v>
      </c>
      <c r="G2226" s="33">
        <v>2000</v>
      </c>
      <c r="H2226" s="24">
        <v>0</v>
      </c>
      <c r="I2226" s="23" t="str">
        <f>VLOOKUP(J2226,PROCV!$E$1:$F$27,2,FALSE)</f>
        <v>15 - Pará</v>
      </c>
      <c r="J2226" s="22" t="s">
        <v>140</v>
      </c>
      <c r="K2226" s="22">
        <v>0</v>
      </c>
      <c r="L2226" s="33">
        <v>40000</v>
      </c>
      <c r="M2226" s="20" t="e">
        <f>VLOOKUP(G2226,PROCV!$A$110:$B$119,2,FALSE)</f>
        <v>#N/A</v>
      </c>
      <c r="N2226" s="17" t="e">
        <f t="shared" si="34"/>
        <v>#N/A</v>
      </c>
    </row>
    <row r="2227" spans="1:14" x14ac:dyDescent="0.25">
      <c r="A2227" s="30" t="s">
        <v>48</v>
      </c>
      <c r="B2227" s="36">
        <v>7205</v>
      </c>
      <c r="C2227" s="42" t="s">
        <v>4242</v>
      </c>
      <c r="D2227" s="22" t="s">
        <v>300</v>
      </c>
      <c r="E2227" s="22" t="s">
        <v>221</v>
      </c>
      <c r="F2227" s="26" t="str">
        <f>VLOOKUP(E2227,PROCV!$A$1:$B$107,2,TRUE)</f>
        <v>Artes Cênicas e Espetáculo</v>
      </c>
      <c r="G2227" s="33">
        <v>2000</v>
      </c>
      <c r="H2227" s="24">
        <v>0</v>
      </c>
      <c r="I2227" s="23" t="str">
        <f>VLOOKUP(J2227,PROCV!$E$1:$F$27,2,FALSE)</f>
        <v>43 - Rio Grande do Sul</v>
      </c>
      <c r="J2227" s="22" t="s">
        <v>56</v>
      </c>
      <c r="K2227" s="22">
        <v>0</v>
      </c>
      <c r="L2227" s="33">
        <v>20000</v>
      </c>
      <c r="M2227" s="20" t="e">
        <f>VLOOKUP(G2227,PROCV!$A$110:$B$119,2,FALSE)</f>
        <v>#N/A</v>
      </c>
      <c r="N2227" s="17" t="e">
        <f t="shared" si="34"/>
        <v>#N/A</v>
      </c>
    </row>
    <row r="2228" spans="1:14" x14ac:dyDescent="0.25">
      <c r="A2228" s="30" t="s">
        <v>48</v>
      </c>
      <c r="B2228" s="36">
        <v>7206</v>
      </c>
      <c r="C2228" s="42" t="s">
        <v>4242</v>
      </c>
      <c r="D2228" s="22" t="s">
        <v>300</v>
      </c>
      <c r="E2228" s="22" t="s">
        <v>221</v>
      </c>
      <c r="F2228" s="26" t="str">
        <f>VLOOKUP(E2228,PROCV!$A$1:$B$107,2,TRUE)</f>
        <v>Artes Cênicas e Espetáculo</v>
      </c>
      <c r="G2228" s="33">
        <v>2000</v>
      </c>
      <c r="H2228" s="24">
        <v>0</v>
      </c>
      <c r="I2228" s="23" t="str">
        <f>VLOOKUP(J2228,PROCV!$E$1:$F$27,2,FALSE)</f>
        <v>43 - Rio Grande do Sul</v>
      </c>
      <c r="J2228" s="22" t="s">
        <v>56</v>
      </c>
      <c r="K2228" s="22">
        <v>0</v>
      </c>
      <c r="L2228" s="33">
        <v>40000</v>
      </c>
      <c r="M2228" s="20" t="e">
        <f>VLOOKUP(G2228,PROCV!$A$110:$B$119,2,FALSE)</f>
        <v>#N/A</v>
      </c>
      <c r="N2228" s="17" t="e">
        <f t="shared" si="34"/>
        <v>#N/A</v>
      </c>
    </row>
    <row r="2229" spans="1:14" x14ac:dyDescent="0.25">
      <c r="A2229" s="30" t="s">
        <v>48</v>
      </c>
      <c r="B2229" s="36">
        <v>7207</v>
      </c>
      <c r="C2229" s="42" t="s">
        <v>4242</v>
      </c>
      <c r="D2229" s="22" t="s">
        <v>300</v>
      </c>
      <c r="E2229" s="22" t="s">
        <v>221</v>
      </c>
      <c r="F2229" s="26" t="str">
        <f>VLOOKUP(E2229,PROCV!$A$1:$B$107,2,TRUE)</f>
        <v>Artes Cênicas e Espetáculo</v>
      </c>
      <c r="G2229" s="33">
        <v>2000</v>
      </c>
      <c r="H2229" s="24">
        <v>0</v>
      </c>
      <c r="I2229" s="23" t="str">
        <f>VLOOKUP(J2229,PROCV!$E$1:$F$27,2,FALSE)</f>
        <v>35 - São Paulo</v>
      </c>
      <c r="J2229" s="22" t="s">
        <v>76</v>
      </c>
      <c r="K2229" s="22">
        <v>0</v>
      </c>
      <c r="L2229" s="33">
        <v>40000</v>
      </c>
      <c r="M2229" s="20" t="e">
        <f>VLOOKUP(G2229,PROCV!$A$110:$B$119,2,FALSE)</f>
        <v>#N/A</v>
      </c>
      <c r="N2229" s="17" t="e">
        <f t="shared" si="34"/>
        <v>#N/A</v>
      </c>
    </row>
    <row r="2230" spans="1:14" x14ac:dyDescent="0.25">
      <c r="A2230" s="30" t="s">
        <v>48</v>
      </c>
      <c r="B2230" s="36">
        <v>7208</v>
      </c>
      <c r="C2230" s="42" t="s">
        <v>4242</v>
      </c>
      <c r="D2230" s="22" t="s">
        <v>300</v>
      </c>
      <c r="E2230" s="22" t="s">
        <v>221</v>
      </c>
      <c r="F2230" s="26" t="str">
        <f>VLOOKUP(E2230,PROCV!$A$1:$B$107,2,TRUE)</f>
        <v>Artes Cênicas e Espetáculo</v>
      </c>
      <c r="G2230" s="33">
        <v>2000</v>
      </c>
      <c r="H2230" s="24">
        <v>0</v>
      </c>
      <c r="I2230" s="23" t="str">
        <f>VLOOKUP(J2230,PROCV!$E$1:$F$27,2,FALSE)</f>
        <v>29 - Bahia</v>
      </c>
      <c r="J2230" s="22" t="s">
        <v>73</v>
      </c>
      <c r="K2230" s="22">
        <v>0</v>
      </c>
      <c r="L2230" s="33">
        <v>40000</v>
      </c>
      <c r="M2230" s="20" t="e">
        <f>VLOOKUP(G2230,PROCV!$A$110:$B$119,2,FALSE)</f>
        <v>#N/A</v>
      </c>
      <c r="N2230" s="17" t="e">
        <f t="shared" si="34"/>
        <v>#N/A</v>
      </c>
    </row>
    <row r="2231" spans="1:14" x14ac:dyDescent="0.25">
      <c r="A2231" s="30" t="s">
        <v>48</v>
      </c>
      <c r="B2231" s="36">
        <v>7211</v>
      </c>
      <c r="C2231" s="42" t="s">
        <v>4242</v>
      </c>
      <c r="D2231" s="22" t="s">
        <v>300</v>
      </c>
      <c r="E2231" s="22" t="s">
        <v>221</v>
      </c>
      <c r="F2231" s="26" t="str">
        <f>VLOOKUP(E2231,PROCV!$A$1:$B$107,2,TRUE)</f>
        <v>Artes Cênicas e Espetáculo</v>
      </c>
      <c r="G2231" s="33">
        <v>2000</v>
      </c>
      <c r="H2231" s="24">
        <v>0</v>
      </c>
      <c r="I2231" s="23" t="str">
        <f>VLOOKUP(J2231,PROCV!$E$1:$F$27,2,FALSE)</f>
        <v>23 - Ceará</v>
      </c>
      <c r="J2231" s="22" t="s">
        <v>52</v>
      </c>
      <c r="K2231" s="22">
        <v>0</v>
      </c>
      <c r="L2231" s="33">
        <v>40000</v>
      </c>
      <c r="M2231" s="20" t="e">
        <f>VLOOKUP(G2231,PROCV!$A$110:$B$119,2,FALSE)</f>
        <v>#N/A</v>
      </c>
      <c r="N2231" s="17" t="e">
        <f t="shared" si="34"/>
        <v>#N/A</v>
      </c>
    </row>
    <row r="2232" spans="1:14" x14ac:dyDescent="0.25">
      <c r="A2232" s="30" t="s">
        <v>48</v>
      </c>
      <c r="B2232" s="36">
        <v>7214</v>
      </c>
      <c r="C2232" s="42" t="s">
        <v>4242</v>
      </c>
      <c r="D2232" s="22" t="s">
        <v>300</v>
      </c>
      <c r="E2232" s="22" t="s">
        <v>221</v>
      </c>
      <c r="F2232" s="26" t="str">
        <f>VLOOKUP(E2232,PROCV!$A$1:$B$107,2,TRUE)</f>
        <v>Artes Cênicas e Espetáculo</v>
      </c>
      <c r="G2232" s="33">
        <v>2000</v>
      </c>
      <c r="H2232" s="24">
        <v>0</v>
      </c>
      <c r="I2232" s="23" t="str">
        <f>VLOOKUP(J2232,PROCV!$E$1:$F$27,2,FALSE)</f>
        <v>15 - Pará</v>
      </c>
      <c r="J2232" s="22" t="s">
        <v>140</v>
      </c>
      <c r="K2232" s="22">
        <v>0</v>
      </c>
      <c r="L2232" s="33">
        <v>40000</v>
      </c>
      <c r="M2232" s="20" t="e">
        <f>VLOOKUP(G2232,PROCV!$A$110:$B$119,2,FALSE)</f>
        <v>#N/A</v>
      </c>
      <c r="N2232" s="17" t="e">
        <f t="shared" si="34"/>
        <v>#N/A</v>
      </c>
    </row>
    <row r="2233" spans="1:14" x14ac:dyDescent="0.25">
      <c r="A2233" s="30" t="s">
        <v>48</v>
      </c>
      <c r="B2233" s="36">
        <v>7215</v>
      </c>
      <c r="C2233" s="42" t="s">
        <v>4242</v>
      </c>
      <c r="D2233" s="22" t="s">
        <v>300</v>
      </c>
      <c r="E2233" s="22" t="s">
        <v>221</v>
      </c>
      <c r="F2233" s="26" t="str">
        <f>VLOOKUP(E2233,PROCV!$A$1:$B$107,2,TRUE)</f>
        <v>Artes Cênicas e Espetáculo</v>
      </c>
      <c r="G2233" s="33">
        <v>2000</v>
      </c>
      <c r="H2233" s="24">
        <v>0</v>
      </c>
      <c r="I2233" s="23" t="str">
        <f>VLOOKUP(J2233,PROCV!$E$1:$F$27,2,FALSE)</f>
        <v>23 - Ceará</v>
      </c>
      <c r="J2233" s="22" t="s">
        <v>52</v>
      </c>
      <c r="K2233" s="22">
        <v>0</v>
      </c>
      <c r="L2233" s="33">
        <v>40000</v>
      </c>
      <c r="M2233" s="20" t="e">
        <f>VLOOKUP(G2233,PROCV!$A$110:$B$119,2,FALSE)</f>
        <v>#N/A</v>
      </c>
      <c r="N2233" s="17" t="e">
        <f t="shared" si="34"/>
        <v>#N/A</v>
      </c>
    </row>
    <row r="2234" spans="1:14" x14ac:dyDescent="0.25">
      <c r="A2234" s="30" t="s">
        <v>48</v>
      </c>
      <c r="B2234" s="36">
        <v>7219</v>
      </c>
      <c r="C2234" s="42" t="s">
        <v>4242</v>
      </c>
      <c r="D2234" s="22" t="s">
        <v>300</v>
      </c>
      <c r="E2234" s="22" t="s">
        <v>221</v>
      </c>
      <c r="F2234" s="26" t="str">
        <f>VLOOKUP(E2234,PROCV!$A$1:$B$107,2,TRUE)</f>
        <v>Artes Cênicas e Espetáculo</v>
      </c>
      <c r="G2234" s="33">
        <v>2000</v>
      </c>
      <c r="H2234" s="24">
        <v>0</v>
      </c>
      <c r="I2234" s="23" t="str">
        <f>VLOOKUP(J2234,PROCV!$E$1:$F$27,2,FALSE)</f>
        <v>29 - Bahia</v>
      </c>
      <c r="J2234" s="22" t="s">
        <v>73</v>
      </c>
      <c r="K2234" s="22">
        <v>0</v>
      </c>
      <c r="L2234" s="33">
        <v>40000</v>
      </c>
      <c r="M2234" s="20" t="e">
        <f>VLOOKUP(G2234,PROCV!$A$110:$B$119,2,FALSE)</f>
        <v>#N/A</v>
      </c>
      <c r="N2234" s="17" t="e">
        <f t="shared" si="34"/>
        <v>#N/A</v>
      </c>
    </row>
    <row r="2235" spans="1:14" x14ac:dyDescent="0.25">
      <c r="A2235" s="30" t="s">
        <v>48</v>
      </c>
      <c r="B2235" s="36">
        <v>7220</v>
      </c>
      <c r="C2235" s="42" t="s">
        <v>4242</v>
      </c>
      <c r="D2235" s="22" t="s">
        <v>300</v>
      </c>
      <c r="E2235" s="22" t="s">
        <v>221</v>
      </c>
      <c r="F2235" s="26" t="str">
        <f>VLOOKUP(E2235,PROCV!$A$1:$B$107,2,TRUE)</f>
        <v>Artes Cênicas e Espetáculo</v>
      </c>
      <c r="G2235" s="33">
        <v>2000</v>
      </c>
      <c r="H2235" s="24">
        <v>0</v>
      </c>
      <c r="I2235" s="23" t="str">
        <f>VLOOKUP(J2235,PROCV!$E$1:$F$27,2,FALSE)</f>
        <v>26 - Pernambuco</v>
      </c>
      <c r="J2235" s="22" t="s">
        <v>44</v>
      </c>
      <c r="K2235" s="22">
        <v>0</v>
      </c>
      <c r="L2235" s="33">
        <v>40000</v>
      </c>
      <c r="M2235" s="20" t="e">
        <f>VLOOKUP(G2235,PROCV!$A$110:$B$119,2,FALSE)</f>
        <v>#N/A</v>
      </c>
      <c r="N2235" s="17" t="e">
        <f t="shared" si="34"/>
        <v>#N/A</v>
      </c>
    </row>
    <row r="2236" spans="1:14" x14ac:dyDescent="0.25">
      <c r="A2236" s="30" t="s">
        <v>48</v>
      </c>
      <c r="B2236" s="36">
        <v>7224</v>
      </c>
      <c r="C2236" s="42" t="s">
        <v>4242</v>
      </c>
      <c r="D2236" s="22" t="s">
        <v>300</v>
      </c>
      <c r="E2236" s="22" t="s">
        <v>221</v>
      </c>
      <c r="F2236" s="26" t="str">
        <f>VLOOKUP(E2236,PROCV!$A$1:$B$107,2,TRUE)</f>
        <v>Artes Cênicas e Espetáculo</v>
      </c>
      <c r="G2236" s="33">
        <v>2000</v>
      </c>
      <c r="H2236" s="24">
        <v>0</v>
      </c>
      <c r="I2236" s="23" t="str">
        <f>VLOOKUP(J2236,PROCV!$E$1:$F$27,2,FALSE)</f>
        <v>43 - Rio Grande do Sul</v>
      </c>
      <c r="J2236" s="22" t="s">
        <v>56</v>
      </c>
      <c r="K2236" s="22">
        <v>0</v>
      </c>
      <c r="L2236" s="33">
        <v>50000</v>
      </c>
      <c r="M2236" s="20" t="e">
        <f>VLOOKUP(G2236,PROCV!$A$110:$B$119,2,FALSE)</f>
        <v>#N/A</v>
      </c>
      <c r="N2236" s="17" t="e">
        <f t="shared" si="34"/>
        <v>#N/A</v>
      </c>
    </row>
    <row r="2237" spans="1:14" x14ac:dyDescent="0.25">
      <c r="A2237" s="30" t="s">
        <v>48</v>
      </c>
      <c r="B2237" s="36">
        <v>7227</v>
      </c>
      <c r="C2237" s="42" t="s">
        <v>4242</v>
      </c>
      <c r="D2237" s="22" t="s">
        <v>300</v>
      </c>
      <c r="E2237" s="22" t="s">
        <v>221</v>
      </c>
      <c r="F2237" s="26" t="str">
        <f>VLOOKUP(E2237,PROCV!$A$1:$B$107,2,TRUE)</f>
        <v>Artes Cênicas e Espetáculo</v>
      </c>
      <c r="G2237" s="33">
        <v>2000</v>
      </c>
      <c r="H2237" s="24">
        <v>0</v>
      </c>
      <c r="I2237" s="23" t="str">
        <f>VLOOKUP(J2237,PROCV!$E$1:$F$27,2,FALSE)</f>
        <v>17 - Tocantins</v>
      </c>
      <c r="J2237" s="22" t="s">
        <v>64</v>
      </c>
      <c r="K2237" s="22">
        <v>0</v>
      </c>
      <c r="L2237" s="33">
        <v>40000</v>
      </c>
      <c r="M2237" s="20" t="e">
        <f>VLOOKUP(G2237,PROCV!$A$110:$B$119,2,FALSE)</f>
        <v>#N/A</v>
      </c>
      <c r="N2237" s="17" t="e">
        <f t="shared" si="34"/>
        <v>#N/A</v>
      </c>
    </row>
    <row r="2238" spans="1:14" x14ac:dyDescent="0.25">
      <c r="A2238" s="30" t="s">
        <v>48</v>
      </c>
      <c r="B2238" s="36">
        <v>7229</v>
      </c>
      <c r="C2238" s="42" t="s">
        <v>4242</v>
      </c>
      <c r="D2238" s="22" t="s">
        <v>300</v>
      </c>
      <c r="E2238" s="22" t="s">
        <v>221</v>
      </c>
      <c r="F2238" s="26" t="str">
        <f>VLOOKUP(E2238,PROCV!$A$1:$B$107,2,TRUE)</f>
        <v>Artes Cênicas e Espetáculo</v>
      </c>
      <c r="G2238" s="33">
        <v>2000</v>
      </c>
      <c r="H2238" s="24">
        <v>0</v>
      </c>
      <c r="I2238" s="23" t="str">
        <f>VLOOKUP(J2238,PROCV!$E$1:$F$27,2,FALSE)</f>
        <v>51 - Mato Grosso</v>
      </c>
      <c r="J2238" s="22" t="s">
        <v>99</v>
      </c>
      <c r="K2238" s="22">
        <v>0</v>
      </c>
      <c r="L2238" s="33">
        <v>20000</v>
      </c>
      <c r="M2238" s="20" t="e">
        <f>VLOOKUP(G2238,PROCV!$A$110:$B$119,2,FALSE)</f>
        <v>#N/A</v>
      </c>
      <c r="N2238" s="17" t="e">
        <f t="shared" si="34"/>
        <v>#N/A</v>
      </c>
    </row>
    <row r="2239" spans="1:14" x14ac:dyDescent="0.25">
      <c r="A2239" s="30" t="s">
        <v>48</v>
      </c>
      <c r="B2239" s="36">
        <v>7231</v>
      </c>
      <c r="C2239" s="42" t="s">
        <v>4242</v>
      </c>
      <c r="D2239" s="22" t="s">
        <v>300</v>
      </c>
      <c r="E2239" s="22" t="s">
        <v>221</v>
      </c>
      <c r="F2239" s="26" t="str">
        <f>VLOOKUP(E2239,PROCV!$A$1:$B$107,2,TRUE)</f>
        <v>Artes Cênicas e Espetáculo</v>
      </c>
      <c r="G2239" s="33">
        <v>2000</v>
      </c>
      <c r="H2239" s="24">
        <v>0</v>
      </c>
      <c r="I2239" s="23" t="str">
        <f>VLOOKUP(J2239,PROCV!$E$1:$F$27,2,FALSE)</f>
        <v>23 - Ceará</v>
      </c>
      <c r="J2239" s="22" t="s">
        <v>52</v>
      </c>
      <c r="K2239" s="22">
        <v>0</v>
      </c>
      <c r="L2239" s="33">
        <v>40000</v>
      </c>
      <c r="M2239" s="20" t="e">
        <f>VLOOKUP(G2239,PROCV!$A$110:$B$119,2,FALSE)</f>
        <v>#N/A</v>
      </c>
      <c r="N2239" s="17" t="e">
        <f t="shared" si="34"/>
        <v>#N/A</v>
      </c>
    </row>
    <row r="2240" spans="1:14" x14ac:dyDescent="0.25">
      <c r="A2240" s="30" t="s">
        <v>48</v>
      </c>
      <c r="B2240" s="36">
        <v>7233</v>
      </c>
      <c r="C2240" s="42" t="s">
        <v>4242</v>
      </c>
      <c r="D2240" s="22" t="s">
        <v>300</v>
      </c>
      <c r="E2240" s="22" t="s">
        <v>221</v>
      </c>
      <c r="F2240" s="26" t="str">
        <f>VLOOKUP(E2240,PROCV!$A$1:$B$107,2,TRUE)</f>
        <v>Artes Cênicas e Espetáculo</v>
      </c>
      <c r="G2240" s="33">
        <v>2000</v>
      </c>
      <c r="H2240" s="24">
        <v>0</v>
      </c>
      <c r="I2240" s="23" t="str">
        <f>VLOOKUP(J2240,PROCV!$E$1:$F$27,2,FALSE)</f>
        <v>35 - São Paulo</v>
      </c>
      <c r="J2240" s="22" t="s">
        <v>76</v>
      </c>
      <c r="K2240" s="22">
        <v>0</v>
      </c>
      <c r="L2240" s="33">
        <v>40000</v>
      </c>
      <c r="M2240" s="20" t="e">
        <f>VLOOKUP(G2240,PROCV!$A$110:$B$119,2,FALSE)</f>
        <v>#N/A</v>
      </c>
      <c r="N2240" s="17" t="e">
        <f t="shared" si="34"/>
        <v>#N/A</v>
      </c>
    </row>
    <row r="2241" spans="1:14" x14ac:dyDescent="0.25">
      <c r="A2241" s="30" t="s">
        <v>48</v>
      </c>
      <c r="B2241" s="36">
        <v>7238</v>
      </c>
      <c r="C2241" s="42" t="s">
        <v>4242</v>
      </c>
      <c r="D2241" s="22" t="s">
        <v>300</v>
      </c>
      <c r="E2241" s="22" t="s">
        <v>221</v>
      </c>
      <c r="F2241" s="26" t="str">
        <f>VLOOKUP(E2241,PROCV!$A$1:$B$107,2,TRUE)</f>
        <v>Artes Cênicas e Espetáculo</v>
      </c>
      <c r="G2241" s="33">
        <v>2000</v>
      </c>
      <c r="H2241" s="24">
        <v>0</v>
      </c>
      <c r="I2241" s="23" t="str">
        <f>VLOOKUP(J2241,PROCV!$E$1:$F$27,2,FALSE)</f>
        <v>51 - Mato Grosso</v>
      </c>
      <c r="J2241" s="22" t="s">
        <v>99</v>
      </c>
      <c r="K2241" s="22">
        <v>0</v>
      </c>
      <c r="L2241" s="33">
        <v>100000</v>
      </c>
      <c r="M2241" s="20" t="e">
        <f>VLOOKUP(G2241,PROCV!$A$110:$B$119,2,FALSE)</f>
        <v>#N/A</v>
      </c>
      <c r="N2241" s="17" t="e">
        <f t="shared" si="34"/>
        <v>#N/A</v>
      </c>
    </row>
    <row r="2242" spans="1:14" x14ac:dyDescent="0.25">
      <c r="A2242" s="30" t="s">
        <v>48</v>
      </c>
      <c r="B2242" s="36">
        <v>7240</v>
      </c>
      <c r="C2242" s="42" t="s">
        <v>4242</v>
      </c>
      <c r="D2242" s="22" t="s">
        <v>300</v>
      </c>
      <c r="E2242" s="22" t="s">
        <v>221</v>
      </c>
      <c r="F2242" s="26" t="str">
        <f>VLOOKUP(E2242,PROCV!$A$1:$B$107,2,TRUE)</f>
        <v>Artes Cênicas e Espetáculo</v>
      </c>
      <c r="G2242" s="33">
        <v>2000</v>
      </c>
      <c r="H2242" s="24">
        <v>0</v>
      </c>
      <c r="I2242" s="23" t="str">
        <f>VLOOKUP(J2242,PROCV!$E$1:$F$27,2,FALSE)</f>
        <v>21 - Maranhão</v>
      </c>
      <c r="J2242" s="22" t="s">
        <v>63</v>
      </c>
      <c r="K2242" s="22">
        <v>0</v>
      </c>
      <c r="L2242" s="33">
        <v>100000</v>
      </c>
      <c r="M2242" s="20" t="e">
        <f>VLOOKUP(G2242,PROCV!$A$110:$B$119,2,FALSE)</f>
        <v>#N/A</v>
      </c>
      <c r="N2242" s="17" t="e">
        <f t="shared" ref="N2242:N2305" si="35">+M2242*L2242</f>
        <v>#N/A</v>
      </c>
    </row>
    <row r="2243" spans="1:14" x14ac:dyDescent="0.25">
      <c r="A2243" s="30" t="s">
        <v>48</v>
      </c>
      <c r="B2243" s="36">
        <v>7241</v>
      </c>
      <c r="C2243" s="42" t="s">
        <v>4242</v>
      </c>
      <c r="D2243" s="22" t="s">
        <v>300</v>
      </c>
      <c r="E2243" s="22" t="s">
        <v>221</v>
      </c>
      <c r="F2243" s="26" t="str">
        <f>VLOOKUP(E2243,PROCV!$A$1:$B$107,2,TRUE)</f>
        <v>Artes Cênicas e Espetáculo</v>
      </c>
      <c r="G2243" s="33">
        <v>2000</v>
      </c>
      <c r="H2243" s="24">
        <v>0</v>
      </c>
      <c r="I2243" s="23" t="str">
        <f>VLOOKUP(J2243,PROCV!$E$1:$F$27,2,FALSE)</f>
        <v>51 - Mato Grosso</v>
      </c>
      <c r="J2243" s="22" t="s">
        <v>99</v>
      </c>
      <c r="K2243" s="22">
        <v>0</v>
      </c>
      <c r="L2243" s="33">
        <v>100000</v>
      </c>
      <c r="M2243" s="20" t="e">
        <f>VLOOKUP(G2243,PROCV!$A$110:$B$119,2,FALSE)</f>
        <v>#N/A</v>
      </c>
      <c r="N2243" s="17" t="e">
        <f t="shared" si="35"/>
        <v>#N/A</v>
      </c>
    </row>
    <row r="2244" spans="1:14" x14ac:dyDescent="0.25">
      <c r="A2244" s="30" t="s">
        <v>48</v>
      </c>
      <c r="B2244" s="36">
        <v>7242</v>
      </c>
      <c r="C2244" s="42" t="s">
        <v>4242</v>
      </c>
      <c r="D2244" s="22" t="s">
        <v>300</v>
      </c>
      <c r="E2244" s="22" t="s">
        <v>221</v>
      </c>
      <c r="F2244" s="26" t="str">
        <f>VLOOKUP(E2244,PROCV!$A$1:$B$107,2,TRUE)</f>
        <v>Artes Cênicas e Espetáculo</v>
      </c>
      <c r="G2244" s="33">
        <v>2000</v>
      </c>
      <c r="H2244" s="24">
        <v>0</v>
      </c>
      <c r="I2244" s="23" t="str">
        <f>VLOOKUP(J2244,PROCV!$E$1:$F$27,2,FALSE)</f>
        <v>17 - Tocantins</v>
      </c>
      <c r="J2244" s="22" t="s">
        <v>64</v>
      </c>
      <c r="K2244" s="22">
        <v>0</v>
      </c>
      <c r="L2244" s="33">
        <v>40000</v>
      </c>
      <c r="M2244" s="20" t="e">
        <f>VLOOKUP(G2244,PROCV!$A$110:$B$119,2,FALSE)</f>
        <v>#N/A</v>
      </c>
      <c r="N2244" s="17" t="e">
        <f t="shared" si="35"/>
        <v>#N/A</v>
      </c>
    </row>
    <row r="2245" spans="1:14" x14ac:dyDescent="0.25">
      <c r="A2245" s="30" t="s">
        <v>48</v>
      </c>
      <c r="B2245" s="36">
        <v>7248</v>
      </c>
      <c r="C2245" s="42" t="s">
        <v>4242</v>
      </c>
      <c r="D2245" s="22" t="s">
        <v>300</v>
      </c>
      <c r="E2245" s="22" t="s">
        <v>221</v>
      </c>
      <c r="F2245" s="26" t="str">
        <f>VLOOKUP(E2245,PROCV!$A$1:$B$107,2,TRUE)</f>
        <v>Artes Cênicas e Espetáculo</v>
      </c>
      <c r="G2245" s="33">
        <v>2000</v>
      </c>
      <c r="H2245" s="24">
        <v>0</v>
      </c>
      <c r="I2245" s="23" t="str">
        <f>VLOOKUP(J2245,PROCV!$E$1:$F$27,2,FALSE)</f>
        <v>17 - Tocantins</v>
      </c>
      <c r="J2245" s="22" t="s">
        <v>64</v>
      </c>
      <c r="K2245" s="22">
        <v>0</v>
      </c>
      <c r="L2245" s="33">
        <v>40000</v>
      </c>
      <c r="M2245" s="20" t="e">
        <f>VLOOKUP(G2245,PROCV!$A$110:$B$119,2,FALSE)</f>
        <v>#N/A</v>
      </c>
      <c r="N2245" s="17" t="e">
        <f t="shared" si="35"/>
        <v>#N/A</v>
      </c>
    </row>
    <row r="2246" spans="1:14" x14ac:dyDescent="0.25">
      <c r="A2246" s="30" t="s">
        <v>48</v>
      </c>
      <c r="B2246" s="36">
        <v>7254</v>
      </c>
      <c r="C2246" s="42" t="s">
        <v>4242</v>
      </c>
      <c r="D2246" s="22" t="s">
        <v>300</v>
      </c>
      <c r="E2246" s="22" t="s">
        <v>221</v>
      </c>
      <c r="F2246" s="26" t="str">
        <f>VLOOKUP(E2246,PROCV!$A$1:$B$107,2,TRUE)</f>
        <v>Artes Cênicas e Espetáculo</v>
      </c>
      <c r="G2246" s="33">
        <v>2000</v>
      </c>
      <c r="H2246" s="24">
        <v>0</v>
      </c>
      <c r="I2246" s="23" t="str">
        <f>VLOOKUP(J2246,PROCV!$E$1:$F$27,2,FALSE)</f>
        <v>29 - Bahia</v>
      </c>
      <c r="J2246" s="22" t="s">
        <v>73</v>
      </c>
      <c r="K2246" s="22">
        <v>0</v>
      </c>
      <c r="L2246" s="33">
        <v>40000</v>
      </c>
      <c r="M2246" s="20" t="e">
        <f>VLOOKUP(G2246,PROCV!$A$110:$B$119,2,FALSE)</f>
        <v>#N/A</v>
      </c>
      <c r="N2246" s="17" t="e">
        <f t="shared" si="35"/>
        <v>#N/A</v>
      </c>
    </row>
    <row r="2247" spans="1:14" x14ac:dyDescent="0.25">
      <c r="A2247" s="30" t="s">
        <v>48</v>
      </c>
      <c r="B2247" s="36">
        <v>7257</v>
      </c>
      <c r="C2247" s="42" t="s">
        <v>4242</v>
      </c>
      <c r="D2247" s="22" t="s">
        <v>300</v>
      </c>
      <c r="E2247" s="22" t="s">
        <v>221</v>
      </c>
      <c r="F2247" s="26" t="str">
        <f>VLOOKUP(E2247,PROCV!$A$1:$B$107,2,TRUE)</f>
        <v>Artes Cênicas e Espetáculo</v>
      </c>
      <c r="G2247" s="33">
        <v>2000</v>
      </c>
      <c r="H2247" s="24">
        <v>0</v>
      </c>
      <c r="I2247" s="23" t="str">
        <f>VLOOKUP(J2247,PROCV!$E$1:$F$27,2,FALSE)</f>
        <v>28 - Sergipe</v>
      </c>
      <c r="J2247" s="22" t="s">
        <v>49</v>
      </c>
      <c r="K2247" s="22">
        <v>0</v>
      </c>
      <c r="L2247" s="33">
        <v>20000</v>
      </c>
      <c r="M2247" s="20" t="e">
        <f>VLOOKUP(G2247,PROCV!$A$110:$B$119,2,FALSE)</f>
        <v>#N/A</v>
      </c>
      <c r="N2247" s="17" t="e">
        <f t="shared" si="35"/>
        <v>#N/A</v>
      </c>
    </row>
    <row r="2248" spans="1:14" x14ac:dyDescent="0.25">
      <c r="A2248" s="30" t="s">
        <v>48</v>
      </c>
      <c r="B2248" s="36">
        <v>7260</v>
      </c>
      <c r="C2248" s="42" t="s">
        <v>4242</v>
      </c>
      <c r="D2248" s="22" t="s">
        <v>300</v>
      </c>
      <c r="E2248" s="22" t="s">
        <v>221</v>
      </c>
      <c r="F2248" s="26" t="str">
        <f>VLOOKUP(E2248,PROCV!$A$1:$B$107,2,TRUE)</f>
        <v>Artes Cênicas e Espetáculo</v>
      </c>
      <c r="G2248" s="33">
        <v>2000</v>
      </c>
      <c r="H2248" s="24">
        <v>0</v>
      </c>
      <c r="I2248" s="23" t="str">
        <f>VLOOKUP(J2248,PROCV!$E$1:$F$27,2,FALSE)</f>
        <v>17 - Tocantins</v>
      </c>
      <c r="J2248" s="22" t="s">
        <v>64</v>
      </c>
      <c r="K2248" s="22">
        <v>0</v>
      </c>
      <c r="L2248" s="33">
        <v>40000</v>
      </c>
      <c r="M2248" s="20" t="e">
        <f>VLOOKUP(G2248,PROCV!$A$110:$B$119,2,FALSE)</f>
        <v>#N/A</v>
      </c>
      <c r="N2248" s="17" t="e">
        <f t="shared" si="35"/>
        <v>#N/A</v>
      </c>
    </row>
    <row r="2249" spans="1:14" x14ac:dyDescent="0.25">
      <c r="A2249" s="30" t="s">
        <v>48</v>
      </c>
      <c r="B2249" s="36">
        <v>7265</v>
      </c>
      <c r="C2249" s="42" t="s">
        <v>4242</v>
      </c>
      <c r="D2249" s="22" t="s">
        <v>300</v>
      </c>
      <c r="E2249" s="22" t="s">
        <v>221</v>
      </c>
      <c r="F2249" s="26" t="str">
        <f>VLOOKUP(E2249,PROCV!$A$1:$B$107,2,TRUE)</f>
        <v>Artes Cênicas e Espetáculo</v>
      </c>
      <c r="G2249" s="33">
        <v>2000</v>
      </c>
      <c r="H2249" s="24">
        <v>0</v>
      </c>
      <c r="I2249" s="23" t="str">
        <f>VLOOKUP(J2249,PROCV!$E$1:$F$27,2,FALSE)</f>
        <v>21 - Maranhão</v>
      </c>
      <c r="J2249" s="22" t="s">
        <v>63</v>
      </c>
      <c r="K2249" s="22">
        <v>0</v>
      </c>
      <c r="L2249" s="33">
        <v>40000</v>
      </c>
      <c r="M2249" s="20" t="e">
        <f>VLOOKUP(G2249,PROCV!$A$110:$B$119,2,FALSE)</f>
        <v>#N/A</v>
      </c>
      <c r="N2249" s="17" t="e">
        <f t="shared" si="35"/>
        <v>#N/A</v>
      </c>
    </row>
    <row r="2250" spans="1:14" x14ac:dyDescent="0.25">
      <c r="A2250" s="30" t="s">
        <v>48</v>
      </c>
      <c r="B2250" s="36">
        <v>7266</v>
      </c>
      <c r="C2250" s="42" t="s">
        <v>4242</v>
      </c>
      <c r="D2250" s="22" t="s">
        <v>300</v>
      </c>
      <c r="E2250" s="22" t="s">
        <v>221</v>
      </c>
      <c r="F2250" s="26" t="str">
        <f>VLOOKUP(E2250,PROCV!$A$1:$B$107,2,TRUE)</f>
        <v>Artes Cênicas e Espetáculo</v>
      </c>
      <c r="G2250" s="33">
        <v>2000</v>
      </c>
      <c r="H2250" s="24">
        <v>0</v>
      </c>
      <c r="I2250" s="23" t="str">
        <f>VLOOKUP(J2250,PROCV!$E$1:$F$27,2,FALSE)</f>
        <v>33 - Rio de Janeiro</v>
      </c>
      <c r="J2250" s="22" t="s">
        <v>82</v>
      </c>
      <c r="K2250" s="22">
        <v>0</v>
      </c>
      <c r="L2250" s="33">
        <v>40000</v>
      </c>
      <c r="M2250" s="20" t="e">
        <f>VLOOKUP(G2250,PROCV!$A$110:$B$119,2,FALSE)</f>
        <v>#N/A</v>
      </c>
      <c r="N2250" s="17" t="e">
        <f t="shared" si="35"/>
        <v>#N/A</v>
      </c>
    </row>
    <row r="2251" spans="1:14" x14ac:dyDescent="0.25">
      <c r="A2251" s="30" t="s">
        <v>48</v>
      </c>
      <c r="B2251" s="36">
        <v>7269</v>
      </c>
      <c r="C2251" s="42" t="s">
        <v>4242</v>
      </c>
      <c r="D2251" s="22" t="s">
        <v>300</v>
      </c>
      <c r="E2251" s="22" t="s">
        <v>221</v>
      </c>
      <c r="F2251" s="26" t="str">
        <f>VLOOKUP(E2251,PROCV!$A$1:$B$107,2,TRUE)</f>
        <v>Artes Cênicas e Espetáculo</v>
      </c>
      <c r="G2251" s="33">
        <v>2000</v>
      </c>
      <c r="H2251" s="24">
        <v>0</v>
      </c>
      <c r="I2251" s="23" t="str">
        <f>VLOOKUP(J2251,PROCV!$E$1:$F$27,2,FALSE)</f>
        <v>25 - Paraíba</v>
      </c>
      <c r="J2251" s="22" t="s">
        <v>346</v>
      </c>
      <c r="K2251" s="22">
        <v>0</v>
      </c>
      <c r="L2251" s="33">
        <v>40000</v>
      </c>
      <c r="M2251" s="20" t="e">
        <f>VLOOKUP(G2251,PROCV!$A$110:$B$119,2,FALSE)</f>
        <v>#N/A</v>
      </c>
      <c r="N2251" s="17" t="e">
        <f t="shared" si="35"/>
        <v>#N/A</v>
      </c>
    </row>
    <row r="2252" spans="1:14" x14ac:dyDescent="0.25">
      <c r="A2252" s="30" t="s">
        <v>48</v>
      </c>
      <c r="B2252" s="36">
        <v>7270</v>
      </c>
      <c r="C2252" s="42" t="s">
        <v>4242</v>
      </c>
      <c r="D2252" s="22" t="s">
        <v>300</v>
      </c>
      <c r="E2252" s="22" t="s">
        <v>221</v>
      </c>
      <c r="F2252" s="26" t="str">
        <f>VLOOKUP(E2252,PROCV!$A$1:$B$107,2,TRUE)</f>
        <v>Artes Cênicas e Espetáculo</v>
      </c>
      <c r="G2252" s="33">
        <v>2000</v>
      </c>
      <c r="H2252" s="24">
        <v>0</v>
      </c>
      <c r="I2252" s="23" t="str">
        <f>VLOOKUP(J2252,PROCV!$E$1:$F$27,2,FALSE)</f>
        <v>25 - Paraíba</v>
      </c>
      <c r="J2252" s="22" t="s">
        <v>346</v>
      </c>
      <c r="K2252" s="22">
        <v>0</v>
      </c>
      <c r="L2252" s="33">
        <v>4000000</v>
      </c>
      <c r="M2252" s="20" t="e">
        <f>VLOOKUP(G2252,PROCV!$A$110:$B$119,2,FALSE)</f>
        <v>#N/A</v>
      </c>
      <c r="N2252" s="17" t="e">
        <f t="shared" si="35"/>
        <v>#N/A</v>
      </c>
    </row>
    <row r="2253" spans="1:14" x14ac:dyDescent="0.25">
      <c r="A2253" s="30" t="s">
        <v>48</v>
      </c>
      <c r="B2253" s="36">
        <v>7274</v>
      </c>
      <c r="C2253" s="42" t="s">
        <v>4242</v>
      </c>
      <c r="D2253" s="22" t="s">
        <v>300</v>
      </c>
      <c r="E2253" s="22" t="s">
        <v>221</v>
      </c>
      <c r="F2253" s="26" t="str">
        <f>VLOOKUP(E2253,PROCV!$A$1:$B$107,2,TRUE)</f>
        <v>Artes Cênicas e Espetáculo</v>
      </c>
      <c r="G2253" s="33">
        <v>2000</v>
      </c>
      <c r="H2253" s="24">
        <v>0</v>
      </c>
      <c r="I2253" s="23" t="str">
        <f>VLOOKUP(J2253,PROCV!$E$1:$F$27,2,FALSE)</f>
        <v>35 - São Paulo</v>
      </c>
      <c r="J2253" s="22" t="s">
        <v>76</v>
      </c>
      <c r="K2253" s="22">
        <v>0</v>
      </c>
      <c r="L2253" s="33">
        <v>50000</v>
      </c>
      <c r="M2253" s="20" t="e">
        <f>VLOOKUP(G2253,PROCV!$A$110:$B$119,2,FALSE)</f>
        <v>#N/A</v>
      </c>
      <c r="N2253" s="17" t="e">
        <f t="shared" si="35"/>
        <v>#N/A</v>
      </c>
    </row>
    <row r="2254" spans="1:14" x14ac:dyDescent="0.25">
      <c r="A2254" s="30" t="s">
        <v>48</v>
      </c>
      <c r="B2254" s="36">
        <v>7203</v>
      </c>
      <c r="C2254" s="42" t="s">
        <v>4241</v>
      </c>
      <c r="D2254" s="22" t="s">
        <v>300</v>
      </c>
      <c r="E2254" s="22" t="s">
        <v>221</v>
      </c>
      <c r="F2254" s="26" t="str">
        <f>VLOOKUP(E2254,PROCV!$A$1:$B$107,2,TRUE)</f>
        <v>Artes Cênicas e Espetáculo</v>
      </c>
      <c r="G2254" s="33">
        <v>2000</v>
      </c>
      <c r="H2254" s="24">
        <v>0</v>
      </c>
      <c r="I2254" s="23" t="str">
        <f>VLOOKUP(J2254,PROCV!$E$1:$F$27,2,FALSE)</f>
        <v>31 - Minas Gerais</v>
      </c>
      <c r="J2254" s="22" t="s">
        <v>85</v>
      </c>
      <c r="K2254" s="22">
        <v>0</v>
      </c>
      <c r="L2254" s="33">
        <v>40000</v>
      </c>
      <c r="M2254" s="20" t="e">
        <f>VLOOKUP(G2254,PROCV!$A$110:$B$119,2,FALSE)</f>
        <v>#N/A</v>
      </c>
      <c r="N2254" s="17" t="e">
        <f t="shared" si="35"/>
        <v>#N/A</v>
      </c>
    </row>
    <row r="2255" spans="1:14" x14ac:dyDescent="0.25">
      <c r="A2255" s="30" t="s">
        <v>48</v>
      </c>
      <c r="B2255" s="36">
        <v>2088</v>
      </c>
      <c r="C2255" s="42" t="s">
        <v>3221</v>
      </c>
      <c r="D2255" s="22" t="s">
        <v>189</v>
      </c>
      <c r="E2255" s="22" t="s">
        <v>213</v>
      </c>
      <c r="F2255" s="26" t="str">
        <f>VLOOKUP(E2255,PROCV!$A$1:$B$107,2,TRUE)</f>
        <v>Patrimônio</v>
      </c>
      <c r="G2255" s="33">
        <v>2000</v>
      </c>
      <c r="H2255" s="24">
        <v>0</v>
      </c>
      <c r="I2255" s="23" t="str">
        <f>VLOOKUP(J2255,PROCV!$E$1:$F$27,2,FALSE)</f>
        <v>33 - Rio de Janeiro</v>
      </c>
      <c r="J2255" s="22" t="s">
        <v>82</v>
      </c>
      <c r="K2255" s="22">
        <v>0</v>
      </c>
      <c r="L2255" s="33">
        <v>150000</v>
      </c>
      <c r="M2255" s="20" t="e">
        <f>VLOOKUP(G2255,PROCV!$A$110:$B$119,2,FALSE)</f>
        <v>#N/A</v>
      </c>
      <c r="N2255" s="17" t="e">
        <f t="shared" si="35"/>
        <v>#N/A</v>
      </c>
    </row>
    <row r="2256" spans="1:14" x14ac:dyDescent="0.25">
      <c r="A2256" s="30" t="s">
        <v>48</v>
      </c>
      <c r="B2256" s="36">
        <v>2146</v>
      </c>
      <c r="C2256" s="42" t="s">
        <v>3221</v>
      </c>
      <c r="D2256" s="22" t="s">
        <v>189</v>
      </c>
      <c r="E2256" s="22" t="s">
        <v>213</v>
      </c>
      <c r="F2256" s="26" t="str">
        <f>VLOOKUP(E2256,PROCV!$A$1:$B$107,2,TRUE)</f>
        <v>Patrimônio</v>
      </c>
      <c r="G2256" s="33">
        <v>2000</v>
      </c>
      <c r="H2256" s="24">
        <v>0</v>
      </c>
      <c r="I2256" s="23" t="str">
        <f>VLOOKUP(J2256,PROCV!$E$1:$F$27,2,FALSE)</f>
        <v>41 - Paraná</v>
      </c>
      <c r="J2256" s="22" t="s">
        <v>106</v>
      </c>
      <c r="K2256" s="22">
        <v>0</v>
      </c>
      <c r="L2256" s="33">
        <v>93750</v>
      </c>
      <c r="M2256" s="20" t="e">
        <f>VLOOKUP(G2256,PROCV!$A$110:$B$119,2,FALSE)</f>
        <v>#N/A</v>
      </c>
      <c r="N2256" s="17" t="e">
        <f t="shared" si="35"/>
        <v>#N/A</v>
      </c>
    </row>
    <row r="2257" spans="1:14" x14ac:dyDescent="0.25">
      <c r="A2257" s="30" t="s">
        <v>48</v>
      </c>
      <c r="B2257" s="36">
        <v>2369</v>
      </c>
      <c r="C2257" s="42" t="s">
        <v>3221</v>
      </c>
      <c r="D2257" s="22" t="s">
        <v>189</v>
      </c>
      <c r="E2257" s="22" t="s">
        <v>213</v>
      </c>
      <c r="F2257" s="26" t="str">
        <f>VLOOKUP(E2257,PROCV!$A$1:$B$107,2,TRUE)</f>
        <v>Patrimônio</v>
      </c>
      <c r="G2257" s="33">
        <v>2000</v>
      </c>
      <c r="H2257" s="24">
        <v>0</v>
      </c>
      <c r="I2257" s="23" t="str">
        <f>VLOOKUP(J2257,PROCV!$E$1:$F$27,2,FALSE)</f>
        <v>12 - Acre</v>
      </c>
      <c r="J2257" s="22" t="s">
        <v>71</v>
      </c>
      <c r="K2257" s="22">
        <v>0</v>
      </c>
      <c r="L2257" s="33">
        <v>49999.26</v>
      </c>
      <c r="M2257" s="20" t="e">
        <f>VLOOKUP(G2257,PROCV!$A$110:$B$119,2,FALSE)</f>
        <v>#N/A</v>
      </c>
      <c r="N2257" s="17" t="e">
        <f t="shared" si="35"/>
        <v>#N/A</v>
      </c>
    </row>
    <row r="2258" spans="1:14" x14ac:dyDescent="0.25">
      <c r="A2258" s="30" t="s">
        <v>48</v>
      </c>
      <c r="B2258" s="36">
        <v>2759</v>
      </c>
      <c r="C2258" s="42" t="s">
        <v>3221</v>
      </c>
      <c r="D2258" s="22" t="s">
        <v>189</v>
      </c>
      <c r="E2258" s="22" t="s">
        <v>213</v>
      </c>
      <c r="F2258" s="26" t="str">
        <f>VLOOKUP(E2258,PROCV!$A$1:$B$107,2,TRUE)</f>
        <v>Patrimônio</v>
      </c>
      <c r="G2258" s="33">
        <v>2000</v>
      </c>
      <c r="H2258" s="24">
        <v>0</v>
      </c>
      <c r="I2258" s="23" t="str">
        <f>VLOOKUP(J2258,PROCV!$E$1:$F$27,2,FALSE)</f>
        <v>29 - Bahia</v>
      </c>
      <c r="J2258" s="22" t="s">
        <v>73</v>
      </c>
      <c r="K2258" s="22">
        <v>0</v>
      </c>
      <c r="L2258" s="33">
        <v>80000</v>
      </c>
      <c r="M2258" s="20" t="e">
        <f>VLOOKUP(G2258,PROCV!$A$110:$B$119,2,FALSE)</f>
        <v>#N/A</v>
      </c>
      <c r="N2258" s="17" t="e">
        <f t="shared" si="35"/>
        <v>#N/A</v>
      </c>
    </row>
    <row r="2259" spans="1:14" x14ac:dyDescent="0.25">
      <c r="A2259" s="30" t="s">
        <v>48</v>
      </c>
      <c r="B2259" s="36">
        <v>3064</v>
      </c>
      <c r="C2259" s="42" t="s">
        <v>3221</v>
      </c>
      <c r="D2259" s="22" t="s">
        <v>189</v>
      </c>
      <c r="E2259" s="22" t="s">
        <v>213</v>
      </c>
      <c r="F2259" s="26" t="str">
        <f>VLOOKUP(E2259,PROCV!$A$1:$B$107,2,TRUE)</f>
        <v>Patrimônio</v>
      </c>
      <c r="G2259" s="33">
        <v>2000</v>
      </c>
      <c r="H2259" s="24">
        <v>0</v>
      </c>
      <c r="I2259" s="23" t="str">
        <f>VLOOKUP(J2259,PROCV!$E$1:$F$27,2,FALSE)</f>
        <v>43 - Rio Grande do Sul</v>
      </c>
      <c r="J2259" s="22" t="s">
        <v>56</v>
      </c>
      <c r="K2259" s="22">
        <v>0</v>
      </c>
      <c r="L2259" s="33">
        <v>70000</v>
      </c>
      <c r="M2259" s="20" t="e">
        <f>VLOOKUP(G2259,PROCV!$A$110:$B$119,2,FALSE)</f>
        <v>#N/A</v>
      </c>
      <c r="N2259" s="17" t="e">
        <f t="shared" si="35"/>
        <v>#N/A</v>
      </c>
    </row>
    <row r="2260" spans="1:14" x14ac:dyDescent="0.25">
      <c r="A2260" s="30" t="s">
        <v>48</v>
      </c>
      <c r="B2260" s="36">
        <v>6106</v>
      </c>
      <c r="C2260" s="42" t="s">
        <v>3221</v>
      </c>
      <c r="D2260" s="22" t="s">
        <v>189</v>
      </c>
      <c r="E2260" s="22" t="s">
        <v>213</v>
      </c>
      <c r="F2260" s="26" t="str">
        <f>VLOOKUP(E2260,PROCV!$A$1:$B$107,2,TRUE)</f>
        <v>Patrimônio</v>
      </c>
      <c r="G2260" s="33">
        <v>2000</v>
      </c>
      <c r="H2260" s="24">
        <v>0</v>
      </c>
      <c r="I2260" s="23" t="str">
        <f>VLOOKUP(J2260,PROCV!$E$1:$F$27,2,FALSE)</f>
        <v>15 - Pará</v>
      </c>
      <c r="J2260" s="22" t="s">
        <v>140</v>
      </c>
      <c r="K2260" s="22">
        <v>0</v>
      </c>
      <c r="L2260" s="33">
        <v>70000</v>
      </c>
      <c r="M2260" s="20" t="e">
        <f>VLOOKUP(G2260,PROCV!$A$110:$B$119,2,FALSE)</f>
        <v>#N/A</v>
      </c>
      <c r="N2260" s="17" t="e">
        <f t="shared" si="35"/>
        <v>#N/A</v>
      </c>
    </row>
    <row r="2261" spans="1:14" x14ac:dyDescent="0.25">
      <c r="A2261" s="30" t="s">
        <v>48</v>
      </c>
      <c r="B2261" s="36">
        <v>2680</v>
      </c>
      <c r="C2261" s="42" t="s">
        <v>4240</v>
      </c>
      <c r="D2261" s="22" t="s">
        <v>189</v>
      </c>
      <c r="E2261" s="22" t="s">
        <v>213</v>
      </c>
      <c r="F2261" s="26" t="str">
        <f>VLOOKUP(E2261,PROCV!$A$1:$B$107,2,TRUE)</f>
        <v>Patrimônio</v>
      </c>
      <c r="G2261" s="33">
        <v>2000</v>
      </c>
      <c r="H2261" s="24">
        <v>0</v>
      </c>
      <c r="I2261" s="23" t="str">
        <f>VLOOKUP(J2261,PROCV!$E$1:$F$27,2,FALSE)</f>
        <v>13 - Amazonas</v>
      </c>
      <c r="J2261" s="22" t="s">
        <v>823</v>
      </c>
      <c r="K2261" s="22">
        <v>0</v>
      </c>
      <c r="L2261" s="33">
        <v>110000</v>
      </c>
      <c r="M2261" s="20" t="e">
        <f>VLOOKUP(G2261,PROCV!$A$110:$B$119,2,FALSE)</f>
        <v>#N/A</v>
      </c>
      <c r="N2261" s="17" t="e">
        <f t="shared" si="35"/>
        <v>#N/A</v>
      </c>
    </row>
    <row r="2262" spans="1:14" x14ac:dyDescent="0.25">
      <c r="A2262" s="30" t="s">
        <v>48</v>
      </c>
      <c r="B2262" s="36">
        <v>2149</v>
      </c>
      <c r="C2262" s="42" t="s">
        <v>4239</v>
      </c>
      <c r="D2262" s="22" t="s">
        <v>189</v>
      </c>
      <c r="E2262" s="22" t="s">
        <v>213</v>
      </c>
      <c r="F2262" s="26" t="str">
        <f>VLOOKUP(E2262,PROCV!$A$1:$B$107,2,TRUE)</f>
        <v>Patrimônio</v>
      </c>
      <c r="G2262" s="33">
        <v>2000</v>
      </c>
      <c r="H2262" s="24">
        <v>0</v>
      </c>
      <c r="I2262" s="23" t="str">
        <f>VLOOKUP(J2262,PROCV!$E$1:$F$27,2,FALSE)</f>
        <v>41 - Paraná</v>
      </c>
      <c r="J2262" s="22" t="s">
        <v>106</v>
      </c>
      <c r="K2262" s="22">
        <v>0</v>
      </c>
      <c r="L2262" s="33">
        <v>70000</v>
      </c>
      <c r="M2262" s="20" t="e">
        <f>VLOOKUP(G2262,PROCV!$A$110:$B$119,2,FALSE)</f>
        <v>#N/A</v>
      </c>
      <c r="N2262" s="17" t="e">
        <f t="shared" si="35"/>
        <v>#N/A</v>
      </c>
    </row>
    <row r="2263" spans="1:14" x14ac:dyDescent="0.25">
      <c r="A2263" s="30" t="s">
        <v>48</v>
      </c>
      <c r="B2263" s="36">
        <v>3197</v>
      </c>
      <c r="C2263" s="42" t="s">
        <v>4238</v>
      </c>
      <c r="D2263" s="22" t="s">
        <v>189</v>
      </c>
      <c r="E2263" s="22" t="s">
        <v>213</v>
      </c>
      <c r="F2263" s="26" t="str">
        <f>VLOOKUP(E2263,PROCV!$A$1:$B$107,2,TRUE)</f>
        <v>Patrimônio</v>
      </c>
      <c r="G2263" s="33">
        <v>2000</v>
      </c>
      <c r="H2263" s="24">
        <v>0</v>
      </c>
      <c r="I2263" s="23" t="str">
        <f>VLOOKUP(J2263,PROCV!$E$1:$F$27,2,FALSE)</f>
        <v>21 - Maranhão</v>
      </c>
      <c r="J2263" s="22" t="s">
        <v>63</v>
      </c>
      <c r="K2263" s="22">
        <v>0</v>
      </c>
      <c r="L2263" s="33">
        <v>62220</v>
      </c>
      <c r="M2263" s="20" t="e">
        <f>VLOOKUP(G2263,PROCV!$A$110:$B$119,2,FALSE)</f>
        <v>#N/A</v>
      </c>
      <c r="N2263" s="17" t="e">
        <f t="shared" si="35"/>
        <v>#N/A</v>
      </c>
    </row>
    <row r="2264" spans="1:14" x14ac:dyDescent="0.25">
      <c r="A2264" s="30" t="s">
        <v>48</v>
      </c>
      <c r="B2264" s="36">
        <v>2145</v>
      </c>
      <c r="C2264" s="42" t="s">
        <v>4237</v>
      </c>
      <c r="D2264" s="22" t="s">
        <v>189</v>
      </c>
      <c r="E2264" s="22" t="s">
        <v>213</v>
      </c>
      <c r="F2264" s="26" t="str">
        <f>VLOOKUP(E2264,PROCV!$A$1:$B$107,2,TRUE)</f>
        <v>Patrimônio</v>
      </c>
      <c r="G2264" s="33">
        <v>2000</v>
      </c>
      <c r="H2264" s="24">
        <v>0</v>
      </c>
      <c r="I2264" s="23" t="str">
        <f>VLOOKUP(J2264,PROCV!$E$1:$F$27,2,FALSE)</f>
        <v>32 - Espírito Santo</v>
      </c>
      <c r="J2264" s="22" t="s">
        <v>67</v>
      </c>
      <c r="K2264" s="22">
        <v>0</v>
      </c>
      <c r="L2264" s="33">
        <v>150000</v>
      </c>
      <c r="M2264" s="20" t="e">
        <f>VLOOKUP(G2264,PROCV!$A$110:$B$119,2,FALSE)</f>
        <v>#N/A</v>
      </c>
      <c r="N2264" s="17" t="e">
        <f t="shared" si="35"/>
        <v>#N/A</v>
      </c>
    </row>
    <row r="2265" spans="1:14" x14ac:dyDescent="0.25">
      <c r="A2265" s="30" t="s">
        <v>48</v>
      </c>
      <c r="B2265" s="36">
        <v>2130</v>
      </c>
      <c r="C2265" s="42" t="s">
        <v>4236</v>
      </c>
      <c r="D2265" s="22" t="s">
        <v>189</v>
      </c>
      <c r="E2265" s="22" t="s">
        <v>213</v>
      </c>
      <c r="F2265" s="26" t="str">
        <f>VLOOKUP(E2265,PROCV!$A$1:$B$107,2,TRUE)</f>
        <v>Patrimônio</v>
      </c>
      <c r="G2265" s="33">
        <v>2000</v>
      </c>
      <c r="H2265" s="24">
        <v>0</v>
      </c>
      <c r="I2265" s="23" t="str">
        <f>VLOOKUP(J2265,PROCV!$E$1:$F$27,2,FALSE)</f>
        <v>33 - Rio de Janeiro</v>
      </c>
      <c r="J2265" s="22" t="s">
        <v>82</v>
      </c>
      <c r="K2265" s="22">
        <v>0</v>
      </c>
      <c r="L2265" s="33">
        <v>75000</v>
      </c>
      <c r="M2265" s="20" t="e">
        <f>VLOOKUP(G2265,PROCV!$A$110:$B$119,2,FALSE)</f>
        <v>#N/A</v>
      </c>
      <c r="N2265" s="17" t="e">
        <f t="shared" si="35"/>
        <v>#N/A</v>
      </c>
    </row>
    <row r="2266" spans="1:14" x14ac:dyDescent="0.25">
      <c r="A2266" s="30" t="s">
        <v>48</v>
      </c>
      <c r="B2266" s="36">
        <v>2262</v>
      </c>
      <c r="C2266" s="42" t="s">
        <v>4235</v>
      </c>
      <c r="D2266" s="22" t="s">
        <v>189</v>
      </c>
      <c r="E2266" s="22" t="s">
        <v>213</v>
      </c>
      <c r="F2266" s="26" t="str">
        <f>VLOOKUP(E2266,PROCV!$A$1:$B$107,2,TRUE)</f>
        <v>Patrimônio</v>
      </c>
      <c r="G2266" s="33">
        <v>2000</v>
      </c>
      <c r="H2266" s="24">
        <v>0</v>
      </c>
      <c r="I2266" s="23" t="str">
        <f>VLOOKUP(J2266,PROCV!$E$1:$F$27,2,FALSE)</f>
        <v>41 - Paraná</v>
      </c>
      <c r="J2266" s="22" t="s">
        <v>106</v>
      </c>
      <c r="K2266" s="22">
        <v>0</v>
      </c>
      <c r="L2266" s="33">
        <v>75000</v>
      </c>
      <c r="M2266" s="20" t="e">
        <f>VLOOKUP(G2266,PROCV!$A$110:$B$119,2,FALSE)</f>
        <v>#N/A</v>
      </c>
      <c r="N2266" s="17" t="e">
        <f t="shared" si="35"/>
        <v>#N/A</v>
      </c>
    </row>
    <row r="2267" spans="1:14" x14ac:dyDescent="0.25">
      <c r="A2267" s="30" t="s">
        <v>48</v>
      </c>
      <c r="B2267" s="36">
        <v>1197</v>
      </c>
      <c r="C2267" s="42" t="s">
        <v>4234</v>
      </c>
      <c r="D2267" s="22" t="s">
        <v>189</v>
      </c>
      <c r="E2267" s="22" t="s">
        <v>213</v>
      </c>
      <c r="F2267" s="26" t="str">
        <f>VLOOKUP(E2267,PROCV!$A$1:$B$107,2,TRUE)</f>
        <v>Patrimônio</v>
      </c>
      <c r="G2267" s="33">
        <v>2000</v>
      </c>
      <c r="H2267" s="24">
        <v>0</v>
      </c>
      <c r="I2267" s="23" t="str">
        <f>VLOOKUP(J2267,PROCV!$E$1:$F$27,2,FALSE)</f>
        <v>26 - Pernambuco</v>
      </c>
      <c r="J2267" s="22" t="s">
        <v>44</v>
      </c>
      <c r="K2267" s="22">
        <v>0</v>
      </c>
      <c r="L2267" s="33">
        <v>220000</v>
      </c>
      <c r="M2267" s="20" t="e">
        <f>VLOOKUP(G2267,PROCV!$A$110:$B$119,2,FALSE)</f>
        <v>#N/A</v>
      </c>
      <c r="N2267" s="17" t="e">
        <f t="shared" si="35"/>
        <v>#N/A</v>
      </c>
    </row>
    <row r="2268" spans="1:14" x14ac:dyDescent="0.25">
      <c r="A2268" s="30" t="s">
        <v>48</v>
      </c>
      <c r="B2268" s="36">
        <v>1198</v>
      </c>
      <c r="C2268" s="42" t="s">
        <v>4234</v>
      </c>
      <c r="D2268" s="22" t="s">
        <v>189</v>
      </c>
      <c r="E2268" s="22" t="s">
        <v>213</v>
      </c>
      <c r="F2268" s="26" t="str">
        <f>VLOOKUP(E2268,PROCV!$A$1:$B$107,2,TRUE)</f>
        <v>Patrimônio</v>
      </c>
      <c r="G2268" s="33">
        <v>2000</v>
      </c>
      <c r="H2268" s="24">
        <v>0</v>
      </c>
      <c r="I2268" s="23" t="str">
        <f>VLOOKUP(J2268,PROCV!$E$1:$F$27,2,FALSE)</f>
        <v>26 - Pernambuco</v>
      </c>
      <c r="J2268" s="22" t="s">
        <v>44</v>
      </c>
      <c r="K2268" s="22">
        <v>0</v>
      </c>
      <c r="L2268" s="33">
        <v>82500</v>
      </c>
      <c r="M2268" s="20" t="e">
        <f>VLOOKUP(G2268,PROCV!$A$110:$B$119,2,FALSE)</f>
        <v>#N/A</v>
      </c>
      <c r="N2268" s="17" t="e">
        <f t="shared" si="35"/>
        <v>#N/A</v>
      </c>
    </row>
    <row r="2269" spans="1:14" x14ac:dyDescent="0.25">
      <c r="A2269" s="30" t="s">
        <v>48</v>
      </c>
      <c r="B2269" s="36">
        <v>1199</v>
      </c>
      <c r="C2269" s="42" t="s">
        <v>4234</v>
      </c>
      <c r="D2269" s="22" t="s">
        <v>189</v>
      </c>
      <c r="E2269" s="22" t="s">
        <v>213</v>
      </c>
      <c r="F2269" s="26" t="str">
        <f>VLOOKUP(E2269,PROCV!$A$1:$B$107,2,TRUE)</f>
        <v>Patrimônio</v>
      </c>
      <c r="G2269" s="33">
        <v>2000</v>
      </c>
      <c r="H2269" s="24">
        <v>0</v>
      </c>
      <c r="I2269" s="23" t="str">
        <f>VLOOKUP(J2269,PROCV!$E$1:$F$27,2,FALSE)</f>
        <v>26 - Pernambuco</v>
      </c>
      <c r="J2269" s="22" t="s">
        <v>44</v>
      </c>
      <c r="K2269" s="22">
        <v>0</v>
      </c>
      <c r="L2269" s="33">
        <v>80000</v>
      </c>
      <c r="M2269" s="20" t="e">
        <f>VLOOKUP(G2269,PROCV!$A$110:$B$119,2,FALSE)</f>
        <v>#N/A</v>
      </c>
      <c r="N2269" s="17" t="e">
        <f t="shared" si="35"/>
        <v>#N/A</v>
      </c>
    </row>
    <row r="2270" spans="1:14" x14ac:dyDescent="0.25">
      <c r="A2270" s="30" t="s">
        <v>48</v>
      </c>
      <c r="B2270" s="36">
        <v>2045</v>
      </c>
      <c r="C2270" s="42" t="s">
        <v>3220</v>
      </c>
      <c r="D2270" s="22" t="s">
        <v>189</v>
      </c>
      <c r="E2270" s="22" t="s">
        <v>213</v>
      </c>
      <c r="F2270" s="26" t="str">
        <f>VLOOKUP(E2270,PROCV!$A$1:$B$107,2,TRUE)</f>
        <v>Patrimônio</v>
      </c>
      <c r="G2270" s="33">
        <v>2000</v>
      </c>
      <c r="H2270" s="24">
        <v>0</v>
      </c>
      <c r="I2270" s="23" t="str">
        <f>VLOOKUP(J2270,PROCV!$E$1:$F$27,2,FALSE)</f>
        <v>41 - Paraná</v>
      </c>
      <c r="J2270" s="22" t="s">
        <v>106</v>
      </c>
      <c r="K2270" s="22">
        <v>0</v>
      </c>
      <c r="L2270" s="33">
        <v>50000</v>
      </c>
      <c r="M2270" s="20" t="e">
        <f>VLOOKUP(G2270,PROCV!$A$110:$B$119,2,FALSE)</f>
        <v>#N/A</v>
      </c>
      <c r="N2270" s="17" t="e">
        <f t="shared" si="35"/>
        <v>#N/A</v>
      </c>
    </row>
    <row r="2271" spans="1:14" x14ac:dyDescent="0.25">
      <c r="A2271" s="30" t="s">
        <v>48</v>
      </c>
      <c r="B2271" s="36">
        <v>2097</v>
      </c>
      <c r="C2271" s="42" t="s">
        <v>3220</v>
      </c>
      <c r="D2271" s="22" t="s">
        <v>189</v>
      </c>
      <c r="E2271" s="22" t="s">
        <v>213</v>
      </c>
      <c r="F2271" s="26" t="str">
        <f>VLOOKUP(E2271,PROCV!$A$1:$B$107,2,TRUE)</f>
        <v>Patrimônio</v>
      </c>
      <c r="G2271" s="33">
        <v>2000</v>
      </c>
      <c r="H2271" s="24">
        <v>0</v>
      </c>
      <c r="I2271" s="23" t="str">
        <f>VLOOKUP(J2271,PROCV!$E$1:$F$27,2,FALSE)</f>
        <v>51 - Mato Grosso</v>
      </c>
      <c r="J2271" s="22" t="s">
        <v>99</v>
      </c>
      <c r="K2271" s="22">
        <v>0</v>
      </c>
      <c r="L2271" s="33">
        <v>300000</v>
      </c>
      <c r="M2271" s="20" t="e">
        <f>VLOOKUP(G2271,PROCV!$A$110:$B$119,2,FALSE)</f>
        <v>#N/A</v>
      </c>
      <c r="N2271" s="17" t="e">
        <f t="shared" si="35"/>
        <v>#N/A</v>
      </c>
    </row>
    <row r="2272" spans="1:14" x14ac:dyDescent="0.25">
      <c r="A2272" s="30" t="s">
        <v>48</v>
      </c>
      <c r="B2272" s="36">
        <v>2423</v>
      </c>
      <c r="C2272" s="42" t="s">
        <v>3220</v>
      </c>
      <c r="D2272" s="22" t="s">
        <v>189</v>
      </c>
      <c r="E2272" s="22" t="s">
        <v>213</v>
      </c>
      <c r="F2272" s="26" t="str">
        <f>VLOOKUP(E2272,PROCV!$A$1:$B$107,2,TRUE)</f>
        <v>Patrimônio</v>
      </c>
      <c r="G2272" s="33">
        <v>2000</v>
      </c>
      <c r="H2272" s="24">
        <v>0</v>
      </c>
      <c r="I2272" s="23" t="str">
        <f>VLOOKUP(J2272,PROCV!$E$1:$F$27,2,FALSE)</f>
        <v>31 - Minas Gerais</v>
      </c>
      <c r="J2272" s="22" t="s">
        <v>85</v>
      </c>
      <c r="K2272" s="22">
        <v>0</v>
      </c>
      <c r="L2272" s="33">
        <v>250000</v>
      </c>
      <c r="M2272" s="20" t="e">
        <f>VLOOKUP(G2272,PROCV!$A$110:$B$119,2,FALSE)</f>
        <v>#N/A</v>
      </c>
      <c r="N2272" s="17" t="e">
        <f t="shared" si="35"/>
        <v>#N/A</v>
      </c>
    </row>
    <row r="2273" spans="1:14" x14ac:dyDescent="0.25">
      <c r="A2273" s="30" t="s">
        <v>48</v>
      </c>
      <c r="B2273" s="36">
        <v>2730</v>
      </c>
      <c r="C2273" s="42" t="s">
        <v>4233</v>
      </c>
      <c r="D2273" s="22" t="s">
        <v>189</v>
      </c>
      <c r="E2273" s="22" t="s">
        <v>213</v>
      </c>
      <c r="F2273" s="26" t="str">
        <f>VLOOKUP(E2273,PROCV!$A$1:$B$107,2,TRUE)</f>
        <v>Patrimônio</v>
      </c>
      <c r="G2273" s="33">
        <v>2000</v>
      </c>
      <c r="H2273" s="24">
        <v>0</v>
      </c>
      <c r="I2273" s="23" t="str">
        <f>VLOOKUP(J2273,PROCV!$E$1:$F$27,2,FALSE)</f>
        <v>31 - Minas Gerais</v>
      </c>
      <c r="J2273" s="22" t="s">
        <v>85</v>
      </c>
      <c r="K2273" s="22">
        <v>0</v>
      </c>
      <c r="L2273" s="33">
        <v>125000</v>
      </c>
      <c r="M2273" s="20" t="e">
        <f>VLOOKUP(G2273,PROCV!$A$110:$B$119,2,FALSE)</f>
        <v>#N/A</v>
      </c>
      <c r="N2273" s="17" t="e">
        <f t="shared" si="35"/>
        <v>#N/A</v>
      </c>
    </row>
    <row r="2274" spans="1:14" x14ac:dyDescent="0.25">
      <c r="A2274" s="30" t="s">
        <v>48</v>
      </c>
      <c r="B2274" s="36">
        <v>2056</v>
      </c>
      <c r="C2274" s="42" t="s">
        <v>4232</v>
      </c>
      <c r="D2274" s="22" t="s">
        <v>189</v>
      </c>
      <c r="E2274" s="22" t="s">
        <v>213</v>
      </c>
      <c r="F2274" s="26" t="str">
        <f>VLOOKUP(E2274,PROCV!$A$1:$B$107,2,TRUE)</f>
        <v>Patrimônio</v>
      </c>
      <c r="G2274" s="33">
        <v>2000</v>
      </c>
      <c r="H2274" s="24">
        <v>0</v>
      </c>
      <c r="I2274" s="23" t="str">
        <f>VLOOKUP(J2274,PROCV!$E$1:$F$27,2,FALSE)</f>
        <v>41 - Paraná</v>
      </c>
      <c r="J2274" s="22" t="s">
        <v>106</v>
      </c>
      <c r="K2274" s="22">
        <v>0</v>
      </c>
      <c r="L2274" s="33">
        <v>60000</v>
      </c>
      <c r="M2274" s="20" t="e">
        <f>VLOOKUP(G2274,PROCV!$A$110:$B$119,2,FALSE)</f>
        <v>#N/A</v>
      </c>
      <c r="N2274" s="17" t="e">
        <f t="shared" si="35"/>
        <v>#N/A</v>
      </c>
    </row>
    <row r="2275" spans="1:14" x14ac:dyDescent="0.25">
      <c r="A2275" s="30" t="s">
        <v>48</v>
      </c>
      <c r="B2275" s="36">
        <v>6195</v>
      </c>
      <c r="C2275" s="42" t="s">
        <v>3743</v>
      </c>
      <c r="D2275" s="22" t="s">
        <v>189</v>
      </c>
      <c r="E2275" s="22" t="s">
        <v>213</v>
      </c>
      <c r="F2275" s="26" t="str">
        <f>VLOOKUP(E2275,PROCV!$A$1:$B$107,2,TRUE)</f>
        <v>Patrimônio</v>
      </c>
      <c r="G2275" s="33">
        <v>2000</v>
      </c>
      <c r="H2275" s="24">
        <v>0</v>
      </c>
      <c r="I2275" s="23" t="str">
        <f>VLOOKUP(J2275,PROCV!$E$1:$F$27,2,FALSE)</f>
        <v>31 - Minas Gerais</v>
      </c>
      <c r="J2275" s="22" t="s">
        <v>85</v>
      </c>
      <c r="K2275" s="22">
        <v>0</v>
      </c>
      <c r="L2275" s="33">
        <v>105160</v>
      </c>
      <c r="M2275" s="20" t="e">
        <f>VLOOKUP(G2275,PROCV!$A$110:$B$119,2,FALSE)</f>
        <v>#N/A</v>
      </c>
      <c r="N2275" s="17" t="e">
        <f t="shared" si="35"/>
        <v>#N/A</v>
      </c>
    </row>
    <row r="2276" spans="1:14" x14ac:dyDescent="0.25">
      <c r="A2276" s="30" t="s">
        <v>48</v>
      </c>
      <c r="B2276" s="36">
        <v>6878</v>
      </c>
      <c r="C2276" s="42" t="s">
        <v>4231</v>
      </c>
      <c r="D2276" s="22" t="s">
        <v>189</v>
      </c>
      <c r="E2276" s="22" t="s">
        <v>213</v>
      </c>
      <c r="F2276" s="26" t="str">
        <f>VLOOKUP(E2276,PROCV!$A$1:$B$107,2,TRUE)</f>
        <v>Patrimônio</v>
      </c>
      <c r="G2276" s="33">
        <v>2000</v>
      </c>
      <c r="H2276" s="24">
        <v>0</v>
      </c>
      <c r="I2276" s="23" t="str">
        <f>VLOOKUP(J2276,PROCV!$E$1:$F$27,2,FALSE)</f>
        <v>22 - Piauí</v>
      </c>
      <c r="J2276" s="22" t="s">
        <v>77</v>
      </c>
      <c r="K2276" s="22">
        <v>0</v>
      </c>
      <c r="L2276" s="33">
        <v>60000</v>
      </c>
      <c r="M2276" s="20" t="e">
        <f>VLOOKUP(G2276,PROCV!$A$110:$B$119,2,FALSE)</f>
        <v>#N/A</v>
      </c>
      <c r="N2276" s="17" t="e">
        <f t="shared" si="35"/>
        <v>#N/A</v>
      </c>
    </row>
    <row r="2277" spans="1:14" x14ac:dyDescent="0.25">
      <c r="A2277" s="30" t="s">
        <v>48</v>
      </c>
      <c r="B2277" s="36">
        <v>6178</v>
      </c>
      <c r="C2277" s="42" t="s">
        <v>4230</v>
      </c>
      <c r="D2277" s="22" t="s">
        <v>189</v>
      </c>
      <c r="E2277" s="22" t="s">
        <v>213</v>
      </c>
      <c r="F2277" s="26" t="str">
        <f>VLOOKUP(E2277,PROCV!$A$1:$B$107,2,TRUE)</f>
        <v>Patrimônio</v>
      </c>
      <c r="G2277" s="33">
        <v>2000</v>
      </c>
      <c r="H2277" s="24">
        <v>0</v>
      </c>
      <c r="I2277" s="23" t="str">
        <f>VLOOKUP(J2277,PROCV!$E$1:$F$27,2,FALSE)</f>
        <v>31 - Minas Gerais</v>
      </c>
      <c r="J2277" s="22" t="s">
        <v>85</v>
      </c>
      <c r="K2277" s="22">
        <v>0</v>
      </c>
      <c r="L2277" s="33">
        <v>120000</v>
      </c>
      <c r="M2277" s="20" t="e">
        <f>VLOOKUP(G2277,PROCV!$A$110:$B$119,2,FALSE)</f>
        <v>#N/A</v>
      </c>
      <c r="N2277" s="17" t="e">
        <f t="shared" si="35"/>
        <v>#N/A</v>
      </c>
    </row>
    <row r="2278" spans="1:14" x14ac:dyDescent="0.25">
      <c r="A2278" s="30" t="s">
        <v>48</v>
      </c>
      <c r="B2278" s="36">
        <v>1088</v>
      </c>
      <c r="C2278" s="42" t="s">
        <v>4229</v>
      </c>
      <c r="D2278" s="22" t="s">
        <v>46</v>
      </c>
      <c r="E2278" s="22" t="s">
        <v>50</v>
      </c>
      <c r="F2278" s="26" t="str">
        <f>VLOOKUP(E2278,PROCV!$A$1:$B$107,2,TRUE)</f>
        <v>Educação e Criação em Artes</v>
      </c>
      <c r="G2278" s="33">
        <v>2000</v>
      </c>
      <c r="H2278" s="24">
        <v>0</v>
      </c>
      <c r="I2278" s="23" t="str">
        <f>VLOOKUP(J2278,PROCV!$E$1:$F$27,2,FALSE)</f>
        <v>26 - Pernambuco</v>
      </c>
      <c r="J2278" s="22" t="s">
        <v>44</v>
      </c>
      <c r="K2278" s="22">
        <v>0</v>
      </c>
      <c r="L2278" s="33">
        <v>44854</v>
      </c>
      <c r="M2278" s="20" t="e">
        <f>VLOOKUP(G2278,PROCV!$A$110:$B$119,2,FALSE)</f>
        <v>#N/A</v>
      </c>
      <c r="N2278" s="17" t="e">
        <f t="shared" si="35"/>
        <v>#N/A</v>
      </c>
    </row>
    <row r="2279" spans="1:14" x14ac:dyDescent="0.25">
      <c r="A2279" s="30" t="s">
        <v>48</v>
      </c>
      <c r="B2279" s="36">
        <v>2057</v>
      </c>
      <c r="C2279" s="42" t="s">
        <v>4228</v>
      </c>
      <c r="D2279" s="22" t="s">
        <v>189</v>
      </c>
      <c r="E2279" s="22" t="s">
        <v>213</v>
      </c>
      <c r="F2279" s="26" t="str">
        <f>VLOOKUP(E2279,PROCV!$A$1:$B$107,2,TRUE)</f>
        <v>Patrimônio</v>
      </c>
      <c r="G2279" s="33">
        <v>2000</v>
      </c>
      <c r="H2279" s="24">
        <v>0</v>
      </c>
      <c r="I2279" s="23" t="str">
        <f>VLOOKUP(J2279,PROCV!$E$1:$F$27,2,FALSE)</f>
        <v>15 - Pará</v>
      </c>
      <c r="J2279" s="22" t="s">
        <v>140</v>
      </c>
      <c r="K2279" s="22">
        <v>0</v>
      </c>
      <c r="L2279" s="33">
        <v>130000</v>
      </c>
      <c r="M2279" s="20" t="e">
        <f>VLOOKUP(G2279,PROCV!$A$110:$B$119,2,FALSE)</f>
        <v>#N/A</v>
      </c>
      <c r="N2279" s="17" t="e">
        <f t="shared" si="35"/>
        <v>#N/A</v>
      </c>
    </row>
    <row r="2280" spans="1:14" x14ac:dyDescent="0.25">
      <c r="A2280" s="30" t="s">
        <v>48</v>
      </c>
      <c r="B2280" s="36">
        <v>2762</v>
      </c>
      <c r="C2280" s="42" t="s">
        <v>3741</v>
      </c>
      <c r="D2280" s="22" t="s">
        <v>189</v>
      </c>
      <c r="E2280" s="22" t="s">
        <v>213</v>
      </c>
      <c r="F2280" s="26" t="str">
        <f>VLOOKUP(E2280,PROCV!$A$1:$B$107,2,TRUE)</f>
        <v>Patrimônio</v>
      </c>
      <c r="G2280" s="33">
        <v>2000</v>
      </c>
      <c r="H2280" s="24">
        <v>0</v>
      </c>
      <c r="I2280" s="23" t="str">
        <f>VLOOKUP(J2280,PROCV!$E$1:$F$27,2,FALSE)</f>
        <v>29 - Bahia</v>
      </c>
      <c r="J2280" s="22" t="s">
        <v>73</v>
      </c>
      <c r="K2280" s="22">
        <v>0</v>
      </c>
      <c r="L2280" s="33">
        <v>100000</v>
      </c>
      <c r="M2280" s="20" t="e">
        <f>VLOOKUP(G2280,PROCV!$A$110:$B$119,2,FALSE)</f>
        <v>#N/A</v>
      </c>
      <c r="N2280" s="17" t="e">
        <f t="shared" si="35"/>
        <v>#N/A</v>
      </c>
    </row>
    <row r="2281" spans="1:14" x14ac:dyDescent="0.25">
      <c r="A2281" s="30" t="s">
        <v>48</v>
      </c>
      <c r="B2281" s="36">
        <v>2043</v>
      </c>
      <c r="C2281" s="42" t="s">
        <v>4227</v>
      </c>
      <c r="D2281" s="22" t="s">
        <v>189</v>
      </c>
      <c r="E2281" s="22" t="s">
        <v>213</v>
      </c>
      <c r="F2281" s="26" t="str">
        <f>VLOOKUP(E2281,PROCV!$A$1:$B$107,2,TRUE)</f>
        <v>Patrimônio</v>
      </c>
      <c r="G2281" s="33">
        <v>2000</v>
      </c>
      <c r="H2281" s="24">
        <v>0</v>
      </c>
      <c r="I2281" s="23" t="str">
        <f>VLOOKUP(J2281,PROCV!$E$1:$F$27,2,FALSE)</f>
        <v>31 - Minas Gerais</v>
      </c>
      <c r="J2281" s="22" t="s">
        <v>85</v>
      </c>
      <c r="K2281" s="22">
        <v>0</v>
      </c>
      <c r="L2281" s="33">
        <v>200000</v>
      </c>
      <c r="M2281" s="20" t="e">
        <f>VLOOKUP(G2281,PROCV!$A$110:$B$119,2,FALSE)</f>
        <v>#N/A</v>
      </c>
      <c r="N2281" s="17" t="e">
        <f t="shared" si="35"/>
        <v>#N/A</v>
      </c>
    </row>
    <row r="2282" spans="1:14" x14ac:dyDescent="0.25">
      <c r="A2282" s="30" t="s">
        <v>48</v>
      </c>
      <c r="B2282" s="36">
        <v>1218</v>
      </c>
      <c r="C2282" s="42" t="s">
        <v>4226</v>
      </c>
      <c r="D2282" s="22" t="s">
        <v>189</v>
      </c>
      <c r="E2282" s="22" t="s">
        <v>213</v>
      </c>
      <c r="F2282" s="26" t="str">
        <f>VLOOKUP(E2282,PROCV!$A$1:$B$107,2,TRUE)</f>
        <v>Patrimônio</v>
      </c>
      <c r="G2282" s="33">
        <v>2000</v>
      </c>
      <c r="H2282" s="24">
        <v>0</v>
      </c>
      <c r="I2282" s="23" t="str">
        <f>VLOOKUP(J2282,PROCV!$E$1:$F$27,2,FALSE)</f>
        <v>23 - Ceará</v>
      </c>
      <c r="J2282" s="22" t="s">
        <v>52</v>
      </c>
      <c r="K2282" s="22">
        <v>0</v>
      </c>
      <c r="L2282" s="33">
        <v>79223.63</v>
      </c>
      <c r="M2282" s="20" t="e">
        <f>VLOOKUP(G2282,PROCV!$A$110:$B$119,2,FALSE)</f>
        <v>#N/A</v>
      </c>
      <c r="N2282" s="17" t="e">
        <f t="shared" si="35"/>
        <v>#N/A</v>
      </c>
    </row>
    <row r="2283" spans="1:14" x14ac:dyDescent="0.25">
      <c r="A2283" s="30" t="s">
        <v>48</v>
      </c>
      <c r="B2283" s="36">
        <v>1188</v>
      </c>
      <c r="C2283" s="42" t="s">
        <v>4225</v>
      </c>
      <c r="D2283" s="22" t="s">
        <v>189</v>
      </c>
      <c r="E2283" s="22" t="s">
        <v>213</v>
      </c>
      <c r="F2283" s="26" t="str">
        <f>VLOOKUP(E2283,PROCV!$A$1:$B$107,2,TRUE)</f>
        <v>Patrimônio</v>
      </c>
      <c r="G2283" s="33">
        <v>2000</v>
      </c>
      <c r="H2283" s="24">
        <v>0</v>
      </c>
      <c r="I2283" s="23" t="str">
        <f>VLOOKUP(J2283,PROCV!$E$1:$F$27,2,FALSE)</f>
        <v>41 - Paraná</v>
      </c>
      <c r="J2283" s="22" t="s">
        <v>106</v>
      </c>
      <c r="K2283" s="22">
        <v>0</v>
      </c>
      <c r="L2283" s="33">
        <v>150000</v>
      </c>
      <c r="M2283" s="20" t="e">
        <f>VLOOKUP(G2283,PROCV!$A$110:$B$119,2,FALSE)</f>
        <v>#N/A</v>
      </c>
      <c r="N2283" s="17" t="e">
        <f t="shared" si="35"/>
        <v>#N/A</v>
      </c>
    </row>
    <row r="2284" spans="1:14" x14ac:dyDescent="0.25">
      <c r="A2284" s="30" t="s">
        <v>48</v>
      </c>
      <c r="B2284" s="36">
        <v>6806</v>
      </c>
      <c r="C2284" s="42" t="s">
        <v>4224</v>
      </c>
      <c r="D2284" s="22" t="s">
        <v>189</v>
      </c>
      <c r="E2284" s="22" t="s">
        <v>213</v>
      </c>
      <c r="F2284" s="26" t="str">
        <f>VLOOKUP(E2284,PROCV!$A$1:$B$107,2,TRUE)</f>
        <v>Patrimônio</v>
      </c>
      <c r="G2284" s="33">
        <v>2000</v>
      </c>
      <c r="H2284" s="24">
        <v>0</v>
      </c>
      <c r="I2284" s="23" t="str">
        <f>VLOOKUP(J2284,PROCV!$E$1:$F$27,2,FALSE)</f>
        <v>53 - Distrito Federal</v>
      </c>
      <c r="J2284" s="22" t="s">
        <v>75</v>
      </c>
      <c r="K2284" s="22">
        <v>0</v>
      </c>
      <c r="L2284" s="33">
        <v>11500</v>
      </c>
      <c r="M2284" s="20" t="e">
        <f>VLOOKUP(G2284,PROCV!$A$110:$B$119,2,FALSE)</f>
        <v>#N/A</v>
      </c>
      <c r="N2284" s="17" t="e">
        <f t="shared" si="35"/>
        <v>#N/A</v>
      </c>
    </row>
    <row r="2285" spans="1:14" x14ac:dyDescent="0.25">
      <c r="A2285" s="30" t="s">
        <v>48</v>
      </c>
      <c r="B2285" s="36">
        <v>6887</v>
      </c>
      <c r="C2285" s="42" t="s">
        <v>4223</v>
      </c>
      <c r="D2285" s="22" t="s">
        <v>189</v>
      </c>
      <c r="E2285" s="22" t="s">
        <v>213</v>
      </c>
      <c r="F2285" s="26" t="str">
        <f>VLOOKUP(E2285,PROCV!$A$1:$B$107,2,TRUE)</f>
        <v>Patrimônio</v>
      </c>
      <c r="G2285" s="33">
        <v>2000</v>
      </c>
      <c r="H2285" s="24">
        <v>0</v>
      </c>
      <c r="I2285" s="23" t="str">
        <f>VLOOKUP(J2285,PROCV!$E$1:$F$27,2,FALSE)</f>
        <v>33 - Rio de Janeiro</v>
      </c>
      <c r="J2285" s="22" t="s">
        <v>82</v>
      </c>
      <c r="K2285" s="22">
        <v>0</v>
      </c>
      <c r="L2285" s="33">
        <v>44375</v>
      </c>
      <c r="M2285" s="20" t="e">
        <f>VLOOKUP(G2285,PROCV!$A$110:$B$119,2,FALSE)</f>
        <v>#N/A</v>
      </c>
      <c r="N2285" s="17" t="e">
        <f t="shared" si="35"/>
        <v>#N/A</v>
      </c>
    </row>
    <row r="2286" spans="1:14" x14ac:dyDescent="0.25">
      <c r="A2286" s="30" t="s">
        <v>48</v>
      </c>
      <c r="B2286" s="36">
        <v>6853</v>
      </c>
      <c r="C2286" s="42" t="s">
        <v>4222</v>
      </c>
      <c r="D2286" s="22" t="s">
        <v>189</v>
      </c>
      <c r="E2286" s="22" t="s">
        <v>213</v>
      </c>
      <c r="F2286" s="26" t="str">
        <f>VLOOKUP(E2286,PROCV!$A$1:$B$107,2,TRUE)</f>
        <v>Patrimônio</v>
      </c>
      <c r="G2286" s="33">
        <v>2000</v>
      </c>
      <c r="H2286" s="24">
        <v>0</v>
      </c>
      <c r="I2286" s="23" t="str">
        <f>VLOOKUP(J2286,PROCV!$E$1:$F$27,2,FALSE)</f>
        <v>23 - Ceará</v>
      </c>
      <c r="J2286" s="22" t="s">
        <v>52</v>
      </c>
      <c r="K2286" s="22">
        <v>0</v>
      </c>
      <c r="L2286" s="33">
        <v>70000</v>
      </c>
      <c r="M2286" s="20" t="e">
        <f>VLOOKUP(G2286,PROCV!$A$110:$B$119,2,FALSE)</f>
        <v>#N/A</v>
      </c>
      <c r="N2286" s="17" t="e">
        <f t="shared" si="35"/>
        <v>#N/A</v>
      </c>
    </row>
    <row r="2287" spans="1:14" x14ac:dyDescent="0.25">
      <c r="A2287" s="30" t="s">
        <v>48</v>
      </c>
      <c r="B2287" s="36">
        <v>999233</v>
      </c>
      <c r="C2287" s="42" t="s">
        <v>4221</v>
      </c>
      <c r="D2287" s="22" t="s">
        <v>314</v>
      </c>
      <c r="E2287" s="22" t="s">
        <v>265</v>
      </c>
      <c r="F2287" s="26" t="str">
        <f>VLOOKUP(E2287,PROCV!$A$1:$B$107,2,TRUE)</f>
        <v>Patrimônio</v>
      </c>
      <c r="G2287" s="33">
        <v>2000</v>
      </c>
      <c r="H2287" s="24">
        <v>0</v>
      </c>
      <c r="I2287" s="23" t="str">
        <f>VLOOKUP(J2287,PROCV!$E$1:$F$27,2,FALSE)</f>
        <v>35 - São Paulo</v>
      </c>
      <c r="J2287" s="22" t="s">
        <v>76</v>
      </c>
      <c r="K2287" s="22">
        <v>0</v>
      </c>
      <c r="L2287" s="33">
        <v>79800</v>
      </c>
      <c r="M2287" s="20" t="e">
        <f>VLOOKUP(G2287,PROCV!$A$110:$B$119,2,FALSE)</f>
        <v>#N/A</v>
      </c>
      <c r="N2287" s="17" t="e">
        <f t="shared" si="35"/>
        <v>#N/A</v>
      </c>
    </row>
    <row r="2288" spans="1:14" x14ac:dyDescent="0.25">
      <c r="A2288" s="30" t="s">
        <v>48</v>
      </c>
      <c r="B2288" s="36">
        <v>1161</v>
      </c>
      <c r="C2288" s="42" t="s">
        <v>4220</v>
      </c>
      <c r="D2288" s="22" t="s">
        <v>46</v>
      </c>
      <c r="E2288" s="22" t="s">
        <v>50</v>
      </c>
      <c r="F2288" s="26" t="str">
        <f>VLOOKUP(E2288,PROCV!$A$1:$B$107,2,TRUE)</f>
        <v>Educação e Criação em Artes</v>
      </c>
      <c r="G2288" s="33">
        <v>2000</v>
      </c>
      <c r="H2288" s="24">
        <v>0</v>
      </c>
      <c r="I2288" s="23" t="str">
        <f>VLOOKUP(J2288,PROCV!$E$1:$F$27,2,FALSE)</f>
        <v>24 - Rio Grande do Norte</v>
      </c>
      <c r="J2288" s="22" t="s">
        <v>54</v>
      </c>
      <c r="K2288" s="22">
        <v>0</v>
      </c>
      <c r="L2288" s="33">
        <v>40000</v>
      </c>
      <c r="M2288" s="20" t="e">
        <f>VLOOKUP(G2288,PROCV!$A$110:$B$119,2,FALSE)</f>
        <v>#N/A</v>
      </c>
      <c r="N2288" s="17" t="e">
        <f t="shared" si="35"/>
        <v>#N/A</v>
      </c>
    </row>
    <row r="2289" spans="1:14" x14ac:dyDescent="0.25">
      <c r="A2289" s="30" t="s">
        <v>48</v>
      </c>
      <c r="B2289" s="36">
        <v>5574</v>
      </c>
      <c r="C2289" s="42" t="s">
        <v>4219</v>
      </c>
      <c r="D2289" s="22" t="s">
        <v>300</v>
      </c>
      <c r="E2289" s="22" t="s">
        <v>263</v>
      </c>
      <c r="F2289" s="26" t="str">
        <f>VLOOKUP(E2289,PROCV!$A$1:$B$107,2,TRUE)</f>
        <v>Artes Cênicas e Espetáculo</v>
      </c>
      <c r="G2289" s="33">
        <v>2000</v>
      </c>
      <c r="H2289" s="24">
        <v>0</v>
      </c>
      <c r="I2289" s="23" t="str">
        <f>VLOOKUP(J2289,PROCV!$E$1:$F$27,2,FALSE)</f>
        <v>35 - São Paulo</v>
      </c>
      <c r="J2289" s="22" t="s">
        <v>76</v>
      </c>
      <c r="K2289" s="22">
        <v>0</v>
      </c>
      <c r="L2289" s="33">
        <v>137000</v>
      </c>
      <c r="M2289" s="20" t="e">
        <f>VLOOKUP(G2289,PROCV!$A$110:$B$119,2,FALSE)</f>
        <v>#N/A</v>
      </c>
      <c r="N2289" s="17" t="e">
        <f t="shared" si="35"/>
        <v>#N/A</v>
      </c>
    </row>
    <row r="2290" spans="1:14" x14ac:dyDescent="0.25">
      <c r="A2290" s="30" t="s">
        <v>48</v>
      </c>
      <c r="B2290" s="36">
        <v>6995</v>
      </c>
      <c r="C2290" s="42" t="s">
        <v>4218</v>
      </c>
      <c r="D2290" s="22" t="s">
        <v>189</v>
      </c>
      <c r="E2290" s="22" t="s">
        <v>213</v>
      </c>
      <c r="F2290" s="26" t="str">
        <f>VLOOKUP(E2290,PROCV!$A$1:$B$107,2,TRUE)</f>
        <v>Patrimônio</v>
      </c>
      <c r="G2290" s="33">
        <v>2000</v>
      </c>
      <c r="H2290" s="24">
        <v>0</v>
      </c>
      <c r="I2290" s="23" t="str">
        <f>VLOOKUP(J2290,PROCV!$E$1:$F$27,2,FALSE)</f>
        <v>33 - Rio de Janeiro</v>
      </c>
      <c r="J2290" s="22" t="s">
        <v>82</v>
      </c>
      <c r="K2290" s="22">
        <v>0</v>
      </c>
      <c r="L2290" s="33">
        <v>4000000</v>
      </c>
      <c r="M2290" s="20" t="e">
        <f>VLOOKUP(G2290,PROCV!$A$110:$B$119,2,FALSE)</f>
        <v>#N/A</v>
      </c>
      <c r="N2290" s="17" t="e">
        <f t="shared" si="35"/>
        <v>#N/A</v>
      </c>
    </row>
    <row r="2291" spans="1:14" x14ac:dyDescent="0.25">
      <c r="A2291" s="30" t="s">
        <v>48</v>
      </c>
      <c r="B2291" s="36">
        <v>2659</v>
      </c>
      <c r="C2291" s="42" t="s">
        <v>4217</v>
      </c>
      <c r="D2291" s="22" t="s">
        <v>189</v>
      </c>
      <c r="E2291" s="22" t="s">
        <v>213</v>
      </c>
      <c r="F2291" s="26" t="str">
        <f>VLOOKUP(E2291,PROCV!$A$1:$B$107,2,TRUE)</f>
        <v>Patrimônio</v>
      </c>
      <c r="G2291" s="33">
        <v>2000</v>
      </c>
      <c r="H2291" s="24">
        <v>0</v>
      </c>
      <c r="I2291" s="23" t="str">
        <f>VLOOKUP(J2291,PROCV!$E$1:$F$27,2,FALSE)</f>
        <v>23 - Ceará</v>
      </c>
      <c r="J2291" s="22" t="s">
        <v>52</v>
      </c>
      <c r="K2291" s="22">
        <v>0</v>
      </c>
      <c r="L2291" s="33">
        <v>58288</v>
      </c>
      <c r="M2291" s="20" t="e">
        <f>VLOOKUP(G2291,PROCV!$A$110:$B$119,2,FALSE)</f>
        <v>#N/A</v>
      </c>
      <c r="N2291" s="17" t="e">
        <f t="shared" si="35"/>
        <v>#N/A</v>
      </c>
    </row>
    <row r="2292" spans="1:14" x14ac:dyDescent="0.25">
      <c r="A2292" s="30" t="s">
        <v>48</v>
      </c>
      <c r="B2292" s="36">
        <v>6941</v>
      </c>
      <c r="C2292" s="42" t="s">
        <v>4216</v>
      </c>
      <c r="D2292" s="22" t="s">
        <v>189</v>
      </c>
      <c r="E2292" s="22" t="s">
        <v>213</v>
      </c>
      <c r="F2292" s="26" t="str">
        <f>VLOOKUP(E2292,PROCV!$A$1:$B$107,2,TRUE)</f>
        <v>Patrimônio</v>
      </c>
      <c r="G2292" s="33">
        <v>2000</v>
      </c>
      <c r="H2292" s="24">
        <v>0</v>
      </c>
      <c r="I2292" s="23" t="str">
        <f>VLOOKUP(J2292,PROCV!$E$1:$F$27,2,FALSE)</f>
        <v>33 - Rio de Janeiro</v>
      </c>
      <c r="J2292" s="22" t="s">
        <v>82</v>
      </c>
      <c r="K2292" s="22">
        <v>0</v>
      </c>
      <c r="L2292" s="33">
        <v>1125000</v>
      </c>
      <c r="M2292" s="20" t="e">
        <f>VLOOKUP(G2292,PROCV!$A$110:$B$119,2,FALSE)</f>
        <v>#N/A</v>
      </c>
      <c r="N2292" s="17" t="e">
        <f t="shared" si="35"/>
        <v>#N/A</v>
      </c>
    </row>
    <row r="2293" spans="1:14" x14ac:dyDescent="0.25">
      <c r="A2293" s="30" t="s">
        <v>48</v>
      </c>
      <c r="B2293" s="36">
        <v>3102</v>
      </c>
      <c r="C2293" s="42" t="s">
        <v>4215</v>
      </c>
      <c r="D2293" s="22" t="s">
        <v>189</v>
      </c>
      <c r="E2293" s="22" t="s">
        <v>630</v>
      </c>
      <c r="F2293" s="26" t="s">
        <v>10</v>
      </c>
      <c r="G2293" s="33">
        <v>2000</v>
      </c>
      <c r="H2293" s="24">
        <v>0</v>
      </c>
      <c r="I2293" s="23" t="str">
        <f>VLOOKUP(J2293,PROCV!$E$1:$F$27,2,FALSE)</f>
        <v>33 - Rio de Janeiro</v>
      </c>
      <c r="J2293" s="22" t="s">
        <v>82</v>
      </c>
      <c r="K2293" s="22">
        <v>0</v>
      </c>
      <c r="L2293" s="33">
        <v>28653.360000000001</v>
      </c>
      <c r="M2293" s="20" t="e">
        <f>VLOOKUP(G2293,PROCV!$A$110:$B$119,2,FALSE)</f>
        <v>#N/A</v>
      </c>
      <c r="N2293" s="17" t="e">
        <f t="shared" si="35"/>
        <v>#N/A</v>
      </c>
    </row>
    <row r="2294" spans="1:14" x14ac:dyDescent="0.25">
      <c r="A2294" s="30" t="s">
        <v>48</v>
      </c>
      <c r="B2294" s="36">
        <v>1317</v>
      </c>
      <c r="C2294" s="42" t="s">
        <v>4214</v>
      </c>
      <c r="D2294" s="22" t="s">
        <v>189</v>
      </c>
      <c r="E2294" s="22" t="s">
        <v>216</v>
      </c>
      <c r="F2294" s="26" t="str">
        <f>VLOOKUP(E2294,PROCV!$A$1:$B$107,2,TRUE)</f>
        <v>Patrimônio</v>
      </c>
      <c r="G2294" s="33">
        <v>2000</v>
      </c>
      <c r="H2294" s="24">
        <v>0</v>
      </c>
      <c r="I2294" s="23" t="str">
        <f>VLOOKUP(J2294,PROCV!$E$1:$F$27,2,FALSE)</f>
        <v>53 - Distrito Federal</v>
      </c>
      <c r="J2294" s="22" t="s">
        <v>75</v>
      </c>
      <c r="K2294" s="22">
        <v>0</v>
      </c>
      <c r="L2294" s="33">
        <v>89182</v>
      </c>
      <c r="M2294" s="20" t="e">
        <f>VLOOKUP(G2294,PROCV!$A$110:$B$119,2,FALSE)</f>
        <v>#N/A</v>
      </c>
      <c r="N2294" s="17" t="e">
        <f t="shared" si="35"/>
        <v>#N/A</v>
      </c>
    </row>
    <row r="2295" spans="1:14" x14ac:dyDescent="0.25">
      <c r="A2295" s="30" t="s">
        <v>48</v>
      </c>
      <c r="B2295" s="36">
        <v>6269</v>
      </c>
      <c r="C2295" s="42" t="s">
        <v>4213</v>
      </c>
      <c r="D2295" s="22" t="s">
        <v>114</v>
      </c>
      <c r="E2295" s="22" t="s">
        <v>113</v>
      </c>
      <c r="F2295" s="26" t="str">
        <f>VLOOKUP(E2295,PROCV!$A$1:$B$107,2,TRUE)</f>
        <v>Música</v>
      </c>
      <c r="G2295" s="33">
        <v>2000</v>
      </c>
      <c r="H2295" s="24">
        <v>0</v>
      </c>
      <c r="I2295" s="23" t="str">
        <f>VLOOKUP(J2295,PROCV!$E$1:$F$27,2,FALSE)</f>
        <v>53 - Distrito Federal</v>
      </c>
      <c r="J2295" s="22" t="s">
        <v>75</v>
      </c>
      <c r="K2295" s="22">
        <v>0</v>
      </c>
      <c r="L2295" s="33">
        <v>41576</v>
      </c>
      <c r="M2295" s="20" t="e">
        <f>VLOOKUP(G2295,PROCV!$A$110:$B$119,2,FALSE)</f>
        <v>#N/A</v>
      </c>
      <c r="N2295" s="17" t="e">
        <f t="shared" si="35"/>
        <v>#N/A</v>
      </c>
    </row>
    <row r="2296" spans="1:14" x14ac:dyDescent="0.25">
      <c r="A2296" s="30" t="s">
        <v>48</v>
      </c>
      <c r="B2296" s="36">
        <v>90</v>
      </c>
      <c r="C2296" s="42" t="s">
        <v>4212</v>
      </c>
      <c r="D2296" s="22" t="s">
        <v>4</v>
      </c>
      <c r="E2296" s="22" t="s">
        <v>259</v>
      </c>
      <c r="F2296" s="26" t="str">
        <f>VLOOKUP(E2296,PROCV!$A$1:$B$107,2,TRUE)</f>
        <v>Arquitetura e Design</v>
      </c>
      <c r="G2296" s="33">
        <v>2000</v>
      </c>
      <c r="H2296" s="24">
        <v>0</v>
      </c>
      <c r="I2296" s="23" t="str">
        <f>VLOOKUP(J2296,PROCV!$E$1:$F$27,2,FALSE)</f>
        <v>29 - Bahia</v>
      </c>
      <c r="J2296" s="22" t="s">
        <v>73</v>
      </c>
      <c r="K2296" s="22">
        <v>0</v>
      </c>
      <c r="L2296" s="33">
        <v>20000</v>
      </c>
      <c r="M2296" s="20" t="e">
        <f>VLOOKUP(G2296,PROCV!$A$110:$B$119,2,FALSE)</f>
        <v>#N/A</v>
      </c>
      <c r="N2296" s="17" t="e">
        <f t="shared" si="35"/>
        <v>#N/A</v>
      </c>
    </row>
    <row r="2297" spans="1:14" x14ac:dyDescent="0.25">
      <c r="A2297" s="30" t="s">
        <v>48</v>
      </c>
      <c r="B2297" s="36">
        <v>5978</v>
      </c>
      <c r="C2297" s="42" t="s">
        <v>4211</v>
      </c>
      <c r="D2297" s="22" t="s">
        <v>114</v>
      </c>
      <c r="E2297" s="22" t="s">
        <v>192</v>
      </c>
      <c r="F2297" s="26" t="str">
        <f>VLOOKUP(E2297,PROCV!$A$1:$B$107,2,TRUE)</f>
        <v>Música</v>
      </c>
      <c r="G2297" s="33">
        <v>2000</v>
      </c>
      <c r="H2297" s="24">
        <v>0</v>
      </c>
      <c r="I2297" s="23" t="str">
        <f>VLOOKUP(J2297,PROCV!$E$1:$F$27,2,FALSE)</f>
        <v>52 - Goiás</v>
      </c>
      <c r="J2297" s="22" t="s">
        <v>97</v>
      </c>
      <c r="K2297" s="22">
        <v>0</v>
      </c>
      <c r="L2297" s="33">
        <v>19582.400000000001</v>
      </c>
      <c r="M2297" s="20" t="e">
        <f>VLOOKUP(G2297,PROCV!$A$110:$B$119,2,FALSE)</f>
        <v>#N/A</v>
      </c>
      <c r="N2297" s="17" t="e">
        <f t="shared" si="35"/>
        <v>#N/A</v>
      </c>
    </row>
    <row r="2298" spans="1:14" x14ac:dyDescent="0.25">
      <c r="A2298" s="30" t="s">
        <v>48</v>
      </c>
      <c r="B2298" s="36">
        <v>5891</v>
      </c>
      <c r="C2298" s="42" t="s">
        <v>4210</v>
      </c>
      <c r="D2298" s="22" t="s">
        <v>114</v>
      </c>
      <c r="E2298" s="22" t="s">
        <v>192</v>
      </c>
      <c r="F2298" s="26" t="str">
        <f>VLOOKUP(E2298,PROCV!$A$1:$B$107,2,TRUE)</f>
        <v>Música</v>
      </c>
      <c r="G2298" s="33">
        <v>2000</v>
      </c>
      <c r="H2298" s="24">
        <v>0</v>
      </c>
      <c r="I2298" s="23" t="str">
        <f>VLOOKUP(J2298,PROCV!$E$1:$F$27,2,FALSE)</f>
        <v>43 - Rio Grande do Sul</v>
      </c>
      <c r="J2298" s="22" t="s">
        <v>56</v>
      </c>
      <c r="K2298" s="22">
        <v>0</v>
      </c>
      <c r="L2298" s="33">
        <v>32848</v>
      </c>
      <c r="M2298" s="20" t="e">
        <f>VLOOKUP(G2298,PROCV!$A$110:$B$119,2,FALSE)</f>
        <v>#N/A</v>
      </c>
      <c r="N2298" s="17" t="e">
        <f t="shared" si="35"/>
        <v>#N/A</v>
      </c>
    </row>
    <row r="2299" spans="1:14" x14ac:dyDescent="0.25">
      <c r="A2299" s="30" t="s">
        <v>48</v>
      </c>
      <c r="B2299" s="36">
        <v>5610</v>
      </c>
      <c r="C2299" s="42" t="s">
        <v>4209</v>
      </c>
      <c r="D2299" s="22" t="s">
        <v>300</v>
      </c>
      <c r="E2299" s="22" t="s">
        <v>2585</v>
      </c>
      <c r="F2299" s="26" t="str">
        <f>VLOOKUP(E2299,PROCV!$A$1:$B$107,2,TRUE)</f>
        <v>Música</v>
      </c>
      <c r="G2299" s="33">
        <v>2000</v>
      </c>
      <c r="H2299" s="24">
        <v>0</v>
      </c>
      <c r="I2299" s="23" t="str">
        <f>VLOOKUP(J2299,PROCV!$E$1:$F$27,2,FALSE)</f>
        <v>33 - Rio de Janeiro</v>
      </c>
      <c r="J2299" s="22" t="s">
        <v>82</v>
      </c>
      <c r="K2299" s="22">
        <v>0</v>
      </c>
      <c r="L2299" s="33">
        <v>10000</v>
      </c>
      <c r="M2299" s="20" t="e">
        <f>VLOOKUP(G2299,PROCV!$A$110:$B$119,2,FALSE)</f>
        <v>#N/A</v>
      </c>
      <c r="N2299" s="17" t="e">
        <f t="shared" si="35"/>
        <v>#N/A</v>
      </c>
    </row>
    <row r="2300" spans="1:14" x14ac:dyDescent="0.25">
      <c r="A2300" s="30" t="s">
        <v>48</v>
      </c>
      <c r="B2300" s="36">
        <v>5524</v>
      </c>
      <c r="C2300" s="42" t="s">
        <v>4208</v>
      </c>
      <c r="D2300" s="22" t="s">
        <v>300</v>
      </c>
      <c r="E2300" s="22" t="s">
        <v>263</v>
      </c>
      <c r="F2300" s="26" t="str">
        <f>VLOOKUP(E2300,PROCV!$A$1:$B$107,2,TRUE)</f>
        <v>Artes Cênicas e Espetáculo</v>
      </c>
      <c r="G2300" s="33">
        <v>2000</v>
      </c>
      <c r="H2300" s="24">
        <v>0</v>
      </c>
      <c r="I2300" s="23" t="str">
        <f>VLOOKUP(J2300,PROCV!$E$1:$F$27,2,FALSE)</f>
        <v>33 - Rio de Janeiro</v>
      </c>
      <c r="J2300" s="22" t="s">
        <v>82</v>
      </c>
      <c r="K2300" s="22">
        <v>0</v>
      </c>
      <c r="L2300" s="33">
        <v>340000</v>
      </c>
      <c r="M2300" s="20" t="e">
        <f>VLOOKUP(G2300,PROCV!$A$110:$B$119,2,FALSE)</f>
        <v>#N/A</v>
      </c>
      <c r="N2300" s="17" t="e">
        <f t="shared" si="35"/>
        <v>#N/A</v>
      </c>
    </row>
    <row r="2301" spans="1:14" x14ac:dyDescent="0.25">
      <c r="A2301" s="30" t="s">
        <v>48</v>
      </c>
      <c r="B2301" s="36">
        <v>5744</v>
      </c>
      <c r="C2301" s="42" t="s">
        <v>4207</v>
      </c>
      <c r="D2301" s="22" t="s">
        <v>314</v>
      </c>
      <c r="E2301" s="22" t="s">
        <v>265</v>
      </c>
      <c r="F2301" s="26" t="str">
        <f>VLOOKUP(E2301,PROCV!$A$1:$B$107,2,TRUE)</f>
        <v>Patrimônio</v>
      </c>
      <c r="G2301" s="38">
        <v>2000</v>
      </c>
      <c r="H2301" s="24">
        <v>0</v>
      </c>
      <c r="I2301" s="23" t="str">
        <f>VLOOKUP(J2301,PROCV!$E$1:$F$27,2,FALSE)</f>
        <v>35 - São Paulo</v>
      </c>
      <c r="J2301" s="22" t="s">
        <v>76</v>
      </c>
      <c r="K2301" s="22">
        <v>0</v>
      </c>
      <c r="L2301" s="38">
        <v>300000</v>
      </c>
      <c r="M2301" s="20" t="e">
        <f>VLOOKUP(G2301,PROCV!$A$110:$B$119,2,FALSE)</f>
        <v>#N/A</v>
      </c>
      <c r="N2301" s="17" t="e">
        <f t="shared" si="35"/>
        <v>#N/A</v>
      </c>
    </row>
    <row r="2302" spans="1:14" x14ac:dyDescent="0.25">
      <c r="A2302" s="30" t="s">
        <v>48</v>
      </c>
      <c r="B2302" s="36">
        <v>997764</v>
      </c>
      <c r="C2302" s="42" t="s">
        <v>4206</v>
      </c>
      <c r="D2302" s="22" t="s">
        <v>189</v>
      </c>
      <c r="E2302" s="22" t="s">
        <v>213</v>
      </c>
      <c r="F2302" s="26" t="str">
        <f>VLOOKUP(E2302,PROCV!$A$1:$B$107,2,TRUE)</f>
        <v>Patrimônio</v>
      </c>
      <c r="G2302" s="33">
        <v>2000</v>
      </c>
      <c r="H2302" s="24">
        <v>0</v>
      </c>
      <c r="I2302" s="23" t="str">
        <f>VLOOKUP(J2302,PROCV!$E$1:$F$27,2,FALSE)</f>
        <v>43 - Rio Grande do Sul</v>
      </c>
      <c r="J2302" s="22" t="s">
        <v>56</v>
      </c>
      <c r="K2302" s="22">
        <v>0</v>
      </c>
      <c r="L2302" s="33">
        <v>137127</v>
      </c>
      <c r="M2302" s="20" t="e">
        <f>VLOOKUP(G2302,PROCV!$A$110:$B$119,2,FALSE)</f>
        <v>#N/A</v>
      </c>
      <c r="N2302" s="17" t="e">
        <f t="shared" si="35"/>
        <v>#N/A</v>
      </c>
    </row>
    <row r="2303" spans="1:14" x14ac:dyDescent="0.25">
      <c r="A2303" s="30" t="s">
        <v>48</v>
      </c>
      <c r="B2303" s="36">
        <v>999110</v>
      </c>
      <c r="C2303" s="42" t="s">
        <v>4205</v>
      </c>
      <c r="D2303" s="22" t="s">
        <v>189</v>
      </c>
      <c r="E2303" s="22" t="s">
        <v>844</v>
      </c>
      <c r="F2303" s="26" t="str">
        <f>VLOOKUP(E2303,PROCV!$A$1:$B$107,2,TRUE)</f>
        <v>Educação e Criação em Artes</v>
      </c>
      <c r="G2303" s="33">
        <v>2000</v>
      </c>
      <c r="H2303" s="24">
        <v>0</v>
      </c>
      <c r="I2303" s="23" t="str">
        <f>VLOOKUP(J2303,PROCV!$E$1:$F$27,2,FALSE)</f>
        <v>26 - Pernambuco</v>
      </c>
      <c r="J2303" s="22" t="s">
        <v>44</v>
      </c>
      <c r="K2303" s="22">
        <v>0</v>
      </c>
      <c r="L2303" s="33">
        <v>70000</v>
      </c>
      <c r="M2303" s="20" t="e">
        <f>VLOOKUP(G2303,PROCV!$A$110:$B$119,2,FALSE)</f>
        <v>#N/A</v>
      </c>
      <c r="N2303" s="17" t="e">
        <f t="shared" si="35"/>
        <v>#N/A</v>
      </c>
    </row>
    <row r="2304" spans="1:14" x14ac:dyDescent="0.25">
      <c r="A2304" s="30" t="s">
        <v>48</v>
      </c>
      <c r="B2304" s="36">
        <v>1187</v>
      </c>
      <c r="C2304" s="42" t="s">
        <v>4204</v>
      </c>
      <c r="D2304" s="22" t="s">
        <v>524</v>
      </c>
      <c r="E2304" s="22" t="s">
        <v>763</v>
      </c>
      <c r="F2304" s="26" t="str">
        <f>VLOOKUP(E2304,PROCV!$A$1:$B$107,2,TRUE)</f>
        <v>Audiovisual</v>
      </c>
      <c r="G2304" s="33">
        <v>2000</v>
      </c>
      <c r="H2304" s="24">
        <v>0</v>
      </c>
      <c r="I2304" s="23" t="str">
        <f>VLOOKUP(J2304,PROCV!$E$1:$F$27,2,FALSE)</f>
        <v>29 - Bahia</v>
      </c>
      <c r="J2304" s="22" t="s">
        <v>73</v>
      </c>
      <c r="K2304" s="22">
        <v>0</v>
      </c>
      <c r="L2304" s="33">
        <v>53000</v>
      </c>
      <c r="M2304" s="20" t="e">
        <f>VLOOKUP(G2304,PROCV!$A$110:$B$119,2,FALSE)</f>
        <v>#N/A</v>
      </c>
      <c r="N2304" s="17" t="e">
        <f t="shared" si="35"/>
        <v>#N/A</v>
      </c>
    </row>
    <row r="2305" spans="1:14" x14ac:dyDescent="0.25">
      <c r="A2305" s="30" t="s">
        <v>48</v>
      </c>
      <c r="B2305" s="36">
        <v>1105</v>
      </c>
      <c r="C2305" s="42" t="s">
        <v>4203</v>
      </c>
      <c r="D2305" s="22" t="s">
        <v>189</v>
      </c>
      <c r="E2305" s="22" t="s">
        <v>216</v>
      </c>
      <c r="F2305" s="26" t="str">
        <f>VLOOKUP(E2305,PROCV!$A$1:$B$107,2,TRUE)</f>
        <v>Patrimônio</v>
      </c>
      <c r="G2305" s="33">
        <v>2000</v>
      </c>
      <c r="H2305" s="24">
        <v>0</v>
      </c>
      <c r="I2305" s="23" t="str">
        <f>VLOOKUP(J2305,PROCV!$E$1:$F$27,2,FALSE)</f>
        <v>53 - Distrito Federal</v>
      </c>
      <c r="J2305" s="22" t="s">
        <v>75</v>
      </c>
      <c r="K2305" s="22">
        <v>0</v>
      </c>
      <c r="L2305" s="33">
        <v>2376500</v>
      </c>
      <c r="M2305" s="20" t="e">
        <f>VLOOKUP(G2305,PROCV!$A$110:$B$119,2,FALSE)</f>
        <v>#N/A</v>
      </c>
      <c r="N2305" s="17" t="e">
        <f t="shared" si="35"/>
        <v>#N/A</v>
      </c>
    </row>
    <row r="2306" spans="1:14" x14ac:dyDescent="0.25">
      <c r="A2306" s="30" t="s">
        <v>48</v>
      </c>
      <c r="B2306" s="36">
        <v>6883</v>
      </c>
      <c r="C2306" s="42" t="s">
        <v>4202</v>
      </c>
      <c r="D2306" s="22" t="s">
        <v>189</v>
      </c>
      <c r="E2306" s="22" t="s">
        <v>213</v>
      </c>
      <c r="F2306" s="26" t="str">
        <f>VLOOKUP(E2306,PROCV!$A$1:$B$107,2,TRUE)</f>
        <v>Patrimônio</v>
      </c>
      <c r="G2306" s="33">
        <v>2000</v>
      </c>
      <c r="H2306" s="24">
        <v>0</v>
      </c>
      <c r="I2306" s="23" t="str">
        <f>VLOOKUP(J2306,PROCV!$E$1:$F$27,2,FALSE)</f>
        <v>51 - Mato Grosso</v>
      </c>
      <c r="J2306" s="22" t="s">
        <v>99</v>
      </c>
      <c r="K2306" s="22">
        <v>0</v>
      </c>
      <c r="L2306" s="33">
        <v>30000</v>
      </c>
      <c r="M2306" s="20" t="e">
        <f>VLOOKUP(G2306,PROCV!$A$110:$B$119,2,FALSE)</f>
        <v>#N/A</v>
      </c>
      <c r="N2306" s="17" t="e">
        <f t="shared" ref="N2306:N2369" si="36">+M2306*L2306</f>
        <v>#N/A</v>
      </c>
    </row>
    <row r="2307" spans="1:14" x14ac:dyDescent="0.25">
      <c r="A2307" s="30" t="s">
        <v>48</v>
      </c>
      <c r="B2307" s="36">
        <v>6911</v>
      </c>
      <c r="C2307" s="42" t="s">
        <v>4201</v>
      </c>
      <c r="D2307" s="22" t="s">
        <v>189</v>
      </c>
      <c r="E2307" s="22" t="s">
        <v>213</v>
      </c>
      <c r="F2307" s="26" t="str">
        <f>VLOOKUP(E2307,PROCV!$A$1:$B$107,2,TRUE)</f>
        <v>Patrimônio</v>
      </c>
      <c r="G2307" s="33">
        <v>2000</v>
      </c>
      <c r="H2307" s="24">
        <v>0</v>
      </c>
      <c r="I2307" s="23" t="str">
        <f>VLOOKUP(J2307,PROCV!$E$1:$F$27,2,FALSE)</f>
        <v>31 - Minas Gerais</v>
      </c>
      <c r="J2307" s="22" t="s">
        <v>85</v>
      </c>
      <c r="K2307" s="22">
        <v>0</v>
      </c>
      <c r="L2307" s="33">
        <v>9578.4</v>
      </c>
      <c r="M2307" s="20" t="e">
        <f>VLOOKUP(G2307,PROCV!$A$110:$B$119,2,FALSE)</f>
        <v>#N/A</v>
      </c>
      <c r="N2307" s="17" t="e">
        <f t="shared" si="36"/>
        <v>#N/A</v>
      </c>
    </row>
    <row r="2308" spans="1:14" x14ac:dyDescent="0.25">
      <c r="A2308" s="30" t="s">
        <v>48</v>
      </c>
      <c r="B2308" s="36">
        <v>3639</v>
      </c>
      <c r="C2308" s="42" t="s">
        <v>4200</v>
      </c>
      <c r="D2308" s="22" t="s">
        <v>189</v>
      </c>
      <c r="E2308" s="22" t="s">
        <v>749</v>
      </c>
      <c r="F2308" s="26" t="str">
        <f>VLOOKUP(E2308,PROCV!$A$1:$B$107,2,TRUE)</f>
        <v>Educação e Criação em Artes</v>
      </c>
      <c r="G2308" s="33">
        <v>2000</v>
      </c>
      <c r="H2308" s="24">
        <v>0</v>
      </c>
      <c r="I2308" s="23" t="str">
        <f>VLOOKUP(J2308,PROCV!$E$1:$F$27,2,FALSE)</f>
        <v>27 - Alagoas</v>
      </c>
      <c r="J2308" s="22" t="s">
        <v>65</v>
      </c>
      <c r="K2308" s="22">
        <v>0</v>
      </c>
      <c r="L2308" s="33">
        <v>77450</v>
      </c>
      <c r="M2308" s="20" t="e">
        <f>VLOOKUP(G2308,PROCV!$A$110:$B$119,2,FALSE)</f>
        <v>#N/A</v>
      </c>
      <c r="N2308" s="17" t="e">
        <f t="shared" si="36"/>
        <v>#N/A</v>
      </c>
    </row>
    <row r="2309" spans="1:14" x14ac:dyDescent="0.25">
      <c r="A2309" s="30" t="s">
        <v>48</v>
      </c>
      <c r="B2309" s="36">
        <v>2241</v>
      </c>
      <c r="C2309" s="42" t="s">
        <v>4199</v>
      </c>
      <c r="D2309" s="22" t="s">
        <v>189</v>
      </c>
      <c r="E2309" s="22" t="s">
        <v>844</v>
      </c>
      <c r="F2309" s="26" t="str">
        <f>VLOOKUP(E2309,PROCV!$A$1:$B$107,2,TRUE)</f>
        <v>Educação e Criação em Artes</v>
      </c>
      <c r="G2309" s="33">
        <v>2000</v>
      </c>
      <c r="H2309" s="24">
        <v>0</v>
      </c>
      <c r="I2309" s="23" t="str">
        <f>VLOOKUP(J2309,PROCV!$E$1:$F$27,2,FALSE)</f>
        <v>26 - Pernambuco</v>
      </c>
      <c r="J2309" s="22" t="s">
        <v>44</v>
      </c>
      <c r="K2309" s="22">
        <v>0</v>
      </c>
      <c r="L2309" s="33">
        <v>36668</v>
      </c>
      <c r="M2309" s="20" t="e">
        <f>VLOOKUP(G2309,PROCV!$A$110:$B$119,2,FALSE)</f>
        <v>#N/A</v>
      </c>
      <c r="N2309" s="17" t="e">
        <f t="shared" si="36"/>
        <v>#N/A</v>
      </c>
    </row>
    <row r="2310" spans="1:14" x14ac:dyDescent="0.25">
      <c r="A2310" s="30" t="s">
        <v>48</v>
      </c>
      <c r="B2310" s="36">
        <v>998611</v>
      </c>
      <c r="C2310" s="42" t="s">
        <v>4198</v>
      </c>
      <c r="D2310" s="22" t="s">
        <v>114</v>
      </c>
      <c r="E2310" s="22" t="s">
        <v>113</v>
      </c>
      <c r="F2310" s="26" t="str">
        <f>VLOOKUP(E2310,PROCV!$A$1:$B$107,2,TRUE)</f>
        <v>Música</v>
      </c>
      <c r="G2310" s="33">
        <v>2000</v>
      </c>
      <c r="H2310" s="24">
        <v>0</v>
      </c>
      <c r="I2310" s="23" t="str">
        <f>VLOOKUP(J2310,PROCV!$E$1:$F$27,2,FALSE)</f>
        <v>26 - Pernambuco</v>
      </c>
      <c r="J2310" s="22" t="s">
        <v>44</v>
      </c>
      <c r="K2310" s="22">
        <v>0</v>
      </c>
      <c r="L2310" s="33">
        <v>24000</v>
      </c>
      <c r="M2310" s="20" t="e">
        <f>VLOOKUP(G2310,PROCV!$A$110:$B$119,2,FALSE)</f>
        <v>#N/A</v>
      </c>
      <c r="N2310" s="17" t="e">
        <f t="shared" si="36"/>
        <v>#N/A</v>
      </c>
    </row>
    <row r="2311" spans="1:14" x14ac:dyDescent="0.25">
      <c r="A2311" s="30" t="s">
        <v>48</v>
      </c>
      <c r="B2311" s="36">
        <v>997765</v>
      </c>
      <c r="C2311" s="42" t="s">
        <v>4197</v>
      </c>
      <c r="D2311" s="22" t="s">
        <v>189</v>
      </c>
      <c r="E2311" s="22" t="s">
        <v>844</v>
      </c>
      <c r="F2311" s="26" t="str">
        <f>VLOOKUP(E2311,PROCV!$A$1:$B$107,2,TRUE)</f>
        <v>Educação e Criação em Artes</v>
      </c>
      <c r="G2311" s="33">
        <v>2000</v>
      </c>
      <c r="H2311" s="24">
        <v>0</v>
      </c>
      <c r="I2311" s="23" t="str">
        <f>VLOOKUP(J2311,PROCV!$E$1:$F$27,2,FALSE)</f>
        <v>26 - Pernambuco</v>
      </c>
      <c r="J2311" s="22" t="s">
        <v>44</v>
      </c>
      <c r="K2311" s="22">
        <v>0</v>
      </c>
      <c r="L2311" s="33">
        <v>33332</v>
      </c>
      <c r="M2311" s="20" t="e">
        <f>VLOOKUP(G2311,PROCV!$A$110:$B$119,2,FALSE)</f>
        <v>#N/A</v>
      </c>
      <c r="N2311" s="17" t="e">
        <f t="shared" si="36"/>
        <v>#N/A</v>
      </c>
    </row>
    <row r="2312" spans="1:14" x14ac:dyDescent="0.25">
      <c r="A2312" s="30" t="s">
        <v>48</v>
      </c>
      <c r="B2312" s="36">
        <v>996505</v>
      </c>
      <c r="C2312" s="42" t="s">
        <v>4196</v>
      </c>
      <c r="D2312" s="22" t="s">
        <v>189</v>
      </c>
      <c r="E2312" s="22" t="s">
        <v>213</v>
      </c>
      <c r="F2312" s="26" t="str">
        <f>VLOOKUP(E2312,PROCV!$A$1:$B$107,2,TRUE)</f>
        <v>Patrimônio</v>
      </c>
      <c r="G2312" s="33">
        <v>2000</v>
      </c>
      <c r="H2312" s="24">
        <v>0</v>
      </c>
      <c r="I2312" s="23" t="str">
        <f>VLOOKUP(J2312,PROCV!$E$1:$F$27,2,FALSE)</f>
        <v>31 - Minas Gerais</v>
      </c>
      <c r="J2312" s="22" t="s">
        <v>85</v>
      </c>
      <c r="K2312" s="22">
        <v>0</v>
      </c>
      <c r="L2312" s="33">
        <v>2543899</v>
      </c>
      <c r="M2312" s="20" t="e">
        <f>VLOOKUP(G2312,PROCV!$A$110:$B$119,2,FALSE)</f>
        <v>#N/A</v>
      </c>
      <c r="N2312" s="17" t="e">
        <f t="shared" si="36"/>
        <v>#N/A</v>
      </c>
    </row>
    <row r="2313" spans="1:14" x14ac:dyDescent="0.25">
      <c r="A2313" s="30" t="s">
        <v>48</v>
      </c>
      <c r="B2313" s="36">
        <v>6204</v>
      </c>
      <c r="C2313" s="42" t="s">
        <v>4195</v>
      </c>
      <c r="D2313" s="22" t="s">
        <v>189</v>
      </c>
      <c r="E2313" s="22" t="s">
        <v>213</v>
      </c>
      <c r="F2313" s="26" t="str">
        <f>VLOOKUP(E2313,PROCV!$A$1:$B$107,2,TRUE)</f>
        <v>Patrimônio</v>
      </c>
      <c r="G2313" s="33">
        <v>2000</v>
      </c>
      <c r="H2313" s="24">
        <v>0</v>
      </c>
      <c r="I2313" s="23" t="str">
        <f>VLOOKUP(J2313,PROCV!$E$1:$F$27,2,FALSE)</f>
        <v>33 - Rio de Janeiro</v>
      </c>
      <c r="J2313" s="22" t="s">
        <v>82</v>
      </c>
      <c r="K2313" s="22">
        <v>0</v>
      </c>
      <c r="L2313" s="33">
        <v>24000</v>
      </c>
      <c r="M2313" s="20" t="e">
        <f>VLOOKUP(G2313,PROCV!$A$110:$B$119,2,FALSE)</f>
        <v>#N/A</v>
      </c>
      <c r="N2313" s="17" t="e">
        <f t="shared" si="36"/>
        <v>#N/A</v>
      </c>
    </row>
    <row r="2314" spans="1:14" x14ac:dyDescent="0.25">
      <c r="A2314" s="30" t="s">
        <v>48</v>
      </c>
      <c r="B2314" s="36">
        <v>6377</v>
      </c>
      <c r="C2314" s="42" t="s">
        <v>4194</v>
      </c>
      <c r="D2314" s="22" t="s">
        <v>314</v>
      </c>
      <c r="E2314" s="22" t="s">
        <v>265</v>
      </c>
      <c r="F2314" s="26" t="str">
        <f>VLOOKUP(E2314,PROCV!$A$1:$B$107,2,TRUE)</f>
        <v>Patrimônio</v>
      </c>
      <c r="G2314" s="33">
        <v>2000</v>
      </c>
      <c r="H2314" s="24">
        <v>0</v>
      </c>
      <c r="I2314" s="23" t="str">
        <f>VLOOKUP(J2314,PROCV!$E$1:$F$27,2,FALSE)</f>
        <v>29 - Bahia</v>
      </c>
      <c r="J2314" s="22" t="s">
        <v>73</v>
      </c>
      <c r="K2314" s="22">
        <v>0</v>
      </c>
      <c r="L2314" s="33">
        <v>2500</v>
      </c>
      <c r="M2314" s="20" t="e">
        <f>VLOOKUP(G2314,PROCV!$A$110:$B$119,2,FALSE)</f>
        <v>#N/A</v>
      </c>
      <c r="N2314" s="17" t="e">
        <f t="shared" si="36"/>
        <v>#N/A</v>
      </c>
    </row>
    <row r="2315" spans="1:14" x14ac:dyDescent="0.25">
      <c r="A2315" s="30" t="s">
        <v>48</v>
      </c>
      <c r="B2315" s="36">
        <v>6159</v>
      </c>
      <c r="C2315" s="42" t="s">
        <v>4193</v>
      </c>
      <c r="D2315" s="22" t="s">
        <v>189</v>
      </c>
      <c r="E2315" s="22" t="s">
        <v>749</v>
      </c>
      <c r="F2315" s="26" t="str">
        <f>VLOOKUP(E2315,PROCV!$A$1:$B$107,2,TRUE)</f>
        <v>Educação e Criação em Artes</v>
      </c>
      <c r="G2315" s="33">
        <v>2000</v>
      </c>
      <c r="H2315" s="24">
        <v>0</v>
      </c>
      <c r="I2315" s="23" t="str">
        <f>VLOOKUP(J2315,PROCV!$E$1:$F$27,2,FALSE)</f>
        <v>42 - Santa Catarina</v>
      </c>
      <c r="J2315" s="22" t="s">
        <v>79</v>
      </c>
      <c r="K2315" s="22">
        <v>0</v>
      </c>
      <c r="L2315" s="33">
        <v>100000</v>
      </c>
      <c r="M2315" s="20" t="e">
        <f>VLOOKUP(G2315,PROCV!$A$110:$B$119,2,FALSE)</f>
        <v>#N/A</v>
      </c>
      <c r="N2315" s="17" t="e">
        <f t="shared" si="36"/>
        <v>#N/A</v>
      </c>
    </row>
    <row r="2316" spans="1:14" x14ac:dyDescent="0.25">
      <c r="A2316" s="30" t="s">
        <v>48</v>
      </c>
      <c r="B2316" s="36">
        <v>7327</v>
      </c>
      <c r="C2316" s="42" t="s">
        <v>4192</v>
      </c>
      <c r="D2316" s="22" t="s">
        <v>189</v>
      </c>
      <c r="E2316" s="22" t="s">
        <v>630</v>
      </c>
      <c r="F2316" s="26" t="s">
        <v>10</v>
      </c>
      <c r="G2316" s="33">
        <v>2000</v>
      </c>
      <c r="H2316" s="24">
        <v>0</v>
      </c>
      <c r="I2316" s="23" t="str">
        <f>VLOOKUP(J2316,PROCV!$E$1:$F$27,2,FALSE)</f>
        <v>33 - Rio de Janeiro</v>
      </c>
      <c r="J2316" s="22" t="s">
        <v>82</v>
      </c>
      <c r="K2316" s="22">
        <v>0</v>
      </c>
      <c r="L2316" s="33">
        <v>99734</v>
      </c>
      <c r="M2316" s="20" t="e">
        <f>VLOOKUP(G2316,PROCV!$A$110:$B$119,2,FALSE)</f>
        <v>#N/A</v>
      </c>
      <c r="N2316" s="17" t="e">
        <f t="shared" si="36"/>
        <v>#N/A</v>
      </c>
    </row>
    <row r="2317" spans="1:14" x14ac:dyDescent="0.25">
      <c r="A2317" s="30" t="s">
        <v>48</v>
      </c>
      <c r="B2317" s="36">
        <v>985506</v>
      </c>
      <c r="C2317" s="42" t="s">
        <v>4191</v>
      </c>
      <c r="D2317" s="22" t="s">
        <v>314</v>
      </c>
      <c r="E2317" s="22" t="s">
        <v>265</v>
      </c>
      <c r="F2317" s="26" t="str">
        <f>VLOOKUP(E2317,PROCV!$A$1:$B$107,2,TRUE)</f>
        <v>Patrimônio</v>
      </c>
      <c r="G2317" s="38">
        <v>2000</v>
      </c>
      <c r="H2317" s="24">
        <v>0</v>
      </c>
      <c r="I2317" s="23" t="str">
        <f>VLOOKUP(J2317,PROCV!$E$1:$F$27,2,FALSE)</f>
        <v>43 - Rio Grande do Sul</v>
      </c>
      <c r="J2317" s="22" t="s">
        <v>56</v>
      </c>
      <c r="K2317" s="22">
        <v>0</v>
      </c>
      <c r="L2317" s="38">
        <v>46983.199999999997</v>
      </c>
      <c r="M2317" s="20" t="e">
        <f>VLOOKUP(G2317,PROCV!$A$110:$B$119,2,FALSE)</f>
        <v>#N/A</v>
      </c>
      <c r="N2317" s="17" t="e">
        <f t="shared" si="36"/>
        <v>#N/A</v>
      </c>
    </row>
    <row r="2318" spans="1:14" x14ac:dyDescent="0.25">
      <c r="A2318" s="30" t="s">
        <v>48</v>
      </c>
      <c r="B2318" s="36">
        <v>5266</v>
      </c>
      <c r="C2318" s="42" t="s">
        <v>4190</v>
      </c>
      <c r="D2318" s="22" t="s">
        <v>314</v>
      </c>
      <c r="E2318" s="22" t="s">
        <v>590</v>
      </c>
      <c r="F2318" s="26" t="str">
        <f>VLOOKUP(E2318,PROCV!$A$1:$B$107,2,TRUE)</f>
        <v>Artes Cênicas e Espetáculo</v>
      </c>
      <c r="G2318" s="33">
        <v>2000</v>
      </c>
      <c r="H2318" s="24">
        <v>0</v>
      </c>
      <c r="I2318" s="23" t="str">
        <f>VLOOKUP(J2318,PROCV!$E$1:$F$27,2,FALSE)</f>
        <v>33 - Rio de Janeiro</v>
      </c>
      <c r="J2318" s="22" t="s">
        <v>82</v>
      </c>
      <c r="K2318" s="22">
        <v>0</v>
      </c>
      <c r="L2318" s="33">
        <v>30000</v>
      </c>
      <c r="M2318" s="20" t="e">
        <f>VLOOKUP(G2318,PROCV!$A$110:$B$119,2,FALSE)</f>
        <v>#N/A</v>
      </c>
      <c r="N2318" s="17" t="e">
        <f t="shared" si="36"/>
        <v>#N/A</v>
      </c>
    </row>
    <row r="2319" spans="1:14" x14ac:dyDescent="0.25">
      <c r="A2319" s="30" t="s">
        <v>48</v>
      </c>
      <c r="B2319" s="36">
        <v>1358</v>
      </c>
      <c r="C2319" s="42" t="s">
        <v>4189</v>
      </c>
      <c r="D2319" s="22" t="s">
        <v>189</v>
      </c>
      <c r="E2319" s="22" t="s">
        <v>749</v>
      </c>
      <c r="F2319" s="26" t="str">
        <f>VLOOKUP(E2319,PROCV!$A$1:$B$107,2,TRUE)</f>
        <v>Educação e Criação em Artes</v>
      </c>
      <c r="G2319" s="33">
        <v>2000</v>
      </c>
      <c r="H2319" s="24">
        <v>0</v>
      </c>
      <c r="I2319" s="23" t="str">
        <f>VLOOKUP(J2319,PROCV!$E$1:$F$27,2,FALSE)</f>
        <v>33 - Rio de Janeiro</v>
      </c>
      <c r="J2319" s="22" t="s">
        <v>82</v>
      </c>
      <c r="K2319" s="22">
        <v>0</v>
      </c>
      <c r="L2319" s="33">
        <v>41010</v>
      </c>
      <c r="M2319" s="20" t="e">
        <f>VLOOKUP(G2319,PROCV!$A$110:$B$119,2,FALSE)</f>
        <v>#N/A</v>
      </c>
      <c r="N2319" s="17" t="e">
        <f t="shared" si="36"/>
        <v>#N/A</v>
      </c>
    </row>
    <row r="2320" spans="1:14" x14ac:dyDescent="0.25">
      <c r="A2320" s="30" t="s">
        <v>48</v>
      </c>
      <c r="B2320" s="36">
        <v>6982</v>
      </c>
      <c r="C2320" s="42" t="s">
        <v>4188</v>
      </c>
      <c r="D2320" s="22" t="s">
        <v>46</v>
      </c>
      <c r="E2320" s="22" t="s">
        <v>155</v>
      </c>
      <c r="F2320" s="26" t="str">
        <f>VLOOKUP(E2320,PROCV!$A$1:$B$107,2,TRUE)</f>
        <v>Patrimônio</v>
      </c>
      <c r="G2320" s="33">
        <v>2000</v>
      </c>
      <c r="H2320" s="24">
        <v>0</v>
      </c>
      <c r="I2320" s="23" t="str">
        <f>VLOOKUP(J2320,PROCV!$E$1:$F$27,2,FALSE)</f>
        <v>33 - Rio de Janeiro</v>
      </c>
      <c r="J2320" s="22" t="s">
        <v>82</v>
      </c>
      <c r="K2320" s="22">
        <v>0</v>
      </c>
      <c r="L2320" s="33">
        <v>119264</v>
      </c>
      <c r="M2320" s="20" t="e">
        <f>VLOOKUP(G2320,PROCV!$A$110:$B$119,2,FALSE)</f>
        <v>#N/A</v>
      </c>
      <c r="N2320" s="17" t="e">
        <f t="shared" si="36"/>
        <v>#N/A</v>
      </c>
    </row>
    <row r="2321" spans="1:14" x14ac:dyDescent="0.25">
      <c r="A2321" s="30" t="s">
        <v>48</v>
      </c>
      <c r="B2321" s="36">
        <v>2139</v>
      </c>
      <c r="C2321" s="42" t="s">
        <v>4187</v>
      </c>
      <c r="D2321" s="22" t="s">
        <v>189</v>
      </c>
      <c r="E2321" s="22" t="s">
        <v>749</v>
      </c>
      <c r="F2321" s="26" t="str">
        <f>VLOOKUP(E2321,PROCV!$A$1:$B$107,2,TRUE)</f>
        <v>Educação e Criação em Artes</v>
      </c>
      <c r="G2321" s="33">
        <v>2000</v>
      </c>
      <c r="H2321" s="24">
        <v>0</v>
      </c>
      <c r="I2321" s="23" t="str">
        <f>VLOOKUP(J2321,PROCV!$E$1:$F$27,2,FALSE)</f>
        <v>33 - Rio de Janeiro</v>
      </c>
      <c r="J2321" s="22" t="s">
        <v>82</v>
      </c>
      <c r="K2321" s="22">
        <v>0</v>
      </c>
      <c r="L2321" s="33">
        <v>80000</v>
      </c>
      <c r="M2321" s="20" t="e">
        <f>VLOOKUP(G2321,PROCV!$A$110:$B$119,2,FALSE)</f>
        <v>#N/A</v>
      </c>
      <c r="N2321" s="17" t="e">
        <f t="shared" si="36"/>
        <v>#N/A</v>
      </c>
    </row>
    <row r="2322" spans="1:14" x14ac:dyDescent="0.25">
      <c r="A2322" s="30" t="s">
        <v>48</v>
      </c>
      <c r="B2322" s="36">
        <v>2124</v>
      </c>
      <c r="C2322" s="42" t="s">
        <v>4186</v>
      </c>
      <c r="D2322" s="22" t="s">
        <v>189</v>
      </c>
      <c r="E2322" s="22" t="s">
        <v>213</v>
      </c>
      <c r="F2322" s="26" t="str">
        <f>VLOOKUP(E2322,PROCV!$A$1:$B$107,2,TRUE)</f>
        <v>Patrimônio</v>
      </c>
      <c r="G2322" s="33">
        <v>2000</v>
      </c>
      <c r="H2322" s="24">
        <v>0</v>
      </c>
      <c r="I2322" s="23" t="str">
        <f>VLOOKUP(J2322,PROCV!$E$1:$F$27,2,FALSE)</f>
        <v>33 - Rio de Janeiro</v>
      </c>
      <c r="J2322" s="22" t="s">
        <v>82</v>
      </c>
      <c r="K2322" s="22">
        <v>0</v>
      </c>
      <c r="L2322" s="33">
        <v>62500</v>
      </c>
      <c r="M2322" s="20" t="e">
        <f>VLOOKUP(G2322,PROCV!$A$110:$B$119,2,FALSE)</f>
        <v>#N/A</v>
      </c>
      <c r="N2322" s="17" t="e">
        <f t="shared" si="36"/>
        <v>#N/A</v>
      </c>
    </row>
    <row r="2323" spans="1:14" x14ac:dyDescent="0.25">
      <c r="A2323" s="30" t="s">
        <v>48</v>
      </c>
      <c r="B2323" s="36">
        <v>5245</v>
      </c>
      <c r="C2323" s="42" t="s">
        <v>4185</v>
      </c>
      <c r="D2323" s="22" t="s">
        <v>114</v>
      </c>
      <c r="E2323" s="22" t="s">
        <v>113</v>
      </c>
      <c r="F2323" s="26" t="str">
        <f>VLOOKUP(E2323,PROCV!$A$1:$B$107,2,TRUE)</f>
        <v>Música</v>
      </c>
      <c r="G2323" s="33">
        <v>2000</v>
      </c>
      <c r="H2323" s="24">
        <v>0</v>
      </c>
      <c r="I2323" s="23" t="str">
        <f>VLOOKUP(J2323,PROCV!$E$1:$F$27,2,FALSE)</f>
        <v>43 - Rio Grande do Sul</v>
      </c>
      <c r="J2323" s="22" t="s">
        <v>56</v>
      </c>
      <c r="K2323" s="22">
        <v>0</v>
      </c>
      <c r="L2323" s="33">
        <v>25000</v>
      </c>
      <c r="M2323" s="20" t="e">
        <f>VLOOKUP(G2323,PROCV!$A$110:$B$119,2,FALSE)</f>
        <v>#N/A</v>
      </c>
      <c r="N2323" s="17" t="e">
        <f t="shared" si="36"/>
        <v>#N/A</v>
      </c>
    </row>
    <row r="2324" spans="1:14" x14ac:dyDescent="0.25">
      <c r="A2324" s="30" t="s">
        <v>48</v>
      </c>
      <c r="B2324" s="36">
        <v>7303</v>
      </c>
      <c r="C2324" s="42" t="s">
        <v>4184</v>
      </c>
      <c r="D2324" s="22" t="s">
        <v>189</v>
      </c>
      <c r="E2324" s="22" t="s">
        <v>188</v>
      </c>
      <c r="F2324" s="26" t="str">
        <f>VLOOKUP(E2324,PROCV!$A$1:$B$107,2,TRUE)</f>
        <v>Audiovisual</v>
      </c>
      <c r="G2324" s="33">
        <v>2000</v>
      </c>
      <c r="H2324" s="24">
        <v>0</v>
      </c>
      <c r="I2324" s="23" t="str">
        <f>VLOOKUP(J2324,PROCV!$E$1:$F$27,2,FALSE)</f>
        <v>31 - Minas Gerais</v>
      </c>
      <c r="J2324" s="22" t="s">
        <v>85</v>
      </c>
      <c r="K2324" s="22">
        <v>0</v>
      </c>
      <c r="L2324" s="33">
        <v>72430</v>
      </c>
      <c r="M2324" s="20" t="e">
        <f>VLOOKUP(G2324,PROCV!$A$110:$B$119,2,FALSE)</f>
        <v>#N/A</v>
      </c>
      <c r="N2324" s="17" t="e">
        <f t="shared" si="36"/>
        <v>#N/A</v>
      </c>
    </row>
    <row r="2325" spans="1:14" x14ac:dyDescent="0.25">
      <c r="A2325" s="30" t="s">
        <v>48</v>
      </c>
      <c r="B2325" s="36">
        <v>6261</v>
      </c>
      <c r="C2325" s="42" t="s">
        <v>4183</v>
      </c>
      <c r="D2325" s="22" t="s">
        <v>314</v>
      </c>
      <c r="E2325" s="22" t="s">
        <v>265</v>
      </c>
      <c r="F2325" s="26" t="str">
        <f>VLOOKUP(E2325,PROCV!$A$1:$B$107,2,TRUE)</f>
        <v>Patrimônio</v>
      </c>
      <c r="G2325" s="38">
        <v>2000</v>
      </c>
      <c r="H2325" s="24">
        <v>0</v>
      </c>
      <c r="I2325" s="23" t="str">
        <f>VLOOKUP(J2325,PROCV!$E$1:$F$27,2,FALSE)</f>
        <v>53 - Distrito Federal</v>
      </c>
      <c r="J2325" s="22" t="s">
        <v>75</v>
      </c>
      <c r="K2325" s="22">
        <v>0</v>
      </c>
      <c r="L2325" s="38">
        <v>7500</v>
      </c>
      <c r="M2325" s="20" t="e">
        <f>VLOOKUP(G2325,PROCV!$A$110:$B$119,2,FALSE)</f>
        <v>#N/A</v>
      </c>
      <c r="N2325" s="17" t="e">
        <f t="shared" si="36"/>
        <v>#N/A</v>
      </c>
    </row>
    <row r="2326" spans="1:14" x14ac:dyDescent="0.25">
      <c r="A2326" s="30" t="s">
        <v>48</v>
      </c>
      <c r="B2326" s="36">
        <v>1098</v>
      </c>
      <c r="C2326" s="42" t="s">
        <v>4182</v>
      </c>
      <c r="D2326" s="22" t="s">
        <v>189</v>
      </c>
      <c r="E2326" s="22" t="s">
        <v>213</v>
      </c>
      <c r="F2326" s="26" t="str">
        <f>VLOOKUP(E2326,PROCV!$A$1:$B$107,2,TRUE)</f>
        <v>Patrimônio</v>
      </c>
      <c r="G2326" s="33">
        <v>2000</v>
      </c>
      <c r="H2326" s="24">
        <v>0</v>
      </c>
      <c r="I2326" s="23" t="str">
        <f>VLOOKUP(J2326,PROCV!$E$1:$F$27,2,FALSE)</f>
        <v>26 - Pernambuco</v>
      </c>
      <c r="J2326" s="22" t="s">
        <v>44</v>
      </c>
      <c r="K2326" s="22">
        <v>0</v>
      </c>
      <c r="L2326" s="33">
        <v>6579676.25</v>
      </c>
      <c r="M2326" s="20" t="e">
        <f>VLOOKUP(G2326,PROCV!$A$110:$B$119,2,FALSE)</f>
        <v>#N/A</v>
      </c>
      <c r="N2326" s="17" t="e">
        <f t="shared" si="36"/>
        <v>#N/A</v>
      </c>
    </row>
    <row r="2327" spans="1:14" x14ac:dyDescent="0.25">
      <c r="A2327" s="30" t="s">
        <v>48</v>
      </c>
      <c r="B2327" s="36">
        <v>993795</v>
      </c>
      <c r="C2327" s="42" t="s">
        <v>4181</v>
      </c>
      <c r="D2327" s="22" t="s">
        <v>4</v>
      </c>
      <c r="E2327" s="22" t="s">
        <v>259</v>
      </c>
      <c r="F2327" s="26" t="str">
        <f>VLOOKUP(E2327,PROCV!$A$1:$B$107,2,TRUE)</f>
        <v>Arquitetura e Design</v>
      </c>
      <c r="G2327" s="33">
        <v>2000</v>
      </c>
      <c r="H2327" s="24">
        <v>0</v>
      </c>
      <c r="I2327" s="23" t="str">
        <f>VLOOKUP(J2327,PROCV!$E$1:$F$27,2,FALSE)</f>
        <v>31 - Minas Gerais</v>
      </c>
      <c r="J2327" s="22" t="s">
        <v>85</v>
      </c>
      <c r="K2327" s="22">
        <v>0</v>
      </c>
      <c r="L2327" s="33">
        <v>15000</v>
      </c>
      <c r="M2327" s="20" t="e">
        <f>VLOOKUP(G2327,PROCV!$A$110:$B$119,2,FALSE)</f>
        <v>#N/A</v>
      </c>
      <c r="N2327" s="17" t="e">
        <f t="shared" si="36"/>
        <v>#N/A</v>
      </c>
    </row>
    <row r="2328" spans="1:14" x14ac:dyDescent="0.25">
      <c r="A2328" s="30" t="s">
        <v>48</v>
      </c>
      <c r="B2328" s="36">
        <v>997281</v>
      </c>
      <c r="C2328" s="42" t="s">
        <v>4180</v>
      </c>
      <c r="D2328" s="22" t="s">
        <v>114</v>
      </c>
      <c r="E2328" s="22" t="s">
        <v>192</v>
      </c>
      <c r="F2328" s="26" t="str">
        <f>VLOOKUP(E2328,PROCV!$A$1:$B$107,2,TRUE)</f>
        <v>Música</v>
      </c>
      <c r="G2328" s="33">
        <v>2000</v>
      </c>
      <c r="H2328" s="24">
        <v>0</v>
      </c>
      <c r="I2328" s="23" t="str">
        <f>VLOOKUP(J2328,PROCV!$E$1:$F$27,2,FALSE)</f>
        <v>35 - São Paulo</v>
      </c>
      <c r="J2328" s="22" t="s">
        <v>76</v>
      </c>
      <c r="K2328" s="22">
        <v>0</v>
      </c>
      <c r="L2328" s="33">
        <v>180000</v>
      </c>
      <c r="M2328" s="20" t="e">
        <f>VLOOKUP(G2328,PROCV!$A$110:$B$119,2,FALSE)</f>
        <v>#N/A</v>
      </c>
      <c r="N2328" s="17" t="e">
        <f t="shared" si="36"/>
        <v>#N/A</v>
      </c>
    </row>
    <row r="2329" spans="1:14" x14ac:dyDescent="0.25">
      <c r="A2329" s="30" t="s">
        <v>48</v>
      </c>
      <c r="B2329" s="36">
        <v>2073</v>
      </c>
      <c r="C2329" s="42" t="s">
        <v>4179</v>
      </c>
      <c r="D2329" s="22" t="s">
        <v>189</v>
      </c>
      <c r="E2329" s="22" t="s">
        <v>213</v>
      </c>
      <c r="F2329" s="26" t="str">
        <f>VLOOKUP(E2329,PROCV!$A$1:$B$107,2,TRUE)</f>
        <v>Patrimônio</v>
      </c>
      <c r="G2329" s="33">
        <v>2000</v>
      </c>
      <c r="H2329" s="24">
        <v>0</v>
      </c>
      <c r="I2329" s="23" t="str">
        <f>VLOOKUP(J2329,PROCV!$E$1:$F$27,2,FALSE)</f>
        <v>42 - Santa Catarina</v>
      </c>
      <c r="J2329" s="22" t="s">
        <v>79</v>
      </c>
      <c r="K2329" s="22">
        <v>0</v>
      </c>
      <c r="L2329" s="33">
        <v>120000</v>
      </c>
      <c r="M2329" s="20" t="e">
        <f>VLOOKUP(G2329,PROCV!$A$110:$B$119,2,FALSE)</f>
        <v>#N/A</v>
      </c>
      <c r="N2329" s="17" t="e">
        <f t="shared" si="36"/>
        <v>#N/A</v>
      </c>
    </row>
    <row r="2330" spans="1:14" x14ac:dyDescent="0.25">
      <c r="A2330" s="30" t="s">
        <v>48</v>
      </c>
      <c r="B2330" s="36">
        <v>999397</v>
      </c>
      <c r="C2330" s="42" t="s">
        <v>4178</v>
      </c>
      <c r="D2330" s="22" t="s">
        <v>189</v>
      </c>
      <c r="E2330" s="22" t="s">
        <v>188</v>
      </c>
      <c r="F2330" s="26" t="str">
        <f>VLOOKUP(E2330,PROCV!$A$1:$B$107,2,TRUE)</f>
        <v>Audiovisual</v>
      </c>
      <c r="G2330" s="33">
        <v>2000</v>
      </c>
      <c r="H2330" s="24">
        <v>0</v>
      </c>
      <c r="I2330" s="23" t="str">
        <f>VLOOKUP(J2330,PROCV!$E$1:$F$27,2,FALSE)</f>
        <v>31 - Minas Gerais</v>
      </c>
      <c r="J2330" s="22" t="s">
        <v>85</v>
      </c>
      <c r="K2330" s="22">
        <v>0</v>
      </c>
      <c r="L2330" s="33">
        <v>86604.34</v>
      </c>
      <c r="M2330" s="20" t="e">
        <f>VLOOKUP(G2330,PROCV!$A$110:$B$119,2,FALSE)</f>
        <v>#N/A</v>
      </c>
      <c r="N2330" s="17" t="e">
        <f t="shared" si="36"/>
        <v>#N/A</v>
      </c>
    </row>
    <row r="2331" spans="1:14" x14ac:dyDescent="0.25">
      <c r="A2331" s="30" t="s">
        <v>48</v>
      </c>
      <c r="B2331" s="36">
        <v>1305</v>
      </c>
      <c r="C2331" s="42" t="s">
        <v>4177</v>
      </c>
      <c r="D2331" s="22" t="s">
        <v>189</v>
      </c>
      <c r="E2331" s="22" t="s">
        <v>213</v>
      </c>
      <c r="F2331" s="26" t="str">
        <f>VLOOKUP(E2331,PROCV!$A$1:$B$107,2,TRUE)</f>
        <v>Patrimônio</v>
      </c>
      <c r="G2331" s="33">
        <v>2000</v>
      </c>
      <c r="H2331" s="24">
        <v>0</v>
      </c>
      <c r="I2331" s="23" t="str">
        <f>VLOOKUP(J2331,PROCV!$E$1:$F$27,2,FALSE)</f>
        <v>42 - Santa Catarina</v>
      </c>
      <c r="J2331" s="22" t="s">
        <v>79</v>
      </c>
      <c r="K2331" s="22">
        <v>0</v>
      </c>
      <c r="L2331" s="33">
        <v>75000</v>
      </c>
      <c r="M2331" s="20" t="e">
        <f>VLOOKUP(G2331,PROCV!$A$110:$B$119,2,FALSE)</f>
        <v>#N/A</v>
      </c>
      <c r="N2331" s="17" t="e">
        <f t="shared" si="36"/>
        <v>#N/A</v>
      </c>
    </row>
    <row r="2332" spans="1:14" x14ac:dyDescent="0.25">
      <c r="A2332" s="30" t="s">
        <v>48</v>
      </c>
      <c r="B2332" s="36">
        <v>2780</v>
      </c>
      <c r="C2332" s="42" t="s">
        <v>4176</v>
      </c>
      <c r="D2332" s="22" t="s">
        <v>114</v>
      </c>
      <c r="E2332" s="22" t="s">
        <v>369</v>
      </c>
      <c r="F2332" s="26" t="str">
        <f>VLOOKUP(E2332,PROCV!$A$1:$B$107,2,TRUE)</f>
        <v>Patrimônio</v>
      </c>
      <c r="G2332" s="33">
        <v>2000</v>
      </c>
      <c r="H2332" s="24">
        <v>0</v>
      </c>
      <c r="I2332" s="23" t="str">
        <f>VLOOKUP(J2332,PROCV!$E$1:$F$27,2,FALSE)</f>
        <v>33 - Rio de Janeiro</v>
      </c>
      <c r="J2332" s="22" t="s">
        <v>82</v>
      </c>
      <c r="K2332" s="22">
        <v>0</v>
      </c>
      <c r="L2332" s="33">
        <v>150000</v>
      </c>
      <c r="M2332" s="20" t="e">
        <f>VLOOKUP(G2332,PROCV!$A$110:$B$119,2,FALSE)</f>
        <v>#N/A</v>
      </c>
      <c r="N2332" s="17" t="e">
        <f t="shared" si="36"/>
        <v>#N/A</v>
      </c>
    </row>
    <row r="2333" spans="1:14" x14ac:dyDescent="0.25">
      <c r="A2333" s="30" t="s">
        <v>48</v>
      </c>
      <c r="B2333" s="36">
        <v>5104</v>
      </c>
      <c r="C2333" s="42" t="s">
        <v>4175</v>
      </c>
      <c r="D2333" s="22" t="s">
        <v>114</v>
      </c>
      <c r="E2333" s="22" t="s">
        <v>192</v>
      </c>
      <c r="F2333" s="26" t="str">
        <f>VLOOKUP(E2333,PROCV!$A$1:$B$107,2,TRUE)</f>
        <v>Música</v>
      </c>
      <c r="G2333" s="33">
        <v>2000</v>
      </c>
      <c r="H2333" s="24">
        <v>0</v>
      </c>
      <c r="I2333" s="23" t="str">
        <f>VLOOKUP(J2333,PROCV!$E$1:$F$27,2,FALSE)</f>
        <v>43 - Rio Grande do Sul</v>
      </c>
      <c r="J2333" s="22" t="s">
        <v>56</v>
      </c>
      <c r="K2333" s="22">
        <v>0</v>
      </c>
      <c r="L2333" s="33">
        <v>48660</v>
      </c>
      <c r="M2333" s="20" t="e">
        <f>VLOOKUP(G2333,PROCV!$A$110:$B$119,2,FALSE)</f>
        <v>#N/A</v>
      </c>
      <c r="N2333" s="17" t="e">
        <f t="shared" si="36"/>
        <v>#N/A</v>
      </c>
    </row>
    <row r="2334" spans="1:14" x14ac:dyDescent="0.25">
      <c r="A2334" s="30" t="s">
        <v>48</v>
      </c>
      <c r="B2334" s="36">
        <v>7288</v>
      </c>
      <c r="C2334" s="42" t="s">
        <v>4174</v>
      </c>
      <c r="D2334" s="22" t="s">
        <v>189</v>
      </c>
      <c r="E2334" s="22" t="s">
        <v>188</v>
      </c>
      <c r="F2334" s="26" t="str">
        <f>VLOOKUP(E2334,PROCV!$A$1:$B$107,2,TRUE)</f>
        <v>Audiovisual</v>
      </c>
      <c r="G2334" s="33">
        <v>2000</v>
      </c>
      <c r="H2334" s="24">
        <v>0</v>
      </c>
      <c r="I2334" s="23" t="str">
        <f>VLOOKUP(J2334,PROCV!$E$1:$F$27,2,FALSE)</f>
        <v>53 - Distrito Federal</v>
      </c>
      <c r="J2334" s="22" t="s">
        <v>75</v>
      </c>
      <c r="K2334" s="22">
        <v>0</v>
      </c>
      <c r="L2334" s="33">
        <v>248066</v>
      </c>
      <c r="M2334" s="20" t="e">
        <f>VLOOKUP(G2334,PROCV!$A$110:$B$119,2,FALSE)</f>
        <v>#N/A</v>
      </c>
      <c r="N2334" s="17" t="e">
        <f t="shared" si="36"/>
        <v>#N/A</v>
      </c>
    </row>
    <row r="2335" spans="1:14" x14ac:dyDescent="0.25">
      <c r="A2335" s="30" t="s">
        <v>48</v>
      </c>
      <c r="B2335" s="36">
        <v>6934</v>
      </c>
      <c r="C2335" s="42" t="s">
        <v>4173</v>
      </c>
      <c r="D2335" s="22" t="s">
        <v>189</v>
      </c>
      <c r="E2335" s="22" t="s">
        <v>213</v>
      </c>
      <c r="F2335" s="26" t="str">
        <f>VLOOKUP(E2335,PROCV!$A$1:$B$107,2,TRUE)</f>
        <v>Patrimônio</v>
      </c>
      <c r="G2335" s="33">
        <v>2000</v>
      </c>
      <c r="H2335" s="24">
        <v>0</v>
      </c>
      <c r="I2335" s="23" t="str">
        <f>VLOOKUP(J2335,PROCV!$E$1:$F$27,2,FALSE)</f>
        <v>33 - Rio de Janeiro</v>
      </c>
      <c r="J2335" s="22" t="s">
        <v>82</v>
      </c>
      <c r="K2335" s="22">
        <v>0</v>
      </c>
      <c r="L2335" s="33">
        <v>74915.929999999993</v>
      </c>
      <c r="M2335" s="20" t="e">
        <f>VLOOKUP(G2335,PROCV!$A$110:$B$119,2,FALSE)</f>
        <v>#N/A</v>
      </c>
      <c r="N2335" s="17" t="e">
        <f t="shared" si="36"/>
        <v>#N/A</v>
      </c>
    </row>
    <row r="2336" spans="1:14" x14ac:dyDescent="0.25">
      <c r="A2336" s="30" t="s">
        <v>48</v>
      </c>
      <c r="B2336" s="36">
        <v>6799</v>
      </c>
      <c r="C2336" s="42" t="s">
        <v>4172</v>
      </c>
      <c r="D2336" s="22" t="s">
        <v>189</v>
      </c>
      <c r="E2336" s="22" t="s">
        <v>213</v>
      </c>
      <c r="F2336" s="26" t="str">
        <f>VLOOKUP(E2336,PROCV!$A$1:$B$107,2,TRUE)</f>
        <v>Patrimônio</v>
      </c>
      <c r="G2336" s="33">
        <v>2000</v>
      </c>
      <c r="H2336" s="24">
        <v>0</v>
      </c>
      <c r="I2336" s="23" t="str">
        <f>VLOOKUP(J2336,PROCV!$E$1:$F$27,2,FALSE)</f>
        <v>53 - Distrito Federal</v>
      </c>
      <c r="J2336" s="22" t="s">
        <v>75</v>
      </c>
      <c r="K2336" s="22">
        <v>0</v>
      </c>
      <c r="L2336" s="33">
        <v>54260</v>
      </c>
      <c r="M2336" s="20" t="e">
        <f>VLOOKUP(G2336,PROCV!$A$110:$B$119,2,FALSE)</f>
        <v>#N/A</v>
      </c>
      <c r="N2336" s="17" t="e">
        <f t="shared" si="36"/>
        <v>#N/A</v>
      </c>
    </row>
    <row r="2337" spans="1:14" x14ac:dyDescent="0.25">
      <c r="A2337" s="30" t="s">
        <v>48</v>
      </c>
      <c r="B2337" s="36">
        <v>999009</v>
      </c>
      <c r="C2337" s="42" t="s">
        <v>4171</v>
      </c>
      <c r="D2337" s="22" t="s">
        <v>314</v>
      </c>
      <c r="E2337" s="22" t="s">
        <v>590</v>
      </c>
      <c r="F2337" s="26" t="str">
        <f>VLOOKUP(E2337,PROCV!$A$1:$B$107,2,TRUE)</f>
        <v>Artes Cênicas e Espetáculo</v>
      </c>
      <c r="G2337" s="33">
        <v>2000</v>
      </c>
      <c r="H2337" s="24">
        <v>0</v>
      </c>
      <c r="I2337" s="23" t="str">
        <f>VLOOKUP(J2337,PROCV!$E$1:$F$27,2,FALSE)</f>
        <v>31 - Minas Gerais</v>
      </c>
      <c r="J2337" s="22" t="s">
        <v>85</v>
      </c>
      <c r="K2337" s="22">
        <v>0</v>
      </c>
      <c r="L2337" s="33">
        <v>5625</v>
      </c>
      <c r="M2337" s="20" t="e">
        <f>VLOOKUP(G2337,PROCV!$A$110:$B$119,2,FALSE)</f>
        <v>#N/A</v>
      </c>
      <c r="N2337" s="17" t="e">
        <f t="shared" si="36"/>
        <v>#N/A</v>
      </c>
    </row>
    <row r="2338" spans="1:14" x14ac:dyDescent="0.25">
      <c r="A2338" s="30" t="s">
        <v>48</v>
      </c>
      <c r="B2338" s="36">
        <v>999113</v>
      </c>
      <c r="C2338" s="42" t="s">
        <v>4170</v>
      </c>
      <c r="D2338" s="22" t="s">
        <v>189</v>
      </c>
      <c r="E2338" s="22" t="s">
        <v>844</v>
      </c>
      <c r="F2338" s="26" t="str">
        <f>VLOOKUP(E2338,PROCV!$A$1:$B$107,2,TRUE)</f>
        <v>Educação e Criação em Artes</v>
      </c>
      <c r="G2338" s="33">
        <v>2000</v>
      </c>
      <c r="H2338" s="24">
        <v>0</v>
      </c>
      <c r="I2338" s="23" t="str">
        <f>VLOOKUP(J2338,PROCV!$E$1:$F$27,2,FALSE)</f>
        <v>31 - Minas Gerais</v>
      </c>
      <c r="J2338" s="22" t="s">
        <v>85</v>
      </c>
      <c r="K2338" s="22">
        <v>0</v>
      </c>
      <c r="L2338" s="33">
        <v>99855.92</v>
      </c>
      <c r="M2338" s="20" t="e">
        <f>VLOOKUP(G2338,PROCV!$A$110:$B$119,2,FALSE)</f>
        <v>#N/A</v>
      </c>
      <c r="N2338" s="17" t="e">
        <f t="shared" si="36"/>
        <v>#N/A</v>
      </c>
    </row>
    <row r="2339" spans="1:14" x14ac:dyDescent="0.25">
      <c r="A2339" s="30" t="s">
        <v>48</v>
      </c>
      <c r="B2339" s="36">
        <v>998630</v>
      </c>
      <c r="C2339" s="42" t="s">
        <v>4169</v>
      </c>
      <c r="D2339" s="22" t="s">
        <v>114</v>
      </c>
      <c r="E2339" s="22" t="s">
        <v>113</v>
      </c>
      <c r="F2339" s="26" t="str">
        <f>VLOOKUP(E2339,PROCV!$A$1:$B$107,2,TRUE)</f>
        <v>Música</v>
      </c>
      <c r="G2339" s="33">
        <v>2000</v>
      </c>
      <c r="H2339" s="24">
        <v>0</v>
      </c>
      <c r="I2339" s="23" t="str">
        <f>VLOOKUP(J2339,PROCV!$E$1:$F$27,2,FALSE)</f>
        <v>42 - Santa Catarina</v>
      </c>
      <c r="J2339" s="22" t="s">
        <v>79</v>
      </c>
      <c r="K2339" s="22">
        <v>0</v>
      </c>
      <c r="L2339" s="33">
        <v>20572.86</v>
      </c>
      <c r="M2339" s="20" t="e">
        <f>VLOOKUP(G2339,PROCV!$A$110:$B$119,2,FALSE)</f>
        <v>#N/A</v>
      </c>
      <c r="N2339" s="17" t="e">
        <f t="shared" si="36"/>
        <v>#N/A</v>
      </c>
    </row>
    <row r="2340" spans="1:14" x14ac:dyDescent="0.25">
      <c r="A2340" s="30" t="s">
        <v>48</v>
      </c>
      <c r="B2340" s="36">
        <v>5287</v>
      </c>
      <c r="C2340" s="42" t="s">
        <v>4168</v>
      </c>
      <c r="D2340" s="22" t="s">
        <v>314</v>
      </c>
      <c r="E2340" s="22" t="s">
        <v>265</v>
      </c>
      <c r="F2340" s="26" t="str">
        <f>VLOOKUP(E2340,PROCV!$A$1:$B$107,2,TRUE)</f>
        <v>Patrimônio</v>
      </c>
      <c r="G2340" s="38">
        <v>2000</v>
      </c>
      <c r="H2340" s="24">
        <v>0</v>
      </c>
      <c r="I2340" s="23" t="str">
        <f>VLOOKUP(J2340,PROCV!$E$1:$F$27,2,FALSE)</f>
        <v>41 - Paraná</v>
      </c>
      <c r="J2340" s="22" t="s">
        <v>106</v>
      </c>
      <c r="K2340" s="22">
        <v>0</v>
      </c>
      <c r="L2340" s="38">
        <v>56000</v>
      </c>
      <c r="M2340" s="20" t="e">
        <f>VLOOKUP(G2340,PROCV!$A$110:$B$119,2,FALSE)</f>
        <v>#N/A</v>
      </c>
      <c r="N2340" s="17" t="e">
        <f t="shared" si="36"/>
        <v>#N/A</v>
      </c>
    </row>
    <row r="2341" spans="1:14" x14ac:dyDescent="0.25">
      <c r="A2341" s="30" t="s">
        <v>48</v>
      </c>
      <c r="B2341" s="36">
        <v>995048</v>
      </c>
      <c r="C2341" s="42" t="s">
        <v>4167</v>
      </c>
      <c r="D2341" s="22" t="s">
        <v>314</v>
      </c>
      <c r="E2341" s="22" t="s">
        <v>265</v>
      </c>
      <c r="F2341" s="26" t="str">
        <f>VLOOKUP(E2341,PROCV!$A$1:$B$107,2,TRUE)</f>
        <v>Patrimônio</v>
      </c>
      <c r="G2341" s="38">
        <v>2000</v>
      </c>
      <c r="H2341" s="24">
        <v>0</v>
      </c>
      <c r="I2341" s="23" t="str">
        <f>VLOOKUP(J2341,PROCV!$E$1:$F$27,2,FALSE)</f>
        <v>25 - Paraíba</v>
      </c>
      <c r="J2341" s="22" t="s">
        <v>346</v>
      </c>
      <c r="K2341" s="22">
        <v>0</v>
      </c>
      <c r="L2341" s="38">
        <v>32000</v>
      </c>
      <c r="M2341" s="20" t="e">
        <f>VLOOKUP(G2341,PROCV!$A$110:$B$119,2,FALSE)</f>
        <v>#N/A</v>
      </c>
      <c r="N2341" s="17" t="e">
        <f t="shared" si="36"/>
        <v>#N/A</v>
      </c>
    </row>
    <row r="2342" spans="1:14" x14ac:dyDescent="0.25">
      <c r="A2342" s="30" t="s">
        <v>48</v>
      </c>
      <c r="B2342" s="36">
        <v>2247</v>
      </c>
      <c r="C2342" s="42" t="s">
        <v>4166</v>
      </c>
      <c r="D2342" s="22" t="s">
        <v>189</v>
      </c>
      <c r="E2342" s="22" t="s">
        <v>213</v>
      </c>
      <c r="F2342" s="26" t="str">
        <f>VLOOKUP(E2342,PROCV!$A$1:$B$107,2,TRUE)</f>
        <v>Patrimônio</v>
      </c>
      <c r="G2342" s="33">
        <v>2000</v>
      </c>
      <c r="H2342" s="24">
        <v>0</v>
      </c>
      <c r="I2342" s="23" t="str">
        <f>VLOOKUP(J2342,PROCV!$E$1:$F$27,2,FALSE)</f>
        <v>31 - Minas Gerais</v>
      </c>
      <c r="J2342" s="22" t="s">
        <v>85</v>
      </c>
      <c r="K2342" s="22">
        <v>0</v>
      </c>
      <c r="L2342" s="33">
        <v>512500</v>
      </c>
      <c r="M2342" s="20" t="e">
        <f>VLOOKUP(G2342,PROCV!$A$110:$B$119,2,FALSE)</f>
        <v>#N/A</v>
      </c>
      <c r="N2342" s="17" t="e">
        <f t="shared" si="36"/>
        <v>#N/A</v>
      </c>
    </row>
    <row r="2343" spans="1:14" x14ac:dyDescent="0.25">
      <c r="A2343" s="30" t="s">
        <v>48</v>
      </c>
      <c r="B2343" s="36">
        <v>5740</v>
      </c>
      <c r="C2343" s="42" t="s">
        <v>4165</v>
      </c>
      <c r="D2343" s="22" t="s">
        <v>314</v>
      </c>
      <c r="E2343" s="22" t="s">
        <v>2956</v>
      </c>
      <c r="F2343" s="26" t="str">
        <f>VLOOKUP(E2343,PROCV!$A$1:$B$107,2,TRUE)</f>
        <v>Editorial</v>
      </c>
      <c r="G2343" s="33">
        <v>2000</v>
      </c>
      <c r="H2343" s="24">
        <v>0</v>
      </c>
      <c r="I2343" s="23" t="str">
        <f>VLOOKUP(J2343,PROCV!$E$1:$F$27,2,FALSE)</f>
        <v>53 - Distrito Federal</v>
      </c>
      <c r="J2343" s="22" t="s">
        <v>75</v>
      </c>
      <c r="K2343" s="22">
        <v>0</v>
      </c>
      <c r="L2343" s="33">
        <v>27000</v>
      </c>
      <c r="M2343" s="20" t="e">
        <f>VLOOKUP(G2343,PROCV!$A$110:$B$119,2,FALSE)</f>
        <v>#N/A</v>
      </c>
      <c r="N2343" s="17" t="e">
        <f t="shared" si="36"/>
        <v>#N/A</v>
      </c>
    </row>
    <row r="2344" spans="1:14" x14ac:dyDescent="0.25">
      <c r="A2344" s="30" t="s">
        <v>48</v>
      </c>
      <c r="B2344" s="36">
        <v>6722</v>
      </c>
      <c r="C2344" s="42" t="s">
        <v>4164</v>
      </c>
      <c r="D2344" s="22" t="s">
        <v>314</v>
      </c>
      <c r="E2344" s="22" t="s">
        <v>2956</v>
      </c>
      <c r="F2344" s="26" t="str">
        <f>VLOOKUP(E2344,PROCV!$A$1:$B$107,2,TRUE)</f>
        <v>Editorial</v>
      </c>
      <c r="G2344" s="33">
        <v>2000</v>
      </c>
      <c r="H2344" s="24">
        <v>0</v>
      </c>
      <c r="I2344" s="23" t="str">
        <f>VLOOKUP(J2344,PROCV!$E$1:$F$27,2,FALSE)</f>
        <v>33 - Rio de Janeiro</v>
      </c>
      <c r="J2344" s="22" t="s">
        <v>82</v>
      </c>
      <c r="K2344" s="22">
        <v>0</v>
      </c>
      <c r="L2344" s="33">
        <v>120000</v>
      </c>
      <c r="M2344" s="20" t="e">
        <f>VLOOKUP(G2344,PROCV!$A$110:$B$119,2,FALSE)</f>
        <v>#N/A</v>
      </c>
      <c r="N2344" s="17" t="e">
        <f t="shared" si="36"/>
        <v>#N/A</v>
      </c>
    </row>
    <row r="2345" spans="1:14" x14ac:dyDescent="0.25">
      <c r="A2345" s="30" t="s">
        <v>48</v>
      </c>
      <c r="B2345" s="36">
        <v>6371</v>
      </c>
      <c r="C2345" s="42" t="s">
        <v>4163</v>
      </c>
      <c r="D2345" s="22" t="s">
        <v>314</v>
      </c>
      <c r="E2345" s="22" t="s">
        <v>2956</v>
      </c>
      <c r="F2345" s="26" t="str">
        <f>VLOOKUP(E2345,PROCV!$A$1:$B$107,2,TRUE)</f>
        <v>Editorial</v>
      </c>
      <c r="G2345" s="33">
        <v>2000</v>
      </c>
      <c r="H2345" s="24">
        <v>0</v>
      </c>
      <c r="I2345" s="23" t="str">
        <f>VLOOKUP(J2345,PROCV!$E$1:$F$27,2,FALSE)</f>
        <v>33 - Rio de Janeiro</v>
      </c>
      <c r="J2345" s="22" t="s">
        <v>82</v>
      </c>
      <c r="K2345" s="22">
        <v>0</v>
      </c>
      <c r="L2345" s="33">
        <v>100000</v>
      </c>
      <c r="M2345" s="20" t="e">
        <f>VLOOKUP(G2345,PROCV!$A$110:$B$119,2,FALSE)</f>
        <v>#N/A</v>
      </c>
      <c r="N2345" s="17" t="e">
        <f t="shared" si="36"/>
        <v>#N/A</v>
      </c>
    </row>
    <row r="2346" spans="1:14" x14ac:dyDescent="0.25">
      <c r="A2346" s="30" t="s">
        <v>48</v>
      </c>
      <c r="B2346" s="36">
        <v>5608</v>
      </c>
      <c r="C2346" s="42" t="s">
        <v>4162</v>
      </c>
      <c r="D2346" s="22" t="s">
        <v>300</v>
      </c>
      <c r="E2346" s="22" t="s">
        <v>263</v>
      </c>
      <c r="F2346" s="26" t="str">
        <f>VLOOKUP(E2346,PROCV!$A$1:$B$107,2,TRUE)</f>
        <v>Artes Cênicas e Espetáculo</v>
      </c>
      <c r="G2346" s="33">
        <v>2000</v>
      </c>
      <c r="H2346" s="24">
        <v>0</v>
      </c>
      <c r="I2346" s="23" t="str">
        <f>VLOOKUP(J2346,PROCV!$E$1:$F$27,2,FALSE)</f>
        <v>33 - Rio de Janeiro</v>
      </c>
      <c r="J2346" s="22" t="s">
        <v>82</v>
      </c>
      <c r="K2346" s="22">
        <v>0</v>
      </c>
      <c r="L2346" s="33">
        <v>121943.2</v>
      </c>
      <c r="M2346" s="20" t="e">
        <f>VLOOKUP(G2346,PROCV!$A$110:$B$119,2,FALSE)</f>
        <v>#N/A</v>
      </c>
      <c r="N2346" s="17" t="e">
        <f t="shared" si="36"/>
        <v>#N/A</v>
      </c>
    </row>
    <row r="2347" spans="1:14" x14ac:dyDescent="0.25">
      <c r="A2347" s="30" t="s">
        <v>48</v>
      </c>
      <c r="B2347" s="36">
        <v>6034</v>
      </c>
      <c r="C2347" s="42" t="s">
        <v>4161</v>
      </c>
      <c r="D2347" s="22" t="s">
        <v>114</v>
      </c>
      <c r="E2347" s="22" t="s">
        <v>369</v>
      </c>
      <c r="F2347" s="26" t="str">
        <f>VLOOKUP(E2347,PROCV!$A$1:$B$107,2,TRUE)</f>
        <v>Patrimônio</v>
      </c>
      <c r="G2347" s="33">
        <v>2000</v>
      </c>
      <c r="H2347" s="24">
        <v>0</v>
      </c>
      <c r="I2347" s="23" t="str">
        <f>VLOOKUP(J2347,PROCV!$E$1:$F$27,2,FALSE)</f>
        <v>12 - Acre</v>
      </c>
      <c r="J2347" s="22" t="s">
        <v>71</v>
      </c>
      <c r="K2347" s="22">
        <v>0</v>
      </c>
      <c r="L2347" s="33">
        <v>71792.45</v>
      </c>
      <c r="M2347" s="20" t="e">
        <f>VLOOKUP(G2347,PROCV!$A$110:$B$119,2,FALSE)</f>
        <v>#N/A</v>
      </c>
      <c r="N2347" s="17" t="e">
        <f t="shared" si="36"/>
        <v>#N/A</v>
      </c>
    </row>
    <row r="2348" spans="1:14" x14ac:dyDescent="0.25">
      <c r="A2348" s="30" t="s">
        <v>48</v>
      </c>
      <c r="B2348" s="36">
        <v>6680</v>
      </c>
      <c r="C2348" s="42" t="s">
        <v>4160</v>
      </c>
      <c r="D2348" s="22" t="s">
        <v>114</v>
      </c>
      <c r="E2348" s="22" t="s">
        <v>369</v>
      </c>
      <c r="F2348" s="26" t="str">
        <f>VLOOKUP(E2348,PROCV!$A$1:$B$107,2,TRUE)</f>
        <v>Patrimônio</v>
      </c>
      <c r="G2348" s="33">
        <v>2000</v>
      </c>
      <c r="H2348" s="24">
        <v>0</v>
      </c>
      <c r="I2348" s="23" t="str">
        <f>VLOOKUP(J2348,PROCV!$E$1:$F$27,2,FALSE)</f>
        <v>35 - São Paulo</v>
      </c>
      <c r="J2348" s="22" t="s">
        <v>76</v>
      </c>
      <c r="K2348" s="22">
        <v>0</v>
      </c>
      <c r="L2348" s="33">
        <v>150000</v>
      </c>
      <c r="M2348" s="20" t="e">
        <f>VLOOKUP(G2348,PROCV!$A$110:$B$119,2,FALSE)</f>
        <v>#N/A</v>
      </c>
      <c r="N2348" s="17" t="e">
        <f t="shared" si="36"/>
        <v>#N/A</v>
      </c>
    </row>
    <row r="2349" spans="1:14" x14ac:dyDescent="0.25">
      <c r="A2349" s="30" t="s">
        <v>48</v>
      </c>
      <c r="B2349" s="36">
        <v>6625</v>
      </c>
      <c r="C2349" s="42" t="s">
        <v>4159</v>
      </c>
      <c r="D2349" s="22" t="s">
        <v>114</v>
      </c>
      <c r="E2349" s="22" t="s">
        <v>113</v>
      </c>
      <c r="F2349" s="26" t="str">
        <f>VLOOKUP(E2349,PROCV!$A$1:$B$107,2,TRUE)</f>
        <v>Música</v>
      </c>
      <c r="G2349" s="33">
        <v>2000</v>
      </c>
      <c r="H2349" s="24">
        <v>0</v>
      </c>
      <c r="I2349" s="23" t="str">
        <f>VLOOKUP(J2349,PROCV!$E$1:$F$27,2,FALSE)</f>
        <v>35 - São Paulo</v>
      </c>
      <c r="J2349" s="22" t="s">
        <v>76</v>
      </c>
      <c r="K2349" s="22">
        <v>0</v>
      </c>
      <c r="L2349" s="33">
        <v>112809.60000000001</v>
      </c>
      <c r="M2349" s="20" t="e">
        <f>VLOOKUP(G2349,PROCV!$A$110:$B$119,2,FALSE)</f>
        <v>#N/A</v>
      </c>
      <c r="N2349" s="17" t="e">
        <f t="shared" si="36"/>
        <v>#N/A</v>
      </c>
    </row>
    <row r="2350" spans="1:14" x14ac:dyDescent="0.25">
      <c r="A2350" s="30" t="s">
        <v>48</v>
      </c>
      <c r="B2350" s="36">
        <v>6619</v>
      </c>
      <c r="C2350" s="42" t="s">
        <v>4158</v>
      </c>
      <c r="D2350" s="22" t="s">
        <v>114</v>
      </c>
      <c r="E2350" s="22" t="s">
        <v>192</v>
      </c>
      <c r="F2350" s="26" t="str">
        <f>VLOOKUP(E2350,PROCV!$A$1:$B$107,2,TRUE)</f>
        <v>Música</v>
      </c>
      <c r="G2350" s="33">
        <v>2000</v>
      </c>
      <c r="H2350" s="24">
        <v>0</v>
      </c>
      <c r="I2350" s="23" t="str">
        <f>VLOOKUP(J2350,PROCV!$E$1:$F$27,2,FALSE)</f>
        <v>33 - Rio de Janeiro</v>
      </c>
      <c r="J2350" s="22" t="s">
        <v>82</v>
      </c>
      <c r="K2350" s="22">
        <v>0</v>
      </c>
      <c r="L2350" s="33">
        <v>14640</v>
      </c>
      <c r="M2350" s="20" t="e">
        <f>VLOOKUP(G2350,PROCV!$A$110:$B$119,2,FALSE)</f>
        <v>#N/A</v>
      </c>
      <c r="N2350" s="17" t="e">
        <f t="shared" si="36"/>
        <v>#N/A</v>
      </c>
    </row>
    <row r="2351" spans="1:14" x14ac:dyDescent="0.25">
      <c r="A2351" s="30" t="s">
        <v>48</v>
      </c>
      <c r="B2351" s="36">
        <v>997778</v>
      </c>
      <c r="C2351" s="42" t="s">
        <v>4157</v>
      </c>
      <c r="D2351" s="22" t="s">
        <v>189</v>
      </c>
      <c r="E2351" s="22" t="s">
        <v>213</v>
      </c>
      <c r="F2351" s="26" t="str">
        <f>VLOOKUP(E2351,PROCV!$A$1:$B$107,2,TRUE)</f>
        <v>Patrimônio</v>
      </c>
      <c r="G2351" s="33">
        <v>2000</v>
      </c>
      <c r="H2351" s="24">
        <v>0</v>
      </c>
      <c r="I2351" s="23" t="str">
        <f>VLOOKUP(J2351,PROCV!$E$1:$F$27,2,FALSE)</f>
        <v>35 - São Paulo</v>
      </c>
      <c r="J2351" s="22" t="s">
        <v>76</v>
      </c>
      <c r="K2351" s="22">
        <v>0</v>
      </c>
      <c r="L2351" s="33">
        <v>88000</v>
      </c>
      <c r="M2351" s="20" t="e">
        <f>VLOOKUP(G2351,PROCV!$A$110:$B$119,2,FALSE)</f>
        <v>#N/A</v>
      </c>
      <c r="N2351" s="17" t="e">
        <f t="shared" si="36"/>
        <v>#N/A</v>
      </c>
    </row>
    <row r="2352" spans="1:14" x14ac:dyDescent="0.25">
      <c r="A2352" s="30" t="s">
        <v>48</v>
      </c>
      <c r="B2352" s="36">
        <v>999095</v>
      </c>
      <c r="C2352" s="42" t="s">
        <v>4156</v>
      </c>
      <c r="D2352" s="22" t="s">
        <v>314</v>
      </c>
      <c r="E2352" s="22" t="s">
        <v>265</v>
      </c>
      <c r="F2352" s="26" t="str">
        <f>VLOOKUP(E2352,PROCV!$A$1:$B$107,2,TRUE)</f>
        <v>Patrimônio</v>
      </c>
      <c r="G2352" s="33">
        <v>2000</v>
      </c>
      <c r="H2352" s="24">
        <v>0</v>
      </c>
      <c r="I2352" s="23" t="str">
        <f>VLOOKUP(J2352,PROCV!$E$1:$F$27,2,FALSE)</f>
        <v>35 - São Paulo</v>
      </c>
      <c r="J2352" s="22" t="s">
        <v>76</v>
      </c>
      <c r="K2352" s="22">
        <v>0</v>
      </c>
      <c r="L2352" s="33">
        <v>62500</v>
      </c>
      <c r="M2352" s="20" t="e">
        <f>VLOOKUP(G2352,PROCV!$A$110:$B$119,2,FALSE)</f>
        <v>#N/A</v>
      </c>
      <c r="N2352" s="17" t="e">
        <f t="shared" si="36"/>
        <v>#N/A</v>
      </c>
    </row>
    <row r="2353" spans="1:14" x14ac:dyDescent="0.25">
      <c r="A2353" s="30" t="s">
        <v>48</v>
      </c>
      <c r="B2353" s="36">
        <v>998637</v>
      </c>
      <c r="C2353" s="42" t="s">
        <v>4155</v>
      </c>
      <c r="D2353" s="22" t="s">
        <v>314</v>
      </c>
      <c r="E2353" s="22" t="s">
        <v>590</v>
      </c>
      <c r="F2353" s="26" t="str">
        <f>VLOOKUP(E2353,PROCV!$A$1:$B$107,2,TRUE)</f>
        <v>Artes Cênicas e Espetáculo</v>
      </c>
      <c r="G2353" s="33">
        <v>2000</v>
      </c>
      <c r="H2353" s="24">
        <v>0</v>
      </c>
      <c r="I2353" s="23" t="str">
        <f>VLOOKUP(J2353,PROCV!$E$1:$F$27,2,FALSE)</f>
        <v>26 - Pernambuco</v>
      </c>
      <c r="J2353" s="22" t="s">
        <v>44</v>
      </c>
      <c r="K2353" s="22">
        <v>0</v>
      </c>
      <c r="L2353" s="33">
        <v>22465.02</v>
      </c>
      <c r="M2353" s="20" t="e">
        <f>VLOOKUP(G2353,PROCV!$A$110:$B$119,2,FALSE)</f>
        <v>#N/A</v>
      </c>
      <c r="N2353" s="17" t="e">
        <f t="shared" si="36"/>
        <v>#N/A</v>
      </c>
    </row>
    <row r="2354" spans="1:14" x14ac:dyDescent="0.25">
      <c r="A2354" s="30" t="s">
        <v>48</v>
      </c>
      <c r="B2354" s="36">
        <v>2125</v>
      </c>
      <c r="C2354" s="42" t="s">
        <v>4154</v>
      </c>
      <c r="D2354" s="22" t="s">
        <v>189</v>
      </c>
      <c r="E2354" s="22" t="s">
        <v>640</v>
      </c>
      <c r="F2354" s="26" t="str">
        <f>VLOOKUP(E2354,PROCV!$A$1:$B$107,2,TRUE)</f>
        <v>Música</v>
      </c>
      <c r="G2354" s="33">
        <v>2000</v>
      </c>
      <c r="H2354" s="24">
        <v>0</v>
      </c>
      <c r="I2354" s="23" t="str">
        <f>VLOOKUP(J2354,PROCV!$E$1:$F$27,2,FALSE)</f>
        <v>22 - Piauí</v>
      </c>
      <c r="J2354" s="22" t="s">
        <v>77</v>
      </c>
      <c r="K2354" s="22">
        <v>0</v>
      </c>
      <c r="L2354" s="33">
        <v>110000</v>
      </c>
      <c r="M2354" s="20" t="e">
        <f>VLOOKUP(G2354,PROCV!$A$110:$B$119,2,FALSE)</f>
        <v>#N/A</v>
      </c>
      <c r="N2354" s="17" t="e">
        <f t="shared" si="36"/>
        <v>#N/A</v>
      </c>
    </row>
    <row r="2355" spans="1:14" x14ac:dyDescent="0.25">
      <c r="A2355" s="30" t="s">
        <v>48</v>
      </c>
      <c r="B2355" s="36">
        <v>6836</v>
      </c>
      <c r="C2355" s="42" t="s">
        <v>4153</v>
      </c>
      <c r="D2355" s="22" t="s">
        <v>524</v>
      </c>
      <c r="E2355" s="22" t="s">
        <v>523</v>
      </c>
      <c r="F2355" s="26" t="str">
        <f>VLOOKUP(E2355,PROCV!$A$1:$B$107,2,TRUE)</f>
        <v>Patrimônio</v>
      </c>
      <c r="G2355" s="33">
        <v>2000</v>
      </c>
      <c r="H2355" s="24">
        <v>0</v>
      </c>
      <c r="I2355" s="23" t="str">
        <f>VLOOKUP(J2355,PROCV!$E$1:$F$27,2,FALSE)</f>
        <v>26 - Pernambuco</v>
      </c>
      <c r="J2355" s="22" t="s">
        <v>44</v>
      </c>
      <c r="K2355" s="22">
        <v>0</v>
      </c>
      <c r="L2355" s="33">
        <v>87000</v>
      </c>
      <c r="M2355" s="20" t="e">
        <f>VLOOKUP(G2355,PROCV!$A$110:$B$119,2,FALSE)</f>
        <v>#N/A</v>
      </c>
      <c r="N2355" s="17" t="e">
        <f t="shared" si="36"/>
        <v>#N/A</v>
      </c>
    </row>
    <row r="2356" spans="1:14" x14ac:dyDescent="0.25">
      <c r="A2356" s="30" t="s">
        <v>48</v>
      </c>
      <c r="B2356" s="36">
        <v>998610</v>
      </c>
      <c r="C2356" s="42" t="s">
        <v>3666</v>
      </c>
      <c r="D2356" s="22" t="s">
        <v>114</v>
      </c>
      <c r="E2356" s="22" t="s">
        <v>113</v>
      </c>
      <c r="F2356" s="26" t="str">
        <f>VLOOKUP(E2356,PROCV!$A$1:$B$107,2,TRUE)</f>
        <v>Música</v>
      </c>
      <c r="G2356" s="33">
        <v>2000</v>
      </c>
      <c r="H2356" s="24">
        <v>0</v>
      </c>
      <c r="I2356" s="23" t="str">
        <f>VLOOKUP(J2356,PROCV!$E$1:$F$27,2,FALSE)</f>
        <v>26 - Pernambuco</v>
      </c>
      <c r="J2356" s="22" t="s">
        <v>44</v>
      </c>
      <c r="K2356" s="22">
        <v>0</v>
      </c>
      <c r="L2356" s="33">
        <v>60000</v>
      </c>
      <c r="M2356" s="20" t="e">
        <f>VLOOKUP(G2356,PROCV!$A$110:$B$119,2,FALSE)</f>
        <v>#N/A</v>
      </c>
      <c r="N2356" s="17" t="e">
        <f t="shared" si="36"/>
        <v>#N/A</v>
      </c>
    </row>
    <row r="2357" spans="1:14" x14ac:dyDescent="0.25">
      <c r="A2357" s="30" t="s">
        <v>48</v>
      </c>
      <c r="B2357" s="36">
        <v>6846</v>
      </c>
      <c r="C2357" s="42" t="s">
        <v>4152</v>
      </c>
      <c r="D2357" s="22" t="s">
        <v>524</v>
      </c>
      <c r="E2357" s="22" t="s">
        <v>1514</v>
      </c>
      <c r="F2357" s="26" t="str">
        <f>VLOOKUP(E2357,PROCV!$A$1:$B$107,2,TRUE)</f>
        <v>Audiovisual</v>
      </c>
      <c r="G2357" s="33">
        <v>2000</v>
      </c>
      <c r="H2357" s="24">
        <v>0</v>
      </c>
      <c r="I2357" s="23" t="str">
        <f>VLOOKUP(J2357,PROCV!$E$1:$F$27,2,FALSE)</f>
        <v>15 - Pará</v>
      </c>
      <c r="J2357" s="22" t="s">
        <v>140</v>
      </c>
      <c r="K2357" s="22">
        <v>0</v>
      </c>
      <c r="L2357" s="33">
        <v>28750</v>
      </c>
      <c r="M2357" s="20" t="e">
        <f>VLOOKUP(G2357,PROCV!$A$110:$B$119,2,FALSE)</f>
        <v>#N/A</v>
      </c>
      <c r="N2357" s="17" t="e">
        <f t="shared" si="36"/>
        <v>#N/A</v>
      </c>
    </row>
    <row r="2358" spans="1:14" x14ac:dyDescent="0.25">
      <c r="A2358" s="30" t="s">
        <v>48</v>
      </c>
      <c r="B2358" s="36">
        <v>5204</v>
      </c>
      <c r="C2358" s="42" t="s">
        <v>4151</v>
      </c>
      <c r="D2358" s="22" t="s">
        <v>114</v>
      </c>
      <c r="E2358" s="22" t="s">
        <v>192</v>
      </c>
      <c r="F2358" s="26" t="str">
        <f>VLOOKUP(E2358,PROCV!$A$1:$B$107,2,TRUE)</f>
        <v>Música</v>
      </c>
      <c r="G2358" s="33">
        <v>2000</v>
      </c>
      <c r="H2358" s="24">
        <v>0</v>
      </c>
      <c r="I2358" s="23" t="str">
        <f>VLOOKUP(J2358,PROCV!$E$1:$F$27,2,FALSE)</f>
        <v>53 - Distrito Federal</v>
      </c>
      <c r="J2358" s="22" t="s">
        <v>75</v>
      </c>
      <c r="K2358" s="22">
        <v>0</v>
      </c>
      <c r="L2358" s="33">
        <v>22500</v>
      </c>
      <c r="M2358" s="20" t="e">
        <f>VLOOKUP(G2358,PROCV!$A$110:$B$119,2,FALSE)</f>
        <v>#N/A</v>
      </c>
      <c r="N2358" s="17" t="e">
        <f t="shared" si="36"/>
        <v>#N/A</v>
      </c>
    </row>
    <row r="2359" spans="1:14" x14ac:dyDescent="0.25">
      <c r="A2359" s="30" t="s">
        <v>48</v>
      </c>
      <c r="B2359" s="36">
        <v>6296</v>
      </c>
      <c r="C2359" s="42" t="s">
        <v>4150</v>
      </c>
      <c r="D2359" s="22" t="s">
        <v>114</v>
      </c>
      <c r="E2359" s="22" t="s">
        <v>192</v>
      </c>
      <c r="F2359" s="26" t="str">
        <f>VLOOKUP(E2359,PROCV!$A$1:$B$107,2,TRUE)</f>
        <v>Música</v>
      </c>
      <c r="G2359" s="33">
        <v>2000</v>
      </c>
      <c r="H2359" s="24">
        <v>0</v>
      </c>
      <c r="I2359" s="23" t="str">
        <f>VLOOKUP(J2359,PROCV!$E$1:$F$27,2,FALSE)</f>
        <v>42 - Santa Catarina</v>
      </c>
      <c r="J2359" s="22" t="s">
        <v>79</v>
      </c>
      <c r="K2359" s="22">
        <v>0</v>
      </c>
      <c r="L2359" s="33">
        <v>50000</v>
      </c>
      <c r="M2359" s="20" t="e">
        <f>VLOOKUP(G2359,PROCV!$A$110:$B$119,2,FALSE)</f>
        <v>#N/A</v>
      </c>
      <c r="N2359" s="17" t="e">
        <f t="shared" si="36"/>
        <v>#N/A</v>
      </c>
    </row>
    <row r="2360" spans="1:14" x14ac:dyDescent="0.25">
      <c r="A2360" s="30" t="s">
        <v>48</v>
      </c>
      <c r="B2360" s="36">
        <v>995874</v>
      </c>
      <c r="C2360" s="42" t="s">
        <v>4149</v>
      </c>
      <c r="D2360" s="22" t="s">
        <v>314</v>
      </c>
      <c r="E2360" s="22" t="s">
        <v>590</v>
      </c>
      <c r="F2360" s="26" t="str">
        <f>VLOOKUP(E2360,PROCV!$A$1:$B$107,2,TRUE)</f>
        <v>Artes Cênicas e Espetáculo</v>
      </c>
      <c r="G2360" s="33">
        <v>2000</v>
      </c>
      <c r="H2360" s="24">
        <v>0</v>
      </c>
      <c r="I2360" s="23" t="str">
        <f>VLOOKUP(J2360,PROCV!$E$1:$F$27,2,FALSE)</f>
        <v>33 - Rio de Janeiro</v>
      </c>
      <c r="J2360" s="22" t="s">
        <v>82</v>
      </c>
      <c r="K2360" s="22">
        <v>0</v>
      </c>
      <c r="L2360" s="33">
        <v>52500</v>
      </c>
      <c r="M2360" s="20" t="e">
        <f>VLOOKUP(G2360,PROCV!$A$110:$B$119,2,FALSE)</f>
        <v>#N/A</v>
      </c>
      <c r="N2360" s="17" t="e">
        <f t="shared" si="36"/>
        <v>#N/A</v>
      </c>
    </row>
    <row r="2361" spans="1:14" x14ac:dyDescent="0.25">
      <c r="A2361" s="30" t="s">
        <v>48</v>
      </c>
      <c r="B2361" s="36">
        <v>5800</v>
      </c>
      <c r="C2361" s="42" t="s">
        <v>4148</v>
      </c>
      <c r="D2361" s="22" t="s">
        <v>114</v>
      </c>
      <c r="E2361" s="22" t="s">
        <v>113</v>
      </c>
      <c r="F2361" s="26" t="str">
        <f>VLOOKUP(E2361,PROCV!$A$1:$B$107,2,TRUE)</f>
        <v>Música</v>
      </c>
      <c r="G2361" s="33">
        <v>2000</v>
      </c>
      <c r="H2361" s="24">
        <v>0</v>
      </c>
      <c r="I2361" s="23" t="str">
        <f>VLOOKUP(J2361,PROCV!$E$1:$F$27,2,FALSE)</f>
        <v>35 - São Paulo</v>
      </c>
      <c r="J2361" s="22" t="s">
        <v>76</v>
      </c>
      <c r="K2361" s="22">
        <v>0</v>
      </c>
      <c r="L2361" s="33">
        <v>360000</v>
      </c>
      <c r="M2361" s="20" t="e">
        <f>VLOOKUP(G2361,PROCV!$A$110:$B$119,2,FALSE)</f>
        <v>#N/A</v>
      </c>
      <c r="N2361" s="17" t="e">
        <f t="shared" si="36"/>
        <v>#N/A</v>
      </c>
    </row>
    <row r="2362" spans="1:14" x14ac:dyDescent="0.25">
      <c r="A2362" s="30" t="s">
        <v>48</v>
      </c>
      <c r="B2362" s="36">
        <v>1159</v>
      </c>
      <c r="C2362" s="42" t="s">
        <v>4147</v>
      </c>
      <c r="D2362" s="22" t="s">
        <v>524</v>
      </c>
      <c r="E2362" s="22" t="s">
        <v>763</v>
      </c>
      <c r="F2362" s="26" t="str">
        <f>VLOOKUP(E2362,PROCV!$A$1:$B$107,2,TRUE)</f>
        <v>Audiovisual</v>
      </c>
      <c r="G2362" s="33">
        <v>2000</v>
      </c>
      <c r="H2362" s="24">
        <v>0</v>
      </c>
      <c r="I2362" s="23" t="str">
        <f>VLOOKUP(J2362,PROCV!$E$1:$F$27,2,FALSE)</f>
        <v>31 - Minas Gerais</v>
      </c>
      <c r="J2362" s="22" t="s">
        <v>85</v>
      </c>
      <c r="K2362" s="22">
        <v>0</v>
      </c>
      <c r="L2362" s="33">
        <v>59000</v>
      </c>
      <c r="M2362" s="20" t="e">
        <f>VLOOKUP(G2362,PROCV!$A$110:$B$119,2,FALSE)</f>
        <v>#N/A</v>
      </c>
      <c r="N2362" s="17" t="e">
        <f t="shared" si="36"/>
        <v>#N/A</v>
      </c>
    </row>
    <row r="2363" spans="1:14" x14ac:dyDescent="0.25">
      <c r="A2363" s="30" t="s">
        <v>48</v>
      </c>
      <c r="B2363" s="36">
        <v>265</v>
      </c>
      <c r="C2363" s="42" t="s">
        <v>4146</v>
      </c>
      <c r="D2363" s="22" t="s">
        <v>4</v>
      </c>
      <c r="E2363" s="22" t="s">
        <v>1658</v>
      </c>
      <c r="F2363" s="26" t="str">
        <f>VLOOKUP(E2363,PROCV!$A$1:$B$107,2,TRUE)</f>
        <v>Patrimônio</v>
      </c>
      <c r="G2363" s="33">
        <v>2000</v>
      </c>
      <c r="H2363" s="24">
        <v>0</v>
      </c>
      <c r="I2363" s="23" t="str">
        <f>VLOOKUP(J2363,PROCV!$E$1:$F$27,2,FALSE)</f>
        <v>33 - Rio de Janeiro</v>
      </c>
      <c r="J2363" s="22" t="s">
        <v>82</v>
      </c>
      <c r="K2363" s="22">
        <v>0</v>
      </c>
      <c r="L2363" s="33">
        <v>40000</v>
      </c>
      <c r="M2363" s="20" t="e">
        <f>VLOOKUP(G2363,PROCV!$A$110:$B$119,2,FALSE)</f>
        <v>#N/A</v>
      </c>
      <c r="N2363" s="17" t="e">
        <f t="shared" si="36"/>
        <v>#N/A</v>
      </c>
    </row>
    <row r="2364" spans="1:14" x14ac:dyDescent="0.25">
      <c r="A2364" s="30" t="s">
        <v>48</v>
      </c>
      <c r="B2364" s="36">
        <v>6206</v>
      </c>
      <c r="C2364" s="42" t="s">
        <v>4145</v>
      </c>
      <c r="D2364" s="22" t="s">
        <v>189</v>
      </c>
      <c r="E2364" s="22" t="s">
        <v>630</v>
      </c>
      <c r="F2364" s="26" t="s">
        <v>10</v>
      </c>
      <c r="G2364" s="33">
        <v>2000</v>
      </c>
      <c r="H2364" s="24">
        <v>0</v>
      </c>
      <c r="I2364" s="23" t="str">
        <f>VLOOKUP(J2364,PROCV!$E$1:$F$27,2,FALSE)</f>
        <v>33 - Rio de Janeiro</v>
      </c>
      <c r="J2364" s="22" t="s">
        <v>82</v>
      </c>
      <c r="K2364" s="22">
        <v>0</v>
      </c>
      <c r="L2364" s="33">
        <v>75362.5</v>
      </c>
      <c r="M2364" s="20" t="e">
        <f>VLOOKUP(G2364,PROCV!$A$110:$B$119,2,FALSE)</f>
        <v>#N/A</v>
      </c>
      <c r="N2364" s="17" t="e">
        <f t="shared" si="36"/>
        <v>#N/A</v>
      </c>
    </row>
    <row r="2365" spans="1:14" x14ac:dyDescent="0.25">
      <c r="A2365" s="30" t="s">
        <v>48</v>
      </c>
      <c r="B2365" s="36">
        <v>5541</v>
      </c>
      <c r="C2365" s="42" t="s">
        <v>4144</v>
      </c>
      <c r="D2365" s="22" t="s">
        <v>300</v>
      </c>
      <c r="E2365" s="22" t="s">
        <v>263</v>
      </c>
      <c r="F2365" s="26" t="str">
        <f>VLOOKUP(E2365,PROCV!$A$1:$B$107,2,TRUE)</f>
        <v>Artes Cênicas e Espetáculo</v>
      </c>
      <c r="G2365" s="33">
        <v>2000</v>
      </c>
      <c r="H2365" s="24">
        <v>0</v>
      </c>
      <c r="I2365" s="23" t="str">
        <f>VLOOKUP(J2365,PROCV!$E$1:$F$27,2,FALSE)</f>
        <v>29 - Bahia</v>
      </c>
      <c r="J2365" s="22" t="s">
        <v>73</v>
      </c>
      <c r="K2365" s="22">
        <v>0</v>
      </c>
      <c r="L2365" s="33">
        <v>20000</v>
      </c>
      <c r="M2365" s="20" t="e">
        <f>VLOOKUP(G2365,PROCV!$A$110:$B$119,2,FALSE)</f>
        <v>#N/A</v>
      </c>
      <c r="N2365" s="17" t="e">
        <f t="shared" si="36"/>
        <v>#N/A</v>
      </c>
    </row>
    <row r="2366" spans="1:14" x14ac:dyDescent="0.25">
      <c r="A2366" s="30" t="s">
        <v>48</v>
      </c>
      <c r="B2366" s="36">
        <v>6157</v>
      </c>
      <c r="C2366" s="42" t="s">
        <v>4143</v>
      </c>
      <c r="D2366" s="22" t="s">
        <v>524</v>
      </c>
      <c r="E2366" s="22" t="s">
        <v>523</v>
      </c>
      <c r="F2366" s="26" t="str">
        <f>VLOOKUP(E2366,PROCV!$A$1:$B$107,2,TRUE)</f>
        <v>Patrimônio</v>
      </c>
      <c r="G2366" s="33">
        <v>2000</v>
      </c>
      <c r="H2366" s="24">
        <v>0</v>
      </c>
      <c r="I2366" s="23" t="str">
        <f>VLOOKUP(J2366,PROCV!$E$1:$F$27,2,FALSE)</f>
        <v>33 - Rio de Janeiro</v>
      </c>
      <c r="J2366" s="22" t="s">
        <v>82</v>
      </c>
      <c r="K2366" s="22">
        <v>0</v>
      </c>
      <c r="L2366" s="33">
        <v>50000</v>
      </c>
      <c r="M2366" s="20" t="e">
        <f>VLOOKUP(G2366,PROCV!$A$110:$B$119,2,FALSE)</f>
        <v>#N/A</v>
      </c>
      <c r="N2366" s="17" t="e">
        <f t="shared" si="36"/>
        <v>#N/A</v>
      </c>
    </row>
    <row r="2367" spans="1:14" x14ac:dyDescent="0.25">
      <c r="A2367" s="30" t="s">
        <v>48</v>
      </c>
      <c r="B2367" s="36">
        <v>5864</v>
      </c>
      <c r="C2367" s="42" t="s">
        <v>4142</v>
      </c>
      <c r="D2367" s="22" t="s">
        <v>114</v>
      </c>
      <c r="E2367" s="22" t="s">
        <v>113</v>
      </c>
      <c r="F2367" s="26" t="str">
        <f>VLOOKUP(E2367,PROCV!$A$1:$B$107,2,TRUE)</f>
        <v>Música</v>
      </c>
      <c r="G2367" s="33">
        <v>2000</v>
      </c>
      <c r="H2367" s="24">
        <v>0</v>
      </c>
      <c r="I2367" s="23" t="str">
        <f>VLOOKUP(J2367,PROCV!$E$1:$F$27,2,FALSE)</f>
        <v>43 - Rio Grande do Sul</v>
      </c>
      <c r="J2367" s="22" t="s">
        <v>56</v>
      </c>
      <c r="K2367" s="22">
        <v>0</v>
      </c>
      <c r="L2367" s="33">
        <v>20000</v>
      </c>
      <c r="M2367" s="20" t="e">
        <f>VLOOKUP(G2367,PROCV!$A$110:$B$119,2,FALSE)</f>
        <v>#N/A</v>
      </c>
      <c r="N2367" s="17" t="e">
        <f t="shared" si="36"/>
        <v>#N/A</v>
      </c>
    </row>
    <row r="2368" spans="1:14" x14ac:dyDescent="0.25">
      <c r="A2368" s="30" t="s">
        <v>48</v>
      </c>
      <c r="B2368" s="36">
        <v>6398</v>
      </c>
      <c r="C2368" s="42" t="s">
        <v>4141</v>
      </c>
      <c r="D2368" s="22" t="s">
        <v>314</v>
      </c>
      <c r="E2368" s="22" t="s">
        <v>265</v>
      </c>
      <c r="F2368" s="26" t="str">
        <f>VLOOKUP(E2368,PROCV!$A$1:$B$107,2,TRUE)</f>
        <v>Patrimônio</v>
      </c>
      <c r="G2368" s="33">
        <v>2000</v>
      </c>
      <c r="H2368" s="24">
        <v>0</v>
      </c>
      <c r="I2368" s="23" t="str">
        <f>VLOOKUP(J2368,PROCV!$E$1:$F$27,2,FALSE)</f>
        <v>25 - Paraíba</v>
      </c>
      <c r="J2368" s="22" t="s">
        <v>346</v>
      </c>
      <c r="K2368" s="22">
        <v>0</v>
      </c>
      <c r="L2368" s="33">
        <v>120644.57</v>
      </c>
      <c r="M2368" s="20" t="e">
        <f>VLOOKUP(G2368,PROCV!$A$110:$B$119,2,FALSE)</f>
        <v>#N/A</v>
      </c>
      <c r="N2368" s="17" t="e">
        <f t="shared" si="36"/>
        <v>#N/A</v>
      </c>
    </row>
    <row r="2369" spans="1:14" x14ac:dyDescent="0.25">
      <c r="A2369" s="30" t="s">
        <v>48</v>
      </c>
      <c r="B2369" s="36">
        <v>2094</v>
      </c>
      <c r="C2369" s="42" t="s">
        <v>4140</v>
      </c>
      <c r="D2369" s="22" t="s">
        <v>189</v>
      </c>
      <c r="E2369" s="22" t="s">
        <v>213</v>
      </c>
      <c r="F2369" s="26" t="str">
        <f>VLOOKUP(E2369,PROCV!$A$1:$B$107,2,TRUE)</f>
        <v>Patrimônio</v>
      </c>
      <c r="G2369" s="33">
        <v>2000</v>
      </c>
      <c r="H2369" s="24">
        <v>0</v>
      </c>
      <c r="I2369" s="23" t="str">
        <f>VLOOKUP(J2369,PROCV!$E$1:$F$27,2,FALSE)</f>
        <v>35 - São Paulo</v>
      </c>
      <c r="J2369" s="22" t="s">
        <v>76</v>
      </c>
      <c r="K2369" s="22">
        <v>0</v>
      </c>
      <c r="L2369" s="33">
        <v>30000</v>
      </c>
      <c r="M2369" s="20" t="e">
        <f>VLOOKUP(G2369,PROCV!$A$110:$B$119,2,FALSE)</f>
        <v>#N/A</v>
      </c>
      <c r="N2369" s="17" t="e">
        <f t="shared" si="36"/>
        <v>#N/A</v>
      </c>
    </row>
    <row r="2370" spans="1:14" x14ac:dyDescent="0.25">
      <c r="A2370" s="30" t="s">
        <v>48</v>
      </c>
      <c r="B2370" s="36">
        <v>6988</v>
      </c>
      <c r="C2370" s="42" t="s">
        <v>4139</v>
      </c>
      <c r="D2370" s="22" t="s">
        <v>189</v>
      </c>
      <c r="E2370" s="22" t="s">
        <v>630</v>
      </c>
      <c r="F2370" s="26" t="s">
        <v>10</v>
      </c>
      <c r="G2370" s="33">
        <v>2000</v>
      </c>
      <c r="H2370" s="24">
        <v>0</v>
      </c>
      <c r="I2370" s="23" t="str">
        <f>VLOOKUP(J2370,PROCV!$E$1:$F$27,2,FALSE)</f>
        <v>33 - Rio de Janeiro</v>
      </c>
      <c r="J2370" s="22" t="s">
        <v>82</v>
      </c>
      <c r="K2370" s="22">
        <v>0</v>
      </c>
      <c r="L2370" s="33">
        <v>16300</v>
      </c>
      <c r="M2370" s="20" t="e">
        <f>VLOOKUP(G2370,PROCV!$A$110:$B$119,2,FALSE)</f>
        <v>#N/A</v>
      </c>
      <c r="N2370" s="17" t="e">
        <f t="shared" ref="N2370:N2433" si="37">+M2370*L2370</f>
        <v>#N/A</v>
      </c>
    </row>
    <row r="2371" spans="1:14" x14ac:dyDescent="0.25">
      <c r="A2371" s="30" t="s">
        <v>48</v>
      </c>
      <c r="B2371" s="36">
        <v>2041</v>
      </c>
      <c r="C2371" s="42" t="s">
        <v>4138</v>
      </c>
      <c r="D2371" s="22" t="s">
        <v>189</v>
      </c>
      <c r="E2371" s="22" t="s">
        <v>213</v>
      </c>
      <c r="F2371" s="26" t="str">
        <f>VLOOKUP(E2371,PROCV!$A$1:$B$107,2,TRUE)</f>
        <v>Patrimônio</v>
      </c>
      <c r="G2371" s="33">
        <v>2000</v>
      </c>
      <c r="H2371" s="24">
        <v>0</v>
      </c>
      <c r="I2371" s="23" t="str">
        <f>VLOOKUP(J2371,PROCV!$E$1:$F$27,2,FALSE)</f>
        <v>35 - São Paulo</v>
      </c>
      <c r="J2371" s="22" t="s">
        <v>76</v>
      </c>
      <c r="K2371" s="22">
        <v>0</v>
      </c>
      <c r="L2371" s="33">
        <v>140000</v>
      </c>
      <c r="M2371" s="20" t="e">
        <f>VLOOKUP(G2371,PROCV!$A$110:$B$119,2,FALSE)</f>
        <v>#N/A</v>
      </c>
      <c r="N2371" s="17" t="e">
        <f t="shared" si="37"/>
        <v>#N/A</v>
      </c>
    </row>
    <row r="2372" spans="1:14" x14ac:dyDescent="0.25">
      <c r="A2372" s="30" t="s">
        <v>48</v>
      </c>
      <c r="B2372" s="36">
        <v>6944</v>
      </c>
      <c r="C2372" s="42" t="s">
        <v>4137</v>
      </c>
      <c r="D2372" s="22" t="s">
        <v>189</v>
      </c>
      <c r="E2372" s="22" t="s">
        <v>630</v>
      </c>
      <c r="F2372" s="26" t="s">
        <v>10</v>
      </c>
      <c r="G2372" s="33">
        <v>2000</v>
      </c>
      <c r="H2372" s="24">
        <v>0</v>
      </c>
      <c r="I2372" s="23" t="str">
        <f>VLOOKUP(J2372,PROCV!$E$1:$F$27,2,FALSE)</f>
        <v>53 - Distrito Federal</v>
      </c>
      <c r="J2372" s="22" t="s">
        <v>75</v>
      </c>
      <c r="K2372" s="22">
        <v>0</v>
      </c>
      <c r="L2372" s="33">
        <v>106000</v>
      </c>
      <c r="M2372" s="20" t="e">
        <f>VLOOKUP(G2372,PROCV!$A$110:$B$119,2,FALSE)</f>
        <v>#N/A</v>
      </c>
      <c r="N2372" s="17" t="e">
        <f t="shared" si="37"/>
        <v>#N/A</v>
      </c>
    </row>
    <row r="2373" spans="1:14" x14ac:dyDescent="0.25">
      <c r="A2373" s="30" t="s">
        <v>48</v>
      </c>
      <c r="B2373" s="36">
        <v>6882</v>
      </c>
      <c r="C2373" s="42" t="s">
        <v>4136</v>
      </c>
      <c r="D2373" s="22" t="s">
        <v>189</v>
      </c>
      <c r="E2373" s="22" t="s">
        <v>213</v>
      </c>
      <c r="F2373" s="26" t="str">
        <f>VLOOKUP(E2373,PROCV!$A$1:$B$107,2,TRUE)</f>
        <v>Patrimônio</v>
      </c>
      <c r="G2373" s="33">
        <v>2000</v>
      </c>
      <c r="H2373" s="24">
        <v>0</v>
      </c>
      <c r="I2373" s="23" t="str">
        <f>VLOOKUP(J2373,PROCV!$E$1:$F$27,2,FALSE)</f>
        <v>33 - Rio de Janeiro</v>
      </c>
      <c r="J2373" s="22" t="s">
        <v>82</v>
      </c>
      <c r="K2373" s="22">
        <v>0</v>
      </c>
      <c r="L2373" s="33">
        <v>9000</v>
      </c>
      <c r="M2373" s="20" t="e">
        <f>VLOOKUP(G2373,PROCV!$A$110:$B$119,2,FALSE)</f>
        <v>#N/A</v>
      </c>
      <c r="N2373" s="17" t="e">
        <f t="shared" si="37"/>
        <v>#N/A</v>
      </c>
    </row>
    <row r="2374" spans="1:14" x14ac:dyDescent="0.25">
      <c r="A2374" s="30" t="s">
        <v>48</v>
      </c>
      <c r="B2374" s="36">
        <v>5090</v>
      </c>
      <c r="C2374" s="42" t="s">
        <v>4135</v>
      </c>
      <c r="D2374" s="22" t="s">
        <v>314</v>
      </c>
      <c r="E2374" s="22" t="s">
        <v>2956</v>
      </c>
      <c r="F2374" s="26" t="str">
        <f>VLOOKUP(E2374,PROCV!$A$1:$B$107,2,TRUE)</f>
        <v>Editorial</v>
      </c>
      <c r="G2374" s="33">
        <v>2000</v>
      </c>
      <c r="H2374" s="24">
        <v>0</v>
      </c>
      <c r="I2374" s="23" t="str">
        <f>VLOOKUP(J2374,PROCV!$E$1:$F$27,2,FALSE)</f>
        <v>32 - Espírito Santo</v>
      </c>
      <c r="J2374" s="22" t="s">
        <v>67</v>
      </c>
      <c r="K2374" s="22">
        <v>0</v>
      </c>
      <c r="L2374" s="33">
        <v>150000</v>
      </c>
      <c r="M2374" s="20" t="e">
        <f>VLOOKUP(G2374,PROCV!$A$110:$B$119,2,FALSE)</f>
        <v>#N/A</v>
      </c>
      <c r="N2374" s="17" t="e">
        <f t="shared" si="37"/>
        <v>#N/A</v>
      </c>
    </row>
    <row r="2375" spans="1:14" x14ac:dyDescent="0.25">
      <c r="A2375" s="30" t="s">
        <v>48</v>
      </c>
      <c r="B2375" s="36">
        <v>6039</v>
      </c>
      <c r="C2375" s="42" t="s">
        <v>4134</v>
      </c>
      <c r="D2375" s="22" t="s">
        <v>314</v>
      </c>
      <c r="E2375" s="22" t="s">
        <v>265</v>
      </c>
      <c r="F2375" s="26" t="str">
        <f>VLOOKUP(E2375,PROCV!$A$1:$B$107,2,TRUE)</f>
        <v>Patrimônio</v>
      </c>
      <c r="G2375" s="38">
        <v>2000</v>
      </c>
      <c r="H2375" s="24">
        <v>0</v>
      </c>
      <c r="I2375" s="23" t="str">
        <f>VLOOKUP(J2375,PROCV!$E$1:$F$27,2,FALSE)</f>
        <v>31 - Minas Gerais</v>
      </c>
      <c r="J2375" s="22" t="s">
        <v>85</v>
      </c>
      <c r="K2375" s="22">
        <v>0</v>
      </c>
      <c r="L2375" s="38">
        <v>19400</v>
      </c>
      <c r="M2375" s="20" t="e">
        <f>VLOOKUP(G2375,PROCV!$A$110:$B$119,2,FALSE)</f>
        <v>#N/A</v>
      </c>
      <c r="N2375" s="17" t="e">
        <f t="shared" si="37"/>
        <v>#N/A</v>
      </c>
    </row>
    <row r="2376" spans="1:14" x14ac:dyDescent="0.25">
      <c r="A2376" s="30" t="s">
        <v>48</v>
      </c>
      <c r="B2376" s="36">
        <v>2317</v>
      </c>
      <c r="C2376" s="42" t="s">
        <v>4133</v>
      </c>
      <c r="D2376" s="22" t="s">
        <v>189</v>
      </c>
      <c r="E2376" s="22" t="s">
        <v>213</v>
      </c>
      <c r="F2376" s="26" t="str">
        <f>VLOOKUP(E2376,PROCV!$A$1:$B$107,2,TRUE)</f>
        <v>Patrimônio</v>
      </c>
      <c r="G2376" s="33">
        <v>2000</v>
      </c>
      <c r="H2376" s="24">
        <v>0</v>
      </c>
      <c r="I2376" s="23" t="str">
        <f>VLOOKUP(J2376,PROCV!$E$1:$F$27,2,FALSE)</f>
        <v>29 - Bahia</v>
      </c>
      <c r="J2376" s="22" t="s">
        <v>73</v>
      </c>
      <c r="K2376" s="22">
        <v>0</v>
      </c>
      <c r="L2376" s="33">
        <v>131370</v>
      </c>
      <c r="M2376" s="20" t="e">
        <f>VLOOKUP(G2376,PROCV!$A$110:$B$119,2,FALSE)</f>
        <v>#N/A</v>
      </c>
      <c r="N2376" s="17" t="e">
        <f t="shared" si="37"/>
        <v>#N/A</v>
      </c>
    </row>
    <row r="2377" spans="1:14" x14ac:dyDescent="0.25">
      <c r="A2377" s="30" t="s">
        <v>48</v>
      </c>
      <c r="B2377" s="36">
        <v>6829</v>
      </c>
      <c r="C2377" s="42" t="s">
        <v>4132</v>
      </c>
      <c r="D2377" s="22" t="s">
        <v>189</v>
      </c>
      <c r="E2377" s="22" t="s">
        <v>213</v>
      </c>
      <c r="F2377" s="26" t="str">
        <f>VLOOKUP(E2377,PROCV!$A$1:$B$107,2,TRUE)</f>
        <v>Patrimônio</v>
      </c>
      <c r="G2377" s="33">
        <v>2000</v>
      </c>
      <c r="H2377" s="24">
        <v>0</v>
      </c>
      <c r="I2377" s="23" t="str">
        <f>VLOOKUP(J2377,PROCV!$E$1:$F$27,2,FALSE)</f>
        <v>33 - Rio de Janeiro</v>
      </c>
      <c r="J2377" s="22" t="s">
        <v>82</v>
      </c>
      <c r="K2377" s="22">
        <v>0</v>
      </c>
      <c r="L2377" s="33">
        <v>63500</v>
      </c>
      <c r="M2377" s="20" t="e">
        <f>VLOOKUP(G2377,PROCV!$A$110:$B$119,2,FALSE)</f>
        <v>#N/A</v>
      </c>
      <c r="N2377" s="17" t="e">
        <f t="shared" si="37"/>
        <v>#N/A</v>
      </c>
    </row>
    <row r="2378" spans="1:14" x14ac:dyDescent="0.25">
      <c r="A2378" s="30" t="s">
        <v>48</v>
      </c>
      <c r="B2378" s="36">
        <v>6787</v>
      </c>
      <c r="C2378" s="42" t="s">
        <v>4131</v>
      </c>
      <c r="D2378" s="22" t="s">
        <v>189</v>
      </c>
      <c r="E2378" s="22" t="s">
        <v>213</v>
      </c>
      <c r="F2378" s="26" t="str">
        <f>VLOOKUP(E2378,PROCV!$A$1:$B$107,2,TRUE)</f>
        <v>Patrimônio</v>
      </c>
      <c r="G2378" s="33">
        <v>2000</v>
      </c>
      <c r="H2378" s="24">
        <v>0</v>
      </c>
      <c r="I2378" s="23" t="str">
        <f>VLOOKUP(J2378,PROCV!$E$1:$F$27,2,FALSE)</f>
        <v>53 - Distrito Federal</v>
      </c>
      <c r="J2378" s="22" t="s">
        <v>75</v>
      </c>
      <c r="K2378" s="22">
        <v>0</v>
      </c>
      <c r="L2378" s="33">
        <v>44000</v>
      </c>
      <c r="M2378" s="20" t="e">
        <f>VLOOKUP(G2378,PROCV!$A$110:$B$119,2,FALSE)</f>
        <v>#N/A</v>
      </c>
      <c r="N2378" s="17" t="e">
        <f t="shared" si="37"/>
        <v>#N/A</v>
      </c>
    </row>
    <row r="2379" spans="1:14" x14ac:dyDescent="0.25">
      <c r="A2379" s="30" t="s">
        <v>48</v>
      </c>
      <c r="B2379" s="36">
        <v>3084</v>
      </c>
      <c r="C2379" s="42" t="s">
        <v>4130</v>
      </c>
      <c r="D2379" s="22" t="s">
        <v>189</v>
      </c>
      <c r="E2379" s="22" t="s">
        <v>213</v>
      </c>
      <c r="F2379" s="26" t="str">
        <f>VLOOKUP(E2379,PROCV!$A$1:$B$107,2,TRUE)</f>
        <v>Patrimônio</v>
      </c>
      <c r="G2379" s="33">
        <v>2000</v>
      </c>
      <c r="H2379" s="24">
        <v>0</v>
      </c>
      <c r="I2379" s="23" t="str">
        <f>VLOOKUP(J2379,PROCV!$E$1:$F$27,2,FALSE)</f>
        <v>33 - Rio de Janeiro</v>
      </c>
      <c r="J2379" s="22" t="s">
        <v>82</v>
      </c>
      <c r="K2379" s="22">
        <v>0</v>
      </c>
      <c r="L2379" s="33">
        <v>89882</v>
      </c>
      <c r="M2379" s="20" t="e">
        <f>VLOOKUP(G2379,PROCV!$A$110:$B$119,2,FALSE)</f>
        <v>#N/A</v>
      </c>
      <c r="N2379" s="17" t="e">
        <f t="shared" si="37"/>
        <v>#N/A</v>
      </c>
    </row>
    <row r="2380" spans="1:14" x14ac:dyDescent="0.25">
      <c r="A2380" s="30" t="s">
        <v>48</v>
      </c>
      <c r="B2380" s="36">
        <v>1246</v>
      </c>
      <c r="C2380" s="42" t="s">
        <v>4129</v>
      </c>
      <c r="D2380" s="22" t="s">
        <v>189</v>
      </c>
      <c r="E2380" s="22" t="s">
        <v>213</v>
      </c>
      <c r="F2380" s="26" t="str">
        <f>VLOOKUP(E2380,PROCV!$A$1:$B$107,2,TRUE)</f>
        <v>Patrimônio</v>
      </c>
      <c r="G2380" s="33">
        <v>2000</v>
      </c>
      <c r="H2380" s="24">
        <v>0</v>
      </c>
      <c r="I2380" s="23" t="str">
        <f>VLOOKUP(J2380,PROCV!$E$1:$F$27,2,FALSE)</f>
        <v>31 - Minas Gerais</v>
      </c>
      <c r="J2380" s="22" t="s">
        <v>85</v>
      </c>
      <c r="K2380" s="22">
        <v>0</v>
      </c>
      <c r="L2380" s="33">
        <v>87500</v>
      </c>
      <c r="M2380" s="20" t="e">
        <f>VLOOKUP(G2380,PROCV!$A$110:$B$119,2,FALSE)</f>
        <v>#N/A</v>
      </c>
      <c r="N2380" s="17" t="e">
        <f t="shared" si="37"/>
        <v>#N/A</v>
      </c>
    </row>
    <row r="2381" spans="1:14" x14ac:dyDescent="0.25">
      <c r="A2381" s="30" t="s">
        <v>48</v>
      </c>
      <c r="B2381" s="36">
        <v>2660</v>
      </c>
      <c r="C2381" s="42" t="s">
        <v>4128</v>
      </c>
      <c r="D2381" s="22" t="s">
        <v>189</v>
      </c>
      <c r="E2381" s="22" t="s">
        <v>844</v>
      </c>
      <c r="F2381" s="26" t="str">
        <f>VLOOKUP(E2381,PROCV!$A$1:$B$107,2,TRUE)</f>
        <v>Educação e Criação em Artes</v>
      </c>
      <c r="G2381" s="33">
        <v>2000</v>
      </c>
      <c r="H2381" s="24">
        <v>0</v>
      </c>
      <c r="I2381" s="23" t="str">
        <f>VLOOKUP(J2381,PROCV!$E$1:$F$27,2,FALSE)</f>
        <v>31 - Minas Gerais</v>
      </c>
      <c r="J2381" s="22" t="s">
        <v>85</v>
      </c>
      <c r="K2381" s="22">
        <v>0</v>
      </c>
      <c r="L2381" s="33">
        <v>9220</v>
      </c>
      <c r="M2381" s="20" t="e">
        <f>VLOOKUP(G2381,PROCV!$A$110:$B$119,2,FALSE)</f>
        <v>#N/A</v>
      </c>
      <c r="N2381" s="17" t="e">
        <f t="shared" si="37"/>
        <v>#N/A</v>
      </c>
    </row>
    <row r="2382" spans="1:14" x14ac:dyDescent="0.25">
      <c r="A2382" s="30" t="s">
        <v>48</v>
      </c>
      <c r="B2382" s="36">
        <v>6635</v>
      </c>
      <c r="C2382" s="42" t="s">
        <v>4127</v>
      </c>
      <c r="D2382" s="22" t="s">
        <v>114</v>
      </c>
      <c r="E2382" s="22" t="s">
        <v>369</v>
      </c>
      <c r="F2382" s="26" t="str">
        <f>VLOOKUP(E2382,PROCV!$A$1:$B$107,2,TRUE)</f>
        <v>Patrimônio</v>
      </c>
      <c r="G2382" s="33">
        <v>2000</v>
      </c>
      <c r="H2382" s="24">
        <v>0</v>
      </c>
      <c r="I2382" s="23" t="str">
        <f>VLOOKUP(J2382,PROCV!$E$1:$F$27,2,FALSE)</f>
        <v>13 - Amazonas</v>
      </c>
      <c r="J2382" s="22" t="s">
        <v>823</v>
      </c>
      <c r="K2382" s="22">
        <v>0</v>
      </c>
      <c r="L2382" s="33">
        <v>64020</v>
      </c>
      <c r="M2382" s="20" t="e">
        <f>VLOOKUP(G2382,PROCV!$A$110:$B$119,2,FALSE)</f>
        <v>#N/A</v>
      </c>
      <c r="N2382" s="17" t="e">
        <f t="shared" si="37"/>
        <v>#N/A</v>
      </c>
    </row>
    <row r="2383" spans="1:14" x14ac:dyDescent="0.25">
      <c r="A2383" s="30" t="s">
        <v>48</v>
      </c>
      <c r="B2383" s="36">
        <v>6247</v>
      </c>
      <c r="C2383" s="42" t="s">
        <v>4126</v>
      </c>
      <c r="D2383" s="22" t="s">
        <v>114</v>
      </c>
      <c r="E2383" s="22" t="s">
        <v>369</v>
      </c>
      <c r="F2383" s="26" t="str">
        <f>VLOOKUP(E2383,PROCV!$A$1:$B$107,2,TRUE)</f>
        <v>Patrimônio</v>
      </c>
      <c r="G2383" s="33">
        <v>2000</v>
      </c>
      <c r="H2383" s="24">
        <v>0</v>
      </c>
      <c r="I2383" s="23" t="str">
        <f>VLOOKUP(J2383,PROCV!$E$1:$F$27,2,FALSE)</f>
        <v>33 - Rio de Janeiro</v>
      </c>
      <c r="J2383" s="22" t="s">
        <v>82</v>
      </c>
      <c r="K2383" s="22">
        <v>0</v>
      </c>
      <c r="L2383" s="33">
        <v>15000</v>
      </c>
      <c r="M2383" s="20" t="e">
        <f>VLOOKUP(G2383,PROCV!$A$110:$B$119,2,FALSE)</f>
        <v>#N/A</v>
      </c>
      <c r="N2383" s="17" t="e">
        <f t="shared" si="37"/>
        <v>#N/A</v>
      </c>
    </row>
    <row r="2384" spans="1:14" x14ac:dyDescent="0.25">
      <c r="A2384" s="30" t="s">
        <v>48</v>
      </c>
      <c r="B2384" s="36">
        <v>5314</v>
      </c>
      <c r="C2384" s="42" t="s">
        <v>4125</v>
      </c>
      <c r="D2384" s="22" t="s">
        <v>114</v>
      </c>
      <c r="E2384" s="22" t="s">
        <v>369</v>
      </c>
      <c r="F2384" s="26" t="str">
        <f>VLOOKUP(E2384,PROCV!$A$1:$B$107,2,TRUE)</f>
        <v>Patrimônio</v>
      </c>
      <c r="G2384" s="33">
        <v>2000</v>
      </c>
      <c r="H2384" s="24">
        <v>0</v>
      </c>
      <c r="I2384" s="23" t="str">
        <f>VLOOKUP(J2384,PROCV!$E$1:$F$27,2,FALSE)</f>
        <v>31 - Minas Gerais</v>
      </c>
      <c r="J2384" s="22" t="s">
        <v>85</v>
      </c>
      <c r="K2384" s="22">
        <v>0</v>
      </c>
      <c r="L2384" s="33">
        <v>50000</v>
      </c>
      <c r="M2384" s="20" t="e">
        <f>VLOOKUP(G2384,PROCV!$A$110:$B$119,2,FALSE)</f>
        <v>#N/A</v>
      </c>
      <c r="N2384" s="17" t="e">
        <f t="shared" si="37"/>
        <v>#N/A</v>
      </c>
    </row>
    <row r="2385" spans="1:14" x14ac:dyDescent="0.25">
      <c r="A2385" s="30" t="s">
        <v>48</v>
      </c>
      <c r="B2385" s="36">
        <v>181</v>
      </c>
      <c r="C2385" s="42" t="s">
        <v>4124</v>
      </c>
      <c r="D2385" s="22" t="s">
        <v>4</v>
      </c>
      <c r="E2385" s="22" t="s">
        <v>259</v>
      </c>
      <c r="F2385" s="26" t="str">
        <f>VLOOKUP(E2385,PROCV!$A$1:$B$107,2,TRUE)</f>
        <v>Arquitetura e Design</v>
      </c>
      <c r="G2385" s="33">
        <v>2000</v>
      </c>
      <c r="H2385" s="24">
        <v>0</v>
      </c>
      <c r="I2385" s="23" t="str">
        <f>VLOOKUP(J2385,PROCV!$E$1:$F$27,2,FALSE)</f>
        <v>33 - Rio de Janeiro</v>
      </c>
      <c r="J2385" s="22" t="s">
        <v>82</v>
      </c>
      <c r="K2385" s="22">
        <v>0</v>
      </c>
      <c r="L2385" s="33">
        <v>30000</v>
      </c>
      <c r="M2385" s="20" t="e">
        <f>VLOOKUP(G2385,PROCV!$A$110:$B$119,2,FALSE)</f>
        <v>#N/A</v>
      </c>
      <c r="N2385" s="17" t="e">
        <f t="shared" si="37"/>
        <v>#N/A</v>
      </c>
    </row>
    <row r="2386" spans="1:14" x14ac:dyDescent="0.25">
      <c r="A2386" s="30" t="s">
        <v>48</v>
      </c>
      <c r="B2386" s="36">
        <v>6406</v>
      </c>
      <c r="C2386" s="42" t="s">
        <v>4123</v>
      </c>
      <c r="D2386" s="22" t="s">
        <v>4</v>
      </c>
      <c r="E2386" s="22" t="s">
        <v>2350</v>
      </c>
      <c r="F2386" s="26" t="str">
        <f>VLOOKUP(E2386,PROCV!$A$1:$B$107,2,TRUE)</f>
        <v>Audiovisual</v>
      </c>
      <c r="G2386" s="33">
        <v>2000</v>
      </c>
      <c r="H2386" s="24">
        <v>0</v>
      </c>
      <c r="I2386" s="23" t="str">
        <f>VLOOKUP(J2386,PROCV!$E$1:$F$27,2,FALSE)</f>
        <v>35 - São Paulo</v>
      </c>
      <c r="J2386" s="22" t="s">
        <v>76</v>
      </c>
      <c r="K2386" s="22">
        <v>0</v>
      </c>
      <c r="L2386" s="33">
        <v>50000</v>
      </c>
      <c r="M2386" s="20" t="e">
        <f>VLOOKUP(G2386,PROCV!$A$110:$B$119,2,FALSE)</f>
        <v>#N/A</v>
      </c>
      <c r="N2386" s="17" t="e">
        <f t="shared" si="37"/>
        <v>#N/A</v>
      </c>
    </row>
    <row r="2387" spans="1:14" x14ac:dyDescent="0.25">
      <c r="A2387" s="30" t="s">
        <v>48</v>
      </c>
      <c r="B2387" s="36">
        <v>999093</v>
      </c>
      <c r="C2387" s="42" t="s">
        <v>4122</v>
      </c>
      <c r="D2387" s="22" t="s">
        <v>46</v>
      </c>
      <c r="E2387" s="22" t="s">
        <v>50</v>
      </c>
      <c r="F2387" s="26" t="str">
        <f>VLOOKUP(E2387,PROCV!$A$1:$B$107,2,TRUE)</f>
        <v>Educação e Criação em Artes</v>
      </c>
      <c r="G2387" s="33">
        <v>2000</v>
      </c>
      <c r="H2387" s="24">
        <v>0</v>
      </c>
      <c r="I2387" s="23" t="str">
        <f>VLOOKUP(J2387,PROCV!$E$1:$F$27,2,FALSE)</f>
        <v>33 - Rio de Janeiro</v>
      </c>
      <c r="J2387" s="22" t="s">
        <v>82</v>
      </c>
      <c r="K2387" s="22">
        <v>0</v>
      </c>
      <c r="L2387" s="33">
        <v>155250</v>
      </c>
      <c r="M2387" s="20" t="e">
        <f>VLOOKUP(G2387,PROCV!$A$110:$B$119,2,FALSE)</f>
        <v>#N/A</v>
      </c>
      <c r="N2387" s="17" t="e">
        <f t="shared" si="37"/>
        <v>#N/A</v>
      </c>
    </row>
    <row r="2388" spans="1:14" x14ac:dyDescent="0.25">
      <c r="A2388" s="30" t="s">
        <v>48</v>
      </c>
      <c r="B2388" s="36">
        <v>16100</v>
      </c>
      <c r="C2388" s="42" t="s">
        <v>4121</v>
      </c>
      <c r="D2388" s="22" t="s">
        <v>189</v>
      </c>
      <c r="E2388" s="22" t="s">
        <v>844</v>
      </c>
      <c r="F2388" s="26" t="str">
        <f>VLOOKUP(E2388,PROCV!$A$1:$B$107,2,TRUE)</f>
        <v>Educação e Criação em Artes</v>
      </c>
      <c r="G2388" s="33">
        <v>2000</v>
      </c>
      <c r="H2388" s="24">
        <v>0</v>
      </c>
      <c r="I2388" s="23" t="str">
        <f>VLOOKUP(J2388,PROCV!$E$1:$F$27,2,FALSE)</f>
        <v>33 - Rio de Janeiro</v>
      </c>
      <c r="J2388" s="22" t="s">
        <v>82</v>
      </c>
      <c r="K2388" s="22">
        <v>0</v>
      </c>
      <c r="L2388" s="33">
        <v>138600</v>
      </c>
      <c r="M2388" s="20" t="e">
        <f>VLOOKUP(G2388,PROCV!$A$110:$B$119,2,FALSE)</f>
        <v>#N/A</v>
      </c>
      <c r="N2388" s="17" t="e">
        <f t="shared" si="37"/>
        <v>#N/A</v>
      </c>
    </row>
    <row r="2389" spans="1:14" x14ac:dyDescent="0.25">
      <c r="A2389" s="30" t="s">
        <v>48</v>
      </c>
      <c r="B2389" s="36">
        <v>6804</v>
      </c>
      <c r="C2389" s="42" t="s">
        <v>4120</v>
      </c>
      <c r="D2389" s="22" t="s">
        <v>189</v>
      </c>
      <c r="E2389" s="22" t="s">
        <v>213</v>
      </c>
      <c r="F2389" s="26" t="str">
        <f>VLOOKUP(E2389,PROCV!$A$1:$B$107,2,TRUE)</f>
        <v>Patrimônio</v>
      </c>
      <c r="G2389" s="33">
        <v>2000</v>
      </c>
      <c r="H2389" s="24">
        <v>0</v>
      </c>
      <c r="I2389" s="23" t="str">
        <f>VLOOKUP(J2389,PROCV!$E$1:$F$27,2,FALSE)</f>
        <v>53 - Distrito Federal</v>
      </c>
      <c r="J2389" s="22" t="s">
        <v>75</v>
      </c>
      <c r="K2389" s="22">
        <v>0</v>
      </c>
      <c r="L2389" s="33">
        <v>39005</v>
      </c>
      <c r="M2389" s="20" t="e">
        <f>VLOOKUP(G2389,PROCV!$A$110:$B$119,2,FALSE)</f>
        <v>#N/A</v>
      </c>
      <c r="N2389" s="17" t="e">
        <f t="shared" si="37"/>
        <v>#N/A</v>
      </c>
    </row>
    <row r="2390" spans="1:14" x14ac:dyDescent="0.25">
      <c r="A2390" s="30" t="s">
        <v>48</v>
      </c>
      <c r="B2390" s="36">
        <v>7226</v>
      </c>
      <c r="C2390" s="42" t="s">
        <v>4119</v>
      </c>
      <c r="D2390" s="22" t="s">
        <v>300</v>
      </c>
      <c r="E2390" s="22" t="s">
        <v>221</v>
      </c>
      <c r="F2390" s="26" t="str">
        <f>VLOOKUP(E2390,PROCV!$A$1:$B$107,2,TRUE)</f>
        <v>Artes Cênicas e Espetáculo</v>
      </c>
      <c r="G2390" s="33">
        <v>2000</v>
      </c>
      <c r="H2390" s="24">
        <v>0</v>
      </c>
      <c r="I2390" s="23" t="str">
        <f>VLOOKUP(J2390,PROCV!$E$1:$F$27,2,FALSE)</f>
        <v>41 - Paraná</v>
      </c>
      <c r="J2390" s="22" t="s">
        <v>106</v>
      </c>
      <c r="K2390" s="22">
        <v>0</v>
      </c>
      <c r="L2390" s="33">
        <v>48075.1</v>
      </c>
      <c r="M2390" s="20" t="e">
        <f>VLOOKUP(G2390,PROCV!$A$110:$B$119,2,FALSE)</f>
        <v>#N/A</v>
      </c>
      <c r="N2390" s="17" t="e">
        <f t="shared" si="37"/>
        <v>#N/A</v>
      </c>
    </row>
    <row r="2391" spans="1:14" x14ac:dyDescent="0.25">
      <c r="A2391" s="30" t="s">
        <v>48</v>
      </c>
      <c r="B2391" s="36">
        <v>7295</v>
      </c>
      <c r="C2391" s="42" t="s">
        <v>4118</v>
      </c>
      <c r="D2391" s="22" t="s">
        <v>189</v>
      </c>
      <c r="E2391" s="22" t="s">
        <v>844</v>
      </c>
      <c r="F2391" s="26" t="str">
        <f>VLOOKUP(E2391,PROCV!$A$1:$B$107,2,TRUE)</f>
        <v>Educação e Criação em Artes</v>
      </c>
      <c r="G2391" s="33">
        <v>2000</v>
      </c>
      <c r="H2391" s="24">
        <v>0</v>
      </c>
      <c r="I2391" s="23" t="str">
        <f>VLOOKUP(J2391,PROCV!$E$1:$F$27,2,FALSE)</f>
        <v>23 - Ceará</v>
      </c>
      <c r="J2391" s="22" t="s">
        <v>52</v>
      </c>
      <c r="K2391" s="22">
        <v>0</v>
      </c>
      <c r="L2391" s="33">
        <v>56475</v>
      </c>
      <c r="M2391" s="20" t="e">
        <f>VLOOKUP(G2391,PROCV!$A$110:$B$119,2,FALSE)</f>
        <v>#N/A</v>
      </c>
      <c r="N2391" s="17" t="e">
        <f t="shared" si="37"/>
        <v>#N/A</v>
      </c>
    </row>
    <row r="2392" spans="1:14" x14ac:dyDescent="0.25">
      <c r="A2392" s="30" t="s">
        <v>48</v>
      </c>
      <c r="B2392" s="36">
        <v>2065</v>
      </c>
      <c r="C2392" s="42" t="s">
        <v>4117</v>
      </c>
      <c r="D2392" s="22" t="s">
        <v>189</v>
      </c>
      <c r="E2392" s="22" t="s">
        <v>188</v>
      </c>
      <c r="F2392" s="26" t="str">
        <f>VLOOKUP(E2392,PROCV!$A$1:$B$107,2,TRUE)</f>
        <v>Audiovisual</v>
      </c>
      <c r="G2392" s="33">
        <v>2000</v>
      </c>
      <c r="H2392" s="24">
        <v>0</v>
      </c>
      <c r="I2392" s="23" t="str">
        <f>VLOOKUP(J2392,PROCV!$E$1:$F$27,2,FALSE)</f>
        <v>25 - Paraíba</v>
      </c>
      <c r="J2392" s="22" t="s">
        <v>346</v>
      </c>
      <c r="K2392" s="22">
        <v>0</v>
      </c>
      <c r="L2392" s="33">
        <v>70000</v>
      </c>
      <c r="M2392" s="20" t="e">
        <f>VLOOKUP(G2392,PROCV!$A$110:$B$119,2,FALSE)</f>
        <v>#N/A</v>
      </c>
      <c r="N2392" s="17" t="e">
        <f t="shared" si="37"/>
        <v>#N/A</v>
      </c>
    </row>
    <row r="2393" spans="1:14" x14ac:dyDescent="0.25">
      <c r="A2393" s="30" t="s">
        <v>48</v>
      </c>
      <c r="B2393" s="36">
        <v>3304</v>
      </c>
      <c r="C2393" s="42" t="s">
        <v>4116</v>
      </c>
      <c r="D2393" s="22" t="s">
        <v>189</v>
      </c>
      <c r="E2393" s="22" t="s">
        <v>213</v>
      </c>
      <c r="F2393" s="26" t="str">
        <f>VLOOKUP(E2393,PROCV!$A$1:$B$107,2,TRUE)</f>
        <v>Patrimônio</v>
      </c>
      <c r="G2393" s="33">
        <v>2000</v>
      </c>
      <c r="H2393" s="24">
        <v>0</v>
      </c>
      <c r="I2393" s="23" t="str">
        <f>VLOOKUP(J2393,PROCV!$E$1:$F$27,2,FALSE)</f>
        <v>31 - Minas Gerais</v>
      </c>
      <c r="J2393" s="22" t="s">
        <v>85</v>
      </c>
      <c r="K2393" s="22">
        <v>0</v>
      </c>
      <c r="L2393" s="33">
        <v>40000</v>
      </c>
      <c r="M2393" s="20" t="e">
        <f>VLOOKUP(G2393,PROCV!$A$110:$B$119,2,FALSE)</f>
        <v>#N/A</v>
      </c>
      <c r="N2393" s="17" t="e">
        <f t="shared" si="37"/>
        <v>#N/A</v>
      </c>
    </row>
    <row r="2394" spans="1:14" x14ac:dyDescent="0.25">
      <c r="A2394" s="30" t="s">
        <v>48</v>
      </c>
      <c r="B2394" s="36">
        <v>6807</v>
      </c>
      <c r="C2394" s="42" t="s">
        <v>4115</v>
      </c>
      <c r="D2394" s="22" t="s">
        <v>189</v>
      </c>
      <c r="E2394" s="22" t="s">
        <v>213</v>
      </c>
      <c r="F2394" s="26" t="str">
        <f>VLOOKUP(E2394,PROCV!$A$1:$B$107,2,TRUE)</f>
        <v>Patrimônio</v>
      </c>
      <c r="G2394" s="33">
        <v>2000</v>
      </c>
      <c r="H2394" s="24">
        <v>0</v>
      </c>
      <c r="I2394" s="23" t="str">
        <f>VLOOKUP(J2394,PROCV!$E$1:$F$27,2,FALSE)</f>
        <v>53 - Distrito Federal</v>
      </c>
      <c r="J2394" s="22" t="s">
        <v>75</v>
      </c>
      <c r="K2394" s="22">
        <v>0</v>
      </c>
      <c r="L2394" s="33">
        <v>54500</v>
      </c>
      <c r="M2394" s="20" t="e">
        <f>VLOOKUP(G2394,PROCV!$A$110:$B$119,2,FALSE)</f>
        <v>#N/A</v>
      </c>
      <c r="N2394" s="17" t="e">
        <f t="shared" si="37"/>
        <v>#N/A</v>
      </c>
    </row>
    <row r="2395" spans="1:14" x14ac:dyDescent="0.25">
      <c r="A2395" s="30" t="s">
        <v>48</v>
      </c>
      <c r="B2395" s="36">
        <v>2197</v>
      </c>
      <c r="C2395" s="42" t="s">
        <v>3627</v>
      </c>
      <c r="D2395" s="22" t="s">
        <v>189</v>
      </c>
      <c r="E2395" s="22" t="s">
        <v>213</v>
      </c>
      <c r="F2395" s="26" t="str">
        <f>VLOOKUP(E2395,PROCV!$A$1:$B$107,2,TRUE)</f>
        <v>Patrimônio</v>
      </c>
      <c r="G2395" s="33">
        <v>2000</v>
      </c>
      <c r="H2395" s="24">
        <v>0</v>
      </c>
      <c r="I2395" s="23" t="str">
        <f>VLOOKUP(J2395,PROCV!$E$1:$F$27,2,FALSE)</f>
        <v>29 - Bahia</v>
      </c>
      <c r="J2395" s="22" t="s">
        <v>73</v>
      </c>
      <c r="K2395" s="22">
        <v>0</v>
      </c>
      <c r="L2395" s="33">
        <v>44456.88</v>
      </c>
      <c r="M2395" s="20" t="e">
        <f>VLOOKUP(G2395,PROCV!$A$110:$B$119,2,FALSE)</f>
        <v>#N/A</v>
      </c>
      <c r="N2395" s="17" t="e">
        <f t="shared" si="37"/>
        <v>#N/A</v>
      </c>
    </row>
    <row r="2396" spans="1:14" x14ac:dyDescent="0.25">
      <c r="A2396" s="30" t="s">
        <v>48</v>
      </c>
      <c r="B2396" s="36">
        <v>996748</v>
      </c>
      <c r="C2396" s="42" t="s">
        <v>4114</v>
      </c>
      <c r="D2396" s="22" t="s">
        <v>189</v>
      </c>
      <c r="E2396" s="22" t="s">
        <v>213</v>
      </c>
      <c r="F2396" s="26" t="str">
        <f>VLOOKUP(E2396,PROCV!$A$1:$B$107,2,TRUE)</f>
        <v>Patrimônio</v>
      </c>
      <c r="G2396" s="33">
        <v>2000</v>
      </c>
      <c r="H2396" s="24">
        <v>0</v>
      </c>
      <c r="I2396" s="23" t="str">
        <f>VLOOKUP(J2396,PROCV!$E$1:$F$27,2,FALSE)</f>
        <v>25 - Paraíba</v>
      </c>
      <c r="J2396" s="22" t="s">
        <v>346</v>
      </c>
      <c r="K2396" s="22">
        <v>0</v>
      </c>
      <c r="L2396" s="33">
        <v>132050.54</v>
      </c>
      <c r="M2396" s="20" t="e">
        <f>VLOOKUP(G2396,PROCV!$A$110:$B$119,2,FALSE)</f>
        <v>#N/A</v>
      </c>
      <c r="N2396" s="17" t="e">
        <f t="shared" si="37"/>
        <v>#N/A</v>
      </c>
    </row>
    <row r="2397" spans="1:14" x14ac:dyDescent="0.25">
      <c r="A2397" s="30" t="s">
        <v>48</v>
      </c>
      <c r="B2397" s="36">
        <v>6181</v>
      </c>
      <c r="C2397" s="42" t="s">
        <v>4113</v>
      </c>
      <c r="D2397" s="22" t="s">
        <v>189</v>
      </c>
      <c r="E2397" s="22" t="s">
        <v>188</v>
      </c>
      <c r="F2397" s="26" t="str">
        <f>VLOOKUP(E2397,PROCV!$A$1:$B$107,2,TRUE)</f>
        <v>Audiovisual</v>
      </c>
      <c r="G2397" s="33">
        <v>2000</v>
      </c>
      <c r="H2397" s="24">
        <v>0</v>
      </c>
      <c r="I2397" s="23" t="str">
        <f>VLOOKUP(J2397,PROCV!$E$1:$F$27,2,FALSE)</f>
        <v>35 - São Paulo</v>
      </c>
      <c r="J2397" s="22" t="s">
        <v>76</v>
      </c>
      <c r="K2397" s="22">
        <v>0</v>
      </c>
      <c r="L2397" s="33">
        <v>112661.8</v>
      </c>
      <c r="M2397" s="20" t="e">
        <f>VLOOKUP(G2397,PROCV!$A$110:$B$119,2,FALSE)</f>
        <v>#N/A</v>
      </c>
      <c r="N2397" s="17" t="e">
        <f t="shared" si="37"/>
        <v>#N/A</v>
      </c>
    </row>
    <row r="2398" spans="1:14" x14ac:dyDescent="0.25">
      <c r="A2398" s="30" t="s">
        <v>48</v>
      </c>
      <c r="B2398" s="36">
        <v>6086</v>
      </c>
      <c r="C2398" s="42" t="s">
        <v>4112</v>
      </c>
      <c r="D2398" s="22" t="s">
        <v>189</v>
      </c>
      <c r="E2398" s="22" t="s">
        <v>213</v>
      </c>
      <c r="F2398" s="26" t="str">
        <f>VLOOKUP(E2398,PROCV!$A$1:$B$107,2,TRUE)</f>
        <v>Patrimônio</v>
      </c>
      <c r="G2398" s="33">
        <v>2000</v>
      </c>
      <c r="H2398" s="24">
        <v>0</v>
      </c>
      <c r="I2398" s="23" t="str">
        <f>VLOOKUP(J2398,PROCV!$E$1:$F$27,2,FALSE)</f>
        <v>29 - Bahia</v>
      </c>
      <c r="J2398" s="22" t="s">
        <v>73</v>
      </c>
      <c r="K2398" s="22">
        <v>0</v>
      </c>
      <c r="L2398" s="33">
        <v>200000</v>
      </c>
      <c r="M2398" s="20" t="e">
        <f>VLOOKUP(G2398,PROCV!$A$110:$B$119,2,FALSE)</f>
        <v>#N/A</v>
      </c>
      <c r="N2398" s="17" t="e">
        <f t="shared" si="37"/>
        <v>#N/A</v>
      </c>
    </row>
    <row r="2399" spans="1:14" x14ac:dyDescent="0.25">
      <c r="A2399" s="30" t="s">
        <v>48</v>
      </c>
      <c r="B2399" s="36">
        <v>2274</v>
      </c>
      <c r="C2399" s="42" t="s">
        <v>4111</v>
      </c>
      <c r="D2399" s="22" t="s">
        <v>189</v>
      </c>
      <c r="E2399" s="22" t="s">
        <v>213</v>
      </c>
      <c r="F2399" s="26" t="str">
        <f>VLOOKUP(E2399,PROCV!$A$1:$B$107,2,TRUE)</f>
        <v>Patrimônio</v>
      </c>
      <c r="G2399" s="33">
        <v>2000</v>
      </c>
      <c r="H2399" s="24">
        <v>0</v>
      </c>
      <c r="I2399" s="23" t="str">
        <f>VLOOKUP(J2399,PROCV!$E$1:$F$27,2,FALSE)</f>
        <v>31 - Minas Gerais</v>
      </c>
      <c r="J2399" s="22" t="s">
        <v>85</v>
      </c>
      <c r="K2399" s="22">
        <v>0</v>
      </c>
      <c r="L2399" s="33">
        <v>32873.5</v>
      </c>
      <c r="M2399" s="20" t="e">
        <f>VLOOKUP(G2399,PROCV!$A$110:$B$119,2,FALSE)</f>
        <v>#N/A</v>
      </c>
      <c r="N2399" s="17" t="e">
        <f t="shared" si="37"/>
        <v>#N/A</v>
      </c>
    </row>
    <row r="2400" spans="1:14" x14ac:dyDescent="0.25">
      <c r="A2400" s="30" t="s">
        <v>48</v>
      </c>
      <c r="B2400" s="36">
        <v>996522</v>
      </c>
      <c r="C2400" s="42" t="s">
        <v>4110</v>
      </c>
      <c r="D2400" s="22" t="s">
        <v>189</v>
      </c>
      <c r="E2400" s="22" t="s">
        <v>213</v>
      </c>
      <c r="F2400" s="26" t="str">
        <f>VLOOKUP(E2400,PROCV!$A$1:$B$107,2,TRUE)</f>
        <v>Patrimônio</v>
      </c>
      <c r="G2400" s="33">
        <v>2000</v>
      </c>
      <c r="H2400" s="24">
        <v>0</v>
      </c>
      <c r="I2400" s="23" t="str">
        <f>VLOOKUP(J2400,PROCV!$E$1:$F$27,2,FALSE)</f>
        <v>43 - Rio Grande do Sul</v>
      </c>
      <c r="J2400" s="22" t="s">
        <v>56</v>
      </c>
      <c r="K2400" s="22">
        <v>0</v>
      </c>
      <c r="L2400" s="33">
        <v>3295935</v>
      </c>
      <c r="M2400" s="20" t="e">
        <f>VLOOKUP(G2400,PROCV!$A$110:$B$119,2,FALSE)</f>
        <v>#N/A</v>
      </c>
      <c r="N2400" s="17" t="e">
        <f t="shared" si="37"/>
        <v>#N/A</v>
      </c>
    </row>
    <row r="2401" spans="1:14" x14ac:dyDescent="0.25">
      <c r="A2401" s="30" t="s">
        <v>48</v>
      </c>
      <c r="B2401" s="36">
        <v>6903</v>
      </c>
      <c r="C2401" s="42" t="s">
        <v>4109</v>
      </c>
      <c r="D2401" s="22" t="s">
        <v>189</v>
      </c>
      <c r="E2401" s="22" t="s">
        <v>213</v>
      </c>
      <c r="F2401" s="26" t="str">
        <f>VLOOKUP(E2401,PROCV!$A$1:$B$107,2,TRUE)</f>
        <v>Patrimônio</v>
      </c>
      <c r="G2401" s="33">
        <v>2000</v>
      </c>
      <c r="H2401" s="24">
        <v>0</v>
      </c>
      <c r="I2401" s="23" t="str">
        <f>VLOOKUP(J2401,PROCV!$E$1:$F$27,2,FALSE)</f>
        <v>53 - Distrito Federal</v>
      </c>
      <c r="J2401" s="22" t="s">
        <v>75</v>
      </c>
      <c r="K2401" s="22">
        <v>0</v>
      </c>
      <c r="L2401" s="33">
        <v>364842.69</v>
      </c>
      <c r="M2401" s="20" t="e">
        <f>VLOOKUP(G2401,PROCV!$A$110:$B$119,2,FALSE)</f>
        <v>#N/A</v>
      </c>
      <c r="N2401" s="17" t="e">
        <f t="shared" si="37"/>
        <v>#N/A</v>
      </c>
    </row>
    <row r="2402" spans="1:14" x14ac:dyDescent="0.25">
      <c r="A2402" s="30" t="s">
        <v>48</v>
      </c>
      <c r="B2402" s="36">
        <v>3120</v>
      </c>
      <c r="C2402" s="42" t="s">
        <v>4108</v>
      </c>
      <c r="D2402" s="22" t="s">
        <v>189</v>
      </c>
      <c r="E2402" s="22" t="s">
        <v>213</v>
      </c>
      <c r="F2402" s="26" t="str">
        <f>VLOOKUP(E2402,PROCV!$A$1:$B$107,2,TRUE)</f>
        <v>Patrimônio</v>
      </c>
      <c r="G2402" s="33">
        <v>2000</v>
      </c>
      <c r="H2402" s="24">
        <v>0</v>
      </c>
      <c r="I2402" s="23" t="str">
        <f>VLOOKUP(J2402,PROCV!$E$1:$F$27,2,FALSE)</f>
        <v>27 - Alagoas</v>
      </c>
      <c r="J2402" s="22" t="s">
        <v>65</v>
      </c>
      <c r="K2402" s="22">
        <v>0</v>
      </c>
      <c r="L2402" s="33">
        <v>6327990</v>
      </c>
      <c r="M2402" s="20" t="e">
        <f>VLOOKUP(G2402,PROCV!$A$110:$B$119,2,FALSE)</f>
        <v>#N/A</v>
      </c>
      <c r="N2402" s="17" t="e">
        <f t="shared" si="37"/>
        <v>#N/A</v>
      </c>
    </row>
    <row r="2403" spans="1:14" ht="77.25" x14ac:dyDescent="0.25">
      <c r="A2403" s="30" t="s">
        <v>48</v>
      </c>
      <c r="B2403" s="36">
        <v>6940</v>
      </c>
      <c r="C2403" s="42" t="s">
        <v>4107</v>
      </c>
      <c r="D2403" s="22" t="s">
        <v>189</v>
      </c>
      <c r="E2403" s="22" t="s">
        <v>213</v>
      </c>
      <c r="F2403" s="26" t="str">
        <f>VLOOKUP(E2403,PROCV!$A$1:$B$107,2,TRUE)</f>
        <v>Patrimônio</v>
      </c>
      <c r="G2403" s="33">
        <v>2000</v>
      </c>
      <c r="H2403" s="24">
        <v>0</v>
      </c>
      <c r="I2403" s="23" t="str">
        <f>VLOOKUP(J2403,PROCV!$E$1:$F$27,2,FALSE)</f>
        <v>33 - Rio de Janeiro</v>
      </c>
      <c r="J2403" s="22" t="s">
        <v>82</v>
      </c>
      <c r="K2403" s="22">
        <v>0</v>
      </c>
      <c r="L2403" s="33">
        <v>825250</v>
      </c>
      <c r="M2403" s="20" t="e">
        <f>VLOOKUP(G2403,PROCV!$A$110:$B$119,2,FALSE)</f>
        <v>#N/A</v>
      </c>
      <c r="N2403" s="17" t="e">
        <f t="shared" si="37"/>
        <v>#N/A</v>
      </c>
    </row>
    <row r="2404" spans="1:14" x14ac:dyDescent="0.25">
      <c r="A2404" s="30" t="s">
        <v>48</v>
      </c>
      <c r="B2404" s="36">
        <v>2086</v>
      </c>
      <c r="C2404" s="42" t="s">
        <v>4106</v>
      </c>
      <c r="D2404" s="22" t="s">
        <v>189</v>
      </c>
      <c r="E2404" s="22" t="s">
        <v>213</v>
      </c>
      <c r="F2404" s="26" t="str">
        <f>VLOOKUP(E2404,PROCV!$A$1:$B$107,2,TRUE)</f>
        <v>Patrimônio</v>
      </c>
      <c r="G2404" s="33">
        <v>2000</v>
      </c>
      <c r="H2404" s="24">
        <v>0</v>
      </c>
      <c r="I2404" s="23" t="str">
        <f>VLOOKUP(J2404,PROCV!$E$1:$F$27,2,FALSE)</f>
        <v>41 - Paraná</v>
      </c>
      <c r="J2404" s="22" t="s">
        <v>106</v>
      </c>
      <c r="K2404" s="22">
        <v>0</v>
      </c>
      <c r="L2404" s="33">
        <v>50000</v>
      </c>
      <c r="M2404" s="20" t="e">
        <f>VLOOKUP(G2404,PROCV!$A$110:$B$119,2,FALSE)</f>
        <v>#N/A</v>
      </c>
      <c r="N2404" s="17" t="e">
        <f t="shared" si="37"/>
        <v>#N/A</v>
      </c>
    </row>
    <row r="2405" spans="1:14" x14ac:dyDescent="0.25">
      <c r="A2405" s="30" t="s">
        <v>48</v>
      </c>
      <c r="B2405" s="36">
        <v>2817</v>
      </c>
      <c r="C2405" s="42" t="s">
        <v>4105</v>
      </c>
      <c r="D2405" s="22" t="s">
        <v>189</v>
      </c>
      <c r="E2405" s="22" t="s">
        <v>213</v>
      </c>
      <c r="F2405" s="26" t="str">
        <f>VLOOKUP(E2405,PROCV!$A$1:$B$107,2,TRUE)</f>
        <v>Patrimônio</v>
      </c>
      <c r="G2405" s="33">
        <v>2000</v>
      </c>
      <c r="H2405" s="24">
        <v>0</v>
      </c>
      <c r="I2405" s="23" t="str">
        <f>VLOOKUP(J2405,PROCV!$E$1:$F$27,2,FALSE)</f>
        <v>29 - Bahia</v>
      </c>
      <c r="J2405" s="22" t="s">
        <v>73</v>
      </c>
      <c r="K2405" s="22">
        <v>0</v>
      </c>
      <c r="L2405" s="33">
        <v>120600</v>
      </c>
      <c r="M2405" s="20" t="e">
        <f>VLOOKUP(G2405,PROCV!$A$110:$B$119,2,FALSE)</f>
        <v>#N/A</v>
      </c>
      <c r="N2405" s="17" t="e">
        <f t="shared" si="37"/>
        <v>#N/A</v>
      </c>
    </row>
    <row r="2406" spans="1:14" x14ac:dyDescent="0.25">
      <c r="A2406" s="30" t="s">
        <v>48</v>
      </c>
      <c r="B2406" s="36">
        <v>2157</v>
      </c>
      <c r="C2406" s="42" t="s">
        <v>4104</v>
      </c>
      <c r="D2406" s="22" t="s">
        <v>189</v>
      </c>
      <c r="E2406" s="22" t="s">
        <v>213</v>
      </c>
      <c r="F2406" s="26" t="str">
        <f>VLOOKUP(E2406,PROCV!$A$1:$B$107,2,TRUE)</f>
        <v>Patrimônio</v>
      </c>
      <c r="G2406" s="33">
        <v>2000</v>
      </c>
      <c r="H2406" s="24">
        <v>0</v>
      </c>
      <c r="I2406" s="23" t="str">
        <f>VLOOKUP(J2406,PROCV!$E$1:$F$27,2,FALSE)</f>
        <v>31 - Minas Gerais</v>
      </c>
      <c r="J2406" s="22" t="s">
        <v>85</v>
      </c>
      <c r="K2406" s="22">
        <v>0</v>
      </c>
      <c r="L2406" s="33">
        <v>70000</v>
      </c>
      <c r="M2406" s="20" t="e">
        <f>VLOOKUP(G2406,PROCV!$A$110:$B$119,2,FALSE)</f>
        <v>#N/A</v>
      </c>
      <c r="N2406" s="17" t="e">
        <f t="shared" si="37"/>
        <v>#N/A</v>
      </c>
    </row>
    <row r="2407" spans="1:14" x14ac:dyDescent="0.25">
      <c r="A2407" s="30" t="s">
        <v>48</v>
      </c>
      <c r="B2407" s="36">
        <v>7304</v>
      </c>
      <c r="C2407" s="42" t="s">
        <v>4103</v>
      </c>
      <c r="D2407" s="22" t="s">
        <v>189</v>
      </c>
      <c r="E2407" s="22" t="s">
        <v>213</v>
      </c>
      <c r="F2407" s="26" t="str">
        <f>VLOOKUP(E2407,PROCV!$A$1:$B$107,2,TRUE)</f>
        <v>Patrimônio</v>
      </c>
      <c r="G2407" s="33">
        <v>2000</v>
      </c>
      <c r="H2407" s="24">
        <v>0</v>
      </c>
      <c r="I2407" s="23" t="str">
        <f>VLOOKUP(J2407,PROCV!$E$1:$F$27,2,FALSE)</f>
        <v>31 - Minas Gerais</v>
      </c>
      <c r="J2407" s="22" t="s">
        <v>85</v>
      </c>
      <c r="K2407" s="22">
        <v>0</v>
      </c>
      <c r="L2407" s="33">
        <v>64077.15</v>
      </c>
      <c r="M2407" s="20" t="e">
        <f>VLOOKUP(G2407,PROCV!$A$110:$B$119,2,FALSE)</f>
        <v>#N/A</v>
      </c>
      <c r="N2407" s="17" t="e">
        <f t="shared" si="37"/>
        <v>#N/A</v>
      </c>
    </row>
    <row r="2408" spans="1:14" x14ac:dyDescent="0.25">
      <c r="A2408" s="30" t="s">
        <v>48</v>
      </c>
      <c r="B2408" s="36">
        <v>997940</v>
      </c>
      <c r="C2408" s="42" t="s">
        <v>4102</v>
      </c>
      <c r="D2408" s="22" t="s">
        <v>189</v>
      </c>
      <c r="E2408" s="22" t="s">
        <v>188</v>
      </c>
      <c r="F2408" s="26" t="str">
        <f>VLOOKUP(E2408,PROCV!$A$1:$B$107,2,TRUE)</f>
        <v>Audiovisual</v>
      </c>
      <c r="G2408" s="33">
        <v>2000</v>
      </c>
      <c r="H2408" s="24">
        <v>0</v>
      </c>
      <c r="I2408" s="23" t="str">
        <f>VLOOKUP(J2408,PROCV!$E$1:$F$27,2,FALSE)</f>
        <v>31 - Minas Gerais</v>
      </c>
      <c r="J2408" s="22" t="s">
        <v>85</v>
      </c>
      <c r="K2408" s="22">
        <v>0</v>
      </c>
      <c r="L2408" s="33">
        <v>37290</v>
      </c>
      <c r="M2408" s="20" t="e">
        <f>VLOOKUP(G2408,PROCV!$A$110:$B$119,2,FALSE)</f>
        <v>#N/A</v>
      </c>
      <c r="N2408" s="17" t="e">
        <f t="shared" si="37"/>
        <v>#N/A</v>
      </c>
    </row>
    <row r="2409" spans="1:14" x14ac:dyDescent="0.25">
      <c r="A2409" s="30" t="s">
        <v>48</v>
      </c>
      <c r="B2409" s="36">
        <v>2818</v>
      </c>
      <c r="C2409" s="42" t="s">
        <v>4101</v>
      </c>
      <c r="D2409" s="22" t="s">
        <v>189</v>
      </c>
      <c r="E2409" s="22" t="s">
        <v>213</v>
      </c>
      <c r="F2409" s="26" t="str">
        <f>VLOOKUP(E2409,PROCV!$A$1:$B$107,2,TRUE)</f>
        <v>Patrimônio</v>
      </c>
      <c r="G2409" s="33">
        <v>2000</v>
      </c>
      <c r="H2409" s="24">
        <v>0</v>
      </c>
      <c r="I2409" s="23" t="str">
        <f>VLOOKUP(J2409,PROCV!$E$1:$F$27,2,FALSE)</f>
        <v>29 - Bahia</v>
      </c>
      <c r="J2409" s="22" t="s">
        <v>73</v>
      </c>
      <c r="K2409" s="22">
        <v>0</v>
      </c>
      <c r="L2409" s="33">
        <v>77400</v>
      </c>
      <c r="M2409" s="20" t="e">
        <f>VLOOKUP(G2409,PROCV!$A$110:$B$119,2,FALSE)</f>
        <v>#N/A</v>
      </c>
      <c r="N2409" s="17" t="e">
        <f t="shared" si="37"/>
        <v>#N/A</v>
      </c>
    </row>
    <row r="2410" spans="1:14" x14ac:dyDescent="0.25">
      <c r="A2410" s="30" t="s">
        <v>48</v>
      </c>
      <c r="B2410" s="36">
        <v>2119</v>
      </c>
      <c r="C2410" s="42" t="s">
        <v>4100</v>
      </c>
      <c r="D2410" s="22" t="s">
        <v>189</v>
      </c>
      <c r="E2410" s="22" t="s">
        <v>213</v>
      </c>
      <c r="F2410" s="26" t="str">
        <f>VLOOKUP(E2410,PROCV!$A$1:$B$107,2,TRUE)</f>
        <v>Patrimônio</v>
      </c>
      <c r="G2410" s="33">
        <v>2000</v>
      </c>
      <c r="H2410" s="24">
        <v>0</v>
      </c>
      <c r="I2410" s="23" t="str">
        <f>VLOOKUP(J2410,PROCV!$E$1:$F$27,2,FALSE)</f>
        <v>42 - Santa Catarina</v>
      </c>
      <c r="J2410" s="22" t="s">
        <v>79</v>
      </c>
      <c r="K2410" s="22">
        <v>0</v>
      </c>
      <c r="L2410" s="33">
        <v>3827440</v>
      </c>
      <c r="M2410" s="20" t="e">
        <f>VLOOKUP(G2410,PROCV!$A$110:$B$119,2,FALSE)</f>
        <v>#N/A</v>
      </c>
      <c r="N2410" s="17" t="e">
        <f t="shared" si="37"/>
        <v>#N/A</v>
      </c>
    </row>
    <row r="2411" spans="1:14" x14ac:dyDescent="0.25">
      <c r="A2411" s="30" t="s">
        <v>48</v>
      </c>
      <c r="B2411" s="36">
        <v>6892</v>
      </c>
      <c r="C2411" s="42" t="s">
        <v>4099</v>
      </c>
      <c r="D2411" s="22" t="s">
        <v>189</v>
      </c>
      <c r="E2411" s="22" t="s">
        <v>213</v>
      </c>
      <c r="F2411" s="26" t="str">
        <f>VLOOKUP(E2411,PROCV!$A$1:$B$107,2,TRUE)</f>
        <v>Patrimônio</v>
      </c>
      <c r="G2411" s="33">
        <v>2000</v>
      </c>
      <c r="H2411" s="24">
        <v>0</v>
      </c>
      <c r="I2411" s="23" t="str">
        <f>VLOOKUP(J2411,PROCV!$E$1:$F$27,2,FALSE)</f>
        <v>33 - Rio de Janeiro</v>
      </c>
      <c r="J2411" s="22" t="s">
        <v>82</v>
      </c>
      <c r="K2411" s="22">
        <v>0</v>
      </c>
      <c r="L2411" s="33">
        <v>75000</v>
      </c>
      <c r="M2411" s="20" t="e">
        <f>VLOOKUP(G2411,PROCV!$A$110:$B$119,2,FALSE)</f>
        <v>#N/A</v>
      </c>
      <c r="N2411" s="17" t="e">
        <f t="shared" si="37"/>
        <v>#N/A</v>
      </c>
    </row>
    <row r="2412" spans="1:14" x14ac:dyDescent="0.25">
      <c r="A2412" s="30" t="s">
        <v>48</v>
      </c>
      <c r="B2412" s="36">
        <v>7309</v>
      </c>
      <c r="C2412" s="42" t="s">
        <v>4098</v>
      </c>
      <c r="D2412" s="22" t="s">
        <v>189</v>
      </c>
      <c r="E2412" s="22" t="s">
        <v>213</v>
      </c>
      <c r="F2412" s="26" t="str">
        <f>VLOOKUP(E2412,PROCV!$A$1:$B$107,2,TRUE)</f>
        <v>Patrimônio</v>
      </c>
      <c r="G2412" s="33">
        <v>2000</v>
      </c>
      <c r="H2412" s="24">
        <v>0</v>
      </c>
      <c r="I2412" s="23" t="str">
        <f>VLOOKUP(J2412,PROCV!$E$1:$F$27,2,FALSE)</f>
        <v>31 - Minas Gerais</v>
      </c>
      <c r="J2412" s="22" t="s">
        <v>85</v>
      </c>
      <c r="K2412" s="22">
        <v>0</v>
      </c>
      <c r="L2412" s="33">
        <v>90196.18</v>
      </c>
      <c r="M2412" s="20" t="e">
        <f>VLOOKUP(G2412,PROCV!$A$110:$B$119,2,FALSE)</f>
        <v>#N/A</v>
      </c>
      <c r="N2412" s="17" t="e">
        <f t="shared" si="37"/>
        <v>#N/A</v>
      </c>
    </row>
    <row r="2413" spans="1:14" x14ac:dyDescent="0.25">
      <c r="A2413" s="30" t="s">
        <v>48</v>
      </c>
      <c r="B2413" s="36">
        <v>996761</v>
      </c>
      <c r="C2413" s="42" t="s">
        <v>3597</v>
      </c>
      <c r="D2413" s="22" t="s">
        <v>189</v>
      </c>
      <c r="E2413" s="22" t="s">
        <v>213</v>
      </c>
      <c r="F2413" s="26" t="str">
        <f>VLOOKUP(E2413,PROCV!$A$1:$B$107,2,TRUE)</f>
        <v>Patrimônio</v>
      </c>
      <c r="G2413" s="33">
        <v>2000</v>
      </c>
      <c r="H2413" s="24">
        <v>0</v>
      </c>
      <c r="I2413" s="23" t="str">
        <f>VLOOKUP(J2413,PROCV!$E$1:$F$27,2,FALSE)</f>
        <v>23 - Ceará</v>
      </c>
      <c r="J2413" s="22" t="s">
        <v>52</v>
      </c>
      <c r="K2413" s="22">
        <v>0</v>
      </c>
      <c r="L2413" s="33">
        <v>81000</v>
      </c>
      <c r="M2413" s="20" t="e">
        <f>VLOOKUP(G2413,PROCV!$A$110:$B$119,2,FALSE)</f>
        <v>#N/A</v>
      </c>
      <c r="N2413" s="17" t="e">
        <f t="shared" si="37"/>
        <v>#N/A</v>
      </c>
    </row>
    <row r="2414" spans="1:14" x14ac:dyDescent="0.25">
      <c r="A2414" s="30" t="s">
        <v>48</v>
      </c>
      <c r="B2414" s="36">
        <v>2121</v>
      </c>
      <c r="C2414" s="42" t="s">
        <v>4097</v>
      </c>
      <c r="D2414" s="22" t="s">
        <v>189</v>
      </c>
      <c r="E2414" s="22" t="s">
        <v>213</v>
      </c>
      <c r="F2414" s="26" t="str">
        <f>VLOOKUP(E2414,PROCV!$A$1:$B$107,2,TRUE)</f>
        <v>Patrimônio</v>
      </c>
      <c r="G2414" s="33">
        <v>2000</v>
      </c>
      <c r="H2414" s="24">
        <v>0</v>
      </c>
      <c r="I2414" s="23" t="str">
        <f>VLOOKUP(J2414,PROCV!$E$1:$F$27,2,FALSE)</f>
        <v>23 - Ceará</v>
      </c>
      <c r="J2414" s="22" t="s">
        <v>52</v>
      </c>
      <c r="K2414" s="22">
        <v>0</v>
      </c>
      <c r="L2414" s="33">
        <v>90000</v>
      </c>
      <c r="M2414" s="20" t="e">
        <f>VLOOKUP(G2414,PROCV!$A$110:$B$119,2,FALSE)</f>
        <v>#N/A</v>
      </c>
      <c r="N2414" s="17" t="e">
        <f t="shared" si="37"/>
        <v>#N/A</v>
      </c>
    </row>
    <row r="2415" spans="1:14" x14ac:dyDescent="0.25">
      <c r="A2415" s="30" t="s">
        <v>48</v>
      </c>
      <c r="B2415" s="36">
        <v>2391</v>
      </c>
      <c r="C2415" s="42" t="s">
        <v>4096</v>
      </c>
      <c r="D2415" s="22" t="s">
        <v>189</v>
      </c>
      <c r="E2415" s="22" t="s">
        <v>213</v>
      </c>
      <c r="F2415" s="26" t="str">
        <f>VLOOKUP(E2415,PROCV!$A$1:$B$107,2,TRUE)</f>
        <v>Patrimônio</v>
      </c>
      <c r="G2415" s="33">
        <v>2000</v>
      </c>
      <c r="H2415" s="24">
        <v>0</v>
      </c>
      <c r="I2415" s="23" t="str">
        <f>VLOOKUP(J2415,PROCV!$E$1:$F$27,2,FALSE)</f>
        <v>28 - Sergipe</v>
      </c>
      <c r="J2415" s="22" t="s">
        <v>49</v>
      </c>
      <c r="K2415" s="22">
        <v>0</v>
      </c>
      <c r="L2415" s="33">
        <v>70000</v>
      </c>
      <c r="M2415" s="20" t="e">
        <f>VLOOKUP(G2415,PROCV!$A$110:$B$119,2,FALSE)</f>
        <v>#N/A</v>
      </c>
      <c r="N2415" s="17" t="e">
        <f t="shared" si="37"/>
        <v>#N/A</v>
      </c>
    </row>
    <row r="2416" spans="1:14" x14ac:dyDescent="0.25">
      <c r="A2416" s="30" t="s">
        <v>48</v>
      </c>
      <c r="B2416" s="36">
        <v>6992</v>
      </c>
      <c r="C2416" s="42" t="s">
        <v>4095</v>
      </c>
      <c r="D2416" s="22" t="s">
        <v>189</v>
      </c>
      <c r="E2416" s="22" t="s">
        <v>213</v>
      </c>
      <c r="F2416" s="26" t="str">
        <f>VLOOKUP(E2416,PROCV!$A$1:$B$107,2,TRUE)</f>
        <v>Patrimônio</v>
      </c>
      <c r="G2416" s="33">
        <v>2000</v>
      </c>
      <c r="H2416" s="24">
        <v>0</v>
      </c>
      <c r="I2416" s="23" t="str">
        <f>VLOOKUP(J2416,PROCV!$E$1:$F$27,2,FALSE)</f>
        <v>53 - Distrito Federal</v>
      </c>
      <c r="J2416" s="22" t="s">
        <v>75</v>
      </c>
      <c r="K2416" s="22">
        <v>0</v>
      </c>
      <c r="L2416" s="33">
        <v>74500</v>
      </c>
      <c r="M2416" s="20" t="e">
        <f>VLOOKUP(G2416,PROCV!$A$110:$B$119,2,FALSE)</f>
        <v>#N/A</v>
      </c>
      <c r="N2416" s="17" t="e">
        <f t="shared" si="37"/>
        <v>#N/A</v>
      </c>
    </row>
    <row r="2417" spans="1:14" x14ac:dyDescent="0.25">
      <c r="A2417" s="30" t="s">
        <v>48</v>
      </c>
      <c r="B2417" s="36">
        <v>2076</v>
      </c>
      <c r="C2417" s="42" t="s">
        <v>4094</v>
      </c>
      <c r="D2417" s="22" t="s">
        <v>189</v>
      </c>
      <c r="E2417" s="22" t="s">
        <v>213</v>
      </c>
      <c r="F2417" s="26" t="str">
        <f>VLOOKUP(E2417,PROCV!$A$1:$B$107,2,TRUE)</f>
        <v>Patrimônio</v>
      </c>
      <c r="G2417" s="33">
        <v>2000</v>
      </c>
      <c r="H2417" s="24">
        <v>0</v>
      </c>
      <c r="I2417" s="23" t="str">
        <f>VLOOKUP(J2417,PROCV!$E$1:$F$27,2,FALSE)</f>
        <v>41 - Paraná</v>
      </c>
      <c r="J2417" s="22" t="s">
        <v>106</v>
      </c>
      <c r="K2417" s="22">
        <v>0</v>
      </c>
      <c r="L2417" s="33">
        <v>100000</v>
      </c>
      <c r="M2417" s="20" t="e">
        <f>VLOOKUP(G2417,PROCV!$A$110:$B$119,2,FALSE)</f>
        <v>#N/A</v>
      </c>
      <c r="N2417" s="17" t="e">
        <f t="shared" si="37"/>
        <v>#N/A</v>
      </c>
    </row>
    <row r="2418" spans="1:14" x14ac:dyDescent="0.25">
      <c r="A2418" s="30" t="s">
        <v>48</v>
      </c>
      <c r="B2418" s="36">
        <v>6880</v>
      </c>
      <c r="C2418" s="42" t="s">
        <v>4093</v>
      </c>
      <c r="D2418" s="22" t="s">
        <v>189</v>
      </c>
      <c r="E2418" s="22" t="s">
        <v>213</v>
      </c>
      <c r="F2418" s="26" t="str">
        <f>VLOOKUP(E2418,PROCV!$A$1:$B$107,2,TRUE)</f>
        <v>Patrimônio</v>
      </c>
      <c r="G2418" s="33">
        <v>2000</v>
      </c>
      <c r="H2418" s="24">
        <v>0</v>
      </c>
      <c r="I2418" s="23" t="str">
        <f>VLOOKUP(J2418,PROCV!$E$1:$F$27,2,FALSE)</f>
        <v>33 - Rio de Janeiro</v>
      </c>
      <c r="J2418" s="22" t="s">
        <v>82</v>
      </c>
      <c r="K2418" s="22">
        <v>0</v>
      </c>
      <c r="L2418" s="33">
        <v>240000</v>
      </c>
      <c r="M2418" s="20" t="e">
        <f>VLOOKUP(G2418,PROCV!$A$110:$B$119,2,FALSE)</f>
        <v>#N/A</v>
      </c>
      <c r="N2418" s="17" t="e">
        <f t="shared" si="37"/>
        <v>#N/A</v>
      </c>
    </row>
    <row r="2419" spans="1:14" x14ac:dyDescent="0.25">
      <c r="A2419" s="30" t="s">
        <v>48</v>
      </c>
      <c r="B2419" s="36">
        <v>2272</v>
      </c>
      <c r="C2419" s="42" t="s">
        <v>3593</v>
      </c>
      <c r="D2419" s="22" t="s">
        <v>189</v>
      </c>
      <c r="E2419" s="22" t="s">
        <v>213</v>
      </c>
      <c r="F2419" s="26" t="str">
        <f>VLOOKUP(E2419,PROCV!$A$1:$B$107,2,TRUE)</f>
        <v>Patrimônio</v>
      </c>
      <c r="G2419" s="33">
        <v>2000</v>
      </c>
      <c r="H2419" s="24">
        <v>0</v>
      </c>
      <c r="I2419" s="23" t="str">
        <f>VLOOKUP(J2419,PROCV!$E$1:$F$27,2,FALSE)</f>
        <v>29 - Bahia</v>
      </c>
      <c r="J2419" s="22" t="s">
        <v>73</v>
      </c>
      <c r="K2419" s="22">
        <v>0</v>
      </c>
      <c r="L2419" s="33">
        <v>200000</v>
      </c>
      <c r="M2419" s="20" t="e">
        <f>VLOOKUP(G2419,PROCV!$A$110:$B$119,2,FALSE)</f>
        <v>#N/A</v>
      </c>
      <c r="N2419" s="17" t="e">
        <f t="shared" si="37"/>
        <v>#N/A</v>
      </c>
    </row>
    <row r="2420" spans="1:14" x14ac:dyDescent="0.25">
      <c r="A2420" s="30" t="s">
        <v>48</v>
      </c>
      <c r="B2420" s="36">
        <v>7314</v>
      </c>
      <c r="C2420" s="42" t="s">
        <v>4092</v>
      </c>
      <c r="D2420" s="22" t="s">
        <v>189</v>
      </c>
      <c r="E2420" s="22" t="s">
        <v>213</v>
      </c>
      <c r="F2420" s="26" t="str">
        <f>VLOOKUP(E2420,PROCV!$A$1:$B$107,2,TRUE)</f>
        <v>Patrimônio</v>
      </c>
      <c r="G2420" s="33">
        <v>2000</v>
      </c>
      <c r="H2420" s="24">
        <v>0</v>
      </c>
      <c r="I2420" s="23" t="str">
        <f>VLOOKUP(J2420,PROCV!$E$1:$F$27,2,FALSE)</f>
        <v>31 - Minas Gerais</v>
      </c>
      <c r="J2420" s="22" t="s">
        <v>85</v>
      </c>
      <c r="K2420" s="22">
        <v>0</v>
      </c>
      <c r="L2420" s="33">
        <v>300000</v>
      </c>
      <c r="M2420" s="20" t="e">
        <f>VLOOKUP(G2420,PROCV!$A$110:$B$119,2,FALSE)</f>
        <v>#N/A</v>
      </c>
      <c r="N2420" s="17" t="e">
        <f t="shared" si="37"/>
        <v>#N/A</v>
      </c>
    </row>
    <row r="2421" spans="1:14" x14ac:dyDescent="0.25">
      <c r="A2421" s="30" t="s">
        <v>48</v>
      </c>
      <c r="B2421" s="36">
        <v>7322</v>
      </c>
      <c r="C2421" s="42" t="s">
        <v>4091</v>
      </c>
      <c r="D2421" s="22" t="s">
        <v>189</v>
      </c>
      <c r="E2421" s="22" t="s">
        <v>749</v>
      </c>
      <c r="F2421" s="26" t="str">
        <f>VLOOKUP(E2421,PROCV!$A$1:$B$107,2,TRUE)</f>
        <v>Educação e Criação em Artes</v>
      </c>
      <c r="G2421" s="33">
        <v>2000</v>
      </c>
      <c r="H2421" s="24">
        <v>0</v>
      </c>
      <c r="I2421" s="23" t="str">
        <f>VLOOKUP(J2421,PROCV!$E$1:$F$27,2,FALSE)</f>
        <v>26 - Pernambuco</v>
      </c>
      <c r="J2421" s="22" t="s">
        <v>44</v>
      </c>
      <c r="K2421" s="22">
        <v>0</v>
      </c>
      <c r="L2421" s="33">
        <v>80000</v>
      </c>
      <c r="M2421" s="20" t="e">
        <f>VLOOKUP(G2421,PROCV!$A$110:$B$119,2,FALSE)</f>
        <v>#N/A</v>
      </c>
      <c r="N2421" s="17" t="e">
        <f t="shared" si="37"/>
        <v>#N/A</v>
      </c>
    </row>
    <row r="2422" spans="1:14" x14ac:dyDescent="0.25">
      <c r="A2422" s="30" t="s">
        <v>48</v>
      </c>
      <c r="B2422" s="36">
        <v>2101</v>
      </c>
      <c r="C2422" s="42" t="s">
        <v>4090</v>
      </c>
      <c r="D2422" s="22" t="s">
        <v>189</v>
      </c>
      <c r="E2422" s="22" t="s">
        <v>213</v>
      </c>
      <c r="F2422" s="26" t="str">
        <f>VLOOKUP(E2422,PROCV!$A$1:$B$107,2,TRUE)</f>
        <v>Patrimônio</v>
      </c>
      <c r="G2422" s="33">
        <v>2000</v>
      </c>
      <c r="H2422" s="24">
        <v>0</v>
      </c>
      <c r="I2422" s="23" t="str">
        <f>VLOOKUP(J2422,PROCV!$E$1:$F$27,2,FALSE)</f>
        <v>35 - São Paulo</v>
      </c>
      <c r="J2422" s="22" t="s">
        <v>76</v>
      </c>
      <c r="K2422" s="22">
        <v>0</v>
      </c>
      <c r="L2422" s="33">
        <v>62500</v>
      </c>
      <c r="M2422" s="20" t="e">
        <f>VLOOKUP(G2422,PROCV!$A$110:$B$119,2,FALSE)</f>
        <v>#N/A</v>
      </c>
      <c r="N2422" s="17" t="e">
        <f t="shared" si="37"/>
        <v>#N/A</v>
      </c>
    </row>
    <row r="2423" spans="1:14" x14ac:dyDescent="0.25">
      <c r="A2423" s="30" t="s">
        <v>48</v>
      </c>
      <c r="B2423" s="36">
        <v>2077</v>
      </c>
      <c r="C2423" s="42" t="s">
        <v>4089</v>
      </c>
      <c r="D2423" s="22" t="s">
        <v>189</v>
      </c>
      <c r="E2423" s="22" t="s">
        <v>213</v>
      </c>
      <c r="F2423" s="26" t="str">
        <f>VLOOKUP(E2423,PROCV!$A$1:$B$107,2,TRUE)</f>
        <v>Patrimônio</v>
      </c>
      <c r="G2423" s="33">
        <v>2000</v>
      </c>
      <c r="H2423" s="24">
        <v>0</v>
      </c>
      <c r="I2423" s="23" t="str">
        <f>VLOOKUP(J2423,PROCV!$E$1:$F$27,2,FALSE)</f>
        <v>41 - Paraná</v>
      </c>
      <c r="J2423" s="22" t="s">
        <v>106</v>
      </c>
      <c r="K2423" s="22">
        <v>0</v>
      </c>
      <c r="L2423" s="33">
        <v>150000</v>
      </c>
      <c r="M2423" s="20" t="e">
        <f>VLOOKUP(G2423,PROCV!$A$110:$B$119,2,FALSE)</f>
        <v>#N/A</v>
      </c>
      <c r="N2423" s="17" t="e">
        <f t="shared" si="37"/>
        <v>#N/A</v>
      </c>
    </row>
    <row r="2424" spans="1:14" x14ac:dyDescent="0.25">
      <c r="A2424" s="30" t="s">
        <v>48</v>
      </c>
      <c r="B2424" s="36">
        <v>2816</v>
      </c>
      <c r="C2424" s="42" t="s">
        <v>4088</v>
      </c>
      <c r="D2424" s="22" t="s">
        <v>189</v>
      </c>
      <c r="E2424" s="22" t="s">
        <v>213</v>
      </c>
      <c r="F2424" s="26" t="str">
        <f>VLOOKUP(E2424,PROCV!$A$1:$B$107,2,TRUE)</f>
        <v>Patrimônio</v>
      </c>
      <c r="G2424" s="33">
        <v>2000</v>
      </c>
      <c r="H2424" s="24">
        <v>0</v>
      </c>
      <c r="I2424" s="23" t="str">
        <f>VLOOKUP(J2424,PROCV!$E$1:$F$27,2,FALSE)</f>
        <v>29 - Bahia</v>
      </c>
      <c r="J2424" s="22" t="s">
        <v>73</v>
      </c>
      <c r="K2424" s="22">
        <v>0</v>
      </c>
      <c r="L2424" s="33">
        <v>98999</v>
      </c>
      <c r="M2424" s="20" t="e">
        <f>VLOOKUP(G2424,PROCV!$A$110:$B$119,2,FALSE)</f>
        <v>#N/A</v>
      </c>
      <c r="N2424" s="17" t="e">
        <f t="shared" si="37"/>
        <v>#N/A</v>
      </c>
    </row>
    <row r="2425" spans="1:14" ht="26.25" x14ac:dyDescent="0.25">
      <c r="A2425" s="30" t="s">
        <v>48</v>
      </c>
      <c r="B2425" s="36">
        <v>6910</v>
      </c>
      <c r="C2425" s="42" t="s">
        <v>4087</v>
      </c>
      <c r="D2425" s="22" t="s">
        <v>189</v>
      </c>
      <c r="E2425" s="22" t="s">
        <v>213</v>
      </c>
      <c r="F2425" s="26" t="str">
        <f>VLOOKUP(E2425,PROCV!$A$1:$B$107,2,TRUE)</f>
        <v>Patrimônio</v>
      </c>
      <c r="G2425" s="33">
        <v>2000</v>
      </c>
      <c r="H2425" s="24">
        <v>0</v>
      </c>
      <c r="I2425" s="23" t="str">
        <f>VLOOKUP(J2425,PROCV!$E$1:$F$27,2,FALSE)</f>
        <v>31 - Minas Gerais</v>
      </c>
      <c r="J2425" s="22" t="s">
        <v>85</v>
      </c>
      <c r="K2425" s="22">
        <v>0</v>
      </c>
      <c r="L2425" s="33">
        <v>18000</v>
      </c>
      <c r="M2425" s="20" t="e">
        <f>VLOOKUP(G2425,PROCV!$A$110:$B$119,2,FALSE)</f>
        <v>#N/A</v>
      </c>
      <c r="N2425" s="17" t="e">
        <f t="shared" si="37"/>
        <v>#N/A</v>
      </c>
    </row>
    <row r="2426" spans="1:14" x14ac:dyDescent="0.25">
      <c r="A2426" s="30" t="s">
        <v>48</v>
      </c>
      <c r="B2426" s="36">
        <v>2468</v>
      </c>
      <c r="C2426" s="42" t="s">
        <v>4086</v>
      </c>
      <c r="D2426" s="22" t="s">
        <v>189</v>
      </c>
      <c r="E2426" s="22" t="s">
        <v>213</v>
      </c>
      <c r="F2426" s="26" t="str">
        <f>VLOOKUP(E2426,PROCV!$A$1:$B$107,2,TRUE)</f>
        <v>Patrimônio</v>
      </c>
      <c r="G2426" s="33">
        <v>2000</v>
      </c>
      <c r="H2426" s="24">
        <v>0</v>
      </c>
      <c r="I2426" s="23" t="str">
        <f>VLOOKUP(J2426,PROCV!$E$1:$F$27,2,FALSE)</f>
        <v>35 - São Paulo</v>
      </c>
      <c r="J2426" s="22" t="s">
        <v>76</v>
      </c>
      <c r="K2426" s="22">
        <v>0</v>
      </c>
      <c r="L2426" s="33">
        <v>80000</v>
      </c>
      <c r="M2426" s="20" t="e">
        <f>VLOOKUP(G2426,PROCV!$A$110:$B$119,2,FALSE)</f>
        <v>#N/A</v>
      </c>
      <c r="N2426" s="17" t="e">
        <f t="shared" si="37"/>
        <v>#N/A</v>
      </c>
    </row>
    <row r="2427" spans="1:14" x14ac:dyDescent="0.25">
      <c r="A2427" s="30" t="s">
        <v>48</v>
      </c>
      <c r="B2427" s="36">
        <v>6800</v>
      </c>
      <c r="C2427" s="42" t="s">
        <v>4085</v>
      </c>
      <c r="D2427" s="22" t="s">
        <v>189</v>
      </c>
      <c r="E2427" s="22" t="s">
        <v>213</v>
      </c>
      <c r="F2427" s="26" t="str">
        <f>VLOOKUP(E2427,PROCV!$A$1:$B$107,2,TRUE)</f>
        <v>Patrimônio</v>
      </c>
      <c r="G2427" s="33">
        <v>2000</v>
      </c>
      <c r="H2427" s="24">
        <v>0</v>
      </c>
      <c r="I2427" s="23" t="str">
        <f>VLOOKUP(J2427,PROCV!$E$1:$F$27,2,FALSE)</f>
        <v>35 - São Paulo</v>
      </c>
      <c r="J2427" s="22" t="s">
        <v>76</v>
      </c>
      <c r="K2427" s="22">
        <v>0</v>
      </c>
      <c r="L2427" s="33">
        <v>118858.48</v>
      </c>
      <c r="M2427" s="20" t="e">
        <f>VLOOKUP(G2427,PROCV!$A$110:$B$119,2,FALSE)</f>
        <v>#N/A</v>
      </c>
      <c r="N2427" s="17" t="e">
        <f t="shared" si="37"/>
        <v>#N/A</v>
      </c>
    </row>
    <row r="2428" spans="1:14" x14ac:dyDescent="0.25">
      <c r="A2428" s="30" t="s">
        <v>48</v>
      </c>
      <c r="B2428" s="36">
        <v>2792</v>
      </c>
      <c r="C2428" s="42" t="s">
        <v>4084</v>
      </c>
      <c r="D2428" s="22" t="s">
        <v>189</v>
      </c>
      <c r="E2428" s="22" t="s">
        <v>213</v>
      </c>
      <c r="F2428" s="26" t="str">
        <f>VLOOKUP(E2428,PROCV!$A$1:$B$107,2,TRUE)</f>
        <v>Patrimônio</v>
      </c>
      <c r="G2428" s="33">
        <v>2000</v>
      </c>
      <c r="H2428" s="24">
        <v>0</v>
      </c>
      <c r="I2428" s="23" t="str">
        <f>VLOOKUP(J2428,PROCV!$E$1:$F$27,2,FALSE)</f>
        <v>31 - Minas Gerais</v>
      </c>
      <c r="J2428" s="22" t="s">
        <v>85</v>
      </c>
      <c r="K2428" s="22">
        <v>0</v>
      </c>
      <c r="L2428" s="33">
        <v>17000</v>
      </c>
      <c r="M2428" s="20" t="e">
        <f>VLOOKUP(G2428,PROCV!$A$110:$B$119,2,FALSE)</f>
        <v>#N/A</v>
      </c>
      <c r="N2428" s="17" t="e">
        <f t="shared" si="37"/>
        <v>#N/A</v>
      </c>
    </row>
    <row r="2429" spans="1:14" x14ac:dyDescent="0.25">
      <c r="A2429" s="30" t="s">
        <v>48</v>
      </c>
      <c r="B2429" s="36">
        <v>996627</v>
      </c>
      <c r="C2429" s="42" t="s">
        <v>4083</v>
      </c>
      <c r="D2429" s="22" t="s">
        <v>189</v>
      </c>
      <c r="E2429" s="22" t="s">
        <v>213</v>
      </c>
      <c r="F2429" s="26" t="str">
        <f>VLOOKUP(E2429,PROCV!$A$1:$B$107,2,TRUE)</f>
        <v>Patrimônio</v>
      </c>
      <c r="G2429" s="33">
        <v>2000</v>
      </c>
      <c r="H2429" s="24">
        <v>0</v>
      </c>
      <c r="I2429" s="23" t="str">
        <f>VLOOKUP(J2429,PROCV!$E$1:$F$27,2,FALSE)</f>
        <v>31 - Minas Gerais</v>
      </c>
      <c r="J2429" s="22" t="s">
        <v>85</v>
      </c>
      <c r="K2429" s="22">
        <v>0</v>
      </c>
      <c r="L2429" s="33">
        <v>30000</v>
      </c>
      <c r="M2429" s="20" t="e">
        <f>VLOOKUP(G2429,PROCV!$A$110:$B$119,2,FALSE)</f>
        <v>#N/A</v>
      </c>
      <c r="N2429" s="17" t="e">
        <f t="shared" si="37"/>
        <v>#N/A</v>
      </c>
    </row>
    <row r="2430" spans="1:14" x14ac:dyDescent="0.25">
      <c r="A2430" s="30" t="s">
        <v>48</v>
      </c>
      <c r="B2430" s="36">
        <v>1208</v>
      </c>
      <c r="C2430" s="42" t="s">
        <v>4082</v>
      </c>
      <c r="D2430" s="22" t="s">
        <v>189</v>
      </c>
      <c r="E2430" s="22" t="s">
        <v>278</v>
      </c>
      <c r="F2430" s="26" t="str">
        <f>VLOOKUP(E2430,PROCV!$A$1:$B$107,2,TRUE)</f>
        <v>Artes Cênicas e Espetáculo</v>
      </c>
      <c r="G2430" s="33">
        <v>2000</v>
      </c>
      <c r="H2430" s="24">
        <v>0</v>
      </c>
      <c r="I2430" s="23" t="str">
        <f>VLOOKUP(J2430,PROCV!$E$1:$F$27,2,FALSE)</f>
        <v>13 - Amazonas</v>
      </c>
      <c r="J2430" s="22" t="s">
        <v>823</v>
      </c>
      <c r="K2430" s="22">
        <v>0</v>
      </c>
      <c r="L2430" s="33">
        <v>45000</v>
      </c>
      <c r="M2430" s="20" t="e">
        <f>VLOOKUP(G2430,PROCV!$A$110:$B$119,2,FALSE)</f>
        <v>#N/A</v>
      </c>
      <c r="N2430" s="17" t="e">
        <f t="shared" si="37"/>
        <v>#N/A</v>
      </c>
    </row>
    <row r="2431" spans="1:14" x14ac:dyDescent="0.25">
      <c r="A2431" s="30" t="s">
        <v>48</v>
      </c>
      <c r="B2431" s="36">
        <v>997743</v>
      </c>
      <c r="C2431" s="42" t="s">
        <v>4081</v>
      </c>
      <c r="D2431" s="22" t="s">
        <v>189</v>
      </c>
      <c r="E2431" s="22" t="s">
        <v>213</v>
      </c>
      <c r="F2431" s="26" t="str">
        <f>VLOOKUP(E2431,PROCV!$A$1:$B$107,2,TRUE)</f>
        <v>Patrimônio</v>
      </c>
      <c r="G2431" s="33">
        <v>2000</v>
      </c>
      <c r="H2431" s="24">
        <v>0</v>
      </c>
      <c r="I2431" s="23" t="str">
        <f>VLOOKUP(J2431,PROCV!$E$1:$F$27,2,FALSE)</f>
        <v>35 - São Paulo</v>
      </c>
      <c r="J2431" s="22" t="s">
        <v>76</v>
      </c>
      <c r="K2431" s="22">
        <v>0</v>
      </c>
      <c r="L2431" s="33">
        <v>100000</v>
      </c>
      <c r="M2431" s="20" t="e">
        <f>VLOOKUP(G2431,PROCV!$A$110:$B$119,2,FALSE)</f>
        <v>#N/A</v>
      </c>
      <c r="N2431" s="17" t="e">
        <f t="shared" si="37"/>
        <v>#N/A</v>
      </c>
    </row>
    <row r="2432" spans="1:14" x14ac:dyDescent="0.25">
      <c r="A2432" s="30" t="s">
        <v>48</v>
      </c>
      <c r="B2432" s="36">
        <v>2814</v>
      </c>
      <c r="C2432" s="42" t="s">
        <v>4080</v>
      </c>
      <c r="D2432" s="22" t="s">
        <v>189</v>
      </c>
      <c r="E2432" s="22" t="s">
        <v>213</v>
      </c>
      <c r="F2432" s="26" t="str">
        <f>VLOOKUP(E2432,PROCV!$A$1:$B$107,2,TRUE)</f>
        <v>Patrimônio</v>
      </c>
      <c r="G2432" s="33">
        <v>2000</v>
      </c>
      <c r="H2432" s="24">
        <v>0</v>
      </c>
      <c r="I2432" s="23" t="str">
        <f>VLOOKUP(J2432,PROCV!$E$1:$F$27,2,FALSE)</f>
        <v>43 - Rio Grande do Sul</v>
      </c>
      <c r="J2432" s="22" t="s">
        <v>56</v>
      </c>
      <c r="K2432" s="22">
        <v>0</v>
      </c>
      <c r="L2432" s="33">
        <v>50000</v>
      </c>
      <c r="M2432" s="20" t="e">
        <f>VLOOKUP(G2432,PROCV!$A$110:$B$119,2,FALSE)</f>
        <v>#N/A</v>
      </c>
      <c r="N2432" s="17" t="e">
        <f t="shared" si="37"/>
        <v>#N/A</v>
      </c>
    </row>
    <row r="2433" spans="1:14" x14ac:dyDescent="0.25">
      <c r="A2433" s="30" t="s">
        <v>48</v>
      </c>
      <c r="B2433" s="36">
        <v>6822</v>
      </c>
      <c r="C2433" s="42" t="s">
        <v>4079</v>
      </c>
      <c r="D2433" s="22" t="s">
        <v>189</v>
      </c>
      <c r="E2433" s="22" t="s">
        <v>213</v>
      </c>
      <c r="F2433" s="26" t="str">
        <f>VLOOKUP(E2433,PROCV!$A$1:$B$107,2,TRUE)</f>
        <v>Patrimônio</v>
      </c>
      <c r="G2433" s="33">
        <v>2000</v>
      </c>
      <c r="H2433" s="24">
        <v>0</v>
      </c>
      <c r="I2433" s="23" t="str">
        <f>VLOOKUP(J2433,PROCV!$E$1:$F$27,2,FALSE)</f>
        <v>53 - Distrito Federal</v>
      </c>
      <c r="J2433" s="22" t="s">
        <v>75</v>
      </c>
      <c r="K2433" s="22">
        <v>0</v>
      </c>
      <c r="L2433" s="33">
        <v>60000</v>
      </c>
      <c r="M2433" s="20" t="e">
        <f>VLOOKUP(G2433,PROCV!$A$110:$B$119,2,FALSE)</f>
        <v>#N/A</v>
      </c>
      <c r="N2433" s="17" t="e">
        <f t="shared" si="37"/>
        <v>#N/A</v>
      </c>
    </row>
    <row r="2434" spans="1:14" x14ac:dyDescent="0.25">
      <c r="A2434" s="30" t="s">
        <v>48</v>
      </c>
      <c r="B2434" s="36">
        <v>2712</v>
      </c>
      <c r="C2434" s="42" t="s">
        <v>4078</v>
      </c>
      <c r="D2434" s="22" t="s">
        <v>189</v>
      </c>
      <c r="E2434" s="22" t="s">
        <v>213</v>
      </c>
      <c r="F2434" s="26" t="str">
        <f>VLOOKUP(E2434,PROCV!$A$1:$B$107,2,TRUE)</f>
        <v>Patrimônio</v>
      </c>
      <c r="G2434" s="33">
        <v>2000</v>
      </c>
      <c r="H2434" s="24">
        <v>0</v>
      </c>
      <c r="I2434" s="23" t="str">
        <f>VLOOKUP(J2434,PROCV!$E$1:$F$27,2,FALSE)</f>
        <v>33 - Rio de Janeiro</v>
      </c>
      <c r="J2434" s="22" t="s">
        <v>82</v>
      </c>
      <c r="K2434" s="22">
        <v>0</v>
      </c>
      <c r="L2434" s="33">
        <v>65008.67</v>
      </c>
      <c r="M2434" s="20" t="e">
        <f>VLOOKUP(G2434,PROCV!$A$110:$B$119,2,FALSE)</f>
        <v>#N/A</v>
      </c>
      <c r="N2434" s="17" t="e">
        <f t="shared" ref="N2434:N2497" si="38">+M2434*L2434</f>
        <v>#N/A</v>
      </c>
    </row>
    <row r="2435" spans="1:14" x14ac:dyDescent="0.25">
      <c r="A2435" s="30" t="s">
        <v>48</v>
      </c>
      <c r="B2435" s="36">
        <v>1068</v>
      </c>
      <c r="C2435" s="42" t="s">
        <v>4077</v>
      </c>
      <c r="D2435" s="22" t="s">
        <v>189</v>
      </c>
      <c r="E2435" s="22" t="s">
        <v>213</v>
      </c>
      <c r="F2435" s="26" t="str">
        <f>VLOOKUP(E2435,PROCV!$A$1:$B$107,2,TRUE)</f>
        <v>Patrimônio</v>
      </c>
      <c r="G2435" s="33">
        <v>2000</v>
      </c>
      <c r="H2435" s="24">
        <v>0</v>
      </c>
      <c r="I2435" s="23" t="str">
        <f>VLOOKUP(J2435,PROCV!$E$1:$F$27,2,FALSE)</f>
        <v>33 - Rio de Janeiro</v>
      </c>
      <c r="J2435" s="22" t="s">
        <v>82</v>
      </c>
      <c r="K2435" s="22">
        <v>0</v>
      </c>
      <c r="L2435" s="33">
        <v>582853.82999999996</v>
      </c>
      <c r="M2435" s="20" t="e">
        <f>VLOOKUP(G2435,PROCV!$A$110:$B$119,2,FALSE)</f>
        <v>#N/A</v>
      </c>
      <c r="N2435" s="17" t="e">
        <f t="shared" si="38"/>
        <v>#N/A</v>
      </c>
    </row>
    <row r="2436" spans="1:14" x14ac:dyDescent="0.25">
      <c r="A2436" s="30" t="s">
        <v>48</v>
      </c>
      <c r="B2436" s="36">
        <v>1036</v>
      </c>
      <c r="C2436" s="42" t="s">
        <v>4076</v>
      </c>
      <c r="D2436" s="22" t="s">
        <v>189</v>
      </c>
      <c r="E2436" s="22" t="s">
        <v>749</v>
      </c>
      <c r="F2436" s="26" t="str">
        <f>VLOOKUP(E2436,PROCV!$A$1:$B$107,2,TRUE)</f>
        <v>Educação e Criação em Artes</v>
      </c>
      <c r="G2436" s="33">
        <v>2000</v>
      </c>
      <c r="H2436" s="24">
        <v>0</v>
      </c>
      <c r="I2436" s="23" t="str">
        <f>VLOOKUP(J2436,PROCV!$E$1:$F$27,2,FALSE)</f>
        <v>31 - Minas Gerais</v>
      </c>
      <c r="J2436" s="22" t="s">
        <v>85</v>
      </c>
      <c r="K2436" s="22">
        <v>0</v>
      </c>
      <c r="L2436" s="33">
        <v>80000</v>
      </c>
      <c r="M2436" s="20" t="e">
        <f>VLOOKUP(G2436,PROCV!$A$110:$B$119,2,FALSE)</f>
        <v>#N/A</v>
      </c>
      <c r="N2436" s="17" t="e">
        <f t="shared" si="38"/>
        <v>#N/A</v>
      </c>
    </row>
    <row r="2437" spans="1:14" x14ac:dyDescent="0.25">
      <c r="A2437" s="30" t="s">
        <v>48</v>
      </c>
      <c r="B2437" s="36">
        <v>2143</v>
      </c>
      <c r="C2437" s="42" t="s">
        <v>4075</v>
      </c>
      <c r="D2437" s="22" t="s">
        <v>189</v>
      </c>
      <c r="E2437" s="22" t="s">
        <v>213</v>
      </c>
      <c r="F2437" s="26" t="str">
        <f>VLOOKUP(E2437,PROCV!$A$1:$B$107,2,TRUE)</f>
        <v>Patrimônio</v>
      </c>
      <c r="G2437" s="33">
        <v>2000</v>
      </c>
      <c r="H2437" s="24">
        <v>0</v>
      </c>
      <c r="I2437" s="23" t="str">
        <f>VLOOKUP(J2437,PROCV!$E$1:$F$27,2,FALSE)</f>
        <v>25 - Paraíba</v>
      </c>
      <c r="J2437" s="22" t="s">
        <v>346</v>
      </c>
      <c r="K2437" s="22">
        <v>0</v>
      </c>
      <c r="L2437" s="33">
        <v>31960</v>
      </c>
      <c r="M2437" s="20" t="e">
        <f>VLOOKUP(G2437,PROCV!$A$110:$B$119,2,FALSE)</f>
        <v>#N/A</v>
      </c>
      <c r="N2437" s="17" t="e">
        <f t="shared" si="38"/>
        <v>#N/A</v>
      </c>
    </row>
    <row r="2438" spans="1:14" x14ac:dyDescent="0.25">
      <c r="A2438" s="30" t="s">
        <v>48</v>
      </c>
      <c r="B2438" s="36">
        <v>996461</v>
      </c>
      <c r="C2438" s="42" t="s">
        <v>4074</v>
      </c>
      <c r="D2438" s="22" t="s">
        <v>189</v>
      </c>
      <c r="E2438" s="22" t="s">
        <v>213</v>
      </c>
      <c r="F2438" s="26" t="str">
        <f>VLOOKUP(E2438,PROCV!$A$1:$B$107,2,TRUE)</f>
        <v>Patrimônio</v>
      </c>
      <c r="G2438" s="33">
        <v>2000</v>
      </c>
      <c r="H2438" s="24">
        <v>0</v>
      </c>
      <c r="I2438" s="23" t="str">
        <f>VLOOKUP(J2438,PROCV!$E$1:$F$27,2,FALSE)</f>
        <v>31 - Minas Gerais</v>
      </c>
      <c r="J2438" s="22" t="s">
        <v>85</v>
      </c>
      <c r="K2438" s="22">
        <v>0</v>
      </c>
      <c r="L2438" s="33">
        <v>70000</v>
      </c>
      <c r="M2438" s="20" t="e">
        <f>VLOOKUP(G2438,PROCV!$A$110:$B$119,2,FALSE)</f>
        <v>#N/A</v>
      </c>
      <c r="N2438" s="17" t="e">
        <f t="shared" si="38"/>
        <v>#N/A</v>
      </c>
    </row>
    <row r="2439" spans="1:14" x14ac:dyDescent="0.25">
      <c r="A2439" s="30" t="s">
        <v>48</v>
      </c>
      <c r="B2439" s="36">
        <v>6098</v>
      </c>
      <c r="C2439" s="42" t="s">
        <v>4073</v>
      </c>
      <c r="D2439" s="22" t="s">
        <v>189</v>
      </c>
      <c r="E2439" s="22" t="s">
        <v>213</v>
      </c>
      <c r="F2439" s="26" t="str">
        <f>VLOOKUP(E2439,PROCV!$A$1:$B$107,2,TRUE)</f>
        <v>Patrimônio</v>
      </c>
      <c r="G2439" s="33">
        <v>2000</v>
      </c>
      <c r="H2439" s="24">
        <v>0</v>
      </c>
      <c r="I2439" s="23" t="str">
        <f>VLOOKUP(J2439,PROCV!$E$1:$F$27,2,FALSE)</f>
        <v>31 - Minas Gerais</v>
      </c>
      <c r="J2439" s="22" t="s">
        <v>85</v>
      </c>
      <c r="K2439" s="22">
        <v>0</v>
      </c>
      <c r="L2439" s="33">
        <v>125021.6</v>
      </c>
      <c r="M2439" s="20" t="e">
        <f>VLOOKUP(G2439,PROCV!$A$110:$B$119,2,FALSE)</f>
        <v>#N/A</v>
      </c>
      <c r="N2439" s="17" t="e">
        <f t="shared" si="38"/>
        <v>#N/A</v>
      </c>
    </row>
    <row r="2440" spans="1:14" x14ac:dyDescent="0.25">
      <c r="A2440" s="30" t="s">
        <v>48</v>
      </c>
      <c r="B2440" s="36">
        <v>2533</v>
      </c>
      <c r="C2440" s="42" t="s">
        <v>4072</v>
      </c>
      <c r="D2440" s="22" t="s">
        <v>189</v>
      </c>
      <c r="E2440" s="22" t="s">
        <v>213</v>
      </c>
      <c r="F2440" s="26" t="str">
        <f>VLOOKUP(E2440,PROCV!$A$1:$B$107,2,TRUE)</f>
        <v>Patrimônio</v>
      </c>
      <c r="G2440" s="33">
        <v>2000</v>
      </c>
      <c r="H2440" s="24">
        <v>0</v>
      </c>
      <c r="I2440" s="23" t="str">
        <f>VLOOKUP(J2440,PROCV!$E$1:$F$27,2,FALSE)</f>
        <v>11 - Rondônia</v>
      </c>
      <c r="J2440" s="22" t="s">
        <v>219</v>
      </c>
      <c r="K2440" s="22">
        <v>0</v>
      </c>
      <c r="L2440" s="33">
        <v>150000</v>
      </c>
      <c r="M2440" s="20" t="e">
        <f>VLOOKUP(G2440,PROCV!$A$110:$B$119,2,FALSE)</f>
        <v>#N/A</v>
      </c>
      <c r="N2440" s="17" t="e">
        <f t="shared" si="38"/>
        <v>#N/A</v>
      </c>
    </row>
    <row r="2441" spans="1:14" x14ac:dyDescent="0.25">
      <c r="A2441" s="30" t="s">
        <v>48</v>
      </c>
      <c r="B2441" s="36">
        <v>6813</v>
      </c>
      <c r="C2441" s="42" t="s">
        <v>4071</v>
      </c>
      <c r="D2441" s="22" t="s">
        <v>189</v>
      </c>
      <c r="E2441" s="22" t="s">
        <v>213</v>
      </c>
      <c r="F2441" s="26" t="str">
        <f>VLOOKUP(E2441,PROCV!$A$1:$B$107,2,TRUE)</f>
        <v>Patrimônio</v>
      </c>
      <c r="G2441" s="33">
        <v>2000</v>
      </c>
      <c r="H2441" s="24">
        <v>0</v>
      </c>
      <c r="I2441" s="23" t="str">
        <f>VLOOKUP(J2441,PROCV!$E$1:$F$27,2,FALSE)</f>
        <v>53 - Distrito Federal</v>
      </c>
      <c r="J2441" s="22" t="s">
        <v>75</v>
      </c>
      <c r="K2441" s="22">
        <v>0</v>
      </c>
      <c r="L2441" s="33">
        <v>18000</v>
      </c>
      <c r="M2441" s="20" t="e">
        <f>VLOOKUP(G2441,PROCV!$A$110:$B$119,2,FALSE)</f>
        <v>#N/A</v>
      </c>
      <c r="N2441" s="17" t="e">
        <f t="shared" si="38"/>
        <v>#N/A</v>
      </c>
    </row>
    <row r="2442" spans="1:14" x14ac:dyDescent="0.25">
      <c r="A2442" s="30" t="s">
        <v>48</v>
      </c>
      <c r="B2442" s="36">
        <v>2678</v>
      </c>
      <c r="C2442" s="42" t="s">
        <v>4070</v>
      </c>
      <c r="D2442" s="22" t="s">
        <v>189</v>
      </c>
      <c r="E2442" s="22" t="s">
        <v>213</v>
      </c>
      <c r="F2442" s="26" t="str">
        <f>VLOOKUP(E2442,PROCV!$A$1:$B$107,2,TRUE)</f>
        <v>Patrimônio</v>
      </c>
      <c r="G2442" s="33">
        <v>2000</v>
      </c>
      <c r="H2442" s="24">
        <v>0</v>
      </c>
      <c r="I2442" s="23" t="str">
        <f>VLOOKUP(J2442,PROCV!$E$1:$F$27,2,FALSE)</f>
        <v>25 - Paraíba</v>
      </c>
      <c r="J2442" s="22" t="s">
        <v>346</v>
      </c>
      <c r="K2442" s="22">
        <v>0</v>
      </c>
      <c r="L2442" s="33">
        <v>100000</v>
      </c>
      <c r="M2442" s="20" t="e">
        <f>VLOOKUP(G2442,PROCV!$A$110:$B$119,2,FALSE)</f>
        <v>#N/A</v>
      </c>
      <c r="N2442" s="17" t="e">
        <f t="shared" si="38"/>
        <v>#N/A</v>
      </c>
    </row>
    <row r="2443" spans="1:14" x14ac:dyDescent="0.25">
      <c r="A2443" s="30" t="s">
        <v>48</v>
      </c>
      <c r="B2443" s="36">
        <v>996526</v>
      </c>
      <c r="C2443" s="42" t="s">
        <v>4069</v>
      </c>
      <c r="D2443" s="22" t="s">
        <v>189</v>
      </c>
      <c r="E2443" s="22" t="s">
        <v>213</v>
      </c>
      <c r="F2443" s="26" t="str">
        <f>VLOOKUP(E2443,PROCV!$A$1:$B$107,2,TRUE)</f>
        <v>Patrimônio</v>
      </c>
      <c r="G2443" s="33">
        <v>2000</v>
      </c>
      <c r="H2443" s="24">
        <v>0</v>
      </c>
      <c r="I2443" s="23" t="str">
        <f>VLOOKUP(J2443,PROCV!$E$1:$F$27,2,FALSE)</f>
        <v>31 - Minas Gerais</v>
      </c>
      <c r="J2443" s="22" t="s">
        <v>85</v>
      </c>
      <c r="K2443" s="22">
        <v>0</v>
      </c>
      <c r="L2443" s="33">
        <v>5843573</v>
      </c>
      <c r="M2443" s="20" t="e">
        <f>VLOOKUP(G2443,PROCV!$A$110:$B$119,2,FALSE)</f>
        <v>#N/A</v>
      </c>
      <c r="N2443" s="17" t="e">
        <f t="shared" si="38"/>
        <v>#N/A</v>
      </c>
    </row>
    <row r="2444" spans="1:14" x14ac:dyDescent="0.25">
      <c r="A2444" s="30" t="s">
        <v>48</v>
      </c>
      <c r="B2444" s="36">
        <v>6871</v>
      </c>
      <c r="C2444" s="42" t="s">
        <v>4068</v>
      </c>
      <c r="D2444" s="22" t="s">
        <v>189</v>
      </c>
      <c r="E2444" s="22" t="s">
        <v>213</v>
      </c>
      <c r="F2444" s="26" t="str">
        <f>VLOOKUP(E2444,PROCV!$A$1:$B$107,2,TRUE)</f>
        <v>Patrimônio</v>
      </c>
      <c r="G2444" s="33">
        <v>2000</v>
      </c>
      <c r="H2444" s="24">
        <v>0</v>
      </c>
      <c r="I2444" s="23" t="str">
        <f>VLOOKUP(J2444,PROCV!$E$1:$F$27,2,FALSE)</f>
        <v>31 - Minas Gerais</v>
      </c>
      <c r="J2444" s="22" t="s">
        <v>85</v>
      </c>
      <c r="K2444" s="22">
        <v>0</v>
      </c>
      <c r="L2444" s="33">
        <v>140000</v>
      </c>
      <c r="M2444" s="20" t="e">
        <f>VLOOKUP(G2444,PROCV!$A$110:$B$119,2,FALSE)</f>
        <v>#N/A</v>
      </c>
      <c r="N2444" s="17" t="e">
        <f t="shared" si="38"/>
        <v>#N/A</v>
      </c>
    </row>
    <row r="2445" spans="1:14" x14ac:dyDescent="0.25">
      <c r="A2445" s="30" t="s">
        <v>48</v>
      </c>
      <c r="B2445" s="36">
        <v>7334</v>
      </c>
      <c r="C2445" s="42" t="s">
        <v>4067</v>
      </c>
      <c r="D2445" s="22" t="s">
        <v>189</v>
      </c>
      <c r="E2445" s="22" t="s">
        <v>213</v>
      </c>
      <c r="F2445" s="26" t="str">
        <f>VLOOKUP(E2445,PROCV!$A$1:$B$107,2,TRUE)</f>
        <v>Patrimônio</v>
      </c>
      <c r="G2445" s="33">
        <v>2000</v>
      </c>
      <c r="H2445" s="24">
        <v>0</v>
      </c>
      <c r="I2445" s="23" t="str">
        <f>VLOOKUP(J2445,PROCV!$E$1:$F$27,2,FALSE)</f>
        <v>35 - São Paulo</v>
      </c>
      <c r="J2445" s="22" t="s">
        <v>76</v>
      </c>
      <c r="K2445" s="22">
        <v>0</v>
      </c>
      <c r="L2445" s="33">
        <v>8771.2000000000007</v>
      </c>
      <c r="M2445" s="20" t="e">
        <f>VLOOKUP(G2445,PROCV!$A$110:$B$119,2,FALSE)</f>
        <v>#N/A</v>
      </c>
      <c r="N2445" s="17" t="e">
        <f t="shared" si="38"/>
        <v>#N/A</v>
      </c>
    </row>
    <row r="2446" spans="1:14" x14ac:dyDescent="0.25">
      <c r="A2446" s="30" t="s">
        <v>48</v>
      </c>
      <c r="B2446" s="36">
        <v>2691</v>
      </c>
      <c r="C2446" s="42" t="s">
        <v>3565</v>
      </c>
      <c r="D2446" s="22" t="s">
        <v>189</v>
      </c>
      <c r="E2446" s="22" t="s">
        <v>213</v>
      </c>
      <c r="F2446" s="26" t="str">
        <f>VLOOKUP(E2446,PROCV!$A$1:$B$107,2,TRUE)</f>
        <v>Patrimônio</v>
      </c>
      <c r="G2446" s="33">
        <v>2000</v>
      </c>
      <c r="H2446" s="24">
        <v>0</v>
      </c>
      <c r="I2446" s="23" t="str">
        <f>VLOOKUP(J2446,PROCV!$E$1:$F$27,2,FALSE)</f>
        <v>53 - Distrito Federal</v>
      </c>
      <c r="J2446" s="22" t="s">
        <v>75</v>
      </c>
      <c r="K2446" s="22">
        <v>0</v>
      </c>
      <c r="L2446" s="33">
        <v>535449.59999999998</v>
      </c>
      <c r="M2446" s="20" t="e">
        <f>VLOOKUP(G2446,PROCV!$A$110:$B$119,2,FALSE)</f>
        <v>#N/A</v>
      </c>
      <c r="N2446" s="17" t="e">
        <f t="shared" si="38"/>
        <v>#N/A</v>
      </c>
    </row>
    <row r="2447" spans="1:14" x14ac:dyDescent="0.25">
      <c r="A2447" s="30" t="s">
        <v>48</v>
      </c>
      <c r="B2447" s="36">
        <v>1302</v>
      </c>
      <c r="C2447" s="42" t="s">
        <v>4066</v>
      </c>
      <c r="D2447" s="22" t="s">
        <v>189</v>
      </c>
      <c r="E2447" s="22" t="s">
        <v>640</v>
      </c>
      <c r="F2447" s="26" t="str">
        <f>VLOOKUP(E2447,PROCV!$A$1:$B$107,2,TRUE)</f>
        <v>Música</v>
      </c>
      <c r="G2447" s="33">
        <v>2000</v>
      </c>
      <c r="H2447" s="24">
        <v>0</v>
      </c>
      <c r="I2447" s="23" t="str">
        <f>VLOOKUP(J2447,PROCV!$E$1:$F$27,2,FALSE)</f>
        <v>25 - Paraíba</v>
      </c>
      <c r="J2447" s="22" t="s">
        <v>346</v>
      </c>
      <c r="K2447" s="22">
        <v>0</v>
      </c>
      <c r="L2447" s="33">
        <v>70000</v>
      </c>
      <c r="M2447" s="20" t="e">
        <f>VLOOKUP(G2447,PROCV!$A$110:$B$119,2,FALSE)</f>
        <v>#N/A</v>
      </c>
      <c r="N2447" s="17" t="e">
        <f t="shared" si="38"/>
        <v>#N/A</v>
      </c>
    </row>
    <row r="2448" spans="1:14" x14ac:dyDescent="0.25">
      <c r="A2448" s="30" t="s">
        <v>48</v>
      </c>
      <c r="B2448" s="36">
        <v>996201</v>
      </c>
      <c r="C2448" s="42" t="s">
        <v>4065</v>
      </c>
      <c r="D2448" s="22" t="s">
        <v>189</v>
      </c>
      <c r="E2448" s="22" t="s">
        <v>749</v>
      </c>
      <c r="F2448" s="26" t="str">
        <f>VLOOKUP(E2448,PROCV!$A$1:$B$107,2,TRUE)</f>
        <v>Educação e Criação em Artes</v>
      </c>
      <c r="G2448" s="33">
        <v>2000</v>
      </c>
      <c r="H2448" s="24">
        <v>0</v>
      </c>
      <c r="I2448" s="23" t="str">
        <f>VLOOKUP(J2448,PROCV!$E$1:$F$27,2,FALSE)</f>
        <v>42 - Santa Catarina</v>
      </c>
      <c r="J2448" s="22" t="s">
        <v>79</v>
      </c>
      <c r="K2448" s="22">
        <v>0</v>
      </c>
      <c r="L2448" s="33">
        <v>124800</v>
      </c>
      <c r="M2448" s="20" t="e">
        <f>VLOOKUP(G2448,PROCV!$A$110:$B$119,2,FALSE)</f>
        <v>#N/A</v>
      </c>
      <c r="N2448" s="17" t="e">
        <f t="shared" si="38"/>
        <v>#N/A</v>
      </c>
    </row>
    <row r="2449" spans="1:14" x14ac:dyDescent="0.25">
      <c r="A2449" s="30" t="s">
        <v>48</v>
      </c>
      <c r="B2449" s="36">
        <v>7312</v>
      </c>
      <c r="C2449" s="42" t="s">
        <v>4064</v>
      </c>
      <c r="D2449" s="22" t="s">
        <v>189</v>
      </c>
      <c r="E2449" s="22" t="s">
        <v>749</v>
      </c>
      <c r="F2449" s="26" t="str">
        <f>VLOOKUP(E2449,PROCV!$A$1:$B$107,2,TRUE)</f>
        <v>Educação e Criação em Artes</v>
      </c>
      <c r="G2449" s="33">
        <v>2000</v>
      </c>
      <c r="H2449" s="24">
        <v>0</v>
      </c>
      <c r="I2449" s="23" t="str">
        <f>VLOOKUP(J2449,PROCV!$E$1:$F$27,2,FALSE)</f>
        <v>31 - Minas Gerais</v>
      </c>
      <c r="J2449" s="22" t="s">
        <v>85</v>
      </c>
      <c r="K2449" s="22">
        <v>0</v>
      </c>
      <c r="L2449" s="33">
        <v>35000</v>
      </c>
      <c r="M2449" s="20" t="e">
        <f>VLOOKUP(G2449,PROCV!$A$110:$B$119,2,FALSE)</f>
        <v>#N/A</v>
      </c>
      <c r="N2449" s="17" t="e">
        <f t="shared" si="38"/>
        <v>#N/A</v>
      </c>
    </row>
    <row r="2450" spans="1:14" x14ac:dyDescent="0.25">
      <c r="A2450" s="30" t="s">
        <v>48</v>
      </c>
      <c r="B2450" s="36">
        <v>6837</v>
      </c>
      <c r="C2450" s="42" t="s">
        <v>4063</v>
      </c>
      <c r="D2450" s="22" t="s">
        <v>189</v>
      </c>
      <c r="E2450" s="22" t="s">
        <v>213</v>
      </c>
      <c r="F2450" s="26" t="str">
        <f>VLOOKUP(E2450,PROCV!$A$1:$B$107,2,TRUE)</f>
        <v>Patrimônio</v>
      </c>
      <c r="G2450" s="33">
        <v>2000</v>
      </c>
      <c r="H2450" s="24">
        <v>0</v>
      </c>
      <c r="I2450" s="23" t="str">
        <f>VLOOKUP(J2450,PROCV!$E$1:$F$27,2,FALSE)</f>
        <v>33 - Rio de Janeiro</v>
      </c>
      <c r="J2450" s="22" t="s">
        <v>82</v>
      </c>
      <c r="K2450" s="22">
        <v>0</v>
      </c>
      <c r="L2450" s="33">
        <v>15000</v>
      </c>
      <c r="M2450" s="20" t="e">
        <f>VLOOKUP(G2450,PROCV!$A$110:$B$119,2,FALSE)</f>
        <v>#N/A</v>
      </c>
      <c r="N2450" s="17" t="e">
        <f t="shared" si="38"/>
        <v>#N/A</v>
      </c>
    </row>
    <row r="2451" spans="1:14" x14ac:dyDescent="0.25">
      <c r="A2451" s="30" t="s">
        <v>48</v>
      </c>
      <c r="B2451" s="36">
        <v>6075</v>
      </c>
      <c r="C2451" s="42" t="s">
        <v>4062</v>
      </c>
      <c r="D2451" s="22" t="s">
        <v>189</v>
      </c>
      <c r="E2451" s="22" t="s">
        <v>213</v>
      </c>
      <c r="F2451" s="26" t="str">
        <f>VLOOKUP(E2451,PROCV!$A$1:$B$107,2,TRUE)</f>
        <v>Patrimônio</v>
      </c>
      <c r="G2451" s="33">
        <v>2000</v>
      </c>
      <c r="H2451" s="24">
        <v>0</v>
      </c>
      <c r="I2451" s="23" t="str">
        <f>VLOOKUP(J2451,PROCV!$E$1:$F$27,2,FALSE)</f>
        <v>31 - Minas Gerais</v>
      </c>
      <c r="J2451" s="22" t="s">
        <v>85</v>
      </c>
      <c r="K2451" s="22">
        <v>0</v>
      </c>
      <c r="L2451" s="33">
        <v>87502</v>
      </c>
      <c r="M2451" s="20" t="e">
        <f>VLOOKUP(G2451,PROCV!$A$110:$B$119,2,FALSE)</f>
        <v>#N/A</v>
      </c>
      <c r="N2451" s="17" t="e">
        <f t="shared" si="38"/>
        <v>#N/A</v>
      </c>
    </row>
    <row r="2452" spans="1:14" x14ac:dyDescent="0.25">
      <c r="A2452" s="30" t="s">
        <v>48</v>
      </c>
      <c r="B2452" s="36">
        <v>6205</v>
      </c>
      <c r="C2452" s="42" t="s">
        <v>4061</v>
      </c>
      <c r="D2452" s="22" t="s">
        <v>189</v>
      </c>
      <c r="E2452" s="22" t="s">
        <v>213</v>
      </c>
      <c r="F2452" s="26" t="str">
        <f>VLOOKUP(E2452,PROCV!$A$1:$B$107,2,TRUE)</f>
        <v>Patrimônio</v>
      </c>
      <c r="G2452" s="33">
        <v>2000</v>
      </c>
      <c r="H2452" s="24">
        <v>0</v>
      </c>
      <c r="I2452" s="23" t="str">
        <f>VLOOKUP(J2452,PROCV!$E$1:$F$27,2,FALSE)</f>
        <v>33 - Rio de Janeiro</v>
      </c>
      <c r="J2452" s="22" t="s">
        <v>82</v>
      </c>
      <c r="K2452" s="22">
        <v>0</v>
      </c>
      <c r="L2452" s="33">
        <v>15788</v>
      </c>
      <c r="M2452" s="20" t="e">
        <f>VLOOKUP(G2452,PROCV!$A$110:$B$119,2,FALSE)</f>
        <v>#N/A</v>
      </c>
      <c r="N2452" s="17" t="e">
        <f t="shared" si="38"/>
        <v>#N/A</v>
      </c>
    </row>
    <row r="2453" spans="1:14" x14ac:dyDescent="0.25">
      <c r="A2453" s="30" t="s">
        <v>48</v>
      </c>
      <c r="B2453" s="36">
        <v>1191</v>
      </c>
      <c r="C2453" s="42" t="s">
        <v>4060</v>
      </c>
      <c r="D2453" s="22" t="s">
        <v>189</v>
      </c>
      <c r="E2453" s="22" t="s">
        <v>213</v>
      </c>
      <c r="F2453" s="26" t="str">
        <f>VLOOKUP(E2453,PROCV!$A$1:$B$107,2,TRUE)</f>
        <v>Patrimônio</v>
      </c>
      <c r="G2453" s="33">
        <v>2000</v>
      </c>
      <c r="H2453" s="24">
        <v>0</v>
      </c>
      <c r="I2453" s="23" t="str">
        <f>VLOOKUP(J2453,PROCV!$E$1:$F$27,2,FALSE)</f>
        <v>35 - São Paulo</v>
      </c>
      <c r="J2453" s="22" t="s">
        <v>76</v>
      </c>
      <c r="K2453" s="22">
        <v>0</v>
      </c>
      <c r="L2453" s="33">
        <v>63340.55</v>
      </c>
      <c r="M2453" s="20" t="e">
        <f>VLOOKUP(G2453,PROCV!$A$110:$B$119,2,FALSE)</f>
        <v>#N/A</v>
      </c>
      <c r="N2453" s="17" t="e">
        <f t="shared" si="38"/>
        <v>#N/A</v>
      </c>
    </row>
    <row r="2454" spans="1:14" x14ac:dyDescent="0.25">
      <c r="A2454" s="30" t="s">
        <v>48</v>
      </c>
      <c r="B2454" s="36">
        <v>2048</v>
      </c>
      <c r="C2454" s="42" t="s">
        <v>4059</v>
      </c>
      <c r="D2454" s="22" t="s">
        <v>189</v>
      </c>
      <c r="E2454" s="22" t="s">
        <v>213</v>
      </c>
      <c r="F2454" s="26" t="str">
        <f>VLOOKUP(E2454,PROCV!$A$1:$B$107,2,TRUE)</f>
        <v>Patrimônio</v>
      </c>
      <c r="G2454" s="33">
        <v>2000</v>
      </c>
      <c r="H2454" s="24">
        <v>0</v>
      </c>
      <c r="I2454" s="23" t="str">
        <f>VLOOKUP(J2454,PROCV!$E$1:$F$27,2,FALSE)</f>
        <v>28 - Sergipe</v>
      </c>
      <c r="J2454" s="22" t="s">
        <v>49</v>
      </c>
      <c r="K2454" s="22">
        <v>0</v>
      </c>
      <c r="L2454" s="33">
        <v>100000</v>
      </c>
      <c r="M2454" s="20" t="e">
        <f>VLOOKUP(G2454,PROCV!$A$110:$B$119,2,FALSE)</f>
        <v>#N/A</v>
      </c>
      <c r="N2454" s="17" t="e">
        <f t="shared" si="38"/>
        <v>#N/A</v>
      </c>
    </row>
    <row r="2455" spans="1:14" x14ac:dyDescent="0.25">
      <c r="A2455" s="30" t="s">
        <v>48</v>
      </c>
      <c r="B2455" s="36">
        <v>6932</v>
      </c>
      <c r="C2455" s="42" t="s">
        <v>4058</v>
      </c>
      <c r="D2455" s="22" t="s">
        <v>189</v>
      </c>
      <c r="E2455" s="22" t="s">
        <v>213</v>
      </c>
      <c r="F2455" s="26" t="str">
        <f>VLOOKUP(E2455,PROCV!$A$1:$B$107,2,TRUE)</f>
        <v>Patrimônio</v>
      </c>
      <c r="G2455" s="33">
        <v>2000</v>
      </c>
      <c r="H2455" s="24">
        <v>0</v>
      </c>
      <c r="I2455" s="23" t="str">
        <f>VLOOKUP(J2455,PROCV!$E$1:$F$27,2,FALSE)</f>
        <v>53 - Distrito Federal</v>
      </c>
      <c r="J2455" s="22" t="s">
        <v>75</v>
      </c>
      <c r="K2455" s="22">
        <v>0</v>
      </c>
      <c r="L2455" s="33">
        <v>100000</v>
      </c>
      <c r="M2455" s="20" t="e">
        <f>VLOOKUP(G2455,PROCV!$A$110:$B$119,2,FALSE)</f>
        <v>#N/A</v>
      </c>
      <c r="N2455" s="17" t="e">
        <f t="shared" si="38"/>
        <v>#N/A</v>
      </c>
    </row>
    <row r="2456" spans="1:14" x14ac:dyDescent="0.25">
      <c r="A2456" s="30" t="s">
        <v>48</v>
      </c>
      <c r="B2456" s="36">
        <v>6965</v>
      </c>
      <c r="C2456" s="42" t="s">
        <v>4057</v>
      </c>
      <c r="D2456" s="22" t="s">
        <v>189</v>
      </c>
      <c r="E2456" s="22" t="s">
        <v>213</v>
      </c>
      <c r="F2456" s="26" t="str">
        <f>VLOOKUP(E2456,PROCV!$A$1:$B$107,2,TRUE)</f>
        <v>Patrimônio</v>
      </c>
      <c r="G2456" s="33">
        <v>2000</v>
      </c>
      <c r="H2456" s="24">
        <v>0</v>
      </c>
      <c r="I2456" s="23" t="str">
        <f>VLOOKUP(J2456,PROCV!$E$1:$F$27,2,FALSE)</f>
        <v>53 - Distrito Federal</v>
      </c>
      <c r="J2456" s="22" t="s">
        <v>75</v>
      </c>
      <c r="K2456" s="22">
        <v>0</v>
      </c>
      <c r="L2456" s="33">
        <v>4000</v>
      </c>
      <c r="M2456" s="20" t="e">
        <f>VLOOKUP(G2456,PROCV!$A$110:$B$119,2,FALSE)</f>
        <v>#N/A</v>
      </c>
      <c r="N2456" s="17" t="e">
        <f t="shared" si="38"/>
        <v>#N/A</v>
      </c>
    </row>
    <row r="2457" spans="1:14" x14ac:dyDescent="0.25">
      <c r="A2457" s="30" t="s">
        <v>48</v>
      </c>
      <c r="B2457" s="36">
        <v>1196</v>
      </c>
      <c r="C2457" s="42" t="s">
        <v>4056</v>
      </c>
      <c r="D2457" s="22" t="s">
        <v>189</v>
      </c>
      <c r="E2457" s="22" t="s">
        <v>213</v>
      </c>
      <c r="F2457" s="26" t="str">
        <f>VLOOKUP(E2457,PROCV!$A$1:$B$107,2,TRUE)</f>
        <v>Patrimônio</v>
      </c>
      <c r="G2457" s="33">
        <v>2000</v>
      </c>
      <c r="H2457" s="24">
        <v>0</v>
      </c>
      <c r="I2457" s="23" t="str">
        <f>VLOOKUP(J2457,PROCV!$E$1:$F$27,2,FALSE)</f>
        <v>43 - Rio Grande do Sul</v>
      </c>
      <c r="J2457" s="22" t="s">
        <v>56</v>
      </c>
      <c r="K2457" s="22">
        <v>0</v>
      </c>
      <c r="L2457" s="33">
        <v>87000</v>
      </c>
      <c r="M2457" s="20" t="e">
        <f>VLOOKUP(G2457,PROCV!$A$110:$B$119,2,FALSE)</f>
        <v>#N/A</v>
      </c>
      <c r="N2457" s="17" t="e">
        <f t="shared" si="38"/>
        <v>#N/A</v>
      </c>
    </row>
    <row r="2458" spans="1:14" x14ac:dyDescent="0.25">
      <c r="A2458" s="30" t="s">
        <v>48</v>
      </c>
      <c r="B2458" s="36">
        <v>6876</v>
      </c>
      <c r="C2458" s="42" t="s">
        <v>4055</v>
      </c>
      <c r="D2458" s="22" t="s">
        <v>189</v>
      </c>
      <c r="E2458" s="22" t="s">
        <v>213</v>
      </c>
      <c r="F2458" s="26" t="str">
        <f>VLOOKUP(E2458,PROCV!$A$1:$B$107,2,TRUE)</f>
        <v>Patrimônio</v>
      </c>
      <c r="G2458" s="33">
        <v>2000</v>
      </c>
      <c r="H2458" s="24">
        <v>0</v>
      </c>
      <c r="I2458" s="23" t="str">
        <f>VLOOKUP(J2458,PROCV!$E$1:$F$27,2,FALSE)</f>
        <v>33 - Rio de Janeiro</v>
      </c>
      <c r="J2458" s="22" t="s">
        <v>82</v>
      </c>
      <c r="K2458" s="22">
        <v>0</v>
      </c>
      <c r="L2458" s="33">
        <v>239940</v>
      </c>
      <c r="M2458" s="20" t="e">
        <f>VLOOKUP(G2458,PROCV!$A$110:$B$119,2,FALSE)</f>
        <v>#N/A</v>
      </c>
      <c r="N2458" s="17" t="e">
        <f t="shared" si="38"/>
        <v>#N/A</v>
      </c>
    </row>
    <row r="2459" spans="1:14" x14ac:dyDescent="0.25">
      <c r="A2459" s="30" t="s">
        <v>48</v>
      </c>
      <c r="B2459" s="36">
        <v>2677</v>
      </c>
      <c r="C2459" s="42" t="s">
        <v>4054</v>
      </c>
      <c r="D2459" s="22" t="s">
        <v>189</v>
      </c>
      <c r="E2459" s="22" t="s">
        <v>213</v>
      </c>
      <c r="F2459" s="26" t="str">
        <f>VLOOKUP(E2459,PROCV!$A$1:$B$107,2,TRUE)</f>
        <v>Patrimônio</v>
      </c>
      <c r="G2459" s="33">
        <v>2000</v>
      </c>
      <c r="H2459" s="24">
        <v>0</v>
      </c>
      <c r="I2459" s="23" t="str">
        <f>VLOOKUP(J2459,PROCV!$E$1:$F$27,2,FALSE)</f>
        <v>33 - Rio de Janeiro</v>
      </c>
      <c r="J2459" s="22" t="s">
        <v>82</v>
      </c>
      <c r="K2459" s="22">
        <v>0</v>
      </c>
      <c r="L2459" s="33">
        <v>60000</v>
      </c>
      <c r="M2459" s="20" t="e">
        <f>VLOOKUP(G2459,PROCV!$A$110:$B$119,2,FALSE)</f>
        <v>#N/A</v>
      </c>
      <c r="N2459" s="17" t="e">
        <f t="shared" si="38"/>
        <v>#N/A</v>
      </c>
    </row>
    <row r="2460" spans="1:14" x14ac:dyDescent="0.25">
      <c r="A2460" s="30" t="s">
        <v>48</v>
      </c>
      <c r="B2460" s="36">
        <v>6093</v>
      </c>
      <c r="C2460" s="42" t="s">
        <v>4053</v>
      </c>
      <c r="D2460" s="22" t="s">
        <v>46</v>
      </c>
      <c r="E2460" s="22" t="s">
        <v>50</v>
      </c>
      <c r="F2460" s="26" t="str">
        <f>VLOOKUP(E2460,PROCV!$A$1:$B$107,2,TRUE)</f>
        <v>Educação e Criação em Artes</v>
      </c>
      <c r="G2460" s="33">
        <v>2000</v>
      </c>
      <c r="H2460" s="24">
        <v>0</v>
      </c>
      <c r="I2460" s="23" t="str">
        <f>VLOOKUP(J2460,PROCV!$E$1:$F$27,2,FALSE)</f>
        <v>31 - Minas Gerais</v>
      </c>
      <c r="J2460" s="22" t="s">
        <v>85</v>
      </c>
      <c r="K2460" s="22">
        <v>0</v>
      </c>
      <c r="L2460" s="33">
        <v>40000</v>
      </c>
      <c r="M2460" s="20" t="e">
        <f>VLOOKUP(G2460,PROCV!$A$110:$B$119,2,FALSE)</f>
        <v>#N/A</v>
      </c>
      <c r="N2460" s="17" t="e">
        <f t="shared" si="38"/>
        <v>#N/A</v>
      </c>
    </row>
    <row r="2461" spans="1:14" x14ac:dyDescent="0.25">
      <c r="A2461" s="30" t="s">
        <v>48</v>
      </c>
      <c r="B2461" s="36">
        <v>118</v>
      </c>
      <c r="C2461" s="42" t="s">
        <v>4052</v>
      </c>
      <c r="D2461" s="22" t="s">
        <v>4</v>
      </c>
      <c r="E2461" s="22" t="s">
        <v>305</v>
      </c>
      <c r="F2461" s="26" t="str">
        <f>VLOOKUP(E2461,PROCV!$A$1:$B$107,2,TRUE)</f>
        <v>Audiovisual</v>
      </c>
      <c r="G2461" s="33">
        <v>2000</v>
      </c>
      <c r="H2461" s="24">
        <v>0</v>
      </c>
      <c r="I2461" s="23" t="str">
        <f>VLOOKUP(J2461,PROCV!$E$1:$F$27,2,FALSE)</f>
        <v>33 - Rio de Janeiro</v>
      </c>
      <c r="J2461" s="22" t="s">
        <v>82</v>
      </c>
      <c r="K2461" s="22">
        <v>0</v>
      </c>
      <c r="L2461" s="33">
        <v>100000</v>
      </c>
      <c r="M2461" s="20" t="e">
        <f>VLOOKUP(G2461,PROCV!$A$110:$B$119,2,FALSE)</f>
        <v>#N/A</v>
      </c>
      <c r="N2461" s="17" t="e">
        <f t="shared" si="38"/>
        <v>#N/A</v>
      </c>
    </row>
    <row r="2462" spans="1:14" x14ac:dyDescent="0.25">
      <c r="A2462" s="30" t="s">
        <v>48</v>
      </c>
      <c r="B2462" s="36">
        <v>2778</v>
      </c>
      <c r="C2462" s="42" t="s">
        <v>4051</v>
      </c>
      <c r="D2462" s="22" t="s">
        <v>189</v>
      </c>
      <c r="E2462" s="22" t="s">
        <v>213</v>
      </c>
      <c r="F2462" s="26" t="str">
        <f>VLOOKUP(E2462,PROCV!$A$1:$B$107,2,TRUE)</f>
        <v>Patrimônio</v>
      </c>
      <c r="G2462" s="33">
        <v>2000</v>
      </c>
      <c r="H2462" s="24">
        <v>0</v>
      </c>
      <c r="I2462" s="23" t="str">
        <f>VLOOKUP(J2462,PROCV!$E$1:$F$27,2,FALSE)</f>
        <v>33 - Rio de Janeiro</v>
      </c>
      <c r="J2462" s="22" t="s">
        <v>82</v>
      </c>
      <c r="K2462" s="22">
        <v>0</v>
      </c>
      <c r="L2462" s="33">
        <v>8302448.9100000001</v>
      </c>
      <c r="M2462" s="20" t="e">
        <f>VLOOKUP(G2462,PROCV!$A$110:$B$119,2,FALSE)</f>
        <v>#N/A</v>
      </c>
      <c r="N2462" s="17" t="e">
        <f t="shared" si="38"/>
        <v>#N/A</v>
      </c>
    </row>
    <row r="2463" spans="1:14" x14ac:dyDescent="0.25">
      <c r="A2463" s="30" t="s">
        <v>48</v>
      </c>
      <c r="B2463" s="36">
        <v>1186</v>
      </c>
      <c r="C2463" s="42" t="s">
        <v>4050</v>
      </c>
      <c r="D2463" s="22" t="s">
        <v>189</v>
      </c>
      <c r="E2463" s="22" t="s">
        <v>844</v>
      </c>
      <c r="F2463" s="26" t="str">
        <f>VLOOKUP(E2463,PROCV!$A$1:$B$107,2,TRUE)</f>
        <v>Educação e Criação em Artes</v>
      </c>
      <c r="G2463" s="33">
        <v>2000</v>
      </c>
      <c r="H2463" s="24">
        <v>0</v>
      </c>
      <c r="I2463" s="23" t="str">
        <f>VLOOKUP(J2463,PROCV!$E$1:$F$27,2,FALSE)</f>
        <v>23 - Ceará</v>
      </c>
      <c r="J2463" s="22" t="s">
        <v>52</v>
      </c>
      <c r="K2463" s="22">
        <v>0</v>
      </c>
      <c r="L2463" s="33">
        <v>27800</v>
      </c>
      <c r="M2463" s="20" t="e">
        <f>VLOOKUP(G2463,PROCV!$A$110:$B$119,2,FALSE)</f>
        <v>#N/A</v>
      </c>
      <c r="N2463" s="17" t="e">
        <f t="shared" si="38"/>
        <v>#N/A</v>
      </c>
    </row>
    <row r="2464" spans="1:14" x14ac:dyDescent="0.25">
      <c r="A2464" s="30" t="s">
        <v>48</v>
      </c>
      <c r="B2464" s="36">
        <v>5622</v>
      </c>
      <c r="C2464" s="42" t="s">
        <v>4049</v>
      </c>
      <c r="D2464" s="22" t="s">
        <v>300</v>
      </c>
      <c r="E2464" s="22" t="s">
        <v>299</v>
      </c>
      <c r="F2464" s="26" t="str">
        <f>VLOOKUP(E2464,PROCV!$A$1:$B$107,2,TRUE)</f>
        <v>Patrimônio</v>
      </c>
      <c r="G2464" s="33">
        <v>2000</v>
      </c>
      <c r="H2464" s="24">
        <v>0</v>
      </c>
      <c r="I2464" s="23" t="str">
        <f>VLOOKUP(J2464,PROCV!$E$1:$F$27,2,FALSE)</f>
        <v>33 - Rio de Janeiro</v>
      </c>
      <c r="J2464" s="22" t="s">
        <v>82</v>
      </c>
      <c r="K2464" s="22">
        <v>0</v>
      </c>
      <c r="L2464" s="33">
        <v>6000</v>
      </c>
      <c r="M2464" s="20" t="e">
        <f>VLOOKUP(G2464,PROCV!$A$110:$B$119,2,FALSE)</f>
        <v>#N/A</v>
      </c>
      <c r="N2464" s="17" t="e">
        <f t="shared" si="38"/>
        <v>#N/A</v>
      </c>
    </row>
    <row r="2465" spans="1:14" x14ac:dyDescent="0.25">
      <c r="A2465" s="30" t="s">
        <v>48</v>
      </c>
      <c r="B2465" s="36">
        <v>1217</v>
      </c>
      <c r="C2465" s="42" t="s">
        <v>4048</v>
      </c>
      <c r="D2465" s="22" t="s">
        <v>189</v>
      </c>
      <c r="E2465" s="22" t="s">
        <v>213</v>
      </c>
      <c r="F2465" s="26" t="str">
        <f>VLOOKUP(E2465,PROCV!$A$1:$B$107,2,TRUE)</f>
        <v>Patrimônio</v>
      </c>
      <c r="G2465" s="33">
        <v>2000</v>
      </c>
      <c r="H2465" s="24">
        <v>0</v>
      </c>
      <c r="I2465" s="23" t="str">
        <f>VLOOKUP(J2465,PROCV!$E$1:$F$27,2,FALSE)</f>
        <v>52 - Goiás</v>
      </c>
      <c r="J2465" s="22" t="s">
        <v>97</v>
      </c>
      <c r="K2465" s="22">
        <v>0</v>
      </c>
      <c r="L2465" s="33">
        <v>100000</v>
      </c>
      <c r="M2465" s="20" t="e">
        <f>VLOOKUP(G2465,PROCV!$A$110:$B$119,2,FALSE)</f>
        <v>#N/A</v>
      </c>
      <c r="N2465" s="17" t="e">
        <f t="shared" si="38"/>
        <v>#N/A</v>
      </c>
    </row>
    <row r="2466" spans="1:14" x14ac:dyDescent="0.25">
      <c r="A2466" s="30" t="s">
        <v>48</v>
      </c>
      <c r="B2466" s="36">
        <v>997283</v>
      </c>
      <c r="C2466" s="42" t="s">
        <v>4047</v>
      </c>
      <c r="D2466" s="22" t="s">
        <v>314</v>
      </c>
      <c r="E2466" s="22" t="s">
        <v>265</v>
      </c>
      <c r="F2466" s="26" t="str">
        <f>VLOOKUP(E2466,PROCV!$A$1:$B$107,2,TRUE)</f>
        <v>Patrimônio</v>
      </c>
      <c r="G2466" s="33">
        <v>2000</v>
      </c>
      <c r="H2466" s="24">
        <v>0</v>
      </c>
      <c r="I2466" s="23" t="str">
        <f>VLOOKUP(J2466,PROCV!$E$1:$F$27,2,FALSE)</f>
        <v>22 - Piauí</v>
      </c>
      <c r="J2466" s="22" t="s">
        <v>77</v>
      </c>
      <c r="K2466" s="22">
        <v>0</v>
      </c>
      <c r="L2466" s="33">
        <v>25000</v>
      </c>
      <c r="M2466" s="20" t="e">
        <f>VLOOKUP(G2466,PROCV!$A$110:$B$119,2,FALSE)</f>
        <v>#N/A</v>
      </c>
      <c r="N2466" s="17" t="e">
        <f t="shared" si="38"/>
        <v>#N/A</v>
      </c>
    </row>
    <row r="2467" spans="1:14" x14ac:dyDescent="0.25">
      <c r="A2467" s="30" t="s">
        <v>48</v>
      </c>
      <c r="B2467" s="36">
        <v>6950</v>
      </c>
      <c r="C2467" s="42" t="s">
        <v>4046</v>
      </c>
      <c r="D2467" s="22" t="s">
        <v>189</v>
      </c>
      <c r="E2467" s="22" t="s">
        <v>213</v>
      </c>
      <c r="F2467" s="26" t="str">
        <f>VLOOKUP(E2467,PROCV!$A$1:$B$107,2,TRUE)</f>
        <v>Patrimônio</v>
      </c>
      <c r="G2467" s="33">
        <v>2000</v>
      </c>
      <c r="H2467" s="24">
        <v>0</v>
      </c>
      <c r="I2467" s="23" t="str">
        <f>VLOOKUP(J2467,PROCV!$E$1:$F$27,2,FALSE)</f>
        <v>33 - Rio de Janeiro</v>
      </c>
      <c r="J2467" s="22" t="s">
        <v>82</v>
      </c>
      <c r="K2467" s="22">
        <v>0</v>
      </c>
      <c r="L2467" s="33">
        <v>1561123</v>
      </c>
      <c r="M2467" s="20" t="e">
        <f>VLOOKUP(G2467,PROCV!$A$110:$B$119,2,FALSE)</f>
        <v>#N/A</v>
      </c>
      <c r="N2467" s="17" t="e">
        <f t="shared" si="38"/>
        <v>#N/A</v>
      </c>
    </row>
    <row r="2468" spans="1:14" x14ac:dyDescent="0.25">
      <c r="A2468" s="30" t="s">
        <v>48</v>
      </c>
      <c r="B2468" s="36">
        <v>5139</v>
      </c>
      <c r="C2468" s="42" t="s">
        <v>4045</v>
      </c>
      <c r="D2468" s="22" t="s">
        <v>314</v>
      </c>
      <c r="E2468" s="22" t="s">
        <v>590</v>
      </c>
      <c r="F2468" s="26" t="str">
        <f>VLOOKUP(E2468,PROCV!$A$1:$B$107,2,TRUE)</f>
        <v>Artes Cênicas e Espetáculo</v>
      </c>
      <c r="G2468" s="33">
        <v>2000</v>
      </c>
      <c r="H2468" s="24">
        <v>0</v>
      </c>
      <c r="I2468" s="23" t="str">
        <f>VLOOKUP(J2468,PROCV!$E$1:$F$27,2,FALSE)</f>
        <v>43 - Rio Grande do Sul</v>
      </c>
      <c r="J2468" s="22" t="s">
        <v>56</v>
      </c>
      <c r="K2468" s="22">
        <v>0</v>
      </c>
      <c r="L2468" s="33">
        <v>30000</v>
      </c>
      <c r="M2468" s="20" t="e">
        <f>VLOOKUP(G2468,PROCV!$A$110:$B$119,2,FALSE)</f>
        <v>#N/A</v>
      </c>
      <c r="N2468" s="17" t="e">
        <f t="shared" si="38"/>
        <v>#N/A</v>
      </c>
    </row>
    <row r="2469" spans="1:14" x14ac:dyDescent="0.25">
      <c r="A2469" s="30" t="s">
        <v>48</v>
      </c>
      <c r="B2469" s="36">
        <v>5862</v>
      </c>
      <c r="C2469" s="42" t="s">
        <v>4044</v>
      </c>
      <c r="D2469" s="22" t="s">
        <v>114</v>
      </c>
      <c r="E2469" s="22" t="s">
        <v>113</v>
      </c>
      <c r="F2469" s="26" t="str">
        <f>VLOOKUP(E2469,PROCV!$A$1:$B$107,2,TRUE)</f>
        <v>Música</v>
      </c>
      <c r="G2469" s="33">
        <v>2000</v>
      </c>
      <c r="H2469" s="24">
        <v>0</v>
      </c>
      <c r="I2469" s="23" t="str">
        <f>VLOOKUP(J2469,PROCV!$E$1:$F$27,2,FALSE)</f>
        <v>43 - Rio Grande do Sul</v>
      </c>
      <c r="J2469" s="22" t="s">
        <v>56</v>
      </c>
      <c r="K2469" s="22">
        <v>0</v>
      </c>
      <c r="L2469" s="33">
        <v>22500</v>
      </c>
      <c r="M2469" s="20" t="e">
        <f>VLOOKUP(G2469,PROCV!$A$110:$B$119,2,FALSE)</f>
        <v>#N/A</v>
      </c>
      <c r="N2469" s="17" t="e">
        <f t="shared" si="38"/>
        <v>#N/A</v>
      </c>
    </row>
    <row r="2470" spans="1:14" x14ac:dyDescent="0.25">
      <c r="A2470" s="30" t="s">
        <v>48</v>
      </c>
      <c r="B2470" s="36">
        <v>5522</v>
      </c>
      <c r="C2470" s="42" t="s">
        <v>4043</v>
      </c>
      <c r="D2470" s="22" t="s">
        <v>300</v>
      </c>
      <c r="E2470" s="22" t="s">
        <v>263</v>
      </c>
      <c r="F2470" s="26" t="str">
        <f>VLOOKUP(E2470,PROCV!$A$1:$B$107,2,TRUE)</f>
        <v>Artes Cênicas e Espetáculo</v>
      </c>
      <c r="G2470" s="33">
        <v>2000</v>
      </c>
      <c r="H2470" s="24">
        <v>0</v>
      </c>
      <c r="I2470" s="23" t="str">
        <f>VLOOKUP(J2470,PROCV!$E$1:$F$27,2,FALSE)</f>
        <v>26 - Pernambuco</v>
      </c>
      <c r="J2470" s="22" t="s">
        <v>44</v>
      </c>
      <c r="K2470" s="22">
        <v>0</v>
      </c>
      <c r="L2470" s="33">
        <v>100000</v>
      </c>
      <c r="M2470" s="20" t="e">
        <f>VLOOKUP(G2470,PROCV!$A$110:$B$119,2,FALSE)</f>
        <v>#N/A</v>
      </c>
      <c r="N2470" s="17" t="e">
        <f t="shared" si="38"/>
        <v>#N/A</v>
      </c>
    </row>
    <row r="2471" spans="1:14" x14ac:dyDescent="0.25">
      <c r="A2471" s="30" t="s">
        <v>48</v>
      </c>
      <c r="B2471" s="36">
        <v>998781</v>
      </c>
      <c r="C2471" s="42" t="s">
        <v>4042</v>
      </c>
      <c r="D2471" s="22" t="s">
        <v>314</v>
      </c>
      <c r="E2471" s="22" t="s">
        <v>590</v>
      </c>
      <c r="F2471" s="26" t="str">
        <f>VLOOKUP(E2471,PROCV!$A$1:$B$107,2,TRUE)</f>
        <v>Artes Cênicas e Espetáculo</v>
      </c>
      <c r="G2471" s="33">
        <v>2000</v>
      </c>
      <c r="H2471" s="24">
        <v>0</v>
      </c>
      <c r="I2471" s="23" t="str">
        <f>VLOOKUP(J2471,PROCV!$E$1:$F$27,2,FALSE)</f>
        <v>53 - Distrito Federal</v>
      </c>
      <c r="J2471" s="22" t="s">
        <v>75</v>
      </c>
      <c r="K2471" s="22">
        <v>0</v>
      </c>
      <c r="L2471" s="33">
        <v>30000</v>
      </c>
      <c r="M2471" s="20" t="e">
        <f>VLOOKUP(G2471,PROCV!$A$110:$B$119,2,FALSE)</f>
        <v>#N/A</v>
      </c>
      <c r="N2471" s="17" t="e">
        <f t="shared" si="38"/>
        <v>#N/A</v>
      </c>
    </row>
    <row r="2472" spans="1:14" x14ac:dyDescent="0.25">
      <c r="A2472" s="30" t="s">
        <v>48</v>
      </c>
      <c r="B2472" s="36">
        <v>5341</v>
      </c>
      <c r="C2472" s="42" t="s">
        <v>4041</v>
      </c>
      <c r="D2472" s="22" t="s">
        <v>114</v>
      </c>
      <c r="E2472" s="22" t="s">
        <v>113</v>
      </c>
      <c r="F2472" s="26" t="str">
        <f>VLOOKUP(E2472,PROCV!$A$1:$B$107,2,TRUE)</f>
        <v>Música</v>
      </c>
      <c r="G2472" s="33">
        <v>2000</v>
      </c>
      <c r="H2472" s="24">
        <v>0</v>
      </c>
      <c r="I2472" s="23" t="str">
        <f>VLOOKUP(J2472,PROCV!$E$1:$F$27,2,FALSE)</f>
        <v>32 - Espírito Santo</v>
      </c>
      <c r="J2472" s="22" t="s">
        <v>67</v>
      </c>
      <c r="K2472" s="22">
        <v>0</v>
      </c>
      <c r="L2472" s="33">
        <v>18800</v>
      </c>
      <c r="M2472" s="20" t="e">
        <f>VLOOKUP(G2472,PROCV!$A$110:$B$119,2,FALSE)</f>
        <v>#N/A</v>
      </c>
      <c r="N2472" s="17" t="e">
        <f t="shared" si="38"/>
        <v>#N/A</v>
      </c>
    </row>
    <row r="2473" spans="1:14" x14ac:dyDescent="0.25">
      <c r="A2473" s="30" t="s">
        <v>48</v>
      </c>
      <c r="B2473" s="36">
        <v>6258</v>
      </c>
      <c r="C2473" s="42" t="s">
        <v>4040</v>
      </c>
      <c r="D2473" s="22" t="s">
        <v>114</v>
      </c>
      <c r="E2473" s="22" t="s">
        <v>369</v>
      </c>
      <c r="F2473" s="26" t="str">
        <f>VLOOKUP(E2473,PROCV!$A$1:$B$107,2,TRUE)</f>
        <v>Patrimônio</v>
      </c>
      <c r="G2473" s="33">
        <v>2000</v>
      </c>
      <c r="H2473" s="24">
        <v>0</v>
      </c>
      <c r="I2473" s="23" t="str">
        <f>VLOOKUP(J2473,PROCV!$E$1:$F$27,2,FALSE)</f>
        <v>53 - Distrito Federal</v>
      </c>
      <c r="J2473" s="22" t="s">
        <v>75</v>
      </c>
      <c r="K2473" s="22">
        <v>0</v>
      </c>
      <c r="L2473" s="33">
        <v>143464</v>
      </c>
      <c r="M2473" s="20" t="e">
        <f>VLOOKUP(G2473,PROCV!$A$110:$B$119,2,FALSE)</f>
        <v>#N/A</v>
      </c>
      <c r="N2473" s="17" t="e">
        <f t="shared" si="38"/>
        <v>#N/A</v>
      </c>
    </row>
    <row r="2474" spans="1:14" x14ac:dyDescent="0.25">
      <c r="A2474" s="30" t="s">
        <v>48</v>
      </c>
      <c r="B2474" s="36">
        <v>6623</v>
      </c>
      <c r="C2474" s="42" t="s">
        <v>4039</v>
      </c>
      <c r="D2474" s="22" t="s">
        <v>314</v>
      </c>
      <c r="E2474" s="22" t="s">
        <v>265</v>
      </c>
      <c r="F2474" s="26" t="str">
        <f>VLOOKUP(E2474,PROCV!$A$1:$B$107,2,TRUE)</f>
        <v>Patrimônio</v>
      </c>
      <c r="G2474" s="33">
        <v>2000</v>
      </c>
      <c r="H2474" s="24">
        <v>0</v>
      </c>
      <c r="I2474" s="23" t="str">
        <f>VLOOKUP(J2474,PROCV!$E$1:$F$27,2,FALSE)</f>
        <v>53 - Distrito Federal</v>
      </c>
      <c r="J2474" s="22" t="s">
        <v>75</v>
      </c>
      <c r="K2474" s="22">
        <v>0</v>
      </c>
      <c r="L2474" s="33">
        <v>80000</v>
      </c>
      <c r="M2474" s="20" t="e">
        <f>VLOOKUP(G2474,PROCV!$A$110:$B$119,2,FALSE)</f>
        <v>#N/A</v>
      </c>
      <c r="N2474" s="17" t="e">
        <f t="shared" si="38"/>
        <v>#N/A</v>
      </c>
    </row>
    <row r="2475" spans="1:14" x14ac:dyDescent="0.25">
      <c r="A2475" s="30" t="s">
        <v>48</v>
      </c>
      <c r="B2475" s="36">
        <v>6831</v>
      </c>
      <c r="C2475" s="42" t="s">
        <v>4038</v>
      </c>
      <c r="D2475" s="22" t="s">
        <v>189</v>
      </c>
      <c r="E2475" s="22" t="s">
        <v>213</v>
      </c>
      <c r="F2475" s="26" t="str">
        <f>VLOOKUP(E2475,PROCV!$A$1:$B$107,2,TRUE)</f>
        <v>Patrimônio</v>
      </c>
      <c r="G2475" s="33">
        <v>2000</v>
      </c>
      <c r="H2475" s="24">
        <v>0</v>
      </c>
      <c r="I2475" s="23" t="str">
        <f>VLOOKUP(J2475,PROCV!$E$1:$F$27,2,FALSE)</f>
        <v>31 - Minas Gerais</v>
      </c>
      <c r="J2475" s="22" t="s">
        <v>85</v>
      </c>
      <c r="K2475" s="22">
        <v>0</v>
      </c>
      <c r="L2475" s="33">
        <v>50000</v>
      </c>
      <c r="M2475" s="20" t="e">
        <f>VLOOKUP(G2475,PROCV!$A$110:$B$119,2,FALSE)</f>
        <v>#N/A</v>
      </c>
      <c r="N2475" s="17" t="e">
        <f t="shared" si="38"/>
        <v>#N/A</v>
      </c>
    </row>
    <row r="2476" spans="1:14" x14ac:dyDescent="0.25">
      <c r="A2476" s="30" t="s">
        <v>48</v>
      </c>
      <c r="B2476" s="36">
        <v>6648</v>
      </c>
      <c r="C2476" s="42" t="s">
        <v>4037</v>
      </c>
      <c r="D2476" s="22" t="s">
        <v>314</v>
      </c>
      <c r="E2476" s="22" t="s">
        <v>265</v>
      </c>
      <c r="F2476" s="26" t="str">
        <f>VLOOKUP(E2476,PROCV!$A$1:$B$107,2,TRUE)</f>
        <v>Patrimônio</v>
      </c>
      <c r="G2476" s="33">
        <v>2000</v>
      </c>
      <c r="H2476" s="24">
        <v>0</v>
      </c>
      <c r="I2476" s="23" t="str">
        <f>VLOOKUP(J2476,PROCV!$E$1:$F$27,2,FALSE)</f>
        <v>26 - Pernambuco</v>
      </c>
      <c r="J2476" s="22" t="s">
        <v>44</v>
      </c>
      <c r="K2476" s="22">
        <v>0</v>
      </c>
      <c r="L2476" s="33">
        <v>40000</v>
      </c>
      <c r="M2476" s="20" t="e">
        <f>VLOOKUP(G2476,PROCV!$A$110:$B$119,2,FALSE)</f>
        <v>#N/A</v>
      </c>
      <c r="N2476" s="17" t="e">
        <f t="shared" si="38"/>
        <v>#N/A</v>
      </c>
    </row>
    <row r="2477" spans="1:14" x14ac:dyDescent="0.25">
      <c r="A2477" s="30" t="s">
        <v>48</v>
      </c>
      <c r="B2477" s="36">
        <v>998570</v>
      </c>
      <c r="C2477" s="42" t="s">
        <v>4036</v>
      </c>
      <c r="D2477" s="22" t="s">
        <v>314</v>
      </c>
      <c r="E2477" s="22" t="s">
        <v>265</v>
      </c>
      <c r="F2477" s="26" t="str">
        <f>VLOOKUP(E2477,PROCV!$A$1:$B$107,2,TRUE)</f>
        <v>Patrimônio</v>
      </c>
      <c r="G2477" s="33">
        <v>2000</v>
      </c>
      <c r="H2477" s="24">
        <v>0</v>
      </c>
      <c r="I2477" s="23" t="str">
        <f>VLOOKUP(J2477,PROCV!$E$1:$F$27,2,FALSE)</f>
        <v>35 - São Paulo</v>
      </c>
      <c r="J2477" s="22" t="s">
        <v>76</v>
      </c>
      <c r="K2477" s="22">
        <v>0</v>
      </c>
      <c r="L2477" s="33">
        <v>30000</v>
      </c>
      <c r="M2477" s="20" t="e">
        <f>VLOOKUP(G2477,PROCV!$A$110:$B$119,2,FALSE)</f>
        <v>#N/A</v>
      </c>
      <c r="N2477" s="17" t="e">
        <f t="shared" si="38"/>
        <v>#N/A</v>
      </c>
    </row>
    <row r="2478" spans="1:14" x14ac:dyDescent="0.25">
      <c r="A2478" s="30" t="s">
        <v>48</v>
      </c>
      <c r="B2478" s="36">
        <v>6314</v>
      </c>
      <c r="C2478" s="42" t="s">
        <v>4035</v>
      </c>
      <c r="D2478" s="22" t="s">
        <v>114</v>
      </c>
      <c r="E2478" s="22" t="s">
        <v>113</v>
      </c>
      <c r="F2478" s="26" t="str">
        <f>VLOOKUP(E2478,PROCV!$A$1:$B$107,2,TRUE)</f>
        <v>Música</v>
      </c>
      <c r="G2478" s="33">
        <v>2000</v>
      </c>
      <c r="H2478" s="24">
        <v>0</v>
      </c>
      <c r="I2478" s="23" t="str">
        <f>VLOOKUP(J2478,PROCV!$E$1:$F$27,2,FALSE)</f>
        <v>33 - Rio de Janeiro</v>
      </c>
      <c r="J2478" s="22" t="s">
        <v>82</v>
      </c>
      <c r="K2478" s="22">
        <v>0</v>
      </c>
      <c r="L2478" s="33">
        <v>76832</v>
      </c>
      <c r="M2478" s="20" t="e">
        <f>VLOOKUP(G2478,PROCV!$A$110:$B$119,2,FALSE)</f>
        <v>#N/A</v>
      </c>
      <c r="N2478" s="17" t="e">
        <f t="shared" si="38"/>
        <v>#N/A</v>
      </c>
    </row>
    <row r="2479" spans="1:14" x14ac:dyDescent="0.25">
      <c r="A2479" s="30" t="s">
        <v>48</v>
      </c>
      <c r="B2479" s="36">
        <v>5147</v>
      </c>
      <c r="C2479" s="42" t="s">
        <v>4034</v>
      </c>
      <c r="D2479" s="22" t="s">
        <v>114</v>
      </c>
      <c r="E2479" s="22" t="s">
        <v>113</v>
      </c>
      <c r="F2479" s="26" t="str">
        <f>VLOOKUP(E2479,PROCV!$A$1:$B$107,2,TRUE)</f>
        <v>Música</v>
      </c>
      <c r="G2479" s="33">
        <v>2000</v>
      </c>
      <c r="H2479" s="24">
        <v>0</v>
      </c>
      <c r="I2479" s="23" t="str">
        <f>VLOOKUP(J2479,PROCV!$E$1:$F$27,2,FALSE)</f>
        <v>41 - Paraná</v>
      </c>
      <c r="J2479" s="22" t="s">
        <v>106</v>
      </c>
      <c r="K2479" s="22">
        <v>0</v>
      </c>
      <c r="L2479" s="33">
        <v>50000</v>
      </c>
      <c r="M2479" s="20" t="e">
        <f>VLOOKUP(G2479,PROCV!$A$110:$B$119,2,FALSE)</f>
        <v>#N/A</v>
      </c>
      <c r="N2479" s="17" t="e">
        <f t="shared" si="38"/>
        <v>#N/A</v>
      </c>
    </row>
    <row r="2480" spans="1:14" x14ac:dyDescent="0.25">
      <c r="A2480" s="30" t="s">
        <v>48</v>
      </c>
      <c r="B2480" s="36">
        <v>995916</v>
      </c>
      <c r="C2480" s="42" t="s">
        <v>4033</v>
      </c>
      <c r="D2480" s="22" t="s">
        <v>314</v>
      </c>
      <c r="E2480" s="22" t="s">
        <v>265</v>
      </c>
      <c r="F2480" s="26" t="str">
        <f>VLOOKUP(E2480,PROCV!$A$1:$B$107,2,TRUE)</f>
        <v>Patrimônio</v>
      </c>
      <c r="G2480" s="38">
        <v>2000</v>
      </c>
      <c r="H2480" s="24">
        <v>0</v>
      </c>
      <c r="I2480" s="23" t="str">
        <f>VLOOKUP(J2480,PROCV!$E$1:$F$27,2,FALSE)</f>
        <v>23 - Ceará</v>
      </c>
      <c r="J2480" s="22" t="s">
        <v>52</v>
      </c>
      <c r="K2480" s="22">
        <v>0</v>
      </c>
      <c r="L2480" s="38">
        <v>36830.58</v>
      </c>
      <c r="M2480" s="20" t="e">
        <f>VLOOKUP(G2480,PROCV!$A$110:$B$119,2,FALSE)</f>
        <v>#N/A</v>
      </c>
      <c r="N2480" s="17" t="e">
        <f t="shared" si="38"/>
        <v>#N/A</v>
      </c>
    </row>
    <row r="2481" spans="1:14" x14ac:dyDescent="0.25">
      <c r="A2481" s="30" t="s">
        <v>48</v>
      </c>
      <c r="B2481" s="36">
        <v>7298</v>
      </c>
      <c r="C2481" s="42" t="s">
        <v>4032</v>
      </c>
      <c r="D2481" s="22" t="s">
        <v>189</v>
      </c>
      <c r="E2481" s="22" t="s">
        <v>216</v>
      </c>
      <c r="F2481" s="26" t="str">
        <f>VLOOKUP(E2481,PROCV!$A$1:$B$107,2,TRUE)</f>
        <v>Patrimônio</v>
      </c>
      <c r="G2481" s="33">
        <v>2000</v>
      </c>
      <c r="H2481" s="24">
        <v>0</v>
      </c>
      <c r="I2481" s="23" t="str">
        <f>VLOOKUP(J2481,PROCV!$E$1:$F$27,2,FALSE)</f>
        <v>53 - Distrito Federal</v>
      </c>
      <c r="J2481" s="22" t="s">
        <v>75</v>
      </c>
      <c r="K2481" s="22">
        <v>0</v>
      </c>
      <c r="L2481" s="33">
        <v>26550</v>
      </c>
      <c r="M2481" s="20" t="e">
        <f>VLOOKUP(G2481,PROCV!$A$110:$B$119,2,FALSE)</f>
        <v>#N/A</v>
      </c>
      <c r="N2481" s="17" t="e">
        <f t="shared" si="38"/>
        <v>#N/A</v>
      </c>
    </row>
    <row r="2482" spans="1:14" x14ac:dyDescent="0.25">
      <c r="A2482" s="30" t="s">
        <v>48</v>
      </c>
      <c r="B2482" s="36">
        <v>6848</v>
      </c>
      <c r="C2482" s="42" t="s">
        <v>4031</v>
      </c>
      <c r="D2482" s="22" t="s">
        <v>524</v>
      </c>
      <c r="E2482" s="22" t="s">
        <v>1514</v>
      </c>
      <c r="F2482" s="26" t="str">
        <f>VLOOKUP(E2482,PROCV!$A$1:$B$107,2,TRUE)</f>
        <v>Audiovisual</v>
      </c>
      <c r="G2482" s="33">
        <v>2000</v>
      </c>
      <c r="H2482" s="24">
        <v>0</v>
      </c>
      <c r="I2482" s="23" t="str">
        <f>VLOOKUP(J2482,PROCV!$E$1:$F$27,2,FALSE)</f>
        <v>15 - Pará</v>
      </c>
      <c r="J2482" s="22" t="s">
        <v>140</v>
      </c>
      <c r="K2482" s="22">
        <v>0</v>
      </c>
      <c r="L2482" s="33">
        <v>12094.92</v>
      </c>
      <c r="M2482" s="20" t="e">
        <f>VLOOKUP(G2482,PROCV!$A$110:$B$119,2,FALSE)</f>
        <v>#N/A</v>
      </c>
      <c r="N2482" s="17" t="e">
        <f t="shared" si="38"/>
        <v>#N/A</v>
      </c>
    </row>
    <row r="2483" spans="1:14" x14ac:dyDescent="0.25">
      <c r="A2483" s="30" t="s">
        <v>48</v>
      </c>
      <c r="B2483" s="36">
        <v>5356</v>
      </c>
      <c r="C2483" s="42" t="s">
        <v>4030</v>
      </c>
      <c r="D2483" s="22" t="s">
        <v>314</v>
      </c>
      <c r="E2483" s="22" t="s">
        <v>504</v>
      </c>
      <c r="F2483" s="26" t="str">
        <f>VLOOKUP(E2483,PROCV!$A$1:$B$107,2,TRUE)</f>
        <v>Artes Cênicas e Espetáculo</v>
      </c>
      <c r="G2483" s="33">
        <v>2000</v>
      </c>
      <c r="H2483" s="24">
        <v>0</v>
      </c>
      <c r="I2483" s="23" t="str">
        <f>VLOOKUP(J2483,PROCV!$E$1:$F$27,2,FALSE)</f>
        <v>53 - Distrito Federal</v>
      </c>
      <c r="J2483" s="22" t="s">
        <v>75</v>
      </c>
      <c r="K2483" s="22">
        <v>0</v>
      </c>
      <c r="L2483" s="33">
        <v>50000</v>
      </c>
      <c r="M2483" s="20" t="e">
        <f>VLOOKUP(G2483,PROCV!$A$110:$B$119,2,FALSE)</f>
        <v>#N/A</v>
      </c>
      <c r="N2483" s="17" t="e">
        <f t="shared" si="38"/>
        <v>#N/A</v>
      </c>
    </row>
    <row r="2484" spans="1:14" x14ac:dyDescent="0.25">
      <c r="A2484" s="30" t="s">
        <v>48</v>
      </c>
      <c r="B2484" s="36">
        <v>5825</v>
      </c>
      <c r="C2484" s="42" t="s">
        <v>4029</v>
      </c>
      <c r="D2484" s="22" t="s">
        <v>114</v>
      </c>
      <c r="E2484" s="22" t="s">
        <v>113</v>
      </c>
      <c r="F2484" s="26" t="str">
        <f>VLOOKUP(E2484,PROCV!$A$1:$B$107,2,TRUE)</f>
        <v>Música</v>
      </c>
      <c r="G2484" s="33">
        <v>2000</v>
      </c>
      <c r="H2484" s="24">
        <v>0</v>
      </c>
      <c r="I2484" s="23" t="str">
        <f>VLOOKUP(J2484,PROCV!$E$1:$F$27,2,FALSE)</f>
        <v>43 - Rio Grande do Sul</v>
      </c>
      <c r="J2484" s="22" t="s">
        <v>56</v>
      </c>
      <c r="K2484" s="22">
        <v>0</v>
      </c>
      <c r="L2484" s="33">
        <v>100000</v>
      </c>
      <c r="M2484" s="20" t="e">
        <f>VLOOKUP(G2484,PROCV!$A$110:$B$119,2,FALSE)</f>
        <v>#N/A</v>
      </c>
      <c r="N2484" s="17" t="e">
        <f t="shared" si="38"/>
        <v>#N/A</v>
      </c>
    </row>
    <row r="2485" spans="1:14" x14ac:dyDescent="0.25">
      <c r="A2485" s="30" t="s">
        <v>48</v>
      </c>
      <c r="B2485" s="36">
        <v>5053</v>
      </c>
      <c r="C2485" s="42" t="s">
        <v>4028</v>
      </c>
      <c r="D2485" s="22" t="s">
        <v>114</v>
      </c>
      <c r="E2485" s="22" t="s">
        <v>113</v>
      </c>
      <c r="F2485" s="26" t="str">
        <f>VLOOKUP(E2485,PROCV!$A$1:$B$107,2,TRUE)</f>
        <v>Música</v>
      </c>
      <c r="G2485" s="33">
        <v>2000</v>
      </c>
      <c r="H2485" s="24">
        <v>0</v>
      </c>
      <c r="I2485" s="23" t="str">
        <f>VLOOKUP(J2485,PROCV!$E$1:$F$27,2,FALSE)</f>
        <v>53 - Distrito Federal</v>
      </c>
      <c r="J2485" s="22" t="s">
        <v>75</v>
      </c>
      <c r="K2485" s="22">
        <v>0</v>
      </c>
      <c r="L2485" s="33">
        <v>16050</v>
      </c>
      <c r="M2485" s="20" t="e">
        <f>VLOOKUP(G2485,PROCV!$A$110:$B$119,2,FALSE)</f>
        <v>#N/A</v>
      </c>
      <c r="N2485" s="17" t="e">
        <f t="shared" si="38"/>
        <v>#N/A</v>
      </c>
    </row>
    <row r="2486" spans="1:14" x14ac:dyDescent="0.25">
      <c r="A2486" s="30" t="s">
        <v>48</v>
      </c>
      <c r="B2486" s="36">
        <v>6917</v>
      </c>
      <c r="C2486" s="42" t="s">
        <v>4027</v>
      </c>
      <c r="D2486" s="22" t="s">
        <v>46</v>
      </c>
      <c r="E2486" s="22" t="s">
        <v>50</v>
      </c>
      <c r="F2486" s="26" t="str">
        <f>VLOOKUP(E2486,PROCV!$A$1:$B$107,2,TRUE)</f>
        <v>Educação e Criação em Artes</v>
      </c>
      <c r="G2486" s="33">
        <v>2000</v>
      </c>
      <c r="H2486" s="24">
        <v>0</v>
      </c>
      <c r="I2486" s="23" t="str">
        <f>VLOOKUP(J2486,PROCV!$E$1:$F$27,2,FALSE)</f>
        <v>53 - Distrito Federal</v>
      </c>
      <c r="J2486" s="22" t="s">
        <v>75</v>
      </c>
      <c r="K2486" s="22">
        <v>0</v>
      </c>
      <c r="L2486" s="33">
        <v>30000</v>
      </c>
      <c r="M2486" s="20" t="e">
        <f>VLOOKUP(G2486,PROCV!$A$110:$B$119,2,FALSE)</f>
        <v>#N/A</v>
      </c>
      <c r="N2486" s="17" t="e">
        <f t="shared" si="38"/>
        <v>#N/A</v>
      </c>
    </row>
    <row r="2487" spans="1:14" x14ac:dyDescent="0.25">
      <c r="A2487" s="30" t="s">
        <v>48</v>
      </c>
      <c r="B2487" s="36">
        <v>30</v>
      </c>
      <c r="C2487" s="42" t="s">
        <v>4026</v>
      </c>
      <c r="D2487" s="22" t="s">
        <v>4</v>
      </c>
      <c r="E2487" s="22" t="s">
        <v>259</v>
      </c>
      <c r="F2487" s="26" t="str">
        <f>VLOOKUP(E2487,PROCV!$A$1:$B$107,2,TRUE)</f>
        <v>Arquitetura e Design</v>
      </c>
      <c r="G2487" s="33">
        <v>2000</v>
      </c>
      <c r="H2487" s="24">
        <v>0</v>
      </c>
      <c r="I2487" s="23" t="str">
        <f>VLOOKUP(J2487,PROCV!$E$1:$F$27,2,FALSE)</f>
        <v>32 - Espírito Santo</v>
      </c>
      <c r="J2487" s="22" t="s">
        <v>67</v>
      </c>
      <c r="K2487" s="22">
        <v>0</v>
      </c>
      <c r="L2487" s="33">
        <v>15000</v>
      </c>
      <c r="M2487" s="20" t="e">
        <f>VLOOKUP(G2487,PROCV!$A$110:$B$119,2,FALSE)</f>
        <v>#N/A</v>
      </c>
      <c r="N2487" s="17" t="e">
        <f t="shared" si="38"/>
        <v>#N/A</v>
      </c>
    </row>
    <row r="2488" spans="1:14" x14ac:dyDescent="0.25">
      <c r="A2488" s="30" t="s">
        <v>48</v>
      </c>
      <c r="B2488" s="36">
        <v>2355</v>
      </c>
      <c r="C2488" s="42" t="s">
        <v>4025</v>
      </c>
      <c r="D2488" s="22" t="s">
        <v>189</v>
      </c>
      <c r="E2488" s="22" t="s">
        <v>844</v>
      </c>
      <c r="F2488" s="26" t="str">
        <f>VLOOKUP(E2488,PROCV!$A$1:$B$107,2,TRUE)</f>
        <v>Educação e Criação em Artes</v>
      </c>
      <c r="G2488" s="33">
        <v>2000</v>
      </c>
      <c r="H2488" s="24">
        <v>0</v>
      </c>
      <c r="I2488" s="23" t="str">
        <f>VLOOKUP(J2488,PROCV!$E$1:$F$27,2,FALSE)</f>
        <v>13 - Amazonas</v>
      </c>
      <c r="J2488" s="22" t="s">
        <v>823</v>
      </c>
      <c r="K2488" s="22">
        <v>0</v>
      </c>
      <c r="L2488" s="33">
        <v>93750</v>
      </c>
      <c r="M2488" s="20" t="e">
        <f>VLOOKUP(G2488,PROCV!$A$110:$B$119,2,FALSE)</f>
        <v>#N/A</v>
      </c>
      <c r="N2488" s="17" t="e">
        <f t="shared" si="38"/>
        <v>#N/A</v>
      </c>
    </row>
    <row r="2489" spans="1:14" x14ac:dyDescent="0.25">
      <c r="A2489" s="30" t="s">
        <v>48</v>
      </c>
      <c r="B2489" s="36">
        <v>2167</v>
      </c>
      <c r="C2489" s="42" t="s">
        <v>4024</v>
      </c>
      <c r="D2489" s="22" t="s">
        <v>189</v>
      </c>
      <c r="E2489" s="22" t="s">
        <v>844</v>
      </c>
      <c r="F2489" s="26" t="str">
        <f>VLOOKUP(E2489,PROCV!$A$1:$B$107,2,TRUE)</f>
        <v>Educação e Criação em Artes</v>
      </c>
      <c r="G2489" s="33">
        <v>2000</v>
      </c>
      <c r="H2489" s="24">
        <v>0</v>
      </c>
      <c r="I2489" s="23" t="str">
        <f>VLOOKUP(J2489,PROCV!$E$1:$F$27,2,FALSE)</f>
        <v>13 - Amazonas</v>
      </c>
      <c r="J2489" s="22" t="s">
        <v>823</v>
      </c>
      <c r="K2489" s="22">
        <v>0</v>
      </c>
      <c r="L2489" s="33">
        <v>20400</v>
      </c>
      <c r="M2489" s="20" t="e">
        <f>VLOOKUP(G2489,PROCV!$A$110:$B$119,2,FALSE)</f>
        <v>#N/A</v>
      </c>
      <c r="N2489" s="17" t="e">
        <f t="shared" si="38"/>
        <v>#N/A</v>
      </c>
    </row>
    <row r="2490" spans="1:14" x14ac:dyDescent="0.25">
      <c r="A2490" s="30" t="s">
        <v>48</v>
      </c>
      <c r="B2490" s="36">
        <v>2539</v>
      </c>
      <c r="C2490" s="42" t="s">
        <v>4023</v>
      </c>
      <c r="D2490" s="22" t="s">
        <v>189</v>
      </c>
      <c r="E2490" s="22" t="s">
        <v>844</v>
      </c>
      <c r="F2490" s="26" t="str">
        <f>VLOOKUP(E2490,PROCV!$A$1:$B$107,2,TRUE)</f>
        <v>Educação e Criação em Artes</v>
      </c>
      <c r="G2490" s="33">
        <v>2000</v>
      </c>
      <c r="H2490" s="24">
        <v>0</v>
      </c>
      <c r="I2490" s="23" t="str">
        <f>VLOOKUP(J2490,PROCV!$E$1:$F$27,2,FALSE)</f>
        <v>13 - Amazonas</v>
      </c>
      <c r="J2490" s="22" t="s">
        <v>823</v>
      </c>
      <c r="K2490" s="22">
        <v>0</v>
      </c>
      <c r="L2490" s="33">
        <v>93750</v>
      </c>
      <c r="M2490" s="20" t="e">
        <f>VLOOKUP(G2490,PROCV!$A$110:$B$119,2,FALSE)</f>
        <v>#N/A</v>
      </c>
      <c r="N2490" s="17" t="e">
        <f t="shared" si="38"/>
        <v>#N/A</v>
      </c>
    </row>
    <row r="2491" spans="1:14" x14ac:dyDescent="0.25">
      <c r="A2491" s="30" t="s">
        <v>48</v>
      </c>
      <c r="B2491" s="36">
        <v>6926</v>
      </c>
      <c r="C2491" s="42" t="s">
        <v>4022</v>
      </c>
      <c r="D2491" s="22" t="s">
        <v>189</v>
      </c>
      <c r="E2491" s="22" t="s">
        <v>749</v>
      </c>
      <c r="F2491" s="26" t="str">
        <f>VLOOKUP(E2491,PROCV!$A$1:$B$107,2,TRUE)</f>
        <v>Educação e Criação em Artes</v>
      </c>
      <c r="G2491" s="33">
        <v>2001</v>
      </c>
      <c r="H2491" s="24">
        <v>0</v>
      </c>
      <c r="I2491" s="23" t="str">
        <f>VLOOKUP(J2491,PROCV!$E$1:$F$27,2,FALSE)</f>
        <v>31 - Minas Gerais</v>
      </c>
      <c r="J2491" s="22" t="s">
        <v>85</v>
      </c>
      <c r="K2491" s="22">
        <v>0</v>
      </c>
      <c r="L2491" s="33">
        <v>80000</v>
      </c>
      <c r="M2491" s="20" t="e">
        <f>VLOOKUP(G2491,PROCV!$A$110:$B$119,2,FALSE)</f>
        <v>#N/A</v>
      </c>
      <c r="N2491" s="17" t="e">
        <f t="shared" si="38"/>
        <v>#N/A</v>
      </c>
    </row>
    <row r="2492" spans="1:14" x14ac:dyDescent="0.25">
      <c r="A2492" s="30" t="s">
        <v>48</v>
      </c>
      <c r="B2492" s="36">
        <v>18391</v>
      </c>
      <c r="C2492" s="42" t="s">
        <v>4021</v>
      </c>
      <c r="D2492" s="22" t="s">
        <v>189</v>
      </c>
      <c r="E2492" s="22" t="s">
        <v>749</v>
      </c>
      <c r="F2492" s="26" t="str">
        <f>VLOOKUP(E2492,PROCV!$A$1:$B$107,2,TRUE)</f>
        <v>Educação e Criação em Artes</v>
      </c>
      <c r="G2492" s="33">
        <v>2001</v>
      </c>
      <c r="H2492" s="24">
        <v>0</v>
      </c>
      <c r="I2492" s="23" t="str">
        <f>VLOOKUP(J2492,PROCV!$E$1:$F$27,2,FALSE)</f>
        <v>31 - Minas Gerais</v>
      </c>
      <c r="J2492" s="22" t="s">
        <v>85</v>
      </c>
      <c r="K2492" s="22">
        <v>0</v>
      </c>
      <c r="L2492" s="33">
        <v>93222.56</v>
      </c>
      <c r="M2492" s="20" t="e">
        <f>VLOOKUP(G2492,PROCV!$A$110:$B$119,2,FALSE)</f>
        <v>#N/A</v>
      </c>
      <c r="N2492" s="17" t="e">
        <f t="shared" si="38"/>
        <v>#N/A</v>
      </c>
    </row>
    <row r="2493" spans="1:14" x14ac:dyDescent="0.25">
      <c r="A2493" s="30" t="s">
        <v>48</v>
      </c>
      <c r="B2493" s="36">
        <v>16831</v>
      </c>
      <c r="C2493" s="42" t="s">
        <v>4020</v>
      </c>
      <c r="D2493" s="22" t="s">
        <v>189</v>
      </c>
      <c r="E2493" s="22" t="s">
        <v>213</v>
      </c>
      <c r="F2493" s="26" t="str">
        <f>VLOOKUP(E2493,PROCV!$A$1:$B$107,2,TRUE)</f>
        <v>Patrimônio</v>
      </c>
      <c r="G2493" s="33">
        <v>2001</v>
      </c>
      <c r="H2493" s="24">
        <v>0</v>
      </c>
      <c r="I2493" s="23" t="str">
        <f>VLOOKUP(J2493,PROCV!$E$1:$F$27,2,FALSE)</f>
        <v>17 - Tocantins</v>
      </c>
      <c r="J2493" s="22" t="s">
        <v>64</v>
      </c>
      <c r="K2493" s="22">
        <v>0</v>
      </c>
      <c r="L2493" s="33">
        <v>25834</v>
      </c>
      <c r="M2493" s="20" t="e">
        <f>VLOOKUP(G2493,PROCV!$A$110:$B$119,2,FALSE)</f>
        <v>#N/A</v>
      </c>
      <c r="N2493" s="17" t="e">
        <f t="shared" si="38"/>
        <v>#N/A</v>
      </c>
    </row>
    <row r="2494" spans="1:14" x14ac:dyDescent="0.25">
      <c r="A2494" s="30" t="s">
        <v>48</v>
      </c>
      <c r="B2494" s="36">
        <v>18471</v>
      </c>
      <c r="C2494" s="42" t="s">
        <v>4019</v>
      </c>
      <c r="D2494" s="22" t="s">
        <v>189</v>
      </c>
      <c r="E2494" s="22" t="s">
        <v>844</v>
      </c>
      <c r="F2494" s="26" t="str">
        <f>VLOOKUP(E2494,PROCV!$A$1:$B$107,2,TRUE)</f>
        <v>Educação e Criação em Artes</v>
      </c>
      <c r="G2494" s="33">
        <v>2001</v>
      </c>
      <c r="H2494" s="24">
        <v>0</v>
      </c>
      <c r="I2494" s="23" t="str">
        <f>VLOOKUP(J2494,PROCV!$E$1:$F$27,2,FALSE)</f>
        <v>26 - Pernambuco</v>
      </c>
      <c r="J2494" s="22" t="s">
        <v>44</v>
      </c>
      <c r="K2494" s="22">
        <v>0</v>
      </c>
      <c r="L2494" s="33">
        <v>50000</v>
      </c>
      <c r="M2494" s="20" t="e">
        <f>VLOOKUP(G2494,PROCV!$A$110:$B$119,2,FALSE)</f>
        <v>#N/A</v>
      </c>
      <c r="N2494" s="17" t="e">
        <f t="shared" si="38"/>
        <v>#N/A</v>
      </c>
    </row>
    <row r="2495" spans="1:14" x14ac:dyDescent="0.25">
      <c r="A2495" s="30" t="s">
        <v>48</v>
      </c>
      <c r="B2495" s="36">
        <v>16930</v>
      </c>
      <c r="C2495" s="42" t="s">
        <v>4018</v>
      </c>
      <c r="D2495" s="22" t="s">
        <v>189</v>
      </c>
      <c r="E2495" s="22" t="s">
        <v>844</v>
      </c>
      <c r="F2495" s="26" t="str">
        <f>VLOOKUP(E2495,PROCV!$A$1:$B$107,2,TRUE)</f>
        <v>Educação e Criação em Artes</v>
      </c>
      <c r="G2495" s="33">
        <v>2001</v>
      </c>
      <c r="H2495" s="24">
        <v>0</v>
      </c>
      <c r="I2495" s="23" t="str">
        <f>VLOOKUP(J2495,PROCV!$E$1:$F$27,2,FALSE)</f>
        <v>35 - São Paulo</v>
      </c>
      <c r="J2495" s="22" t="s">
        <v>76</v>
      </c>
      <c r="K2495" s="22">
        <v>0</v>
      </c>
      <c r="L2495" s="33">
        <v>194060</v>
      </c>
      <c r="M2495" s="20" t="e">
        <f>VLOOKUP(G2495,PROCV!$A$110:$B$119,2,FALSE)</f>
        <v>#N/A</v>
      </c>
      <c r="N2495" s="17" t="e">
        <f t="shared" si="38"/>
        <v>#N/A</v>
      </c>
    </row>
    <row r="2496" spans="1:14" x14ac:dyDescent="0.25">
      <c r="A2496" s="30" t="s">
        <v>48</v>
      </c>
      <c r="B2496" s="36">
        <v>18614</v>
      </c>
      <c r="C2496" s="42" t="s">
        <v>4017</v>
      </c>
      <c r="D2496" s="22" t="s">
        <v>189</v>
      </c>
      <c r="E2496" s="22" t="s">
        <v>630</v>
      </c>
      <c r="F2496" s="26" t="s">
        <v>10</v>
      </c>
      <c r="G2496" s="33">
        <v>2001</v>
      </c>
      <c r="H2496" s="24">
        <v>0</v>
      </c>
      <c r="I2496" s="23" t="str">
        <f>VLOOKUP(J2496,PROCV!$E$1:$F$27,2,FALSE)</f>
        <v>21 - Maranhão</v>
      </c>
      <c r="J2496" s="22" t="s">
        <v>63</v>
      </c>
      <c r="K2496" s="22">
        <v>0</v>
      </c>
      <c r="L2496" s="33">
        <v>90000</v>
      </c>
      <c r="M2496" s="20" t="e">
        <f>VLOOKUP(G2496,PROCV!$A$110:$B$119,2,FALSE)</f>
        <v>#N/A</v>
      </c>
      <c r="N2496" s="17" t="e">
        <f t="shared" si="38"/>
        <v>#N/A</v>
      </c>
    </row>
    <row r="2497" spans="1:14" x14ac:dyDescent="0.25">
      <c r="A2497" s="30" t="s">
        <v>48</v>
      </c>
      <c r="B2497" s="36">
        <v>16683</v>
      </c>
      <c r="C2497" s="42" t="s">
        <v>4016</v>
      </c>
      <c r="D2497" s="22" t="s">
        <v>189</v>
      </c>
      <c r="E2497" s="22" t="s">
        <v>213</v>
      </c>
      <c r="F2497" s="26" t="str">
        <f>VLOOKUP(E2497,PROCV!$A$1:$B$107,2,TRUE)</f>
        <v>Patrimônio</v>
      </c>
      <c r="G2497" s="33">
        <v>2001</v>
      </c>
      <c r="H2497" s="24">
        <v>0</v>
      </c>
      <c r="I2497" s="23" t="str">
        <f>VLOOKUP(J2497,PROCV!$E$1:$F$27,2,FALSE)</f>
        <v>41 - Paraná</v>
      </c>
      <c r="J2497" s="22" t="s">
        <v>106</v>
      </c>
      <c r="K2497" s="22">
        <v>0</v>
      </c>
      <c r="L2497" s="33">
        <v>150000</v>
      </c>
      <c r="M2497" s="20" t="e">
        <f>VLOOKUP(G2497,PROCV!$A$110:$B$119,2,FALSE)</f>
        <v>#N/A</v>
      </c>
      <c r="N2497" s="17" t="e">
        <f t="shared" si="38"/>
        <v>#N/A</v>
      </c>
    </row>
    <row r="2498" spans="1:14" x14ac:dyDescent="0.25">
      <c r="A2498" s="30" t="s">
        <v>48</v>
      </c>
      <c r="B2498" s="36">
        <v>16947</v>
      </c>
      <c r="C2498" s="42" t="s">
        <v>4015</v>
      </c>
      <c r="D2498" s="22" t="s">
        <v>524</v>
      </c>
      <c r="E2498" s="22" t="s">
        <v>763</v>
      </c>
      <c r="F2498" s="26" t="str">
        <f>VLOOKUP(E2498,PROCV!$A$1:$B$107,2,TRUE)</f>
        <v>Audiovisual</v>
      </c>
      <c r="G2498" s="33">
        <v>2001</v>
      </c>
      <c r="H2498" s="24">
        <v>0</v>
      </c>
      <c r="I2498" s="23" t="str">
        <f>VLOOKUP(J2498,PROCV!$E$1:$F$27,2,FALSE)</f>
        <v>43 - Rio Grande do Sul</v>
      </c>
      <c r="J2498" s="22" t="s">
        <v>56</v>
      </c>
      <c r="K2498" s="22">
        <v>0</v>
      </c>
      <c r="L2498" s="33">
        <v>50000</v>
      </c>
      <c r="M2498" s="20" t="e">
        <f>VLOOKUP(G2498,PROCV!$A$110:$B$119,2,FALSE)</f>
        <v>#N/A</v>
      </c>
      <c r="N2498" s="17" t="e">
        <f t="shared" ref="N2498:N2561" si="39">+M2498*L2498</f>
        <v>#N/A</v>
      </c>
    </row>
    <row r="2499" spans="1:14" x14ac:dyDescent="0.25">
      <c r="A2499" s="30" t="s">
        <v>48</v>
      </c>
      <c r="B2499" s="36">
        <v>16122</v>
      </c>
      <c r="C2499" s="42" t="s">
        <v>4014</v>
      </c>
      <c r="D2499" s="22" t="s">
        <v>189</v>
      </c>
      <c r="E2499" s="22" t="s">
        <v>844</v>
      </c>
      <c r="F2499" s="26" t="str">
        <f>VLOOKUP(E2499,PROCV!$A$1:$B$107,2,TRUE)</f>
        <v>Educação e Criação em Artes</v>
      </c>
      <c r="G2499" s="33">
        <v>2001</v>
      </c>
      <c r="H2499" s="24">
        <v>0</v>
      </c>
      <c r="I2499" s="23" t="str">
        <f>VLOOKUP(J2499,PROCV!$E$1:$F$27,2,FALSE)</f>
        <v>52 - Goiás</v>
      </c>
      <c r="J2499" s="22" t="s">
        <v>97</v>
      </c>
      <c r="K2499" s="22">
        <v>0</v>
      </c>
      <c r="L2499" s="33">
        <v>42158</v>
      </c>
      <c r="M2499" s="20" t="e">
        <f>VLOOKUP(G2499,PROCV!$A$110:$B$119,2,FALSE)</f>
        <v>#N/A</v>
      </c>
      <c r="N2499" s="17" t="e">
        <f t="shared" si="39"/>
        <v>#N/A</v>
      </c>
    </row>
    <row r="2500" spans="1:14" x14ac:dyDescent="0.25">
      <c r="A2500" s="30" t="s">
        <v>48</v>
      </c>
      <c r="B2500" s="36">
        <v>12196</v>
      </c>
      <c r="C2500" s="42" t="s">
        <v>4013</v>
      </c>
      <c r="D2500" s="22" t="s">
        <v>189</v>
      </c>
      <c r="E2500" s="22" t="s">
        <v>213</v>
      </c>
      <c r="F2500" s="26" t="str">
        <f>VLOOKUP(E2500,PROCV!$A$1:$B$107,2,TRUE)</f>
        <v>Patrimônio</v>
      </c>
      <c r="G2500" s="33">
        <v>2001</v>
      </c>
      <c r="H2500" s="24">
        <v>0</v>
      </c>
      <c r="I2500" s="23" t="str">
        <f>VLOOKUP(J2500,PROCV!$E$1:$F$27,2,FALSE)</f>
        <v>35 - São Paulo</v>
      </c>
      <c r="J2500" s="22" t="s">
        <v>76</v>
      </c>
      <c r="K2500" s="22">
        <v>0</v>
      </c>
      <c r="L2500" s="33">
        <v>1273229.32</v>
      </c>
      <c r="M2500" s="20" t="e">
        <f>VLOOKUP(G2500,PROCV!$A$110:$B$119,2,FALSE)</f>
        <v>#N/A</v>
      </c>
      <c r="N2500" s="17" t="e">
        <f t="shared" si="39"/>
        <v>#N/A</v>
      </c>
    </row>
    <row r="2501" spans="1:14" x14ac:dyDescent="0.25">
      <c r="A2501" s="30" t="s">
        <v>48</v>
      </c>
      <c r="B2501" s="36">
        <v>16373</v>
      </c>
      <c r="C2501" s="42" t="s">
        <v>4012</v>
      </c>
      <c r="D2501" s="22" t="s">
        <v>189</v>
      </c>
      <c r="E2501" s="22" t="s">
        <v>844</v>
      </c>
      <c r="F2501" s="26" t="str">
        <f>VLOOKUP(E2501,PROCV!$A$1:$B$107,2,TRUE)</f>
        <v>Educação e Criação em Artes</v>
      </c>
      <c r="G2501" s="33">
        <v>2001</v>
      </c>
      <c r="H2501" s="24">
        <v>0</v>
      </c>
      <c r="I2501" s="23" t="str">
        <f>VLOOKUP(J2501,PROCV!$E$1:$F$27,2,FALSE)</f>
        <v>41 - Paraná</v>
      </c>
      <c r="J2501" s="22" t="s">
        <v>106</v>
      </c>
      <c r="K2501" s="22">
        <v>0</v>
      </c>
      <c r="L2501" s="33">
        <v>20000</v>
      </c>
      <c r="M2501" s="20" t="e">
        <f>VLOOKUP(G2501,PROCV!$A$110:$B$119,2,FALSE)</f>
        <v>#N/A</v>
      </c>
      <c r="N2501" s="17" t="e">
        <f t="shared" si="39"/>
        <v>#N/A</v>
      </c>
    </row>
    <row r="2502" spans="1:14" x14ac:dyDescent="0.25">
      <c r="A2502" s="30" t="s">
        <v>48</v>
      </c>
      <c r="B2502" s="36">
        <v>16227</v>
      </c>
      <c r="C2502" s="42" t="s">
        <v>4011</v>
      </c>
      <c r="D2502" s="22" t="s">
        <v>300</v>
      </c>
      <c r="E2502" s="22" t="s">
        <v>2585</v>
      </c>
      <c r="F2502" s="26" t="str">
        <f>VLOOKUP(E2502,PROCV!$A$1:$B$107,2,TRUE)</f>
        <v>Música</v>
      </c>
      <c r="G2502" s="33">
        <v>2001</v>
      </c>
      <c r="H2502" s="24">
        <v>0</v>
      </c>
      <c r="I2502" s="23" t="str">
        <f>VLOOKUP(J2502,PROCV!$E$1:$F$27,2,FALSE)</f>
        <v>43 - Rio Grande do Sul</v>
      </c>
      <c r="J2502" s="22" t="s">
        <v>56</v>
      </c>
      <c r="K2502" s="22">
        <v>0</v>
      </c>
      <c r="L2502" s="33">
        <v>137200</v>
      </c>
      <c r="M2502" s="20" t="e">
        <f>VLOOKUP(G2502,PROCV!$A$110:$B$119,2,FALSE)</f>
        <v>#N/A</v>
      </c>
      <c r="N2502" s="17" t="e">
        <f t="shared" si="39"/>
        <v>#N/A</v>
      </c>
    </row>
    <row r="2503" spans="1:14" x14ac:dyDescent="0.25">
      <c r="A2503" s="30" t="s">
        <v>48</v>
      </c>
      <c r="B2503" s="36">
        <v>19846</v>
      </c>
      <c r="C2503" s="42" t="s">
        <v>4010</v>
      </c>
      <c r="D2503" s="22" t="s">
        <v>300</v>
      </c>
      <c r="E2503" s="22" t="s">
        <v>320</v>
      </c>
      <c r="F2503" s="26" t="str">
        <f>VLOOKUP(E2503,PROCV!$A$1:$B$107,2,TRUE)</f>
        <v>Música</v>
      </c>
      <c r="G2503" s="33">
        <v>2001</v>
      </c>
      <c r="H2503" s="24">
        <v>0</v>
      </c>
      <c r="I2503" s="23" t="str">
        <f>VLOOKUP(J2503,PROCV!$E$1:$F$27,2,FALSE)</f>
        <v>33 - Rio de Janeiro</v>
      </c>
      <c r="J2503" s="22" t="s">
        <v>82</v>
      </c>
      <c r="K2503" s="22">
        <v>0</v>
      </c>
      <c r="L2503" s="33">
        <v>35000</v>
      </c>
      <c r="M2503" s="20" t="e">
        <f>VLOOKUP(G2503,PROCV!$A$110:$B$119,2,FALSE)</f>
        <v>#N/A</v>
      </c>
      <c r="N2503" s="17" t="e">
        <f t="shared" si="39"/>
        <v>#N/A</v>
      </c>
    </row>
    <row r="2504" spans="1:14" x14ac:dyDescent="0.25">
      <c r="A2504" s="30" t="s">
        <v>48</v>
      </c>
      <c r="B2504" s="36">
        <v>18425</v>
      </c>
      <c r="C2504" s="42" t="s">
        <v>4009</v>
      </c>
      <c r="D2504" s="22" t="s">
        <v>189</v>
      </c>
      <c r="E2504" s="22" t="s">
        <v>749</v>
      </c>
      <c r="F2504" s="26" t="str">
        <f>VLOOKUP(E2504,PROCV!$A$1:$B$107,2,TRUE)</f>
        <v>Educação e Criação em Artes</v>
      </c>
      <c r="G2504" s="33">
        <v>2001</v>
      </c>
      <c r="H2504" s="24">
        <v>0</v>
      </c>
      <c r="I2504" s="23" t="str">
        <f>VLOOKUP(J2504,PROCV!$E$1:$F$27,2,FALSE)</f>
        <v>31 - Minas Gerais</v>
      </c>
      <c r="J2504" s="22" t="s">
        <v>85</v>
      </c>
      <c r="K2504" s="22">
        <v>0</v>
      </c>
      <c r="L2504" s="33">
        <v>144562.5</v>
      </c>
      <c r="M2504" s="20" t="e">
        <f>VLOOKUP(G2504,PROCV!$A$110:$B$119,2,FALSE)</f>
        <v>#N/A</v>
      </c>
      <c r="N2504" s="17" t="e">
        <f t="shared" si="39"/>
        <v>#N/A</v>
      </c>
    </row>
    <row r="2505" spans="1:14" x14ac:dyDescent="0.25">
      <c r="A2505" s="30" t="s">
        <v>48</v>
      </c>
      <c r="B2505" s="36">
        <v>18875</v>
      </c>
      <c r="C2505" s="42" t="s">
        <v>4008</v>
      </c>
      <c r="D2505" s="22" t="s">
        <v>114</v>
      </c>
      <c r="E2505" s="22" t="s">
        <v>113</v>
      </c>
      <c r="F2505" s="26" t="str">
        <f>VLOOKUP(E2505,PROCV!$A$1:$B$107,2,TRUE)</f>
        <v>Música</v>
      </c>
      <c r="G2505" s="33">
        <v>2001</v>
      </c>
      <c r="H2505" s="24">
        <v>0</v>
      </c>
      <c r="I2505" s="23" t="str">
        <f>VLOOKUP(J2505,PROCV!$E$1:$F$27,2,FALSE)</f>
        <v>35 - São Paulo</v>
      </c>
      <c r="J2505" s="22" t="s">
        <v>76</v>
      </c>
      <c r="K2505" s="22">
        <v>0</v>
      </c>
      <c r="L2505" s="33">
        <v>92015.94</v>
      </c>
      <c r="M2505" s="20" t="e">
        <f>VLOOKUP(G2505,PROCV!$A$110:$B$119,2,FALSE)</f>
        <v>#N/A</v>
      </c>
      <c r="N2505" s="17" t="e">
        <f t="shared" si="39"/>
        <v>#N/A</v>
      </c>
    </row>
    <row r="2506" spans="1:14" x14ac:dyDescent="0.25">
      <c r="A2506" s="30" t="s">
        <v>48</v>
      </c>
      <c r="B2506" s="36">
        <v>998776</v>
      </c>
      <c r="C2506" s="42" t="s">
        <v>4007</v>
      </c>
      <c r="D2506" s="22" t="s">
        <v>114</v>
      </c>
      <c r="E2506" s="22" t="s">
        <v>369</v>
      </c>
      <c r="F2506" s="26" t="str">
        <f>VLOOKUP(E2506,PROCV!$A$1:$B$107,2,TRUE)</f>
        <v>Patrimônio</v>
      </c>
      <c r="G2506" s="33">
        <v>2001</v>
      </c>
      <c r="H2506" s="24">
        <v>0</v>
      </c>
      <c r="I2506" s="23" t="str">
        <f>VLOOKUP(J2506,PROCV!$E$1:$F$27,2,FALSE)</f>
        <v>31 - Minas Gerais</v>
      </c>
      <c r="J2506" s="22" t="s">
        <v>85</v>
      </c>
      <c r="K2506" s="22">
        <v>0</v>
      </c>
      <c r="L2506" s="33">
        <v>80000</v>
      </c>
      <c r="M2506" s="20" t="e">
        <f>VLOOKUP(G2506,PROCV!$A$110:$B$119,2,FALSE)</f>
        <v>#N/A</v>
      </c>
      <c r="N2506" s="17" t="e">
        <f t="shared" si="39"/>
        <v>#N/A</v>
      </c>
    </row>
    <row r="2507" spans="1:14" x14ac:dyDescent="0.25">
      <c r="A2507" s="30" t="s">
        <v>48</v>
      </c>
      <c r="B2507" s="36">
        <v>19055</v>
      </c>
      <c r="C2507" s="42" t="s">
        <v>4006</v>
      </c>
      <c r="D2507" s="22" t="s">
        <v>189</v>
      </c>
      <c r="E2507" s="22" t="s">
        <v>844</v>
      </c>
      <c r="F2507" s="26" t="str">
        <f>VLOOKUP(E2507,PROCV!$A$1:$B$107,2,TRUE)</f>
        <v>Educação e Criação em Artes</v>
      </c>
      <c r="G2507" s="33">
        <v>2001</v>
      </c>
      <c r="H2507" s="24">
        <v>0</v>
      </c>
      <c r="I2507" s="23" t="str">
        <f>VLOOKUP(J2507,PROCV!$E$1:$F$27,2,FALSE)</f>
        <v>24 - Rio Grande do Norte</v>
      </c>
      <c r="J2507" s="22" t="s">
        <v>54</v>
      </c>
      <c r="K2507" s="22">
        <v>0</v>
      </c>
      <c r="L2507" s="33">
        <v>30000</v>
      </c>
      <c r="M2507" s="20" t="e">
        <f>VLOOKUP(G2507,PROCV!$A$110:$B$119,2,FALSE)</f>
        <v>#N/A</v>
      </c>
      <c r="N2507" s="17" t="e">
        <f t="shared" si="39"/>
        <v>#N/A</v>
      </c>
    </row>
    <row r="2508" spans="1:14" x14ac:dyDescent="0.25">
      <c r="A2508" s="30" t="s">
        <v>48</v>
      </c>
      <c r="B2508" s="36">
        <v>295</v>
      </c>
      <c r="C2508" s="42" t="s">
        <v>4005</v>
      </c>
      <c r="D2508" s="22" t="s">
        <v>4</v>
      </c>
      <c r="E2508" s="22" t="s">
        <v>305</v>
      </c>
      <c r="F2508" s="26" t="str">
        <f>VLOOKUP(E2508,PROCV!$A$1:$B$107,2,TRUE)</f>
        <v>Audiovisual</v>
      </c>
      <c r="G2508" s="33">
        <v>2001</v>
      </c>
      <c r="H2508" s="24">
        <v>0</v>
      </c>
      <c r="I2508" s="23" t="str">
        <f>VLOOKUP(J2508,PROCV!$E$1:$F$27,2,FALSE)</f>
        <v>35 - São Paulo</v>
      </c>
      <c r="J2508" s="22" t="s">
        <v>76</v>
      </c>
      <c r="K2508" s="22">
        <v>0</v>
      </c>
      <c r="L2508" s="33">
        <v>50000</v>
      </c>
      <c r="M2508" s="20" t="e">
        <f>VLOOKUP(G2508,PROCV!$A$110:$B$119,2,FALSE)</f>
        <v>#N/A</v>
      </c>
      <c r="N2508" s="17" t="e">
        <f t="shared" si="39"/>
        <v>#N/A</v>
      </c>
    </row>
    <row r="2509" spans="1:14" x14ac:dyDescent="0.25">
      <c r="A2509" s="30" t="s">
        <v>48</v>
      </c>
      <c r="B2509" s="36">
        <v>15399</v>
      </c>
      <c r="C2509" s="42" t="s">
        <v>4004</v>
      </c>
      <c r="D2509" s="22" t="s">
        <v>314</v>
      </c>
      <c r="E2509" s="22" t="s">
        <v>265</v>
      </c>
      <c r="F2509" s="26" t="str">
        <f>VLOOKUP(E2509,PROCV!$A$1:$B$107,2,TRUE)</f>
        <v>Patrimônio</v>
      </c>
      <c r="G2509" s="38">
        <v>2001</v>
      </c>
      <c r="H2509" s="24">
        <v>0</v>
      </c>
      <c r="I2509" s="23" t="str">
        <f>VLOOKUP(J2509,PROCV!$E$1:$F$27,2,FALSE)</f>
        <v>35 - São Paulo</v>
      </c>
      <c r="J2509" s="22" t="s">
        <v>76</v>
      </c>
      <c r="K2509" s="22">
        <v>0</v>
      </c>
      <c r="L2509" s="38">
        <v>35000</v>
      </c>
      <c r="M2509" s="20" t="e">
        <f>VLOOKUP(G2509,PROCV!$A$110:$B$119,2,FALSE)</f>
        <v>#N/A</v>
      </c>
      <c r="N2509" s="17" t="e">
        <f t="shared" si="39"/>
        <v>#N/A</v>
      </c>
    </row>
    <row r="2510" spans="1:14" x14ac:dyDescent="0.25">
      <c r="A2510" s="30" t="s">
        <v>48</v>
      </c>
      <c r="B2510" s="36">
        <v>19088</v>
      </c>
      <c r="C2510" s="42" t="s">
        <v>4003</v>
      </c>
      <c r="D2510" s="22" t="s">
        <v>189</v>
      </c>
      <c r="E2510" s="22" t="s">
        <v>844</v>
      </c>
      <c r="F2510" s="26" t="str">
        <f>VLOOKUP(E2510,PROCV!$A$1:$B$107,2,TRUE)</f>
        <v>Educação e Criação em Artes</v>
      </c>
      <c r="G2510" s="33">
        <v>2001</v>
      </c>
      <c r="H2510" s="24">
        <v>0</v>
      </c>
      <c r="I2510" s="23" t="str">
        <f>VLOOKUP(J2510,PROCV!$E$1:$F$27,2,FALSE)</f>
        <v>29 - Bahia</v>
      </c>
      <c r="J2510" s="22" t="s">
        <v>73</v>
      </c>
      <c r="K2510" s="22">
        <v>0</v>
      </c>
      <c r="L2510" s="33">
        <v>39540</v>
      </c>
      <c r="M2510" s="20" t="e">
        <f>VLOOKUP(G2510,PROCV!$A$110:$B$119,2,FALSE)</f>
        <v>#N/A</v>
      </c>
      <c r="N2510" s="17" t="e">
        <f t="shared" si="39"/>
        <v>#N/A</v>
      </c>
    </row>
    <row r="2511" spans="1:14" x14ac:dyDescent="0.25">
      <c r="A2511" s="30" t="s">
        <v>48</v>
      </c>
      <c r="B2511" s="36">
        <v>19822</v>
      </c>
      <c r="C2511" s="42" t="s">
        <v>4002</v>
      </c>
      <c r="D2511" s="22" t="s">
        <v>300</v>
      </c>
      <c r="E2511" s="22" t="s">
        <v>221</v>
      </c>
      <c r="F2511" s="26" t="str">
        <f>VLOOKUP(E2511,PROCV!$A$1:$B$107,2,TRUE)</f>
        <v>Artes Cênicas e Espetáculo</v>
      </c>
      <c r="G2511" s="33">
        <v>2001</v>
      </c>
      <c r="H2511" s="24">
        <v>0</v>
      </c>
      <c r="I2511" s="23" t="str">
        <f>VLOOKUP(J2511,PROCV!$E$1:$F$27,2,FALSE)</f>
        <v>24 - Rio Grande do Norte</v>
      </c>
      <c r="J2511" s="22" t="s">
        <v>54</v>
      </c>
      <c r="K2511" s="22">
        <v>0</v>
      </c>
      <c r="L2511" s="33">
        <v>92426.93</v>
      </c>
      <c r="M2511" s="20" t="e">
        <f>VLOOKUP(G2511,PROCV!$A$110:$B$119,2,FALSE)</f>
        <v>#N/A</v>
      </c>
      <c r="N2511" s="17" t="e">
        <f t="shared" si="39"/>
        <v>#N/A</v>
      </c>
    </row>
    <row r="2512" spans="1:14" x14ac:dyDescent="0.25">
      <c r="A2512" s="30" t="s">
        <v>48</v>
      </c>
      <c r="B2512" s="36">
        <v>17999</v>
      </c>
      <c r="C2512" s="42" t="s">
        <v>4001</v>
      </c>
      <c r="D2512" s="22" t="s">
        <v>114</v>
      </c>
      <c r="E2512" s="22" t="s">
        <v>192</v>
      </c>
      <c r="F2512" s="26" t="str">
        <f>VLOOKUP(E2512,PROCV!$A$1:$B$107,2,TRUE)</f>
        <v>Música</v>
      </c>
      <c r="G2512" s="33">
        <v>2001</v>
      </c>
      <c r="H2512" s="24">
        <v>0</v>
      </c>
      <c r="I2512" s="23" t="str">
        <f>VLOOKUP(J2512,PROCV!$E$1:$F$27,2,FALSE)</f>
        <v>14 - Roraima</v>
      </c>
      <c r="J2512" s="22" t="s">
        <v>69</v>
      </c>
      <c r="K2512" s="22">
        <v>0</v>
      </c>
      <c r="L2512" s="33">
        <v>60000</v>
      </c>
      <c r="M2512" s="20" t="e">
        <f>VLOOKUP(G2512,PROCV!$A$110:$B$119,2,FALSE)</f>
        <v>#N/A</v>
      </c>
      <c r="N2512" s="17" t="e">
        <f t="shared" si="39"/>
        <v>#N/A</v>
      </c>
    </row>
    <row r="2513" spans="1:14" x14ac:dyDescent="0.25">
      <c r="A2513" s="30" t="s">
        <v>48</v>
      </c>
      <c r="B2513" s="36">
        <v>16822</v>
      </c>
      <c r="C2513" s="42" t="s">
        <v>4000</v>
      </c>
      <c r="D2513" s="22" t="s">
        <v>189</v>
      </c>
      <c r="E2513" s="22" t="s">
        <v>213</v>
      </c>
      <c r="F2513" s="26" t="str">
        <f>VLOOKUP(E2513,PROCV!$A$1:$B$107,2,TRUE)</f>
        <v>Patrimônio</v>
      </c>
      <c r="G2513" s="33">
        <v>2001</v>
      </c>
      <c r="H2513" s="24">
        <v>0</v>
      </c>
      <c r="I2513" s="23" t="str">
        <f>VLOOKUP(J2513,PROCV!$E$1:$F$27,2,FALSE)</f>
        <v>41 - Paraná</v>
      </c>
      <c r="J2513" s="22" t="s">
        <v>106</v>
      </c>
      <c r="K2513" s="22">
        <v>0</v>
      </c>
      <c r="L2513" s="33">
        <v>70000</v>
      </c>
      <c r="M2513" s="20" t="e">
        <f>VLOOKUP(G2513,PROCV!$A$110:$B$119,2,FALSE)</f>
        <v>#N/A</v>
      </c>
      <c r="N2513" s="17" t="e">
        <f t="shared" si="39"/>
        <v>#N/A</v>
      </c>
    </row>
    <row r="2514" spans="1:14" x14ac:dyDescent="0.25">
      <c r="A2514" s="30" t="s">
        <v>48</v>
      </c>
      <c r="B2514" s="36">
        <v>16785</v>
      </c>
      <c r="C2514" s="42" t="s">
        <v>3999</v>
      </c>
      <c r="D2514" s="22" t="s">
        <v>189</v>
      </c>
      <c r="E2514" s="22" t="s">
        <v>213</v>
      </c>
      <c r="F2514" s="26" t="str">
        <f>VLOOKUP(E2514,PROCV!$A$1:$B$107,2,TRUE)</f>
        <v>Patrimônio</v>
      </c>
      <c r="G2514" s="33">
        <v>2001</v>
      </c>
      <c r="H2514" s="24">
        <v>0</v>
      </c>
      <c r="I2514" s="23" t="str">
        <f>VLOOKUP(J2514,PROCV!$E$1:$F$27,2,FALSE)</f>
        <v>43 - Rio Grande do Sul</v>
      </c>
      <c r="J2514" s="22" t="s">
        <v>56</v>
      </c>
      <c r="K2514" s="22">
        <v>0</v>
      </c>
      <c r="L2514" s="33">
        <v>80336.56</v>
      </c>
      <c r="M2514" s="20" t="e">
        <f>VLOOKUP(G2514,PROCV!$A$110:$B$119,2,FALSE)</f>
        <v>#N/A</v>
      </c>
      <c r="N2514" s="17" t="e">
        <f t="shared" si="39"/>
        <v>#N/A</v>
      </c>
    </row>
    <row r="2515" spans="1:14" x14ac:dyDescent="0.25">
      <c r="A2515" s="30" t="s">
        <v>48</v>
      </c>
      <c r="B2515" s="36">
        <v>17071</v>
      </c>
      <c r="C2515" s="42" t="s">
        <v>3998</v>
      </c>
      <c r="D2515" s="22" t="s">
        <v>189</v>
      </c>
      <c r="E2515" s="22" t="s">
        <v>213</v>
      </c>
      <c r="F2515" s="26" t="str">
        <f>VLOOKUP(E2515,PROCV!$A$1:$B$107,2,TRUE)</f>
        <v>Patrimônio</v>
      </c>
      <c r="G2515" s="33">
        <v>2001</v>
      </c>
      <c r="H2515" s="24">
        <v>0</v>
      </c>
      <c r="I2515" s="23" t="str">
        <f>VLOOKUP(J2515,PROCV!$E$1:$F$27,2,FALSE)</f>
        <v>26 - Pernambuco</v>
      </c>
      <c r="J2515" s="22" t="s">
        <v>44</v>
      </c>
      <c r="K2515" s="22">
        <v>0</v>
      </c>
      <c r="L2515" s="33">
        <v>77556.7</v>
      </c>
      <c r="M2515" s="20" t="e">
        <f>VLOOKUP(G2515,PROCV!$A$110:$B$119,2,FALSE)</f>
        <v>#N/A</v>
      </c>
      <c r="N2515" s="17" t="e">
        <f t="shared" si="39"/>
        <v>#N/A</v>
      </c>
    </row>
    <row r="2516" spans="1:14" x14ac:dyDescent="0.25">
      <c r="A2516" s="30" t="s">
        <v>48</v>
      </c>
      <c r="B2516" s="36">
        <v>17243</v>
      </c>
      <c r="C2516" s="42" t="s">
        <v>3997</v>
      </c>
      <c r="D2516" s="22" t="s">
        <v>189</v>
      </c>
      <c r="E2516" s="22" t="s">
        <v>213</v>
      </c>
      <c r="F2516" s="26" t="str">
        <f>VLOOKUP(E2516,PROCV!$A$1:$B$107,2,TRUE)</f>
        <v>Patrimônio</v>
      </c>
      <c r="G2516" s="33">
        <v>2001</v>
      </c>
      <c r="H2516" s="24">
        <v>0</v>
      </c>
      <c r="I2516" s="23" t="str">
        <f>VLOOKUP(J2516,PROCV!$E$1:$F$27,2,FALSE)</f>
        <v>53 - Distrito Federal</v>
      </c>
      <c r="J2516" s="22" t="s">
        <v>75</v>
      </c>
      <c r="K2516" s="22">
        <v>0</v>
      </c>
      <c r="L2516" s="33">
        <v>199998.9</v>
      </c>
      <c r="M2516" s="20" t="e">
        <f>VLOOKUP(G2516,PROCV!$A$110:$B$119,2,FALSE)</f>
        <v>#N/A</v>
      </c>
      <c r="N2516" s="17" t="e">
        <f t="shared" si="39"/>
        <v>#N/A</v>
      </c>
    </row>
    <row r="2517" spans="1:14" x14ac:dyDescent="0.25">
      <c r="A2517" s="30" t="s">
        <v>48</v>
      </c>
      <c r="B2517" s="36">
        <v>18514</v>
      </c>
      <c r="C2517" s="42" t="s">
        <v>3996</v>
      </c>
      <c r="D2517" s="22" t="s">
        <v>189</v>
      </c>
      <c r="E2517" s="22" t="s">
        <v>213</v>
      </c>
      <c r="F2517" s="26" t="str">
        <f>VLOOKUP(E2517,PROCV!$A$1:$B$107,2,TRUE)</f>
        <v>Patrimônio</v>
      </c>
      <c r="G2517" s="33">
        <v>2001</v>
      </c>
      <c r="H2517" s="24">
        <v>0</v>
      </c>
      <c r="I2517" s="23" t="str">
        <f>VLOOKUP(J2517,PROCV!$E$1:$F$27,2,FALSE)</f>
        <v>53 - Distrito Federal</v>
      </c>
      <c r="J2517" s="22" t="s">
        <v>75</v>
      </c>
      <c r="K2517" s="22">
        <v>0</v>
      </c>
      <c r="L2517" s="33">
        <v>3379828.97</v>
      </c>
      <c r="M2517" s="20" t="e">
        <f>VLOOKUP(G2517,PROCV!$A$110:$B$119,2,FALSE)</f>
        <v>#N/A</v>
      </c>
      <c r="N2517" s="17" t="e">
        <f t="shared" si="39"/>
        <v>#N/A</v>
      </c>
    </row>
    <row r="2518" spans="1:14" x14ac:dyDescent="0.25">
      <c r="A2518" s="30" t="s">
        <v>48</v>
      </c>
      <c r="B2518" s="36">
        <v>17771</v>
      </c>
      <c r="C2518" s="42" t="s">
        <v>3995</v>
      </c>
      <c r="D2518" s="22" t="s">
        <v>300</v>
      </c>
      <c r="E2518" s="22" t="s">
        <v>263</v>
      </c>
      <c r="F2518" s="26" t="str">
        <f>VLOOKUP(E2518,PROCV!$A$1:$B$107,2,TRUE)</f>
        <v>Artes Cênicas e Espetáculo</v>
      </c>
      <c r="G2518" s="33">
        <v>2001</v>
      </c>
      <c r="H2518" s="24">
        <v>0</v>
      </c>
      <c r="I2518" s="23" t="str">
        <f>VLOOKUP(J2518,PROCV!$E$1:$F$27,2,FALSE)</f>
        <v>33 - Rio de Janeiro</v>
      </c>
      <c r="J2518" s="22" t="s">
        <v>82</v>
      </c>
      <c r="K2518" s="22">
        <v>0</v>
      </c>
      <c r="L2518" s="33">
        <v>56925</v>
      </c>
      <c r="M2518" s="20" t="e">
        <f>VLOOKUP(G2518,PROCV!$A$110:$B$119,2,FALSE)</f>
        <v>#N/A</v>
      </c>
      <c r="N2518" s="17" t="e">
        <f t="shared" si="39"/>
        <v>#N/A</v>
      </c>
    </row>
    <row r="2519" spans="1:14" x14ac:dyDescent="0.25">
      <c r="A2519" s="30" t="s">
        <v>48</v>
      </c>
      <c r="B2519" s="36">
        <v>18770</v>
      </c>
      <c r="C2519" s="42" t="s">
        <v>3994</v>
      </c>
      <c r="D2519" s="22" t="s">
        <v>114</v>
      </c>
      <c r="E2519" s="22" t="s">
        <v>113</v>
      </c>
      <c r="F2519" s="26" t="str">
        <f>VLOOKUP(E2519,PROCV!$A$1:$B$107,2,TRUE)</f>
        <v>Música</v>
      </c>
      <c r="G2519" s="33">
        <v>2001</v>
      </c>
      <c r="H2519" s="24">
        <v>0</v>
      </c>
      <c r="I2519" s="23" t="str">
        <f>VLOOKUP(J2519,PROCV!$E$1:$F$27,2,FALSE)</f>
        <v>33 - Rio de Janeiro</v>
      </c>
      <c r="J2519" s="22" t="s">
        <v>82</v>
      </c>
      <c r="K2519" s="22">
        <v>0</v>
      </c>
      <c r="L2519" s="33">
        <v>66320</v>
      </c>
      <c r="M2519" s="20" t="e">
        <f>VLOOKUP(G2519,PROCV!$A$110:$B$119,2,FALSE)</f>
        <v>#N/A</v>
      </c>
      <c r="N2519" s="17" t="e">
        <f t="shared" si="39"/>
        <v>#N/A</v>
      </c>
    </row>
    <row r="2520" spans="1:14" x14ac:dyDescent="0.25">
      <c r="A2520" s="30" t="s">
        <v>48</v>
      </c>
      <c r="B2520" s="36">
        <v>17749</v>
      </c>
      <c r="C2520" s="42" t="s">
        <v>3993</v>
      </c>
      <c r="D2520" s="22" t="s">
        <v>4</v>
      </c>
      <c r="E2520" s="22" t="s">
        <v>271</v>
      </c>
      <c r="F2520" s="26" t="str">
        <f>VLOOKUP(E2520,PROCV!$A$1:$B$107,2,TRUE)</f>
        <v>Patrimônio</v>
      </c>
      <c r="G2520" s="33">
        <v>2001</v>
      </c>
      <c r="H2520" s="24">
        <v>0</v>
      </c>
      <c r="I2520" s="23" t="str">
        <f>VLOOKUP(J2520,PROCV!$E$1:$F$27,2,FALSE)</f>
        <v>33 - Rio de Janeiro</v>
      </c>
      <c r="J2520" s="22" t="s">
        <v>82</v>
      </c>
      <c r="K2520" s="22">
        <v>0</v>
      </c>
      <c r="L2520" s="33">
        <v>98297</v>
      </c>
      <c r="M2520" s="20" t="e">
        <f>VLOOKUP(G2520,PROCV!$A$110:$B$119,2,FALSE)</f>
        <v>#N/A</v>
      </c>
      <c r="N2520" s="17" t="e">
        <f t="shared" si="39"/>
        <v>#N/A</v>
      </c>
    </row>
    <row r="2521" spans="1:14" x14ac:dyDescent="0.25">
      <c r="A2521" s="30" t="s">
        <v>48</v>
      </c>
      <c r="B2521" s="36">
        <v>16932</v>
      </c>
      <c r="C2521" s="42" t="s">
        <v>3992</v>
      </c>
      <c r="D2521" s="22" t="s">
        <v>524</v>
      </c>
      <c r="E2521" s="22" t="s">
        <v>763</v>
      </c>
      <c r="F2521" s="26" t="str">
        <f>VLOOKUP(E2521,PROCV!$A$1:$B$107,2,TRUE)</f>
        <v>Audiovisual</v>
      </c>
      <c r="G2521" s="33">
        <v>2001</v>
      </c>
      <c r="H2521" s="24">
        <v>0</v>
      </c>
      <c r="I2521" s="23" t="str">
        <f>VLOOKUP(J2521,PROCV!$E$1:$F$27,2,FALSE)</f>
        <v>53 - Distrito Federal</v>
      </c>
      <c r="J2521" s="22" t="s">
        <v>75</v>
      </c>
      <c r="K2521" s="22">
        <v>0</v>
      </c>
      <c r="L2521" s="33">
        <v>50060</v>
      </c>
      <c r="M2521" s="20" t="e">
        <f>VLOOKUP(G2521,PROCV!$A$110:$B$119,2,FALSE)</f>
        <v>#N/A</v>
      </c>
      <c r="N2521" s="17" t="e">
        <f t="shared" si="39"/>
        <v>#N/A</v>
      </c>
    </row>
    <row r="2522" spans="1:14" x14ac:dyDescent="0.25">
      <c r="A2522" s="30" t="s">
        <v>48</v>
      </c>
      <c r="B2522" s="36">
        <v>19824</v>
      </c>
      <c r="C2522" s="42" t="s">
        <v>3991</v>
      </c>
      <c r="D2522" s="22" t="s">
        <v>300</v>
      </c>
      <c r="E2522" s="22" t="s">
        <v>320</v>
      </c>
      <c r="F2522" s="26" t="str">
        <f>VLOOKUP(E2522,PROCV!$A$1:$B$107,2,TRUE)</f>
        <v>Música</v>
      </c>
      <c r="G2522" s="33">
        <v>2001</v>
      </c>
      <c r="H2522" s="24">
        <v>0</v>
      </c>
      <c r="I2522" s="23" t="str">
        <f>VLOOKUP(J2522,PROCV!$E$1:$F$27,2,FALSE)</f>
        <v>33 - Rio de Janeiro</v>
      </c>
      <c r="J2522" s="22" t="s">
        <v>82</v>
      </c>
      <c r="K2522" s="22">
        <v>0</v>
      </c>
      <c r="L2522" s="33">
        <v>400000</v>
      </c>
      <c r="M2522" s="20" t="e">
        <f>VLOOKUP(G2522,PROCV!$A$110:$B$119,2,FALSE)</f>
        <v>#N/A</v>
      </c>
      <c r="N2522" s="17" t="e">
        <f t="shared" si="39"/>
        <v>#N/A</v>
      </c>
    </row>
    <row r="2523" spans="1:14" x14ac:dyDescent="0.25">
      <c r="A2523" s="30" t="s">
        <v>48</v>
      </c>
      <c r="B2523" s="36">
        <v>16899</v>
      </c>
      <c r="C2523" s="42" t="s">
        <v>3990</v>
      </c>
      <c r="D2523" s="22" t="s">
        <v>189</v>
      </c>
      <c r="E2523" s="22" t="s">
        <v>213</v>
      </c>
      <c r="F2523" s="26" t="str">
        <f>VLOOKUP(E2523,PROCV!$A$1:$B$107,2,TRUE)</f>
        <v>Patrimônio</v>
      </c>
      <c r="G2523" s="33">
        <v>2001</v>
      </c>
      <c r="H2523" s="24">
        <v>0</v>
      </c>
      <c r="I2523" s="23" t="str">
        <f>VLOOKUP(J2523,PROCV!$E$1:$F$27,2,FALSE)</f>
        <v>26 - Pernambuco</v>
      </c>
      <c r="J2523" s="22" t="s">
        <v>44</v>
      </c>
      <c r="K2523" s="22">
        <v>0</v>
      </c>
      <c r="L2523" s="33">
        <v>250000</v>
      </c>
      <c r="M2523" s="20" t="e">
        <f>VLOOKUP(G2523,PROCV!$A$110:$B$119,2,FALSE)</f>
        <v>#N/A</v>
      </c>
      <c r="N2523" s="17" t="e">
        <f t="shared" si="39"/>
        <v>#N/A</v>
      </c>
    </row>
    <row r="2524" spans="1:14" x14ac:dyDescent="0.25">
      <c r="A2524" s="30" t="s">
        <v>48</v>
      </c>
      <c r="B2524" s="36">
        <v>18431</v>
      </c>
      <c r="C2524" s="42" t="s">
        <v>3989</v>
      </c>
      <c r="D2524" s="22" t="s">
        <v>189</v>
      </c>
      <c r="E2524" s="22" t="s">
        <v>213</v>
      </c>
      <c r="F2524" s="26" t="str">
        <f>VLOOKUP(E2524,PROCV!$A$1:$B$107,2,TRUE)</f>
        <v>Patrimônio</v>
      </c>
      <c r="G2524" s="33">
        <v>2001</v>
      </c>
      <c r="H2524" s="24">
        <v>0</v>
      </c>
      <c r="I2524" s="23" t="str">
        <f>VLOOKUP(J2524,PROCV!$E$1:$F$27,2,FALSE)</f>
        <v>26 - Pernambuco</v>
      </c>
      <c r="J2524" s="22" t="s">
        <v>44</v>
      </c>
      <c r="K2524" s="22">
        <v>0</v>
      </c>
      <c r="L2524" s="33">
        <v>300000</v>
      </c>
      <c r="M2524" s="20" t="e">
        <f>VLOOKUP(G2524,PROCV!$A$110:$B$119,2,FALSE)</f>
        <v>#N/A</v>
      </c>
      <c r="N2524" s="17" t="e">
        <f t="shared" si="39"/>
        <v>#N/A</v>
      </c>
    </row>
    <row r="2525" spans="1:14" x14ac:dyDescent="0.25">
      <c r="A2525" s="30" t="s">
        <v>48</v>
      </c>
      <c r="B2525" s="36">
        <v>16891</v>
      </c>
      <c r="C2525" s="42" t="s">
        <v>3988</v>
      </c>
      <c r="D2525" s="22" t="s">
        <v>189</v>
      </c>
      <c r="E2525" s="22" t="s">
        <v>213</v>
      </c>
      <c r="F2525" s="26" t="str">
        <f>VLOOKUP(E2525,PROCV!$A$1:$B$107,2,TRUE)</f>
        <v>Patrimônio</v>
      </c>
      <c r="G2525" s="33">
        <v>2001</v>
      </c>
      <c r="H2525" s="24">
        <v>0</v>
      </c>
      <c r="I2525" s="23" t="str">
        <f>VLOOKUP(J2525,PROCV!$E$1:$F$27,2,FALSE)</f>
        <v>42 - Santa Catarina</v>
      </c>
      <c r="J2525" s="22" t="s">
        <v>79</v>
      </c>
      <c r="K2525" s="22">
        <v>0</v>
      </c>
      <c r="L2525" s="33">
        <v>87500</v>
      </c>
      <c r="M2525" s="20" t="e">
        <f>VLOOKUP(G2525,PROCV!$A$110:$B$119,2,FALSE)</f>
        <v>#N/A</v>
      </c>
      <c r="N2525" s="17" t="e">
        <f t="shared" si="39"/>
        <v>#N/A</v>
      </c>
    </row>
    <row r="2526" spans="1:14" x14ac:dyDescent="0.25">
      <c r="A2526" s="30" t="s">
        <v>48</v>
      </c>
      <c r="B2526" s="36">
        <v>17943</v>
      </c>
      <c r="C2526" s="42" t="s">
        <v>3987</v>
      </c>
      <c r="D2526" s="22" t="s">
        <v>189</v>
      </c>
      <c r="E2526" s="22" t="s">
        <v>844</v>
      </c>
      <c r="F2526" s="26" t="str">
        <f>VLOOKUP(E2526,PROCV!$A$1:$B$107,2,TRUE)</f>
        <v>Educação e Criação em Artes</v>
      </c>
      <c r="G2526" s="33">
        <v>2001</v>
      </c>
      <c r="H2526" s="24">
        <v>0</v>
      </c>
      <c r="I2526" s="23" t="str">
        <f>VLOOKUP(J2526,PROCV!$E$1:$F$27,2,FALSE)</f>
        <v>23 - Ceará</v>
      </c>
      <c r="J2526" s="22" t="s">
        <v>52</v>
      </c>
      <c r="K2526" s="22">
        <v>0</v>
      </c>
      <c r="L2526" s="33">
        <v>29978</v>
      </c>
      <c r="M2526" s="20" t="e">
        <f>VLOOKUP(G2526,PROCV!$A$110:$B$119,2,FALSE)</f>
        <v>#N/A</v>
      </c>
      <c r="N2526" s="17" t="e">
        <f t="shared" si="39"/>
        <v>#N/A</v>
      </c>
    </row>
    <row r="2527" spans="1:14" x14ac:dyDescent="0.25">
      <c r="A2527" s="30" t="s">
        <v>48</v>
      </c>
      <c r="B2527" s="36">
        <v>16140</v>
      </c>
      <c r="C2527" s="42" t="s">
        <v>3986</v>
      </c>
      <c r="D2527" s="22" t="s">
        <v>189</v>
      </c>
      <c r="E2527" s="22" t="s">
        <v>844</v>
      </c>
      <c r="F2527" s="26" t="str">
        <f>VLOOKUP(E2527,PROCV!$A$1:$B$107,2,TRUE)</f>
        <v>Educação e Criação em Artes</v>
      </c>
      <c r="G2527" s="33">
        <v>2001</v>
      </c>
      <c r="H2527" s="24">
        <v>0</v>
      </c>
      <c r="I2527" s="23" t="str">
        <f>VLOOKUP(J2527,PROCV!$E$1:$F$27,2,FALSE)</f>
        <v>26 - Pernambuco</v>
      </c>
      <c r="J2527" s="22" t="s">
        <v>44</v>
      </c>
      <c r="K2527" s="22">
        <v>0</v>
      </c>
      <c r="L2527" s="33">
        <v>140000</v>
      </c>
      <c r="M2527" s="20" t="e">
        <f>VLOOKUP(G2527,PROCV!$A$110:$B$119,2,FALSE)</f>
        <v>#N/A</v>
      </c>
      <c r="N2527" s="17" t="e">
        <f t="shared" si="39"/>
        <v>#N/A</v>
      </c>
    </row>
    <row r="2528" spans="1:14" x14ac:dyDescent="0.25">
      <c r="A2528" s="30" t="s">
        <v>48</v>
      </c>
      <c r="B2528" s="36">
        <v>15284</v>
      </c>
      <c r="C2528" s="42" t="s">
        <v>3985</v>
      </c>
      <c r="D2528" s="22" t="s">
        <v>114</v>
      </c>
      <c r="E2528" s="22" t="s">
        <v>192</v>
      </c>
      <c r="F2528" s="26" t="str">
        <f>VLOOKUP(E2528,PROCV!$A$1:$B$107,2,TRUE)</f>
        <v>Música</v>
      </c>
      <c r="G2528" s="33">
        <v>2001</v>
      </c>
      <c r="H2528" s="24">
        <v>0</v>
      </c>
      <c r="I2528" s="23" t="str">
        <f>VLOOKUP(J2528,PROCV!$E$1:$F$27,2,FALSE)</f>
        <v>41 - Paraná</v>
      </c>
      <c r="J2528" s="22" t="s">
        <v>106</v>
      </c>
      <c r="K2528" s="22">
        <v>0</v>
      </c>
      <c r="L2528" s="33">
        <v>20000</v>
      </c>
      <c r="M2528" s="20" t="e">
        <f>VLOOKUP(G2528,PROCV!$A$110:$B$119,2,FALSE)</f>
        <v>#N/A</v>
      </c>
      <c r="N2528" s="17" t="e">
        <f t="shared" si="39"/>
        <v>#N/A</v>
      </c>
    </row>
    <row r="2529" spans="1:14" x14ac:dyDescent="0.25">
      <c r="A2529" s="30" t="s">
        <v>48</v>
      </c>
      <c r="B2529" s="36">
        <v>15286</v>
      </c>
      <c r="C2529" s="42" t="s">
        <v>3984</v>
      </c>
      <c r="D2529" s="22" t="s">
        <v>114</v>
      </c>
      <c r="E2529" s="22" t="s">
        <v>113</v>
      </c>
      <c r="F2529" s="26" t="str">
        <f>VLOOKUP(E2529,PROCV!$A$1:$B$107,2,TRUE)</f>
        <v>Música</v>
      </c>
      <c r="G2529" s="33">
        <v>2001</v>
      </c>
      <c r="H2529" s="24">
        <v>0</v>
      </c>
      <c r="I2529" s="23" t="str">
        <f>VLOOKUP(J2529,PROCV!$E$1:$F$27,2,FALSE)</f>
        <v>41 - Paraná</v>
      </c>
      <c r="J2529" s="22" t="s">
        <v>106</v>
      </c>
      <c r="K2529" s="22">
        <v>0</v>
      </c>
      <c r="L2529" s="33">
        <v>26800</v>
      </c>
      <c r="M2529" s="20" t="e">
        <f>VLOOKUP(G2529,PROCV!$A$110:$B$119,2,FALSE)</f>
        <v>#N/A</v>
      </c>
      <c r="N2529" s="17" t="e">
        <f t="shared" si="39"/>
        <v>#N/A</v>
      </c>
    </row>
    <row r="2530" spans="1:14" x14ac:dyDescent="0.25">
      <c r="A2530" s="30" t="s">
        <v>48</v>
      </c>
      <c r="B2530" s="36">
        <v>18472</v>
      </c>
      <c r="C2530" s="42" t="s">
        <v>3983</v>
      </c>
      <c r="D2530" s="22" t="s">
        <v>189</v>
      </c>
      <c r="E2530" s="22" t="s">
        <v>630</v>
      </c>
      <c r="F2530" s="26" t="s">
        <v>10</v>
      </c>
      <c r="G2530" s="33">
        <v>2001</v>
      </c>
      <c r="H2530" s="24">
        <v>0</v>
      </c>
      <c r="I2530" s="23" t="str">
        <f>VLOOKUP(J2530,PROCV!$E$1:$F$27,2,FALSE)</f>
        <v>53 - Distrito Federal</v>
      </c>
      <c r="J2530" s="22" t="s">
        <v>75</v>
      </c>
      <c r="K2530" s="22">
        <v>0</v>
      </c>
      <c r="L2530" s="33">
        <v>195000</v>
      </c>
      <c r="M2530" s="20" t="e">
        <f>VLOOKUP(G2530,PROCV!$A$110:$B$119,2,FALSE)</f>
        <v>#N/A</v>
      </c>
      <c r="N2530" s="17" t="e">
        <f t="shared" si="39"/>
        <v>#N/A</v>
      </c>
    </row>
    <row r="2531" spans="1:14" x14ac:dyDescent="0.25">
      <c r="A2531" s="30" t="s">
        <v>48</v>
      </c>
      <c r="B2531" s="36">
        <v>2390</v>
      </c>
      <c r="C2531" s="42" t="s">
        <v>3982</v>
      </c>
      <c r="D2531" s="22" t="s">
        <v>189</v>
      </c>
      <c r="E2531" s="22" t="s">
        <v>749</v>
      </c>
      <c r="F2531" s="26" t="str">
        <f>VLOOKUP(E2531,PROCV!$A$1:$B$107,2,TRUE)</f>
        <v>Educação e Criação em Artes</v>
      </c>
      <c r="G2531" s="33">
        <v>2001</v>
      </c>
      <c r="H2531" s="24">
        <v>0</v>
      </c>
      <c r="I2531" s="23" t="str">
        <f>VLOOKUP(J2531,PROCV!$E$1:$F$27,2,FALSE)</f>
        <v>41 - Paraná</v>
      </c>
      <c r="J2531" s="22" t="s">
        <v>106</v>
      </c>
      <c r="K2531" s="22">
        <v>0</v>
      </c>
      <c r="L2531" s="33">
        <v>86000</v>
      </c>
      <c r="M2531" s="20" t="e">
        <f>VLOOKUP(G2531,PROCV!$A$110:$B$119,2,FALSE)</f>
        <v>#N/A</v>
      </c>
      <c r="N2531" s="17" t="e">
        <f t="shared" si="39"/>
        <v>#N/A</v>
      </c>
    </row>
    <row r="2532" spans="1:14" x14ac:dyDescent="0.25">
      <c r="A2532" s="30" t="s">
        <v>48</v>
      </c>
      <c r="B2532" s="36">
        <v>16268</v>
      </c>
      <c r="C2532" s="42" t="s">
        <v>3981</v>
      </c>
      <c r="D2532" s="22" t="s">
        <v>189</v>
      </c>
      <c r="E2532" s="22" t="s">
        <v>844</v>
      </c>
      <c r="F2532" s="26" t="str">
        <f>VLOOKUP(E2532,PROCV!$A$1:$B$107,2,TRUE)</f>
        <v>Educação e Criação em Artes</v>
      </c>
      <c r="G2532" s="33">
        <v>2001</v>
      </c>
      <c r="H2532" s="24">
        <v>0</v>
      </c>
      <c r="I2532" s="23" t="str">
        <f>VLOOKUP(J2532,PROCV!$E$1:$F$27,2,FALSE)</f>
        <v>22 - Piauí</v>
      </c>
      <c r="J2532" s="22" t="s">
        <v>77</v>
      </c>
      <c r="K2532" s="22">
        <v>0</v>
      </c>
      <c r="L2532" s="33">
        <v>64200</v>
      </c>
      <c r="M2532" s="20" t="e">
        <f>VLOOKUP(G2532,PROCV!$A$110:$B$119,2,FALSE)</f>
        <v>#N/A</v>
      </c>
      <c r="N2532" s="17" t="e">
        <f t="shared" si="39"/>
        <v>#N/A</v>
      </c>
    </row>
    <row r="2533" spans="1:14" x14ac:dyDescent="0.25">
      <c r="A2533" s="30" t="s">
        <v>48</v>
      </c>
      <c r="B2533" s="36">
        <v>19821</v>
      </c>
      <c r="C2533" s="42" t="s">
        <v>3980</v>
      </c>
      <c r="D2533" s="22" t="s">
        <v>300</v>
      </c>
      <c r="E2533" s="22" t="s">
        <v>221</v>
      </c>
      <c r="F2533" s="26" t="str">
        <f>VLOOKUP(E2533,PROCV!$A$1:$B$107,2,TRUE)</f>
        <v>Artes Cênicas e Espetáculo</v>
      </c>
      <c r="G2533" s="33">
        <v>2001</v>
      </c>
      <c r="H2533" s="24">
        <v>0</v>
      </c>
      <c r="I2533" s="23" t="str">
        <f>VLOOKUP(J2533,PROCV!$E$1:$F$27,2,FALSE)</f>
        <v>31 - Minas Gerais</v>
      </c>
      <c r="J2533" s="22" t="s">
        <v>85</v>
      </c>
      <c r="K2533" s="22">
        <v>0</v>
      </c>
      <c r="L2533" s="33">
        <v>35200</v>
      </c>
      <c r="M2533" s="20" t="e">
        <f>VLOOKUP(G2533,PROCV!$A$110:$B$119,2,FALSE)</f>
        <v>#N/A</v>
      </c>
      <c r="N2533" s="17" t="e">
        <f t="shared" si="39"/>
        <v>#N/A</v>
      </c>
    </row>
    <row r="2534" spans="1:14" x14ac:dyDescent="0.25">
      <c r="A2534" s="30" t="s">
        <v>48</v>
      </c>
      <c r="B2534" s="36">
        <v>16283</v>
      </c>
      <c r="C2534" s="42" t="s">
        <v>3979</v>
      </c>
      <c r="D2534" s="22" t="s">
        <v>300</v>
      </c>
      <c r="E2534" s="22" t="s">
        <v>770</v>
      </c>
      <c r="F2534" s="26" t="str">
        <f>VLOOKUP(E2534,PROCV!$A$1:$B$107,2,TRUE)</f>
        <v>Arquitetura e Design</v>
      </c>
      <c r="G2534" s="33">
        <v>2001</v>
      </c>
      <c r="H2534" s="24">
        <v>0</v>
      </c>
      <c r="I2534" s="23" t="str">
        <f>VLOOKUP(J2534,PROCV!$E$1:$F$27,2,FALSE)</f>
        <v>32 - Espírito Santo</v>
      </c>
      <c r="J2534" s="22" t="s">
        <v>67</v>
      </c>
      <c r="K2534" s="22">
        <v>0</v>
      </c>
      <c r="L2534" s="33">
        <v>99999</v>
      </c>
      <c r="M2534" s="20" t="e">
        <f>VLOOKUP(G2534,PROCV!$A$110:$B$119,2,FALSE)</f>
        <v>#N/A</v>
      </c>
      <c r="N2534" s="17" t="e">
        <f t="shared" si="39"/>
        <v>#N/A</v>
      </c>
    </row>
    <row r="2535" spans="1:14" x14ac:dyDescent="0.25">
      <c r="A2535" s="30" t="s">
        <v>48</v>
      </c>
      <c r="B2535" s="36">
        <v>18342</v>
      </c>
      <c r="C2535" s="42" t="s">
        <v>3978</v>
      </c>
      <c r="D2535" s="22" t="s">
        <v>314</v>
      </c>
      <c r="E2535" s="22" t="s">
        <v>265</v>
      </c>
      <c r="F2535" s="26" t="str">
        <f>VLOOKUP(E2535,PROCV!$A$1:$B$107,2,TRUE)</f>
        <v>Patrimônio</v>
      </c>
      <c r="G2535" s="33">
        <v>2001</v>
      </c>
      <c r="H2535" s="24">
        <v>0</v>
      </c>
      <c r="I2535" s="23" t="str">
        <f>VLOOKUP(J2535,PROCV!$E$1:$F$27,2,FALSE)</f>
        <v>33 - Rio de Janeiro</v>
      </c>
      <c r="J2535" s="22" t="s">
        <v>82</v>
      </c>
      <c r="K2535" s="22">
        <v>0</v>
      </c>
      <c r="L2535" s="33">
        <v>211363</v>
      </c>
      <c r="M2535" s="20" t="e">
        <f>VLOOKUP(G2535,PROCV!$A$110:$B$119,2,FALSE)</f>
        <v>#N/A</v>
      </c>
      <c r="N2535" s="17" t="e">
        <f t="shared" si="39"/>
        <v>#N/A</v>
      </c>
    </row>
    <row r="2536" spans="1:14" x14ac:dyDescent="0.25">
      <c r="A2536" s="30" t="s">
        <v>48</v>
      </c>
      <c r="B2536" s="36">
        <v>17232</v>
      </c>
      <c r="C2536" s="42" t="s">
        <v>3977</v>
      </c>
      <c r="D2536" s="22" t="s">
        <v>189</v>
      </c>
      <c r="E2536" s="22" t="s">
        <v>630</v>
      </c>
      <c r="F2536" s="26" t="s">
        <v>10</v>
      </c>
      <c r="G2536" s="33">
        <v>2001</v>
      </c>
      <c r="H2536" s="24">
        <v>0</v>
      </c>
      <c r="I2536" s="23" t="str">
        <f>VLOOKUP(J2536,PROCV!$E$1:$F$27,2,FALSE)</f>
        <v>41 - Paraná</v>
      </c>
      <c r="J2536" s="22" t="s">
        <v>106</v>
      </c>
      <c r="K2536" s="22">
        <v>0</v>
      </c>
      <c r="L2536" s="33">
        <v>60000</v>
      </c>
      <c r="M2536" s="20" t="e">
        <f>VLOOKUP(G2536,PROCV!$A$110:$B$119,2,FALSE)</f>
        <v>#N/A</v>
      </c>
      <c r="N2536" s="17" t="e">
        <f t="shared" si="39"/>
        <v>#N/A</v>
      </c>
    </row>
    <row r="2537" spans="1:14" x14ac:dyDescent="0.25">
      <c r="A2537" s="30" t="s">
        <v>48</v>
      </c>
      <c r="B2537" s="36">
        <v>15485</v>
      </c>
      <c r="C2537" s="42" t="s">
        <v>3976</v>
      </c>
      <c r="D2537" s="22" t="s">
        <v>114</v>
      </c>
      <c r="E2537" s="22" t="s">
        <v>192</v>
      </c>
      <c r="F2537" s="26" t="str">
        <f>VLOOKUP(E2537,PROCV!$A$1:$B$107,2,TRUE)</f>
        <v>Música</v>
      </c>
      <c r="G2537" s="33">
        <v>2001</v>
      </c>
      <c r="H2537" s="24">
        <v>0</v>
      </c>
      <c r="I2537" s="23" t="str">
        <f>VLOOKUP(J2537,PROCV!$E$1:$F$27,2,FALSE)</f>
        <v>52 - Goiás</v>
      </c>
      <c r="J2537" s="22" t="s">
        <v>97</v>
      </c>
      <c r="K2537" s="22">
        <v>0</v>
      </c>
      <c r="L2537" s="33">
        <v>33880</v>
      </c>
      <c r="M2537" s="20" t="e">
        <f>VLOOKUP(G2537,PROCV!$A$110:$B$119,2,FALSE)</f>
        <v>#N/A</v>
      </c>
      <c r="N2537" s="17" t="e">
        <f t="shared" si="39"/>
        <v>#N/A</v>
      </c>
    </row>
    <row r="2538" spans="1:14" x14ac:dyDescent="0.25">
      <c r="A2538" s="30" t="s">
        <v>48</v>
      </c>
      <c r="B2538" s="36">
        <v>2831</v>
      </c>
      <c r="C2538" s="42" t="s">
        <v>3975</v>
      </c>
      <c r="D2538" s="22" t="s">
        <v>189</v>
      </c>
      <c r="E2538" s="22" t="s">
        <v>630</v>
      </c>
      <c r="F2538" s="26" t="s">
        <v>10</v>
      </c>
      <c r="G2538" s="33">
        <v>2001</v>
      </c>
      <c r="H2538" s="24">
        <v>0</v>
      </c>
      <c r="I2538" s="23" t="str">
        <f>VLOOKUP(J2538,PROCV!$E$1:$F$27,2,FALSE)</f>
        <v>33 - Rio de Janeiro</v>
      </c>
      <c r="J2538" s="22" t="s">
        <v>82</v>
      </c>
      <c r="K2538" s="22">
        <v>0</v>
      </c>
      <c r="L2538" s="33">
        <v>156694</v>
      </c>
      <c r="M2538" s="20" t="e">
        <f>VLOOKUP(G2538,PROCV!$A$110:$B$119,2,FALSE)</f>
        <v>#N/A</v>
      </c>
      <c r="N2538" s="17" t="e">
        <f t="shared" si="39"/>
        <v>#N/A</v>
      </c>
    </row>
    <row r="2539" spans="1:14" x14ac:dyDescent="0.25">
      <c r="A2539" s="30" t="s">
        <v>48</v>
      </c>
      <c r="B2539" s="36">
        <v>17043</v>
      </c>
      <c r="C2539" s="42" t="s">
        <v>3974</v>
      </c>
      <c r="D2539" s="22" t="s">
        <v>189</v>
      </c>
      <c r="E2539" s="22" t="s">
        <v>630</v>
      </c>
      <c r="F2539" s="26" t="s">
        <v>10</v>
      </c>
      <c r="G2539" s="33">
        <v>2001</v>
      </c>
      <c r="H2539" s="24">
        <v>0</v>
      </c>
      <c r="I2539" s="23" t="str">
        <f>VLOOKUP(J2539,PROCV!$E$1:$F$27,2,FALSE)</f>
        <v>43 - Rio Grande do Sul</v>
      </c>
      <c r="J2539" s="22" t="s">
        <v>56</v>
      </c>
      <c r="K2539" s="22">
        <v>0</v>
      </c>
      <c r="L2539" s="33">
        <v>100000</v>
      </c>
      <c r="M2539" s="20" t="e">
        <f>VLOOKUP(G2539,PROCV!$A$110:$B$119,2,FALSE)</f>
        <v>#N/A</v>
      </c>
      <c r="N2539" s="17" t="e">
        <f t="shared" si="39"/>
        <v>#N/A</v>
      </c>
    </row>
    <row r="2540" spans="1:14" x14ac:dyDescent="0.25">
      <c r="A2540" s="30" t="s">
        <v>48</v>
      </c>
      <c r="B2540" s="36">
        <v>15955</v>
      </c>
      <c r="C2540" s="42" t="s">
        <v>3973</v>
      </c>
      <c r="D2540" s="22" t="s">
        <v>114</v>
      </c>
      <c r="E2540" s="22" t="s">
        <v>369</v>
      </c>
      <c r="F2540" s="26" t="str">
        <f>VLOOKUP(E2540,PROCV!$A$1:$B$107,2,TRUE)</f>
        <v>Patrimônio</v>
      </c>
      <c r="G2540" s="33">
        <v>2001</v>
      </c>
      <c r="H2540" s="24">
        <v>0</v>
      </c>
      <c r="I2540" s="23" t="str">
        <f>VLOOKUP(J2540,PROCV!$E$1:$F$27,2,FALSE)</f>
        <v>33 - Rio de Janeiro</v>
      </c>
      <c r="J2540" s="22" t="s">
        <v>82</v>
      </c>
      <c r="K2540" s="22">
        <v>0</v>
      </c>
      <c r="L2540" s="33">
        <v>36991.199999999997</v>
      </c>
      <c r="M2540" s="20" t="e">
        <f>VLOOKUP(G2540,PROCV!$A$110:$B$119,2,FALSE)</f>
        <v>#N/A</v>
      </c>
      <c r="N2540" s="17" t="e">
        <f t="shared" si="39"/>
        <v>#N/A</v>
      </c>
    </row>
    <row r="2541" spans="1:14" x14ac:dyDescent="0.25">
      <c r="A2541" s="30" t="s">
        <v>48</v>
      </c>
      <c r="B2541" s="36">
        <v>17563</v>
      </c>
      <c r="C2541" s="42" t="s">
        <v>3972</v>
      </c>
      <c r="D2541" s="22" t="s">
        <v>46</v>
      </c>
      <c r="E2541" s="22" t="s">
        <v>50</v>
      </c>
      <c r="F2541" s="26" t="str">
        <f>VLOOKUP(E2541,PROCV!$A$1:$B$107,2,TRUE)</f>
        <v>Educação e Criação em Artes</v>
      </c>
      <c r="G2541" s="33">
        <v>2001</v>
      </c>
      <c r="H2541" s="24">
        <v>0</v>
      </c>
      <c r="I2541" s="23" t="str">
        <f>VLOOKUP(J2541,PROCV!$E$1:$F$27,2,FALSE)</f>
        <v>35 - São Paulo</v>
      </c>
      <c r="J2541" s="22" t="s">
        <v>76</v>
      </c>
      <c r="K2541" s="22">
        <v>0</v>
      </c>
      <c r="L2541" s="33">
        <v>63000</v>
      </c>
      <c r="M2541" s="20" t="e">
        <f>VLOOKUP(G2541,PROCV!$A$110:$B$119,2,FALSE)</f>
        <v>#N/A</v>
      </c>
      <c r="N2541" s="17" t="e">
        <f t="shared" si="39"/>
        <v>#N/A</v>
      </c>
    </row>
    <row r="2542" spans="1:14" x14ac:dyDescent="0.25">
      <c r="A2542" s="30" t="s">
        <v>48</v>
      </c>
      <c r="B2542" s="36">
        <v>6956</v>
      </c>
      <c r="C2542" s="42" t="s">
        <v>3971</v>
      </c>
      <c r="D2542" s="22" t="s">
        <v>524</v>
      </c>
      <c r="E2542" s="22" t="s">
        <v>763</v>
      </c>
      <c r="F2542" s="26" t="str">
        <f>VLOOKUP(E2542,PROCV!$A$1:$B$107,2,TRUE)</f>
        <v>Audiovisual</v>
      </c>
      <c r="G2542" s="33">
        <v>2001</v>
      </c>
      <c r="H2542" s="24">
        <v>0</v>
      </c>
      <c r="I2542" s="23" t="str">
        <f>VLOOKUP(J2542,PROCV!$E$1:$F$27,2,FALSE)</f>
        <v>25 - Paraíba</v>
      </c>
      <c r="J2542" s="22" t="s">
        <v>346</v>
      </c>
      <c r="K2542" s="22">
        <v>0</v>
      </c>
      <c r="L2542" s="33">
        <v>50372.800000000003</v>
      </c>
      <c r="M2542" s="20" t="e">
        <f>VLOOKUP(G2542,PROCV!$A$110:$B$119,2,FALSE)</f>
        <v>#N/A</v>
      </c>
      <c r="N2542" s="17" t="e">
        <f t="shared" si="39"/>
        <v>#N/A</v>
      </c>
    </row>
    <row r="2543" spans="1:14" x14ac:dyDescent="0.25">
      <c r="A2543" s="30" t="s">
        <v>48</v>
      </c>
      <c r="B2543" s="36">
        <v>19829</v>
      </c>
      <c r="C2543" s="42" t="s">
        <v>3970</v>
      </c>
      <c r="D2543" s="22" t="s">
        <v>300</v>
      </c>
      <c r="E2543" s="22" t="s">
        <v>320</v>
      </c>
      <c r="F2543" s="26" t="str">
        <f>VLOOKUP(E2543,PROCV!$A$1:$B$107,2,TRUE)</f>
        <v>Música</v>
      </c>
      <c r="G2543" s="33">
        <v>2001</v>
      </c>
      <c r="H2543" s="24">
        <v>0</v>
      </c>
      <c r="I2543" s="23" t="str">
        <f>VLOOKUP(J2543,PROCV!$E$1:$F$27,2,FALSE)</f>
        <v>35 - São Paulo</v>
      </c>
      <c r="J2543" s="22" t="s">
        <v>76</v>
      </c>
      <c r="K2543" s="22">
        <v>0</v>
      </c>
      <c r="L2543" s="33">
        <v>20000</v>
      </c>
      <c r="M2543" s="20" t="e">
        <f>VLOOKUP(G2543,PROCV!$A$110:$B$119,2,FALSE)</f>
        <v>#N/A</v>
      </c>
      <c r="N2543" s="17" t="e">
        <f t="shared" si="39"/>
        <v>#N/A</v>
      </c>
    </row>
    <row r="2544" spans="1:14" x14ac:dyDescent="0.25">
      <c r="A2544" s="30" t="s">
        <v>48</v>
      </c>
      <c r="B2544" s="36">
        <v>16165</v>
      </c>
      <c r="C2544" s="42" t="s">
        <v>3969</v>
      </c>
      <c r="D2544" s="22" t="s">
        <v>189</v>
      </c>
      <c r="E2544" s="22" t="s">
        <v>630</v>
      </c>
      <c r="F2544" s="26" t="s">
        <v>10</v>
      </c>
      <c r="G2544" s="33">
        <v>2001</v>
      </c>
      <c r="H2544" s="24">
        <v>0</v>
      </c>
      <c r="I2544" s="23" t="str">
        <f>VLOOKUP(J2544,PROCV!$E$1:$F$27,2,FALSE)</f>
        <v>33 - Rio de Janeiro</v>
      </c>
      <c r="J2544" s="22" t="s">
        <v>82</v>
      </c>
      <c r="K2544" s="22">
        <v>0</v>
      </c>
      <c r="L2544" s="33">
        <v>26992</v>
      </c>
      <c r="M2544" s="20" t="e">
        <f>VLOOKUP(G2544,PROCV!$A$110:$B$119,2,FALSE)</f>
        <v>#N/A</v>
      </c>
      <c r="N2544" s="17" t="e">
        <f t="shared" si="39"/>
        <v>#N/A</v>
      </c>
    </row>
    <row r="2545" spans="1:14" x14ac:dyDescent="0.25">
      <c r="A2545" s="30" t="s">
        <v>48</v>
      </c>
      <c r="B2545" s="36">
        <v>18337</v>
      </c>
      <c r="C2545" s="42" t="s">
        <v>3968</v>
      </c>
      <c r="D2545" s="22" t="s">
        <v>314</v>
      </c>
      <c r="E2545" s="22" t="s">
        <v>265</v>
      </c>
      <c r="F2545" s="26" t="str">
        <f>VLOOKUP(E2545,PROCV!$A$1:$B$107,2,TRUE)</f>
        <v>Patrimônio</v>
      </c>
      <c r="G2545" s="33">
        <v>2001</v>
      </c>
      <c r="H2545" s="24">
        <v>0</v>
      </c>
      <c r="I2545" s="23" t="str">
        <f>VLOOKUP(J2545,PROCV!$E$1:$F$27,2,FALSE)</f>
        <v>24 - Rio Grande do Norte</v>
      </c>
      <c r="J2545" s="22" t="s">
        <v>54</v>
      </c>
      <c r="K2545" s="22">
        <v>0</v>
      </c>
      <c r="L2545" s="33">
        <v>50000</v>
      </c>
      <c r="M2545" s="20" t="e">
        <f>VLOOKUP(G2545,PROCV!$A$110:$B$119,2,FALSE)</f>
        <v>#N/A</v>
      </c>
      <c r="N2545" s="17" t="e">
        <f t="shared" si="39"/>
        <v>#N/A</v>
      </c>
    </row>
    <row r="2546" spans="1:14" x14ac:dyDescent="0.25">
      <c r="A2546" s="30" t="s">
        <v>48</v>
      </c>
      <c r="B2546" s="36">
        <v>19834</v>
      </c>
      <c r="C2546" s="42" t="s">
        <v>3967</v>
      </c>
      <c r="D2546" s="22" t="s">
        <v>300</v>
      </c>
      <c r="E2546" s="22" t="s">
        <v>263</v>
      </c>
      <c r="F2546" s="26" t="str">
        <f>VLOOKUP(E2546,PROCV!$A$1:$B$107,2,TRUE)</f>
        <v>Artes Cênicas e Espetáculo</v>
      </c>
      <c r="G2546" s="33">
        <v>2001</v>
      </c>
      <c r="H2546" s="24">
        <v>0</v>
      </c>
      <c r="I2546" s="23" t="str">
        <f>VLOOKUP(J2546,PROCV!$E$1:$F$27,2,FALSE)</f>
        <v>33 - Rio de Janeiro</v>
      </c>
      <c r="J2546" s="22" t="s">
        <v>82</v>
      </c>
      <c r="K2546" s="22">
        <v>0</v>
      </c>
      <c r="L2546" s="33">
        <v>399404</v>
      </c>
      <c r="M2546" s="20" t="e">
        <f>VLOOKUP(G2546,PROCV!$A$110:$B$119,2,FALSE)</f>
        <v>#N/A</v>
      </c>
      <c r="N2546" s="17" t="e">
        <f t="shared" si="39"/>
        <v>#N/A</v>
      </c>
    </row>
    <row r="2547" spans="1:14" x14ac:dyDescent="0.25">
      <c r="A2547" s="30" t="s">
        <v>48</v>
      </c>
      <c r="B2547" s="36">
        <v>15750</v>
      </c>
      <c r="C2547" s="42" t="s">
        <v>3966</v>
      </c>
      <c r="D2547" s="22" t="s">
        <v>114</v>
      </c>
      <c r="E2547" s="22" t="s">
        <v>113</v>
      </c>
      <c r="F2547" s="26" t="str">
        <f>VLOOKUP(E2547,PROCV!$A$1:$B$107,2,TRUE)</f>
        <v>Música</v>
      </c>
      <c r="G2547" s="33">
        <v>2001</v>
      </c>
      <c r="H2547" s="24">
        <v>0</v>
      </c>
      <c r="I2547" s="23" t="str">
        <f>VLOOKUP(J2547,PROCV!$E$1:$F$27,2,FALSE)</f>
        <v>53 - Distrito Federal</v>
      </c>
      <c r="J2547" s="22" t="s">
        <v>75</v>
      </c>
      <c r="K2547" s="22">
        <v>0</v>
      </c>
      <c r="L2547" s="33">
        <v>24000</v>
      </c>
      <c r="M2547" s="20" t="e">
        <f>VLOOKUP(G2547,PROCV!$A$110:$B$119,2,FALSE)</f>
        <v>#N/A</v>
      </c>
      <c r="N2547" s="17" t="e">
        <f t="shared" si="39"/>
        <v>#N/A</v>
      </c>
    </row>
    <row r="2548" spans="1:14" x14ac:dyDescent="0.25">
      <c r="A2548" s="30" t="s">
        <v>48</v>
      </c>
      <c r="B2548" s="36">
        <v>19407</v>
      </c>
      <c r="C2548" s="42" t="s">
        <v>3965</v>
      </c>
      <c r="D2548" s="22" t="s">
        <v>189</v>
      </c>
      <c r="E2548" s="22" t="s">
        <v>630</v>
      </c>
      <c r="F2548" s="26" t="s">
        <v>10</v>
      </c>
      <c r="G2548" s="33">
        <v>2001</v>
      </c>
      <c r="H2548" s="24">
        <v>0</v>
      </c>
      <c r="I2548" s="23" t="str">
        <f>VLOOKUP(J2548,PROCV!$E$1:$F$27,2,FALSE)</f>
        <v>33 - Rio de Janeiro</v>
      </c>
      <c r="J2548" s="22" t="s">
        <v>82</v>
      </c>
      <c r="K2548" s="22">
        <v>0</v>
      </c>
      <c r="L2548" s="33">
        <v>3000000</v>
      </c>
      <c r="M2548" s="20" t="e">
        <f>VLOOKUP(G2548,PROCV!$A$110:$B$119,2,FALSE)</f>
        <v>#N/A</v>
      </c>
      <c r="N2548" s="17" t="e">
        <f t="shared" si="39"/>
        <v>#N/A</v>
      </c>
    </row>
    <row r="2549" spans="1:14" x14ac:dyDescent="0.25">
      <c r="A2549" s="30" t="s">
        <v>48</v>
      </c>
      <c r="B2549" s="36">
        <v>6968</v>
      </c>
      <c r="C2549" s="42" t="s">
        <v>3964</v>
      </c>
      <c r="D2549" s="22" t="s">
        <v>524</v>
      </c>
      <c r="E2549" s="22" t="s">
        <v>763</v>
      </c>
      <c r="F2549" s="26" t="str">
        <f>VLOOKUP(E2549,PROCV!$A$1:$B$107,2,TRUE)</f>
        <v>Audiovisual</v>
      </c>
      <c r="G2549" s="33">
        <v>2001</v>
      </c>
      <c r="H2549" s="24">
        <v>0</v>
      </c>
      <c r="I2549" s="23" t="str">
        <f>VLOOKUP(J2549,PROCV!$E$1:$F$27,2,FALSE)</f>
        <v>35 - São Paulo</v>
      </c>
      <c r="J2549" s="22" t="s">
        <v>76</v>
      </c>
      <c r="K2549" s="22">
        <v>0</v>
      </c>
      <c r="L2549" s="33">
        <v>496560</v>
      </c>
      <c r="M2549" s="20" t="e">
        <f>VLOOKUP(G2549,PROCV!$A$110:$B$119,2,FALSE)</f>
        <v>#N/A</v>
      </c>
      <c r="N2549" s="17" t="e">
        <f t="shared" si="39"/>
        <v>#N/A</v>
      </c>
    </row>
    <row r="2550" spans="1:14" x14ac:dyDescent="0.25">
      <c r="A2550" s="30" t="s">
        <v>48</v>
      </c>
      <c r="B2550" s="36">
        <v>18858</v>
      </c>
      <c r="C2550" s="42" t="s">
        <v>3963</v>
      </c>
      <c r="D2550" s="22" t="s">
        <v>114</v>
      </c>
      <c r="E2550" s="22" t="s">
        <v>369</v>
      </c>
      <c r="F2550" s="26" t="str">
        <f>VLOOKUP(E2550,PROCV!$A$1:$B$107,2,TRUE)</f>
        <v>Patrimônio</v>
      </c>
      <c r="G2550" s="33">
        <v>2001</v>
      </c>
      <c r="H2550" s="24">
        <v>0</v>
      </c>
      <c r="I2550" s="23" t="str">
        <f>VLOOKUP(J2550,PROCV!$E$1:$F$27,2,FALSE)</f>
        <v>33 - Rio de Janeiro</v>
      </c>
      <c r="J2550" s="22" t="s">
        <v>82</v>
      </c>
      <c r="K2550" s="22">
        <v>0</v>
      </c>
      <c r="L2550" s="33">
        <v>150209.15</v>
      </c>
      <c r="M2550" s="20" t="e">
        <f>VLOOKUP(G2550,PROCV!$A$110:$B$119,2,FALSE)</f>
        <v>#N/A</v>
      </c>
      <c r="N2550" s="17" t="e">
        <f t="shared" si="39"/>
        <v>#N/A</v>
      </c>
    </row>
    <row r="2551" spans="1:14" x14ac:dyDescent="0.25">
      <c r="A2551" s="30" t="s">
        <v>48</v>
      </c>
      <c r="B2551" s="36">
        <v>19113</v>
      </c>
      <c r="C2551" s="42" t="s">
        <v>3962</v>
      </c>
      <c r="D2551" s="22" t="s">
        <v>114</v>
      </c>
      <c r="E2551" s="22" t="s">
        <v>113</v>
      </c>
      <c r="F2551" s="26" t="str">
        <f>VLOOKUP(E2551,PROCV!$A$1:$B$107,2,TRUE)</f>
        <v>Música</v>
      </c>
      <c r="G2551" s="33">
        <v>2001</v>
      </c>
      <c r="H2551" s="24">
        <v>0</v>
      </c>
      <c r="I2551" s="23" t="str">
        <f>VLOOKUP(J2551,PROCV!$E$1:$F$27,2,FALSE)</f>
        <v>35 - São Paulo</v>
      </c>
      <c r="J2551" s="22" t="s">
        <v>76</v>
      </c>
      <c r="K2551" s="22">
        <v>0</v>
      </c>
      <c r="L2551" s="33">
        <v>80000</v>
      </c>
      <c r="M2551" s="20" t="e">
        <f>VLOOKUP(G2551,PROCV!$A$110:$B$119,2,FALSE)</f>
        <v>#N/A</v>
      </c>
      <c r="N2551" s="17" t="e">
        <f t="shared" si="39"/>
        <v>#N/A</v>
      </c>
    </row>
    <row r="2552" spans="1:14" x14ac:dyDescent="0.25">
      <c r="A2552" s="30" t="s">
        <v>48</v>
      </c>
      <c r="B2552" s="36">
        <v>18540</v>
      </c>
      <c r="C2552" s="42" t="s">
        <v>3961</v>
      </c>
      <c r="D2552" s="22" t="s">
        <v>524</v>
      </c>
      <c r="E2552" s="22" t="s">
        <v>523</v>
      </c>
      <c r="F2552" s="26" t="str">
        <f>VLOOKUP(E2552,PROCV!$A$1:$B$107,2,TRUE)</f>
        <v>Patrimônio</v>
      </c>
      <c r="G2552" s="33">
        <v>2001</v>
      </c>
      <c r="H2552" s="24">
        <v>0</v>
      </c>
      <c r="I2552" s="23" t="str">
        <f>VLOOKUP(J2552,PROCV!$E$1:$F$27,2,FALSE)</f>
        <v>31 - Minas Gerais</v>
      </c>
      <c r="J2552" s="22" t="s">
        <v>85</v>
      </c>
      <c r="K2552" s="22">
        <v>0</v>
      </c>
      <c r="L2552" s="33">
        <v>66800</v>
      </c>
      <c r="M2552" s="20" t="e">
        <f>VLOOKUP(G2552,PROCV!$A$110:$B$119,2,FALSE)</f>
        <v>#N/A</v>
      </c>
      <c r="N2552" s="17" t="e">
        <f t="shared" si="39"/>
        <v>#N/A</v>
      </c>
    </row>
    <row r="2553" spans="1:14" x14ac:dyDescent="0.25">
      <c r="A2553" s="30" t="s">
        <v>48</v>
      </c>
      <c r="B2553" s="36">
        <v>16274</v>
      </c>
      <c r="C2553" s="42" t="s">
        <v>3960</v>
      </c>
      <c r="D2553" s="22" t="s">
        <v>189</v>
      </c>
      <c r="E2553" s="22" t="s">
        <v>844</v>
      </c>
      <c r="F2553" s="26" t="str">
        <f>VLOOKUP(E2553,PROCV!$A$1:$B$107,2,TRUE)</f>
        <v>Educação e Criação em Artes</v>
      </c>
      <c r="G2553" s="33">
        <v>2001</v>
      </c>
      <c r="H2553" s="24">
        <v>0</v>
      </c>
      <c r="I2553" s="23" t="str">
        <f>VLOOKUP(J2553,PROCV!$E$1:$F$27,2,FALSE)</f>
        <v>53 - Distrito Federal</v>
      </c>
      <c r="J2553" s="22" t="s">
        <v>75</v>
      </c>
      <c r="K2553" s="22">
        <v>0</v>
      </c>
      <c r="L2553" s="33">
        <v>56250</v>
      </c>
      <c r="M2553" s="20" t="e">
        <f>VLOOKUP(G2553,PROCV!$A$110:$B$119,2,FALSE)</f>
        <v>#N/A</v>
      </c>
      <c r="N2553" s="17" t="e">
        <f t="shared" si="39"/>
        <v>#N/A</v>
      </c>
    </row>
    <row r="2554" spans="1:14" x14ac:dyDescent="0.25">
      <c r="A2554" s="30" t="s">
        <v>48</v>
      </c>
      <c r="B2554" s="36">
        <v>17045</v>
      </c>
      <c r="C2554" s="42" t="s">
        <v>3959</v>
      </c>
      <c r="D2554" s="22" t="s">
        <v>189</v>
      </c>
      <c r="E2554" s="22" t="s">
        <v>630</v>
      </c>
      <c r="F2554" s="26" t="s">
        <v>10</v>
      </c>
      <c r="G2554" s="33">
        <v>2001</v>
      </c>
      <c r="H2554" s="24">
        <v>0</v>
      </c>
      <c r="I2554" s="23" t="str">
        <f>VLOOKUP(J2554,PROCV!$E$1:$F$27,2,FALSE)</f>
        <v>53 - Distrito Federal</v>
      </c>
      <c r="J2554" s="22" t="s">
        <v>75</v>
      </c>
      <c r="K2554" s="22">
        <v>0</v>
      </c>
      <c r="L2554" s="33">
        <v>80000</v>
      </c>
      <c r="M2554" s="20" t="e">
        <f>VLOOKUP(G2554,PROCV!$A$110:$B$119,2,FALSE)</f>
        <v>#N/A</v>
      </c>
      <c r="N2554" s="17" t="e">
        <f t="shared" si="39"/>
        <v>#N/A</v>
      </c>
    </row>
    <row r="2555" spans="1:14" x14ac:dyDescent="0.25">
      <c r="A2555" s="30" t="s">
        <v>48</v>
      </c>
      <c r="B2555" s="36">
        <v>19843</v>
      </c>
      <c r="C2555" s="42" t="s">
        <v>3958</v>
      </c>
      <c r="D2555" s="22" t="s">
        <v>300</v>
      </c>
      <c r="E2555" s="22" t="s">
        <v>221</v>
      </c>
      <c r="F2555" s="26" t="str">
        <f>VLOOKUP(E2555,PROCV!$A$1:$B$107,2,TRUE)</f>
        <v>Artes Cênicas e Espetáculo</v>
      </c>
      <c r="G2555" s="33">
        <v>2001</v>
      </c>
      <c r="H2555" s="24">
        <v>0</v>
      </c>
      <c r="I2555" s="23" t="str">
        <f>VLOOKUP(J2555,PROCV!$E$1:$F$27,2,FALSE)</f>
        <v>53 - Distrito Federal</v>
      </c>
      <c r="J2555" s="22" t="s">
        <v>75</v>
      </c>
      <c r="K2555" s="22">
        <v>0</v>
      </c>
      <c r="L2555" s="33">
        <v>75000</v>
      </c>
      <c r="M2555" s="20" t="e">
        <f>VLOOKUP(G2555,PROCV!$A$110:$B$119,2,FALSE)</f>
        <v>#N/A</v>
      </c>
      <c r="N2555" s="17" t="e">
        <f t="shared" si="39"/>
        <v>#N/A</v>
      </c>
    </row>
    <row r="2556" spans="1:14" x14ac:dyDescent="0.25">
      <c r="A2556" s="30" t="s">
        <v>48</v>
      </c>
      <c r="B2556" s="36">
        <v>19156</v>
      </c>
      <c r="C2556" s="42" t="s">
        <v>3957</v>
      </c>
      <c r="D2556" s="22" t="s">
        <v>314</v>
      </c>
      <c r="E2556" s="22" t="s">
        <v>265</v>
      </c>
      <c r="F2556" s="26" t="str">
        <f>VLOOKUP(E2556,PROCV!$A$1:$B$107,2,TRUE)</f>
        <v>Patrimônio</v>
      </c>
      <c r="G2556" s="33">
        <v>2001</v>
      </c>
      <c r="H2556" s="24">
        <v>0</v>
      </c>
      <c r="I2556" s="23" t="str">
        <f>VLOOKUP(J2556,PROCV!$E$1:$F$27,2,FALSE)</f>
        <v>33 - Rio de Janeiro</v>
      </c>
      <c r="J2556" s="22" t="s">
        <v>82</v>
      </c>
      <c r="K2556" s="22">
        <v>0</v>
      </c>
      <c r="L2556" s="33">
        <v>120000</v>
      </c>
      <c r="M2556" s="20" t="e">
        <f>VLOOKUP(G2556,PROCV!$A$110:$B$119,2,FALSE)</f>
        <v>#N/A</v>
      </c>
      <c r="N2556" s="17" t="e">
        <f t="shared" si="39"/>
        <v>#N/A</v>
      </c>
    </row>
    <row r="2557" spans="1:14" x14ac:dyDescent="0.25">
      <c r="A2557" s="30" t="s">
        <v>48</v>
      </c>
      <c r="B2557" s="36">
        <v>15829</v>
      </c>
      <c r="C2557" s="42" t="s">
        <v>3956</v>
      </c>
      <c r="D2557" s="22" t="s">
        <v>114</v>
      </c>
      <c r="E2557" s="22" t="s">
        <v>113</v>
      </c>
      <c r="F2557" s="26" t="str">
        <f>VLOOKUP(E2557,PROCV!$A$1:$B$107,2,TRUE)</f>
        <v>Música</v>
      </c>
      <c r="G2557" s="33">
        <v>2001</v>
      </c>
      <c r="H2557" s="24">
        <v>0</v>
      </c>
      <c r="I2557" s="23" t="str">
        <f>VLOOKUP(J2557,PROCV!$E$1:$F$27,2,FALSE)</f>
        <v>17 - Tocantins</v>
      </c>
      <c r="J2557" s="22" t="s">
        <v>64</v>
      </c>
      <c r="K2557" s="22">
        <v>0</v>
      </c>
      <c r="L2557" s="33">
        <v>33387.199999999997</v>
      </c>
      <c r="M2557" s="20" t="e">
        <f>VLOOKUP(G2557,PROCV!$A$110:$B$119,2,FALSE)</f>
        <v>#N/A</v>
      </c>
      <c r="N2557" s="17" t="e">
        <f t="shared" si="39"/>
        <v>#N/A</v>
      </c>
    </row>
    <row r="2558" spans="1:14" x14ac:dyDescent="0.25">
      <c r="A2558" s="30" t="s">
        <v>48</v>
      </c>
      <c r="B2558" s="36">
        <v>5832</v>
      </c>
      <c r="C2558" s="42" t="s">
        <v>3955</v>
      </c>
      <c r="D2558" s="22" t="s">
        <v>114</v>
      </c>
      <c r="E2558" s="22" t="s">
        <v>113</v>
      </c>
      <c r="F2558" s="26" t="str">
        <f>VLOOKUP(E2558,PROCV!$A$1:$B$107,2,TRUE)</f>
        <v>Música</v>
      </c>
      <c r="G2558" s="33">
        <v>2001</v>
      </c>
      <c r="H2558" s="24">
        <v>0</v>
      </c>
      <c r="I2558" s="23" t="str">
        <f>VLOOKUP(J2558,PROCV!$E$1:$F$27,2,FALSE)</f>
        <v>53 - Distrito Federal</v>
      </c>
      <c r="J2558" s="22" t="s">
        <v>75</v>
      </c>
      <c r="K2558" s="22">
        <v>0</v>
      </c>
      <c r="L2558" s="33">
        <v>24672.799999999999</v>
      </c>
      <c r="M2558" s="20" t="e">
        <f>VLOOKUP(G2558,PROCV!$A$110:$B$119,2,FALSE)</f>
        <v>#N/A</v>
      </c>
      <c r="N2558" s="17" t="e">
        <f t="shared" si="39"/>
        <v>#N/A</v>
      </c>
    </row>
    <row r="2559" spans="1:14" x14ac:dyDescent="0.25">
      <c r="A2559" s="30" t="s">
        <v>48</v>
      </c>
      <c r="B2559" s="36">
        <v>19203</v>
      </c>
      <c r="C2559" s="42" t="s">
        <v>3954</v>
      </c>
      <c r="D2559" s="22" t="s">
        <v>114</v>
      </c>
      <c r="E2559" s="22" t="s">
        <v>369</v>
      </c>
      <c r="F2559" s="26" t="str">
        <f>VLOOKUP(E2559,PROCV!$A$1:$B$107,2,TRUE)</f>
        <v>Patrimônio</v>
      </c>
      <c r="G2559" s="33">
        <v>2001</v>
      </c>
      <c r="H2559" s="24">
        <v>0</v>
      </c>
      <c r="I2559" s="23" t="str">
        <f>VLOOKUP(J2559,PROCV!$E$1:$F$27,2,FALSE)</f>
        <v>53 - Distrito Federal</v>
      </c>
      <c r="J2559" s="22" t="s">
        <v>75</v>
      </c>
      <c r="K2559" s="22">
        <v>0</v>
      </c>
      <c r="L2559" s="33">
        <v>149970</v>
      </c>
      <c r="M2559" s="20" t="e">
        <f>VLOOKUP(G2559,PROCV!$A$110:$B$119,2,FALSE)</f>
        <v>#N/A</v>
      </c>
      <c r="N2559" s="17" t="e">
        <f t="shared" si="39"/>
        <v>#N/A</v>
      </c>
    </row>
    <row r="2560" spans="1:14" x14ac:dyDescent="0.25">
      <c r="A2560" s="30" t="s">
        <v>48</v>
      </c>
      <c r="B2560" s="36">
        <v>19478</v>
      </c>
      <c r="C2560" s="42" t="s">
        <v>3953</v>
      </c>
      <c r="D2560" s="22" t="s">
        <v>46</v>
      </c>
      <c r="E2560" s="22" t="s">
        <v>50</v>
      </c>
      <c r="F2560" s="26" t="str">
        <f>VLOOKUP(E2560,PROCV!$A$1:$B$107,2,TRUE)</f>
        <v>Educação e Criação em Artes</v>
      </c>
      <c r="G2560" s="33">
        <v>2001</v>
      </c>
      <c r="H2560" s="24">
        <v>0</v>
      </c>
      <c r="I2560" s="23" t="str">
        <f>VLOOKUP(J2560,PROCV!$E$1:$F$27,2,FALSE)</f>
        <v>31 - Minas Gerais</v>
      </c>
      <c r="J2560" s="22" t="s">
        <v>85</v>
      </c>
      <c r="K2560" s="22">
        <v>0</v>
      </c>
      <c r="L2560" s="33">
        <v>200000</v>
      </c>
      <c r="M2560" s="20" t="e">
        <f>VLOOKUP(G2560,PROCV!$A$110:$B$119,2,FALSE)</f>
        <v>#N/A</v>
      </c>
      <c r="N2560" s="17" t="e">
        <f t="shared" si="39"/>
        <v>#N/A</v>
      </c>
    </row>
    <row r="2561" spans="1:14" x14ac:dyDescent="0.25">
      <c r="A2561" s="30" t="s">
        <v>48</v>
      </c>
      <c r="B2561" s="36">
        <v>16874</v>
      </c>
      <c r="C2561" s="42" t="s">
        <v>3952</v>
      </c>
      <c r="D2561" s="22" t="s">
        <v>189</v>
      </c>
      <c r="E2561" s="22" t="s">
        <v>213</v>
      </c>
      <c r="F2561" s="26" t="str">
        <f>VLOOKUP(E2561,PROCV!$A$1:$B$107,2,TRUE)</f>
        <v>Patrimônio</v>
      </c>
      <c r="G2561" s="33">
        <v>2001</v>
      </c>
      <c r="H2561" s="24">
        <v>0</v>
      </c>
      <c r="I2561" s="23" t="str">
        <f>VLOOKUP(J2561,PROCV!$E$1:$F$27,2,FALSE)</f>
        <v>41 - Paraná</v>
      </c>
      <c r="J2561" s="22" t="s">
        <v>106</v>
      </c>
      <c r="K2561" s="22">
        <v>0</v>
      </c>
      <c r="L2561" s="33">
        <v>96788.07</v>
      </c>
      <c r="M2561" s="20" t="e">
        <f>VLOOKUP(G2561,PROCV!$A$110:$B$119,2,FALSE)</f>
        <v>#N/A</v>
      </c>
      <c r="N2561" s="17" t="e">
        <f t="shared" si="39"/>
        <v>#N/A</v>
      </c>
    </row>
    <row r="2562" spans="1:14" x14ac:dyDescent="0.25">
      <c r="A2562" s="30" t="s">
        <v>48</v>
      </c>
      <c r="B2562" s="36">
        <v>16544</v>
      </c>
      <c r="C2562" s="42" t="s">
        <v>3482</v>
      </c>
      <c r="D2562" s="22" t="s">
        <v>189</v>
      </c>
      <c r="E2562" s="22" t="s">
        <v>213</v>
      </c>
      <c r="F2562" s="26" t="str">
        <f>VLOOKUP(E2562,PROCV!$A$1:$B$107,2,TRUE)</f>
        <v>Patrimônio</v>
      </c>
      <c r="G2562" s="33">
        <v>2001</v>
      </c>
      <c r="H2562" s="24">
        <v>0</v>
      </c>
      <c r="I2562" s="23" t="str">
        <f>VLOOKUP(J2562,PROCV!$E$1:$F$27,2,FALSE)</f>
        <v>41 - Paraná</v>
      </c>
      <c r="J2562" s="22" t="s">
        <v>106</v>
      </c>
      <c r="K2562" s="22">
        <v>0</v>
      </c>
      <c r="L2562" s="33">
        <v>80000</v>
      </c>
      <c r="M2562" s="20" t="e">
        <f>VLOOKUP(G2562,PROCV!$A$110:$B$119,2,FALSE)</f>
        <v>#N/A</v>
      </c>
      <c r="N2562" s="17" t="e">
        <f t="shared" ref="N2562:N2625" si="40">+M2562*L2562</f>
        <v>#N/A</v>
      </c>
    </row>
    <row r="2563" spans="1:14" x14ac:dyDescent="0.25">
      <c r="A2563" s="30" t="s">
        <v>48</v>
      </c>
      <c r="B2563" s="36">
        <v>16962</v>
      </c>
      <c r="C2563" s="42" t="s">
        <v>3482</v>
      </c>
      <c r="D2563" s="22" t="s">
        <v>189</v>
      </c>
      <c r="E2563" s="22" t="s">
        <v>213</v>
      </c>
      <c r="F2563" s="26" t="str">
        <f>VLOOKUP(E2563,PROCV!$A$1:$B$107,2,TRUE)</f>
        <v>Patrimônio</v>
      </c>
      <c r="G2563" s="33">
        <v>2001</v>
      </c>
      <c r="H2563" s="24">
        <v>0</v>
      </c>
      <c r="I2563" s="23" t="str">
        <f>VLOOKUP(J2563,PROCV!$E$1:$F$27,2,FALSE)</f>
        <v>41 - Paraná</v>
      </c>
      <c r="J2563" s="22" t="s">
        <v>106</v>
      </c>
      <c r="K2563" s="22">
        <v>0</v>
      </c>
      <c r="L2563" s="33">
        <v>100000</v>
      </c>
      <c r="M2563" s="20" t="e">
        <f>VLOOKUP(G2563,PROCV!$A$110:$B$119,2,FALSE)</f>
        <v>#N/A</v>
      </c>
      <c r="N2563" s="17" t="e">
        <f t="shared" si="40"/>
        <v>#N/A</v>
      </c>
    </row>
    <row r="2564" spans="1:14" x14ac:dyDescent="0.25">
      <c r="A2564" s="30" t="s">
        <v>48</v>
      </c>
      <c r="B2564" s="36">
        <v>17092</v>
      </c>
      <c r="C2564" s="42" t="s">
        <v>3482</v>
      </c>
      <c r="D2564" s="22" t="s">
        <v>189</v>
      </c>
      <c r="E2564" s="22" t="s">
        <v>213</v>
      </c>
      <c r="F2564" s="26" t="str">
        <f>VLOOKUP(E2564,PROCV!$A$1:$B$107,2,TRUE)</f>
        <v>Patrimônio</v>
      </c>
      <c r="G2564" s="33">
        <v>2001</v>
      </c>
      <c r="H2564" s="24">
        <v>0</v>
      </c>
      <c r="I2564" s="23" t="str">
        <f>VLOOKUP(J2564,PROCV!$E$1:$F$27,2,FALSE)</f>
        <v>41 - Paraná</v>
      </c>
      <c r="J2564" s="22" t="s">
        <v>106</v>
      </c>
      <c r="K2564" s="22">
        <v>0</v>
      </c>
      <c r="L2564" s="33">
        <v>120000</v>
      </c>
      <c r="M2564" s="20" t="e">
        <f>VLOOKUP(G2564,PROCV!$A$110:$B$119,2,FALSE)</f>
        <v>#N/A</v>
      </c>
      <c r="N2564" s="17" t="e">
        <f t="shared" si="40"/>
        <v>#N/A</v>
      </c>
    </row>
    <row r="2565" spans="1:14" x14ac:dyDescent="0.25">
      <c r="A2565" s="30" t="s">
        <v>48</v>
      </c>
      <c r="B2565" s="36">
        <v>16362</v>
      </c>
      <c r="C2565" s="42" t="s">
        <v>3951</v>
      </c>
      <c r="D2565" s="22" t="s">
        <v>189</v>
      </c>
      <c r="E2565" s="22" t="s">
        <v>844</v>
      </c>
      <c r="F2565" s="26" t="str">
        <f>VLOOKUP(E2565,PROCV!$A$1:$B$107,2,TRUE)</f>
        <v>Educação e Criação em Artes</v>
      </c>
      <c r="G2565" s="33">
        <v>2001</v>
      </c>
      <c r="H2565" s="24">
        <v>0</v>
      </c>
      <c r="I2565" s="23" t="str">
        <f>VLOOKUP(J2565,PROCV!$E$1:$F$27,2,FALSE)</f>
        <v>25 - Paraíba</v>
      </c>
      <c r="J2565" s="22" t="s">
        <v>346</v>
      </c>
      <c r="K2565" s="22">
        <v>0</v>
      </c>
      <c r="L2565" s="33">
        <v>87876.61</v>
      </c>
      <c r="M2565" s="20" t="e">
        <f>VLOOKUP(G2565,PROCV!$A$110:$B$119,2,FALSE)</f>
        <v>#N/A</v>
      </c>
      <c r="N2565" s="17" t="e">
        <f t="shared" si="40"/>
        <v>#N/A</v>
      </c>
    </row>
    <row r="2566" spans="1:14" x14ac:dyDescent="0.25">
      <c r="A2566" s="30" t="s">
        <v>48</v>
      </c>
      <c r="B2566" s="36">
        <v>16164</v>
      </c>
      <c r="C2566" s="42" t="s">
        <v>3950</v>
      </c>
      <c r="D2566" s="22" t="s">
        <v>189</v>
      </c>
      <c r="E2566" s="22" t="s">
        <v>213</v>
      </c>
      <c r="F2566" s="26" t="str">
        <f>VLOOKUP(E2566,PROCV!$A$1:$B$107,2,TRUE)</f>
        <v>Patrimônio</v>
      </c>
      <c r="G2566" s="33">
        <v>2001</v>
      </c>
      <c r="H2566" s="24">
        <v>0</v>
      </c>
      <c r="I2566" s="23" t="str">
        <f>VLOOKUP(J2566,PROCV!$E$1:$F$27,2,FALSE)</f>
        <v>31 - Minas Gerais</v>
      </c>
      <c r="J2566" s="22" t="s">
        <v>85</v>
      </c>
      <c r="K2566" s="22">
        <v>0</v>
      </c>
      <c r="L2566" s="33">
        <v>62281.599999999999</v>
      </c>
      <c r="M2566" s="20" t="e">
        <f>VLOOKUP(G2566,PROCV!$A$110:$B$119,2,FALSE)</f>
        <v>#N/A</v>
      </c>
      <c r="N2566" s="17" t="e">
        <f t="shared" si="40"/>
        <v>#N/A</v>
      </c>
    </row>
    <row r="2567" spans="1:14" x14ac:dyDescent="0.25">
      <c r="A2567" s="30" t="s">
        <v>48</v>
      </c>
      <c r="B2567" s="36">
        <v>16588</v>
      </c>
      <c r="C2567" s="42" t="s">
        <v>3949</v>
      </c>
      <c r="D2567" s="22" t="s">
        <v>189</v>
      </c>
      <c r="E2567" s="22" t="s">
        <v>630</v>
      </c>
      <c r="F2567" s="26" t="s">
        <v>10</v>
      </c>
      <c r="G2567" s="33">
        <v>2001</v>
      </c>
      <c r="H2567" s="24">
        <v>0</v>
      </c>
      <c r="I2567" s="23" t="str">
        <f>VLOOKUP(J2567,PROCV!$E$1:$F$27,2,FALSE)</f>
        <v>53 - Distrito Federal</v>
      </c>
      <c r="J2567" s="22" t="s">
        <v>75</v>
      </c>
      <c r="K2567" s="22">
        <v>0</v>
      </c>
      <c r="L2567" s="33">
        <v>154536</v>
      </c>
      <c r="M2567" s="20" t="e">
        <f>VLOOKUP(G2567,PROCV!$A$110:$B$119,2,FALSE)</f>
        <v>#N/A</v>
      </c>
      <c r="N2567" s="17" t="e">
        <f t="shared" si="40"/>
        <v>#N/A</v>
      </c>
    </row>
    <row r="2568" spans="1:14" x14ac:dyDescent="0.25">
      <c r="A2568" s="30" t="s">
        <v>48</v>
      </c>
      <c r="B2568" s="36">
        <v>16159</v>
      </c>
      <c r="C2568" s="42" t="s">
        <v>3948</v>
      </c>
      <c r="D2568" s="22" t="s">
        <v>524</v>
      </c>
      <c r="E2568" s="22" t="s">
        <v>763</v>
      </c>
      <c r="F2568" s="26" t="str">
        <f>VLOOKUP(E2568,PROCV!$A$1:$B$107,2,TRUE)</f>
        <v>Audiovisual</v>
      </c>
      <c r="G2568" s="33">
        <v>2001</v>
      </c>
      <c r="H2568" s="24">
        <v>0</v>
      </c>
      <c r="I2568" s="23" t="str">
        <f>VLOOKUP(J2568,PROCV!$E$1:$F$27,2,FALSE)</f>
        <v>33 - Rio de Janeiro</v>
      </c>
      <c r="J2568" s="22" t="s">
        <v>82</v>
      </c>
      <c r="K2568" s="22">
        <v>0</v>
      </c>
      <c r="L2568" s="33">
        <v>42750</v>
      </c>
      <c r="M2568" s="20" t="e">
        <f>VLOOKUP(G2568,PROCV!$A$110:$B$119,2,FALSE)</f>
        <v>#N/A</v>
      </c>
      <c r="N2568" s="17" t="e">
        <f t="shared" si="40"/>
        <v>#N/A</v>
      </c>
    </row>
    <row r="2569" spans="1:14" x14ac:dyDescent="0.25">
      <c r="A2569" s="30" t="s">
        <v>48</v>
      </c>
      <c r="B2569" s="36">
        <v>18669</v>
      </c>
      <c r="C2569" s="42" t="s">
        <v>3947</v>
      </c>
      <c r="D2569" s="22" t="s">
        <v>524</v>
      </c>
      <c r="E2569" s="22" t="s">
        <v>3946</v>
      </c>
      <c r="F2569" s="26" t="str">
        <f>VLOOKUP(E2569,PROCV!$A$1:$B$107,2,TRUE)</f>
        <v>Educação e Criação em Artes</v>
      </c>
      <c r="G2569" s="33">
        <v>2001</v>
      </c>
      <c r="H2569" s="24">
        <v>0</v>
      </c>
      <c r="I2569" s="23" t="str">
        <f>VLOOKUP(J2569,PROCV!$E$1:$F$27,2,FALSE)</f>
        <v>31 - Minas Gerais</v>
      </c>
      <c r="J2569" s="22" t="s">
        <v>85</v>
      </c>
      <c r="K2569" s="22">
        <v>0</v>
      </c>
      <c r="L2569" s="33">
        <v>61800</v>
      </c>
      <c r="M2569" s="20" t="e">
        <f>VLOOKUP(G2569,PROCV!$A$110:$B$119,2,FALSE)</f>
        <v>#N/A</v>
      </c>
      <c r="N2569" s="17" t="e">
        <f t="shared" si="40"/>
        <v>#N/A</v>
      </c>
    </row>
    <row r="2570" spans="1:14" x14ac:dyDescent="0.25">
      <c r="A2570" s="30" t="s">
        <v>48</v>
      </c>
      <c r="B2570" s="36">
        <v>15130</v>
      </c>
      <c r="C2570" s="42" t="s">
        <v>3945</v>
      </c>
      <c r="D2570" s="22" t="s">
        <v>114</v>
      </c>
      <c r="E2570" s="22" t="s">
        <v>113</v>
      </c>
      <c r="F2570" s="26" t="str">
        <f>VLOOKUP(E2570,PROCV!$A$1:$B$107,2,TRUE)</f>
        <v>Música</v>
      </c>
      <c r="G2570" s="33">
        <v>2001</v>
      </c>
      <c r="H2570" s="24">
        <v>0</v>
      </c>
      <c r="I2570" s="23" t="str">
        <f>VLOOKUP(J2570,PROCV!$E$1:$F$27,2,FALSE)</f>
        <v>53 - Distrito Federal</v>
      </c>
      <c r="J2570" s="22" t="s">
        <v>75</v>
      </c>
      <c r="K2570" s="22">
        <v>0</v>
      </c>
      <c r="L2570" s="33">
        <v>96725.759999999995</v>
      </c>
      <c r="M2570" s="20" t="e">
        <f>VLOOKUP(G2570,PROCV!$A$110:$B$119,2,FALSE)</f>
        <v>#N/A</v>
      </c>
      <c r="N2570" s="17" t="e">
        <f t="shared" si="40"/>
        <v>#N/A</v>
      </c>
    </row>
    <row r="2571" spans="1:14" x14ac:dyDescent="0.25">
      <c r="A2571" s="30" t="s">
        <v>48</v>
      </c>
      <c r="B2571" s="36">
        <v>18468</v>
      </c>
      <c r="C2571" s="42" t="s">
        <v>3944</v>
      </c>
      <c r="D2571" s="22" t="s">
        <v>189</v>
      </c>
      <c r="E2571" s="22" t="s">
        <v>844</v>
      </c>
      <c r="F2571" s="26" t="str">
        <f>VLOOKUP(E2571,PROCV!$A$1:$B$107,2,TRUE)</f>
        <v>Educação e Criação em Artes</v>
      </c>
      <c r="G2571" s="33">
        <v>2001</v>
      </c>
      <c r="H2571" s="24">
        <v>0</v>
      </c>
      <c r="I2571" s="23" t="str">
        <f>VLOOKUP(J2571,PROCV!$E$1:$F$27,2,FALSE)</f>
        <v>33 - Rio de Janeiro</v>
      </c>
      <c r="J2571" s="22" t="s">
        <v>82</v>
      </c>
      <c r="K2571" s="22">
        <v>0</v>
      </c>
      <c r="L2571" s="33">
        <v>133062.5</v>
      </c>
      <c r="M2571" s="20" t="e">
        <f>VLOOKUP(G2571,PROCV!$A$110:$B$119,2,FALSE)</f>
        <v>#N/A</v>
      </c>
      <c r="N2571" s="17" t="e">
        <f t="shared" si="40"/>
        <v>#N/A</v>
      </c>
    </row>
    <row r="2572" spans="1:14" x14ac:dyDescent="0.25">
      <c r="A2572" s="30" t="s">
        <v>48</v>
      </c>
      <c r="B2572" s="36">
        <v>18539</v>
      </c>
      <c r="C2572" s="42" t="s">
        <v>3943</v>
      </c>
      <c r="D2572" s="22" t="s">
        <v>189</v>
      </c>
      <c r="E2572" s="22" t="s">
        <v>749</v>
      </c>
      <c r="F2572" s="26" t="str">
        <f>VLOOKUP(E2572,PROCV!$A$1:$B$107,2,TRUE)</f>
        <v>Educação e Criação em Artes</v>
      </c>
      <c r="G2572" s="33">
        <v>2001</v>
      </c>
      <c r="H2572" s="24">
        <v>0</v>
      </c>
      <c r="I2572" s="23" t="str">
        <f>VLOOKUP(J2572,PROCV!$E$1:$F$27,2,FALSE)</f>
        <v>31 - Minas Gerais</v>
      </c>
      <c r="J2572" s="22" t="s">
        <v>85</v>
      </c>
      <c r="K2572" s="22">
        <v>0</v>
      </c>
      <c r="L2572" s="33">
        <v>17782</v>
      </c>
      <c r="M2572" s="20" t="e">
        <f>VLOOKUP(G2572,PROCV!$A$110:$B$119,2,FALSE)</f>
        <v>#N/A</v>
      </c>
      <c r="N2572" s="17" t="e">
        <f t="shared" si="40"/>
        <v>#N/A</v>
      </c>
    </row>
    <row r="2573" spans="1:14" x14ac:dyDescent="0.25">
      <c r="A2573" s="30" t="s">
        <v>48</v>
      </c>
      <c r="B2573" s="36">
        <v>18427</v>
      </c>
      <c r="C2573" s="42" t="s">
        <v>3480</v>
      </c>
      <c r="D2573" s="22" t="s">
        <v>189</v>
      </c>
      <c r="E2573" s="22" t="s">
        <v>213</v>
      </c>
      <c r="F2573" s="26" t="str">
        <f>VLOOKUP(E2573,PROCV!$A$1:$B$107,2,TRUE)</f>
        <v>Patrimônio</v>
      </c>
      <c r="G2573" s="33">
        <v>2001</v>
      </c>
      <c r="H2573" s="24">
        <v>0</v>
      </c>
      <c r="I2573" s="23" t="str">
        <f>VLOOKUP(J2573,PROCV!$E$1:$F$27,2,FALSE)</f>
        <v>53 - Distrito Federal</v>
      </c>
      <c r="J2573" s="22" t="s">
        <v>75</v>
      </c>
      <c r="K2573" s="22">
        <v>0</v>
      </c>
      <c r="L2573" s="33">
        <v>100000</v>
      </c>
      <c r="M2573" s="20" t="e">
        <f>VLOOKUP(G2573,PROCV!$A$110:$B$119,2,FALSE)</f>
        <v>#N/A</v>
      </c>
      <c r="N2573" s="17" t="e">
        <f t="shared" si="40"/>
        <v>#N/A</v>
      </c>
    </row>
    <row r="2574" spans="1:14" x14ac:dyDescent="0.25">
      <c r="A2574" s="30" t="s">
        <v>48</v>
      </c>
      <c r="B2574" s="36">
        <v>16547</v>
      </c>
      <c r="C2574" s="42" t="s">
        <v>3263</v>
      </c>
      <c r="D2574" s="22" t="s">
        <v>189</v>
      </c>
      <c r="E2574" s="22" t="s">
        <v>213</v>
      </c>
      <c r="F2574" s="26" t="str">
        <f>VLOOKUP(E2574,PROCV!$A$1:$B$107,2,TRUE)</f>
        <v>Patrimônio</v>
      </c>
      <c r="G2574" s="33">
        <v>2001</v>
      </c>
      <c r="H2574" s="24">
        <v>0</v>
      </c>
      <c r="I2574" s="23" t="str">
        <f>VLOOKUP(J2574,PROCV!$E$1:$F$27,2,FALSE)</f>
        <v>17 - Tocantins</v>
      </c>
      <c r="J2574" s="22" t="s">
        <v>64</v>
      </c>
      <c r="K2574" s="22">
        <v>0</v>
      </c>
      <c r="L2574" s="33">
        <v>100000</v>
      </c>
      <c r="M2574" s="20" t="e">
        <f>VLOOKUP(G2574,PROCV!$A$110:$B$119,2,FALSE)</f>
        <v>#N/A</v>
      </c>
      <c r="N2574" s="17" t="e">
        <f t="shared" si="40"/>
        <v>#N/A</v>
      </c>
    </row>
    <row r="2575" spans="1:14" x14ac:dyDescent="0.25">
      <c r="A2575" s="30" t="s">
        <v>48</v>
      </c>
      <c r="B2575" s="36">
        <v>16723</v>
      </c>
      <c r="C2575" s="42" t="s">
        <v>3263</v>
      </c>
      <c r="D2575" s="22" t="s">
        <v>189</v>
      </c>
      <c r="E2575" s="22" t="s">
        <v>213</v>
      </c>
      <c r="F2575" s="26" t="str">
        <f>VLOOKUP(E2575,PROCV!$A$1:$B$107,2,TRUE)</f>
        <v>Patrimônio</v>
      </c>
      <c r="G2575" s="33">
        <v>2001</v>
      </c>
      <c r="H2575" s="24">
        <v>0</v>
      </c>
      <c r="I2575" s="23" t="str">
        <f>VLOOKUP(J2575,PROCV!$E$1:$F$27,2,FALSE)</f>
        <v>13 - Amazonas</v>
      </c>
      <c r="J2575" s="22" t="s">
        <v>823</v>
      </c>
      <c r="K2575" s="22">
        <v>0</v>
      </c>
      <c r="L2575" s="33">
        <v>125000</v>
      </c>
      <c r="M2575" s="20" t="e">
        <f>VLOOKUP(G2575,PROCV!$A$110:$B$119,2,FALSE)</f>
        <v>#N/A</v>
      </c>
      <c r="N2575" s="17" t="e">
        <f t="shared" si="40"/>
        <v>#N/A</v>
      </c>
    </row>
    <row r="2576" spans="1:14" x14ac:dyDescent="0.25">
      <c r="A2576" s="30" t="s">
        <v>48</v>
      </c>
      <c r="B2576" s="36">
        <v>16884</v>
      </c>
      <c r="C2576" s="42" t="s">
        <v>3263</v>
      </c>
      <c r="D2576" s="22" t="s">
        <v>189</v>
      </c>
      <c r="E2576" s="22" t="s">
        <v>213</v>
      </c>
      <c r="F2576" s="26" t="str">
        <f>VLOOKUP(E2576,PROCV!$A$1:$B$107,2,TRUE)</f>
        <v>Patrimônio</v>
      </c>
      <c r="G2576" s="33">
        <v>2001</v>
      </c>
      <c r="H2576" s="24">
        <v>0</v>
      </c>
      <c r="I2576" s="23" t="str">
        <f>VLOOKUP(J2576,PROCV!$E$1:$F$27,2,FALSE)</f>
        <v>13 - Amazonas</v>
      </c>
      <c r="J2576" s="22" t="s">
        <v>823</v>
      </c>
      <c r="K2576" s="22">
        <v>0</v>
      </c>
      <c r="L2576" s="33">
        <v>100000</v>
      </c>
      <c r="M2576" s="20" t="e">
        <f>VLOOKUP(G2576,PROCV!$A$110:$B$119,2,FALSE)</f>
        <v>#N/A</v>
      </c>
      <c r="N2576" s="17" t="e">
        <f t="shared" si="40"/>
        <v>#N/A</v>
      </c>
    </row>
    <row r="2577" spans="1:14" x14ac:dyDescent="0.25">
      <c r="A2577" s="30" t="s">
        <v>48</v>
      </c>
      <c r="B2577" s="36">
        <v>16897</v>
      </c>
      <c r="C2577" s="42" t="s">
        <v>3263</v>
      </c>
      <c r="D2577" s="22" t="s">
        <v>189</v>
      </c>
      <c r="E2577" s="22" t="s">
        <v>213</v>
      </c>
      <c r="F2577" s="26" t="str">
        <f>VLOOKUP(E2577,PROCV!$A$1:$B$107,2,TRUE)</f>
        <v>Patrimônio</v>
      </c>
      <c r="G2577" s="33">
        <v>2001</v>
      </c>
      <c r="H2577" s="24">
        <v>0</v>
      </c>
      <c r="I2577" s="23" t="str">
        <f>VLOOKUP(J2577,PROCV!$E$1:$F$27,2,FALSE)</f>
        <v>35 - São Paulo</v>
      </c>
      <c r="J2577" s="22" t="s">
        <v>76</v>
      </c>
      <c r="K2577" s="22">
        <v>0</v>
      </c>
      <c r="L2577" s="33">
        <v>194930.33</v>
      </c>
      <c r="M2577" s="20" t="e">
        <f>VLOOKUP(G2577,PROCV!$A$110:$B$119,2,FALSE)</f>
        <v>#N/A</v>
      </c>
      <c r="N2577" s="17" t="e">
        <f t="shared" si="40"/>
        <v>#N/A</v>
      </c>
    </row>
    <row r="2578" spans="1:14" x14ac:dyDescent="0.25">
      <c r="A2578" s="30" t="s">
        <v>48</v>
      </c>
      <c r="B2578" s="36">
        <v>16983</v>
      </c>
      <c r="C2578" s="42" t="s">
        <v>3263</v>
      </c>
      <c r="D2578" s="22" t="s">
        <v>189</v>
      </c>
      <c r="E2578" s="22" t="s">
        <v>213</v>
      </c>
      <c r="F2578" s="26" t="str">
        <f>VLOOKUP(E2578,PROCV!$A$1:$B$107,2,TRUE)</f>
        <v>Patrimônio</v>
      </c>
      <c r="G2578" s="33">
        <v>2001</v>
      </c>
      <c r="H2578" s="24">
        <v>0</v>
      </c>
      <c r="I2578" s="23" t="str">
        <f>VLOOKUP(J2578,PROCV!$E$1:$F$27,2,FALSE)</f>
        <v>41 - Paraná</v>
      </c>
      <c r="J2578" s="22" t="s">
        <v>106</v>
      </c>
      <c r="K2578" s="22">
        <v>0</v>
      </c>
      <c r="L2578" s="33">
        <v>80000</v>
      </c>
      <c r="M2578" s="20" t="e">
        <f>VLOOKUP(G2578,PROCV!$A$110:$B$119,2,FALSE)</f>
        <v>#N/A</v>
      </c>
      <c r="N2578" s="17" t="e">
        <f t="shared" si="40"/>
        <v>#N/A</v>
      </c>
    </row>
    <row r="2579" spans="1:14" x14ac:dyDescent="0.25">
      <c r="A2579" s="30" t="s">
        <v>48</v>
      </c>
      <c r="B2579" s="36">
        <v>16880</v>
      </c>
      <c r="C2579" s="42" t="s">
        <v>3942</v>
      </c>
      <c r="D2579" s="22" t="s">
        <v>189</v>
      </c>
      <c r="E2579" s="22" t="s">
        <v>213</v>
      </c>
      <c r="F2579" s="26" t="str">
        <f>VLOOKUP(E2579,PROCV!$A$1:$B$107,2,TRUE)</f>
        <v>Patrimônio</v>
      </c>
      <c r="G2579" s="33">
        <v>2001</v>
      </c>
      <c r="H2579" s="24">
        <v>0</v>
      </c>
      <c r="I2579" s="23" t="str">
        <f>VLOOKUP(J2579,PROCV!$E$1:$F$27,2,FALSE)</f>
        <v>52 - Goiás</v>
      </c>
      <c r="J2579" s="22" t="s">
        <v>97</v>
      </c>
      <c r="K2579" s="22">
        <v>0</v>
      </c>
      <c r="L2579" s="33">
        <v>150000</v>
      </c>
      <c r="M2579" s="20" t="e">
        <f>VLOOKUP(G2579,PROCV!$A$110:$B$119,2,FALSE)</f>
        <v>#N/A</v>
      </c>
      <c r="N2579" s="17" t="e">
        <f t="shared" si="40"/>
        <v>#N/A</v>
      </c>
    </row>
    <row r="2580" spans="1:14" x14ac:dyDescent="0.25">
      <c r="A2580" s="30" t="s">
        <v>48</v>
      </c>
      <c r="B2580" s="36">
        <v>18745</v>
      </c>
      <c r="C2580" s="42" t="s">
        <v>3941</v>
      </c>
      <c r="D2580" s="22" t="s">
        <v>189</v>
      </c>
      <c r="E2580" s="22" t="s">
        <v>213</v>
      </c>
      <c r="F2580" s="26" t="str">
        <f>VLOOKUP(E2580,PROCV!$A$1:$B$107,2,TRUE)</f>
        <v>Patrimônio</v>
      </c>
      <c r="G2580" s="33">
        <v>2001</v>
      </c>
      <c r="H2580" s="24">
        <v>0</v>
      </c>
      <c r="I2580" s="23" t="str">
        <f>VLOOKUP(J2580,PROCV!$E$1:$F$27,2,FALSE)</f>
        <v>26 - Pernambuco</v>
      </c>
      <c r="J2580" s="22" t="s">
        <v>44</v>
      </c>
      <c r="K2580" s="22">
        <v>0</v>
      </c>
      <c r="L2580" s="33">
        <v>132990.88</v>
      </c>
      <c r="M2580" s="20" t="e">
        <f>VLOOKUP(G2580,PROCV!$A$110:$B$119,2,FALSE)</f>
        <v>#N/A</v>
      </c>
      <c r="N2580" s="17" t="e">
        <f t="shared" si="40"/>
        <v>#N/A</v>
      </c>
    </row>
    <row r="2581" spans="1:14" x14ac:dyDescent="0.25">
      <c r="A2581" s="30" t="s">
        <v>48</v>
      </c>
      <c r="B2581" s="36">
        <v>16942</v>
      </c>
      <c r="C2581" s="42" t="s">
        <v>3940</v>
      </c>
      <c r="D2581" s="22" t="s">
        <v>189</v>
      </c>
      <c r="E2581" s="22" t="s">
        <v>213</v>
      </c>
      <c r="F2581" s="26" t="str">
        <f>VLOOKUP(E2581,PROCV!$A$1:$B$107,2,TRUE)</f>
        <v>Patrimônio</v>
      </c>
      <c r="G2581" s="33">
        <v>2001</v>
      </c>
      <c r="H2581" s="24">
        <v>0</v>
      </c>
      <c r="I2581" s="23" t="str">
        <f>VLOOKUP(J2581,PROCV!$E$1:$F$27,2,FALSE)</f>
        <v>51 - Mato Grosso</v>
      </c>
      <c r="J2581" s="22" t="s">
        <v>99</v>
      </c>
      <c r="K2581" s="22">
        <v>0</v>
      </c>
      <c r="L2581" s="33">
        <v>81562.67</v>
      </c>
      <c r="M2581" s="20" t="e">
        <f>VLOOKUP(G2581,PROCV!$A$110:$B$119,2,FALSE)</f>
        <v>#N/A</v>
      </c>
      <c r="N2581" s="17" t="e">
        <f t="shared" si="40"/>
        <v>#N/A</v>
      </c>
    </row>
    <row r="2582" spans="1:14" x14ac:dyDescent="0.25">
      <c r="A2582" s="30" t="s">
        <v>48</v>
      </c>
      <c r="B2582" s="36">
        <v>16389</v>
      </c>
      <c r="C2582" s="42" t="s">
        <v>3939</v>
      </c>
      <c r="D2582" s="22" t="s">
        <v>189</v>
      </c>
      <c r="E2582" s="22" t="s">
        <v>213</v>
      </c>
      <c r="F2582" s="26" t="str">
        <f>VLOOKUP(E2582,PROCV!$A$1:$B$107,2,TRUE)</f>
        <v>Patrimônio</v>
      </c>
      <c r="G2582" s="33">
        <v>2001</v>
      </c>
      <c r="H2582" s="24">
        <v>0</v>
      </c>
      <c r="I2582" s="23" t="str">
        <f>VLOOKUP(J2582,PROCV!$E$1:$F$27,2,FALSE)</f>
        <v>52 - Goiás</v>
      </c>
      <c r="J2582" s="22" t="s">
        <v>97</v>
      </c>
      <c r="K2582" s="22">
        <v>0</v>
      </c>
      <c r="L2582" s="33">
        <v>224452.8</v>
      </c>
      <c r="M2582" s="20" t="e">
        <f>VLOOKUP(G2582,PROCV!$A$110:$B$119,2,FALSE)</f>
        <v>#N/A</v>
      </c>
      <c r="N2582" s="17" t="e">
        <f t="shared" si="40"/>
        <v>#N/A</v>
      </c>
    </row>
    <row r="2583" spans="1:14" x14ac:dyDescent="0.25">
      <c r="A2583" s="30" t="s">
        <v>48</v>
      </c>
      <c r="B2583" s="36">
        <v>19833</v>
      </c>
      <c r="C2583" s="42" t="s">
        <v>3938</v>
      </c>
      <c r="D2583" s="22" t="s">
        <v>300</v>
      </c>
      <c r="E2583" s="22" t="s">
        <v>221</v>
      </c>
      <c r="F2583" s="26" t="str">
        <f>VLOOKUP(E2583,PROCV!$A$1:$B$107,2,TRUE)</f>
        <v>Artes Cênicas e Espetáculo</v>
      </c>
      <c r="G2583" s="33">
        <v>2001</v>
      </c>
      <c r="H2583" s="24">
        <v>0</v>
      </c>
      <c r="I2583" s="23" t="str">
        <f>VLOOKUP(J2583,PROCV!$E$1:$F$27,2,FALSE)</f>
        <v>35 - São Paulo</v>
      </c>
      <c r="J2583" s="22" t="s">
        <v>76</v>
      </c>
      <c r="K2583" s="22">
        <v>0</v>
      </c>
      <c r="L2583" s="33">
        <v>103117</v>
      </c>
      <c r="M2583" s="20" t="e">
        <f>VLOOKUP(G2583,PROCV!$A$110:$B$119,2,FALSE)</f>
        <v>#N/A</v>
      </c>
      <c r="N2583" s="17" t="e">
        <f t="shared" si="40"/>
        <v>#N/A</v>
      </c>
    </row>
    <row r="2584" spans="1:14" x14ac:dyDescent="0.25">
      <c r="A2584" s="30" t="s">
        <v>48</v>
      </c>
      <c r="B2584" s="36">
        <v>17275</v>
      </c>
      <c r="C2584" s="42" t="s">
        <v>3937</v>
      </c>
      <c r="D2584" s="22" t="s">
        <v>189</v>
      </c>
      <c r="E2584" s="22" t="s">
        <v>213</v>
      </c>
      <c r="F2584" s="26" t="str">
        <f>VLOOKUP(E2584,PROCV!$A$1:$B$107,2,TRUE)</f>
        <v>Patrimônio</v>
      </c>
      <c r="G2584" s="33">
        <v>2001</v>
      </c>
      <c r="H2584" s="24">
        <v>0</v>
      </c>
      <c r="I2584" s="23" t="str">
        <f>VLOOKUP(J2584,PROCV!$E$1:$F$27,2,FALSE)</f>
        <v>35 - São Paulo</v>
      </c>
      <c r="J2584" s="22" t="s">
        <v>76</v>
      </c>
      <c r="K2584" s="22">
        <v>0</v>
      </c>
      <c r="L2584" s="33">
        <v>187500</v>
      </c>
      <c r="M2584" s="20" t="e">
        <f>VLOOKUP(G2584,PROCV!$A$110:$B$119,2,FALSE)</f>
        <v>#N/A</v>
      </c>
      <c r="N2584" s="17" t="e">
        <f t="shared" si="40"/>
        <v>#N/A</v>
      </c>
    </row>
    <row r="2585" spans="1:14" x14ac:dyDescent="0.25">
      <c r="A2585" s="30" t="s">
        <v>48</v>
      </c>
      <c r="B2585" s="36">
        <v>2044</v>
      </c>
      <c r="C2585" s="42" t="s">
        <v>3936</v>
      </c>
      <c r="D2585" s="22" t="s">
        <v>189</v>
      </c>
      <c r="E2585" s="22" t="s">
        <v>213</v>
      </c>
      <c r="F2585" s="26" t="str">
        <f>VLOOKUP(E2585,PROCV!$A$1:$B$107,2,TRUE)</f>
        <v>Patrimônio</v>
      </c>
      <c r="G2585" s="33">
        <v>2001</v>
      </c>
      <c r="H2585" s="24">
        <v>0</v>
      </c>
      <c r="I2585" s="23" t="str">
        <f>VLOOKUP(J2585,PROCV!$E$1:$F$27,2,FALSE)</f>
        <v>35 - São Paulo</v>
      </c>
      <c r="J2585" s="22" t="s">
        <v>76</v>
      </c>
      <c r="K2585" s="22">
        <v>0</v>
      </c>
      <c r="L2585" s="33">
        <v>272000</v>
      </c>
      <c r="M2585" s="20" t="e">
        <f>VLOOKUP(G2585,PROCV!$A$110:$B$119,2,FALSE)</f>
        <v>#N/A</v>
      </c>
      <c r="N2585" s="17" t="e">
        <f t="shared" si="40"/>
        <v>#N/A</v>
      </c>
    </row>
    <row r="2586" spans="1:14" x14ac:dyDescent="0.25">
      <c r="A2586" s="30" t="s">
        <v>48</v>
      </c>
      <c r="B2586" s="36">
        <v>16482</v>
      </c>
      <c r="C2586" s="42" t="s">
        <v>3935</v>
      </c>
      <c r="D2586" s="22" t="s">
        <v>189</v>
      </c>
      <c r="E2586" s="22" t="s">
        <v>213</v>
      </c>
      <c r="F2586" s="26" t="str">
        <f>VLOOKUP(E2586,PROCV!$A$1:$B$107,2,TRUE)</f>
        <v>Patrimônio</v>
      </c>
      <c r="G2586" s="33">
        <v>2001</v>
      </c>
      <c r="H2586" s="24">
        <v>0</v>
      </c>
      <c r="I2586" s="23" t="str">
        <f>VLOOKUP(J2586,PROCV!$E$1:$F$27,2,FALSE)</f>
        <v>31 - Minas Gerais</v>
      </c>
      <c r="J2586" s="22" t="s">
        <v>85</v>
      </c>
      <c r="K2586" s="22">
        <v>0</v>
      </c>
      <c r="L2586" s="33">
        <v>62500</v>
      </c>
      <c r="M2586" s="20" t="e">
        <f>VLOOKUP(G2586,PROCV!$A$110:$B$119,2,FALSE)</f>
        <v>#N/A</v>
      </c>
      <c r="N2586" s="17" t="e">
        <f t="shared" si="40"/>
        <v>#N/A</v>
      </c>
    </row>
    <row r="2587" spans="1:14" x14ac:dyDescent="0.25">
      <c r="A2587" s="30" t="s">
        <v>48</v>
      </c>
      <c r="B2587" s="36">
        <v>15680</v>
      </c>
      <c r="C2587" s="42" t="s">
        <v>3934</v>
      </c>
      <c r="D2587" s="22" t="s">
        <v>314</v>
      </c>
      <c r="E2587" s="22" t="s">
        <v>590</v>
      </c>
      <c r="F2587" s="26" t="str">
        <f>VLOOKUP(E2587,PROCV!$A$1:$B$107,2,TRUE)</f>
        <v>Artes Cênicas e Espetáculo</v>
      </c>
      <c r="G2587" s="33">
        <v>2001</v>
      </c>
      <c r="H2587" s="24">
        <v>0</v>
      </c>
      <c r="I2587" s="23" t="str">
        <f>VLOOKUP(J2587,PROCV!$E$1:$F$27,2,FALSE)</f>
        <v>33 - Rio de Janeiro</v>
      </c>
      <c r="J2587" s="22" t="s">
        <v>82</v>
      </c>
      <c r="K2587" s="22">
        <v>0</v>
      </c>
      <c r="L2587" s="33">
        <v>52500</v>
      </c>
      <c r="M2587" s="20" t="e">
        <f>VLOOKUP(G2587,PROCV!$A$110:$B$119,2,FALSE)</f>
        <v>#N/A</v>
      </c>
      <c r="N2587" s="17" t="e">
        <f t="shared" si="40"/>
        <v>#N/A</v>
      </c>
    </row>
    <row r="2588" spans="1:14" x14ac:dyDescent="0.25">
      <c r="A2588" s="30" t="s">
        <v>48</v>
      </c>
      <c r="B2588" s="36">
        <v>5955</v>
      </c>
      <c r="C2588" s="42" t="s">
        <v>3933</v>
      </c>
      <c r="D2588" s="22" t="s">
        <v>314</v>
      </c>
      <c r="E2588" s="22" t="s">
        <v>265</v>
      </c>
      <c r="F2588" s="26" t="str">
        <f>VLOOKUP(E2588,PROCV!$A$1:$B$107,2,TRUE)</f>
        <v>Patrimônio</v>
      </c>
      <c r="G2588" s="38">
        <v>2001</v>
      </c>
      <c r="H2588" s="24">
        <v>0</v>
      </c>
      <c r="I2588" s="23" t="str">
        <f>VLOOKUP(J2588,PROCV!$E$1:$F$27,2,FALSE)</f>
        <v>33 - Rio de Janeiro</v>
      </c>
      <c r="J2588" s="22" t="s">
        <v>82</v>
      </c>
      <c r="K2588" s="22">
        <v>0</v>
      </c>
      <c r="L2588" s="38">
        <v>71863.199999999997</v>
      </c>
      <c r="M2588" s="20" t="e">
        <f>VLOOKUP(G2588,PROCV!$A$110:$B$119,2,FALSE)</f>
        <v>#N/A</v>
      </c>
      <c r="N2588" s="17" t="e">
        <f t="shared" si="40"/>
        <v>#N/A</v>
      </c>
    </row>
    <row r="2589" spans="1:14" x14ac:dyDescent="0.25">
      <c r="A2589" s="30" t="s">
        <v>48</v>
      </c>
      <c r="B2589" s="36">
        <v>15242</v>
      </c>
      <c r="C2589" s="42" t="s">
        <v>3932</v>
      </c>
      <c r="D2589" s="22" t="s">
        <v>314</v>
      </c>
      <c r="E2589" s="22" t="s">
        <v>265</v>
      </c>
      <c r="F2589" s="26" t="str">
        <f>VLOOKUP(E2589,PROCV!$A$1:$B$107,2,TRUE)</f>
        <v>Patrimônio</v>
      </c>
      <c r="G2589" s="38">
        <v>2001</v>
      </c>
      <c r="H2589" s="24">
        <v>0</v>
      </c>
      <c r="I2589" s="23" t="str">
        <f>VLOOKUP(J2589,PROCV!$E$1:$F$27,2,FALSE)</f>
        <v>35 - São Paulo</v>
      </c>
      <c r="J2589" s="22" t="s">
        <v>76</v>
      </c>
      <c r="K2589" s="22">
        <v>0</v>
      </c>
      <c r="L2589" s="38">
        <v>60436.04</v>
      </c>
      <c r="M2589" s="20" t="e">
        <f>VLOOKUP(G2589,PROCV!$A$110:$B$119,2,FALSE)</f>
        <v>#N/A</v>
      </c>
      <c r="N2589" s="17" t="e">
        <f t="shared" si="40"/>
        <v>#N/A</v>
      </c>
    </row>
    <row r="2590" spans="1:14" x14ac:dyDescent="0.25">
      <c r="A2590" s="30" t="s">
        <v>48</v>
      </c>
      <c r="B2590" s="36">
        <v>16736</v>
      </c>
      <c r="C2590" s="42" t="s">
        <v>3931</v>
      </c>
      <c r="D2590" s="22" t="s">
        <v>189</v>
      </c>
      <c r="E2590" s="22" t="s">
        <v>213</v>
      </c>
      <c r="F2590" s="26" t="str">
        <f>VLOOKUP(E2590,PROCV!$A$1:$B$107,2,TRUE)</f>
        <v>Patrimônio</v>
      </c>
      <c r="G2590" s="33">
        <v>2001</v>
      </c>
      <c r="H2590" s="24">
        <v>0</v>
      </c>
      <c r="I2590" s="23" t="str">
        <f>VLOOKUP(J2590,PROCV!$E$1:$F$27,2,FALSE)</f>
        <v>51 - Mato Grosso</v>
      </c>
      <c r="J2590" s="22" t="s">
        <v>99</v>
      </c>
      <c r="K2590" s="22">
        <v>0</v>
      </c>
      <c r="L2590" s="33">
        <v>39015.72</v>
      </c>
      <c r="M2590" s="20" t="e">
        <f>VLOOKUP(G2590,PROCV!$A$110:$B$119,2,FALSE)</f>
        <v>#N/A</v>
      </c>
      <c r="N2590" s="17" t="e">
        <f t="shared" si="40"/>
        <v>#N/A</v>
      </c>
    </row>
    <row r="2591" spans="1:14" x14ac:dyDescent="0.25">
      <c r="A2591" s="30" t="s">
        <v>48</v>
      </c>
      <c r="B2591" s="36">
        <v>16075</v>
      </c>
      <c r="C2591" s="42" t="s">
        <v>3930</v>
      </c>
      <c r="D2591" s="22" t="s">
        <v>4</v>
      </c>
      <c r="E2591" s="22" t="s">
        <v>259</v>
      </c>
      <c r="F2591" s="26" t="str">
        <f>VLOOKUP(E2591,PROCV!$A$1:$B$107,2,TRUE)</f>
        <v>Arquitetura e Design</v>
      </c>
      <c r="G2591" s="33">
        <v>2001</v>
      </c>
      <c r="H2591" s="24">
        <v>0</v>
      </c>
      <c r="I2591" s="23" t="str">
        <f>VLOOKUP(J2591,PROCV!$E$1:$F$27,2,FALSE)</f>
        <v>23 - Ceará</v>
      </c>
      <c r="J2591" s="22" t="s">
        <v>52</v>
      </c>
      <c r="K2591" s="22">
        <v>0</v>
      </c>
      <c r="L2591" s="33">
        <v>25000</v>
      </c>
      <c r="M2591" s="20" t="e">
        <f>VLOOKUP(G2591,PROCV!$A$110:$B$119,2,FALSE)</f>
        <v>#N/A</v>
      </c>
      <c r="N2591" s="17" t="e">
        <f t="shared" si="40"/>
        <v>#N/A</v>
      </c>
    </row>
    <row r="2592" spans="1:14" x14ac:dyDescent="0.25">
      <c r="A2592" s="30" t="s">
        <v>48</v>
      </c>
      <c r="B2592" s="36">
        <v>16067</v>
      </c>
      <c r="C2592" s="42" t="s">
        <v>3929</v>
      </c>
      <c r="D2592" s="22" t="s">
        <v>4</v>
      </c>
      <c r="E2592" s="22" t="s">
        <v>259</v>
      </c>
      <c r="F2592" s="26" t="str">
        <f>VLOOKUP(E2592,PROCV!$A$1:$B$107,2,TRUE)</f>
        <v>Arquitetura e Design</v>
      </c>
      <c r="G2592" s="33">
        <v>2001</v>
      </c>
      <c r="H2592" s="24">
        <v>0</v>
      </c>
      <c r="I2592" s="23" t="str">
        <f>VLOOKUP(J2592,PROCV!$E$1:$F$27,2,FALSE)</f>
        <v>25 - Paraíba</v>
      </c>
      <c r="J2592" s="22" t="s">
        <v>346</v>
      </c>
      <c r="K2592" s="22">
        <v>0</v>
      </c>
      <c r="L2592" s="33">
        <v>22500</v>
      </c>
      <c r="M2592" s="20" t="e">
        <f>VLOOKUP(G2592,PROCV!$A$110:$B$119,2,FALSE)</f>
        <v>#N/A</v>
      </c>
      <c r="N2592" s="17" t="e">
        <f t="shared" si="40"/>
        <v>#N/A</v>
      </c>
    </row>
    <row r="2593" spans="1:14" x14ac:dyDescent="0.25">
      <c r="A2593" s="30" t="s">
        <v>48</v>
      </c>
      <c r="B2593" s="36">
        <v>16019</v>
      </c>
      <c r="C2593" s="42" t="s">
        <v>3260</v>
      </c>
      <c r="D2593" s="22" t="s">
        <v>4</v>
      </c>
      <c r="E2593" s="22" t="s">
        <v>259</v>
      </c>
      <c r="F2593" s="26" t="str">
        <f>VLOOKUP(E2593,PROCV!$A$1:$B$107,2,TRUE)</f>
        <v>Arquitetura e Design</v>
      </c>
      <c r="G2593" s="33">
        <v>2001</v>
      </c>
      <c r="H2593" s="24">
        <v>0</v>
      </c>
      <c r="I2593" s="23" t="str">
        <f>VLOOKUP(J2593,PROCV!$E$1:$F$27,2,FALSE)</f>
        <v>32 - Espírito Santo</v>
      </c>
      <c r="J2593" s="22" t="s">
        <v>67</v>
      </c>
      <c r="K2593" s="22">
        <v>0</v>
      </c>
      <c r="L2593" s="33">
        <v>50000</v>
      </c>
      <c r="M2593" s="20" t="e">
        <f>VLOOKUP(G2593,PROCV!$A$110:$B$119,2,FALSE)</f>
        <v>#N/A</v>
      </c>
      <c r="N2593" s="17" t="e">
        <f t="shared" si="40"/>
        <v>#N/A</v>
      </c>
    </row>
    <row r="2594" spans="1:14" x14ac:dyDescent="0.25">
      <c r="A2594" s="30" t="s">
        <v>48</v>
      </c>
      <c r="B2594" s="36">
        <v>16098</v>
      </c>
      <c r="C2594" s="42" t="s">
        <v>3928</v>
      </c>
      <c r="D2594" s="22" t="s">
        <v>4</v>
      </c>
      <c r="E2594" s="22" t="s">
        <v>209</v>
      </c>
      <c r="F2594" s="26" t="str">
        <f>VLOOKUP(E2594,PROCV!$A$1:$B$107,2,TRUE)</f>
        <v>Educação e Criação em Artes</v>
      </c>
      <c r="G2594" s="33">
        <v>2001</v>
      </c>
      <c r="H2594" s="24">
        <v>0</v>
      </c>
      <c r="I2594" s="23" t="str">
        <f>VLOOKUP(J2594,PROCV!$E$1:$F$27,2,FALSE)</f>
        <v>35 - São Paulo</v>
      </c>
      <c r="J2594" s="22" t="s">
        <v>76</v>
      </c>
      <c r="K2594" s="22">
        <v>0</v>
      </c>
      <c r="L2594" s="33">
        <v>36340</v>
      </c>
      <c r="M2594" s="20" t="e">
        <f>VLOOKUP(G2594,PROCV!$A$110:$B$119,2,FALSE)</f>
        <v>#N/A</v>
      </c>
      <c r="N2594" s="17" t="e">
        <f t="shared" si="40"/>
        <v>#N/A</v>
      </c>
    </row>
    <row r="2595" spans="1:14" x14ac:dyDescent="0.25">
      <c r="A2595" s="30" t="s">
        <v>48</v>
      </c>
      <c r="B2595" s="36">
        <v>15899</v>
      </c>
      <c r="C2595" s="42" t="s">
        <v>3927</v>
      </c>
      <c r="D2595" s="22" t="s">
        <v>314</v>
      </c>
      <c r="E2595" s="22" t="s">
        <v>504</v>
      </c>
      <c r="F2595" s="26" t="str">
        <f>VLOOKUP(E2595,PROCV!$A$1:$B$107,2,TRUE)</f>
        <v>Artes Cênicas e Espetáculo</v>
      </c>
      <c r="G2595" s="33">
        <v>2001</v>
      </c>
      <c r="H2595" s="24">
        <v>0</v>
      </c>
      <c r="I2595" s="23" t="str">
        <f>VLOOKUP(J2595,PROCV!$E$1:$F$27,2,FALSE)</f>
        <v>33 - Rio de Janeiro</v>
      </c>
      <c r="J2595" s="22" t="s">
        <v>82</v>
      </c>
      <c r="K2595" s="22">
        <v>0</v>
      </c>
      <c r="L2595" s="33">
        <v>52420</v>
      </c>
      <c r="M2595" s="20" t="e">
        <f>VLOOKUP(G2595,PROCV!$A$110:$B$119,2,FALSE)</f>
        <v>#N/A</v>
      </c>
      <c r="N2595" s="17" t="e">
        <f t="shared" si="40"/>
        <v>#N/A</v>
      </c>
    </row>
    <row r="2596" spans="1:14" x14ac:dyDescent="0.25">
      <c r="A2596" s="30" t="s">
        <v>48</v>
      </c>
      <c r="B2596" s="36">
        <v>18569</v>
      </c>
      <c r="C2596" s="42" t="s">
        <v>3926</v>
      </c>
      <c r="D2596" s="22" t="s">
        <v>524</v>
      </c>
      <c r="E2596" s="22" t="s">
        <v>523</v>
      </c>
      <c r="F2596" s="26" t="str">
        <f>VLOOKUP(E2596,PROCV!$A$1:$B$107,2,TRUE)</f>
        <v>Patrimônio</v>
      </c>
      <c r="G2596" s="33">
        <v>2001</v>
      </c>
      <c r="H2596" s="24">
        <v>0</v>
      </c>
      <c r="I2596" s="23" t="str">
        <f>VLOOKUP(J2596,PROCV!$E$1:$F$27,2,FALSE)</f>
        <v>31 - Minas Gerais</v>
      </c>
      <c r="J2596" s="22" t="s">
        <v>85</v>
      </c>
      <c r="K2596" s="22">
        <v>0</v>
      </c>
      <c r="L2596" s="33">
        <v>40000</v>
      </c>
      <c r="M2596" s="20" t="e">
        <f>VLOOKUP(G2596,PROCV!$A$110:$B$119,2,FALSE)</f>
        <v>#N/A</v>
      </c>
      <c r="N2596" s="17" t="e">
        <f t="shared" si="40"/>
        <v>#N/A</v>
      </c>
    </row>
    <row r="2597" spans="1:14" x14ac:dyDescent="0.25">
      <c r="A2597" s="30" t="s">
        <v>48</v>
      </c>
      <c r="B2597" s="36">
        <v>19254</v>
      </c>
      <c r="C2597" s="42" t="s">
        <v>3925</v>
      </c>
      <c r="D2597" s="22" t="s">
        <v>114</v>
      </c>
      <c r="E2597" s="22" t="s">
        <v>113</v>
      </c>
      <c r="F2597" s="26" t="str">
        <f>VLOOKUP(E2597,PROCV!$A$1:$B$107,2,TRUE)</f>
        <v>Música</v>
      </c>
      <c r="G2597" s="33">
        <v>2001</v>
      </c>
      <c r="H2597" s="24">
        <v>0</v>
      </c>
      <c r="I2597" s="23" t="str">
        <f>VLOOKUP(J2597,PROCV!$E$1:$F$27,2,FALSE)</f>
        <v>26 - Pernambuco</v>
      </c>
      <c r="J2597" s="22" t="s">
        <v>44</v>
      </c>
      <c r="K2597" s="22">
        <v>0</v>
      </c>
      <c r="L2597" s="33">
        <v>35000</v>
      </c>
      <c r="M2597" s="20" t="e">
        <f>VLOOKUP(G2597,PROCV!$A$110:$B$119,2,FALSE)</f>
        <v>#N/A</v>
      </c>
      <c r="N2597" s="17" t="e">
        <f t="shared" si="40"/>
        <v>#N/A</v>
      </c>
    </row>
    <row r="2598" spans="1:14" x14ac:dyDescent="0.25">
      <c r="A2598" s="30" t="s">
        <v>48</v>
      </c>
      <c r="B2598" s="36">
        <v>17756</v>
      </c>
      <c r="C2598" s="42" t="s">
        <v>3924</v>
      </c>
      <c r="D2598" s="22" t="s">
        <v>4</v>
      </c>
      <c r="E2598" s="22" t="s">
        <v>305</v>
      </c>
      <c r="F2598" s="26" t="str">
        <f>VLOOKUP(E2598,PROCV!$A$1:$B$107,2,TRUE)</f>
        <v>Audiovisual</v>
      </c>
      <c r="G2598" s="33">
        <v>2001</v>
      </c>
      <c r="H2598" s="24">
        <v>0</v>
      </c>
      <c r="I2598" s="23" t="str">
        <f>VLOOKUP(J2598,PROCV!$E$1:$F$27,2,FALSE)</f>
        <v>53 - Distrito Federal</v>
      </c>
      <c r="J2598" s="22" t="s">
        <v>75</v>
      </c>
      <c r="K2598" s="22">
        <v>0</v>
      </c>
      <c r="L2598" s="33">
        <v>80000</v>
      </c>
      <c r="M2598" s="20" t="e">
        <f>VLOOKUP(G2598,PROCV!$A$110:$B$119,2,FALSE)</f>
        <v>#N/A</v>
      </c>
      <c r="N2598" s="17" t="e">
        <f t="shared" si="40"/>
        <v>#N/A</v>
      </c>
    </row>
    <row r="2599" spans="1:14" x14ac:dyDescent="0.25">
      <c r="A2599" s="30" t="s">
        <v>48</v>
      </c>
      <c r="B2599" s="36">
        <v>6223</v>
      </c>
      <c r="C2599" s="42" t="s">
        <v>3923</v>
      </c>
      <c r="D2599" s="22" t="s">
        <v>189</v>
      </c>
      <c r="E2599" s="22" t="s">
        <v>213</v>
      </c>
      <c r="F2599" s="26" t="str">
        <f>VLOOKUP(E2599,PROCV!$A$1:$B$107,2,TRUE)</f>
        <v>Patrimônio</v>
      </c>
      <c r="G2599" s="33">
        <v>2001</v>
      </c>
      <c r="H2599" s="24">
        <v>0</v>
      </c>
      <c r="I2599" s="23" t="str">
        <f>VLOOKUP(J2599,PROCV!$E$1:$F$27,2,FALSE)</f>
        <v>35 - São Paulo</v>
      </c>
      <c r="J2599" s="22" t="s">
        <v>76</v>
      </c>
      <c r="K2599" s="22">
        <v>0</v>
      </c>
      <c r="L2599" s="33">
        <v>68600</v>
      </c>
      <c r="M2599" s="20" t="e">
        <f>VLOOKUP(G2599,PROCV!$A$110:$B$119,2,FALSE)</f>
        <v>#N/A</v>
      </c>
      <c r="N2599" s="17" t="e">
        <f t="shared" si="40"/>
        <v>#N/A</v>
      </c>
    </row>
    <row r="2600" spans="1:14" x14ac:dyDescent="0.25">
      <c r="A2600" s="30" t="s">
        <v>48</v>
      </c>
      <c r="B2600" s="36">
        <v>19840</v>
      </c>
      <c r="C2600" s="42" t="s">
        <v>3922</v>
      </c>
      <c r="D2600" s="22" t="s">
        <v>300</v>
      </c>
      <c r="E2600" s="22" t="s">
        <v>299</v>
      </c>
      <c r="F2600" s="26" t="str">
        <f>VLOOKUP(E2600,PROCV!$A$1:$B$107,2,TRUE)</f>
        <v>Patrimônio</v>
      </c>
      <c r="G2600" s="33">
        <v>2001</v>
      </c>
      <c r="H2600" s="24">
        <v>0</v>
      </c>
      <c r="I2600" s="23" t="str">
        <f>VLOOKUP(J2600,PROCV!$E$1:$F$27,2,FALSE)</f>
        <v>33 - Rio de Janeiro</v>
      </c>
      <c r="J2600" s="22" t="s">
        <v>82</v>
      </c>
      <c r="K2600" s="22">
        <v>0</v>
      </c>
      <c r="L2600" s="33">
        <v>801790</v>
      </c>
      <c r="M2600" s="20" t="e">
        <f>VLOOKUP(G2600,PROCV!$A$110:$B$119,2,FALSE)</f>
        <v>#N/A</v>
      </c>
      <c r="N2600" s="17" t="e">
        <f t="shared" si="40"/>
        <v>#N/A</v>
      </c>
    </row>
    <row r="2601" spans="1:14" x14ac:dyDescent="0.25">
      <c r="A2601" s="30" t="s">
        <v>48</v>
      </c>
      <c r="B2601" s="36">
        <v>16420</v>
      </c>
      <c r="C2601" s="42" t="s">
        <v>3921</v>
      </c>
      <c r="D2601" s="22" t="s">
        <v>189</v>
      </c>
      <c r="E2601" s="22" t="s">
        <v>844</v>
      </c>
      <c r="F2601" s="26" t="str">
        <f>VLOOKUP(E2601,PROCV!$A$1:$B$107,2,TRUE)</f>
        <v>Educação e Criação em Artes</v>
      </c>
      <c r="G2601" s="33">
        <v>2001</v>
      </c>
      <c r="H2601" s="24">
        <v>0</v>
      </c>
      <c r="I2601" s="23" t="str">
        <f>VLOOKUP(J2601,PROCV!$E$1:$F$27,2,FALSE)</f>
        <v>25 - Paraíba</v>
      </c>
      <c r="J2601" s="22" t="s">
        <v>346</v>
      </c>
      <c r="K2601" s="22">
        <v>0</v>
      </c>
      <c r="L2601" s="33">
        <v>30000</v>
      </c>
      <c r="M2601" s="20" t="e">
        <f>VLOOKUP(G2601,PROCV!$A$110:$B$119,2,FALSE)</f>
        <v>#N/A</v>
      </c>
      <c r="N2601" s="17" t="e">
        <f t="shared" si="40"/>
        <v>#N/A</v>
      </c>
    </row>
    <row r="2602" spans="1:14" x14ac:dyDescent="0.25">
      <c r="A2602" s="30" t="s">
        <v>48</v>
      </c>
      <c r="B2602" s="36">
        <v>19251</v>
      </c>
      <c r="C2602" s="42" t="s">
        <v>3920</v>
      </c>
      <c r="D2602" s="22" t="s">
        <v>114</v>
      </c>
      <c r="E2602" s="22" t="s">
        <v>113</v>
      </c>
      <c r="F2602" s="26" t="str">
        <f>VLOOKUP(E2602,PROCV!$A$1:$B$107,2,TRUE)</f>
        <v>Música</v>
      </c>
      <c r="G2602" s="33">
        <v>2001</v>
      </c>
      <c r="H2602" s="24">
        <v>0</v>
      </c>
      <c r="I2602" s="23" t="str">
        <f>VLOOKUP(J2602,PROCV!$E$1:$F$27,2,FALSE)</f>
        <v>53 - Distrito Federal</v>
      </c>
      <c r="J2602" s="22" t="s">
        <v>75</v>
      </c>
      <c r="K2602" s="22">
        <v>0</v>
      </c>
      <c r="L2602" s="33">
        <v>122000</v>
      </c>
      <c r="M2602" s="20" t="e">
        <f>VLOOKUP(G2602,PROCV!$A$110:$B$119,2,FALSE)</f>
        <v>#N/A</v>
      </c>
      <c r="N2602" s="17" t="e">
        <f t="shared" si="40"/>
        <v>#N/A</v>
      </c>
    </row>
    <row r="2603" spans="1:14" x14ac:dyDescent="0.25">
      <c r="A2603" s="30" t="s">
        <v>48</v>
      </c>
      <c r="B2603" s="36">
        <v>16280</v>
      </c>
      <c r="C2603" s="42" t="s">
        <v>3919</v>
      </c>
      <c r="D2603" s="22" t="s">
        <v>189</v>
      </c>
      <c r="E2603" s="22" t="s">
        <v>213</v>
      </c>
      <c r="F2603" s="26" t="str">
        <f>VLOOKUP(E2603,PROCV!$A$1:$B$107,2,TRUE)</f>
        <v>Patrimônio</v>
      </c>
      <c r="G2603" s="33">
        <v>2001</v>
      </c>
      <c r="H2603" s="24">
        <v>0</v>
      </c>
      <c r="I2603" s="23" t="str">
        <f>VLOOKUP(J2603,PROCV!$E$1:$F$27,2,FALSE)</f>
        <v>42 - Santa Catarina</v>
      </c>
      <c r="J2603" s="22" t="s">
        <v>79</v>
      </c>
      <c r="K2603" s="22">
        <v>0</v>
      </c>
      <c r="L2603" s="33">
        <v>87500</v>
      </c>
      <c r="M2603" s="20" t="e">
        <f>VLOOKUP(G2603,PROCV!$A$110:$B$119,2,FALSE)</f>
        <v>#N/A</v>
      </c>
      <c r="N2603" s="17" t="e">
        <f t="shared" si="40"/>
        <v>#N/A</v>
      </c>
    </row>
    <row r="2604" spans="1:14" x14ac:dyDescent="0.25">
      <c r="A2604" s="30" t="s">
        <v>48</v>
      </c>
      <c r="B2604" s="36">
        <v>16168</v>
      </c>
      <c r="C2604" s="42" t="s">
        <v>3918</v>
      </c>
      <c r="D2604" s="22" t="s">
        <v>189</v>
      </c>
      <c r="E2604" s="22" t="s">
        <v>213</v>
      </c>
      <c r="F2604" s="26" t="str">
        <f>VLOOKUP(E2604,PROCV!$A$1:$B$107,2,TRUE)</f>
        <v>Patrimônio</v>
      </c>
      <c r="G2604" s="33">
        <v>2001</v>
      </c>
      <c r="H2604" s="24">
        <v>0</v>
      </c>
      <c r="I2604" s="23" t="str">
        <f>VLOOKUP(J2604,PROCV!$E$1:$F$27,2,FALSE)</f>
        <v>42 - Santa Catarina</v>
      </c>
      <c r="J2604" s="22" t="s">
        <v>79</v>
      </c>
      <c r="K2604" s="22">
        <v>0</v>
      </c>
      <c r="L2604" s="33">
        <v>100000</v>
      </c>
      <c r="M2604" s="20" t="e">
        <f>VLOOKUP(G2604,PROCV!$A$110:$B$119,2,FALSE)</f>
        <v>#N/A</v>
      </c>
      <c r="N2604" s="17" t="e">
        <f t="shared" si="40"/>
        <v>#N/A</v>
      </c>
    </row>
    <row r="2605" spans="1:14" x14ac:dyDescent="0.25">
      <c r="A2605" s="30" t="s">
        <v>48</v>
      </c>
      <c r="B2605" s="36">
        <v>16466</v>
      </c>
      <c r="C2605" s="42" t="s">
        <v>3917</v>
      </c>
      <c r="D2605" s="22" t="s">
        <v>189</v>
      </c>
      <c r="E2605" s="22" t="s">
        <v>213</v>
      </c>
      <c r="F2605" s="26" t="str">
        <f>VLOOKUP(E2605,PROCV!$A$1:$B$107,2,TRUE)</f>
        <v>Patrimônio</v>
      </c>
      <c r="G2605" s="33">
        <v>2001</v>
      </c>
      <c r="H2605" s="24">
        <v>0</v>
      </c>
      <c r="I2605" s="23" t="str">
        <f>VLOOKUP(J2605,PROCV!$E$1:$F$27,2,FALSE)</f>
        <v>43 - Rio Grande do Sul</v>
      </c>
      <c r="J2605" s="22" t="s">
        <v>56</v>
      </c>
      <c r="K2605" s="22">
        <v>0</v>
      </c>
      <c r="L2605" s="33">
        <v>300000</v>
      </c>
      <c r="M2605" s="20" t="e">
        <f>VLOOKUP(G2605,PROCV!$A$110:$B$119,2,FALSE)</f>
        <v>#N/A</v>
      </c>
      <c r="N2605" s="17" t="e">
        <f t="shared" si="40"/>
        <v>#N/A</v>
      </c>
    </row>
    <row r="2606" spans="1:14" x14ac:dyDescent="0.25">
      <c r="A2606" s="30" t="s">
        <v>48</v>
      </c>
      <c r="B2606" s="36">
        <v>16415</v>
      </c>
      <c r="C2606" s="42" t="s">
        <v>3916</v>
      </c>
      <c r="D2606" s="22" t="s">
        <v>189</v>
      </c>
      <c r="E2606" s="22" t="s">
        <v>188</v>
      </c>
      <c r="F2606" s="26" t="str">
        <f>VLOOKUP(E2606,PROCV!$A$1:$B$107,2,TRUE)</f>
        <v>Audiovisual</v>
      </c>
      <c r="G2606" s="33">
        <v>2001</v>
      </c>
      <c r="H2606" s="24">
        <v>0</v>
      </c>
      <c r="I2606" s="23" t="str">
        <f>VLOOKUP(J2606,PROCV!$E$1:$F$27,2,FALSE)</f>
        <v>33 - Rio de Janeiro</v>
      </c>
      <c r="J2606" s="22" t="s">
        <v>82</v>
      </c>
      <c r="K2606" s="22">
        <v>0</v>
      </c>
      <c r="L2606" s="33">
        <v>59999</v>
      </c>
      <c r="M2606" s="20" t="e">
        <f>VLOOKUP(G2606,PROCV!$A$110:$B$119,2,FALSE)</f>
        <v>#N/A</v>
      </c>
      <c r="N2606" s="17" t="e">
        <f t="shared" si="40"/>
        <v>#N/A</v>
      </c>
    </row>
    <row r="2607" spans="1:14" x14ac:dyDescent="0.25">
      <c r="A2607" s="30" t="s">
        <v>48</v>
      </c>
      <c r="B2607" s="36">
        <v>6738</v>
      </c>
      <c r="C2607" s="42" t="s">
        <v>3915</v>
      </c>
      <c r="D2607" s="22" t="s">
        <v>114</v>
      </c>
      <c r="E2607" s="22" t="s">
        <v>113</v>
      </c>
      <c r="F2607" s="26" t="str">
        <f>VLOOKUP(E2607,PROCV!$A$1:$B$107,2,TRUE)</f>
        <v>Música</v>
      </c>
      <c r="G2607" s="33">
        <v>2001</v>
      </c>
      <c r="H2607" s="24">
        <v>0</v>
      </c>
      <c r="I2607" s="23" t="str">
        <f>VLOOKUP(J2607,PROCV!$E$1:$F$27,2,FALSE)</f>
        <v>33 - Rio de Janeiro</v>
      </c>
      <c r="J2607" s="22" t="s">
        <v>82</v>
      </c>
      <c r="K2607" s="22">
        <v>0</v>
      </c>
      <c r="L2607" s="33">
        <v>77848</v>
      </c>
      <c r="M2607" s="20" t="e">
        <f>VLOOKUP(G2607,PROCV!$A$110:$B$119,2,FALSE)</f>
        <v>#N/A</v>
      </c>
      <c r="N2607" s="17" t="e">
        <f t="shared" si="40"/>
        <v>#N/A</v>
      </c>
    </row>
    <row r="2608" spans="1:14" x14ac:dyDescent="0.25">
      <c r="A2608" s="30" t="s">
        <v>48</v>
      </c>
      <c r="B2608" s="36">
        <v>19183</v>
      </c>
      <c r="C2608" s="42" t="s">
        <v>3914</v>
      </c>
      <c r="D2608" s="22" t="s">
        <v>114</v>
      </c>
      <c r="E2608" s="22" t="s">
        <v>113</v>
      </c>
      <c r="F2608" s="26" t="str">
        <f>VLOOKUP(E2608,PROCV!$A$1:$B$107,2,TRUE)</f>
        <v>Música</v>
      </c>
      <c r="G2608" s="33">
        <v>2001</v>
      </c>
      <c r="H2608" s="24">
        <v>0</v>
      </c>
      <c r="I2608" s="23" t="str">
        <f>VLOOKUP(J2608,PROCV!$E$1:$F$27,2,FALSE)</f>
        <v>33 - Rio de Janeiro</v>
      </c>
      <c r="J2608" s="22" t="s">
        <v>82</v>
      </c>
      <c r="K2608" s="22">
        <v>0</v>
      </c>
      <c r="L2608" s="33">
        <v>30804.99</v>
      </c>
      <c r="M2608" s="20" t="e">
        <f>VLOOKUP(G2608,PROCV!$A$110:$B$119,2,FALSE)</f>
        <v>#N/A</v>
      </c>
      <c r="N2608" s="17" t="e">
        <f t="shared" si="40"/>
        <v>#N/A</v>
      </c>
    </row>
    <row r="2609" spans="1:14" x14ac:dyDescent="0.25">
      <c r="A2609" s="30" t="s">
        <v>48</v>
      </c>
      <c r="B2609" s="36">
        <v>17536</v>
      </c>
      <c r="C2609" s="42" t="s">
        <v>3913</v>
      </c>
      <c r="D2609" s="22" t="s">
        <v>114</v>
      </c>
      <c r="E2609" s="22" t="s">
        <v>192</v>
      </c>
      <c r="F2609" s="26" t="str">
        <f>VLOOKUP(E2609,PROCV!$A$1:$B$107,2,TRUE)</f>
        <v>Música</v>
      </c>
      <c r="G2609" s="33">
        <v>2001</v>
      </c>
      <c r="H2609" s="24">
        <v>0</v>
      </c>
      <c r="I2609" s="23" t="str">
        <f>VLOOKUP(J2609,PROCV!$E$1:$F$27,2,FALSE)</f>
        <v>31 - Minas Gerais</v>
      </c>
      <c r="J2609" s="22" t="s">
        <v>85</v>
      </c>
      <c r="K2609" s="22">
        <v>0</v>
      </c>
      <c r="L2609" s="33">
        <v>26310</v>
      </c>
      <c r="M2609" s="20" t="e">
        <f>VLOOKUP(G2609,PROCV!$A$110:$B$119,2,FALSE)</f>
        <v>#N/A</v>
      </c>
      <c r="N2609" s="17" t="e">
        <f t="shared" si="40"/>
        <v>#N/A</v>
      </c>
    </row>
    <row r="2610" spans="1:14" x14ac:dyDescent="0.25">
      <c r="A2610" s="30" t="s">
        <v>48</v>
      </c>
      <c r="B2610" s="36">
        <v>15898</v>
      </c>
      <c r="C2610" s="42" t="s">
        <v>3912</v>
      </c>
      <c r="D2610" s="22" t="s">
        <v>114</v>
      </c>
      <c r="E2610" s="22" t="s">
        <v>192</v>
      </c>
      <c r="F2610" s="26" t="str">
        <f>VLOOKUP(E2610,PROCV!$A$1:$B$107,2,TRUE)</f>
        <v>Música</v>
      </c>
      <c r="G2610" s="33">
        <v>2001</v>
      </c>
      <c r="H2610" s="24">
        <v>0</v>
      </c>
      <c r="I2610" s="23" t="str">
        <f>VLOOKUP(J2610,PROCV!$E$1:$F$27,2,FALSE)</f>
        <v>42 - Santa Catarina</v>
      </c>
      <c r="J2610" s="22" t="s">
        <v>79</v>
      </c>
      <c r="K2610" s="22">
        <v>0</v>
      </c>
      <c r="L2610" s="33">
        <v>60000</v>
      </c>
      <c r="M2610" s="20" t="e">
        <f>VLOOKUP(G2610,PROCV!$A$110:$B$119,2,FALSE)</f>
        <v>#N/A</v>
      </c>
      <c r="N2610" s="17" t="e">
        <f t="shared" si="40"/>
        <v>#N/A</v>
      </c>
    </row>
    <row r="2611" spans="1:14" x14ac:dyDescent="0.25">
      <c r="A2611" s="30" t="s">
        <v>48</v>
      </c>
      <c r="B2611" s="36">
        <v>16395</v>
      </c>
      <c r="C2611" s="42" t="s">
        <v>3911</v>
      </c>
      <c r="D2611" s="22" t="s">
        <v>189</v>
      </c>
      <c r="E2611" s="22" t="s">
        <v>213</v>
      </c>
      <c r="F2611" s="26" t="str">
        <f>VLOOKUP(E2611,PROCV!$A$1:$B$107,2,TRUE)</f>
        <v>Patrimônio</v>
      </c>
      <c r="G2611" s="33">
        <v>2001</v>
      </c>
      <c r="H2611" s="24">
        <v>0</v>
      </c>
      <c r="I2611" s="23" t="str">
        <f>VLOOKUP(J2611,PROCV!$E$1:$F$27,2,FALSE)</f>
        <v>31 - Minas Gerais</v>
      </c>
      <c r="J2611" s="22" t="s">
        <v>85</v>
      </c>
      <c r="K2611" s="22">
        <v>0</v>
      </c>
      <c r="L2611" s="33">
        <v>80000</v>
      </c>
      <c r="M2611" s="20" t="e">
        <f>VLOOKUP(G2611,PROCV!$A$110:$B$119,2,FALSE)</f>
        <v>#N/A</v>
      </c>
      <c r="N2611" s="17" t="e">
        <f t="shared" si="40"/>
        <v>#N/A</v>
      </c>
    </row>
    <row r="2612" spans="1:14" x14ac:dyDescent="0.25">
      <c r="A2612" s="30" t="s">
        <v>48</v>
      </c>
      <c r="B2612" s="36">
        <v>16988</v>
      </c>
      <c r="C2612" s="42" t="s">
        <v>3910</v>
      </c>
      <c r="D2612" s="22" t="s">
        <v>189</v>
      </c>
      <c r="E2612" s="22" t="s">
        <v>213</v>
      </c>
      <c r="F2612" s="26" t="str">
        <f>VLOOKUP(E2612,PROCV!$A$1:$B$107,2,TRUE)</f>
        <v>Patrimônio</v>
      </c>
      <c r="G2612" s="33">
        <v>2001</v>
      </c>
      <c r="H2612" s="24">
        <v>0</v>
      </c>
      <c r="I2612" s="23" t="str">
        <f>VLOOKUP(J2612,PROCV!$E$1:$F$27,2,FALSE)</f>
        <v>41 - Paraná</v>
      </c>
      <c r="J2612" s="22" t="s">
        <v>106</v>
      </c>
      <c r="K2612" s="22">
        <v>0</v>
      </c>
      <c r="L2612" s="33">
        <v>100000</v>
      </c>
      <c r="M2612" s="20" t="e">
        <f>VLOOKUP(G2612,PROCV!$A$110:$B$119,2,FALSE)</f>
        <v>#N/A</v>
      </c>
      <c r="N2612" s="17" t="e">
        <f t="shared" si="40"/>
        <v>#N/A</v>
      </c>
    </row>
    <row r="2613" spans="1:14" x14ac:dyDescent="0.25">
      <c r="A2613" s="30" t="s">
        <v>48</v>
      </c>
      <c r="B2613" s="36">
        <v>17954</v>
      </c>
      <c r="C2613" s="42" t="s">
        <v>3909</v>
      </c>
      <c r="D2613" s="22" t="s">
        <v>189</v>
      </c>
      <c r="E2613" s="22" t="s">
        <v>213</v>
      </c>
      <c r="F2613" s="26" t="str">
        <f>VLOOKUP(E2613,PROCV!$A$1:$B$107,2,TRUE)</f>
        <v>Patrimônio</v>
      </c>
      <c r="G2613" s="33">
        <v>2001</v>
      </c>
      <c r="H2613" s="24">
        <v>0</v>
      </c>
      <c r="I2613" s="23" t="str">
        <f>VLOOKUP(J2613,PROCV!$E$1:$F$27,2,FALSE)</f>
        <v>23 - Ceará</v>
      </c>
      <c r="J2613" s="22" t="s">
        <v>52</v>
      </c>
      <c r="K2613" s="22">
        <v>0</v>
      </c>
      <c r="L2613" s="33">
        <v>44771.4</v>
      </c>
      <c r="M2613" s="20" t="e">
        <f>VLOOKUP(G2613,PROCV!$A$110:$B$119,2,FALSE)</f>
        <v>#N/A</v>
      </c>
      <c r="N2613" s="17" t="e">
        <f t="shared" si="40"/>
        <v>#N/A</v>
      </c>
    </row>
    <row r="2614" spans="1:14" x14ac:dyDescent="0.25">
      <c r="A2614" s="30" t="s">
        <v>48</v>
      </c>
      <c r="B2614" s="36">
        <v>16416</v>
      </c>
      <c r="C2614" s="42" t="s">
        <v>3908</v>
      </c>
      <c r="D2614" s="22" t="s">
        <v>189</v>
      </c>
      <c r="E2614" s="22" t="s">
        <v>630</v>
      </c>
      <c r="F2614" s="26" t="s">
        <v>10</v>
      </c>
      <c r="G2614" s="33">
        <v>2001</v>
      </c>
      <c r="H2614" s="24">
        <v>0</v>
      </c>
      <c r="I2614" s="23" t="str">
        <f>VLOOKUP(J2614,PROCV!$E$1:$F$27,2,FALSE)</f>
        <v>41 - Paraná</v>
      </c>
      <c r="J2614" s="22" t="s">
        <v>106</v>
      </c>
      <c r="K2614" s="22">
        <v>0</v>
      </c>
      <c r="L2614" s="33">
        <v>80000</v>
      </c>
      <c r="M2614" s="20" t="e">
        <f>VLOOKUP(G2614,PROCV!$A$110:$B$119,2,FALSE)</f>
        <v>#N/A</v>
      </c>
      <c r="N2614" s="17" t="e">
        <f t="shared" si="40"/>
        <v>#N/A</v>
      </c>
    </row>
    <row r="2615" spans="1:14" x14ac:dyDescent="0.25">
      <c r="A2615" s="30" t="s">
        <v>48</v>
      </c>
      <c r="B2615" s="36">
        <v>17627</v>
      </c>
      <c r="C2615" s="42" t="s">
        <v>3907</v>
      </c>
      <c r="D2615" s="22" t="s">
        <v>314</v>
      </c>
      <c r="E2615" s="22" t="s">
        <v>2956</v>
      </c>
      <c r="F2615" s="26" t="str">
        <f>VLOOKUP(E2615,PROCV!$A$1:$B$107,2,TRUE)</f>
        <v>Editorial</v>
      </c>
      <c r="G2615" s="33">
        <v>2001</v>
      </c>
      <c r="H2615" s="24">
        <v>0</v>
      </c>
      <c r="I2615" s="23" t="str">
        <f>VLOOKUP(J2615,PROCV!$E$1:$F$27,2,FALSE)</f>
        <v>15 - Pará</v>
      </c>
      <c r="J2615" s="22" t="s">
        <v>140</v>
      </c>
      <c r="K2615" s="22">
        <v>0</v>
      </c>
      <c r="L2615" s="33">
        <v>45000</v>
      </c>
      <c r="M2615" s="20" t="e">
        <f>VLOOKUP(G2615,PROCV!$A$110:$B$119,2,FALSE)</f>
        <v>#N/A</v>
      </c>
      <c r="N2615" s="17" t="e">
        <f t="shared" si="40"/>
        <v>#N/A</v>
      </c>
    </row>
    <row r="2616" spans="1:14" x14ac:dyDescent="0.25">
      <c r="A2616" s="30" t="s">
        <v>48</v>
      </c>
      <c r="B2616" s="36">
        <v>18901</v>
      </c>
      <c r="C2616" s="42" t="s">
        <v>3906</v>
      </c>
      <c r="D2616" s="22" t="s">
        <v>114</v>
      </c>
      <c r="E2616" s="22" t="s">
        <v>369</v>
      </c>
      <c r="F2616" s="26" t="str">
        <f>VLOOKUP(E2616,PROCV!$A$1:$B$107,2,TRUE)</f>
        <v>Patrimônio</v>
      </c>
      <c r="G2616" s="33">
        <v>2001</v>
      </c>
      <c r="H2616" s="24">
        <v>0</v>
      </c>
      <c r="I2616" s="23" t="str">
        <f>VLOOKUP(J2616,PROCV!$E$1:$F$27,2,FALSE)</f>
        <v>33 - Rio de Janeiro</v>
      </c>
      <c r="J2616" s="22" t="s">
        <v>82</v>
      </c>
      <c r="K2616" s="22">
        <v>0</v>
      </c>
      <c r="L2616" s="33">
        <v>20076</v>
      </c>
      <c r="M2616" s="20" t="e">
        <f>VLOOKUP(G2616,PROCV!$A$110:$B$119,2,FALSE)</f>
        <v>#N/A</v>
      </c>
      <c r="N2616" s="17" t="e">
        <f t="shared" si="40"/>
        <v>#N/A</v>
      </c>
    </row>
    <row r="2617" spans="1:14" x14ac:dyDescent="0.25">
      <c r="A2617" s="30" t="s">
        <v>48</v>
      </c>
      <c r="B2617" s="36">
        <v>17752</v>
      </c>
      <c r="C2617" s="42" t="s">
        <v>3905</v>
      </c>
      <c r="D2617" s="22" t="s">
        <v>4</v>
      </c>
      <c r="E2617" s="22" t="s">
        <v>285</v>
      </c>
      <c r="F2617" s="26" t="str">
        <f>VLOOKUP(E2617,PROCV!$A$1:$B$107,2,TRUE)</f>
        <v>Educação e Criação em Artes</v>
      </c>
      <c r="G2617" s="33">
        <v>2001</v>
      </c>
      <c r="H2617" s="24">
        <v>0</v>
      </c>
      <c r="I2617" s="23" t="str">
        <f>VLOOKUP(J2617,PROCV!$E$1:$F$27,2,FALSE)</f>
        <v>53 - Distrito Federal</v>
      </c>
      <c r="J2617" s="22" t="s">
        <v>75</v>
      </c>
      <c r="K2617" s="22">
        <v>0</v>
      </c>
      <c r="L2617" s="33">
        <v>40000</v>
      </c>
      <c r="M2617" s="20" t="e">
        <f>VLOOKUP(G2617,PROCV!$A$110:$B$119,2,FALSE)</f>
        <v>#N/A</v>
      </c>
      <c r="N2617" s="17" t="e">
        <f t="shared" si="40"/>
        <v>#N/A</v>
      </c>
    </row>
    <row r="2618" spans="1:14" x14ac:dyDescent="0.25">
      <c r="A2618" s="30" t="s">
        <v>48</v>
      </c>
      <c r="B2618" s="36">
        <v>6794</v>
      </c>
      <c r="C2618" s="42" t="s">
        <v>3904</v>
      </c>
      <c r="D2618" s="22" t="s">
        <v>189</v>
      </c>
      <c r="E2618" s="22" t="s">
        <v>640</v>
      </c>
      <c r="F2618" s="26" t="str">
        <f>VLOOKUP(E2618,PROCV!$A$1:$B$107,2,TRUE)</f>
        <v>Música</v>
      </c>
      <c r="G2618" s="33">
        <v>2001</v>
      </c>
      <c r="H2618" s="24">
        <v>0</v>
      </c>
      <c r="I2618" s="23" t="str">
        <f>VLOOKUP(J2618,PROCV!$E$1:$F$27,2,FALSE)</f>
        <v>22 - Piauí</v>
      </c>
      <c r="J2618" s="22" t="s">
        <v>77</v>
      </c>
      <c r="K2618" s="22">
        <v>0</v>
      </c>
      <c r="L2618" s="33">
        <v>45010</v>
      </c>
      <c r="M2618" s="20" t="e">
        <f>VLOOKUP(G2618,PROCV!$A$110:$B$119,2,FALSE)</f>
        <v>#N/A</v>
      </c>
      <c r="N2618" s="17" t="e">
        <f t="shared" si="40"/>
        <v>#N/A</v>
      </c>
    </row>
    <row r="2619" spans="1:14" x14ac:dyDescent="0.25">
      <c r="A2619" s="30" t="s">
        <v>48</v>
      </c>
      <c r="B2619" s="36">
        <v>19831</v>
      </c>
      <c r="C2619" s="42" t="s">
        <v>3903</v>
      </c>
      <c r="D2619" s="22" t="s">
        <v>300</v>
      </c>
      <c r="E2619" s="22" t="s">
        <v>221</v>
      </c>
      <c r="F2619" s="26" t="str">
        <f>VLOOKUP(E2619,PROCV!$A$1:$B$107,2,TRUE)</f>
        <v>Artes Cênicas e Espetáculo</v>
      </c>
      <c r="G2619" s="33">
        <v>2001</v>
      </c>
      <c r="H2619" s="24">
        <v>0</v>
      </c>
      <c r="I2619" s="23" t="str">
        <f>VLOOKUP(J2619,PROCV!$E$1:$F$27,2,FALSE)</f>
        <v>26 - Pernambuco</v>
      </c>
      <c r="J2619" s="22" t="s">
        <v>44</v>
      </c>
      <c r="K2619" s="22">
        <v>0</v>
      </c>
      <c r="L2619" s="33">
        <v>750000</v>
      </c>
      <c r="M2619" s="20" t="e">
        <f>VLOOKUP(G2619,PROCV!$A$110:$B$119,2,FALSE)</f>
        <v>#N/A</v>
      </c>
      <c r="N2619" s="17" t="e">
        <f t="shared" si="40"/>
        <v>#N/A</v>
      </c>
    </row>
    <row r="2620" spans="1:14" x14ac:dyDescent="0.25">
      <c r="A2620" s="30" t="s">
        <v>48</v>
      </c>
      <c r="B2620" s="36">
        <v>16864</v>
      </c>
      <c r="C2620" s="42" t="s">
        <v>3902</v>
      </c>
      <c r="D2620" s="22" t="s">
        <v>189</v>
      </c>
      <c r="E2620" s="22" t="s">
        <v>213</v>
      </c>
      <c r="F2620" s="26" t="str">
        <f>VLOOKUP(E2620,PROCV!$A$1:$B$107,2,TRUE)</f>
        <v>Patrimônio</v>
      </c>
      <c r="G2620" s="33">
        <v>2001</v>
      </c>
      <c r="H2620" s="24">
        <v>0</v>
      </c>
      <c r="I2620" s="23" t="str">
        <f>VLOOKUP(J2620,PROCV!$E$1:$F$27,2,FALSE)</f>
        <v>12 - Acre</v>
      </c>
      <c r="J2620" s="22" t="s">
        <v>71</v>
      </c>
      <c r="K2620" s="22">
        <v>0</v>
      </c>
      <c r="L2620" s="33">
        <v>66883.73</v>
      </c>
      <c r="M2620" s="20" t="e">
        <f>VLOOKUP(G2620,PROCV!$A$110:$B$119,2,FALSE)</f>
        <v>#N/A</v>
      </c>
      <c r="N2620" s="17" t="e">
        <f t="shared" si="40"/>
        <v>#N/A</v>
      </c>
    </row>
    <row r="2621" spans="1:14" x14ac:dyDescent="0.25">
      <c r="A2621" s="30" t="s">
        <v>48</v>
      </c>
      <c r="B2621" s="36">
        <v>16465</v>
      </c>
      <c r="C2621" s="42" t="s">
        <v>3901</v>
      </c>
      <c r="D2621" s="22" t="s">
        <v>189</v>
      </c>
      <c r="E2621" s="22" t="s">
        <v>213</v>
      </c>
      <c r="F2621" s="26" t="str">
        <f>VLOOKUP(E2621,PROCV!$A$1:$B$107,2,TRUE)</f>
        <v>Patrimônio</v>
      </c>
      <c r="G2621" s="33">
        <v>2001</v>
      </c>
      <c r="H2621" s="24">
        <v>0</v>
      </c>
      <c r="I2621" s="23" t="str">
        <f>VLOOKUP(J2621,PROCV!$E$1:$F$27,2,FALSE)</f>
        <v>41 - Paraná</v>
      </c>
      <c r="J2621" s="22" t="s">
        <v>106</v>
      </c>
      <c r="K2621" s="22">
        <v>0</v>
      </c>
      <c r="L2621" s="33">
        <v>80000</v>
      </c>
      <c r="M2621" s="20" t="e">
        <f>VLOOKUP(G2621,PROCV!$A$110:$B$119,2,FALSE)</f>
        <v>#N/A</v>
      </c>
      <c r="N2621" s="17" t="e">
        <f t="shared" si="40"/>
        <v>#N/A</v>
      </c>
    </row>
    <row r="2622" spans="1:14" x14ac:dyDescent="0.25">
      <c r="A2622" s="30" t="s">
        <v>48</v>
      </c>
      <c r="B2622" s="36">
        <v>16733</v>
      </c>
      <c r="C2622" s="42" t="s">
        <v>3901</v>
      </c>
      <c r="D2622" s="22" t="s">
        <v>189</v>
      </c>
      <c r="E2622" s="22" t="s">
        <v>213</v>
      </c>
      <c r="F2622" s="26" t="str">
        <f>VLOOKUP(E2622,PROCV!$A$1:$B$107,2,TRUE)</f>
        <v>Patrimônio</v>
      </c>
      <c r="G2622" s="33">
        <v>2001</v>
      </c>
      <c r="H2622" s="24">
        <v>0</v>
      </c>
      <c r="I2622" s="23" t="str">
        <f>VLOOKUP(J2622,PROCV!$E$1:$F$27,2,FALSE)</f>
        <v>41 - Paraná</v>
      </c>
      <c r="J2622" s="22" t="s">
        <v>106</v>
      </c>
      <c r="K2622" s="22">
        <v>0</v>
      </c>
      <c r="L2622" s="33">
        <v>150000</v>
      </c>
      <c r="M2622" s="20" t="e">
        <f>VLOOKUP(G2622,PROCV!$A$110:$B$119,2,FALSE)</f>
        <v>#N/A</v>
      </c>
      <c r="N2622" s="17" t="e">
        <f t="shared" si="40"/>
        <v>#N/A</v>
      </c>
    </row>
    <row r="2623" spans="1:14" x14ac:dyDescent="0.25">
      <c r="A2623" s="30" t="s">
        <v>48</v>
      </c>
      <c r="B2623" s="36">
        <v>16841</v>
      </c>
      <c r="C2623" s="42" t="s">
        <v>3901</v>
      </c>
      <c r="D2623" s="22" t="s">
        <v>189</v>
      </c>
      <c r="E2623" s="22" t="s">
        <v>213</v>
      </c>
      <c r="F2623" s="26" t="str">
        <f>VLOOKUP(E2623,PROCV!$A$1:$B$107,2,TRUE)</f>
        <v>Patrimônio</v>
      </c>
      <c r="G2623" s="33">
        <v>2001</v>
      </c>
      <c r="H2623" s="24">
        <v>0</v>
      </c>
      <c r="I2623" s="23" t="str">
        <f>VLOOKUP(J2623,PROCV!$E$1:$F$27,2,FALSE)</f>
        <v>41 - Paraná</v>
      </c>
      <c r="J2623" s="22" t="s">
        <v>106</v>
      </c>
      <c r="K2623" s="22">
        <v>0</v>
      </c>
      <c r="L2623" s="33">
        <v>173443.03</v>
      </c>
      <c r="M2623" s="20" t="e">
        <f>VLOOKUP(G2623,PROCV!$A$110:$B$119,2,FALSE)</f>
        <v>#N/A</v>
      </c>
      <c r="N2623" s="17" t="e">
        <f t="shared" si="40"/>
        <v>#N/A</v>
      </c>
    </row>
    <row r="2624" spans="1:14" x14ac:dyDescent="0.25">
      <c r="A2624" s="30" t="s">
        <v>48</v>
      </c>
      <c r="B2624" s="36">
        <v>16912</v>
      </c>
      <c r="C2624" s="42" t="s">
        <v>3901</v>
      </c>
      <c r="D2624" s="22" t="s">
        <v>189</v>
      </c>
      <c r="E2624" s="22" t="s">
        <v>213</v>
      </c>
      <c r="F2624" s="26" t="str">
        <f>VLOOKUP(E2624,PROCV!$A$1:$B$107,2,TRUE)</f>
        <v>Patrimônio</v>
      </c>
      <c r="G2624" s="33">
        <v>2001</v>
      </c>
      <c r="H2624" s="24">
        <v>0</v>
      </c>
      <c r="I2624" s="23" t="str">
        <f>VLOOKUP(J2624,PROCV!$E$1:$F$27,2,FALSE)</f>
        <v>41 - Paraná</v>
      </c>
      <c r="J2624" s="22" t="s">
        <v>106</v>
      </c>
      <c r="K2624" s="22">
        <v>0</v>
      </c>
      <c r="L2624" s="33">
        <v>80000</v>
      </c>
      <c r="M2624" s="20" t="e">
        <f>VLOOKUP(G2624,PROCV!$A$110:$B$119,2,FALSE)</f>
        <v>#N/A</v>
      </c>
      <c r="N2624" s="17" t="e">
        <f t="shared" si="40"/>
        <v>#N/A</v>
      </c>
    </row>
    <row r="2625" spans="1:14" x14ac:dyDescent="0.25">
      <c r="A2625" s="30" t="s">
        <v>48</v>
      </c>
      <c r="B2625" s="36">
        <v>6915</v>
      </c>
      <c r="C2625" s="42" t="s">
        <v>3900</v>
      </c>
      <c r="D2625" s="22" t="s">
        <v>189</v>
      </c>
      <c r="E2625" s="22" t="s">
        <v>213</v>
      </c>
      <c r="F2625" s="26" t="str">
        <f>VLOOKUP(E2625,PROCV!$A$1:$B$107,2,TRUE)</f>
        <v>Patrimônio</v>
      </c>
      <c r="G2625" s="33">
        <v>2001</v>
      </c>
      <c r="H2625" s="24">
        <v>0</v>
      </c>
      <c r="I2625" s="23" t="str">
        <f>VLOOKUP(J2625,PROCV!$E$1:$F$27,2,FALSE)</f>
        <v>21 - Maranhão</v>
      </c>
      <c r="J2625" s="22" t="s">
        <v>63</v>
      </c>
      <c r="K2625" s="22">
        <v>0</v>
      </c>
      <c r="L2625" s="33">
        <v>166197</v>
      </c>
      <c r="M2625" s="20" t="e">
        <f>VLOOKUP(G2625,PROCV!$A$110:$B$119,2,FALSE)</f>
        <v>#N/A</v>
      </c>
      <c r="N2625" s="17" t="e">
        <f t="shared" si="40"/>
        <v>#N/A</v>
      </c>
    </row>
    <row r="2626" spans="1:14" x14ac:dyDescent="0.25">
      <c r="A2626" s="30" t="s">
        <v>48</v>
      </c>
      <c r="B2626" s="36">
        <v>19837</v>
      </c>
      <c r="C2626" s="42" t="s">
        <v>3899</v>
      </c>
      <c r="D2626" s="22" t="s">
        <v>300</v>
      </c>
      <c r="E2626" s="22" t="s">
        <v>221</v>
      </c>
      <c r="F2626" s="26" t="str">
        <f>VLOOKUP(E2626,PROCV!$A$1:$B$107,2,TRUE)</f>
        <v>Artes Cênicas e Espetáculo</v>
      </c>
      <c r="G2626" s="33">
        <v>2001</v>
      </c>
      <c r="H2626" s="24">
        <v>0</v>
      </c>
      <c r="I2626" s="23" t="str">
        <f>VLOOKUP(J2626,PROCV!$E$1:$F$27,2,FALSE)</f>
        <v>24 - Rio Grande do Norte</v>
      </c>
      <c r="J2626" s="22" t="s">
        <v>54</v>
      </c>
      <c r="K2626" s="22">
        <v>0</v>
      </c>
      <c r="L2626" s="33">
        <v>117824.98</v>
      </c>
      <c r="M2626" s="20" t="e">
        <f>VLOOKUP(G2626,PROCV!$A$110:$B$119,2,FALSE)</f>
        <v>#N/A</v>
      </c>
      <c r="N2626" s="17" t="e">
        <f t="shared" ref="N2626:N2689" si="41">+M2626*L2626</f>
        <v>#N/A</v>
      </c>
    </row>
    <row r="2627" spans="1:14" x14ac:dyDescent="0.25">
      <c r="A2627" s="30" t="s">
        <v>48</v>
      </c>
      <c r="B2627" s="36">
        <v>16913</v>
      </c>
      <c r="C2627" s="42" t="s">
        <v>3250</v>
      </c>
      <c r="D2627" s="22" t="s">
        <v>189</v>
      </c>
      <c r="E2627" s="22" t="s">
        <v>213</v>
      </c>
      <c r="F2627" s="26" t="str">
        <f>VLOOKUP(E2627,PROCV!$A$1:$B$107,2,TRUE)</f>
        <v>Patrimônio</v>
      </c>
      <c r="G2627" s="33">
        <v>2001</v>
      </c>
      <c r="H2627" s="24">
        <v>0</v>
      </c>
      <c r="I2627" s="23" t="str">
        <f>VLOOKUP(J2627,PROCV!$E$1:$F$27,2,FALSE)</f>
        <v>41 - Paraná</v>
      </c>
      <c r="J2627" s="22" t="s">
        <v>106</v>
      </c>
      <c r="K2627" s="22">
        <v>0</v>
      </c>
      <c r="L2627" s="33">
        <v>100000</v>
      </c>
      <c r="M2627" s="20" t="e">
        <f>VLOOKUP(G2627,PROCV!$A$110:$B$119,2,FALSE)</f>
        <v>#N/A</v>
      </c>
      <c r="N2627" s="17" t="e">
        <f t="shared" si="41"/>
        <v>#N/A</v>
      </c>
    </row>
    <row r="2628" spans="1:14" x14ac:dyDescent="0.25">
      <c r="A2628" s="30" t="s">
        <v>48</v>
      </c>
      <c r="B2628" s="36">
        <v>16801</v>
      </c>
      <c r="C2628" s="42" t="s">
        <v>3457</v>
      </c>
      <c r="D2628" s="22" t="s">
        <v>189</v>
      </c>
      <c r="E2628" s="22" t="s">
        <v>213</v>
      </c>
      <c r="F2628" s="26" t="str">
        <f>VLOOKUP(E2628,PROCV!$A$1:$B$107,2,TRUE)</f>
        <v>Patrimônio</v>
      </c>
      <c r="G2628" s="33">
        <v>2001</v>
      </c>
      <c r="H2628" s="24">
        <v>0</v>
      </c>
      <c r="I2628" s="23" t="str">
        <f>VLOOKUP(J2628,PROCV!$E$1:$F$27,2,FALSE)</f>
        <v>35 - São Paulo</v>
      </c>
      <c r="J2628" s="22" t="s">
        <v>76</v>
      </c>
      <c r="K2628" s="22">
        <v>0</v>
      </c>
      <c r="L2628" s="33">
        <v>190323.32</v>
      </c>
      <c r="M2628" s="20" t="e">
        <f>VLOOKUP(G2628,PROCV!$A$110:$B$119,2,FALSE)</f>
        <v>#N/A</v>
      </c>
      <c r="N2628" s="17" t="e">
        <f t="shared" si="41"/>
        <v>#N/A</v>
      </c>
    </row>
    <row r="2629" spans="1:14" x14ac:dyDescent="0.25">
      <c r="A2629" s="30" t="s">
        <v>48</v>
      </c>
      <c r="B2629" s="36">
        <v>16848</v>
      </c>
      <c r="C2629" s="42" t="s">
        <v>3457</v>
      </c>
      <c r="D2629" s="22" t="s">
        <v>189</v>
      </c>
      <c r="E2629" s="22" t="s">
        <v>213</v>
      </c>
      <c r="F2629" s="26" t="str">
        <f>VLOOKUP(E2629,PROCV!$A$1:$B$107,2,TRUE)</f>
        <v>Patrimônio</v>
      </c>
      <c r="G2629" s="33">
        <v>2001</v>
      </c>
      <c r="H2629" s="24">
        <v>0</v>
      </c>
      <c r="I2629" s="23" t="str">
        <f>VLOOKUP(J2629,PROCV!$E$1:$F$27,2,FALSE)</f>
        <v>21 - Maranhão</v>
      </c>
      <c r="J2629" s="22" t="s">
        <v>63</v>
      </c>
      <c r="K2629" s="22">
        <v>0</v>
      </c>
      <c r="L2629" s="33">
        <v>125000</v>
      </c>
      <c r="M2629" s="20" t="e">
        <f>VLOOKUP(G2629,PROCV!$A$110:$B$119,2,FALSE)</f>
        <v>#N/A</v>
      </c>
      <c r="N2629" s="17" t="e">
        <f t="shared" si="41"/>
        <v>#N/A</v>
      </c>
    </row>
    <row r="2630" spans="1:14" x14ac:dyDescent="0.25">
      <c r="A2630" s="30" t="s">
        <v>48</v>
      </c>
      <c r="B2630" s="36">
        <v>16852</v>
      </c>
      <c r="C2630" s="42" t="s">
        <v>3457</v>
      </c>
      <c r="D2630" s="22" t="s">
        <v>189</v>
      </c>
      <c r="E2630" s="22" t="s">
        <v>213</v>
      </c>
      <c r="F2630" s="26" t="str">
        <f>VLOOKUP(E2630,PROCV!$A$1:$B$107,2,TRUE)</f>
        <v>Patrimônio</v>
      </c>
      <c r="G2630" s="33">
        <v>2001</v>
      </c>
      <c r="H2630" s="24">
        <v>0</v>
      </c>
      <c r="I2630" s="23" t="str">
        <f>VLOOKUP(J2630,PROCV!$E$1:$F$27,2,FALSE)</f>
        <v>21 - Maranhão</v>
      </c>
      <c r="J2630" s="22" t="s">
        <v>63</v>
      </c>
      <c r="K2630" s="22">
        <v>0</v>
      </c>
      <c r="L2630" s="33">
        <v>115000</v>
      </c>
      <c r="M2630" s="20" t="e">
        <f>VLOOKUP(G2630,PROCV!$A$110:$B$119,2,FALSE)</f>
        <v>#N/A</v>
      </c>
      <c r="N2630" s="17" t="e">
        <f t="shared" si="41"/>
        <v>#N/A</v>
      </c>
    </row>
    <row r="2631" spans="1:14" x14ac:dyDescent="0.25">
      <c r="A2631" s="30" t="s">
        <v>48</v>
      </c>
      <c r="B2631" s="36">
        <v>16854</v>
      </c>
      <c r="C2631" s="42" t="s">
        <v>3457</v>
      </c>
      <c r="D2631" s="22" t="s">
        <v>189</v>
      </c>
      <c r="E2631" s="22" t="s">
        <v>213</v>
      </c>
      <c r="F2631" s="26" t="str">
        <f>VLOOKUP(E2631,PROCV!$A$1:$B$107,2,TRUE)</f>
        <v>Patrimônio</v>
      </c>
      <c r="G2631" s="33">
        <v>2001</v>
      </c>
      <c r="H2631" s="24">
        <v>0</v>
      </c>
      <c r="I2631" s="23" t="str">
        <f>VLOOKUP(J2631,PROCV!$E$1:$F$27,2,FALSE)</f>
        <v>52 - Goiás</v>
      </c>
      <c r="J2631" s="22" t="s">
        <v>97</v>
      </c>
      <c r="K2631" s="22">
        <v>0</v>
      </c>
      <c r="L2631" s="33">
        <v>70000</v>
      </c>
      <c r="M2631" s="20" t="e">
        <f>VLOOKUP(G2631,PROCV!$A$110:$B$119,2,FALSE)</f>
        <v>#N/A</v>
      </c>
      <c r="N2631" s="17" t="e">
        <f t="shared" si="41"/>
        <v>#N/A</v>
      </c>
    </row>
    <row r="2632" spans="1:14" x14ac:dyDescent="0.25">
      <c r="A2632" s="30" t="s">
        <v>48</v>
      </c>
      <c r="B2632" s="36">
        <v>16855</v>
      </c>
      <c r="C2632" s="42" t="s">
        <v>3457</v>
      </c>
      <c r="D2632" s="22" t="s">
        <v>189</v>
      </c>
      <c r="E2632" s="22" t="s">
        <v>213</v>
      </c>
      <c r="F2632" s="26" t="str">
        <f>VLOOKUP(E2632,PROCV!$A$1:$B$107,2,TRUE)</f>
        <v>Patrimônio</v>
      </c>
      <c r="G2632" s="33">
        <v>2001</v>
      </c>
      <c r="H2632" s="24">
        <v>0</v>
      </c>
      <c r="I2632" s="23" t="str">
        <f>VLOOKUP(J2632,PROCV!$E$1:$F$27,2,FALSE)</f>
        <v>52 - Goiás</v>
      </c>
      <c r="J2632" s="22" t="s">
        <v>97</v>
      </c>
      <c r="K2632" s="22">
        <v>0</v>
      </c>
      <c r="L2632" s="33">
        <v>50000</v>
      </c>
      <c r="M2632" s="20" t="e">
        <f>VLOOKUP(G2632,PROCV!$A$110:$B$119,2,FALSE)</f>
        <v>#N/A</v>
      </c>
      <c r="N2632" s="17" t="e">
        <f t="shared" si="41"/>
        <v>#N/A</v>
      </c>
    </row>
    <row r="2633" spans="1:14" x14ac:dyDescent="0.25">
      <c r="A2633" s="30" t="s">
        <v>48</v>
      </c>
      <c r="B2633" s="36">
        <v>16856</v>
      </c>
      <c r="C2633" s="42" t="s">
        <v>3457</v>
      </c>
      <c r="D2633" s="22" t="s">
        <v>189</v>
      </c>
      <c r="E2633" s="22" t="s">
        <v>213</v>
      </c>
      <c r="F2633" s="26" t="str">
        <f>VLOOKUP(E2633,PROCV!$A$1:$B$107,2,TRUE)</f>
        <v>Patrimônio</v>
      </c>
      <c r="G2633" s="33">
        <v>2001</v>
      </c>
      <c r="H2633" s="24">
        <v>0</v>
      </c>
      <c r="I2633" s="23" t="str">
        <f>VLOOKUP(J2633,PROCV!$E$1:$F$27,2,FALSE)</f>
        <v>21 - Maranhão</v>
      </c>
      <c r="J2633" s="22" t="s">
        <v>63</v>
      </c>
      <c r="K2633" s="22">
        <v>0</v>
      </c>
      <c r="L2633" s="33">
        <v>125000</v>
      </c>
      <c r="M2633" s="20" t="e">
        <f>VLOOKUP(G2633,PROCV!$A$110:$B$119,2,FALSE)</f>
        <v>#N/A</v>
      </c>
      <c r="N2633" s="17" t="e">
        <f t="shared" si="41"/>
        <v>#N/A</v>
      </c>
    </row>
    <row r="2634" spans="1:14" x14ac:dyDescent="0.25">
      <c r="A2634" s="30" t="s">
        <v>48</v>
      </c>
      <c r="B2634" s="36">
        <v>17302</v>
      </c>
      <c r="C2634" s="42" t="s">
        <v>3457</v>
      </c>
      <c r="D2634" s="22" t="s">
        <v>189</v>
      </c>
      <c r="E2634" s="22" t="s">
        <v>213</v>
      </c>
      <c r="F2634" s="26" t="str">
        <f>VLOOKUP(E2634,PROCV!$A$1:$B$107,2,TRUE)</f>
        <v>Patrimônio</v>
      </c>
      <c r="G2634" s="33">
        <v>2001</v>
      </c>
      <c r="H2634" s="24">
        <v>0</v>
      </c>
      <c r="I2634" s="23" t="str">
        <f>VLOOKUP(J2634,PROCV!$E$1:$F$27,2,FALSE)</f>
        <v>51 - Mato Grosso</v>
      </c>
      <c r="J2634" s="22" t="s">
        <v>99</v>
      </c>
      <c r="K2634" s="22">
        <v>0</v>
      </c>
      <c r="L2634" s="33">
        <v>185625</v>
      </c>
      <c r="M2634" s="20" t="e">
        <f>VLOOKUP(G2634,PROCV!$A$110:$B$119,2,FALSE)</f>
        <v>#N/A</v>
      </c>
      <c r="N2634" s="17" t="e">
        <f t="shared" si="41"/>
        <v>#N/A</v>
      </c>
    </row>
    <row r="2635" spans="1:14" x14ac:dyDescent="0.25">
      <c r="A2635" s="30" t="s">
        <v>48</v>
      </c>
      <c r="B2635" s="36">
        <v>996651</v>
      </c>
      <c r="C2635" s="42" t="s">
        <v>3457</v>
      </c>
      <c r="D2635" s="22" t="s">
        <v>189</v>
      </c>
      <c r="E2635" s="22" t="s">
        <v>213</v>
      </c>
      <c r="F2635" s="26" t="str">
        <f>VLOOKUP(E2635,PROCV!$A$1:$B$107,2,TRUE)</f>
        <v>Patrimônio</v>
      </c>
      <c r="G2635" s="33">
        <v>2001</v>
      </c>
      <c r="H2635" s="24">
        <v>0</v>
      </c>
      <c r="I2635" s="23" t="str">
        <f>VLOOKUP(J2635,PROCV!$E$1:$F$27,2,FALSE)</f>
        <v>29 - Bahia</v>
      </c>
      <c r="J2635" s="22" t="s">
        <v>73</v>
      </c>
      <c r="K2635" s="22">
        <v>0</v>
      </c>
      <c r="L2635" s="33">
        <v>100000</v>
      </c>
      <c r="M2635" s="20" t="e">
        <f>VLOOKUP(G2635,PROCV!$A$110:$B$119,2,FALSE)</f>
        <v>#N/A</v>
      </c>
      <c r="N2635" s="17" t="e">
        <f t="shared" si="41"/>
        <v>#N/A</v>
      </c>
    </row>
    <row r="2636" spans="1:14" x14ac:dyDescent="0.25">
      <c r="A2636" s="30" t="s">
        <v>48</v>
      </c>
      <c r="B2636" s="36">
        <v>16696</v>
      </c>
      <c r="C2636" s="42" t="s">
        <v>3898</v>
      </c>
      <c r="D2636" s="22" t="s">
        <v>189</v>
      </c>
      <c r="E2636" s="22" t="s">
        <v>213</v>
      </c>
      <c r="F2636" s="26" t="str">
        <f>VLOOKUP(E2636,PROCV!$A$1:$B$107,2,TRUE)</f>
        <v>Patrimônio</v>
      </c>
      <c r="G2636" s="33">
        <v>2001</v>
      </c>
      <c r="H2636" s="24">
        <v>0</v>
      </c>
      <c r="I2636" s="23" t="str">
        <f>VLOOKUP(J2636,PROCV!$E$1:$F$27,2,FALSE)</f>
        <v>11 - Rondônia</v>
      </c>
      <c r="J2636" s="22" t="s">
        <v>219</v>
      </c>
      <c r="K2636" s="22">
        <v>0</v>
      </c>
      <c r="L2636" s="33">
        <v>100000</v>
      </c>
      <c r="M2636" s="20" t="e">
        <f>VLOOKUP(G2636,PROCV!$A$110:$B$119,2,FALSE)</f>
        <v>#N/A</v>
      </c>
      <c r="N2636" s="17" t="e">
        <f t="shared" si="41"/>
        <v>#N/A</v>
      </c>
    </row>
    <row r="2637" spans="1:14" x14ac:dyDescent="0.25">
      <c r="A2637" s="30" t="s">
        <v>48</v>
      </c>
      <c r="B2637" s="36">
        <v>17073</v>
      </c>
      <c r="C2637" s="42" t="s">
        <v>3897</v>
      </c>
      <c r="D2637" s="22" t="s">
        <v>189</v>
      </c>
      <c r="E2637" s="22" t="s">
        <v>213</v>
      </c>
      <c r="F2637" s="26" t="str">
        <f>VLOOKUP(E2637,PROCV!$A$1:$B$107,2,TRUE)</f>
        <v>Patrimônio</v>
      </c>
      <c r="G2637" s="33">
        <v>2001</v>
      </c>
      <c r="H2637" s="24">
        <v>0</v>
      </c>
      <c r="I2637" s="23" t="str">
        <f>VLOOKUP(J2637,PROCV!$E$1:$F$27,2,FALSE)</f>
        <v>41 - Paraná</v>
      </c>
      <c r="J2637" s="22" t="s">
        <v>106</v>
      </c>
      <c r="K2637" s="22">
        <v>0</v>
      </c>
      <c r="L2637" s="33">
        <v>58234.76</v>
      </c>
      <c r="M2637" s="20" t="e">
        <f>VLOOKUP(G2637,PROCV!$A$110:$B$119,2,FALSE)</f>
        <v>#N/A</v>
      </c>
      <c r="N2637" s="17" t="e">
        <f t="shared" si="41"/>
        <v>#N/A</v>
      </c>
    </row>
    <row r="2638" spans="1:14" x14ac:dyDescent="0.25">
      <c r="A2638" s="30" t="s">
        <v>48</v>
      </c>
      <c r="B2638" s="36">
        <v>16989</v>
      </c>
      <c r="C2638" s="42" t="s">
        <v>3896</v>
      </c>
      <c r="D2638" s="22" t="s">
        <v>189</v>
      </c>
      <c r="E2638" s="22" t="s">
        <v>213</v>
      </c>
      <c r="F2638" s="26" t="str">
        <f>VLOOKUP(E2638,PROCV!$A$1:$B$107,2,TRUE)</f>
        <v>Patrimônio</v>
      </c>
      <c r="G2638" s="33">
        <v>2001</v>
      </c>
      <c r="H2638" s="24">
        <v>0</v>
      </c>
      <c r="I2638" s="23" t="str">
        <f>VLOOKUP(J2638,PROCV!$E$1:$F$27,2,FALSE)</f>
        <v>13 - Amazonas</v>
      </c>
      <c r="J2638" s="22" t="s">
        <v>823</v>
      </c>
      <c r="K2638" s="22">
        <v>0</v>
      </c>
      <c r="L2638" s="33">
        <v>150000</v>
      </c>
      <c r="M2638" s="20" t="e">
        <f>VLOOKUP(G2638,PROCV!$A$110:$B$119,2,FALSE)</f>
        <v>#N/A</v>
      </c>
      <c r="N2638" s="17" t="e">
        <f t="shared" si="41"/>
        <v>#N/A</v>
      </c>
    </row>
    <row r="2639" spans="1:14" x14ac:dyDescent="0.25">
      <c r="A2639" s="30" t="s">
        <v>48</v>
      </c>
      <c r="B2639" s="36">
        <v>16993</v>
      </c>
      <c r="C2639" s="42" t="s">
        <v>3896</v>
      </c>
      <c r="D2639" s="22" t="s">
        <v>189</v>
      </c>
      <c r="E2639" s="22" t="s">
        <v>213</v>
      </c>
      <c r="F2639" s="26" t="str">
        <f>VLOOKUP(E2639,PROCV!$A$1:$B$107,2,TRUE)</f>
        <v>Patrimônio</v>
      </c>
      <c r="G2639" s="33">
        <v>2001</v>
      </c>
      <c r="H2639" s="24">
        <v>0</v>
      </c>
      <c r="I2639" s="23" t="str">
        <f>VLOOKUP(J2639,PROCV!$E$1:$F$27,2,FALSE)</f>
        <v>13 - Amazonas</v>
      </c>
      <c r="J2639" s="22" t="s">
        <v>823</v>
      </c>
      <c r="K2639" s="22">
        <v>0</v>
      </c>
      <c r="L2639" s="33">
        <v>187500</v>
      </c>
      <c r="M2639" s="20" t="e">
        <f>VLOOKUP(G2639,PROCV!$A$110:$B$119,2,FALSE)</f>
        <v>#N/A</v>
      </c>
      <c r="N2639" s="17" t="e">
        <f t="shared" si="41"/>
        <v>#N/A</v>
      </c>
    </row>
    <row r="2640" spans="1:14" x14ac:dyDescent="0.25">
      <c r="A2640" s="30" t="s">
        <v>48</v>
      </c>
      <c r="B2640" s="36">
        <v>16600</v>
      </c>
      <c r="C2640" s="42" t="s">
        <v>3895</v>
      </c>
      <c r="D2640" s="22" t="s">
        <v>189</v>
      </c>
      <c r="E2640" s="22" t="s">
        <v>213</v>
      </c>
      <c r="F2640" s="26" t="str">
        <f>VLOOKUP(E2640,PROCV!$A$1:$B$107,2,TRUE)</f>
        <v>Patrimônio</v>
      </c>
      <c r="G2640" s="33">
        <v>2001</v>
      </c>
      <c r="H2640" s="24">
        <v>0</v>
      </c>
      <c r="I2640" s="23" t="str">
        <f>VLOOKUP(J2640,PROCV!$E$1:$F$27,2,FALSE)</f>
        <v>31 - Minas Gerais</v>
      </c>
      <c r="J2640" s="22" t="s">
        <v>85</v>
      </c>
      <c r="K2640" s="22">
        <v>0</v>
      </c>
      <c r="L2640" s="33">
        <v>150000</v>
      </c>
      <c r="M2640" s="20" t="e">
        <f>VLOOKUP(G2640,PROCV!$A$110:$B$119,2,FALSE)</f>
        <v>#N/A</v>
      </c>
      <c r="N2640" s="17" t="e">
        <f t="shared" si="41"/>
        <v>#N/A</v>
      </c>
    </row>
    <row r="2641" spans="1:14" x14ac:dyDescent="0.25">
      <c r="A2641" s="30" t="s">
        <v>48</v>
      </c>
      <c r="B2641" s="36">
        <v>16607</v>
      </c>
      <c r="C2641" s="42" t="s">
        <v>3894</v>
      </c>
      <c r="D2641" s="22" t="s">
        <v>189</v>
      </c>
      <c r="E2641" s="22" t="s">
        <v>213</v>
      </c>
      <c r="F2641" s="26" t="str">
        <f>VLOOKUP(E2641,PROCV!$A$1:$B$107,2,TRUE)</f>
        <v>Patrimônio</v>
      </c>
      <c r="G2641" s="33">
        <v>2001</v>
      </c>
      <c r="H2641" s="24">
        <v>0</v>
      </c>
      <c r="I2641" s="23" t="str">
        <f>VLOOKUP(J2641,PROCV!$E$1:$F$27,2,FALSE)</f>
        <v>31 - Minas Gerais</v>
      </c>
      <c r="J2641" s="22" t="s">
        <v>85</v>
      </c>
      <c r="K2641" s="22">
        <v>0</v>
      </c>
      <c r="L2641" s="33">
        <v>150000</v>
      </c>
      <c r="M2641" s="20" t="e">
        <f>VLOOKUP(G2641,PROCV!$A$110:$B$119,2,FALSE)</f>
        <v>#N/A</v>
      </c>
      <c r="N2641" s="17" t="e">
        <f t="shared" si="41"/>
        <v>#N/A</v>
      </c>
    </row>
    <row r="2642" spans="1:14" x14ac:dyDescent="0.25">
      <c r="A2642" s="30" t="s">
        <v>48</v>
      </c>
      <c r="B2642" s="36">
        <v>16920</v>
      </c>
      <c r="C2642" s="42" t="s">
        <v>3893</v>
      </c>
      <c r="D2642" s="22" t="s">
        <v>189</v>
      </c>
      <c r="E2642" s="22" t="s">
        <v>213</v>
      </c>
      <c r="F2642" s="26" t="str">
        <f>VLOOKUP(E2642,PROCV!$A$1:$B$107,2,TRUE)</f>
        <v>Patrimônio</v>
      </c>
      <c r="G2642" s="33">
        <v>2001</v>
      </c>
      <c r="H2642" s="24">
        <v>0</v>
      </c>
      <c r="I2642" s="23" t="str">
        <f>VLOOKUP(J2642,PROCV!$E$1:$F$27,2,FALSE)</f>
        <v>12 - Acre</v>
      </c>
      <c r="J2642" s="22" t="s">
        <v>71</v>
      </c>
      <c r="K2642" s="22">
        <v>0</v>
      </c>
      <c r="L2642" s="33">
        <v>49784</v>
      </c>
      <c r="M2642" s="20" t="e">
        <f>VLOOKUP(G2642,PROCV!$A$110:$B$119,2,FALSE)</f>
        <v>#N/A</v>
      </c>
      <c r="N2642" s="17" t="e">
        <f t="shared" si="41"/>
        <v>#N/A</v>
      </c>
    </row>
    <row r="2643" spans="1:14" x14ac:dyDescent="0.25">
      <c r="A2643" s="30" t="s">
        <v>48</v>
      </c>
      <c r="B2643" s="36">
        <v>16414</v>
      </c>
      <c r="C2643" s="42" t="s">
        <v>3892</v>
      </c>
      <c r="D2643" s="22" t="s">
        <v>189</v>
      </c>
      <c r="E2643" s="22" t="s">
        <v>213</v>
      </c>
      <c r="F2643" s="26" t="str">
        <f>VLOOKUP(E2643,PROCV!$A$1:$B$107,2,TRUE)</f>
        <v>Patrimônio</v>
      </c>
      <c r="G2643" s="33">
        <v>2001</v>
      </c>
      <c r="H2643" s="24">
        <v>0</v>
      </c>
      <c r="I2643" s="23" t="str">
        <f>VLOOKUP(J2643,PROCV!$E$1:$F$27,2,FALSE)</f>
        <v>43 - Rio Grande do Sul</v>
      </c>
      <c r="J2643" s="22" t="s">
        <v>56</v>
      </c>
      <c r="K2643" s="22">
        <v>0</v>
      </c>
      <c r="L2643" s="33">
        <v>50000</v>
      </c>
      <c r="M2643" s="20" t="e">
        <f>VLOOKUP(G2643,PROCV!$A$110:$B$119,2,FALSE)</f>
        <v>#N/A</v>
      </c>
      <c r="N2643" s="17" t="e">
        <f t="shared" si="41"/>
        <v>#N/A</v>
      </c>
    </row>
    <row r="2644" spans="1:14" x14ac:dyDescent="0.25">
      <c r="A2644" s="30" t="s">
        <v>48</v>
      </c>
      <c r="B2644" s="36">
        <v>18663</v>
      </c>
      <c r="C2644" s="42" t="s">
        <v>3891</v>
      </c>
      <c r="D2644" s="22" t="s">
        <v>189</v>
      </c>
      <c r="E2644" s="22" t="s">
        <v>213</v>
      </c>
      <c r="F2644" s="26" t="str">
        <f>VLOOKUP(E2644,PROCV!$A$1:$B$107,2,TRUE)</f>
        <v>Patrimônio</v>
      </c>
      <c r="G2644" s="33">
        <v>2001</v>
      </c>
      <c r="H2644" s="24">
        <v>0</v>
      </c>
      <c r="I2644" s="23" t="str">
        <f>VLOOKUP(J2644,PROCV!$E$1:$F$27,2,FALSE)</f>
        <v>21 - Maranhão</v>
      </c>
      <c r="J2644" s="22" t="s">
        <v>63</v>
      </c>
      <c r="K2644" s="22">
        <v>0</v>
      </c>
      <c r="L2644" s="33">
        <v>86664.79</v>
      </c>
      <c r="M2644" s="20" t="e">
        <f>VLOOKUP(G2644,PROCV!$A$110:$B$119,2,FALSE)</f>
        <v>#N/A</v>
      </c>
      <c r="N2644" s="17" t="e">
        <f t="shared" si="41"/>
        <v>#N/A</v>
      </c>
    </row>
    <row r="2645" spans="1:14" x14ac:dyDescent="0.25">
      <c r="A2645" s="30" t="s">
        <v>48</v>
      </c>
      <c r="B2645" s="36">
        <v>18604</v>
      </c>
      <c r="C2645" s="42" t="s">
        <v>3890</v>
      </c>
      <c r="D2645" s="22" t="s">
        <v>189</v>
      </c>
      <c r="E2645" s="22" t="s">
        <v>213</v>
      </c>
      <c r="F2645" s="26" t="str">
        <f>VLOOKUP(E2645,PROCV!$A$1:$B$107,2,TRUE)</f>
        <v>Patrimônio</v>
      </c>
      <c r="G2645" s="33">
        <v>2001</v>
      </c>
      <c r="H2645" s="24">
        <v>0</v>
      </c>
      <c r="I2645" s="23" t="str">
        <f>VLOOKUP(J2645,PROCV!$E$1:$F$27,2,FALSE)</f>
        <v>43 - Rio Grande do Sul</v>
      </c>
      <c r="J2645" s="22" t="s">
        <v>56</v>
      </c>
      <c r="K2645" s="22">
        <v>0</v>
      </c>
      <c r="L2645" s="33">
        <v>200000</v>
      </c>
      <c r="M2645" s="20" t="e">
        <f>VLOOKUP(G2645,PROCV!$A$110:$B$119,2,FALSE)</f>
        <v>#N/A</v>
      </c>
      <c r="N2645" s="17" t="e">
        <f t="shared" si="41"/>
        <v>#N/A</v>
      </c>
    </row>
    <row r="2646" spans="1:14" x14ac:dyDescent="0.25">
      <c r="A2646" s="30" t="s">
        <v>48</v>
      </c>
      <c r="B2646" s="36">
        <v>17239</v>
      </c>
      <c r="C2646" s="42" t="s">
        <v>3889</v>
      </c>
      <c r="D2646" s="22" t="s">
        <v>189</v>
      </c>
      <c r="E2646" s="22" t="s">
        <v>213</v>
      </c>
      <c r="F2646" s="26" t="str">
        <f>VLOOKUP(E2646,PROCV!$A$1:$B$107,2,TRUE)</f>
        <v>Patrimônio</v>
      </c>
      <c r="G2646" s="33">
        <v>2001</v>
      </c>
      <c r="H2646" s="24">
        <v>0</v>
      </c>
      <c r="I2646" s="23" t="str">
        <f>VLOOKUP(J2646,PROCV!$E$1:$F$27,2,FALSE)</f>
        <v>51 - Mato Grosso</v>
      </c>
      <c r="J2646" s="22" t="s">
        <v>99</v>
      </c>
      <c r="K2646" s="22">
        <v>0</v>
      </c>
      <c r="L2646" s="33">
        <v>62500</v>
      </c>
      <c r="M2646" s="20" t="e">
        <f>VLOOKUP(G2646,PROCV!$A$110:$B$119,2,FALSE)</f>
        <v>#N/A</v>
      </c>
      <c r="N2646" s="17" t="e">
        <f t="shared" si="41"/>
        <v>#N/A</v>
      </c>
    </row>
    <row r="2647" spans="1:14" x14ac:dyDescent="0.25">
      <c r="A2647" s="30" t="s">
        <v>48</v>
      </c>
      <c r="B2647" s="36">
        <v>16876</v>
      </c>
      <c r="C2647" s="42" t="s">
        <v>3888</v>
      </c>
      <c r="D2647" s="22" t="s">
        <v>189</v>
      </c>
      <c r="E2647" s="22" t="s">
        <v>213</v>
      </c>
      <c r="F2647" s="26" t="str">
        <f>VLOOKUP(E2647,PROCV!$A$1:$B$107,2,TRUE)</f>
        <v>Patrimônio</v>
      </c>
      <c r="G2647" s="33">
        <v>2001</v>
      </c>
      <c r="H2647" s="24">
        <v>0</v>
      </c>
      <c r="I2647" s="23" t="str">
        <f>VLOOKUP(J2647,PROCV!$E$1:$F$27,2,FALSE)</f>
        <v>29 - Bahia</v>
      </c>
      <c r="J2647" s="22" t="s">
        <v>73</v>
      </c>
      <c r="K2647" s="22">
        <v>0</v>
      </c>
      <c r="L2647" s="33">
        <v>625000</v>
      </c>
      <c r="M2647" s="20" t="e">
        <f>VLOOKUP(G2647,PROCV!$A$110:$B$119,2,FALSE)</f>
        <v>#N/A</v>
      </c>
      <c r="N2647" s="17" t="e">
        <f t="shared" si="41"/>
        <v>#N/A</v>
      </c>
    </row>
    <row r="2648" spans="1:14" x14ac:dyDescent="0.25">
      <c r="A2648" s="30" t="s">
        <v>48</v>
      </c>
      <c r="B2648" s="36">
        <v>16646</v>
      </c>
      <c r="C2648" s="42" t="s">
        <v>3249</v>
      </c>
      <c r="D2648" s="22" t="s">
        <v>189</v>
      </c>
      <c r="E2648" s="22" t="s">
        <v>213</v>
      </c>
      <c r="F2648" s="26" t="str">
        <f>VLOOKUP(E2648,PROCV!$A$1:$B$107,2,TRUE)</f>
        <v>Patrimônio</v>
      </c>
      <c r="G2648" s="33">
        <v>2001</v>
      </c>
      <c r="H2648" s="24">
        <v>0</v>
      </c>
      <c r="I2648" s="23" t="str">
        <f>VLOOKUP(J2648,PROCV!$E$1:$F$27,2,FALSE)</f>
        <v>43 - Rio Grande do Sul</v>
      </c>
      <c r="J2648" s="22" t="s">
        <v>56</v>
      </c>
      <c r="K2648" s="22">
        <v>0</v>
      </c>
      <c r="L2648" s="33">
        <v>50000</v>
      </c>
      <c r="M2648" s="20" t="e">
        <f>VLOOKUP(G2648,PROCV!$A$110:$B$119,2,FALSE)</f>
        <v>#N/A</v>
      </c>
      <c r="N2648" s="17" t="e">
        <f t="shared" si="41"/>
        <v>#N/A</v>
      </c>
    </row>
    <row r="2649" spans="1:14" x14ac:dyDescent="0.25">
      <c r="A2649" s="30" t="s">
        <v>48</v>
      </c>
      <c r="B2649" s="36">
        <v>17072</v>
      </c>
      <c r="C2649" s="42" t="s">
        <v>3249</v>
      </c>
      <c r="D2649" s="22" t="s">
        <v>189</v>
      </c>
      <c r="E2649" s="22" t="s">
        <v>213</v>
      </c>
      <c r="F2649" s="26" t="str">
        <f>VLOOKUP(E2649,PROCV!$A$1:$B$107,2,TRUE)</f>
        <v>Patrimônio</v>
      </c>
      <c r="G2649" s="33">
        <v>2001</v>
      </c>
      <c r="H2649" s="24">
        <v>0</v>
      </c>
      <c r="I2649" s="23" t="str">
        <f>VLOOKUP(J2649,PROCV!$E$1:$F$27,2,FALSE)</f>
        <v>21 - Maranhão</v>
      </c>
      <c r="J2649" s="22" t="s">
        <v>63</v>
      </c>
      <c r="K2649" s="22">
        <v>0</v>
      </c>
      <c r="L2649" s="33">
        <v>131300</v>
      </c>
      <c r="M2649" s="20" t="e">
        <f>VLOOKUP(G2649,PROCV!$A$110:$B$119,2,FALSE)</f>
        <v>#N/A</v>
      </c>
      <c r="N2649" s="17" t="e">
        <f t="shared" si="41"/>
        <v>#N/A</v>
      </c>
    </row>
    <row r="2650" spans="1:14" x14ac:dyDescent="0.25">
      <c r="A2650" s="30" t="s">
        <v>48</v>
      </c>
      <c r="B2650" s="36">
        <v>6866</v>
      </c>
      <c r="C2650" s="42" t="s">
        <v>3887</v>
      </c>
      <c r="D2650" s="22" t="s">
        <v>189</v>
      </c>
      <c r="E2650" s="22" t="s">
        <v>213</v>
      </c>
      <c r="F2650" s="26" t="str">
        <f>VLOOKUP(E2650,PROCV!$A$1:$B$107,2,TRUE)</f>
        <v>Patrimônio</v>
      </c>
      <c r="G2650" s="33">
        <v>2001</v>
      </c>
      <c r="H2650" s="24">
        <v>0</v>
      </c>
      <c r="I2650" s="23" t="str">
        <f>VLOOKUP(J2650,PROCV!$E$1:$F$27,2,FALSE)</f>
        <v>41 - Paraná</v>
      </c>
      <c r="J2650" s="22" t="s">
        <v>106</v>
      </c>
      <c r="K2650" s="22">
        <v>0</v>
      </c>
      <c r="L2650" s="33">
        <v>126899.71</v>
      </c>
      <c r="M2650" s="20" t="e">
        <f>VLOOKUP(G2650,PROCV!$A$110:$B$119,2,FALSE)</f>
        <v>#N/A</v>
      </c>
      <c r="N2650" s="17" t="e">
        <f t="shared" si="41"/>
        <v>#N/A</v>
      </c>
    </row>
    <row r="2651" spans="1:14" x14ac:dyDescent="0.25">
      <c r="A2651" s="30" t="s">
        <v>48</v>
      </c>
      <c r="B2651" s="36">
        <v>17316</v>
      </c>
      <c r="C2651" s="42" t="s">
        <v>3886</v>
      </c>
      <c r="D2651" s="22" t="s">
        <v>189</v>
      </c>
      <c r="E2651" s="22" t="s">
        <v>213</v>
      </c>
      <c r="F2651" s="26" t="str">
        <f>VLOOKUP(E2651,PROCV!$A$1:$B$107,2,TRUE)</f>
        <v>Patrimônio</v>
      </c>
      <c r="G2651" s="33">
        <v>2001</v>
      </c>
      <c r="H2651" s="24">
        <v>0</v>
      </c>
      <c r="I2651" s="23" t="str">
        <f>VLOOKUP(J2651,PROCV!$E$1:$F$27,2,FALSE)</f>
        <v>22 - Piauí</v>
      </c>
      <c r="J2651" s="22" t="s">
        <v>77</v>
      </c>
      <c r="K2651" s="22">
        <v>0</v>
      </c>
      <c r="L2651" s="33">
        <v>100000</v>
      </c>
      <c r="M2651" s="20" t="e">
        <f>VLOOKUP(G2651,PROCV!$A$110:$B$119,2,FALSE)</f>
        <v>#N/A</v>
      </c>
      <c r="N2651" s="17" t="e">
        <f t="shared" si="41"/>
        <v>#N/A</v>
      </c>
    </row>
    <row r="2652" spans="1:14" x14ac:dyDescent="0.25">
      <c r="A2652" s="30" t="s">
        <v>48</v>
      </c>
      <c r="B2652" s="36">
        <v>16294</v>
      </c>
      <c r="C2652" s="42" t="s">
        <v>3885</v>
      </c>
      <c r="D2652" s="22" t="s">
        <v>189</v>
      </c>
      <c r="E2652" s="22" t="s">
        <v>213</v>
      </c>
      <c r="F2652" s="26" t="str">
        <f>VLOOKUP(E2652,PROCV!$A$1:$B$107,2,TRUE)</f>
        <v>Patrimônio</v>
      </c>
      <c r="G2652" s="33">
        <v>2001</v>
      </c>
      <c r="H2652" s="24">
        <v>0</v>
      </c>
      <c r="I2652" s="23" t="str">
        <f>VLOOKUP(J2652,PROCV!$E$1:$F$27,2,FALSE)</f>
        <v>22 - Piauí</v>
      </c>
      <c r="J2652" s="22" t="s">
        <v>77</v>
      </c>
      <c r="K2652" s="22">
        <v>0</v>
      </c>
      <c r="L2652" s="33">
        <v>84561.7</v>
      </c>
      <c r="M2652" s="20" t="e">
        <f>VLOOKUP(G2652,PROCV!$A$110:$B$119,2,FALSE)</f>
        <v>#N/A</v>
      </c>
      <c r="N2652" s="17" t="e">
        <f t="shared" si="41"/>
        <v>#N/A</v>
      </c>
    </row>
    <row r="2653" spans="1:14" x14ac:dyDescent="0.25">
      <c r="A2653" s="30" t="s">
        <v>48</v>
      </c>
      <c r="B2653" s="36">
        <v>2181</v>
      </c>
      <c r="C2653" s="42" t="s">
        <v>3884</v>
      </c>
      <c r="D2653" s="22" t="s">
        <v>189</v>
      </c>
      <c r="E2653" s="22" t="s">
        <v>213</v>
      </c>
      <c r="F2653" s="26" t="str">
        <f>VLOOKUP(E2653,PROCV!$A$1:$B$107,2,TRUE)</f>
        <v>Patrimônio</v>
      </c>
      <c r="G2653" s="33">
        <v>2001</v>
      </c>
      <c r="H2653" s="24">
        <v>0</v>
      </c>
      <c r="I2653" s="23" t="str">
        <f>VLOOKUP(J2653,PROCV!$E$1:$F$27,2,FALSE)</f>
        <v>11 - Rondônia</v>
      </c>
      <c r="J2653" s="22" t="s">
        <v>219</v>
      </c>
      <c r="K2653" s="22">
        <v>0</v>
      </c>
      <c r="L2653" s="33">
        <v>150000</v>
      </c>
      <c r="M2653" s="20" t="e">
        <f>VLOOKUP(G2653,PROCV!$A$110:$B$119,2,FALSE)</f>
        <v>#N/A</v>
      </c>
      <c r="N2653" s="17" t="e">
        <f t="shared" si="41"/>
        <v>#N/A</v>
      </c>
    </row>
    <row r="2654" spans="1:14" x14ac:dyDescent="0.25">
      <c r="A2654" s="30" t="s">
        <v>48</v>
      </c>
      <c r="B2654" s="36">
        <v>19041</v>
      </c>
      <c r="C2654" s="42" t="s">
        <v>3883</v>
      </c>
      <c r="D2654" s="22" t="s">
        <v>189</v>
      </c>
      <c r="E2654" s="22" t="s">
        <v>213</v>
      </c>
      <c r="F2654" s="26" t="str">
        <f>VLOOKUP(E2654,PROCV!$A$1:$B$107,2,TRUE)</f>
        <v>Patrimônio</v>
      </c>
      <c r="G2654" s="33">
        <v>2001</v>
      </c>
      <c r="H2654" s="24">
        <v>0</v>
      </c>
      <c r="I2654" s="23" t="str">
        <f>VLOOKUP(J2654,PROCV!$E$1:$F$27,2,FALSE)</f>
        <v>11 - Rondônia</v>
      </c>
      <c r="J2654" s="22" t="s">
        <v>219</v>
      </c>
      <c r="K2654" s="22">
        <v>0</v>
      </c>
      <c r="L2654" s="33">
        <v>89731</v>
      </c>
      <c r="M2654" s="20" t="e">
        <f>VLOOKUP(G2654,PROCV!$A$110:$B$119,2,FALSE)</f>
        <v>#N/A</v>
      </c>
      <c r="N2654" s="17" t="e">
        <f t="shared" si="41"/>
        <v>#N/A</v>
      </c>
    </row>
    <row r="2655" spans="1:14" x14ac:dyDescent="0.25">
      <c r="A2655" s="30" t="s">
        <v>48</v>
      </c>
      <c r="B2655" s="36">
        <v>16648</v>
      </c>
      <c r="C2655" s="42" t="s">
        <v>3882</v>
      </c>
      <c r="D2655" s="22" t="s">
        <v>189</v>
      </c>
      <c r="E2655" s="22" t="s">
        <v>213</v>
      </c>
      <c r="F2655" s="26" t="str">
        <f>VLOOKUP(E2655,PROCV!$A$1:$B$107,2,TRUE)</f>
        <v>Patrimônio</v>
      </c>
      <c r="G2655" s="33">
        <v>2001</v>
      </c>
      <c r="H2655" s="24">
        <v>0</v>
      </c>
      <c r="I2655" s="23" t="str">
        <f>VLOOKUP(J2655,PROCV!$E$1:$F$27,2,FALSE)</f>
        <v>41 - Paraná</v>
      </c>
      <c r="J2655" s="22" t="s">
        <v>106</v>
      </c>
      <c r="K2655" s="22">
        <v>0</v>
      </c>
      <c r="L2655" s="33">
        <v>290000</v>
      </c>
      <c r="M2655" s="20" t="e">
        <f>VLOOKUP(G2655,PROCV!$A$110:$B$119,2,FALSE)</f>
        <v>#N/A</v>
      </c>
      <c r="N2655" s="17" t="e">
        <f t="shared" si="41"/>
        <v>#N/A</v>
      </c>
    </row>
    <row r="2656" spans="1:14" x14ac:dyDescent="0.25">
      <c r="A2656" s="30" t="s">
        <v>48</v>
      </c>
      <c r="B2656" s="36">
        <v>17138</v>
      </c>
      <c r="C2656" s="42" t="s">
        <v>3882</v>
      </c>
      <c r="D2656" s="22" t="s">
        <v>189</v>
      </c>
      <c r="E2656" s="22" t="s">
        <v>213</v>
      </c>
      <c r="F2656" s="26" t="str">
        <f>VLOOKUP(E2656,PROCV!$A$1:$B$107,2,TRUE)</f>
        <v>Patrimônio</v>
      </c>
      <c r="G2656" s="33">
        <v>2001</v>
      </c>
      <c r="H2656" s="24">
        <v>0</v>
      </c>
      <c r="I2656" s="23" t="str">
        <f>VLOOKUP(J2656,PROCV!$E$1:$F$27,2,FALSE)</f>
        <v>41 - Paraná</v>
      </c>
      <c r="J2656" s="22" t="s">
        <v>106</v>
      </c>
      <c r="K2656" s="22">
        <v>0</v>
      </c>
      <c r="L2656" s="33">
        <v>149846.74</v>
      </c>
      <c r="M2656" s="20" t="e">
        <f>VLOOKUP(G2656,PROCV!$A$110:$B$119,2,FALSE)</f>
        <v>#N/A</v>
      </c>
      <c r="N2656" s="17" t="e">
        <f t="shared" si="41"/>
        <v>#N/A</v>
      </c>
    </row>
    <row r="2657" spans="1:14" x14ac:dyDescent="0.25">
      <c r="A2657" s="30" t="s">
        <v>48</v>
      </c>
      <c r="B2657" s="36">
        <v>19077</v>
      </c>
      <c r="C2657" s="42" t="s">
        <v>3882</v>
      </c>
      <c r="D2657" s="22" t="s">
        <v>189</v>
      </c>
      <c r="E2657" s="22" t="s">
        <v>213</v>
      </c>
      <c r="F2657" s="26" t="str">
        <f>VLOOKUP(E2657,PROCV!$A$1:$B$107,2,TRUE)</f>
        <v>Patrimônio</v>
      </c>
      <c r="G2657" s="33">
        <v>2001</v>
      </c>
      <c r="H2657" s="24">
        <v>0</v>
      </c>
      <c r="I2657" s="23" t="str">
        <f>VLOOKUP(J2657,PROCV!$E$1:$F$27,2,FALSE)</f>
        <v>35 - São Paulo</v>
      </c>
      <c r="J2657" s="22" t="s">
        <v>76</v>
      </c>
      <c r="K2657" s="22">
        <v>0</v>
      </c>
      <c r="L2657" s="33">
        <v>239586.14</v>
      </c>
      <c r="M2657" s="20" t="e">
        <f>VLOOKUP(G2657,PROCV!$A$110:$B$119,2,FALSE)</f>
        <v>#N/A</v>
      </c>
      <c r="N2657" s="17" t="e">
        <f t="shared" si="41"/>
        <v>#N/A</v>
      </c>
    </row>
    <row r="2658" spans="1:14" x14ac:dyDescent="0.25">
      <c r="A2658" s="30" t="s">
        <v>48</v>
      </c>
      <c r="B2658" s="36">
        <v>16762</v>
      </c>
      <c r="C2658" s="42" t="s">
        <v>3881</v>
      </c>
      <c r="D2658" s="22" t="s">
        <v>189</v>
      </c>
      <c r="E2658" s="22" t="s">
        <v>213</v>
      </c>
      <c r="F2658" s="26" t="str">
        <f>VLOOKUP(E2658,PROCV!$A$1:$B$107,2,TRUE)</f>
        <v>Patrimônio</v>
      </c>
      <c r="G2658" s="33">
        <v>2001</v>
      </c>
      <c r="H2658" s="24">
        <v>0</v>
      </c>
      <c r="I2658" s="23" t="str">
        <f>VLOOKUP(J2658,PROCV!$E$1:$F$27,2,FALSE)</f>
        <v>41 - Paraná</v>
      </c>
      <c r="J2658" s="22" t="s">
        <v>106</v>
      </c>
      <c r="K2658" s="22">
        <v>0</v>
      </c>
      <c r="L2658" s="33">
        <v>152048.21</v>
      </c>
      <c r="M2658" s="20" t="e">
        <f>VLOOKUP(G2658,PROCV!$A$110:$B$119,2,FALSE)</f>
        <v>#N/A</v>
      </c>
      <c r="N2658" s="17" t="e">
        <f t="shared" si="41"/>
        <v>#N/A</v>
      </c>
    </row>
    <row r="2659" spans="1:14" x14ac:dyDescent="0.25">
      <c r="A2659" s="30" t="s">
        <v>48</v>
      </c>
      <c r="B2659" s="36">
        <v>13172</v>
      </c>
      <c r="C2659" s="42" t="s">
        <v>3880</v>
      </c>
      <c r="D2659" s="22" t="s">
        <v>189</v>
      </c>
      <c r="E2659" s="22" t="s">
        <v>213</v>
      </c>
      <c r="F2659" s="26" t="str">
        <f>VLOOKUP(E2659,PROCV!$A$1:$B$107,2,TRUE)</f>
        <v>Patrimônio</v>
      </c>
      <c r="G2659" s="33">
        <v>2001</v>
      </c>
      <c r="H2659" s="24">
        <v>0</v>
      </c>
      <c r="I2659" s="23" t="str">
        <f>VLOOKUP(J2659,PROCV!$E$1:$F$27,2,FALSE)</f>
        <v>41 - Paraná</v>
      </c>
      <c r="J2659" s="22" t="s">
        <v>106</v>
      </c>
      <c r="K2659" s="22">
        <v>0</v>
      </c>
      <c r="L2659" s="33">
        <v>125000</v>
      </c>
      <c r="M2659" s="20" t="e">
        <f>VLOOKUP(G2659,PROCV!$A$110:$B$119,2,FALSE)</f>
        <v>#N/A</v>
      </c>
      <c r="N2659" s="17" t="e">
        <f t="shared" si="41"/>
        <v>#N/A</v>
      </c>
    </row>
    <row r="2660" spans="1:14" x14ac:dyDescent="0.25">
      <c r="A2660" s="30" t="s">
        <v>48</v>
      </c>
      <c r="B2660" s="36">
        <v>16832</v>
      </c>
      <c r="C2660" s="42" t="s">
        <v>3879</v>
      </c>
      <c r="D2660" s="22" t="s">
        <v>189</v>
      </c>
      <c r="E2660" s="22" t="s">
        <v>213</v>
      </c>
      <c r="F2660" s="26" t="str">
        <f>VLOOKUP(E2660,PROCV!$A$1:$B$107,2,TRUE)</f>
        <v>Patrimônio</v>
      </c>
      <c r="G2660" s="33">
        <v>2001</v>
      </c>
      <c r="H2660" s="24">
        <v>0</v>
      </c>
      <c r="I2660" s="23" t="str">
        <f>VLOOKUP(J2660,PROCV!$E$1:$F$27,2,FALSE)</f>
        <v>41 - Paraná</v>
      </c>
      <c r="J2660" s="22" t="s">
        <v>106</v>
      </c>
      <c r="K2660" s="22">
        <v>0</v>
      </c>
      <c r="L2660" s="33">
        <v>212500</v>
      </c>
      <c r="M2660" s="20" t="e">
        <f>VLOOKUP(G2660,PROCV!$A$110:$B$119,2,FALSE)</f>
        <v>#N/A</v>
      </c>
      <c r="N2660" s="17" t="e">
        <f t="shared" si="41"/>
        <v>#N/A</v>
      </c>
    </row>
    <row r="2661" spans="1:14" x14ac:dyDescent="0.25">
      <c r="A2661" s="30" t="s">
        <v>48</v>
      </c>
      <c r="B2661" s="36">
        <v>16975</v>
      </c>
      <c r="C2661" s="42" t="s">
        <v>3878</v>
      </c>
      <c r="D2661" s="22" t="s">
        <v>189</v>
      </c>
      <c r="E2661" s="22" t="s">
        <v>213</v>
      </c>
      <c r="F2661" s="26" t="str">
        <f>VLOOKUP(E2661,PROCV!$A$1:$B$107,2,TRUE)</f>
        <v>Patrimônio</v>
      </c>
      <c r="G2661" s="33">
        <v>2001</v>
      </c>
      <c r="H2661" s="24">
        <v>0</v>
      </c>
      <c r="I2661" s="23" t="str">
        <f>VLOOKUP(J2661,PROCV!$E$1:$F$27,2,FALSE)</f>
        <v>41 - Paraná</v>
      </c>
      <c r="J2661" s="22" t="s">
        <v>106</v>
      </c>
      <c r="K2661" s="22">
        <v>0</v>
      </c>
      <c r="L2661" s="33">
        <v>80000</v>
      </c>
      <c r="M2661" s="20" t="e">
        <f>VLOOKUP(G2661,PROCV!$A$110:$B$119,2,FALSE)</f>
        <v>#N/A</v>
      </c>
      <c r="N2661" s="17" t="e">
        <f t="shared" si="41"/>
        <v>#N/A</v>
      </c>
    </row>
    <row r="2662" spans="1:14" x14ac:dyDescent="0.25">
      <c r="A2662" s="30" t="s">
        <v>48</v>
      </c>
      <c r="B2662" s="36">
        <v>16735</v>
      </c>
      <c r="C2662" s="42" t="s">
        <v>3877</v>
      </c>
      <c r="D2662" s="22" t="s">
        <v>189</v>
      </c>
      <c r="E2662" s="22" t="s">
        <v>213</v>
      </c>
      <c r="F2662" s="26" t="str">
        <f>VLOOKUP(E2662,PROCV!$A$1:$B$107,2,TRUE)</f>
        <v>Patrimônio</v>
      </c>
      <c r="G2662" s="33">
        <v>2001</v>
      </c>
      <c r="H2662" s="24">
        <v>0</v>
      </c>
      <c r="I2662" s="23" t="str">
        <f>VLOOKUP(J2662,PROCV!$E$1:$F$27,2,FALSE)</f>
        <v>43 - Rio Grande do Sul</v>
      </c>
      <c r="J2662" s="22" t="s">
        <v>56</v>
      </c>
      <c r="K2662" s="22">
        <v>0</v>
      </c>
      <c r="L2662" s="33">
        <v>110000</v>
      </c>
      <c r="M2662" s="20" t="e">
        <f>VLOOKUP(G2662,PROCV!$A$110:$B$119,2,FALSE)</f>
        <v>#N/A</v>
      </c>
      <c r="N2662" s="17" t="e">
        <f t="shared" si="41"/>
        <v>#N/A</v>
      </c>
    </row>
    <row r="2663" spans="1:14" x14ac:dyDescent="0.25">
      <c r="A2663" s="30" t="s">
        <v>48</v>
      </c>
      <c r="B2663" s="36">
        <v>16959</v>
      </c>
      <c r="C2663" s="42" t="s">
        <v>3876</v>
      </c>
      <c r="D2663" s="22" t="s">
        <v>189</v>
      </c>
      <c r="E2663" s="22" t="s">
        <v>213</v>
      </c>
      <c r="F2663" s="26" t="str">
        <f>VLOOKUP(E2663,PROCV!$A$1:$B$107,2,TRUE)</f>
        <v>Patrimônio</v>
      </c>
      <c r="G2663" s="33">
        <v>2001</v>
      </c>
      <c r="H2663" s="24">
        <v>0</v>
      </c>
      <c r="I2663" s="23" t="str">
        <f>VLOOKUP(J2663,PROCV!$E$1:$F$27,2,FALSE)</f>
        <v>41 - Paraná</v>
      </c>
      <c r="J2663" s="22" t="s">
        <v>106</v>
      </c>
      <c r="K2663" s="22">
        <v>0</v>
      </c>
      <c r="L2663" s="33">
        <v>100000</v>
      </c>
      <c r="M2663" s="20" t="e">
        <f>VLOOKUP(G2663,PROCV!$A$110:$B$119,2,FALSE)</f>
        <v>#N/A</v>
      </c>
      <c r="N2663" s="17" t="e">
        <f t="shared" si="41"/>
        <v>#N/A</v>
      </c>
    </row>
    <row r="2664" spans="1:14" x14ac:dyDescent="0.25">
      <c r="A2664" s="30" t="s">
        <v>48</v>
      </c>
      <c r="B2664" s="36">
        <v>17052</v>
      </c>
      <c r="C2664" s="42" t="s">
        <v>3875</v>
      </c>
      <c r="D2664" s="22" t="s">
        <v>189</v>
      </c>
      <c r="E2664" s="22" t="s">
        <v>213</v>
      </c>
      <c r="F2664" s="26" t="str">
        <f>VLOOKUP(E2664,PROCV!$A$1:$B$107,2,TRUE)</f>
        <v>Patrimônio</v>
      </c>
      <c r="G2664" s="33">
        <v>2001</v>
      </c>
      <c r="H2664" s="24">
        <v>0</v>
      </c>
      <c r="I2664" s="23" t="str">
        <f>VLOOKUP(J2664,PROCV!$E$1:$F$27,2,FALSE)</f>
        <v>43 - Rio Grande do Sul</v>
      </c>
      <c r="J2664" s="22" t="s">
        <v>56</v>
      </c>
      <c r="K2664" s="22">
        <v>0</v>
      </c>
      <c r="L2664" s="33">
        <v>105327.38</v>
      </c>
      <c r="M2664" s="20" t="e">
        <f>VLOOKUP(G2664,PROCV!$A$110:$B$119,2,FALSE)</f>
        <v>#N/A</v>
      </c>
      <c r="N2664" s="17" t="e">
        <f t="shared" si="41"/>
        <v>#N/A</v>
      </c>
    </row>
    <row r="2665" spans="1:14" x14ac:dyDescent="0.25">
      <c r="A2665" s="30" t="s">
        <v>48</v>
      </c>
      <c r="B2665" s="36">
        <v>16775</v>
      </c>
      <c r="C2665" s="42" t="s">
        <v>3874</v>
      </c>
      <c r="D2665" s="22" t="s">
        <v>189</v>
      </c>
      <c r="E2665" s="22" t="s">
        <v>213</v>
      </c>
      <c r="F2665" s="26" t="str">
        <f>VLOOKUP(E2665,PROCV!$A$1:$B$107,2,TRUE)</f>
        <v>Patrimônio</v>
      </c>
      <c r="G2665" s="33">
        <v>2001</v>
      </c>
      <c r="H2665" s="24">
        <v>0</v>
      </c>
      <c r="I2665" s="23" t="str">
        <f>VLOOKUP(J2665,PROCV!$E$1:$F$27,2,FALSE)</f>
        <v>52 - Goiás</v>
      </c>
      <c r="J2665" s="22" t="s">
        <v>97</v>
      </c>
      <c r="K2665" s="22">
        <v>0</v>
      </c>
      <c r="L2665" s="33">
        <v>301379.76</v>
      </c>
      <c r="M2665" s="20" t="e">
        <f>VLOOKUP(G2665,PROCV!$A$110:$B$119,2,FALSE)</f>
        <v>#N/A</v>
      </c>
      <c r="N2665" s="17" t="e">
        <f t="shared" si="41"/>
        <v>#N/A</v>
      </c>
    </row>
    <row r="2666" spans="1:14" x14ac:dyDescent="0.25">
      <c r="A2666" s="30" t="s">
        <v>48</v>
      </c>
      <c r="B2666" s="36">
        <v>18013</v>
      </c>
      <c r="C2666" s="42" t="s">
        <v>3873</v>
      </c>
      <c r="D2666" s="22" t="s">
        <v>314</v>
      </c>
      <c r="E2666" s="22" t="s">
        <v>265</v>
      </c>
      <c r="F2666" s="26" t="str">
        <f>VLOOKUP(E2666,PROCV!$A$1:$B$107,2,TRUE)</f>
        <v>Patrimônio</v>
      </c>
      <c r="G2666" s="33">
        <v>2001</v>
      </c>
      <c r="H2666" s="24">
        <v>0</v>
      </c>
      <c r="I2666" s="23" t="str">
        <f>VLOOKUP(J2666,PROCV!$E$1:$F$27,2,FALSE)</f>
        <v>35 - São Paulo</v>
      </c>
      <c r="J2666" s="22" t="s">
        <v>76</v>
      </c>
      <c r="K2666" s="22">
        <v>0</v>
      </c>
      <c r="L2666" s="33">
        <v>79640</v>
      </c>
      <c r="M2666" s="20" t="e">
        <f>VLOOKUP(G2666,PROCV!$A$110:$B$119,2,FALSE)</f>
        <v>#N/A</v>
      </c>
      <c r="N2666" s="17" t="e">
        <f t="shared" si="41"/>
        <v>#N/A</v>
      </c>
    </row>
    <row r="2667" spans="1:14" x14ac:dyDescent="0.25">
      <c r="A2667" s="30" t="s">
        <v>48</v>
      </c>
      <c r="B2667" s="36">
        <v>15205</v>
      </c>
      <c r="C2667" s="42" t="s">
        <v>3872</v>
      </c>
      <c r="D2667" s="22" t="s">
        <v>114</v>
      </c>
      <c r="E2667" s="22" t="s">
        <v>369</v>
      </c>
      <c r="F2667" s="26" t="str">
        <f>VLOOKUP(E2667,PROCV!$A$1:$B$107,2,TRUE)</f>
        <v>Patrimônio</v>
      </c>
      <c r="G2667" s="33">
        <v>2001</v>
      </c>
      <c r="H2667" s="24">
        <v>0</v>
      </c>
      <c r="I2667" s="23" t="str">
        <f>VLOOKUP(J2667,PROCV!$E$1:$F$27,2,FALSE)</f>
        <v>53 - Distrito Federal</v>
      </c>
      <c r="J2667" s="22" t="s">
        <v>75</v>
      </c>
      <c r="K2667" s="22">
        <v>0</v>
      </c>
      <c r="L2667" s="33">
        <v>37500</v>
      </c>
      <c r="M2667" s="20" t="e">
        <f>VLOOKUP(G2667,PROCV!$A$110:$B$119,2,FALSE)</f>
        <v>#N/A</v>
      </c>
      <c r="N2667" s="17" t="e">
        <f t="shared" si="41"/>
        <v>#N/A</v>
      </c>
    </row>
    <row r="2668" spans="1:14" x14ac:dyDescent="0.25">
      <c r="A2668" s="30" t="s">
        <v>48</v>
      </c>
      <c r="B2668" s="36">
        <v>16431</v>
      </c>
      <c r="C2668" s="42" t="s">
        <v>3871</v>
      </c>
      <c r="D2668" s="22" t="s">
        <v>189</v>
      </c>
      <c r="E2668" s="22" t="s">
        <v>216</v>
      </c>
      <c r="F2668" s="26" t="str">
        <f>VLOOKUP(E2668,PROCV!$A$1:$B$107,2,TRUE)</f>
        <v>Patrimônio</v>
      </c>
      <c r="G2668" s="33">
        <v>2001</v>
      </c>
      <c r="H2668" s="24">
        <v>0</v>
      </c>
      <c r="I2668" s="23" t="str">
        <f>VLOOKUP(J2668,PROCV!$E$1:$F$27,2,FALSE)</f>
        <v>31 - Minas Gerais</v>
      </c>
      <c r="J2668" s="22" t="s">
        <v>85</v>
      </c>
      <c r="K2668" s="22">
        <v>0</v>
      </c>
      <c r="L2668" s="33">
        <v>10000</v>
      </c>
      <c r="M2668" s="20" t="e">
        <f>VLOOKUP(G2668,PROCV!$A$110:$B$119,2,FALSE)</f>
        <v>#N/A</v>
      </c>
      <c r="N2668" s="17" t="e">
        <f t="shared" si="41"/>
        <v>#N/A</v>
      </c>
    </row>
    <row r="2669" spans="1:14" x14ac:dyDescent="0.25">
      <c r="A2669" s="30" t="s">
        <v>48</v>
      </c>
      <c r="B2669" s="36">
        <v>19830</v>
      </c>
      <c r="C2669" s="42" t="s">
        <v>3870</v>
      </c>
      <c r="D2669" s="22" t="s">
        <v>300</v>
      </c>
      <c r="E2669" s="22" t="s">
        <v>221</v>
      </c>
      <c r="F2669" s="26" t="str">
        <f>VLOOKUP(E2669,PROCV!$A$1:$B$107,2,TRUE)</f>
        <v>Artes Cênicas e Espetáculo</v>
      </c>
      <c r="G2669" s="33">
        <v>2001</v>
      </c>
      <c r="H2669" s="24">
        <v>0</v>
      </c>
      <c r="I2669" s="23" t="str">
        <f>VLOOKUP(J2669,PROCV!$E$1:$F$27,2,FALSE)</f>
        <v>35 - São Paulo</v>
      </c>
      <c r="J2669" s="22" t="s">
        <v>76</v>
      </c>
      <c r="K2669" s="22">
        <v>0</v>
      </c>
      <c r="L2669" s="33">
        <v>59200</v>
      </c>
      <c r="M2669" s="20" t="e">
        <f>VLOOKUP(G2669,PROCV!$A$110:$B$119,2,FALSE)</f>
        <v>#N/A</v>
      </c>
      <c r="N2669" s="17" t="e">
        <f t="shared" si="41"/>
        <v>#N/A</v>
      </c>
    </row>
    <row r="2670" spans="1:14" x14ac:dyDescent="0.25">
      <c r="A2670" s="30" t="s">
        <v>48</v>
      </c>
      <c r="B2670" s="36">
        <v>16070</v>
      </c>
      <c r="C2670" s="42" t="s">
        <v>3869</v>
      </c>
      <c r="D2670" s="22" t="s">
        <v>4</v>
      </c>
      <c r="E2670" s="22" t="s">
        <v>209</v>
      </c>
      <c r="F2670" s="26" t="str">
        <f>VLOOKUP(E2670,PROCV!$A$1:$B$107,2,TRUE)</f>
        <v>Educação e Criação em Artes</v>
      </c>
      <c r="G2670" s="33">
        <v>2001</v>
      </c>
      <c r="H2670" s="24">
        <v>0</v>
      </c>
      <c r="I2670" s="23" t="str">
        <f>VLOOKUP(J2670,PROCV!$E$1:$F$27,2,FALSE)</f>
        <v>33 - Rio de Janeiro</v>
      </c>
      <c r="J2670" s="22" t="s">
        <v>82</v>
      </c>
      <c r="K2670" s="22">
        <v>0</v>
      </c>
      <c r="L2670" s="33">
        <v>15000</v>
      </c>
      <c r="M2670" s="20" t="e">
        <f>VLOOKUP(G2670,PROCV!$A$110:$B$119,2,FALSE)</f>
        <v>#N/A</v>
      </c>
      <c r="N2670" s="17" t="e">
        <f t="shared" si="41"/>
        <v>#N/A</v>
      </c>
    </row>
    <row r="2671" spans="1:14" x14ac:dyDescent="0.25">
      <c r="A2671" s="30" t="s">
        <v>48</v>
      </c>
      <c r="B2671" s="36">
        <v>15238</v>
      </c>
      <c r="C2671" s="42" t="s">
        <v>3868</v>
      </c>
      <c r="D2671" s="22" t="s">
        <v>46</v>
      </c>
      <c r="E2671" s="22" t="s">
        <v>50</v>
      </c>
      <c r="F2671" s="26" t="str">
        <f>VLOOKUP(E2671,PROCV!$A$1:$B$107,2,TRUE)</f>
        <v>Educação e Criação em Artes</v>
      </c>
      <c r="G2671" s="33">
        <v>2001</v>
      </c>
      <c r="H2671" s="24">
        <v>0</v>
      </c>
      <c r="I2671" s="23" t="str">
        <f>VLOOKUP(J2671,PROCV!$E$1:$F$27,2,FALSE)</f>
        <v>35 - São Paulo</v>
      </c>
      <c r="J2671" s="22" t="s">
        <v>76</v>
      </c>
      <c r="K2671" s="22">
        <v>0</v>
      </c>
      <c r="L2671" s="33">
        <v>20000</v>
      </c>
      <c r="M2671" s="20" t="e">
        <f>VLOOKUP(G2671,PROCV!$A$110:$B$119,2,FALSE)</f>
        <v>#N/A</v>
      </c>
      <c r="N2671" s="17" t="e">
        <f t="shared" si="41"/>
        <v>#N/A</v>
      </c>
    </row>
    <row r="2672" spans="1:14" x14ac:dyDescent="0.25">
      <c r="A2672" s="30" t="s">
        <v>48</v>
      </c>
      <c r="B2672" s="36">
        <v>16665</v>
      </c>
      <c r="C2672" s="42" t="s">
        <v>3867</v>
      </c>
      <c r="D2672" s="22" t="s">
        <v>189</v>
      </c>
      <c r="E2672" s="22" t="s">
        <v>844</v>
      </c>
      <c r="F2672" s="26" t="str">
        <f>VLOOKUP(E2672,PROCV!$A$1:$B$107,2,TRUE)</f>
        <v>Educação e Criação em Artes</v>
      </c>
      <c r="G2672" s="33">
        <v>2001</v>
      </c>
      <c r="H2672" s="24">
        <v>0</v>
      </c>
      <c r="I2672" s="23" t="str">
        <f>VLOOKUP(J2672,PROCV!$E$1:$F$27,2,FALSE)</f>
        <v>22 - Piauí</v>
      </c>
      <c r="J2672" s="22" t="s">
        <v>77</v>
      </c>
      <c r="K2672" s="22">
        <v>0</v>
      </c>
      <c r="L2672" s="33">
        <v>33320.43</v>
      </c>
      <c r="M2672" s="20" t="e">
        <f>VLOOKUP(G2672,PROCV!$A$110:$B$119,2,FALSE)</f>
        <v>#N/A</v>
      </c>
      <c r="N2672" s="17" t="e">
        <f t="shared" si="41"/>
        <v>#N/A</v>
      </c>
    </row>
    <row r="2673" spans="1:14" x14ac:dyDescent="0.25">
      <c r="A2673" s="30" t="s">
        <v>48</v>
      </c>
      <c r="B2673" s="36">
        <v>19827</v>
      </c>
      <c r="C2673" s="42" t="s">
        <v>3866</v>
      </c>
      <c r="D2673" s="22" t="s">
        <v>300</v>
      </c>
      <c r="E2673" s="22" t="s">
        <v>263</v>
      </c>
      <c r="F2673" s="26" t="str">
        <f>VLOOKUP(E2673,PROCV!$A$1:$B$107,2,TRUE)</f>
        <v>Artes Cênicas e Espetáculo</v>
      </c>
      <c r="G2673" s="33">
        <v>2001</v>
      </c>
      <c r="H2673" s="24">
        <v>0</v>
      </c>
      <c r="I2673" s="23" t="str">
        <f>VLOOKUP(J2673,PROCV!$E$1:$F$27,2,FALSE)</f>
        <v>35 - São Paulo</v>
      </c>
      <c r="J2673" s="22" t="s">
        <v>76</v>
      </c>
      <c r="K2673" s="22">
        <v>0</v>
      </c>
      <c r="L2673" s="33">
        <v>300000</v>
      </c>
      <c r="M2673" s="20" t="e">
        <f>VLOOKUP(G2673,PROCV!$A$110:$B$119,2,FALSE)</f>
        <v>#N/A</v>
      </c>
      <c r="N2673" s="17" t="e">
        <f t="shared" si="41"/>
        <v>#N/A</v>
      </c>
    </row>
    <row r="2674" spans="1:14" x14ac:dyDescent="0.25">
      <c r="A2674" s="30" t="s">
        <v>48</v>
      </c>
      <c r="B2674" s="36">
        <v>15810</v>
      </c>
      <c r="C2674" s="42" t="s">
        <v>3865</v>
      </c>
      <c r="D2674" s="22" t="s">
        <v>314</v>
      </c>
      <c r="E2674" s="22" t="s">
        <v>590</v>
      </c>
      <c r="F2674" s="26" t="str">
        <f>VLOOKUP(E2674,PROCV!$A$1:$B$107,2,TRUE)</f>
        <v>Artes Cênicas e Espetáculo</v>
      </c>
      <c r="G2674" s="33">
        <v>2001</v>
      </c>
      <c r="H2674" s="24">
        <v>0</v>
      </c>
      <c r="I2674" s="23" t="str">
        <f>VLOOKUP(J2674,PROCV!$E$1:$F$27,2,FALSE)</f>
        <v>35 - São Paulo</v>
      </c>
      <c r="J2674" s="22" t="s">
        <v>76</v>
      </c>
      <c r="K2674" s="22">
        <v>0</v>
      </c>
      <c r="L2674" s="33">
        <v>40000</v>
      </c>
      <c r="M2674" s="20" t="e">
        <f>VLOOKUP(G2674,PROCV!$A$110:$B$119,2,FALSE)</f>
        <v>#N/A</v>
      </c>
      <c r="N2674" s="17" t="e">
        <f t="shared" si="41"/>
        <v>#N/A</v>
      </c>
    </row>
    <row r="2675" spans="1:14" x14ac:dyDescent="0.25">
      <c r="A2675" s="30" t="s">
        <v>48</v>
      </c>
      <c r="B2675" s="36">
        <v>19845</v>
      </c>
      <c r="C2675" s="42" t="s">
        <v>3864</v>
      </c>
      <c r="D2675" s="22" t="s">
        <v>300</v>
      </c>
      <c r="E2675" s="22" t="s">
        <v>320</v>
      </c>
      <c r="F2675" s="26" t="str">
        <f>VLOOKUP(E2675,PROCV!$A$1:$B$107,2,TRUE)</f>
        <v>Música</v>
      </c>
      <c r="G2675" s="33">
        <v>2001</v>
      </c>
      <c r="H2675" s="24">
        <v>0</v>
      </c>
      <c r="I2675" s="23" t="str">
        <f>VLOOKUP(J2675,PROCV!$E$1:$F$27,2,FALSE)</f>
        <v>33 - Rio de Janeiro</v>
      </c>
      <c r="J2675" s="22" t="s">
        <v>82</v>
      </c>
      <c r="K2675" s="22">
        <v>0</v>
      </c>
      <c r="L2675" s="33">
        <v>32000</v>
      </c>
      <c r="M2675" s="20" t="e">
        <f>VLOOKUP(G2675,PROCV!$A$110:$B$119,2,FALSE)</f>
        <v>#N/A</v>
      </c>
      <c r="N2675" s="17" t="e">
        <f t="shared" si="41"/>
        <v>#N/A</v>
      </c>
    </row>
    <row r="2676" spans="1:14" x14ac:dyDescent="0.25">
      <c r="A2676" s="30" t="s">
        <v>48</v>
      </c>
      <c r="B2676" s="36">
        <v>15053</v>
      </c>
      <c r="C2676" s="42" t="s">
        <v>3863</v>
      </c>
      <c r="D2676" s="22" t="s">
        <v>114</v>
      </c>
      <c r="E2676" s="22" t="s">
        <v>113</v>
      </c>
      <c r="F2676" s="26" t="str">
        <f>VLOOKUP(E2676,PROCV!$A$1:$B$107,2,TRUE)</f>
        <v>Música</v>
      </c>
      <c r="G2676" s="33">
        <v>2001</v>
      </c>
      <c r="H2676" s="24">
        <v>0</v>
      </c>
      <c r="I2676" s="23" t="str">
        <f>VLOOKUP(J2676,PROCV!$E$1:$F$27,2,FALSE)</f>
        <v>33 - Rio de Janeiro</v>
      </c>
      <c r="J2676" s="22" t="s">
        <v>82</v>
      </c>
      <c r="K2676" s="22">
        <v>0</v>
      </c>
      <c r="L2676" s="33">
        <v>33840</v>
      </c>
      <c r="M2676" s="20" t="e">
        <f>VLOOKUP(G2676,PROCV!$A$110:$B$119,2,FALSE)</f>
        <v>#N/A</v>
      </c>
      <c r="N2676" s="17" t="e">
        <f t="shared" si="41"/>
        <v>#N/A</v>
      </c>
    </row>
    <row r="2677" spans="1:14" x14ac:dyDescent="0.25">
      <c r="A2677" s="30" t="s">
        <v>48</v>
      </c>
      <c r="B2677" s="36">
        <v>19233</v>
      </c>
      <c r="C2677" s="42" t="s">
        <v>3862</v>
      </c>
      <c r="D2677" s="22" t="s">
        <v>46</v>
      </c>
      <c r="E2677" s="22" t="s">
        <v>50</v>
      </c>
      <c r="F2677" s="26" t="str">
        <f>VLOOKUP(E2677,PROCV!$A$1:$B$107,2,TRUE)</f>
        <v>Educação e Criação em Artes</v>
      </c>
      <c r="G2677" s="33">
        <v>2001</v>
      </c>
      <c r="H2677" s="24">
        <v>0</v>
      </c>
      <c r="I2677" s="23" t="str">
        <f>VLOOKUP(J2677,PROCV!$E$1:$F$27,2,FALSE)</f>
        <v>43 - Rio Grande do Sul</v>
      </c>
      <c r="J2677" s="22" t="s">
        <v>56</v>
      </c>
      <c r="K2677" s="22">
        <v>0</v>
      </c>
      <c r="L2677" s="33">
        <v>49920</v>
      </c>
      <c r="M2677" s="20" t="e">
        <f>VLOOKUP(G2677,PROCV!$A$110:$B$119,2,FALSE)</f>
        <v>#N/A</v>
      </c>
      <c r="N2677" s="17" t="e">
        <f t="shared" si="41"/>
        <v>#N/A</v>
      </c>
    </row>
    <row r="2678" spans="1:14" x14ac:dyDescent="0.25">
      <c r="A2678" s="30" t="s">
        <v>48</v>
      </c>
      <c r="B2678" s="36">
        <v>16487</v>
      </c>
      <c r="C2678" s="42" t="s">
        <v>3861</v>
      </c>
      <c r="D2678" s="22" t="s">
        <v>189</v>
      </c>
      <c r="E2678" s="22" t="s">
        <v>213</v>
      </c>
      <c r="F2678" s="26" t="str">
        <f>VLOOKUP(E2678,PROCV!$A$1:$B$107,2,TRUE)</f>
        <v>Patrimônio</v>
      </c>
      <c r="G2678" s="33">
        <v>2001</v>
      </c>
      <c r="H2678" s="24">
        <v>0</v>
      </c>
      <c r="I2678" s="23" t="str">
        <f>VLOOKUP(J2678,PROCV!$E$1:$F$27,2,FALSE)</f>
        <v>24 - Rio Grande do Norte</v>
      </c>
      <c r="J2678" s="22" t="s">
        <v>54</v>
      </c>
      <c r="K2678" s="22">
        <v>0</v>
      </c>
      <c r="L2678" s="33">
        <v>63067</v>
      </c>
      <c r="M2678" s="20" t="e">
        <f>VLOOKUP(G2678,PROCV!$A$110:$B$119,2,FALSE)</f>
        <v>#N/A</v>
      </c>
      <c r="N2678" s="17" t="e">
        <f t="shared" si="41"/>
        <v>#N/A</v>
      </c>
    </row>
    <row r="2679" spans="1:14" x14ac:dyDescent="0.25">
      <c r="A2679" s="30" t="s">
        <v>48</v>
      </c>
      <c r="B2679" s="36">
        <v>16123</v>
      </c>
      <c r="C2679" s="42" t="s">
        <v>3860</v>
      </c>
      <c r="D2679" s="22" t="s">
        <v>524</v>
      </c>
      <c r="E2679" s="22" t="s">
        <v>523</v>
      </c>
      <c r="F2679" s="26" t="str">
        <f>VLOOKUP(E2679,PROCV!$A$1:$B$107,2,TRUE)</f>
        <v>Patrimônio</v>
      </c>
      <c r="G2679" s="33">
        <v>2001</v>
      </c>
      <c r="H2679" s="24">
        <v>0</v>
      </c>
      <c r="I2679" s="23" t="str">
        <f>VLOOKUP(J2679,PROCV!$E$1:$F$27,2,FALSE)</f>
        <v>35 - São Paulo</v>
      </c>
      <c r="J2679" s="22" t="s">
        <v>76</v>
      </c>
      <c r="K2679" s="22">
        <v>0</v>
      </c>
      <c r="L2679" s="33">
        <v>60000</v>
      </c>
      <c r="M2679" s="20" t="e">
        <f>VLOOKUP(G2679,PROCV!$A$110:$B$119,2,FALSE)</f>
        <v>#N/A</v>
      </c>
      <c r="N2679" s="17" t="e">
        <f t="shared" si="41"/>
        <v>#N/A</v>
      </c>
    </row>
    <row r="2680" spans="1:14" x14ac:dyDescent="0.25">
      <c r="A2680" s="30" t="s">
        <v>48</v>
      </c>
      <c r="B2680" s="36">
        <v>16679</v>
      </c>
      <c r="C2680" s="42" t="s">
        <v>3859</v>
      </c>
      <c r="D2680" s="22" t="s">
        <v>189</v>
      </c>
      <c r="E2680" s="22" t="s">
        <v>213</v>
      </c>
      <c r="F2680" s="26" t="str">
        <f>VLOOKUP(E2680,PROCV!$A$1:$B$107,2,TRUE)</f>
        <v>Patrimônio</v>
      </c>
      <c r="G2680" s="33">
        <v>2001</v>
      </c>
      <c r="H2680" s="24">
        <v>0</v>
      </c>
      <c r="I2680" s="23" t="str">
        <f>VLOOKUP(J2680,PROCV!$E$1:$F$27,2,FALSE)</f>
        <v>23 - Ceará</v>
      </c>
      <c r="J2680" s="22" t="s">
        <v>52</v>
      </c>
      <c r="K2680" s="22">
        <v>0</v>
      </c>
      <c r="L2680" s="33">
        <v>100000</v>
      </c>
      <c r="M2680" s="20" t="e">
        <f>VLOOKUP(G2680,PROCV!$A$110:$B$119,2,FALSE)</f>
        <v>#N/A</v>
      </c>
      <c r="N2680" s="17" t="e">
        <f t="shared" si="41"/>
        <v>#N/A</v>
      </c>
    </row>
    <row r="2681" spans="1:14" x14ac:dyDescent="0.25">
      <c r="A2681" s="30" t="s">
        <v>48</v>
      </c>
      <c r="B2681" s="36">
        <v>6933</v>
      </c>
      <c r="C2681" s="42" t="s">
        <v>3858</v>
      </c>
      <c r="D2681" s="22" t="s">
        <v>189</v>
      </c>
      <c r="E2681" s="22" t="s">
        <v>213</v>
      </c>
      <c r="F2681" s="26" t="str">
        <f>VLOOKUP(E2681,PROCV!$A$1:$B$107,2,TRUE)</f>
        <v>Patrimônio</v>
      </c>
      <c r="G2681" s="33">
        <v>2001</v>
      </c>
      <c r="H2681" s="24">
        <v>0</v>
      </c>
      <c r="I2681" s="23" t="str">
        <f>VLOOKUP(J2681,PROCV!$E$1:$F$27,2,FALSE)</f>
        <v>23 - Ceará</v>
      </c>
      <c r="J2681" s="22" t="s">
        <v>52</v>
      </c>
      <c r="K2681" s="22">
        <v>0</v>
      </c>
      <c r="L2681" s="33">
        <v>56732</v>
      </c>
      <c r="M2681" s="20" t="e">
        <f>VLOOKUP(G2681,PROCV!$A$110:$B$119,2,FALSE)</f>
        <v>#N/A</v>
      </c>
      <c r="N2681" s="17" t="e">
        <f t="shared" si="41"/>
        <v>#N/A</v>
      </c>
    </row>
    <row r="2682" spans="1:14" x14ac:dyDescent="0.25">
      <c r="A2682" s="30" t="s">
        <v>48</v>
      </c>
      <c r="B2682" s="36">
        <v>16494</v>
      </c>
      <c r="C2682" s="42" t="s">
        <v>3857</v>
      </c>
      <c r="D2682" s="22" t="s">
        <v>189</v>
      </c>
      <c r="E2682" s="22" t="s">
        <v>929</v>
      </c>
      <c r="F2682" s="26" t="str">
        <f>VLOOKUP(E2682,PROCV!$A$1:$B$107,2,TRUE)</f>
        <v>Artes Cênicas e Espetáculo</v>
      </c>
      <c r="G2682" s="33">
        <v>2001</v>
      </c>
      <c r="H2682" s="24">
        <v>0</v>
      </c>
      <c r="I2682" s="23" t="str">
        <f>VLOOKUP(J2682,PROCV!$E$1:$F$27,2,FALSE)</f>
        <v>31 - Minas Gerais</v>
      </c>
      <c r="J2682" s="22" t="s">
        <v>85</v>
      </c>
      <c r="K2682" s="22">
        <v>0</v>
      </c>
      <c r="L2682" s="33">
        <v>55123.67</v>
      </c>
      <c r="M2682" s="20" t="e">
        <f>VLOOKUP(G2682,PROCV!$A$110:$B$119,2,FALSE)</f>
        <v>#N/A</v>
      </c>
      <c r="N2682" s="17" t="e">
        <f t="shared" si="41"/>
        <v>#N/A</v>
      </c>
    </row>
    <row r="2683" spans="1:14" x14ac:dyDescent="0.25">
      <c r="A2683" s="30" t="s">
        <v>48</v>
      </c>
      <c r="B2683" s="36">
        <v>16052</v>
      </c>
      <c r="C2683" s="42" t="s">
        <v>3856</v>
      </c>
      <c r="D2683" s="22" t="s">
        <v>4</v>
      </c>
      <c r="E2683" s="22" t="s">
        <v>2350</v>
      </c>
      <c r="F2683" s="26" t="str">
        <f>VLOOKUP(E2683,PROCV!$A$1:$B$107,2,TRUE)</f>
        <v>Audiovisual</v>
      </c>
      <c r="G2683" s="33">
        <v>2001</v>
      </c>
      <c r="H2683" s="24">
        <v>0</v>
      </c>
      <c r="I2683" s="23" t="str">
        <f>VLOOKUP(J2683,PROCV!$E$1:$F$27,2,FALSE)</f>
        <v>35 - São Paulo</v>
      </c>
      <c r="J2683" s="22" t="s">
        <v>76</v>
      </c>
      <c r="K2683" s="22">
        <v>0</v>
      </c>
      <c r="L2683" s="33">
        <v>50000</v>
      </c>
      <c r="M2683" s="20" t="e">
        <f>VLOOKUP(G2683,PROCV!$A$110:$B$119,2,FALSE)</f>
        <v>#N/A</v>
      </c>
      <c r="N2683" s="17" t="e">
        <f t="shared" si="41"/>
        <v>#N/A</v>
      </c>
    </row>
    <row r="2684" spans="1:14" x14ac:dyDescent="0.25">
      <c r="A2684" s="30" t="s">
        <v>48</v>
      </c>
      <c r="B2684" s="36">
        <v>16017</v>
      </c>
      <c r="C2684" s="42" t="s">
        <v>3855</v>
      </c>
      <c r="D2684" s="22" t="s">
        <v>4</v>
      </c>
      <c r="E2684" s="22" t="s">
        <v>259</v>
      </c>
      <c r="F2684" s="26" t="str">
        <f>VLOOKUP(E2684,PROCV!$A$1:$B$107,2,TRUE)</f>
        <v>Arquitetura e Design</v>
      </c>
      <c r="G2684" s="33">
        <v>2001</v>
      </c>
      <c r="H2684" s="24">
        <v>0</v>
      </c>
      <c r="I2684" s="23" t="str">
        <f>VLOOKUP(J2684,PROCV!$E$1:$F$27,2,FALSE)</f>
        <v>35 - São Paulo</v>
      </c>
      <c r="J2684" s="22" t="s">
        <v>76</v>
      </c>
      <c r="K2684" s="22">
        <v>0</v>
      </c>
      <c r="L2684" s="33">
        <v>50000</v>
      </c>
      <c r="M2684" s="20" t="e">
        <f>VLOOKUP(G2684,PROCV!$A$110:$B$119,2,FALSE)</f>
        <v>#N/A</v>
      </c>
      <c r="N2684" s="17" t="e">
        <f t="shared" si="41"/>
        <v>#N/A</v>
      </c>
    </row>
    <row r="2685" spans="1:14" x14ac:dyDescent="0.25">
      <c r="A2685" s="30" t="s">
        <v>48</v>
      </c>
      <c r="B2685" s="36">
        <v>19832</v>
      </c>
      <c r="C2685" s="42" t="s">
        <v>3854</v>
      </c>
      <c r="D2685" s="22" t="s">
        <v>300</v>
      </c>
      <c r="E2685" s="22" t="s">
        <v>320</v>
      </c>
      <c r="F2685" s="26" t="str">
        <f>VLOOKUP(E2685,PROCV!$A$1:$B$107,2,TRUE)</f>
        <v>Música</v>
      </c>
      <c r="G2685" s="33">
        <v>2001</v>
      </c>
      <c r="H2685" s="24">
        <v>0</v>
      </c>
      <c r="I2685" s="23" t="str">
        <f>VLOOKUP(J2685,PROCV!$E$1:$F$27,2,FALSE)</f>
        <v>32 - Espírito Santo</v>
      </c>
      <c r="J2685" s="22" t="s">
        <v>67</v>
      </c>
      <c r="K2685" s="22">
        <v>0</v>
      </c>
      <c r="L2685" s="33">
        <v>60000</v>
      </c>
      <c r="M2685" s="20" t="e">
        <f>VLOOKUP(G2685,PROCV!$A$110:$B$119,2,FALSE)</f>
        <v>#N/A</v>
      </c>
      <c r="N2685" s="17" t="e">
        <f t="shared" si="41"/>
        <v>#N/A</v>
      </c>
    </row>
    <row r="2686" spans="1:14" x14ac:dyDescent="0.25">
      <c r="A2686" s="30" t="s">
        <v>48</v>
      </c>
      <c r="B2686" s="36">
        <v>15103</v>
      </c>
      <c r="C2686" s="42" t="s">
        <v>3853</v>
      </c>
      <c r="D2686" s="22" t="s">
        <v>114</v>
      </c>
      <c r="E2686" s="22" t="s">
        <v>113</v>
      </c>
      <c r="F2686" s="26" t="str">
        <f>VLOOKUP(E2686,PROCV!$A$1:$B$107,2,TRUE)</f>
        <v>Música</v>
      </c>
      <c r="G2686" s="33">
        <v>2001</v>
      </c>
      <c r="H2686" s="24">
        <v>0</v>
      </c>
      <c r="I2686" s="23" t="str">
        <f>VLOOKUP(J2686,PROCV!$E$1:$F$27,2,FALSE)</f>
        <v>15 - Pará</v>
      </c>
      <c r="J2686" s="22" t="s">
        <v>140</v>
      </c>
      <c r="K2686" s="22">
        <v>0</v>
      </c>
      <c r="L2686" s="33">
        <v>28592</v>
      </c>
      <c r="M2686" s="20" t="e">
        <f>VLOOKUP(G2686,PROCV!$A$110:$B$119,2,FALSE)</f>
        <v>#N/A</v>
      </c>
      <c r="N2686" s="17" t="e">
        <f t="shared" si="41"/>
        <v>#N/A</v>
      </c>
    </row>
    <row r="2687" spans="1:14" x14ac:dyDescent="0.25">
      <c r="A2687" s="30" t="s">
        <v>48</v>
      </c>
      <c r="B2687" s="36">
        <v>14577</v>
      </c>
      <c r="C2687" s="42" t="s">
        <v>3852</v>
      </c>
      <c r="D2687" s="22" t="s">
        <v>4</v>
      </c>
      <c r="E2687" s="22" t="s">
        <v>305</v>
      </c>
      <c r="F2687" s="26" t="str">
        <f>VLOOKUP(E2687,PROCV!$A$1:$B$107,2,TRUE)</f>
        <v>Audiovisual</v>
      </c>
      <c r="G2687" s="33">
        <v>2001</v>
      </c>
      <c r="H2687" s="24">
        <v>0</v>
      </c>
      <c r="I2687" s="23" t="str">
        <f>VLOOKUP(J2687,PROCV!$E$1:$F$27,2,FALSE)</f>
        <v>33 - Rio de Janeiro</v>
      </c>
      <c r="J2687" s="22" t="s">
        <v>82</v>
      </c>
      <c r="K2687" s="22">
        <v>0</v>
      </c>
      <c r="L2687" s="33">
        <v>150000</v>
      </c>
      <c r="M2687" s="20" t="e">
        <f>VLOOKUP(G2687,PROCV!$A$110:$B$119,2,FALSE)</f>
        <v>#N/A</v>
      </c>
      <c r="N2687" s="17" t="e">
        <f t="shared" si="41"/>
        <v>#N/A</v>
      </c>
    </row>
    <row r="2688" spans="1:14" x14ac:dyDescent="0.25">
      <c r="A2688" s="30" t="s">
        <v>48</v>
      </c>
      <c r="B2688" s="36">
        <v>16186</v>
      </c>
      <c r="C2688" s="42" t="s">
        <v>3851</v>
      </c>
      <c r="D2688" s="22" t="s">
        <v>189</v>
      </c>
      <c r="E2688" s="22" t="s">
        <v>188</v>
      </c>
      <c r="F2688" s="26" t="str">
        <f>VLOOKUP(E2688,PROCV!$A$1:$B$107,2,TRUE)</f>
        <v>Audiovisual</v>
      </c>
      <c r="G2688" s="33">
        <v>2001</v>
      </c>
      <c r="H2688" s="24">
        <v>0</v>
      </c>
      <c r="I2688" s="23" t="str">
        <f>VLOOKUP(J2688,PROCV!$E$1:$F$27,2,FALSE)</f>
        <v>33 - Rio de Janeiro</v>
      </c>
      <c r="J2688" s="22" t="s">
        <v>82</v>
      </c>
      <c r="K2688" s="22">
        <v>0</v>
      </c>
      <c r="L2688" s="33">
        <v>100000</v>
      </c>
      <c r="M2688" s="20" t="e">
        <f>VLOOKUP(G2688,PROCV!$A$110:$B$119,2,FALSE)</f>
        <v>#N/A</v>
      </c>
      <c r="N2688" s="17" t="e">
        <f t="shared" si="41"/>
        <v>#N/A</v>
      </c>
    </row>
    <row r="2689" spans="1:14" x14ac:dyDescent="0.25">
      <c r="A2689" s="30" t="s">
        <v>48</v>
      </c>
      <c r="B2689" s="36">
        <v>18346</v>
      </c>
      <c r="C2689" s="42" t="s">
        <v>3850</v>
      </c>
      <c r="D2689" s="22" t="s">
        <v>114</v>
      </c>
      <c r="E2689" s="22" t="s">
        <v>192</v>
      </c>
      <c r="F2689" s="26" t="str">
        <f>VLOOKUP(E2689,PROCV!$A$1:$B$107,2,TRUE)</f>
        <v>Música</v>
      </c>
      <c r="G2689" s="33">
        <v>2001</v>
      </c>
      <c r="H2689" s="24">
        <v>0</v>
      </c>
      <c r="I2689" s="23" t="str">
        <f>VLOOKUP(J2689,PROCV!$E$1:$F$27,2,FALSE)</f>
        <v>22 - Piauí</v>
      </c>
      <c r="J2689" s="22" t="s">
        <v>77</v>
      </c>
      <c r="K2689" s="22">
        <v>0</v>
      </c>
      <c r="L2689" s="33">
        <v>109506</v>
      </c>
      <c r="M2689" s="20" t="e">
        <f>VLOOKUP(G2689,PROCV!$A$110:$B$119,2,FALSE)</f>
        <v>#N/A</v>
      </c>
      <c r="N2689" s="17" t="e">
        <f t="shared" si="41"/>
        <v>#N/A</v>
      </c>
    </row>
    <row r="2690" spans="1:14" x14ac:dyDescent="0.25">
      <c r="A2690" s="30" t="s">
        <v>48</v>
      </c>
      <c r="B2690" s="36">
        <v>18256</v>
      </c>
      <c r="C2690" s="42" t="s">
        <v>3849</v>
      </c>
      <c r="D2690" s="22" t="s">
        <v>314</v>
      </c>
      <c r="E2690" s="22" t="s">
        <v>265</v>
      </c>
      <c r="F2690" s="26" t="str">
        <f>VLOOKUP(E2690,PROCV!$A$1:$B$107,2,TRUE)</f>
        <v>Patrimônio</v>
      </c>
      <c r="G2690" s="33">
        <v>2001</v>
      </c>
      <c r="H2690" s="24">
        <v>0</v>
      </c>
      <c r="I2690" s="23" t="str">
        <f>VLOOKUP(J2690,PROCV!$E$1:$F$27,2,FALSE)</f>
        <v>41 - Paraná</v>
      </c>
      <c r="J2690" s="22" t="s">
        <v>106</v>
      </c>
      <c r="K2690" s="22">
        <v>0</v>
      </c>
      <c r="L2690" s="33">
        <v>30000</v>
      </c>
      <c r="M2690" s="20" t="e">
        <f>VLOOKUP(G2690,PROCV!$A$110:$B$119,2,FALSE)</f>
        <v>#N/A</v>
      </c>
      <c r="N2690" s="17" t="e">
        <f t="shared" ref="N2690:N2753" si="42">+M2690*L2690</f>
        <v>#N/A</v>
      </c>
    </row>
    <row r="2691" spans="1:14" x14ac:dyDescent="0.25">
      <c r="A2691" s="30" t="s">
        <v>48</v>
      </c>
      <c r="B2691" s="36">
        <v>18787</v>
      </c>
      <c r="C2691" s="42" t="s">
        <v>3848</v>
      </c>
      <c r="D2691" s="22" t="s">
        <v>114</v>
      </c>
      <c r="E2691" s="22" t="s">
        <v>369</v>
      </c>
      <c r="F2691" s="26" t="str">
        <f>VLOOKUP(E2691,PROCV!$A$1:$B$107,2,TRUE)</f>
        <v>Patrimônio</v>
      </c>
      <c r="G2691" s="33">
        <v>2001</v>
      </c>
      <c r="H2691" s="24">
        <v>0</v>
      </c>
      <c r="I2691" s="23" t="str">
        <f>VLOOKUP(J2691,PROCV!$E$1:$F$27,2,FALSE)</f>
        <v>31 - Minas Gerais</v>
      </c>
      <c r="J2691" s="22" t="s">
        <v>85</v>
      </c>
      <c r="K2691" s="22">
        <v>0</v>
      </c>
      <c r="L2691" s="33">
        <v>17616</v>
      </c>
      <c r="M2691" s="20" t="e">
        <f>VLOOKUP(G2691,PROCV!$A$110:$B$119,2,FALSE)</f>
        <v>#N/A</v>
      </c>
      <c r="N2691" s="17" t="e">
        <f t="shared" si="42"/>
        <v>#N/A</v>
      </c>
    </row>
    <row r="2692" spans="1:14" x14ac:dyDescent="0.25">
      <c r="A2692" s="30" t="s">
        <v>48</v>
      </c>
      <c r="B2692" s="36">
        <v>17542</v>
      </c>
      <c r="C2692" s="42" t="s">
        <v>3847</v>
      </c>
      <c r="D2692" s="22" t="s">
        <v>114</v>
      </c>
      <c r="E2692" s="22" t="s">
        <v>113</v>
      </c>
      <c r="F2692" s="26" t="str">
        <f>VLOOKUP(E2692,PROCV!$A$1:$B$107,2,TRUE)</f>
        <v>Música</v>
      </c>
      <c r="G2692" s="33">
        <v>2001</v>
      </c>
      <c r="H2692" s="24">
        <v>0</v>
      </c>
      <c r="I2692" s="23" t="str">
        <f>VLOOKUP(J2692,PROCV!$E$1:$F$27,2,FALSE)</f>
        <v>41 - Paraná</v>
      </c>
      <c r="J2692" s="22" t="s">
        <v>106</v>
      </c>
      <c r="K2692" s="22">
        <v>0</v>
      </c>
      <c r="L2692" s="33">
        <v>30000</v>
      </c>
      <c r="M2692" s="20" t="e">
        <f>VLOOKUP(G2692,PROCV!$A$110:$B$119,2,FALSE)</f>
        <v>#N/A</v>
      </c>
      <c r="N2692" s="17" t="e">
        <f t="shared" si="42"/>
        <v>#N/A</v>
      </c>
    </row>
    <row r="2693" spans="1:14" x14ac:dyDescent="0.25">
      <c r="A2693" s="30" t="s">
        <v>48</v>
      </c>
      <c r="B2693" s="36">
        <v>15978</v>
      </c>
      <c r="C2693" s="42" t="s">
        <v>3846</v>
      </c>
      <c r="D2693" s="22" t="s">
        <v>114</v>
      </c>
      <c r="E2693" s="22" t="s">
        <v>113</v>
      </c>
      <c r="F2693" s="26" t="str">
        <f>VLOOKUP(E2693,PROCV!$A$1:$B$107,2,TRUE)</f>
        <v>Música</v>
      </c>
      <c r="G2693" s="33">
        <v>2001</v>
      </c>
      <c r="H2693" s="24">
        <v>0</v>
      </c>
      <c r="I2693" s="23" t="str">
        <f>VLOOKUP(J2693,PROCV!$E$1:$F$27,2,FALSE)</f>
        <v>26 - Pernambuco</v>
      </c>
      <c r="J2693" s="22" t="s">
        <v>44</v>
      </c>
      <c r="K2693" s="22">
        <v>0</v>
      </c>
      <c r="L2693" s="33">
        <v>40000</v>
      </c>
      <c r="M2693" s="20" t="e">
        <f>VLOOKUP(G2693,PROCV!$A$110:$B$119,2,FALSE)</f>
        <v>#N/A</v>
      </c>
      <c r="N2693" s="17" t="e">
        <f t="shared" si="42"/>
        <v>#N/A</v>
      </c>
    </row>
    <row r="2694" spans="1:14" x14ac:dyDescent="0.25">
      <c r="A2694" s="30" t="s">
        <v>48</v>
      </c>
      <c r="B2694" s="36">
        <v>18911</v>
      </c>
      <c r="C2694" s="42" t="s">
        <v>3845</v>
      </c>
      <c r="D2694" s="22" t="s">
        <v>114</v>
      </c>
      <c r="E2694" s="22" t="s">
        <v>113</v>
      </c>
      <c r="F2694" s="26" t="str">
        <f>VLOOKUP(E2694,PROCV!$A$1:$B$107,2,TRUE)</f>
        <v>Música</v>
      </c>
      <c r="G2694" s="33">
        <v>2001</v>
      </c>
      <c r="H2694" s="24">
        <v>0</v>
      </c>
      <c r="I2694" s="23" t="str">
        <f>VLOOKUP(J2694,PROCV!$E$1:$F$27,2,FALSE)</f>
        <v>31 - Minas Gerais</v>
      </c>
      <c r="J2694" s="22" t="s">
        <v>85</v>
      </c>
      <c r="K2694" s="22">
        <v>0</v>
      </c>
      <c r="L2694" s="33">
        <v>38460</v>
      </c>
      <c r="M2694" s="20" t="e">
        <f>VLOOKUP(G2694,PROCV!$A$110:$B$119,2,FALSE)</f>
        <v>#N/A</v>
      </c>
      <c r="N2694" s="17" t="e">
        <f t="shared" si="42"/>
        <v>#N/A</v>
      </c>
    </row>
    <row r="2695" spans="1:14" x14ac:dyDescent="0.25">
      <c r="A2695" s="30" t="s">
        <v>48</v>
      </c>
      <c r="B2695" s="36">
        <v>16840</v>
      </c>
      <c r="C2695" s="42" t="s">
        <v>3844</v>
      </c>
      <c r="D2695" s="22" t="s">
        <v>189</v>
      </c>
      <c r="E2695" s="22" t="s">
        <v>213</v>
      </c>
      <c r="F2695" s="26" t="str">
        <f>VLOOKUP(E2695,PROCV!$A$1:$B$107,2,TRUE)</f>
        <v>Patrimônio</v>
      </c>
      <c r="G2695" s="33">
        <v>2001</v>
      </c>
      <c r="H2695" s="24">
        <v>0</v>
      </c>
      <c r="I2695" s="23" t="str">
        <f>VLOOKUP(J2695,PROCV!$E$1:$F$27,2,FALSE)</f>
        <v>33 - Rio de Janeiro</v>
      </c>
      <c r="J2695" s="22" t="s">
        <v>82</v>
      </c>
      <c r="K2695" s="22">
        <v>0</v>
      </c>
      <c r="L2695" s="33">
        <v>98960</v>
      </c>
      <c r="M2695" s="20" t="e">
        <f>VLOOKUP(G2695,PROCV!$A$110:$B$119,2,FALSE)</f>
        <v>#N/A</v>
      </c>
      <c r="N2695" s="17" t="e">
        <f t="shared" si="42"/>
        <v>#N/A</v>
      </c>
    </row>
    <row r="2696" spans="1:14" x14ac:dyDescent="0.25">
      <c r="A2696" s="30" t="s">
        <v>48</v>
      </c>
      <c r="B2696" s="36">
        <v>15754</v>
      </c>
      <c r="C2696" s="42" t="s">
        <v>3843</v>
      </c>
      <c r="D2696" s="22" t="s">
        <v>114</v>
      </c>
      <c r="E2696" s="22" t="s">
        <v>192</v>
      </c>
      <c r="F2696" s="26" t="str">
        <f>VLOOKUP(E2696,PROCV!$A$1:$B$107,2,TRUE)</f>
        <v>Música</v>
      </c>
      <c r="G2696" s="33">
        <v>2001</v>
      </c>
      <c r="H2696" s="24">
        <v>0</v>
      </c>
      <c r="I2696" s="23" t="str">
        <f>VLOOKUP(J2696,PROCV!$E$1:$F$27,2,FALSE)</f>
        <v>43 - Rio Grande do Sul</v>
      </c>
      <c r="J2696" s="22" t="s">
        <v>56</v>
      </c>
      <c r="K2696" s="22">
        <v>0</v>
      </c>
      <c r="L2696" s="33">
        <v>35162.800000000003</v>
      </c>
      <c r="M2696" s="20" t="e">
        <f>VLOOKUP(G2696,PROCV!$A$110:$B$119,2,FALSE)</f>
        <v>#N/A</v>
      </c>
      <c r="N2696" s="17" t="e">
        <f t="shared" si="42"/>
        <v>#N/A</v>
      </c>
    </row>
    <row r="2697" spans="1:14" x14ac:dyDescent="0.25">
      <c r="A2697" s="30" t="s">
        <v>48</v>
      </c>
      <c r="B2697" s="36">
        <v>17762</v>
      </c>
      <c r="C2697" s="42" t="s">
        <v>3842</v>
      </c>
      <c r="D2697" s="22" t="s">
        <v>4</v>
      </c>
      <c r="E2697" s="22" t="s">
        <v>259</v>
      </c>
      <c r="F2697" s="26" t="str">
        <f>VLOOKUP(E2697,PROCV!$A$1:$B$107,2,TRUE)</f>
        <v>Arquitetura e Design</v>
      </c>
      <c r="G2697" s="33">
        <v>2001</v>
      </c>
      <c r="H2697" s="24">
        <v>0</v>
      </c>
      <c r="I2697" s="23" t="str">
        <f>VLOOKUP(J2697,PROCV!$E$1:$F$27,2,FALSE)</f>
        <v>33 - Rio de Janeiro</v>
      </c>
      <c r="J2697" s="22" t="s">
        <v>82</v>
      </c>
      <c r="K2697" s="22">
        <v>0</v>
      </c>
      <c r="L2697" s="33">
        <v>12000</v>
      </c>
      <c r="M2697" s="20" t="e">
        <f>VLOOKUP(G2697,PROCV!$A$110:$B$119,2,FALSE)</f>
        <v>#N/A</v>
      </c>
      <c r="N2697" s="17" t="e">
        <f t="shared" si="42"/>
        <v>#N/A</v>
      </c>
    </row>
    <row r="2698" spans="1:14" x14ac:dyDescent="0.25">
      <c r="A2698" s="30" t="s">
        <v>48</v>
      </c>
      <c r="B2698" s="36">
        <v>15137</v>
      </c>
      <c r="C2698" s="42" t="s">
        <v>3841</v>
      </c>
      <c r="D2698" s="22" t="s">
        <v>114</v>
      </c>
      <c r="E2698" s="22" t="s">
        <v>113</v>
      </c>
      <c r="F2698" s="26" t="str">
        <f>VLOOKUP(E2698,PROCV!$A$1:$B$107,2,TRUE)</f>
        <v>Música</v>
      </c>
      <c r="G2698" s="33">
        <v>2001</v>
      </c>
      <c r="H2698" s="24">
        <v>0</v>
      </c>
      <c r="I2698" s="23" t="str">
        <f>VLOOKUP(J2698,PROCV!$E$1:$F$27,2,FALSE)</f>
        <v>27 - Alagoas</v>
      </c>
      <c r="J2698" s="22" t="s">
        <v>65</v>
      </c>
      <c r="K2698" s="22">
        <v>0</v>
      </c>
      <c r="L2698" s="33">
        <v>40000</v>
      </c>
      <c r="M2698" s="20" t="e">
        <f>VLOOKUP(G2698,PROCV!$A$110:$B$119,2,FALSE)</f>
        <v>#N/A</v>
      </c>
      <c r="N2698" s="17" t="e">
        <f t="shared" si="42"/>
        <v>#N/A</v>
      </c>
    </row>
    <row r="2699" spans="1:14" x14ac:dyDescent="0.25">
      <c r="A2699" s="30" t="s">
        <v>48</v>
      </c>
      <c r="B2699" s="36">
        <v>17559</v>
      </c>
      <c r="C2699" s="42" t="s">
        <v>3840</v>
      </c>
      <c r="D2699" s="22" t="s">
        <v>314</v>
      </c>
      <c r="E2699" s="22" t="s">
        <v>265</v>
      </c>
      <c r="F2699" s="26" t="str">
        <f>VLOOKUP(E2699,PROCV!$A$1:$B$107,2,TRUE)</f>
        <v>Patrimônio</v>
      </c>
      <c r="G2699" s="33">
        <v>2001</v>
      </c>
      <c r="H2699" s="24">
        <v>0</v>
      </c>
      <c r="I2699" s="23" t="str">
        <f>VLOOKUP(J2699,PROCV!$E$1:$F$27,2,FALSE)</f>
        <v>21 - Maranhão</v>
      </c>
      <c r="J2699" s="22" t="s">
        <v>63</v>
      </c>
      <c r="K2699" s="22">
        <v>0</v>
      </c>
      <c r="L2699" s="33">
        <v>20000</v>
      </c>
      <c r="M2699" s="20" t="e">
        <f>VLOOKUP(G2699,PROCV!$A$110:$B$119,2,FALSE)</f>
        <v>#N/A</v>
      </c>
      <c r="N2699" s="17" t="e">
        <f t="shared" si="42"/>
        <v>#N/A</v>
      </c>
    </row>
    <row r="2700" spans="1:14" x14ac:dyDescent="0.25">
      <c r="A2700" s="30" t="s">
        <v>48</v>
      </c>
      <c r="B2700" s="36">
        <v>6930</v>
      </c>
      <c r="C2700" s="42" t="s">
        <v>3839</v>
      </c>
      <c r="D2700" s="22" t="s">
        <v>189</v>
      </c>
      <c r="E2700" s="22" t="s">
        <v>630</v>
      </c>
      <c r="F2700" s="26" t="s">
        <v>10</v>
      </c>
      <c r="G2700" s="33">
        <v>2001</v>
      </c>
      <c r="H2700" s="24">
        <v>0</v>
      </c>
      <c r="I2700" s="23" t="str">
        <f>VLOOKUP(J2700,PROCV!$E$1:$F$27,2,FALSE)</f>
        <v>31 - Minas Gerais</v>
      </c>
      <c r="J2700" s="22" t="s">
        <v>85</v>
      </c>
      <c r="K2700" s="22">
        <v>0</v>
      </c>
      <c r="L2700" s="33">
        <v>100000</v>
      </c>
      <c r="M2700" s="20" t="e">
        <f>VLOOKUP(G2700,PROCV!$A$110:$B$119,2,FALSE)</f>
        <v>#N/A</v>
      </c>
      <c r="N2700" s="17" t="e">
        <f t="shared" si="42"/>
        <v>#N/A</v>
      </c>
    </row>
    <row r="2701" spans="1:14" x14ac:dyDescent="0.25">
      <c r="A2701" s="30" t="s">
        <v>48</v>
      </c>
      <c r="B2701" s="36">
        <v>17060</v>
      </c>
      <c r="C2701" s="42" t="s">
        <v>3838</v>
      </c>
      <c r="D2701" s="22" t="s">
        <v>189</v>
      </c>
      <c r="E2701" s="22" t="s">
        <v>630</v>
      </c>
      <c r="F2701" s="26" t="s">
        <v>10</v>
      </c>
      <c r="G2701" s="33">
        <v>2001</v>
      </c>
      <c r="H2701" s="24">
        <v>0</v>
      </c>
      <c r="I2701" s="23" t="str">
        <f>VLOOKUP(J2701,PROCV!$E$1:$F$27,2,FALSE)</f>
        <v>31 - Minas Gerais</v>
      </c>
      <c r="J2701" s="22" t="s">
        <v>85</v>
      </c>
      <c r="K2701" s="22">
        <v>0</v>
      </c>
      <c r="L2701" s="33">
        <v>39996.620000000003</v>
      </c>
      <c r="M2701" s="20" t="e">
        <f>VLOOKUP(G2701,PROCV!$A$110:$B$119,2,FALSE)</f>
        <v>#N/A</v>
      </c>
      <c r="N2701" s="17" t="e">
        <f t="shared" si="42"/>
        <v>#N/A</v>
      </c>
    </row>
    <row r="2702" spans="1:14" x14ac:dyDescent="0.25">
      <c r="A2702" s="30" t="s">
        <v>48</v>
      </c>
      <c r="B2702" s="36">
        <v>16703</v>
      </c>
      <c r="C2702" s="42" t="s">
        <v>3837</v>
      </c>
      <c r="D2702" s="22" t="s">
        <v>189</v>
      </c>
      <c r="E2702" s="22" t="s">
        <v>213</v>
      </c>
      <c r="F2702" s="26" t="str">
        <f>VLOOKUP(E2702,PROCV!$A$1:$B$107,2,TRUE)</f>
        <v>Patrimônio</v>
      </c>
      <c r="G2702" s="33">
        <v>2001</v>
      </c>
      <c r="H2702" s="24">
        <v>0</v>
      </c>
      <c r="I2702" s="23" t="str">
        <f>VLOOKUP(J2702,PROCV!$E$1:$F$27,2,FALSE)</f>
        <v>31 - Minas Gerais</v>
      </c>
      <c r="J2702" s="22" t="s">
        <v>85</v>
      </c>
      <c r="K2702" s="22">
        <v>0</v>
      </c>
      <c r="L2702" s="33">
        <v>143098</v>
      </c>
      <c r="M2702" s="20" t="e">
        <f>VLOOKUP(G2702,PROCV!$A$110:$B$119,2,FALSE)</f>
        <v>#N/A</v>
      </c>
      <c r="N2702" s="17" t="e">
        <f t="shared" si="42"/>
        <v>#N/A</v>
      </c>
    </row>
    <row r="2703" spans="1:14" x14ac:dyDescent="0.25">
      <c r="A2703" s="30" t="s">
        <v>48</v>
      </c>
      <c r="B2703" s="36">
        <v>15435</v>
      </c>
      <c r="C2703" s="42" t="s">
        <v>3836</v>
      </c>
      <c r="D2703" s="22" t="s">
        <v>114</v>
      </c>
      <c r="E2703" s="22" t="s">
        <v>192</v>
      </c>
      <c r="F2703" s="26" t="str">
        <f>VLOOKUP(E2703,PROCV!$A$1:$B$107,2,TRUE)</f>
        <v>Música</v>
      </c>
      <c r="G2703" s="33">
        <v>2001</v>
      </c>
      <c r="H2703" s="24">
        <v>0</v>
      </c>
      <c r="I2703" s="23" t="str">
        <f>VLOOKUP(J2703,PROCV!$E$1:$F$27,2,FALSE)</f>
        <v>53 - Distrito Federal</v>
      </c>
      <c r="J2703" s="22" t="s">
        <v>75</v>
      </c>
      <c r="K2703" s="22">
        <v>0</v>
      </c>
      <c r="L2703" s="33">
        <v>40508.400000000001</v>
      </c>
      <c r="M2703" s="20" t="e">
        <f>VLOOKUP(G2703,PROCV!$A$110:$B$119,2,FALSE)</f>
        <v>#N/A</v>
      </c>
      <c r="N2703" s="17" t="e">
        <f t="shared" si="42"/>
        <v>#N/A</v>
      </c>
    </row>
    <row r="2704" spans="1:14" x14ac:dyDescent="0.25">
      <c r="A2704" s="30" t="s">
        <v>48</v>
      </c>
      <c r="B2704" s="36">
        <v>15253</v>
      </c>
      <c r="C2704" s="42" t="s">
        <v>2023</v>
      </c>
      <c r="D2704" s="22" t="s">
        <v>114</v>
      </c>
      <c r="E2704" s="22" t="s">
        <v>113</v>
      </c>
      <c r="F2704" s="26" t="str">
        <f>VLOOKUP(E2704,PROCV!$A$1:$B$107,2,TRUE)</f>
        <v>Música</v>
      </c>
      <c r="G2704" s="33">
        <v>2001</v>
      </c>
      <c r="H2704" s="24">
        <v>0</v>
      </c>
      <c r="I2704" s="23" t="str">
        <f>VLOOKUP(J2704,PROCV!$E$1:$F$27,2,FALSE)</f>
        <v>53 - Distrito Federal</v>
      </c>
      <c r="J2704" s="22" t="s">
        <v>75</v>
      </c>
      <c r="K2704" s="22">
        <v>0</v>
      </c>
      <c r="L2704" s="33">
        <v>40120</v>
      </c>
      <c r="M2704" s="20" t="e">
        <f>VLOOKUP(G2704,PROCV!$A$110:$B$119,2,FALSE)</f>
        <v>#N/A</v>
      </c>
      <c r="N2704" s="17" t="e">
        <f t="shared" si="42"/>
        <v>#N/A</v>
      </c>
    </row>
    <row r="2705" spans="1:14" x14ac:dyDescent="0.25">
      <c r="A2705" s="30" t="s">
        <v>48</v>
      </c>
      <c r="B2705" s="36">
        <v>6243</v>
      </c>
      <c r="C2705" s="42" t="s">
        <v>3835</v>
      </c>
      <c r="D2705" s="22" t="s">
        <v>314</v>
      </c>
      <c r="E2705" s="22" t="s">
        <v>504</v>
      </c>
      <c r="F2705" s="26" t="str">
        <f>VLOOKUP(E2705,PROCV!$A$1:$B$107,2,TRUE)</f>
        <v>Artes Cênicas e Espetáculo</v>
      </c>
      <c r="G2705" s="33">
        <v>2001</v>
      </c>
      <c r="H2705" s="24">
        <v>0</v>
      </c>
      <c r="I2705" s="23" t="str">
        <f>VLOOKUP(J2705,PROCV!$E$1:$F$27,2,FALSE)</f>
        <v>25 - Paraíba</v>
      </c>
      <c r="J2705" s="22" t="s">
        <v>346</v>
      </c>
      <c r="K2705" s="22">
        <v>0</v>
      </c>
      <c r="L2705" s="33">
        <v>20544</v>
      </c>
      <c r="M2705" s="20" t="e">
        <f>VLOOKUP(G2705,PROCV!$A$110:$B$119,2,FALSE)</f>
        <v>#N/A</v>
      </c>
      <c r="N2705" s="17" t="e">
        <f t="shared" si="42"/>
        <v>#N/A</v>
      </c>
    </row>
    <row r="2706" spans="1:14" x14ac:dyDescent="0.25">
      <c r="A2706" s="30" t="s">
        <v>48</v>
      </c>
      <c r="B2706" s="36">
        <v>16196</v>
      </c>
      <c r="C2706" s="42" t="s">
        <v>3834</v>
      </c>
      <c r="D2706" s="22" t="s">
        <v>189</v>
      </c>
      <c r="E2706" s="22" t="s">
        <v>213</v>
      </c>
      <c r="F2706" s="26" t="str">
        <f>VLOOKUP(E2706,PROCV!$A$1:$B$107,2,TRUE)</f>
        <v>Patrimônio</v>
      </c>
      <c r="G2706" s="33">
        <v>2001</v>
      </c>
      <c r="H2706" s="24">
        <v>0</v>
      </c>
      <c r="I2706" s="23" t="str">
        <f>VLOOKUP(J2706,PROCV!$E$1:$F$27,2,FALSE)</f>
        <v>41 - Paraná</v>
      </c>
      <c r="J2706" s="22" t="s">
        <v>106</v>
      </c>
      <c r="K2706" s="22">
        <v>0</v>
      </c>
      <c r="L2706" s="33">
        <v>347044.18</v>
      </c>
      <c r="M2706" s="20" t="e">
        <f>VLOOKUP(G2706,PROCV!$A$110:$B$119,2,FALSE)</f>
        <v>#N/A</v>
      </c>
      <c r="N2706" s="17" t="e">
        <f t="shared" si="42"/>
        <v>#N/A</v>
      </c>
    </row>
    <row r="2707" spans="1:14" x14ac:dyDescent="0.25">
      <c r="A2707" s="30" t="s">
        <v>48</v>
      </c>
      <c r="B2707" s="36">
        <v>16877</v>
      </c>
      <c r="C2707" s="42" t="s">
        <v>3833</v>
      </c>
      <c r="D2707" s="22" t="s">
        <v>189</v>
      </c>
      <c r="E2707" s="22" t="s">
        <v>213</v>
      </c>
      <c r="F2707" s="26" t="str">
        <f>VLOOKUP(E2707,PROCV!$A$1:$B$107,2,TRUE)</f>
        <v>Patrimônio</v>
      </c>
      <c r="G2707" s="33">
        <v>2001</v>
      </c>
      <c r="H2707" s="24">
        <v>0</v>
      </c>
      <c r="I2707" s="23" t="str">
        <f>VLOOKUP(J2707,PROCV!$E$1:$F$27,2,FALSE)</f>
        <v>26 - Pernambuco</v>
      </c>
      <c r="J2707" s="22" t="s">
        <v>44</v>
      </c>
      <c r="K2707" s="22">
        <v>0</v>
      </c>
      <c r="L2707" s="33">
        <v>149993.9</v>
      </c>
      <c r="M2707" s="20" t="e">
        <f>VLOOKUP(G2707,PROCV!$A$110:$B$119,2,FALSE)</f>
        <v>#N/A</v>
      </c>
      <c r="N2707" s="17" t="e">
        <f t="shared" si="42"/>
        <v>#N/A</v>
      </c>
    </row>
    <row r="2708" spans="1:14" x14ac:dyDescent="0.25">
      <c r="A2708" s="30" t="s">
        <v>48</v>
      </c>
      <c r="B2708" s="36">
        <v>6952</v>
      </c>
      <c r="C2708" s="42" t="s">
        <v>3832</v>
      </c>
      <c r="D2708" s="22" t="s">
        <v>189</v>
      </c>
      <c r="E2708" s="22" t="s">
        <v>213</v>
      </c>
      <c r="F2708" s="26" t="str">
        <f>VLOOKUP(E2708,PROCV!$A$1:$B$107,2,TRUE)</f>
        <v>Patrimônio</v>
      </c>
      <c r="G2708" s="33">
        <v>2001</v>
      </c>
      <c r="H2708" s="24">
        <v>0</v>
      </c>
      <c r="I2708" s="23" t="str">
        <f>VLOOKUP(J2708,PROCV!$E$1:$F$27,2,FALSE)</f>
        <v>27 - Alagoas</v>
      </c>
      <c r="J2708" s="22" t="s">
        <v>65</v>
      </c>
      <c r="K2708" s="22">
        <v>0</v>
      </c>
      <c r="L2708" s="33">
        <v>79700</v>
      </c>
      <c r="M2708" s="20" t="e">
        <f>VLOOKUP(G2708,PROCV!$A$110:$B$119,2,FALSE)</f>
        <v>#N/A</v>
      </c>
      <c r="N2708" s="17" t="e">
        <f t="shared" si="42"/>
        <v>#N/A</v>
      </c>
    </row>
    <row r="2709" spans="1:14" x14ac:dyDescent="0.25">
      <c r="A2709" s="30" t="s">
        <v>48</v>
      </c>
      <c r="B2709" s="36">
        <v>15064</v>
      </c>
      <c r="C2709" s="42" t="s">
        <v>3831</v>
      </c>
      <c r="D2709" s="22" t="s">
        <v>314</v>
      </c>
      <c r="E2709" s="22" t="s">
        <v>265</v>
      </c>
      <c r="F2709" s="26" t="str">
        <f>VLOOKUP(E2709,PROCV!$A$1:$B$107,2,TRUE)</f>
        <v>Patrimônio</v>
      </c>
      <c r="G2709" s="38">
        <v>2001</v>
      </c>
      <c r="H2709" s="24">
        <v>0</v>
      </c>
      <c r="I2709" s="23" t="str">
        <f>VLOOKUP(J2709,PROCV!$E$1:$F$27,2,FALSE)</f>
        <v>53 - Distrito Federal</v>
      </c>
      <c r="J2709" s="22" t="s">
        <v>75</v>
      </c>
      <c r="K2709" s="22">
        <v>0</v>
      </c>
      <c r="L2709" s="38">
        <v>201758.4</v>
      </c>
      <c r="M2709" s="20" t="e">
        <f>VLOOKUP(G2709,PROCV!$A$110:$B$119,2,FALSE)</f>
        <v>#N/A</v>
      </c>
      <c r="N2709" s="17" t="e">
        <f t="shared" si="42"/>
        <v>#N/A</v>
      </c>
    </row>
    <row r="2710" spans="1:14" x14ac:dyDescent="0.25">
      <c r="A2710" s="30" t="s">
        <v>48</v>
      </c>
      <c r="B2710" s="36">
        <v>16608</v>
      </c>
      <c r="C2710" s="42" t="s">
        <v>3830</v>
      </c>
      <c r="D2710" s="22" t="s">
        <v>189</v>
      </c>
      <c r="E2710" s="22" t="s">
        <v>630</v>
      </c>
      <c r="F2710" s="26" t="s">
        <v>10</v>
      </c>
      <c r="G2710" s="33">
        <v>2001</v>
      </c>
      <c r="H2710" s="24">
        <v>0</v>
      </c>
      <c r="I2710" s="23" t="str">
        <f>VLOOKUP(J2710,PROCV!$E$1:$F$27,2,FALSE)</f>
        <v>53 - Distrito Federal</v>
      </c>
      <c r="J2710" s="22" t="s">
        <v>75</v>
      </c>
      <c r="K2710" s="22">
        <v>0</v>
      </c>
      <c r="L2710" s="33">
        <v>6663</v>
      </c>
      <c r="M2710" s="20" t="e">
        <f>VLOOKUP(G2710,PROCV!$A$110:$B$119,2,FALSE)</f>
        <v>#N/A</v>
      </c>
      <c r="N2710" s="17" t="e">
        <f t="shared" si="42"/>
        <v>#N/A</v>
      </c>
    </row>
    <row r="2711" spans="1:14" x14ac:dyDescent="0.25">
      <c r="A2711" s="30" t="s">
        <v>48</v>
      </c>
      <c r="B2711" s="36">
        <v>27216</v>
      </c>
      <c r="C2711" s="42" t="s">
        <v>3829</v>
      </c>
      <c r="D2711" s="22" t="s">
        <v>189</v>
      </c>
      <c r="E2711" s="22" t="s">
        <v>844</v>
      </c>
      <c r="F2711" s="26" t="str">
        <f>VLOOKUP(E2711,PROCV!$A$1:$B$107,2,TRUE)</f>
        <v>Educação e Criação em Artes</v>
      </c>
      <c r="G2711" s="33">
        <v>2001</v>
      </c>
      <c r="H2711" s="24">
        <v>0</v>
      </c>
      <c r="I2711" s="23" t="str">
        <f>VLOOKUP(J2711,PROCV!$E$1:$F$27,2,FALSE)</f>
        <v>33 - Rio de Janeiro</v>
      </c>
      <c r="J2711" s="22" t="s">
        <v>82</v>
      </c>
      <c r="K2711" s="22">
        <v>0</v>
      </c>
      <c r="L2711" s="33">
        <v>35000</v>
      </c>
      <c r="M2711" s="20" t="e">
        <f>VLOOKUP(G2711,PROCV!$A$110:$B$119,2,FALSE)</f>
        <v>#N/A</v>
      </c>
      <c r="N2711" s="17" t="e">
        <f t="shared" si="42"/>
        <v>#N/A</v>
      </c>
    </row>
    <row r="2712" spans="1:14" x14ac:dyDescent="0.25">
      <c r="A2712" s="30" t="s">
        <v>48</v>
      </c>
      <c r="B2712" s="36">
        <v>16759</v>
      </c>
      <c r="C2712" s="42" t="s">
        <v>3828</v>
      </c>
      <c r="D2712" s="22" t="s">
        <v>524</v>
      </c>
      <c r="E2712" s="22" t="s">
        <v>763</v>
      </c>
      <c r="F2712" s="26" t="str">
        <f>VLOOKUP(E2712,PROCV!$A$1:$B$107,2,TRUE)</f>
        <v>Audiovisual</v>
      </c>
      <c r="G2712" s="33">
        <v>2001</v>
      </c>
      <c r="H2712" s="24">
        <v>0</v>
      </c>
      <c r="I2712" s="23" t="str">
        <f>VLOOKUP(J2712,PROCV!$E$1:$F$27,2,FALSE)</f>
        <v>13 - Amazonas</v>
      </c>
      <c r="J2712" s="22" t="s">
        <v>823</v>
      </c>
      <c r="K2712" s="22">
        <v>0</v>
      </c>
      <c r="L2712" s="33">
        <v>70000</v>
      </c>
      <c r="M2712" s="20" t="e">
        <f>VLOOKUP(G2712,PROCV!$A$110:$B$119,2,FALSE)</f>
        <v>#N/A</v>
      </c>
      <c r="N2712" s="17" t="e">
        <f t="shared" si="42"/>
        <v>#N/A</v>
      </c>
    </row>
    <row r="2713" spans="1:14" x14ac:dyDescent="0.25">
      <c r="A2713" s="30" t="s">
        <v>48</v>
      </c>
      <c r="B2713" s="36">
        <v>18717</v>
      </c>
      <c r="C2713" s="42" t="s">
        <v>3827</v>
      </c>
      <c r="D2713" s="22" t="s">
        <v>524</v>
      </c>
      <c r="E2713" s="22" t="s">
        <v>523</v>
      </c>
      <c r="F2713" s="26" t="str">
        <f>VLOOKUP(E2713,PROCV!$A$1:$B$107,2,TRUE)</f>
        <v>Patrimônio</v>
      </c>
      <c r="G2713" s="33">
        <v>2001</v>
      </c>
      <c r="H2713" s="24">
        <v>0</v>
      </c>
      <c r="I2713" s="23" t="str">
        <f>VLOOKUP(J2713,PROCV!$E$1:$F$27,2,FALSE)</f>
        <v>53 - Distrito Federal</v>
      </c>
      <c r="J2713" s="22" t="s">
        <v>75</v>
      </c>
      <c r="K2713" s="22">
        <v>0</v>
      </c>
      <c r="L2713" s="33">
        <v>164712.79999999999</v>
      </c>
      <c r="M2713" s="20" t="e">
        <f>VLOOKUP(G2713,PROCV!$A$110:$B$119,2,FALSE)</f>
        <v>#N/A</v>
      </c>
      <c r="N2713" s="17" t="e">
        <f t="shared" si="42"/>
        <v>#N/A</v>
      </c>
    </row>
    <row r="2714" spans="1:14" x14ac:dyDescent="0.25">
      <c r="A2714" s="30" t="s">
        <v>48</v>
      </c>
      <c r="B2714" s="36">
        <v>18662</v>
      </c>
      <c r="C2714" s="42" t="s">
        <v>3826</v>
      </c>
      <c r="D2714" s="22" t="s">
        <v>524</v>
      </c>
      <c r="E2714" s="22" t="s">
        <v>763</v>
      </c>
      <c r="F2714" s="26" t="str">
        <f>VLOOKUP(E2714,PROCV!$A$1:$B$107,2,TRUE)</f>
        <v>Audiovisual</v>
      </c>
      <c r="G2714" s="33">
        <v>2001</v>
      </c>
      <c r="H2714" s="24">
        <v>0</v>
      </c>
      <c r="I2714" s="23" t="str">
        <f>VLOOKUP(J2714,PROCV!$E$1:$F$27,2,FALSE)</f>
        <v>29 - Bahia</v>
      </c>
      <c r="J2714" s="22" t="s">
        <v>73</v>
      </c>
      <c r="K2714" s="22">
        <v>0</v>
      </c>
      <c r="L2714" s="33">
        <v>240000</v>
      </c>
      <c r="M2714" s="20" t="e">
        <f>VLOOKUP(G2714,PROCV!$A$110:$B$119,2,FALSE)</f>
        <v>#N/A</v>
      </c>
      <c r="N2714" s="17" t="e">
        <f t="shared" si="42"/>
        <v>#N/A</v>
      </c>
    </row>
    <row r="2715" spans="1:14" x14ac:dyDescent="0.25">
      <c r="A2715" s="30" t="s">
        <v>48</v>
      </c>
      <c r="B2715" s="36">
        <v>16727</v>
      </c>
      <c r="C2715" s="42" t="s">
        <v>3825</v>
      </c>
      <c r="D2715" s="22" t="s">
        <v>189</v>
      </c>
      <c r="E2715" s="22" t="s">
        <v>630</v>
      </c>
      <c r="F2715" s="26" t="s">
        <v>10</v>
      </c>
      <c r="G2715" s="33">
        <v>2001</v>
      </c>
      <c r="H2715" s="24">
        <v>0</v>
      </c>
      <c r="I2715" s="23" t="str">
        <f>VLOOKUP(J2715,PROCV!$E$1:$F$27,2,FALSE)</f>
        <v>53 - Distrito Federal</v>
      </c>
      <c r="J2715" s="22" t="s">
        <v>75</v>
      </c>
      <c r="K2715" s="22">
        <v>0</v>
      </c>
      <c r="L2715" s="33">
        <v>55000</v>
      </c>
      <c r="M2715" s="20" t="e">
        <f>VLOOKUP(G2715,PROCV!$A$110:$B$119,2,FALSE)</f>
        <v>#N/A</v>
      </c>
      <c r="N2715" s="17" t="e">
        <f t="shared" si="42"/>
        <v>#N/A</v>
      </c>
    </row>
    <row r="2716" spans="1:14" x14ac:dyDescent="0.25">
      <c r="A2716" s="30" t="s">
        <v>48</v>
      </c>
      <c r="B2716" s="36">
        <v>15069</v>
      </c>
      <c r="C2716" s="42" t="s">
        <v>3824</v>
      </c>
      <c r="D2716" s="22" t="s">
        <v>314</v>
      </c>
      <c r="E2716" s="22" t="s">
        <v>504</v>
      </c>
      <c r="F2716" s="26" t="str">
        <f>VLOOKUP(E2716,PROCV!$A$1:$B$107,2,TRUE)</f>
        <v>Artes Cênicas e Espetáculo</v>
      </c>
      <c r="G2716" s="33">
        <v>2001</v>
      </c>
      <c r="H2716" s="24">
        <v>0</v>
      </c>
      <c r="I2716" s="23" t="str">
        <f>VLOOKUP(J2716,PROCV!$E$1:$F$27,2,FALSE)</f>
        <v>26 - Pernambuco</v>
      </c>
      <c r="J2716" s="22" t="s">
        <v>44</v>
      </c>
      <c r="K2716" s="22">
        <v>0</v>
      </c>
      <c r="L2716" s="33">
        <v>20000</v>
      </c>
      <c r="M2716" s="20" t="e">
        <f>VLOOKUP(G2716,PROCV!$A$110:$B$119,2,FALSE)</f>
        <v>#N/A</v>
      </c>
      <c r="N2716" s="17" t="e">
        <f t="shared" si="42"/>
        <v>#N/A</v>
      </c>
    </row>
    <row r="2717" spans="1:14" x14ac:dyDescent="0.25">
      <c r="A2717" s="30" t="s">
        <v>48</v>
      </c>
      <c r="B2717" s="36">
        <v>15070</v>
      </c>
      <c r="C2717" s="42" t="s">
        <v>3823</v>
      </c>
      <c r="D2717" s="22" t="s">
        <v>314</v>
      </c>
      <c r="E2717" s="22" t="s">
        <v>504</v>
      </c>
      <c r="F2717" s="26" t="str">
        <f>VLOOKUP(E2717,PROCV!$A$1:$B$107,2,TRUE)</f>
        <v>Artes Cênicas e Espetáculo</v>
      </c>
      <c r="G2717" s="33">
        <v>2001</v>
      </c>
      <c r="H2717" s="24">
        <v>0</v>
      </c>
      <c r="I2717" s="23" t="str">
        <f>VLOOKUP(J2717,PROCV!$E$1:$F$27,2,FALSE)</f>
        <v>26 - Pernambuco</v>
      </c>
      <c r="J2717" s="22" t="s">
        <v>44</v>
      </c>
      <c r="K2717" s="22">
        <v>0</v>
      </c>
      <c r="L2717" s="33">
        <v>33750</v>
      </c>
      <c r="M2717" s="20" t="e">
        <f>VLOOKUP(G2717,PROCV!$A$110:$B$119,2,FALSE)</f>
        <v>#N/A</v>
      </c>
      <c r="N2717" s="17" t="e">
        <f t="shared" si="42"/>
        <v>#N/A</v>
      </c>
    </row>
    <row r="2718" spans="1:14" x14ac:dyDescent="0.25">
      <c r="A2718" s="30" t="s">
        <v>48</v>
      </c>
      <c r="B2718" s="36">
        <v>19820</v>
      </c>
      <c r="C2718" s="42" t="s">
        <v>3822</v>
      </c>
      <c r="D2718" s="22" t="s">
        <v>300</v>
      </c>
      <c r="E2718" s="22" t="s">
        <v>263</v>
      </c>
      <c r="F2718" s="26" t="str">
        <f>VLOOKUP(E2718,PROCV!$A$1:$B$107,2,TRUE)</f>
        <v>Artes Cênicas e Espetáculo</v>
      </c>
      <c r="G2718" s="33">
        <v>2001</v>
      </c>
      <c r="H2718" s="24">
        <v>0</v>
      </c>
      <c r="I2718" s="23" t="str">
        <f>VLOOKUP(J2718,PROCV!$E$1:$F$27,2,FALSE)</f>
        <v>25 - Paraíba</v>
      </c>
      <c r="J2718" s="22" t="s">
        <v>346</v>
      </c>
      <c r="K2718" s="22">
        <v>0</v>
      </c>
      <c r="L2718" s="33">
        <v>30000</v>
      </c>
      <c r="M2718" s="20" t="e">
        <f>VLOOKUP(G2718,PROCV!$A$110:$B$119,2,FALSE)</f>
        <v>#N/A</v>
      </c>
      <c r="N2718" s="17" t="e">
        <f t="shared" si="42"/>
        <v>#N/A</v>
      </c>
    </row>
    <row r="2719" spans="1:14" x14ac:dyDescent="0.25">
      <c r="A2719" s="30" t="s">
        <v>48</v>
      </c>
      <c r="B2719" s="36">
        <v>18156</v>
      </c>
      <c r="C2719" s="42" t="s">
        <v>3821</v>
      </c>
      <c r="D2719" s="22" t="s">
        <v>114</v>
      </c>
      <c r="E2719" s="22" t="s">
        <v>113</v>
      </c>
      <c r="F2719" s="26" t="str">
        <f>VLOOKUP(E2719,PROCV!$A$1:$B$107,2,TRUE)</f>
        <v>Música</v>
      </c>
      <c r="G2719" s="33">
        <v>2001</v>
      </c>
      <c r="H2719" s="24">
        <v>0</v>
      </c>
      <c r="I2719" s="23" t="str">
        <f>VLOOKUP(J2719,PROCV!$E$1:$F$27,2,FALSE)</f>
        <v>41 - Paraná</v>
      </c>
      <c r="J2719" s="22" t="s">
        <v>106</v>
      </c>
      <c r="K2719" s="22">
        <v>0</v>
      </c>
      <c r="L2719" s="33">
        <v>100000</v>
      </c>
      <c r="M2719" s="20" t="e">
        <f>VLOOKUP(G2719,PROCV!$A$110:$B$119,2,FALSE)</f>
        <v>#N/A</v>
      </c>
      <c r="N2719" s="17" t="e">
        <f t="shared" si="42"/>
        <v>#N/A</v>
      </c>
    </row>
    <row r="2720" spans="1:14" x14ac:dyDescent="0.25">
      <c r="A2720" s="30" t="s">
        <v>48</v>
      </c>
      <c r="B2720" s="36">
        <v>17248</v>
      </c>
      <c r="C2720" s="42" t="s">
        <v>3820</v>
      </c>
      <c r="D2720" s="22" t="s">
        <v>189</v>
      </c>
      <c r="E2720" s="22" t="s">
        <v>844</v>
      </c>
      <c r="F2720" s="26" t="str">
        <f>VLOOKUP(E2720,PROCV!$A$1:$B$107,2,TRUE)</f>
        <v>Educação e Criação em Artes</v>
      </c>
      <c r="G2720" s="33">
        <v>2001</v>
      </c>
      <c r="H2720" s="24">
        <v>0</v>
      </c>
      <c r="I2720" s="23" t="str">
        <f>VLOOKUP(J2720,PROCV!$E$1:$F$27,2,FALSE)</f>
        <v>24 - Rio Grande do Norte</v>
      </c>
      <c r="J2720" s="22" t="s">
        <v>54</v>
      </c>
      <c r="K2720" s="22">
        <v>0</v>
      </c>
      <c r="L2720" s="33">
        <v>34497</v>
      </c>
      <c r="M2720" s="20" t="e">
        <f>VLOOKUP(G2720,PROCV!$A$110:$B$119,2,FALSE)</f>
        <v>#N/A</v>
      </c>
      <c r="N2720" s="17" t="e">
        <f t="shared" si="42"/>
        <v>#N/A</v>
      </c>
    </row>
    <row r="2721" spans="1:14" x14ac:dyDescent="0.25">
      <c r="A2721" s="30" t="s">
        <v>48</v>
      </c>
      <c r="B2721" s="36">
        <v>19010</v>
      </c>
      <c r="C2721" s="42" t="s">
        <v>3819</v>
      </c>
      <c r="D2721" s="22" t="s">
        <v>189</v>
      </c>
      <c r="E2721" s="22" t="s">
        <v>844</v>
      </c>
      <c r="F2721" s="26" t="str">
        <f>VLOOKUP(E2721,PROCV!$A$1:$B$107,2,TRUE)</f>
        <v>Educação e Criação em Artes</v>
      </c>
      <c r="G2721" s="33">
        <v>2001</v>
      </c>
      <c r="H2721" s="24">
        <v>0</v>
      </c>
      <c r="I2721" s="23" t="str">
        <f>VLOOKUP(J2721,PROCV!$E$1:$F$27,2,FALSE)</f>
        <v>13 - Amazonas</v>
      </c>
      <c r="J2721" s="22" t="s">
        <v>823</v>
      </c>
      <c r="K2721" s="22">
        <v>0</v>
      </c>
      <c r="L2721" s="33">
        <v>107500</v>
      </c>
      <c r="M2721" s="20" t="e">
        <f>VLOOKUP(G2721,PROCV!$A$110:$B$119,2,FALSE)</f>
        <v>#N/A</v>
      </c>
      <c r="N2721" s="17" t="e">
        <f t="shared" si="42"/>
        <v>#N/A</v>
      </c>
    </row>
    <row r="2722" spans="1:14" x14ac:dyDescent="0.25">
      <c r="A2722" s="30" t="s">
        <v>48</v>
      </c>
      <c r="B2722" s="36">
        <v>19850</v>
      </c>
      <c r="C2722" s="42" t="s">
        <v>3818</v>
      </c>
      <c r="D2722" s="22" t="s">
        <v>189</v>
      </c>
      <c r="E2722" s="22" t="s">
        <v>844</v>
      </c>
      <c r="F2722" s="26" t="str">
        <f>VLOOKUP(E2722,PROCV!$A$1:$B$107,2,TRUE)</f>
        <v>Educação e Criação em Artes</v>
      </c>
      <c r="G2722" s="33">
        <v>2001</v>
      </c>
      <c r="H2722" s="24">
        <v>0</v>
      </c>
      <c r="I2722" s="23" t="str">
        <f>VLOOKUP(J2722,PROCV!$E$1:$F$27,2,FALSE)</f>
        <v>21 - Maranhão</v>
      </c>
      <c r="J2722" s="22" t="s">
        <v>63</v>
      </c>
      <c r="K2722" s="22">
        <v>0</v>
      </c>
      <c r="L2722" s="33">
        <v>33333</v>
      </c>
      <c r="M2722" s="20" t="e">
        <f>VLOOKUP(G2722,PROCV!$A$110:$B$119,2,FALSE)</f>
        <v>#N/A</v>
      </c>
      <c r="N2722" s="17" t="e">
        <f t="shared" si="42"/>
        <v>#N/A</v>
      </c>
    </row>
    <row r="2723" spans="1:14" x14ac:dyDescent="0.25">
      <c r="A2723" s="30" t="s">
        <v>48</v>
      </c>
      <c r="B2723" s="36">
        <v>18258</v>
      </c>
      <c r="C2723" s="42" t="s">
        <v>3817</v>
      </c>
      <c r="D2723" s="22" t="s">
        <v>189</v>
      </c>
      <c r="E2723" s="22" t="s">
        <v>844</v>
      </c>
      <c r="F2723" s="26" t="str">
        <f>VLOOKUP(E2723,PROCV!$A$1:$B$107,2,TRUE)</f>
        <v>Educação e Criação em Artes</v>
      </c>
      <c r="G2723" s="33">
        <v>2001</v>
      </c>
      <c r="H2723" s="24">
        <v>0</v>
      </c>
      <c r="I2723" s="23" t="str">
        <f>VLOOKUP(J2723,PROCV!$E$1:$F$27,2,FALSE)</f>
        <v>21 - Maranhão</v>
      </c>
      <c r="J2723" s="22" t="s">
        <v>63</v>
      </c>
      <c r="K2723" s="22">
        <v>0</v>
      </c>
      <c r="L2723" s="33">
        <v>31500</v>
      </c>
      <c r="M2723" s="20" t="e">
        <f>VLOOKUP(G2723,PROCV!$A$110:$B$119,2,FALSE)</f>
        <v>#N/A</v>
      </c>
      <c r="N2723" s="17" t="e">
        <f t="shared" si="42"/>
        <v>#N/A</v>
      </c>
    </row>
    <row r="2724" spans="1:14" x14ac:dyDescent="0.25">
      <c r="A2724" s="30" t="s">
        <v>48</v>
      </c>
      <c r="B2724" s="36">
        <v>18789</v>
      </c>
      <c r="C2724" s="42" t="s">
        <v>3816</v>
      </c>
      <c r="D2724" s="22" t="s">
        <v>114</v>
      </c>
      <c r="E2724" s="22" t="s">
        <v>113</v>
      </c>
      <c r="F2724" s="26" t="str">
        <f>VLOOKUP(E2724,PROCV!$A$1:$B$107,2,TRUE)</f>
        <v>Música</v>
      </c>
      <c r="G2724" s="33">
        <v>2001</v>
      </c>
      <c r="H2724" s="24">
        <v>0</v>
      </c>
      <c r="I2724" s="23" t="str">
        <f>VLOOKUP(J2724,PROCV!$E$1:$F$27,2,FALSE)</f>
        <v>41 - Paraná</v>
      </c>
      <c r="J2724" s="22" t="s">
        <v>106</v>
      </c>
      <c r="K2724" s="22">
        <v>0</v>
      </c>
      <c r="L2724" s="33">
        <v>15000</v>
      </c>
      <c r="M2724" s="20" t="e">
        <f>VLOOKUP(G2724,PROCV!$A$110:$B$119,2,FALSE)</f>
        <v>#N/A</v>
      </c>
      <c r="N2724" s="17" t="e">
        <f t="shared" si="42"/>
        <v>#N/A</v>
      </c>
    </row>
    <row r="2725" spans="1:14" x14ac:dyDescent="0.25">
      <c r="A2725" s="30" t="s">
        <v>48</v>
      </c>
      <c r="B2725" s="36">
        <v>16914</v>
      </c>
      <c r="C2725" s="42" t="s">
        <v>3815</v>
      </c>
      <c r="D2725" s="22" t="s">
        <v>189</v>
      </c>
      <c r="E2725" s="22" t="s">
        <v>844</v>
      </c>
      <c r="F2725" s="26" t="str">
        <f>VLOOKUP(E2725,PROCV!$A$1:$B$107,2,TRUE)</f>
        <v>Educação e Criação em Artes</v>
      </c>
      <c r="G2725" s="33">
        <v>2001</v>
      </c>
      <c r="H2725" s="24">
        <v>0</v>
      </c>
      <c r="I2725" s="23" t="str">
        <f>VLOOKUP(J2725,PROCV!$E$1:$F$27,2,FALSE)</f>
        <v>31 - Minas Gerais</v>
      </c>
      <c r="J2725" s="22" t="s">
        <v>85</v>
      </c>
      <c r="K2725" s="22">
        <v>0</v>
      </c>
      <c r="L2725" s="33">
        <v>25000</v>
      </c>
      <c r="M2725" s="20" t="e">
        <f>VLOOKUP(G2725,PROCV!$A$110:$B$119,2,FALSE)</f>
        <v>#N/A</v>
      </c>
      <c r="N2725" s="17" t="e">
        <f t="shared" si="42"/>
        <v>#N/A</v>
      </c>
    </row>
    <row r="2726" spans="1:14" x14ac:dyDescent="0.25">
      <c r="A2726" s="30" t="s">
        <v>48</v>
      </c>
      <c r="B2726" s="36">
        <v>17280</v>
      </c>
      <c r="C2726" s="42" t="s">
        <v>3814</v>
      </c>
      <c r="D2726" s="22" t="s">
        <v>189</v>
      </c>
      <c r="E2726" s="22" t="s">
        <v>844</v>
      </c>
      <c r="F2726" s="26" t="str">
        <f>VLOOKUP(E2726,PROCV!$A$1:$B$107,2,TRUE)</f>
        <v>Educação e Criação em Artes</v>
      </c>
      <c r="G2726" s="33">
        <v>2001</v>
      </c>
      <c r="H2726" s="24">
        <v>0</v>
      </c>
      <c r="I2726" s="23" t="str">
        <f>VLOOKUP(J2726,PROCV!$E$1:$F$27,2,FALSE)</f>
        <v>21 - Maranhão</v>
      </c>
      <c r="J2726" s="22" t="s">
        <v>63</v>
      </c>
      <c r="K2726" s="22">
        <v>0</v>
      </c>
      <c r="L2726" s="33">
        <v>11000</v>
      </c>
      <c r="M2726" s="20" t="e">
        <f>VLOOKUP(G2726,PROCV!$A$110:$B$119,2,FALSE)</f>
        <v>#N/A</v>
      </c>
      <c r="N2726" s="17" t="e">
        <f t="shared" si="42"/>
        <v>#N/A</v>
      </c>
    </row>
    <row r="2727" spans="1:14" x14ac:dyDescent="0.25">
      <c r="A2727" s="30" t="s">
        <v>48</v>
      </c>
      <c r="B2727" s="36">
        <v>16321</v>
      </c>
      <c r="C2727" s="42" t="s">
        <v>3813</v>
      </c>
      <c r="D2727" s="22" t="s">
        <v>189</v>
      </c>
      <c r="E2727" s="22" t="s">
        <v>213</v>
      </c>
      <c r="F2727" s="26" t="str">
        <f>VLOOKUP(E2727,PROCV!$A$1:$B$107,2,TRUE)</f>
        <v>Patrimônio</v>
      </c>
      <c r="G2727" s="33">
        <v>2001</v>
      </c>
      <c r="H2727" s="24">
        <v>0</v>
      </c>
      <c r="I2727" s="23" t="str">
        <f>VLOOKUP(J2727,PROCV!$E$1:$F$27,2,FALSE)</f>
        <v>21 - Maranhão</v>
      </c>
      <c r="J2727" s="22" t="s">
        <v>63</v>
      </c>
      <c r="K2727" s="22">
        <v>0</v>
      </c>
      <c r="L2727" s="33">
        <v>20000</v>
      </c>
      <c r="M2727" s="20" t="e">
        <f>VLOOKUP(G2727,PROCV!$A$110:$B$119,2,FALSE)</f>
        <v>#N/A</v>
      </c>
      <c r="N2727" s="17" t="e">
        <f t="shared" si="42"/>
        <v>#N/A</v>
      </c>
    </row>
    <row r="2728" spans="1:14" x14ac:dyDescent="0.25">
      <c r="A2728" s="30" t="s">
        <v>48</v>
      </c>
      <c r="B2728" s="36">
        <v>16842</v>
      </c>
      <c r="C2728" s="42" t="s">
        <v>3812</v>
      </c>
      <c r="D2728" s="22" t="s">
        <v>189</v>
      </c>
      <c r="E2728" s="22" t="s">
        <v>844</v>
      </c>
      <c r="F2728" s="26" t="str">
        <f>VLOOKUP(E2728,PROCV!$A$1:$B$107,2,TRUE)</f>
        <v>Educação e Criação em Artes</v>
      </c>
      <c r="G2728" s="33">
        <v>2001</v>
      </c>
      <c r="H2728" s="24">
        <v>0</v>
      </c>
      <c r="I2728" s="23" t="str">
        <f>VLOOKUP(J2728,PROCV!$E$1:$F$27,2,FALSE)</f>
        <v>53 - Distrito Federal</v>
      </c>
      <c r="J2728" s="22" t="s">
        <v>75</v>
      </c>
      <c r="K2728" s="22">
        <v>0</v>
      </c>
      <c r="L2728" s="33">
        <v>60000</v>
      </c>
      <c r="M2728" s="20" t="e">
        <f>VLOOKUP(G2728,PROCV!$A$110:$B$119,2,FALSE)</f>
        <v>#N/A</v>
      </c>
      <c r="N2728" s="17" t="e">
        <f t="shared" si="42"/>
        <v>#N/A</v>
      </c>
    </row>
    <row r="2729" spans="1:14" x14ac:dyDescent="0.25">
      <c r="A2729" s="30" t="s">
        <v>48</v>
      </c>
      <c r="B2729" s="36">
        <v>16517</v>
      </c>
      <c r="C2729" s="42" t="s">
        <v>3811</v>
      </c>
      <c r="D2729" s="22" t="s">
        <v>189</v>
      </c>
      <c r="E2729" s="22" t="s">
        <v>844</v>
      </c>
      <c r="F2729" s="26" t="str">
        <f>VLOOKUP(E2729,PROCV!$A$1:$B$107,2,TRUE)</f>
        <v>Educação e Criação em Artes</v>
      </c>
      <c r="G2729" s="33">
        <v>2001</v>
      </c>
      <c r="H2729" s="24">
        <v>0</v>
      </c>
      <c r="I2729" s="23" t="str">
        <f>VLOOKUP(J2729,PROCV!$E$1:$F$27,2,FALSE)</f>
        <v>21 - Maranhão</v>
      </c>
      <c r="J2729" s="22" t="s">
        <v>63</v>
      </c>
      <c r="K2729" s="22">
        <v>0</v>
      </c>
      <c r="L2729" s="33">
        <v>39960</v>
      </c>
      <c r="M2729" s="20" t="e">
        <f>VLOOKUP(G2729,PROCV!$A$110:$B$119,2,FALSE)</f>
        <v>#N/A</v>
      </c>
      <c r="N2729" s="17" t="e">
        <f t="shared" si="42"/>
        <v>#N/A</v>
      </c>
    </row>
    <row r="2730" spans="1:14" x14ac:dyDescent="0.25">
      <c r="A2730" s="30" t="s">
        <v>48</v>
      </c>
      <c r="B2730" s="36">
        <v>17318</v>
      </c>
      <c r="C2730" s="42" t="s">
        <v>3810</v>
      </c>
      <c r="D2730" s="22" t="s">
        <v>189</v>
      </c>
      <c r="E2730" s="22" t="s">
        <v>844</v>
      </c>
      <c r="F2730" s="26" t="str">
        <f>VLOOKUP(E2730,PROCV!$A$1:$B$107,2,TRUE)</f>
        <v>Educação e Criação em Artes</v>
      </c>
      <c r="G2730" s="33">
        <v>2001</v>
      </c>
      <c r="H2730" s="24">
        <v>0</v>
      </c>
      <c r="I2730" s="23" t="str">
        <f>VLOOKUP(J2730,PROCV!$E$1:$F$27,2,FALSE)</f>
        <v>31 - Minas Gerais</v>
      </c>
      <c r="J2730" s="22" t="s">
        <v>85</v>
      </c>
      <c r="K2730" s="22">
        <v>0</v>
      </c>
      <c r="L2730" s="33">
        <v>24900</v>
      </c>
      <c r="M2730" s="20" t="e">
        <f>VLOOKUP(G2730,PROCV!$A$110:$B$119,2,FALSE)</f>
        <v>#N/A</v>
      </c>
      <c r="N2730" s="17" t="e">
        <f t="shared" si="42"/>
        <v>#N/A</v>
      </c>
    </row>
    <row r="2731" spans="1:14" x14ac:dyDescent="0.25">
      <c r="A2731" s="30" t="s">
        <v>48</v>
      </c>
      <c r="B2731" s="36">
        <v>16454</v>
      </c>
      <c r="C2731" s="42" t="s">
        <v>3809</v>
      </c>
      <c r="D2731" s="22" t="s">
        <v>189</v>
      </c>
      <c r="E2731" s="22" t="s">
        <v>844</v>
      </c>
      <c r="F2731" s="26" t="str">
        <f>VLOOKUP(E2731,PROCV!$A$1:$B$107,2,TRUE)</f>
        <v>Educação e Criação em Artes</v>
      </c>
      <c r="G2731" s="33">
        <v>2001</v>
      </c>
      <c r="H2731" s="24">
        <v>0</v>
      </c>
      <c r="I2731" s="23" t="str">
        <f>VLOOKUP(J2731,PROCV!$E$1:$F$27,2,FALSE)</f>
        <v>29 - Bahia</v>
      </c>
      <c r="J2731" s="22" t="s">
        <v>73</v>
      </c>
      <c r="K2731" s="22">
        <v>0</v>
      </c>
      <c r="L2731" s="33">
        <v>60000</v>
      </c>
      <c r="M2731" s="20" t="e">
        <f>VLOOKUP(G2731,PROCV!$A$110:$B$119,2,FALSE)</f>
        <v>#N/A</v>
      </c>
      <c r="N2731" s="17" t="e">
        <f t="shared" si="42"/>
        <v>#N/A</v>
      </c>
    </row>
    <row r="2732" spans="1:14" x14ac:dyDescent="0.25">
      <c r="A2732" s="30" t="s">
        <v>48</v>
      </c>
      <c r="B2732" s="36">
        <v>16730</v>
      </c>
      <c r="C2732" s="42" t="s">
        <v>3808</v>
      </c>
      <c r="D2732" s="22" t="s">
        <v>189</v>
      </c>
      <c r="E2732" s="22" t="s">
        <v>844</v>
      </c>
      <c r="F2732" s="26" t="str">
        <f>VLOOKUP(E2732,PROCV!$A$1:$B$107,2,TRUE)</f>
        <v>Educação e Criação em Artes</v>
      </c>
      <c r="G2732" s="33">
        <v>2001</v>
      </c>
      <c r="H2732" s="24">
        <v>0</v>
      </c>
      <c r="I2732" s="23" t="str">
        <f>VLOOKUP(J2732,PROCV!$E$1:$F$27,2,FALSE)</f>
        <v>21 - Maranhão</v>
      </c>
      <c r="J2732" s="22" t="s">
        <v>63</v>
      </c>
      <c r="K2732" s="22">
        <v>0</v>
      </c>
      <c r="L2732" s="33">
        <v>44450</v>
      </c>
      <c r="M2732" s="20" t="e">
        <f>VLOOKUP(G2732,PROCV!$A$110:$B$119,2,FALSE)</f>
        <v>#N/A</v>
      </c>
      <c r="N2732" s="17" t="e">
        <f t="shared" si="42"/>
        <v>#N/A</v>
      </c>
    </row>
    <row r="2733" spans="1:14" x14ac:dyDescent="0.25">
      <c r="A2733" s="30" t="s">
        <v>48</v>
      </c>
      <c r="B2733" s="36">
        <v>16520</v>
      </c>
      <c r="C2733" s="42" t="s">
        <v>3419</v>
      </c>
      <c r="D2733" s="22" t="s">
        <v>189</v>
      </c>
      <c r="E2733" s="22" t="s">
        <v>844</v>
      </c>
      <c r="F2733" s="26" t="str">
        <f>VLOOKUP(E2733,PROCV!$A$1:$B$107,2,TRUE)</f>
        <v>Educação e Criação em Artes</v>
      </c>
      <c r="G2733" s="33">
        <v>2001</v>
      </c>
      <c r="H2733" s="24">
        <v>0</v>
      </c>
      <c r="I2733" s="23" t="str">
        <f>VLOOKUP(J2733,PROCV!$E$1:$F$27,2,FALSE)</f>
        <v>23 - Ceará</v>
      </c>
      <c r="J2733" s="22" t="s">
        <v>52</v>
      </c>
      <c r="K2733" s="22">
        <v>0</v>
      </c>
      <c r="L2733" s="33">
        <v>100000</v>
      </c>
      <c r="M2733" s="20" t="e">
        <f>VLOOKUP(G2733,PROCV!$A$110:$B$119,2,FALSE)</f>
        <v>#N/A</v>
      </c>
      <c r="N2733" s="17" t="e">
        <f t="shared" si="42"/>
        <v>#N/A</v>
      </c>
    </row>
    <row r="2734" spans="1:14" x14ac:dyDescent="0.25">
      <c r="A2734" s="30" t="s">
        <v>48</v>
      </c>
      <c r="B2734" s="36">
        <v>16374</v>
      </c>
      <c r="C2734" s="42" t="s">
        <v>3807</v>
      </c>
      <c r="D2734" s="22" t="s">
        <v>189</v>
      </c>
      <c r="E2734" s="22" t="s">
        <v>844</v>
      </c>
      <c r="F2734" s="26" t="str">
        <f>VLOOKUP(E2734,PROCV!$A$1:$B$107,2,TRUE)</f>
        <v>Educação e Criação em Artes</v>
      </c>
      <c r="G2734" s="33">
        <v>2001</v>
      </c>
      <c r="H2734" s="24">
        <v>0</v>
      </c>
      <c r="I2734" s="23" t="str">
        <f>VLOOKUP(J2734,PROCV!$E$1:$F$27,2,FALSE)</f>
        <v>24 - Rio Grande do Norte</v>
      </c>
      <c r="J2734" s="22" t="s">
        <v>54</v>
      </c>
      <c r="K2734" s="22">
        <v>0</v>
      </c>
      <c r="L2734" s="33">
        <v>30000</v>
      </c>
      <c r="M2734" s="20" t="e">
        <f>VLOOKUP(G2734,PROCV!$A$110:$B$119,2,FALSE)</f>
        <v>#N/A</v>
      </c>
      <c r="N2734" s="17" t="e">
        <f t="shared" si="42"/>
        <v>#N/A</v>
      </c>
    </row>
    <row r="2735" spans="1:14" x14ac:dyDescent="0.25">
      <c r="A2735" s="30" t="s">
        <v>48</v>
      </c>
      <c r="B2735" s="36">
        <v>16614</v>
      </c>
      <c r="C2735" s="42" t="s">
        <v>3806</v>
      </c>
      <c r="D2735" s="22" t="s">
        <v>189</v>
      </c>
      <c r="E2735" s="22" t="s">
        <v>844</v>
      </c>
      <c r="F2735" s="26" t="str">
        <f>VLOOKUP(E2735,PROCV!$A$1:$B$107,2,TRUE)</f>
        <v>Educação e Criação em Artes</v>
      </c>
      <c r="G2735" s="33">
        <v>2001</v>
      </c>
      <c r="H2735" s="24">
        <v>0</v>
      </c>
      <c r="I2735" s="23" t="str">
        <f>VLOOKUP(J2735,PROCV!$E$1:$F$27,2,FALSE)</f>
        <v>21 - Maranhão</v>
      </c>
      <c r="J2735" s="22" t="s">
        <v>63</v>
      </c>
      <c r="K2735" s="22">
        <v>0</v>
      </c>
      <c r="L2735" s="33">
        <v>33333</v>
      </c>
      <c r="M2735" s="20" t="e">
        <f>VLOOKUP(G2735,PROCV!$A$110:$B$119,2,FALSE)</f>
        <v>#N/A</v>
      </c>
      <c r="N2735" s="17" t="e">
        <f t="shared" si="42"/>
        <v>#N/A</v>
      </c>
    </row>
    <row r="2736" spans="1:14" x14ac:dyDescent="0.25">
      <c r="A2736" s="30" t="s">
        <v>48</v>
      </c>
      <c r="B2736" s="36">
        <v>16579</v>
      </c>
      <c r="C2736" s="42" t="s">
        <v>3805</v>
      </c>
      <c r="D2736" s="22" t="s">
        <v>189</v>
      </c>
      <c r="E2736" s="22" t="s">
        <v>844</v>
      </c>
      <c r="F2736" s="26" t="str">
        <f>VLOOKUP(E2736,PROCV!$A$1:$B$107,2,TRUE)</f>
        <v>Educação e Criação em Artes</v>
      </c>
      <c r="G2736" s="33">
        <v>2001</v>
      </c>
      <c r="H2736" s="24">
        <v>0</v>
      </c>
      <c r="I2736" s="23" t="str">
        <f>VLOOKUP(J2736,PROCV!$E$1:$F$27,2,FALSE)</f>
        <v>29 - Bahia</v>
      </c>
      <c r="J2736" s="22" t="s">
        <v>73</v>
      </c>
      <c r="K2736" s="22">
        <v>0</v>
      </c>
      <c r="L2736" s="33">
        <v>50000</v>
      </c>
      <c r="M2736" s="20" t="e">
        <f>VLOOKUP(G2736,PROCV!$A$110:$B$119,2,FALSE)</f>
        <v>#N/A</v>
      </c>
      <c r="N2736" s="17" t="e">
        <f t="shared" si="42"/>
        <v>#N/A</v>
      </c>
    </row>
    <row r="2737" spans="1:14" x14ac:dyDescent="0.25">
      <c r="A2737" s="30" t="s">
        <v>48</v>
      </c>
      <c r="B2737" s="36">
        <v>16845</v>
      </c>
      <c r="C2737" s="42" t="s">
        <v>3804</v>
      </c>
      <c r="D2737" s="22" t="s">
        <v>189</v>
      </c>
      <c r="E2737" s="22" t="s">
        <v>844</v>
      </c>
      <c r="F2737" s="26" t="str">
        <f>VLOOKUP(E2737,PROCV!$A$1:$B$107,2,TRUE)</f>
        <v>Educação e Criação em Artes</v>
      </c>
      <c r="G2737" s="33">
        <v>2001</v>
      </c>
      <c r="H2737" s="24">
        <v>0</v>
      </c>
      <c r="I2737" s="23" t="str">
        <f>VLOOKUP(J2737,PROCV!$E$1:$F$27,2,FALSE)</f>
        <v>22 - Piauí</v>
      </c>
      <c r="J2737" s="22" t="s">
        <v>77</v>
      </c>
      <c r="K2737" s="22">
        <v>0</v>
      </c>
      <c r="L2737" s="33">
        <v>25834</v>
      </c>
      <c r="M2737" s="20" t="e">
        <f>VLOOKUP(G2737,PROCV!$A$110:$B$119,2,FALSE)</f>
        <v>#N/A</v>
      </c>
      <c r="N2737" s="17" t="e">
        <f t="shared" si="42"/>
        <v>#N/A</v>
      </c>
    </row>
    <row r="2738" spans="1:14" x14ac:dyDescent="0.25">
      <c r="A2738" s="30" t="s">
        <v>48</v>
      </c>
      <c r="B2738" s="36">
        <v>16846</v>
      </c>
      <c r="C2738" s="42" t="s">
        <v>3803</v>
      </c>
      <c r="D2738" s="22" t="s">
        <v>189</v>
      </c>
      <c r="E2738" s="22" t="s">
        <v>844</v>
      </c>
      <c r="F2738" s="26" t="str">
        <f>VLOOKUP(E2738,PROCV!$A$1:$B$107,2,TRUE)</f>
        <v>Educação e Criação em Artes</v>
      </c>
      <c r="G2738" s="33">
        <v>2001</v>
      </c>
      <c r="H2738" s="24">
        <v>0</v>
      </c>
      <c r="I2738" s="23" t="str">
        <f>VLOOKUP(J2738,PROCV!$E$1:$F$27,2,FALSE)</f>
        <v>21 - Maranhão</v>
      </c>
      <c r="J2738" s="22" t="s">
        <v>63</v>
      </c>
      <c r="K2738" s="22">
        <v>0</v>
      </c>
      <c r="L2738" s="33">
        <v>25834</v>
      </c>
      <c r="M2738" s="20" t="e">
        <f>VLOOKUP(G2738,PROCV!$A$110:$B$119,2,FALSE)</f>
        <v>#N/A</v>
      </c>
      <c r="N2738" s="17" t="e">
        <f t="shared" si="42"/>
        <v>#N/A</v>
      </c>
    </row>
    <row r="2739" spans="1:14" x14ac:dyDescent="0.25">
      <c r="A2739" s="30" t="s">
        <v>48</v>
      </c>
      <c r="B2739" s="36">
        <v>16525</v>
      </c>
      <c r="C2739" s="42" t="s">
        <v>3802</v>
      </c>
      <c r="D2739" s="22" t="s">
        <v>189</v>
      </c>
      <c r="E2739" s="22" t="s">
        <v>844</v>
      </c>
      <c r="F2739" s="26" t="str">
        <f>VLOOKUP(E2739,PROCV!$A$1:$B$107,2,TRUE)</f>
        <v>Educação e Criação em Artes</v>
      </c>
      <c r="G2739" s="33">
        <v>2001</v>
      </c>
      <c r="H2739" s="24">
        <v>0</v>
      </c>
      <c r="I2739" s="23" t="str">
        <f>VLOOKUP(J2739,PROCV!$E$1:$F$27,2,FALSE)</f>
        <v>15 - Pará</v>
      </c>
      <c r="J2739" s="22" t="s">
        <v>140</v>
      </c>
      <c r="K2739" s="22">
        <v>0</v>
      </c>
      <c r="L2739" s="33">
        <v>14850</v>
      </c>
      <c r="M2739" s="20" t="e">
        <f>VLOOKUP(G2739,PROCV!$A$110:$B$119,2,FALSE)</f>
        <v>#N/A</v>
      </c>
      <c r="N2739" s="17" t="e">
        <f t="shared" si="42"/>
        <v>#N/A</v>
      </c>
    </row>
    <row r="2740" spans="1:14" x14ac:dyDescent="0.25">
      <c r="A2740" s="30" t="s">
        <v>48</v>
      </c>
      <c r="B2740" s="36">
        <v>16674</v>
      </c>
      <c r="C2740" s="42" t="s">
        <v>3801</v>
      </c>
      <c r="D2740" s="22" t="s">
        <v>189</v>
      </c>
      <c r="E2740" s="22" t="s">
        <v>844</v>
      </c>
      <c r="F2740" s="26" t="str">
        <f>VLOOKUP(E2740,PROCV!$A$1:$B$107,2,TRUE)</f>
        <v>Educação e Criação em Artes</v>
      </c>
      <c r="G2740" s="33">
        <v>2001</v>
      </c>
      <c r="H2740" s="24">
        <v>0</v>
      </c>
      <c r="I2740" s="23" t="str">
        <f>VLOOKUP(J2740,PROCV!$E$1:$F$27,2,FALSE)</f>
        <v>21 - Maranhão</v>
      </c>
      <c r="J2740" s="22" t="s">
        <v>63</v>
      </c>
      <c r="K2740" s="22">
        <v>0</v>
      </c>
      <c r="L2740" s="33">
        <v>44523</v>
      </c>
      <c r="M2740" s="20" t="e">
        <f>VLOOKUP(G2740,PROCV!$A$110:$B$119,2,FALSE)</f>
        <v>#N/A</v>
      </c>
      <c r="N2740" s="17" t="e">
        <f t="shared" si="42"/>
        <v>#N/A</v>
      </c>
    </row>
    <row r="2741" spans="1:14" x14ac:dyDescent="0.25">
      <c r="A2741" s="30" t="s">
        <v>48</v>
      </c>
      <c r="B2741" s="36">
        <v>18990</v>
      </c>
      <c r="C2741" s="42" t="s">
        <v>3800</v>
      </c>
      <c r="D2741" s="22" t="s">
        <v>189</v>
      </c>
      <c r="E2741" s="22" t="s">
        <v>844</v>
      </c>
      <c r="F2741" s="26" t="str">
        <f>VLOOKUP(E2741,PROCV!$A$1:$B$107,2,TRUE)</f>
        <v>Educação e Criação em Artes</v>
      </c>
      <c r="G2741" s="33">
        <v>2001</v>
      </c>
      <c r="H2741" s="24">
        <v>0</v>
      </c>
      <c r="I2741" s="23" t="str">
        <f>VLOOKUP(J2741,PROCV!$E$1:$F$27,2,FALSE)</f>
        <v>26 - Pernambuco</v>
      </c>
      <c r="J2741" s="22" t="s">
        <v>44</v>
      </c>
      <c r="K2741" s="22">
        <v>0</v>
      </c>
      <c r="L2741" s="33">
        <v>11000</v>
      </c>
      <c r="M2741" s="20" t="e">
        <f>VLOOKUP(G2741,PROCV!$A$110:$B$119,2,FALSE)</f>
        <v>#N/A</v>
      </c>
      <c r="N2741" s="17" t="e">
        <f t="shared" si="42"/>
        <v>#N/A</v>
      </c>
    </row>
    <row r="2742" spans="1:14" x14ac:dyDescent="0.25">
      <c r="A2742" s="30" t="s">
        <v>48</v>
      </c>
      <c r="B2742" s="36">
        <v>6627</v>
      </c>
      <c r="C2742" s="42" t="s">
        <v>3799</v>
      </c>
      <c r="D2742" s="22" t="s">
        <v>114</v>
      </c>
      <c r="E2742" s="22" t="s">
        <v>113</v>
      </c>
      <c r="F2742" s="26" t="str">
        <f>VLOOKUP(E2742,PROCV!$A$1:$B$107,2,TRUE)</f>
        <v>Música</v>
      </c>
      <c r="G2742" s="33">
        <v>2001</v>
      </c>
      <c r="H2742" s="24">
        <v>0</v>
      </c>
      <c r="I2742" s="23" t="str">
        <f>VLOOKUP(J2742,PROCV!$E$1:$F$27,2,FALSE)</f>
        <v>25 - Paraíba</v>
      </c>
      <c r="J2742" s="22" t="s">
        <v>346</v>
      </c>
      <c r="K2742" s="22">
        <v>0</v>
      </c>
      <c r="L2742" s="33">
        <v>30000</v>
      </c>
      <c r="M2742" s="20" t="e">
        <f>VLOOKUP(G2742,PROCV!$A$110:$B$119,2,FALSE)</f>
        <v>#N/A</v>
      </c>
      <c r="N2742" s="17" t="e">
        <f t="shared" si="42"/>
        <v>#N/A</v>
      </c>
    </row>
    <row r="2743" spans="1:14" x14ac:dyDescent="0.25">
      <c r="A2743" s="30" t="s">
        <v>48</v>
      </c>
      <c r="B2743" s="36">
        <v>19246</v>
      </c>
      <c r="C2743" s="42" t="s">
        <v>3798</v>
      </c>
      <c r="D2743" s="22" t="s">
        <v>46</v>
      </c>
      <c r="E2743" s="22" t="s">
        <v>50</v>
      </c>
      <c r="F2743" s="26" t="str">
        <f>VLOOKUP(E2743,PROCV!$A$1:$B$107,2,TRUE)</f>
        <v>Educação e Criação em Artes</v>
      </c>
      <c r="G2743" s="33">
        <v>2001</v>
      </c>
      <c r="H2743" s="24">
        <v>0</v>
      </c>
      <c r="I2743" s="23" t="str">
        <f>VLOOKUP(J2743,PROCV!$E$1:$F$27,2,FALSE)</f>
        <v>43 - Rio Grande do Sul</v>
      </c>
      <c r="J2743" s="22" t="s">
        <v>56</v>
      </c>
      <c r="K2743" s="22">
        <v>0</v>
      </c>
      <c r="L2743" s="33">
        <v>80000</v>
      </c>
      <c r="M2743" s="20" t="e">
        <f>VLOOKUP(G2743,PROCV!$A$110:$B$119,2,FALSE)</f>
        <v>#N/A</v>
      </c>
      <c r="N2743" s="17" t="e">
        <f t="shared" si="42"/>
        <v>#N/A</v>
      </c>
    </row>
    <row r="2744" spans="1:14" x14ac:dyDescent="0.25">
      <c r="A2744" s="30" t="s">
        <v>48</v>
      </c>
      <c r="B2744" s="36">
        <v>18101</v>
      </c>
      <c r="C2744" s="42" t="s">
        <v>3797</v>
      </c>
      <c r="D2744" s="22" t="s">
        <v>46</v>
      </c>
      <c r="E2744" s="22" t="s">
        <v>50</v>
      </c>
      <c r="F2744" s="26" t="str">
        <f>VLOOKUP(E2744,PROCV!$A$1:$B$107,2,TRUE)</f>
        <v>Educação e Criação em Artes</v>
      </c>
      <c r="G2744" s="33">
        <v>2001</v>
      </c>
      <c r="H2744" s="24">
        <v>0</v>
      </c>
      <c r="I2744" s="23" t="str">
        <f>VLOOKUP(J2744,PROCV!$E$1:$F$27,2,FALSE)</f>
        <v>43 - Rio Grande do Sul</v>
      </c>
      <c r="J2744" s="22" t="s">
        <v>56</v>
      </c>
      <c r="K2744" s="22">
        <v>0</v>
      </c>
      <c r="L2744" s="33">
        <v>18400</v>
      </c>
      <c r="M2744" s="20" t="e">
        <f>VLOOKUP(G2744,PROCV!$A$110:$B$119,2,FALSE)</f>
        <v>#N/A</v>
      </c>
      <c r="N2744" s="17" t="e">
        <f t="shared" si="42"/>
        <v>#N/A</v>
      </c>
    </row>
    <row r="2745" spans="1:14" x14ac:dyDescent="0.25">
      <c r="A2745" s="30" t="s">
        <v>48</v>
      </c>
      <c r="B2745" s="36">
        <v>15438</v>
      </c>
      <c r="C2745" s="42" t="s">
        <v>3796</v>
      </c>
      <c r="D2745" s="22" t="s">
        <v>114</v>
      </c>
      <c r="E2745" s="22" t="s">
        <v>113</v>
      </c>
      <c r="F2745" s="26" t="str">
        <f>VLOOKUP(E2745,PROCV!$A$1:$B$107,2,TRUE)</f>
        <v>Música</v>
      </c>
      <c r="G2745" s="33">
        <v>2001</v>
      </c>
      <c r="H2745" s="24">
        <v>0</v>
      </c>
      <c r="I2745" s="23" t="str">
        <f>VLOOKUP(J2745,PROCV!$E$1:$F$27,2,FALSE)</f>
        <v>52 - Goiás</v>
      </c>
      <c r="J2745" s="22" t="s">
        <v>97</v>
      </c>
      <c r="K2745" s="22">
        <v>0</v>
      </c>
      <c r="L2745" s="33">
        <v>26250</v>
      </c>
      <c r="M2745" s="20" t="e">
        <f>VLOOKUP(G2745,PROCV!$A$110:$B$119,2,FALSE)</f>
        <v>#N/A</v>
      </c>
      <c r="N2745" s="17" t="e">
        <f t="shared" si="42"/>
        <v>#N/A</v>
      </c>
    </row>
    <row r="2746" spans="1:14" x14ac:dyDescent="0.25">
      <c r="A2746" s="30" t="s">
        <v>48</v>
      </c>
      <c r="B2746" s="36">
        <v>16077</v>
      </c>
      <c r="C2746" s="42" t="s">
        <v>3795</v>
      </c>
      <c r="D2746" s="22" t="s">
        <v>4</v>
      </c>
      <c r="E2746" s="22" t="s">
        <v>259</v>
      </c>
      <c r="F2746" s="26" t="str">
        <f>VLOOKUP(E2746,PROCV!$A$1:$B$107,2,TRUE)</f>
        <v>Arquitetura e Design</v>
      </c>
      <c r="G2746" s="33">
        <v>2001</v>
      </c>
      <c r="H2746" s="24">
        <v>0</v>
      </c>
      <c r="I2746" s="23" t="str">
        <f>VLOOKUP(J2746,PROCV!$E$1:$F$27,2,FALSE)</f>
        <v>53 - Distrito Federal</v>
      </c>
      <c r="J2746" s="22" t="s">
        <v>75</v>
      </c>
      <c r="K2746" s="22">
        <v>0</v>
      </c>
      <c r="L2746" s="33">
        <v>80000</v>
      </c>
      <c r="M2746" s="20" t="e">
        <f>VLOOKUP(G2746,PROCV!$A$110:$B$119,2,FALSE)</f>
        <v>#N/A</v>
      </c>
      <c r="N2746" s="17" t="e">
        <f t="shared" si="42"/>
        <v>#N/A</v>
      </c>
    </row>
    <row r="2747" spans="1:14" x14ac:dyDescent="0.25">
      <c r="A2747" s="30" t="s">
        <v>48</v>
      </c>
      <c r="B2747" s="36">
        <v>16047</v>
      </c>
      <c r="C2747" s="42" t="s">
        <v>3794</v>
      </c>
      <c r="D2747" s="22" t="s">
        <v>4</v>
      </c>
      <c r="E2747" s="22" t="s">
        <v>259</v>
      </c>
      <c r="F2747" s="26" t="str">
        <f>VLOOKUP(E2747,PROCV!$A$1:$B$107,2,TRUE)</f>
        <v>Arquitetura e Design</v>
      </c>
      <c r="G2747" s="33">
        <v>2001</v>
      </c>
      <c r="H2747" s="24">
        <v>0</v>
      </c>
      <c r="I2747" s="23" t="str">
        <f>VLOOKUP(J2747,PROCV!$E$1:$F$27,2,FALSE)</f>
        <v>33 - Rio de Janeiro</v>
      </c>
      <c r="J2747" s="22" t="s">
        <v>82</v>
      </c>
      <c r="K2747" s="22">
        <v>0</v>
      </c>
      <c r="L2747" s="33">
        <v>15000</v>
      </c>
      <c r="M2747" s="20" t="e">
        <f>VLOOKUP(G2747,PROCV!$A$110:$B$119,2,FALSE)</f>
        <v>#N/A</v>
      </c>
      <c r="N2747" s="17" t="e">
        <f t="shared" si="42"/>
        <v>#N/A</v>
      </c>
    </row>
    <row r="2748" spans="1:14" x14ac:dyDescent="0.25">
      <c r="A2748" s="30" t="s">
        <v>48</v>
      </c>
      <c r="B2748" s="36">
        <v>16046</v>
      </c>
      <c r="C2748" s="42" t="s">
        <v>3793</v>
      </c>
      <c r="D2748" s="22" t="s">
        <v>4</v>
      </c>
      <c r="E2748" s="22" t="s">
        <v>259</v>
      </c>
      <c r="F2748" s="26" t="str">
        <f>VLOOKUP(E2748,PROCV!$A$1:$B$107,2,TRUE)</f>
        <v>Arquitetura e Design</v>
      </c>
      <c r="G2748" s="33">
        <v>2001</v>
      </c>
      <c r="H2748" s="24">
        <v>0</v>
      </c>
      <c r="I2748" s="23" t="str">
        <f>VLOOKUP(J2748,PROCV!$E$1:$F$27,2,FALSE)</f>
        <v>26 - Pernambuco</v>
      </c>
      <c r="J2748" s="22" t="s">
        <v>44</v>
      </c>
      <c r="K2748" s="22">
        <v>0</v>
      </c>
      <c r="L2748" s="33">
        <v>30000</v>
      </c>
      <c r="M2748" s="20" t="e">
        <f>VLOOKUP(G2748,PROCV!$A$110:$B$119,2,FALSE)</f>
        <v>#N/A</v>
      </c>
      <c r="N2748" s="17" t="e">
        <f t="shared" si="42"/>
        <v>#N/A</v>
      </c>
    </row>
    <row r="2749" spans="1:14" x14ac:dyDescent="0.25">
      <c r="A2749" s="30" t="s">
        <v>48</v>
      </c>
      <c r="B2749" s="36">
        <v>16053</v>
      </c>
      <c r="C2749" s="42" t="s">
        <v>3792</v>
      </c>
      <c r="D2749" s="22" t="s">
        <v>4</v>
      </c>
      <c r="E2749" s="22" t="s">
        <v>259</v>
      </c>
      <c r="F2749" s="26" t="str">
        <f>VLOOKUP(E2749,PROCV!$A$1:$B$107,2,TRUE)</f>
        <v>Arquitetura e Design</v>
      </c>
      <c r="G2749" s="33">
        <v>2001</v>
      </c>
      <c r="H2749" s="24">
        <v>0</v>
      </c>
      <c r="I2749" s="23" t="str">
        <f>VLOOKUP(J2749,PROCV!$E$1:$F$27,2,FALSE)</f>
        <v>41 - Paraná</v>
      </c>
      <c r="J2749" s="22" t="s">
        <v>106</v>
      </c>
      <c r="K2749" s="22">
        <v>0</v>
      </c>
      <c r="L2749" s="33">
        <v>7500</v>
      </c>
      <c r="M2749" s="20" t="e">
        <f>VLOOKUP(G2749,PROCV!$A$110:$B$119,2,FALSE)</f>
        <v>#N/A</v>
      </c>
      <c r="N2749" s="17" t="e">
        <f t="shared" si="42"/>
        <v>#N/A</v>
      </c>
    </row>
    <row r="2750" spans="1:14" x14ac:dyDescent="0.25">
      <c r="A2750" s="30" t="s">
        <v>48</v>
      </c>
      <c r="B2750" s="36">
        <v>15445</v>
      </c>
      <c r="C2750" s="42" t="s">
        <v>3791</v>
      </c>
      <c r="D2750" s="22" t="s">
        <v>314</v>
      </c>
      <c r="E2750" s="22" t="s">
        <v>590</v>
      </c>
      <c r="F2750" s="26" t="str">
        <f>VLOOKUP(E2750,PROCV!$A$1:$B$107,2,TRUE)</f>
        <v>Artes Cênicas e Espetáculo</v>
      </c>
      <c r="G2750" s="33">
        <v>2001</v>
      </c>
      <c r="H2750" s="24">
        <v>0</v>
      </c>
      <c r="I2750" s="23" t="str">
        <f>VLOOKUP(J2750,PROCV!$E$1:$F$27,2,FALSE)</f>
        <v>31 - Minas Gerais</v>
      </c>
      <c r="J2750" s="22" t="s">
        <v>85</v>
      </c>
      <c r="K2750" s="22">
        <v>0</v>
      </c>
      <c r="L2750" s="33">
        <v>10500</v>
      </c>
      <c r="M2750" s="20" t="e">
        <f>VLOOKUP(G2750,PROCV!$A$110:$B$119,2,FALSE)</f>
        <v>#N/A</v>
      </c>
      <c r="N2750" s="17" t="e">
        <f t="shared" si="42"/>
        <v>#N/A</v>
      </c>
    </row>
    <row r="2751" spans="1:14" x14ac:dyDescent="0.25">
      <c r="A2751" s="30" t="s">
        <v>48</v>
      </c>
      <c r="B2751" s="36">
        <v>17274</v>
      </c>
      <c r="C2751" s="42" t="s">
        <v>3790</v>
      </c>
      <c r="D2751" s="22" t="s">
        <v>189</v>
      </c>
      <c r="E2751" s="22" t="s">
        <v>844</v>
      </c>
      <c r="F2751" s="26" t="str">
        <f>VLOOKUP(E2751,PROCV!$A$1:$B$107,2,TRUE)</f>
        <v>Educação e Criação em Artes</v>
      </c>
      <c r="G2751" s="33">
        <v>2001</v>
      </c>
      <c r="H2751" s="24">
        <v>0</v>
      </c>
      <c r="I2751" s="23" t="str">
        <f>VLOOKUP(J2751,PROCV!$E$1:$F$27,2,FALSE)</f>
        <v>35 - São Paulo</v>
      </c>
      <c r="J2751" s="22" t="s">
        <v>76</v>
      </c>
      <c r="K2751" s="22">
        <v>0</v>
      </c>
      <c r="L2751" s="33">
        <v>95546.36</v>
      </c>
      <c r="M2751" s="20" t="e">
        <f>VLOOKUP(G2751,PROCV!$A$110:$B$119,2,FALSE)</f>
        <v>#N/A</v>
      </c>
      <c r="N2751" s="17" t="e">
        <f t="shared" si="42"/>
        <v>#N/A</v>
      </c>
    </row>
    <row r="2752" spans="1:14" x14ac:dyDescent="0.25">
      <c r="A2752" s="30" t="s">
        <v>48</v>
      </c>
      <c r="B2752" s="36">
        <v>15823</v>
      </c>
      <c r="C2752" s="42" t="s">
        <v>3789</v>
      </c>
      <c r="D2752" s="22" t="s">
        <v>114</v>
      </c>
      <c r="E2752" s="22" t="s">
        <v>113</v>
      </c>
      <c r="F2752" s="26" t="str">
        <f>VLOOKUP(E2752,PROCV!$A$1:$B$107,2,TRUE)</f>
        <v>Música</v>
      </c>
      <c r="G2752" s="33">
        <v>2001</v>
      </c>
      <c r="H2752" s="24">
        <v>0</v>
      </c>
      <c r="I2752" s="23" t="str">
        <f>VLOOKUP(J2752,PROCV!$E$1:$F$27,2,FALSE)</f>
        <v>33 - Rio de Janeiro</v>
      </c>
      <c r="J2752" s="22" t="s">
        <v>82</v>
      </c>
      <c r="K2752" s="22">
        <v>0</v>
      </c>
      <c r="L2752" s="33">
        <v>37500</v>
      </c>
      <c r="M2752" s="20" t="e">
        <f>VLOOKUP(G2752,PROCV!$A$110:$B$119,2,FALSE)</f>
        <v>#N/A</v>
      </c>
      <c r="N2752" s="17" t="e">
        <f t="shared" si="42"/>
        <v>#N/A</v>
      </c>
    </row>
    <row r="2753" spans="1:14" x14ac:dyDescent="0.25">
      <c r="A2753" s="30" t="s">
        <v>48</v>
      </c>
      <c r="B2753" s="36">
        <v>6621</v>
      </c>
      <c r="C2753" s="42" t="s">
        <v>3788</v>
      </c>
      <c r="D2753" s="22" t="s">
        <v>114</v>
      </c>
      <c r="E2753" s="22" t="s">
        <v>369</v>
      </c>
      <c r="F2753" s="26" t="str">
        <f>VLOOKUP(E2753,PROCV!$A$1:$B$107,2,TRUE)</f>
        <v>Patrimônio</v>
      </c>
      <c r="G2753" s="33">
        <v>2001</v>
      </c>
      <c r="H2753" s="24">
        <v>0</v>
      </c>
      <c r="I2753" s="23" t="str">
        <f>VLOOKUP(J2753,PROCV!$E$1:$F$27,2,FALSE)</f>
        <v>43 - Rio Grande do Sul</v>
      </c>
      <c r="J2753" s="22" t="s">
        <v>56</v>
      </c>
      <c r="K2753" s="22">
        <v>0</v>
      </c>
      <c r="L2753" s="33">
        <v>22500</v>
      </c>
      <c r="M2753" s="20" t="e">
        <f>VLOOKUP(G2753,PROCV!$A$110:$B$119,2,FALSE)</f>
        <v>#N/A</v>
      </c>
      <c r="N2753" s="17" t="e">
        <f t="shared" si="42"/>
        <v>#N/A</v>
      </c>
    </row>
    <row r="2754" spans="1:14" x14ac:dyDescent="0.25">
      <c r="A2754" s="30" t="s">
        <v>48</v>
      </c>
      <c r="B2754" s="36">
        <v>18772</v>
      </c>
      <c r="C2754" s="42" t="s">
        <v>3787</v>
      </c>
      <c r="D2754" s="22" t="s">
        <v>314</v>
      </c>
      <c r="E2754" s="22" t="s">
        <v>2956</v>
      </c>
      <c r="F2754" s="26" t="str">
        <f>VLOOKUP(E2754,PROCV!$A$1:$B$107,2,TRUE)</f>
        <v>Editorial</v>
      </c>
      <c r="G2754" s="33">
        <v>2001</v>
      </c>
      <c r="H2754" s="24">
        <v>0</v>
      </c>
      <c r="I2754" s="23" t="str">
        <f>VLOOKUP(J2754,PROCV!$E$1:$F$27,2,FALSE)</f>
        <v>15 - Pará</v>
      </c>
      <c r="J2754" s="22" t="s">
        <v>140</v>
      </c>
      <c r="K2754" s="22">
        <v>0</v>
      </c>
      <c r="L2754" s="33">
        <v>80000</v>
      </c>
      <c r="M2754" s="20" t="e">
        <f>VLOOKUP(G2754,PROCV!$A$110:$B$119,2,FALSE)</f>
        <v>#N/A</v>
      </c>
      <c r="N2754" s="17" t="e">
        <f t="shared" ref="N2754:N2817" si="43">+M2754*L2754</f>
        <v>#N/A</v>
      </c>
    </row>
    <row r="2755" spans="1:14" x14ac:dyDescent="0.25">
      <c r="A2755" s="30" t="s">
        <v>48</v>
      </c>
      <c r="B2755" s="36">
        <v>16054</v>
      </c>
      <c r="C2755" s="42" t="s">
        <v>3786</v>
      </c>
      <c r="D2755" s="22" t="s">
        <v>4</v>
      </c>
      <c r="E2755" s="22" t="s">
        <v>259</v>
      </c>
      <c r="F2755" s="26" t="str">
        <f>VLOOKUP(E2755,PROCV!$A$1:$B$107,2,TRUE)</f>
        <v>Arquitetura e Design</v>
      </c>
      <c r="G2755" s="33">
        <v>2001</v>
      </c>
      <c r="H2755" s="24">
        <v>0</v>
      </c>
      <c r="I2755" s="23" t="str">
        <f>VLOOKUP(J2755,PROCV!$E$1:$F$27,2,FALSE)</f>
        <v>22 - Piauí</v>
      </c>
      <c r="J2755" s="22" t="s">
        <v>77</v>
      </c>
      <c r="K2755" s="22">
        <v>0</v>
      </c>
      <c r="L2755" s="33">
        <v>14000</v>
      </c>
      <c r="M2755" s="20" t="e">
        <f>VLOOKUP(G2755,PROCV!$A$110:$B$119,2,FALSE)</f>
        <v>#N/A</v>
      </c>
      <c r="N2755" s="17" t="e">
        <f t="shared" si="43"/>
        <v>#N/A</v>
      </c>
    </row>
    <row r="2756" spans="1:14" x14ac:dyDescent="0.25">
      <c r="A2756" s="30" t="s">
        <v>48</v>
      </c>
      <c r="B2756" s="36">
        <v>18541</v>
      </c>
      <c r="C2756" s="42" t="s">
        <v>3785</v>
      </c>
      <c r="D2756" s="22" t="s">
        <v>189</v>
      </c>
      <c r="E2756" s="22" t="s">
        <v>844</v>
      </c>
      <c r="F2756" s="26" t="str">
        <f>VLOOKUP(E2756,PROCV!$A$1:$B$107,2,TRUE)</f>
        <v>Educação e Criação em Artes</v>
      </c>
      <c r="G2756" s="33">
        <v>2001</v>
      </c>
      <c r="H2756" s="24">
        <v>0</v>
      </c>
      <c r="I2756" s="23" t="str">
        <f>VLOOKUP(J2756,PROCV!$E$1:$F$27,2,FALSE)</f>
        <v>15 - Pará</v>
      </c>
      <c r="J2756" s="22" t="s">
        <v>140</v>
      </c>
      <c r="K2756" s="22">
        <v>0</v>
      </c>
      <c r="L2756" s="33">
        <v>33395</v>
      </c>
      <c r="M2756" s="20" t="e">
        <f>VLOOKUP(G2756,PROCV!$A$110:$B$119,2,FALSE)</f>
        <v>#N/A</v>
      </c>
      <c r="N2756" s="17" t="e">
        <f t="shared" si="43"/>
        <v>#N/A</v>
      </c>
    </row>
    <row r="2757" spans="1:14" x14ac:dyDescent="0.25">
      <c r="A2757" s="30" t="s">
        <v>48</v>
      </c>
      <c r="B2757" s="36">
        <v>18913</v>
      </c>
      <c r="C2757" s="42" t="s">
        <v>3784</v>
      </c>
      <c r="D2757" s="22" t="s">
        <v>114</v>
      </c>
      <c r="E2757" s="22" t="s">
        <v>113</v>
      </c>
      <c r="F2757" s="26" t="str">
        <f>VLOOKUP(E2757,PROCV!$A$1:$B$107,2,TRUE)</f>
        <v>Música</v>
      </c>
      <c r="G2757" s="33">
        <v>2001</v>
      </c>
      <c r="H2757" s="24">
        <v>0</v>
      </c>
      <c r="I2757" s="23" t="str">
        <f>VLOOKUP(J2757,PROCV!$E$1:$F$27,2,FALSE)</f>
        <v>25 - Paraíba</v>
      </c>
      <c r="J2757" s="22" t="s">
        <v>346</v>
      </c>
      <c r="K2757" s="22">
        <v>0</v>
      </c>
      <c r="L2757" s="33">
        <v>30000</v>
      </c>
      <c r="M2757" s="20" t="e">
        <f>VLOOKUP(G2757,PROCV!$A$110:$B$119,2,FALSE)</f>
        <v>#N/A</v>
      </c>
      <c r="N2757" s="17" t="e">
        <f t="shared" si="43"/>
        <v>#N/A</v>
      </c>
    </row>
    <row r="2758" spans="1:14" x14ac:dyDescent="0.25">
      <c r="A2758" s="30" t="s">
        <v>48</v>
      </c>
      <c r="B2758" s="36">
        <v>17725</v>
      </c>
      <c r="C2758" s="42" t="s">
        <v>3783</v>
      </c>
      <c r="D2758" s="22" t="s">
        <v>4</v>
      </c>
      <c r="E2758" s="22" t="s">
        <v>259</v>
      </c>
      <c r="F2758" s="26" t="str">
        <f>VLOOKUP(E2758,PROCV!$A$1:$B$107,2,TRUE)</f>
        <v>Arquitetura e Design</v>
      </c>
      <c r="G2758" s="33">
        <v>2001</v>
      </c>
      <c r="H2758" s="24">
        <v>0</v>
      </c>
      <c r="I2758" s="23" t="str">
        <f>VLOOKUP(J2758,PROCV!$E$1:$F$27,2,FALSE)</f>
        <v>33 - Rio de Janeiro</v>
      </c>
      <c r="J2758" s="22" t="s">
        <v>82</v>
      </c>
      <c r="K2758" s="22">
        <v>0</v>
      </c>
      <c r="L2758" s="33">
        <v>20000</v>
      </c>
      <c r="M2758" s="20" t="e">
        <f>VLOOKUP(G2758,PROCV!$A$110:$B$119,2,FALSE)</f>
        <v>#N/A</v>
      </c>
      <c r="N2758" s="17" t="e">
        <f t="shared" si="43"/>
        <v>#N/A</v>
      </c>
    </row>
    <row r="2759" spans="1:14" x14ac:dyDescent="0.25">
      <c r="A2759" s="30" t="s">
        <v>48</v>
      </c>
      <c r="B2759" s="36">
        <v>16460</v>
      </c>
      <c r="C2759" s="42" t="s">
        <v>3782</v>
      </c>
      <c r="D2759" s="22" t="s">
        <v>189</v>
      </c>
      <c r="E2759" s="22" t="s">
        <v>844</v>
      </c>
      <c r="F2759" s="26" t="str">
        <f>VLOOKUP(E2759,PROCV!$A$1:$B$107,2,TRUE)</f>
        <v>Educação e Criação em Artes</v>
      </c>
      <c r="G2759" s="33">
        <v>2001</v>
      </c>
      <c r="H2759" s="24">
        <v>0</v>
      </c>
      <c r="I2759" s="23" t="str">
        <f>VLOOKUP(J2759,PROCV!$E$1:$F$27,2,FALSE)</f>
        <v>12 - Acre</v>
      </c>
      <c r="J2759" s="22" t="s">
        <v>71</v>
      </c>
      <c r="K2759" s="22">
        <v>0</v>
      </c>
      <c r="L2759" s="33">
        <v>30000</v>
      </c>
      <c r="M2759" s="20" t="e">
        <f>VLOOKUP(G2759,PROCV!$A$110:$B$119,2,FALSE)</f>
        <v>#N/A</v>
      </c>
      <c r="N2759" s="17" t="e">
        <f t="shared" si="43"/>
        <v>#N/A</v>
      </c>
    </row>
    <row r="2760" spans="1:14" x14ac:dyDescent="0.25">
      <c r="A2760" s="30" t="s">
        <v>48</v>
      </c>
      <c r="B2760" s="36">
        <v>19135</v>
      </c>
      <c r="C2760" s="42" t="s">
        <v>3781</v>
      </c>
      <c r="D2760" s="22" t="s">
        <v>114</v>
      </c>
      <c r="E2760" s="22" t="s">
        <v>113</v>
      </c>
      <c r="F2760" s="26" t="str">
        <f>VLOOKUP(E2760,PROCV!$A$1:$B$107,2,TRUE)</f>
        <v>Música</v>
      </c>
      <c r="G2760" s="33">
        <v>2001</v>
      </c>
      <c r="H2760" s="24">
        <v>0</v>
      </c>
      <c r="I2760" s="23" t="str">
        <f>VLOOKUP(J2760,PROCV!$E$1:$F$27,2,FALSE)</f>
        <v>41 - Paraná</v>
      </c>
      <c r="J2760" s="22" t="s">
        <v>106</v>
      </c>
      <c r="K2760" s="22">
        <v>0</v>
      </c>
      <c r="L2760" s="33">
        <v>15000</v>
      </c>
      <c r="M2760" s="20" t="e">
        <f>VLOOKUP(G2760,PROCV!$A$110:$B$119,2,FALSE)</f>
        <v>#N/A</v>
      </c>
      <c r="N2760" s="17" t="e">
        <f t="shared" si="43"/>
        <v>#N/A</v>
      </c>
    </row>
    <row r="2761" spans="1:14" x14ac:dyDescent="0.25">
      <c r="A2761" s="30" t="s">
        <v>48</v>
      </c>
      <c r="B2761" s="36">
        <v>16069</v>
      </c>
      <c r="C2761" s="42" t="s">
        <v>3780</v>
      </c>
      <c r="D2761" s="22" t="s">
        <v>4</v>
      </c>
      <c r="E2761" s="22" t="s">
        <v>259</v>
      </c>
      <c r="F2761" s="26" t="str">
        <f>VLOOKUP(E2761,PROCV!$A$1:$B$107,2,TRUE)</f>
        <v>Arquitetura e Design</v>
      </c>
      <c r="G2761" s="33">
        <v>2001</v>
      </c>
      <c r="H2761" s="24">
        <v>0</v>
      </c>
      <c r="I2761" s="23" t="str">
        <f>VLOOKUP(J2761,PROCV!$E$1:$F$27,2,FALSE)</f>
        <v>21 - Maranhão</v>
      </c>
      <c r="J2761" s="22" t="s">
        <v>63</v>
      </c>
      <c r="K2761" s="22">
        <v>0</v>
      </c>
      <c r="L2761" s="33">
        <v>20000</v>
      </c>
      <c r="M2761" s="20" t="e">
        <f>VLOOKUP(G2761,PROCV!$A$110:$B$119,2,FALSE)</f>
        <v>#N/A</v>
      </c>
      <c r="N2761" s="17" t="e">
        <f t="shared" si="43"/>
        <v>#N/A</v>
      </c>
    </row>
    <row r="2762" spans="1:14" x14ac:dyDescent="0.25">
      <c r="A2762" s="30" t="s">
        <v>48</v>
      </c>
      <c r="B2762" s="36">
        <v>16020</v>
      </c>
      <c r="C2762" s="42" t="s">
        <v>3779</v>
      </c>
      <c r="D2762" s="22" t="s">
        <v>4</v>
      </c>
      <c r="E2762" s="22" t="s">
        <v>259</v>
      </c>
      <c r="F2762" s="26" t="str">
        <f>VLOOKUP(E2762,PROCV!$A$1:$B$107,2,TRUE)</f>
        <v>Arquitetura e Design</v>
      </c>
      <c r="G2762" s="33">
        <v>2001</v>
      </c>
      <c r="H2762" s="24">
        <v>0</v>
      </c>
      <c r="I2762" s="23" t="str">
        <f>VLOOKUP(J2762,PROCV!$E$1:$F$27,2,FALSE)</f>
        <v>52 - Goiás</v>
      </c>
      <c r="J2762" s="22" t="s">
        <v>97</v>
      </c>
      <c r="K2762" s="22">
        <v>0</v>
      </c>
      <c r="L2762" s="33">
        <v>22500</v>
      </c>
      <c r="M2762" s="20" t="e">
        <f>VLOOKUP(G2762,PROCV!$A$110:$B$119,2,FALSE)</f>
        <v>#N/A</v>
      </c>
      <c r="N2762" s="17" t="e">
        <f t="shared" si="43"/>
        <v>#N/A</v>
      </c>
    </row>
    <row r="2763" spans="1:14" x14ac:dyDescent="0.25">
      <c r="A2763" s="30" t="s">
        <v>48</v>
      </c>
      <c r="B2763" s="36">
        <v>15382</v>
      </c>
      <c r="C2763" s="42" t="s">
        <v>3778</v>
      </c>
      <c r="D2763" s="22" t="s">
        <v>114</v>
      </c>
      <c r="E2763" s="22" t="s">
        <v>113</v>
      </c>
      <c r="F2763" s="26" t="str">
        <f>VLOOKUP(E2763,PROCV!$A$1:$B$107,2,TRUE)</f>
        <v>Música</v>
      </c>
      <c r="G2763" s="33">
        <v>2001</v>
      </c>
      <c r="H2763" s="24">
        <v>0</v>
      </c>
      <c r="I2763" s="23" t="str">
        <f>VLOOKUP(J2763,PROCV!$E$1:$F$27,2,FALSE)</f>
        <v>32 - Espírito Santo</v>
      </c>
      <c r="J2763" s="22" t="s">
        <v>67</v>
      </c>
      <c r="K2763" s="22">
        <v>0</v>
      </c>
      <c r="L2763" s="33">
        <v>37500</v>
      </c>
      <c r="M2763" s="20" t="e">
        <f>VLOOKUP(G2763,PROCV!$A$110:$B$119,2,FALSE)</f>
        <v>#N/A</v>
      </c>
      <c r="N2763" s="17" t="e">
        <f t="shared" si="43"/>
        <v>#N/A</v>
      </c>
    </row>
    <row r="2764" spans="1:14" x14ac:dyDescent="0.25">
      <c r="A2764" s="30" t="s">
        <v>48</v>
      </c>
      <c r="B2764" s="36">
        <v>6365</v>
      </c>
      <c r="C2764" s="42" t="s">
        <v>3777</v>
      </c>
      <c r="D2764" s="22" t="s">
        <v>114</v>
      </c>
      <c r="E2764" s="22" t="s">
        <v>369</v>
      </c>
      <c r="F2764" s="26" t="str">
        <f>VLOOKUP(E2764,PROCV!$A$1:$B$107,2,TRUE)</f>
        <v>Patrimônio</v>
      </c>
      <c r="G2764" s="33">
        <v>2001</v>
      </c>
      <c r="H2764" s="24">
        <v>0</v>
      </c>
      <c r="I2764" s="23" t="str">
        <f>VLOOKUP(J2764,PROCV!$E$1:$F$27,2,FALSE)</f>
        <v>31 - Minas Gerais</v>
      </c>
      <c r="J2764" s="22" t="s">
        <v>85</v>
      </c>
      <c r="K2764" s="22">
        <v>0</v>
      </c>
      <c r="L2764" s="33">
        <v>37500</v>
      </c>
      <c r="M2764" s="20" t="e">
        <f>VLOOKUP(G2764,PROCV!$A$110:$B$119,2,FALSE)</f>
        <v>#N/A</v>
      </c>
      <c r="N2764" s="17" t="e">
        <f t="shared" si="43"/>
        <v>#N/A</v>
      </c>
    </row>
    <row r="2765" spans="1:14" x14ac:dyDescent="0.25">
      <c r="A2765" s="30" t="s">
        <v>48</v>
      </c>
      <c r="B2765" s="36">
        <v>15563</v>
      </c>
      <c r="C2765" s="42" t="s">
        <v>3776</v>
      </c>
      <c r="D2765" s="22" t="s">
        <v>314</v>
      </c>
      <c r="E2765" s="22" t="s">
        <v>265</v>
      </c>
      <c r="F2765" s="26" t="str">
        <f>VLOOKUP(E2765,PROCV!$A$1:$B$107,2,TRUE)</f>
        <v>Patrimônio</v>
      </c>
      <c r="G2765" s="38">
        <v>2001</v>
      </c>
      <c r="H2765" s="24">
        <v>0</v>
      </c>
      <c r="I2765" s="23" t="str">
        <f>VLOOKUP(J2765,PROCV!$E$1:$F$27,2,FALSE)</f>
        <v>35 - São Paulo</v>
      </c>
      <c r="J2765" s="22" t="s">
        <v>76</v>
      </c>
      <c r="K2765" s="22">
        <v>0</v>
      </c>
      <c r="L2765" s="38">
        <v>150000</v>
      </c>
      <c r="M2765" s="20" t="e">
        <f>VLOOKUP(G2765,PROCV!$A$110:$B$119,2,FALSE)</f>
        <v>#N/A</v>
      </c>
      <c r="N2765" s="17" t="e">
        <f t="shared" si="43"/>
        <v>#N/A</v>
      </c>
    </row>
    <row r="2766" spans="1:14" x14ac:dyDescent="0.25">
      <c r="A2766" s="30" t="s">
        <v>48</v>
      </c>
      <c r="B2766" s="36">
        <v>15004</v>
      </c>
      <c r="C2766" s="42" t="s">
        <v>3775</v>
      </c>
      <c r="D2766" s="22" t="s">
        <v>314</v>
      </c>
      <c r="E2766" s="22" t="s">
        <v>265</v>
      </c>
      <c r="F2766" s="26" t="str">
        <f>VLOOKUP(E2766,PROCV!$A$1:$B$107,2,TRUE)</f>
        <v>Patrimônio</v>
      </c>
      <c r="G2766" s="38">
        <v>2001</v>
      </c>
      <c r="H2766" s="24">
        <v>0</v>
      </c>
      <c r="I2766" s="23" t="str">
        <f>VLOOKUP(J2766,PROCV!$E$1:$F$27,2,FALSE)</f>
        <v>43 - Rio Grande do Sul</v>
      </c>
      <c r="J2766" s="22" t="s">
        <v>56</v>
      </c>
      <c r="K2766" s="22">
        <v>0</v>
      </c>
      <c r="L2766" s="38">
        <v>25000</v>
      </c>
      <c r="M2766" s="20" t="e">
        <f>VLOOKUP(G2766,PROCV!$A$110:$B$119,2,FALSE)</f>
        <v>#N/A</v>
      </c>
      <c r="N2766" s="17" t="e">
        <f t="shared" si="43"/>
        <v>#N/A</v>
      </c>
    </row>
    <row r="2767" spans="1:14" x14ac:dyDescent="0.25">
      <c r="A2767" s="30" t="s">
        <v>48</v>
      </c>
      <c r="B2767" s="36">
        <v>6745</v>
      </c>
      <c r="C2767" s="42" t="s">
        <v>3774</v>
      </c>
      <c r="D2767" s="22" t="s">
        <v>314</v>
      </c>
      <c r="E2767" s="22" t="s">
        <v>265</v>
      </c>
      <c r="F2767" s="26" t="str">
        <f>VLOOKUP(E2767,PROCV!$A$1:$B$107,2,TRUE)</f>
        <v>Patrimônio</v>
      </c>
      <c r="G2767" s="33">
        <v>2001</v>
      </c>
      <c r="H2767" s="24">
        <v>0</v>
      </c>
      <c r="I2767" s="23" t="str">
        <f>VLOOKUP(J2767,PROCV!$E$1:$F$27,2,FALSE)</f>
        <v>42 - Santa Catarina</v>
      </c>
      <c r="J2767" s="22" t="s">
        <v>79</v>
      </c>
      <c r="K2767" s="22">
        <v>0</v>
      </c>
      <c r="L2767" s="33">
        <v>20000</v>
      </c>
      <c r="M2767" s="20" t="e">
        <f>VLOOKUP(G2767,PROCV!$A$110:$B$119,2,FALSE)</f>
        <v>#N/A</v>
      </c>
      <c r="N2767" s="17" t="e">
        <f t="shared" si="43"/>
        <v>#N/A</v>
      </c>
    </row>
    <row r="2768" spans="1:14" x14ac:dyDescent="0.25">
      <c r="A2768" s="30" t="s">
        <v>48</v>
      </c>
      <c r="B2768" s="36">
        <v>15159</v>
      </c>
      <c r="C2768" s="42" t="s">
        <v>3773</v>
      </c>
      <c r="D2768" s="22" t="s">
        <v>314</v>
      </c>
      <c r="E2768" s="22" t="s">
        <v>504</v>
      </c>
      <c r="F2768" s="26" t="str">
        <f>VLOOKUP(E2768,PROCV!$A$1:$B$107,2,TRUE)</f>
        <v>Artes Cênicas e Espetáculo</v>
      </c>
      <c r="G2768" s="33">
        <v>2001</v>
      </c>
      <c r="H2768" s="24">
        <v>0</v>
      </c>
      <c r="I2768" s="23" t="str">
        <f>VLOOKUP(J2768,PROCV!$E$1:$F$27,2,FALSE)</f>
        <v>31 - Minas Gerais</v>
      </c>
      <c r="J2768" s="22" t="s">
        <v>85</v>
      </c>
      <c r="K2768" s="22">
        <v>0</v>
      </c>
      <c r="L2768" s="33">
        <v>50000</v>
      </c>
      <c r="M2768" s="20" t="e">
        <f>VLOOKUP(G2768,PROCV!$A$110:$B$119,2,FALSE)</f>
        <v>#N/A</v>
      </c>
      <c r="N2768" s="17" t="e">
        <f t="shared" si="43"/>
        <v>#N/A</v>
      </c>
    </row>
    <row r="2769" spans="1:14" x14ac:dyDescent="0.25">
      <c r="A2769" s="30" t="s">
        <v>48</v>
      </c>
      <c r="B2769" s="36">
        <v>16515</v>
      </c>
      <c r="C2769" s="42" t="s">
        <v>3772</v>
      </c>
      <c r="D2769" s="22" t="s">
        <v>189</v>
      </c>
      <c r="E2769" s="22" t="s">
        <v>844</v>
      </c>
      <c r="F2769" s="26" t="str">
        <f>VLOOKUP(E2769,PROCV!$A$1:$B$107,2,TRUE)</f>
        <v>Educação e Criação em Artes</v>
      </c>
      <c r="G2769" s="33">
        <v>2001</v>
      </c>
      <c r="H2769" s="24">
        <v>0</v>
      </c>
      <c r="I2769" s="23" t="str">
        <f>VLOOKUP(J2769,PROCV!$E$1:$F$27,2,FALSE)</f>
        <v>53 - Distrito Federal</v>
      </c>
      <c r="J2769" s="22" t="s">
        <v>75</v>
      </c>
      <c r="K2769" s="22">
        <v>0</v>
      </c>
      <c r="L2769" s="33">
        <v>80400</v>
      </c>
      <c r="M2769" s="20" t="e">
        <f>VLOOKUP(G2769,PROCV!$A$110:$B$119,2,FALSE)</f>
        <v>#N/A</v>
      </c>
      <c r="N2769" s="17" t="e">
        <f t="shared" si="43"/>
        <v>#N/A</v>
      </c>
    </row>
    <row r="2770" spans="1:14" x14ac:dyDescent="0.25">
      <c r="A2770" s="30" t="s">
        <v>48</v>
      </c>
      <c r="B2770" s="36">
        <v>15465</v>
      </c>
      <c r="C2770" s="42" t="s">
        <v>3771</v>
      </c>
      <c r="D2770" s="22" t="s">
        <v>114</v>
      </c>
      <c r="E2770" s="22" t="s">
        <v>192</v>
      </c>
      <c r="F2770" s="26" t="str">
        <f>VLOOKUP(E2770,PROCV!$A$1:$B$107,2,TRUE)</f>
        <v>Música</v>
      </c>
      <c r="G2770" s="33">
        <v>2001</v>
      </c>
      <c r="H2770" s="24">
        <v>0</v>
      </c>
      <c r="I2770" s="23" t="str">
        <f>VLOOKUP(J2770,PROCV!$E$1:$F$27,2,FALSE)</f>
        <v>25 - Paraíba</v>
      </c>
      <c r="J2770" s="22" t="s">
        <v>346</v>
      </c>
      <c r="K2770" s="22">
        <v>0</v>
      </c>
      <c r="L2770" s="33">
        <v>50000</v>
      </c>
      <c r="M2770" s="20" t="e">
        <f>VLOOKUP(G2770,PROCV!$A$110:$B$119,2,FALSE)</f>
        <v>#N/A</v>
      </c>
      <c r="N2770" s="17" t="e">
        <f t="shared" si="43"/>
        <v>#N/A</v>
      </c>
    </row>
    <row r="2771" spans="1:14" x14ac:dyDescent="0.25">
      <c r="A2771" s="30" t="s">
        <v>48</v>
      </c>
      <c r="B2771" s="36">
        <v>6758</v>
      </c>
      <c r="C2771" s="42" t="s">
        <v>3770</v>
      </c>
      <c r="D2771" s="22" t="s">
        <v>46</v>
      </c>
      <c r="E2771" s="22" t="s">
        <v>50</v>
      </c>
      <c r="F2771" s="26" t="str">
        <f>VLOOKUP(E2771,PROCV!$A$1:$B$107,2,TRUE)</f>
        <v>Educação e Criação em Artes</v>
      </c>
      <c r="G2771" s="33">
        <v>2001</v>
      </c>
      <c r="H2771" s="24">
        <v>0</v>
      </c>
      <c r="I2771" s="23" t="str">
        <f>VLOOKUP(J2771,PROCV!$E$1:$F$27,2,FALSE)</f>
        <v>25 - Paraíba</v>
      </c>
      <c r="J2771" s="22" t="s">
        <v>346</v>
      </c>
      <c r="K2771" s="22">
        <v>0</v>
      </c>
      <c r="L2771" s="33">
        <v>50000</v>
      </c>
      <c r="M2771" s="20" t="e">
        <f>VLOOKUP(G2771,PROCV!$A$110:$B$119,2,FALSE)</f>
        <v>#N/A</v>
      </c>
      <c r="N2771" s="17" t="e">
        <f t="shared" si="43"/>
        <v>#N/A</v>
      </c>
    </row>
    <row r="2772" spans="1:14" x14ac:dyDescent="0.25">
      <c r="A2772" s="30" t="s">
        <v>48</v>
      </c>
      <c r="B2772" s="36">
        <v>15711</v>
      </c>
      <c r="C2772" s="42" t="s">
        <v>3769</v>
      </c>
      <c r="D2772" s="22" t="s">
        <v>314</v>
      </c>
      <c r="E2772" s="22" t="s">
        <v>590</v>
      </c>
      <c r="F2772" s="26" t="str">
        <f>VLOOKUP(E2772,PROCV!$A$1:$B$107,2,TRUE)</f>
        <v>Artes Cênicas e Espetáculo</v>
      </c>
      <c r="G2772" s="33">
        <v>2001</v>
      </c>
      <c r="H2772" s="24">
        <v>0</v>
      </c>
      <c r="I2772" s="23" t="str">
        <f>VLOOKUP(J2772,PROCV!$E$1:$F$27,2,FALSE)</f>
        <v>53 - Distrito Federal</v>
      </c>
      <c r="J2772" s="22" t="s">
        <v>75</v>
      </c>
      <c r="K2772" s="22">
        <v>0</v>
      </c>
      <c r="L2772" s="33">
        <v>30000</v>
      </c>
      <c r="M2772" s="20" t="e">
        <f>VLOOKUP(G2772,PROCV!$A$110:$B$119,2,FALSE)</f>
        <v>#N/A</v>
      </c>
      <c r="N2772" s="17" t="e">
        <f t="shared" si="43"/>
        <v>#N/A</v>
      </c>
    </row>
    <row r="2773" spans="1:14" x14ac:dyDescent="0.25">
      <c r="A2773" s="30" t="s">
        <v>48</v>
      </c>
      <c r="B2773" s="36">
        <v>15920</v>
      </c>
      <c r="C2773" s="42" t="s">
        <v>3768</v>
      </c>
      <c r="D2773" s="22" t="s">
        <v>114</v>
      </c>
      <c r="E2773" s="22" t="s">
        <v>113</v>
      </c>
      <c r="F2773" s="26" t="str">
        <f>VLOOKUP(E2773,PROCV!$A$1:$B$107,2,TRUE)</f>
        <v>Música</v>
      </c>
      <c r="G2773" s="33">
        <v>2001</v>
      </c>
      <c r="H2773" s="24">
        <v>0</v>
      </c>
      <c r="I2773" s="23" t="str">
        <f>VLOOKUP(J2773,PROCV!$E$1:$F$27,2,FALSE)</f>
        <v>41 - Paraná</v>
      </c>
      <c r="J2773" s="22" t="s">
        <v>106</v>
      </c>
      <c r="K2773" s="22">
        <v>0</v>
      </c>
      <c r="L2773" s="33">
        <v>15000</v>
      </c>
      <c r="M2773" s="20" t="e">
        <f>VLOOKUP(G2773,PROCV!$A$110:$B$119,2,FALSE)</f>
        <v>#N/A</v>
      </c>
      <c r="N2773" s="17" t="e">
        <f t="shared" si="43"/>
        <v>#N/A</v>
      </c>
    </row>
    <row r="2774" spans="1:14" x14ac:dyDescent="0.25">
      <c r="A2774" s="30" t="s">
        <v>48</v>
      </c>
      <c r="B2774" s="36">
        <v>6698</v>
      </c>
      <c r="C2774" s="42" t="s">
        <v>3767</v>
      </c>
      <c r="D2774" s="22" t="s">
        <v>114</v>
      </c>
      <c r="E2774" s="22" t="s">
        <v>113</v>
      </c>
      <c r="F2774" s="26" t="str">
        <f>VLOOKUP(E2774,PROCV!$A$1:$B$107,2,TRUE)</f>
        <v>Música</v>
      </c>
      <c r="G2774" s="33">
        <v>2001</v>
      </c>
      <c r="H2774" s="24">
        <v>0</v>
      </c>
      <c r="I2774" s="23" t="str">
        <f>VLOOKUP(J2774,PROCV!$E$1:$F$27,2,FALSE)</f>
        <v>41 - Paraná</v>
      </c>
      <c r="J2774" s="22" t="s">
        <v>106</v>
      </c>
      <c r="K2774" s="22">
        <v>0</v>
      </c>
      <c r="L2774" s="33">
        <v>30000</v>
      </c>
      <c r="M2774" s="20" t="e">
        <f>VLOOKUP(G2774,PROCV!$A$110:$B$119,2,FALSE)</f>
        <v>#N/A</v>
      </c>
      <c r="N2774" s="17" t="e">
        <f t="shared" si="43"/>
        <v>#N/A</v>
      </c>
    </row>
    <row r="2775" spans="1:14" x14ac:dyDescent="0.25">
      <c r="A2775" s="30" t="s">
        <v>48</v>
      </c>
      <c r="B2775" s="36">
        <v>6360</v>
      </c>
      <c r="C2775" s="42" t="s">
        <v>3766</v>
      </c>
      <c r="D2775" s="22" t="s">
        <v>314</v>
      </c>
      <c r="E2775" s="22" t="s">
        <v>265</v>
      </c>
      <c r="F2775" s="26" t="str">
        <f>VLOOKUP(E2775,PROCV!$A$1:$B$107,2,TRUE)</f>
        <v>Patrimônio</v>
      </c>
      <c r="G2775" s="33">
        <v>2001</v>
      </c>
      <c r="H2775" s="24">
        <v>0</v>
      </c>
      <c r="I2775" s="23" t="str">
        <f>VLOOKUP(J2775,PROCV!$E$1:$F$27,2,FALSE)</f>
        <v>42 - Santa Catarina</v>
      </c>
      <c r="J2775" s="22" t="s">
        <v>79</v>
      </c>
      <c r="K2775" s="22">
        <v>0</v>
      </c>
      <c r="L2775" s="33">
        <v>30000</v>
      </c>
      <c r="M2775" s="20" t="e">
        <f>VLOOKUP(G2775,PROCV!$A$110:$B$119,2,FALSE)</f>
        <v>#N/A</v>
      </c>
      <c r="N2775" s="17" t="e">
        <f t="shared" si="43"/>
        <v>#N/A</v>
      </c>
    </row>
    <row r="2776" spans="1:14" x14ac:dyDescent="0.25">
      <c r="A2776" s="30" t="s">
        <v>48</v>
      </c>
      <c r="B2776" s="36">
        <v>15576</v>
      </c>
      <c r="C2776" s="42" t="s">
        <v>3765</v>
      </c>
      <c r="D2776" s="22" t="s">
        <v>114</v>
      </c>
      <c r="E2776" s="22" t="s">
        <v>369</v>
      </c>
      <c r="F2776" s="26" t="str">
        <f>VLOOKUP(E2776,PROCV!$A$1:$B$107,2,TRUE)</f>
        <v>Patrimônio</v>
      </c>
      <c r="G2776" s="33">
        <v>2001</v>
      </c>
      <c r="H2776" s="24">
        <v>0</v>
      </c>
      <c r="I2776" s="23" t="str">
        <f>VLOOKUP(J2776,PROCV!$E$1:$F$27,2,FALSE)</f>
        <v>33 - Rio de Janeiro</v>
      </c>
      <c r="J2776" s="22" t="s">
        <v>82</v>
      </c>
      <c r="K2776" s="22">
        <v>0</v>
      </c>
      <c r="L2776" s="33">
        <v>38397.93</v>
      </c>
      <c r="M2776" s="20" t="e">
        <f>VLOOKUP(G2776,PROCV!$A$110:$B$119,2,FALSE)</f>
        <v>#N/A</v>
      </c>
      <c r="N2776" s="17" t="e">
        <f t="shared" si="43"/>
        <v>#N/A</v>
      </c>
    </row>
    <row r="2777" spans="1:14" x14ac:dyDescent="0.25">
      <c r="A2777" s="30" t="s">
        <v>48</v>
      </c>
      <c r="B2777" s="36">
        <v>15045</v>
      </c>
      <c r="C2777" s="42" t="s">
        <v>3764</v>
      </c>
      <c r="D2777" s="22" t="s">
        <v>314</v>
      </c>
      <c r="E2777" s="22" t="s">
        <v>265</v>
      </c>
      <c r="F2777" s="26" t="str">
        <f>VLOOKUP(E2777,PROCV!$A$1:$B$107,2,TRUE)</f>
        <v>Patrimônio</v>
      </c>
      <c r="G2777" s="38">
        <v>2001</v>
      </c>
      <c r="H2777" s="24">
        <v>0</v>
      </c>
      <c r="I2777" s="23" t="str">
        <f>VLOOKUP(J2777,PROCV!$E$1:$F$27,2,FALSE)</f>
        <v>41 - Paraná</v>
      </c>
      <c r="J2777" s="22" t="s">
        <v>106</v>
      </c>
      <c r="K2777" s="22">
        <v>0</v>
      </c>
      <c r="L2777" s="38">
        <v>60000</v>
      </c>
      <c r="M2777" s="20" t="e">
        <f>VLOOKUP(G2777,PROCV!$A$110:$B$119,2,FALSE)</f>
        <v>#N/A</v>
      </c>
      <c r="N2777" s="17" t="e">
        <f t="shared" si="43"/>
        <v>#N/A</v>
      </c>
    </row>
    <row r="2778" spans="1:14" x14ac:dyDescent="0.25">
      <c r="A2778" s="30" t="s">
        <v>48</v>
      </c>
      <c r="B2778" s="36">
        <v>16051</v>
      </c>
      <c r="C2778" s="42" t="s">
        <v>3763</v>
      </c>
      <c r="D2778" s="22" t="s">
        <v>4</v>
      </c>
      <c r="E2778" s="22" t="s">
        <v>259</v>
      </c>
      <c r="F2778" s="26" t="str">
        <f>VLOOKUP(E2778,PROCV!$A$1:$B$107,2,TRUE)</f>
        <v>Arquitetura e Design</v>
      </c>
      <c r="G2778" s="33">
        <v>2001</v>
      </c>
      <c r="H2778" s="24">
        <v>0</v>
      </c>
      <c r="I2778" s="23" t="str">
        <f>VLOOKUP(J2778,PROCV!$E$1:$F$27,2,FALSE)</f>
        <v>42 - Santa Catarina</v>
      </c>
      <c r="J2778" s="22" t="s">
        <v>79</v>
      </c>
      <c r="K2778" s="22">
        <v>0</v>
      </c>
      <c r="L2778" s="33">
        <v>15000</v>
      </c>
      <c r="M2778" s="20" t="e">
        <f>VLOOKUP(G2778,PROCV!$A$110:$B$119,2,FALSE)</f>
        <v>#N/A</v>
      </c>
      <c r="N2778" s="17" t="e">
        <f t="shared" si="43"/>
        <v>#N/A</v>
      </c>
    </row>
    <row r="2779" spans="1:14" x14ac:dyDescent="0.25">
      <c r="A2779" s="30" t="s">
        <v>48</v>
      </c>
      <c r="B2779" s="36">
        <v>15463</v>
      </c>
      <c r="C2779" s="42" t="s">
        <v>3762</v>
      </c>
      <c r="D2779" s="22" t="s">
        <v>314</v>
      </c>
      <c r="E2779" s="22" t="s">
        <v>265</v>
      </c>
      <c r="F2779" s="26" t="str">
        <f>VLOOKUP(E2779,PROCV!$A$1:$B$107,2,TRUE)</f>
        <v>Patrimônio</v>
      </c>
      <c r="G2779" s="38">
        <v>2001</v>
      </c>
      <c r="H2779" s="24">
        <v>0</v>
      </c>
      <c r="I2779" s="23" t="str">
        <f>VLOOKUP(J2779,PROCV!$E$1:$F$27,2,FALSE)</f>
        <v>12 - Acre</v>
      </c>
      <c r="J2779" s="22" t="s">
        <v>71</v>
      </c>
      <c r="K2779" s="22">
        <v>0</v>
      </c>
      <c r="L2779" s="38">
        <v>37500</v>
      </c>
      <c r="M2779" s="20" t="e">
        <f>VLOOKUP(G2779,PROCV!$A$110:$B$119,2,FALSE)</f>
        <v>#N/A</v>
      </c>
      <c r="N2779" s="17" t="e">
        <f t="shared" si="43"/>
        <v>#N/A</v>
      </c>
    </row>
    <row r="2780" spans="1:14" x14ac:dyDescent="0.25">
      <c r="A2780" s="30" t="s">
        <v>48</v>
      </c>
      <c r="B2780" s="36">
        <v>16895</v>
      </c>
      <c r="C2780" s="42" t="s">
        <v>3761</v>
      </c>
      <c r="D2780" s="22" t="s">
        <v>189</v>
      </c>
      <c r="E2780" s="22" t="s">
        <v>213</v>
      </c>
      <c r="F2780" s="26" t="str">
        <f>VLOOKUP(E2780,PROCV!$A$1:$B$107,2,TRUE)</f>
        <v>Patrimônio</v>
      </c>
      <c r="G2780" s="33">
        <v>2001</v>
      </c>
      <c r="H2780" s="24">
        <v>0</v>
      </c>
      <c r="I2780" s="23" t="str">
        <f>VLOOKUP(J2780,PROCV!$E$1:$F$27,2,FALSE)</f>
        <v>26 - Pernambuco</v>
      </c>
      <c r="J2780" s="22" t="s">
        <v>44</v>
      </c>
      <c r="K2780" s="22">
        <v>0</v>
      </c>
      <c r="L2780" s="33">
        <v>190000</v>
      </c>
      <c r="M2780" s="20" t="e">
        <f>VLOOKUP(G2780,PROCV!$A$110:$B$119,2,FALSE)</f>
        <v>#N/A</v>
      </c>
      <c r="N2780" s="17" t="e">
        <f t="shared" si="43"/>
        <v>#N/A</v>
      </c>
    </row>
    <row r="2781" spans="1:14" x14ac:dyDescent="0.25">
      <c r="A2781" s="30" t="s">
        <v>48</v>
      </c>
      <c r="B2781" s="36">
        <v>16741</v>
      </c>
      <c r="C2781" s="42" t="s">
        <v>3760</v>
      </c>
      <c r="D2781" s="22" t="s">
        <v>189</v>
      </c>
      <c r="E2781" s="22" t="s">
        <v>844</v>
      </c>
      <c r="F2781" s="26" t="str">
        <f>VLOOKUP(E2781,PROCV!$A$1:$B$107,2,TRUE)</f>
        <v>Educação e Criação em Artes</v>
      </c>
      <c r="G2781" s="33">
        <v>2001</v>
      </c>
      <c r="H2781" s="24">
        <v>0</v>
      </c>
      <c r="I2781" s="23" t="str">
        <f>VLOOKUP(J2781,PROCV!$E$1:$F$27,2,FALSE)</f>
        <v>15 - Pará</v>
      </c>
      <c r="J2781" s="22" t="s">
        <v>140</v>
      </c>
      <c r="K2781" s="22">
        <v>0</v>
      </c>
      <c r="L2781" s="33">
        <v>14850</v>
      </c>
      <c r="M2781" s="20" t="e">
        <f>VLOOKUP(G2781,PROCV!$A$110:$B$119,2,FALSE)</f>
        <v>#N/A</v>
      </c>
      <c r="N2781" s="17" t="e">
        <f t="shared" si="43"/>
        <v>#N/A</v>
      </c>
    </row>
    <row r="2782" spans="1:14" x14ac:dyDescent="0.25">
      <c r="A2782" s="30" t="s">
        <v>48</v>
      </c>
      <c r="B2782" s="36">
        <v>16099</v>
      </c>
      <c r="C2782" s="42" t="s">
        <v>3759</v>
      </c>
      <c r="D2782" s="22" t="s">
        <v>4</v>
      </c>
      <c r="E2782" s="22" t="s">
        <v>2350</v>
      </c>
      <c r="F2782" s="26" t="str">
        <f>VLOOKUP(E2782,PROCV!$A$1:$B$107,2,TRUE)</f>
        <v>Audiovisual</v>
      </c>
      <c r="G2782" s="33">
        <v>2001</v>
      </c>
      <c r="H2782" s="24">
        <v>0</v>
      </c>
      <c r="I2782" s="23" t="str">
        <f>VLOOKUP(J2782,PROCV!$E$1:$F$27,2,FALSE)</f>
        <v>33 - Rio de Janeiro</v>
      </c>
      <c r="J2782" s="22" t="s">
        <v>82</v>
      </c>
      <c r="K2782" s="22">
        <v>0</v>
      </c>
      <c r="L2782" s="33">
        <v>66000</v>
      </c>
      <c r="M2782" s="20" t="e">
        <f>VLOOKUP(G2782,PROCV!$A$110:$B$119,2,FALSE)</f>
        <v>#N/A</v>
      </c>
      <c r="N2782" s="17" t="e">
        <f t="shared" si="43"/>
        <v>#N/A</v>
      </c>
    </row>
    <row r="2783" spans="1:14" x14ac:dyDescent="0.25">
      <c r="A2783" s="30" t="s">
        <v>48</v>
      </c>
      <c r="B2783" s="36">
        <v>17541</v>
      </c>
      <c r="C2783" s="42" t="s">
        <v>3758</v>
      </c>
      <c r="D2783" s="22" t="s">
        <v>314</v>
      </c>
      <c r="E2783" s="22" t="s">
        <v>265</v>
      </c>
      <c r="F2783" s="26" t="str">
        <f>VLOOKUP(E2783,PROCV!$A$1:$B$107,2,TRUE)</f>
        <v>Patrimônio</v>
      </c>
      <c r="G2783" s="33">
        <v>2001</v>
      </c>
      <c r="H2783" s="24">
        <v>0</v>
      </c>
      <c r="I2783" s="23" t="str">
        <f>VLOOKUP(J2783,PROCV!$E$1:$F$27,2,FALSE)</f>
        <v>23 - Ceará</v>
      </c>
      <c r="J2783" s="22" t="s">
        <v>52</v>
      </c>
      <c r="K2783" s="22">
        <v>0</v>
      </c>
      <c r="L2783" s="33">
        <v>30000</v>
      </c>
      <c r="M2783" s="20" t="e">
        <f>VLOOKUP(G2783,PROCV!$A$110:$B$119,2,FALSE)</f>
        <v>#N/A</v>
      </c>
      <c r="N2783" s="17" t="e">
        <f t="shared" si="43"/>
        <v>#N/A</v>
      </c>
    </row>
    <row r="2784" spans="1:14" x14ac:dyDescent="0.25">
      <c r="A2784" s="30" t="s">
        <v>48</v>
      </c>
      <c r="B2784" s="36">
        <v>16272</v>
      </c>
      <c r="C2784" s="42" t="s">
        <v>3757</v>
      </c>
      <c r="D2784" s="22" t="s">
        <v>189</v>
      </c>
      <c r="E2784" s="22" t="s">
        <v>749</v>
      </c>
      <c r="F2784" s="26" t="str">
        <f>VLOOKUP(E2784,PROCV!$A$1:$B$107,2,TRUE)</f>
        <v>Educação e Criação em Artes</v>
      </c>
      <c r="G2784" s="33">
        <v>2001</v>
      </c>
      <c r="H2784" s="24">
        <v>0</v>
      </c>
      <c r="I2784" s="23" t="str">
        <f>VLOOKUP(J2784,PROCV!$E$1:$F$27,2,FALSE)</f>
        <v>53 - Distrito Federal</v>
      </c>
      <c r="J2784" s="22" t="s">
        <v>75</v>
      </c>
      <c r="K2784" s="22">
        <v>0</v>
      </c>
      <c r="L2784" s="33">
        <v>2376500</v>
      </c>
      <c r="M2784" s="20" t="e">
        <f>VLOOKUP(G2784,PROCV!$A$110:$B$119,2,FALSE)</f>
        <v>#N/A</v>
      </c>
      <c r="N2784" s="17" t="e">
        <f t="shared" si="43"/>
        <v>#N/A</v>
      </c>
    </row>
    <row r="2785" spans="1:14" x14ac:dyDescent="0.25">
      <c r="A2785" s="30" t="s">
        <v>48</v>
      </c>
      <c r="B2785" s="36">
        <v>17263</v>
      </c>
      <c r="C2785" s="42" t="s">
        <v>3756</v>
      </c>
      <c r="D2785" s="22" t="s">
        <v>189</v>
      </c>
      <c r="E2785" s="22" t="s">
        <v>630</v>
      </c>
      <c r="F2785" s="26" t="s">
        <v>10</v>
      </c>
      <c r="G2785" s="33">
        <v>2001</v>
      </c>
      <c r="H2785" s="24">
        <v>0</v>
      </c>
      <c r="I2785" s="23" t="str">
        <f>VLOOKUP(J2785,PROCV!$E$1:$F$27,2,FALSE)</f>
        <v>26 - Pernambuco</v>
      </c>
      <c r="J2785" s="22" t="s">
        <v>44</v>
      </c>
      <c r="K2785" s="22">
        <v>0</v>
      </c>
      <c r="L2785" s="33">
        <v>53888</v>
      </c>
      <c r="M2785" s="20" t="e">
        <f>VLOOKUP(G2785,PROCV!$A$110:$B$119,2,FALSE)</f>
        <v>#N/A</v>
      </c>
      <c r="N2785" s="17" t="e">
        <f t="shared" si="43"/>
        <v>#N/A</v>
      </c>
    </row>
    <row r="2786" spans="1:14" x14ac:dyDescent="0.25">
      <c r="A2786" s="30" t="s">
        <v>48</v>
      </c>
      <c r="B2786" s="36">
        <v>16680</v>
      </c>
      <c r="C2786" s="42" t="s">
        <v>3755</v>
      </c>
      <c r="D2786" s="22" t="s">
        <v>189</v>
      </c>
      <c r="E2786" s="22" t="s">
        <v>213</v>
      </c>
      <c r="F2786" s="26" t="str">
        <f>VLOOKUP(E2786,PROCV!$A$1:$B$107,2,TRUE)</f>
        <v>Patrimônio</v>
      </c>
      <c r="G2786" s="33">
        <v>2001</v>
      </c>
      <c r="H2786" s="24">
        <v>0</v>
      </c>
      <c r="I2786" s="23" t="str">
        <f>VLOOKUP(J2786,PROCV!$E$1:$F$27,2,FALSE)</f>
        <v>31 - Minas Gerais</v>
      </c>
      <c r="J2786" s="22" t="s">
        <v>85</v>
      </c>
      <c r="K2786" s="22">
        <v>0</v>
      </c>
      <c r="L2786" s="33">
        <v>61000</v>
      </c>
      <c r="M2786" s="20" t="e">
        <f>VLOOKUP(G2786,PROCV!$A$110:$B$119,2,FALSE)</f>
        <v>#N/A</v>
      </c>
      <c r="N2786" s="17" t="e">
        <f t="shared" si="43"/>
        <v>#N/A</v>
      </c>
    </row>
    <row r="2787" spans="1:14" x14ac:dyDescent="0.25">
      <c r="A2787" s="30" t="s">
        <v>48</v>
      </c>
      <c r="B2787" s="36">
        <v>19463</v>
      </c>
      <c r="C2787" s="42" t="s">
        <v>3754</v>
      </c>
      <c r="D2787" s="22" t="s">
        <v>114</v>
      </c>
      <c r="E2787" s="22" t="s">
        <v>113</v>
      </c>
      <c r="F2787" s="26" t="str">
        <f>VLOOKUP(E2787,PROCV!$A$1:$B$107,2,TRUE)</f>
        <v>Música</v>
      </c>
      <c r="G2787" s="33">
        <v>2001</v>
      </c>
      <c r="H2787" s="24">
        <v>0</v>
      </c>
      <c r="I2787" s="23" t="str">
        <f>VLOOKUP(J2787,PROCV!$E$1:$F$27,2,FALSE)</f>
        <v>26 - Pernambuco</v>
      </c>
      <c r="J2787" s="22" t="s">
        <v>44</v>
      </c>
      <c r="K2787" s="22">
        <v>0</v>
      </c>
      <c r="L2787" s="33">
        <v>165840</v>
      </c>
      <c r="M2787" s="20" t="e">
        <f>VLOOKUP(G2787,PROCV!$A$110:$B$119,2,FALSE)</f>
        <v>#N/A</v>
      </c>
      <c r="N2787" s="17" t="e">
        <f t="shared" si="43"/>
        <v>#N/A</v>
      </c>
    </row>
    <row r="2788" spans="1:14" x14ac:dyDescent="0.25">
      <c r="A2788" s="30" t="s">
        <v>48</v>
      </c>
      <c r="B2788" s="36">
        <v>16305</v>
      </c>
      <c r="C2788" s="42" t="s">
        <v>3753</v>
      </c>
      <c r="D2788" s="22" t="s">
        <v>189</v>
      </c>
      <c r="E2788" s="22" t="s">
        <v>213</v>
      </c>
      <c r="F2788" s="26" t="str">
        <f>VLOOKUP(E2788,PROCV!$A$1:$B$107,2,TRUE)</f>
        <v>Patrimônio</v>
      </c>
      <c r="G2788" s="33">
        <v>2001</v>
      </c>
      <c r="H2788" s="24">
        <v>0</v>
      </c>
      <c r="I2788" s="23" t="str">
        <f>VLOOKUP(J2788,PROCV!$E$1:$F$27,2,FALSE)</f>
        <v>31 - Minas Gerais</v>
      </c>
      <c r="J2788" s="22" t="s">
        <v>85</v>
      </c>
      <c r="K2788" s="22">
        <v>0</v>
      </c>
      <c r="L2788" s="33">
        <v>60000</v>
      </c>
      <c r="M2788" s="20" t="e">
        <f>VLOOKUP(G2788,PROCV!$A$110:$B$119,2,FALSE)</f>
        <v>#N/A</v>
      </c>
      <c r="N2788" s="17" t="e">
        <f t="shared" si="43"/>
        <v>#N/A</v>
      </c>
    </row>
    <row r="2789" spans="1:14" x14ac:dyDescent="0.25">
      <c r="A2789" s="30" t="s">
        <v>48</v>
      </c>
      <c r="B2789" s="36">
        <v>16732</v>
      </c>
      <c r="C2789" s="42" t="s">
        <v>3752</v>
      </c>
      <c r="D2789" s="22" t="s">
        <v>189</v>
      </c>
      <c r="E2789" s="22" t="s">
        <v>929</v>
      </c>
      <c r="F2789" s="26" t="str">
        <f>VLOOKUP(E2789,PROCV!$A$1:$B$107,2,TRUE)</f>
        <v>Artes Cênicas e Espetáculo</v>
      </c>
      <c r="G2789" s="33">
        <v>2001</v>
      </c>
      <c r="H2789" s="24">
        <v>0</v>
      </c>
      <c r="I2789" s="23" t="str">
        <f>VLOOKUP(J2789,PROCV!$E$1:$F$27,2,FALSE)</f>
        <v>53 - Distrito Federal</v>
      </c>
      <c r="J2789" s="22" t="s">
        <v>75</v>
      </c>
      <c r="K2789" s="22">
        <v>0</v>
      </c>
      <c r="L2789" s="33">
        <v>19999.97</v>
      </c>
      <c r="M2789" s="20" t="e">
        <f>VLOOKUP(G2789,PROCV!$A$110:$B$119,2,FALSE)</f>
        <v>#N/A</v>
      </c>
      <c r="N2789" s="17" t="e">
        <f t="shared" si="43"/>
        <v>#N/A</v>
      </c>
    </row>
    <row r="2790" spans="1:14" x14ac:dyDescent="0.25">
      <c r="A2790" s="30" t="s">
        <v>48</v>
      </c>
      <c r="B2790" s="36">
        <v>17184</v>
      </c>
      <c r="C2790" s="42" t="s">
        <v>3751</v>
      </c>
      <c r="D2790" s="22" t="s">
        <v>524</v>
      </c>
      <c r="E2790" s="22" t="s">
        <v>523</v>
      </c>
      <c r="F2790" s="26" t="str">
        <f>VLOOKUP(E2790,PROCV!$A$1:$B$107,2,TRUE)</f>
        <v>Patrimônio</v>
      </c>
      <c r="G2790" s="33">
        <v>2001</v>
      </c>
      <c r="H2790" s="24">
        <v>0</v>
      </c>
      <c r="I2790" s="23" t="str">
        <f>VLOOKUP(J2790,PROCV!$E$1:$F$27,2,FALSE)</f>
        <v>25 - Paraíba</v>
      </c>
      <c r="J2790" s="22" t="s">
        <v>346</v>
      </c>
      <c r="K2790" s="22">
        <v>0</v>
      </c>
      <c r="L2790" s="33">
        <v>24401.45</v>
      </c>
      <c r="M2790" s="20" t="e">
        <f>VLOOKUP(G2790,PROCV!$A$110:$B$119,2,FALSE)</f>
        <v>#N/A</v>
      </c>
      <c r="N2790" s="17" t="e">
        <f t="shared" si="43"/>
        <v>#N/A</v>
      </c>
    </row>
    <row r="2791" spans="1:14" x14ac:dyDescent="0.25">
      <c r="A2791" s="30" t="s">
        <v>48</v>
      </c>
      <c r="B2791" s="36">
        <v>18757</v>
      </c>
      <c r="C2791" s="42" t="s">
        <v>3750</v>
      </c>
      <c r="D2791" s="22" t="s">
        <v>189</v>
      </c>
      <c r="E2791" s="22" t="s">
        <v>844</v>
      </c>
      <c r="F2791" s="26" t="str">
        <f>VLOOKUP(E2791,PROCV!$A$1:$B$107,2,TRUE)</f>
        <v>Educação e Criação em Artes</v>
      </c>
      <c r="G2791" s="33">
        <v>2001</v>
      </c>
      <c r="H2791" s="24">
        <v>0</v>
      </c>
      <c r="I2791" s="23" t="str">
        <f>VLOOKUP(J2791,PROCV!$E$1:$F$27,2,FALSE)</f>
        <v>23 - Ceará</v>
      </c>
      <c r="J2791" s="22" t="s">
        <v>52</v>
      </c>
      <c r="K2791" s="22">
        <v>0</v>
      </c>
      <c r="L2791" s="33">
        <v>38000</v>
      </c>
      <c r="M2791" s="20" t="e">
        <f>VLOOKUP(G2791,PROCV!$A$110:$B$119,2,FALSE)</f>
        <v>#N/A</v>
      </c>
      <c r="N2791" s="17" t="e">
        <f t="shared" si="43"/>
        <v>#N/A</v>
      </c>
    </row>
    <row r="2792" spans="1:14" x14ac:dyDescent="0.25">
      <c r="A2792" s="30" t="s">
        <v>48</v>
      </c>
      <c r="B2792" s="36">
        <v>16758</v>
      </c>
      <c r="C2792" s="42" t="s">
        <v>3399</v>
      </c>
      <c r="D2792" s="22" t="s">
        <v>189</v>
      </c>
      <c r="E2792" s="22" t="s">
        <v>749</v>
      </c>
      <c r="F2792" s="26" t="str">
        <f>VLOOKUP(E2792,PROCV!$A$1:$B$107,2,TRUE)</f>
        <v>Educação e Criação em Artes</v>
      </c>
      <c r="G2792" s="33">
        <v>2001</v>
      </c>
      <c r="H2792" s="24">
        <v>0</v>
      </c>
      <c r="I2792" s="23" t="str">
        <f>VLOOKUP(J2792,PROCV!$E$1:$F$27,2,FALSE)</f>
        <v>33 - Rio de Janeiro</v>
      </c>
      <c r="J2792" s="22" t="s">
        <v>82</v>
      </c>
      <c r="K2792" s="22">
        <v>0</v>
      </c>
      <c r="L2792" s="33">
        <v>30000</v>
      </c>
      <c r="M2792" s="20" t="e">
        <f>VLOOKUP(G2792,PROCV!$A$110:$B$119,2,FALSE)</f>
        <v>#N/A</v>
      </c>
      <c r="N2792" s="17" t="e">
        <f t="shared" si="43"/>
        <v>#N/A</v>
      </c>
    </row>
    <row r="2793" spans="1:14" x14ac:dyDescent="0.25">
      <c r="A2793" s="30" t="s">
        <v>48</v>
      </c>
      <c r="B2793" s="36">
        <v>16176</v>
      </c>
      <c r="C2793" s="42" t="s">
        <v>3749</v>
      </c>
      <c r="D2793" s="22" t="s">
        <v>189</v>
      </c>
      <c r="E2793" s="22" t="s">
        <v>213</v>
      </c>
      <c r="F2793" s="26" t="str">
        <f>VLOOKUP(E2793,PROCV!$A$1:$B$107,2,TRUE)</f>
        <v>Patrimônio</v>
      </c>
      <c r="G2793" s="33">
        <v>2001</v>
      </c>
      <c r="H2793" s="24">
        <v>0</v>
      </c>
      <c r="I2793" s="23" t="str">
        <f>VLOOKUP(J2793,PROCV!$E$1:$F$27,2,FALSE)</f>
        <v>22 - Piauí</v>
      </c>
      <c r="J2793" s="22" t="s">
        <v>77</v>
      </c>
      <c r="K2793" s="22">
        <v>0</v>
      </c>
      <c r="L2793" s="33">
        <v>38416.32</v>
      </c>
      <c r="M2793" s="20" t="e">
        <f>VLOOKUP(G2793,PROCV!$A$110:$B$119,2,FALSE)</f>
        <v>#N/A</v>
      </c>
      <c r="N2793" s="17" t="e">
        <f t="shared" si="43"/>
        <v>#N/A</v>
      </c>
    </row>
    <row r="2794" spans="1:14" x14ac:dyDescent="0.25">
      <c r="A2794" s="30" t="s">
        <v>48</v>
      </c>
      <c r="B2794" s="36">
        <v>6413</v>
      </c>
      <c r="C2794" s="42" t="s">
        <v>3748</v>
      </c>
      <c r="D2794" s="22" t="s">
        <v>4</v>
      </c>
      <c r="E2794" s="22" t="s">
        <v>2350</v>
      </c>
      <c r="F2794" s="26" t="str">
        <f>VLOOKUP(E2794,PROCV!$A$1:$B$107,2,TRUE)</f>
        <v>Audiovisual</v>
      </c>
      <c r="G2794" s="33">
        <v>2001</v>
      </c>
      <c r="H2794" s="24">
        <v>0</v>
      </c>
      <c r="I2794" s="23" t="str">
        <f>VLOOKUP(J2794,PROCV!$E$1:$F$27,2,FALSE)</f>
        <v>42 - Santa Catarina</v>
      </c>
      <c r="J2794" s="22" t="s">
        <v>79</v>
      </c>
      <c r="K2794" s="22">
        <v>0</v>
      </c>
      <c r="L2794" s="33">
        <v>50000</v>
      </c>
      <c r="M2794" s="20" t="e">
        <f>VLOOKUP(G2794,PROCV!$A$110:$B$119,2,FALSE)</f>
        <v>#N/A</v>
      </c>
      <c r="N2794" s="17" t="e">
        <f t="shared" si="43"/>
        <v>#N/A</v>
      </c>
    </row>
    <row r="2795" spans="1:14" x14ac:dyDescent="0.25">
      <c r="A2795" s="30" t="s">
        <v>48</v>
      </c>
      <c r="B2795" s="36">
        <v>19826</v>
      </c>
      <c r="C2795" s="42" t="s">
        <v>3747</v>
      </c>
      <c r="D2795" s="22" t="s">
        <v>300</v>
      </c>
      <c r="E2795" s="22" t="s">
        <v>221</v>
      </c>
      <c r="F2795" s="26" t="str">
        <f>VLOOKUP(E2795,PROCV!$A$1:$B$107,2,TRUE)</f>
        <v>Artes Cênicas e Espetáculo</v>
      </c>
      <c r="G2795" s="33">
        <v>2001</v>
      </c>
      <c r="H2795" s="24">
        <v>0</v>
      </c>
      <c r="I2795" s="23" t="str">
        <f>VLOOKUP(J2795,PROCV!$E$1:$F$27,2,FALSE)</f>
        <v>35 - São Paulo</v>
      </c>
      <c r="J2795" s="22" t="s">
        <v>76</v>
      </c>
      <c r="K2795" s="22">
        <v>0</v>
      </c>
      <c r="L2795" s="33">
        <v>52000</v>
      </c>
      <c r="M2795" s="20" t="e">
        <f>VLOOKUP(G2795,PROCV!$A$110:$B$119,2,FALSE)</f>
        <v>#N/A</v>
      </c>
      <c r="N2795" s="17" t="e">
        <f t="shared" si="43"/>
        <v>#N/A</v>
      </c>
    </row>
    <row r="2796" spans="1:14" x14ac:dyDescent="0.25">
      <c r="A2796" s="30" t="s">
        <v>48</v>
      </c>
      <c r="B2796" s="36">
        <v>16417</v>
      </c>
      <c r="C2796" s="42" t="s">
        <v>3221</v>
      </c>
      <c r="D2796" s="22" t="s">
        <v>189</v>
      </c>
      <c r="E2796" s="22" t="s">
        <v>749</v>
      </c>
      <c r="F2796" s="26" t="str">
        <f>VLOOKUP(E2796,PROCV!$A$1:$B$107,2,TRUE)</f>
        <v>Educação e Criação em Artes</v>
      </c>
      <c r="G2796" s="33">
        <v>2001</v>
      </c>
      <c r="H2796" s="24">
        <v>0</v>
      </c>
      <c r="I2796" s="23" t="str">
        <f>VLOOKUP(J2796,PROCV!$E$1:$F$27,2,FALSE)</f>
        <v>17 - Tocantins</v>
      </c>
      <c r="J2796" s="22" t="s">
        <v>64</v>
      </c>
      <c r="K2796" s="22">
        <v>0</v>
      </c>
      <c r="L2796" s="33">
        <v>87500</v>
      </c>
      <c r="M2796" s="20" t="e">
        <f>VLOOKUP(G2796,PROCV!$A$110:$B$119,2,FALSE)</f>
        <v>#N/A</v>
      </c>
      <c r="N2796" s="17" t="e">
        <f t="shared" si="43"/>
        <v>#N/A</v>
      </c>
    </row>
    <row r="2797" spans="1:14" x14ac:dyDescent="0.25">
      <c r="A2797" s="30" t="s">
        <v>48</v>
      </c>
      <c r="B2797" s="36">
        <v>16847</v>
      </c>
      <c r="C2797" s="42" t="s">
        <v>3221</v>
      </c>
      <c r="D2797" s="22" t="s">
        <v>189</v>
      </c>
      <c r="E2797" s="22" t="s">
        <v>213</v>
      </c>
      <c r="F2797" s="26" t="str">
        <f>VLOOKUP(E2797,PROCV!$A$1:$B$107,2,TRUE)</f>
        <v>Patrimônio</v>
      </c>
      <c r="G2797" s="33">
        <v>2001</v>
      </c>
      <c r="H2797" s="24">
        <v>0</v>
      </c>
      <c r="I2797" s="23" t="str">
        <f>VLOOKUP(J2797,PROCV!$E$1:$F$27,2,FALSE)</f>
        <v>29 - Bahia</v>
      </c>
      <c r="J2797" s="22" t="s">
        <v>73</v>
      </c>
      <c r="K2797" s="22">
        <v>0</v>
      </c>
      <c r="L2797" s="33">
        <v>77000</v>
      </c>
      <c r="M2797" s="20" t="e">
        <f>VLOOKUP(G2797,PROCV!$A$110:$B$119,2,FALSE)</f>
        <v>#N/A</v>
      </c>
      <c r="N2797" s="17" t="e">
        <f t="shared" si="43"/>
        <v>#N/A</v>
      </c>
    </row>
    <row r="2798" spans="1:14" x14ac:dyDescent="0.25">
      <c r="A2798" s="30" t="s">
        <v>48</v>
      </c>
      <c r="B2798" s="36">
        <v>16888</v>
      </c>
      <c r="C2798" s="42" t="s">
        <v>3221</v>
      </c>
      <c r="D2798" s="22" t="s">
        <v>189</v>
      </c>
      <c r="E2798" s="22" t="s">
        <v>213</v>
      </c>
      <c r="F2798" s="26" t="str">
        <f>VLOOKUP(E2798,PROCV!$A$1:$B$107,2,TRUE)</f>
        <v>Patrimônio</v>
      </c>
      <c r="G2798" s="33">
        <v>2001</v>
      </c>
      <c r="H2798" s="24">
        <v>0</v>
      </c>
      <c r="I2798" s="23" t="str">
        <f>VLOOKUP(J2798,PROCV!$E$1:$F$27,2,FALSE)</f>
        <v>43 - Rio Grande do Sul</v>
      </c>
      <c r="J2798" s="22" t="s">
        <v>56</v>
      </c>
      <c r="K2798" s="22">
        <v>0</v>
      </c>
      <c r="L2798" s="33">
        <v>140085</v>
      </c>
      <c r="M2798" s="20" t="e">
        <f>VLOOKUP(G2798,PROCV!$A$110:$B$119,2,FALSE)</f>
        <v>#N/A</v>
      </c>
      <c r="N2798" s="17" t="e">
        <f t="shared" si="43"/>
        <v>#N/A</v>
      </c>
    </row>
    <row r="2799" spans="1:14" x14ac:dyDescent="0.25">
      <c r="A2799" s="30" t="s">
        <v>48</v>
      </c>
      <c r="B2799" s="36">
        <v>16893</v>
      </c>
      <c r="C2799" s="42" t="s">
        <v>3221</v>
      </c>
      <c r="D2799" s="22" t="s">
        <v>189</v>
      </c>
      <c r="E2799" s="22" t="s">
        <v>213</v>
      </c>
      <c r="F2799" s="26" t="str">
        <f>VLOOKUP(E2799,PROCV!$A$1:$B$107,2,TRUE)</f>
        <v>Patrimônio</v>
      </c>
      <c r="G2799" s="33">
        <v>2001</v>
      </c>
      <c r="H2799" s="24">
        <v>0</v>
      </c>
      <c r="I2799" s="23" t="str">
        <f>VLOOKUP(J2799,PROCV!$E$1:$F$27,2,FALSE)</f>
        <v>26 - Pernambuco</v>
      </c>
      <c r="J2799" s="22" t="s">
        <v>44</v>
      </c>
      <c r="K2799" s="22">
        <v>0</v>
      </c>
      <c r="L2799" s="33">
        <v>100000</v>
      </c>
      <c r="M2799" s="20" t="e">
        <f>VLOOKUP(G2799,PROCV!$A$110:$B$119,2,FALSE)</f>
        <v>#N/A</v>
      </c>
      <c r="N2799" s="17" t="e">
        <f t="shared" si="43"/>
        <v>#N/A</v>
      </c>
    </row>
    <row r="2800" spans="1:14" x14ac:dyDescent="0.25">
      <c r="A2800" s="30" t="s">
        <v>48</v>
      </c>
      <c r="B2800" s="36">
        <v>17066</v>
      </c>
      <c r="C2800" s="42" t="s">
        <v>3221</v>
      </c>
      <c r="D2800" s="22" t="s">
        <v>189</v>
      </c>
      <c r="E2800" s="22" t="s">
        <v>213</v>
      </c>
      <c r="F2800" s="26" t="str">
        <f>VLOOKUP(E2800,PROCV!$A$1:$B$107,2,TRUE)</f>
        <v>Patrimônio</v>
      </c>
      <c r="G2800" s="33">
        <v>2001</v>
      </c>
      <c r="H2800" s="24">
        <v>0</v>
      </c>
      <c r="I2800" s="23" t="str">
        <f>VLOOKUP(J2800,PROCV!$E$1:$F$27,2,FALSE)</f>
        <v>13 - Amazonas</v>
      </c>
      <c r="J2800" s="22" t="s">
        <v>823</v>
      </c>
      <c r="K2800" s="22">
        <v>0</v>
      </c>
      <c r="L2800" s="33">
        <v>100000</v>
      </c>
      <c r="M2800" s="20" t="e">
        <f>VLOOKUP(G2800,PROCV!$A$110:$B$119,2,FALSE)</f>
        <v>#N/A</v>
      </c>
      <c r="N2800" s="17" t="e">
        <f t="shared" si="43"/>
        <v>#N/A</v>
      </c>
    </row>
    <row r="2801" spans="1:14" x14ac:dyDescent="0.25">
      <c r="A2801" s="30" t="s">
        <v>48</v>
      </c>
      <c r="B2801" s="36">
        <v>17285</v>
      </c>
      <c r="C2801" s="42" t="s">
        <v>3221</v>
      </c>
      <c r="D2801" s="22" t="s">
        <v>189</v>
      </c>
      <c r="E2801" s="22" t="s">
        <v>213</v>
      </c>
      <c r="F2801" s="26" t="str">
        <f>VLOOKUP(E2801,PROCV!$A$1:$B$107,2,TRUE)</f>
        <v>Patrimônio</v>
      </c>
      <c r="G2801" s="33">
        <v>2001</v>
      </c>
      <c r="H2801" s="24">
        <v>0</v>
      </c>
      <c r="I2801" s="23" t="str">
        <f>VLOOKUP(J2801,PROCV!$E$1:$F$27,2,FALSE)</f>
        <v>29 - Bahia</v>
      </c>
      <c r="J2801" s="22" t="s">
        <v>73</v>
      </c>
      <c r="K2801" s="22">
        <v>0</v>
      </c>
      <c r="L2801" s="33">
        <v>250000</v>
      </c>
      <c r="M2801" s="20" t="e">
        <f>VLOOKUP(G2801,PROCV!$A$110:$B$119,2,FALSE)</f>
        <v>#N/A</v>
      </c>
      <c r="N2801" s="17" t="e">
        <f t="shared" si="43"/>
        <v>#N/A</v>
      </c>
    </row>
    <row r="2802" spans="1:14" x14ac:dyDescent="0.25">
      <c r="A2802" s="30" t="s">
        <v>48</v>
      </c>
      <c r="B2802" s="36">
        <v>16830</v>
      </c>
      <c r="C2802" s="42" t="s">
        <v>3746</v>
      </c>
      <c r="D2802" s="22" t="s">
        <v>189</v>
      </c>
      <c r="E2802" s="22" t="s">
        <v>213</v>
      </c>
      <c r="F2802" s="26" t="str">
        <f>VLOOKUP(E2802,PROCV!$A$1:$B$107,2,TRUE)</f>
        <v>Patrimônio</v>
      </c>
      <c r="G2802" s="33">
        <v>2001</v>
      </c>
      <c r="H2802" s="24">
        <v>0</v>
      </c>
      <c r="I2802" s="23" t="str">
        <f>VLOOKUP(J2802,PROCV!$E$1:$F$27,2,FALSE)</f>
        <v>41 - Paraná</v>
      </c>
      <c r="J2802" s="22" t="s">
        <v>106</v>
      </c>
      <c r="K2802" s="22">
        <v>0</v>
      </c>
      <c r="L2802" s="33">
        <v>80000</v>
      </c>
      <c r="M2802" s="20" t="e">
        <f>VLOOKUP(G2802,PROCV!$A$110:$B$119,2,FALSE)</f>
        <v>#N/A</v>
      </c>
      <c r="N2802" s="17" t="e">
        <f t="shared" si="43"/>
        <v>#N/A</v>
      </c>
    </row>
    <row r="2803" spans="1:14" x14ac:dyDescent="0.25">
      <c r="A2803" s="30" t="s">
        <v>48</v>
      </c>
      <c r="B2803" s="36">
        <v>17076</v>
      </c>
      <c r="C2803" s="42" t="s">
        <v>3745</v>
      </c>
      <c r="D2803" s="22" t="s">
        <v>189</v>
      </c>
      <c r="E2803" s="22" t="s">
        <v>213</v>
      </c>
      <c r="F2803" s="26" t="str">
        <f>VLOOKUP(E2803,PROCV!$A$1:$B$107,2,TRUE)</f>
        <v>Patrimônio</v>
      </c>
      <c r="G2803" s="33">
        <v>2001</v>
      </c>
      <c r="H2803" s="24">
        <v>0</v>
      </c>
      <c r="I2803" s="23" t="str">
        <f>VLOOKUP(J2803,PROCV!$E$1:$F$27,2,FALSE)</f>
        <v>41 - Paraná</v>
      </c>
      <c r="J2803" s="22" t="s">
        <v>106</v>
      </c>
      <c r="K2803" s="22">
        <v>0</v>
      </c>
      <c r="L2803" s="33">
        <v>125000</v>
      </c>
      <c r="M2803" s="20" t="e">
        <f>VLOOKUP(G2803,PROCV!$A$110:$B$119,2,FALSE)</f>
        <v>#N/A</v>
      </c>
      <c r="N2803" s="17" t="e">
        <f t="shared" si="43"/>
        <v>#N/A</v>
      </c>
    </row>
    <row r="2804" spans="1:14" x14ac:dyDescent="0.25">
      <c r="A2804" s="30" t="s">
        <v>48</v>
      </c>
      <c r="B2804" s="36">
        <v>16889</v>
      </c>
      <c r="C2804" s="42" t="s">
        <v>3744</v>
      </c>
      <c r="D2804" s="22" t="s">
        <v>189</v>
      </c>
      <c r="E2804" s="22" t="s">
        <v>213</v>
      </c>
      <c r="F2804" s="26" t="str">
        <f>VLOOKUP(E2804,PROCV!$A$1:$B$107,2,TRUE)</f>
        <v>Patrimônio</v>
      </c>
      <c r="G2804" s="33">
        <v>2001</v>
      </c>
      <c r="H2804" s="24">
        <v>0</v>
      </c>
      <c r="I2804" s="23" t="str">
        <f>VLOOKUP(J2804,PROCV!$E$1:$F$27,2,FALSE)</f>
        <v>12 - Acre</v>
      </c>
      <c r="J2804" s="22" t="s">
        <v>71</v>
      </c>
      <c r="K2804" s="22">
        <v>0</v>
      </c>
      <c r="L2804" s="33">
        <v>70000</v>
      </c>
      <c r="M2804" s="20" t="e">
        <f>VLOOKUP(G2804,PROCV!$A$110:$B$119,2,FALSE)</f>
        <v>#N/A</v>
      </c>
      <c r="N2804" s="17" t="e">
        <f t="shared" si="43"/>
        <v>#N/A</v>
      </c>
    </row>
    <row r="2805" spans="1:14" x14ac:dyDescent="0.25">
      <c r="A2805" s="30" t="s">
        <v>48</v>
      </c>
      <c r="B2805" s="36">
        <v>16875</v>
      </c>
      <c r="C2805" s="42" t="s">
        <v>3220</v>
      </c>
      <c r="D2805" s="22" t="s">
        <v>189</v>
      </c>
      <c r="E2805" s="22" t="s">
        <v>213</v>
      </c>
      <c r="F2805" s="26" t="str">
        <f>VLOOKUP(E2805,PROCV!$A$1:$B$107,2,TRUE)</f>
        <v>Patrimônio</v>
      </c>
      <c r="G2805" s="33">
        <v>2001</v>
      </c>
      <c r="H2805" s="24">
        <v>0</v>
      </c>
      <c r="I2805" s="23" t="str">
        <f>VLOOKUP(J2805,PROCV!$E$1:$F$27,2,FALSE)</f>
        <v>26 - Pernambuco</v>
      </c>
      <c r="J2805" s="22" t="s">
        <v>44</v>
      </c>
      <c r="K2805" s="22">
        <v>0</v>
      </c>
      <c r="L2805" s="33">
        <v>500000</v>
      </c>
      <c r="M2805" s="20" t="e">
        <f>VLOOKUP(G2805,PROCV!$A$110:$B$119,2,FALSE)</f>
        <v>#N/A</v>
      </c>
      <c r="N2805" s="17" t="e">
        <f t="shared" si="43"/>
        <v>#N/A</v>
      </c>
    </row>
    <row r="2806" spans="1:14" x14ac:dyDescent="0.25">
      <c r="A2806" s="30" t="s">
        <v>48</v>
      </c>
      <c r="B2806" s="36">
        <v>17190</v>
      </c>
      <c r="C2806" s="42" t="s">
        <v>3220</v>
      </c>
      <c r="D2806" s="22" t="s">
        <v>189</v>
      </c>
      <c r="E2806" s="22" t="s">
        <v>213</v>
      </c>
      <c r="F2806" s="26" t="str">
        <f>VLOOKUP(E2806,PROCV!$A$1:$B$107,2,TRUE)</f>
        <v>Patrimônio</v>
      </c>
      <c r="G2806" s="33">
        <v>2001</v>
      </c>
      <c r="H2806" s="24">
        <v>0</v>
      </c>
      <c r="I2806" s="23" t="str">
        <f>VLOOKUP(J2806,PROCV!$E$1:$F$27,2,FALSE)</f>
        <v>41 - Paraná</v>
      </c>
      <c r="J2806" s="22" t="s">
        <v>106</v>
      </c>
      <c r="K2806" s="22">
        <v>0</v>
      </c>
      <c r="L2806" s="33">
        <v>125000</v>
      </c>
      <c r="M2806" s="20" t="e">
        <f>VLOOKUP(G2806,PROCV!$A$110:$B$119,2,FALSE)</f>
        <v>#N/A</v>
      </c>
      <c r="N2806" s="17" t="e">
        <f t="shared" si="43"/>
        <v>#N/A</v>
      </c>
    </row>
    <row r="2807" spans="1:14" x14ac:dyDescent="0.25">
      <c r="A2807" s="30" t="s">
        <v>48</v>
      </c>
      <c r="B2807" s="36">
        <v>17251</v>
      </c>
      <c r="C2807" s="42" t="s">
        <v>3220</v>
      </c>
      <c r="D2807" s="22" t="s">
        <v>189</v>
      </c>
      <c r="E2807" s="22" t="s">
        <v>213</v>
      </c>
      <c r="F2807" s="26" t="str">
        <f>VLOOKUP(E2807,PROCV!$A$1:$B$107,2,TRUE)</f>
        <v>Patrimônio</v>
      </c>
      <c r="G2807" s="33">
        <v>2001</v>
      </c>
      <c r="H2807" s="24">
        <v>0</v>
      </c>
      <c r="I2807" s="23" t="str">
        <f>VLOOKUP(J2807,PROCV!$E$1:$F$27,2,FALSE)</f>
        <v>31 - Minas Gerais</v>
      </c>
      <c r="J2807" s="22" t="s">
        <v>85</v>
      </c>
      <c r="K2807" s="22">
        <v>0</v>
      </c>
      <c r="L2807" s="33">
        <v>200000</v>
      </c>
      <c r="M2807" s="20" t="e">
        <f>VLOOKUP(G2807,PROCV!$A$110:$B$119,2,FALSE)</f>
        <v>#N/A</v>
      </c>
      <c r="N2807" s="17" t="e">
        <f t="shared" si="43"/>
        <v>#N/A</v>
      </c>
    </row>
    <row r="2808" spans="1:14" x14ac:dyDescent="0.25">
      <c r="A2808" s="30" t="s">
        <v>48</v>
      </c>
      <c r="B2808" s="36">
        <v>6194</v>
      </c>
      <c r="C2808" s="42" t="s">
        <v>3743</v>
      </c>
      <c r="D2808" s="22" t="s">
        <v>189</v>
      </c>
      <c r="E2808" s="22" t="s">
        <v>213</v>
      </c>
      <c r="F2808" s="26" t="str">
        <f>VLOOKUP(E2808,PROCV!$A$1:$B$107,2,TRUE)</f>
        <v>Patrimônio</v>
      </c>
      <c r="G2808" s="33">
        <v>2001</v>
      </c>
      <c r="H2808" s="24">
        <v>0</v>
      </c>
      <c r="I2808" s="23" t="str">
        <f>VLOOKUP(J2808,PROCV!$E$1:$F$27,2,FALSE)</f>
        <v>31 - Minas Gerais</v>
      </c>
      <c r="J2808" s="22" t="s">
        <v>85</v>
      </c>
      <c r="K2808" s="22">
        <v>0</v>
      </c>
      <c r="L2808" s="33">
        <v>51821.599999999999</v>
      </c>
      <c r="M2808" s="20" t="e">
        <f>VLOOKUP(G2808,PROCV!$A$110:$B$119,2,FALSE)</f>
        <v>#N/A</v>
      </c>
      <c r="N2808" s="17" t="e">
        <f t="shared" si="43"/>
        <v>#N/A</v>
      </c>
    </row>
    <row r="2809" spans="1:14" x14ac:dyDescent="0.25">
      <c r="A2809" s="30" t="s">
        <v>48</v>
      </c>
      <c r="B2809" s="36">
        <v>16681</v>
      </c>
      <c r="C2809" s="42" t="s">
        <v>3742</v>
      </c>
      <c r="D2809" s="22" t="s">
        <v>189</v>
      </c>
      <c r="E2809" s="22" t="s">
        <v>213</v>
      </c>
      <c r="F2809" s="26" t="str">
        <f>VLOOKUP(E2809,PROCV!$A$1:$B$107,2,TRUE)</f>
        <v>Patrimônio</v>
      </c>
      <c r="G2809" s="33">
        <v>2001</v>
      </c>
      <c r="H2809" s="24">
        <v>0</v>
      </c>
      <c r="I2809" s="23" t="str">
        <f>VLOOKUP(J2809,PROCV!$E$1:$F$27,2,FALSE)</f>
        <v>33 - Rio de Janeiro</v>
      </c>
      <c r="J2809" s="22" t="s">
        <v>82</v>
      </c>
      <c r="K2809" s="22">
        <v>0</v>
      </c>
      <c r="L2809" s="33">
        <v>217360</v>
      </c>
      <c r="M2809" s="20" t="e">
        <f>VLOOKUP(G2809,PROCV!$A$110:$B$119,2,FALSE)</f>
        <v>#N/A</v>
      </c>
      <c r="N2809" s="17" t="e">
        <f t="shared" si="43"/>
        <v>#N/A</v>
      </c>
    </row>
    <row r="2810" spans="1:14" x14ac:dyDescent="0.25">
      <c r="A2810" s="30" t="s">
        <v>48</v>
      </c>
      <c r="B2810" s="36">
        <v>17006</v>
      </c>
      <c r="C2810" s="42" t="s">
        <v>3741</v>
      </c>
      <c r="D2810" s="22" t="s">
        <v>189</v>
      </c>
      <c r="E2810" s="22" t="s">
        <v>213</v>
      </c>
      <c r="F2810" s="26" t="str">
        <f>VLOOKUP(E2810,PROCV!$A$1:$B$107,2,TRUE)</f>
        <v>Patrimônio</v>
      </c>
      <c r="G2810" s="33">
        <v>2001</v>
      </c>
      <c r="H2810" s="24">
        <v>0</v>
      </c>
      <c r="I2810" s="23" t="str">
        <f>VLOOKUP(J2810,PROCV!$E$1:$F$27,2,FALSE)</f>
        <v>35 - São Paulo</v>
      </c>
      <c r="J2810" s="22" t="s">
        <v>76</v>
      </c>
      <c r="K2810" s="22">
        <v>0</v>
      </c>
      <c r="L2810" s="33">
        <v>287786.58</v>
      </c>
      <c r="M2810" s="20" t="e">
        <f>VLOOKUP(G2810,PROCV!$A$110:$B$119,2,FALSE)</f>
        <v>#N/A</v>
      </c>
      <c r="N2810" s="17" t="e">
        <f t="shared" si="43"/>
        <v>#N/A</v>
      </c>
    </row>
    <row r="2811" spans="1:14" x14ac:dyDescent="0.25">
      <c r="A2811" s="30" t="s">
        <v>48</v>
      </c>
      <c r="B2811" s="36">
        <v>18433</v>
      </c>
      <c r="C2811" s="42" t="s">
        <v>3740</v>
      </c>
      <c r="D2811" s="22" t="s">
        <v>189</v>
      </c>
      <c r="E2811" s="22" t="s">
        <v>213</v>
      </c>
      <c r="F2811" s="26" t="str">
        <f>VLOOKUP(E2811,PROCV!$A$1:$B$107,2,TRUE)</f>
        <v>Patrimônio</v>
      </c>
      <c r="G2811" s="33">
        <v>2001</v>
      </c>
      <c r="H2811" s="24">
        <v>0</v>
      </c>
      <c r="I2811" s="23" t="str">
        <f>VLOOKUP(J2811,PROCV!$E$1:$F$27,2,FALSE)</f>
        <v>26 - Pernambuco</v>
      </c>
      <c r="J2811" s="22" t="s">
        <v>44</v>
      </c>
      <c r="K2811" s="22">
        <v>0</v>
      </c>
      <c r="L2811" s="33">
        <v>80000</v>
      </c>
      <c r="M2811" s="20" t="e">
        <f>VLOOKUP(G2811,PROCV!$A$110:$B$119,2,FALSE)</f>
        <v>#N/A</v>
      </c>
      <c r="N2811" s="17" t="e">
        <f t="shared" si="43"/>
        <v>#N/A</v>
      </c>
    </row>
    <row r="2812" spans="1:14" x14ac:dyDescent="0.25">
      <c r="A2812" s="30" t="s">
        <v>48</v>
      </c>
      <c r="B2812" s="36">
        <v>16974</v>
      </c>
      <c r="C2812" s="42" t="s">
        <v>3739</v>
      </c>
      <c r="D2812" s="22" t="s">
        <v>189</v>
      </c>
      <c r="E2812" s="22" t="s">
        <v>630</v>
      </c>
      <c r="F2812" s="26" t="s">
        <v>10</v>
      </c>
      <c r="G2812" s="33">
        <v>2001</v>
      </c>
      <c r="H2812" s="24">
        <v>0</v>
      </c>
      <c r="I2812" s="23" t="str">
        <f>VLOOKUP(J2812,PROCV!$E$1:$F$27,2,FALSE)</f>
        <v>43 - Rio Grande do Sul</v>
      </c>
      <c r="J2812" s="22" t="s">
        <v>56</v>
      </c>
      <c r="K2812" s="22">
        <v>0</v>
      </c>
      <c r="L2812" s="33">
        <v>112500.03</v>
      </c>
      <c r="M2812" s="20" t="e">
        <f>VLOOKUP(G2812,PROCV!$A$110:$B$119,2,FALSE)</f>
        <v>#N/A</v>
      </c>
      <c r="N2812" s="17" t="e">
        <f t="shared" si="43"/>
        <v>#N/A</v>
      </c>
    </row>
    <row r="2813" spans="1:14" x14ac:dyDescent="0.25">
      <c r="A2813" s="30" t="s">
        <v>48</v>
      </c>
      <c r="B2813" s="36">
        <v>16160</v>
      </c>
      <c r="C2813" s="42" t="s">
        <v>3738</v>
      </c>
      <c r="D2813" s="22" t="s">
        <v>189</v>
      </c>
      <c r="E2813" s="22" t="s">
        <v>213</v>
      </c>
      <c r="F2813" s="26" t="str">
        <f>VLOOKUP(E2813,PROCV!$A$1:$B$107,2,TRUE)</f>
        <v>Patrimônio</v>
      </c>
      <c r="G2813" s="33">
        <v>2001</v>
      </c>
      <c r="H2813" s="24">
        <v>0</v>
      </c>
      <c r="I2813" s="23" t="str">
        <f>VLOOKUP(J2813,PROCV!$E$1:$F$27,2,FALSE)</f>
        <v>31 - Minas Gerais</v>
      </c>
      <c r="J2813" s="22" t="s">
        <v>85</v>
      </c>
      <c r="K2813" s="22">
        <v>0</v>
      </c>
      <c r="L2813" s="33">
        <v>300000</v>
      </c>
      <c r="M2813" s="20" t="e">
        <f>VLOOKUP(G2813,PROCV!$A$110:$B$119,2,FALSE)</f>
        <v>#N/A</v>
      </c>
      <c r="N2813" s="17" t="e">
        <f t="shared" si="43"/>
        <v>#N/A</v>
      </c>
    </row>
    <row r="2814" spans="1:14" x14ac:dyDescent="0.25">
      <c r="A2814" s="30" t="s">
        <v>48</v>
      </c>
      <c r="B2814" s="36">
        <v>19009</v>
      </c>
      <c r="C2814" s="42" t="s">
        <v>3737</v>
      </c>
      <c r="D2814" s="22" t="s">
        <v>189</v>
      </c>
      <c r="E2814" s="22" t="s">
        <v>630</v>
      </c>
      <c r="F2814" s="26" t="s">
        <v>10</v>
      </c>
      <c r="G2814" s="33">
        <v>2001</v>
      </c>
      <c r="H2814" s="24">
        <v>0</v>
      </c>
      <c r="I2814" s="23" t="str">
        <f>VLOOKUP(J2814,PROCV!$E$1:$F$27,2,FALSE)</f>
        <v>53 - Distrito Federal</v>
      </c>
      <c r="J2814" s="22" t="s">
        <v>75</v>
      </c>
      <c r="K2814" s="22">
        <v>0</v>
      </c>
      <c r="L2814" s="33">
        <v>195000</v>
      </c>
      <c r="M2814" s="20" t="e">
        <f>VLOOKUP(G2814,PROCV!$A$110:$B$119,2,FALSE)</f>
        <v>#N/A</v>
      </c>
      <c r="N2814" s="17" t="e">
        <f t="shared" si="43"/>
        <v>#N/A</v>
      </c>
    </row>
    <row r="2815" spans="1:14" x14ac:dyDescent="0.25">
      <c r="A2815" s="30" t="s">
        <v>48</v>
      </c>
      <c r="B2815" s="36">
        <v>16169</v>
      </c>
      <c r="C2815" s="42" t="s">
        <v>3736</v>
      </c>
      <c r="D2815" s="22" t="s">
        <v>189</v>
      </c>
      <c r="E2815" s="22" t="s">
        <v>213</v>
      </c>
      <c r="F2815" s="26" t="str">
        <f>VLOOKUP(E2815,PROCV!$A$1:$B$107,2,TRUE)</f>
        <v>Patrimônio</v>
      </c>
      <c r="G2815" s="33">
        <v>2001</v>
      </c>
      <c r="H2815" s="24">
        <v>0</v>
      </c>
      <c r="I2815" s="23" t="str">
        <f>VLOOKUP(J2815,PROCV!$E$1:$F$27,2,FALSE)</f>
        <v>31 - Minas Gerais</v>
      </c>
      <c r="J2815" s="22" t="s">
        <v>85</v>
      </c>
      <c r="K2815" s="22">
        <v>0</v>
      </c>
      <c r="L2815" s="33">
        <v>500000</v>
      </c>
      <c r="M2815" s="20" t="e">
        <f>VLOOKUP(G2815,PROCV!$A$110:$B$119,2,FALSE)</f>
        <v>#N/A</v>
      </c>
      <c r="N2815" s="17" t="e">
        <f t="shared" si="43"/>
        <v>#N/A</v>
      </c>
    </row>
    <row r="2816" spans="1:14" x14ac:dyDescent="0.25">
      <c r="A2816" s="30" t="s">
        <v>48</v>
      </c>
      <c r="B2816" s="36">
        <v>16787</v>
      </c>
      <c r="C2816" s="42" t="s">
        <v>3735</v>
      </c>
      <c r="D2816" s="22" t="s">
        <v>189</v>
      </c>
      <c r="E2816" s="22" t="s">
        <v>213</v>
      </c>
      <c r="F2816" s="26" t="str">
        <f>VLOOKUP(E2816,PROCV!$A$1:$B$107,2,TRUE)</f>
        <v>Patrimônio</v>
      </c>
      <c r="G2816" s="33">
        <v>2001</v>
      </c>
      <c r="H2816" s="24">
        <v>0</v>
      </c>
      <c r="I2816" s="23" t="str">
        <f>VLOOKUP(J2816,PROCV!$E$1:$F$27,2,FALSE)</f>
        <v>41 - Paraná</v>
      </c>
      <c r="J2816" s="22" t="s">
        <v>106</v>
      </c>
      <c r="K2816" s="22">
        <v>0</v>
      </c>
      <c r="L2816" s="33">
        <v>150000</v>
      </c>
      <c r="M2816" s="20" t="e">
        <f>VLOOKUP(G2816,PROCV!$A$110:$B$119,2,FALSE)</f>
        <v>#N/A</v>
      </c>
      <c r="N2816" s="17" t="e">
        <f t="shared" si="43"/>
        <v>#N/A</v>
      </c>
    </row>
    <row r="2817" spans="1:14" x14ac:dyDescent="0.25">
      <c r="A2817" s="30" t="s">
        <v>48</v>
      </c>
      <c r="B2817" s="36">
        <v>16902</v>
      </c>
      <c r="C2817" s="42" t="s">
        <v>3734</v>
      </c>
      <c r="D2817" s="22" t="s">
        <v>189</v>
      </c>
      <c r="E2817" s="22" t="s">
        <v>213</v>
      </c>
      <c r="F2817" s="26" t="str">
        <f>VLOOKUP(E2817,PROCV!$A$1:$B$107,2,TRUE)</f>
        <v>Patrimônio</v>
      </c>
      <c r="G2817" s="33">
        <v>2001</v>
      </c>
      <c r="H2817" s="24">
        <v>0</v>
      </c>
      <c r="I2817" s="23" t="str">
        <f>VLOOKUP(J2817,PROCV!$E$1:$F$27,2,FALSE)</f>
        <v>41 - Paraná</v>
      </c>
      <c r="J2817" s="22" t="s">
        <v>106</v>
      </c>
      <c r="K2817" s="22">
        <v>0</v>
      </c>
      <c r="L2817" s="33">
        <v>118833.75</v>
      </c>
      <c r="M2817" s="20" t="e">
        <f>VLOOKUP(G2817,PROCV!$A$110:$B$119,2,FALSE)</f>
        <v>#N/A</v>
      </c>
      <c r="N2817" s="17" t="e">
        <f t="shared" si="43"/>
        <v>#N/A</v>
      </c>
    </row>
    <row r="2818" spans="1:14" x14ac:dyDescent="0.25">
      <c r="A2818" s="30" t="s">
        <v>48</v>
      </c>
      <c r="B2818" s="36">
        <v>16314</v>
      </c>
      <c r="C2818" s="42" t="s">
        <v>3733</v>
      </c>
      <c r="D2818" s="22" t="s">
        <v>189</v>
      </c>
      <c r="E2818" s="22" t="s">
        <v>213</v>
      </c>
      <c r="F2818" s="26" t="str">
        <f>VLOOKUP(E2818,PROCV!$A$1:$B$107,2,TRUE)</f>
        <v>Patrimônio</v>
      </c>
      <c r="G2818" s="33">
        <v>2001</v>
      </c>
      <c r="H2818" s="24">
        <v>0</v>
      </c>
      <c r="I2818" s="23" t="str">
        <f>VLOOKUP(J2818,PROCV!$E$1:$F$27,2,FALSE)</f>
        <v>35 - São Paulo</v>
      </c>
      <c r="J2818" s="22" t="s">
        <v>76</v>
      </c>
      <c r="K2818" s="22">
        <v>0</v>
      </c>
      <c r="L2818" s="33">
        <v>100000</v>
      </c>
      <c r="M2818" s="20" t="e">
        <f>VLOOKUP(G2818,PROCV!$A$110:$B$119,2,FALSE)</f>
        <v>#N/A</v>
      </c>
      <c r="N2818" s="17" t="e">
        <f t="shared" ref="N2818:N2881" si="44">+M2818*L2818</f>
        <v>#N/A</v>
      </c>
    </row>
    <row r="2819" spans="1:14" x14ac:dyDescent="0.25">
      <c r="A2819" s="30" t="s">
        <v>48</v>
      </c>
      <c r="B2819" s="36">
        <v>19852</v>
      </c>
      <c r="C2819" s="42" t="s">
        <v>3732</v>
      </c>
      <c r="D2819" s="22" t="s">
        <v>189</v>
      </c>
      <c r="E2819" s="22" t="s">
        <v>213</v>
      </c>
      <c r="F2819" s="26" t="str">
        <f>VLOOKUP(E2819,PROCV!$A$1:$B$107,2,TRUE)</f>
        <v>Patrimônio</v>
      </c>
      <c r="G2819" s="33">
        <v>2001</v>
      </c>
      <c r="H2819" s="24">
        <v>0</v>
      </c>
      <c r="I2819" s="23" t="str">
        <f>VLOOKUP(J2819,PROCV!$E$1:$F$27,2,FALSE)</f>
        <v>15 - Pará</v>
      </c>
      <c r="J2819" s="22" t="s">
        <v>140</v>
      </c>
      <c r="K2819" s="22">
        <v>0</v>
      </c>
      <c r="L2819" s="33">
        <v>187500</v>
      </c>
      <c r="M2819" s="20" t="e">
        <f>VLOOKUP(G2819,PROCV!$A$110:$B$119,2,FALSE)</f>
        <v>#N/A</v>
      </c>
      <c r="N2819" s="17" t="e">
        <f t="shared" si="44"/>
        <v>#N/A</v>
      </c>
    </row>
    <row r="2820" spans="1:14" x14ac:dyDescent="0.25">
      <c r="A2820" s="30" t="s">
        <v>48</v>
      </c>
      <c r="B2820" s="36">
        <v>16900</v>
      </c>
      <c r="C2820" s="42" t="s">
        <v>3731</v>
      </c>
      <c r="D2820" s="22" t="s">
        <v>189</v>
      </c>
      <c r="E2820" s="22" t="s">
        <v>213</v>
      </c>
      <c r="F2820" s="26" t="str">
        <f>VLOOKUP(E2820,PROCV!$A$1:$B$107,2,TRUE)</f>
        <v>Patrimônio</v>
      </c>
      <c r="G2820" s="33">
        <v>2001</v>
      </c>
      <c r="H2820" s="24">
        <v>0</v>
      </c>
      <c r="I2820" s="23" t="str">
        <f>VLOOKUP(J2820,PROCV!$E$1:$F$27,2,FALSE)</f>
        <v>41 - Paraná</v>
      </c>
      <c r="J2820" s="22" t="s">
        <v>106</v>
      </c>
      <c r="K2820" s="22">
        <v>0</v>
      </c>
      <c r="L2820" s="33">
        <v>100000</v>
      </c>
      <c r="M2820" s="20" t="e">
        <f>VLOOKUP(G2820,PROCV!$A$110:$B$119,2,FALSE)</f>
        <v>#N/A</v>
      </c>
      <c r="N2820" s="17" t="e">
        <f t="shared" si="44"/>
        <v>#N/A</v>
      </c>
    </row>
    <row r="2821" spans="1:14" x14ac:dyDescent="0.25">
      <c r="A2821" s="30" t="s">
        <v>48</v>
      </c>
      <c r="B2821" s="36">
        <v>17721</v>
      </c>
      <c r="C2821" s="42" t="s">
        <v>3730</v>
      </c>
      <c r="D2821" s="22" t="s">
        <v>4</v>
      </c>
      <c r="E2821" s="22" t="s">
        <v>285</v>
      </c>
      <c r="F2821" s="26" t="str">
        <f>VLOOKUP(E2821,PROCV!$A$1:$B$107,2,TRUE)</f>
        <v>Educação e Criação em Artes</v>
      </c>
      <c r="G2821" s="33">
        <v>2001</v>
      </c>
      <c r="H2821" s="24">
        <v>0</v>
      </c>
      <c r="I2821" s="23" t="str">
        <f>VLOOKUP(J2821,PROCV!$E$1:$F$27,2,FALSE)</f>
        <v>33 - Rio de Janeiro</v>
      </c>
      <c r="J2821" s="22" t="s">
        <v>82</v>
      </c>
      <c r="K2821" s="22">
        <v>0</v>
      </c>
      <c r="L2821" s="33">
        <v>57000</v>
      </c>
      <c r="M2821" s="20" t="e">
        <f>VLOOKUP(G2821,PROCV!$A$110:$B$119,2,FALSE)</f>
        <v>#N/A</v>
      </c>
      <c r="N2821" s="17" t="e">
        <f t="shared" si="44"/>
        <v>#N/A</v>
      </c>
    </row>
    <row r="2822" spans="1:14" x14ac:dyDescent="0.25">
      <c r="A2822" s="30" t="s">
        <v>48</v>
      </c>
      <c r="B2822" s="36">
        <v>17901</v>
      </c>
      <c r="C2822" s="42" t="s">
        <v>3729</v>
      </c>
      <c r="D2822" s="22" t="s">
        <v>189</v>
      </c>
      <c r="E2822" s="22" t="s">
        <v>844</v>
      </c>
      <c r="F2822" s="26" t="str">
        <f>VLOOKUP(E2822,PROCV!$A$1:$B$107,2,TRUE)</f>
        <v>Educação e Criação em Artes</v>
      </c>
      <c r="G2822" s="33">
        <v>2001</v>
      </c>
      <c r="H2822" s="24">
        <v>0</v>
      </c>
      <c r="I2822" s="23" t="str">
        <f>VLOOKUP(J2822,PROCV!$E$1:$F$27,2,FALSE)</f>
        <v>26 - Pernambuco</v>
      </c>
      <c r="J2822" s="22" t="s">
        <v>44</v>
      </c>
      <c r="K2822" s="22">
        <v>0</v>
      </c>
      <c r="L2822" s="33">
        <v>40000</v>
      </c>
      <c r="M2822" s="20" t="e">
        <f>VLOOKUP(G2822,PROCV!$A$110:$B$119,2,FALSE)</f>
        <v>#N/A</v>
      </c>
      <c r="N2822" s="17" t="e">
        <f t="shared" si="44"/>
        <v>#N/A</v>
      </c>
    </row>
    <row r="2823" spans="1:14" x14ac:dyDescent="0.25">
      <c r="A2823" s="30" t="s">
        <v>48</v>
      </c>
      <c r="B2823" s="36">
        <v>19239</v>
      </c>
      <c r="C2823" s="42" t="s">
        <v>3728</v>
      </c>
      <c r="D2823" s="22" t="s">
        <v>314</v>
      </c>
      <c r="E2823" s="22" t="s">
        <v>265</v>
      </c>
      <c r="F2823" s="26" t="str">
        <f>VLOOKUP(E2823,PROCV!$A$1:$B$107,2,TRUE)</f>
        <v>Patrimônio</v>
      </c>
      <c r="G2823" s="33">
        <v>2001</v>
      </c>
      <c r="H2823" s="24">
        <v>0</v>
      </c>
      <c r="I2823" s="23" t="str">
        <f>VLOOKUP(J2823,PROCV!$E$1:$F$27,2,FALSE)</f>
        <v>33 - Rio de Janeiro</v>
      </c>
      <c r="J2823" s="22" t="s">
        <v>82</v>
      </c>
      <c r="K2823" s="22">
        <v>0</v>
      </c>
      <c r="L2823" s="33">
        <v>256951.26</v>
      </c>
      <c r="M2823" s="20" t="e">
        <f>VLOOKUP(G2823,PROCV!$A$110:$B$119,2,FALSE)</f>
        <v>#N/A</v>
      </c>
      <c r="N2823" s="17" t="e">
        <f t="shared" si="44"/>
        <v>#N/A</v>
      </c>
    </row>
    <row r="2824" spans="1:14" x14ac:dyDescent="0.25">
      <c r="A2824" s="30" t="s">
        <v>48</v>
      </c>
      <c r="B2824" s="36">
        <v>11946</v>
      </c>
      <c r="C2824" s="42" t="s">
        <v>3727</v>
      </c>
      <c r="D2824" s="22" t="s">
        <v>4</v>
      </c>
      <c r="E2824" s="22" t="s">
        <v>259</v>
      </c>
      <c r="F2824" s="26" t="str">
        <f>VLOOKUP(E2824,PROCV!$A$1:$B$107,2,TRUE)</f>
        <v>Arquitetura e Design</v>
      </c>
      <c r="G2824" s="33">
        <v>2001</v>
      </c>
      <c r="H2824" s="24">
        <v>0</v>
      </c>
      <c r="I2824" s="23" t="str">
        <f>VLOOKUP(J2824,PROCV!$E$1:$F$27,2,FALSE)</f>
        <v>29 - Bahia</v>
      </c>
      <c r="J2824" s="22" t="s">
        <v>73</v>
      </c>
      <c r="K2824" s="22">
        <v>0</v>
      </c>
      <c r="L2824" s="33">
        <v>50000</v>
      </c>
      <c r="M2824" s="20" t="e">
        <f>VLOOKUP(G2824,PROCV!$A$110:$B$119,2,FALSE)</f>
        <v>#N/A</v>
      </c>
      <c r="N2824" s="17" t="e">
        <f t="shared" si="44"/>
        <v>#N/A</v>
      </c>
    </row>
    <row r="2825" spans="1:14" x14ac:dyDescent="0.25">
      <c r="A2825" s="30" t="s">
        <v>48</v>
      </c>
      <c r="B2825" s="36">
        <v>17934</v>
      </c>
      <c r="C2825" s="42" t="s">
        <v>3726</v>
      </c>
      <c r="D2825" s="22" t="s">
        <v>189</v>
      </c>
      <c r="E2825" s="22" t="s">
        <v>844</v>
      </c>
      <c r="F2825" s="26" t="str">
        <f>VLOOKUP(E2825,PROCV!$A$1:$B$107,2,TRUE)</f>
        <v>Educação e Criação em Artes</v>
      </c>
      <c r="G2825" s="33">
        <v>2001</v>
      </c>
      <c r="H2825" s="24">
        <v>0</v>
      </c>
      <c r="I2825" s="23" t="str">
        <f>VLOOKUP(J2825,PROCV!$E$1:$F$27,2,FALSE)</f>
        <v>25 - Paraíba</v>
      </c>
      <c r="J2825" s="22" t="s">
        <v>346</v>
      </c>
      <c r="K2825" s="22">
        <v>0</v>
      </c>
      <c r="L2825" s="33">
        <v>55555</v>
      </c>
      <c r="M2825" s="20" t="e">
        <f>VLOOKUP(G2825,PROCV!$A$110:$B$119,2,FALSE)</f>
        <v>#N/A</v>
      </c>
      <c r="N2825" s="17" t="e">
        <f t="shared" si="44"/>
        <v>#N/A</v>
      </c>
    </row>
    <row r="2826" spans="1:14" x14ac:dyDescent="0.25">
      <c r="A2826" s="30" t="s">
        <v>48</v>
      </c>
      <c r="B2826" s="36">
        <v>19276</v>
      </c>
      <c r="C2826" s="42" t="s">
        <v>3725</v>
      </c>
      <c r="D2826" s="22" t="s">
        <v>114</v>
      </c>
      <c r="E2826" s="22" t="s">
        <v>113</v>
      </c>
      <c r="F2826" s="26" t="str">
        <f>VLOOKUP(E2826,PROCV!$A$1:$B$107,2,TRUE)</f>
        <v>Música</v>
      </c>
      <c r="G2826" s="33">
        <v>2001</v>
      </c>
      <c r="H2826" s="24">
        <v>0</v>
      </c>
      <c r="I2826" s="23" t="str">
        <f>VLOOKUP(J2826,PROCV!$E$1:$F$27,2,FALSE)</f>
        <v>15 - Pará</v>
      </c>
      <c r="J2826" s="22" t="s">
        <v>140</v>
      </c>
      <c r="K2826" s="22">
        <v>0</v>
      </c>
      <c r="L2826" s="33">
        <v>60000</v>
      </c>
      <c r="M2826" s="20" t="e">
        <f>VLOOKUP(G2826,PROCV!$A$110:$B$119,2,FALSE)</f>
        <v>#N/A</v>
      </c>
      <c r="N2826" s="17" t="e">
        <f t="shared" si="44"/>
        <v>#N/A</v>
      </c>
    </row>
    <row r="2827" spans="1:14" x14ac:dyDescent="0.25">
      <c r="A2827" s="30" t="s">
        <v>48</v>
      </c>
      <c r="B2827" s="36">
        <v>18948</v>
      </c>
      <c r="C2827" s="42" t="s">
        <v>3724</v>
      </c>
      <c r="D2827" s="22" t="s">
        <v>189</v>
      </c>
      <c r="E2827" s="22" t="s">
        <v>213</v>
      </c>
      <c r="F2827" s="26" t="str">
        <f>VLOOKUP(E2827,PROCV!$A$1:$B$107,2,TRUE)</f>
        <v>Patrimônio</v>
      </c>
      <c r="G2827" s="33">
        <v>2001</v>
      </c>
      <c r="H2827" s="24">
        <v>0</v>
      </c>
      <c r="I2827" s="23" t="str">
        <f>VLOOKUP(J2827,PROCV!$E$1:$F$27,2,FALSE)</f>
        <v>31 - Minas Gerais</v>
      </c>
      <c r="J2827" s="22" t="s">
        <v>85</v>
      </c>
      <c r="K2827" s="22">
        <v>0</v>
      </c>
      <c r="L2827" s="33">
        <v>30312</v>
      </c>
      <c r="M2827" s="20" t="e">
        <f>VLOOKUP(G2827,PROCV!$A$110:$B$119,2,FALSE)</f>
        <v>#N/A</v>
      </c>
      <c r="N2827" s="17" t="e">
        <f t="shared" si="44"/>
        <v>#N/A</v>
      </c>
    </row>
    <row r="2828" spans="1:14" x14ac:dyDescent="0.25">
      <c r="A2828" s="30" t="s">
        <v>48</v>
      </c>
      <c r="B2828" s="36">
        <v>15034</v>
      </c>
      <c r="C2828" s="42" t="s">
        <v>3723</v>
      </c>
      <c r="D2828" s="22" t="s">
        <v>314</v>
      </c>
      <c r="E2828" s="22" t="s">
        <v>265</v>
      </c>
      <c r="F2828" s="26" t="str">
        <f>VLOOKUP(E2828,PROCV!$A$1:$B$107,2,TRUE)</f>
        <v>Patrimônio</v>
      </c>
      <c r="G2828" s="38">
        <v>2001</v>
      </c>
      <c r="H2828" s="24">
        <v>0</v>
      </c>
      <c r="I2828" s="23" t="str">
        <f>VLOOKUP(J2828,PROCV!$E$1:$F$27,2,FALSE)</f>
        <v>53 - Distrito Federal</v>
      </c>
      <c r="J2828" s="22" t="s">
        <v>75</v>
      </c>
      <c r="K2828" s="22">
        <v>0</v>
      </c>
      <c r="L2828" s="38">
        <v>39992</v>
      </c>
      <c r="M2828" s="20" t="e">
        <f>VLOOKUP(G2828,PROCV!$A$110:$B$119,2,FALSE)</f>
        <v>#N/A</v>
      </c>
      <c r="N2828" s="17" t="e">
        <f t="shared" si="44"/>
        <v>#N/A</v>
      </c>
    </row>
    <row r="2829" spans="1:14" x14ac:dyDescent="0.25">
      <c r="A2829" s="30" t="s">
        <v>48</v>
      </c>
      <c r="B2829" s="36">
        <v>18505</v>
      </c>
      <c r="C2829" s="42" t="s">
        <v>3722</v>
      </c>
      <c r="D2829" s="22" t="s">
        <v>189</v>
      </c>
      <c r="E2829" s="22" t="s">
        <v>213</v>
      </c>
      <c r="F2829" s="26" t="str">
        <f>VLOOKUP(E2829,PROCV!$A$1:$B$107,2,TRUE)</f>
        <v>Patrimônio</v>
      </c>
      <c r="G2829" s="33">
        <v>2001</v>
      </c>
      <c r="H2829" s="24">
        <v>0</v>
      </c>
      <c r="I2829" s="23" t="str">
        <f>VLOOKUP(J2829,PROCV!$E$1:$F$27,2,FALSE)</f>
        <v>53 - Distrito Federal</v>
      </c>
      <c r="J2829" s="22" t="s">
        <v>75</v>
      </c>
      <c r="K2829" s="22">
        <v>0</v>
      </c>
      <c r="L2829" s="33">
        <v>135570</v>
      </c>
      <c r="M2829" s="20" t="e">
        <f>VLOOKUP(G2829,PROCV!$A$110:$B$119,2,FALSE)</f>
        <v>#N/A</v>
      </c>
      <c r="N2829" s="17" t="e">
        <f t="shared" si="44"/>
        <v>#N/A</v>
      </c>
    </row>
    <row r="2830" spans="1:14" x14ac:dyDescent="0.25">
      <c r="A2830" s="30" t="s">
        <v>48</v>
      </c>
      <c r="B2830" s="36">
        <v>19825</v>
      </c>
      <c r="C2830" s="42" t="s">
        <v>3721</v>
      </c>
      <c r="D2830" s="22" t="s">
        <v>300</v>
      </c>
      <c r="E2830" s="22" t="s">
        <v>263</v>
      </c>
      <c r="F2830" s="26" t="str">
        <f>VLOOKUP(E2830,PROCV!$A$1:$B$107,2,TRUE)</f>
        <v>Artes Cênicas e Espetáculo</v>
      </c>
      <c r="G2830" s="33">
        <v>2001</v>
      </c>
      <c r="H2830" s="24">
        <v>0</v>
      </c>
      <c r="I2830" s="23" t="str">
        <f>VLOOKUP(J2830,PROCV!$E$1:$F$27,2,FALSE)</f>
        <v>35 - São Paulo</v>
      </c>
      <c r="J2830" s="22" t="s">
        <v>76</v>
      </c>
      <c r="K2830" s="22">
        <v>0</v>
      </c>
      <c r="L2830" s="33">
        <v>94276</v>
      </c>
      <c r="M2830" s="20" t="e">
        <f>VLOOKUP(G2830,PROCV!$A$110:$B$119,2,FALSE)</f>
        <v>#N/A</v>
      </c>
      <c r="N2830" s="17" t="e">
        <f t="shared" si="44"/>
        <v>#N/A</v>
      </c>
    </row>
    <row r="2831" spans="1:14" x14ac:dyDescent="0.25">
      <c r="A2831" s="30" t="s">
        <v>48</v>
      </c>
      <c r="B2831" s="36">
        <v>5859</v>
      </c>
      <c r="C2831" s="42" t="s">
        <v>3720</v>
      </c>
      <c r="D2831" s="22" t="s">
        <v>314</v>
      </c>
      <c r="E2831" s="22" t="s">
        <v>265</v>
      </c>
      <c r="F2831" s="26" t="str">
        <f>VLOOKUP(E2831,PROCV!$A$1:$B$107,2,TRUE)</f>
        <v>Patrimônio</v>
      </c>
      <c r="G2831" s="38">
        <v>2001</v>
      </c>
      <c r="H2831" s="24">
        <v>0</v>
      </c>
      <c r="I2831" s="23" t="str">
        <f>VLOOKUP(J2831,PROCV!$E$1:$F$27,2,FALSE)</f>
        <v>31 - Minas Gerais</v>
      </c>
      <c r="J2831" s="22" t="s">
        <v>85</v>
      </c>
      <c r="K2831" s="22">
        <v>0</v>
      </c>
      <c r="L2831" s="38">
        <v>15000</v>
      </c>
      <c r="M2831" s="20" t="e">
        <f>VLOOKUP(G2831,PROCV!$A$110:$B$119,2,FALSE)</f>
        <v>#N/A</v>
      </c>
      <c r="N2831" s="17" t="e">
        <f t="shared" si="44"/>
        <v>#N/A</v>
      </c>
    </row>
    <row r="2832" spans="1:14" x14ac:dyDescent="0.25">
      <c r="A2832" s="30" t="s">
        <v>48</v>
      </c>
      <c r="B2832" s="36">
        <v>15086</v>
      </c>
      <c r="C2832" s="42" t="s">
        <v>3719</v>
      </c>
      <c r="D2832" s="22" t="s">
        <v>114</v>
      </c>
      <c r="E2832" s="22" t="s">
        <v>369</v>
      </c>
      <c r="F2832" s="26" t="str">
        <f>VLOOKUP(E2832,PROCV!$A$1:$B$107,2,TRUE)</f>
        <v>Patrimônio</v>
      </c>
      <c r="G2832" s="33">
        <v>2001</v>
      </c>
      <c r="H2832" s="24">
        <v>0</v>
      </c>
      <c r="I2832" s="23" t="str">
        <f>VLOOKUP(J2832,PROCV!$E$1:$F$27,2,FALSE)</f>
        <v>35 - São Paulo</v>
      </c>
      <c r="J2832" s="22" t="s">
        <v>76</v>
      </c>
      <c r="K2832" s="22">
        <v>0</v>
      </c>
      <c r="L2832" s="33">
        <v>47976</v>
      </c>
      <c r="M2832" s="20" t="e">
        <f>VLOOKUP(G2832,PROCV!$A$110:$B$119,2,FALSE)</f>
        <v>#N/A</v>
      </c>
      <c r="N2832" s="17" t="e">
        <f t="shared" si="44"/>
        <v>#N/A</v>
      </c>
    </row>
    <row r="2833" spans="1:14" x14ac:dyDescent="0.25">
      <c r="A2833" s="30" t="s">
        <v>48</v>
      </c>
      <c r="B2833" s="36">
        <v>16339</v>
      </c>
      <c r="C2833" s="42" t="s">
        <v>3718</v>
      </c>
      <c r="D2833" s="22" t="s">
        <v>189</v>
      </c>
      <c r="E2833" s="22" t="s">
        <v>213</v>
      </c>
      <c r="F2833" s="26" t="str">
        <f>VLOOKUP(E2833,PROCV!$A$1:$B$107,2,TRUE)</f>
        <v>Patrimônio</v>
      </c>
      <c r="G2833" s="33">
        <v>2001</v>
      </c>
      <c r="H2833" s="24">
        <v>0</v>
      </c>
      <c r="I2833" s="23" t="str">
        <f>VLOOKUP(J2833,PROCV!$E$1:$F$27,2,FALSE)</f>
        <v>31 - Minas Gerais</v>
      </c>
      <c r="J2833" s="22" t="s">
        <v>85</v>
      </c>
      <c r="K2833" s="22">
        <v>0</v>
      </c>
      <c r="L2833" s="33">
        <v>86821.82</v>
      </c>
      <c r="M2833" s="20" t="e">
        <f>VLOOKUP(G2833,PROCV!$A$110:$B$119,2,FALSE)</f>
        <v>#N/A</v>
      </c>
      <c r="N2833" s="17" t="e">
        <f t="shared" si="44"/>
        <v>#N/A</v>
      </c>
    </row>
    <row r="2834" spans="1:14" x14ac:dyDescent="0.25">
      <c r="A2834" s="30" t="s">
        <v>48</v>
      </c>
      <c r="B2834" s="36">
        <v>17014</v>
      </c>
      <c r="C2834" s="42" t="s">
        <v>3717</v>
      </c>
      <c r="D2834" s="22" t="s">
        <v>189</v>
      </c>
      <c r="E2834" s="22" t="s">
        <v>844</v>
      </c>
      <c r="F2834" s="26" t="str">
        <f>VLOOKUP(E2834,PROCV!$A$1:$B$107,2,TRUE)</f>
        <v>Educação e Criação em Artes</v>
      </c>
      <c r="G2834" s="33">
        <v>2001</v>
      </c>
      <c r="H2834" s="24">
        <v>0</v>
      </c>
      <c r="I2834" s="23" t="str">
        <f>VLOOKUP(J2834,PROCV!$E$1:$F$27,2,FALSE)</f>
        <v>31 - Minas Gerais</v>
      </c>
      <c r="J2834" s="22" t="s">
        <v>85</v>
      </c>
      <c r="K2834" s="22">
        <v>0</v>
      </c>
      <c r="L2834" s="33">
        <v>15000</v>
      </c>
      <c r="M2834" s="20" t="e">
        <f>VLOOKUP(G2834,PROCV!$A$110:$B$119,2,FALSE)</f>
        <v>#N/A</v>
      </c>
      <c r="N2834" s="17" t="e">
        <f t="shared" si="44"/>
        <v>#N/A</v>
      </c>
    </row>
    <row r="2835" spans="1:14" x14ac:dyDescent="0.25">
      <c r="A2835" s="30" t="s">
        <v>48</v>
      </c>
      <c r="B2835" s="36">
        <v>16817</v>
      </c>
      <c r="C2835" s="42" t="s">
        <v>3716</v>
      </c>
      <c r="D2835" s="22" t="s">
        <v>189</v>
      </c>
      <c r="E2835" s="22" t="s">
        <v>213</v>
      </c>
      <c r="F2835" s="26" t="str">
        <f>VLOOKUP(E2835,PROCV!$A$1:$B$107,2,TRUE)</f>
        <v>Patrimônio</v>
      </c>
      <c r="G2835" s="33">
        <v>2001</v>
      </c>
      <c r="H2835" s="24">
        <v>0</v>
      </c>
      <c r="I2835" s="23" t="str">
        <f>VLOOKUP(J2835,PROCV!$E$1:$F$27,2,FALSE)</f>
        <v>31 - Minas Gerais</v>
      </c>
      <c r="J2835" s="22" t="s">
        <v>85</v>
      </c>
      <c r="K2835" s="22">
        <v>0</v>
      </c>
      <c r="L2835" s="33">
        <v>400000</v>
      </c>
      <c r="M2835" s="20" t="e">
        <f>VLOOKUP(G2835,PROCV!$A$110:$B$119,2,FALSE)</f>
        <v>#N/A</v>
      </c>
      <c r="N2835" s="17" t="e">
        <f t="shared" si="44"/>
        <v>#N/A</v>
      </c>
    </row>
    <row r="2836" spans="1:14" x14ac:dyDescent="0.25">
      <c r="A2836" s="30" t="s">
        <v>48</v>
      </c>
      <c r="B2836" s="36">
        <v>16479</v>
      </c>
      <c r="C2836" s="42" t="s">
        <v>3715</v>
      </c>
      <c r="D2836" s="22" t="s">
        <v>189</v>
      </c>
      <c r="E2836" s="22" t="s">
        <v>749</v>
      </c>
      <c r="F2836" s="26" t="str">
        <f>VLOOKUP(E2836,PROCV!$A$1:$B$107,2,TRUE)</f>
        <v>Educação e Criação em Artes</v>
      </c>
      <c r="G2836" s="33">
        <v>2001</v>
      </c>
      <c r="H2836" s="24">
        <v>0</v>
      </c>
      <c r="I2836" s="23" t="str">
        <f>VLOOKUP(J2836,PROCV!$E$1:$F$27,2,FALSE)</f>
        <v>27 - Alagoas</v>
      </c>
      <c r="J2836" s="22" t="s">
        <v>65</v>
      </c>
      <c r="K2836" s="22">
        <v>0</v>
      </c>
      <c r="L2836" s="33">
        <v>113668</v>
      </c>
      <c r="M2836" s="20" t="e">
        <f>VLOOKUP(G2836,PROCV!$A$110:$B$119,2,FALSE)</f>
        <v>#N/A</v>
      </c>
      <c r="N2836" s="17" t="e">
        <f t="shared" si="44"/>
        <v>#N/A</v>
      </c>
    </row>
    <row r="2837" spans="1:14" x14ac:dyDescent="0.25">
      <c r="A2837" s="30" t="s">
        <v>48</v>
      </c>
      <c r="B2837" s="36">
        <v>18989</v>
      </c>
      <c r="C2837" s="42" t="s">
        <v>3714</v>
      </c>
      <c r="D2837" s="22" t="s">
        <v>189</v>
      </c>
      <c r="E2837" s="22" t="s">
        <v>844</v>
      </c>
      <c r="F2837" s="26" t="str">
        <f>VLOOKUP(E2837,PROCV!$A$1:$B$107,2,TRUE)</f>
        <v>Educação e Criação em Artes</v>
      </c>
      <c r="G2837" s="33">
        <v>2001</v>
      </c>
      <c r="H2837" s="24">
        <v>0</v>
      </c>
      <c r="I2837" s="23" t="str">
        <f>VLOOKUP(J2837,PROCV!$E$1:$F$27,2,FALSE)</f>
        <v>26 - Pernambuco</v>
      </c>
      <c r="J2837" s="22" t="s">
        <v>44</v>
      </c>
      <c r="K2837" s="22">
        <v>0</v>
      </c>
      <c r="L2837" s="33">
        <v>15000</v>
      </c>
      <c r="M2837" s="20" t="e">
        <f>VLOOKUP(G2837,PROCV!$A$110:$B$119,2,FALSE)</f>
        <v>#N/A</v>
      </c>
      <c r="N2837" s="17" t="e">
        <f t="shared" si="44"/>
        <v>#N/A</v>
      </c>
    </row>
    <row r="2838" spans="1:14" x14ac:dyDescent="0.25">
      <c r="A2838" s="30" t="s">
        <v>48</v>
      </c>
      <c r="B2838" s="36">
        <v>16906</v>
      </c>
      <c r="C2838" s="42" t="s">
        <v>3713</v>
      </c>
      <c r="D2838" s="22" t="s">
        <v>189</v>
      </c>
      <c r="E2838" s="22" t="s">
        <v>630</v>
      </c>
      <c r="F2838" s="26" t="s">
        <v>10</v>
      </c>
      <c r="G2838" s="33">
        <v>2001</v>
      </c>
      <c r="H2838" s="24">
        <v>0</v>
      </c>
      <c r="I2838" s="23" t="str">
        <f>VLOOKUP(J2838,PROCV!$E$1:$F$27,2,FALSE)</f>
        <v>53 - Distrito Federal</v>
      </c>
      <c r="J2838" s="22" t="s">
        <v>75</v>
      </c>
      <c r="K2838" s="22">
        <v>0</v>
      </c>
      <c r="L2838" s="33">
        <v>250000</v>
      </c>
      <c r="M2838" s="20" t="e">
        <f>VLOOKUP(G2838,PROCV!$A$110:$B$119,2,FALSE)</f>
        <v>#N/A</v>
      </c>
      <c r="N2838" s="17" t="e">
        <f t="shared" si="44"/>
        <v>#N/A</v>
      </c>
    </row>
    <row r="2839" spans="1:14" x14ac:dyDescent="0.25">
      <c r="A2839" s="30" t="s">
        <v>48</v>
      </c>
      <c r="B2839" s="36">
        <v>18000</v>
      </c>
      <c r="C2839" s="42" t="s">
        <v>3712</v>
      </c>
      <c r="D2839" s="22" t="s">
        <v>114</v>
      </c>
      <c r="E2839" s="22" t="s">
        <v>113</v>
      </c>
      <c r="F2839" s="26" t="str">
        <f>VLOOKUP(E2839,PROCV!$A$1:$B$107,2,TRUE)</f>
        <v>Música</v>
      </c>
      <c r="G2839" s="33">
        <v>2001</v>
      </c>
      <c r="H2839" s="24">
        <v>0</v>
      </c>
      <c r="I2839" s="23" t="str">
        <f>VLOOKUP(J2839,PROCV!$E$1:$F$27,2,FALSE)</f>
        <v>29 - Bahia</v>
      </c>
      <c r="J2839" s="22" t="s">
        <v>73</v>
      </c>
      <c r="K2839" s="22">
        <v>0</v>
      </c>
      <c r="L2839" s="33">
        <v>50000</v>
      </c>
      <c r="M2839" s="20" t="e">
        <f>VLOOKUP(G2839,PROCV!$A$110:$B$119,2,FALSE)</f>
        <v>#N/A</v>
      </c>
      <c r="N2839" s="17" t="e">
        <f t="shared" si="44"/>
        <v>#N/A</v>
      </c>
    </row>
    <row r="2840" spans="1:14" x14ac:dyDescent="0.25">
      <c r="A2840" s="30" t="s">
        <v>48</v>
      </c>
      <c r="B2840" s="36">
        <v>17736</v>
      </c>
      <c r="C2840" s="42" t="s">
        <v>3711</v>
      </c>
      <c r="D2840" s="22" t="s">
        <v>4</v>
      </c>
      <c r="E2840" s="22" t="s">
        <v>2350</v>
      </c>
      <c r="F2840" s="26" t="str">
        <f>VLOOKUP(E2840,PROCV!$A$1:$B$107,2,TRUE)</f>
        <v>Audiovisual</v>
      </c>
      <c r="G2840" s="33">
        <v>2001</v>
      </c>
      <c r="H2840" s="24">
        <v>0</v>
      </c>
      <c r="I2840" s="23" t="str">
        <f>VLOOKUP(J2840,PROCV!$E$1:$F$27,2,FALSE)</f>
        <v>35 - São Paulo</v>
      </c>
      <c r="J2840" s="22" t="s">
        <v>76</v>
      </c>
      <c r="K2840" s="22">
        <v>0</v>
      </c>
      <c r="L2840" s="33">
        <v>130000</v>
      </c>
      <c r="M2840" s="20" t="e">
        <f>VLOOKUP(G2840,PROCV!$A$110:$B$119,2,FALSE)</f>
        <v>#N/A</v>
      </c>
      <c r="N2840" s="17" t="e">
        <f t="shared" si="44"/>
        <v>#N/A</v>
      </c>
    </row>
    <row r="2841" spans="1:14" x14ac:dyDescent="0.25">
      <c r="A2841" s="30" t="s">
        <v>48</v>
      </c>
      <c r="B2841" s="36">
        <v>3185</v>
      </c>
      <c r="C2841" s="42" t="s">
        <v>3710</v>
      </c>
      <c r="D2841" s="22" t="s">
        <v>189</v>
      </c>
      <c r="E2841" s="22" t="s">
        <v>213</v>
      </c>
      <c r="F2841" s="26" t="str">
        <f>VLOOKUP(E2841,PROCV!$A$1:$B$107,2,TRUE)</f>
        <v>Patrimônio</v>
      </c>
      <c r="G2841" s="33">
        <v>2001</v>
      </c>
      <c r="H2841" s="24">
        <v>0</v>
      </c>
      <c r="I2841" s="23" t="str">
        <f>VLOOKUP(J2841,PROCV!$E$1:$F$27,2,FALSE)</f>
        <v>15 - Pará</v>
      </c>
      <c r="J2841" s="22" t="s">
        <v>140</v>
      </c>
      <c r="K2841" s="22">
        <v>0</v>
      </c>
      <c r="L2841" s="33">
        <v>35300</v>
      </c>
      <c r="M2841" s="20" t="e">
        <f>VLOOKUP(G2841,PROCV!$A$110:$B$119,2,FALSE)</f>
        <v>#N/A</v>
      </c>
      <c r="N2841" s="17" t="e">
        <f t="shared" si="44"/>
        <v>#N/A</v>
      </c>
    </row>
    <row r="2842" spans="1:14" x14ac:dyDescent="0.25">
      <c r="A2842" s="30" t="s">
        <v>48</v>
      </c>
      <c r="B2842" s="36">
        <v>16080</v>
      </c>
      <c r="C2842" s="42" t="s">
        <v>3709</v>
      </c>
      <c r="D2842" s="22" t="s">
        <v>4</v>
      </c>
      <c r="E2842" s="22" t="s">
        <v>285</v>
      </c>
      <c r="F2842" s="26" t="str">
        <f>VLOOKUP(E2842,PROCV!$A$1:$B$107,2,TRUE)</f>
        <v>Educação e Criação em Artes</v>
      </c>
      <c r="G2842" s="33">
        <v>2001</v>
      </c>
      <c r="H2842" s="24">
        <v>0</v>
      </c>
      <c r="I2842" s="23" t="str">
        <f>VLOOKUP(J2842,PROCV!$E$1:$F$27,2,FALSE)</f>
        <v>42 - Santa Catarina</v>
      </c>
      <c r="J2842" s="22" t="s">
        <v>79</v>
      </c>
      <c r="K2842" s="22">
        <v>0</v>
      </c>
      <c r="L2842" s="33">
        <v>40000</v>
      </c>
      <c r="M2842" s="20" t="e">
        <f>VLOOKUP(G2842,PROCV!$A$110:$B$119,2,FALSE)</f>
        <v>#N/A</v>
      </c>
      <c r="N2842" s="17" t="e">
        <f t="shared" si="44"/>
        <v>#N/A</v>
      </c>
    </row>
    <row r="2843" spans="1:14" x14ac:dyDescent="0.25">
      <c r="A2843" s="30" t="s">
        <v>48</v>
      </c>
      <c r="B2843" s="36">
        <v>6173</v>
      </c>
      <c r="C2843" s="42" t="s">
        <v>3708</v>
      </c>
      <c r="D2843" s="22" t="s">
        <v>189</v>
      </c>
      <c r="E2843" s="22" t="s">
        <v>213</v>
      </c>
      <c r="F2843" s="26" t="str">
        <f>VLOOKUP(E2843,PROCV!$A$1:$B$107,2,TRUE)</f>
        <v>Patrimônio</v>
      </c>
      <c r="G2843" s="33">
        <v>2001</v>
      </c>
      <c r="H2843" s="24">
        <v>0</v>
      </c>
      <c r="I2843" s="23" t="str">
        <f>VLOOKUP(J2843,PROCV!$E$1:$F$27,2,FALSE)</f>
        <v>35 - São Paulo</v>
      </c>
      <c r="J2843" s="22" t="s">
        <v>76</v>
      </c>
      <c r="K2843" s="22">
        <v>0</v>
      </c>
      <c r="L2843" s="33">
        <v>73038</v>
      </c>
      <c r="M2843" s="20" t="e">
        <f>VLOOKUP(G2843,PROCV!$A$110:$B$119,2,FALSE)</f>
        <v>#N/A</v>
      </c>
      <c r="N2843" s="17" t="e">
        <f t="shared" si="44"/>
        <v>#N/A</v>
      </c>
    </row>
    <row r="2844" spans="1:14" x14ac:dyDescent="0.25">
      <c r="A2844" s="30" t="s">
        <v>48</v>
      </c>
      <c r="B2844" s="36">
        <v>16412</v>
      </c>
      <c r="C2844" s="42" t="s">
        <v>3707</v>
      </c>
      <c r="D2844" s="22" t="s">
        <v>189</v>
      </c>
      <c r="E2844" s="22" t="s">
        <v>188</v>
      </c>
      <c r="F2844" s="26" t="str">
        <f>VLOOKUP(E2844,PROCV!$A$1:$B$107,2,TRUE)</f>
        <v>Audiovisual</v>
      </c>
      <c r="G2844" s="33">
        <v>2001</v>
      </c>
      <c r="H2844" s="24">
        <v>0</v>
      </c>
      <c r="I2844" s="23" t="str">
        <f>VLOOKUP(J2844,PROCV!$E$1:$F$27,2,FALSE)</f>
        <v>33 - Rio de Janeiro</v>
      </c>
      <c r="J2844" s="22" t="s">
        <v>82</v>
      </c>
      <c r="K2844" s="22">
        <v>0</v>
      </c>
      <c r="L2844" s="33">
        <v>23684</v>
      </c>
      <c r="M2844" s="20" t="e">
        <f>VLOOKUP(G2844,PROCV!$A$110:$B$119,2,FALSE)</f>
        <v>#N/A</v>
      </c>
      <c r="N2844" s="17" t="e">
        <f t="shared" si="44"/>
        <v>#N/A</v>
      </c>
    </row>
    <row r="2845" spans="1:14" x14ac:dyDescent="0.25">
      <c r="A2845" s="30" t="s">
        <v>48</v>
      </c>
      <c r="B2845" s="36">
        <v>16872</v>
      </c>
      <c r="C2845" s="42" t="s">
        <v>3706</v>
      </c>
      <c r="D2845" s="22" t="s">
        <v>189</v>
      </c>
      <c r="E2845" s="22" t="s">
        <v>188</v>
      </c>
      <c r="F2845" s="26" t="str">
        <f>VLOOKUP(E2845,PROCV!$A$1:$B$107,2,TRUE)</f>
        <v>Audiovisual</v>
      </c>
      <c r="G2845" s="33">
        <v>2001</v>
      </c>
      <c r="H2845" s="24">
        <v>0</v>
      </c>
      <c r="I2845" s="23" t="str">
        <f>VLOOKUP(J2845,PROCV!$E$1:$F$27,2,FALSE)</f>
        <v>35 - São Paulo</v>
      </c>
      <c r="J2845" s="22" t="s">
        <v>76</v>
      </c>
      <c r="K2845" s="22">
        <v>0</v>
      </c>
      <c r="L2845" s="33">
        <v>250816</v>
      </c>
      <c r="M2845" s="20" t="e">
        <f>VLOOKUP(G2845,PROCV!$A$110:$B$119,2,FALSE)</f>
        <v>#N/A</v>
      </c>
      <c r="N2845" s="17" t="e">
        <f t="shared" si="44"/>
        <v>#N/A</v>
      </c>
    </row>
    <row r="2846" spans="1:14" x14ac:dyDescent="0.25">
      <c r="A2846" s="30" t="s">
        <v>48</v>
      </c>
      <c r="B2846" s="36">
        <v>3225</v>
      </c>
      <c r="C2846" s="42" t="s">
        <v>3705</v>
      </c>
      <c r="D2846" s="22" t="s">
        <v>189</v>
      </c>
      <c r="E2846" s="22" t="s">
        <v>630</v>
      </c>
      <c r="F2846" s="26" t="s">
        <v>10</v>
      </c>
      <c r="G2846" s="33">
        <v>2001</v>
      </c>
      <c r="H2846" s="24">
        <v>0</v>
      </c>
      <c r="I2846" s="23" t="str">
        <f>VLOOKUP(J2846,PROCV!$E$1:$F$27,2,FALSE)</f>
        <v>25 - Paraíba</v>
      </c>
      <c r="J2846" s="22" t="s">
        <v>346</v>
      </c>
      <c r="K2846" s="22">
        <v>0</v>
      </c>
      <c r="L2846" s="33">
        <v>46326</v>
      </c>
      <c r="M2846" s="20" t="e">
        <f>VLOOKUP(G2846,PROCV!$A$110:$B$119,2,FALSE)</f>
        <v>#N/A</v>
      </c>
      <c r="N2846" s="17" t="e">
        <f t="shared" si="44"/>
        <v>#N/A</v>
      </c>
    </row>
    <row r="2847" spans="1:14" x14ac:dyDescent="0.25">
      <c r="A2847" s="30" t="s">
        <v>48</v>
      </c>
      <c r="B2847" s="36">
        <v>16469</v>
      </c>
      <c r="C2847" s="42" t="s">
        <v>3704</v>
      </c>
      <c r="D2847" s="22" t="s">
        <v>189</v>
      </c>
      <c r="E2847" s="22" t="s">
        <v>213</v>
      </c>
      <c r="F2847" s="26" t="str">
        <f>VLOOKUP(E2847,PROCV!$A$1:$B$107,2,TRUE)</f>
        <v>Patrimônio</v>
      </c>
      <c r="G2847" s="33">
        <v>2001</v>
      </c>
      <c r="H2847" s="24">
        <v>0</v>
      </c>
      <c r="I2847" s="23" t="str">
        <f>VLOOKUP(J2847,PROCV!$E$1:$F$27,2,FALSE)</f>
        <v>43 - Rio Grande do Sul</v>
      </c>
      <c r="J2847" s="22" t="s">
        <v>56</v>
      </c>
      <c r="K2847" s="22">
        <v>0</v>
      </c>
      <c r="L2847" s="33">
        <v>90000</v>
      </c>
      <c r="M2847" s="20" t="e">
        <f>VLOOKUP(G2847,PROCV!$A$110:$B$119,2,FALSE)</f>
        <v>#N/A</v>
      </c>
      <c r="N2847" s="17" t="e">
        <f t="shared" si="44"/>
        <v>#N/A</v>
      </c>
    </row>
    <row r="2848" spans="1:14" x14ac:dyDescent="0.25">
      <c r="A2848" s="30" t="s">
        <v>48</v>
      </c>
      <c r="B2848" s="36">
        <v>16776</v>
      </c>
      <c r="C2848" s="42" t="s">
        <v>3703</v>
      </c>
      <c r="D2848" s="22" t="s">
        <v>189</v>
      </c>
      <c r="E2848" s="22" t="s">
        <v>278</v>
      </c>
      <c r="F2848" s="26" t="str">
        <f>VLOOKUP(E2848,PROCV!$A$1:$B$107,2,TRUE)</f>
        <v>Artes Cênicas e Espetáculo</v>
      </c>
      <c r="G2848" s="33">
        <v>2001</v>
      </c>
      <c r="H2848" s="24">
        <v>0</v>
      </c>
      <c r="I2848" s="23" t="str">
        <f>VLOOKUP(J2848,PROCV!$E$1:$F$27,2,FALSE)</f>
        <v>33 - Rio de Janeiro</v>
      </c>
      <c r="J2848" s="22" t="s">
        <v>82</v>
      </c>
      <c r="K2848" s="22">
        <v>0</v>
      </c>
      <c r="L2848" s="33">
        <v>75000</v>
      </c>
      <c r="M2848" s="20" t="e">
        <f>VLOOKUP(G2848,PROCV!$A$110:$B$119,2,FALSE)</f>
        <v>#N/A</v>
      </c>
      <c r="N2848" s="17" t="e">
        <f t="shared" si="44"/>
        <v>#N/A</v>
      </c>
    </row>
    <row r="2849" spans="1:14" x14ac:dyDescent="0.25">
      <c r="A2849" s="30" t="s">
        <v>48</v>
      </c>
      <c r="B2849" s="36">
        <v>6416</v>
      </c>
      <c r="C2849" s="42" t="s">
        <v>3702</v>
      </c>
      <c r="D2849" s="22" t="s">
        <v>4</v>
      </c>
      <c r="E2849" s="22" t="s">
        <v>259</v>
      </c>
      <c r="F2849" s="26" t="str">
        <f>VLOOKUP(E2849,PROCV!$A$1:$B$107,2,TRUE)</f>
        <v>Arquitetura e Design</v>
      </c>
      <c r="G2849" s="33">
        <v>2001</v>
      </c>
      <c r="H2849" s="24">
        <v>0</v>
      </c>
      <c r="I2849" s="23" t="str">
        <f>VLOOKUP(J2849,PROCV!$E$1:$F$27,2,FALSE)</f>
        <v>31 - Minas Gerais</v>
      </c>
      <c r="J2849" s="22" t="s">
        <v>85</v>
      </c>
      <c r="K2849" s="22">
        <v>0</v>
      </c>
      <c r="L2849" s="33">
        <v>10000</v>
      </c>
      <c r="M2849" s="20" t="e">
        <f>VLOOKUP(G2849,PROCV!$A$110:$B$119,2,FALSE)</f>
        <v>#N/A</v>
      </c>
      <c r="N2849" s="17" t="e">
        <f t="shared" si="44"/>
        <v>#N/A</v>
      </c>
    </row>
    <row r="2850" spans="1:14" x14ac:dyDescent="0.25">
      <c r="A2850" s="30" t="s">
        <v>48</v>
      </c>
      <c r="B2850" s="36">
        <v>6629</v>
      </c>
      <c r="C2850" s="42" t="s">
        <v>3701</v>
      </c>
      <c r="D2850" s="22" t="s">
        <v>314</v>
      </c>
      <c r="E2850" s="22" t="s">
        <v>265</v>
      </c>
      <c r="F2850" s="26" t="str">
        <f>VLOOKUP(E2850,PROCV!$A$1:$B$107,2,TRUE)</f>
        <v>Patrimônio</v>
      </c>
      <c r="G2850" s="33">
        <v>2001</v>
      </c>
      <c r="H2850" s="24">
        <v>0</v>
      </c>
      <c r="I2850" s="23" t="str">
        <f>VLOOKUP(J2850,PROCV!$E$1:$F$27,2,FALSE)</f>
        <v>35 - São Paulo</v>
      </c>
      <c r="J2850" s="22" t="s">
        <v>76</v>
      </c>
      <c r="K2850" s="22">
        <v>0</v>
      </c>
      <c r="L2850" s="33">
        <v>18750</v>
      </c>
      <c r="M2850" s="20" t="e">
        <f>VLOOKUP(G2850,PROCV!$A$110:$B$119,2,FALSE)</f>
        <v>#N/A</v>
      </c>
      <c r="N2850" s="17" t="e">
        <f t="shared" si="44"/>
        <v>#N/A</v>
      </c>
    </row>
    <row r="2851" spans="1:14" x14ac:dyDescent="0.25">
      <c r="A2851" s="30" t="s">
        <v>48</v>
      </c>
      <c r="B2851" s="36">
        <v>15185</v>
      </c>
      <c r="C2851" s="42" t="s">
        <v>3700</v>
      </c>
      <c r="D2851" s="22" t="s">
        <v>46</v>
      </c>
      <c r="E2851" s="22" t="s">
        <v>50</v>
      </c>
      <c r="F2851" s="26" t="str">
        <f>VLOOKUP(E2851,PROCV!$A$1:$B$107,2,TRUE)</f>
        <v>Educação e Criação em Artes</v>
      </c>
      <c r="G2851" s="33">
        <v>2001</v>
      </c>
      <c r="H2851" s="24">
        <v>0</v>
      </c>
      <c r="I2851" s="23" t="str">
        <f>VLOOKUP(J2851,PROCV!$E$1:$F$27,2,FALSE)</f>
        <v>51 - Mato Grosso</v>
      </c>
      <c r="J2851" s="22" t="s">
        <v>99</v>
      </c>
      <c r="K2851" s="22">
        <v>0</v>
      </c>
      <c r="L2851" s="33">
        <v>30000</v>
      </c>
      <c r="M2851" s="20" t="e">
        <f>VLOOKUP(G2851,PROCV!$A$110:$B$119,2,FALSE)</f>
        <v>#N/A</v>
      </c>
      <c r="N2851" s="17" t="e">
        <f t="shared" si="44"/>
        <v>#N/A</v>
      </c>
    </row>
    <row r="2852" spans="1:14" x14ac:dyDescent="0.25">
      <c r="A2852" s="30" t="s">
        <v>48</v>
      </c>
      <c r="B2852" s="36">
        <v>16898</v>
      </c>
      <c r="C2852" s="42" t="s">
        <v>3699</v>
      </c>
      <c r="D2852" s="22" t="s">
        <v>189</v>
      </c>
      <c r="E2852" s="22" t="s">
        <v>213</v>
      </c>
      <c r="F2852" s="26" t="str">
        <f>VLOOKUP(E2852,PROCV!$A$1:$B$107,2,TRUE)</f>
        <v>Patrimônio</v>
      </c>
      <c r="G2852" s="33">
        <v>2001</v>
      </c>
      <c r="H2852" s="24">
        <v>0</v>
      </c>
      <c r="I2852" s="23" t="str">
        <f>VLOOKUP(J2852,PROCV!$E$1:$F$27,2,FALSE)</f>
        <v>41 - Paraná</v>
      </c>
      <c r="J2852" s="22" t="s">
        <v>106</v>
      </c>
      <c r="K2852" s="22">
        <v>0</v>
      </c>
      <c r="L2852" s="33">
        <v>80000</v>
      </c>
      <c r="M2852" s="20" t="e">
        <f>VLOOKUP(G2852,PROCV!$A$110:$B$119,2,FALSE)</f>
        <v>#N/A</v>
      </c>
      <c r="N2852" s="17" t="e">
        <f t="shared" si="44"/>
        <v>#N/A</v>
      </c>
    </row>
    <row r="2853" spans="1:14" x14ac:dyDescent="0.25">
      <c r="A2853" s="30" t="s">
        <v>48</v>
      </c>
      <c r="B2853" s="36">
        <v>16010</v>
      </c>
      <c r="C2853" s="42" t="s">
        <v>3698</v>
      </c>
      <c r="D2853" s="22" t="s">
        <v>4</v>
      </c>
      <c r="E2853" s="22" t="s">
        <v>305</v>
      </c>
      <c r="F2853" s="26" t="str">
        <f>VLOOKUP(E2853,PROCV!$A$1:$B$107,2,TRUE)</f>
        <v>Audiovisual</v>
      </c>
      <c r="G2853" s="33">
        <v>2001</v>
      </c>
      <c r="H2853" s="24">
        <v>0</v>
      </c>
      <c r="I2853" s="23" t="str">
        <f>VLOOKUP(J2853,PROCV!$E$1:$F$27,2,FALSE)</f>
        <v>35 - São Paulo</v>
      </c>
      <c r="J2853" s="22" t="s">
        <v>76</v>
      </c>
      <c r="K2853" s="22">
        <v>0</v>
      </c>
      <c r="L2853" s="33">
        <v>8500</v>
      </c>
      <c r="M2853" s="20" t="e">
        <f>VLOOKUP(G2853,PROCV!$A$110:$B$119,2,FALSE)</f>
        <v>#N/A</v>
      </c>
      <c r="N2853" s="17" t="e">
        <f t="shared" si="44"/>
        <v>#N/A</v>
      </c>
    </row>
    <row r="2854" spans="1:14" x14ac:dyDescent="0.25">
      <c r="A2854" s="30" t="s">
        <v>48</v>
      </c>
      <c r="B2854" s="36">
        <v>6129</v>
      </c>
      <c r="C2854" s="42" t="s">
        <v>3697</v>
      </c>
      <c r="D2854" s="22" t="s">
        <v>189</v>
      </c>
      <c r="E2854" s="22" t="s">
        <v>188</v>
      </c>
      <c r="F2854" s="26" t="str">
        <f>VLOOKUP(E2854,PROCV!$A$1:$B$107,2,TRUE)</f>
        <v>Audiovisual</v>
      </c>
      <c r="G2854" s="33">
        <v>2001</v>
      </c>
      <c r="H2854" s="24">
        <v>0</v>
      </c>
      <c r="I2854" s="23" t="str">
        <f>VLOOKUP(J2854,PROCV!$E$1:$F$27,2,FALSE)</f>
        <v>35 - São Paulo</v>
      </c>
      <c r="J2854" s="22" t="s">
        <v>76</v>
      </c>
      <c r="K2854" s="22">
        <v>0</v>
      </c>
      <c r="L2854" s="33">
        <v>79668</v>
      </c>
      <c r="M2854" s="20" t="e">
        <f>VLOOKUP(G2854,PROCV!$A$110:$B$119,2,FALSE)</f>
        <v>#N/A</v>
      </c>
      <c r="N2854" s="17" t="e">
        <f t="shared" si="44"/>
        <v>#N/A</v>
      </c>
    </row>
    <row r="2855" spans="1:14" x14ac:dyDescent="0.25">
      <c r="A2855" s="30" t="s">
        <v>48</v>
      </c>
      <c r="B2855" s="36">
        <v>18973</v>
      </c>
      <c r="C2855" s="42" t="s">
        <v>3696</v>
      </c>
      <c r="D2855" s="22" t="s">
        <v>189</v>
      </c>
      <c r="E2855" s="22" t="s">
        <v>188</v>
      </c>
      <c r="F2855" s="26" t="str">
        <f>VLOOKUP(E2855,PROCV!$A$1:$B$107,2,TRUE)</f>
        <v>Audiovisual</v>
      </c>
      <c r="G2855" s="33">
        <v>2001</v>
      </c>
      <c r="H2855" s="24">
        <v>0</v>
      </c>
      <c r="I2855" s="23" t="str">
        <f>VLOOKUP(J2855,PROCV!$E$1:$F$27,2,FALSE)</f>
        <v>31 - Minas Gerais</v>
      </c>
      <c r="J2855" s="22" t="s">
        <v>85</v>
      </c>
      <c r="K2855" s="22">
        <v>0</v>
      </c>
      <c r="L2855" s="33">
        <v>336000</v>
      </c>
      <c r="M2855" s="20" t="e">
        <f>VLOOKUP(G2855,PROCV!$A$110:$B$119,2,FALSE)</f>
        <v>#N/A</v>
      </c>
      <c r="N2855" s="17" t="e">
        <f t="shared" si="44"/>
        <v>#N/A</v>
      </c>
    </row>
    <row r="2856" spans="1:14" x14ac:dyDescent="0.25">
      <c r="A2856" s="30" t="s">
        <v>48</v>
      </c>
      <c r="B2856" s="36">
        <v>19851</v>
      </c>
      <c r="C2856" s="42" t="s">
        <v>3695</v>
      </c>
      <c r="D2856" s="22" t="s">
        <v>189</v>
      </c>
      <c r="E2856" s="22" t="s">
        <v>188</v>
      </c>
      <c r="F2856" s="26" t="str">
        <f>VLOOKUP(E2856,PROCV!$A$1:$B$107,2,TRUE)</f>
        <v>Audiovisual</v>
      </c>
      <c r="G2856" s="33">
        <v>2001</v>
      </c>
      <c r="H2856" s="24">
        <v>0</v>
      </c>
      <c r="I2856" s="23" t="str">
        <f>VLOOKUP(J2856,PROCV!$E$1:$F$27,2,FALSE)</f>
        <v>31 - Minas Gerais</v>
      </c>
      <c r="J2856" s="22" t="s">
        <v>85</v>
      </c>
      <c r="K2856" s="22">
        <v>0</v>
      </c>
      <c r="L2856" s="33">
        <v>100779.67</v>
      </c>
      <c r="M2856" s="20" t="e">
        <f>VLOOKUP(G2856,PROCV!$A$110:$B$119,2,FALSE)</f>
        <v>#N/A</v>
      </c>
      <c r="N2856" s="17" t="e">
        <f t="shared" si="44"/>
        <v>#N/A</v>
      </c>
    </row>
    <row r="2857" spans="1:14" x14ac:dyDescent="0.25">
      <c r="A2857" s="30" t="s">
        <v>48</v>
      </c>
      <c r="B2857" s="36">
        <v>16448</v>
      </c>
      <c r="C2857" s="42" t="s">
        <v>3694</v>
      </c>
      <c r="D2857" s="22" t="s">
        <v>189</v>
      </c>
      <c r="E2857" s="22" t="s">
        <v>213</v>
      </c>
      <c r="F2857" s="26" t="str">
        <f>VLOOKUP(E2857,PROCV!$A$1:$B$107,2,TRUE)</f>
        <v>Patrimônio</v>
      </c>
      <c r="G2857" s="33">
        <v>2001</v>
      </c>
      <c r="H2857" s="24">
        <v>0</v>
      </c>
      <c r="I2857" s="23" t="str">
        <f>VLOOKUP(J2857,PROCV!$E$1:$F$27,2,FALSE)</f>
        <v>31 - Minas Gerais</v>
      </c>
      <c r="J2857" s="22" t="s">
        <v>85</v>
      </c>
      <c r="K2857" s="22">
        <v>0</v>
      </c>
      <c r="L2857" s="33">
        <v>50000</v>
      </c>
      <c r="M2857" s="20" t="e">
        <f>VLOOKUP(G2857,PROCV!$A$110:$B$119,2,FALSE)</f>
        <v>#N/A</v>
      </c>
      <c r="N2857" s="17" t="e">
        <f t="shared" si="44"/>
        <v>#N/A</v>
      </c>
    </row>
    <row r="2858" spans="1:14" x14ac:dyDescent="0.25">
      <c r="A2858" s="30" t="s">
        <v>48</v>
      </c>
      <c r="B2858" s="36">
        <v>15256</v>
      </c>
      <c r="C2858" s="42" t="s">
        <v>3693</v>
      </c>
      <c r="D2858" s="22" t="s">
        <v>114</v>
      </c>
      <c r="E2858" s="22" t="s">
        <v>192</v>
      </c>
      <c r="F2858" s="26" t="str">
        <f>VLOOKUP(E2858,PROCV!$A$1:$B$107,2,TRUE)</f>
        <v>Música</v>
      </c>
      <c r="G2858" s="33">
        <v>2001</v>
      </c>
      <c r="H2858" s="24">
        <v>0</v>
      </c>
      <c r="I2858" s="23" t="str">
        <f>VLOOKUP(J2858,PROCV!$E$1:$F$27,2,FALSE)</f>
        <v>33 - Rio de Janeiro</v>
      </c>
      <c r="J2858" s="22" t="s">
        <v>82</v>
      </c>
      <c r="K2858" s="22">
        <v>0</v>
      </c>
      <c r="L2858" s="33">
        <v>150000</v>
      </c>
      <c r="M2858" s="20" t="e">
        <f>VLOOKUP(G2858,PROCV!$A$110:$B$119,2,FALSE)</f>
        <v>#N/A</v>
      </c>
      <c r="N2858" s="17" t="e">
        <f t="shared" si="44"/>
        <v>#N/A</v>
      </c>
    </row>
    <row r="2859" spans="1:14" x14ac:dyDescent="0.25">
      <c r="A2859" s="30" t="s">
        <v>48</v>
      </c>
      <c r="B2859" s="36">
        <v>15365</v>
      </c>
      <c r="C2859" s="42" t="s">
        <v>3692</v>
      </c>
      <c r="D2859" s="22" t="s">
        <v>114</v>
      </c>
      <c r="E2859" s="22" t="s">
        <v>113</v>
      </c>
      <c r="F2859" s="26" t="str">
        <f>VLOOKUP(E2859,PROCV!$A$1:$B$107,2,TRUE)</f>
        <v>Música</v>
      </c>
      <c r="G2859" s="33">
        <v>2001</v>
      </c>
      <c r="H2859" s="24">
        <v>0</v>
      </c>
      <c r="I2859" s="23" t="str">
        <f>VLOOKUP(J2859,PROCV!$E$1:$F$27,2,FALSE)</f>
        <v>33 - Rio de Janeiro</v>
      </c>
      <c r="J2859" s="22" t="s">
        <v>82</v>
      </c>
      <c r="K2859" s="22">
        <v>0</v>
      </c>
      <c r="L2859" s="33">
        <v>112500</v>
      </c>
      <c r="M2859" s="20" t="e">
        <f>VLOOKUP(G2859,PROCV!$A$110:$B$119,2,FALSE)</f>
        <v>#N/A</v>
      </c>
      <c r="N2859" s="17" t="e">
        <f t="shared" si="44"/>
        <v>#N/A</v>
      </c>
    </row>
    <row r="2860" spans="1:14" x14ac:dyDescent="0.25">
      <c r="A2860" s="30" t="s">
        <v>48</v>
      </c>
      <c r="B2860" s="36">
        <v>15699</v>
      </c>
      <c r="C2860" s="42" t="s">
        <v>3691</v>
      </c>
      <c r="D2860" s="22" t="s">
        <v>114</v>
      </c>
      <c r="E2860" s="22" t="s">
        <v>192</v>
      </c>
      <c r="F2860" s="26" t="str">
        <f>VLOOKUP(E2860,PROCV!$A$1:$B$107,2,TRUE)</f>
        <v>Música</v>
      </c>
      <c r="G2860" s="33">
        <v>2001</v>
      </c>
      <c r="H2860" s="24">
        <v>0</v>
      </c>
      <c r="I2860" s="23" t="str">
        <f>VLOOKUP(J2860,PROCV!$E$1:$F$27,2,FALSE)</f>
        <v>51 - Mato Grosso</v>
      </c>
      <c r="J2860" s="22" t="s">
        <v>99</v>
      </c>
      <c r="K2860" s="22">
        <v>0</v>
      </c>
      <c r="L2860" s="33">
        <v>30000</v>
      </c>
      <c r="M2860" s="20" t="e">
        <f>VLOOKUP(G2860,PROCV!$A$110:$B$119,2,FALSE)</f>
        <v>#N/A</v>
      </c>
      <c r="N2860" s="17" t="e">
        <f t="shared" si="44"/>
        <v>#N/A</v>
      </c>
    </row>
    <row r="2861" spans="1:14" x14ac:dyDescent="0.25">
      <c r="A2861" s="30" t="s">
        <v>48</v>
      </c>
      <c r="B2861" s="36">
        <v>6641</v>
      </c>
      <c r="C2861" s="42" t="s">
        <v>3690</v>
      </c>
      <c r="D2861" s="22" t="s">
        <v>114</v>
      </c>
      <c r="E2861" s="22" t="s">
        <v>113</v>
      </c>
      <c r="F2861" s="26" t="str">
        <f>VLOOKUP(E2861,PROCV!$A$1:$B$107,2,TRUE)</f>
        <v>Música</v>
      </c>
      <c r="G2861" s="33">
        <v>2001</v>
      </c>
      <c r="H2861" s="24">
        <v>0</v>
      </c>
      <c r="I2861" s="23" t="str">
        <f>VLOOKUP(J2861,PROCV!$E$1:$F$27,2,FALSE)</f>
        <v>43 - Rio Grande do Sul</v>
      </c>
      <c r="J2861" s="22" t="s">
        <v>56</v>
      </c>
      <c r="K2861" s="22">
        <v>0</v>
      </c>
      <c r="L2861" s="33">
        <v>36625.599999999999</v>
      </c>
      <c r="M2861" s="20" t="e">
        <f>VLOOKUP(G2861,PROCV!$A$110:$B$119,2,FALSE)</f>
        <v>#N/A</v>
      </c>
      <c r="N2861" s="17" t="e">
        <f t="shared" si="44"/>
        <v>#N/A</v>
      </c>
    </row>
    <row r="2862" spans="1:14" x14ac:dyDescent="0.25">
      <c r="A2862" s="30" t="s">
        <v>48</v>
      </c>
      <c r="B2862" s="36">
        <v>15163</v>
      </c>
      <c r="C2862" s="42" t="s">
        <v>3689</v>
      </c>
      <c r="D2862" s="22" t="s">
        <v>114</v>
      </c>
      <c r="E2862" s="22" t="s">
        <v>113</v>
      </c>
      <c r="F2862" s="26" t="str">
        <f>VLOOKUP(E2862,PROCV!$A$1:$B$107,2,TRUE)</f>
        <v>Música</v>
      </c>
      <c r="G2862" s="33">
        <v>2001</v>
      </c>
      <c r="H2862" s="24">
        <v>0</v>
      </c>
      <c r="I2862" s="23" t="str">
        <f>VLOOKUP(J2862,PROCV!$E$1:$F$27,2,FALSE)</f>
        <v>33 - Rio de Janeiro</v>
      </c>
      <c r="J2862" s="22" t="s">
        <v>82</v>
      </c>
      <c r="K2862" s="22">
        <v>0</v>
      </c>
      <c r="L2862" s="33">
        <v>52500</v>
      </c>
      <c r="M2862" s="20" t="e">
        <f>VLOOKUP(G2862,PROCV!$A$110:$B$119,2,FALSE)</f>
        <v>#N/A</v>
      </c>
      <c r="N2862" s="17" t="e">
        <f t="shared" si="44"/>
        <v>#N/A</v>
      </c>
    </row>
    <row r="2863" spans="1:14" x14ac:dyDescent="0.25">
      <c r="A2863" s="30" t="s">
        <v>48</v>
      </c>
      <c r="B2863" s="36">
        <v>19179</v>
      </c>
      <c r="C2863" s="42" t="s">
        <v>3688</v>
      </c>
      <c r="D2863" s="22" t="s">
        <v>314</v>
      </c>
      <c r="E2863" s="22" t="s">
        <v>265</v>
      </c>
      <c r="F2863" s="26" t="str">
        <f>VLOOKUP(E2863,PROCV!$A$1:$B$107,2,TRUE)</f>
        <v>Patrimônio</v>
      </c>
      <c r="G2863" s="33">
        <v>2001</v>
      </c>
      <c r="H2863" s="24">
        <v>0</v>
      </c>
      <c r="I2863" s="23" t="str">
        <f>VLOOKUP(J2863,PROCV!$E$1:$F$27,2,FALSE)</f>
        <v>43 - Rio Grande do Sul</v>
      </c>
      <c r="J2863" s="22" t="s">
        <v>56</v>
      </c>
      <c r="K2863" s="22">
        <v>0</v>
      </c>
      <c r="L2863" s="33">
        <v>25000</v>
      </c>
      <c r="M2863" s="20" t="e">
        <f>VLOOKUP(G2863,PROCV!$A$110:$B$119,2,FALSE)</f>
        <v>#N/A</v>
      </c>
      <c r="N2863" s="17" t="e">
        <f t="shared" si="44"/>
        <v>#N/A</v>
      </c>
    </row>
    <row r="2864" spans="1:14" x14ac:dyDescent="0.25">
      <c r="A2864" s="30" t="s">
        <v>48</v>
      </c>
      <c r="B2864" s="36">
        <v>18046</v>
      </c>
      <c r="C2864" s="42" t="s">
        <v>3687</v>
      </c>
      <c r="D2864" s="22" t="s">
        <v>114</v>
      </c>
      <c r="E2864" s="22" t="s">
        <v>192</v>
      </c>
      <c r="F2864" s="26" t="str">
        <f>VLOOKUP(E2864,PROCV!$A$1:$B$107,2,TRUE)</f>
        <v>Música</v>
      </c>
      <c r="G2864" s="33">
        <v>2001</v>
      </c>
      <c r="H2864" s="24">
        <v>0</v>
      </c>
      <c r="I2864" s="23" t="str">
        <f>VLOOKUP(J2864,PROCV!$E$1:$F$27,2,FALSE)</f>
        <v>13 - Amazonas</v>
      </c>
      <c r="J2864" s="22" t="s">
        <v>823</v>
      </c>
      <c r="K2864" s="22">
        <v>0</v>
      </c>
      <c r="L2864" s="33">
        <v>65000</v>
      </c>
      <c r="M2864" s="20" t="e">
        <f>VLOOKUP(G2864,PROCV!$A$110:$B$119,2,FALSE)</f>
        <v>#N/A</v>
      </c>
      <c r="N2864" s="17" t="e">
        <f t="shared" si="44"/>
        <v>#N/A</v>
      </c>
    </row>
    <row r="2865" spans="1:14" x14ac:dyDescent="0.25">
      <c r="A2865" s="30" t="s">
        <v>48</v>
      </c>
      <c r="B2865" s="36">
        <v>16270</v>
      </c>
      <c r="C2865" s="42" t="s">
        <v>3686</v>
      </c>
      <c r="D2865" s="22" t="s">
        <v>189</v>
      </c>
      <c r="E2865" s="22" t="s">
        <v>630</v>
      </c>
      <c r="F2865" s="26" t="s">
        <v>10</v>
      </c>
      <c r="G2865" s="33">
        <v>2001</v>
      </c>
      <c r="H2865" s="24">
        <v>0</v>
      </c>
      <c r="I2865" s="23" t="str">
        <f>VLOOKUP(J2865,PROCV!$E$1:$F$27,2,FALSE)</f>
        <v>22 - Piauí</v>
      </c>
      <c r="J2865" s="22" t="s">
        <v>77</v>
      </c>
      <c r="K2865" s="22">
        <v>0</v>
      </c>
      <c r="L2865" s="33">
        <v>60000</v>
      </c>
      <c r="M2865" s="20" t="e">
        <f>VLOOKUP(G2865,PROCV!$A$110:$B$119,2,FALSE)</f>
        <v>#N/A</v>
      </c>
      <c r="N2865" s="17" t="e">
        <f t="shared" si="44"/>
        <v>#N/A</v>
      </c>
    </row>
    <row r="2866" spans="1:14" x14ac:dyDescent="0.25">
      <c r="A2866" s="30" t="s">
        <v>48</v>
      </c>
      <c r="B2866" s="36">
        <v>16584</v>
      </c>
      <c r="C2866" s="42" t="s">
        <v>3685</v>
      </c>
      <c r="D2866" s="22" t="s">
        <v>189</v>
      </c>
      <c r="E2866" s="22" t="s">
        <v>213</v>
      </c>
      <c r="F2866" s="26" t="str">
        <f>VLOOKUP(E2866,PROCV!$A$1:$B$107,2,TRUE)</f>
        <v>Patrimônio</v>
      </c>
      <c r="G2866" s="33">
        <v>2001</v>
      </c>
      <c r="H2866" s="24">
        <v>0</v>
      </c>
      <c r="I2866" s="23" t="str">
        <f>VLOOKUP(J2866,PROCV!$E$1:$F$27,2,FALSE)</f>
        <v>53 - Distrito Federal</v>
      </c>
      <c r="J2866" s="22" t="s">
        <v>75</v>
      </c>
      <c r="K2866" s="22">
        <v>0</v>
      </c>
      <c r="L2866" s="33">
        <v>164748.4</v>
      </c>
      <c r="M2866" s="20" t="e">
        <f>VLOOKUP(G2866,PROCV!$A$110:$B$119,2,FALSE)</f>
        <v>#N/A</v>
      </c>
      <c r="N2866" s="17" t="e">
        <f t="shared" si="44"/>
        <v>#N/A</v>
      </c>
    </row>
    <row r="2867" spans="1:14" x14ac:dyDescent="0.25">
      <c r="A2867" s="30" t="s">
        <v>48</v>
      </c>
      <c r="B2867" s="36">
        <v>17189</v>
      </c>
      <c r="C2867" s="42" t="s">
        <v>3684</v>
      </c>
      <c r="D2867" s="22" t="s">
        <v>189</v>
      </c>
      <c r="E2867" s="22" t="s">
        <v>213</v>
      </c>
      <c r="F2867" s="26" t="str">
        <f>VLOOKUP(E2867,PROCV!$A$1:$B$107,2,TRUE)</f>
        <v>Patrimônio</v>
      </c>
      <c r="G2867" s="33">
        <v>2001</v>
      </c>
      <c r="H2867" s="24">
        <v>0</v>
      </c>
      <c r="I2867" s="23" t="str">
        <f>VLOOKUP(J2867,PROCV!$E$1:$F$27,2,FALSE)</f>
        <v>41 - Paraná</v>
      </c>
      <c r="J2867" s="22" t="s">
        <v>106</v>
      </c>
      <c r="K2867" s="22">
        <v>0</v>
      </c>
      <c r="L2867" s="33">
        <v>89582.68</v>
      </c>
      <c r="M2867" s="20" t="e">
        <f>VLOOKUP(G2867,PROCV!$A$110:$B$119,2,FALSE)</f>
        <v>#N/A</v>
      </c>
      <c r="N2867" s="17" t="e">
        <f t="shared" si="44"/>
        <v>#N/A</v>
      </c>
    </row>
    <row r="2868" spans="1:14" x14ac:dyDescent="0.25">
      <c r="A2868" s="30" t="s">
        <v>48</v>
      </c>
      <c r="B2868" s="36">
        <v>19394</v>
      </c>
      <c r="C2868" s="42" t="s">
        <v>3683</v>
      </c>
      <c r="D2868" s="22" t="s">
        <v>189</v>
      </c>
      <c r="E2868" s="22" t="s">
        <v>213</v>
      </c>
      <c r="F2868" s="26" t="str">
        <f>VLOOKUP(E2868,PROCV!$A$1:$B$107,2,TRUE)</f>
        <v>Patrimônio</v>
      </c>
      <c r="G2868" s="33">
        <v>2001</v>
      </c>
      <c r="H2868" s="24">
        <v>0</v>
      </c>
      <c r="I2868" s="23" t="str">
        <f>VLOOKUP(J2868,PROCV!$E$1:$F$27,2,FALSE)</f>
        <v>53 - Distrito Federal</v>
      </c>
      <c r="J2868" s="22" t="s">
        <v>75</v>
      </c>
      <c r="K2868" s="22">
        <v>0</v>
      </c>
      <c r="L2868" s="33">
        <v>3763612.03</v>
      </c>
      <c r="M2868" s="20" t="e">
        <f>VLOOKUP(G2868,PROCV!$A$110:$B$119,2,FALSE)</f>
        <v>#N/A</v>
      </c>
      <c r="N2868" s="17" t="e">
        <f t="shared" si="44"/>
        <v>#N/A</v>
      </c>
    </row>
    <row r="2869" spans="1:14" x14ac:dyDescent="0.25">
      <c r="A2869" s="30" t="s">
        <v>48</v>
      </c>
      <c r="B2869" s="36">
        <v>6971</v>
      </c>
      <c r="C2869" s="42" t="s">
        <v>3682</v>
      </c>
      <c r="D2869" s="22" t="s">
        <v>189</v>
      </c>
      <c r="E2869" s="22" t="s">
        <v>213</v>
      </c>
      <c r="F2869" s="26" t="str">
        <f>VLOOKUP(E2869,PROCV!$A$1:$B$107,2,TRUE)</f>
        <v>Patrimônio</v>
      </c>
      <c r="G2869" s="33">
        <v>2001</v>
      </c>
      <c r="H2869" s="24">
        <v>0</v>
      </c>
      <c r="I2869" s="23" t="str">
        <f>VLOOKUP(J2869,PROCV!$E$1:$F$27,2,FALSE)</f>
        <v>53 - Distrito Federal</v>
      </c>
      <c r="J2869" s="22" t="s">
        <v>75</v>
      </c>
      <c r="K2869" s="22">
        <v>0</v>
      </c>
      <c r="L2869" s="33">
        <v>149459.44</v>
      </c>
      <c r="M2869" s="20" t="e">
        <f>VLOOKUP(G2869,PROCV!$A$110:$B$119,2,FALSE)</f>
        <v>#N/A</v>
      </c>
      <c r="N2869" s="17" t="e">
        <f t="shared" si="44"/>
        <v>#N/A</v>
      </c>
    </row>
    <row r="2870" spans="1:14" x14ac:dyDescent="0.25">
      <c r="A2870" s="30" t="s">
        <v>48</v>
      </c>
      <c r="B2870" s="36">
        <v>17565</v>
      </c>
      <c r="C2870" s="42" t="s">
        <v>3681</v>
      </c>
      <c r="D2870" s="22" t="s">
        <v>314</v>
      </c>
      <c r="E2870" s="22" t="s">
        <v>265</v>
      </c>
      <c r="F2870" s="26" t="str">
        <f>VLOOKUP(E2870,PROCV!$A$1:$B$107,2,TRUE)</f>
        <v>Patrimônio</v>
      </c>
      <c r="G2870" s="33">
        <v>2001</v>
      </c>
      <c r="H2870" s="24">
        <v>0</v>
      </c>
      <c r="I2870" s="23" t="str">
        <f>VLOOKUP(J2870,PROCV!$E$1:$F$27,2,FALSE)</f>
        <v>32 - Espírito Santo</v>
      </c>
      <c r="J2870" s="22" t="s">
        <v>67</v>
      </c>
      <c r="K2870" s="22">
        <v>0</v>
      </c>
      <c r="L2870" s="33">
        <v>15760</v>
      </c>
      <c r="M2870" s="20" t="e">
        <f>VLOOKUP(G2870,PROCV!$A$110:$B$119,2,FALSE)</f>
        <v>#N/A</v>
      </c>
      <c r="N2870" s="17" t="e">
        <f t="shared" si="44"/>
        <v>#N/A</v>
      </c>
    </row>
    <row r="2871" spans="1:14" x14ac:dyDescent="0.25">
      <c r="A2871" s="30" t="s">
        <v>48</v>
      </c>
      <c r="B2871" s="36">
        <v>18011</v>
      </c>
      <c r="C2871" s="42" t="s">
        <v>3680</v>
      </c>
      <c r="D2871" s="22" t="s">
        <v>314</v>
      </c>
      <c r="E2871" s="22" t="s">
        <v>265</v>
      </c>
      <c r="F2871" s="26" t="str">
        <f>VLOOKUP(E2871,PROCV!$A$1:$B$107,2,TRUE)</f>
        <v>Patrimônio</v>
      </c>
      <c r="G2871" s="33">
        <v>2001</v>
      </c>
      <c r="H2871" s="24">
        <v>0</v>
      </c>
      <c r="I2871" s="23" t="str">
        <f>VLOOKUP(J2871,PROCV!$E$1:$F$27,2,FALSE)</f>
        <v>35 - São Paulo</v>
      </c>
      <c r="J2871" s="22" t="s">
        <v>76</v>
      </c>
      <c r="K2871" s="22">
        <v>0</v>
      </c>
      <c r="L2871" s="33">
        <v>36296</v>
      </c>
      <c r="M2871" s="20" t="e">
        <f>VLOOKUP(G2871,PROCV!$A$110:$B$119,2,FALSE)</f>
        <v>#N/A</v>
      </c>
      <c r="N2871" s="17" t="e">
        <f t="shared" si="44"/>
        <v>#N/A</v>
      </c>
    </row>
    <row r="2872" spans="1:14" x14ac:dyDescent="0.25">
      <c r="A2872" s="30" t="s">
        <v>48</v>
      </c>
      <c r="B2872" s="36">
        <v>6383</v>
      </c>
      <c r="C2872" s="42" t="s">
        <v>3679</v>
      </c>
      <c r="D2872" s="22" t="s">
        <v>114</v>
      </c>
      <c r="E2872" s="22" t="s">
        <v>113</v>
      </c>
      <c r="F2872" s="26" t="str">
        <f>VLOOKUP(E2872,PROCV!$A$1:$B$107,2,TRUE)</f>
        <v>Música</v>
      </c>
      <c r="G2872" s="33">
        <v>2001</v>
      </c>
      <c r="H2872" s="24">
        <v>0</v>
      </c>
      <c r="I2872" s="23" t="str">
        <f>VLOOKUP(J2872,PROCV!$E$1:$F$27,2,FALSE)</f>
        <v>42 - Santa Catarina</v>
      </c>
      <c r="J2872" s="22" t="s">
        <v>79</v>
      </c>
      <c r="K2872" s="22">
        <v>0</v>
      </c>
      <c r="L2872" s="33">
        <v>21168</v>
      </c>
      <c r="M2872" s="20" t="e">
        <f>VLOOKUP(G2872,PROCV!$A$110:$B$119,2,FALSE)</f>
        <v>#N/A</v>
      </c>
      <c r="N2872" s="17" t="e">
        <f t="shared" si="44"/>
        <v>#N/A</v>
      </c>
    </row>
    <row r="2873" spans="1:14" x14ac:dyDescent="0.25">
      <c r="A2873" s="30" t="s">
        <v>48</v>
      </c>
      <c r="B2873" s="36">
        <v>17061</v>
      </c>
      <c r="C2873" s="42" t="s">
        <v>3678</v>
      </c>
      <c r="D2873" s="22" t="s">
        <v>189</v>
      </c>
      <c r="E2873" s="22" t="s">
        <v>213</v>
      </c>
      <c r="F2873" s="26" t="str">
        <f>VLOOKUP(E2873,PROCV!$A$1:$B$107,2,TRUE)</f>
        <v>Patrimônio</v>
      </c>
      <c r="G2873" s="33">
        <v>2001</v>
      </c>
      <c r="H2873" s="24">
        <v>0</v>
      </c>
      <c r="I2873" s="23" t="str">
        <f>VLOOKUP(J2873,PROCV!$E$1:$F$27,2,FALSE)</f>
        <v>33 - Rio de Janeiro</v>
      </c>
      <c r="J2873" s="22" t="s">
        <v>82</v>
      </c>
      <c r="K2873" s="22">
        <v>0</v>
      </c>
      <c r="L2873" s="33">
        <v>4983.8</v>
      </c>
      <c r="M2873" s="20" t="e">
        <f>VLOOKUP(G2873,PROCV!$A$110:$B$119,2,FALSE)</f>
        <v>#N/A</v>
      </c>
      <c r="N2873" s="17" t="e">
        <f t="shared" si="44"/>
        <v>#N/A</v>
      </c>
    </row>
    <row r="2874" spans="1:14" x14ac:dyDescent="0.25">
      <c r="A2874" s="30" t="s">
        <v>48</v>
      </c>
      <c r="B2874" s="36">
        <v>17723</v>
      </c>
      <c r="C2874" s="42" t="s">
        <v>3677</v>
      </c>
      <c r="D2874" s="22" t="s">
        <v>4</v>
      </c>
      <c r="E2874" s="22" t="s">
        <v>259</v>
      </c>
      <c r="F2874" s="26" t="str">
        <f>VLOOKUP(E2874,PROCV!$A$1:$B$107,2,TRUE)</f>
        <v>Arquitetura e Design</v>
      </c>
      <c r="G2874" s="33">
        <v>2001</v>
      </c>
      <c r="H2874" s="24">
        <v>0</v>
      </c>
      <c r="I2874" s="23" t="str">
        <f>VLOOKUP(J2874,PROCV!$E$1:$F$27,2,FALSE)</f>
        <v>41 - Paraná</v>
      </c>
      <c r="J2874" s="22" t="s">
        <v>106</v>
      </c>
      <c r="K2874" s="22">
        <v>0</v>
      </c>
      <c r="L2874" s="33">
        <v>40000</v>
      </c>
      <c r="M2874" s="20" t="e">
        <f>VLOOKUP(G2874,PROCV!$A$110:$B$119,2,FALSE)</f>
        <v>#N/A</v>
      </c>
      <c r="N2874" s="17" t="e">
        <f t="shared" si="44"/>
        <v>#N/A</v>
      </c>
    </row>
    <row r="2875" spans="1:14" x14ac:dyDescent="0.25">
      <c r="A2875" s="30" t="s">
        <v>48</v>
      </c>
      <c r="B2875" s="36">
        <v>17604</v>
      </c>
      <c r="C2875" s="42" t="s">
        <v>3676</v>
      </c>
      <c r="D2875" s="22" t="s">
        <v>314</v>
      </c>
      <c r="E2875" s="22" t="s">
        <v>265</v>
      </c>
      <c r="F2875" s="26" t="str">
        <f>VLOOKUP(E2875,PROCV!$A$1:$B$107,2,TRUE)</f>
        <v>Patrimônio</v>
      </c>
      <c r="G2875" s="33">
        <v>2001</v>
      </c>
      <c r="H2875" s="24">
        <v>0</v>
      </c>
      <c r="I2875" s="23" t="str">
        <f>VLOOKUP(J2875,PROCV!$E$1:$F$27,2,FALSE)</f>
        <v>35 - São Paulo</v>
      </c>
      <c r="J2875" s="22" t="s">
        <v>76</v>
      </c>
      <c r="K2875" s="22">
        <v>0</v>
      </c>
      <c r="L2875" s="33">
        <v>28000</v>
      </c>
      <c r="M2875" s="20" t="e">
        <f>VLOOKUP(G2875,PROCV!$A$110:$B$119,2,FALSE)</f>
        <v>#N/A</v>
      </c>
      <c r="N2875" s="17" t="e">
        <f t="shared" si="44"/>
        <v>#N/A</v>
      </c>
    </row>
    <row r="2876" spans="1:14" x14ac:dyDescent="0.25">
      <c r="A2876" s="30" t="s">
        <v>48</v>
      </c>
      <c r="B2876" s="36">
        <v>19507</v>
      </c>
      <c r="C2876" s="42" t="s">
        <v>3675</v>
      </c>
      <c r="D2876" s="22" t="s">
        <v>114</v>
      </c>
      <c r="E2876" s="22" t="s">
        <v>113</v>
      </c>
      <c r="F2876" s="26" t="str">
        <f>VLOOKUP(E2876,PROCV!$A$1:$B$107,2,TRUE)</f>
        <v>Música</v>
      </c>
      <c r="G2876" s="33">
        <v>2001</v>
      </c>
      <c r="H2876" s="24">
        <v>0</v>
      </c>
      <c r="I2876" s="23" t="str">
        <f>VLOOKUP(J2876,PROCV!$E$1:$F$27,2,FALSE)</f>
        <v>42 - Santa Catarina</v>
      </c>
      <c r="J2876" s="22" t="s">
        <v>79</v>
      </c>
      <c r="K2876" s="22">
        <v>0</v>
      </c>
      <c r="L2876" s="33">
        <v>81500.800000000003</v>
      </c>
      <c r="M2876" s="20" t="e">
        <f>VLOOKUP(G2876,PROCV!$A$110:$B$119,2,FALSE)</f>
        <v>#N/A</v>
      </c>
      <c r="N2876" s="17" t="e">
        <f t="shared" si="44"/>
        <v>#N/A</v>
      </c>
    </row>
    <row r="2877" spans="1:14" x14ac:dyDescent="0.25">
      <c r="A2877" s="30" t="s">
        <v>48</v>
      </c>
      <c r="B2877" s="36">
        <v>15753</v>
      </c>
      <c r="C2877" s="42" t="s">
        <v>3674</v>
      </c>
      <c r="D2877" s="22" t="s">
        <v>314</v>
      </c>
      <c r="E2877" s="22" t="s">
        <v>2956</v>
      </c>
      <c r="F2877" s="26" t="str">
        <f>VLOOKUP(E2877,PROCV!$A$1:$B$107,2,TRUE)</f>
        <v>Editorial</v>
      </c>
      <c r="G2877" s="33">
        <v>2001</v>
      </c>
      <c r="H2877" s="24">
        <v>0</v>
      </c>
      <c r="I2877" s="23" t="str">
        <f>VLOOKUP(J2877,PROCV!$E$1:$F$27,2,FALSE)</f>
        <v>35 - São Paulo</v>
      </c>
      <c r="J2877" s="22" t="s">
        <v>76</v>
      </c>
      <c r="K2877" s="22">
        <v>0</v>
      </c>
      <c r="L2877" s="33">
        <v>148915.5</v>
      </c>
      <c r="M2877" s="20" t="e">
        <f>VLOOKUP(G2877,PROCV!$A$110:$B$119,2,FALSE)</f>
        <v>#N/A</v>
      </c>
      <c r="N2877" s="17" t="e">
        <f t="shared" si="44"/>
        <v>#N/A</v>
      </c>
    </row>
    <row r="2878" spans="1:14" x14ac:dyDescent="0.25">
      <c r="A2878" s="30" t="s">
        <v>48</v>
      </c>
      <c r="B2878" s="36">
        <v>6382</v>
      </c>
      <c r="C2878" s="42" t="s">
        <v>3673</v>
      </c>
      <c r="D2878" s="22" t="s">
        <v>114</v>
      </c>
      <c r="E2878" s="22" t="s">
        <v>192</v>
      </c>
      <c r="F2878" s="26" t="str">
        <f>VLOOKUP(E2878,PROCV!$A$1:$B$107,2,TRUE)</f>
        <v>Música</v>
      </c>
      <c r="G2878" s="33">
        <v>2001</v>
      </c>
      <c r="H2878" s="24">
        <v>0</v>
      </c>
      <c r="I2878" s="23" t="str">
        <f>VLOOKUP(J2878,PROCV!$E$1:$F$27,2,FALSE)</f>
        <v>32 - Espírito Santo</v>
      </c>
      <c r="J2878" s="22" t="s">
        <v>67</v>
      </c>
      <c r="K2878" s="22">
        <v>0</v>
      </c>
      <c r="L2878" s="33">
        <v>50000</v>
      </c>
      <c r="M2878" s="20" t="e">
        <f>VLOOKUP(G2878,PROCV!$A$110:$B$119,2,FALSE)</f>
        <v>#N/A</v>
      </c>
      <c r="N2878" s="17" t="e">
        <f t="shared" si="44"/>
        <v>#N/A</v>
      </c>
    </row>
    <row r="2879" spans="1:14" x14ac:dyDescent="0.25">
      <c r="A2879" s="30" t="s">
        <v>48</v>
      </c>
      <c r="B2879" s="36">
        <v>15298</v>
      </c>
      <c r="C2879" s="42" t="s">
        <v>3672</v>
      </c>
      <c r="D2879" s="22" t="s">
        <v>114</v>
      </c>
      <c r="E2879" s="22" t="s">
        <v>192</v>
      </c>
      <c r="F2879" s="26" t="str">
        <f>VLOOKUP(E2879,PROCV!$A$1:$B$107,2,TRUE)</f>
        <v>Música</v>
      </c>
      <c r="G2879" s="33">
        <v>2001</v>
      </c>
      <c r="H2879" s="24">
        <v>0</v>
      </c>
      <c r="I2879" s="23" t="str">
        <f>VLOOKUP(J2879,PROCV!$E$1:$F$27,2,FALSE)</f>
        <v>24 - Rio Grande do Norte</v>
      </c>
      <c r="J2879" s="22" t="s">
        <v>54</v>
      </c>
      <c r="K2879" s="22">
        <v>0</v>
      </c>
      <c r="L2879" s="33">
        <v>76439.64</v>
      </c>
      <c r="M2879" s="20" t="e">
        <f>VLOOKUP(G2879,PROCV!$A$110:$B$119,2,FALSE)</f>
        <v>#N/A</v>
      </c>
      <c r="N2879" s="17" t="e">
        <f t="shared" si="44"/>
        <v>#N/A</v>
      </c>
    </row>
    <row r="2880" spans="1:14" x14ac:dyDescent="0.25">
      <c r="A2880" s="30" t="s">
        <v>48</v>
      </c>
      <c r="B2880" s="36">
        <v>15850</v>
      </c>
      <c r="C2880" s="42" t="s">
        <v>3671</v>
      </c>
      <c r="D2880" s="22" t="s">
        <v>114</v>
      </c>
      <c r="E2880" s="22" t="s">
        <v>192</v>
      </c>
      <c r="F2880" s="26" t="str">
        <f>VLOOKUP(E2880,PROCV!$A$1:$B$107,2,TRUE)</f>
        <v>Música</v>
      </c>
      <c r="G2880" s="33">
        <v>2001</v>
      </c>
      <c r="H2880" s="24">
        <v>0</v>
      </c>
      <c r="I2880" s="23" t="str">
        <f>VLOOKUP(J2880,PROCV!$E$1:$F$27,2,FALSE)</f>
        <v>35 - São Paulo</v>
      </c>
      <c r="J2880" s="22" t="s">
        <v>76</v>
      </c>
      <c r="K2880" s="22">
        <v>0</v>
      </c>
      <c r="L2880" s="33">
        <v>36684</v>
      </c>
      <c r="M2880" s="20" t="e">
        <f>VLOOKUP(G2880,PROCV!$A$110:$B$119,2,FALSE)</f>
        <v>#N/A</v>
      </c>
      <c r="N2880" s="17" t="e">
        <f t="shared" si="44"/>
        <v>#N/A</v>
      </c>
    </row>
    <row r="2881" spans="1:14" x14ac:dyDescent="0.25">
      <c r="A2881" s="30" t="s">
        <v>48</v>
      </c>
      <c r="B2881" s="36">
        <v>17638</v>
      </c>
      <c r="C2881" s="42" t="s">
        <v>3670</v>
      </c>
      <c r="D2881" s="22" t="s">
        <v>114</v>
      </c>
      <c r="E2881" s="22" t="s">
        <v>192</v>
      </c>
      <c r="F2881" s="26" t="str">
        <f>VLOOKUP(E2881,PROCV!$A$1:$B$107,2,TRUE)</f>
        <v>Música</v>
      </c>
      <c r="G2881" s="33">
        <v>2001</v>
      </c>
      <c r="H2881" s="24">
        <v>0</v>
      </c>
      <c r="I2881" s="23" t="str">
        <f>VLOOKUP(J2881,PROCV!$E$1:$F$27,2,FALSE)</f>
        <v>12 - Acre</v>
      </c>
      <c r="J2881" s="22" t="s">
        <v>71</v>
      </c>
      <c r="K2881" s="22">
        <v>0</v>
      </c>
      <c r="L2881" s="33">
        <v>56520</v>
      </c>
      <c r="M2881" s="20" t="e">
        <f>VLOOKUP(G2881,PROCV!$A$110:$B$119,2,FALSE)</f>
        <v>#N/A</v>
      </c>
      <c r="N2881" s="17" t="e">
        <f t="shared" si="44"/>
        <v>#N/A</v>
      </c>
    </row>
    <row r="2882" spans="1:14" x14ac:dyDescent="0.25">
      <c r="A2882" s="30" t="s">
        <v>48</v>
      </c>
      <c r="B2882" s="36">
        <v>15625</v>
      </c>
      <c r="C2882" s="42" t="s">
        <v>3669</v>
      </c>
      <c r="D2882" s="22" t="s">
        <v>114</v>
      </c>
      <c r="E2882" s="22" t="s">
        <v>192</v>
      </c>
      <c r="F2882" s="26" t="str">
        <f>VLOOKUP(E2882,PROCV!$A$1:$B$107,2,TRUE)</f>
        <v>Música</v>
      </c>
      <c r="G2882" s="33">
        <v>2001</v>
      </c>
      <c r="H2882" s="24">
        <v>0</v>
      </c>
      <c r="I2882" s="23" t="str">
        <f>VLOOKUP(J2882,PROCV!$E$1:$F$27,2,FALSE)</f>
        <v>35 - São Paulo</v>
      </c>
      <c r="J2882" s="22" t="s">
        <v>76</v>
      </c>
      <c r="K2882" s="22">
        <v>0</v>
      </c>
      <c r="L2882" s="33">
        <v>50000</v>
      </c>
      <c r="M2882" s="20" t="e">
        <f>VLOOKUP(G2882,PROCV!$A$110:$B$119,2,FALSE)</f>
        <v>#N/A</v>
      </c>
      <c r="N2882" s="17" t="e">
        <f t="shared" ref="N2882:N2945" si="45">+M2882*L2882</f>
        <v>#N/A</v>
      </c>
    </row>
    <row r="2883" spans="1:14" x14ac:dyDescent="0.25">
      <c r="A2883" s="30" t="s">
        <v>48</v>
      </c>
      <c r="B2883" s="36">
        <v>15791</v>
      </c>
      <c r="C2883" s="42" t="s">
        <v>3668</v>
      </c>
      <c r="D2883" s="22" t="s">
        <v>114</v>
      </c>
      <c r="E2883" s="22" t="s">
        <v>192</v>
      </c>
      <c r="F2883" s="26" t="str">
        <f>VLOOKUP(E2883,PROCV!$A$1:$B$107,2,TRUE)</f>
        <v>Música</v>
      </c>
      <c r="G2883" s="33">
        <v>2001</v>
      </c>
      <c r="H2883" s="24">
        <v>0</v>
      </c>
      <c r="I2883" s="23" t="str">
        <f>VLOOKUP(J2883,PROCV!$E$1:$F$27,2,FALSE)</f>
        <v>35 - São Paulo</v>
      </c>
      <c r="J2883" s="22" t="s">
        <v>76</v>
      </c>
      <c r="K2883" s="22">
        <v>0</v>
      </c>
      <c r="L2883" s="33">
        <v>52093.599999999999</v>
      </c>
      <c r="M2883" s="20" t="e">
        <f>VLOOKUP(G2883,PROCV!$A$110:$B$119,2,FALSE)</f>
        <v>#N/A</v>
      </c>
      <c r="N2883" s="17" t="e">
        <f t="shared" si="45"/>
        <v>#N/A</v>
      </c>
    </row>
    <row r="2884" spans="1:14" x14ac:dyDescent="0.25">
      <c r="A2884" s="30" t="s">
        <v>48</v>
      </c>
      <c r="B2884" s="36">
        <v>16560</v>
      </c>
      <c r="C2884" s="42" t="s">
        <v>3667</v>
      </c>
      <c r="D2884" s="22" t="s">
        <v>314</v>
      </c>
      <c r="E2884" s="22" t="s">
        <v>265</v>
      </c>
      <c r="F2884" s="26" t="str">
        <f>VLOOKUP(E2884,PROCV!$A$1:$B$107,2,TRUE)</f>
        <v>Patrimônio</v>
      </c>
      <c r="G2884" s="33">
        <v>2001</v>
      </c>
      <c r="H2884" s="24">
        <v>0</v>
      </c>
      <c r="I2884" s="23" t="str">
        <f>VLOOKUP(J2884,PROCV!$E$1:$F$27,2,FALSE)</f>
        <v>35 - São Paulo</v>
      </c>
      <c r="J2884" s="22" t="s">
        <v>76</v>
      </c>
      <c r="K2884" s="22">
        <v>0</v>
      </c>
      <c r="L2884" s="33">
        <v>7500</v>
      </c>
      <c r="M2884" s="20" t="e">
        <f>VLOOKUP(G2884,PROCV!$A$110:$B$119,2,FALSE)</f>
        <v>#N/A</v>
      </c>
      <c r="N2884" s="17" t="e">
        <f t="shared" si="45"/>
        <v>#N/A</v>
      </c>
    </row>
    <row r="2885" spans="1:14" x14ac:dyDescent="0.25">
      <c r="A2885" s="30" t="s">
        <v>48</v>
      </c>
      <c r="B2885" s="36">
        <v>6657</v>
      </c>
      <c r="C2885" s="42" t="s">
        <v>3666</v>
      </c>
      <c r="D2885" s="22" t="s">
        <v>114</v>
      </c>
      <c r="E2885" s="22" t="s">
        <v>113</v>
      </c>
      <c r="F2885" s="26" t="str">
        <f>VLOOKUP(E2885,PROCV!$A$1:$B$107,2,TRUE)</f>
        <v>Música</v>
      </c>
      <c r="G2885" s="33">
        <v>2001</v>
      </c>
      <c r="H2885" s="24">
        <v>0</v>
      </c>
      <c r="I2885" s="23" t="str">
        <f>VLOOKUP(J2885,PROCV!$E$1:$F$27,2,FALSE)</f>
        <v>26 - Pernambuco</v>
      </c>
      <c r="J2885" s="22" t="s">
        <v>44</v>
      </c>
      <c r="K2885" s="22">
        <v>0</v>
      </c>
      <c r="L2885" s="33">
        <v>50000</v>
      </c>
      <c r="M2885" s="20" t="e">
        <f>VLOOKUP(G2885,PROCV!$A$110:$B$119,2,FALSE)</f>
        <v>#N/A</v>
      </c>
      <c r="N2885" s="17" t="e">
        <f t="shared" si="45"/>
        <v>#N/A</v>
      </c>
    </row>
    <row r="2886" spans="1:14" x14ac:dyDescent="0.25">
      <c r="A2886" s="30" t="s">
        <v>48</v>
      </c>
      <c r="B2886" s="36">
        <v>17246</v>
      </c>
      <c r="C2886" s="42" t="s">
        <v>3665</v>
      </c>
      <c r="D2886" s="22" t="s">
        <v>189</v>
      </c>
      <c r="E2886" s="22" t="s">
        <v>216</v>
      </c>
      <c r="F2886" s="26" t="str">
        <f>VLOOKUP(E2886,PROCV!$A$1:$B$107,2,TRUE)</f>
        <v>Patrimônio</v>
      </c>
      <c r="G2886" s="33">
        <v>2001</v>
      </c>
      <c r="H2886" s="24">
        <v>0</v>
      </c>
      <c r="I2886" s="23" t="str">
        <f>VLOOKUP(J2886,PROCV!$E$1:$F$27,2,FALSE)</f>
        <v>31 - Minas Gerais</v>
      </c>
      <c r="J2886" s="22" t="s">
        <v>85</v>
      </c>
      <c r="K2886" s="22">
        <v>0</v>
      </c>
      <c r="L2886" s="33">
        <v>69392</v>
      </c>
      <c r="M2886" s="20" t="e">
        <f>VLOOKUP(G2886,PROCV!$A$110:$B$119,2,FALSE)</f>
        <v>#N/A</v>
      </c>
      <c r="N2886" s="17" t="e">
        <f t="shared" si="45"/>
        <v>#N/A</v>
      </c>
    </row>
    <row r="2887" spans="1:14" x14ac:dyDescent="0.25">
      <c r="A2887" s="30" t="s">
        <v>48</v>
      </c>
      <c r="B2887" s="36">
        <v>15233</v>
      </c>
      <c r="C2887" s="42" t="s">
        <v>3664</v>
      </c>
      <c r="D2887" s="22" t="s">
        <v>46</v>
      </c>
      <c r="E2887" s="22" t="s">
        <v>50</v>
      </c>
      <c r="F2887" s="26" t="str">
        <f>VLOOKUP(E2887,PROCV!$A$1:$B$107,2,TRUE)</f>
        <v>Educação e Criação em Artes</v>
      </c>
      <c r="G2887" s="33">
        <v>2001</v>
      </c>
      <c r="H2887" s="24">
        <v>0</v>
      </c>
      <c r="I2887" s="23" t="str">
        <f>VLOOKUP(J2887,PROCV!$E$1:$F$27,2,FALSE)</f>
        <v>35 - São Paulo</v>
      </c>
      <c r="J2887" s="22" t="s">
        <v>76</v>
      </c>
      <c r="K2887" s="22">
        <v>0</v>
      </c>
      <c r="L2887" s="33">
        <v>449775</v>
      </c>
      <c r="M2887" s="20" t="e">
        <f>VLOOKUP(G2887,PROCV!$A$110:$B$119,2,FALSE)</f>
        <v>#N/A</v>
      </c>
      <c r="N2887" s="17" t="e">
        <f t="shared" si="45"/>
        <v>#N/A</v>
      </c>
    </row>
    <row r="2888" spans="1:14" x14ac:dyDescent="0.25">
      <c r="A2888" s="30" t="s">
        <v>48</v>
      </c>
      <c r="B2888" s="36">
        <v>17909</v>
      </c>
      <c r="C2888" s="42" t="s">
        <v>3663</v>
      </c>
      <c r="D2888" s="22" t="s">
        <v>189</v>
      </c>
      <c r="E2888" s="22" t="s">
        <v>844</v>
      </c>
      <c r="F2888" s="26" t="str">
        <f>VLOOKUP(E2888,PROCV!$A$1:$B$107,2,TRUE)</f>
        <v>Educação e Criação em Artes</v>
      </c>
      <c r="G2888" s="33">
        <v>2001</v>
      </c>
      <c r="H2888" s="24">
        <v>0</v>
      </c>
      <c r="I2888" s="23" t="str">
        <f>VLOOKUP(J2888,PROCV!$E$1:$F$27,2,FALSE)</f>
        <v>13 - Amazonas</v>
      </c>
      <c r="J2888" s="22" t="s">
        <v>823</v>
      </c>
      <c r="K2888" s="22">
        <v>0</v>
      </c>
      <c r="L2888" s="33">
        <v>30000</v>
      </c>
      <c r="M2888" s="20" t="e">
        <f>VLOOKUP(G2888,PROCV!$A$110:$B$119,2,FALSE)</f>
        <v>#N/A</v>
      </c>
      <c r="N2888" s="17" t="e">
        <f t="shared" si="45"/>
        <v>#N/A</v>
      </c>
    </row>
    <row r="2889" spans="1:14" x14ac:dyDescent="0.25">
      <c r="A2889" s="30" t="s">
        <v>48</v>
      </c>
      <c r="B2889" s="36">
        <v>17747</v>
      </c>
      <c r="C2889" s="42" t="s">
        <v>3662</v>
      </c>
      <c r="D2889" s="22" t="s">
        <v>4</v>
      </c>
      <c r="E2889" s="22" t="s">
        <v>259</v>
      </c>
      <c r="F2889" s="26" t="str">
        <f>VLOOKUP(E2889,PROCV!$A$1:$B$107,2,TRUE)</f>
        <v>Arquitetura e Design</v>
      </c>
      <c r="G2889" s="33">
        <v>2001</v>
      </c>
      <c r="H2889" s="24">
        <v>0</v>
      </c>
      <c r="I2889" s="23" t="str">
        <f>VLOOKUP(J2889,PROCV!$E$1:$F$27,2,FALSE)</f>
        <v>35 - São Paulo</v>
      </c>
      <c r="J2889" s="22" t="s">
        <v>76</v>
      </c>
      <c r="K2889" s="22">
        <v>0</v>
      </c>
      <c r="L2889" s="33">
        <v>81000</v>
      </c>
      <c r="M2889" s="20" t="e">
        <f>VLOOKUP(G2889,PROCV!$A$110:$B$119,2,FALSE)</f>
        <v>#N/A</v>
      </c>
      <c r="N2889" s="17" t="e">
        <f t="shared" si="45"/>
        <v>#N/A</v>
      </c>
    </row>
    <row r="2890" spans="1:14" x14ac:dyDescent="0.25">
      <c r="A2890" s="30" t="s">
        <v>48</v>
      </c>
      <c r="B2890" s="36">
        <v>18819</v>
      </c>
      <c r="C2890" s="42" t="s">
        <v>3661</v>
      </c>
      <c r="D2890" s="22" t="s">
        <v>314</v>
      </c>
      <c r="E2890" s="22" t="s">
        <v>504</v>
      </c>
      <c r="F2890" s="26" t="str">
        <f>VLOOKUP(E2890,PROCV!$A$1:$B$107,2,TRUE)</f>
        <v>Artes Cênicas e Espetáculo</v>
      </c>
      <c r="G2890" s="33">
        <v>2001</v>
      </c>
      <c r="H2890" s="24">
        <v>0</v>
      </c>
      <c r="I2890" s="23" t="str">
        <f>VLOOKUP(J2890,PROCV!$E$1:$F$27,2,FALSE)</f>
        <v>33 - Rio de Janeiro</v>
      </c>
      <c r="J2890" s="22" t="s">
        <v>82</v>
      </c>
      <c r="K2890" s="22">
        <v>0</v>
      </c>
      <c r="L2890" s="33">
        <v>200000</v>
      </c>
      <c r="M2890" s="20" t="e">
        <f>VLOOKUP(G2890,PROCV!$A$110:$B$119,2,FALSE)</f>
        <v>#N/A</v>
      </c>
      <c r="N2890" s="17" t="e">
        <f t="shared" si="45"/>
        <v>#N/A</v>
      </c>
    </row>
    <row r="2891" spans="1:14" x14ac:dyDescent="0.25">
      <c r="A2891" s="30" t="s">
        <v>48</v>
      </c>
      <c r="B2891" s="36">
        <v>16118</v>
      </c>
      <c r="C2891" s="42" t="s">
        <v>3660</v>
      </c>
      <c r="D2891" s="22" t="s">
        <v>524</v>
      </c>
      <c r="E2891" s="22" t="s">
        <v>523</v>
      </c>
      <c r="F2891" s="26" t="str">
        <f>VLOOKUP(E2891,PROCV!$A$1:$B$107,2,TRUE)</f>
        <v>Patrimônio</v>
      </c>
      <c r="G2891" s="33">
        <v>2001</v>
      </c>
      <c r="H2891" s="24">
        <v>0</v>
      </c>
      <c r="I2891" s="23" t="str">
        <f>VLOOKUP(J2891,PROCV!$E$1:$F$27,2,FALSE)</f>
        <v>35 - São Paulo</v>
      </c>
      <c r="J2891" s="22" t="s">
        <v>76</v>
      </c>
      <c r="K2891" s="22">
        <v>0</v>
      </c>
      <c r="L2891" s="33">
        <v>3113050</v>
      </c>
      <c r="M2891" s="20" t="e">
        <f>VLOOKUP(G2891,PROCV!$A$110:$B$119,2,FALSE)</f>
        <v>#N/A</v>
      </c>
      <c r="N2891" s="17" t="e">
        <f t="shared" si="45"/>
        <v>#N/A</v>
      </c>
    </row>
    <row r="2892" spans="1:14" x14ac:dyDescent="0.25">
      <c r="A2892" s="30" t="s">
        <v>48</v>
      </c>
      <c r="B2892" s="36">
        <v>19647</v>
      </c>
      <c r="C2892" s="42" t="s">
        <v>3659</v>
      </c>
      <c r="D2892" s="22" t="s">
        <v>189</v>
      </c>
      <c r="E2892" s="22" t="s">
        <v>630</v>
      </c>
      <c r="F2892" s="26" t="s">
        <v>10</v>
      </c>
      <c r="G2892" s="33">
        <v>2001</v>
      </c>
      <c r="H2892" s="24">
        <v>0</v>
      </c>
      <c r="I2892" s="23" t="str">
        <f>VLOOKUP(J2892,PROCV!$E$1:$F$27,2,FALSE)</f>
        <v>26 - Pernambuco</v>
      </c>
      <c r="J2892" s="22" t="s">
        <v>44</v>
      </c>
      <c r="K2892" s="22">
        <v>0</v>
      </c>
      <c r="L2892" s="33">
        <v>125000</v>
      </c>
      <c r="M2892" s="20" t="e">
        <f>VLOOKUP(G2892,PROCV!$A$110:$B$119,2,FALSE)</f>
        <v>#N/A</v>
      </c>
      <c r="N2892" s="17" t="e">
        <f t="shared" si="45"/>
        <v>#N/A</v>
      </c>
    </row>
    <row r="2893" spans="1:14" x14ac:dyDescent="0.25">
      <c r="A2893" s="30" t="s">
        <v>48</v>
      </c>
      <c r="B2893" s="36">
        <v>18293</v>
      </c>
      <c r="C2893" s="42" t="s">
        <v>3658</v>
      </c>
      <c r="D2893" s="22" t="s">
        <v>314</v>
      </c>
      <c r="E2893" s="22" t="s">
        <v>265</v>
      </c>
      <c r="F2893" s="26" t="str">
        <f>VLOOKUP(E2893,PROCV!$A$1:$B$107,2,TRUE)</f>
        <v>Patrimônio</v>
      </c>
      <c r="G2893" s="33">
        <v>2001</v>
      </c>
      <c r="H2893" s="24">
        <v>0</v>
      </c>
      <c r="I2893" s="23" t="str">
        <f>VLOOKUP(J2893,PROCV!$E$1:$F$27,2,FALSE)</f>
        <v>33 - Rio de Janeiro</v>
      </c>
      <c r="J2893" s="22" t="s">
        <v>82</v>
      </c>
      <c r="K2893" s="22">
        <v>0</v>
      </c>
      <c r="L2893" s="33">
        <v>43800</v>
      </c>
      <c r="M2893" s="20" t="e">
        <f>VLOOKUP(G2893,PROCV!$A$110:$B$119,2,FALSE)</f>
        <v>#N/A</v>
      </c>
      <c r="N2893" s="17" t="e">
        <f t="shared" si="45"/>
        <v>#N/A</v>
      </c>
    </row>
    <row r="2894" spans="1:14" x14ac:dyDescent="0.25">
      <c r="A2894" s="30" t="s">
        <v>48</v>
      </c>
      <c r="B2894" s="36">
        <v>16106</v>
      </c>
      <c r="C2894" s="42" t="s">
        <v>3657</v>
      </c>
      <c r="D2894" s="22" t="s">
        <v>300</v>
      </c>
      <c r="E2894" s="22" t="s">
        <v>2585</v>
      </c>
      <c r="F2894" s="26" t="str">
        <f>VLOOKUP(E2894,PROCV!$A$1:$B$107,2,TRUE)</f>
        <v>Música</v>
      </c>
      <c r="G2894" s="33">
        <v>2001</v>
      </c>
      <c r="H2894" s="24">
        <v>0</v>
      </c>
      <c r="I2894" s="23" t="str">
        <f>VLOOKUP(J2894,PROCV!$E$1:$F$27,2,FALSE)</f>
        <v>31 - Minas Gerais</v>
      </c>
      <c r="J2894" s="22" t="s">
        <v>85</v>
      </c>
      <c r="K2894" s="22">
        <v>0</v>
      </c>
      <c r="L2894" s="33">
        <v>14400</v>
      </c>
      <c r="M2894" s="20" t="e">
        <f>VLOOKUP(G2894,PROCV!$A$110:$B$119,2,FALSE)</f>
        <v>#N/A</v>
      </c>
      <c r="N2894" s="17" t="e">
        <f t="shared" si="45"/>
        <v>#N/A</v>
      </c>
    </row>
    <row r="2895" spans="1:14" x14ac:dyDescent="0.25">
      <c r="A2895" s="30" t="s">
        <v>48</v>
      </c>
      <c r="B2895" s="36">
        <v>19119</v>
      </c>
      <c r="C2895" s="42" t="s">
        <v>3656</v>
      </c>
      <c r="D2895" s="22" t="s">
        <v>46</v>
      </c>
      <c r="E2895" s="22" t="s">
        <v>50</v>
      </c>
      <c r="F2895" s="26" t="str">
        <f>VLOOKUP(E2895,PROCV!$A$1:$B$107,2,TRUE)</f>
        <v>Educação e Criação em Artes</v>
      </c>
      <c r="G2895" s="33">
        <v>2001</v>
      </c>
      <c r="H2895" s="24">
        <v>0</v>
      </c>
      <c r="I2895" s="23" t="str">
        <f>VLOOKUP(J2895,PROCV!$E$1:$F$27,2,FALSE)</f>
        <v>33 - Rio de Janeiro</v>
      </c>
      <c r="J2895" s="22" t="s">
        <v>82</v>
      </c>
      <c r="K2895" s="22">
        <v>0</v>
      </c>
      <c r="L2895" s="33">
        <v>500000</v>
      </c>
      <c r="M2895" s="20" t="e">
        <f>VLOOKUP(G2895,PROCV!$A$110:$B$119,2,FALSE)</f>
        <v>#N/A</v>
      </c>
      <c r="N2895" s="17" t="e">
        <f t="shared" si="45"/>
        <v>#N/A</v>
      </c>
    </row>
    <row r="2896" spans="1:14" x14ac:dyDescent="0.25">
      <c r="A2896" s="30" t="s">
        <v>48</v>
      </c>
      <c r="B2896" s="36">
        <v>19839</v>
      </c>
      <c r="C2896" s="42" t="s">
        <v>3655</v>
      </c>
      <c r="D2896" s="22" t="s">
        <v>300</v>
      </c>
      <c r="E2896" s="22" t="s">
        <v>2585</v>
      </c>
      <c r="F2896" s="26" t="str">
        <f>VLOOKUP(E2896,PROCV!$A$1:$B$107,2,TRUE)</f>
        <v>Música</v>
      </c>
      <c r="G2896" s="33">
        <v>2001</v>
      </c>
      <c r="H2896" s="24">
        <v>0</v>
      </c>
      <c r="I2896" s="23" t="str">
        <f>VLOOKUP(J2896,PROCV!$E$1:$F$27,2,FALSE)</f>
        <v>33 - Rio de Janeiro</v>
      </c>
      <c r="J2896" s="22" t="s">
        <v>82</v>
      </c>
      <c r="K2896" s="22">
        <v>0</v>
      </c>
      <c r="L2896" s="33">
        <v>220360</v>
      </c>
      <c r="M2896" s="20" t="e">
        <f>VLOOKUP(G2896,PROCV!$A$110:$B$119,2,FALSE)</f>
        <v>#N/A</v>
      </c>
      <c r="N2896" s="17" t="e">
        <f t="shared" si="45"/>
        <v>#N/A</v>
      </c>
    </row>
    <row r="2897" spans="1:14" x14ac:dyDescent="0.25">
      <c r="A2897" s="30" t="s">
        <v>48</v>
      </c>
      <c r="B2897" s="36">
        <v>6756</v>
      </c>
      <c r="C2897" s="42" t="s">
        <v>3654</v>
      </c>
      <c r="D2897" s="22" t="s">
        <v>314</v>
      </c>
      <c r="E2897" s="22" t="s">
        <v>590</v>
      </c>
      <c r="F2897" s="26" t="str">
        <f>VLOOKUP(E2897,PROCV!$A$1:$B$107,2,TRUE)</f>
        <v>Artes Cênicas e Espetáculo</v>
      </c>
      <c r="G2897" s="33">
        <v>2001</v>
      </c>
      <c r="H2897" s="24">
        <v>0</v>
      </c>
      <c r="I2897" s="23" t="str">
        <f>VLOOKUP(J2897,PROCV!$E$1:$F$27,2,FALSE)</f>
        <v>53 - Distrito Federal</v>
      </c>
      <c r="J2897" s="22" t="s">
        <v>75</v>
      </c>
      <c r="K2897" s="22">
        <v>0</v>
      </c>
      <c r="L2897" s="33">
        <v>48750</v>
      </c>
      <c r="M2897" s="20" t="e">
        <f>VLOOKUP(G2897,PROCV!$A$110:$B$119,2,FALSE)</f>
        <v>#N/A</v>
      </c>
      <c r="N2897" s="17" t="e">
        <f t="shared" si="45"/>
        <v>#N/A</v>
      </c>
    </row>
    <row r="2898" spans="1:14" x14ac:dyDescent="0.25">
      <c r="A2898" s="30" t="s">
        <v>48</v>
      </c>
      <c r="B2898" s="36">
        <v>15033</v>
      </c>
      <c r="C2898" s="42" t="s">
        <v>3653</v>
      </c>
      <c r="D2898" s="22" t="s">
        <v>314</v>
      </c>
      <c r="E2898" s="22" t="s">
        <v>265</v>
      </c>
      <c r="F2898" s="26" t="str">
        <f>VLOOKUP(E2898,PROCV!$A$1:$B$107,2,TRUE)</f>
        <v>Patrimônio</v>
      </c>
      <c r="G2898" s="38">
        <v>2001</v>
      </c>
      <c r="H2898" s="24">
        <v>0</v>
      </c>
      <c r="I2898" s="23" t="str">
        <f>VLOOKUP(J2898,PROCV!$E$1:$F$27,2,FALSE)</f>
        <v>33 - Rio de Janeiro</v>
      </c>
      <c r="J2898" s="22" t="s">
        <v>82</v>
      </c>
      <c r="K2898" s="22">
        <v>0</v>
      </c>
      <c r="L2898" s="38">
        <v>100000</v>
      </c>
      <c r="M2898" s="20" t="e">
        <f>VLOOKUP(G2898,PROCV!$A$110:$B$119,2,FALSE)</f>
        <v>#N/A</v>
      </c>
      <c r="N2898" s="17" t="e">
        <f t="shared" si="45"/>
        <v>#N/A</v>
      </c>
    </row>
    <row r="2899" spans="1:14" x14ac:dyDescent="0.25">
      <c r="A2899" s="30" t="s">
        <v>48</v>
      </c>
      <c r="B2899" s="36">
        <v>18196</v>
      </c>
      <c r="C2899" s="42" t="s">
        <v>3652</v>
      </c>
      <c r="D2899" s="22" t="s">
        <v>314</v>
      </c>
      <c r="E2899" s="22" t="s">
        <v>265</v>
      </c>
      <c r="F2899" s="26" t="str">
        <f>VLOOKUP(E2899,PROCV!$A$1:$B$107,2,TRUE)</f>
        <v>Patrimônio</v>
      </c>
      <c r="G2899" s="33">
        <v>2001</v>
      </c>
      <c r="H2899" s="24">
        <v>0</v>
      </c>
      <c r="I2899" s="23" t="str">
        <f>VLOOKUP(J2899,PROCV!$E$1:$F$27,2,FALSE)</f>
        <v>33 - Rio de Janeiro</v>
      </c>
      <c r="J2899" s="22" t="s">
        <v>82</v>
      </c>
      <c r="K2899" s="22">
        <v>0</v>
      </c>
      <c r="L2899" s="33">
        <v>80000</v>
      </c>
      <c r="M2899" s="20" t="e">
        <f>VLOOKUP(G2899,PROCV!$A$110:$B$119,2,FALSE)</f>
        <v>#N/A</v>
      </c>
      <c r="N2899" s="17" t="e">
        <f t="shared" si="45"/>
        <v>#N/A</v>
      </c>
    </row>
    <row r="2900" spans="1:14" x14ac:dyDescent="0.25">
      <c r="A2900" s="30" t="s">
        <v>48</v>
      </c>
      <c r="B2900" s="36">
        <v>19844</v>
      </c>
      <c r="C2900" s="42" t="s">
        <v>3651</v>
      </c>
      <c r="D2900" s="22" t="s">
        <v>300</v>
      </c>
      <c r="E2900" s="22" t="s">
        <v>221</v>
      </c>
      <c r="F2900" s="26" t="str">
        <f>VLOOKUP(E2900,PROCV!$A$1:$B$107,2,TRUE)</f>
        <v>Artes Cênicas e Espetáculo</v>
      </c>
      <c r="G2900" s="33">
        <v>2001</v>
      </c>
      <c r="H2900" s="24">
        <v>0</v>
      </c>
      <c r="I2900" s="23" t="str">
        <f>VLOOKUP(J2900,PROCV!$E$1:$F$27,2,FALSE)</f>
        <v>33 - Rio de Janeiro</v>
      </c>
      <c r="J2900" s="22" t="s">
        <v>82</v>
      </c>
      <c r="K2900" s="22">
        <v>0</v>
      </c>
      <c r="L2900" s="33">
        <v>114280</v>
      </c>
      <c r="M2900" s="20" t="e">
        <f>VLOOKUP(G2900,PROCV!$A$110:$B$119,2,FALSE)</f>
        <v>#N/A</v>
      </c>
      <c r="N2900" s="17" t="e">
        <f t="shared" si="45"/>
        <v>#N/A</v>
      </c>
    </row>
    <row r="2901" spans="1:14" x14ac:dyDescent="0.25">
      <c r="A2901" s="30" t="s">
        <v>48</v>
      </c>
      <c r="B2901" s="36">
        <v>15697</v>
      </c>
      <c r="C2901" s="42" t="s">
        <v>3650</v>
      </c>
      <c r="D2901" s="22" t="s">
        <v>114</v>
      </c>
      <c r="E2901" s="22" t="s">
        <v>113</v>
      </c>
      <c r="F2901" s="26" t="str">
        <f>VLOOKUP(E2901,PROCV!$A$1:$B$107,2,TRUE)</f>
        <v>Música</v>
      </c>
      <c r="G2901" s="33">
        <v>2001</v>
      </c>
      <c r="H2901" s="24">
        <v>0</v>
      </c>
      <c r="I2901" s="23" t="str">
        <f>VLOOKUP(J2901,PROCV!$E$1:$F$27,2,FALSE)</f>
        <v>35 - São Paulo</v>
      </c>
      <c r="J2901" s="22" t="s">
        <v>76</v>
      </c>
      <c r="K2901" s="22">
        <v>0</v>
      </c>
      <c r="L2901" s="33">
        <v>55338.6</v>
      </c>
      <c r="M2901" s="20" t="e">
        <f>VLOOKUP(G2901,PROCV!$A$110:$B$119,2,FALSE)</f>
        <v>#N/A</v>
      </c>
      <c r="N2901" s="17" t="e">
        <f t="shared" si="45"/>
        <v>#N/A</v>
      </c>
    </row>
    <row r="2902" spans="1:14" x14ac:dyDescent="0.25">
      <c r="A2902" s="30" t="s">
        <v>48</v>
      </c>
      <c r="B2902" s="36">
        <v>17044</v>
      </c>
      <c r="C2902" s="42" t="s">
        <v>3649</v>
      </c>
      <c r="D2902" s="22" t="s">
        <v>189</v>
      </c>
      <c r="E2902" s="22" t="s">
        <v>213</v>
      </c>
      <c r="F2902" s="26" t="str">
        <f>VLOOKUP(E2902,PROCV!$A$1:$B$107,2,TRUE)</f>
        <v>Patrimônio</v>
      </c>
      <c r="G2902" s="33">
        <v>2001</v>
      </c>
      <c r="H2902" s="24">
        <v>0</v>
      </c>
      <c r="I2902" s="23" t="str">
        <f>VLOOKUP(J2902,PROCV!$E$1:$F$27,2,FALSE)</f>
        <v>41 - Paraná</v>
      </c>
      <c r="J2902" s="22" t="s">
        <v>106</v>
      </c>
      <c r="K2902" s="22">
        <v>0</v>
      </c>
      <c r="L2902" s="33">
        <v>80000</v>
      </c>
      <c r="M2902" s="20" t="e">
        <f>VLOOKUP(G2902,PROCV!$A$110:$B$119,2,FALSE)</f>
        <v>#N/A</v>
      </c>
      <c r="N2902" s="17" t="e">
        <f t="shared" si="45"/>
        <v>#N/A</v>
      </c>
    </row>
    <row r="2903" spans="1:14" x14ac:dyDescent="0.25">
      <c r="A2903" s="30" t="s">
        <v>48</v>
      </c>
      <c r="B2903" s="36">
        <v>19823</v>
      </c>
      <c r="C2903" s="42" t="s">
        <v>3648</v>
      </c>
      <c r="D2903" s="22" t="s">
        <v>300</v>
      </c>
      <c r="E2903" s="22" t="s">
        <v>263</v>
      </c>
      <c r="F2903" s="26" t="str">
        <f>VLOOKUP(E2903,PROCV!$A$1:$B$107,2,TRUE)</f>
        <v>Artes Cênicas e Espetáculo</v>
      </c>
      <c r="G2903" s="33">
        <v>2001</v>
      </c>
      <c r="H2903" s="24">
        <v>0</v>
      </c>
      <c r="I2903" s="23" t="str">
        <f>VLOOKUP(J2903,PROCV!$E$1:$F$27,2,FALSE)</f>
        <v>26 - Pernambuco</v>
      </c>
      <c r="J2903" s="22" t="s">
        <v>44</v>
      </c>
      <c r="K2903" s="22">
        <v>0</v>
      </c>
      <c r="L2903" s="33">
        <v>225000</v>
      </c>
      <c r="M2903" s="20" t="e">
        <f>VLOOKUP(G2903,PROCV!$A$110:$B$119,2,FALSE)</f>
        <v>#N/A</v>
      </c>
      <c r="N2903" s="17" t="e">
        <f t="shared" si="45"/>
        <v>#N/A</v>
      </c>
    </row>
    <row r="2904" spans="1:14" x14ac:dyDescent="0.25">
      <c r="A2904" s="30" t="s">
        <v>48</v>
      </c>
      <c r="B2904" s="36">
        <v>18394</v>
      </c>
      <c r="C2904" s="42" t="s">
        <v>3647</v>
      </c>
      <c r="D2904" s="22" t="s">
        <v>189</v>
      </c>
      <c r="E2904" s="22" t="s">
        <v>188</v>
      </c>
      <c r="F2904" s="26" t="str">
        <f>VLOOKUP(E2904,PROCV!$A$1:$B$107,2,TRUE)</f>
        <v>Audiovisual</v>
      </c>
      <c r="G2904" s="33">
        <v>2001</v>
      </c>
      <c r="H2904" s="24">
        <v>0</v>
      </c>
      <c r="I2904" s="23" t="str">
        <f>VLOOKUP(J2904,PROCV!$E$1:$F$27,2,FALSE)</f>
        <v>35 - São Paulo</v>
      </c>
      <c r="J2904" s="22" t="s">
        <v>76</v>
      </c>
      <c r="K2904" s="22">
        <v>0</v>
      </c>
      <c r="L2904" s="33">
        <v>125000</v>
      </c>
      <c r="M2904" s="20" t="e">
        <f>VLOOKUP(G2904,PROCV!$A$110:$B$119,2,FALSE)</f>
        <v>#N/A</v>
      </c>
      <c r="N2904" s="17" t="e">
        <f t="shared" si="45"/>
        <v>#N/A</v>
      </c>
    </row>
    <row r="2905" spans="1:14" x14ac:dyDescent="0.25">
      <c r="A2905" s="30" t="s">
        <v>48</v>
      </c>
      <c r="B2905" s="36">
        <v>18939</v>
      </c>
      <c r="C2905" s="42" t="s">
        <v>3646</v>
      </c>
      <c r="D2905" s="22" t="s">
        <v>314</v>
      </c>
      <c r="E2905" s="22" t="s">
        <v>265</v>
      </c>
      <c r="F2905" s="26" t="str">
        <f>VLOOKUP(E2905,PROCV!$A$1:$B$107,2,TRUE)</f>
        <v>Patrimônio</v>
      </c>
      <c r="G2905" s="33">
        <v>2001</v>
      </c>
      <c r="H2905" s="24">
        <v>0</v>
      </c>
      <c r="I2905" s="23" t="str">
        <f>VLOOKUP(J2905,PROCV!$E$1:$F$27,2,FALSE)</f>
        <v>23 - Ceará</v>
      </c>
      <c r="J2905" s="22" t="s">
        <v>52</v>
      </c>
      <c r="K2905" s="22">
        <v>0</v>
      </c>
      <c r="L2905" s="33">
        <v>155000</v>
      </c>
      <c r="M2905" s="20" t="e">
        <f>VLOOKUP(G2905,PROCV!$A$110:$B$119,2,FALSE)</f>
        <v>#N/A</v>
      </c>
      <c r="N2905" s="17" t="e">
        <f t="shared" si="45"/>
        <v>#N/A</v>
      </c>
    </row>
    <row r="2906" spans="1:14" ht="26.25" x14ac:dyDescent="0.25">
      <c r="A2906" s="30" t="s">
        <v>48</v>
      </c>
      <c r="B2906" s="36">
        <v>15162</v>
      </c>
      <c r="C2906" s="42" t="s">
        <v>3645</v>
      </c>
      <c r="D2906" s="22" t="s">
        <v>314</v>
      </c>
      <c r="E2906" s="22" t="s">
        <v>265</v>
      </c>
      <c r="F2906" s="26" t="str">
        <f>VLOOKUP(E2906,PROCV!$A$1:$B$107,2,TRUE)</f>
        <v>Patrimônio</v>
      </c>
      <c r="G2906" s="38">
        <v>2001</v>
      </c>
      <c r="H2906" s="24">
        <v>0</v>
      </c>
      <c r="I2906" s="23" t="str">
        <f>VLOOKUP(J2906,PROCV!$E$1:$F$27,2,FALSE)</f>
        <v>50 - Mato Grosso do Sul</v>
      </c>
      <c r="J2906" s="22" t="s">
        <v>179</v>
      </c>
      <c r="K2906" s="22">
        <v>0</v>
      </c>
      <c r="L2906" s="38">
        <v>20000</v>
      </c>
      <c r="M2906" s="20" t="e">
        <f>VLOOKUP(G2906,PROCV!$A$110:$B$119,2,FALSE)</f>
        <v>#N/A</v>
      </c>
      <c r="N2906" s="17" t="e">
        <f t="shared" si="45"/>
        <v>#N/A</v>
      </c>
    </row>
    <row r="2907" spans="1:14" x14ac:dyDescent="0.25">
      <c r="A2907" s="30" t="s">
        <v>48</v>
      </c>
      <c r="B2907" s="36">
        <v>19238</v>
      </c>
      <c r="C2907" s="42" t="s">
        <v>3644</v>
      </c>
      <c r="D2907" s="22" t="s">
        <v>114</v>
      </c>
      <c r="E2907" s="22" t="s">
        <v>192</v>
      </c>
      <c r="F2907" s="26" t="str">
        <f>VLOOKUP(E2907,PROCV!$A$1:$B$107,2,TRUE)</f>
        <v>Música</v>
      </c>
      <c r="G2907" s="33">
        <v>2001</v>
      </c>
      <c r="H2907" s="24">
        <v>0</v>
      </c>
      <c r="I2907" s="23" t="str">
        <f>VLOOKUP(J2907,PROCV!$E$1:$F$27,2,FALSE)</f>
        <v>33 - Rio de Janeiro</v>
      </c>
      <c r="J2907" s="22" t="s">
        <v>82</v>
      </c>
      <c r="K2907" s="22">
        <v>0</v>
      </c>
      <c r="L2907" s="33">
        <v>100000</v>
      </c>
      <c r="M2907" s="20" t="e">
        <f>VLOOKUP(G2907,PROCV!$A$110:$B$119,2,FALSE)</f>
        <v>#N/A</v>
      </c>
      <c r="N2907" s="17" t="e">
        <f t="shared" si="45"/>
        <v>#N/A</v>
      </c>
    </row>
    <row r="2908" spans="1:14" x14ac:dyDescent="0.25">
      <c r="A2908" s="30" t="s">
        <v>48</v>
      </c>
      <c r="B2908" s="36">
        <v>15902</v>
      </c>
      <c r="C2908" s="42" t="s">
        <v>3643</v>
      </c>
      <c r="D2908" s="22" t="s">
        <v>314</v>
      </c>
      <c r="E2908" s="22" t="s">
        <v>265</v>
      </c>
      <c r="F2908" s="26" t="str">
        <f>VLOOKUP(E2908,PROCV!$A$1:$B$107,2,TRUE)</f>
        <v>Patrimônio</v>
      </c>
      <c r="G2908" s="38">
        <v>2001</v>
      </c>
      <c r="H2908" s="24">
        <v>0</v>
      </c>
      <c r="I2908" s="23" t="str">
        <f>VLOOKUP(J2908,PROCV!$E$1:$F$27,2,FALSE)</f>
        <v>16 - Amapá</v>
      </c>
      <c r="J2908" s="22" t="s">
        <v>61</v>
      </c>
      <c r="K2908" s="22">
        <v>0</v>
      </c>
      <c r="L2908" s="38">
        <v>50000</v>
      </c>
      <c r="M2908" s="20" t="e">
        <f>VLOOKUP(G2908,PROCV!$A$110:$B$119,2,FALSE)</f>
        <v>#N/A</v>
      </c>
      <c r="N2908" s="17" t="e">
        <f t="shared" si="45"/>
        <v>#N/A</v>
      </c>
    </row>
    <row r="2909" spans="1:14" x14ac:dyDescent="0.25">
      <c r="A2909" s="30" t="s">
        <v>48</v>
      </c>
      <c r="B2909" s="36">
        <v>16162</v>
      </c>
      <c r="C2909" s="42" t="s">
        <v>3642</v>
      </c>
      <c r="D2909" s="22" t="s">
        <v>189</v>
      </c>
      <c r="E2909" s="22" t="s">
        <v>844</v>
      </c>
      <c r="F2909" s="26" t="str">
        <f>VLOOKUP(E2909,PROCV!$A$1:$B$107,2,TRUE)</f>
        <v>Educação e Criação em Artes</v>
      </c>
      <c r="G2909" s="33">
        <v>2001</v>
      </c>
      <c r="H2909" s="24">
        <v>0</v>
      </c>
      <c r="I2909" s="23" t="str">
        <f>VLOOKUP(J2909,PROCV!$E$1:$F$27,2,FALSE)</f>
        <v>31 - Minas Gerais</v>
      </c>
      <c r="J2909" s="22" t="s">
        <v>85</v>
      </c>
      <c r="K2909" s="22">
        <v>0</v>
      </c>
      <c r="L2909" s="33">
        <v>87360</v>
      </c>
      <c r="M2909" s="20" t="e">
        <f>VLOOKUP(G2909,PROCV!$A$110:$B$119,2,FALSE)</f>
        <v>#N/A</v>
      </c>
      <c r="N2909" s="17" t="e">
        <f t="shared" si="45"/>
        <v>#N/A</v>
      </c>
    </row>
    <row r="2910" spans="1:14" x14ac:dyDescent="0.25">
      <c r="A2910" s="30" t="s">
        <v>48</v>
      </c>
      <c r="B2910" s="36">
        <v>19106</v>
      </c>
      <c r="C2910" s="42" t="s">
        <v>3641</v>
      </c>
      <c r="D2910" s="22" t="s">
        <v>189</v>
      </c>
      <c r="E2910" s="22" t="s">
        <v>213</v>
      </c>
      <c r="F2910" s="26" t="str">
        <f>VLOOKUP(E2910,PROCV!$A$1:$B$107,2,TRUE)</f>
        <v>Patrimônio</v>
      </c>
      <c r="G2910" s="33">
        <v>2001</v>
      </c>
      <c r="H2910" s="24">
        <v>0</v>
      </c>
      <c r="I2910" s="23" t="str">
        <f>VLOOKUP(J2910,PROCV!$E$1:$F$27,2,FALSE)</f>
        <v>23 - Ceará</v>
      </c>
      <c r="J2910" s="22" t="s">
        <v>52</v>
      </c>
      <c r="K2910" s="22">
        <v>0</v>
      </c>
      <c r="L2910" s="33">
        <v>293350</v>
      </c>
      <c r="M2910" s="20" t="e">
        <f>VLOOKUP(G2910,PROCV!$A$110:$B$119,2,FALSE)</f>
        <v>#N/A</v>
      </c>
      <c r="N2910" s="17" t="e">
        <f t="shared" si="45"/>
        <v>#N/A</v>
      </c>
    </row>
    <row r="2911" spans="1:14" x14ac:dyDescent="0.25">
      <c r="A2911" s="30" t="s">
        <v>48</v>
      </c>
      <c r="B2911" s="36">
        <v>18639</v>
      </c>
      <c r="C2911" s="42" t="s">
        <v>3640</v>
      </c>
      <c r="D2911" s="22" t="s">
        <v>189</v>
      </c>
      <c r="E2911" s="22" t="s">
        <v>213</v>
      </c>
      <c r="F2911" s="26" t="str">
        <f>VLOOKUP(E2911,PROCV!$A$1:$B$107,2,TRUE)</f>
        <v>Patrimônio</v>
      </c>
      <c r="G2911" s="33">
        <v>2001</v>
      </c>
      <c r="H2911" s="24">
        <v>0</v>
      </c>
      <c r="I2911" s="23" t="str">
        <f>VLOOKUP(J2911,PROCV!$E$1:$F$27,2,FALSE)</f>
        <v>22 - Piauí</v>
      </c>
      <c r="J2911" s="22" t="s">
        <v>77</v>
      </c>
      <c r="K2911" s="22">
        <v>0</v>
      </c>
      <c r="L2911" s="33">
        <v>300617</v>
      </c>
      <c r="M2911" s="20" t="e">
        <f>VLOOKUP(G2911,PROCV!$A$110:$B$119,2,FALSE)</f>
        <v>#N/A</v>
      </c>
      <c r="N2911" s="17" t="e">
        <f t="shared" si="45"/>
        <v>#N/A</v>
      </c>
    </row>
    <row r="2912" spans="1:14" x14ac:dyDescent="0.25">
      <c r="A2912" s="30" t="s">
        <v>48</v>
      </c>
      <c r="B2912" s="36">
        <v>17764</v>
      </c>
      <c r="C2912" s="42" t="s">
        <v>3639</v>
      </c>
      <c r="D2912" s="22" t="s">
        <v>4</v>
      </c>
      <c r="E2912" s="22" t="s">
        <v>305</v>
      </c>
      <c r="F2912" s="26" t="str">
        <f>VLOOKUP(E2912,PROCV!$A$1:$B$107,2,TRUE)</f>
        <v>Audiovisual</v>
      </c>
      <c r="G2912" s="33">
        <v>2001</v>
      </c>
      <c r="H2912" s="24">
        <v>0</v>
      </c>
      <c r="I2912" s="23" t="str">
        <f>VLOOKUP(J2912,PROCV!$E$1:$F$27,2,FALSE)</f>
        <v>53 - Distrito Federal</v>
      </c>
      <c r="J2912" s="22" t="s">
        <v>75</v>
      </c>
      <c r="K2912" s="22">
        <v>0</v>
      </c>
      <c r="L2912" s="33">
        <v>80000</v>
      </c>
      <c r="M2912" s="20" t="e">
        <f>VLOOKUP(G2912,PROCV!$A$110:$B$119,2,FALSE)</f>
        <v>#N/A</v>
      </c>
      <c r="N2912" s="17" t="e">
        <f t="shared" si="45"/>
        <v>#N/A</v>
      </c>
    </row>
    <row r="2913" spans="1:14" x14ac:dyDescent="0.25">
      <c r="A2913" s="30" t="s">
        <v>48</v>
      </c>
      <c r="B2913" s="36">
        <v>18966</v>
      </c>
      <c r="C2913" s="42" t="s">
        <v>3638</v>
      </c>
      <c r="D2913" s="22" t="s">
        <v>189</v>
      </c>
      <c r="E2913" s="22" t="s">
        <v>844</v>
      </c>
      <c r="F2913" s="26" t="str">
        <f>VLOOKUP(E2913,PROCV!$A$1:$B$107,2,TRUE)</f>
        <v>Educação e Criação em Artes</v>
      </c>
      <c r="G2913" s="33">
        <v>2001</v>
      </c>
      <c r="H2913" s="24">
        <v>0</v>
      </c>
      <c r="I2913" s="23" t="str">
        <f>VLOOKUP(J2913,PROCV!$E$1:$F$27,2,FALSE)</f>
        <v>31 - Minas Gerais</v>
      </c>
      <c r="J2913" s="22" t="s">
        <v>85</v>
      </c>
      <c r="K2913" s="22">
        <v>0</v>
      </c>
      <c r="L2913" s="33">
        <v>68100</v>
      </c>
      <c r="M2913" s="20" t="e">
        <f>VLOOKUP(G2913,PROCV!$A$110:$B$119,2,FALSE)</f>
        <v>#N/A</v>
      </c>
      <c r="N2913" s="17" t="e">
        <f t="shared" si="45"/>
        <v>#N/A</v>
      </c>
    </row>
    <row r="2914" spans="1:14" x14ac:dyDescent="0.25">
      <c r="A2914" s="30" t="s">
        <v>48</v>
      </c>
      <c r="B2914" s="36">
        <v>19838</v>
      </c>
      <c r="C2914" s="42" t="s">
        <v>3637</v>
      </c>
      <c r="D2914" s="22" t="s">
        <v>300</v>
      </c>
      <c r="E2914" s="22" t="s">
        <v>299</v>
      </c>
      <c r="F2914" s="26" t="str">
        <f>VLOOKUP(E2914,PROCV!$A$1:$B$107,2,TRUE)</f>
        <v>Patrimônio</v>
      </c>
      <c r="G2914" s="33">
        <v>2001</v>
      </c>
      <c r="H2914" s="24">
        <v>0</v>
      </c>
      <c r="I2914" s="23" t="str">
        <f>VLOOKUP(J2914,PROCV!$E$1:$F$27,2,FALSE)</f>
        <v>33 - Rio de Janeiro</v>
      </c>
      <c r="J2914" s="22" t="s">
        <v>82</v>
      </c>
      <c r="K2914" s="22">
        <v>0</v>
      </c>
      <c r="L2914" s="33">
        <v>150000</v>
      </c>
      <c r="M2914" s="20" t="e">
        <f>VLOOKUP(G2914,PROCV!$A$110:$B$119,2,FALSE)</f>
        <v>#N/A</v>
      </c>
      <c r="N2914" s="17" t="e">
        <f t="shared" si="45"/>
        <v>#N/A</v>
      </c>
    </row>
    <row r="2915" spans="1:14" x14ac:dyDescent="0.25">
      <c r="A2915" s="30" t="s">
        <v>48</v>
      </c>
      <c r="B2915" s="36">
        <v>17260</v>
      </c>
      <c r="C2915" s="42" t="s">
        <v>3636</v>
      </c>
      <c r="D2915" s="22" t="s">
        <v>189</v>
      </c>
      <c r="E2915" s="22" t="s">
        <v>844</v>
      </c>
      <c r="F2915" s="26" t="str">
        <f>VLOOKUP(E2915,PROCV!$A$1:$B$107,2,TRUE)</f>
        <v>Educação e Criação em Artes</v>
      </c>
      <c r="G2915" s="33">
        <v>2001</v>
      </c>
      <c r="H2915" s="24">
        <v>0</v>
      </c>
      <c r="I2915" s="23" t="str">
        <f>VLOOKUP(J2915,PROCV!$E$1:$F$27,2,FALSE)</f>
        <v>23 - Ceará</v>
      </c>
      <c r="J2915" s="22" t="s">
        <v>52</v>
      </c>
      <c r="K2915" s="22">
        <v>0</v>
      </c>
      <c r="L2915" s="33">
        <v>30000</v>
      </c>
      <c r="M2915" s="20" t="e">
        <f>VLOOKUP(G2915,PROCV!$A$110:$B$119,2,FALSE)</f>
        <v>#N/A</v>
      </c>
      <c r="N2915" s="17" t="e">
        <f t="shared" si="45"/>
        <v>#N/A</v>
      </c>
    </row>
    <row r="2916" spans="1:14" x14ac:dyDescent="0.25">
      <c r="A2916" s="30" t="s">
        <v>48</v>
      </c>
      <c r="B2916" s="36">
        <v>16273</v>
      </c>
      <c r="C2916" s="42" t="s">
        <v>3635</v>
      </c>
      <c r="D2916" s="22" t="s">
        <v>189</v>
      </c>
      <c r="E2916" s="22" t="s">
        <v>213</v>
      </c>
      <c r="F2916" s="26" t="str">
        <f>VLOOKUP(E2916,PROCV!$A$1:$B$107,2,TRUE)</f>
        <v>Patrimônio</v>
      </c>
      <c r="G2916" s="33">
        <v>2001</v>
      </c>
      <c r="H2916" s="24">
        <v>0</v>
      </c>
      <c r="I2916" s="23" t="str">
        <f>VLOOKUP(J2916,PROCV!$E$1:$F$27,2,FALSE)</f>
        <v>53 - Distrito Federal</v>
      </c>
      <c r="J2916" s="22" t="s">
        <v>75</v>
      </c>
      <c r="K2916" s="22">
        <v>0</v>
      </c>
      <c r="L2916" s="33">
        <v>48600</v>
      </c>
      <c r="M2916" s="20" t="e">
        <f>VLOOKUP(G2916,PROCV!$A$110:$B$119,2,FALSE)</f>
        <v>#N/A</v>
      </c>
      <c r="N2916" s="17" t="e">
        <f t="shared" si="45"/>
        <v>#N/A</v>
      </c>
    </row>
    <row r="2917" spans="1:14" x14ac:dyDescent="0.25">
      <c r="A2917" s="30" t="s">
        <v>48</v>
      </c>
      <c r="B2917" s="36">
        <v>15134</v>
      </c>
      <c r="C2917" s="42" t="s">
        <v>3634</v>
      </c>
      <c r="D2917" s="22" t="s">
        <v>314</v>
      </c>
      <c r="E2917" s="22" t="s">
        <v>265</v>
      </c>
      <c r="F2917" s="26" t="str">
        <f>VLOOKUP(E2917,PROCV!$A$1:$B$107,2,TRUE)</f>
        <v>Patrimônio</v>
      </c>
      <c r="G2917" s="38">
        <v>2001</v>
      </c>
      <c r="H2917" s="24">
        <v>0</v>
      </c>
      <c r="I2917" s="23" t="str">
        <f>VLOOKUP(J2917,PROCV!$E$1:$F$27,2,FALSE)</f>
        <v>53 - Distrito Federal</v>
      </c>
      <c r="J2917" s="22" t="s">
        <v>75</v>
      </c>
      <c r="K2917" s="22">
        <v>0</v>
      </c>
      <c r="L2917" s="38">
        <v>75000</v>
      </c>
      <c r="M2917" s="20" t="e">
        <f>VLOOKUP(G2917,PROCV!$A$110:$B$119,2,FALSE)</f>
        <v>#N/A</v>
      </c>
      <c r="N2917" s="17" t="e">
        <f t="shared" si="45"/>
        <v>#N/A</v>
      </c>
    </row>
    <row r="2918" spans="1:14" x14ac:dyDescent="0.25">
      <c r="A2918" s="30" t="s">
        <v>48</v>
      </c>
      <c r="B2918" s="36">
        <v>15421</v>
      </c>
      <c r="C2918" s="42" t="s">
        <v>3633</v>
      </c>
      <c r="D2918" s="22" t="s">
        <v>114</v>
      </c>
      <c r="E2918" s="22" t="s">
        <v>113</v>
      </c>
      <c r="F2918" s="26" t="str">
        <f>VLOOKUP(E2918,PROCV!$A$1:$B$107,2,TRUE)</f>
        <v>Música</v>
      </c>
      <c r="G2918" s="33">
        <v>2001</v>
      </c>
      <c r="H2918" s="24">
        <v>0</v>
      </c>
      <c r="I2918" s="23" t="str">
        <f>VLOOKUP(J2918,PROCV!$E$1:$F$27,2,FALSE)</f>
        <v>41 - Paraná</v>
      </c>
      <c r="J2918" s="22" t="s">
        <v>106</v>
      </c>
      <c r="K2918" s="22">
        <v>0</v>
      </c>
      <c r="L2918" s="33">
        <v>7500</v>
      </c>
      <c r="M2918" s="20" t="e">
        <f>VLOOKUP(G2918,PROCV!$A$110:$B$119,2,FALSE)</f>
        <v>#N/A</v>
      </c>
      <c r="N2918" s="17" t="e">
        <f t="shared" si="45"/>
        <v>#N/A</v>
      </c>
    </row>
    <row r="2919" spans="1:14" x14ac:dyDescent="0.25">
      <c r="A2919" s="30" t="s">
        <v>48</v>
      </c>
      <c r="B2919" s="36">
        <v>17191</v>
      </c>
      <c r="C2919" s="42" t="s">
        <v>3632</v>
      </c>
      <c r="D2919" s="22" t="s">
        <v>189</v>
      </c>
      <c r="E2919" s="22" t="s">
        <v>630</v>
      </c>
      <c r="F2919" s="26" t="s">
        <v>10</v>
      </c>
      <c r="G2919" s="33">
        <v>2001</v>
      </c>
      <c r="H2919" s="24">
        <v>0</v>
      </c>
      <c r="I2919" s="23" t="str">
        <f>VLOOKUP(J2919,PROCV!$E$1:$F$27,2,FALSE)</f>
        <v>53 - Distrito Federal</v>
      </c>
      <c r="J2919" s="22" t="s">
        <v>75</v>
      </c>
      <c r="K2919" s="22">
        <v>0</v>
      </c>
      <c r="L2919" s="33">
        <v>14060.5</v>
      </c>
      <c r="M2919" s="20" t="e">
        <f>VLOOKUP(G2919,PROCV!$A$110:$B$119,2,FALSE)</f>
        <v>#N/A</v>
      </c>
      <c r="N2919" s="17" t="e">
        <f t="shared" si="45"/>
        <v>#N/A</v>
      </c>
    </row>
    <row r="2920" spans="1:14" x14ac:dyDescent="0.25">
      <c r="A2920" s="30" t="s">
        <v>48</v>
      </c>
      <c r="B2920" s="36">
        <v>17937</v>
      </c>
      <c r="C2920" s="42" t="s">
        <v>3631</v>
      </c>
      <c r="D2920" s="22" t="s">
        <v>189</v>
      </c>
      <c r="E2920" s="22" t="s">
        <v>844</v>
      </c>
      <c r="F2920" s="26" t="str">
        <f>VLOOKUP(E2920,PROCV!$A$1:$B$107,2,TRUE)</f>
        <v>Educação e Criação em Artes</v>
      </c>
      <c r="G2920" s="33">
        <v>2001</v>
      </c>
      <c r="H2920" s="24">
        <v>0</v>
      </c>
      <c r="I2920" s="23" t="str">
        <f>VLOOKUP(J2920,PROCV!$E$1:$F$27,2,FALSE)</f>
        <v>13 - Amazonas</v>
      </c>
      <c r="J2920" s="22" t="s">
        <v>823</v>
      </c>
      <c r="K2920" s="22">
        <v>0</v>
      </c>
      <c r="L2920" s="33">
        <v>90000</v>
      </c>
      <c r="M2920" s="20" t="e">
        <f>VLOOKUP(G2920,PROCV!$A$110:$B$119,2,FALSE)</f>
        <v>#N/A</v>
      </c>
      <c r="N2920" s="17" t="e">
        <f t="shared" si="45"/>
        <v>#N/A</v>
      </c>
    </row>
    <row r="2921" spans="1:14" x14ac:dyDescent="0.25">
      <c r="A2921" s="30" t="s">
        <v>48</v>
      </c>
      <c r="B2921" s="36">
        <v>17140</v>
      </c>
      <c r="C2921" s="42" t="s">
        <v>3630</v>
      </c>
      <c r="D2921" s="22" t="s">
        <v>189</v>
      </c>
      <c r="E2921" s="22" t="s">
        <v>213</v>
      </c>
      <c r="F2921" s="26" t="str">
        <f>VLOOKUP(E2921,PROCV!$A$1:$B$107,2,TRUE)</f>
        <v>Patrimônio</v>
      </c>
      <c r="G2921" s="33">
        <v>2001</v>
      </c>
      <c r="H2921" s="24">
        <v>0</v>
      </c>
      <c r="I2921" s="23" t="str">
        <f>VLOOKUP(J2921,PROCV!$E$1:$F$27,2,FALSE)</f>
        <v>53 - Distrito Federal</v>
      </c>
      <c r="J2921" s="22" t="s">
        <v>75</v>
      </c>
      <c r="K2921" s="22">
        <v>0</v>
      </c>
      <c r="L2921" s="33">
        <v>225726.51</v>
      </c>
      <c r="M2921" s="20" t="e">
        <f>VLOOKUP(G2921,PROCV!$A$110:$B$119,2,FALSE)</f>
        <v>#N/A</v>
      </c>
      <c r="N2921" s="17" t="e">
        <f t="shared" si="45"/>
        <v>#N/A</v>
      </c>
    </row>
    <row r="2922" spans="1:14" x14ac:dyDescent="0.25">
      <c r="A2922" s="30" t="s">
        <v>48</v>
      </c>
      <c r="B2922" s="36">
        <v>16143</v>
      </c>
      <c r="C2922" s="42" t="s">
        <v>3629</v>
      </c>
      <c r="D2922" s="22" t="s">
        <v>189</v>
      </c>
      <c r="E2922" s="22" t="s">
        <v>213</v>
      </c>
      <c r="F2922" s="26" t="str">
        <f>VLOOKUP(E2922,PROCV!$A$1:$B$107,2,TRUE)</f>
        <v>Patrimônio</v>
      </c>
      <c r="G2922" s="33">
        <v>2001</v>
      </c>
      <c r="H2922" s="24">
        <v>0</v>
      </c>
      <c r="I2922" s="23" t="str">
        <f>VLOOKUP(J2922,PROCV!$E$1:$F$27,2,FALSE)</f>
        <v>27 - Alagoas</v>
      </c>
      <c r="J2922" s="22" t="s">
        <v>65</v>
      </c>
      <c r="K2922" s="22">
        <v>0</v>
      </c>
      <c r="L2922" s="33">
        <v>36656.1</v>
      </c>
      <c r="M2922" s="20" t="e">
        <f>VLOOKUP(G2922,PROCV!$A$110:$B$119,2,FALSE)</f>
        <v>#N/A</v>
      </c>
      <c r="N2922" s="17" t="e">
        <f t="shared" si="45"/>
        <v>#N/A</v>
      </c>
    </row>
    <row r="2923" spans="1:14" x14ac:dyDescent="0.25">
      <c r="A2923" s="30" t="s">
        <v>48</v>
      </c>
      <c r="B2923" s="36">
        <v>19854</v>
      </c>
      <c r="C2923" s="42" t="s">
        <v>3628</v>
      </c>
      <c r="D2923" s="22" t="s">
        <v>189</v>
      </c>
      <c r="E2923" s="22" t="s">
        <v>188</v>
      </c>
      <c r="F2923" s="26" t="str">
        <f>VLOOKUP(E2923,PROCV!$A$1:$B$107,2,TRUE)</f>
        <v>Audiovisual</v>
      </c>
      <c r="G2923" s="33">
        <v>2001</v>
      </c>
      <c r="H2923" s="24">
        <v>0</v>
      </c>
      <c r="I2923" s="23" t="str">
        <f>VLOOKUP(J2923,PROCV!$E$1:$F$27,2,FALSE)</f>
        <v>35 - São Paulo</v>
      </c>
      <c r="J2923" s="22" t="s">
        <v>76</v>
      </c>
      <c r="K2923" s="22">
        <v>0</v>
      </c>
      <c r="L2923" s="33">
        <v>38819.78</v>
      </c>
      <c r="M2923" s="20" t="e">
        <f>VLOOKUP(G2923,PROCV!$A$110:$B$119,2,FALSE)</f>
        <v>#N/A</v>
      </c>
      <c r="N2923" s="17" t="e">
        <f t="shared" si="45"/>
        <v>#N/A</v>
      </c>
    </row>
    <row r="2924" spans="1:14" x14ac:dyDescent="0.25">
      <c r="A2924" s="30" t="s">
        <v>48</v>
      </c>
      <c r="B2924" s="36">
        <v>16295</v>
      </c>
      <c r="C2924" s="42" t="s">
        <v>3627</v>
      </c>
      <c r="D2924" s="22" t="s">
        <v>189</v>
      </c>
      <c r="E2924" s="22" t="s">
        <v>213</v>
      </c>
      <c r="F2924" s="26" t="str">
        <f>VLOOKUP(E2924,PROCV!$A$1:$B$107,2,TRUE)</f>
        <v>Patrimônio</v>
      </c>
      <c r="G2924" s="33">
        <v>2001</v>
      </c>
      <c r="H2924" s="24">
        <v>0</v>
      </c>
      <c r="I2924" s="23" t="str">
        <f>VLOOKUP(J2924,PROCV!$E$1:$F$27,2,FALSE)</f>
        <v>29 - Bahia</v>
      </c>
      <c r="J2924" s="22" t="s">
        <v>73</v>
      </c>
      <c r="K2924" s="22">
        <v>0</v>
      </c>
      <c r="L2924" s="33">
        <v>150000</v>
      </c>
      <c r="M2924" s="20" t="e">
        <f>VLOOKUP(G2924,PROCV!$A$110:$B$119,2,FALSE)</f>
        <v>#N/A</v>
      </c>
      <c r="N2924" s="17" t="e">
        <f t="shared" si="45"/>
        <v>#N/A</v>
      </c>
    </row>
    <row r="2925" spans="1:14" x14ac:dyDescent="0.25">
      <c r="A2925" s="30" t="s">
        <v>48</v>
      </c>
      <c r="B2925" s="36">
        <v>18184</v>
      </c>
      <c r="C2925" s="42" t="s">
        <v>3626</v>
      </c>
      <c r="D2925" s="22" t="s">
        <v>314</v>
      </c>
      <c r="E2925" s="22" t="s">
        <v>265</v>
      </c>
      <c r="F2925" s="26" t="str">
        <f>VLOOKUP(E2925,PROCV!$A$1:$B$107,2,TRUE)</f>
        <v>Patrimônio</v>
      </c>
      <c r="G2925" s="33">
        <v>2001</v>
      </c>
      <c r="H2925" s="24">
        <v>0</v>
      </c>
      <c r="I2925" s="23" t="str">
        <f>VLOOKUP(J2925,PROCV!$E$1:$F$27,2,FALSE)</f>
        <v>33 - Rio de Janeiro</v>
      </c>
      <c r="J2925" s="22" t="s">
        <v>82</v>
      </c>
      <c r="K2925" s="22">
        <v>0</v>
      </c>
      <c r="L2925" s="33">
        <v>70000</v>
      </c>
      <c r="M2925" s="20" t="e">
        <f>VLOOKUP(G2925,PROCV!$A$110:$B$119,2,FALSE)</f>
        <v>#N/A</v>
      </c>
      <c r="N2925" s="17" t="e">
        <f t="shared" si="45"/>
        <v>#N/A</v>
      </c>
    </row>
    <row r="2926" spans="1:14" x14ac:dyDescent="0.25">
      <c r="A2926" s="30" t="s">
        <v>48</v>
      </c>
      <c r="B2926" s="36">
        <v>16611</v>
      </c>
      <c r="C2926" s="42" t="s">
        <v>3625</v>
      </c>
      <c r="D2926" s="22" t="s">
        <v>189</v>
      </c>
      <c r="E2926" s="22" t="s">
        <v>213</v>
      </c>
      <c r="F2926" s="26" t="str">
        <f>VLOOKUP(E2926,PROCV!$A$1:$B$107,2,TRUE)</f>
        <v>Patrimônio</v>
      </c>
      <c r="G2926" s="33">
        <v>2001</v>
      </c>
      <c r="H2926" s="24">
        <v>0</v>
      </c>
      <c r="I2926" s="23" t="str">
        <f>VLOOKUP(J2926,PROCV!$E$1:$F$27,2,FALSE)</f>
        <v>35 - São Paulo</v>
      </c>
      <c r="J2926" s="22" t="s">
        <v>76</v>
      </c>
      <c r="K2926" s="22">
        <v>0</v>
      </c>
      <c r="L2926" s="33">
        <v>123130.65</v>
      </c>
      <c r="M2926" s="20" t="e">
        <f>VLOOKUP(G2926,PROCV!$A$110:$B$119,2,FALSE)</f>
        <v>#N/A</v>
      </c>
      <c r="N2926" s="17" t="e">
        <f t="shared" si="45"/>
        <v>#N/A</v>
      </c>
    </row>
    <row r="2927" spans="1:14" x14ac:dyDescent="0.25">
      <c r="A2927" s="30" t="s">
        <v>48</v>
      </c>
      <c r="B2927" s="36">
        <v>17156</v>
      </c>
      <c r="C2927" s="42" t="s">
        <v>3624</v>
      </c>
      <c r="D2927" s="22" t="s">
        <v>189</v>
      </c>
      <c r="E2927" s="22" t="s">
        <v>213</v>
      </c>
      <c r="F2927" s="26" t="str">
        <f>VLOOKUP(E2927,PROCV!$A$1:$B$107,2,TRUE)</f>
        <v>Patrimônio</v>
      </c>
      <c r="G2927" s="33">
        <v>2001</v>
      </c>
      <c r="H2927" s="24">
        <v>0</v>
      </c>
      <c r="I2927" s="23" t="str">
        <f>VLOOKUP(J2927,PROCV!$E$1:$F$27,2,FALSE)</f>
        <v>42 - Santa Catarina</v>
      </c>
      <c r="J2927" s="22" t="s">
        <v>79</v>
      </c>
      <c r="K2927" s="22">
        <v>0</v>
      </c>
      <c r="L2927" s="33">
        <v>37500</v>
      </c>
      <c r="M2927" s="20" t="e">
        <f>VLOOKUP(G2927,PROCV!$A$110:$B$119,2,FALSE)</f>
        <v>#N/A</v>
      </c>
      <c r="N2927" s="17" t="e">
        <f t="shared" si="45"/>
        <v>#N/A</v>
      </c>
    </row>
    <row r="2928" spans="1:14" x14ac:dyDescent="0.25">
      <c r="A2928" s="30" t="s">
        <v>48</v>
      </c>
      <c r="B2928" s="36">
        <v>16587</v>
      </c>
      <c r="C2928" s="42" t="s">
        <v>3623</v>
      </c>
      <c r="D2928" s="22" t="s">
        <v>189</v>
      </c>
      <c r="E2928" s="22" t="s">
        <v>630</v>
      </c>
      <c r="F2928" s="26" t="s">
        <v>10</v>
      </c>
      <c r="G2928" s="33">
        <v>2001</v>
      </c>
      <c r="H2928" s="24">
        <v>0</v>
      </c>
      <c r="I2928" s="23" t="str">
        <f>VLOOKUP(J2928,PROCV!$E$1:$F$27,2,FALSE)</f>
        <v>53 - Distrito Federal</v>
      </c>
      <c r="J2928" s="22" t="s">
        <v>75</v>
      </c>
      <c r="K2928" s="22">
        <v>0</v>
      </c>
      <c r="L2928" s="33">
        <v>152800</v>
      </c>
      <c r="M2928" s="20" t="e">
        <f>VLOOKUP(G2928,PROCV!$A$110:$B$119,2,FALSE)</f>
        <v>#N/A</v>
      </c>
      <c r="N2928" s="17" t="e">
        <f t="shared" si="45"/>
        <v>#N/A</v>
      </c>
    </row>
    <row r="2929" spans="1:14" x14ac:dyDescent="0.25">
      <c r="A2929" s="30" t="s">
        <v>48</v>
      </c>
      <c r="B2929" s="36">
        <v>16150</v>
      </c>
      <c r="C2929" s="42" t="s">
        <v>3622</v>
      </c>
      <c r="D2929" s="22" t="s">
        <v>189</v>
      </c>
      <c r="E2929" s="22" t="s">
        <v>213</v>
      </c>
      <c r="F2929" s="26" t="str">
        <f>VLOOKUP(E2929,PROCV!$A$1:$B$107,2,TRUE)</f>
        <v>Patrimônio</v>
      </c>
      <c r="G2929" s="33">
        <v>2001</v>
      </c>
      <c r="H2929" s="24">
        <v>0</v>
      </c>
      <c r="I2929" s="23" t="str">
        <f>VLOOKUP(J2929,PROCV!$E$1:$F$27,2,FALSE)</f>
        <v>29 - Bahia</v>
      </c>
      <c r="J2929" s="22" t="s">
        <v>73</v>
      </c>
      <c r="K2929" s="22">
        <v>0</v>
      </c>
      <c r="L2929" s="33">
        <v>33064.03</v>
      </c>
      <c r="M2929" s="20" t="e">
        <f>VLOOKUP(G2929,PROCV!$A$110:$B$119,2,FALSE)</f>
        <v>#N/A</v>
      </c>
      <c r="N2929" s="17" t="e">
        <f t="shared" si="45"/>
        <v>#N/A</v>
      </c>
    </row>
    <row r="2930" spans="1:14" x14ac:dyDescent="0.25">
      <c r="A2930" s="30" t="s">
        <v>48</v>
      </c>
      <c r="B2930" s="36">
        <v>18439</v>
      </c>
      <c r="C2930" s="42" t="s">
        <v>3621</v>
      </c>
      <c r="D2930" s="22" t="s">
        <v>189</v>
      </c>
      <c r="E2930" s="22" t="s">
        <v>213</v>
      </c>
      <c r="F2930" s="26" t="str">
        <f>VLOOKUP(E2930,PROCV!$A$1:$B$107,2,TRUE)</f>
        <v>Patrimônio</v>
      </c>
      <c r="G2930" s="33">
        <v>2001</v>
      </c>
      <c r="H2930" s="24">
        <v>0</v>
      </c>
      <c r="I2930" s="23" t="str">
        <f>VLOOKUP(J2930,PROCV!$E$1:$F$27,2,FALSE)</f>
        <v>33 - Rio de Janeiro</v>
      </c>
      <c r="J2930" s="22" t="s">
        <v>82</v>
      </c>
      <c r="K2930" s="22">
        <v>0</v>
      </c>
      <c r="L2930" s="33">
        <v>469000</v>
      </c>
      <c r="M2930" s="20" t="e">
        <f>VLOOKUP(G2930,PROCV!$A$110:$B$119,2,FALSE)</f>
        <v>#N/A</v>
      </c>
      <c r="N2930" s="17" t="e">
        <f t="shared" si="45"/>
        <v>#N/A</v>
      </c>
    </row>
    <row r="2931" spans="1:14" x14ac:dyDescent="0.25">
      <c r="A2931" s="30" t="s">
        <v>48</v>
      </c>
      <c r="B2931" s="36">
        <v>17027</v>
      </c>
      <c r="C2931" s="42" t="s">
        <v>3620</v>
      </c>
      <c r="D2931" s="22" t="s">
        <v>189</v>
      </c>
      <c r="E2931" s="22" t="s">
        <v>213</v>
      </c>
      <c r="F2931" s="26" t="str">
        <f>VLOOKUP(E2931,PROCV!$A$1:$B$107,2,TRUE)</f>
        <v>Patrimônio</v>
      </c>
      <c r="G2931" s="33">
        <v>2001</v>
      </c>
      <c r="H2931" s="24">
        <v>0</v>
      </c>
      <c r="I2931" s="23" t="str">
        <f>VLOOKUP(J2931,PROCV!$E$1:$F$27,2,FALSE)</f>
        <v>31 - Minas Gerais</v>
      </c>
      <c r="J2931" s="22" t="s">
        <v>85</v>
      </c>
      <c r="K2931" s="22">
        <v>0</v>
      </c>
      <c r="L2931" s="33">
        <v>96000</v>
      </c>
      <c r="M2931" s="20" t="e">
        <f>VLOOKUP(G2931,PROCV!$A$110:$B$119,2,FALSE)</f>
        <v>#N/A</v>
      </c>
      <c r="N2931" s="17" t="e">
        <f t="shared" si="45"/>
        <v>#N/A</v>
      </c>
    </row>
    <row r="2932" spans="1:14" x14ac:dyDescent="0.25">
      <c r="A2932" s="30" t="s">
        <v>48</v>
      </c>
      <c r="B2932" s="36">
        <v>18581</v>
      </c>
      <c r="C2932" s="42" t="s">
        <v>3619</v>
      </c>
      <c r="D2932" s="22" t="s">
        <v>189</v>
      </c>
      <c r="E2932" s="22" t="s">
        <v>213</v>
      </c>
      <c r="F2932" s="26" t="str">
        <f>VLOOKUP(E2932,PROCV!$A$1:$B$107,2,TRUE)</f>
        <v>Patrimônio</v>
      </c>
      <c r="G2932" s="33">
        <v>2001</v>
      </c>
      <c r="H2932" s="24">
        <v>0</v>
      </c>
      <c r="I2932" s="23" t="str">
        <f>VLOOKUP(J2932,PROCV!$E$1:$F$27,2,FALSE)</f>
        <v>28 - Sergipe</v>
      </c>
      <c r="J2932" s="22" t="s">
        <v>49</v>
      </c>
      <c r="K2932" s="22">
        <v>0</v>
      </c>
      <c r="L2932" s="33">
        <v>396055.69</v>
      </c>
      <c r="M2932" s="20" t="e">
        <f>VLOOKUP(G2932,PROCV!$A$110:$B$119,2,FALSE)</f>
        <v>#N/A</v>
      </c>
      <c r="N2932" s="17" t="e">
        <f t="shared" si="45"/>
        <v>#N/A</v>
      </c>
    </row>
    <row r="2933" spans="1:14" x14ac:dyDescent="0.25">
      <c r="A2933" s="30" t="s">
        <v>48</v>
      </c>
      <c r="B2933" s="36">
        <v>16120</v>
      </c>
      <c r="C2933" s="42" t="s">
        <v>3618</v>
      </c>
      <c r="D2933" s="22" t="s">
        <v>189</v>
      </c>
      <c r="E2933" s="22" t="s">
        <v>213</v>
      </c>
      <c r="F2933" s="26" t="str">
        <f>VLOOKUP(E2933,PROCV!$A$1:$B$107,2,TRUE)</f>
        <v>Patrimônio</v>
      </c>
      <c r="G2933" s="33">
        <v>2001</v>
      </c>
      <c r="H2933" s="24">
        <v>0</v>
      </c>
      <c r="I2933" s="23" t="str">
        <f>VLOOKUP(J2933,PROCV!$E$1:$F$27,2,FALSE)</f>
        <v>52 - Goiás</v>
      </c>
      <c r="J2933" s="22" t="s">
        <v>97</v>
      </c>
      <c r="K2933" s="22">
        <v>0</v>
      </c>
      <c r="L2933" s="33">
        <v>10000</v>
      </c>
      <c r="M2933" s="20" t="e">
        <f>VLOOKUP(G2933,PROCV!$A$110:$B$119,2,FALSE)</f>
        <v>#N/A</v>
      </c>
      <c r="N2933" s="17" t="e">
        <f t="shared" si="45"/>
        <v>#N/A</v>
      </c>
    </row>
    <row r="2934" spans="1:14" x14ac:dyDescent="0.25">
      <c r="A2934" s="30" t="s">
        <v>48</v>
      </c>
      <c r="B2934" s="36">
        <v>17295</v>
      </c>
      <c r="C2934" s="42" t="s">
        <v>3617</v>
      </c>
      <c r="D2934" s="22" t="s">
        <v>189</v>
      </c>
      <c r="E2934" s="22" t="s">
        <v>213</v>
      </c>
      <c r="F2934" s="26" t="str">
        <f>VLOOKUP(E2934,PROCV!$A$1:$B$107,2,TRUE)</f>
        <v>Patrimônio</v>
      </c>
      <c r="G2934" s="33">
        <v>2001</v>
      </c>
      <c r="H2934" s="24">
        <v>0</v>
      </c>
      <c r="I2934" s="23" t="str">
        <f>VLOOKUP(J2934,PROCV!$E$1:$F$27,2,FALSE)</f>
        <v>35 - São Paulo</v>
      </c>
      <c r="J2934" s="22" t="s">
        <v>76</v>
      </c>
      <c r="K2934" s="22">
        <v>0</v>
      </c>
      <c r="L2934" s="33">
        <v>40000</v>
      </c>
      <c r="M2934" s="20" t="e">
        <f>VLOOKUP(G2934,PROCV!$A$110:$B$119,2,FALSE)</f>
        <v>#N/A</v>
      </c>
      <c r="N2934" s="17" t="e">
        <f t="shared" si="45"/>
        <v>#N/A</v>
      </c>
    </row>
    <row r="2935" spans="1:14" x14ac:dyDescent="0.25">
      <c r="A2935" s="30" t="s">
        <v>48</v>
      </c>
      <c r="B2935" s="36">
        <v>16104</v>
      </c>
      <c r="C2935" s="42" t="s">
        <v>3616</v>
      </c>
      <c r="D2935" s="22" t="s">
        <v>189</v>
      </c>
      <c r="E2935" s="22" t="s">
        <v>213</v>
      </c>
      <c r="F2935" s="26" t="str">
        <f>VLOOKUP(E2935,PROCV!$A$1:$B$107,2,TRUE)</f>
        <v>Patrimônio</v>
      </c>
      <c r="G2935" s="33">
        <v>2001</v>
      </c>
      <c r="H2935" s="24">
        <v>0</v>
      </c>
      <c r="I2935" s="23" t="str">
        <f>VLOOKUP(J2935,PROCV!$E$1:$F$27,2,FALSE)</f>
        <v>51 - Mato Grosso</v>
      </c>
      <c r="J2935" s="22" t="s">
        <v>99</v>
      </c>
      <c r="K2935" s="22">
        <v>0</v>
      </c>
      <c r="L2935" s="33">
        <v>70000</v>
      </c>
      <c r="M2935" s="20" t="e">
        <f>VLOOKUP(G2935,PROCV!$A$110:$B$119,2,FALSE)</f>
        <v>#N/A</v>
      </c>
      <c r="N2935" s="17" t="e">
        <f t="shared" si="45"/>
        <v>#N/A</v>
      </c>
    </row>
    <row r="2936" spans="1:14" x14ac:dyDescent="0.25">
      <c r="A2936" s="30" t="s">
        <v>48</v>
      </c>
      <c r="B2936" s="36">
        <v>6124</v>
      </c>
      <c r="C2936" s="42" t="s">
        <v>3615</v>
      </c>
      <c r="D2936" s="22" t="s">
        <v>189</v>
      </c>
      <c r="E2936" s="22" t="s">
        <v>213</v>
      </c>
      <c r="F2936" s="26" t="str">
        <f>VLOOKUP(E2936,PROCV!$A$1:$B$107,2,TRUE)</f>
        <v>Patrimônio</v>
      </c>
      <c r="G2936" s="33">
        <v>2001</v>
      </c>
      <c r="H2936" s="24">
        <v>0</v>
      </c>
      <c r="I2936" s="23" t="str">
        <f>VLOOKUP(J2936,PROCV!$E$1:$F$27,2,FALSE)</f>
        <v>43 - Rio Grande do Sul</v>
      </c>
      <c r="J2936" s="22" t="s">
        <v>56</v>
      </c>
      <c r="K2936" s="22">
        <v>0</v>
      </c>
      <c r="L2936" s="33">
        <v>90974.1</v>
      </c>
      <c r="M2936" s="20" t="e">
        <f>VLOOKUP(G2936,PROCV!$A$110:$B$119,2,FALSE)</f>
        <v>#N/A</v>
      </c>
      <c r="N2936" s="17" t="e">
        <f t="shared" si="45"/>
        <v>#N/A</v>
      </c>
    </row>
    <row r="2937" spans="1:14" x14ac:dyDescent="0.25">
      <c r="A2937" s="30" t="s">
        <v>48</v>
      </c>
      <c r="B2937" s="36">
        <v>18412</v>
      </c>
      <c r="C2937" s="42" t="s">
        <v>3614</v>
      </c>
      <c r="D2937" s="22" t="s">
        <v>189</v>
      </c>
      <c r="E2937" s="22" t="s">
        <v>213</v>
      </c>
      <c r="F2937" s="26" t="str">
        <f>VLOOKUP(E2937,PROCV!$A$1:$B$107,2,TRUE)</f>
        <v>Patrimônio</v>
      </c>
      <c r="G2937" s="33">
        <v>2001</v>
      </c>
      <c r="H2937" s="24">
        <v>0</v>
      </c>
      <c r="I2937" s="23" t="str">
        <f>VLOOKUP(J2937,PROCV!$E$1:$F$27,2,FALSE)</f>
        <v>51 - Mato Grosso</v>
      </c>
      <c r="J2937" s="22" t="s">
        <v>99</v>
      </c>
      <c r="K2937" s="22">
        <v>0</v>
      </c>
      <c r="L2937" s="33">
        <v>204100</v>
      </c>
      <c r="M2937" s="20" t="e">
        <f>VLOOKUP(G2937,PROCV!$A$110:$B$119,2,FALSE)</f>
        <v>#N/A</v>
      </c>
      <c r="N2937" s="17" t="e">
        <f t="shared" si="45"/>
        <v>#N/A</v>
      </c>
    </row>
    <row r="2938" spans="1:14" x14ac:dyDescent="0.25">
      <c r="A2938" s="30" t="s">
        <v>48</v>
      </c>
      <c r="B2938" s="36">
        <v>2731</v>
      </c>
      <c r="C2938" s="42" t="s">
        <v>3613</v>
      </c>
      <c r="D2938" s="22" t="s">
        <v>189</v>
      </c>
      <c r="E2938" s="22" t="s">
        <v>213</v>
      </c>
      <c r="F2938" s="26" t="str">
        <f>VLOOKUP(E2938,PROCV!$A$1:$B$107,2,TRUE)</f>
        <v>Patrimônio</v>
      </c>
      <c r="G2938" s="33">
        <v>2001</v>
      </c>
      <c r="H2938" s="24">
        <v>0</v>
      </c>
      <c r="I2938" s="23" t="str">
        <f>VLOOKUP(J2938,PROCV!$E$1:$F$27,2,FALSE)</f>
        <v>25 - Paraíba</v>
      </c>
      <c r="J2938" s="22" t="s">
        <v>346</v>
      </c>
      <c r="K2938" s="22">
        <v>0</v>
      </c>
      <c r="L2938" s="33">
        <v>60000</v>
      </c>
      <c r="M2938" s="20" t="e">
        <f>VLOOKUP(G2938,PROCV!$A$110:$B$119,2,FALSE)</f>
        <v>#N/A</v>
      </c>
      <c r="N2938" s="17" t="e">
        <f t="shared" si="45"/>
        <v>#N/A</v>
      </c>
    </row>
    <row r="2939" spans="1:14" x14ac:dyDescent="0.25">
      <c r="A2939" s="30" t="s">
        <v>48</v>
      </c>
      <c r="B2939" s="36">
        <v>16124</v>
      </c>
      <c r="C2939" s="42" t="s">
        <v>3612</v>
      </c>
      <c r="D2939" s="22" t="s">
        <v>189</v>
      </c>
      <c r="E2939" s="22" t="s">
        <v>213</v>
      </c>
      <c r="F2939" s="26" t="str">
        <f>VLOOKUP(E2939,PROCV!$A$1:$B$107,2,TRUE)</f>
        <v>Patrimônio</v>
      </c>
      <c r="G2939" s="33">
        <v>2001</v>
      </c>
      <c r="H2939" s="24">
        <v>0</v>
      </c>
      <c r="I2939" s="23" t="str">
        <f>VLOOKUP(J2939,PROCV!$E$1:$F$27,2,FALSE)</f>
        <v>23 - Ceará</v>
      </c>
      <c r="J2939" s="22" t="s">
        <v>52</v>
      </c>
      <c r="K2939" s="22">
        <v>0</v>
      </c>
      <c r="L2939" s="33">
        <v>75000</v>
      </c>
      <c r="M2939" s="20" t="e">
        <f>VLOOKUP(G2939,PROCV!$A$110:$B$119,2,FALSE)</f>
        <v>#N/A</v>
      </c>
      <c r="N2939" s="17" t="e">
        <f t="shared" si="45"/>
        <v>#N/A</v>
      </c>
    </row>
    <row r="2940" spans="1:14" x14ac:dyDescent="0.25">
      <c r="A2940" s="30" t="s">
        <v>48</v>
      </c>
      <c r="B2940" s="36">
        <v>16384</v>
      </c>
      <c r="C2940" s="42" t="s">
        <v>3611</v>
      </c>
      <c r="D2940" s="22" t="s">
        <v>189</v>
      </c>
      <c r="E2940" s="22" t="s">
        <v>213</v>
      </c>
      <c r="F2940" s="26" t="str">
        <f>VLOOKUP(E2940,PROCV!$A$1:$B$107,2,TRUE)</f>
        <v>Patrimônio</v>
      </c>
      <c r="G2940" s="33">
        <v>2001</v>
      </c>
      <c r="H2940" s="24">
        <v>0</v>
      </c>
      <c r="I2940" s="23" t="str">
        <f>VLOOKUP(J2940,PROCV!$E$1:$F$27,2,FALSE)</f>
        <v>31 - Minas Gerais</v>
      </c>
      <c r="J2940" s="22" t="s">
        <v>85</v>
      </c>
      <c r="K2940" s="22">
        <v>0</v>
      </c>
      <c r="L2940" s="33">
        <v>80000</v>
      </c>
      <c r="M2940" s="20" t="e">
        <f>VLOOKUP(G2940,PROCV!$A$110:$B$119,2,FALSE)</f>
        <v>#N/A</v>
      </c>
      <c r="N2940" s="17" t="e">
        <f t="shared" si="45"/>
        <v>#N/A</v>
      </c>
    </row>
    <row r="2941" spans="1:14" x14ac:dyDescent="0.25">
      <c r="A2941" s="30" t="s">
        <v>48</v>
      </c>
      <c r="B2941" s="36">
        <v>16430</v>
      </c>
      <c r="C2941" s="42" t="s">
        <v>3610</v>
      </c>
      <c r="D2941" s="22" t="s">
        <v>189</v>
      </c>
      <c r="E2941" s="22" t="s">
        <v>749</v>
      </c>
      <c r="F2941" s="26" t="str">
        <f>VLOOKUP(E2941,PROCV!$A$1:$B$107,2,TRUE)</f>
        <v>Educação e Criação em Artes</v>
      </c>
      <c r="G2941" s="33">
        <v>2001</v>
      </c>
      <c r="H2941" s="24">
        <v>0</v>
      </c>
      <c r="I2941" s="23" t="str">
        <f>VLOOKUP(J2941,PROCV!$E$1:$F$27,2,FALSE)</f>
        <v>42 - Santa Catarina</v>
      </c>
      <c r="J2941" s="22" t="s">
        <v>79</v>
      </c>
      <c r="K2941" s="22">
        <v>0</v>
      </c>
      <c r="L2941" s="33">
        <v>114207</v>
      </c>
      <c r="M2941" s="20" t="e">
        <f>VLOOKUP(G2941,PROCV!$A$110:$B$119,2,FALSE)</f>
        <v>#N/A</v>
      </c>
      <c r="N2941" s="17" t="e">
        <f t="shared" si="45"/>
        <v>#N/A</v>
      </c>
    </row>
    <row r="2942" spans="1:14" x14ac:dyDescent="0.25">
      <c r="A2942" s="30" t="s">
        <v>48</v>
      </c>
      <c r="B2942" s="36">
        <v>2705</v>
      </c>
      <c r="C2942" s="42" t="s">
        <v>3609</v>
      </c>
      <c r="D2942" s="22" t="s">
        <v>189</v>
      </c>
      <c r="E2942" s="22" t="s">
        <v>213</v>
      </c>
      <c r="F2942" s="26" t="str">
        <f>VLOOKUP(E2942,PROCV!$A$1:$B$107,2,TRUE)</f>
        <v>Patrimônio</v>
      </c>
      <c r="G2942" s="33">
        <v>2001</v>
      </c>
      <c r="H2942" s="24">
        <v>0</v>
      </c>
      <c r="I2942" s="23" t="str">
        <f>VLOOKUP(J2942,PROCV!$E$1:$F$27,2,FALSE)</f>
        <v>41 - Paraná</v>
      </c>
      <c r="J2942" s="22" t="s">
        <v>106</v>
      </c>
      <c r="K2942" s="22">
        <v>0</v>
      </c>
      <c r="L2942" s="33">
        <v>70000</v>
      </c>
      <c r="M2942" s="20" t="e">
        <f>VLOOKUP(G2942,PROCV!$A$110:$B$119,2,FALSE)</f>
        <v>#N/A</v>
      </c>
      <c r="N2942" s="17" t="e">
        <f t="shared" si="45"/>
        <v>#N/A</v>
      </c>
    </row>
    <row r="2943" spans="1:14" x14ac:dyDescent="0.25">
      <c r="A2943" s="30" t="s">
        <v>48</v>
      </c>
      <c r="B2943" s="36">
        <v>996617</v>
      </c>
      <c r="C2943" s="42" t="s">
        <v>3608</v>
      </c>
      <c r="D2943" s="22" t="s">
        <v>189</v>
      </c>
      <c r="E2943" s="22" t="s">
        <v>213</v>
      </c>
      <c r="F2943" s="26" t="str">
        <f>VLOOKUP(E2943,PROCV!$A$1:$B$107,2,TRUE)</f>
        <v>Patrimônio</v>
      </c>
      <c r="G2943" s="33">
        <v>2001</v>
      </c>
      <c r="H2943" s="24">
        <v>0</v>
      </c>
      <c r="I2943" s="23" t="str">
        <f>VLOOKUP(J2943,PROCV!$E$1:$F$27,2,FALSE)</f>
        <v>52 - Goiás</v>
      </c>
      <c r="J2943" s="22" t="s">
        <v>97</v>
      </c>
      <c r="K2943" s="22">
        <v>0</v>
      </c>
      <c r="L2943" s="33">
        <v>32353.16</v>
      </c>
      <c r="M2943" s="20" t="e">
        <f>VLOOKUP(G2943,PROCV!$A$110:$B$119,2,FALSE)</f>
        <v>#N/A</v>
      </c>
      <c r="N2943" s="17" t="e">
        <f t="shared" si="45"/>
        <v>#N/A</v>
      </c>
    </row>
    <row r="2944" spans="1:14" x14ac:dyDescent="0.25">
      <c r="A2944" s="30" t="s">
        <v>48</v>
      </c>
      <c r="B2944" s="36">
        <v>16685</v>
      </c>
      <c r="C2944" s="42" t="s">
        <v>3607</v>
      </c>
      <c r="D2944" s="22" t="s">
        <v>189</v>
      </c>
      <c r="E2944" s="22" t="s">
        <v>213</v>
      </c>
      <c r="F2944" s="26" t="str">
        <f>VLOOKUP(E2944,PROCV!$A$1:$B$107,2,TRUE)</f>
        <v>Patrimônio</v>
      </c>
      <c r="G2944" s="33">
        <v>2001</v>
      </c>
      <c r="H2944" s="24">
        <v>0</v>
      </c>
      <c r="I2944" s="23" t="str">
        <f>VLOOKUP(J2944,PROCV!$E$1:$F$27,2,FALSE)</f>
        <v>26 - Pernambuco</v>
      </c>
      <c r="J2944" s="22" t="s">
        <v>44</v>
      </c>
      <c r="K2944" s="22">
        <v>0</v>
      </c>
      <c r="L2944" s="33">
        <v>85198.79</v>
      </c>
      <c r="M2944" s="20" t="e">
        <f>VLOOKUP(G2944,PROCV!$A$110:$B$119,2,FALSE)</f>
        <v>#N/A</v>
      </c>
      <c r="N2944" s="17" t="e">
        <f t="shared" si="45"/>
        <v>#N/A</v>
      </c>
    </row>
    <row r="2945" spans="1:14" x14ac:dyDescent="0.25">
      <c r="A2945" s="30" t="s">
        <v>48</v>
      </c>
      <c r="B2945" s="36">
        <v>18585</v>
      </c>
      <c r="C2945" s="42" t="s">
        <v>3606</v>
      </c>
      <c r="D2945" s="22" t="s">
        <v>189</v>
      </c>
      <c r="E2945" s="22" t="s">
        <v>213</v>
      </c>
      <c r="F2945" s="26" t="str">
        <f>VLOOKUP(E2945,PROCV!$A$1:$B$107,2,TRUE)</f>
        <v>Patrimônio</v>
      </c>
      <c r="G2945" s="33">
        <v>2001</v>
      </c>
      <c r="H2945" s="24">
        <v>0</v>
      </c>
      <c r="I2945" s="23" t="str">
        <f>VLOOKUP(J2945,PROCV!$E$1:$F$27,2,FALSE)</f>
        <v>28 - Sergipe</v>
      </c>
      <c r="J2945" s="22" t="s">
        <v>49</v>
      </c>
      <c r="K2945" s="22">
        <v>0</v>
      </c>
      <c r="L2945" s="33">
        <v>477207.41</v>
      </c>
      <c r="M2945" s="20" t="e">
        <f>VLOOKUP(G2945,PROCV!$A$110:$B$119,2,FALSE)</f>
        <v>#N/A</v>
      </c>
      <c r="N2945" s="17" t="e">
        <f t="shared" si="45"/>
        <v>#N/A</v>
      </c>
    </row>
    <row r="2946" spans="1:14" x14ac:dyDescent="0.25">
      <c r="A2946" s="30" t="s">
        <v>48</v>
      </c>
      <c r="B2946" s="36">
        <v>16381</v>
      </c>
      <c r="C2946" s="42" t="s">
        <v>3605</v>
      </c>
      <c r="D2946" s="22" t="s">
        <v>189</v>
      </c>
      <c r="E2946" s="22" t="s">
        <v>213</v>
      </c>
      <c r="F2946" s="26" t="str">
        <f>VLOOKUP(E2946,PROCV!$A$1:$B$107,2,TRUE)</f>
        <v>Patrimônio</v>
      </c>
      <c r="G2946" s="33">
        <v>2001</v>
      </c>
      <c r="H2946" s="24">
        <v>0</v>
      </c>
      <c r="I2946" s="23" t="str">
        <f>VLOOKUP(J2946,PROCV!$E$1:$F$27,2,FALSE)</f>
        <v>12 - Acre</v>
      </c>
      <c r="J2946" s="22" t="s">
        <v>71</v>
      </c>
      <c r="K2946" s="22">
        <v>0</v>
      </c>
      <c r="L2946" s="33">
        <v>37615</v>
      </c>
      <c r="M2946" s="20" t="e">
        <f>VLOOKUP(G2946,PROCV!$A$110:$B$119,2,FALSE)</f>
        <v>#N/A</v>
      </c>
      <c r="N2946" s="17" t="e">
        <f t="shared" ref="N2946:N3009" si="46">+M2946*L2946</f>
        <v>#N/A</v>
      </c>
    </row>
    <row r="2947" spans="1:14" x14ac:dyDescent="0.25">
      <c r="A2947" s="30" t="s">
        <v>48</v>
      </c>
      <c r="B2947" s="36">
        <v>6088</v>
      </c>
      <c r="C2947" s="42" t="s">
        <v>3604</v>
      </c>
      <c r="D2947" s="22" t="s">
        <v>189</v>
      </c>
      <c r="E2947" s="22" t="s">
        <v>213</v>
      </c>
      <c r="F2947" s="26" t="str">
        <f>VLOOKUP(E2947,PROCV!$A$1:$B$107,2,TRUE)</f>
        <v>Patrimônio</v>
      </c>
      <c r="G2947" s="33">
        <v>2001</v>
      </c>
      <c r="H2947" s="24">
        <v>0</v>
      </c>
      <c r="I2947" s="23" t="str">
        <f>VLOOKUP(J2947,PROCV!$E$1:$F$27,2,FALSE)</f>
        <v>26 - Pernambuco</v>
      </c>
      <c r="J2947" s="22" t="s">
        <v>44</v>
      </c>
      <c r="K2947" s="22">
        <v>0</v>
      </c>
      <c r="L2947" s="33">
        <v>70000</v>
      </c>
      <c r="M2947" s="20" t="e">
        <f>VLOOKUP(G2947,PROCV!$A$110:$B$119,2,FALSE)</f>
        <v>#N/A</v>
      </c>
      <c r="N2947" s="17" t="e">
        <f t="shared" si="46"/>
        <v>#N/A</v>
      </c>
    </row>
    <row r="2948" spans="1:14" x14ac:dyDescent="0.25">
      <c r="A2948" s="30" t="s">
        <v>48</v>
      </c>
      <c r="B2948" s="36">
        <v>16837</v>
      </c>
      <c r="C2948" s="42" t="s">
        <v>3603</v>
      </c>
      <c r="D2948" s="22" t="s">
        <v>189</v>
      </c>
      <c r="E2948" s="22" t="s">
        <v>213</v>
      </c>
      <c r="F2948" s="26" t="str">
        <f>VLOOKUP(E2948,PROCV!$A$1:$B$107,2,TRUE)</f>
        <v>Patrimônio</v>
      </c>
      <c r="G2948" s="33">
        <v>2001</v>
      </c>
      <c r="H2948" s="24">
        <v>0</v>
      </c>
      <c r="I2948" s="23" t="str">
        <f>VLOOKUP(J2948,PROCV!$E$1:$F$27,2,FALSE)</f>
        <v>51 - Mato Grosso</v>
      </c>
      <c r="J2948" s="22" t="s">
        <v>99</v>
      </c>
      <c r="K2948" s="22">
        <v>0</v>
      </c>
      <c r="L2948" s="33">
        <v>89597.57</v>
      </c>
      <c r="M2948" s="20" t="e">
        <f>VLOOKUP(G2948,PROCV!$A$110:$B$119,2,FALSE)</f>
        <v>#N/A</v>
      </c>
      <c r="N2948" s="17" t="e">
        <f t="shared" si="46"/>
        <v>#N/A</v>
      </c>
    </row>
    <row r="2949" spans="1:14" x14ac:dyDescent="0.25">
      <c r="A2949" s="30" t="s">
        <v>48</v>
      </c>
      <c r="B2949" s="36">
        <v>2392</v>
      </c>
      <c r="C2949" s="42" t="s">
        <v>3602</v>
      </c>
      <c r="D2949" s="22" t="s">
        <v>189</v>
      </c>
      <c r="E2949" s="22" t="s">
        <v>213</v>
      </c>
      <c r="F2949" s="26" t="str">
        <f>VLOOKUP(E2949,PROCV!$A$1:$B$107,2,TRUE)</f>
        <v>Patrimônio</v>
      </c>
      <c r="G2949" s="33">
        <v>2001</v>
      </c>
      <c r="H2949" s="24">
        <v>0</v>
      </c>
      <c r="I2949" s="23" t="str">
        <f>VLOOKUP(J2949,PROCV!$E$1:$F$27,2,FALSE)</f>
        <v>28 - Sergipe</v>
      </c>
      <c r="J2949" s="22" t="s">
        <v>49</v>
      </c>
      <c r="K2949" s="22">
        <v>0</v>
      </c>
      <c r="L2949" s="33">
        <v>70000</v>
      </c>
      <c r="M2949" s="20" t="e">
        <f>VLOOKUP(G2949,PROCV!$A$110:$B$119,2,FALSE)</f>
        <v>#N/A</v>
      </c>
      <c r="N2949" s="17" t="e">
        <f t="shared" si="46"/>
        <v>#N/A</v>
      </c>
    </row>
    <row r="2950" spans="1:14" x14ac:dyDescent="0.25">
      <c r="A2950" s="30" t="s">
        <v>48</v>
      </c>
      <c r="B2950" s="36">
        <v>15389</v>
      </c>
      <c r="C2950" s="42" t="s">
        <v>3601</v>
      </c>
      <c r="D2950" s="22" t="s">
        <v>314</v>
      </c>
      <c r="E2950" s="22" t="s">
        <v>265</v>
      </c>
      <c r="F2950" s="26" t="str">
        <f>VLOOKUP(E2950,PROCV!$A$1:$B$107,2,TRUE)</f>
        <v>Patrimônio</v>
      </c>
      <c r="G2950" s="38">
        <v>2001</v>
      </c>
      <c r="H2950" s="24">
        <v>0</v>
      </c>
      <c r="I2950" s="23" t="str">
        <f>VLOOKUP(J2950,PROCV!$E$1:$F$27,2,FALSE)</f>
        <v>53 - Distrito Federal</v>
      </c>
      <c r="J2950" s="22" t="s">
        <v>75</v>
      </c>
      <c r="K2950" s="22">
        <v>0</v>
      </c>
      <c r="L2950" s="38">
        <v>52688.7</v>
      </c>
      <c r="M2950" s="20" t="e">
        <f>VLOOKUP(G2950,PROCV!$A$110:$B$119,2,FALSE)</f>
        <v>#N/A</v>
      </c>
      <c r="N2950" s="17" t="e">
        <f t="shared" si="46"/>
        <v>#N/A</v>
      </c>
    </row>
    <row r="2951" spans="1:14" x14ac:dyDescent="0.25">
      <c r="A2951" s="30" t="s">
        <v>48</v>
      </c>
      <c r="B2951" s="36">
        <v>16871</v>
      </c>
      <c r="C2951" s="42" t="s">
        <v>3600</v>
      </c>
      <c r="D2951" s="22" t="s">
        <v>189</v>
      </c>
      <c r="E2951" s="22" t="s">
        <v>213</v>
      </c>
      <c r="F2951" s="26" t="str">
        <f>VLOOKUP(E2951,PROCV!$A$1:$B$107,2,TRUE)</f>
        <v>Patrimônio</v>
      </c>
      <c r="G2951" s="33">
        <v>2001</v>
      </c>
      <c r="H2951" s="24">
        <v>0</v>
      </c>
      <c r="I2951" s="23" t="str">
        <f>VLOOKUP(J2951,PROCV!$E$1:$F$27,2,FALSE)</f>
        <v>31 - Minas Gerais</v>
      </c>
      <c r="J2951" s="22" t="s">
        <v>85</v>
      </c>
      <c r="K2951" s="22">
        <v>0</v>
      </c>
      <c r="L2951" s="33">
        <v>150000</v>
      </c>
      <c r="M2951" s="20" t="e">
        <f>VLOOKUP(G2951,PROCV!$A$110:$B$119,2,FALSE)</f>
        <v>#N/A</v>
      </c>
      <c r="N2951" s="17" t="e">
        <f t="shared" si="46"/>
        <v>#N/A</v>
      </c>
    </row>
    <row r="2952" spans="1:14" x14ac:dyDescent="0.25">
      <c r="A2952" s="30" t="s">
        <v>48</v>
      </c>
      <c r="B2952" s="36">
        <v>16829</v>
      </c>
      <c r="C2952" s="42" t="s">
        <v>3599</v>
      </c>
      <c r="D2952" s="22" t="s">
        <v>189</v>
      </c>
      <c r="E2952" s="22" t="s">
        <v>213</v>
      </c>
      <c r="F2952" s="26" t="str">
        <f>VLOOKUP(E2952,PROCV!$A$1:$B$107,2,TRUE)</f>
        <v>Patrimônio</v>
      </c>
      <c r="G2952" s="33">
        <v>2001</v>
      </c>
      <c r="H2952" s="24">
        <v>0</v>
      </c>
      <c r="I2952" s="23" t="str">
        <f>VLOOKUP(J2952,PROCV!$E$1:$F$27,2,FALSE)</f>
        <v>27 - Alagoas</v>
      </c>
      <c r="J2952" s="22" t="s">
        <v>65</v>
      </c>
      <c r="K2952" s="22">
        <v>0</v>
      </c>
      <c r="L2952" s="33">
        <v>90749.2</v>
      </c>
      <c r="M2952" s="20" t="e">
        <f>VLOOKUP(G2952,PROCV!$A$110:$B$119,2,FALSE)</f>
        <v>#N/A</v>
      </c>
      <c r="N2952" s="17" t="e">
        <f t="shared" si="46"/>
        <v>#N/A</v>
      </c>
    </row>
    <row r="2953" spans="1:14" x14ac:dyDescent="0.25">
      <c r="A2953" s="30" t="s">
        <v>48</v>
      </c>
      <c r="B2953" s="36">
        <v>19036</v>
      </c>
      <c r="C2953" s="42" t="s">
        <v>3323</v>
      </c>
      <c r="D2953" s="22" t="s">
        <v>189</v>
      </c>
      <c r="E2953" s="22" t="s">
        <v>213</v>
      </c>
      <c r="F2953" s="26" t="str">
        <f>VLOOKUP(E2953,PROCV!$A$1:$B$107,2,TRUE)</f>
        <v>Patrimônio</v>
      </c>
      <c r="G2953" s="33">
        <v>2001</v>
      </c>
      <c r="H2953" s="24">
        <v>0</v>
      </c>
      <c r="I2953" s="23" t="str">
        <f>VLOOKUP(J2953,PROCV!$E$1:$F$27,2,FALSE)</f>
        <v>17 - Tocantins</v>
      </c>
      <c r="J2953" s="22" t="s">
        <v>64</v>
      </c>
      <c r="K2953" s="22">
        <v>0</v>
      </c>
      <c r="L2953" s="33">
        <v>157642.03</v>
      </c>
      <c r="M2953" s="20" t="e">
        <f>VLOOKUP(G2953,PROCV!$A$110:$B$119,2,FALSE)</f>
        <v>#N/A</v>
      </c>
      <c r="N2953" s="17" t="e">
        <f t="shared" si="46"/>
        <v>#N/A</v>
      </c>
    </row>
    <row r="2954" spans="1:14" x14ac:dyDescent="0.25">
      <c r="A2954" s="30" t="s">
        <v>48</v>
      </c>
      <c r="B2954" s="36">
        <v>16303</v>
      </c>
      <c r="C2954" s="42" t="s">
        <v>3598</v>
      </c>
      <c r="D2954" s="22" t="s">
        <v>189</v>
      </c>
      <c r="E2954" s="22" t="s">
        <v>213</v>
      </c>
      <c r="F2954" s="26" t="str">
        <f>VLOOKUP(E2954,PROCV!$A$1:$B$107,2,TRUE)</f>
        <v>Patrimônio</v>
      </c>
      <c r="G2954" s="33">
        <v>2001</v>
      </c>
      <c r="H2954" s="24">
        <v>0</v>
      </c>
      <c r="I2954" s="23" t="str">
        <f>VLOOKUP(J2954,PROCV!$E$1:$F$27,2,FALSE)</f>
        <v>22 - Piauí</v>
      </c>
      <c r="J2954" s="22" t="s">
        <v>77</v>
      </c>
      <c r="K2954" s="22">
        <v>0</v>
      </c>
      <c r="L2954" s="33">
        <v>77778</v>
      </c>
      <c r="M2954" s="20" t="e">
        <f>VLOOKUP(G2954,PROCV!$A$110:$B$119,2,FALSE)</f>
        <v>#N/A</v>
      </c>
      <c r="N2954" s="17" t="e">
        <f t="shared" si="46"/>
        <v>#N/A</v>
      </c>
    </row>
    <row r="2955" spans="1:14" x14ac:dyDescent="0.25">
      <c r="A2955" s="30" t="s">
        <v>48</v>
      </c>
      <c r="B2955" s="36">
        <v>17005</v>
      </c>
      <c r="C2955" s="42" t="s">
        <v>3597</v>
      </c>
      <c r="D2955" s="22" t="s">
        <v>189</v>
      </c>
      <c r="E2955" s="22" t="s">
        <v>213</v>
      </c>
      <c r="F2955" s="26" t="str">
        <f>VLOOKUP(E2955,PROCV!$A$1:$B$107,2,TRUE)</f>
        <v>Patrimônio</v>
      </c>
      <c r="G2955" s="33">
        <v>2001</v>
      </c>
      <c r="H2955" s="24">
        <v>0</v>
      </c>
      <c r="I2955" s="23" t="str">
        <f>VLOOKUP(J2955,PROCV!$E$1:$F$27,2,FALSE)</f>
        <v>27 - Alagoas</v>
      </c>
      <c r="J2955" s="22" t="s">
        <v>65</v>
      </c>
      <c r="K2955" s="22">
        <v>0</v>
      </c>
      <c r="L2955" s="33">
        <v>114000</v>
      </c>
      <c r="M2955" s="20" t="e">
        <f>VLOOKUP(G2955,PROCV!$A$110:$B$119,2,FALSE)</f>
        <v>#N/A</v>
      </c>
      <c r="N2955" s="17" t="e">
        <f t="shared" si="46"/>
        <v>#N/A</v>
      </c>
    </row>
    <row r="2956" spans="1:14" x14ac:dyDescent="0.25">
      <c r="A2956" s="30" t="s">
        <v>48</v>
      </c>
      <c r="B2956" s="36">
        <v>16326</v>
      </c>
      <c r="C2956" s="42" t="s">
        <v>3596</v>
      </c>
      <c r="D2956" s="22" t="s">
        <v>189</v>
      </c>
      <c r="E2956" s="22" t="s">
        <v>213</v>
      </c>
      <c r="F2956" s="26" t="str">
        <f>VLOOKUP(E2956,PROCV!$A$1:$B$107,2,TRUE)</f>
        <v>Patrimônio</v>
      </c>
      <c r="G2956" s="33">
        <v>2001</v>
      </c>
      <c r="H2956" s="24">
        <v>0</v>
      </c>
      <c r="I2956" s="23" t="str">
        <f>VLOOKUP(J2956,PROCV!$E$1:$F$27,2,FALSE)</f>
        <v>31 - Minas Gerais</v>
      </c>
      <c r="J2956" s="22" t="s">
        <v>85</v>
      </c>
      <c r="K2956" s="22">
        <v>0</v>
      </c>
      <c r="L2956" s="33">
        <v>111094.85</v>
      </c>
      <c r="M2956" s="20" t="e">
        <f>VLOOKUP(G2956,PROCV!$A$110:$B$119,2,FALSE)</f>
        <v>#N/A</v>
      </c>
      <c r="N2956" s="17" t="e">
        <f t="shared" si="46"/>
        <v>#N/A</v>
      </c>
    </row>
    <row r="2957" spans="1:14" x14ac:dyDescent="0.25">
      <c r="A2957" s="30" t="s">
        <v>48</v>
      </c>
      <c r="B2957" s="36">
        <v>16325</v>
      </c>
      <c r="C2957" s="42" t="s">
        <v>3595</v>
      </c>
      <c r="D2957" s="22" t="s">
        <v>189</v>
      </c>
      <c r="E2957" s="22" t="s">
        <v>213</v>
      </c>
      <c r="F2957" s="26" t="str">
        <f>VLOOKUP(E2957,PROCV!$A$1:$B$107,2,TRUE)</f>
        <v>Patrimônio</v>
      </c>
      <c r="G2957" s="33">
        <v>2001</v>
      </c>
      <c r="H2957" s="24">
        <v>0</v>
      </c>
      <c r="I2957" s="23" t="str">
        <f>VLOOKUP(J2957,PROCV!$E$1:$F$27,2,FALSE)</f>
        <v>31 - Minas Gerais</v>
      </c>
      <c r="J2957" s="22" t="s">
        <v>85</v>
      </c>
      <c r="K2957" s="22">
        <v>0</v>
      </c>
      <c r="L2957" s="33">
        <v>70000</v>
      </c>
      <c r="M2957" s="20" t="e">
        <f>VLOOKUP(G2957,PROCV!$A$110:$B$119,2,FALSE)</f>
        <v>#N/A</v>
      </c>
      <c r="N2957" s="17" t="e">
        <f t="shared" si="46"/>
        <v>#N/A</v>
      </c>
    </row>
    <row r="2958" spans="1:14" x14ac:dyDescent="0.25">
      <c r="A2958" s="30" t="s">
        <v>48</v>
      </c>
      <c r="B2958" s="36">
        <v>19072</v>
      </c>
      <c r="C2958" s="42" t="s">
        <v>3594</v>
      </c>
      <c r="D2958" s="22" t="s">
        <v>189</v>
      </c>
      <c r="E2958" s="22" t="s">
        <v>213</v>
      </c>
      <c r="F2958" s="26" t="str">
        <f>VLOOKUP(E2958,PROCV!$A$1:$B$107,2,TRUE)</f>
        <v>Patrimônio</v>
      </c>
      <c r="G2958" s="33">
        <v>2001</v>
      </c>
      <c r="H2958" s="24">
        <v>0</v>
      </c>
      <c r="I2958" s="23" t="str">
        <f>VLOOKUP(J2958,PROCV!$E$1:$F$27,2,FALSE)</f>
        <v>33 - Rio de Janeiro</v>
      </c>
      <c r="J2958" s="22" t="s">
        <v>82</v>
      </c>
      <c r="K2958" s="22">
        <v>0</v>
      </c>
      <c r="L2958" s="33">
        <v>400000</v>
      </c>
      <c r="M2958" s="20" t="e">
        <f>VLOOKUP(G2958,PROCV!$A$110:$B$119,2,FALSE)</f>
        <v>#N/A</v>
      </c>
      <c r="N2958" s="17" t="e">
        <f t="shared" si="46"/>
        <v>#N/A</v>
      </c>
    </row>
    <row r="2959" spans="1:14" x14ac:dyDescent="0.25">
      <c r="A2959" s="30" t="s">
        <v>48</v>
      </c>
      <c r="B2959" s="36">
        <v>19045</v>
      </c>
      <c r="C2959" s="42" t="s">
        <v>3593</v>
      </c>
      <c r="D2959" s="22" t="s">
        <v>189</v>
      </c>
      <c r="E2959" s="22" t="s">
        <v>213</v>
      </c>
      <c r="F2959" s="26" t="str">
        <f>VLOOKUP(E2959,PROCV!$A$1:$B$107,2,TRUE)</f>
        <v>Patrimônio</v>
      </c>
      <c r="G2959" s="33">
        <v>2001</v>
      </c>
      <c r="H2959" s="24">
        <v>0</v>
      </c>
      <c r="I2959" s="23" t="str">
        <f>VLOOKUP(J2959,PROCV!$E$1:$F$27,2,FALSE)</f>
        <v>23 - Ceará</v>
      </c>
      <c r="J2959" s="22" t="s">
        <v>52</v>
      </c>
      <c r="K2959" s="22">
        <v>0</v>
      </c>
      <c r="L2959" s="33">
        <v>119188</v>
      </c>
      <c r="M2959" s="20" t="e">
        <f>VLOOKUP(G2959,PROCV!$A$110:$B$119,2,FALSE)</f>
        <v>#N/A</v>
      </c>
      <c r="N2959" s="17" t="e">
        <f t="shared" si="46"/>
        <v>#N/A</v>
      </c>
    </row>
    <row r="2960" spans="1:14" x14ac:dyDescent="0.25">
      <c r="A2960" s="30" t="s">
        <v>48</v>
      </c>
      <c r="B2960" s="36">
        <v>16958</v>
      </c>
      <c r="C2960" s="42" t="s">
        <v>3592</v>
      </c>
      <c r="D2960" s="22" t="s">
        <v>189</v>
      </c>
      <c r="E2960" s="22" t="s">
        <v>213</v>
      </c>
      <c r="F2960" s="26" t="str">
        <f>VLOOKUP(E2960,PROCV!$A$1:$B$107,2,TRUE)</f>
        <v>Patrimônio</v>
      </c>
      <c r="G2960" s="33">
        <v>2001</v>
      </c>
      <c r="H2960" s="24">
        <v>0</v>
      </c>
      <c r="I2960" s="23" t="str">
        <f>VLOOKUP(J2960,PROCV!$E$1:$F$27,2,FALSE)</f>
        <v>35 - São Paulo</v>
      </c>
      <c r="J2960" s="22" t="s">
        <v>76</v>
      </c>
      <c r="K2960" s="22">
        <v>0</v>
      </c>
      <c r="L2960" s="33">
        <v>72000</v>
      </c>
      <c r="M2960" s="20" t="e">
        <f>VLOOKUP(G2960,PROCV!$A$110:$B$119,2,FALSE)</f>
        <v>#N/A</v>
      </c>
      <c r="N2960" s="17" t="e">
        <f t="shared" si="46"/>
        <v>#N/A</v>
      </c>
    </row>
    <row r="2961" spans="1:14" x14ac:dyDescent="0.25">
      <c r="A2961" s="30" t="s">
        <v>48</v>
      </c>
      <c r="B2961" s="36">
        <v>16887</v>
      </c>
      <c r="C2961" s="42" t="s">
        <v>3591</v>
      </c>
      <c r="D2961" s="22" t="s">
        <v>189</v>
      </c>
      <c r="E2961" s="22" t="s">
        <v>213</v>
      </c>
      <c r="F2961" s="26" t="str">
        <f>VLOOKUP(E2961,PROCV!$A$1:$B$107,2,TRUE)</f>
        <v>Patrimônio</v>
      </c>
      <c r="G2961" s="33">
        <v>2001</v>
      </c>
      <c r="H2961" s="24">
        <v>0</v>
      </c>
      <c r="I2961" s="23" t="str">
        <f>VLOOKUP(J2961,PROCV!$E$1:$F$27,2,FALSE)</f>
        <v>26 - Pernambuco</v>
      </c>
      <c r="J2961" s="22" t="s">
        <v>44</v>
      </c>
      <c r="K2961" s="22">
        <v>0</v>
      </c>
      <c r="L2961" s="33">
        <v>100000</v>
      </c>
      <c r="M2961" s="20" t="e">
        <f>VLOOKUP(G2961,PROCV!$A$110:$B$119,2,FALSE)</f>
        <v>#N/A</v>
      </c>
      <c r="N2961" s="17" t="e">
        <f t="shared" si="46"/>
        <v>#N/A</v>
      </c>
    </row>
    <row r="2962" spans="1:14" x14ac:dyDescent="0.25">
      <c r="A2962" s="30" t="s">
        <v>48</v>
      </c>
      <c r="B2962" s="36">
        <v>16368</v>
      </c>
      <c r="C2962" s="42" t="s">
        <v>3590</v>
      </c>
      <c r="D2962" s="22" t="s">
        <v>189</v>
      </c>
      <c r="E2962" s="22" t="s">
        <v>213</v>
      </c>
      <c r="F2962" s="26" t="str">
        <f>VLOOKUP(E2962,PROCV!$A$1:$B$107,2,TRUE)</f>
        <v>Patrimônio</v>
      </c>
      <c r="G2962" s="33">
        <v>2001</v>
      </c>
      <c r="H2962" s="24">
        <v>0</v>
      </c>
      <c r="I2962" s="23" t="str">
        <f>VLOOKUP(J2962,PROCV!$E$1:$F$27,2,FALSE)</f>
        <v>42 - Santa Catarina</v>
      </c>
      <c r="J2962" s="22" t="s">
        <v>79</v>
      </c>
      <c r="K2962" s="22">
        <v>0</v>
      </c>
      <c r="L2962" s="33">
        <v>590000</v>
      </c>
      <c r="M2962" s="20" t="e">
        <f>VLOOKUP(G2962,PROCV!$A$110:$B$119,2,FALSE)</f>
        <v>#N/A</v>
      </c>
      <c r="N2962" s="17" t="e">
        <f t="shared" si="46"/>
        <v>#N/A</v>
      </c>
    </row>
    <row r="2963" spans="1:14" x14ac:dyDescent="0.25">
      <c r="A2963" s="30" t="s">
        <v>48</v>
      </c>
      <c r="B2963" s="36">
        <v>996638</v>
      </c>
      <c r="C2963" s="42" t="s">
        <v>3589</v>
      </c>
      <c r="D2963" s="22" t="s">
        <v>189</v>
      </c>
      <c r="E2963" s="22" t="s">
        <v>213</v>
      </c>
      <c r="F2963" s="26" t="str">
        <f>VLOOKUP(E2963,PROCV!$A$1:$B$107,2,TRUE)</f>
        <v>Patrimônio</v>
      </c>
      <c r="G2963" s="33">
        <v>2001</v>
      </c>
      <c r="H2963" s="24">
        <v>0</v>
      </c>
      <c r="I2963" s="23" t="str">
        <f>VLOOKUP(J2963,PROCV!$E$1:$F$27,2,FALSE)</f>
        <v>42 - Santa Catarina</v>
      </c>
      <c r="J2963" s="22" t="s">
        <v>79</v>
      </c>
      <c r="K2963" s="22">
        <v>0</v>
      </c>
      <c r="L2963" s="33">
        <v>27508.61</v>
      </c>
      <c r="M2963" s="20" t="e">
        <f>VLOOKUP(G2963,PROCV!$A$110:$B$119,2,FALSE)</f>
        <v>#N/A</v>
      </c>
      <c r="N2963" s="17" t="e">
        <f t="shared" si="46"/>
        <v>#N/A</v>
      </c>
    </row>
    <row r="2964" spans="1:14" x14ac:dyDescent="0.25">
      <c r="A2964" s="30" t="s">
        <v>48</v>
      </c>
      <c r="B2964" s="36">
        <v>18555</v>
      </c>
      <c r="C2964" s="42" t="s">
        <v>3588</v>
      </c>
      <c r="D2964" s="22" t="s">
        <v>189</v>
      </c>
      <c r="E2964" s="22" t="s">
        <v>213</v>
      </c>
      <c r="F2964" s="26" t="str">
        <f>VLOOKUP(E2964,PROCV!$A$1:$B$107,2,TRUE)</f>
        <v>Patrimônio</v>
      </c>
      <c r="G2964" s="33">
        <v>2001</v>
      </c>
      <c r="H2964" s="24">
        <v>0</v>
      </c>
      <c r="I2964" s="23" t="str">
        <f>VLOOKUP(J2964,PROCV!$E$1:$F$27,2,FALSE)</f>
        <v>25 - Paraíba</v>
      </c>
      <c r="J2964" s="22" t="s">
        <v>346</v>
      </c>
      <c r="K2964" s="22">
        <v>0</v>
      </c>
      <c r="L2964" s="33">
        <v>88900</v>
      </c>
      <c r="M2964" s="20" t="e">
        <f>VLOOKUP(G2964,PROCV!$A$110:$B$119,2,FALSE)</f>
        <v>#N/A</v>
      </c>
      <c r="N2964" s="17" t="e">
        <f t="shared" si="46"/>
        <v>#N/A</v>
      </c>
    </row>
    <row r="2965" spans="1:14" x14ac:dyDescent="0.25">
      <c r="A2965" s="30" t="s">
        <v>48</v>
      </c>
      <c r="B2965" s="36">
        <v>997954</v>
      </c>
      <c r="C2965" s="42" t="s">
        <v>3587</v>
      </c>
      <c r="D2965" s="22" t="s">
        <v>189</v>
      </c>
      <c r="E2965" s="22" t="s">
        <v>213</v>
      </c>
      <c r="F2965" s="26" t="str">
        <f>VLOOKUP(E2965,PROCV!$A$1:$B$107,2,TRUE)</f>
        <v>Patrimônio</v>
      </c>
      <c r="G2965" s="33">
        <v>2001</v>
      </c>
      <c r="H2965" s="24">
        <v>0</v>
      </c>
      <c r="I2965" s="23" t="str">
        <f>VLOOKUP(J2965,PROCV!$E$1:$F$27,2,FALSE)</f>
        <v>24 - Rio Grande do Norte</v>
      </c>
      <c r="J2965" s="22" t="s">
        <v>54</v>
      </c>
      <c r="K2965" s="22">
        <v>0</v>
      </c>
      <c r="L2965" s="33">
        <v>100000</v>
      </c>
      <c r="M2965" s="20" t="e">
        <f>VLOOKUP(G2965,PROCV!$A$110:$B$119,2,FALSE)</f>
        <v>#N/A</v>
      </c>
      <c r="N2965" s="17" t="e">
        <f t="shared" si="46"/>
        <v>#N/A</v>
      </c>
    </row>
    <row r="2966" spans="1:14" x14ac:dyDescent="0.25">
      <c r="A2966" s="30" t="s">
        <v>48</v>
      </c>
      <c r="B2966" s="36">
        <v>18493</v>
      </c>
      <c r="C2966" s="42" t="s">
        <v>3586</v>
      </c>
      <c r="D2966" s="22" t="s">
        <v>189</v>
      </c>
      <c r="E2966" s="22" t="s">
        <v>213</v>
      </c>
      <c r="F2966" s="26" t="str">
        <f>VLOOKUP(E2966,PROCV!$A$1:$B$107,2,TRUE)</f>
        <v>Patrimônio</v>
      </c>
      <c r="G2966" s="33">
        <v>2001</v>
      </c>
      <c r="H2966" s="24">
        <v>0</v>
      </c>
      <c r="I2966" s="23" t="str">
        <f>VLOOKUP(J2966,PROCV!$E$1:$F$27,2,FALSE)</f>
        <v>35 - São Paulo</v>
      </c>
      <c r="J2966" s="22" t="s">
        <v>76</v>
      </c>
      <c r="K2966" s="22">
        <v>0</v>
      </c>
      <c r="L2966" s="33">
        <v>4346261.6399999997</v>
      </c>
      <c r="M2966" s="20" t="e">
        <f>VLOOKUP(G2966,PROCV!$A$110:$B$119,2,FALSE)</f>
        <v>#N/A</v>
      </c>
      <c r="N2966" s="17" t="e">
        <f t="shared" si="46"/>
        <v>#N/A</v>
      </c>
    </row>
    <row r="2967" spans="1:14" x14ac:dyDescent="0.25">
      <c r="A2967" s="30" t="s">
        <v>48</v>
      </c>
      <c r="B2967" s="36">
        <v>19393</v>
      </c>
      <c r="C2967" s="42" t="s">
        <v>3585</v>
      </c>
      <c r="D2967" s="22" t="s">
        <v>189</v>
      </c>
      <c r="E2967" s="22" t="s">
        <v>213</v>
      </c>
      <c r="F2967" s="26" t="str">
        <f>VLOOKUP(E2967,PROCV!$A$1:$B$107,2,TRUE)</f>
        <v>Patrimônio</v>
      </c>
      <c r="G2967" s="33">
        <v>2001</v>
      </c>
      <c r="H2967" s="24">
        <v>0</v>
      </c>
      <c r="I2967" s="23" t="str">
        <f>VLOOKUP(J2967,PROCV!$E$1:$F$27,2,FALSE)</f>
        <v>53 - Distrito Federal</v>
      </c>
      <c r="J2967" s="22" t="s">
        <v>75</v>
      </c>
      <c r="K2967" s="22">
        <v>0</v>
      </c>
      <c r="L2967" s="33">
        <v>80000</v>
      </c>
      <c r="M2967" s="20" t="e">
        <f>VLOOKUP(G2967,PROCV!$A$110:$B$119,2,FALSE)</f>
        <v>#N/A</v>
      </c>
      <c r="N2967" s="17" t="e">
        <f t="shared" si="46"/>
        <v>#N/A</v>
      </c>
    </row>
    <row r="2968" spans="1:14" x14ac:dyDescent="0.25">
      <c r="A2968" s="30" t="s">
        <v>48</v>
      </c>
      <c r="B2968" s="36">
        <v>19842</v>
      </c>
      <c r="C2968" s="42" t="s">
        <v>3584</v>
      </c>
      <c r="D2968" s="22" t="s">
        <v>300</v>
      </c>
      <c r="E2968" s="22" t="s">
        <v>299</v>
      </c>
      <c r="F2968" s="26" t="str">
        <f>VLOOKUP(E2968,PROCV!$A$1:$B$107,2,TRUE)</f>
        <v>Patrimônio</v>
      </c>
      <c r="G2968" s="33">
        <v>2001</v>
      </c>
      <c r="H2968" s="24">
        <v>0</v>
      </c>
      <c r="I2968" s="23" t="str">
        <f>VLOOKUP(J2968,PROCV!$E$1:$F$27,2,FALSE)</f>
        <v>33 - Rio de Janeiro</v>
      </c>
      <c r="J2968" s="22" t="s">
        <v>82</v>
      </c>
      <c r="K2968" s="22">
        <v>0</v>
      </c>
      <c r="L2968" s="33">
        <v>212570</v>
      </c>
      <c r="M2968" s="20" t="e">
        <f>VLOOKUP(G2968,PROCV!$A$110:$B$119,2,FALSE)</f>
        <v>#N/A</v>
      </c>
      <c r="N2968" s="17" t="e">
        <f t="shared" si="46"/>
        <v>#N/A</v>
      </c>
    </row>
    <row r="2969" spans="1:14" x14ac:dyDescent="0.25">
      <c r="A2969" s="30" t="s">
        <v>48</v>
      </c>
      <c r="B2969" s="36">
        <v>17199</v>
      </c>
      <c r="C2969" s="42" t="s">
        <v>3583</v>
      </c>
      <c r="D2969" s="22" t="s">
        <v>189</v>
      </c>
      <c r="E2969" s="22" t="s">
        <v>278</v>
      </c>
      <c r="F2969" s="26" t="str">
        <f>VLOOKUP(E2969,PROCV!$A$1:$B$107,2,TRUE)</f>
        <v>Artes Cênicas e Espetáculo</v>
      </c>
      <c r="G2969" s="33">
        <v>2001</v>
      </c>
      <c r="H2969" s="24">
        <v>0</v>
      </c>
      <c r="I2969" s="23" t="str">
        <f>VLOOKUP(J2969,PROCV!$E$1:$F$27,2,FALSE)</f>
        <v>29 - Bahia</v>
      </c>
      <c r="J2969" s="22" t="s">
        <v>73</v>
      </c>
      <c r="K2969" s="22">
        <v>0</v>
      </c>
      <c r="L2969" s="33">
        <v>11553.3</v>
      </c>
      <c r="M2969" s="20" t="e">
        <f>VLOOKUP(G2969,PROCV!$A$110:$B$119,2,FALSE)</f>
        <v>#N/A</v>
      </c>
      <c r="N2969" s="17" t="e">
        <f t="shared" si="46"/>
        <v>#N/A</v>
      </c>
    </row>
    <row r="2970" spans="1:14" x14ac:dyDescent="0.25">
      <c r="A2970" s="30" t="s">
        <v>48</v>
      </c>
      <c r="B2970" s="36">
        <v>16171</v>
      </c>
      <c r="C2970" s="42" t="s">
        <v>3582</v>
      </c>
      <c r="D2970" s="22" t="s">
        <v>189</v>
      </c>
      <c r="E2970" s="22" t="s">
        <v>213</v>
      </c>
      <c r="F2970" s="26" t="str">
        <f>VLOOKUP(E2970,PROCV!$A$1:$B$107,2,TRUE)</f>
        <v>Patrimônio</v>
      </c>
      <c r="G2970" s="33">
        <v>2001</v>
      </c>
      <c r="H2970" s="24">
        <v>0</v>
      </c>
      <c r="I2970" s="23" t="str">
        <f>VLOOKUP(J2970,PROCV!$E$1:$F$27,2,FALSE)</f>
        <v>22 - Piauí</v>
      </c>
      <c r="J2970" s="22" t="s">
        <v>77</v>
      </c>
      <c r="K2970" s="22">
        <v>0</v>
      </c>
      <c r="L2970" s="33">
        <v>118800</v>
      </c>
      <c r="M2970" s="20" t="e">
        <f>VLOOKUP(G2970,PROCV!$A$110:$B$119,2,FALSE)</f>
        <v>#N/A</v>
      </c>
      <c r="N2970" s="17" t="e">
        <f t="shared" si="46"/>
        <v>#N/A</v>
      </c>
    </row>
    <row r="2971" spans="1:14" x14ac:dyDescent="0.25">
      <c r="A2971" s="30" t="s">
        <v>48</v>
      </c>
      <c r="B2971" s="36">
        <v>18707</v>
      </c>
      <c r="C2971" s="42" t="s">
        <v>3581</v>
      </c>
      <c r="D2971" s="22" t="s">
        <v>189</v>
      </c>
      <c r="E2971" s="22" t="s">
        <v>213</v>
      </c>
      <c r="F2971" s="26" t="str">
        <f>VLOOKUP(E2971,PROCV!$A$1:$B$107,2,TRUE)</f>
        <v>Patrimônio</v>
      </c>
      <c r="G2971" s="33">
        <v>2001</v>
      </c>
      <c r="H2971" s="24">
        <v>0</v>
      </c>
      <c r="I2971" s="23" t="str">
        <f>VLOOKUP(J2971,PROCV!$E$1:$F$27,2,FALSE)</f>
        <v>31 - Minas Gerais</v>
      </c>
      <c r="J2971" s="22" t="s">
        <v>85</v>
      </c>
      <c r="K2971" s="22">
        <v>0</v>
      </c>
      <c r="L2971" s="33">
        <v>150000</v>
      </c>
      <c r="M2971" s="20" t="e">
        <f>VLOOKUP(G2971,PROCV!$A$110:$B$119,2,FALSE)</f>
        <v>#N/A</v>
      </c>
      <c r="N2971" s="17" t="e">
        <f t="shared" si="46"/>
        <v>#N/A</v>
      </c>
    </row>
    <row r="2972" spans="1:14" x14ac:dyDescent="0.25">
      <c r="A2972" s="30" t="s">
        <v>48</v>
      </c>
      <c r="B2972" s="36">
        <v>16641</v>
      </c>
      <c r="C2972" s="42" t="s">
        <v>3580</v>
      </c>
      <c r="D2972" s="22" t="s">
        <v>189</v>
      </c>
      <c r="E2972" s="22" t="s">
        <v>213</v>
      </c>
      <c r="F2972" s="26" t="str">
        <f>VLOOKUP(E2972,PROCV!$A$1:$B$107,2,TRUE)</f>
        <v>Patrimônio</v>
      </c>
      <c r="G2972" s="33">
        <v>2001</v>
      </c>
      <c r="H2972" s="24">
        <v>0</v>
      </c>
      <c r="I2972" s="23" t="str">
        <f>VLOOKUP(J2972,PROCV!$E$1:$F$27,2,FALSE)</f>
        <v>17 - Tocantins</v>
      </c>
      <c r="J2972" s="22" t="s">
        <v>64</v>
      </c>
      <c r="K2972" s="22">
        <v>0</v>
      </c>
      <c r="L2972" s="33">
        <v>80000</v>
      </c>
      <c r="M2972" s="20" t="e">
        <f>VLOOKUP(G2972,PROCV!$A$110:$B$119,2,FALSE)</f>
        <v>#N/A</v>
      </c>
      <c r="N2972" s="17" t="e">
        <f t="shared" si="46"/>
        <v>#N/A</v>
      </c>
    </row>
    <row r="2973" spans="1:14" x14ac:dyDescent="0.25">
      <c r="A2973" s="30" t="s">
        <v>48</v>
      </c>
      <c r="B2973" s="36">
        <v>16166</v>
      </c>
      <c r="C2973" s="42" t="s">
        <v>3579</v>
      </c>
      <c r="D2973" s="22" t="s">
        <v>189</v>
      </c>
      <c r="E2973" s="22" t="s">
        <v>213</v>
      </c>
      <c r="F2973" s="26" t="str">
        <f>VLOOKUP(E2973,PROCV!$A$1:$B$107,2,TRUE)</f>
        <v>Patrimônio</v>
      </c>
      <c r="G2973" s="33">
        <v>2001</v>
      </c>
      <c r="H2973" s="24">
        <v>0</v>
      </c>
      <c r="I2973" s="23" t="str">
        <f>VLOOKUP(J2973,PROCV!$E$1:$F$27,2,FALSE)</f>
        <v>41 - Paraná</v>
      </c>
      <c r="J2973" s="22" t="s">
        <v>106</v>
      </c>
      <c r="K2973" s="22">
        <v>0</v>
      </c>
      <c r="L2973" s="33">
        <v>95546.36</v>
      </c>
      <c r="M2973" s="20" t="e">
        <f>VLOOKUP(G2973,PROCV!$A$110:$B$119,2,FALSE)</f>
        <v>#N/A</v>
      </c>
      <c r="N2973" s="17" t="e">
        <f t="shared" si="46"/>
        <v>#N/A</v>
      </c>
    </row>
    <row r="2974" spans="1:14" x14ac:dyDescent="0.25">
      <c r="A2974" s="30" t="s">
        <v>48</v>
      </c>
      <c r="B2974" s="36">
        <v>16163</v>
      </c>
      <c r="C2974" s="42" t="s">
        <v>3578</v>
      </c>
      <c r="D2974" s="22" t="s">
        <v>189</v>
      </c>
      <c r="E2974" s="22" t="s">
        <v>213</v>
      </c>
      <c r="F2974" s="26" t="str">
        <f>VLOOKUP(E2974,PROCV!$A$1:$B$107,2,TRUE)</f>
        <v>Patrimônio</v>
      </c>
      <c r="G2974" s="33">
        <v>2001</v>
      </c>
      <c r="H2974" s="24">
        <v>0</v>
      </c>
      <c r="I2974" s="23" t="str">
        <f>VLOOKUP(J2974,PROCV!$E$1:$F$27,2,FALSE)</f>
        <v>31 - Minas Gerais</v>
      </c>
      <c r="J2974" s="22" t="s">
        <v>85</v>
      </c>
      <c r="K2974" s="22">
        <v>0</v>
      </c>
      <c r="L2974" s="33">
        <v>62500</v>
      </c>
      <c r="M2974" s="20" t="e">
        <f>VLOOKUP(G2974,PROCV!$A$110:$B$119,2,FALSE)</f>
        <v>#N/A</v>
      </c>
      <c r="N2974" s="17" t="e">
        <f t="shared" si="46"/>
        <v>#N/A</v>
      </c>
    </row>
    <row r="2975" spans="1:14" x14ac:dyDescent="0.25">
      <c r="A2975" s="30" t="s">
        <v>48</v>
      </c>
      <c r="B2975" s="36">
        <v>16322</v>
      </c>
      <c r="C2975" s="42" t="s">
        <v>3577</v>
      </c>
      <c r="D2975" s="22" t="s">
        <v>189</v>
      </c>
      <c r="E2975" s="22" t="s">
        <v>213</v>
      </c>
      <c r="F2975" s="26" t="str">
        <f>VLOOKUP(E2975,PROCV!$A$1:$B$107,2,TRUE)</f>
        <v>Patrimônio</v>
      </c>
      <c r="G2975" s="33">
        <v>2001</v>
      </c>
      <c r="H2975" s="24">
        <v>0</v>
      </c>
      <c r="I2975" s="23" t="str">
        <f>VLOOKUP(J2975,PROCV!$E$1:$F$27,2,FALSE)</f>
        <v>12 - Acre</v>
      </c>
      <c r="J2975" s="22" t="s">
        <v>71</v>
      </c>
      <c r="K2975" s="22">
        <v>0</v>
      </c>
      <c r="L2975" s="33">
        <v>74699.5</v>
      </c>
      <c r="M2975" s="20" t="e">
        <f>VLOOKUP(G2975,PROCV!$A$110:$B$119,2,FALSE)</f>
        <v>#N/A</v>
      </c>
      <c r="N2975" s="17" t="e">
        <f t="shared" si="46"/>
        <v>#N/A</v>
      </c>
    </row>
    <row r="2976" spans="1:14" x14ac:dyDescent="0.25">
      <c r="A2976" s="30" t="s">
        <v>48</v>
      </c>
      <c r="B2976" s="36">
        <v>16653</v>
      </c>
      <c r="C2976" s="42" t="s">
        <v>3576</v>
      </c>
      <c r="D2976" s="22" t="s">
        <v>189</v>
      </c>
      <c r="E2976" s="22" t="s">
        <v>213</v>
      </c>
      <c r="F2976" s="26" t="str">
        <f>VLOOKUP(E2976,PROCV!$A$1:$B$107,2,TRUE)</f>
        <v>Patrimônio</v>
      </c>
      <c r="G2976" s="33">
        <v>2001</v>
      </c>
      <c r="H2976" s="24">
        <v>0</v>
      </c>
      <c r="I2976" s="23" t="str">
        <f>VLOOKUP(J2976,PROCV!$E$1:$F$27,2,FALSE)</f>
        <v>28 - Sergipe</v>
      </c>
      <c r="J2976" s="22" t="s">
        <v>49</v>
      </c>
      <c r="K2976" s="22">
        <v>0</v>
      </c>
      <c r="L2976" s="33">
        <v>107208.54</v>
      </c>
      <c r="M2976" s="20" t="e">
        <f>VLOOKUP(G2976,PROCV!$A$110:$B$119,2,FALSE)</f>
        <v>#N/A</v>
      </c>
      <c r="N2976" s="17" t="e">
        <f t="shared" si="46"/>
        <v>#N/A</v>
      </c>
    </row>
    <row r="2977" spans="1:14" x14ac:dyDescent="0.25">
      <c r="A2977" s="30" t="s">
        <v>48</v>
      </c>
      <c r="B2977" s="36">
        <v>3224</v>
      </c>
      <c r="C2977" s="42" t="s">
        <v>3575</v>
      </c>
      <c r="D2977" s="22" t="s">
        <v>189</v>
      </c>
      <c r="E2977" s="22" t="s">
        <v>213</v>
      </c>
      <c r="F2977" s="26" t="str">
        <f>VLOOKUP(E2977,PROCV!$A$1:$B$107,2,TRUE)</f>
        <v>Patrimônio</v>
      </c>
      <c r="G2977" s="33">
        <v>2001</v>
      </c>
      <c r="H2977" s="24">
        <v>0</v>
      </c>
      <c r="I2977" s="23" t="str">
        <f>VLOOKUP(J2977,PROCV!$E$1:$F$27,2,FALSE)</f>
        <v>52 - Goiás</v>
      </c>
      <c r="J2977" s="22" t="s">
        <v>97</v>
      </c>
      <c r="K2977" s="22">
        <v>0</v>
      </c>
      <c r="L2977" s="33">
        <v>37000</v>
      </c>
      <c r="M2977" s="20" t="e">
        <f>VLOOKUP(G2977,PROCV!$A$110:$B$119,2,FALSE)</f>
        <v>#N/A</v>
      </c>
      <c r="N2977" s="17" t="e">
        <f t="shared" si="46"/>
        <v>#N/A</v>
      </c>
    </row>
    <row r="2978" spans="1:14" x14ac:dyDescent="0.25">
      <c r="A2978" s="30" t="s">
        <v>48</v>
      </c>
      <c r="B2978" s="36">
        <v>16682</v>
      </c>
      <c r="C2978" s="42" t="s">
        <v>3574</v>
      </c>
      <c r="D2978" s="22" t="s">
        <v>189</v>
      </c>
      <c r="E2978" s="22" t="s">
        <v>213</v>
      </c>
      <c r="F2978" s="26" t="str">
        <f>VLOOKUP(E2978,PROCV!$A$1:$B$107,2,TRUE)</f>
        <v>Patrimônio</v>
      </c>
      <c r="G2978" s="33">
        <v>2001</v>
      </c>
      <c r="H2978" s="24">
        <v>0</v>
      </c>
      <c r="I2978" s="23" t="str">
        <f>VLOOKUP(J2978,PROCV!$E$1:$F$27,2,FALSE)</f>
        <v>31 - Minas Gerais</v>
      </c>
      <c r="J2978" s="22" t="s">
        <v>85</v>
      </c>
      <c r="K2978" s="22">
        <v>0</v>
      </c>
      <c r="L2978" s="33">
        <v>70000</v>
      </c>
      <c r="M2978" s="20" t="e">
        <f>VLOOKUP(G2978,PROCV!$A$110:$B$119,2,FALSE)</f>
        <v>#N/A</v>
      </c>
      <c r="N2978" s="17" t="e">
        <f t="shared" si="46"/>
        <v>#N/A</v>
      </c>
    </row>
    <row r="2979" spans="1:14" x14ac:dyDescent="0.25">
      <c r="A2979" s="30" t="s">
        <v>48</v>
      </c>
      <c r="B2979" s="36">
        <v>19060</v>
      </c>
      <c r="C2979" s="42" t="s">
        <v>3573</v>
      </c>
      <c r="D2979" s="22" t="s">
        <v>189</v>
      </c>
      <c r="E2979" s="22" t="s">
        <v>213</v>
      </c>
      <c r="F2979" s="26" t="str">
        <f>VLOOKUP(E2979,PROCV!$A$1:$B$107,2,TRUE)</f>
        <v>Patrimônio</v>
      </c>
      <c r="G2979" s="33">
        <v>2001</v>
      </c>
      <c r="H2979" s="24">
        <v>0</v>
      </c>
      <c r="I2979" s="23" t="str">
        <f>VLOOKUP(J2979,PROCV!$E$1:$F$27,2,FALSE)</f>
        <v>42 - Santa Catarina</v>
      </c>
      <c r="J2979" s="22" t="s">
        <v>79</v>
      </c>
      <c r="K2979" s="22">
        <v>0</v>
      </c>
      <c r="L2979" s="33">
        <v>125000</v>
      </c>
      <c r="M2979" s="20" t="e">
        <f>VLOOKUP(G2979,PROCV!$A$110:$B$119,2,FALSE)</f>
        <v>#N/A</v>
      </c>
      <c r="N2979" s="17" t="e">
        <f t="shared" si="46"/>
        <v>#N/A</v>
      </c>
    </row>
    <row r="2980" spans="1:14" x14ac:dyDescent="0.25">
      <c r="A2980" s="30" t="s">
        <v>48</v>
      </c>
      <c r="B2980" s="36">
        <v>3175</v>
      </c>
      <c r="C2980" s="42" t="s">
        <v>3572</v>
      </c>
      <c r="D2980" s="22" t="s">
        <v>189</v>
      </c>
      <c r="E2980" s="22" t="s">
        <v>213</v>
      </c>
      <c r="F2980" s="26" t="str">
        <f>VLOOKUP(E2980,PROCV!$A$1:$B$107,2,TRUE)</f>
        <v>Patrimônio</v>
      </c>
      <c r="G2980" s="33">
        <v>2001</v>
      </c>
      <c r="H2980" s="24">
        <v>0</v>
      </c>
      <c r="I2980" s="23" t="str">
        <f>VLOOKUP(J2980,PROCV!$E$1:$F$27,2,FALSE)</f>
        <v>43 - Rio Grande do Sul</v>
      </c>
      <c r="J2980" s="22" t="s">
        <v>56</v>
      </c>
      <c r="K2980" s="22">
        <v>0</v>
      </c>
      <c r="L2980" s="33">
        <v>146400</v>
      </c>
      <c r="M2980" s="20" t="e">
        <f>VLOOKUP(G2980,PROCV!$A$110:$B$119,2,FALSE)</f>
        <v>#N/A</v>
      </c>
      <c r="N2980" s="17" t="e">
        <f t="shared" si="46"/>
        <v>#N/A</v>
      </c>
    </row>
    <row r="2981" spans="1:14" x14ac:dyDescent="0.25">
      <c r="A2981" s="30" t="s">
        <v>48</v>
      </c>
      <c r="B2981" s="36">
        <v>17146</v>
      </c>
      <c r="C2981" s="42" t="s">
        <v>3571</v>
      </c>
      <c r="D2981" s="22" t="s">
        <v>189</v>
      </c>
      <c r="E2981" s="22" t="s">
        <v>213</v>
      </c>
      <c r="F2981" s="26" t="str">
        <f>VLOOKUP(E2981,PROCV!$A$1:$B$107,2,TRUE)</f>
        <v>Patrimônio</v>
      </c>
      <c r="G2981" s="33">
        <v>2001</v>
      </c>
      <c r="H2981" s="24">
        <v>0</v>
      </c>
      <c r="I2981" s="23" t="str">
        <f>VLOOKUP(J2981,PROCV!$E$1:$F$27,2,FALSE)</f>
        <v>41 - Paraná</v>
      </c>
      <c r="J2981" s="22" t="s">
        <v>106</v>
      </c>
      <c r="K2981" s="22">
        <v>0</v>
      </c>
      <c r="L2981" s="33">
        <v>125000</v>
      </c>
      <c r="M2981" s="20" t="e">
        <f>VLOOKUP(G2981,PROCV!$A$110:$B$119,2,FALSE)</f>
        <v>#N/A</v>
      </c>
      <c r="N2981" s="17" t="e">
        <f t="shared" si="46"/>
        <v>#N/A</v>
      </c>
    </row>
    <row r="2982" spans="1:14" x14ac:dyDescent="0.25">
      <c r="A2982" s="30" t="s">
        <v>48</v>
      </c>
      <c r="B2982" s="36">
        <v>16996</v>
      </c>
      <c r="C2982" s="42" t="s">
        <v>3570</v>
      </c>
      <c r="D2982" s="22" t="s">
        <v>189</v>
      </c>
      <c r="E2982" s="22" t="s">
        <v>213</v>
      </c>
      <c r="F2982" s="26" t="str">
        <f>VLOOKUP(E2982,PROCV!$A$1:$B$107,2,TRUE)</f>
        <v>Patrimônio</v>
      </c>
      <c r="G2982" s="33">
        <v>2001</v>
      </c>
      <c r="H2982" s="24">
        <v>0</v>
      </c>
      <c r="I2982" s="23" t="str">
        <f>VLOOKUP(J2982,PROCV!$E$1:$F$27,2,FALSE)</f>
        <v>33 - Rio de Janeiro</v>
      </c>
      <c r="J2982" s="22" t="s">
        <v>82</v>
      </c>
      <c r="K2982" s="22">
        <v>0</v>
      </c>
      <c r="L2982" s="33">
        <v>100000</v>
      </c>
      <c r="M2982" s="20" t="e">
        <f>VLOOKUP(G2982,PROCV!$A$110:$B$119,2,FALSE)</f>
        <v>#N/A</v>
      </c>
      <c r="N2982" s="17" t="e">
        <f t="shared" si="46"/>
        <v>#N/A</v>
      </c>
    </row>
    <row r="2983" spans="1:14" x14ac:dyDescent="0.25">
      <c r="A2983" s="30" t="s">
        <v>48</v>
      </c>
      <c r="B2983" s="36">
        <v>16139</v>
      </c>
      <c r="C2983" s="42" t="s">
        <v>3569</v>
      </c>
      <c r="D2983" s="22" t="s">
        <v>189</v>
      </c>
      <c r="E2983" s="22" t="s">
        <v>213</v>
      </c>
      <c r="F2983" s="26" t="str">
        <f>VLOOKUP(E2983,PROCV!$A$1:$B$107,2,TRUE)</f>
        <v>Patrimônio</v>
      </c>
      <c r="G2983" s="33">
        <v>2001</v>
      </c>
      <c r="H2983" s="24">
        <v>0</v>
      </c>
      <c r="I2983" s="23" t="str">
        <f>VLOOKUP(J2983,PROCV!$E$1:$F$27,2,FALSE)</f>
        <v>33 - Rio de Janeiro</v>
      </c>
      <c r="J2983" s="22" t="s">
        <v>82</v>
      </c>
      <c r="K2983" s="22">
        <v>0</v>
      </c>
      <c r="L2983" s="33">
        <v>170000</v>
      </c>
      <c r="M2983" s="20" t="e">
        <f>VLOOKUP(G2983,PROCV!$A$110:$B$119,2,FALSE)</f>
        <v>#N/A</v>
      </c>
      <c r="N2983" s="17" t="e">
        <f t="shared" si="46"/>
        <v>#N/A</v>
      </c>
    </row>
    <row r="2984" spans="1:14" x14ac:dyDescent="0.25">
      <c r="A2984" s="30" t="s">
        <v>48</v>
      </c>
      <c r="B2984" s="36">
        <v>16992</v>
      </c>
      <c r="C2984" s="42" t="s">
        <v>3568</v>
      </c>
      <c r="D2984" s="22" t="s">
        <v>189</v>
      </c>
      <c r="E2984" s="22" t="s">
        <v>213</v>
      </c>
      <c r="F2984" s="26" t="str">
        <f>VLOOKUP(E2984,PROCV!$A$1:$B$107,2,TRUE)</f>
        <v>Patrimônio</v>
      </c>
      <c r="G2984" s="33">
        <v>2001</v>
      </c>
      <c r="H2984" s="24">
        <v>0</v>
      </c>
      <c r="I2984" s="23" t="str">
        <f>VLOOKUP(J2984,PROCV!$E$1:$F$27,2,FALSE)</f>
        <v>41 - Paraná</v>
      </c>
      <c r="J2984" s="22" t="s">
        <v>106</v>
      </c>
      <c r="K2984" s="22">
        <v>0</v>
      </c>
      <c r="L2984" s="33">
        <v>62500</v>
      </c>
      <c r="M2984" s="20" t="e">
        <f>VLOOKUP(G2984,PROCV!$A$110:$B$119,2,FALSE)</f>
        <v>#N/A</v>
      </c>
      <c r="N2984" s="17" t="e">
        <f t="shared" si="46"/>
        <v>#N/A</v>
      </c>
    </row>
    <row r="2985" spans="1:14" x14ac:dyDescent="0.25">
      <c r="A2985" s="30" t="s">
        <v>48</v>
      </c>
      <c r="B2985" s="36">
        <v>17151</v>
      </c>
      <c r="C2985" s="42" t="s">
        <v>3567</v>
      </c>
      <c r="D2985" s="22" t="s">
        <v>189</v>
      </c>
      <c r="E2985" s="22" t="s">
        <v>213</v>
      </c>
      <c r="F2985" s="26" t="str">
        <f>VLOOKUP(E2985,PROCV!$A$1:$B$107,2,TRUE)</f>
        <v>Patrimônio</v>
      </c>
      <c r="G2985" s="33">
        <v>2001</v>
      </c>
      <c r="H2985" s="24">
        <v>0</v>
      </c>
      <c r="I2985" s="23" t="str">
        <f>VLOOKUP(J2985,PROCV!$E$1:$F$27,2,FALSE)</f>
        <v>35 - São Paulo</v>
      </c>
      <c r="J2985" s="22" t="s">
        <v>76</v>
      </c>
      <c r="K2985" s="22">
        <v>0</v>
      </c>
      <c r="L2985" s="33">
        <v>157100</v>
      </c>
      <c r="M2985" s="20" t="e">
        <f>VLOOKUP(G2985,PROCV!$A$110:$B$119,2,FALSE)</f>
        <v>#N/A</v>
      </c>
      <c r="N2985" s="17" t="e">
        <f t="shared" si="46"/>
        <v>#N/A</v>
      </c>
    </row>
    <row r="2986" spans="1:14" x14ac:dyDescent="0.25">
      <c r="A2986" s="30" t="s">
        <v>48</v>
      </c>
      <c r="B2986" s="36">
        <v>6814</v>
      </c>
      <c r="C2986" s="42" t="s">
        <v>3566</v>
      </c>
      <c r="D2986" s="22" t="s">
        <v>189</v>
      </c>
      <c r="E2986" s="22" t="s">
        <v>213</v>
      </c>
      <c r="F2986" s="26" t="str">
        <f>VLOOKUP(E2986,PROCV!$A$1:$B$107,2,TRUE)</f>
        <v>Patrimônio</v>
      </c>
      <c r="G2986" s="33">
        <v>2001</v>
      </c>
      <c r="H2986" s="24">
        <v>0</v>
      </c>
      <c r="I2986" s="23" t="str">
        <f>VLOOKUP(J2986,PROCV!$E$1:$F$27,2,FALSE)</f>
        <v>31 - Minas Gerais</v>
      </c>
      <c r="J2986" s="22" t="s">
        <v>85</v>
      </c>
      <c r="K2986" s="22">
        <v>0</v>
      </c>
      <c r="L2986" s="33">
        <v>14400</v>
      </c>
      <c r="M2986" s="20" t="e">
        <f>VLOOKUP(G2986,PROCV!$A$110:$B$119,2,FALSE)</f>
        <v>#N/A</v>
      </c>
      <c r="N2986" s="17" t="e">
        <f t="shared" si="46"/>
        <v>#N/A</v>
      </c>
    </row>
    <row r="2987" spans="1:14" x14ac:dyDescent="0.25">
      <c r="A2987" s="30" t="s">
        <v>48</v>
      </c>
      <c r="B2987" s="36">
        <v>16578</v>
      </c>
      <c r="C2987" s="42" t="s">
        <v>3565</v>
      </c>
      <c r="D2987" s="22" t="s">
        <v>189</v>
      </c>
      <c r="E2987" s="22" t="s">
        <v>213</v>
      </c>
      <c r="F2987" s="26" t="str">
        <f>VLOOKUP(E2987,PROCV!$A$1:$B$107,2,TRUE)</f>
        <v>Patrimônio</v>
      </c>
      <c r="G2987" s="33">
        <v>2001</v>
      </c>
      <c r="H2987" s="24">
        <v>0</v>
      </c>
      <c r="I2987" s="23" t="str">
        <f>VLOOKUP(J2987,PROCV!$E$1:$F$27,2,FALSE)</f>
        <v>53 - Distrito Federal</v>
      </c>
      <c r="J2987" s="22" t="s">
        <v>75</v>
      </c>
      <c r="K2987" s="22">
        <v>0</v>
      </c>
      <c r="L2987" s="33">
        <v>172224</v>
      </c>
      <c r="M2987" s="20" t="e">
        <f>VLOOKUP(G2987,PROCV!$A$110:$B$119,2,FALSE)</f>
        <v>#N/A</v>
      </c>
      <c r="N2987" s="17" t="e">
        <f t="shared" si="46"/>
        <v>#N/A</v>
      </c>
    </row>
    <row r="2988" spans="1:14" x14ac:dyDescent="0.25">
      <c r="A2988" s="30" t="s">
        <v>48</v>
      </c>
      <c r="B2988" s="36">
        <v>16728</v>
      </c>
      <c r="C2988" s="42" t="s">
        <v>3564</v>
      </c>
      <c r="D2988" s="22" t="s">
        <v>189</v>
      </c>
      <c r="E2988" s="22" t="s">
        <v>213</v>
      </c>
      <c r="F2988" s="26" t="str">
        <f>VLOOKUP(E2988,PROCV!$A$1:$B$107,2,TRUE)</f>
        <v>Patrimônio</v>
      </c>
      <c r="G2988" s="33">
        <v>2001</v>
      </c>
      <c r="H2988" s="24">
        <v>0</v>
      </c>
      <c r="I2988" s="23" t="str">
        <f>VLOOKUP(J2988,PROCV!$E$1:$F$27,2,FALSE)</f>
        <v>31 - Minas Gerais</v>
      </c>
      <c r="J2988" s="22" t="s">
        <v>85</v>
      </c>
      <c r="K2988" s="22">
        <v>0</v>
      </c>
      <c r="L2988" s="33">
        <v>62500</v>
      </c>
      <c r="M2988" s="20" t="e">
        <f>VLOOKUP(G2988,PROCV!$A$110:$B$119,2,FALSE)</f>
        <v>#N/A</v>
      </c>
      <c r="N2988" s="17" t="e">
        <f t="shared" si="46"/>
        <v>#N/A</v>
      </c>
    </row>
    <row r="2989" spans="1:14" x14ac:dyDescent="0.25">
      <c r="A2989" s="30" t="s">
        <v>48</v>
      </c>
      <c r="B2989" s="36">
        <v>18580</v>
      </c>
      <c r="C2989" s="42" t="s">
        <v>3563</v>
      </c>
      <c r="D2989" s="22" t="s">
        <v>189</v>
      </c>
      <c r="E2989" s="22" t="s">
        <v>213</v>
      </c>
      <c r="F2989" s="26" t="str">
        <f>VLOOKUP(E2989,PROCV!$A$1:$B$107,2,TRUE)</f>
        <v>Patrimônio</v>
      </c>
      <c r="G2989" s="33">
        <v>2001</v>
      </c>
      <c r="H2989" s="24">
        <v>0</v>
      </c>
      <c r="I2989" s="23" t="str">
        <f>VLOOKUP(J2989,PROCV!$E$1:$F$27,2,FALSE)</f>
        <v>28 - Sergipe</v>
      </c>
      <c r="J2989" s="22" t="s">
        <v>49</v>
      </c>
      <c r="K2989" s="22">
        <v>0</v>
      </c>
      <c r="L2989" s="33">
        <v>159548.32</v>
      </c>
      <c r="M2989" s="20" t="e">
        <f>VLOOKUP(G2989,PROCV!$A$110:$B$119,2,FALSE)</f>
        <v>#N/A</v>
      </c>
      <c r="N2989" s="17" t="e">
        <f t="shared" si="46"/>
        <v>#N/A</v>
      </c>
    </row>
    <row r="2990" spans="1:14" x14ac:dyDescent="0.25">
      <c r="A2990" s="30" t="s">
        <v>48</v>
      </c>
      <c r="B2990" s="36">
        <v>18584</v>
      </c>
      <c r="C2990" s="42" t="s">
        <v>3562</v>
      </c>
      <c r="D2990" s="22" t="s">
        <v>189</v>
      </c>
      <c r="E2990" s="22" t="s">
        <v>213</v>
      </c>
      <c r="F2990" s="26" t="str">
        <f>VLOOKUP(E2990,PROCV!$A$1:$B$107,2,TRUE)</f>
        <v>Patrimônio</v>
      </c>
      <c r="G2990" s="33">
        <v>2001</v>
      </c>
      <c r="H2990" s="24">
        <v>0</v>
      </c>
      <c r="I2990" s="23" t="str">
        <f>VLOOKUP(J2990,PROCV!$E$1:$F$27,2,FALSE)</f>
        <v>28 - Sergipe</v>
      </c>
      <c r="J2990" s="22" t="s">
        <v>49</v>
      </c>
      <c r="K2990" s="22">
        <v>0</v>
      </c>
      <c r="L2990" s="33">
        <v>495386.04</v>
      </c>
      <c r="M2990" s="20" t="e">
        <f>VLOOKUP(G2990,PROCV!$A$110:$B$119,2,FALSE)</f>
        <v>#N/A</v>
      </c>
      <c r="N2990" s="17" t="e">
        <f t="shared" si="46"/>
        <v>#N/A</v>
      </c>
    </row>
    <row r="2991" spans="1:14" x14ac:dyDescent="0.25">
      <c r="A2991" s="30" t="s">
        <v>48</v>
      </c>
      <c r="B2991" s="36">
        <v>2263</v>
      </c>
      <c r="C2991" s="42" t="s">
        <v>3561</v>
      </c>
      <c r="D2991" s="22" t="s">
        <v>189</v>
      </c>
      <c r="E2991" s="22" t="s">
        <v>213</v>
      </c>
      <c r="F2991" s="26" t="str">
        <f>VLOOKUP(E2991,PROCV!$A$1:$B$107,2,TRUE)</f>
        <v>Patrimônio</v>
      </c>
      <c r="G2991" s="33">
        <v>2001</v>
      </c>
      <c r="H2991" s="24">
        <v>0</v>
      </c>
      <c r="I2991" s="23" t="str">
        <f>VLOOKUP(J2991,PROCV!$E$1:$F$27,2,FALSE)</f>
        <v>27 - Alagoas</v>
      </c>
      <c r="J2991" s="22" t="s">
        <v>65</v>
      </c>
      <c r="K2991" s="22">
        <v>0</v>
      </c>
      <c r="L2991" s="33">
        <v>99238.18</v>
      </c>
      <c r="M2991" s="20" t="e">
        <f>VLOOKUP(G2991,PROCV!$A$110:$B$119,2,FALSE)</f>
        <v>#N/A</v>
      </c>
      <c r="N2991" s="17" t="e">
        <f t="shared" si="46"/>
        <v>#N/A</v>
      </c>
    </row>
    <row r="2992" spans="1:14" x14ac:dyDescent="0.25">
      <c r="A2992" s="30" t="s">
        <v>48</v>
      </c>
      <c r="B2992" s="36">
        <v>16173</v>
      </c>
      <c r="C2992" s="42" t="s">
        <v>3560</v>
      </c>
      <c r="D2992" s="22" t="s">
        <v>189</v>
      </c>
      <c r="E2992" s="22" t="s">
        <v>213</v>
      </c>
      <c r="F2992" s="26" t="str">
        <f>VLOOKUP(E2992,PROCV!$A$1:$B$107,2,TRUE)</f>
        <v>Patrimônio</v>
      </c>
      <c r="G2992" s="33">
        <v>2001</v>
      </c>
      <c r="H2992" s="24">
        <v>0</v>
      </c>
      <c r="I2992" s="23" t="str">
        <f>VLOOKUP(J2992,PROCV!$E$1:$F$27,2,FALSE)</f>
        <v>22 - Piauí</v>
      </c>
      <c r="J2992" s="22" t="s">
        <v>77</v>
      </c>
      <c r="K2992" s="22">
        <v>0</v>
      </c>
      <c r="L2992" s="33">
        <v>36022.03</v>
      </c>
      <c r="M2992" s="20" t="e">
        <f>VLOOKUP(G2992,PROCV!$A$110:$B$119,2,FALSE)</f>
        <v>#N/A</v>
      </c>
      <c r="N2992" s="17" t="e">
        <f t="shared" si="46"/>
        <v>#N/A</v>
      </c>
    </row>
    <row r="2993" spans="1:14" x14ac:dyDescent="0.25">
      <c r="A2993" s="30" t="s">
        <v>48</v>
      </c>
      <c r="B2993" s="36">
        <v>17139</v>
      </c>
      <c r="C2993" s="42" t="s">
        <v>3559</v>
      </c>
      <c r="D2993" s="22" t="s">
        <v>189</v>
      </c>
      <c r="E2993" s="22" t="s">
        <v>213</v>
      </c>
      <c r="F2993" s="26" t="str">
        <f>VLOOKUP(E2993,PROCV!$A$1:$B$107,2,TRUE)</f>
        <v>Patrimônio</v>
      </c>
      <c r="G2993" s="33">
        <v>2001</v>
      </c>
      <c r="H2993" s="24">
        <v>0</v>
      </c>
      <c r="I2993" s="23" t="str">
        <f>VLOOKUP(J2993,PROCV!$E$1:$F$27,2,FALSE)</f>
        <v>31 - Minas Gerais</v>
      </c>
      <c r="J2993" s="22" t="s">
        <v>85</v>
      </c>
      <c r="K2993" s="22">
        <v>0</v>
      </c>
      <c r="L2993" s="33">
        <v>108527.28</v>
      </c>
      <c r="M2993" s="20" t="e">
        <f>VLOOKUP(G2993,PROCV!$A$110:$B$119,2,FALSE)</f>
        <v>#N/A</v>
      </c>
      <c r="N2993" s="17" t="e">
        <f t="shared" si="46"/>
        <v>#N/A</v>
      </c>
    </row>
    <row r="2994" spans="1:14" x14ac:dyDescent="0.25">
      <c r="A2994" s="30" t="s">
        <v>48</v>
      </c>
      <c r="B2994" s="36">
        <v>16418</v>
      </c>
      <c r="C2994" s="42" t="s">
        <v>3558</v>
      </c>
      <c r="D2994" s="22" t="s">
        <v>189</v>
      </c>
      <c r="E2994" s="22" t="s">
        <v>213</v>
      </c>
      <c r="F2994" s="26" t="str">
        <f>VLOOKUP(E2994,PROCV!$A$1:$B$107,2,TRUE)</f>
        <v>Patrimônio</v>
      </c>
      <c r="G2994" s="33">
        <v>2001</v>
      </c>
      <c r="H2994" s="24">
        <v>0</v>
      </c>
      <c r="I2994" s="23" t="str">
        <f>VLOOKUP(J2994,PROCV!$E$1:$F$27,2,FALSE)</f>
        <v>25 - Paraíba</v>
      </c>
      <c r="J2994" s="22" t="s">
        <v>346</v>
      </c>
      <c r="K2994" s="22">
        <v>0</v>
      </c>
      <c r="L2994" s="33">
        <v>90000</v>
      </c>
      <c r="M2994" s="20" t="e">
        <f>VLOOKUP(G2994,PROCV!$A$110:$B$119,2,FALSE)</f>
        <v>#N/A</v>
      </c>
      <c r="N2994" s="17" t="e">
        <f t="shared" si="46"/>
        <v>#N/A</v>
      </c>
    </row>
    <row r="2995" spans="1:14" x14ac:dyDescent="0.25">
      <c r="A2995" s="30" t="s">
        <v>48</v>
      </c>
      <c r="B2995" s="36">
        <v>15808</v>
      </c>
      <c r="C2995" s="42" t="s">
        <v>3557</v>
      </c>
      <c r="D2995" s="22" t="s">
        <v>114</v>
      </c>
      <c r="E2995" s="22" t="s">
        <v>192</v>
      </c>
      <c r="F2995" s="26" t="str">
        <f>VLOOKUP(E2995,PROCV!$A$1:$B$107,2,TRUE)</f>
        <v>Música</v>
      </c>
      <c r="G2995" s="33">
        <v>2001</v>
      </c>
      <c r="H2995" s="24">
        <v>0</v>
      </c>
      <c r="I2995" s="23" t="str">
        <f>VLOOKUP(J2995,PROCV!$E$1:$F$27,2,FALSE)</f>
        <v>35 - São Paulo</v>
      </c>
      <c r="J2995" s="22" t="s">
        <v>76</v>
      </c>
      <c r="K2995" s="22">
        <v>0</v>
      </c>
      <c r="L2995" s="33">
        <v>29560</v>
      </c>
      <c r="M2995" s="20" t="e">
        <f>VLOOKUP(G2995,PROCV!$A$110:$B$119,2,FALSE)</f>
        <v>#N/A</v>
      </c>
      <c r="N2995" s="17" t="e">
        <f t="shared" si="46"/>
        <v>#N/A</v>
      </c>
    </row>
    <row r="2996" spans="1:14" x14ac:dyDescent="0.25">
      <c r="A2996" s="30" t="s">
        <v>48</v>
      </c>
      <c r="B2996" s="36">
        <v>16066</v>
      </c>
      <c r="C2996" s="42" t="s">
        <v>3556</v>
      </c>
      <c r="D2996" s="22" t="s">
        <v>4</v>
      </c>
      <c r="E2996" s="22" t="s">
        <v>2350</v>
      </c>
      <c r="F2996" s="26" t="str">
        <f>VLOOKUP(E2996,PROCV!$A$1:$B$107,2,TRUE)</f>
        <v>Audiovisual</v>
      </c>
      <c r="G2996" s="33">
        <v>2001</v>
      </c>
      <c r="H2996" s="24">
        <v>0</v>
      </c>
      <c r="I2996" s="23" t="str">
        <f>VLOOKUP(J2996,PROCV!$E$1:$F$27,2,FALSE)</f>
        <v>33 - Rio de Janeiro</v>
      </c>
      <c r="J2996" s="22" t="s">
        <v>82</v>
      </c>
      <c r="K2996" s="22">
        <v>0</v>
      </c>
      <c r="L2996" s="33">
        <v>180000</v>
      </c>
      <c r="M2996" s="20" t="e">
        <f>VLOOKUP(G2996,PROCV!$A$110:$B$119,2,FALSE)</f>
        <v>#N/A</v>
      </c>
      <c r="N2996" s="17" t="e">
        <f t="shared" si="46"/>
        <v>#N/A</v>
      </c>
    </row>
    <row r="2997" spans="1:14" x14ac:dyDescent="0.25">
      <c r="A2997" s="30" t="s">
        <v>48</v>
      </c>
      <c r="B2997" s="36">
        <v>6824</v>
      </c>
      <c r="C2997" s="42" t="s">
        <v>3555</v>
      </c>
      <c r="D2997" s="22" t="s">
        <v>189</v>
      </c>
      <c r="E2997" s="22" t="s">
        <v>213</v>
      </c>
      <c r="F2997" s="26" t="str">
        <f>VLOOKUP(E2997,PROCV!$A$1:$B$107,2,TRUE)</f>
        <v>Patrimônio</v>
      </c>
      <c r="G2997" s="33">
        <v>2001</v>
      </c>
      <c r="H2997" s="24">
        <v>0</v>
      </c>
      <c r="I2997" s="23" t="str">
        <f>VLOOKUP(J2997,PROCV!$E$1:$F$27,2,FALSE)</f>
        <v>53 - Distrito Federal</v>
      </c>
      <c r="J2997" s="22" t="s">
        <v>75</v>
      </c>
      <c r="K2997" s="22">
        <v>0</v>
      </c>
      <c r="L2997" s="33">
        <v>50000</v>
      </c>
      <c r="M2997" s="20" t="e">
        <f>VLOOKUP(G2997,PROCV!$A$110:$B$119,2,FALSE)</f>
        <v>#N/A</v>
      </c>
      <c r="N2997" s="17" t="e">
        <f t="shared" si="46"/>
        <v>#N/A</v>
      </c>
    </row>
    <row r="2998" spans="1:14" x14ac:dyDescent="0.25">
      <c r="A2998" s="30" t="s">
        <v>48</v>
      </c>
      <c r="B2998" s="36">
        <v>16545</v>
      </c>
      <c r="C2998" s="42" t="s">
        <v>3554</v>
      </c>
      <c r="D2998" s="22" t="s">
        <v>189</v>
      </c>
      <c r="E2998" s="22" t="s">
        <v>216</v>
      </c>
      <c r="F2998" s="26" t="str">
        <f>VLOOKUP(E2998,PROCV!$A$1:$B$107,2,TRUE)</f>
        <v>Patrimônio</v>
      </c>
      <c r="G2998" s="33">
        <v>2001</v>
      </c>
      <c r="H2998" s="24">
        <v>0</v>
      </c>
      <c r="I2998" s="23" t="str">
        <f>VLOOKUP(J2998,PROCV!$E$1:$F$27,2,FALSE)</f>
        <v>53 - Distrito Federal</v>
      </c>
      <c r="J2998" s="22" t="s">
        <v>75</v>
      </c>
      <c r="K2998" s="22">
        <v>0</v>
      </c>
      <c r="L2998" s="33">
        <v>754789.4</v>
      </c>
      <c r="M2998" s="20" t="e">
        <f>VLOOKUP(G2998,PROCV!$A$110:$B$119,2,FALSE)</f>
        <v>#N/A</v>
      </c>
      <c r="N2998" s="17" t="e">
        <f t="shared" si="46"/>
        <v>#N/A</v>
      </c>
    </row>
    <row r="2999" spans="1:14" x14ac:dyDescent="0.25">
      <c r="A2999" s="30" t="s">
        <v>48</v>
      </c>
      <c r="B2999" s="36">
        <v>16818</v>
      </c>
      <c r="C2999" s="42" t="s">
        <v>3553</v>
      </c>
      <c r="D2999" s="22" t="s">
        <v>189</v>
      </c>
      <c r="E2999" s="22" t="s">
        <v>213</v>
      </c>
      <c r="F2999" s="26" t="str">
        <f>VLOOKUP(E2999,PROCV!$A$1:$B$107,2,TRUE)</f>
        <v>Patrimônio</v>
      </c>
      <c r="G2999" s="33">
        <v>2001</v>
      </c>
      <c r="H2999" s="24">
        <v>0</v>
      </c>
      <c r="I2999" s="23" t="str">
        <f>VLOOKUP(J2999,PROCV!$E$1:$F$27,2,FALSE)</f>
        <v>53 - Distrito Federal</v>
      </c>
      <c r="J2999" s="22" t="s">
        <v>75</v>
      </c>
      <c r="K2999" s="22">
        <v>0</v>
      </c>
      <c r="L2999" s="33">
        <v>164931</v>
      </c>
      <c r="M2999" s="20" t="e">
        <f>VLOOKUP(G2999,PROCV!$A$110:$B$119,2,FALSE)</f>
        <v>#N/A</v>
      </c>
      <c r="N2999" s="17" t="e">
        <f t="shared" si="46"/>
        <v>#N/A</v>
      </c>
    </row>
    <row r="3000" spans="1:14" x14ac:dyDescent="0.25">
      <c r="A3000" s="30" t="s">
        <v>48</v>
      </c>
      <c r="B3000" s="36">
        <v>16033</v>
      </c>
      <c r="C3000" s="42" t="s">
        <v>3552</v>
      </c>
      <c r="D3000" s="22" t="s">
        <v>4</v>
      </c>
      <c r="E3000" s="22" t="s">
        <v>271</v>
      </c>
      <c r="F3000" s="26" t="str">
        <f>VLOOKUP(E3000,PROCV!$A$1:$B$107,2,TRUE)</f>
        <v>Patrimônio</v>
      </c>
      <c r="G3000" s="33">
        <v>2001</v>
      </c>
      <c r="H3000" s="24">
        <v>0</v>
      </c>
      <c r="I3000" s="23" t="str">
        <f>VLOOKUP(J3000,PROCV!$E$1:$F$27,2,FALSE)</f>
        <v>31 - Minas Gerais</v>
      </c>
      <c r="J3000" s="22" t="s">
        <v>85</v>
      </c>
      <c r="K3000" s="22">
        <v>0</v>
      </c>
      <c r="L3000" s="33">
        <v>100000</v>
      </c>
      <c r="M3000" s="20" t="e">
        <f>VLOOKUP(G3000,PROCV!$A$110:$B$119,2,FALSE)</f>
        <v>#N/A</v>
      </c>
      <c r="N3000" s="17" t="e">
        <f t="shared" si="46"/>
        <v>#N/A</v>
      </c>
    </row>
    <row r="3001" spans="1:14" x14ac:dyDescent="0.25">
      <c r="A3001" s="30" t="s">
        <v>48</v>
      </c>
      <c r="B3001" s="36">
        <v>6686</v>
      </c>
      <c r="C3001" s="42" t="s">
        <v>3551</v>
      </c>
      <c r="D3001" s="22" t="s">
        <v>46</v>
      </c>
      <c r="E3001" s="22" t="s">
        <v>127</v>
      </c>
      <c r="F3001" s="26" t="str">
        <f>VLOOKUP(E3001,PROCV!$A$1:$B$107,2,TRUE)</f>
        <v>Patrimônio</v>
      </c>
      <c r="G3001" s="33">
        <v>2001</v>
      </c>
      <c r="H3001" s="24">
        <v>0</v>
      </c>
      <c r="I3001" s="23" t="str">
        <f>VLOOKUP(J3001,PROCV!$E$1:$F$27,2,FALSE)</f>
        <v>22 - Piauí</v>
      </c>
      <c r="J3001" s="22" t="s">
        <v>77</v>
      </c>
      <c r="K3001" s="22">
        <v>0</v>
      </c>
      <c r="L3001" s="33">
        <v>20000</v>
      </c>
      <c r="M3001" s="20" t="e">
        <f>VLOOKUP(G3001,PROCV!$A$110:$B$119,2,FALSE)</f>
        <v>#N/A</v>
      </c>
      <c r="N3001" s="17" t="e">
        <f t="shared" si="46"/>
        <v>#N/A</v>
      </c>
    </row>
    <row r="3002" spans="1:14" x14ac:dyDescent="0.25">
      <c r="A3002" s="30" t="s">
        <v>48</v>
      </c>
      <c r="B3002" s="36">
        <v>18760</v>
      </c>
      <c r="C3002" s="42" t="s">
        <v>3550</v>
      </c>
      <c r="D3002" s="22" t="s">
        <v>314</v>
      </c>
      <c r="E3002" s="22" t="s">
        <v>504</v>
      </c>
      <c r="F3002" s="26" t="str">
        <f>VLOOKUP(E3002,PROCV!$A$1:$B$107,2,TRUE)</f>
        <v>Artes Cênicas e Espetáculo</v>
      </c>
      <c r="G3002" s="33">
        <v>2001</v>
      </c>
      <c r="H3002" s="24">
        <v>0</v>
      </c>
      <c r="I3002" s="23" t="str">
        <f>VLOOKUP(J3002,PROCV!$E$1:$F$27,2,FALSE)</f>
        <v>33 - Rio de Janeiro</v>
      </c>
      <c r="J3002" s="22" t="s">
        <v>82</v>
      </c>
      <c r="K3002" s="22">
        <v>0</v>
      </c>
      <c r="L3002" s="33">
        <v>70000</v>
      </c>
      <c r="M3002" s="20" t="e">
        <f>VLOOKUP(G3002,PROCV!$A$110:$B$119,2,FALSE)</f>
        <v>#N/A</v>
      </c>
      <c r="N3002" s="17" t="e">
        <f t="shared" si="46"/>
        <v>#N/A</v>
      </c>
    </row>
    <row r="3003" spans="1:14" x14ac:dyDescent="0.25">
      <c r="A3003" s="30" t="s">
        <v>48</v>
      </c>
      <c r="B3003" s="36">
        <v>16035</v>
      </c>
      <c r="C3003" s="42" t="s">
        <v>3549</v>
      </c>
      <c r="D3003" s="22" t="s">
        <v>4</v>
      </c>
      <c r="E3003" s="22" t="s">
        <v>305</v>
      </c>
      <c r="F3003" s="26" t="str">
        <f>VLOOKUP(E3003,PROCV!$A$1:$B$107,2,TRUE)</f>
        <v>Audiovisual</v>
      </c>
      <c r="G3003" s="33">
        <v>2001</v>
      </c>
      <c r="H3003" s="24">
        <v>0</v>
      </c>
      <c r="I3003" s="23" t="str">
        <f>VLOOKUP(J3003,PROCV!$E$1:$F$27,2,FALSE)</f>
        <v>43 - Rio Grande do Sul</v>
      </c>
      <c r="J3003" s="22" t="s">
        <v>56</v>
      </c>
      <c r="K3003" s="22">
        <v>0</v>
      </c>
      <c r="L3003" s="33">
        <v>56000</v>
      </c>
      <c r="M3003" s="20" t="e">
        <f>VLOOKUP(G3003,PROCV!$A$110:$B$119,2,FALSE)</f>
        <v>#N/A</v>
      </c>
      <c r="N3003" s="17" t="e">
        <f t="shared" si="46"/>
        <v>#N/A</v>
      </c>
    </row>
    <row r="3004" spans="1:14" x14ac:dyDescent="0.25">
      <c r="A3004" s="30" t="s">
        <v>48</v>
      </c>
      <c r="B3004" s="36">
        <v>6207</v>
      </c>
      <c r="C3004" s="42" t="s">
        <v>3548</v>
      </c>
      <c r="D3004" s="22" t="s">
        <v>524</v>
      </c>
      <c r="E3004" s="22" t="s">
        <v>763</v>
      </c>
      <c r="F3004" s="26" t="str">
        <f>VLOOKUP(E3004,PROCV!$A$1:$B$107,2,TRUE)</f>
        <v>Audiovisual</v>
      </c>
      <c r="G3004" s="33">
        <v>2001</v>
      </c>
      <c r="H3004" s="24">
        <v>0</v>
      </c>
      <c r="I3004" s="23" t="str">
        <f>VLOOKUP(J3004,PROCV!$E$1:$F$27,2,FALSE)</f>
        <v>50 - Mato Grosso do Sul</v>
      </c>
      <c r="J3004" s="22" t="s">
        <v>179</v>
      </c>
      <c r="K3004" s="22">
        <v>0</v>
      </c>
      <c r="L3004" s="33">
        <v>31200</v>
      </c>
      <c r="M3004" s="20" t="e">
        <f>VLOOKUP(G3004,PROCV!$A$110:$B$119,2,FALSE)</f>
        <v>#N/A</v>
      </c>
      <c r="N3004" s="17" t="e">
        <f t="shared" si="46"/>
        <v>#N/A</v>
      </c>
    </row>
    <row r="3005" spans="1:14" x14ac:dyDescent="0.25">
      <c r="A3005" s="30" t="s">
        <v>48</v>
      </c>
      <c r="B3005" s="36">
        <v>16136</v>
      </c>
      <c r="C3005" s="42" t="s">
        <v>3547</v>
      </c>
      <c r="D3005" s="22" t="s">
        <v>524</v>
      </c>
      <c r="E3005" s="22" t="s">
        <v>763</v>
      </c>
      <c r="F3005" s="26" t="str">
        <f>VLOOKUP(E3005,PROCV!$A$1:$B$107,2,TRUE)</f>
        <v>Audiovisual</v>
      </c>
      <c r="G3005" s="33">
        <v>2001</v>
      </c>
      <c r="H3005" s="24">
        <v>0</v>
      </c>
      <c r="I3005" s="23" t="str">
        <f>VLOOKUP(J3005,PROCV!$E$1:$F$27,2,FALSE)</f>
        <v>52 - Goiás</v>
      </c>
      <c r="J3005" s="22" t="s">
        <v>97</v>
      </c>
      <c r="K3005" s="22">
        <v>0</v>
      </c>
      <c r="L3005" s="33">
        <v>70000</v>
      </c>
      <c r="M3005" s="20" t="e">
        <f>VLOOKUP(G3005,PROCV!$A$110:$B$119,2,FALSE)</f>
        <v>#N/A</v>
      </c>
      <c r="N3005" s="17" t="e">
        <f t="shared" si="46"/>
        <v>#N/A</v>
      </c>
    </row>
    <row r="3006" spans="1:14" x14ac:dyDescent="0.25">
      <c r="A3006" s="30" t="s">
        <v>48</v>
      </c>
      <c r="B3006" s="36">
        <v>16335</v>
      </c>
      <c r="C3006" s="42" t="s">
        <v>3546</v>
      </c>
      <c r="D3006" s="22" t="s">
        <v>189</v>
      </c>
      <c r="E3006" s="22" t="s">
        <v>213</v>
      </c>
      <c r="F3006" s="26" t="str">
        <f>VLOOKUP(E3006,PROCV!$A$1:$B$107,2,TRUE)</f>
        <v>Patrimônio</v>
      </c>
      <c r="G3006" s="33">
        <v>2001</v>
      </c>
      <c r="H3006" s="24">
        <v>0</v>
      </c>
      <c r="I3006" s="23" t="str">
        <f>VLOOKUP(J3006,PROCV!$E$1:$F$27,2,FALSE)</f>
        <v>22 - Piauí</v>
      </c>
      <c r="J3006" s="22" t="s">
        <v>77</v>
      </c>
      <c r="K3006" s="22">
        <v>0</v>
      </c>
      <c r="L3006" s="33">
        <v>50000</v>
      </c>
      <c r="M3006" s="20" t="e">
        <f>VLOOKUP(G3006,PROCV!$A$110:$B$119,2,FALSE)</f>
        <v>#N/A</v>
      </c>
      <c r="N3006" s="17" t="e">
        <f t="shared" si="46"/>
        <v>#N/A</v>
      </c>
    </row>
    <row r="3007" spans="1:14" x14ac:dyDescent="0.25">
      <c r="A3007" s="30" t="s">
        <v>48</v>
      </c>
      <c r="B3007" s="36">
        <v>6412</v>
      </c>
      <c r="C3007" s="42" t="s">
        <v>3545</v>
      </c>
      <c r="D3007" s="22" t="s">
        <v>4</v>
      </c>
      <c r="E3007" s="22" t="s">
        <v>305</v>
      </c>
      <c r="F3007" s="26" t="str">
        <f>VLOOKUP(E3007,PROCV!$A$1:$B$107,2,TRUE)</f>
        <v>Audiovisual</v>
      </c>
      <c r="G3007" s="33">
        <v>2001</v>
      </c>
      <c r="H3007" s="24">
        <v>0</v>
      </c>
      <c r="I3007" s="23" t="str">
        <f>VLOOKUP(J3007,PROCV!$E$1:$F$27,2,FALSE)</f>
        <v>42 - Santa Catarina</v>
      </c>
      <c r="J3007" s="22" t="s">
        <v>79</v>
      </c>
      <c r="K3007" s="22">
        <v>0</v>
      </c>
      <c r="L3007" s="33">
        <v>50000</v>
      </c>
      <c r="M3007" s="20" t="e">
        <f>VLOOKUP(G3007,PROCV!$A$110:$B$119,2,FALSE)</f>
        <v>#N/A</v>
      </c>
      <c r="N3007" s="17" t="e">
        <f t="shared" si="46"/>
        <v>#N/A</v>
      </c>
    </row>
    <row r="3008" spans="1:14" x14ac:dyDescent="0.25">
      <c r="A3008" s="30" t="s">
        <v>48</v>
      </c>
      <c r="B3008" s="36">
        <v>18422</v>
      </c>
      <c r="C3008" s="42" t="s">
        <v>3544</v>
      </c>
      <c r="D3008" s="22" t="s">
        <v>189</v>
      </c>
      <c r="E3008" s="22" t="s">
        <v>213</v>
      </c>
      <c r="F3008" s="26" t="str">
        <f>VLOOKUP(E3008,PROCV!$A$1:$B$107,2,TRUE)</f>
        <v>Patrimônio</v>
      </c>
      <c r="G3008" s="33">
        <v>2001</v>
      </c>
      <c r="H3008" s="24">
        <v>0</v>
      </c>
      <c r="I3008" s="23" t="str">
        <f>VLOOKUP(J3008,PROCV!$E$1:$F$27,2,FALSE)</f>
        <v>53 - Distrito Federal</v>
      </c>
      <c r="J3008" s="22" t="s">
        <v>75</v>
      </c>
      <c r="K3008" s="22">
        <v>0</v>
      </c>
      <c r="L3008" s="33">
        <v>100000</v>
      </c>
      <c r="M3008" s="20" t="e">
        <f>VLOOKUP(G3008,PROCV!$A$110:$B$119,2,FALSE)</f>
        <v>#N/A</v>
      </c>
      <c r="N3008" s="17" t="e">
        <f t="shared" si="46"/>
        <v>#N/A</v>
      </c>
    </row>
    <row r="3009" spans="1:14" x14ac:dyDescent="0.25">
      <c r="A3009" s="30" t="s">
        <v>48</v>
      </c>
      <c r="B3009" s="36">
        <v>15136</v>
      </c>
      <c r="C3009" s="42" t="s">
        <v>3543</v>
      </c>
      <c r="D3009" s="22" t="s">
        <v>314</v>
      </c>
      <c r="E3009" s="22" t="s">
        <v>590</v>
      </c>
      <c r="F3009" s="26" t="str">
        <f>VLOOKUP(E3009,PROCV!$A$1:$B$107,2,TRUE)</f>
        <v>Artes Cênicas e Espetáculo</v>
      </c>
      <c r="G3009" s="33">
        <v>2001</v>
      </c>
      <c r="H3009" s="24">
        <v>0</v>
      </c>
      <c r="I3009" s="23" t="str">
        <f>VLOOKUP(J3009,PROCV!$E$1:$F$27,2,FALSE)</f>
        <v>43 - Rio Grande do Sul</v>
      </c>
      <c r="J3009" s="22" t="s">
        <v>56</v>
      </c>
      <c r="K3009" s="22">
        <v>0</v>
      </c>
      <c r="L3009" s="33">
        <v>20000</v>
      </c>
      <c r="M3009" s="20" t="e">
        <f>VLOOKUP(G3009,PROCV!$A$110:$B$119,2,FALSE)</f>
        <v>#N/A</v>
      </c>
      <c r="N3009" s="17" t="e">
        <f t="shared" si="46"/>
        <v>#N/A</v>
      </c>
    </row>
    <row r="3010" spans="1:14" x14ac:dyDescent="0.25">
      <c r="A3010" s="30" t="s">
        <v>48</v>
      </c>
      <c r="B3010" s="36">
        <v>16601</v>
      </c>
      <c r="C3010" s="42" t="s">
        <v>3542</v>
      </c>
      <c r="D3010" s="22" t="s">
        <v>189</v>
      </c>
      <c r="E3010" s="22" t="s">
        <v>213</v>
      </c>
      <c r="F3010" s="26" t="str">
        <f>VLOOKUP(E3010,PROCV!$A$1:$B$107,2,TRUE)</f>
        <v>Patrimônio</v>
      </c>
      <c r="G3010" s="33">
        <v>2001</v>
      </c>
      <c r="H3010" s="24">
        <v>0</v>
      </c>
      <c r="I3010" s="23" t="str">
        <f>VLOOKUP(J3010,PROCV!$E$1:$F$27,2,FALSE)</f>
        <v>53 - Distrito Federal</v>
      </c>
      <c r="J3010" s="22" t="s">
        <v>75</v>
      </c>
      <c r="K3010" s="22">
        <v>0</v>
      </c>
      <c r="L3010" s="33">
        <v>19380</v>
      </c>
      <c r="M3010" s="20" t="e">
        <f>VLOOKUP(G3010,PROCV!$A$110:$B$119,2,FALSE)</f>
        <v>#N/A</v>
      </c>
      <c r="N3010" s="17" t="e">
        <f t="shared" ref="N3010:N3073" si="47">+M3010*L3010</f>
        <v>#N/A</v>
      </c>
    </row>
    <row r="3011" spans="1:14" x14ac:dyDescent="0.25">
      <c r="A3011" s="30" t="s">
        <v>48</v>
      </c>
      <c r="B3011" s="36">
        <v>16181</v>
      </c>
      <c r="C3011" s="42" t="s">
        <v>3541</v>
      </c>
      <c r="D3011" s="22" t="s">
        <v>189</v>
      </c>
      <c r="E3011" s="22" t="s">
        <v>749</v>
      </c>
      <c r="F3011" s="26" t="str">
        <f>VLOOKUP(E3011,PROCV!$A$1:$B$107,2,TRUE)</f>
        <v>Educação e Criação em Artes</v>
      </c>
      <c r="G3011" s="33">
        <v>2001</v>
      </c>
      <c r="H3011" s="24">
        <v>0</v>
      </c>
      <c r="I3011" s="23" t="str">
        <f>VLOOKUP(J3011,PROCV!$E$1:$F$27,2,FALSE)</f>
        <v>31 - Minas Gerais</v>
      </c>
      <c r="J3011" s="22" t="s">
        <v>85</v>
      </c>
      <c r="K3011" s="22">
        <v>0</v>
      </c>
      <c r="L3011" s="33">
        <v>60000</v>
      </c>
      <c r="M3011" s="20" t="e">
        <f>VLOOKUP(G3011,PROCV!$A$110:$B$119,2,FALSE)</f>
        <v>#N/A</v>
      </c>
      <c r="N3011" s="17" t="e">
        <f t="shared" si="47"/>
        <v>#N/A</v>
      </c>
    </row>
    <row r="3012" spans="1:14" x14ac:dyDescent="0.25">
      <c r="A3012" s="30" t="s">
        <v>48</v>
      </c>
      <c r="B3012" s="36">
        <v>16990</v>
      </c>
      <c r="C3012" s="42" t="s">
        <v>3540</v>
      </c>
      <c r="D3012" s="22" t="s">
        <v>189</v>
      </c>
      <c r="E3012" s="22" t="s">
        <v>213</v>
      </c>
      <c r="F3012" s="26" t="str">
        <f>VLOOKUP(E3012,PROCV!$A$1:$B$107,2,TRUE)</f>
        <v>Patrimônio</v>
      </c>
      <c r="G3012" s="33">
        <v>2001</v>
      </c>
      <c r="H3012" s="24">
        <v>0</v>
      </c>
      <c r="I3012" s="23" t="str">
        <f>VLOOKUP(J3012,PROCV!$E$1:$F$27,2,FALSE)</f>
        <v>53 - Distrito Federal</v>
      </c>
      <c r="J3012" s="22" t="s">
        <v>75</v>
      </c>
      <c r="K3012" s="22">
        <v>0</v>
      </c>
      <c r="L3012" s="33">
        <v>212471.13</v>
      </c>
      <c r="M3012" s="20" t="e">
        <f>VLOOKUP(G3012,PROCV!$A$110:$B$119,2,FALSE)</f>
        <v>#N/A</v>
      </c>
      <c r="N3012" s="17" t="e">
        <f t="shared" si="47"/>
        <v>#N/A</v>
      </c>
    </row>
    <row r="3013" spans="1:14" x14ac:dyDescent="0.25">
      <c r="A3013" s="30" t="s">
        <v>48</v>
      </c>
      <c r="B3013" s="36">
        <v>16336</v>
      </c>
      <c r="C3013" s="42" t="s">
        <v>3539</v>
      </c>
      <c r="D3013" s="22" t="s">
        <v>189</v>
      </c>
      <c r="E3013" s="22" t="s">
        <v>844</v>
      </c>
      <c r="F3013" s="26" t="str">
        <f>VLOOKUP(E3013,PROCV!$A$1:$B$107,2,TRUE)</f>
        <v>Educação e Criação em Artes</v>
      </c>
      <c r="G3013" s="33">
        <v>2001</v>
      </c>
      <c r="H3013" s="24">
        <v>0</v>
      </c>
      <c r="I3013" s="23" t="str">
        <f>VLOOKUP(J3013,PROCV!$E$1:$F$27,2,FALSE)</f>
        <v>28 - Sergipe</v>
      </c>
      <c r="J3013" s="22" t="s">
        <v>49</v>
      </c>
      <c r="K3013" s="22">
        <v>0</v>
      </c>
      <c r="L3013" s="33">
        <v>125000</v>
      </c>
      <c r="M3013" s="20" t="e">
        <f>VLOOKUP(G3013,PROCV!$A$110:$B$119,2,FALSE)</f>
        <v>#N/A</v>
      </c>
      <c r="N3013" s="17" t="e">
        <f t="shared" si="47"/>
        <v>#N/A</v>
      </c>
    </row>
    <row r="3014" spans="1:14" x14ac:dyDescent="0.25">
      <c r="A3014" s="30" t="s">
        <v>48</v>
      </c>
      <c r="B3014" s="36">
        <v>15195</v>
      </c>
      <c r="C3014" s="42" t="s">
        <v>3538</v>
      </c>
      <c r="D3014" s="22" t="s">
        <v>114</v>
      </c>
      <c r="E3014" s="22" t="s">
        <v>113</v>
      </c>
      <c r="F3014" s="26" t="str">
        <f>VLOOKUP(E3014,PROCV!$A$1:$B$107,2,TRUE)</f>
        <v>Música</v>
      </c>
      <c r="G3014" s="33">
        <v>2001</v>
      </c>
      <c r="H3014" s="24">
        <v>0</v>
      </c>
      <c r="I3014" s="23" t="str">
        <f>VLOOKUP(J3014,PROCV!$E$1:$F$27,2,FALSE)</f>
        <v>32 - Espírito Santo</v>
      </c>
      <c r="J3014" s="22" t="s">
        <v>67</v>
      </c>
      <c r="K3014" s="22">
        <v>0</v>
      </c>
      <c r="L3014" s="33">
        <v>20560</v>
      </c>
      <c r="M3014" s="20" t="e">
        <f>VLOOKUP(G3014,PROCV!$A$110:$B$119,2,FALSE)</f>
        <v>#N/A</v>
      </c>
      <c r="N3014" s="17" t="e">
        <f t="shared" si="47"/>
        <v>#N/A</v>
      </c>
    </row>
    <row r="3015" spans="1:14" x14ac:dyDescent="0.25">
      <c r="A3015" s="30" t="s">
        <v>48</v>
      </c>
      <c r="B3015" s="36">
        <v>4083</v>
      </c>
      <c r="C3015" s="42" t="s">
        <v>3537</v>
      </c>
      <c r="D3015" s="22" t="s">
        <v>189</v>
      </c>
      <c r="E3015" s="22" t="s">
        <v>213</v>
      </c>
      <c r="F3015" s="26" t="str">
        <f>VLOOKUP(E3015,PROCV!$A$1:$B$107,2,TRUE)</f>
        <v>Patrimônio</v>
      </c>
      <c r="G3015" s="33">
        <v>2001</v>
      </c>
      <c r="H3015" s="24">
        <v>0</v>
      </c>
      <c r="I3015" s="23" t="str">
        <f>VLOOKUP(J3015,PROCV!$E$1:$F$27,2,FALSE)</f>
        <v>53 - Distrito Federal</v>
      </c>
      <c r="J3015" s="22" t="s">
        <v>75</v>
      </c>
      <c r="K3015" s="22">
        <v>0</v>
      </c>
      <c r="L3015" s="33">
        <v>38700</v>
      </c>
      <c r="M3015" s="20" t="e">
        <f>VLOOKUP(G3015,PROCV!$A$110:$B$119,2,FALSE)</f>
        <v>#N/A</v>
      </c>
      <c r="N3015" s="17" t="e">
        <f t="shared" si="47"/>
        <v>#N/A</v>
      </c>
    </row>
    <row r="3016" spans="1:14" x14ac:dyDescent="0.25">
      <c r="A3016" s="30" t="s">
        <v>48</v>
      </c>
      <c r="B3016" s="36">
        <v>18015</v>
      </c>
      <c r="C3016" s="42" t="s">
        <v>3536</v>
      </c>
      <c r="D3016" s="22" t="s">
        <v>114</v>
      </c>
      <c r="E3016" s="22" t="s">
        <v>113</v>
      </c>
      <c r="F3016" s="26" t="str">
        <f>VLOOKUP(E3016,PROCV!$A$1:$B$107,2,TRUE)</f>
        <v>Música</v>
      </c>
      <c r="G3016" s="33">
        <v>2001</v>
      </c>
      <c r="H3016" s="24">
        <v>0</v>
      </c>
      <c r="I3016" s="23" t="str">
        <f>VLOOKUP(J3016,PROCV!$E$1:$F$27,2,FALSE)</f>
        <v>35 - São Paulo</v>
      </c>
      <c r="J3016" s="22" t="s">
        <v>76</v>
      </c>
      <c r="K3016" s="22">
        <v>0</v>
      </c>
      <c r="L3016" s="33">
        <v>209027.36</v>
      </c>
      <c r="M3016" s="20" t="e">
        <f>VLOOKUP(G3016,PROCV!$A$110:$B$119,2,FALSE)</f>
        <v>#N/A</v>
      </c>
      <c r="N3016" s="17" t="e">
        <f t="shared" si="47"/>
        <v>#N/A</v>
      </c>
    </row>
    <row r="3017" spans="1:14" x14ac:dyDescent="0.25">
      <c r="A3017" s="30" t="s">
        <v>48</v>
      </c>
      <c r="B3017" s="36">
        <v>16490</v>
      </c>
      <c r="C3017" s="42" t="s">
        <v>3535</v>
      </c>
      <c r="D3017" s="22" t="s">
        <v>189</v>
      </c>
      <c r="E3017" s="22" t="s">
        <v>749</v>
      </c>
      <c r="F3017" s="26" t="str">
        <f>VLOOKUP(E3017,PROCV!$A$1:$B$107,2,TRUE)</f>
        <v>Educação e Criação em Artes</v>
      </c>
      <c r="G3017" s="33">
        <v>2001</v>
      </c>
      <c r="H3017" s="24">
        <v>0</v>
      </c>
      <c r="I3017" s="23" t="str">
        <f>VLOOKUP(J3017,PROCV!$E$1:$F$27,2,FALSE)</f>
        <v>31 - Minas Gerais</v>
      </c>
      <c r="J3017" s="22" t="s">
        <v>85</v>
      </c>
      <c r="K3017" s="22">
        <v>0</v>
      </c>
      <c r="L3017" s="33">
        <v>49157.599999999999</v>
      </c>
      <c r="M3017" s="20" t="e">
        <f>VLOOKUP(G3017,PROCV!$A$110:$B$119,2,FALSE)</f>
        <v>#N/A</v>
      </c>
      <c r="N3017" s="17" t="e">
        <f t="shared" si="47"/>
        <v>#N/A</v>
      </c>
    </row>
    <row r="3018" spans="1:14" x14ac:dyDescent="0.25">
      <c r="A3018" s="30" t="s">
        <v>48</v>
      </c>
      <c r="B3018" s="36">
        <v>19841</v>
      </c>
      <c r="C3018" s="42" t="s">
        <v>3534</v>
      </c>
      <c r="D3018" s="22" t="s">
        <v>300</v>
      </c>
      <c r="E3018" s="22" t="s">
        <v>770</v>
      </c>
      <c r="F3018" s="26" t="str">
        <f>VLOOKUP(E3018,PROCV!$A$1:$B$107,2,TRUE)</f>
        <v>Arquitetura e Design</v>
      </c>
      <c r="G3018" s="33">
        <v>2001</v>
      </c>
      <c r="H3018" s="24">
        <v>0</v>
      </c>
      <c r="I3018" s="23" t="str">
        <f>VLOOKUP(J3018,PROCV!$E$1:$F$27,2,FALSE)</f>
        <v>33 - Rio de Janeiro</v>
      </c>
      <c r="J3018" s="22" t="s">
        <v>82</v>
      </c>
      <c r="K3018" s="22">
        <v>0</v>
      </c>
      <c r="L3018" s="33">
        <v>316000</v>
      </c>
      <c r="M3018" s="20" t="e">
        <f>VLOOKUP(G3018,PROCV!$A$110:$B$119,2,FALSE)</f>
        <v>#N/A</v>
      </c>
      <c r="N3018" s="17" t="e">
        <f t="shared" si="47"/>
        <v>#N/A</v>
      </c>
    </row>
    <row r="3019" spans="1:14" x14ac:dyDescent="0.25">
      <c r="A3019" s="30" t="s">
        <v>48</v>
      </c>
      <c r="B3019" s="36">
        <v>5178</v>
      </c>
      <c r="C3019" s="42" t="s">
        <v>3533</v>
      </c>
      <c r="D3019" s="22" t="s">
        <v>314</v>
      </c>
      <c r="E3019" s="22" t="s">
        <v>265</v>
      </c>
      <c r="F3019" s="26" t="str">
        <f>VLOOKUP(E3019,PROCV!$A$1:$B$107,2,TRUE)</f>
        <v>Patrimônio</v>
      </c>
      <c r="G3019" s="38">
        <v>2001</v>
      </c>
      <c r="H3019" s="24">
        <v>0</v>
      </c>
      <c r="I3019" s="23" t="str">
        <f>VLOOKUP(J3019,PROCV!$E$1:$F$27,2,FALSE)</f>
        <v>24 - Rio Grande do Norte</v>
      </c>
      <c r="J3019" s="22" t="s">
        <v>54</v>
      </c>
      <c r="K3019" s="22">
        <v>0</v>
      </c>
      <c r="L3019" s="38">
        <v>20000</v>
      </c>
      <c r="M3019" s="20" t="e">
        <f>VLOOKUP(G3019,PROCV!$A$110:$B$119,2,FALSE)</f>
        <v>#N/A</v>
      </c>
      <c r="N3019" s="17" t="e">
        <f t="shared" si="47"/>
        <v>#N/A</v>
      </c>
    </row>
    <row r="3020" spans="1:14" x14ac:dyDescent="0.25">
      <c r="A3020" s="30" t="s">
        <v>48</v>
      </c>
      <c r="B3020" s="36">
        <v>17603</v>
      </c>
      <c r="C3020" s="42" t="s">
        <v>3532</v>
      </c>
      <c r="D3020" s="22" t="s">
        <v>114</v>
      </c>
      <c r="E3020" s="22" t="s">
        <v>113</v>
      </c>
      <c r="F3020" s="26" t="str">
        <f>VLOOKUP(E3020,PROCV!$A$1:$B$107,2,TRUE)</f>
        <v>Música</v>
      </c>
      <c r="G3020" s="33">
        <v>2001</v>
      </c>
      <c r="H3020" s="24">
        <v>0</v>
      </c>
      <c r="I3020" s="23" t="str">
        <f>VLOOKUP(J3020,PROCV!$E$1:$F$27,2,FALSE)</f>
        <v>12 - Acre</v>
      </c>
      <c r="J3020" s="22" t="s">
        <v>71</v>
      </c>
      <c r="K3020" s="22">
        <v>0</v>
      </c>
      <c r="L3020" s="33">
        <v>46783.87</v>
      </c>
      <c r="M3020" s="20" t="e">
        <f>VLOOKUP(G3020,PROCV!$A$110:$B$119,2,FALSE)</f>
        <v>#N/A</v>
      </c>
      <c r="N3020" s="17" t="e">
        <f t="shared" si="47"/>
        <v>#N/A</v>
      </c>
    </row>
    <row r="3021" spans="1:14" x14ac:dyDescent="0.25">
      <c r="A3021" s="30" t="s">
        <v>48</v>
      </c>
      <c r="B3021" s="36">
        <v>6857</v>
      </c>
      <c r="C3021" s="42" t="s">
        <v>3531</v>
      </c>
      <c r="D3021" s="22" t="s">
        <v>189</v>
      </c>
      <c r="E3021" s="22" t="s">
        <v>844</v>
      </c>
      <c r="F3021" s="26" t="str">
        <f>VLOOKUP(E3021,PROCV!$A$1:$B$107,2,TRUE)</f>
        <v>Educação e Criação em Artes</v>
      </c>
      <c r="G3021" s="33">
        <v>2001</v>
      </c>
      <c r="H3021" s="24">
        <v>0</v>
      </c>
      <c r="I3021" s="23" t="str">
        <f>VLOOKUP(J3021,PROCV!$E$1:$F$27,2,FALSE)</f>
        <v>26 - Pernambuco</v>
      </c>
      <c r="J3021" s="22" t="s">
        <v>44</v>
      </c>
      <c r="K3021" s="22">
        <v>0</v>
      </c>
      <c r="L3021" s="33">
        <v>6920</v>
      </c>
      <c r="M3021" s="20" t="e">
        <f>VLOOKUP(G3021,PROCV!$A$110:$B$119,2,FALSE)</f>
        <v>#N/A</v>
      </c>
      <c r="N3021" s="17" t="e">
        <f t="shared" si="47"/>
        <v>#N/A</v>
      </c>
    </row>
    <row r="3022" spans="1:14" x14ac:dyDescent="0.25">
      <c r="A3022" s="30" t="s">
        <v>48</v>
      </c>
      <c r="B3022" s="36">
        <v>18554</v>
      </c>
      <c r="C3022" s="42" t="s">
        <v>3530</v>
      </c>
      <c r="D3022" s="22" t="s">
        <v>189</v>
      </c>
      <c r="E3022" s="22" t="s">
        <v>188</v>
      </c>
      <c r="F3022" s="26" t="str">
        <f>VLOOKUP(E3022,PROCV!$A$1:$B$107,2,TRUE)</f>
        <v>Audiovisual</v>
      </c>
      <c r="G3022" s="33">
        <v>2001</v>
      </c>
      <c r="H3022" s="24">
        <v>0</v>
      </c>
      <c r="I3022" s="23" t="str">
        <f>VLOOKUP(J3022,PROCV!$E$1:$F$27,2,FALSE)</f>
        <v>52 - Goiás</v>
      </c>
      <c r="J3022" s="22" t="s">
        <v>97</v>
      </c>
      <c r="K3022" s="22">
        <v>0</v>
      </c>
      <c r="L3022" s="33">
        <v>129763.63</v>
      </c>
      <c r="M3022" s="20" t="e">
        <f>VLOOKUP(G3022,PROCV!$A$110:$B$119,2,FALSE)</f>
        <v>#N/A</v>
      </c>
      <c r="N3022" s="17" t="e">
        <f t="shared" si="47"/>
        <v>#N/A</v>
      </c>
    </row>
    <row r="3023" spans="1:14" x14ac:dyDescent="0.25">
      <c r="A3023" s="30" t="s">
        <v>48</v>
      </c>
      <c r="B3023" s="36">
        <v>35391</v>
      </c>
      <c r="C3023" s="42" t="s">
        <v>2890</v>
      </c>
      <c r="D3023" s="22" t="s">
        <v>4</v>
      </c>
      <c r="E3023" s="22" t="s">
        <v>430</v>
      </c>
      <c r="F3023" s="26" t="str">
        <f>VLOOKUP(E3023,PROCV!$A$1:$B$107,2,TRUE)</f>
        <v>Audiovisual</v>
      </c>
      <c r="G3023" s="33">
        <v>2001</v>
      </c>
      <c r="H3023" s="24">
        <v>0</v>
      </c>
      <c r="I3023" s="23" t="str">
        <f>VLOOKUP(J3023,PROCV!$E$1:$F$27,2,FALSE)</f>
        <v>41 - Paraná</v>
      </c>
      <c r="J3023" s="22" t="s">
        <v>106</v>
      </c>
      <c r="K3023" s="22">
        <v>0</v>
      </c>
      <c r="L3023" s="33">
        <v>320000</v>
      </c>
      <c r="M3023" s="20" t="e">
        <f>VLOOKUP(G3023,PROCV!$A$110:$B$119,2,FALSE)</f>
        <v>#N/A</v>
      </c>
      <c r="N3023" s="17" t="e">
        <f t="shared" si="47"/>
        <v>#N/A</v>
      </c>
    </row>
    <row r="3024" spans="1:14" x14ac:dyDescent="0.25">
      <c r="A3024" s="30" t="s">
        <v>48</v>
      </c>
      <c r="B3024" s="36">
        <v>18059</v>
      </c>
      <c r="C3024" s="42" t="s">
        <v>3529</v>
      </c>
      <c r="D3024" s="22" t="s">
        <v>114</v>
      </c>
      <c r="E3024" s="22" t="s">
        <v>192</v>
      </c>
      <c r="F3024" s="26" t="str">
        <f>VLOOKUP(E3024,PROCV!$A$1:$B$107,2,TRUE)</f>
        <v>Música</v>
      </c>
      <c r="G3024" s="33">
        <v>2001</v>
      </c>
      <c r="H3024" s="24">
        <v>0</v>
      </c>
      <c r="I3024" s="23" t="str">
        <f>VLOOKUP(J3024,PROCV!$E$1:$F$27,2,FALSE)</f>
        <v>43 - Rio Grande do Sul</v>
      </c>
      <c r="J3024" s="22" t="s">
        <v>56</v>
      </c>
      <c r="K3024" s="22">
        <v>0</v>
      </c>
      <c r="L3024" s="33">
        <v>60000</v>
      </c>
      <c r="M3024" s="20" t="e">
        <f>VLOOKUP(G3024,PROCV!$A$110:$B$119,2,FALSE)</f>
        <v>#N/A</v>
      </c>
      <c r="N3024" s="17" t="e">
        <f t="shared" si="47"/>
        <v>#N/A</v>
      </c>
    </row>
    <row r="3025" spans="1:14" x14ac:dyDescent="0.25">
      <c r="A3025" s="30" t="s">
        <v>48</v>
      </c>
      <c r="B3025" s="36">
        <v>18349</v>
      </c>
      <c r="C3025" s="42" t="s">
        <v>3528</v>
      </c>
      <c r="D3025" s="22" t="s">
        <v>314</v>
      </c>
      <c r="E3025" s="22" t="s">
        <v>2956</v>
      </c>
      <c r="F3025" s="26" t="str">
        <f>VLOOKUP(E3025,PROCV!$A$1:$B$107,2,TRUE)</f>
        <v>Editorial</v>
      </c>
      <c r="G3025" s="33">
        <v>2001</v>
      </c>
      <c r="H3025" s="24">
        <v>0</v>
      </c>
      <c r="I3025" s="23" t="str">
        <f>VLOOKUP(J3025,PROCV!$E$1:$F$27,2,FALSE)</f>
        <v>53 - Distrito Federal</v>
      </c>
      <c r="J3025" s="22" t="s">
        <v>75</v>
      </c>
      <c r="K3025" s="22">
        <v>0</v>
      </c>
      <c r="L3025" s="33">
        <v>100000</v>
      </c>
      <c r="M3025" s="20" t="e">
        <f>VLOOKUP(G3025,PROCV!$A$110:$B$119,2,FALSE)</f>
        <v>#N/A</v>
      </c>
      <c r="N3025" s="17" t="e">
        <f t="shared" si="47"/>
        <v>#N/A</v>
      </c>
    </row>
    <row r="3026" spans="1:14" x14ac:dyDescent="0.25">
      <c r="A3026" s="30" t="s">
        <v>48</v>
      </c>
      <c r="B3026" s="36">
        <v>6699</v>
      </c>
      <c r="C3026" s="42" t="s">
        <v>3527</v>
      </c>
      <c r="D3026" s="22" t="s">
        <v>114</v>
      </c>
      <c r="E3026" s="22" t="s">
        <v>113</v>
      </c>
      <c r="F3026" s="26" t="str">
        <f>VLOOKUP(E3026,PROCV!$A$1:$B$107,2,TRUE)</f>
        <v>Música</v>
      </c>
      <c r="G3026" s="33">
        <v>2001</v>
      </c>
      <c r="H3026" s="24">
        <v>0</v>
      </c>
      <c r="I3026" s="23" t="str">
        <f>VLOOKUP(J3026,PROCV!$E$1:$F$27,2,FALSE)</f>
        <v>26 - Pernambuco</v>
      </c>
      <c r="J3026" s="22" t="s">
        <v>44</v>
      </c>
      <c r="K3026" s="22">
        <v>0</v>
      </c>
      <c r="L3026" s="33">
        <v>23460</v>
      </c>
      <c r="M3026" s="20" t="e">
        <f>VLOOKUP(G3026,PROCV!$A$110:$B$119,2,FALSE)</f>
        <v>#N/A</v>
      </c>
      <c r="N3026" s="17" t="e">
        <f t="shared" si="47"/>
        <v>#N/A</v>
      </c>
    </row>
    <row r="3027" spans="1:14" x14ac:dyDescent="0.25">
      <c r="A3027" s="30" t="s">
        <v>48</v>
      </c>
      <c r="B3027" s="36">
        <v>16371</v>
      </c>
      <c r="C3027" s="42" t="s">
        <v>3526</v>
      </c>
      <c r="D3027" s="22" t="s">
        <v>189</v>
      </c>
      <c r="E3027" s="22" t="s">
        <v>844</v>
      </c>
      <c r="F3027" s="26" t="str">
        <f>VLOOKUP(E3027,PROCV!$A$1:$B$107,2,TRUE)</f>
        <v>Educação e Criação em Artes</v>
      </c>
      <c r="G3027" s="33">
        <v>2001</v>
      </c>
      <c r="H3027" s="24">
        <v>0</v>
      </c>
      <c r="I3027" s="23" t="str">
        <f>VLOOKUP(J3027,PROCV!$E$1:$F$27,2,FALSE)</f>
        <v>24 - Rio Grande do Norte</v>
      </c>
      <c r="J3027" s="22" t="s">
        <v>54</v>
      </c>
      <c r="K3027" s="22">
        <v>0</v>
      </c>
      <c r="L3027" s="33">
        <v>25200</v>
      </c>
      <c r="M3027" s="20" t="e">
        <f>VLOOKUP(G3027,PROCV!$A$110:$B$119,2,FALSE)</f>
        <v>#N/A</v>
      </c>
      <c r="N3027" s="17" t="e">
        <f t="shared" si="47"/>
        <v>#N/A</v>
      </c>
    </row>
    <row r="3028" spans="1:14" x14ac:dyDescent="0.25">
      <c r="A3028" s="30" t="s">
        <v>48</v>
      </c>
      <c r="B3028" s="36">
        <v>18864</v>
      </c>
      <c r="C3028" s="42" t="s">
        <v>3525</v>
      </c>
      <c r="D3028" s="22" t="s">
        <v>114</v>
      </c>
      <c r="E3028" s="22" t="s">
        <v>113</v>
      </c>
      <c r="F3028" s="26" t="str">
        <f>VLOOKUP(E3028,PROCV!$A$1:$B$107,2,TRUE)</f>
        <v>Música</v>
      </c>
      <c r="G3028" s="33">
        <v>2001</v>
      </c>
      <c r="H3028" s="24">
        <v>0</v>
      </c>
      <c r="I3028" s="23" t="str">
        <f>VLOOKUP(J3028,PROCV!$E$1:$F$27,2,FALSE)</f>
        <v>29 - Bahia</v>
      </c>
      <c r="J3028" s="22" t="s">
        <v>73</v>
      </c>
      <c r="K3028" s="22">
        <v>0</v>
      </c>
      <c r="L3028" s="33">
        <v>53340</v>
      </c>
      <c r="M3028" s="20" t="e">
        <f>VLOOKUP(G3028,PROCV!$A$110:$B$119,2,FALSE)</f>
        <v>#N/A</v>
      </c>
      <c r="N3028" s="17" t="e">
        <f t="shared" si="47"/>
        <v>#N/A</v>
      </c>
    </row>
    <row r="3029" spans="1:14" x14ac:dyDescent="0.25">
      <c r="A3029" s="30" t="s">
        <v>48</v>
      </c>
      <c r="B3029" s="36">
        <v>18331</v>
      </c>
      <c r="C3029" s="42" t="s">
        <v>3524</v>
      </c>
      <c r="D3029" s="22" t="s">
        <v>114</v>
      </c>
      <c r="E3029" s="22" t="s">
        <v>113</v>
      </c>
      <c r="F3029" s="26" t="str">
        <f>VLOOKUP(E3029,PROCV!$A$1:$B$107,2,TRUE)</f>
        <v>Música</v>
      </c>
      <c r="G3029" s="33">
        <v>2001</v>
      </c>
      <c r="H3029" s="24">
        <v>0</v>
      </c>
      <c r="I3029" s="23" t="str">
        <f>VLOOKUP(J3029,PROCV!$E$1:$F$27,2,FALSE)</f>
        <v>43 - Rio Grande do Sul</v>
      </c>
      <c r="J3029" s="22" t="s">
        <v>56</v>
      </c>
      <c r="K3029" s="22">
        <v>0</v>
      </c>
      <c r="L3029" s="33">
        <v>105600</v>
      </c>
      <c r="M3029" s="20" t="e">
        <f>VLOOKUP(G3029,PROCV!$A$110:$B$119,2,FALSE)</f>
        <v>#N/A</v>
      </c>
      <c r="N3029" s="17" t="e">
        <f t="shared" si="47"/>
        <v>#N/A</v>
      </c>
    </row>
    <row r="3030" spans="1:14" x14ac:dyDescent="0.25">
      <c r="A3030" s="30" t="s">
        <v>48</v>
      </c>
      <c r="B3030" s="36">
        <v>19828</v>
      </c>
      <c r="C3030" s="42" t="s">
        <v>3523</v>
      </c>
      <c r="D3030" s="22" t="s">
        <v>300</v>
      </c>
      <c r="E3030" s="22" t="s">
        <v>221</v>
      </c>
      <c r="F3030" s="26" t="str">
        <f>VLOOKUP(E3030,PROCV!$A$1:$B$107,2,TRUE)</f>
        <v>Artes Cênicas e Espetáculo</v>
      </c>
      <c r="G3030" s="33">
        <v>2001</v>
      </c>
      <c r="H3030" s="24">
        <v>0</v>
      </c>
      <c r="I3030" s="23" t="str">
        <f>VLOOKUP(J3030,PROCV!$E$1:$F$27,2,FALSE)</f>
        <v>31 - Minas Gerais</v>
      </c>
      <c r="J3030" s="22" t="s">
        <v>85</v>
      </c>
      <c r="K3030" s="22">
        <v>0</v>
      </c>
      <c r="L3030" s="33">
        <v>100000</v>
      </c>
      <c r="M3030" s="20" t="e">
        <f>VLOOKUP(G3030,PROCV!$A$110:$B$119,2,FALSE)</f>
        <v>#N/A</v>
      </c>
      <c r="N3030" s="17" t="e">
        <f t="shared" si="47"/>
        <v>#N/A</v>
      </c>
    </row>
    <row r="3031" spans="1:14" x14ac:dyDescent="0.25">
      <c r="A3031" s="30" t="s">
        <v>48</v>
      </c>
      <c r="B3031" s="36">
        <v>18423</v>
      </c>
      <c r="C3031" s="42" t="s">
        <v>3522</v>
      </c>
      <c r="D3031" s="22" t="s">
        <v>189</v>
      </c>
      <c r="E3031" s="22" t="s">
        <v>844</v>
      </c>
      <c r="F3031" s="26" t="str">
        <f>VLOOKUP(E3031,PROCV!$A$1:$B$107,2,TRUE)</f>
        <v>Educação e Criação em Artes</v>
      </c>
      <c r="G3031" s="33">
        <v>2001</v>
      </c>
      <c r="H3031" s="24">
        <v>0</v>
      </c>
      <c r="I3031" s="23" t="str">
        <f>VLOOKUP(J3031,PROCV!$E$1:$F$27,2,FALSE)</f>
        <v>43 - Rio Grande do Sul</v>
      </c>
      <c r="J3031" s="22" t="s">
        <v>56</v>
      </c>
      <c r="K3031" s="22">
        <v>0</v>
      </c>
      <c r="L3031" s="33">
        <v>31219.200000000001</v>
      </c>
      <c r="M3031" s="20" t="e">
        <f>VLOOKUP(G3031,PROCV!$A$110:$B$119,2,FALSE)</f>
        <v>#N/A</v>
      </c>
      <c r="N3031" s="17" t="e">
        <f t="shared" si="47"/>
        <v>#N/A</v>
      </c>
    </row>
    <row r="3032" spans="1:14" x14ac:dyDescent="0.25">
      <c r="A3032" s="30" t="s">
        <v>48</v>
      </c>
      <c r="B3032" s="36">
        <v>16348</v>
      </c>
      <c r="C3032" s="42" t="s">
        <v>3521</v>
      </c>
      <c r="D3032" s="22" t="s">
        <v>189</v>
      </c>
      <c r="E3032" s="22" t="s">
        <v>213</v>
      </c>
      <c r="F3032" s="26" t="str">
        <f>VLOOKUP(E3032,PROCV!$A$1:$B$107,2,TRUE)</f>
        <v>Patrimônio</v>
      </c>
      <c r="G3032" s="33">
        <v>2001</v>
      </c>
      <c r="H3032" s="24">
        <v>0</v>
      </c>
      <c r="I3032" s="23" t="str">
        <f>VLOOKUP(J3032,PROCV!$E$1:$F$27,2,FALSE)</f>
        <v>53 - Distrito Federal</v>
      </c>
      <c r="J3032" s="22" t="s">
        <v>75</v>
      </c>
      <c r="K3032" s="22">
        <v>0</v>
      </c>
      <c r="L3032" s="33">
        <v>40000</v>
      </c>
      <c r="M3032" s="20" t="e">
        <f>VLOOKUP(G3032,PROCV!$A$110:$B$119,2,FALSE)</f>
        <v>#N/A</v>
      </c>
      <c r="N3032" s="17" t="e">
        <f t="shared" si="47"/>
        <v>#N/A</v>
      </c>
    </row>
    <row r="3033" spans="1:14" x14ac:dyDescent="0.25">
      <c r="A3033" s="30" t="s">
        <v>48</v>
      </c>
      <c r="B3033" s="36">
        <v>19022</v>
      </c>
      <c r="C3033" s="42" t="s">
        <v>3520</v>
      </c>
      <c r="D3033" s="22" t="s">
        <v>189</v>
      </c>
      <c r="E3033" s="22" t="s">
        <v>844</v>
      </c>
      <c r="F3033" s="26" t="str">
        <f>VLOOKUP(E3033,PROCV!$A$1:$B$107,2,TRUE)</f>
        <v>Educação e Criação em Artes</v>
      </c>
      <c r="G3033" s="33">
        <v>2001</v>
      </c>
      <c r="H3033" s="24">
        <v>0</v>
      </c>
      <c r="I3033" s="23" t="str">
        <f>VLOOKUP(J3033,PROCV!$E$1:$F$27,2,FALSE)</f>
        <v>21 - Maranhão</v>
      </c>
      <c r="J3033" s="22" t="s">
        <v>63</v>
      </c>
      <c r="K3033" s="22">
        <v>0</v>
      </c>
      <c r="L3033" s="33">
        <v>25000</v>
      </c>
      <c r="M3033" s="20" t="e">
        <f>VLOOKUP(G3033,PROCV!$A$110:$B$119,2,FALSE)</f>
        <v>#N/A</v>
      </c>
      <c r="N3033" s="17" t="e">
        <f t="shared" si="47"/>
        <v>#N/A</v>
      </c>
    </row>
    <row r="3034" spans="1:14" x14ac:dyDescent="0.25">
      <c r="A3034" s="30" t="s">
        <v>48</v>
      </c>
      <c r="B3034" s="36">
        <v>18382</v>
      </c>
      <c r="C3034" s="42" t="s">
        <v>3519</v>
      </c>
      <c r="D3034" s="22" t="s">
        <v>524</v>
      </c>
      <c r="E3034" s="22" t="s">
        <v>523</v>
      </c>
      <c r="F3034" s="26" t="str">
        <f>VLOOKUP(E3034,PROCV!$A$1:$B$107,2,TRUE)</f>
        <v>Patrimônio</v>
      </c>
      <c r="G3034" s="33">
        <v>2001</v>
      </c>
      <c r="H3034" s="24">
        <v>0</v>
      </c>
      <c r="I3034" s="23" t="str">
        <f>VLOOKUP(J3034,PROCV!$E$1:$F$27,2,FALSE)</f>
        <v>35 - São Paulo</v>
      </c>
      <c r="J3034" s="22" t="s">
        <v>76</v>
      </c>
      <c r="K3034" s="22">
        <v>0</v>
      </c>
      <c r="L3034" s="33">
        <v>80000</v>
      </c>
      <c r="M3034" s="20" t="e">
        <f>VLOOKUP(G3034,PROCV!$A$110:$B$119,2,FALSE)</f>
        <v>#N/A</v>
      </c>
      <c r="N3034" s="17" t="e">
        <f t="shared" si="47"/>
        <v>#N/A</v>
      </c>
    </row>
    <row r="3035" spans="1:14" x14ac:dyDescent="0.25">
      <c r="A3035" s="30" t="s">
        <v>48</v>
      </c>
      <c r="B3035" s="36">
        <v>16036</v>
      </c>
      <c r="C3035" s="42" t="s">
        <v>3518</v>
      </c>
      <c r="D3035" s="22" t="s">
        <v>4</v>
      </c>
      <c r="E3035" s="22" t="s">
        <v>305</v>
      </c>
      <c r="F3035" s="26" t="str">
        <f>VLOOKUP(E3035,PROCV!$A$1:$B$107,2,TRUE)</f>
        <v>Audiovisual</v>
      </c>
      <c r="G3035" s="33">
        <v>2001</v>
      </c>
      <c r="H3035" s="24">
        <v>0</v>
      </c>
      <c r="I3035" s="23" t="str">
        <f>VLOOKUP(J3035,PROCV!$E$1:$F$27,2,FALSE)</f>
        <v>35 - São Paulo</v>
      </c>
      <c r="J3035" s="22" t="s">
        <v>76</v>
      </c>
      <c r="K3035" s="22">
        <v>0</v>
      </c>
      <c r="L3035" s="33">
        <v>50000</v>
      </c>
      <c r="M3035" s="20" t="e">
        <f>VLOOKUP(G3035,PROCV!$A$110:$B$119,2,FALSE)</f>
        <v>#N/A</v>
      </c>
      <c r="N3035" s="17" t="e">
        <f t="shared" si="47"/>
        <v>#N/A</v>
      </c>
    </row>
    <row r="3036" spans="1:14" x14ac:dyDescent="0.25">
      <c r="A3036" s="30" t="s">
        <v>48</v>
      </c>
      <c r="B3036" s="36">
        <v>16672</v>
      </c>
      <c r="C3036" s="42" t="s">
        <v>3517</v>
      </c>
      <c r="D3036" s="22" t="s">
        <v>524</v>
      </c>
      <c r="E3036" s="22" t="s">
        <v>763</v>
      </c>
      <c r="F3036" s="26" t="str">
        <f>VLOOKUP(E3036,PROCV!$A$1:$B$107,2,TRUE)</f>
        <v>Audiovisual</v>
      </c>
      <c r="G3036" s="33">
        <v>2001</v>
      </c>
      <c r="H3036" s="24">
        <v>0</v>
      </c>
      <c r="I3036" s="23" t="str">
        <f>VLOOKUP(J3036,PROCV!$E$1:$F$27,2,FALSE)</f>
        <v>22 - Piauí</v>
      </c>
      <c r="J3036" s="22" t="s">
        <v>77</v>
      </c>
      <c r="K3036" s="22">
        <v>0</v>
      </c>
      <c r="L3036" s="33">
        <v>22396.05</v>
      </c>
      <c r="M3036" s="20" t="e">
        <f>VLOOKUP(G3036,PROCV!$A$110:$B$119,2,FALSE)</f>
        <v>#N/A</v>
      </c>
      <c r="N3036" s="17" t="e">
        <f t="shared" si="47"/>
        <v>#N/A</v>
      </c>
    </row>
    <row r="3037" spans="1:14" x14ac:dyDescent="0.25">
      <c r="A3037" s="30" t="s">
        <v>48</v>
      </c>
      <c r="B3037" s="36">
        <v>16093</v>
      </c>
      <c r="C3037" s="42" t="s">
        <v>3516</v>
      </c>
      <c r="D3037" s="22" t="s">
        <v>4</v>
      </c>
      <c r="E3037" s="22" t="s">
        <v>259</v>
      </c>
      <c r="F3037" s="26" t="str">
        <f>VLOOKUP(E3037,PROCV!$A$1:$B$107,2,TRUE)</f>
        <v>Arquitetura e Design</v>
      </c>
      <c r="G3037" s="33">
        <v>2001</v>
      </c>
      <c r="H3037" s="24">
        <v>0</v>
      </c>
      <c r="I3037" s="23" t="str">
        <f>VLOOKUP(J3037,PROCV!$E$1:$F$27,2,FALSE)</f>
        <v>32 - Espírito Santo</v>
      </c>
      <c r="J3037" s="22" t="s">
        <v>67</v>
      </c>
      <c r="K3037" s="22">
        <v>0</v>
      </c>
      <c r="L3037" s="33">
        <v>25000</v>
      </c>
      <c r="M3037" s="20" t="e">
        <f>VLOOKUP(G3037,PROCV!$A$110:$B$119,2,FALSE)</f>
        <v>#N/A</v>
      </c>
      <c r="N3037" s="17" t="e">
        <f t="shared" si="47"/>
        <v>#N/A</v>
      </c>
    </row>
    <row r="3038" spans="1:14" x14ac:dyDescent="0.25">
      <c r="A3038" s="30" t="s">
        <v>48</v>
      </c>
      <c r="B3038" s="36">
        <v>16552</v>
      </c>
      <c r="C3038" s="42" t="s">
        <v>3515</v>
      </c>
      <c r="D3038" s="22" t="s">
        <v>189</v>
      </c>
      <c r="E3038" s="22" t="s">
        <v>844</v>
      </c>
      <c r="F3038" s="26" t="str">
        <f>VLOOKUP(E3038,PROCV!$A$1:$B$107,2,TRUE)</f>
        <v>Educação e Criação em Artes</v>
      </c>
      <c r="G3038" s="33">
        <v>2001</v>
      </c>
      <c r="H3038" s="24">
        <v>0</v>
      </c>
      <c r="I3038" s="23" t="str">
        <f>VLOOKUP(J3038,PROCV!$E$1:$F$27,2,FALSE)</f>
        <v>13 - Amazonas</v>
      </c>
      <c r="J3038" s="22" t="s">
        <v>823</v>
      </c>
      <c r="K3038" s="22">
        <v>0</v>
      </c>
      <c r="L3038" s="33">
        <v>125000</v>
      </c>
      <c r="M3038" s="20" t="e">
        <f>VLOOKUP(G3038,PROCV!$A$110:$B$119,2,FALSE)</f>
        <v>#N/A</v>
      </c>
      <c r="N3038" s="17" t="e">
        <f t="shared" si="47"/>
        <v>#N/A</v>
      </c>
    </row>
    <row r="3039" spans="1:14" x14ac:dyDescent="0.25">
      <c r="A3039" s="30" t="s">
        <v>48</v>
      </c>
      <c r="B3039" s="36">
        <v>16777</v>
      </c>
      <c r="C3039" s="42" t="s">
        <v>3514</v>
      </c>
      <c r="D3039" s="22" t="s">
        <v>189</v>
      </c>
      <c r="E3039" s="22" t="s">
        <v>844</v>
      </c>
      <c r="F3039" s="26" t="str">
        <f>VLOOKUP(E3039,PROCV!$A$1:$B$107,2,TRUE)</f>
        <v>Educação e Criação em Artes</v>
      </c>
      <c r="G3039" s="33">
        <v>2001</v>
      </c>
      <c r="H3039" s="24">
        <v>0</v>
      </c>
      <c r="I3039" s="23" t="str">
        <f>VLOOKUP(J3039,PROCV!$E$1:$F$27,2,FALSE)</f>
        <v>13 - Amazonas</v>
      </c>
      <c r="J3039" s="22" t="s">
        <v>823</v>
      </c>
      <c r="K3039" s="22">
        <v>0</v>
      </c>
      <c r="L3039" s="33">
        <v>125000</v>
      </c>
      <c r="M3039" s="20" t="e">
        <f>VLOOKUP(G3039,PROCV!$A$110:$B$119,2,FALSE)</f>
        <v>#N/A</v>
      </c>
      <c r="N3039" s="17" t="e">
        <f t="shared" si="47"/>
        <v>#N/A</v>
      </c>
    </row>
    <row r="3040" spans="1:14" x14ac:dyDescent="0.25">
      <c r="A3040" s="30" t="s">
        <v>48</v>
      </c>
      <c r="B3040" s="36">
        <v>3093</v>
      </c>
      <c r="C3040" s="42" t="s">
        <v>3513</v>
      </c>
      <c r="D3040" s="22" t="s">
        <v>189</v>
      </c>
      <c r="E3040" s="22" t="s">
        <v>213</v>
      </c>
      <c r="F3040" s="26" t="str">
        <f>VLOOKUP(E3040,PROCV!$A$1:$B$107,2,TRUE)</f>
        <v>Patrimônio</v>
      </c>
      <c r="G3040" s="33">
        <v>2002</v>
      </c>
      <c r="H3040" s="24">
        <v>0</v>
      </c>
      <c r="I3040" s="23" t="str">
        <f>VLOOKUP(J3040,PROCV!$E$1:$F$27,2,FALSE)</f>
        <v>50 - Mato Grosso do Sul</v>
      </c>
      <c r="J3040" s="22" t="s">
        <v>179</v>
      </c>
      <c r="K3040" s="22">
        <v>0</v>
      </c>
      <c r="L3040" s="33">
        <v>51020.41</v>
      </c>
      <c r="M3040" s="20" t="e">
        <f>VLOOKUP(G3040,PROCV!$A$110:$B$119,2,FALSE)</f>
        <v>#N/A</v>
      </c>
      <c r="N3040" s="17" t="e">
        <f t="shared" si="47"/>
        <v>#N/A</v>
      </c>
    </row>
    <row r="3041" spans="1:14" x14ac:dyDescent="0.25">
      <c r="A3041" s="30" t="s">
        <v>48</v>
      </c>
      <c r="B3041" s="36">
        <v>26386</v>
      </c>
      <c r="C3041" s="42" t="s">
        <v>3512</v>
      </c>
      <c r="D3041" s="22" t="s">
        <v>114</v>
      </c>
      <c r="E3041" s="22" t="s">
        <v>113</v>
      </c>
      <c r="F3041" s="26" t="str">
        <f>VLOOKUP(E3041,PROCV!$A$1:$B$107,2,TRUE)</f>
        <v>Música</v>
      </c>
      <c r="G3041" s="33">
        <v>2002</v>
      </c>
      <c r="H3041" s="24">
        <v>0</v>
      </c>
      <c r="I3041" s="23" t="str">
        <f>VLOOKUP(J3041,PROCV!$E$1:$F$27,2,FALSE)</f>
        <v>33 - Rio de Janeiro</v>
      </c>
      <c r="J3041" s="22" t="s">
        <v>82</v>
      </c>
      <c r="K3041" s="22">
        <v>0</v>
      </c>
      <c r="L3041" s="33">
        <v>43967.8</v>
      </c>
      <c r="M3041" s="20" t="e">
        <f>VLOOKUP(G3041,PROCV!$A$110:$B$119,2,FALSE)</f>
        <v>#N/A</v>
      </c>
      <c r="N3041" s="17" t="e">
        <f t="shared" si="47"/>
        <v>#N/A</v>
      </c>
    </row>
    <row r="3042" spans="1:14" x14ac:dyDescent="0.25">
      <c r="A3042" s="30" t="s">
        <v>48</v>
      </c>
      <c r="B3042" s="36">
        <v>27362</v>
      </c>
      <c r="C3042" s="42" t="s">
        <v>3511</v>
      </c>
      <c r="D3042" s="22" t="s">
        <v>114</v>
      </c>
      <c r="E3042" s="22" t="s">
        <v>113</v>
      </c>
      <c r="F3042" s="26" t="str">
        <f>VLOOKUP(E3042,PROCV!$A$1:$B$107,2,TRUE)</f>
        <v>Música</v>
      </c>
      <c r="G3042" s="33">
        <v>2002</v>
      </c>
      <c r="H3042" s="24">
        <v>0</v>
      </c>
      <c r="I3042" s="23" t="str">
        <f>VLOOKUP(J3042,PROCV!$E$1:$F$27,2,FALSE)</f>
        <v>31 - Minas Gerais</v>
      </c>
      <c r="J3042" s="22" t="s">
        <v>85</v>
      </c>
      <c r="K3042" s="22">
        <v>0</v>
      </c>
      <c r="L3042" s="33">
        <v>177640</v>
      </c>
      <c r="M3042" s="20" t="e">
        <f>VLOOKUP(G3042,PROCV!$A$110:$B$119,2,FALSE)</f>
        <v>#N/A</v>
      </c>
      <c r="N3042" s="17" t="e">
        <f t="shared" si="47"/>
        <v>#N/A</v>
      </c>
    </row>
    <row r="3043" spans="1:14" x14ac:dyDescent="0.25">
      <c r="A3043" s="30" t="s">
        <v>48</v>
      </c>
      <c r="B3043" s="36">
        <v>28010</v>
      </c>
      <c r="C3043" s="42" t="s">
        <v>3510</v>
      </c>
      <c r="D3043" s="22" t="s">
        <v>189</v>
      </c>
      <c r="E3043" s="22" t="s">
        <v>188</v>
      </c>
      <c r="F3043" s="26" t="str">
        <f>VLOOKUP(E3043,PROCV!$A$1:$B$107,2,TRUE)</f>
        <v>Audiovisual</v>
      </c>
      <c r="G3043" s="33">
        <v>2002</v>
      </c>
      <c r="H3043" s="24">
        <v>0</v>
      </c>
      <c r="I3043" s="23" t="str">
        <f>VLOOKUP(J3043,PROCV!$E$1:$F$27,2,FALSE)</f>
        <v>31 - Minas Gerais</v>
      </c>
      <c r="J3043" s="22" t="s">
        <v>85</v>
      </c>
      <c r="K3043" s="22">
        <v>0</v>
      </c>
      <c r="L3043" s="33">
        <v>50000</v>
      </c>
      <c r="M3043" s="20" t="e">
        <f>VLOOKUP(G3043,PROCV!$A$110:$B$119,2,FALSE)</f>
        <v>#N/A</v>
      </c>
      <c r="N3043" s="17" t="e">
        <f t="shared" si="47"/>
        <v>#N/A</v>
      </c>
    </row>
    <row r="3044" spans="1:14" x14ac:dyDescent="0.25">
      <c r="A3044" s="30" t="s">
        <v>48</v>
      </c>
      <c r="B3044" s="36">
        <v>15757</v>
      </c>
      <c r="C3044" s="42" t="s">
        <v>3509</v>
      </c>
      <c r="D3044" s="22" t="s">
        <v>114</v>
      </c>
      <c r="E3044" s="22" t="s">
        <v>192</v>
      </c>
      <c r="F3044" s="26" t="str">
        <f>VLOOKUP(E3044,PROCV!$A$1:$B$107,2,TRUE)</f>
        <v>Música</v>
      </c>
      <c r="G3044" s="33">
        <v>2002</v>
      </c>
      <c r="H3044" s="24">
        <v>0</v>
      </c>
      <c r="I3044" s="23" t="str">
        <f>VLOOKUP(J3044,PROCV!$E$1:$F$27,2,FALSE)</f>
        <v>53 - Distrito Federal</v>
      </c>
      <c r="J3044" s="22" t="s">
        <v>75</v>
      </c>
      <c r="K3044" s="22">
        <v>0</v>
      </c>
      <c r="L3044" s="33">
        <v>60000</v>
      </c>
      <c r="M3044" s="20" t="e">
        <f>VLOOKUP(G3044,PROCV!$A$110:$B$119,2,FALSE)</f>
        <v>#N/A</v>
      </c>
      <c r="N3044" s="17" t="e">
        <f t="shared" si="47"/>
        <v>#N/A</v>
      </c>
    </row>
    <row r="3045" spans="1:14" x14ac:dyDescent="0.25">
      <c r="A3045" s="30" t="s">
        <v>48</v>
      </c>
      <c r="B3045" s="36">
        <v>27466</v>
      </c>
      <c r="C3045" s="42" t="s">
        <v>3508</v>
      </c>
      <c r="D3045" s="22" t="s">
        <v>189</v>
      </c>
      <c r="E3045" s="22" t="s">
        <v>213</v>
      </c>
      <c r="F3045" s="26" t="str">
        <f>VLOOKUP(E3045,PROCV!$A$1:$B$107,2,TRUE)</f>
        <v>Patrimônio</v>
      </c>
      <c r="G3045" s="33">
        <v>2002</v>
      </c>
      <c r="H3045" s="24">
        <v>0</v>
      </c>
      <c r="I3045" s="23" t="str">
        <f>VLOOKUP(J3045,PROCV!$E$1:$F$27,2,FALSE)</f>
        <v>33 - Rio de Janeiro</v>
      </c>
      <c r="J3045" s="22" t="s">
        <v>82</v>
      </c>
      <c r="K3045" s="22">
        <v>0</v>
      </c>
      <c r="L3045" s="33">
        <v>33310.639999999999</v>
      </c>
      <c r="M3045" s="20" t="e">
        <f>VLOOKUP(G3045,PROCV!$A$110:$B$119,2,FALSE)</f>
        <v>#N/A</v>
      </c>
      <c r="N3045" s="17" t="e">
        <f t="shared" si="47"/>
        <v>#N/A</v>
      </c>
    </row>
    <row r="3046" spans="1:14" x14ac:dyDescent="0.25">
      <c r="A3046" s="30" t="s">
        <v>48</v>
      </c>
      <c r="B3046" s="36">
        <v>27605</v>
      </c>
      <c r="C3046" s="42" t="s">
        <v>3507</v>
      </c>
      <c r="D3046" s="22" t="s">
        <v>524</v>
      </c>
      <c r="E3046" s="22" t="s">
        <v>523</v>
      </c>
      <c r="F3046" s="26" t="str">
        <f>VLOOKUP(E3046,PROCV!$A$1:$B$107,2,TRUE)</f>
        <v>Patrimônio</v>
      </c>
      <c r="G3046" s="33">
        <v>2002</v>
      </c>
      <c r="H3046" s="24">
        <v>0</v>
      </c>
      <c r="I3046" s="23" t="str">
        <f>VLOOKUP(J3046,PROCV!$E$1:$F$27,2,FALSE)</f>
        <v>35 - São Paulo</v>
      </c>
      <c r="J3046" s="22" t="s">
        <v>76</v>
      </c>
      <c r="K3046" s="22">
        <v>0</v>
      </c>
      <c r="L3046" s="33">
        <v>12255400</v>
      </c>
      <c r="M3046" s="20" t="e">
        <f>VLOOKUP(G3046,PROCV!$A$110:$B$119,2,FALSE)</f>
        <v>#N/A</v>
      </c>
      <c r="N3046" s="17" t="e">
        <f t="shared" si="47"/>
        <v>#N/A</v>
      </c>
    </row>
    <row r="3047" spans="1:14" x14ac:dyDescent="0.25">
      <c r="A3047" s="30" t="s">
        <v>48</v>
      </c>
      <c r="B3047" s="36">
        <v>27654</v>
      </c>
      <c r="C3047" s="42" t="s">
        <v>3506</v>
      </c>
      <c r="D3047" s="22" t="s">
        <v>189</v>
      </c>
      <c r="E3047" s="22" t="s">
        <v>213</v>
      </c>
      <c r="F3047" s="26" t="str">
        <f>VLOOKUP(E3047,PROCV!$A$1:$B$107,2,TRUE)</f>
        <v>Patrimônio</v>
      </c>
      <c r="G3047" s="33">
        <v>2002</v>
      </c>
      <c r="H3047" s="24">
        <v>0</v>
      </c>
      <c r="I3047" s="23" t="str">
        <f>VLOOKUP(J3047,PROCV!$E$1:$F$27,2,FALSE)</f>
        <v>52 - Goiás</v>
      </c>
      <c r="J3047" s="22" t="s">
        <v>97</v>
      </c>
      <c r="K3047" s="22">
        <v>0</v>
      </c>
      <c r="L3047" s="33">
        <v>312500</v>
      </c>
      <c r="M3047" s="20" t="e">
        <f>VLOOKUP(G3047,PROCV!$A$110:$B$119,2,FALSE)</f>
        <v>#N/A</v>
      </c>
      <c r="N3047" s="17" t="e">
        <f t="shared" si="47"/>
        <v>#N/A</v>
      </c>
    </row>
    <row r="3048" spans="1:14" x14ac:dyDescent="0.25">
      <c r="A3048" s="30" t="s">
        <v>48</v>
      </c>
      <c r="B3048" s="36">
        <v>27249</v>
      </c>
      <c r="C3048" s="42" t="s">
        <v>3505</v>
      </c>
      <c r="D3048" s="22" t="s">
        <v>189</v>
      </c>
      <c r="E3048" s="22" t="s">
        <v>630</v>
      </c>
      <c r="F3048" s="26" t="s">
        <v>10</v>
      </c>
      <c r="G3048" s="33">
        <v>2002</v>
      </c>
      <c r="H3048" s="24">
        <v>0</v>
      </c>
      <c r="I3048" s="23" t="str">
        <f>VLOOKUP(J3048,PROCV!$E$1:$F$27,2,FALSE)</f>
        <v>53 - Distrito Federal</v>
      </c>
      <c r="J3048" s="22" t="s">
        <v>75</v>
      </c>
      <c r="K3048" s="22">
        <v>0</v>
      </c>
      <c r="L3048" s="33">
        <v>25000</v>
      </c>
      <c r="M3048" s="20" t="e">
        <f>VLOOKUP(G3048,PROCV!$A$110:$B$119,2,FALSE)</f>
        <v>#N/A</v>
      </c>
      <c r="N3048" s="17" t="e">
        <f t="shared" si="47"/>
        <v>#N/A</v>
      </c>
    </row>
    <row r="3049" spans="1:14" x14ac:dyDescent="0.25">
      <c r="A3049" s="30" t="s">
        <v>48</v>
      </c>
      <c r="B3049" s="36">
        <v>28097</v>
      </c>
      <c r="C3049" s="42" t="s">
        <v>3504</v>
      </c>
      <c r="D3049" s="22" t="s">
        <v>524</v>
      </c>
      <c r="E3049" s="22" t="s">
        <v>763</v>
      </c>
      <c r="F3049" s="26" t="str">
        <f>VLOOKUP(E3049,PROCV!$A$1:$B$107,2,TRUE)</f>
        <v>Audiovisual</v>
      </c>
      <c r="G3049" s="33">
        <v>2002</v>
      </c>
      <c r="H3049" s="24">
        <v>0</v>
      </c>
      <c r="I3049" s="23" t="str">
        <f>VLOOKUP(J3049,PROCV!$E$1:$F$27,2,FALSE)</f>
        <v>35 - São Paulo</v>
      </c>
      <c r="J3049" s="22" t="s">
        <v>76</v>
      </c>
      <c r="K3049" s="22">
        <v>0</v>
      </c>
      <c r="L3049" s="33">
        <v>100000</v>
      </c>
      <c r="M3049" s="20" t="e">
        <f>VLOOKUP(G3049,PROCV!$A$110:$B$119,2,FALSE)</f>
        <v>#N/A</v>
      </c>
      <c r="N3049" s="17" t="e">
        <f t="shared" si="47"/>
        <v>#N/A</v>
      </c>
    </row>
    <row r="3050" spans="1:14" x14ac:dyDescent="0.25">
      <c r="A3050" s="30" t="s">
        <v>48</v>
      </c>
      <c r="B3050" s="36">
        <v>27469</v>
      </c>
      <c r="C3050" s="42" t="s">
        <v>3503</v>
      </c>
      <c r="D3050" s="22" t="s">
        <v>189</v>
      </c>
      <c r="E3050" s="22" t="s">
        <v>749</v>
      </c>
      <c r="F3050" s="26" t="str">
        <f>VLOOKUP(E3050,PROCV!$A$1:$B$107,2,TRUE)</f>
        <v>Educação e Criação em Artes</v>
      </c>
      <c r="G3050" s="33">
        <v>2002</v>
      </c>
      <c r="H3050" s="24">
        <v>0</v>
      </c>
      <c r="I3050" s="23" t="str">
        <f>VLOOKUP(J3050,PROCV!$E$1:$F$27,2,FALSE)</f>
        <v>31 - Minas Gerais</v>
      </c>
      <c r="J3050" s="22" t="s">
        <v>85</v>
      </c>
      <c r="K3050" s="22">
        <v>0</v>
      </c>
      <c r="L3050" s="33">
        <v>176528</v>
      </c>
      <c r="M3050" s="20" t="e">
        <f>VLOOKUP(G3050,PROCV!$A$110:$B$119,2,FALSE)</f>
        <v>#N/A</v>
      </c>
      <c r="N3050" s="17" t="e">
        <f t="shared" si="47"/>
        <v>#N/A</v>
      </c>
    </row>
    <row r="3051" spans="1:14" x14ac:dyDescent="0.25">
      <c r="A3051" s="30" t="s">
        <v>48</v>
      </c>
      <c r="B3051" s="36">
        <v>28117</v>
      </c>
      <c r="C3051" s="42" t="s">
        <v>3502</v>
      </c>
      <c r="D3051" s="22" t="s">
        <v>189</v>
      </c>
      <c r="E3051" s="22" t="s">
        <v>213</v>
      </c>
      <c r="F3051" s="26" t="str">
        <f>VLOOKUP(E3051,PROCV!$A$1:$B$107,2,TRUE)</f>
        <v>Patrimônio</v>
      </c>
      <c r="G3051" s="33">
        <v>2002</v>
      </c>
      <c r="H3051" s="24">
        <v>0</v>
      </c>
      <c r="I3051" s="23" t="str">
        <f>VLOOKUP(J3051,PROCV!$E$1:$F$27,2,FALSE)</f>
        <v>41 - Paraná</v>
      </c>
      <c r="J3051" s="22" t="s">
        <v>106</v>
      </c>
      <c r="K3051" s="22">
        <v>0</v>
      </c>
      <c r="L3051" s="33">
        <v>101053.98</v>
      </c>
      <c r="M3051" s="20" t="e">
        <f>VLOOKUP(G3051,PROCV!$A$110:$B$119,2,FALSE)</f>
        <v>#N/A</v>
      </c>
      <c r="N3051" s="17" t="e">
        <f t="shared" si="47"/>
        <v>#N/A</v>
      </c>
    </row>
    <row r="3052" spans="1:14" x14ac:dyDescent="0.25">
      <c r="A3052" s="30" t="s">
        <v>48</v>
      </c>
      <c r="B3052" s="36">
        <v>26320</v>
      </c>
      <c r="C3052" s="42" t="s">
        <v>3501</v>
      </c>
      <c r="D3052" s="22" t="s">
        <v>314</v>
      </c>
      <c r="E3052" s="22" t="s">
        <v>265</v>
      </c>
      <c r="F3052" s="26" t="str">
        <f>VLOOKUP(E3052,PROCV!$A$1:$B$107,2,TRUE)</f>
        <v>Patrimônio</v>
      </c>
      <c r="G3052" s="38">
        <v>2002</v>
      </c>
      <c r="H3052" s="24">
        <v>0</v>
      </c>
      <c r="I3052" s="23" t="str">
        <f>VLOOKUP(J3052,PROCV!$E$1:$F$27,2,FALSE)</f>
        <v>33 - Rio de Janeiro</v>
      </c>
      <c r="J3052" s="22" t="s">
        <v>82</v>
      </c>
      <c r="K3052" s="22">
        <v>0</v>
      </c>
      <c r="L3052" s="38">
        <v>40000</v>
      </c>
      <c r="M3052" s="20" t="e">
        <f>VLOOKUP(G3052,PROCV!$A$110:$B$119,2,FALSE)</f>
        <v>#N/A</v>
      </c>
      <c r="N3052" s="17" t="e">
        <f t="shared" si="47"/>
        <v>#N/A</v>
      </c>
    </row>
    <row r="3053" spans="1:14" x14ac:dyDescent="0.25">
      <c r="A3053" s="30" t="s">
        <v>48</v>
      </c>
      <c r="B3053" s="36">
        <v>27410</v>
      </c>
      <c r="C3053" s="42" t="s">
        <v>3500</v>
      </c>
      <c r="D3053" s="22" t="s">
        <v>189</v>
      </c>
      <c r="E3053" s="22" t="s">
        <v>213</v>
      </c>
      <c r="F3053" s="26" t="str">
        <f>VLOOKUP(E3053,PROCV!$A$1:$B$107,2,TRUE)</f>
        <v>Patrimônio</v>
      </c>
      <c r="G3053" s="33">
        <v>2002</v>
      </c>
      <c r="H3053" s="24">
        <v>0</v>
      </c>
      <c r="I3053" s="23" t="str">
        <f>VLOOKUP(J3053,PROCV!$E$1:$F$27,2,FALSE)</f>
        <v>43 - Rio Grande do Sul</v>
      </c>
      <c r="J3053" s="22" t="s">
        <v>56</v>
      </c>
      <c r="K3053" s="22">
        <v>0</v>
      </c>
      <c r="L3053" s="33">
        <v>125000</v>
      </c>
      <c r="M3053" s="20" t="e">
        <f>VLOOKUP(G3053,PROCV!$A$110:$B$119,2,FALSE)</f>
        <v>#N/A</v>
      </c>
      <c r="N3053" s="17" t="e">
        <f t="shared" si="47"/>
        <v>#N/A</v>
      </c>
    </row>
    <row r="3054" spans="1:14" x14ac:dyDescent="0.25">
      <c r="A3054" s="30" t="s">
        <v>48</v>
      </c>
      <c r="B3054" s="36">
        <v>28420</v>
      </c>
      <c r="C3054" s="42" t="s">
        <v>3499</v>
      </c>
      <c r="D3054" s="22" t="s">
        <v>189</v>
      </c>
      <c r="E3054" s="22" t="s">
        <v>630</v>
      </c>
      <c r="F3054" s="26" t="s">
        <v>10</v>
      </c>
      <c r="G3054" s="33">
        <v>2002</v>
      </c>
      <c r="H3054" s="24">
        <v>0</v>
      </c>
      <c r="I3054" s="23" t="str">
        <f>VLOOKUP(J3054,PROCV!$E$1:$F$27,2,FALSE)</f>
        <v>22 - Piauí</v>
      </c>
      <c r="J3054" s="22" t="s">
        <v>77</v>
      </c>
      <c r="K3054" s="22">
        <v>0</v>
      </c>
      <c r="L3054" s="33">
        <v>56498.85</v>
      </c>
      <c r="M3054" s="20" t="e">
        <f>VLOOKUP(G3054,PROCV!$A$110:$B$119,2,FALSE)</f>
        <v>#N/A</v>
      </c>
      <c r="N3054" s="17" t="e">
        <f t="shared" si="47"/>
        <v>#N/A</v>
      </c>
    </row>
    <row r="3055" spans="1:14" x14ac:dyDescent="0.25">
      <c r="A3055" s="30" t="s">
        <v>48</v>
      </c>
      <c r="B3055" s="36">
        <v>25627</v>
      </c>
      <c r="C3055" s="42" t="s">
        <v>3498</v>
      </c>
      <c r="D3055" s="22" t="s">
        <v>114</v>
      </c>
      <c r="E3055" s="22" t="s">
        <v>192</v>
      </c>
      <c r="F3055" s="26" t="str">
        <f>VLOOKUP(E3055,PROCV!$A$1:$B$107,2,TRUE)</f>
        <v>Música</v>
      </c>
      <c r="G3055" s="33">
        <v>2002</v>
      </c>
      <c r="H3055" s="24">
        <v>0</v>
      </c>
      <c r="I3055" s="23" t="str">
        <f>VLOOKUP(J3055,PROCV!$E$1:$F$27,2,FALSE)</f>
        <v>32 - Espírito Santo</v>
      </c>
      <c r="J3055" s="22" t="s">
        <v>67</v>
      </c>
      <c r="K3055" s="22">
        <v>0</v>
      </c>
      <c r="L3055" s="33">
        <v>28822.799999999999</v>
      </c>
      <c r="M3055" s="20" t="e">
        <f>VLOOKUP(G3055,PROCV!$A$110:$B$119,2,FALSE)</f>
        <v>#N/A</v>
      </c>
      <c r="N3055" s="17" t="e">
        <f t="shared" si="47"/>
        <v>#N/A</v>
      </c>
    </row>
    <row r="3056" spans="1:14" x14ac:dyDescent="0.25">
      <c r="A3056" s="30" t="s">
        <v>48</v>
      </c>
      <c r="B3056" s="36">
        <v>27397</v>
      </c>
      <c r="C3056" s="42" t="s">
        <v>3497</v>
      </c>
      <c r="D3056" s="22" t="s">
        <v>189</v>
      </c>
      <c r="E3056" s="22" t="s">
        <v>630</v>
      </c>
      <c r="F3056" s="26" t="s">
        <v>10</v>
      </c>
      <c r="G3056" s="33">
        <v>2002</v>
      </c>
      <c r="H3056" s="24">
        <v>0</v>
      </c>
      <c r="I3056" s="23" t="str">
        <f>VLOOKUP(J3056,PROCV!$E$1:$F$27,2,FALSE)</f>
        <v>53 - Distrito Federal</v>
      </c>
      <c r="J3056" s="22" t="s">
        <v>75</v>
      </c>
      <c r="K3056" s="22">
        <v>0</v>
      </c>
      <c r="L3056" s="33">
        <v>126000</v>
      </c>
      <c r="M3056" s="20" t="e">
        <f>VLOOKUP(G3056,PROCV!$A$110:$B$119,2,FALSE)</f>
        <v>#N/A</v>
      </c>
      <c r="N3056" s="17" t="e">
        <f t="shared" si="47"/>
        <v>#N/A</v>
      </c>
    </row>
    <row r="3057" spans="1:14" x14ac:dyDescent="0.25">
      <c r="A3057" s="30" t="s">
        <v>48</v>
      </c>
      <c r="B3057" s="36">
        <v>27679</v>
      </c>
      <c r="C3057" s="42" t="s">
        <v>3496</v>
      </c>
      <c r="D3057" s="22" t="s">
        <v>189</v>
      </c>
      <c r="E3057" s="22" t="s">
        <v>213</v>
      </c>
      <c r="F3057" s="26" t="str">
        <f>VLOOKUP(E3057,PROCV!$A$1:$B$107,2,TRUE)</f>
        <v>Patrimônio</v>
      </c>
      <c r="G3057" s="33">
        <v>2002</v>
      </c>
      <c r="H3057" s="24">
        <v>0</v>
      </c>
      <c r="I3057" s="23" t="str">
        <f>VLOOKUP(J3057,PROCV!$E$1:$F$27,2,FALSE)</f>
        <v>31 - Minas Gerais</v>
      </c>
      <c r="J3057" s="22" t="s">
        <v>85</v>
      </c>
      <c r="K3057" s="22">
        <v>0</v>
      </c>
      <c r="L3057" s="33">
        <v>96543</v>
      </c>
      <c r="M3057" s="20" t="e">
        <f>VLOOKUP(G3057,PROCV!$A$110:$B$119,2,FALSE)</f>
        <v>#N/A</v>
      </c>
      <c r="N3057" s="17" t="e">
        <f t="shared" si="47"/>
        <v>#N/A</v>
      </c>
    </row>
    <row r="3058" spans="1:14" x14ac:dyDescent="0.25">
      <c r="A3058" s="30" t="s">
        <v>48</v>
      </c>
      <c r="B3058" s="36">
        <v>27651</v>
      </c>
      <c r="C3058" s="42" t="s">
        <v>3495</v>
      </c>
      <c r="D3058" s="22" t="s">
        <v>189</v>
      </c>
      <c r="E3058" s="22" t="s">
        <v>630</v>
      </c>
      <c r="F3058" s="26" t="s">
        <v>10</v>
      </c>
      <c r="G3058" s="33">
        <v>2002</v>
      </c>
      <c r="H3058" s="24">
        <v>0</v>
      </c>
      <c r="I3058" s="23" t="str">
        <f>VLOOKUP(J3058,PROCV!$E$1:$F$27,2,FALSE)</f>
        <v>41 - Paraná</v>
      </c>
      <c r="J3058" s="22" t="s">
        <v>106</v>
      </c>
      <c r="K3058" s="22">
        <v>0</v>
      </c>
      <c r="L3058" s="33">
        <v>60000</v>
      </c>
      <c r="M3058" s="20" t="e">
        <f>VLOOKUP(G3058,PROCV!$A$110:$B$119,2,FALSE)</f>
        <v>#N/A</v>
      </c>
      <c r="N3058" s="17" t="e">
        <f t="shared" si="47"/>
        <v>#N/A</v>
      </c>
    </row>
    <row r="3059" spans="1:14" x14ac:dyDescent="0.25">
      <c r="A3059" s="30" t="s">
        <v>48</v>
      </c>
      <c r="B3059" s="36">
        <v>16771</v>
      </c>
      <c r="C3059" s="42" t="s">
        <v>3494</v>
      </c>
      <c r="D3059" s="22" t="s">
        <v>189</v>
      </c>
      <c r="E3059" s="22" t="s">
        <v>630</v>
      </c>
      <c r="F3059" s="26" t="s">
        <v>10</v>
      </c>
      <c r="G3059" s="33">
        <v>2002</v>
      </c>
      <c r="H3059" s="24">
        <v>0</v>
      </c>
      <c r="I3059" s="23" t="str">
        <f>VLOOKUP(J3059,PROCV!$E$1:$F$27,2,FALSE)</f>
        <v>31 - Minas Gerais</v>
      </c>
      <c r="J3059" s="22" t="s">
        <v>85</v>
      </c>
      <c r="K3059" s="22">
        <v>0</v>
      </c>
      <c r="L3059" s="33">
        <v>14443</v>
      </c>
      <c r="M3059" s="20" t="e">
        <f>VLOOKUP(G3059,PROCV!$A$110:$B$119,2,FALSE)</f>
        <v>#N/A</v>
      </c>
      <c r="N3059" s="17" t="e">
        <f t="shared" si="47"/>
        <v>#N/A</v>
      </c>
    </row>
    <row r="3060" spans="1:14" x14ac:dyDescent="0.25">
      <c r="A3060" s="30" t="s">
        <v>48</v>
      </c>
      <c r="B3060" s="36">
        <v>27241</v>
      </c>
      <c r="C3060" s="42" t="s">
        <v>3493</v>
      </c>
      <c r="D3060" s="22" t="s">
        <v>189</v>
      </c>
      <c r="E3060" s="22" t="s">
        <v>630</v>
      </c>
      <c r="F3060" s="26" t="s">
        <v>10</v>
      </c>
      <c r="G3060" s="33">
        <v>2002</v>
      </c>
      <c r="H3060" s="24">
        <v>0</v>
      </c>
      <c r="I3060" s="23" t="str">
        <f>VLOOKUP(J3060,PROCV!$E$1:$F$27,2,FALSE)</f>
        <v>53 - Distrito Federal</v>
      </c>
      <c r="J3060" s="22" t="s">
        <v>75</v>
      </c>
      <c r="K3060" s="22">
        <v>0</v>
      </c>
      <c r="L3060" s="33">
        <v>75000</v>
      </c>
      <c r="M3060" s="20" t="e">
        <f>VLOOKUP(G3060,PROCV!$A$110:$B$119,2,FALSE)</f>
        <v>#N/A</v>
      </c>
      <c r="N3060" s="17" t="e">
        <f t="shared" si="47"/>
        <v>#N/A</v>
      </c>
    </row>
    <row r="3061" spans="1:14" x14ac:dyDescent="0.25">
      <c r="A3061" s="30" t="s">
        <v>48</v>
      </c>
      <c r="B3061" s="36">
        <v>25755</v>
      </c>
      <c r="C3061" s="42" t="s">
        <v>3492</v>
      </c>
      <c r="D3061" s="22" t="s">
        <v>114</v>
      </c>
      <c r="E3061" s="22" t="s">
        <v>192</v>
      </c>
      <c r="F3061" s="26" t="str">
        <f>VLOOKUP(E3061,PROCV!$A$1:$B$107,2,TRUE)</f>
        <v>Música</v>
      </c>
      <c r="G3061" s="33">
        <v>2002</v>
      </c>
      <c r="H3061" s="24">
        <v>0</v>
      </c>
      <c r="I3061" s="23" t="str">
        <f>VLOOKUP(J3061,PROCV!$E$1:$F$27,2,FALSE)</f>
        <v>52 - Goiás</v>
      </c>
      <c r="J3061" s="22" t="s">
        <v>97</v>
      </c>
      <c r="K3061" s="22">
        <v>0</v>
      </c>
      <c r="L3061" s="33">
        <v>22257.599999999999</v>
      </c>
      <c r="M3061" s="20" t="e">
        <f>VLOOKUP(G3061,PROCV!$A$110:$B$119,2,FALSE)</f>
        <v>#N/A</v>
      </c>
      <c r="N3061" s="17" t="e">
        <f t="shared" si="47"/>
        <v>#N/A</v>
      </c>
    </row>
    <row r="3062" spans="1:14" x14ac:dyDescent="0.25">
      <c r="A3062" s="30" t="s">
        <v>48</v>
      </c>
      <c r="B3062" s="36">
        <v>27669</v>
      </c>
      <c r="C3062" s="42" t="s">
        <v>3491</v>
      </c>
      <c r="D3062" s="22" t="s">
        <v>189</v>
      </c>
      <c r="E3062" s="22" t="s">
        <v>213</v>
      </c>
      <c r="F3062" s="26" t="str">
        <f>VLOOKUP(E3062,PROCV!$A$1:$B$107,2,TRUE)</f>
        <v>Patrimônio</v>
      </c>
      <c r="G3062" s="33">
        <v>2002</v>
      </c>
      <c r="H3062" s="24">
        <v>0</v>
      </c>
      <c r="I3062" s="23" t="str">
        <f>VLOOKUP(J3062,PROCV!$E$1:$F$27,2,FALSE)</f>
        <v>35 - São Paulo</v>
      </c>
      <c r="J3062" s="22" t="s">
        <v>76</v>
      </c>
      <c r="K3062" s="22">
        <v>0</v>
      </c>
      <c r="L3062" s="33">
        <v>3972594.82</v>
      </c>
      <c r="M3062" s="20" t="e">
        <f>VLOOKUP(G3062,PROCV!$A$110:$B$119,2,FALSE)</f>
        <v>#N/A</v>
      </c>
      <c r="N3062" s="17" t="e">
        <f t="shared" si="47"/>
        <v>#N/A</v>
      </c>
    </row>
    <row r="3063" spans="1:14" x14ac:dyDescent="0.25">
      <c r="A3063" s="30" t="s">
        <v>48</v>
      </c>
      <c r="B3063" s="36">
        <v>25283</v>
      </c>
      <c r="C3063" s="42" t="s">
        <v>3490</v>
      </c>
      <c r="D3063" s="22" t="s">
        <v>314</v>
      </c>
      <c r="E3063" s="22" t="s">
        <v>265</v>
      </c>
      <c r="F3063" s="26" t="str">
        <f>VLOOKUP(E3063,PROCV!$A$1:$B$107,2,TRUE)</f>
        <v>Patrimônio</v>
      </c>
      <c r="G3063" s="38">
        <v>2002</v>
      </c>
      <c r="H3063" s="24">
        <v>0</v>
      </c>
      <c r="I3063" s="23" t="str">
        <f>VLOOKUP(J3063,PROCV!$E$1:$F$27,2,FALSE)</f>
        <v>53 - Distrito Federal</v>
      </c>
      <c r="J3063" s="22" t="s">
        <v>75</v>
      </c>
      <c r="K3063" s="22">
        <v>0</v>
      </c>
      <c r="L3063" s="38">
        <v>56000</v>
      </c>
      <c r="M3063" s="20" t="e">
        <f>VLOOKUP(G3063,PROCV!$A$110:$B$119,2,FALSE)</f>
        <v>#N/A</v>
      </c>
      <c r="N3063" s="17" t="e">
        <f t="shared" si="47"/>
        <v>#N/A</v>
      </c>
    </row>
    <row r="3064" spans="1:14" x14ac:dyDescent="0.25">
      <c r="A3064" s="30" t="s">
        <v>48</v>
      </c>
      <c r="B3064" s="36">
        <v>19186</v>
      </c>
      <c r="C3064" s="42" t="s">
        <v>3489</v>
      </c>
      <c r="D3064" s="22" t="s">
        <v>114</v>
      </c>
      <c r="E3064" s="22" t="s">
        <v>113</v>
      </c>
      <c r="F3064" s="26" t="str">
        <f>VLOOKUP(E3064,PROCV!$A$1:$B$107,2,TRUE)</f>
        <v>Música</v>
      </c>
      <c r="G3064" s="33">
        <v>2002</v>
      </c>
      <c r="H3064" s="24">
        <v>0</v>
      </c>
      <c r="I3064" s="23" t="str">
        <f>VLOOKUP(J3064,PROCV!$E$1:$F$27,2,FALSE)</f>
        <v>29 - Bahia</v>
      </c>
      <c r="J3064" s="22" t="s">
        <v>73</v>
      </c>
      <c r="K3064" s="22">
        <v>0</v>
      </c>
      <c r="L3064" s="33">
        <v>70000</v>
      </c>
      <c r="M3064" s="20" t="e">
        <f>VLOOKUP(G3064,PROCV!$A$110:$B$119,2,FALSE)</f>
        <v>#N/A</v>
      </c>
      <c r="N3064" s="17" t="e">
        <f t="shared" si="47"/>
        <v>#N/A</v>
      </c>
    </row>
    <row r="3065" spans="1:14" x14ac:dyDescent="0.25">
      <c r="A3065" s="30" t="s">
        <v>48</v>
      </c>
      <c r="B3065" s="36">
        <v>25261</v>
      </c>
      <c r="C3065" s="42" t="s">
        <v>3488</v>
      </c>
      <c r="D3065" s="22" t="s">
        <v>114</v>
      </c>
      <c r="E3065" s="22" t="s">
        <v>369</v>
      </c>
      <c r="F3065" s="26" t="str">
        <f>VLOOKUP(E3065,PROCV!$A$1:$B$107,2,TRUE)</f>
        <v>Patrimônio</v>
      </c>
      <c r="G3065" s="33">
        <v>2002</v>
      </c>
      <c r="H3065" s="24">
        <v>0</v>
      </c>
      <c r="I3065" s="23" t="str">
        <f>VLOOKUP(J3065,PROCV!$E$1:$F$27,2,FALSE)</f>
        <v>33 - Rio de Janeiro</v>
      </c>
      <c r="J3065" s="22" t="s">
        <v>82</v>
      </c>
      <c r="K3065" s="22">
        <v>0</v>
      </c>
      <c r="L3065" s="33">
        <v>70000</v>
      </c>
      <c r="M3065" s="20" t="e">
        <f>VLOOKUP(G3065,PROCV!$A$110:$B$119,2,FALSE)</f>
        <v>#N/A</v>
      </c>
      <c r="N3065" s="17" t="e">
        <f t="shared" si="47"/>
        <v>#N/A</v>
      </c>
    </row>
    <row r="3066" spans="1:14" x14ac:dyDescent="0.25">
      <c r="A3066" s="30" t="s">
        <v>48</v>
      </c>
      <c r="B3066" s="36">
        <v>26123</v>
      </c>
      <c r="C3066" s="42" t="s">
        <v>3487</v>
      </c>
      <c r="D3066" s="22" t="s">
        <v>46</v>
      </c>
      <c r="E3066" s="22" t="s">
        <v>50</v>
      </c>
      <c r="F3066" s="26" t="str">
        <f>VLOOKUP(E3066,PROCV!$A$1:$B$107,2,TRUE)</f>
        <v>Educação e Criação em Artes</v>
      </c>
      <c r="G3066" s="33">
        <v>2002</v>
      </c>
      <c r="H3066" s="24">
        <v>0</v>
      </c>
      <c r="I3066" s="23" t="str">
        <f>VLOOKUP(J3066,PROCV!$E$1:$F$27,2,FALSE)</f>
        <v>35 - São Paulo</v>
      </c>
      <c r="J3066" s="22" t="s">
        <v>76</v>
      </c>
      <c r="K3066" s="22">
        <v>0</v>
      </c>
      <c r="L3066" s="33">
        <v>450000</v>
      </c>
      <c r="M3066" s="20" t="e">
        <f>VLOOKUP(G3066,PROCV!$A$110:$B$119,2,FALSE)</f>
        <v>#N/A</v>
      </c>
      <c r="N3066" s="17" t="e">
        <f t="shared" si="47"/>
        <v>#N/A</v>
      </c>
    </row>
    <row r="3067" spans="1:14" x14ac:dyDescent="0.25">
      <c r="A3067" s="30" t="s">
        <v>48</v>
      </c>
      <c r="B3067" s="36">
        <v>25056</v>
      </c>
      <c r="C3067" s="42" t="s">
        <v>3486</v>
      </c>
      <c r="D3067" s="22" t="s">
        <v>46</v>
      </c>
      <c r="E3067" s="22" t="s">
        <v>50</v>
      </c>
      <c r="F3067" s="26" t="str">
        <f>VLOOKUP(E3067,PROCV!$A$1:$B$107,2,TRUE)</f>
        <v>Educação e Criação em Artes</v>
      </c>
      <c r="G3067" s="33">
        <v>2002</v>
      </c>
      <c r="H3067" s="24">
        <v>0</v>
      </c>
      <c r="I3067" s="23" t="str">
        <f>VLOOKUP(J3067,PROCV!$E$1:$F$27,2,FALSE)</f>
        <v>50 - Mato Grosso do Sul</v>
      </c>
      <c r="J3067" s="22" t="s">
        <v>179</v>
      </c>
      <c r="K3067" s="22">
        <v>0</v>
      </c>
      <c r="L3067" s="33">
        <v>59000</v>
      </c>
      <c r="M3067" s="20" t="e">
        <f>VLOOKUP(G3067,PROCV!$A$110:$B$119,2,FALSE)</f>
        <v>#N/A</v>
      </c>
      <c r="N3067" s="17" t="e">
        <f t="shared" si="47"/>
        <v>#N/A</v>
      </c>
    </row>
    <row r="3068" spans="1:14" x14ac:dyDescent="0.25">
      <c r="A3068" s="30" t="s">
        <v>48</v>
      </c>
      <c r="B3068" s="36">
        <v>19112</v>
      </c>
      <c r="C3068" s="42" t="s">
        <v>3485</v>
      </c>
      <c r="D3068" s="22" t="s">
        <v>114</v>
      </c>
      <c r="E3068" s="22" t="s">
        <v>113</v>
      </c>
      <c r="F3068" s="26" t="str">
        <f>VLOOKUP(E3068,PROCV!$A$1:$B$107,2,TRUE)</f>
        <v>Música</v>
      </c>
      <c r="G3068" s="33">
        <v>2002</v>
      </c>
      <c r="H3068" s="24">
        <v>0</v>
      </c>
      <c r="I3068" s="23" t="str">
        <f>VLOOKUP(J3068,PROCV!$E$1:$F$27,2,FALSE)</f>
        <v>27 - Alagoas</v>
      </c>
      <c r="J3068" s="22" t="s">
        <v>65</v>
      </c>
      <c r="K3068" s="22">
        <v>0</v>
      </c>
      <c r="L3068" s="33">
        <v>20000</v>
      </c>
      <c r="M3068" s="20" t="e">
        <f>VLOOKUP(G3068,PROCV!$A$110:$B$119,2,FALSE)</f>
        <v>#N/A</v>
      </c>
      <c r="N3068" s="17" t="e">
        <f t="shared" si="47"/>
        <v>#N/A</v>
      </c>
    </row>
    <row r="3069" spans="1:14" x14ac:dyDescent="0.25">
      <c r="A3069" s="30" t="s">
        <v>48</v>
      </c>
      <c r="B3069" s="36">
        <v>25166</v>
      </c>
      <c r="C3069" s="42" t="s">
        <v>3484</v>
      </c>
      <c r="D3069" s="22" t="s">
        <v>114</v>
      </c>
      <c r="E3069" s="22" t="s">
        <v>113</v>
      </c>
      <c r="F3069" s="26" t="str">
        <f>VLOOKUP(E3069,PROCV!$A$1:$B$107,2,TRUE)</f>
        <v>Música</v>
      </c>
      <c r="G3069" s="33">
        <v>2002</v>
      </c>
      <c r="H3069" s="24">
        <v>0</v>
      </c>
      <c r="I3069" s="23" t="str">
        <f>VLOOKUP(J3069,PROCV!$E$1:$F$27,2,FALSE)</f>
        <v>31 - Minas Gerais</v>
      </c>
      <c r="J3069" s="22" t="s">
        <v>85</v>
      </c>
      <c r="K3069" s="22">
        <v>0</v>
      </c>
      <c r="L3069" s="33">
        <v>30000</v>
      </c>
      <c r="M3069" s="20" t="e">
        <f>VLOOKUP(G3069,PROCV!$A$110:$B$119,2,FALSE)</f>
        <v>#N/A</v>
      </c>
      <c r="N3069" s="17" t="e">
        <f t="shared" si="47"/>
        <v>#N/A</v>
      </c>
    </row>
    <row r="3070" spans="1:14" x14ac:dyDescent="0.25">
      <c r="A3070" s="30" t="s">
        <v>48</v>
      </c>
      <c r="B3070" s="36">
        <v>18386</v>
      </c>
      <c r="C3070" s="42" t="s">
        <v>3483</v>
      </c>
      <c r="D3070" s="22" t="s">
        <v>300</v>
      </c>
      <c r="E3070" s="22" t="s">
        <v>320</v>
      </c>
      <c r="F3070" s="26" t="str">
        <f>VLOOKUP(E3070,PROCV!$A$1:$B$107,2,TRUE)</f>
        <v>Música</v>
      </c>
      <c r="G3070" s="33">
        <v>2002</v>
      </c>
      <c r="H3070" s="24">
        <v>0</v>
      </c>
      <c r="I3070" s="23" t="str">
        <f>VLOOKUP(J3070,PROCV!$E$1:$F$27,2,FALSE)</f>
        <v>31 - Minas Gerais</v>
      </c>
      <c r="J3070" s="22" t="s">
        <v>85</v>
      </c>
      <c r="K3070" s="22">
        <v>0</v>
      </c>
      <c r="L3070" s="33">
        <v>104017.5</v>
      </c>
      <c r="M3070" s="20" t="e">
        <f>VLOOKUP(G3070,PROCV!$A$110:$B$119,2,FALSE)</f>
        <v>#N/A</v>
      </c>
      <c r="N3070" s="17" t="e">
        <f t="shared" si="47"/>
        <v>#N/A</v>
      </c>
    </row>
    <row r="3071" spans="1:14" x14ac:dyDescent="0.25">
      <c r="A3071" s="30" t="s">
        <v>48</v>
      </c>
      <c r="B3071" s="36">
        <v>27812</v>
      </c>
      <c r="C3071" s="42" t="s">
        <v>3482</v>
      </c>
      <c r="D3071" s="22" t="s">
        <v>189</v>
      </c>
      <c r="E3071" s="22" t="s">
        <v>213</v>
      </c>
      <c r="F3071" s="26" t="str">
        <f>VLOOKUP(E3071,PROCV!$A$1:$B$107,2,TRUE)</f>
        <v>Patrimônio</v>
      </c>
      <c r="G3071" s="33">
        <v>2002</v>
      </c>
      <c r="H3071" s="24">
        <v>0</v>
      </c>
      <c r="I3071" s="23" t="str">
        <f>VLOOKUP(J3071,PROCV!$E$1:$F$27,2,FALSE)</f>
        <v>41 - Paraná</v>
      </c>
      <c r="J3071" s="22" t="s">
        <v>106</v>
      </c>
      <c r="K3071" s="22">
        <v>0</v>
      </c>
      <c r="L3071" s="33">
        <v>50000</v>
      </c>
      <c r="M3071" s="20" t="e">
        <f>VLOOKUP(G3071,PROCV!$A$110:$B$119,2,FALSE)</f>
        <v>#N/A</v>
      </c>
      <c r="N3071" s="17" t="e">
        <f t="shared" si="47"/>
        <v>#N/A</v>
      </c>
    </row>
    <row r="3072" spans="1:14" x14ac:dyDescent="0.25">
      <c r="A3072" s="30" t="s">
        <v>48</v>
      </c>
      <c r="B3072" s="36">
        <v>27552</v>
      </c>
      <c r="C3072" s="42" t="s">
        <v>3481</v>
      </c>
      <c r="D3072" s="22" t="s">
        <v>189</v>
      </c>
      <c r="E3072" s="22" t="s">
        <v>213</v>
      </c>
      <c r="F3072" s="26" t="str">
        <f>VLOOKUP(E3072,PROCV!$A$1:$B$107,2,TRUE)</f>
        <v>Patrimônio</v>
      </c>
      <c r="G3072" s="33">
        <v>2002</v>
      </c>
      <c r="H3072" s="24">
        <v>0</v>
      </c>
      <c r="I3072" s="23" t="str">
        <f>VLOOKUP(J3072,PROCV!$E$1:$F$27,2,FALSE)</f>
        <v>41 - Paraná</v>
      </c>
      <c r="J3072" s="22" t="s">
        <v>106</v>
      </c>
      <c r="K3072" s="22">
        <v>0</v>
      </c>
      <c r="L3072" s="33">
        <v>87500</v>
      </c>
      <c r="M3072" s="20" t="e">
        <f>VLOOKUP(G3072,PROCV!$A$110:$B$119,2,FALSE)</f>
        <v>#N/A</v>
      </c>
      <c r="N3072" s="17" t="e">
        <f t="shared" si="47"/>
        <v>#N/A</v>
      </c>
    </row>
    <row r="3073" spans="1:14" x14ac:dyDescent="0.25">
      <c r="A3073" s="30" t="s">
        <v>48</v>
      </c>
      <c r="B3073" s="36">
        <v>19064</v>
      </c>
      <c r="C3073" s="42" t="s">
        <v>3480</v>
      </c>
      <c r="D3073" s="22" t="s">
        <v>4</v>
      </c>
      <c r="E3073" s="22" t="s">
        <v>138</v>
      </c>
      <c r="F3073" s="26" t="str">
        <f>VLOOKUP(E3073,PROCV!$A$1:$B$107,2,TRUE)</f>
        <v>Arquitetura e Design</v>
      </c>
      <c r="G3073" s="33">
        <v>2002</v>
      </c>
      <c r="H3073" s="24">
        <v>0</v>
      </c>
      <c r="I3073" s="23" t="str">
        <f>VLOOKUP(J3073,PROCV!$E$1:$F$27,2,FALSE)</f>
        <v>33 - Rio de Janeiro</v>
      </c>
      <c r="J3073" s="22" t="s">
        <v>82</v>
      </c>
      <c r="K3073" s="22">
        <v>0</v>
      </c>
      <c r="L3073" s="33">
        <v>321327.59999999998</v>
      </c>
      <c r="M3073" s="20" t="e">
        <f>VLOOKUP(G3073,PROCV!$A$110:$B$119,2,FALSE)</f>
        <v>#N/A</v>
      </c>
      <c r="N3073" s="17" t="e">
        <f t="shared" si="47"/>
        <v>#N/A</v>
      </c>
    </row>
    <row r="3074" spans="1:14" x14ac:dyDescent="0.25">
      <c r="A3074" s="30" t="s">
        <v>48</v>
      </c>
      <c r="B3074" s="36">
        <v>27405</v>
      </c>
      <c r="C3074" s="42" t="s">
        <v>3263</v>
      </c>
      <c r="D3074" s="22" t="s">
        <v>189</v>
      </c>
      <c r="E3074" s="22" t="s">
        <v>213</v>
      </c>
      <c r="F3074" s="26" t="str">
        <f>VLOOKUP(E3074,PROCV!$A$1:$B$107,2,TRUE)</f>
        <v>Patrimônio</v>
      </c>
      <c r="G3074" s="33">
        <v>2002</v>
      </c>
      <c r="H3074" s="24">
        <v>0</v>
      </c>
      <c r="I3074" s="23" t="str">
        <f>VLOOKUP(J3074,PROCV!$E$1:$F$27,2,FALSE)</f>
        <v>43 - Rio Grande do Sul</v>
      </c>
      <c r="J3074" s="22" t="s">
        <v>56</v>
      </c>
      <c r="K3074" s="22">
        <v>0</v>
      </c>
      <c r="L3074" s="33">
        <v>500000</v>
      </c>
      <c r="M3074" s="20" t="e">
        <f>VLOOKUP(G3074,PROCV!$A$110:$B$119,2,FALSE)</f>
        <v>#N/A</v>
      </c>
      <c r="N3074" s="17" t="e">
        <f t="shared" ref="N3074:N3137" si="48">+M3074*L3074</f>
        <v>#N/A</v>
      </c>
    </row>
    <row r="3075" spans="1:14" x14ac:dyDescent="0.25">
      <c r="A3075" s="30" t="s">
        <v>48</v>
      </c>
      <c r="B3075" s="36">
        <v>27573</v>
      </c>
      <c r="C3075" s="42" t="s">
        <v>3263</v>
      </c>
      <c r="D3075" s="22" t="s">
        <v>189</v>
      </c>
      <c r="E3075" s="22" t="s">
        <v>213</v>
      </c>
      <c r="F3075" s="26" t="str">
        <f>VLOOKUP(E3075,PROCV!$A$1:$B$107,2,TRUE)</f>
        <v>Patrimônio</v>
      </c>
      <c r="G3075" s="33">
        <v>2002</v>
      </c>
      <c r="H3075" s="24">
        <v>0</v>
      </c>
      <c r="I3075" s="23" t="str">
        <f>VLOOKUP(J3075,PROCV!$E$1:$F$27,2,FALSE)</f>
        <v>43 - Rio Grande do Sul</v>
      </c>
      <c r="J3075" s="22" t="s">
        <v>56</v>
      </c>
      <c r="K3075" s="22">
        <v>0</v>
      </c>
      <c r="L3075" s="33">
        <v>52000</v>
      </c>
      <c r="M3075" s="20" t="e">
        <f>VLOOKUP(G3075,PROCV!$A$110:$B$119,2,FALSE)</f>
        <v>#N/A</v>
      </c>
      <c r="N3075" s="17" t="e">
        <f t="shared" si="48"/>
        <v>#N/A</v>
      </c>
    </row>
    <row r="3076" spans="1:14" x14ac:dyDescent="0.25">
      <c r="A3076" s="30" t="s">
        <v>48</v>
      </c>
      <c r="B3076" s="36">
        <v>27326</v>
      </c>
      <c r="C3076" s="42" t="s">
        <v>3479</v>
      </c>
      <c r="D3076" s="22" t="s">
        <v>189</v>
      </c>
      <c r="E3076" s="22" t="s">
        <v>213</v>
      </c>
      <c r="F3076" s="26" t="str">
        <f>VLOOKUP(E3076,PROCV!$A$1:$B$107,2,TRUE)</f>
        <v>Patrimônio</v>
      </c>
      <c r="G3076" s="33">
        <v>2002</v>
      </c>
      <c r="H3076" s="24">
        <v>0</v>
      </c>
      <c r="I3076" s="23" t="str">
        <f>VLOOKUP(J3076,PROCV!$E$1:$F$27,2,FALSE)</f>
        <v>52 - Goiás</v>
      </c>
      <c r="J3076" s="22" t="s">
        <v>97</v>
      </c>
      <c r="K3076" s="22">
        <v>0</v>
      </c>
      <c r="L3076" s="33">
        <v>140656.4</v>
      </c>
      <c r="M3076" s="20" t="e">
        <f>VLOOKUP(G3076,PROCV!$A$110:$B$119,2,FALSE)</f>
        <v>#N/A</v>
      </c>
      <c r="N3076" s="17" t="e">
        <f t="shared" si="48"/>
        <v>#N/A</v>
      </c>
    </row>
    <row r="3077" spans="1:14" x14ac:dyDescent="0.25">
      <c r="A3077" s="30" t="s">
        <v>48</v>
      </c>
      <c r="B3077" s="36">
        <v>18747</v>
      </c>
      <c r="C3077" s="42" t="s">
        <v>3478</v>
      </c>
      <c r="D3077" s="22" t="s">
        <v>189</v>
      </c>
      <c r="E3077" s="22" t="s">
        <v>213</v>
      </c>
      <c r="F3077" s="26" t="str">
        <f>VLOOKUP(E3077,PROCV!$A$1:$B$107,2,TRUE)</f>
        <v>Patrimônio</v>
      </c>
      <c r="G3077" s="33">
        <v>2002</v>
      </c>
      <c r="H3077" s="24">
        <v>0</v>
      </c>
      <c r="I3077" s="23" t="str">
        <f>VLOOKUP(J3077,PROCV!$E$1:$F$27,2,FALSE)</f>
        <v>33 - Rio de Janeiro</v>
      </c>
      <c r="J3077" s="22" t="s">
        <v>82</v>
      </c>
      <c r="K3077" s="22">
        <v>0</v>
      </c>
      <c r="L3077" s="33">
        <v>93267.85</v>
      </c>
      <c r="M3077" s="20" t="e">
        <f>VLOOKUP(G3077,PROCV!$A$110:$B$119,2,FALSE)</f>
        <v>#N/A</v>
      </c>
      <c r="N3077" s="17" t="e">
        <f t="shared" si="48"/>
        <v>#N/A</v>
      </c>
    </row>
    <row r="3078" spans="1:14" x14ac:dyDescent="0.25">
      <c r="A3078" s="30" t="s">
        <v>48</v>
      </c>
      <c r="B3078" s="36">
        <v>28002</v>
      </c>
      <c r="C3078" s="42" t="s">
        <v>3477</v>
      </c>
      <c r="D3078" s="22" t="s">
        <v>189</v>
      </c>
      <c r="E3078" s="22" t="s">
        <v>213</v>
      </c>
      <c r="F3078" s="26" t="str">
        <f>VLOOKUP(E3078,PROCV!$A$1:$B$107,2,TRUE)</f>
        <v>Patrimônio</v>
      </c>
      <c r="G3078" s="33">
        <v>2002</v>
      </c>
      <c r="H3078" s="24">
        <v>0</v>
      </c>
      <c r="I3078" s="23" t="str">
        <f>VLOOKUP(J3078,PROCV!$E$1:$F$27,2,FALSE)</f>
        <v>43 - Rio Grande do Sul</v>
      </c>
      <c r="J3078" s="22" t="s">
        <v>56</v>
      </c>
      <c r="K3078" s="22">
        <v>0</v>
      </c>
      <c r="L3078" s="33">
        <v>100000</v>
      </c>
      <c r="M3078" s="20" t="e">
        <f>VLOOKUP(G3078,PROCV!$A$110:$B$119,2,FALSE)</f>
        <v>#N/A</v>
      </c>
      <c r="N3078" s="17" t="e">
        <f t="shared" si="48"/>
        <v>#N/A</v>
      </c>
    </row>
    <row r="3079" spans="1:14" x14ac:dyDescent="0.25">
      <c r="A3079" s="30" t="s">
        <v>48</v>
      </c>
      <c r="B3079" s="36">
        <v>25350</v>
      </c>
      <c r="C3079" s="42" t="s">
        <v>3476</v>
      </c>
      <c r="D3079" s="22" t="s">
        <v>114</v>
      </c>
      <c r="E3079" s="22" t="s">
        <v>192</v>
      </c>
      <c r="F3079" s="26" t="str">
        <f>VLOOKUP(E3079,PROCV!$A$1:$B$107,2,TRUE)</f>
        <v>Música</v>
      </c>
      <c r="G3079" s="33">
        <v>2002</v>
      </c>
      <c r="H3079" s="24">
        <v>0</v>
      </c>
      <c r="I3079" s="23" t="str">
        <f>VLOOKUP(J3079,PROCV!$E$1:$F$27,2,FALSE)</f>
        <v>33 - Rio de Janeiro</v>
      </c>
      <c r="J3079" s="22" t="s">
        <v>82</v>
      </c>
      <c r="K3079" s="22">
        <v>0</v>
      </c>
      <c r="L3079" s="33">
        <v>20000</v>
      </c>
      <c r="M3079" s="20" t="e">
        <f>VLOOKUP(G3079,PROCV!$A$110:$B$119,2,FALSE)</f>
        <v>#N/A</v>
      </c>
      <c r="N3079" s="17" t="e">
        <f t="shared" si="48"/>
        <v>#N/A</v>
      </c>
    </row>
    <row r="3080" spans="1:14" x14ac:dyDescent="0.25">
      <c r="A3080" s="30" t="s">
        <v>48</v>
      </c>
      <c r="B3080" s="36">
        <v>25229</v>
      </c>
      <c r="C3080" s="42" t="s">
        <v>3475</v>
      </c>
      <c r="D3080" s="22" t="s">
        <v>314</v>
      </c>
      <c r="E3080" s="22" t="s">
        <v>265</v>
      </c>
      <c r="F3080" s="26" t="str">
        <f>VLOOKUP(E3080,PROCV!$A$1:$B$107,2,TRUE)</f>
        <v>Patrimônio</v>
      </c>
      <c r="G3080" s="38">
        <v>2002</v>
      </c>
      <c r="H3080" s="24">
        <v>0</v>
      </c>
      <c r="I3080" s="23" t="str">
        <f>VLOOKUP(J3080,PROCV!$E$1:$F$27,2,FALSE)</f>
        <v>35 - São Paulo</v>
      </c>
      <c r="J3080" s="22" t="s">
        <v>76</v>
      </c>
      <c r="K3080" s="22">
        <v>0</v>
      </c>
      <c r="L3080" s="38">
        <v>60000</v>
      </c>
      <c r="M3080" s="20" t="e">
        <f>VLOOKUP(G3080,PROCV!$A$110:$B$119,2,FALSE)</f>
        <v>#N/A</v>
      </c>
      <c r="N3080" s="17" t="e">
        <f t="shared" si="48"/>
        <v>#N/A</v>
      </c>
    </row>
    <row r="3081" spans="1:14" x14ac:dyDescent="0.25">
      <c r="A3081" s="30" t="s">
        <v>48</v>
      </c>
      <c r="B3081" s="36">
        <v>25002</v>
      </c>
      <c r="C3081" s="42" t="s">
        <v>3474</v>
      </c>
      <c r="D3081" s="22" t="s">
        <v>314</v>
      </c>
      <c r="E3081" s="22" t="s">
        <v>265</v>
      </c>
      <c r="F3081" s="26" t="str">
        <f>VLOOKUP(E3081,PROCV!$A$1:$B$107,2,TRUE)</f>
        <v>Patrimônio</v>
      </c>
      <c r="G3081" s="38">
        <v>2002</v>
      </c>
      <c r="H3081" s="24">
        <v>0</v>
      </c>
      <c r="I3081" s="23" t="str">
        <f>VLOOKUP(J3081,PROCV!$E$1:$F$27,2,FALSE)</f>
        <v>33 - Rio de Janeiro</v>
      </c>
      <c r="J3081" s="22" t="s">
        <v>82</v>
      </c>
      <c r="K3081" s="22">
        <v>0</v>
      </c>
      <c r="L3081" s="38">
        <v>77140.800000000003</v>
      </c>
      <c r="M3081" s="20" t="e">
        <f>VLOOKUP(G3081,PROCV!$A$110:$B$119,2,FALSE)</f>
        <v>#N/A</v>
      </c>
      <c r="N3081" s="17" t="e">
        <f t="shared" si="48"/>
        <v>#N/A</v>
      </c>
    </row>
    <row r="3082" spans="1:14" x14ac:dyDescent="0.25">
      <c r="A3082" s="30" t="s">
        <v>48</v>
      </c>
      <c r="B3082" s="36">
        <v>29168</v>
      </c>
      <c r="C3082" s="42" t="s">
        <v>3473</v>
      </c>
      <c r="D3082" s="22" t="s">
        <v>4</v>
      </c>
      <c r="E3082" s="22" t="s">
        <v>259</v>
      </c>
      <c r="F3082" s="26" t="str">
        <f>VLOOKUP(E3082,PROCV!$A$1:$B$107,2,TRUE)</f>
        <v>Arquitetura e Design</v>
      </c>
      <c r="G3082" s="33">
        <v>2002</v>
      </c>
      <c r="H3082" s="24">
        <v>0</v>
      </c>
      <c r="I3082" s="23" t="str">
        <f>VLOOKUP(J3082,PROCV!$E$1:$F$27,2,FALSE)</f>
        <v>35 - São Paulo</v>
      </c>
      <c r="J3082" s="22" t="s">
        <v>76</v>
      </c>
      <c r="K3082" s="22">
        <v>0</v>
      </c>
      <c r="L3082" s="33">
        <v>10000</v>
      </c>
      <c r="M3082" s="20" t="e">
        <f>VLOOKUP(G3082,PROCV!$A$110:$B$119,2,FALSE)</f>
        <v>#N/A</v>
      </c>
      <c r="N3082" s="17" t="e">
        <f t="shared" si="48"/>
        <v>#N/A</v>
      </c>
    </row>
    <row r="3083" spans="1:14" x14ac:dyDescent="0.25">
      <c r="A3083" s="30" t="s">
        <v>48</v>
      </c>
      <c r="B3083" s="36">
        <v>26203</v>
      </c>
      <c r="C3083" s="42" t="s">
        <v>3472</v>
      </c>
      <c r="D3083" s="22" t="s">
        <v>114</v>
      </c>
      <c r="E3083" s="22" t="s">
        <v>113</v>
      </c>
      <c r="F3083" s="26" t="str">
        <f>VLOOKUP(E3083,PROCV!$A$1:$B$107,2,TRUE)</f>
        <v>Música</v>
      </c>
      <c r="G3083" s="33">
        <v>2002</v>
      </c>
      <c r="H3083" s="24">
        <v>0</v>
      </c>
      <c r="I3083" s="23" t="str">
        <f>VLOOKUP(J3083,PROCV!$E$1:$F$27,2,FALSE)</f>
        <v>35 - São Paulo</v>
      </c>
      <c r="J3083" s="22" t="s">
        <v>76</v>
      </c>
      <c r="K3083" s="22">
        <v>0</v>
      </c>
      <c r="L3083" s="33">
        <v>293677.18</v>
      </c>
      <c r="M3083" s="20" t="e">
        <f>VLOOKUP(G3083,PROCV!$A$110:$B$119,2,FALSE)</f>
        <v>#N/A</v>
      </c>
      <c r="N3083" s="17" t="e">
        <f t="shared" si="48"/>
        <v>#N/A</v>
      </c>
    </row>
    <row r="3084" spans="1:14" x14ac:dyDescent="0.25">
      <c r="A3084" s="30" t="s">
        <v>48</v>
      </c>
      <c r="B3084" s="36">
        <v>28520</v>
      </c>
      <c r="C3084" s="42" t="s">
        <v>3471</v>
      </c>
      <c r="D3084" s="22" t="s">
        <v>189</v>
      </c>
      <c r="E3084" s="22" t="s">
        <v>749</v>
      </c>
      <c r="F3084" s="26" t="str">
        <f>VLOOKUP(E3084,PROCV!$A$1:$B$107,2,TRUE)</f>
        <v>Educação e Criação em Artes</v>
      </c>
      <c r="G3084" s="33">
        <v>2002</v>
      </c>
      <c r="H3084" s="24">
        <v>0</v>
      </c>
      <c r="I3084" s="23" t="str">
        <f>VLOOKUP(J3084,PROCV!$E$1:$F$27,2,FALSE)</f>
        <v>35 - São Paulo</v>
      </c>
      <c r="J3084" s="22" t="s">
        <v>76</v>
      </c>
      <c r="K3084" s="22">
        <v>0</v>
      </c>
      <c r="L3084" s="33">
        <v>71671</v>
      </c>
      <c r="M3084" s="20" t="e">
        <f>VLOOKUP(G3084,PROCV!$A$110:$B$119,2,FALSE)</f>
        <v>#N/A</v>
      </c>
      <c r="N3084" s="17" t="e">
        <f t="shared" si="48"/>
        <v>#N/A</v>
      </c>
    </row>
    <row r="3085" spans="1:14" x14ac:dyDescent="0.25">
      <c r="A3085" s="30" t="s">
        <v>48</v>
      </c>
      <c r="B3085" s="36">
        <v>28037</v>
      </c>
      <c r="C3085" s="42" t="s">
        <v>3470</v>
      </c>
      <c r="D3085" s="22" t="s">
        <v>189</v>
      </c>
      <c r="E3085" s="22" t="s">
        <v>188</v>
      </c>
      <c r="F3085" s="26" t="str">
        <f>VLOOKUP(E3085,PROCV!$A$1:$B$107,2,TRUE)</f>
        <v>Audiovisual</v>
      </c>
      <c r="G3085" s="33">
        <v>2002</v>
      </c>
      <c r="H3085" s="24">
        <v>0</v>
      </c>
      <c r="I3085" s="23" t="str">
        <f>VLOOKUP(J3085,PROCV!$E$1:$F$27,2,FALSE)</f>
        <v>53 - Distrito Federal</v>
      </c>
      <c r="J3085" s="22" t="s">
        <v>75</v>
      </c>
      <c r="K3085" s="22">
        <v>0</v>
      </c>
      <c r="L3085" s="33">
        <v>187809.34</v>
      </c>
      <c r="M3085" s="20" t="e">
        <f>VLOOKUP(G3085,PROCV!$A$110:$B$119,2,FALSE)</f>
        <v>#N/A</v>
      </c>
      <c r="N3085" s="17" t="e">
        <f t="shared" si="48"/>
        <v>#N/A</v>
      </c>
    </row>
    <row r="3086" spans="1:14" x14ac:dyDescent="0.25">
      <c r="A3086" s="30" t="s">
        <v>48</v>
      </c>
      <c r="B3086" s="36">
        <v>28538</v>
      </c>
      <c r="C3086" s="42" t="s">
        <v>3469</v>
      </c>
      <c r="D3086" s="22" t="s">
        <v>524</v>
      </c>
      <c r="E3086" s="22" t="s">
        <v>523</v>
      </c>
      <c r="F3086" s="26" t="str">
        <f>VLOOKUP(E3086,PROCV!$A$1:$B$107,2,TRUE)</f>
        <v>Patrimônio</v>
      </c>
      <c r="G3086" s="33">
        <v>2002</v>
      </c>
      <c r="H3086" s="24">
        <v>0</v>
      </c>
      <c r="I3086" s="23" t="str">
        <f>VLOOKUP(J3086,PROCV!$E$1:$F$27,2,FALSE)</f>
        <v>33 - Rio de Janeiro</v>
      </c>
      <c r="J3086" s="22" t="s">
        <v>82</v>
      </c>
      <c r="K3086" s="22">
        <v>0</v>
      </c>
      <c r="L3086" s="33">
        <v>188945</v>
      </c>
      <c r="M3086" s="20" t="e">
        <f>VLOOKUP(G3086,PROCV!$A$110:$B$119,2,FALSE)</f>
        <v>#N/A</v>
      </c>
      <c r="N3086" s="17" t="e">
        <f t="shared" si="48"/>
        <v>#N/A</v>
      </c>
    </row>
    <row r="3087" spans="1:14" x14ac:dyDescent="0.25">
      <c r="A3087" s="30" t="s">
        <v>48</v>
      </c>
      <c r="B3087" s="36">
        <v>26335</v>
      </c>
      <c r="C3087" s="42" t="s">
        <v>3468</v>
      </c>
      <c r="D3087" s="22" t="s">
        <v>114</v>
      </c>
      <c r="E3087" s="22" t="s">
        <v>369</v>
      </c>
      <c r="F3087" s="26" t="str">
        <f>VLOOKUP(E3087,PROCV!$A$1:$B$107,2,TRUE)</f>
        <v>Patrimônio</v>
      </c>
      <c r="G3087" s="33">
        <v>2002</v>
      </c>
      <c r="H3087" s="24">
        <v>0</v>
      </c>
      <c r="I3087" s="23" t="str">
        <f>VLOOKUP(J3087,PROCV!$E$1:$F$27,2,FALSE)</f>
        <v>53 - Distrito Federal</v>
      </c>
      <c r="J3087" s="22" t="s">
        <v>75</v>
      </c>
      <c r="K3087" s="22">
        <v>0</v>
      </c>
      <c r="L3087" s="33">
        <v>70000</v>
      </c>
      <c r="M3087" s="20" t="e">
        <f>VLOOKUP(G3087,PROCV!$A$110:$B$119,2,FALSE)</f>
        <v>#N/A</v>
      </c>
      <c r="N3087" s="17" t="e">
        <f t="shared" si="48"/>
        <v>#N/A</v>
      </c>
    </row>
    <row r="3088" spans="1:14" x14ac:dyDescent="0.25">
      <c r="A3088" s="30" t="s">
        <v>48</v>
      </c>
      <c r="B3088" s="36">
        <v>25800</v>
      </c>
      <c r="C3088" s="42" t="s">
        <v>3467</v>
      </c>
      <c r="D3088" s="22" t="s">
        <v>114</v>
      </c>
      <c r="E3088" s="22" t="s">
        <v>192</v>
      </c>
      <c r="F3088" s="26" t="str">
        <f>VLOOKUP(E3088,PROCV!$A$1:$B$107,2,TRUE)</f>
        <v>Música</v>
      </c>
      <c r="G3088" s="33">
        <v>2002</v>
      </c>
      <c r="H3088" s="24">
        <v>0</v>
      </c>
      <c r="I3088" s="23" t="str">
        <f>VLOOKUP(J3088,PROCV!$E$1:$F$27,2,FALSE)</f>
        <v>42 - Santa Catarina</v>
      </c>
      <c r="J3088" s="22" t="s">
        <v>79</v>
      </c>
      <c r="K3088" s="22">
        <v>0</v>
      </c>
      <c r="L3088" s="33">
        <v>32000</v>
      </c>
      <c r="M3088" s="20" t="e">
        <f>VLOOKUP(G3088,PROCV!$A$110:$B$119,2,FALSE)</f>
        <v>#N/A</v>
      </c>
      <c r="N3088" s="17" t="e">
        <f t="shared" si="48"/>
        <v>#N/A</v>
      </c>
    </row>
    <row r="3089" spans="1:14" x14ac:dyDescent="0.25">
      <c r="A3089" s="30" t="s">
        <v>48</v>
      </c>
      <c r="B3089" s="36">
        <v>25605</v>
      </c>
      <c r="C3089" s="42" t="s">
        <v>3466</v>
      </c>
      <c r="D3089" s="22" t="s">
        <v>114</v>
      </c>
      <c r="E3089" s="22" t="s">
        <v>192</v>
      </c>
      <c r="F3089" s="26" t="str">
        <f>VLOOKUP(E3089,PROCV!$A$1:$B$107,2,TRUE)</f>
        <v>Música</v>
      </c>
      <c r="G3089" s="33">
        <v>2002</v>
      </c>
      <c r="H3089" s="24">
        <v>0</v>
      </c>
      <c r="I3089" s="23" t="str">
        <f>VLOOKUP(J3089,PROCV!$E$1:$F$27,2,FALSE)</f>
        <v>41 - Paraná</v>
      </c>
      <c r="J3089" s="22" t="s">
        <v>106</v>
      </c>
      <c r="K3089" s="22">
        <v>0</v>
      </c>
      <c r="L3089" s="33">
        <v>32000</v>
      </c>
      <c r="M3089" s="20" t="e">
        <f>VLOOKUP(G3089,PROCV!$A$110:$B$119,2,FALSE)</f>
        <v>#N/A</v>
      </c>
      <c r="N3089" s="17" t="e">
        <f t="shared" si="48"/>
        <v>#N/A</v>
      </c>
    </row>
    <row r="3090" spans="1:14" x14ac:dyDescent="0.25">
      <c r="A3090" s="30" t="s">
        <v>48</v>
      </c>
      <c r="B3090" s="36">
        <v>19372</v>
      </c>
      <c r="C3090" s="42" t="s">
        <v>3465</v>
      </c>
      <c r="D3090" s="22" t="s">
        <v>189</v>
      </c>
      <c r="E3090" s="22" t="s">
        <v>213</v>
      </c>
      <c r="F3090" s="26" t="str">
        <f>VLOOKUP(E3090,PROCV!$A$1:$B$107,2,TRUE)</f>
        <v>Patrimônio</v>
      </c>
      <c r="G3090" s="33">
        <v>2002</v>
      </c>
      <c r="H3090" s="24">
        <v>0</v>
      </c>
      <c r="I3090" s="23" t="str">
        <f>VLOOKUP(J3090,PROCV!$E$1:$F$27,2,FALSE)</f>
        <v>11 - Rondônia</v>
      </c>
      <c r="J3090" s="22" t="s">
        <v>219</v>
      </c>
      <c r="K3090" s="22">
        <v>0</v>
      </c>
      <c r="L3090" s="33">
        <v>540046.41</v>
      </c>
      <c r="M3090" s="20" t="e">
        <f>VLOOKUP(G3090,PROCV!$A$110:$B$119,2,FALSE)</f>
        <v>#N/A</v>
      </c>
      <c r="N3090" s="17" t="e">
        <f t="shared" si="48"/>
        <v>#N/A</v>
      </c>
    </row>
    <row r="3091" spans="1:14" x14ac:dyDescent="0.25">
      <c r="A3091" s="30" t="s">
        <v>48</v>
      </c>
      <c r="B3091" s="36">
        <v>27572</v>
      </c>
      <c r="C3091" s="42" t="s">
        <v>3464</v>
      </c>
      <c r="D3091" s="22" t="s">
        <v>189</v>
      </c>
      <c r="E3091" s="22" t="s">
        <v>213</v>
      </c>
      <c r="F3091" s="26" t="str">
        <f>VLOOKUP(E3091,PROCV!$A$1:$B$107,2,TRUE)</f>
        <v>Patrimônio</v>
      </c>
      <c r="G3091" s="33">
        <v>2002</v>
      </c>
      <c r="H3091" s="24">
        <v>0</v>
      </c>
      <c r="I3091" s="23" t="str">
        <f>VLOOKUP(J3091,PROCV!$E$1:$F$27,2,FALSE)</f>
        <v>43 - Rio Grande do Sul</v>
      </c>
      <c r="J3091" s="22" t="s">
        <v>56</v>
      </c>
      <c r="K3091" s="22">
        <v>0</v>
      </c>
      <c r="L3091" s="33">
        <v>62500</v>
      </c>
      <c r="M3091" s="20" t="e">
        <f>VLOOKUP(G3091,PROCV!$A$110:$B$119,2,FALSE)</f>
        <v>#N/A</v>
      </c>
      <c r="N3091" s="17" t="e">
        <f t="shared" si="48"/>
        <v>#N/A</v>
      </c>
    </row>
    <row r="3092" spans="1:14" x14ac:dyDescent="0.25">
      <c r="A3092" s="30" t="s">
        <v>48</v>
      </c>
      <c r="B3092" s="36">
        <v>28147</v>
      </c>
      <c r="C3092" s="42" t="s">
        <v>3463</v>
      </c>
      <c r="D3092" s="22" t="s">
        <v>189</v>
      </c>
      <c r="E3092" s="22" t="s">
        <v>213</v>
      </c>
      <c r="F3092" s="26" t="str">
        <f>VLOOKUP(E3092,PROCV!$A$1:$B$107,2,TRUE)</f>
        <v>Patrimônio</v>
      </c>
      <c r="G3092" s="33">
        <v>2002</v>
      </c>
      <c r="H3092" s="24">
        <v>0</v>
      </c>
      <c r="I3092" s="23" t="str">
        <f>VLOOKUP(J3092,PROCV!$E$1:$F$27,2,FALSE)</f>
        <v>53 - Distrito Federal</v>
      </c>
      <c r="J3092" s="22" t="s">
        <v>75</v>
      </c>
      <c r="K3092" s="22">
        <v>0</v>
      </c>
      <c r="L3092" s="33">
        <v>375000</v>
      </c>
      <c r="M3092" s="20" t="e">
        <f>VLOOKUP(G3092,PROCV!$A$110:$B$119,2,FALSE)</f>
        <v>#N/A</v>
      </c>
      <c r="N3092" s="17" t="e">
        <f t="shared" si="48"/>
        <v>#N/A</v>
      </c>
    </row>
    <row r="3093" spans="1:14" x14ac:dyDescent="0.25">
      <c r="A3093" s="30" t="s">
        <v>48</v>
      </c>
      <c r="B3093" s="36">
        <v>27377</v>
      </c>
      <c r="C3093" s="42" t="s">
        <v>3462</v>
      </c>
      <c r="D3093" s="22" t="s">
        <v>189</v>
      </c>
      <c r="E3093" s="22" t="s">
        <v>213</v>
      </c>
      <c r="F3093" s="26" t="str">
        <f>VLOOKUP(E3093,PROCV!$A$1:$B$107,2,TRUE)</f>
        <v>Patrimônio</v>
      </c>
      <c r="G3093" s="33">
        <v>2002</v>
      </c>
      <c r="H3093" s="24">
        <v>0</v>
      </c>
      <c r="I3093" s="23" t="str">
        <f>VLOOKUP(J3093,PROCV!$E$1:$F$27,2,FALSE)</f>
        <v>41 - Paraná</v>
      </c>
      <c r="J3093" s="22" t="s">
        <v>106</v>
      </c>
      <c r="K3093" s="22">
        <v>0</v>
      </c>
      <c r="L3093" s="33">
        <v>186791.72</v>
      </c>
      <c r="M3093" s="20" t="e">
        <f>VLOOKUP(G3093,PROCV!$A$110:$B$119,2,FALSE)</f>
        <v>#N/A</v>
      </c>
      <c r="N3093" s="17" t="e">
        <f t="shared" si="48"/>
        <v>#N/A</v>
      </c>
    </row>
    <row r="3094" spans="1:14" x14ac:dyDescent="0.25">
      <c r="A3094" s="30" t="s">
        <v>48</v>
      </c>
      <c r="B3094" s="36">
        <v>19056</v>
      </c>
      <c r="C3094" s="42" t="s">
        <v>3461</v>
      </c>
      <c r="D3094" s="22" t="s">
        <v>189</v>
      </c>
      <c r="E3094" s="22" t="s">
        <v>213</v>
      </c>
      <c r="F3094" s="26" t="str">
        <f>VLOOKUP(E3094,PROCV!$A$1:$B$107,2,TRUE)</f>
        <v>Patrimônio</v>
      </c>
      <c r="G3094" s="33">
        <v>2002</v>
      </c>
      <c r="H3094" s="24">
        <v>0</v>
      </c>
      <c r="I3094" s="23" t="str">
        <f>VLOOKUP(J3094,PROCV!$E$1:$F$27,2,FALSE)</f>
        <v>31 - Minas Gerais</v>
      </c>
      <c r="J3094" s="22" t="s">
        <v>85</v>
      </c>
      <c r="K3094" s="22">
        <v>0</v>
      </c>
      <c r="L3094" s="33">
        <v>375000</v>
      </c>
      <c r="M3094" s="20" t="e">
        <f>VLOOKUP(G3094,PROCV!$A$110:$B$119,2,FALSE)</f>
        <v>#N/A</v>
      </c>
      <c r="N3094" s="17" t="e">
        <f t="shared" si="48"/>
        <v>#N/A</v>
      </c>
    </row>
    <row r="3095" spans="1:14" x14ac:dyDescent="0.25">
      <c r="A3095" s="30" t="s">
        <v>48</v>
      </c>
      <c r="B3095" s="36">
        <v>28163</v>
      </c>
      <c r="C3095" s="42" t="s">
        <v>3460</v>
      </c>
      <c r="D3095" s="22" t="s">
        <v>189</v>
      </c>
      <c r="E3095" s="22" t="s">
        <v>213</v>
      </c>
      <c r="F3095" s="26" t="str">
        <f>VLOOKUP(E3095,PROCV!$A$1:$B$107,2,TRUE)</f>
        <v>Patrimônio</v>
      </c>
      <c r="G3095" s="33">
        <v>2002</v>
      </c>
      <c r="H3095" s="24">
        <v>0</v>
      </c>
      <c r="I3095" s="23" t="str">
        <f>VLOOKUP(J3095,PROCV!$E$1:$F$27,2,FALSE)</f>
        <v>32 - Espírito Santo</v>
      </c>
      <c r="J3095" s="22" t="s">
        <v>67</v>
      </c>
      <c r="K3095" s="22">
        <v>0</v>
      </c>
      <c r="L3095" s="33">
        <v>250000</v>
      </c>
      <c r="M3095" s="20" t="e">
        <f>VLOOKUP(G3095,PROCV!$A$110:$B$119,2,FALSE)</f>
        <v>#N/A</v>
      </c>
      <c r="N3095" s="17" t="e">
        <f t="shared" si="48"/>
        <v>#N/A</v>
      </c>
    </row>
    <row r="3096" spans="1:14" x14ac:dyDescent="0.25">
      <c r="A3096" s="30" t="s">
        <v>48</v>
      </c>
      <c r="B3096" s="36">
        <v>28487</v>
      </c>
      <c r="C3096" s="42" t="s">
        <v>3459</v>
      </c>
      <c r="D3096" s="22" t="s">
        <v>189</v>
      </c>
      <c r="E3096" s="22" t="s">
        <v>630</v>
      </c>
      <c r="F3096" s="26" t="s">
        <v>10</v>
      </c>
      <c r="G3096" s="33">
        <v>2002</v>
      </c>
      <c r="H3096" s="24">
        <v>0</v>
      </c>
      <c r="I3096" s="23" t="str">
        <f>VLOOKUP(J3096,PROCV!$E$1:$F$27,2,FALSE)</f>
        <v>53 - Distrito Federal</v>
      </c>
      <c r="J3096" s="22" t="s">
        <v>75</v>
      </c>
      <c r="K3096" s="22">
        <v>0</v>
      </c>
      <c r="L3096" s="33">
        <v>49995.12</v>
      </c>
      <c r="M3096" s="20" t="e">
        <f>VLOOKUP(G3096,PROCV!$A$110:$B$119,2,FALSE)</f>
        <v>#N/A</v>
      </c>
      <c r="N3096" s="17" t="e">
        <f t="shared" si="48"/>
        <v>#N/A</v>
      </c>
    </row>
    <row r="3097" spans="1:14" x14ac:dyDescent="0.25">
      <c r="A3097" s="30" t="s">
        <v>48</v>
      </c>
      <c r="B3097" s="36">
        <v>18981</v>
      </c>
      <c r="C3097" s="42" t="s">
        <v>3458</v>
      </c>
      <c r="D3097" s="22" t="s">
        <v>524</v>
      </c>
      <c r="E3097" s="22" t="s">
        <v>763</v>
      </c>
      <c r="F3097" s="26" t="str">
        <f>VLOOKUP(E3097,PROCV!$A$1:$B$107,2,TRUE)</f>
        <v>Audiovisual</v>
      </c>
      <c r="G3097" s="33">
        <v>2002</v>
      </c>
      <c r="H3097" s="24">
        <v>0</v>
      </c>
      <c r="I3097" s="23" t="str">
        <f>VLOOKUP(J3097,PROCV!$E$1:$F$27,2,FALSE)</f>
        <v>22 - Piauí</v>
      </c>
      <c r="J3097" s="22" t="s">
        <v>77</v>
      </c>
      <c r="K3097" s="22">
        <v>0</v>
      </c>
      <c r="L3097" s="33">
        <v>245540</v>
      </c>
      <c r="M3097" s="20" t="e">
        <f>VLOOKUP(G3097,PROCV!$A$110:$B$119,2,FALSE)</f>
        <v>#N/A</v>
      </c>
      <c r="N3097" s="17" t="e">
        <f t="shared" si="48"/>
        <v>#N/A</v>
      </c>
    </row>
    <row r="3098" spans="1:14" x14ac:dyDescent="0.25">
      <c r="A3098" s="30" t="s">
        <v>48</v>
      </c>
      <c r="B3098" s="36">
        <v>27419</v>
      </c>
      <c r="C3098" s="42" t="s">
        <v>3092</v>
      </c>
      <c r="D3098" s="22" t="s">
        <v>189</v>
      </c>
      <c r="E3098" s="22" t="s">
        <v>213</v>
      </c>
      <c r="F3098" s="26" t="str">
        <f>VLOOKUP(E3098,PROCV!$A$1:$B$107,2,TRUE)</f>
        <v>Patrimônio</v>
      </c>
      <c r="G3098" s="33">
        <v>2002</v>
      </c>
      <c r="H3098" s="24">
        <v>0</v>
      </c>
      <c r="I3098" s="23" t="str">
        <f>VLOOKUP(J3098,PROCV!$E$1:$F$27,2,FALSE)</f>
        <v>41 - Paraná</v>
      </c>
      <c r="J3098" s="22" t="s">
        <v>106</v>
      </c>
      <c r="K3098" s="22">
        <v>0</v>
      </c>
      <c r="L3098" s="33">
        <v>87500</v>
      </c>
      <c r="M3098" s="20" t="e">
        <f>VLOOKUP(G3098,PROCV!$A$110:$B$119,2,FALSE)</f>
        <v>#N/A</v>
      </c>
      <c r="N3098" s="17" t="e">
        <f t="shared" si="48"/>
        <v>#N/A</v>
      </c>
    </row>
    <row r="3099" spans="1:14" x14ac:dyDescent="0.25">
      <c r="A3099" s="30" t="s">
        <v>48</v>
      </c>
      <c r="B3099" s="36">
        <v>27611</v>
      </c>
      <c r="C3099" s="42" t="s">
        <v>3457</v>
      </c>
      <c r="D3099" s="22" t="s">
        <v>189</v>
      </c>
      <c r="E3099" s="22" t="s">
        <v>213</v>
      </c>
      <c r="F3099" s="26" t="str">
        <f>VLOOKUP(E3099,PROCV!$A$1:$B$107,2,TRUE)</f>
        <v>Patrimônio</v>
      </c>
      <c r="G3099" s="33">
        <v>2002</v>
      </c>
      <c r="H3099" s="24">
        <v>0</v>
      </c>
      <c r="I3099" s="23" t="str">
        <f>VLOOKUP(J3099,PROCV!$E$1:$F$27,2,FALSE)</f>
        <v>35 - São Paulo</v>
      </c>
      <c r="J3099" s="22" t="s">
        <v>76</v>
      </c>
      <c r="K3099" s="22">
        <v>0</v>
      </c>
      <c r="L3099" s="33">
        <v>52562.28</v>
      </c>
      <c r="M3099" s="20" t="e">
        <f>VLOOKUP(G3099,PROCV!$A$110:$B$119,2,FALSE)</f>
        <v>#N/A</v>
      </c>
      <c r="N3099" s="17" t="e">
        <f t="shared" si="48"/>
        <v>#N/A</v>
      </c>
    </row>
    <row r="3100" spans="1:14" x14ac:dyDescent="0.25">
      <c r="A3100" s="30" t="s">
        <v>48</v>
      </c>
      <c r="B3100" s="36">
        <v>28171</v>
      </c>
      <c r="C3100" s="42" t="s">
        <v>3457</v>
      </c>
      <c r="D3100" s="22" t="s">
        <v>189</v>
      </c>
      <c r="E3100" s="22" t="s">
        <v>213</v>
      </c>
      <c r="F3100" s="26" t="str">
        <f>VLOOKUP(E3100,PROCV!$A$1:$B$107,2,TRUE)</f>
        <v>Patrimônio</v>
      </c>
      <c r="G3100" s="33">
        <v>2002</v>
      </c>
      <c r="H3100" s="24">
        <v>0</v>
      </c>
      <c r="I3100" s="23" t="str">
        <f>VLOOKUP(J3100,PROCV!$E$1:$F$27,2,FALSE)</f>
        <v>51 - Mato Grosso</v>
      </c>
      <c r="J3100" s="22" t="s">
        <v>99</v>
      </c>
      <c r="K3100" s="22">
        <v>0</v>
      </c>
      <c r="L3100" s="33">
        <v>94700</v>
      </c>
      <c r="M3100" s="20" t="e">
        <f>VLOOKUP(G3100,PROCV!$A$110:$B$119,2,FALSE)</f>
        <v>#N/A</v>
      </c>
      <c r="N3100" s="17" t="e">
        <f t="shared" si="48"/>
        <v>#N/A</v>
      </c>
    </row>
    <row r="3101" spans="1:14" x14ac:dyDescent="0.25">
      <c r="A3101" s="30" t="s">
        <v>48</v>
      </c>
      <c r="B3101" s="36">
        <v>28189</v>
      </c>
      <c r="C3101" s="42" t="s">
        <v>3457</v>
      </c>
      <c r="D3101" s="22" t="s">
        <v>189</v>
      </c>
      <c r="E3101" s="22" t="s">
        <v>749</v>
      </c>
      <c r="F3101" s="26" t="str">
        <f>VLOOKUP(E3101,PROCV!$A$1:$B$107,2,TRUE)</f>
        <v>Educação e Criação em Artes</v>
      </c>
      <c r="G3101" s="33">
        <v>2002</v>
      </c>
      <c r="H3101" s="24">
        <v>0</v>
      </c>
      <c r="I3101" s="23" t="str">
        <f>VLOOKUP(J3101,PROCV!$E$1:$F$27,2,FALSE)</f>
        <v>41 - Paraná</v>
      </c>
      <c r="J3101" s="22" t="s">
        <v>106</v>
      </c>
      <c r="K3101" s="22">
        <v>0</v>
      </c>
      <c r="L3101" s="33">
        <v>781851.33</v>
      </c>
      <c r="M3101" s="20" t="e">
        <f>VLOOKUP(G3101,PROCV!$A$110:$B$119,2,FALSE)</f>
        <v>#N/A</v>
      </c>
      <c r="N3101" s="17" t="e">
        <f t="shared" si="48"/>
        <v>#N/A</v>
      </c>
    </row>
    <row r="3102" spans="1:14" x14ac:dyDescent="0.25">
      <c r="A3102" s="30" t="s">
        <v>48</v>
      </c>
      <c r="B3102" s="36">
        <v>28351</v>
      </c>
      <c r="C3102" s="42" t="s">
        <v>3457</v>
      </c>
      <c r="D3102" s="22" t="s">
        <v>189</v>
      </c>
      <c r="E3102" s="22" t="s">
        <v>213</v>
      </c>
      <c r="F3102" s="26" t="str">
        <f>VLOOKUP(E3102,PROCV!$A$1:$B$107,2,TRUE)</f>
        <v>Patrimônio</v>
      </c>
      <c r="G3102" s="33">
        <v>2002</v>
      </c>
      <c r="H3102" s="24">
        <v>0</v>
      </c>
      <c r="I3102" s="23" t="str">
        <f>VLOOKUP(J3102,PROCV!$E$1:$F$27,2,FALSE)</f>
        <v>26 - Pernambuco</v>
      </c>
      <c r="J3102" s="22" t="s">
        <v>44</v>
      </c>
      <c r="K3102" s="22">
        <v>0</v>
      </c>
      <c r="L3102" s="33">
        <v>120239.59</v>
      </c>
      <c r="M3102" s="20" t="e">
        <f>VLOOKUP(G3102,PROCV!$A$110:$B$119,2,FALSE)</f>
        <v>#N/A</v>
      </c>
      <c r="N3102" s="17" t="e">
        <f t="shared" si="48"/>
        <v>#N/A</v>
      </c>
    </row>
    <row r="3103" spans="1:14" x14ac:dyDescent="0.25">
      <c r="A3103" s="30" t="s">
        <v>48</v>
      </c>
      <c r="B3103" s="36">
        <v>28461</v>
      </c>
      <c r="C3103" s="42" t="s">
        <v>3457</v>
      </c>
      <c r="D3103" s="22" t="s">
        <v>189</v>
      </c>
      <c r="E3103" s="22" t="s">
        <v>213</v>
      </c>
      <c r="F3103" s="26" t="str">
        <f>VLOOKUP(E3103,PROCV!$A$1:$B$107,2,TRUE)</f>
        <v>Patrimônio</v>
      </c>
      <c r="G3103" s="33">
        <v>2002</v>
      </c>
      <c r="H3103" s="24">
        <v>0</v>
      </c>
      <c r="I3103" s="23" t="str">
        <f>VLOOKUP(J3103,PROCV!$E$1:$F$27,2,FALSE)</f>
        <v>43 - Rio Grande do Sul</v>
      </c>
      <c r="J3103" s="22" t="s">
        <v>56</v>
      </c>
      <c r="K3103" s="22">
        <v>0</v>
      </c>
      <c r="L3103" s="33">
        <v>52075.08</v>
      </c>
      <c r="M3103" s="20" t="e">
        <f>VLOOKUP(G3103,PROCV!$A$110:$B$119,2,FALSE)</f>
        <v>#N/A</v>
      </c>
      <c r="N3103" s="17" t="e">
        <f t="shared" si="48"/>
        <v>#N/A</v>
      </c>
    </row>
    <row r="3104" spans="1:14" x14ac:dyDescent="0.25">
      <c r="A3104" s="30" t="s">
        <v>48</v>
      </c>
      <c r="B3104" s="36">
        <v>28212</v>
      </c>
      <c r="C3104" s="42" t="s">
        <v>3456</v>
      </c>
      <c r="D3104" s="22" t="s">
        <v>189</v>
      </c>
      <c r="E3104" s="22" t="s">
        <v>213</v>
      </c>
      <c r="F3104" s="26" t="str">
        <f>VLOOKUP(E3104,PROCV!$A$1:$B$107,2,TRUE)</f>
        <v>Patrimônio</v>
      </c>
      <c r="G3104" s="33">
        <v>2002</v>
      </c>
      <c r="H3104" s="24">
        <v>0</v>
      </c>
      <c r="I3104" s="23" t="str">
        <f>VLOOKUP(J3104,PROCV!$E$1:$F$27,2,FALSE)</f>
        <v>43 - Rio Grande do Sul</v>
      </c>
      <c r="J3104" s="22" t="s">
        <v>56</v>
      </c>
      <c r="K3104" s="22">
        <v>0</v>
      </c>
      <c r="L3104" s="33">
        <v>87500</v>
      </c>
      <c r="M3104" s="20" t="e">
        <f>VLOOKUP(G3104,PROCV!$A$110:$B$119,2,FALSE)</f>
        <v>#N/A</v>
      </c>
      <c r="N3104" s="17" t="e">
        <f t="shared" si="48"/>
        <v>#N/A</v>
      </c>
    </row>
    <row r="3105" spans="1:14" x14ac:dyDescent="0.25">
      <c r="A3105" s="30" t="s">
        <v>48</v>
      </c>
      <c r="B3105" s="36">
        <v>28340</v>
      </c>
      <c r="C3105" s="42" t="s">
        <v>3455</v>
      </c>
      <c r="D3105" s="22" t="s">
        <v>189</v>
      </c>
      <c r="E3105" s="22" t="s">
        <v>213</v>
      </c>
      <c r="F3105" s="26" t="str">
        <f>VLOOKUP(E3105,PROCV!$A$1:$B$107,2,TRUE)</f>
        <v>Patrimônio</v>
      </c>
      <c r="G3105" s="33">
        <v>2002</v>
      </c>
      <c r="H3105" s="24">
        <v>0</v>
      </c>
      <c r="I3105" s="23" t="str">
        <f>VLOOKUP(J3105,PROCV!$E$1:$F$27,2,FALSE)</f>
        <v>11 - Rondônia</v>
      </c>
      <c r="J3105" s="22" t="s">
        <v>219</v>
      </c>
      <c r="K3105" s="22">
        <v>0</v>
      </c>
      <c r="L3105" s="33">
        <v>101056.51</v>
      </c>
      <c r="M3105" s="20" t="e">
        <f>VLOOKUP(G3105,PROCV!$A$110:$B$119,2,FALSE)</f>
        <v>#N/A</v>
      </c>
      <c r="N3105" s="17" t="e">
        <f t="shared" si="48"/>
        <v>#N/A</v>
      </c>
    </row>
    <row r="3106" spans="1:14" x14ac:dyDescent="0.25">
      <c r="A3106" s="30" t="s">
        <v>48</v>
      </c>
      <c r="B3106" s="36">
        <v>27589</v>
      </c>
      <c r="C3106" s="42" t="s">
        <v>3454</v>
      </c>
      <c r="D3106" s="22" t="s">
        <v>189</v>
      </c>
      <c r="E3106" s="22" t="s">
        <v>213</v>
      </c>
      <c r="F3106" s="26" t="str">
        <f>VLOOKUP(E3106,PROCV!$A$1:$B$107,2,TRUE)</f>
        <v>Patrimônio</v>
      </c>
      <c r="G3106" s="33">
        <v>2002</v>
      </c>
      <c r="H3106" s="24">
        <v>0</v>
      </c>
      <c r="I3106" s="23" t="str">
        <f>VLOOKUP(J3106,PROCV!$E$1:$F$27,2,FALSE)</f>
        <v>25 - Paraíba</v>
      </c>
      <c r="J3106" s="22" t="s">
        <v>346</v>
      </c>
      <c r="K3106" s="22">
        <v>0</v>
      </c>
      <c r="L3106" s="33">
        <v>63331.42</v>
      </c>
      <c r="M3106" s="20" t="e">
        <f>VLOOKUP(G3106,PROCV!$A$110:$B$119,2,FALSE)</f>
        <v>#N/A</v>
      </c>
      <c r="N3106" s="17" t="e">
        <f t="shared" si="48"/>
        <v>#N/A</v>
      </c>
    </row>
    <row r="3107" spans="1:14" x14ac:dyDescent="0.25">
      <c r="A3107" s="30" t="s">
        <v>48</v>
      </c>
      <c r="B3107" s="36">
        <v>27686</v>
      </c>
      <c r="C3107" s="42" t="s">
        <v>3453</v>
      </c>
      <c r="D3107" s="22" t="s">
        <v>189</v>
      </c>
      <c r="E3107" s="22" t="s">
        <v>213</v>
      </c>
      <c r="F3107" s="26" t="str">
        <f>VLOOKUP(E3107,PROCV!$A$1:$B$107,2,TRUE)</f>
        <v>Patrimônio</v>
      </c>
      <c r="G3107" s="33">
        <v>2002</v>
      </c>
      <c r="H3107" s="24">
        <v>0</v>
      </c>
      <c r="I3107" s="23" t="str">
        <f>VLOOKUP(J3107,PROCV!$E$1:$F$27,2,FALSE)</f>
        <v>52 - Goiás</v>
      </c>
      <c r="J3107" s="22" t="s">
        <v>97</v>
      </c>
      <c r="K3107" s="22">
        <v>0</v>
      </c>
      <c r="L3107" s="33">
        <v>125000</v>
      </c>
      <c r="M3107" s="20" t="e">
        <f>VLOOKUP(G3107,PROCV!$A$110:$B$119,2,FALSE)</f>
        <v>#N/A</v>
      </c>
      <c r="N3107" s="17" t="e">
        <f t="shared" si="48"/>
        <v>#N/A</v>
      </c>
    </row>
    <row r="3108" spans="1:14" x14ac:dyDescent="0.25">
      <c r="A3108" s="30" t="s">
        <v>48</v>
      </c>
      <c r="B3108" s="36">
        <v>16516</v>
      </c>
      <c r="C3108" s="42" t="s">
        <v>3249</v>
      </c>
      <c r="D3108" s="22" t="s">
        <v>189</v>
      </c>
      <c r="E3108" s="22" t="s">
        <v>213</v>
      </c>
      <c r="F3108" s="26" t="str">
        <f>VLOOKUP(E3108,PROCV!$A$1:$B$107,2,TRUE)</f>
        <v>Patrimônio</v>
      </c>
      <c r="G3108" s="33">
        <v>2002</v>
      </c>
      <c r="H3108" s="24">
        <v>0</v>
      </c>
      <c r="I3108" s="23" t="str">
        <f>VLOOKUP(J3108,PROCV!$E$1:$F$27,2,FALSE)</f>
        <v>22 - Piauí</v>
      </c>
      <c r="J3108" s="22" t="s">
        <v>77</v>
      </c>
      <c r="K3108" s="22">
        <v>0</v>
      </c>
      <c r="L3108" s="33">
        <v>330397.38</v>
      </c>
      <c r="M3108" s="20" t="e">
        <f>VLOOKUP(G3108,PROCV!$A$110:$B$119,2,FALSE)</f>
        <v>#N/A</v>
      </c>
      <c r="N3108" s="17" t="e">
        <f t="shared" si="48"/>
        <v>#N/A</v>
      </c>
    </row>
    <row r="3109" spans="1:14" x14ac:dyDescent="0.25">
      <c r="A3109" s="30" t="s">
        <v>48</v>
      </c>
      <c r="B3109" s="36">
        <v>27722</v>
      </c>
      <c r="C3109" s="42" t="s">
        <v>3249</v>
      </c>
      <c r="D3109" s="22" t="s">
        <v>189</v>
      </c>
      <c r="E3109" s="22" t="s">
        <v>213</v>
      </c>
      <c r="F3109" s="26" t="str">
        <f>VLOOKUP(E3109,PROCV!$A$1:$B$107,2,TRUE)</f>
        <v>Patrimônio</v>
      </c>
      <c r="G3109" s="33">
        <v>2002</v>
      </c>
      <c r="H3109" s="24">
        <v>0</v>
      </c>
      <c r="I3109" s="23" t="str">
        <f>VLOOKUP(J3109,PROCV!$E$1:$F$27,2,FALSE)</f>
        <v>52 - Goiás</v>
      </c>
      <c r="J3109" s="22" t="s">
        <v>97</v>
      </c>
      <c r="K3109" s="22">
        <v>0</v>
      </c>
      <c r="L3109" s="33">
        <v>146600</v>
      </c>
      <c r="M3109" s="20" t="e">
        <f>VLOOKUP(G3109,PROCV!$A$110:$B$119,2,FALSE)</f>
        <v>#N/A</v>
      </c>
      <c r="N3109" s="17" t="e">
        <f t="shared" si="48"/>
        <v>#N/A</v>
      </c>
    </row>
    <row r="3110" spans="1:14" x14ac:dyDescent="0.25">
      <c r="A3110" s="30" t="s">
        <v>48</v>
      </c>
      <c r="B3110" s="36">
        <v>28177</v>
      </c>
      <c r="C3110" s="42" t="s">
        <v>3249</v>
      </c>
      <c r="D3110" s="22" t="s">
        <v>189</v>
      </c>
      <c r="E3110" s="22" t="s">
        <v>213</v>
      </c>
      <c r="F3110" s="26" t="str">
        <f>VLOOKUP(E3110,PROCV!$A$1:$B$107,2,TRUE)</f>
        <v>Patrimônio</v>
      </c>
      <c r="G3110" s="33">
        <v>2002</v>
      </c>
      <c r="H3110" s="24">
        <v>0</v>
      </c>
      <c r="I3110" s="23" t="str">
        <f>VLOOKUP(J3110,PROCV!$E$1:$F$27,2,FALSE)</f>
        <v>51 - Mato Grosso</v>
      </c>
      <c r="J3110" s="22" t="s">
        <v>99</v>
      </c>
      <c r="K3110" s="22">
        <v>0</v>
      </c>
      <c r="L3110" s="33">
        <v>120000</v>
      </c>
      <c r="M3110" s="20" t="e">
        <f>VLOOKUP(G3110,PROCV!$A$110:$B$119,2,FALSE)</f>
        <v>#N/A</v>
      </c>
      <c r="N3110" s="17" t="e">
        <f t="shared" si="48"/>
        <v>#N/A</v>
      </c>
    </row>
    <row r="3111" spans="1:14" x14ac:dyDescent="0.25">
      <c r="A3111" s="30" t="s">
        <v>48</v>
      </c>
      <c r="B3111" s="36">
        <v>27919</v>
      </c>
      <c r="C3111" s="42" t="s">
        <v>3452</v>
      </c>
      <c r="D3111" s="22" t="s">
        <v>189</v>
      </c>
      <c r="E3111" s="22" t="s">
        <v>213</v>
      </c>
      <c r="F3111" s="26" t="str">
        <f>VLOOKUP(E3111,PROCV!$A$1:$B$107,2,TRUE)</f>
        <v>Patrimônio</v>
      </c>
      <c r="G3111" s="33">
        <v>2002</v>
      </c>
      <c r="H3111" s="24">
        <v>0</v>
      </c>
      <c r="I3111" s="23" t="str">
        <f>VLOOKUP(J3111,PROCV!$E$1:$F$27,2,FALSE)</f>
        <v>15 - Pará</v>
      </c>
      <c r="J3111" s="22" t="s">
        <v>140</v>
      </c>
      <c r="K3111" s="22">
        <v>0</v>
      </c>
      <c r="L3111" s="33">
        <v>111111</v>
      </c>
      <c r="M3111" s="20" t="e">
        <f>VLOOKUP(G3111,PROCV!$A$110:$B$119,2,FALSE)</f>
        <v>#N/A</v>
      </c>
      <c r="N3111" s="17" t="e">
        <f t="shared" si="48"/>
        <v>#N/A</v>
      </c>
    </row>
    <row r="3112" spans="1:14" x14ac:dyDescent="0.25">
      <c r="A3112" s="30" t="s">
        <v>48</v>
      </c>
      <c r="B3112" s="36">
        <v>27862</v>
      </c>
      <c r="C3112" s="42" t="s">
        <v>3086</v>
      </c>
      <c r="D3112" s="22" t="s">
        <v>189</v>
      </c>
      <c r="E3112" s="22" t="s">
        <v>749</v>
      </c>
      <c r="F3112" s="26" t="str">
        <f>VLOOKUP(E3112,PROCV!$A$1:$B$107,2,TRUE)</f>
        <v>Educação e Criação em Artes</v>
      </c>
      <c r="G3112" s="33">
        <v>2002</v>
      </c>
      <c r="H3112" s="24">
        <v>0</v>
      </c>
      <c r="I3112" s="23" t="str">
        <f>VLOOKUP(J3112,PROCV!$E$1:$F$27,2,FALSE)</f>
        <v>31 - Minas Gerais</v>
      </c>
      <c r="J3112" s="22" t="s">
        <v>85</v>
      </c>
      <c r="K3112" s="22">
        <v>0</v>
      </c>
      <c r="L3112" s="33">
        <v>4514380.1900000004</v>
      </c>
      <c r="M3112" s="20" t="e">
        <f>VLOOKUP(G3112,PROCV!$A$110:$B$119,2,FALSE)</f>
        <v>#N/A</v>
      </c>
      <c r="N3112" s="17" t="e">
        <f t="shared" si="48"/>
        <v>#N/A</v>
      </c>
    </row>
    <row r="3113" spans="1:14" x14ac:dyDescent="0.25">
      <c r="A3113" s="30" t="s">
        <v>48</v>
      </c>
      <c r="B3113" s="36">
        <v>28268</v>
      </c>
      <c r="C3113" s="42" t="s">
        <v>3451</v>
      </c>
      <c r="D3113" s="22" t="s">
        <v>189</v>
      </c>
      <c r="E3113" s="22" t="s">
        <v>213</v>
      </c>
      <c r="F3113" s="26" t="str">
        <f>VLOOKUP(E3113,PROCV!$A$1:$B$107,2,TRUE)</f>
        <v>Patrimônio</v>
      </c>
      <c r="G3113" s="33">
        <v>2002</v>
      </c>
      <c r="H3113" s="24">
        <v>0</v>
      </c>
      <c r="I3113" s="23" t="str">
        <f>VLOOKUP(J3113,PROCV!$E$1:$F$27,2,FALSE)</f>
        <v>15 - Pará</v>
      </c>
      <c r="J3113" s="22" t="s">
        <v>140</v>
      </c>
      <c r="K3113" s="22">
        <v>0</v>
      </c>
      <c r="L3113" s="33">
        <v>201702.55</v>
      </c>
      <c r="M3113" s="20" t="e">
        <f>VLOOKUP(G3113,PROCV!$A$110:$B$119,2,FALSE)</f>
        <v>#N/A</v>
      </c>
      <c r="N3113" s="17" t="e">
        <f t="shared" si="48"/>
        <v>#N/A</v>
      </c>
    </row>
    <row r="3114" spans="1:14" x14ac:dyDescent="0.25">
      <c r="A3114" s="30" t="s">
        <v>48</v>
      </c>
      <c r="B3114" s="36">
        <v>28405</v>
      </c>
      <c r="C3114" s="42" t="s">
        <v>3450</v>
      </c>
      <c r="D3114" s="22" t="s">
        <v>189</v>
      </c>
      <c r="E3114" s="22" t="s">
        <v>213</v>
      </c>
      <c r="F3114" s="26" t="str">
        <f>VLOOKUP(E3114,PROCV!$A$1:$B$107,2,TRUE)</f>
        <v>Patrimônio</v>
      </c>
      <c r="G3114" s="33">
        <v>2002</v>
      </c>
      <c r="H3114" s="24">
        <v>0</v>
      </c>
      <c r="I3114" s="23" t="str">
        <f>VLOOKUP(J3114,PROCV!$E$1:$F$27,2,FALSE)</f>
        <v>13 - Amazonas</v>
      </c>
      <c r="J3114" s="22" t="s">
        <v>823</v>
      </c>
      <c r="K3114" s="22">
        <v>0</v>
      </c>
      <c r="L3114" s="33">
        <v>300000</v>
      </c>
      <c r="M3114" s="20" t="e">
        <f>VLOOKUP(G3114,PROCV!$A$110:$B$119,2,FALSE)</f>
        <v>#N/A</v>
      </c>
      <c r="N3114" s="17" t="e">
        <f t="shared" si="48"/>
        <v>#N/A</v>
      </c>
    </row>
    <row r="3115" spans="1:14" x14ac:dyDescent="0.25">
      <c r="A3115" s="30" t="s">
        <v>48</v>
      </c>
      <c r="B3115" s="36">
        <v>28161</v>
      </c>
      <c r="C3115" s="42" t="s">
        <v>3449</v>
      </c>
      <c r="D3115" s="22" t="s">
        <v>189</v>
      </c>
      <c r="E3115" s="22" t="s">
        <v>213</v>
      </c>
      <c r="F3115" s="26" t="str">
        <f>VLOOKUP(E3115,PROCV!$A$1:$B$107,2,TRUE)</f>
        <v>Patrimônio</v>
      </c>
      <c r="G3115" s="33">
        <v>2002</v>
      </c>
      <c r="H3115" s="24">
        <v>0</v>
      </c>
      <c r="I3115" s="23" t="str">
        <f>VLOOKUP(J3115,PROCV!$E$1:$F$27,2,FALSE)</f>
        <v>41 - Paraná</v>
      </c>
      <c r="J3115" s="22" t="s">
        <v>106</v>
      </c>
      <c r="K3115" s="22">
        <v>0</v>
      </c>
      <c r="L3115" s="33">
        <v>84215</v>
      </c>
      <c r="M3115" s="20" t="e">
        <f>VLOOKUP(G3115,PROCV!$A$110:$B$119,2,FALSE)</f>
        <v>#N/A</v>
      </c>
      <c r="N3115" s="17" t="e">
        <f t="shared" si="48"/>
        <v>#N/A</v>
      </c>
    </row>
    <row r="3116" spans="1:14" x14ac:dyDescent="0.25">
      <c r="A3116" s="30" t="s">
        <v>48</v>
      </c>
      <c r="B3116" s="36">
        <v>27739</v>
      </c>
      <c r="C3116" s="42" t="s">
        <v>3448</v>
      </c>
      <c r="D3116" s="22" t="s">
        <v>189</v>
      </c>
      <c r="E3116" s="22" t="s">
        <v>213</v>
      </c>
      <c r="F3116" s="26" t="str">
        <f>VLOOKUP(E3116,PROCV!$A$1:$B$107,2,TRUE)</f>
        <v>Patrimônio</v>
      </c>
      <c r="G3116" s="33">
        <v>2002</v>
      </c>
      <c r="H3116" s="24">
        <v>0</v>
      </c>
      <c r="I3116" s="23" t="str">
        <f>VLOOKUP(J3116,PROCV!$E$1:$F$27,2,FALSE)</f>
        <v>41 - Paraná</v>
      </c>
      <c r="J3116" s="22" t="s">
        <v>106</v>
      </c>
      <c r="K3116" s="22">
        <v>0</v>
      </c>
      <c r="L3116" s="33">
        <v>139232.21</v>
      </c>
      <c r="M3116" s="20" t="e">
        <f>VLOOKUP(G3116,PROCV!$A$110:$B$119,2,FALSE)</f>
        <v>#N/A</v>
      </c>
      <c r="N3116" s="17" t="e">
        <f t="shared" si="48"/>
        <v>#N/A</v>
      </c>
    </row>
    <row r="3117" spans="1:14" x14ac:dyDescent="0.25">
      <c r="A3117" s="30" t="s">
        <v>48</v>
      </c>
      <c r="B3117" s="36">
        <v>28362</v>
      </c>
      <c r="C3117" s="42" t="s">
        <v>3447</v>
      </c>
      <c r="D3117" s="22" t="s">
        <v>189</v>
      </c>
      <c r="E3117" s="22" t="s">
        <v>213</v>
      </c>
      <c r="F3117" s="26" t="str">
        <f>VLOOKUP(E3117,PROCV!$A$1:$B$107,2,TRUE)</f>
        <v>Patrimônio</v>
      </c>
      <c r="G3117" s="33">
        <v>2002</v>
      </c>
      <c r="H3117" s="24">
        <v>0</v>
      </c>
      <c r="I3117" s="23" t="str">
        <f>VLOOKUP(J3117,PROCV!$E$1:$F$27,2,FALSE)</f>
        <v>41 - Paraná</v>
      </c>
      <c r="J3117" s="22" t="s">
        <v>106</v>
      </c>
      <c r="K3117" s="22">
        <v>0</v>
      </c>
      <c r="L3117" s="33">
        <v>225000</v>
      </c>
      <c r="M3117" s="20" t="e">
        <f>VLOOKUP(G3117,PROCV!$A$110:$B$119,2,FALSE)</f>
        <v>#N/A</v>
      </c>
      <c r="N3117" s="17" t="e">
        <f t="shared" si="48"/>
        <v>#N/A</v>
      </c>
    </row>
    <row r="3118" spans="1:14" x14ac:dyDescent="0.25">
      <c r="A3118" s="30" t="s">
        <v>48</v>
      </c>
      <c r="B3118" s="36">
        <v>27376</v>
      </c>
      <c r="C3118" s="42" t="s">
        <v>3446</v>
      </c>
      <c r="D3118" s="22" t="s">
        <v>189</v>
      </c>
      <c r="E3118" s="22" t="s">
        <v>213</v>
      </c>
      <c r="F3118" s="26" t="str">
        <f>VLOOKUP(E3118,PROCV!$A$1:$B$107,2,TRUE)</f>
        <v>Patrimônio</v>
      </c>
      <c r="G3118" s="33">
        <v>2002</v>
      </c>
      <c r="H3118" s="24">
        <v>0</v>
      </c>
      <c r="I3118" s="23" t="str">
        <f>VLOOKUP(J3118,PROCV!$E$1:$F$27,2,FALSE)</f>
        <v>32 - Espírito Santo</v>
      </c>
      <c r="J3118" s="22" t="s">
        <v>67</v>
      </c>
      <c r="K3118" s="22">
        <v>0</v>
      </c>
      <c r="L3118" s="33">
        <v>660204.98</v>
      </c>
      <c r="M3118" s="20" t="e">
        <f>VLOOKUP(G3118,PROCV!$A$110:$B$119,2,FALSE)</f>
        <v>#N/A</v>
      </c>
      <c r="N3118" s="17" t="e">
        <f t="shared" si="48"/>
        <v>#N/A</v>
      </c>
    </row>
    <row r="3119" spans="1:14" x14ac:dyDescent="0.25">
      <c r="A3119" s="30" t="s">
        <v>48</v>
      </c>
      <c r="B3119" s="36">
        <v>29163</v>
      </c>
      <c r="C3119" s="42" t="s">
        <v>3445</v>
      </c>
      <c r="D3119" s="22" t="s">
        <v>4</v>
      </c>
      <c r="E3119" s="22" t="s">
        <v>259</v>
      </c>
      <c r="F3119" s="26" t="str">
        <f>VLOOKUP(E3119,PROCV!$A$1:$B$107,2,TRUE)</f>
        <v>Arquitetura e Design</v>
      </c>
      <c r="G3119" s="33">
        <v>2002</v>
      </c>
      <c r="H3119" s="24">
        <v>0</v>
      </c>
      <c r="I3119" s="23" t="str">
        <f>VLOOKUP(J3119,PROCV!$E$1:$F$27,2,FALSE)</f>
        <v>42 - Santa Catarina</v>
      </c>
      <c r="J3119" s="22" t="s">
        <v>79</v>
      </c>
      <c r="K3119" s="22">
        <v>0</v>
      </c>
      <c r="L3119" s="33">
        <v>240000</v>
      </c>
      <c r="M3119" s="20" t="e">
        <f>VLOOKUP(G3119,PROCV!$A$110:$B$119,2,FALSE)</f>
        <v>#N/A</v>
      </c>
      <c r="N3119" s="17" t="e">
        <f t="shared" si="48"/>
        <v>#N/A</v>
      </c>
    </row>
    <row r="3120" spans="1:14" x14ac:dyDescent="0.25">
      <c r="A3120" s="30" t="s">
        <v>48</v>
      </c>
      <c r="B3120" s="36">
        <v>18671</v>
      </c>
      <c r="C3120" s="42" t="s">
        <v>3444</v>
      </c>
      <c r="D3120" s="22" t="s">
        <v>189</v>
      </c>
      <c r="E3120" s="22" t="s">
        <v>630</v>
      </c>
      <c r="F3120" s="26" t="s">
        <v>10</v>
      </c>
      <c r="G3120" s="33">
        <v>2002</v>
      </c>
      <c r="H3120" s="24">
        <v>0</v>
      </c>
      <c r="I3120" s="23" t="str">
        <f>VLOOKUP(J3120,PROCV!$E$1:$F$27,2,FALSE)</f>
        <v>41 - Paraná</v>
      </c>
      <c r="J3120" s="22" t="s">
        <v>106</v>
      </c>
      <c r="K3120" s="22">
        <v>0</v>
      </c>
      <c r="L3120" s="33">
        <v>40225</v>
      </c>
      <c r="M3120" s="20" t="e">
        <f>VLOOKUP(G3120,PROCV!$A$110:$B$119,2,FALSE)</f>
        <v>#N/A</v>
      </c>
      <c r="N3120" s="17" t="e">
        <f t="shared" si="48"/>
        <v>#N/A</v>
      </c>
    </row>
    <row r="3121" spans="1:14" x14ac:dyDescent="0.25">
      <c r="A3121" s="30" t="s">
        <v>48</v>
      </c>
      <c r="B3121" s="36">
        <v>27351</v>
      </c>
      <c r="C3121" s="42" t="s">
        <v>3443</v>
      </c>
      <c r="D3121" s="22" t="s">
        <v>189</v>
      </c>
      <c r="E3121" s="22" t="s">
        <v>188</v>
      </c>
      <c r="F3121" s="26" t="str">
        <f>VLOOKUP(E3121,PROCV!$A$1:$B$107,2,TRUE)</f>
        <v>Audiovisual</v>
      </c>
      <c r="G3121" s="33">
        <v>2002</v>
      </c>
      <c r="H3121" s="24">
        <v>0</v>
      </c>
      <c r="I3121" s="23" t="str">
        <f>VLOOKUP(J3121,PROCV!$E$1:$F$27,2,FALSE)</f>
        <v>53 - Distrito Federal</v>
      </c>
      <c r="J3121" s="22" t="s">
        <v>75</v>
      </c>
      <c r="K3121" s="22">
        <v>0</v>
      </c>
      <c r="L3121" s="33">
        <v>34773</v>
      </c>
      <c r="M3121" s="20" t="e">
        <f>VLOOKUP(G3121,PROCV!$A$110:$B$119,2,FALSE)</f>
        <v>#N/A</v>
      </c>
      <c r="N3121" s="17" t="e">
        <f t="shared" si="48"/>
        <v>#N/A</v>
      </c>
    </row>
    <row r="3122" spans="1:14" x14ac:dyDescent="0.25">
      <c r="A3122" s="30" t="s">
        <v>48</v>
      </c>
      <c r="B3122" s="36">
        <v>26260</v>
      </c>
      <c r="C3122" s="42" t="s">
        <v>3442</v>
      </c>
      <c r="D3122" s="22" t="s">
        <v>114</v>
      </c>
      <c r="E3122" s="22" t="s">
        <v>192</v>
      </c>
      <c r="F3122" s="26" t="str">
        <f>VLOOKUP(E3122,PROCV!$A$1:$B$107,2,TRUE)</f>
        <v>Música</v>
      </c>
      <c r="G3122" s="33">
        <v>2002</v>
      </c>
      <c r="H3122" s="24">
        <v>0</v>
      </c>
      <c r="I3122" s="23" t="str">
        <f>VLOOKUP(J3122,PROCV!$E$1:$F$27,2,FALSE)</f>
        <v>31 - Minas Gerais</v>
      </c>
      <c r="J3122" s="22" t="s">
        <v>85</v>
      </c>
      <c r="K3122" s="22">
        <v>0</v>
      </c>
      <c r="L3122" s="33">
        <v>120000</v>
      </c>
      <c r="M3122" s="20" t="e">
        <f>VLOOKUP(G3122,PROCV!$A$110:$B$119,2,FALSE)</f>
        <v>#N/A</v>
      </c>
      <c r="N3122" s="17" t="e">
        <f t="shared" si="48"/>
        <v>#N/A</v>
      </c>
    </row>
    <row r="3123" spans="1:14" x14ac:dyDescent="0.25">
      <c r="A3123" s="30" t="s">
        <v>48</v>
      </c>
      <c r="B3123" s="36">
        <v>26451</v>
      </c>
      <c r="C3123" s="42" t="s">
        <v>3441</v>
      </c>
      <c r="D3123" s="22" t="s">
        <v>314</v>
      </c>
      <c r="E3123" s="22" t="s">
        <v>265</v>
      </c>
      <c r="F3123" s="26" t="str">
        <f>VLOOKUP(E3123,PROCV!$A$1:$B$107,2,TRUE)</f>
        <v>Patrimônio</v>
      </c>
      <c r="G3123" s="33">
        <v>2002</v>
      </c>
      <c r="H3123" s="24">
        <v>0</v>
      </c>
      <c r="I3123" s="23" t="str">
        <f>VLOOKUP(J3123,PROCV!$E$1:$F$27,2,FALSE)</f>
        <v>35 - São Paulo</v>
      </c>
      <c r="J3123" s="22" t="s">
        <v>76</v>
      </c>
      <c r="K3123" s="22">
        <v>0</v>
      </c>
      <c r="L3123" s="33">
        <v>50000</v>
      </c>
      <c r="M3123" s="20" t="e">
        <f>VLOOKUP(G3123,PROCV!$A$110:$B$119,2,FALSE)</f>
        <v>#N/A</v>
      </c>
      <c r="N3123" s="17" t="e">
        <f t="shared" si="48"/>
        <v>#N/A</v>
      </c>
    </row>
    <row r="3124" spans="1:14" x14ac:dyDescent="0.25">
      <c r="A3124" s="30" t="s">
        <v>48</v>
      </c>
      <c r="B3124" s="36">
        <v>29125</v>
      </c>
      <c r="C3124" s="42" t="s">
        <v>3440</v>
      </c>
      <c r="D3124" s="22" t="s">
        <v>4</v>
      </c>
      <c r="E3124" s="22" t="s">
        <v>259</v>
      </c>
      <c r="F3124" s="26" t="str">
        <f>VLOOKUP(E3124,PROCV!$A$1:$B$107,2,TRUE)</f>
        <v>Arquitetura e Design</v>
      </c>
      <c r="G3124" s="33">
        <v>2002</v>
      </c>
      <c r="H3124" s="24">
        <v>0</v>
      </c>
      <c r="I3124" s="23" t="str">
        <f>VLOOKUP(J3124,PROCV!$E$1:$F$27,2,FALSE)</f>
        <v>35 - São Paulo</v>
      </c>
      <c r="J3124" s="22" t="s">
        <v>76</v>
      </c>
      <c r="K3124" s="22">
        <v>0</v>
      </c>
      <c r="L3124" s="33">
        <v>46560</v>
      </c>
      <c r="M3124" s="20" t="e">
        <f>VLOOKUP(G3124,PROCV!$A$110:$B$119,2,FALSE)</f>
        <v>#N/A</v>
      </c>
      <c r="N3124" s="17" t="e">
        <f t="shared" si="48"/>
        <v>#N/A</v>
      </c>
    </row>
    <row r="3125" spans="1:14" x14ac:dyDescent="0.25">
      <c r="A3125" s="30" t="s">
        <v>48</v>
      </c>
      <c r="B3125" s="36">
        <v>26418</v>
      </c>
      <c r="C3125" s="42" t="s">
        <v>3439</v>
      </c>
      <c r="D3125" s="22" t="s">
        <v>114</v>
      </c>
      <c r="E3125" s="22" t="s">
        <v>113</v>
      </c>
      <c r="F3125" s="26" t="str">
        <f>VLOOKUP(E3125,PROCV!$A$1:$B$107,2,TRUE)</f>
        <v>Música</v>
      </c>
      <c r="G3125" s="33">
        <v>2002</v>
      </c>
      <c r="H3125" s="24">
        <v>0</v>
      </c>
      <c r="I3125" s="23" t="str">
        <f>VLOOKUP(J3125,PROCV!$E$1:$F$27,2,FALSE)</f>
        <v>33 - Rio de Janeiro</v>
      </c>
      <c r="J3125" s="22" t="s">
        <v>82</v>
      </c>
      <c r="K3125" s="22">
        <v>0</v>
      </c>
      <c r="L3125" s="33">
        <v>48790</v>
      </c>
      <c r="M3125" s="20" t="e">
        <f>VLOOKUP(G3125,PROCV!$A$110:$B$119,2,FALSE)</f>
        <v>#N/A</v>
      </c>
      <c r="N3125" s="17" t="e">
        <f t="shared" si="48"/>
        <v>#N/A</v>
      </c>
    </row>
    <row r="3126" spans="1:14" x14ac:dyDescent="0.25">
      <c r="A3126" s="30" t="s">
        <v>48</v>
      </c>
      <c r="B3126" s="36">
        <v>27541</v>
      </c>
      <c r="C3126" s="42" t="s">
        <v>3438</v>
      </c>
      <c r="D3126" s="22" t="s">
        <v>189</v>
      </c>
      <c r="E3126" s="22" t="s">
        <v>213</v>
      </c>
      <c r="F3126" s="26" t="str">
        <f>VLOOKUP(E3126,PROCV!$A$1:$B$107,2,TRUE)</f>
        <v>Patrimônio</v>
      </c>
      <c r="G3126" s="33">
        <v>2002</v>
      </c>
      <c r="H3126" s="24">
        <v>0</v>
      </c>
      <c r="I3126" s="23" t="str">
        <f>VLOOKUP(J3126,PROCV!$E$1:$F$27,2,FALSE)</f>
        <v>12 - Acre</v>
      </c>
      <c r="J3126" s="22" t="s">
        <v>71</v>
      </c>
      <c r="K3126" s="22">
        <v>0</v>
      </c>
      <c r="L3126" s="33">
        <v>125000</v>
      </c>
      <c r="M3126" s="20" t="e">
        <f>VLOOKUP(G3126,PROCV!$A$110:$B$119,2,FALSE)</f>
        <v>#N/A</v>
      </c>
      <c r="N3126" s="17" t="e">
        <f t="shared" si="48"/>
        <v>#N/A</v>
      </c>
    </row>
    <row r="3127" spans="1:14" x14ac:dyDescent="0.25">
      <c r="A3127" s="30" t="s">
        <v>48</v>
      </c>
      <c r="B3127" s="36">
        <v>27917</v>
      </c>
      <c r="C3127" s="42" t="s">
        <v>3437</v>
      </c>
      <c r="D3127" s="22" t="s">
        <v>189</v>
      </c>
      <c r="E3127" s="22" t="s">
        <v>216</v>
      </c>
      <c r="F3127" s="26" t="str">
        <f>VLOOKUP(E3127,PROCV!$A$1:$B$107,2,TRUE)</f>
        <v>Patrimônio</v>
      </c>
      <c r="G3127" s="33">
        <v>2002</v>
      </c>
      <c r="H3127" s="24">
        <v>0</v>
      </c>
      <c r="I3127" s="23" t="str">
        <f>VLOOKUP(J3127,PROCV!$E$1:$F$27,2,FALSE)</f>
        <v>43 - Rio Grande do Sul</v>
      </c>
      <c r="J3127" s="22" t="s">
        <v>56</v>
      </c>
      <c r="K3127" s="22">
        <v>0</v>
      </c>
      <c r="L3127" s="33">
        <v>31400</v>
      </c>
      <c r="M3127" s="20" t="e">
        <f>VLOOKUP(G3127,PROCV!$A$110:$B$119,2,FALSE)</f>
        <v>#N/A</v>
      </c>
      <c r="N3127" s="17" t="e">
        <f t="shared" si="48"/>
        <v>#N/A</v>
      </c>
    </row>
    <row r="3128" spans="1:14" x14ac:dyDescent="0.25">
      <c r="A3128" s="30" t="s">
        <v>48</v>
      </c>
      <c r="B3128" s="36">
        <v>28531</v>
      </c>
      <c r="C3128" s="42" t="s">
        <v>3436</v>
      </c>
      <c r="D3128" s="22" t="s">
        <v>189</v>
      </c>
      <c r="E3128" s="22" t="s">
        <v>844</v>
      </c>
      <c r="F3128" s="26" t="str">
        <f>VLOOKUP(E3128,PROCV!$A$1:$B$107,2,TRUE)</f>
        <v>Educação e Criação em Artes</v>
      </c>
      <c r="G3128" s="33">
        <v>2002</v>
      </c>
      <c r="H3128" s="24">
        <v>0</v>
      </c>
      <c r="I3128" s="23" t="str">
        <f>VLOOKUP(J3128,PROCV!$E$1:$F$27,2,FALSE)</f>
        <v>31 - Minas Gerais</v>
      </c>
      <c r="J3128" s="22" t="s">
        <v>85</v>
      </c>
      <c r="K3128" s="22">
        <v>0</v>
      </c>
      <c r="L3128" s="33">
        <v>24873.75</v>
      </c>
      <c r="M3128" s="20" t="e">
        <f>VLOOKUP(G3128,PROCV!$A$110:$B$119,2,FALSE)</f>
        <v>#N/A</v>
      </c>
      <c r="N3128" s="17" t="e">
        <f t="shared" si="48"/>
        <v>#N/A</v>
      </c>
    </row>
    <row r="3129" spans="1:14" x14ac:dyDescent="0.25">
      <c r="A3129" s="30" t="s">
        <v>48</v>
      </c>
      <c r="B3129" s="36">
        <v>19145</v>
      </c>
      <c r="C3129" s="42" t="s">
        <v>3435</v>
      </c>
      <c r="D3129" s="22" t="s">
        <v>314</v>
      </c>
      <c r="E3129" s="22" t="s">
        <v>265</v>
      </c>
      <c r="F3129" s="26" t="str">
        <f>VLOOKUP(E3129,PROCV!$A$1:$B$107,2,TRUE)</f>
        <v>Patrimônio</v>
      </c>
      <c r="G3129" s="33">
        <v>2002</v>
      </c>
      <c r="H3129" s="24">
        <v>0</v>
      </c>
      <c r="I3129" s="23" t="str">
        <f>VLOOKUP(J3129,PROCV!$E$1:$F$27,2,FALSE)</f>
        <v>31 - Minas Gerais</v>
      </c>
      <c r="J3129" s="22" t="s">
        <v>85</v>
      </c>
      <c r="K3129" s="22">
        <v>0</v>
      </c>
      <c r="L3129" s="33">
        <v>37500</v>
      </c>
      <c r="M3129" s="20" t="e">
        <f>VLOOKUP(G3129,PROCV!$A$110:$B$119,2,FALSE)</f>
        <v>#N/A</v>
      </c>
      <c r="N3129" s="17" t="e">
        <f t="shared" si="48"/>
        <v>#N/A</v>
      </c>
    </row>
    <row r="3130" spans="1:14" x14ac:dyDescent="0.25">
      <c r="A3130" s="30" t="s">
        <v>48</v>
      </c>
      <c r="B3130" s="36">
        <v>25951</v>
      </c>
      <c r="C3130" s="42" t="s">
        <v>3434</v>
      </c>
      <c r="D3130" s="22" t="s">
        <v>114</v>
      </c>
      <c r="E3130" s="22" t="s">
        <v>192</v>
      </c>
      <c r="F3130" s="26" t="str">
        <f>VLOOKUP(E3130,PROCV!$A$1:$B$107,2,TRUE)</f>
        <v>Música</v>
      </c>
      <c r="G3130" s="33">
        <v>2002</v>
      </c>
      <c r="H3130" s="24">
        <v>0</v>
      </c>
      <c r="I3130" s="23" t="str">
        <f>VLOOKUP(J3130,PROCV!$E$1:$F$27,2,FALSE)</f>
        <v>33 - Rio de Janeiro</v>
      </c>
      <c r="J3130" s="22" t="s">
        <v>82</v>
      </c>
      <c r="K3130" s="22">
        <v>0</v>
      </c>
      <c r="L3130" s="33">
        <v>40000</v>
      </c>
      <c r="M3130" s="20" t="e">
        <f>VLOOKUP(G3130,PROCV!$A$110:$B$119,2,FALSE)</f>
        <v>#N/A</v>
      </c>
      <c r="N3130" s="17" t="e">
        <f t="shared" si="48"/>
        <v>#N/A</v>
      </c>
    </row>
    <row r="3131" spans="1:14" x14ac:dyDescent="0.25">
      <c r="A3131" s="30" t="s">
        <v>48</v>
      </c>
      <c r="B3131" s="36">
        <v>25135</v>
      </c>
      <c r="C3131" s="42" t="s">
        <v>3433</v>
      </c>
      <c r="D3131" s="22" t="s">
        <v>114</v>
      </c>
      <c r="E3131" s="22" t="s">
        <v>113</v>
      </c>
      <c r="F3131" s="26" t="str">
        <f>VLOOKUP(E3131,PROCV!$A$1:$B$107,2,TRUE)</f>
        <v>Música</v>
      </c>
      <c r="G3131" s="33">
        <v>2002</v>
      </c>
      <c r="H3131" s="24">
        <v>0</v>
      </c>
      <c r="I3131" s="23" t="str">
        <f>VLOOKUP(J3131,PROCV!$E$1:$F$27,2,FALSE)</f>
        <v>27 - Alagoas</v>
      </c>
      <c r="J3131" s="22" t="s">
        <v>65</v>
      </c>
      <c r="K3131" s="22">
        <v>0</v>
      </c>
      <c r="L3131" s="33">
        <v>64000</v>
      </c>
      <c r="M3131" s="20" t="e">
        <f>VLOOKUP(G3131,PROCV!$A$110:$B$119,2,FALSE)</f>
        <v>#N/A</v>
      </c>
      <c r="N3131" s="17" t="e">
        <f t="shared" si="48"/>
        <v>#N/A</v>
      </c>
    </row>
    <row r="3132" spans="1:14" x14ac:dyDescent="0.25">
      <c r="A3132" s="30" t="s">
        <v>48</v>
      </c>
      <c r="B3132" s="36">
        <v>28307</v>
      </c>
      <c r="C3132" s="42" t="s">
        <v>3432</v>
      </c>
      <c r="D3132" s="22" t="s">
        <v>189</v>
      </c>
      <c r="E3132" s="22" t="s">
        <v>630</v>
      </c>
      <c r="F3132" s="26" t="s">
        <v>10</v>
      </c>
      <c r="G3132" s="33">
        <v>2002</v>
      </c>
      <c r="H3132" s="24">
        <v>0</v>
      </c>
      <c r="I3132" s="23" t="str">
        <f>VLOOKUP(J3132,PROCV!$E$1:$F$27,2,FALSE)</f>
        <v>41 - Paraná</v>
      </c>
      <c r="J3132" s="22" t="s">
        <v>106</v>
      </c>
      <c r="K3132" s="22">
        <v>0</v>
      </c>
      <c r="L3132" s="33">
        <v>62500</v>
      </c>
      <c r="M3132" s="20" t="e">
        <f>VLOOKUP(G3132,PROCV!$A$110:$B$119,2,FALSE)</f>
        <v>#N/A</v>
      </c>
      <c r="N3132" s="17" t="e">
        <f t="shared" si="48"/>
        <v>#N/A</v>
      </c>
    </row>
    <row r="3133" spans="1:14" x14ac:dyDescent="0.25">
      <c r="A3133" s="30" t="s">
        <v>48</v>
      </c>
      <c r="B3133" s="36">
        <v>16925</v>
      </c>
      <c r="C3133" s="42" t="s">
        <v>3431</v>
      </c>
      <c r="D3133" s="22" t="s">
        <v>189</v>
      </c>
      <c r="E3133" s="22" t="s">
        <v>630</v>
      </c>
      <c r="F3133" s="26" t="s">
        <v>10</v>
      </c>
      <c r="G3133" s="33">
        <v>2002</v>
      </c>
      <c r="H3133" s="24">
        <v>0</v>
      </c>
      <c r="I3133" s="23" t="str">
        <f>VLOOKUP(J3133,PROCV!$E$1:$F$27,2,FALSE)</f>
        <v>29 - Bahia</v>
      </c>
      <c r="J3133" s="22" t="s">
        <v>73</v>
      </c>
      <c r="K3133" s="22">
        <v>0</v>
      </c>
      <c r="L3133" s="33">
        <v>60693.25</v>
      </c>
      <c r="M3133" s="20" t="e">
        <f>VLOOKUP(G3133,PROCV!$A$110:$B$119,2,FALSE)</f>
        <v>#N/A</v>
      </c>
      <c r="N3133" s="17" t="e">
        <f t="shared" si="48"/>
        <v>#N/A</v>
      </c>
    </row>
    <row r="3134" spans="1:14" x14ac:dyDescent="0.25">
      <c r="A3134" s="30" t="s">
        <v>48</v>
      </c>
      <c r="B3134" s="36">
        <v>28437</v>
      </c>
      <c r="C3134" s="42" t="s">
        <v>3430</v>
      </c>
      <c r="D3134" s="22" t="s">
        <v>189</v>
      </c>
      <c r="E3134" s="22" t="s">
        <v>213</v>
      </c>
      <c r="F3134" s="26" t="str">
        <f>VLOOKUP(E3134,PROCV!$A$1:$B$107,2,TRUE)</f>
        <v>Patrimônio</v>
      </c>
      <c r="G3134" s="33">
        <v>2002</v>
      </c>
      <c r="H3134" s="24">
        <v>0</v>
      </c>
      <c r="I3134" s="23" t="str">
        <f>VLOOKUP(J3134,PROCV!$E$1:$F$27,2,FALSE)</f>
        <v>35 - São Paulo</v>
      </c>
      <c r="J3134" s="22" t="s">
        <v>76</v>
      </c>
      <c r="K3134" s="22">
        <v>0</v>
      </c>
      <c r="L3134" s="33">
        <v>48791.44</v>
      </c>
      <c r="M3134" s="20" t="e">
        <f>VLOOKUP(G3134,PROCV!$A$110:$B$119,2,FALSE)</f>
        <v>#N/A</v>
      </c>
      <c r="N3134" s="17" t="e">
        <f t="shared" si="48"/>
        <v>#N/A</v>
      </c>
    </row>
    <row r="3135" spans="1:14" x14ac:dyDescent="0.25">
      <c r="A3135" s="30" t="s">
        <v>48</v>
      </c>
      <c r="B3135" s="36">
        <v>27667</v>
      </c>
      <c r="C3135" s="42" t="s">
        <v>3429</v>
      </c>
      <c r="D3135" s="22" t="s">
        <v>189</v>
      </c>
      <c r="E3135" s="22" t="s">
        <v>213</v>
      </c>
      <c r="F3135" s="26" t="str">
        <f>VLOOKUP(E3135,PROCV!$A$1:$B$107,2,TRUE)</f>
        <v>Patrimônio</v>
      </c>
      <c r="G3135" s="33">
        <v>2002</v>
      </c>
      <c r="H3135" s="24">
        <v>0</v>
      </c>
      <c r="I3135" s="23" t="str">
        <f>VLOOKUP(J3135,PROCV!$E$1:$F$27,2,FALSE)</f>
        <v>29 - Bahia</v>
      </c>
      <c r="J3135" s="22" t="s">
        <v>73</v>
      </c>
      <c r="K3135" s="22">
        <v>0</v>
      </c>
      <c r="L3135" s="33">
        <v>351911.74</v>
      </c>
      <c r="M3135" s="20" t="e">
        <f>VLOOKUP(G3135,PROCV!$A$110:$B$119,2,FALSE)</f>
        <v>#N/A</v>
      </c>
      <c r="N3135" s="17" t="e">
        <f t="shared" si="48"/>
        <v>#N/A</v>
      </c>
    </row>
    <row r="3136" spans="1:14" x14ac:dyDescent="0.25">
      <c r="A3136" s="30" t="s">
        <v>48</v>
      </c>
      <c r="B3136" s="36">
        <v>27970</v>
      </c>
      <c r="C3136" s="42" t="s">
        <v>3428</v>
      </c>
      <c r="D3136" s="22" t="s">
        <v>189</v>
      </c>
      <c r="E3136" s="22" t="s">
        <v>749</v>
      </c>
      <c r="F3136" s="26" t="str">
        <f>VLOOKUP(E3136,PROCV!$A$1:$B$107,2,TRUE)</f>
        <v>Educação e Criação em Artes</v>
      </c>
      <c r="G3136" s="33">
        <v>2002</v>
      </c>
      <c r="H3136" s="24">
        <v>0</v>
      </c>
      <c r="I3136" s="23" t="str">
        <f>VLOOKUP(J3136,PROCV!$E$1:$F$27,2,FALSE)</f>
        <v>52 - Goiás</v>
      </c>
      <c r="J3136" s="22" t="s">
        <v>97</v>
      </c>
      <c r="K3136" s="22">
        <v>0</v>
      </c>
      <c r="L3136" s="33">
        <v>562500</v>
      </c>
      <c r="M3136" s="20" t="e">
        <f>VLOOKUP(G3136,PROCV!$A$110:$B$119,2,FALSE)</f>
        <v>#N/A</v>
      </c>
      <c r="N3136" s="17" t="e">
        <f t="shared" si="48"/>
        <v>#N/A</v>
      </c>
    </row>
    <row r="3137" spans="1:14" x14ac:dyDescent="0.25">
      <c r="A3137" s="30" t="s">
        <v>48</v>
      </c>
      <c r="B3137" s="36">
        <v>25159</v>
      </c>
      <c r="C3137" s="42" t="s">
        <v>3427</v>
      </c>
      <c r="D3137" s="22" t="s">
        <v>314</v>
      </c>
      <c r="E3137" s="22" t="s">
        <v>265</v>
      </c>
      <c r="F3137" s="26" t="str">
        <f>VLOOKUP(E3137,PROCV!$A$1:$B$107,2,TRUE)</f>
        <v>Patrimônio</v>
      </c>
      <c r="G3137" s="38">
        <v>2002</v>
      </c>
      <c r="H3137" s="24">
        <v>0</v>
      </c>
      <c r="I3137" s="23" t="str">
        <f>VLOOKUP(J3137,PROCV!$E$1:$F$27,2,FALSE)</f>
        <v>53 - Distrito Federal</v>
      </c>
      <c r="J3137" s="22" t="s">
        <v>75</v>
      </c>
      <c r="K3137" s="22">
        <v>0</v>
      </c>
      <c r="L3137" s="38">
        <v>60000</v>
      </c>
      <c r="M3137" s="20" t="e">
        <f>VLOOKUP(G3137,PROCV!$A$110:$B$119,2,FALSE)</f>
        <v>#N/A</v>
      </c>
      <c r="N3137" s="17" t="e">
        <f t="shared" si="48"/>
        <v>#N/A</v>
      </c>
    </row>
    <row r="3138" spans="1:14" x14ac:dyDescent="0.25">
      <c r="A3138" s="30" t="s">
        <v>48</v>
      </c>
      <c r="B3138" s="36">
        <v>16955</v>
      </c>
      <c r="C3138" s="42" t="s">
        <v>3426</v>
      </c>
      <c r="D3138" s="22" t="s">
        <v>189</v>
      </c>
      <c r="E3138" s="22" t="s">
        <v>213</v>
      </c>
      <c r="F3138" s="26" t="str">
        <f>VLOOKUP(E3138,PROCV!$A$1:$B$107,2,TRUE)</f>
        <v>Patrimônio</v>
      </c>
      <c r="G3138" s="33">
        <v>2002</v>
      </c>
      <c r="H3138" s="24">
        <v>0</v>
      </c>
      <c r="I3138" s="23" t="str">
        <f>VLOOKUP(J3138,PROCV!$E$1:$F$27,2,FALSE)</f>
        <v>41 - Paraná</v>
      </c>
      <c r="J3138" s="22" t="s">
        <v>106</v>
      </c>
      <c r="K3138" s="22">
        <v>0</v>
      </c>
      <c r="L3138" s="33">
        <v>79951.600000000006</v>
      </c>
      <c r="M3138" s="20" t="e">
        <f>VLOOKUP(G3138,PROCV!$A$110:$B$119,2,FALSE)</f>
        <v>#N/A</v>
      </c>
      <c r="N3138" s="17" t="e">
        <f t="shared" ref="N3138:N3201" si="49">+M3138*L3138</f>
        <v>#N/A</v>
      </c>
    </row>
    <row r="3139" spans="1:14" x14ac:dyDescent="0.25">
      <c r="A3139" s="30" t="s">
        <v>48</v>
      </c>
      <c r="B3139" s="36">
        <v>27542</v>
      </c>
      <c r="C3139" s="42" t="s">
        <v>3425</v>
      </c>
      <c r="D3139" s="22" t="s">
        <v>189</v>
      </c>
      <c r="E3139" s="22" t="s">
        <v>213</v>
      </c>
      <c r="F3139" s="26" t="str">
        <f>VLOOKUP(E3139,PROCV!$A$1:$B$107,2,TRUE)</f>
        <v>Patrimônio</v>
      </c>
      <c r="G3139" s="33">
        <v>2002</v>
      </c>
      <c r="H3139" s="24">
        <v>0</v>
      </c>
      <c r="I3139" s="23" t="str">
        <f>VLOOKUP(J3139,PROCV!$E$1:$F$27,2,FALSE)</f>
        <v>41 - Paraná</v>
      </c>
      <c r="J3139" s="22" t="s">
        <v>106</v>
      </c>
      <c r="K3139" s="22">
        <v>0</v>
      </c>
      <c r="L3139" s="33">
        <v>213293.39</v>
      </c>
      <c r="M3139" s="20" t="e">
        <f>VLOOKUP(G3139,PROCV!$A$110:$B$119,2,FALSE)</f>
        <v>#N/A</v>
      </c>
      <c r="N3139" s="17" t="e">
        <f t="shared" si="49"/>
        <v>#N/A</v>
      </c>
    </row>
    <row r="3140" spans="1:14" x14ac:dyDescent="0.25">
      <c r="A3140" s="30" t="s">
        <v>48</v>
      </c>
      <c r="B3140" s="36">
        <v>19329</v>
      </c>
      <c r="C3140" s="42" t="s">
        <v>3424</v>
      </c>
      <c r="D3140" s="22" t="s">
        <v>524</v>
      </c>
      <c r="E3140" s="22" t="s">
        <v>523</v>
      </c>
      <c r="F3140" s="26" t="str">
        <f>VLOOKUP(E3140,PROCV!$A$1:$B$107,2,TRUE)</f>
        <v>Patrimônio</v>
      </c>
      <c r="G3140" s="33">
        <v>2002</v>
      </c>
      <c r="H3140" s="24">
        <v>0</v>
      </c>
      <c r="I3140" s="23" t="str">
        <f>VLOOKUP(J3140,PROCV!$E$1:$F$27,2,FALSE)</f>
        <v>53 - Distrito Federal</v>
      </c>
      <c r="J3140" s="22" t="s">
        <v>75</v>
      </c>
      <c r="K3140" s="22">
        <v>0</v>
      </c>
      <c r="L3140" s="33">
        <v>72360</v>
      </c>
      <c r="M3140" s="20" t="e">
        <f>VLOOKUP(G3140,PROCV!$A$110:$B$119,2,FALSE)</f>
        <v>#N/A</v>
      </c>
      <c r="N3140" s="17" t="e">
        <f t="shared" si="49"/>
        <v>#N/A</v>
      </c>
    </row>
    <row r="3141" spans="1:14" x14ac:dyDescent="0.25">
      <c r="A3141" s="30" t="s">
        <v>48</v>
      </c>
      <c r="B3141" s="36">
        <v>26299</v>
      </c>
      <c r="C3141" s="42" t="s">
        <v>3423</v>
      </c>
      <c r="D3141" s="22" t="s">
        <v>114</v>
      </c>
      <c r="E3141" s="22" t="s">
        <v>113</v>
      </c>
      <c r="F3141" s="26" t="str">
        <f>VLOOKUP(E3141,PROCV!$A$1:$B$107,2,TRUE)</f>
        <v>Música</v>
      </c>
      <c r="G3141" s="33">
        <v>2002</v>
      </c>
      <c r="H3141" s="24">
        <v>0</v>
      </c>
      <c r="I3141" s="23" t="str">
        <f>VLOOKUP(J3141,PROCV!$E$1:$F$27,2,FALSE)</f>
        <v>41 - Paraná</v>
      </c>
      <c r="J3141" s="22" t="s">
        <v>106</v>
      </c>
      <c r="K3141" s="22">
        <v>0</v>
      </c>
      <c r="L3141" s="33">
        <v>100000</v>
      </c>
      <c r="M3141" s="20" t="e">
        <f>VLOOKUP(G3141,PROCV!$A$110:$B$119,2,FALSE)</f>
        <v>#N/A</v>
      </c>
      <c r="N3141" s="17" t="e">
        <f t="shared" si="49"/>
        <v>#N/A</v>
      </c>
    </row>
    <row r="3142" spans="1:14" x14ac:dyDescent="0.25">
      <c r="A3142" s="30" t="s">
        <v>48</v>
      </c>
      <c r="B3142" s="36">
        <v>25510</v>
      </c>
      <c r="C3142" s="42" t="s">
        <v>3422</v>
      </c>
      <c r="D3142" s="22" t="s">
        <v>114</v>
      </c>
      <c r="E3142" s="22" t="s">
        <v>113</v>
      </c>
      <c r="F3142" s="26" t="str">
        <f>VLOOKUP(E3142,PROCV!$A$1:$B$107,2,TRUE)</f>
        <v>Música</v>
      </c>
      <c r="G3142" s="33">
        <v>2002</v>
      </c>
      <c r="H3142" s="24">
        <v>0</v>
      </c>
      <c r="I3142" s="23" t="str">
        <f>VLOOKUP(J3142,PROCV!$E$1:$F$27,2,FALSE)</f>
        <v>41 - Paraná</v>
      </c>
      <c r="J3142" s="22" t="s">
        <v>106</v>
      </c>
      <c r="K3142" s="22">
        <v>0</v>
      </c>
      <c r="L3142" s="33">
        <v>18800</v>
      </c>
      <c r="M3142" s="20" t="e">
        <f>VLOOKUP(G3142,PROCV!$A$110:$B$119,2,FALSE)</f>
        <v>#N/A</v>
      </c>
      <c r="N3142" s="17" t="e">
        <f t="shared" si="49"/>
        <v>#N/A</v>
      </c>
    </row>
    <row r="3143" spans="1:14" x14ac:dyDescent="0.25">
      <c r="A3143" s="30" t="s">
        <v>48</v>
      </c>
      <c r="B3143" s="36">
        <v>26397</v>
      </c>
      <c r="C3143" s="42" t="s">
        <v>3421</v>
      </c>
      <c r="D3143" s="22" t="s">
        <v>114</v>
      </c>
      <c r="E3143" s="22" t="s">
        <v>113</v>
      </c>
      <c r="F3143" s="26" t="str">
        <f>VLOOKUP(E3143,PROCV!$A$1:$B$107,2,TRUE)</f>
        <v>Música</v>
      </c>
      <c r="G3143" s="33">
        <v>2002</v>
      </c>
      <c r="H3143" s="24">
        <v>0</v>
      </c>
      <c r="I3143" s="23" t="str">
        <f>VLOOKUP(J3143,PROCV!$E$1:$F$27,2,FALSE)</f>
        <v>43 - Rio Grande do Sul</v>
      </c>
      <c r="J3143" s="22" t="s">
        <v>56</v>
      </c>
      <c r="K3143" s="22">
        <v>0</v>
      </c>
      <c r="L3143" s="33">
        <v>40000</v>
      </c>
      <c r="M3143" s="20" t="e">
        <f>VLOOKUP(G3143,PROCV!$A$110:$B$119,2,FALSE)</f>
        <v>#N/A</v>
      </c>
      <c r="N3143" s="17" t="e">
        <f t="shared" si="49"/>
        <v>#N/A</v>
      </c>
    </row>
    <row r="3144" spans="1:14" x14ac:dyDescent="0.25">
      <c r="A3144" s="30" t="s">
        <v>48</v>
      </c>
      <c r="B3144" s="36">
        <v>27555</v>
      </c>
      <c r="C3144" s="42" t="s">
        <v>3420</v>
      </c>
      <c r="D3144" s="22" t="s">
        <v>189</v>
      </c>
      <c r="E3144" s="22" t="s">
        <v>213</v>
      </c>
      <c r="F3144" s="26" t="str">
        <f>VLOOKUP(E3144,PROCV!$A$1:$B$107,2,TRUE)</f>
        <v>Patrimônio</v>
      </c>
      <c r="G3144" s="33">
        <v>2002</v>
      </c>
      <c r="H3144" s="24">
        <v>0</v>
      </c>
      <c r="I3144" s="23" t="str">
        <f>VLOOKUP(J3144,PROCV!$E$1:$F$27,2,FALSE)</f>
        <v>21 - Maranhão</v>
      </c>
      <c r="J3144" s="22" t="s">
        <v>63</v>
      </c>
      <c r="K3144" s="22">
        <v>0</v>
      </c>
      <c r="L3144" s="33">
        <v>135067.5</v>
      </c>
      <c r="M3144" s="20" t="e">
        <f>VLOOKUP(G3144,PROCV!$A$110:$B$119,2,FALSE)</f>
        <v>#N/A</v>
      </c>
      <c r="N3144" s="17" t="e">
        <f t="shared" si="49"/>
        <v>#N/A</v>
      </c>
    </row>
    <row r="3145" spans="1:14" x14ac:dyDescent="0.25">
      <c r="A3145" s="30" t="s">
        <v>48</v>
      </c>
      <c r="B3145" s="36">
        <v>27334</v>
      </c>
      <c r="C3145" s="42" t="s">
        <v>3419</v>
      </c>
      <c r="D3145" s="22" t="s">
        <v>189</v>
      </c>
      <c r="E3145" s="22" t="s">
        <v>213</v>
      </c>
      <c r="F3145" s="26" t="str">
        <f>VLOOKUP(E3145,PROCV!$A$1:$B$107,2,TRUE)</f>
        <v>Patrimônio</v>
      </c>
      <c r="G3145" s="33">
        <v>2002</v>
      </c>
      <c r="H3145" s="24">
        <v>0</v>
      </c>
      <c r="I3145" s="23" t="str">
        <f>VLOOKUP(J3145,PROCV!$E$1:$F$27,2,FALSE)</f>
        <v>23 - Ceará</v>
      </c>
      <c r="J3145" s="22" t="s">
        <v>52</v>
      </c>
      <c r="K3145" s="22">
        <v>0</v>
      </c>
      <c r="L3145" s="33">
        <v>187500</v>
      </c>
      <c r="M3145" s="20" t="e">
        <f>VLOOKUP(G3145,PROCV!$A$110:$B$119,2,FALSE)</f>
        <v>#N/A</v>
      </c>
      <c r="N3145" s="17" t="e">
        <f t="shared" si="49"/>
        <v>#N/A</v>
      </c>
    </row>
    <row r="3146" spans="1:14" x14ac:dyDescent="0.25">
      <c r="A3146" s="30" t="s">
        <v>48</v>
      </c>
      <c r="B3146" s="36">
        <v>26369</v>
      </c>
      <c r="C3146" s="42" t="s">
        <v>3418</v>
      </c>
      <c r="D3146" s="22" t="s">
        <v>114</v>
      </c>
      <c r="E3146" s="22" t="s">
        <v>113</v>
      </c>
      <c r="F3146" s="26" t="str">
        <f>VLOOKUP(E3146,PROCV!$A$1:$B$107,2,TRUE)</f>
        <v>Música</v>
      </c>
      <c r="G3146" s="33">
        <v>2002</v>
      </c>
      <c r="H3146" s="24">
        <v>0</v>
      </c>
      <c r="I3146" s="23" t="str">
        <f>VLOOKUP(J3146,PROCV!$E$1:$F$27,2,FALSE)</f>
        <v>43 - Rio Grande do Sul</v>
      </c>
      <c r="J3146" s="22" t="s">
        <v>56</v>
      </c>
      <c r="K3146" s="22">
        <v>0</v>
      </c>
      <c r="L3146" s="33">
        <v>60000</v>
      </c>
      <c r="M3146" s="20" t="e">
        <f>VLOOKUP(G3146,PROCV!$A$110:$B$119,2,FALSE)</f>
        <v>#N/A</v>
      </c>
      <c r="N3146" s="17" t="e">
        <f t="shared" si="49"/>
        <v>#N/A</v>
      </c>
    </row>
    <row r="3147" spans="1:14" x14ac:dyDescent="0.25">
      <c r="A3147" s="30" t="s">
        <v>48</v>
      </c>
      <c r="B3147" s="36">
        <v>26398</v>
      </c>
      <c r="C3147" s="42" t="s">
        <v>3417</v>
      </c>
      <c r="D3147" s="22" t="s">
        <v>114</v>
      </c>
      <c r="E3147" s="22" t="s">
        <v>113</v>
      </c>
      <c r="F3147" s="26" t="str">
        <f>VLOOKUP(E3147,PROCV!$A$1:$B$107,2,TRUE)</f>
        <v>Música</v>
      </c>
      <c r="G3147" s="33">
        <v>2002</v>
      </c>
      <c r="H3147" s="24">
        <v>0</v>
      </c>
      <c r="I3147" s="23" t="str">
        <f>VLOOKUP(J3147,PROCV!$E$1:$F$27,2,FALSE)</f>
        <v>43 - Rio Grande do Sul</v>
      </c>
      <c r="J3147" s="22" t="s">
        <v>56</v>
      </c>
      <c r="K3147" s="22">
        <v>0</v>
      </c>
      <c r="L3147" s="33">
        <v>26552</v>
      </c>
      <c r="M3147" s="20" t="e">
        <f>VLOOKUP(G3147,PROCV!$A$110:$B$119,2,FALSE)</f>
        <v>#N/A</v>
      </c>
      <c r="N3147" s="17" t="e">
        <f t="shared" si="49"/>
        <v>#N/A</v>
      </c>
    </row>
    <row r="3148" spans="1:14" x14ac:dyDescent="0.25">
      <c r="A3148" s="30" t="s">
        <v>48</v>
      </c>
      <c r="B3148" s="36">
        <v>26276</v>
      </c>
      <c r="C3148" s="42" t="s">
        <v>3416</v>
      </c>
      <c r="D3148" s="22" t="s">
        <v>314</v>
      </c>
      <c r="E3148" s="22" t="s">
        <v>265</v>
      </c>
      <c r="F3148" s="26" t="str">
        <f>VLOOKUP(E3148,PROCV!$A$1:$B$107,2,TRUE)</f>
        <v>Patrimônio</v>
      </c>
      <c r="G3148" s="38">
        <v>2002</v>
      </c>
      <c r="H3148" s="24">
        <v>0</v>
      </c>
      <c r="I3148" s="23" t="str">
        <f>VLOOKUP(J3148,PROCV!$E$1:$F$27,2,FALSE)</f>
        <v>31 - Minas Gerais</v>
      </c>
      <c r="J3148" s="22" t="s">
        <v>85</v>
      </c>
      <c r="K3148" s="22">
        <v>0</v>
      </c>
      <c r="L3148" s="38">
        <v>25000.79</v>
      </c>
      <c r="M3148" s="20" t="e">
        <f>VLOOKUP(G3148,PROCV!$A$110:$B$119,2,FALSE)</f>
        <v>#N/A</v>
      </c>
      <c r="N3148" s="17" t="e">
        <f t="shared" si="49"/>
        <v>#N/A</v>
      </c>
    </row>
    <row r="3149" spans="1:14" x14ac:dyDescent="0.25">
      <c r="A3149" s="30" t="s">
        <v>48</v>
      </c>
      <c r="B3149" s="36">
        <v>19572</v>
      </c>
      <c r="C3149" s="42" t="s">
        <v>3415</v>
      </c>
      <c r="D3149" s="22" t="s">
        <v>314</v>
      </c>
      <c r="E3149" s="22" t="s">
        <v>265</v>
      </c>
      <c r="F3149" s="26" t="str">
        <f>VLOOKUP(E3149,PROCV!$A$1:$B$107,2,TRUE)</f>
        <v>Patrimônio</v>
      </c>
      <c r="G3149" s="33">
        <v>2002</v>
      </c>
      <c r="H3149" s="24">
        <v>0</v>
      </c>
      <c r="I3149" s="23" t="str">
        <f>VLOOKUP(J3149,PROCV!$E$1:$F$27,2,FALSE)</f>
        <v>53 - Distrito Federal</v>
      </c>
      <c r="J3149" s="22" t="s">
        <v>75</v>
      </c>
      <c r="K3149" s="22">
        <v>0</v>
      </c>
      <c r="L3149" s="33">
        <v>30000</v>
      </c>
      <c r="M3149" s="20" t="e">
        <f>VLOOKUP(G3149,PROCV!$A$110:$B$119,2,FALSE)</f>
        <v>#N/A</v>
      </c>
      <c r="N3149" s="17" t="e">
        <f t="shared" si="49"/>
        <v>#N/A</v>
      </c>
    </row>
    <row r="3150" spans="1:14" x14ac:dyDescent="0.25">
      <c r="A3150" s="30" t="s">
        <v>48</v>
      </c>
      <c r="B3150" s="36">
        <v>25509</v>
      </c>
      <c r="C3150" s="42" t="s">
        <v>3414</v>
      </c>
      <c r="D3150" s="22" t="s">
        <v>114</v>
      </c>
      <c r="E3150" s="22" t="s">
        <v>113</v>
      </c>
      <c r="F3150" s="26" t="str">
        <f>VLOOKUP(E3150,PROCV!$A$1:$B$107,2,TRUE)</f>
        <v>Música</v>
      </c>
      <c r="G3150" s="33">
        <v>2002</v>
      </c>
      <c r="H3150" s="24">
        <v>0</v>
      </c>
      <c r="I3150" s="23" t="str">
        <f>VLOOKUP(J3150,PROCV!$E$1:$F$27,2,FALSE)</f>
        <v>41 - Paraná</v>
      </c>
      <c r="J3150" s="22" t="s">
        <v>106</v>
      </c>
      <c r="K3150" s="22">
        <v>0</v>
      </c>
      <c r="L3150" s="33">
        <v>25000</v>
      </c>
      <c r="M3150" s="20" t="e">
        <f>VLOOKUP(G3150,PROCV!$A$110:$B$119,2,FALSE)</f>
        <v>#N/A</v>
      </c>
      <c r="N3150" s="17" t="e">
        <f t="shared" si="49"/>
        <v>#N/A</v>
      </c>
    </row>
    <row r="3151" spans="1:14" x14ac:dyDescent="0.25">
      <c r="A3151" s="30" t="s">
        <v>48</v>
      </c>
      <c r="B3151" s="36">
        <v>27920</v>
      </c>
      <c r="C3151" s="42" t="s">
        <v>3413</v>
      </c>
      <c r="D3151" s="22" t="s">
        <v>189</v>
      </c>
      <c r="E3151" s="22" t="s">
        <v>844</v>
      </c>
      <c r="F3151" s="26" t="str">
        <f>VLOOKUP(E3151,PROCV!$A$1:$B$107,2,TRUE)</f>
        <v>Educação e Criação em Artes</v>
      </c>
      <c r="G3151" s="33">
        <v>2002</v>
      </c>
      <c r="H3151" s="24">
        <v>0</v>
      </c>
      <c r="I3151" s="23" t="str">
        <f>VLOOKUP(J3151,PROCV!$E$1:$F$27,2,FALSE)</f>
        <v>23 - Ceará</v>
      </c>
      <c r="J3151" s="22" t="s">
        <v>52</v>
      </c>
      <c r="K3151" s="22">
        <v>0</v>
      </c>
      <c r="L3151" s="33">
        <v>225000</v>
      </c>
      <c r="M3151" s="20" t="e">
        <f>VLOOKUP(G3151,PROCV!$A$110:$B$119,2,FALSE)</f>
        <v>#N/A</v>
      </c>
      <c r="N3151" s="17" t="e">
        <f t="shared" si="49"/>
        <v>#N/A</v>
      </c>
    </row>
    <row r="3152" spans="1:14" x14ac:dyDescent="0.25">
      <c r="A3152" s="30" t="s">
        <v>48</v>
      </c>
      <c r="B3152" s="36">
        <v>26443</v>
      </c>
      <c r="C3152" s="42" t="s">
        <v>3412</v>
      </c>
      <c r="D3152" s="22" t="s">
        <v>114</v>
      </c>
      <c r="E3152" s="22" t="s">
        <v>113</v>
      </c>
      <c r="F3152" s="26" t="str">
        <f>VLOOKUP(E3152,PROCV!$A$1:$B$107,2,TRUE)</f>
        <v>Música</v>
      </c>
      <c r="G3152" s="33">
        <v>2002</v>
      </c>
      <c r="H3152" s="24">
        <v>0</v>
      </c>
      <c r="I3152" s="23" t="str">
        <f>VLOOKUP(J3152,PROCV!$E$1:$F$27,2,FALSE)</f>
        <v>31 - Minas Gerais</v>
      </c>
      <c r="J3152" s="22" t="s">
        <v>85</v>
      </c>
      <c r="K3152" s="22">
        <v>0</v>
      </c>
      <c r="L3152" s="33">
        <v>26862</v>
      </c>
      <c r="M3152" s="20" t="e">
        <f>VLOOKUP(G3152,PROCV!$A$110:$B$119,2,FALSE)</f>
        <v>#N/A</v>
      </c>
      <c r="N3152" s="17" t="e">
        <f t="shared" si="49"/>
        <v>#N/A</v>
      </c>
    </row>
    <row r="3153" spans="1:14" x14ac:dyDescent="0.25">
      <c r="A3153" s="30" t="s">
        <v>48</v>
      </c>
      <c r="B3153" s="36">
        <v>26156</v>
      </c>
      <c r="C3153" s="42" t="s">
        <v>3411</v>
      </c>
      <c r="D3153" s="22" t="s">
        <v>314</v>
      </c>
      <c r="E3153" s="22" t="s">
        <v>265</v>
      </c>
      <c r="F3153" s="26" t="str">
        <f>VLOOKUP(E3153,PROCV!$A$1:$B$107,2,TRUE)</f>
        <v>Patrimônio</v>
      </c>
      <c r="G3153" s="38">
        <v>2002</v>
      </c>
      <c r="H3153" s="24">
        <v>0</v>
      </c>
      <c r="I3153" s="23" t="str">
        <f>VLOOKUP(J3153,PROCV!$E$1:$F$27,2,FALSE)</f>
        <v>35 - São Paulo</v>
      </c>
      <c r="J3153" s="22" t="s">
        <v>76</v>
      </c>
      <c r="K3153" s="22">
        <v>0</v>
      </c>
      <c r="L3153" s="38">
        <v>300000</v>
      </c>
      <c r="M3153" s="20" t="e">
        <f>VLOOKUP(G3153,PROCV!$A$110:$B$119,2,FALSE)</f>
        <v>#N/A</v>
      </c>
      <c r="N3153" s="17" t="e">
        <f t="shared" si="49"/>
        <v>#N/A</v>
      </c>
    </row>
    <row r="3154" spans="1:14" x14ac:dyDescent="0.25">
      <c r="A3154" s="30" t="s">
        <v>48</v>
      </c>
      <c r="B3154" s="36">
        <v>25096</v>
      </c>
      <c r="C3154" s="42" t="s">
        <v>3410</v>
      </c>
      <c r="D3154" s="22" t="s">
        <v>114</v>
      </c>
      <c r="E3154" s="22" t="s">
        <v>113</v>
      </c>
      <c r="F3154" s="26" t="str">
        <f>VLOOKUP(E3154,PROCV!$A$1:$B$107,2,TRUE)</f>
        <v>Música</v>
      </c>
      <c r="G3154" s="33">
        <v>2002</v>
      </c>
      <c r="H3154" s="24">
        <v>0</v>
      </c>
      <c r="I3154" s="23" t="str">
        <f>VLOOKUP(J3154,PROCV!$E$1:$F$27,2,FALSE)</f>
        <v>41 - Paraná</v>
      </c>
      <c r="J3154" s="22" t="s">
        <v>106</v>
      </c>
      <c r="K3154" s="22">
        <v>0</v>
      </c>
      <c r="L3154" s="33">
        <v>50000</v>
      </c>
      <c r="M3154" s="20" t="e">
        <f>VLOOKUP(G3154,PROCV!$A$110:$B$119,2,FALSE)</f>
        <v>#N/A</v>
      </c>
      <c r="N3154" s="17" t="e">
        <f t="shared" si="49"/>
        <v>#N/A</v>
      </c>
    </row>
    <row r="3155" spans="1:14" x14ac:dyDescent="0.25">
      <c r="A3155" s="30" t="s">
        <v>48</v>
      </c>
      <c r="B3155" s="36">
        <v>25047</v>
      </c>
      <c r="C3155" s="42" t="s">
        <v>3409</v>
      </c>
      <c r="D3155" s="22" t="s">
        <v>314</v>
      </c>
      <c r="E3155" s="22" t="s">
        <v>265</v>
      </c>
      <c r="F3155" s="26" t="str">
        <f>VLOOKUP(E3155,PROCV!$A$1:$B$107,2,TRUE)</f>
        <v>Patrimônio</v>
      </c>
      <c r="G3155" s="38">
        <v>2002</v>
      </c>
      <c r="H3155" s="24">
        <v>0</v>
      </c>
      <c r="I3155" s="23" t="str">
        <f>VLOOKUP(J3155,PROCV!$E$1:$F$27,2,FALSE)</f>
        <v>42 - Santa Catarina</v>
      </c>
      <c r="J3155" s="22" t="s">
        <v>79</v>
      </c>
      <c r="K3155" s="22">
        <v>0</v>
      </c>
      <c r="L3155" s="38">
        <v>27200</v>
      </c>
      <c r="M3155" s="20" t="e">
        <f>VLOOKUP(G3155,PROCV!$A$110:$B$119,2,FALSE)</f>
        <v>#N/A</v>
      </c>
      <c r="N3155" s="17" t="e">
        <f t="shared" si="49"/>
        <v>#N/A</v>
      </c>
    </row>
    <row r="3156" spans="1:14" x14ac:dyDescent="0.25">
      <c r="A3156" s="30" t="s">
        <v>48</v>
      </c>
      <c r="B3156" s="36">
        <v>18788</v>
      </c>
      <c r="C3156" s="42" t="s">
        <v>3408</v>
      </c>
      <c r="D3156" s="22" t="s">
        <v>114</v>
      </c>
      <c r="E3156" s="22" t="s">
        <v>113</v>
      </c>
      <c r="F3156" s="26" t="str">
        <f>VLOOKUP(E3156,PROCV!$A$1:$B$107,2,TRUE)</f>
        <v>Música</v>
      </c>
      <c r="G3156" s="33">
        <v>2002</v>
      </c>
      <c r="H3156" s="24">
        <v>0</v>
      </c>
      <c r="I3156" s="23" t="str">
        <f>VLOOKUP(J3156,PROCV!$E$1:$F$27,2,FALSE)</f>
        <v>31 - Minas Gerais</v>
      </c>
      <c r="J3156" s="22" t="s">
        <v>85</v>
      </c>
      <c r="K3156" s="22">
        <v>0</v>
      </c>
      <c r="L3156" s="33">
        <v>81760</v>
      </c>
      <c r="M3156" s="20" t="e">
        <f>VLOOKUP(G3156,PROCV!$A$110:$B$119,2,FALSE)</f>
        <v>#N/A</v>
      </c>
      <c r="N3156" s="17" t="e">
        <f t="shared" si="49"/>
        <v>#N/A</v>
      </c>
    </row>
    <row r="3157" spans="1:14" x14ac:dyDescent="0.25">
      <c r="A3157" s="30" t="s">
        <v>48</v>
      </c>
      <c r="B3157" s="36">
        <v>27910</v>
      </c>
      <c r="C3157" s="42" t="s">
        <v>3407</v>
      </c>
      <c r="D3157" s="22" t="s">
        <v>189</v>
      </c>
      <c r="E3157" s="22" t="s">
        <v>213</v>
      </c>
      <c r="F3157" s="26" t="str">
        <f>VLOOKUP(E3157,PROCV!$A$1:$B$107,2,TRUE)</f>
        <v>Patrimônio</v>
      </c>
      <c r="G3157" s="33">
        <v>2002</v>
      </c>
      <c r="H3157" s="24">
        <v>0</v>
      </c>
      <c r="I3157" s="23" t="str">
        <f>VLOOKUP(J3157,PROCV!$E$1:$F$27,2,FALSE)</f>
        <v>26 - Pernambuco</v>
      </c>
      <c r="J3157" s="22" t="s">
        <v>44</v>
      </c>
      <c r="K3157" s="22">
        <v>0</v>
      </c>
      <c r="L3157" s="33">
        <v>110000</v>
      </c>
      <c r="M3157" s="20" t="e">
        <f>VLOOKUP(G3157,PROCV!$A$110:$B$119,2,FALSE)</f>
        <v>#N/A</v>
      </c>
      <c r="N3157" s="17" t="e">
        <f t="shared" si="49"/>
        <v>#N/A</v>
      </c>
    </row>
    <row r="3158" spans="1:14" x14ac:dyDescent="0.25">
      <c r="A3158" s="30" t="s">
        <v>48</v>
      </c>
      <c r="B3158" s="36">
        <v>27911</v>
      </c>
      <c r="C3158" s="42" t="s">
        <v>3406</v>
      </c>
      <c r="D3158" s="22" t="s">
        <v>189</v>
      </c>
      <c r="E3158" s="22" t="s">
        <v>213</v>
      </c>
      <c r="F3158" s="26" t="str">
        <f>VLOOKUP(E3158,PROCV!$A$1:$B$107,2,TRUE)</f>
        <v>Patrimônio</v>
      </c>
      <c r="G3158" s="33">
        <v>2002</v>
      </c>
      <c r="H3158" s="24">
        <v>0</v>
      </c>
      <c r="I3158" s="23" t="str">
        <f>VLOOKUP(J3158,PROCV!$E$1:$F$27,2,FALSE)</f>
        <v>26 - Pernambuco</v>
      </c>
      <c r="J3158" s="22" t="s">
        <v>44</v>
      </c>
      <c r="K3158" s="22">
        <v>0</v>
      </c>
      <c r="L3158" s="33">
        <v>373745.2</v>
      </c>
      <c r="M3158" s="20" t="e">
        <f>VLOOKUP(G3158,PROCV!$A$110:$B$119,2,FALSE)</f>
        <v>#N/A</v>
      </c>
      <c r="N3158" s="17" t="e">
        <f t="shared" si="49"/>
        <v>#N/A</v>
      </c>
    </row>
    <row r="3159" spans="1:14" x14ac:dyDescent="0.25">
      <c r="A3159" s="30" t="s">
        <v>48</v>
      </c>
      <c r="B3159" s="36">
        <v>25484</v>
      </c>
      <c r="C3159" s="42" t="s">
        <v>3405</v>
      </c>
      <c r="D3159" s="22" t="s">
        <v>314</v>
      </c>
      <c r="E3159" s="22" t="s">
        <v>265</v>
      </c>
      <c r="F3159" s="26" t="str">
        <f>VLOOKUP(E3159,PROCV!$A$1:$B$107,2,TRUE)</f>
        <v>Patrimônio</v>
      </c>
      <c r="G3159" s="38">
        <v>2002</v>
      </c>
      <c r="H3159" s="24">
        <v>0</v>
      </c>
      <c r="I3159" s="23" t="str">
        <f>VLOOKUP(J3159,PROCV!$E$1:$F$27,2,FALSE)</f>
        <v>53 - Distrito Federal</v>
      </c>
      <c r="J3159" s="22" t="s">
        <v>75</v>
      </c>
      <c r="K3159" s="22">
        <v>0</v>
      </c>
      <c r="L3159" s="38">
        <v>80000</v>
      </c>
      <c r="M3159" s="20" t="e">
        <f>VLOOKUP(G3159,PROCV!$A$110:$B$119,2,FALSE)</f>
        <v>#N/A</v>
      </c>
      <c r="N3159" s="17" t="e">
        <f t="shared" si="49"/>
        <v>#N/A</v>
      </c>
    </row>
    <row r="3160" spans="1:14" x14ac:dyDescent="0.25">
      <c r="A3160" s="30" t="s">
        <v>48</v>
      </c>
      <c r="B3160" s="36">
        <v>25402</v>
      </c>
      <c r="C3160" s="42" t="s">
        <v>3404</v>
      </c>
      <c r="D3160" s="22" t="s">
        <v>314</v>
      </c>
      <c r="E3160" s="22" t="s">
        <v>265</v>
      </c>
      <c r="F3160" s="26" t="str">
        <f>VLOOKUP(E3160,PROCV!$A$1:$B$107,2,TRUE)</f>
        <v>Patrimônio</v>
      </c>
      <c r="G3160" s="38">
        <v>2002</v>
      </c>
      <c r="H3160" s="24">
        <v>0</v>
      </c>
      <c r="I3160" s="23" t="str">
        <f>VLOOKUP(J3160,PROCV!$E$1:$F$27,2,FALSE)</f>
        <v>53 - Distrito Federal</v>
      </c>
      <c r="J3160" s="22" t="s">
        <v>75</v>
      </c>
      <c r="K3160" s="22">
        <v>0</v>
      </c>
      <c r="L3160" s="38">
        <v>150000</v>
      </c>
      <c r="M3160" s="20" t="e">
        <f>VLOOKUP(G3160,PROCV!$A$110:$B$119,2,FALSE)</f>
        <v>#N/A</v>
      </c>
      <c r="N3160" s="17" t="e">
        <f t="shared" si="49"/>
        <v>#N/A</v>
      </c>
    </row>
    <row r="3161" spans="1:14" x14ac:dyDescent="0.25">
      <c r="A3161" s="30" t="s">
        <v>48</v>
      </c>
      <c r="B3161" s="36">
        <v>25207</v>
      </c>
      <c r="C3161" s="42" t="s">
        <v>3403</v>
      </c>
      <c r="D3161" s="22" t="s">
        <v>314</v>
      </c>
      <c r="E3161" s="22" t="s">
        <v>265</v>
      </c>
      <c r="F3161" s="26" t="str">
        <f>VLOOKUP(E3161,PROCV!$A$1:$B$107,2,TRUE)</f>
        <v>Patrimônio</v>
      </c>
      <c r="G3161" s="38">
        <v>2002</v>
      </c>
      <c r="H3161" s="24">
        <v>0</v>
      </c>
      <c r="I3161" s="23" t="str">
        <f>VLOOKUP(J3161,PROCV!$E$1:$F$27,2,FALSE)</f>
        <v>23 - Ceará</v>
      </c>
      <c r="J3161" s="22" t="s">
        <v>52</v>
      </c>
      <c r="K3161" s="22">
        <v>0</v>
      </c>
      <c r="L3161" s="38">
        <v>100000</v>
      </c>
      <c r="M3161" s="20" t="e">
        <f>VLOOKUP(G3161,PROCV!$A$110:$B$119,2,FALSE)</f>
        <v>#N/A</v>
      </c>
      <c r="N3161" s="17" t="e">
        <f t="shared" si="49"/>
        <v>#N/A</v>
      </c>
    </row>
    <row r="3162" spans="1:14" x14ac:dyDescent="0.25">
      <c r="A3162" s="30" t="s">
        <v>48</v>
      </c>
      <c r="B3162" s="36">
        <v>26387</v>
      </c>
      <c r="C3162" s="42" t="s">
        <v>3402</v>
      </c>
      <c r="D3162" s="22" t="s">
        <v>314</v>
      </c>
      <c r="E3162" s="22" t="s">
        <v>590</v>
      </c>
      <c r="F3162" s="26" t="str">
        <f>VLOOKUP(E3162,PROCV!$A$1:$B$107,2,TRUE)</f>
        <v>Artes Cênicas e Espetáculo</v>
      </c>
      <c r="G3162" s="33">
        <v>2002</v>
      </c>
      <c r="H3162" s="24">
        <v>0</v>
      </c>
      <c r="I3162" s="23" t="str">
        <f>VLOOKUP(J3162,PROCV!$E$1:$F$27,2,FALSE)</f>
        <v>33 - Rio de Janeiro</v>
      </c>
      <c r="J3162" s="22" t="s">
        <v>82</v>
      </c>
      <c r="K3162" s="22">
        <v>0</v>
      </c>
      <c r="L3162" s="33">
        <v>26419.200000000001</v>
      </c>
      <c r="M3162" s="20" t="e">
        <f>VLOOKUP(G3162,PROCV!$A$110:$B$119,2,FALSE)</f>
        <v>#N/A</v>
      </c>
      <c r="N3162" s="17" t="e">
        <f t="shared" si="49"/>
        <v>#N/A</v>
      </c>
    </row>
    <row r="3163" spans="1:14" x14ac:dyDescent="0.25">
      <c r="A3163" s="30" t="s">
        <v>48</v>
      </c>
      <c r="B3163" s="36">
        <v>27536</v>
      </c>
      <c r="C3163" s="42" t="s">
        <v>3401</v>
      </c>
      <c r="D3163" s="22" t="s">
        <v>524</v>
      </c>
      <c r="E3163" s="22" t="s">
        <v>763</v>
      </c>
      <c r="F3163" s="26" t="str">
        <f>VLOOKUP(E3163,PROCV!$A$1:$B$107,2,TRUE)</f>
        <v>Audiovisual</v>
      </c>
      <c r="G3163" s="33">
        <v>2002</v>
      </c>
      <c r="H3163" s="24">
        <v>0</v>
      </c>
      <c r="I3163" s="23" t="str">
        <f>VLOOKUP(J3163,PROCV!$E$1:$F$27,2,FALSE)</f>
        <v>53 - Distrito Federal</v>
      </c>
      <c r="J3163" s="22" t="s">
        <v>75</v>
      </c>
      <c r="K3163" s="22">
        <v>0</v>
      </c>
      <c r="L3163" s="33">
        <v>43952</v>
      </c>
      <c r="M3163" s="20" t="e">
        <f>VLOOKUP(G3163,PROCV!$A$110:$B$119,2,FALSE)</f>
        <v>#N/A</v>
      </c>
      <c r="N3163" s="17" t="e">
        <f t="shared" si="49"/>
        <v>#N/A</v>
      </c>
    </row>
    <row r="3164" spans="1:14" x14ac:dyDescent="0.25">
      <c r="A3164" s="30" t="s">
        <v>48</v>
      </c>
      <c r="B3164" s="36">
        <v>26271</v>
      </c>
      <c r="C3164" s="42" t="s">
        <v>3400</v>
      </c>
      <c r="D3164" s="22" t="s">
        <v>114</v>
      </c>
      <c r="E3164" s="22" t="s">
        <v>113</v>
      </c>
      <c r="F3164" s="26" t="str">
        <f>VLOOKUP(E3164,PROCV!$A$1:$B$107,2,TRUE)</f>
        <v>Música</v>
      </c>
      <c r="G3164" s="33">
        <v>2002</v>
      </c>
      <c r="H3164" s="24">
        <v>0</v>
      </c>
      <c r="I3164" s="23" t="str">
        <f>VLOOKUP(J3164,PROCV!$E$1:$F$27,2,FALSE)</f>
        <v>35 - São Paulo</v>
      </c>
      <c r="J3164" s="22" t="s">
        <v>76</v>
      </c>
      <c r="K3164" s="22">
        <v>0</v>
      </c>
      <c r="L3164" s="33">
        <v>173120</v>
      </c>
      <c r="M3164" s="20" t="e">
        <f>VLOOKUP(G3164,PROCV!$A$110:$B$119,2,FALSE)</f>
        <v>#N/A</v>
      </c>
      <c r="N3164" s="17" t="e">
        <f t="shared" si="49"/>
        <v>#N/A</v>
      </c>
    </row>
    <row r="3165" spans="1:14" x14ac:dyDescent="0.25">
      <c r="A3165" s="30" t="s">
        <v>48</v>
      </c>
      <c r="B3165" s="36">
        <v>28639</v>
      </c>
      <c r="C3165" s="42" t="s">
        <v>3399</v>
      </c>
      <c r="D3165" s="22" t="s">
        <v>189</v>
      </c>
      <c r="E3165" s="22" t="s">
        <v>630</v>
      </c>
      <c r="F3165" s="26" t="s">
        <v>10</v>
      </c>
      <c r="G3165" s="33">
        <v>2002</v>
      </c>
      <c r="H3165" s="24">
        <v>0</v>
      </c>
      <c r="I3165" s="23" t="str">
        <f>VLOOKUP(J3165,PROCV!$E$1:$F$27,2,FALSE)</f>
        <v>33 - Rio de Janeiro</v>
      </c>
      <c r="J3165" s="22" t="s">
        <v>82</v>
      </c>
      <c r="K3165" s="22">
        <v>0</v>
      </c>
      <c r="L3165" s="33">
        <v>30185</v>
      </c>
      <c r="M3165" s="20" t="e">
        <f>VLOOKUP(G3165,PROCV!$A$110:$B$119,2,FALSE)</f>
        <v>#N/A</v>
      </c>
      <c r="N3165" s="17" t="e">
        <f t="shared" si="49"/>
        <v>#N/A</v>
      </c>
    </row>
    <row r="3166" spans="1:14" x14ac:dyDescent="0.25">
      <c r="A3166" s="30" t="s">
        <v>48</v>
      </c>
      <c r="B3166" s="36">
        <v>27311</v>
      </c>
      <c r="C3166" s="42" t="s">
        <v>3398</v>
      </c>
      <c r="D3166" s="22" t="s">
        <v>189</v>
      </c>
      <c r="E3166" s="22" t="s">
        <v>213</v>
      </c>
      <c r="F3166" s="26" t="str">
        <f>VLOOKUP(E3166,PROCV!$A$1:$B$107,2,TRUE)</f>
        <v>Patrimônio</v>
      </c>
      <c r="G3166" s="33">
        <v>2002</v>
      </c>
      <c r="H3166" s="24">
        <v>0</v>
      </c>
      <c r="I3166" s="23" t="str">
        <f>VLOOKUP(J3166,PROCV!$E$1:$F$27,2,FALSE)</f>
        <v>41 - Paraná</v>
      </c>
      <c r="J3166" s="22" t="s">
        <v>106</v>
      </c>
      <c r="K3166" s="22">
        <v>0</v>
      </c>
      <c r="L3166" s="33">
        <v>75115.66</v>
      </c>
      <c r="M3166" s="20" t="e">
        <f>VLOOKUP(G3166,PROCV!$A$110:$B$119,2,FALSE)</f>
        <v>#N/A</v>
      </c>
      <c r="N3166" s="17" t="e">
        <f t="shared" si="49"/>
        <v>#N/A</v>
      </c>
    </row>
    <row r="3167" spans="1:14" x14ac:dyDescent="0.25">
      <c r="A3167" s="30" t="s">
        <v>48</v>
      </c>
      <c r="B3167" s="36">
        <v>28454</v>
      </c>
      <c r="C3167" s="42" t="s">
        <v>3397</v>
      </c>
      <c r="D3167" s="22" t="s">
        <v>189</v>
      </c>
      <c r="E3167" s="22" t="s">
        <v>213</v>
      </c>
      <c r="F3167" s="26" t="str">
        <f>VLOOKUP(E3167,PROCV!$A$1:$B$107,2,TRUE)</f>
        <v>Patrimônio</v>
      </c>
      <c r="G3167" s="33">
        <v>2002</v>
      </c>
      <c r="H3167" s="24">
        <v>0</v>
      </c>
      <c r="I3167" s="23" t="str">
        <f>VLOOKUP(J3167,PROCV!$E$1:$F$27,2,FALSE)</f>
        <v>43 - Rio Grande do Sul</v>
      </c>
      <c r="J3167" s="22" t="s">
        <v>56</v>
      </c>
      <c r="K3167" s="22">
        <v>0</v>
      </c>
      <c r="L3167" s="33">
        <v>125000</v>
      </c>
      <c r="M3167" s="20" t="e">
        <f>VLOOKUP(G3167,PROCV!$A$110:$B$119,2,FALSE)</f>
        <v>#N/A</v>
      </c>
      <c r="N3167" s="17" t="e">
        <f t="shared" si="49"/>
        <v>#N/A</v>
      </c>
    </row>
    <row r="3168" spans="1:14" x14ac:dyDescent="0.25">
      <c r="A3168" s="30" t="s">
        <v>48</v>
      </c>
      <c r="B3168" s="36">
        <v>28286</v>
      </c>
      <c r="C3168" s="42" t="s">
        <v>3396</v>
      </c>
      <c r="D3168" s="22" t="s">
        <v>189</v>
      </c>
      <c r="E3168" s="22" t="s">
        <v>213</v>
      </c>
      <c r="F3168" s="26" t="str">
        <f>VLOOKUP(E3168,PROCV!$A$1:$B$107,2,TRUE)</f>
        <v>Patrimônio</v>
      </c>
      <c r="G3168" s="33">
        <v>2002</v>
      </c>
      <c r="H3168" s="24">
        <v>0</v>
      </c>
      <c r="I3168" s="23" t="str">
        <f>VLOOKUP(J3168,PROCV!$E$1:$F$27,2,FALSE)</f>
        <v>33 - Rio de Janeiro</v>
      </c>
      <c r="J3168" s="22" t="s">
        <v>82</v>
      </c>
      <c r="K3168" s="22">
        <v>0</v>
      </c>
      <c r="L3168" s="33">
        <v>100000</v>
      </c>
      <c r="M3168" s="20" t="e">
        <f>VLOOKUP(G3168,PROCV!$A$110:$B$119,2,FALSE)</f>
        <v>#N/A</v>
      </c>
      <c r="N3168" s="17" t="e">
        <f t="shared" si="49"/>
        <v>#N/A</v>
      </c>
    </row>
    <row r="3169" spans="1:14" x14ac:dyDescent="0.25">
      <c r="A3169" s="30" t="s">
        <v>48</v>
      </c>
      <c r="B3169" s="36">
        <v>28508</v>
      </c>
      <c r="C3169" s="42" t="s">
        <v>3395</v>
      </c>
      <c r="D3169" s="22" t="s">
        <v>189</v>
      </c>
      <c r="E3169" s="22" t="s">
        <v>213</v>
      </c>
      <c r="F3169" s="26" t="str">
        <f>VLOOKUP(E3169,PROCV!$A$1:$B$107,2,TRUE)</f>
        <v>Patrimônio</v>
      </c>
      <c r="G3169" s="33">
        <v>2002</v>
      </c>
      <c r="H3169" s="24">
        <v>0</v>
      </c>
      <c r="I3169" s="23" t="str">
        <f>VLOOKUP(J3169,PROCV!$E$1:$F$27,2,FALSE)</f>
        <v>17 - Tocantins</v>
      </c>
      <c r="J3169" s="22" t="s">
        <v>64</v>
      </c>
      <c r="K3169" s="22">
        <v>0</v>
      </c>
      <c r="L3169" s="33">
        <v>38339.18</v>
      </c>
      <c r="M3169" s="20" t="e">
        <f>VLOOKUP(G3169,PROCV!$A$110:$B$119,2,FALSE)</f>
        <v>#N/A</v>
      </c>
      <c r="N3169" s="17" t="e">
        <f t="shared" si="49"/>
        <v>#N/A</v>
      </c>
    </row>
    <row r="3170" spans="1:14" x14ac:dyDescent="0.25">
      <c r="A3170" s="30" t="s">
        <v>48</v>
      </c>
      <c r="B3170" s="36">
        <v>27657</v>
      </c>
      <c r="C3170" s="42" t="s">
        <v>3394</v>
      </c>
      <c r="D3170" s="22" t="s">
        <v>189</v>
      </c>
      <c r="E3170" s="22" t="s">
        <v>213</v>
      </c>
      <c r="F3170" s="26" t="str">
        <f>VLOOKUP(E3170,PROCV!$A$1:$B$107,2,TRUE)</f>
        <v>Patrimônio</v>
      </c>
      <c r="G3170" s="33">
        <v>2002</v>
      </c>
      <c r="H3170" s="24">
        <v>0</v>
      </c>
      <c r="I3170" s="23" t="str">
        <f>VLOOKUP(J3170,PROCV!$E$1:$F$27,2,FALSE)</f>
        <v>33 - Rio de Janeiro</v>
      </c>
      <c r="J3170" s="22" t="s">
        <v>82</v>
      </c>
      <c r="K3170" s="22">
        <v>0</v>
      </c>
      <c r="L3170" s="33">
        <v>125000</v>
      </c>
      <c r="M3170" s="20" t="e">
        <f>VLOOKUP(G3170,PROCV!$A$110:$B$119,2,FALSE)</f>
        <v>#N/A</v>
      </c>
      <c r="N3170" s="17" t="e">
        <f t="shared" si="49"/>
        <v>#N/A</v>
      </c>
    </row>
    <row r="3171" spans="1:14" x14ac:dyDescent="0.25">
      <c r="A3171" s="30" t="s">
        <v>48</v>
      </c>
      <c r="B3171" s="36">
        <v>27582</v>
      </c>
      <c r="C3171" s="42" t="s">
        <v>3219</v>
      </c>
      <c r="D3171" s="22" t="s">
        <v>189</v>
      </c>
      <c r="E3171" s="22" t="s">
        <v>213</v>
      </c>
      <c r="F3171" s="26" t="str">
        <f>VLOOKUP(E3171,PROCV!$A$1:$B$107,2,TRUE)</f>
        <v>Patrimônio</v>
      </c>
      <c r="G3171" s="33">
        <v>2002</v>
      </c>
      <c r="H3171" s="24">
        <v>0</v>
      </c>
      <c r="I3171" s="23" t="str">
        <f>VLOOKUP(J3171,PROCV!$E$1:$F$27,2,FALSE)</f>
        <v>11 - Rondônia</v>
      </c>
      <c r="J3171" s="22" t="s">
        <v>219</v>
      </c>
      <c r="K3171" s="22">
        <v>0</v>
      </c>
      <c r="L3171" s="33">
        <v>148237.35</v>
      </c>
      <c r="M3171" s="20" t="e">
        <f>VLOOKUP(G3171,PROCV!$A$110:$B$119,2,FALSE)</f>
        <v>#N/A</v>
      </c>
      <c r="N3171" s="17" t="e">
        <f t="shared" si="49"/>
        <v>#N/A</v>
      </c>
    </row>
    <row r="3172" spans="1:14" x14ac:dyDescent="0.25">
      <c r="A3172" s="30" t="s">
        <v>48</v>
      </c>
      <c r="B3172" s="36">
        <v>28736</v>
      </c>
      <c r="C3172" s="42" t="s">
        <v>3393</v>
      </c>
      <c r="D3172" s="22" t="s">
        <v>189</v>
      </c>
      <c r="E3172" s="22" t="s">
        <v>844</v>
      </c>
      <c r="F3172" s="26" t="str">
        <f>VLOOKUP(E3172,PROCV!$A$1:$B$107,2,TRUE)</f>
        <v>Educação e Criação em Artes</v>
      </c>
      <c r="G3172" s="33">
        <v>2002</v>
      </c>
      <c r="H3172" s="24">
        <v>0</v>
      </c>
      <c r="I3172" s="23" t="str">
        <f>VLOOKUP(J3172,PROCV!$E$1:$F$27,2,FALSE)</f>
        <v>23 - Ceará</v>
      </c>
      <c r="J3172" s="22" t="s">
        <v>52</v>
      </c>
      <c r="K3172" s="22">
        <v>0</v>
      </c>
      <c r="L3172" s="33">
        <v>111112</v>
      </c>
      <c r="M3172" s="20" t="e">
        <f>VLOOKUP(G3172,PROCV!$A$110:$B$119,2,FALSE)</f>
        <v>#N/A</v>
      </c>
      <c r="N3172" s="17" t="e">
        <f t="shared" si="49"/>
        <v>#N/A</v>
      </c>
    </row>
    <row r="3173" spans="1:14" x14ac:dyDescent="0.25">
      <c r="A3173" s="30" t="s">
        <v>48</v>
      </c>
      <c r="B3173" s="36">
        <v>28287</v>
      </c>
      <c r="C3173" s="42" t="s">
        <v>3392</v>
      </c>
      <c r="D3173" s="22" t="s">
        <v>189</v>
      </c>
      <c r="E3173" s="22" t="s">
        <v>213</v>
      </c>
      <c r="F3173" s="26" t="str">
        <f>VLOOKUP(E3173,PROCV!$A$1:$B$107,2,TRUE)</f>
        <v>Patrimônio</v>
      </c>
      <c r="G3173" s="33">
        <v>2002</v>
      </c>
      <c r="H3173" s="24">
        <v>0</v>
      </c>
      <c r="I3173" s="23" t="str">
        <f>VLOOKUP(J3173,PROCV!$E$1:$F$27,2,FALSE)</f>
        <v>32 - Espírito Santo</v>
      </c>
      <c r="J3173" s="22" t="s">
        <v>67</v>
      </c>
      <c r="K3173" s="22">
        <v>0</v>
      </c>
      <c r="L3173" s="33">
        <v>200000</v>
      </c>
      <c r="M3173" s="20" t="e">
        <f>VLOOKUP(G3173,PROCV!$A$110:$B$119,2,FALSE)</f>
        <v>#N/A</v>
      </c>
      <c r="N3173" s="17" t="e">
        <f t="shared" si="49"/>
        <v>#N/A</v>
      </c>
    </row>
    <row r="3174" spans="1:14" x14ac:dyDescent="0.25">
      <c r="A3174" s="30" t="s">
        <v>48</v>
      </c>
      <c r="B3174" s="36">
        <v>28670</v>
      </c>
      <c r="C3174" s="42" t="s">
        <v>3391</v>
      </c>
      <c r="D3174" s="22" t="s">
        <v>189</v>
      </c>
      <c r="E3174" s="22" t="s">
        <v>630</v>
      </c>
      <c r="F3174" s="26" t="s">
        <v>10</v>
      </c>
      <c r="G3174" s="33">
        <v>2002</v>
      </c>
      <c r="H3174" s="24">
        <v>0</v>
      </c>
      <c r="I3174" s="23" t="str">
        <f>VLOOKUP(J3174,PROCV!$E$1:$F$27,2,FALSE)</f>
        <v>33 - Rio de Janeiro</v>
      </c>
      <c r="J3174" s="22" t="s">
        <v>82</v>
      </c>
      <c r="K3174" s="22">
        <v>0</v>
      </c>
      <c r="L3174" s="33">
        <v>267282.93</v>
      </c>
      <c r="M3174" s="20" t="e">
        <f>VLOOKUP(G3174,PROCV!$A$110:$B$119,2,FALSE)</f>
        <v>#N/A</v>
      </c>
      <c r="N3174" s="17" t="e">
        <f t="shared" si="49"/>
        <v>#N/A</v>
      </c>
    </row>
    <row r="3175" spans="1:14" x14ac:dyDescent="0.25">
      <c r="A3175" s="30" t="s">
        <v>48</v>
      </c>
      <c r="B3175" s="36">
        <v>27950</v>
      </c>
      <c r="C3175" s="42" t="s">
        <v>3390</v>
      </c>
      <c r="D3175" s="22" t="s">
        <v>189</v>
      </c>
      <c r="E3175" s="22" t="s">
        <v>213</v>
      </c>
      <c r="F3175" s="26" t="str">
        <f>VLOOKUP(E3175,PROCV!$A$1:$B$107,2,TRUE)</f>
        <v>Patrimônio</v>
      </c>
      <c r="G3175" s="33">
        <v>2002</v>
      </c>
      <c r="H3175" s="24">
        <v>0</v>
      </c>
      <c r="I3175" s="23" t="str">
        <f>VLOOKUP(J3175,PROCV!$E$1:$F$27,2,FALSE)</f>
        <v>43 - Rio Grande do Sul</v>
      </c>
      <c r="J3175" s="22" t="s">
        <v>56</v>
      </c>
      <c r="K3175" s="22">
        <v>0</v>
      </c>
      <c r="L3175" s="33">
        <v>109769</v>
      </c>
      <c r="M3175" s="20" t="e">
        <f>VLOOKUP(G3175,PROCV!$A$110:$B$119,2,FALSE)</f>
        <v>#N/A</v>
      </c>
      <c r="N3175" s="17" t="e">
        <f t="shared" si="49"/>
        <v>#N/A</v>
      </c>
    </row>
    <row r="3176" spans="1:14" x14ac:dyDescent="0.25">
      <c r="A3176" s="30" t="s">
        <v>48</v>
      </c>
      <c r="B3176" s="36">
        <v>27811</v>
      </c>
      <c r="C3176" s="42" t="s">
        <v>3389</v>
      </c>
      <c r="D3176" s="22" t="s">
        <v>189</v>
      </c>
      <c r="E3176" s="22" t="s">
        <v>188</v>
      </c>
      <c r="F3176" s="26" t="str">
        <f>VLOOKUP(E3176,PROCV!$A$1:$B$107,2,TRUE)</f>
        <v>Audiovisual</v>
      </c>
      <c r="G3176" s="33">
        <v>2002</v>
      </c>
      <c r="H3176" s="24">
        <v>0</v>
      </c>
      <c r="I3176" s="23" t="str">
        <f>VLOOKUP(J3176,PROCV!$E$1:$F$27,2,FALSE)</f>
        <v>43 - Rio Grande do Sul</v>
      </c>
      <c r="J3176" s="22" t="s">
        <v>56</v>
      </c>
      <c r="K3176" s="22">
        <v>0</v>
      </c>
      <c r="L3176" s="33">
        <v>382958</v>
      </c>
      <c r="M3176" s="20" t="e">
        <f>VLOOKUP(G3176,PROCV!$A$110:$B$119,2,FALSE)</f>
        <v>#N/A</v>
      </c>
      <c r="N3176" s="17" t="e">
        <f t="shared" si="49"/>
        <v>#N/A</v>
      </c>
    </row>
    <row r="3177" spans="1:14" x14ac:dyDescent="0.25">
      <c r="A3177" s="30" t="s">
        <v>48</v>
      </c>
      <c r="B3177" s="36">
        <v>25114</v>
      </c>
      <c r="C3177" s="42" t="s">
        <v>3388</v>
      </c>
      <c r="D3177" s="22" t="s">
        <v>46</v>
      </c>
      <c r="E3177" s="22" t="s">
        <v>50</v>
      </c>
      <c r="F3177" s="26" t="str">
        <f>VLOOKUP(E3177,PROCV!$A$1:$B$107,2,TRUE)</f>
        <v>Educação e Criação em Artes</v>
      </c>
      <c r="G3177" s="33">
        <v>2002</v>
      </c>
      <c r="H3177" s="24">
        <v>0</v>
      </c>
      <c r="I3177" s="23" t="str">
        <f>VLOOKUP(J3177,PROCV!$E$1:$F$27,2,FALSE)</f>
        <v>33 - Rio de Janeiro</v>
      </c>
      <c r="J3177" s="22" t="s">
        <v>82</v>
      </c>
      <c r="K3177" s="22">
        <v>0</v>
      </c>
      <c r="L3177" s="33">
        <v>30000</v>
      </c>
      <c r="M3177" s="20" t="e">
        <f>VLOOKUP(G3177,PROCV!$A$110:$B$119,2,FALSE)</f>
        <v>#N/A</v>
      </c>
      <c r="N3177" s="17" t="e">
        <f t="shared" si="49"/>
        <v>#N/A</v>
      </c>
    </row>
    <row r="3178" spans="1:14" x14ac:dyDescent="0.25">
      <c r="A3178" s="30" t="s">
        <v>48</v>
      </c>
      <c r="B3178" s="36">
        <v>27396</v>
      </c>
      <c r="C3178" s="42" t="s">
        <v>3387</v>
      </c>
      <c r="D3178" s="22" t="s">
        <v>189</v>
      </c>
      <c r="E3178" s="22" t="s">
        <v>844</v>
      </c>
      <c r="F3178" s="26" t="str">
        <f>VLOOKUP(E3178,PROCV!$A$1:$B$107,2,TRUE)</f>
        <v>Educação e Criação em Artes</v>
      </c>
      <c r="G3178" s="33">
        <v>2002</v>
      </c>
      <c r="H3178" s="24">
        <v>0</v>
      </c>
      <c r="I3178" s="23" t="str">
        <f>VLOOKUP(J3178,PROCV!$E$1:$F$27,2,FALSE)</f>
        <v>53 - Distrito Federal</v>
      </c>
      <c r="J3178" s="22" t="s">
        <v>75</v>
      </c>
      <c r="K3178" s="22">
        <v>0</v>
      </c>
      <c r="L3178" s="33">
        <v>24200</v>
      </c>
      <c r="M3178" s="20" t="e">
        <f>VLOOKUP(G3178,PROCV!$A$110:$B$119,2,FALSE)</f>
        <v>#N/A</v>
      </c>
      <c r="N3178" s="17" t="e">
        <f t="shared" si="49"/>
        <v>#N/A</v>
      </c>
    </row>
    <row r="3179" spans="1:14" x14ac:dyDescent="0.25">
      <c r="A3179" s="30" t="s">
        <v>48</v>
      </c>
      <c r="B3179" s="36">
        <v>29126</v>
      </c>
      <c r="C3179" s="42" t="s">
        <v>3386</v>
      </c>
      <c r="D3179" s="22" t="s">
        <v>4</v>
      </c>
      <c r="E3179" s="22" t="s">
        <v>305</v>
      </c>
      <c r="F3179" s="26" t="str">
        <f>VLOOKUP(E3179,PROCV!$A$1:$B$107,2,TRUE)</f>
        <v>Audiovisual</v>
      </c>
      <c r="G3179" s="33">
        <v>2002</v>
      </c>
      <c r="H3179" s="24">
        <v>0</v>
      </c>
      <c r="I3179" s="23" t="str">
        <f>VLOOKUP(J3179,PROCV!$E$1:$F$27,2,FALSE)</f>
        <v>53 - Distrito Federal</v>
      </c>
      <c r="J3179" s="22" t="s">
        <v>75</v>
      </c>
      <c r="K3179" s="22">
        <v>0</v>
      </c>
      <c r="L3179" s="33">
        <v>39894</v>
      </c>
      <c r="M3179" s="20" t="e">
        <f>VLOOKUP(G3179,PROCV!$A$110:$B$119,2,FALSE)</f>
        <v>#N/A</v>
      </c>
      <c r="N3179" s="17" t="e">
        <f t="shared" si="49"/>
        <v>#N/A</v>
      </c>
    </row>
    <row r="3180" spans="1:14" x14ac:dyDescent="0.25">
      <c r="A3180" s="30" t="s">
        <v>48</v>
      </c>
      <c r="B3180" s="36">
        <v>26349</v>
      </c>
      <c r="C3180" s="42" t="s">
        <v>3385</v>
      </c>
      <c r="D3180" s="22" t="s">
        <v>314</v>
      </c>
      <c r="E3180" s="22" t="s">
        <v>265</v>
      </c>
      <c r="F3180" s="26" t="str">
        <f>VLOOKUP(E3180,PROCV!$A$1:$B$107,2,TRUE)</f>
        <v>Patrimônio</v>
      </c>
      <c r="G3180" s="33">
        <v>2002</v>
      </c>
      <c r="H3180" s="24">
        <v>0</v>
      </c>
      <c r="I3180" s="23" t="str">
        <f>VLOOKUP(J3180,PROCV!$E$1:$F$27,2,FALSE)</f>
        <v>33 - Rio de Janeiro</v>
      </c>
      <c r="J3180" s="22" t="s">
        <v>82</v>
      </c>
      <c r="K3180" s="22">
        <v>0</v>
      </c>
      <c r="L3180" s="33">
        <v>25932</v>
      </c>
      <c r="M3180" s="20" t="e">
        <f>VLOOKUP(G3180,PROCV!$A$110:$B$119,2,FALSE)</f>
        <v>#N/A</v>
      </c>
      <c r="N3180" s="17" t="e">
        <f t="shared" si="49"/>
        <v>#N/A</v>
      </c>
    </row>
    <row r="3181" spans="1:14" x14ac:dyDescent="0.25">
      <c r="A3181" s="30" t="s">
        <v>48</v>
      </c>
      <c r="B3181" s="36">
        <v>25586</v>
      </c>
      <c r="C3181" s="42" t="s">
        <v>3384</v>
      </c>
      <c r="D3181" s="22" t="s">
        <v>114</v>
      </c>
      <c r="E3181" s="22" t="s">
        <v>192</v>
      </c>
      <c r="F3181" s="26" t="str">
        <f>VLOOKUP(E3181,PROCV!$A$1:$B$107,2,TRUE)</f>
        <v>Música</v>
      </c>
      <c r="G3181" s="33">
        <v>2002</v>
      </c>
      <c r="H3181" s="24">
        <v>0</v>
      </c>
      <c r="I3181" s="23" t="str">
        <f>VLOOKUP(J3181,PROCV!$E$1:$F$27,2,FALSE)</f>
        <v>33 - Rio de Janeiro</v>
      </c>
      <c r="J3181" s="22" t="s">
        <v>82</v>
      </c>
      <c r="K3181" s="22">
        <v>0</v>
      </c>
      <c r="L3181" s="33">
        <v>36000</v>
      </c>
      <c r="M3181" s="20" t="e">
        <f>VLOOKUP(G3181,PROCV!$A$110:$B$119,2,FALSE)</f>
        <v>#N/A</v>
      </c>
      <c r="N3181" s="17" t="e">
        <f t="shared" si="49"/>
        <v>#N/A</v>
      </c>
    </row>
    <row r="3182" spans="1:14" x14ac:dyDescent="0.25">
      <c r="A3182" s="30" t="s">
        <v>48</v>
      </c>
      <c r="B3182" s="36">
        <v>19427</v>
      </c>
      <c r="C3182" s="42" t="s">
        <v>3383</v>
      </c>
      <c r="D3182" s="22" t="s">
        <v>189</v>
      </c>
      <c r="E3182" s="22" t="s">
        <v>213</v>
      </c>
      <c r="F3182" s="26" t="str">
        <f>VLOOKUP(E3182,PROCV!$A$1:$B$107,2,TRUE)</f>
        <v>Patrimônio</v>
      </c>
      <c r="G3182" s="33">
        <v>2002</v>
      </c>
      <c r="H3182" s="24">
        <v>0</v>
      </c>
      <c r="I3182" s="23" t="str">
        <f>VLOOKUP(J3182,PROCV!$E$1:$F$27,2,FALSE)</f>
        <v>33 - Rio de Janeiro</v>
      </c>
      <c r="J3182" s="22" t="s">
        <v>82</v>
      </c>
      <c r="K3182" s="22">
        <v>0</v>
      </c>
      <c r="L3182" s="33">
        <v>80000</v>
      </c>
      <c r="M3182" s="20" t="e">
        <f>VLOOKUP(G3182,PROCV!$A$110:$B$119,2,FALSE)</f>
        <v>#N/A</v>
      </c>
      <c r="N3182" s="17" t="e">
        <f t="shared" si="49"/>
        <v>#N/A</v>
      </c>
    </row>
    <row r="3183" spans="1:14" x14ac:dyDescent="0.25">
      <c r="A3183" s="30" t="s">
        <v>48</v>
      </c>
      <c r="B3183" s="36">
        <v>26347</v>
      </c>
      <c r="C3183" s="42" t="s">
        <v>3382</v>
      </c>
      <c r="D3183" s="22" t="s">
        <v>114</v>
      </c>
      <c r="E3183" s="22" t="s">
        <v>113</v>
      </c>
      <c r="F3183" s="26" t="str">
        <f>VLOOKUP(E3183,PROCV!$A$1:$B$107,2,TRUE)</f>
        <v>Música</v>
      </c>
      <c r="G3183" s="33">
        <v>2002</v>
      </c>
      <c r="H3183" s="24">
        <v>0</v>
      </c>
      <c r="I3183" s="23" t="str">
        <f>VLOOKUP(J3183,PROCV!$E$1:$F$27,2,FALSE)</f>
        <v>33 - Rio de Janeiro</v>
      </c>
      <c r="J3183" s="22" t="s">
        <v>82</v>
      </c>
      <c r="K3183" s="22">
        <v>0</v>
      </c>
      <c r="L3183" s="33">
        <v>51999.98</v>
      </c>
      <c r="M3183" s="20" t="e">
        <f>VLOOKUP(G3183,PROCV!$A$110:$B$119,2,FALSE)</f>
        <v>#N/A</v>
      </c>
      <c r="N3183" s="17" t="e">
        <f t="shared" si="49"/>
        <v>#N/A</v>
      </c>
    </row>
    <row r="3184" spans="1:14" x14ac:dyDescent="0.25">
      <c r="A3184" s="30" t="s">
        <v>48</v>
      </c>
      <c r="B3184" s="36">
        <v>26432</v>
      </c>
      <c r="C3184" s="42" t="s">
        <v>3381</v>
      </c>
      <c r="D3184" s="22" t="s">
        <v>114</v>
      </c>
      <c r="E3184" s="22" t="s">
        <v>113</v>
      </c>
      <c r="F3184" s="26" t="str">
        <f>VLOOKUP(E3184,PROCV!$A$1:$B$107,2,TRUE)</f>
        <v>Música</v>
      </c>
      <c r="G3184" s="33">
        <v>2002</v>
      </c>
      <c r="H3184" s="24">
        <v>0</v>
      </c>
      <c r="I3184" s="23" t="str">
        <f>VLOOKUP(J3184,PROCV!$E$1:$F$27,2,FALSE)</f>
        <v>33 - Rio de Janeiro</v>
      </c>
      <c r="J3184" s="22" t="s">
        <v>82</v>
      </c>
      <c r="K3184" s="22">
        <v>0</v>
      </c>
      <c r="L3184" s="33">
        <v>64160.800000000003</v>
      </c>
      <c r="M3184" s="20" t="e">
        <f>VLOOKUP(G3184,PROCV!$A$110:$B$119,2,FALSE)</f>
        <v>#N/A</v>
      </c>
      <c r="N3184" s="17" t="e">
        <f t="shared" si="49"/>
        <v>#N/A</v>
      </c>
    </row>
    <row r="3185" spans="1:14" x14ac:dyDescent="0.25">
      <c r="A3185" s="30" t="s">
        <v>48</v>
      </c>
      <c r="B3185" s="36">
        <v>18443</v>
      </c>
      <c r="C3185" s="42" t="s">
        <v>3380</v>
      </c>
      <c r="D3185" s="22" t="s">
        <v>524</v>
      </c>
      <c r="E3185" s="22" t="s">
        <v>1514</v>
      </c>
      <c r="F3185" s="26" t="str">
        <f>VLOOKUP(E3185,PROCV!$A$1:$B$107,2,TRUE)</f>
        <v>Audiovisual</v>
      </c>
      <c r="G3185" s="33">
        <v>2002</v>
      </c>
      <c r="H3185" s="24">
        <v>0</v>
      </c>
      <c r="I3185" s="23" t="str">
        <f>VLOOKUP(J3185,PROCV!$E$1:$F$27,2,FALSE)</f>
        <v>35 - São Paulo</v>
      </c>
      <c r="J3185" s="22" t="s">
        <v>76</v>
      </c>
      <c r="K3185" s="22">
        <v>0</v>
      </c>
      <c r="L3185" s="33">
        <v>85500</v>
      </c>
      <c r="M3185" s="20" t="e">
        <f>VLOOKUP(G3185,PROCV!$A$110:$B$119,2,FALSE)</f>
        <v>#N/A</v>
      </c>
      <c r="N3185" s="17" t="e">
        <f t="shared" si="49"/>
        <v>#N/A</v>
      </c>
    </row>
    <row r="3186" spans="1:14" x14ac:dyDescent="0.25">
      <c r="A3186" s="30" t="s">
        <v>48</v>
      </c>
      <c r="B3186" s="36">
        <v>26425</v>
      </c>
      <c r="C3186" s="42" t="s">
        <v>3379</v>
      </c>
      <c r="D3186" s="22" t="s">
        <v>114</v>
      </c>
      <c r="E3186" s="22" t="s">
        <v>113</v>
      </c>
      <c r="F3186" s="26" t="str">
        <f>VLOOKUP(E3186,PROCV!$A$1:$B$107,2,TRUE)</f>
        <v>Música</v>
      </c>
      <c r="G3186" s="33">
        <v>2002</v>
      </c>
      <c r="H3186" s="24">
        <v>0</v>
      </c>
      <c r="I3186" s="23" t="str">
        <f>VLOOKUP(J3186,PROCV!$E$1:$F$27,2,FALSE)</f>
        <v>33 - Rio de Janeiro</v>
      </c>
      <c r="J3186" s="22" t="s">
        <v>82</v>
      </c>
      <c r="K3186" s="22">
        <v>0</v>
      </c>
      <c r="L3186" s="33">
        <v>34855.07</v>
      </c>
      <c r="M3186" s="20" t="e">
        <f>VLOOKUP(G3186,PROCV!$A$110:$B$119,2,FALSE)</f>
        <v>#N/A</v>
      </c>
      <c r="N3186" s="17" t="e">
        <f t="shared" si="49"/>
        <v>#N/A</v>
      </c>
    </row>
    <row r="3187" spans="1:14" x14ac:dyDescent="0.25">
      <c r="A3187" s="30" t="s">
        <v>48</v>
      </c>
      <c r="B3187" s="36">
        <v>27931</v>
      </c>
      <c r="C3187" s="42" t="s">
        <v>3378</v>
      </c>
      <c r="D3187" s="22" t="s">
        <v>189</v>
      </c>
      <c r="E3187" s="22" t="s">
        <v>844</v>
      </c>
      <c r="F3187" s="26" t="str">
        <f>VLOOKUP(E3187,PROCV!$A$1:$B$107,2,TRUE)</f>
        <v>Educação e Criação em Artes</v>
      </c>
      <c r="G3187" s="33">
        <v>2002</v>
      </c>
      <c r="H3187" s="24">
        <v>0</v>
      </c>
      <c r="I3187" s="23" t="str">
        <f>VLOOKUP(J3187,PROCV!$E$1:$F$27,2,FALSE)</f>
        <v>35 - São Paulo</v>
      </c>
      <c r="J3187" s="22" t="s">
        <v>76</v>
      </c>
      <c r="K3187" s="22">
        <v>0</v>
      </c>
      <c r="L3187" s="33">
        <v>88890</v>
      </c>
      <c r="M3187" s="20" t="e">
        <f>VLOOKUP(G3187,PROCV!$A$110:$B$119,2,FALSE)</f>
        <v>#N/A</v>
      </c>
      <c r="N3187" s="17" t="e">
        <f t="shared" si="49"/>
        <v>#N/A</v>
      </c>
    </row>
    <row r="3188" spans="1:14" x14ac:dyDescent="0.25">
      <c r="A3188" s="30" t="s">
        <v>48</v>
      </c>
      <c r="B3188" s="36">
        <v>25752</v>
      </c>
      <c r="C3188" s="42" t="s">
        <v>3377</v>
      </c>
      <c r="D3188" s="22" t="s">
        <v>114</v>
      </c>
      <c r="E3188" s="22" t="s">
        <v>192</v>
      </c>
      <c r="F3188" s="26" t="str">
        <f>VLOOKUP(E3188,PROCV!$A$1:$B$107,2,TRUE)</f>
        <v>Música</v>
      </c>
      <c r="G3188" s="33">
        <v>2002</v>
      </c>
      <c r="H3188" s="24">
        <v>0</v>
      </c>
      <c r="I3188" s="23" t="str">
        <f>VLOOKUP(J3188,PROCV!$E$1:$F$27,2,FALSE)</f>
        <v>53 - Distrito Federal</v>
      </c>
      <c r="J3188" s="22" t="s">
        <v>75</v>
      </c>
      <c r="K3188" s="22">
        <v>0</v>
      </c>
      <c r="L3188" s="33">
        <v>35300.480000000003</v>
      </c>
      <c r="M3188" s="20" t="e">
        <f>VLOOKUP(G3188,PROCV!$A$110:$B$119,2,FALSE)</f>
        <v>#N/A</v>
      </c>
      <c r="N3188" s="17" t="e">
        <f t="shared" si="49"/>
        <v>#N/A</v>
      </c>
    </row>
    <row r="3189" spans="1:14" x14ac:dyDescent="0.25">
      <c r="A3189" s="30" t="s">
        <v>48</v>
      </c>
      <c r="B3189" s="36">
        <v>25657</v>
      </c>
      <c r="C3189" s="42" t="s">
        <v>3376</v>
      </c>
      <c r="D3189" s="22" t="s">
        <v>114</v>
      </c>
      <c r="E3189" s="22" t="s">
        <v>113</v>
      </c>
      <c r="F3189" s="26" t="str">
        <f>VLOOKUP(E3189,PROCV!$A$1:$B$107,2,TRUE)</f>
        <v>Música</v>
      </c>
      <c r="G3189" s="33">
        <v>2002</v>
      </c>
      <c r="H3189" s="24">
        <v>0</v>
      </c>
      <c r="I3189" s="23" t="str">
        <f>VLOOKUP(J3189,PROCV!$E$1:$F$27,2,FALSE)</f>
        <v>35 - São Paulo</v>
      </c>
      <c r="J3189" s="22" t="s">
        <v>76</v>
      </c>
      <c r="K3189" s="22">
        <v>0</v>
      </c>
      <c r="L3189" s="33">
        <v>68146.5</v>
      </c>
      <c r="M3189" s="20" t="e">
        <f>VLOOKUP(G3189,PROCV!$A$110:$B$119,2,FALSE)</f>
        <v>#N/A</v>
      </c>
      <c r="N3189" s="17" t="e">
        <f t="shared" si="49"/>
        <v>#N/A</v>
      </c>
    </row>
    <row r="3190" spans="1:14" x14ac:dyDescent="0.25">
      <c r="A3190" s="30" t="s">
        <v>48</v>
      </c>
      <c r="B3190" s="36">
        <v>27690</v>
      </c>
      <c r="C3190" s="42" t="s">
        <v>3375</v>
      </c>
      <c r="D3190" s="22" t="s">
        <v>189</v>
      </c>
      <c r="E3190" s="22" t="s">
        <v>213</v>
      </c>
      <c r="F3190" s="26" t="str">
        <f>VLOOKUP(E3190,PROCV!$A$1:$B$107,2,TRUE)</f>
        <v>Patrimônio</v>
      </c>
      <c r="G3190" s="33">
        <v>2002</v>
      </c>
      <c r="H3190" s="24">
        <v>0</v>
      </c>
      <c r="I3190" s="23" t="str">
        <f>VLOOKUP(J3190,PROCV!$E$1:$F$27,2,FALSE)</f>
        <v>35 - São Paulo</v>
      </c>
      <c r="J3190" s="22" t="s">
        <v>76</v>
      </c>
      <c r="K3190" s="22">
        <v>0</v>
      </c>
      <c r="L3190" s="33">
        <v>62350</v>
      </c>
      <c r="M3190" s="20" t="e">
        <f>VLOOKUP(G3190,PROCV!$A$110:$B$119,2,FALSE)</f>
        <v>#N/A</v>
      </c>
      <c r="N3190" s="17" t="e">
        <f t="shared" si="49"/>
        <v>#N/A</v>
      </c>
    </row>
    <row r="3191" spans="1:14" x14ac:dyDescent="0.25">
      <c r="A3191" s="30" t="s">
        <v>48</v>
      </c>
      <c r="B3191" s="36">
        <v>25303</v>
      </c>
      <c r="C3191" s="42" t="s">
        <v>3374</v>
      </c>
      <c r="D3191" s="22" t="s">
        <v>46</v>
      </c>
      <c r="E3191" s="22" t="s">
        <v>50</v>
      </c>
      <c r="F3191" s="26" t="str">
        <f>VLOOKUP(E3191,PROCV!$A$1:$B$107,2,TRUE)</f>
        <v>Educação e Criação em Artes</v>
      </c>
      <c r="G3191" s="33">
        <v>2002</v>
      </c>
      <c r="H3191" s="24">
        <v>0</v>
      </c>
      <c r="I3191" s="23" t="str">
        <f>VLOOKUP(J3191,PROCV!$E$1:$F$27,2,FALSE)</f>
        <v>53 - Distrito Federal</v>
      </c>
      <c r="J3191" s="22" t="s">
        <v>75</v>
      </c>
      <c r="K3191" s="22">
        <v>0</v>
      </c>
      <c r="L3191" s="33">
        <v>30000</v>
      </c>
      <c r="M3191" s="20" t="e">
        <f>VLOOKUP(G3191,PROCV!$A$110:$B$119,2,FALSE)</f>
        <v>#N/A</v>
      </c>
      <c r="N3191" s="17" t="e">
        <f t="shared" si="49"/>
        <v>#N/A</v>
      </c>
    </row>
    <row r="3192" spans="1:14" x14ac:dyDescent="0.25">
      <c r="A3192" s="30" t="s">
        <v>48</v>
      </c>
      <c r="B3192" s="36">
        <v>17761</v>
      </c>
      <c r="C3192" s="42" t="s">
        <v>3373</v>
      </c>
      <c r="D3192" s="22" t="s">
        <v>4</v>
      </c>
      <c r="E3192" s="22" t="s">
        <v>259</v>
      </c>
      <c r="F3192" s="26" t="str">
        <f>VLOOKUP(E3192,PROCV!$A$1:$B$107,2,TRUE)</f>
        <v>Arquitetura e Design</v>
      </c>
      <c r="G3192" s="33">
        <v>2002</v>
      </c>
      <c r="H3192" s="24">
        <v>0</v>
      </c>
      <c r="I3192" s="23" t="str">
        <f>VLOOKUP(J3192,PROCV!$E$1:$F$27,2,FALSE)</f>
        <v>31 - Minas Gerais</v>
      </c>
      <c r="J3192" s="22" t="s">
        <v>85</v>
      </c>
      <c r="K3192" s="22">
        <v>0</v>
      </c>
      <c r="L3192" s="33">
        <v>15000</v>
      </c>
      <c r="M3192" s="20" t="e">
        <f>VLOOKUP(G3192,PROCV!$A$110:$B$119,2,FALSE)</f>
        <v>#N/A</v>
      </c>
      <c r="N3192" s="17" t="e">
        <f t="shared" si="49"/>
        <v>#N/A</v>
      </c>
    </row>
    <row r="3193" spans="1:14" x14ac:dyDescent="0.25">
      <c r="A3193" s="30" t="s">
        <v>48</v>
      </c>
      <c r="B3193" s="36">
        <v>25506</v>
      </c>
      <c r="C3193" s="42" t="s">
        <v>3372</v>
      </c>
      <c r="D3193" s="22" t="s">
        <v>314</v>
      </c>
      <c r="E3193" s="22" t="s">
        <v>265</v>
      </c>
      <c r="F3193" s="26" t="str">
        <f>VLOOKUP(E3193,PROCV!$A$1:$B$107,2,TRUE)</f>
        <v>Patrimônio</v>
      </c>
      <c r="G3193" s="38">
        <v>2002</v>
      </c>
      <c r="H3193" s="24">
        <v>0</v>
      </c>
      <c r="I3193" s="23" t="str">
        <f>VLOOKUP(J3193,PROCV!$E$1:$F$27,2,FALSE)</f>
        <v>35 - São Paulo</v>
      </c>
      <c r="J3193" s="22" t="s">
        <v>76</v>
      </c>
      <c r="K3193" s="22">
        <v>0</v>
      </c>
      <c r="L3193" s="38">
        <v>34000</v>
      </c>
      <c r="M3193" s="20" t="e">
        <f>VLOOKUP(G3193,PROCV!$A$110:$B$119,2,FALSE)</f>
        <v>#N/A</v>
      </c>
      <c r="N3193" s="17" t="e">
        <f t="shared" si="49"/>
        <v>#N/A</v>
      </c>
    </row>
    <row r="3194" spans="1:14" x14ac:dyDescent="0.25">
      <c r="A3194" s="30" t="s">
        <v>48</v>
      </c>
      <c r="B3194" s="36">
        <v>17278</v>
      </c>
      <c r="C3194" s="42" t="s">
        <v>3371</v>
      </c>
      <c r="D3194" s="22" t="s">
        <v>189</v>
      </c>
      <c r="E3194" s="22" t="s">
        <v>216</v>
      </c>
      <c r="F3194" s="26" t="str">
        <f>VLOOKUP(E3194,PROCV!$A$1:$B$107,2,TRUE)</f>
        <v>Patrimônio</v>
      </c>
      <c r="G3194" s="33">
        <v>2002</v>
      </c>
      <c r="H3194" s="24">
        <v>0</v>
      </c>
      <c r="I3194" s="23" t="str">
        <f>VLOOKUP(J3194,PROCV!$E$1:$F$27,2,FALSE)</f>
        <v>41 - Paraná</v>
      </c>
      <c r="J3194" s="22" t="s">
        <v>106</v>
      </c>
      <c r="K3194" s="22">
        <v>0</v>
      </c>
      <c r="L3194" s="33">
        <v>25189.97</v>
      </c>
      <c r="M3194" s="20" t="e">
        <f>VLOOKUP(G3194,PROCV!$A$110:$B$119,2,FALSE)</f>
        <v>#N/A</v>
      </c>
      <c r="N3194" s="17" t="e">
        <f t="shared" si="49"/>
        <v>#N/A</v>
      </c>
    </row>
    <row r="3195" spans="1:14" x14ac:dyDescent="0.25">
      <c r="A3195" s="30" t="s">
        <v>48</v>
      </c>
      <c r="B3195" s="36">
        <v>28556</v>
      </c>
      <c r="C3195" s="42" t="s">
        <v>3370</v>
      </c>
      <c r="D3195" s="22" t="s">
        <v>189</v>
      </c>
      <c r="E3195" s="22" t="s">
        <v>213</v>
      </c>
      <c r="F3195" s="26" t="str">
        <f>VLOOKUP(E3195,PROCV!$A$1:$B$107,2,TRUE)</f>
        <v>Patrimônio</v>
      </c>
      <c r="G3195" s="33">
        <v>2002</v>
      </c>
      <c r="H3195" s="24">
        <v>0</v>
      </c>
      <c r="I3195" s="23" t="str">
        <f>VLOOKUP(J3195,PROCV!$E$1:$F$27,2,FALSE)</f>
        <v>31 - Minas Gerais</v>
      </c>
      <c r="J3195" s="22" t="s">
        <v>85</v>
      </c>
      <c r="K3195" s="22">
        <v>0</v>
      </c>
      <c r="L3195" s="33">
        <v>1512500</v>
      </c>
      <c r="M3195" s="20" t="e">
        <f>VLOOKUP(G3195,PROCV!$A$110:$B$119,2,FALSE)</f>
        <v>#N/A</v>
      </c>
      <c r="N3195" s="17" t="e">
        <f t="shared" si="49"/>
        <v>#N/A</v>
      </c>
    </row>
    <row r="3196" spans="1:14" x14ac:dyDescent="0.25">
      <c r="A3196" s="30" t="s">
        <v>48</v>
      </c>
      <c r="B3196" s="36">
        <v>27209</v>
      </c>
      <c r="C3196" s="42" t="s">
        <v>3369</v>
      </c>
      <c r="D3196" s="22" t="s">
        <v>189</v>
      </c>
      <c r="E3196" s="22" t="s">
        <v>188</v>
      </c>
      <c r="F3196" s="26" t="str">
        <f>VLOOKUP(E3196,PROCV!$A$1:$B$107,2,TRUE)</f>
        <v>Audiovisual</v>
      </c>
      <c r="G3196" s="33">
        <v>2002</v>
      </c>
      <c r="H3196" s="24">
        <v>0</v>
      </c>
      <c r="I3196" s="23" t="str">
        <f>VLOOKUP(J3196,PROCV!$E$1:$F$27,2,FALSE)</f>
        <v>31 - Minas Gerais</v>
      </c>
      <c r="J3196" s="22" t="s">
        <v>85</v>
      </c>
      <c r="K3196" s="22">
        <v>0</v>
      </c>
      <c r="L3196" s="33">
        <v>25916</v>
      </c>
      <c r="M3196" s="20" t="e">
        <f>VLOOKUP(G3196,PROCV!$A$110:$B$119,2,FALSE)</f>
        <v>#N/A</v>
      </c>
      <c r="N3196" s="17" t="e">
        <f t="shared" si="49"/>
        <v>#N/A</v>
      </c>
    </row>
    <row r="3197" spans="1:14" x14ac:dyDescent="0.25">
      <c r="A3197" s="30" t="s">
        <v>48</v>
      </c>
      <c r="B3197" s="36">
        <v>28036</v>
      </c>
      <c r="C3197" s="42" t="s">
        <v>3368</v>
      </c>
      <c r="D3197" s="22" t="s">
        <v>189</v>
      </c>
      <c r="E3197" s="22" t="s">
        <v>188</v>
      </c>
      <c r="F3197" s="26" t="str">
        <f>VLOOKUP(E3197,PROCV!$A$1:$B$107,2,TRUE)</f>
        <v>Audiovisual</v>
      </c>
      <c r="G3197" s="33">
        <v>2002</v>
      </c>
      <c r="H3197" s="24">
        <v>0</v>
      </c>
      <c r="I3197" s="23" t="str">
        <f>VLOOKUP(J3197,PROCV!$E$1:$F$27,2,FALSE)</f>
        <v>31 - Minas Gerais</v>
      </c>
      <c r="J3197" s="22" t="s">
        <v>85</v>
      </c>
      <c r="K3197" s="22">
        <v>0</v>
      </c>
      <c r="L3197" s="33">
        <v>92476.65</v>
      </c>
      <c r="M3197" s="20" t="e">
        <f>VLOOKUP(G3197,PROCV!$A$110:$B$119,2,FALSE)</f>
        <v>#N/A</v>
      </c>
      <c r="N3197" s="17" t="e">
        <f t="shared" si="49"/>
        <v>#N/A</v>
      </c>
    </row>
    <row r="3198" spans="1:14" x14ac:dyDescent="0.25">
      <c r="A3198" s="30" t="s">
        <v>48</v>
      </c>
      <c r="B3198" s="36">
        <v>25155</v>
      </c>
      <c r="C3198" s="42" t="s">
        <v>3367</v>
      </c>
      <c r="D3198" s="22" t="s">
        <v>114</v>
      </c>
      <c r="E3198" s="22" t="s">
        <v>113</v>
      </c>
      <c r="F3198" s="26" t="str">
        <f>VLOOKUP(E3198,PROCV!$A$1:$B$107,2,TRUE)</f>
        <v>Música</v>
      </c>
      <c r="G3198" s="33">
        <v>2002</v>
      </c>
      <c r="H3198" s="24">
        <v>0</v>
      </c>
      <c r="I3198" s="23" t="str">
        <f>VLOOKUP(J3198,PROCV!$E$1:$F$27,2,FALSE)</f>
        <v>33 - Rio de Janeiro</v>
      </c>
      <c r="J3198" s="22" t="s">
        <v>82</v>
      </c>
      <c r="K3198" s="22">
        <v>0</v>
      </c>
      <c r="L3198" s="33">
        <v>189680</v>
      </c>
      <c r="M3198" s="20" t="e">
        <f>VLOOKUP(G3198,PROCV!$A$110:$B$119,2,FALSE)</f>
        <v>#N/A</v>
      </c>
      <c r="N3198" s="17" t="e">
        <f t="shared" si="49"/>
        <v>#N/A</v>
      </c>
    </row>
    <row r="3199" spans="1:14" x14ac:dyDescent="0.25">
      <c r="A3199" s="30" t="s">
        <v>48</v>
      </c>
      <c r="B3199" s="36">
        <v>26359</v>
      </c>
      <c r="C3199" s="42" t="s">
        <v>3366</v>
      </c>
      <c r="D3199" s="22" t="s">
        <v>114</v>
      </c>
      <c r="E3199" s="22" t="s">
        <v>113</v>
      </c>
      <c r="F3199" s="26" t="str">
        <f>VLOOKUP(E3199,PROCV!$A$1:$B$107,2,TRUE)</f>
        <v>Música</v>
      </c>
      <c r="G3199" s="33">
        <v>2002</v>
      </c>
      <c r="H3199" s="24">
        <v>0</v>
      </c>
      <c r="I3199" s="23" t="str">
        <f>VLOOKUP(J3199,PROCV!$E$1:$F$27,2,FALSE)</f>
        <v>41 - Paraná</v>
      </c>
      <c r="J3199" s="22" t="s">
        <v>106</v>
      </c>
      <c r="K3199" s="22">
        <v>0</v>
      </c>
      <c r="L3199" s="33">
        <v>30000</v>
      </c>
      <c r="M3199" s="20" t="e">
        <f>VLOOKUP(G3199,PROCV!$A$110:$B$119,2,FALSE)</f>
        <v>#N/A</v>
      </c>
      <c r="N3199" s="17" t="e">
        <f t="shared" si="49"/>
        <v>#N/A</v>
      </c>
    </row>
    <row r="3200" spans="1:14" x14ac:dyDescent="0.25">
      <c r="A3200" s="30" t="s">
        <v>48</v>
      </c>
      <c r="B3200" s="36">
        <v>19441</v>
      </c>
      <c r="C3200" s="42" t="s">
        <v>3365</v>
      </c>
      <c r="D3200" s="22" t="s">
        <v>189</v>
      </c>
      <c r="E3200" s="22" t="s">
        <v>213</v>
      </c>
      <c r="F3200" s="26" t="str">
        <f>VLOOKUP(E3200,PROCV!$A$1:$B$107,2,TRUE)</f>
        <v>Patrimônio</v>
      </c>
      <c r="G3200" s="33">
        <v>2002</v>
      </c>
      <c r="H3200" s="24">
        <v>0</v>
      </c>
      <c r="I3200" s="23" t="str">
        <f>VLOOKUP(J3200,PROCV!$E$1:$F$27,2,FALSE)</f>
        <v>31 - Minas Gerais</v>
      </c>
      <c r="J3200" s="22" t="s">
        <v>85</v>
      </c>
      <c r="K3200" s="22">
        <v>0</v>
      </c>
      <c r="L3200" s="33">
        <v>206250</v>
      </c>
      <c r="M3200" s="20" t="e">
        <f>VLOOKUP(G3200,PROCV!$A$110:$B$119,2,FALSE)</f>
        <v>#N/A</v>
      </c>
      <c r="N3200" s="17" t="e">
        <f t="shared" si="49"/>
        <v>#N/A</v>
      </c>
    </row>
    <row r="3201" spans="1:14" x14ac:dyDescent="0.25">
      <c r="A3201" s="30" t="s">
        <v>48</v>
      </c>
      <c r="B3201" s="36">
        <v>25126</v>
      </c>
      <c r="C3201" s="42" t="s">
        <v>3364</v>
      </c>
      <c r="D3201" s="22" t="s">
        <v>314</v>
      </c>
      <c r="E3201" s="22" t="s">
        <v>265</v>
      </c>
      <c r="F3201" s="26" t="str">
        <f>VLOOKUP(E3201,PROCV!$A$1:$B$107,2,TRUE)</f>
        <v>Patrimônio</v>
      </c>
      <c r="G3201" s="38">
        <v>2002</v>
      </c>
      <c r="H3201" s="24">
        <v>0</v>
      </c>
      <c r="I3201" s="23" t="str">
        <f>VLOOKUP(J3201,PROCV!$E$1:$F$27,2,FALSE)</f>
        <v>53 - Distrito Federal</v>
      </c>
      <c r="J3201" s="22" t="s">
        <v>75</v>
      </c>
      <c r="K3201" s="22">
        <v>0</v>
      </c>
      <c r="L3201" s="38">
        <v>38400</v>
      </c>
      <c r="M3201" s="20" t="e">
        <f>VLOOKUP(G3201,PROCV!$A$110:$B$119,2,FALSE)</f>
        <v>#N/A</v>
      </c>
      <c r="N3201" s="17" t="e">
        <f t="shared" si="49"/>
        <v>#N/A</v>
      </c>
    </row>
    <row r="3202" spans="1:14" x14ac:dyDescent="0.25">
      <c r="A3202" s="30" t="s">
        <v>48</v>
      </c>
      <c r="B3202" s="36">
        <v>25782</v>
      </c>
      <c r="C3202" s="42" t="s">
        <v>3363</v>
      </c>
      <c r="D3202" s="22" t="s">
        <v>114</v>
      </c>
      <c r="E3202" s="22" t="s">
        <v>192</v>
      </c>
      <c r="F3202" s="26" t="str">
        <f>VLOOKUP(E3202,PROCV!$A$1:$B$107,2,TRUE)</f>
        <v>Música</v>
      </c>
      <c r="G3202" s="33">
        <v>2002</v>
      </c>
      <c r="H3202" s="24">
        <v>0</v>
      </c>
      <c r="I3202" s="23" t="str">
        <f>VLOOKUP(J3202,PROCV!$E$1:$F$27,2,FALSE)</f>
        <v>43 - Rio Grande do Sul</v>
      </c>
      <c r="J3202" s="22" t="s">
        <v>56</v>
      </c>
      <c r="K3202" s="22">
        <v>0</v>
      </c>
      <c r="L3202" s="33">
        <v>33478.239999999998</v>
      </c>
      <c r="M3202" s="20" t="e">
        <f>VLOOKUP(G3202,PROCV!$A$110:$B$119,2,FALSE)</f>
        <v>#N/A</v>
      </c>
      <c r="N3202" s="17" t="e">
        <f t="shared" ref="N3202:N3265" si="50">+M3202*L3202</f>
        <v>#N/A</v>
      </c>
    </row>
    <row r="3203" spans="1:14" x14ac:dyDescent="0.25">
      <c r="A3203" s="30" t="s">
        <v>48</v>
      </c>
      <c r="B3203" s="36">
        <v>25619</v>
      </c>
      <c r="C3203" s="42" t="s">
        <v>3362</v>
      </c>
      <c r="D3203" s="22" t="s">
        <v>114</v>
      </c>
      <c r="E3203" s="22" t="s">
        <v>192</v>
      </c>
      <c r="F3203" s="26" t="str">
        <f>VLOOKUP(E3203,PROCV!$A$1:$B$107,2,TRUE)</f>
        <v>Música</v>
      </c>
      <c r="G3203" s="33">
        <v>2002</v>
      </c>
      <c r="H3203" s="24">
        <v>0</v>
      </c>
      <c r="I3203" s="23" t="str">
        <f>VLOOKUP(J3203,PROCV!$E$1:$F$27,2,FALSE)</f>
        <v>35 - São Paulo</v>
      </c>
      <c r="J3203" s="22" t="s">
        <v>76</v>
      </c>
      <c r="K3203" s="22">
        <v>0</v>
      </c>
      <c r="L3203" s="33">
        <v>55000</v>
      </c>
      <c r="M3203" s="20" t="e">
        <f>VLOOKUP(G3203,PROCV!$A$110:$B$119,2,FALSE)</f>
        <v>#N/A</v>
      </c>
      <c r="N3203" s="17" t="e">
        <f t="shared" si="50"/>
        <v>#N/A</v>
      </c>
    </row>
    <row r="3204" spans="1:14" x14ac:dyDescent="0.25">
      <c r="A3204" s="30" t="s">
        <v>48</v>
      </c>
      <c r="B3204" s="36">
        <v>25804</v>
      </c>
      <c r="C3204" s="42" t="s">
        <v>3361</v>
      </c>
      <c r="D3204" s="22" t="s">
        <v>114</v>
      </c>
      <c r="E3204" s="22" t="s">
        <v>192</v>
      </c>
      <c r="F3204" s="26" t="str">
        <f>VLOOKUP(E3204,PROCV!$A$1:$B$107,2,TRUE)</f>
        <v>Música</v>
      </c>
      <c r="G3204" s="33">
        <v>2002</v>
      </c>
      <c r="H3204" s="24">
        <v>0</v>
      </c>
      <c r="I3204" s="23" t="str">
        <f>VLOOKUP(J3204,PROCV!$E$1:$F$27,2,FALSE)</f>
        <v>28 - Sergipe</v>
      </c>
      <c r="J3204" s="22" t="s">
        <v>49</v>
      </c>
      <c r="K3204" s="22">
        <v>0</v>
      </c>
      <c r="L3204" s="33">
        <v>43828.800000000003</v>
      </c>
      <c r="M3204" s="20" t="e">
        <f>VLOOKUP(G3204,PROCV!$A$110:$B$119,2,FALSE)</f>
        <v>#N/A</v>
      </c>
      <c r="N3204" s="17" t="e">
        <f t="shared" si="50"/>
        <v>#N/A</v>
      </c>
    </row>
    <row r="3205" spans="1:14" x14ac:dyDescent="0.25">
      <c r="A3205" s="30" t="s">
        <v>48</v>
      </c>
      <c r="B3205" s="36">
        <v>26177</v>
      </c>
      <c r="C3205" s="42" t="s">
        <v>3360</v>
      </c>
      <c r="D3205" s="22" t="s">
        <v>114</v>
      </c>
      <c r="E3205" s="22" t="s">
        <v>192</v>
      </c>
      <c r="F3205" s="26" t="str">
        <f>VLOOKUP(E3205,PROCV!$A$1:$B$107,2,TRUE)</f>
        <v>Música</v>
      </c>
      <c r="G3205" s="33">
        <v>2002</v>
      </c>
      <c r="H3205" s="24">
        <v>0</v>
      </c>
      <c r="I3205" s="23" t="str">
        <f>VLOOKUP(J3205,PROCV!$E$1:$F$27,2,FALSE)</f>
        <v>12 - Acre</v>
      </c>
      <c r="J3205" s="22" t="s">
        <v>71</v>
      </c>
      <c r="K3205" s="22">
        <v>0</v>
      </c>
      <c r="L3205" s="33">
        <v>48000</v>
      </c>
      <c r="M3205" s="20" t="e">
        <f>VLOOKUP(G3205,PROCV!$A$110:$B$119,2,FALSE)</f>
        <v>#N/A</v>
      </c>
      <c r="N3205" s="17" t="e">
        <f t="shared" si="50"/>
        <v>#N/A</v>
      </c>
    </row>
    <row r="3206" spans="1:14" x14ac:dyDescent="0.25">
      <c r="A3206" s="30" t="s">
        <v>48</v>
      </c>
      <c r="B3206" s="36">
        <v>25595</v>
      </c>
      <c r="C3206" s="42" t="s">
        <v>3359</v>
      </c>
      <c r="D3206" s="22" t="s">
        <v>114</v>
      </c>
      <c r="E3206" s="22" t="s">
        <v>192</v>
      </c>
      <c r="F3206" s="26" t="str">
        <f>VLOOKUP(E3206,PROCV!$A$1:$B$107,2,TRUE)</f>
        <v>Música</v>
      </c>
      <c r="G3206" s="33">
        <v>2002</v>
      </c>
      <c r="H3206" s="24">
        <v>0</v>
      </c>
      <c r="I3206" s="23" t="str">
        <f>VLOOKUP(J3206,PROCV!$E$1:$F$27,2,FALSE)</f>
        <v>31 - Minas Gerais</v>
      </c>
      <c r="J3206" s="22" t="s">
        <v>85</v>
      </c>
      <c r="K3206" s="22">
        <v>0</v>
      </c>
      <c r="L3206" s="33">
        <v>47251.360000000001</v>
      </c>
      <c r="M3206" s="20" t="e">
        <f>VLOOKUP(G3206,PROCV!$A$110:$B$119,2,FALSE)</f>
        <v>#N/A</v>
      </c>
      <c r="N3206" s="17" t="e">
        <f t="shared" si="50"/>
        <v>#N/A</v>
      </c>
    </row>
    <row r="3207" spans="1:14" x14ac:dyDescent="0.25">
      <c r="A3207" s="30" t="s">
        <v>48</v>
      </c>
      <c r="B3207" s="36">
        <v>25751</v>
      </c>
      <c r="C3207" s="42" t="s">
        <v>3358</v>
      </c>
      <c r="D3207" s="22" t="s">
        <v>114</v>
      </c>
      <c r="E3207" s="22" t="s">
        <v>192</v>
      </c>
      <c r="F3207" s="26" t="str">
        <f>VLOOKUP(E3207,PROCV!$A$1:$B$107,2,TRUE)</f>
        <v>Música</v>
      </c>
      <c r="G3207" s="33">
        <v>2002</v>
      </c>
      <c r="H3207" s="24">
        <v>0</v>
      </c>
      <c r="I3207" s="23" t="str">
        <f>VLOOKUP(J3207,PROCV!$E$1:$F$27,2,FALSE)</f>
        <v>53 - Distrito Federal</v>
      </c>
      <c r="J3207" s="22" t="s">
        <v>75</v>
      </c>
      <c r="K3207" s="22">
        <v>0</v>
      </c>
      <c r="L3207" s="33">
        <v>38000</v>
      </c>
      <c r="M3207" s="20" t="e">
        <f>VLOOKUP(G3207,PROCV!$A$110:$B$119,2,FALSE)</f>
        <v>#N/A</v>
      </c>
      <c r="N3207" s="17" t="e">
        <f t="shared" si="50"/>
        <v>#N/A</v>
      </c>
    </row>
    <row r="3208" spans="1:14" x14ac:dyDescent="0.25">
      <c r="A3208" s="30" t="s">
        <v>48</v>
      </c>
      <c r="B3208" s="36">
        <v>25206</v>
      </c>
      <c r="C3208" s="42" t="s">
        <v>3357</v>
      </c>
      <c r="D3208" s="22" t="s">
        <v>114</v>
      </c>
      <c r="E3208" s="22" t="s">
        <v>113</v>
      </c>
      <c r="F3208" s="26" t="str">
        <f>VLOOKUP(E3208,PROCV!$A$1:$B$107,2,TRUE)</f>
        <v>Música</v>
      </c>
      <c r="G3208" s="33">
        <v>2002</v>
      </c>
      <c r="H3208" s="24">
        <v>0</v>
      </c>
      <c r="I3208" s="23" t="str">
        <f>VLOOKUP(J3208,PROCV!$E$1:$F$27,2,FALSE)</f>
        <v>26 - Pernambuco</v>
      </c>
      <c r="J3208" s="22" t="s">
        <v>44</v>
      </c>
      <c r="K3208" s="22">
        <v>0</v>
      </c>
      <c r="L3208" s="33">
        <v>40000</v>
      </c>
      <c r="M3208" s="20" t="e">
        <f>VLOOKUP(G3208,PROCV!$A$110:$B$119,2,FALSE)</f>
        <v>#N/A</v>
      </c>
      <c r="N3208" s="17" t="e">
        <f t="shared" si="50"/>
        <v>#N/A</v>
      </c>
    </row>
    <row r="3209" spans="1:14" x14ac:dyDescent="0.25">
      <c r="A3209" s="30" t="s">
        <v>48</v>
      </c>
      <c r="B3209" s="36">
        <v>25545</v>
      </c>
      <c r="C3209" s="42" t="s">
        <v>3356</v>
      </c>
      <c r="D3209" s="22" t="s">
        <v>114</v>
      </c>
      <c r="E3209" s="22" t="s">
        <v>113</v>
      </c>
      <c r="F3209" s="26" t="str">
        <f>VLOOKUP(E3209,PROCV!$A$1:$B$107,2,TRUE)</f>
        <v>Música</v>
      </c>
      <c r="G3209" s="33">
        <v>2002</v>
      </c>
      <c r="H3209" s="24">
        <v>0</v>
      </c>
      <c r="I3209" s="23" t="str">
        <f>VLOOKUP(J3209,PROCV!$E$1:$F$27,2,FALSE)</f>
        <v>31 - Minas Gerais</v>
      </c>
      <c r="J3209" s="22" t="s">
        <v>85</v>
      </c>
      <c r="K3209" s="22">
        <v>0</v>
      </c>
      <c r="L3209" s="33">
        <v>19696</v>
      </c>
      <c r="M3209" s="20" t="e">
        <f>VLOOKUP(G3209,PROCV!$A$110:$B$119,2,FALSE)</f>
        <v>#N/A</v>
      </c>
      <c r="N3209" s="17" t="e">
        <f t="shared" si="50"/>
        <v>#N/A</v>
      </c>
    </row>
    <row r="3210" spans="1:14" x14ac:dyDescent="0.25">
      <c r="A3210" s="30" t="s">
        <v>48</v>
      </c>
      <c r="B3210" s="36">
        <v>25465</v>
      </c>
      <c r="C3210" s="42" t="s">
        <v>3355</v>
      </c>
      <c r="D3210" s="22" t="s">
        <v>314</v>
      </c>
      <c r="E3210" s="22" t="s">
        <v>265</v>
      </c>
      <c r="F3210" s="26" t="str">
        <f>VLOOKUP(E3210,PROCV!$A$1:$B$107,2,TRUE)</f>
        <v>Patrimônio</v>
      </c>
      <c r="G3210" s="38">
        <v>2002</v>
      </c>
      <c r="H3210" s="24">
        <v>0</v>
      </c>
      <c r="I3210" s="23" t="str">
        <f>VLOOKUP(J3210,PROCV!$E$1:$F$27,2,FALSE)</f>
        <v>31 - Minas Gerais</v>
      </c>
      <c r="J3210" s="22" t="s">
        <v>85</v>
      </c>
      <c r="K3210" s="22">
        <v>0</v>
      </c>
      <c r="L3210" s="38">
        <v>33318.75</v>
      </c>
      <c r="M3210" s="20" t="e">
        <f>VLOOKUP(G3210,PROCV!$A$110:$B$119,2,FALSE)</f>
        <v>#N/A</v>
      </c>
      <c r="N3210" s="17" t="e">
        <f t="shared" si="50"/>
        <v>#N/A</v>
      </c>
    </row>
    <row r="3211" spans="1:14" ht="26.25" x14ac:dyDescent="0.25">
      <c r="A3211" s="30" t="s">
        <v>48</v>
      </c>
      <c r="B3211" s="36">
        <v>25405</v>
      </c>
      <c r="C3211" s="42" t="s">
        <v>3354</v>
      </c>
      <c r="D3211" s="22" t="s">
        <v>114</v>
      </c>
      <c r="E3211" s="22" t="s">
        <v>113</v>
      </c>
      <c r="F3211" s="26" t="str">
        <f>VLOOKUP(E3211,PROCV!$A$1:$B$107,2,TRUE)</f>
        <v>Música</v>
      </c>
      <c r="G3211" s="33">
        <v>2002</v>
      </c>
      <c r="H3211" s="24">
        <v>0</v>
      </c>
      <c r="I3211" s="23" t="str">
        <f>VLOOKUP(J3211,PROCV!$E$1:$F$27,2,FALSE)</f>
        <v>31 - Minas Gerais</v>
      </c>
      <c r="J3211" s="22" t="s">
        <v>85</v>
      </c>
      <c r="K3211" s="22">
        <v>0</v>
      </c>
      <c r="L3211" s="33">
        <v>19768</v>
      </c>
      <c r="M3211" s="20" t="e">
        <f>VLOOKUP(G3211,PROCV!$A$110:$B$119,2,FALSE)</f>
        <v>#N/A</v>
      </c>
      <c r="N3211" s="17" t="e">
        <f t="shared" si="50"/>
        <v>#N/A</v>
      </c>
    </row>
    <row r="3212" spans="1:14" x14ac:dyDescent="0.25">
      <c r="A3212" s="30" t="s">
        <v>48</v>
      </c>
      <c r="B3212" s="36">
        <v>28261</v>
      </c>
      <c r="C3212" s="42" t="s">
        <v>3353</v>
      </c>
      <c r="D3212" s="22" t="s">
        <v>189</v>
      </c>
      <c r="E3212" s="22" t="s">
        <v>213</v>
      </c>
      <c r="F3212" s="26" t="str">
        <f>VLOOKUP(E3212,PROCV!$A$1:$B$107,2,TRUE)</f>
        <v>Patrimônio</v>
      </c>
      <c r="G3212" s="33">
        <v>2002</v>
      </c>
      <c r="H3212" s="24">
        <v>0</v>
      </c>
      <c r="I3212" s="23" t="str">
        <f>VLOOKUP(J3212,PROCV!$E$1:$F$27,2,FALSE)</f>
        <v>43 - Rio Grande do Sul</v>
      </c>
      <c r="J3212" s="22" t="s">
        <v>56</v>
      </c>
      <c r="K3212" s="22">
        <v>0</v>
      </c>
      <c r="L3212" s="33">
        <v>187633.56</v>
      </c>
      <c r="M3212" s="20" t="e">
        <f>VLOOKUP(G3212,PROCV!$A$110:$B$119,2,FALSE)</f>
        <v>#N/A</v>
      </c>
      <c r="N3212" s="17" t="e">
        <f t="shared" si="50"/>
        <v>#N/A</v>
      </c>
    </row>
    <row r="3213" spans="1:14" x14ac:dyDescent="0.25">
      <c r="A3213" s="30" t="s">
        <v>48</v>
      </c>
      <c r="B3213" s="36">
        <v>25428</v>
      </c>
      <c r="C3213" s="42" t="s">
        <v>3352</v>
      </c>
      <c r="D3213" s="22" t="s">
        <v>314</v>
      </c>
      <c r="E3213" s="22" t="s">
        <v>265</v>
      </c>
      <c r="F3213" s="26" t="str">
        <f>VLOOKUP(E3213,PROCV!$A$1:$B$107,2,TRUE)</f>
        <v>Patrimônio</v>
      </c>
      <c r="G3213" s="38">
        <v>2002</v>
      </c>
      <c r="H3213" s="24">
        <v>0</v>
      </c>
      <c r="I3213" s="23" t="str">
        <f>VLOOKUP(J3213,PROCV!$E$1:$F$27,2,FALSE)</f>
        <v>31 - Minas Gerais</v>
      </c>
      <c r="J3213" s="22" t="s">
        <v>85</v>
      </c>
      <c r="K3213" s="22">
        <v>0</v>
      </c>
      <c r="L3213" s="38">
        <v>40000</v>
      </c>
      <c r="M3213" s="20" t="e">
        <f>VLOOKUP(G3213,PROCV!$A$110:$B$119,2,FALSE)</f>
        <v>#N/A</v>
      </c>
      <c r="N3213" s="17" t="e">
        <f t="shared" si="50"/>
        <v>#N/A</v>
      </c>
    </row>
    <row r="3214" spans="1:14" x14ac:dyDescent="0.25">
      <c r="A3214" s="30" t="s">
        <v>48</v>
      </c>
      <c r="B3214" s="36">
        <v>25519</v>
      </c>
      <c r="C3214" s="42" t="s">
        <v>3351</v>
      </c>
      <c r="D3214" s="22" t="s">
        <v>114</v>
      </c>
      <c r="E3214" s="22" t="s">
        <v>369</v>
      </c>
      <c r="F3214" s="26" t="str">
        <f>VLOOKUP(E3214,PROCV!$A$1:$B$107,2,TRUE)</f>
        <v>Patrimônio</v>
      </c>
      <c r="G3214" s="33">
        <v>2002</v>
      </c>
      <c r="H3214" s="24">
        <v>0</v>
      </c>
      <c r="I3214" s="23" t="str">
        <f>VLOOKUP(J3214,PROCV!$E$1:$F$27,2,FALSE)</f>
        <v>35 - São Paulo</v>
      </c>
      <c r="J3214" s="22" t="s">
        <v>76</v>
      </c>
      <c r="K3214" s="22">
        <v>0</v>
      </c>
      <c r="L3214" s="33">
        <v>56000</v>
      </c>
      <c r="M3214" s="20" t="e">
        <f>VLOOKUP(G3214,PROCV!$A$110:$B$119,2,FALSE)</f>
        <v>#N/A</v>
      </c>
      <c r="N3214" s="17" t="e">
        <f t="shared" si="50"/>
        <v>#N/A</v>
      </c>
    </row>
    <row r="3215" spans="1:14" x14ac:dyDescent="0.25">
      <c r="A3215" s="30" t="s">
        <v>48</v>
      </c>
      <c r="B3215" s="36">
        <v>29173</v>
      </c>
      <c r="C3215" s="42" t="s">
        <v>3350</v>
      </c>
      <c r="D3215" s="22" t="s">
        <v>4</v>
      </c>
      <c r="E3215" s="22" t="s">
        <v>259</v>
      </c>
      <c r="F3215" s="26" t="str">
        <f>VLOOKUP(E3215,PROCV!$A$1:$B$107,2,TRUE)</f>
        <v>Arquitetura e Design</v>
      </c>
      <c r="G3215" s="33">
        <v>2002</v>
      </c>
      <c r="H3215" s="24">
        <v>0</v>
      </c>
      <c r="I3215" s="23" t="str">
        <f>VLOOKUP(J3215,PROCV!$E$1:$F$27,2,FALSE)</f>
        <v>35 - São Paulo</v>
      </c>
      <c r="J3215" s="22" t="s">
        <v>76</v>
      </c>
      <c r="K3215" s="22">
        <v>0</v>
      </c>
      <c r="L3215" s="33">
        <v>60000</v>
      </c>
      <c r="M3215" s="20" t="e">
        <f>VLOOKUP(G3215,PROCV!$A$110:$B$119,2,FALSE)</f>
        <v>#N/A</v>
      </c>
      <c r="N3215" s="17" t="e">
        <f t="shared" si="50"/>
        <v>#N/A</v>
      </c>
    </row>
    <row r="3216" spans="1:14" x14ac:dyDescent="0.25">
      <c r="A3216" s="30" t="s">
        <v>48</v>
      </c>
      <c r="B3216" s="36">
        <v>25690</v>
      </c>
      <c r="C3216" s="42" t="s">
        <v>3349</v>
      </c>
      <c r="D3216" s="22" t="s">
        <v>314</v>
      </c>
      <c r="E3216" s="22" t="s">
        <v>504</v>
      </c>
      <c r="F3216" s="26" t="str">
        <f>VLOOKUP(E3216,PROCV!$A$1:$B$107,2,TRUE)</f>
        <v>Artes Cênicas e Espetáculo</v>
      </c>
      <c r="G3216" s="33">
        <v>2002</v>
      </c>
      <c r="H3216" s="24">
        <v>0</v>
      </c>
      <c r="I3216" s="23" t="str">
        <f>VLOOKUP(J3216,PROCV!$E$1:$F$27,2,FALSE)</f>
        <v>33 - Rio de Janeiro</v>
      </c>
      <c r="J3216" s="22" t="s">
        <v>82</v>
      </c>
      <c r="K3216" s="22">
        <v>0</v>
      </c>
      <c r="L3216" s="33">
        <v>200000</v>
      </c>
      <c r="M3216" s="20" t="e">
        <f>VLOOKUP(G3216,PROCV!$A$110:$B$119,2,FALSE)</f>
        <v>#N/A</v>
      </c>
      <c r="N3216" s="17" t="e">
        <f t="shared" si="50"/>
        <v>#N/A</v>
      </c>
    </row>
    <row r="3217" spans="1:14" ht="26.25" x14ac:dyDescent="0.25">
      <c r="A3217" s="30" t="s">
        <v>48</v>
      </c>
      <c r="B3217" s="36">
        <v>28563</v>
      </c>
      <c r="C3217" s="42" t="s">
        <v>3348</v>
      </c>
      <c r="D3217" s="22" t="s">
        <v>189</v>
      </c>
      <c r="E3217" s="22" t="s">
        <v>630</v>
      </c>
      <c r="F3217" s="26" t="s">
        <v>10</v>
      </c>
      <c r="G3217" s="33">
        <v>2002</v>
      </c>
      <c r="H3217" s="24">
        <v>0</v>
      </c>
      <c r="I3217" s="23" t="str">
        <f>VLOOKUP(J3217,PROCV!$E$1:$F$27,2,FALSE)</f>
        <v>35 - São Paulo</v>
      </c>
      <c r="J3217" s="22" t="s">
        <v>76</v>
      </c>
      <c r="K3217" s="22">
        <v>0</v>
      </c>
      <c r="L3217" s="33">
        <v>103240</v>
      </c>
      <c r="M3217" s="20" t="e">
        <f>VLOOKUP(G3217,PROCV!$A$110:$B$119,2,FALSE)</f>
        <v>#N/A</v>
      </c>
      <c r="N3217" s="17" t="e">
        <f t="shared" si="50"/>
        <v>#N/A</v>
      </c>
    </row>
    <row r="3218" spans="1:14" x14ac:dyDescent="0.25">
      <c r="A3218" s="30" t="s">
        <v>48</v>
      </c>
      <c r="B3218" s="36">
        <v>27684</v>
      </c>
      <c r="C3218" s="42" t="s">
        <v>3347</v>
      </c>
      <c r="D3218" s="22" t="s">
        <v>189</v>
      </c>
      <c r="E3218" s="22" t="s">
        <v>213</v>
      </c>
      <c r="F3218" s="26" t="str">
        <f>VLOOKUP(E3218,PROCV!$A$1:$B$107,2,TRUE)</f>
        <v>Patrimônio</v>
      </c>
      <c r="G3218" s="33">
        <v>2002</v>
      </c>
      <c r="H3218" s="24">
        <v>0</v>
      </c>
      <c r="I3218" s="23" t="str">
        <f>VLOOKUP(J3218,PROCV!$E$1:$F$27,2,FALSE)</f>
        <v>25 - Paraíba</v>
      </c>
      <c r="J3218" s="22" t="s">
        <v>346</v>
      </c>
      <c r="K3218" s="22">
        <v>0</v>
      </c>
      <c r="L3218" s="33">
        <v>625000</v>
      </c>
      <c r="M3218" s="20" t="e">
        <f>VLOOKUP(G3218,PROCV!$A$110:$B$119,2,FALSE)</f>
        <v>#N/A</v>
      </c>
      <c r="N3218" s="17" t="e">
        <f t="shared" si="50"/>
        <v>#N/A</v>
      </c>
    </row>
    <row r="3219" spans="1:14" x14ac:dyDescent="0.25">
      <c r="A3219" s="30" t="s">
        <v>48</v>
      </c>
      <c r="B3219" s="36">
        <v>28481</v>
      </c>
      <c r="C3219" s="42" t="s">
        <v>3346</v>
      </c>
      <c r="D3219" s="22" t="s">
        <v>189</v>
      </c>
      <c r="E3219" s="22" t="s">
        <v>188</v>
      </c>
      <c r="F3219" s="26" t="str">
        <f>VLOOKUP(E3219,PROCV!$A$1:$B$107,2,TRUE)</f>
        <v>Audiovisual</v>
      </c>
      <c r="G3219" s="33">
        <v>2002</v>
      </c>
      <c r="H3219" s="24">
        <v>0</v>
      </c>
      <c r="I3219" s="23" t="str">
        <f>VLOOKUP(J3219,PROCV!$E$1:$F$27,2,FALSE)</f>
        <v>53 - Distrito Federal</v>
      </c>
      <c r="J3219" s="22" t="s">
        <v>75</v>
      </c>
      <c r="K3219" s="22">
        <v>0</v>
      </c>
      <c r="L3219" s="33">
        <v>115350.93</v>
      </c>
      <c r="M3219" s="20" t="e">
        <f>VLOOKUP(G3219,PROCV!$A$110:$B$119,2,FALSE)</f>
        <v>#N/A</v>
      </c>
      <c r="N3219" s="17" t="e">
        <f t="shared" si="50"/>
        <v>#N/A</v>
      </c>
    </row>
    <row r="3220" spans="1:14" x14ac:dyDescent="0.25">
      <c r="A3220" s="30" t="s">
        <v>48</v>
      </c>
      <c r="B3220" s="36">
        <v>27274</v>
      </c>
      <c r="C3220" s="42" t="s">
        <v>3345</v>
      </c>
      <c r="D3220" s="22" t="s">
        <v>189</v>
      </c>
      <c r="E3220" s="22" t="s">
        <v>749</v>
      </c>
      <c r="F3220" s="26" t="str">
        <f>VLOOKUP(E3220,PROCV!$A$1:$B$107,2,TRUE)</f>
        <v>Educação e Criação em Artes</v>
      </c>
      <c r="G3220" s="33">
        <v>2002</v>
      </c>
      <c r="H3220" s="24">
        <v>0</v>
      </c>
      <c r="I3220" s="23" t="str">
        <f>VLOOKUP(J3220,PROCV!$E$1:$F$27,2,FALSE)</f>
        <v>53 - Distrito Federal</v>
      </c>
      <c r="J3220" s="22" t="s">
        <v>75</v>
      </c>
      <c r="K3220" s="22">
        <v>0</v>
      </c>
      <c r="L3220" s="33">
        <v>145039</v>
      </c>
      <c r="M3220" s="20" t="e">
        <f>VLOOKUP(G3220,PROCV!$A$110:$B$119,2,FALSE)</f>
        <v>#N/A</v>
      </c>
      <c r="N3220" s="17" t="e">
        <f t="shared" si="50"/>
        <v>#N/A</v>
      </c>
    </row>
    <row r="3221" spans="1:14" x14ac:dyDescent="0.25">
      <c r="A3221" s="30" t="s">
        <v>48</v>
      </c>
      <c r="B3221" s="36">
        <v>27395</v>
      </c>
      <c r="C3221" s="42" t="s">
        <v>3345</v>
      </c>
      <c r="D3221" s="22" t="s">
        <v>189</v>
      </c>
      <c r="E3221" s="22" t="s">
        <v>213</v>
      </c>
      <c r="F3221" s="26" t="str">
        <f>VLOOKUP(E3221,PROCV!$A$1:$B$107,2,TRUE)</f>
        <v>Patrimônio</v>
      </c>
      <c r="G3221" s="33">
        <v>2002</v>
      </c>
      <c r="H3221" s="24">
        <v>0</v>
      </c>
      <c r="I3221" s="23" t="str">
        <f>VLOOKUP(J3221,PROCV!$E$1:$F$27,2,FALSE)</f>
        <v>53 - Distrito Federal</v>
      </c>
      <c r="J3221" s="22" t="s">
        <v>75</v>
      </c>
      <c r="K3221" s="22">
        <v>0</v>
      </c>
      <c r="L3221" s="33">
        <v>338170.25</v>
      </c>
      <c r="M3221" s="20" t="e">
        <f>VLOOKUP(G3221,PROCV!$A$110:$B$119,2,FALSE)</f>
        <v>#N/A</v>
      </c>
      <c r="N3221" s="17" t="e">
        <f t="shared" si="50"/>
        <v>#N/A</v>
      </c>
    </row>
    <row r="3222" spans="1:14" x14ac:dyDescent="0.25">
      <c r="A3222" s="30" t="s">
        <v>48</v>
      </c>
      <c r="B3222" s="36">
        <v>27480</v>
      </c>
      <c r="C3222" s="42" t="s">
        <v>3344</v>
      </c>
      <c r="D3222" s="22" t="s">
        <v>189</v>
      </c>
      <c r="E3222" s="22" t="s">
        <v>216</v>
      </c>
      <c r="F3222" s="26" t="str">
        <f>VLOOKUP(E3222,PROCV!$A$1:$B$107,2,TRUE)</f>
        <v>Patrimônio</v>
      </c>
      <c r="G3222" s="33">
        <v>2002</v>
      </c>
      <c r="H3222" s="24">
        <v>0</v>
      </c>
      <c r="I3222" s="23" t="str">
        <f>VLOOKUP(J3222,PROCV!$E$1:$F$27,2,FALSE)</f>
        <v>42 - Santa Catarina</v>
      </c>
      <c r="J3222" s="22" t="s">
        <v>79</v>
      </c>
      <c r="K3222" s="22">
        <v>0</v>
      </c>
      <c r="L3222" s="33">
        <v>14000</v>
      </c>
      <c r="M3222" s="20" t="e">
        <f>VLOOKUP(G3222,PROCV!$A$110:$B$119,2,FALSE)</f>
        <v>#N/A</v>
      </c>
      <c r="N3222" s="17" t="e">
        <f t="shared" si="50"/>
        <v>#N/A</v>
      </c>
    </row>
    <row r="3223" spans="1:14" x14ac:dyDescent="0.25">
      <c r="A3223" s="30" t="s">
        <v>48</v>
      </c>
      <c r="B3223" s="36">
        <v>26307</v>
      </c>
      <c r="C3223" s="42" t="s">
        <v>3343</v>
      </c>
      <c r="D3223" s="22" t="s">
        <v>114</v>
      </c>
      <c r="E3223" s="22" t="s">
        <v>113</v>
      </c>
      <c r="F3223" s="26" t="str">
        <f>VLOOKUP(E3223,PROCV!$A$1:$B$107,2,TRUE)</f>
        <v>Música</v>
      </c>
      <c r="G3223" s="33">
        <v>2002</v>
      </c>
      <c r="H3223" s="24">
        <v>0</v>
      </c>
      <c r="I3223" s="23" t="str">
        <f>VLOOKUP(J3223,PROCV!$E$1:$F$27,2,FALSE)</f>
        <v>33 - Rio de Janeiro</v>
      </c>
      <c r="J3223" s="22" t="s">
        <v>82</v>
      </c>
      <c r="K3223" s="22">
        <v>0</v>
      </c>
      <c r="L3223" s="33">
        <v>30224</v>
      </c>
      <c r="M3223" s="20" t="e">
        <f>VLOOKUP(G3223,PROCV!$A$110:$B$119,2,FALSE)</f>
        <v>#N/A</v>
      </c>
      <c r="N3223" s="17" t="e">
        <f t="shared" si="50"/>
        <v>#N/A</v>
      </c>
    </row>
    <row r="3224" spans="1:14" x14ac:dyDescent="0.25">
      <c r="A3224" s="30" t="s">
        <v>48</v>
      </c>
      <c r="B3224" s="36">
        <v>18430</v>
      </c>
      <c r="C3224" s="42" t="s">
        <v>3342</v>
      </c>
      <c r="D3224" s="22" t="s">
        <v>189</v>
      </c>
      <c r="E3224" s="22" t="s">
        <v>213</v>
      </c>
      <c r="F3224" s="26" t="str">
        <f>VLOOKUP(E3224,PROCV!$A$1:$B$107,2,TRUE)</f>
        <v>Patrimônio</v>
      </c>
      <c r="G3224" s="33">
        <v>2002</v>
      </c>
      <c r="H3224" s="24">
        <v>0</v>
      </c>
      <c r="I3224" s="23" t="str">
        <f>VLOOKUP(J3224,PROCV!$E$1:$F$27,2,FALSE)</f>
        <v>26 - Pernambuco</v>
      </c>
      <c r="J3224" s="22" t="s">
        <v>44</v>
      </c>
      <c r="K3224" s="22">
        <v>0</v>
      </c>
      <c r="L3224" s="33">
        <v>50769.64</v>
      </c>
      <c r="M3224" s="20" t="e">
        <f>VLOOKUP(G3224,PROCV!$A$110:$B$119,2,FALSE)</f>
        <v>#N/A</v>
      </c>
      <c r="N3224" s="17" t="e">
        <f t="shared" si="50"/>
        <v>#N/A</v>
      </c>
    </row>
    <row r="3225" spans="1:14" x14ac:dyDescent="0.25">
      <c r="A3225" s="30" t="s">
        <v>48</v>
      </c>
      <c r="B3225" s="36">
        <v>29176</v>
      </c>
      <c r="C3225" s="42" t="s">
        <v>3341</v>
      </c>
      <c r="D3225" s="22" t="s">
        <v>4</v>
      </c>
      <c r="E3225" s="22" t="s">
        <v>259</v>
      </c>
      <c r="F3225" s="26" t="str">
        <f>VLOOKUP(E3225,PROCV!$A$1:$B$107,2,TRUE)</f>
        <v>Arquitetura e Design</v>
      </c>
      <c r="G3225" s="33">
        <v>2002</v>
      </c>
      <c r="H3225" s="24">
        <v>0</v>
      </c>
      <c r="I3225" s="23" t="str">
        <f>VLOOKUP(J3225,PROCV!$E$1:$F$27,2,FALSE)</f>
        <v>31 - Minas Gerais</v>
      </c>
      <c r="J3225" s="22" t="s">
        <v>85</v>
      </c>
      <c r="K3225" s="22">
        <v>0</v>
      </c>
      <c r="L3225" s="33">
        <v>19800</v>
      </c>
      <c r="M3225" s="20" t="e">
        <f>VLOOKUP(G3225,PROCV!$A$110:$B$119,2,FALSE)</f>
        <v>#N/A</v>
      </c>
      <c r="N3225" s="17" t="e">
        <f t="shared" si="50"/>
        <v>#N/A</v>
      </c>
    </row>
    <row r="3226" spans="1:14" x14ac:dyDescent="0.25">
      <c r="A3226" s="30" t="s">
        <v>48</v>
      </c>
      <c r="B3226" s="36">
        <v>28361</v>
      </c>
      <c r="C3226" s="42" t="s">
        <v>3340</v>
      </c>
      <c r="D3226" s="22" t="s">
        <v>189</v>
      </c>
      <c r="E3226" s="22" t="s">
        <v>213</v>
      </c>
      <c r="F3226" s="26" t="str">
        <f>VLOOKUP(E3226,PROCV!$A$1:$B$107,2,TRUE)</f>
        <v>Patrimônio</v>
      </c>
      <c r="G3226" s="33">
        <v>2002</v>
      </c>
      <c r="H3226" s="24">
        <v>0</v>
      </c>
      <c r="I3226" s="23" t="str">
        <f>VLOOKUP(J3226,PROCV!$E$1:$F$27,2,FALSE)</f>
        <v>35 - São Paulo</v>
      </c>
      <c r="J3226" s="22" t="s">
        <v>76</v>
      </c>
      <c r="K3226" s="22">
        <v>0</v>
      </c>
      <c r="L3226" s="33">
        <v>448000</v>
      </c>
      <c r="M3226" s="20" t="e">
        <f>VLOOKUP(G3226,PROCV!$A$110:$B$119,2,FALSE)</f>
        <v>#N/A</v>
      </c>
      <c r="N3226" s="17" t="e">
        <f t="shared" si="50"/>
        <v>#N/A</v>
      </c>
    </row>
    <row r="3227" spans="1:14" x14ac:dyDescent="0.25">
      <c r="A3227" s="30" t="s">
        <v>48</v>
      </c>
      <c r="B3227" s="36">
        <v>28392</v>
      </c>
      <c r="C3227" s="42" t="s">
        <v>3339</v>
      </c>
      <c r="D3227" s="22" t="s">
        <v>189</v>
      </c>
      <c r="E3227" s="22" t="s">
        <v>213</v>
      </c>
      <c r="F3227" s="26" t="str">
        <f>VLOOKUP(E3227,PROCV!$A$1:$B$107,2,TRUE)</f>
        <v>Patrimônio</v>
      </c>
      <c r="G3227" s="33">
        <v>2002</v>
      </c>
      <c r="H3227" s="24">
        <v>0</v>
      </c>
      <c r="I3227" s="23" t="str">
        <f>VLOOKUP(J3227,PROCV!$E$1:$F$27,2,FALSE)</f>
        <v>41 - Paraná</v>
      </c>
      <c r="J3227" s="22" t="s">
        <v>106</v>
      </c>
      <c r="K3227" s="22">
        <v>0</v>
      </c>
      <c r="L3227" s="33">
        <v>125000</v>
      </c>
      <c r="M3227" s="20" t="e">
        <f>VLOOKUP(G3227,PROCV!$A$110:$B$119,2,FALSE)</f>
        <v>#N/A</v>
      </c>
      <c r="N3227" s="17" t="e">
        <f t="shared" si="50"/>
        <v>#N/A</v>
      </c>
    </row>
    <row r="3228" spans="1:14" x14ac:dyDescent="0.25">
      <c r="A3228" s="30" t="s">
        <v>48</v>
      </c>
      <c r="B3228" s="36">
        <v>26122</v>
      </c>
      <c r="C3228" s="42" t="s">
        <v>3338</v>
      </c>
      <c r="D3228" s="22" t="s">
        <v>46</v>
      </c>
      <c r="E3228" s="22" t="s">
        <v>50</v>
      </c>
      <c r="F3228" s="26" t="str">
        <f>VLOOKUP(E3228,PROCV!$A$1:$B$107,2,TRUE)</f>
        <v>Educação e Criação em Artes</v>
      </c>
      <c r="G3228" s="33">
        <v>2002</v>
      </c>
      <c r="H3228" s="24">
        <v>0</v>
      </c>
      <c r="I3228" s="23" t="str">
        <f>VLOOKUP(J3228,PROCV!$E$1:$F$27,2,FALSE)</f>
        <v>41 - Paraná</v>
      </c>
      <c r="J3228" s="22" t="s">
        <v>106</v>
      </c>
      <c r="K3228" s="22">
        <v>0</v>
      </c>
      <c r="L3228" s="33">
        <v>25000</v>
      </c>
      <c r="M3228" s="20" t="e">
        <f>VLOOKUP(G3228,PROCV!$A$110:$B$119,2,FALSE)</f>
        <v>#N/A</v>
      </c>
      <c r="N3228" s="17" t="e">
        <f t="shared" si="50"/>
        <v>#N/A</v>
      </c>
    </row>
    <row r="3229" spans="1:14" x14ac:dyDescent="0.25">
      <c r="A3229" s="30" t="s">
        <v>48</v>
      </c>
      <c r="B3229" s="36">
        <v>19423</v>
      </c>
      <c r="C3229" s="42" t="s">
        <v>3337</v>
      </c>
      <c r="D3229" s="22" t="s">
        <v>524</v>
      </c>
      <c r="E3229" s="22" t="s">
        <v>763</v>
      </c>
      <c r="F3229" s="26" t="str">
        <f>VLOOKUP(E3229,PROCV!$A$1:$B$107,2,TRUE)</f>
        <v>Audiovisual</v>
      </c>
      <c r="G3229" s="33">
        <v>2002</v>
      </c>
      <c r="H3229" s="24">
        <v>0</v>
      </c>
      <c r="I3229" s="23" t="str">
        <f>VLOOKUP(J3229,PROCV!$E$1:$F$27,2,FALSE)</f>
        <v>53 - Distrito Federal</v>
      </c>
      <c r="J3229" s="22" t="s">
        <v>75</v>
      </c>
      <c r="K3229" s="22">
        <v>0</v>
      </c>
      <c r="L3229" s="33">
        <v>79976</v>
      </c>
      <c r="M3229" s="20" t="e">
        <f>VLOOKUP(G3229,PROCV!$A$110:$B$119,2,FALSE)</f>
        <v>#N/A</v>
      </c>
      <c r="N3229" s="17" t="e">
        <f t="shared" si="50"/>
        <v>#N/A</v>
      </c>
    </row>
    <row r="3230" spans="1:14" x14ac:dyDescent="0.25">
      <c r="A3230" s="30" t="s">
        <v>48</v>
      </c>
      <c r="B3230" s="36">
        <v>28471</v>
      </c>
      <c r="C3230" s="42" t="s">
        <v>3336</v>
      </c>
      <c r="D3230" s="22" t="s">
        <v>189</v>
      </c>
      <c r="E3230" s="22" t="s">
        <v>213</v>
      </c>
      <c r="F3230" s="26" t="str">
        <f>VLOOKUP(E3230,PROCV!$A$1:$B$107,2,TRUE)</f>
        <v>Patrimônio</v>
      </c>
      <c r="G3230" s="33">
        <v>2002</v>
      </c>
      <c r="H3230" s="24">
        <v>0</v>
      </c>
      <c r="I3230" s="23" t="str">
        <f>VLOOKUP(J3230,PROCV!$E$1:$F$27,2,FALSE)</f>
        <v>13 - Amazonas</v>
      </c>
      <c r="J3230" s="22" t="s">
        <v>823</v>
      </c>
      <c r="K3230" s="22">
        <v>0</v>
      </c>
      <c r="L3230" s="33">
        <v>37500</v>
      </c>
      <c r="M3230" s="20" t="e">
        <f>VLOOKUP(G3230,PROCV!$A$110:$B$119,2,FALSE)</f>
        <v>#N/A</v>
      </c>
      <c r="N3230" s="17" t="e">
        <f t="shared" si="50"/>
        <v>#N/A</v>
      </c>
    </row>
    <row r="3231" spans="1:14" x14ac:dyDescent="0.25">
      <c r="A3231" s="30" t="s">
        <v>48</v>
      </c>
      <c r="B3231" s="36">
        <v>969050</v>
      </c>
      <c r="C3231" s="42" t="s">
        <v>3335</v>
      </c>
      <c r="D3231" s="22" t="s">
        <v>189</v>
      </c>
      <c r="E3231" s="22" t="s">
        <v>844</v>
      </c>
      <c r="F3231" s="26" t="str">
        <f>VLOOKUP(E3231,PROCV!$A$1:$B$107,2,TRUE)</f>
        <v>Educação e Criação em Artes</v>
      </c>
      <c r="G3231" s="33">
        <v>2002</v>
      </c>
      <c r="H3231" s="24">
        <v>0</v>
      </c>
      <c r="I3231" s="23" t="str">
        <f>VLOOKUP(J3231,PROCV!$E$1:$F$27,2,FALSE)</f>
        <v>13 - Amazonas</v>
      </c>
      <c r="J3231" s="22" t="s">
        <v>823</v>
      </c>
      <c r="K3231" s="22">
        <v>0</v>
      </c>
      <c r="L3231" s="33">
        <v>50000</v>
      </c>
      <c r="M3231" s="20" t="e">
        <f>VLOOKUP(G3231,PROCV!$A$110:$B$119,2,FALSE)</f>
        <v>#N/A</v>
      </c>
      <c r="N3231" s="17" t="e">
        <f t="shared" si="50"/>
        <v>#N/A</v>
      </c>
    </row>
    <row r="3232" spans="1:14" x14ac:dyDescent="0.25">
      <c r="A3232" s="30" t="s">
        <v>48</v>
      </c>
      <c r="B3232" s="36">
        <v>26165</v>
      </c>
      <c r="C3232" s="42" t="s">
        <v>3334</v>
      </c>
      <c r="D3232" s="22" t="s">
        <v>314</v>
      </c>
      <c r="E3232" s="22" t="s">
        <v>504</v>
      </c>
      <c r="F3232" s="26" t="str">
        <f>VLOOKUP(E3232,PROCV!$A$1:$B$107,2,TRUE)</f>
        <v>Artes Cênicas e Espetáculo</v>
      </c>
      <c r="G3232" s="33">
        <v>2002</v>
      </c>
      <c r="H3232" s="24">
        <v>0</v>
      </c>
      <c r="I3232" s="23" t="str">
        <f>VLOOKUP(J3232,PROCV!$E$1:$F$27,2,FALSE)</f>
        <v>31 - Minas Gerais</v>
      </c>
      <c r="J3232" s="22" t="s">
        <v>85</v>
      </c>
      <c r="K3232" s="22">
        <v>0</v>
      </c>
      <c r="L3232" s="33">
        <v>31000</v>
      </c>
      <c r="M3232" s="20" t="e">
        <f>VLOOKUP(G3232,PROCV!$A$110:$B$119,2,FALSE)</f>
        <v>#N/A</v>
      </c>
      <c r="N3232" s="17" t="e">
        <f t="shared" si="50"/>
        <v>#N/A</v>
      </c>
    </row>
    <row r="3233" spans="1:14" x14ac:dyDescent="0.25">
      <c r="A3233" s="30" t="s">
        <v>48</v>
      </c>
      <c r="B3233" s="36">
        <v>28239</v>
      </c>
      <c r="C3233" s="42" t="s">
        <v>3333</v>
      </c>
      <c r="D3233" s="22" t="s">
        <v>189</v>
      </c>
      <c r="E3233" s="22" t="s">
        <v>213</v>
      </c>
      <c r="F3233" s="26" t="str">
        <f>VLOOKUP(E3233,PROCV!$A$1:$B$107,2,TRUE)</f>
        <v>Patrimônio</v>
      </c>
      <c r="G3233" s="33">
        <v>2002</v>
      </c>
      <c r="H3233" s="24">
        <v>0</v>
      </c>
      <c r="I3233" s="23" t="str">
        <f>VLOOKUP(J3233,PROCV!$E$1:$F$27,2,FALSE)</f>
        <v>43 - Rio Grande do Sul</v>
      </c>
      <c r="J3233" s="22" t="s">
        <v>56</v>
      </c>
      <c r="K3233" s="22">
        <v>0</v>
      </c>
      <c r="L3233" s="33">
        <v>4949883.16</v>
      </c>
      <c r="M3233" s="20" t="e">
        <f>VLOOKUP(G3233,PROCV!$A$110:$B$119,2,FALSE)</f>
        <v>#N/A</v>
      </c>
      <c r="N3233" s="17" t="e">
        <f t="shared" si="50"/>
        <v>#N/A</v>
      </c>
    </row>
    <row r="3234" spans="1:14" x14ac:dyDescent="0.25">
      <c r="A3234" s="30" t="s">
        <v>48</v>
      </c>
      <c r="B3234" s="36">
        <v>27625</v>
      </c>
      <c r="C3234" s="42" t="s">
        <v>3332</v>
      </c>
      <c r="D3234" s="22" t="s">
        <v>189</v>
      </c>
      <c r="E3234" s="22" t="s">
        <v>213</v>
      </c>
      <c r="F3234" s="26" t="str">
        <f>VLOOKUP(E3234,PROCV!$A$1:$B$107,2,TRUE)</f>
        <v>Patrimônio</v>
      </c>
      <c r="G3234" s="33">
        <v>2002</v>
      </c>
      <c r="H3234" s="24">
        <v>0</v>
      </c>
      <c r="I3234" s="23" t="str">
        <f>VLOOKUP(J3234,PROCV!$E$1:$F$27,2,FALSE)</f>
        <v>11 - Rondônia</v>
      </c>
      <c r="J3234" s="22" t="s">
        <v>219</v>
      </c>
      <c r="K3234" s="22">
        <v>0</v>
      </c>
      <c r="L3234" s="33">
        <v>125000</v>
      </c>
      <c r="M3234" s="20" t="e">
        <f>VLOOKUP(G3234,PROCV!$A$110:$B$119,2,FALSE)</f>
        <v>#N/A</v>
      </c>
      <c r="N3234" s="17" t="e">
        <f t="shared" si="50"/>
        <v>#N/A</v>
      </c>
    </row>
    <row r="3235" spans="1:14" x14ac:dyDescent="0.25">
      <c r="A3235" s="30" t="s">
        <v>48</v>
      </c>
      <c r="B3235" s="36">
        <v>28247</v>
      </c>
      <c r="C3235" s="42" t="s">
        <v>3331</v>
      </c>
      <c r="D3235" s="22" t="s">
        <v>189</v>
      </c>
      <c r="E3235" s="22" t="s">
        <v>213</v>
      </c>
      <c r="F3235" s="26" t="str">
        <f>VLOOKUP(E3235,PROCV!$A$1:$B$107,2,TRUE)</f>
        <v>Patrimônio</v>
      </c>
      <c r="G3235" s="33">
        <v>2002</v>
      </c>
      <c r="H3235" s="24">
        <v>0</v>
      </c>
      <c r="I3235" s="23" t="str">
        <f>VLOOKUP(J3235,PROCV!$E$1:$F$27,2,FALSE)</f>
        <v>29 - Bahia</v>
      </c>
      <c r="J3235" s="22" t="s">
        <v>73</v>
      </c>
      <c r="K3235" s="22">
        <v>0</v>
      </c>
      <c r="L3235" s="33">
        <v>4582676.09</v>
      </c>
      <c r="M3235" s="20" t="e">
        <f>VLOOKUP(G3235,PROCV!$A$110:$B$119,2,FALSE)</f>
        <v>#N/A</v>
      </c>
      <c r="N3235" s="17" t="e">
        <f t="shared" si="50"/>
        <v>#N/A</v>
      </c>
    </row>
    <row r="3236" spans="1:14" x14ac:dyDescent="0.25">
      <c r="A3236" s="30" t="s">
        <v>48</v>
      </c>
      <c r="B3236" s="36">
        <v>28246</v>
      </c>
      <c r="C3236" s="42" t="s">
        <v>3330</v>
      </c>
      <c r="D3236" s="22" t="s">
        <v>189</v>
      </c>
      <c r="E3236" s="22" t="s">
        <v>213</v>
      </c>
      <c r="F3236" s="26" t="str">
        <f>VLOOKUP(E3236,PROCV!$A$1:$B$107,2,TRUE)</f>
        <v>Patrimônio</v>
      </c>
      <c r="G3236" s="33">
        <v>2002</v>
      </c>
      <c r="H3236" s="24">
        <v>0</v>
      </c>
      <c r="I3236" s="23" t="str">
        <f>VLOOKUP(J3236,PROCV!$E$1:$F$27,2,FALSE)</f>
        <v>29 - Bahia</v>
      </c>
      <c r="J3236" s="22" t="s">
        <v>73</v>
      </c>
      <c r="K3236" s="22">
        <v>0</v>
      </c>
      <c r="L3236" s="33">
        <v>1624531.66</v>
      </c>
      <c r="M3236" s="20" t="e">
        <f>VLOOKUP(G3236,PROCV!$A$110:$B$119,2,FALSE)</f>
        <v>#N/A</v>
      </c>
      <c r="N3236" s="17" t="e">
        <f t="shared" si="50"/>
        <v>#N/A</v>
      </c>
    </row>
    <row r="3237" spans="1:14" x14ac:dyDescent="0.25">
      <c r="A3237" s="30" t="s">
        <v>48</v>
      </c>
      <c r="B3237" s="36">
        <v>19298</v>
      </c>
      <c r="C3237" s="42" t="s">
        <v>3329</v>
      </c>
      <c r="D3237" s="22" t="s">
        <v>189</v>
      </c>
      <c r="E3237" s="22" t="s">
        <v>213</v>
      </c>
      <c r="F3237" s="26" t="str">
        <f>VLOOKUP(E3237,PROCV!$A$1:$B$107,2,TRUE)</f>
        <v>Patrimônio</v>
      </c>
      <c r="G3237" s="33">
        <v>2002</v>
      </c>
      <c r="H3237" s="24">
        <v>0</v>
      </c>
      <c r="I3237" s="23" t="str">
        <f>VLOOKUP(J3237,PROCV!$E$1:$F$27,2,FALSE)</f>
        <v>43 - Rio Grande do Sul</v>
      </c>
      <c r="J3237" s="22" t="s">
        <v>56</v>
      </c>
      <c r="K3237" s="22">
        <v>0</v>
      </c>
      <c r="L3237" s="33">
        <v>62213.14</v>
      </c>
      <c r="M3237" s="20" t="e">
        <f>VLOOKUP(G3237,PROCV!$A$110:$B$119,2,FALSE)</f>
        <v>#N/A</v>
      </c>
      <c r="N3237" s="17" t="e">
        <f t="shared" si="50"/>
        <v>#N/A</v>
      </c>
    </row>
    <row r="3238" spans="1:14" x14ac:dyDescent="0.25">
      <c r="A3238" s="30" t="s">
        <v>48</v>
      </c>
      <c r="B3238" s="36">
        <v>6909</v>
      </c>
      <c r="C3238" s="42" t="s">
        <v>3328</v>
      </c>
      <c r="D3238" s="22" t="s">
        <v>189</v>
      </c>
      <c r="E3238" s="22" t="s">
        <v>213</v>
      </c>
      <c r="F3238" s="26" t="str">
        <f>VLOOKUP(E3238,PROCV!$A$1:$B$107,2,TRUE)</f>
        <v>Patrimônio</v>
      </c>
      <c r="G3238" s="33">
        <v>2002</v>
      </c>
      <c r="H3238" s="24">
        <v>0</v>
      </c>
      <c r="I3238" s="23" t="str">
        <f>VLOOKUP(J3238,PROCV!$E$1:$F$27,2,FALSE)</f>
        <v>42 - Santa Catarina</v>
      </c>
      <c r="J3238" s="22" t="s">
        <v>79</v>
      </c>
      <c r="K3238" s="22">
        <v>0</v>
      </c>
      <c r="L3238" s="33">
        <v>17500</v>
      </c>
      <c r="M3238" s="20" t="e">
        <f>VLOOKUP(G3238,PROCV!$A$110:$B$119,2,FALSE)</f>
        <v>#N/A</v>
      </c>
      <c r="N3238" s="17" t="e">
        <f t="shared" si="50"/>
        <v>#N/A</v>
      </c>
    </row>
    <row r="3239" spans="1:14" x14ac:dyDescent="0.25">
      <c r="A3239" s="30" t="s">
        <v>48</v>
      </c>
      <c r="B3239" s="36">
        <v>28206</v>
      </c>
      <c r="C3239" s="42" t="s">
        <v>3327</v>
      </c>
      <c r="D3239" s="22" t="s">
        <v>189</v>
      </c>
      <c r="E3239" s="22" t="s">
        <v>213</v>
      </c>
      <c r="F3239" s="26" t="str">
        <f>VLOOKUP(E3239,PROCV!$A$1:$B$107,2,TRUE)</f>
        <v>Patrimônio</v>
      </c>
      <c r="G3239" s="33">
        <v>2002</v>
      </c>
      <c r="H3239" s="24">
        <v>0</v>
      </c>
      <c r="I3239" s="23" t="str">
        <f>VLOOKUP(J3239,PROCV!$E$1:$F$27,2,FALSE)</f>
        <v>43 - Rio Grande do Sul</v>
      </c>
      <c r="J3239" s="22" t="s">
        <v>56</v>
      </c>
      <c r="K3239" s="22">
        <v>0</v>
      </c>
      <c r="L3239" s="33">
        <v>50000</v>
      </c>
      <c r="M3239" s="20" t="e">
        <f>VLOOKUP(G3239,PROCV!$A$110:$B$119,2,FALSE)</f>
        <v>#N/A</v>
      </c>
      <c r="N3239" s="17" t="e">
        <f t="shared" si="50"/>
        <v>#N/A</v>
      </c>
    </row>
    <row r="3240" spans="1:14" x14ac:dyDescent="0.25">
      <c r="A3240" s="30" t="s">
        <v>48</v>
      </c>
      <c r="B3240" s="36">
        <v>27707</v>
      </c>
      <c r="C3240" s="42" t="s">
        <v>3326</v>
      </c>
      <c r="D3240" s="22" t="s">
        <v>189</v>
      </c>
      <c r="E3240" s="22" t="s">
        <v>213</v>
      </c>
      <c r="F3240" s="26" t="str">
        <f>VLOOKUP(E3240,PROCV!$A$1:$B$107,2,TRUE)</f>
        <v>Patrimônio</v>
      </c>
      <c r="G3240" s="33">
        <v>2002</v>
      </c>
      <c r="H3240" s="24">
        <v>0</v>
      </c>
      <c r="I3240" s="23" t="str">
        <f>VLOOKUP(J3240,PROCV!$E$1:$F$27,2,FALSE)</f>
        <v>35 - São Paulo</v>
      </c>
      <c r="J3240" s="22" t="s">
        <v>76</v>
      </c>
      <c r="K3240" s="22">
        <v>0</v>
      </c>
      <c r="L3240" s="33">
        <v>250000</v>
      </c>
      <c r="M3240" s="20" t="e">
        <f>VLOOKUP(G3240,PROCV!$A$110:$B$119,2,FALSE)</f>
        <v>#N/A</v>
      </c>
      <c r="N3240" s="17" t="e">
        <f t="shared" si="50"/>
        <v>#N/A</v>
      </c>
    </row>
    <row r="3241" spans="1:14" x14ac:dyDescent="0.25">
      <c r="A3241" s="30" t="s">
        <v>48</v>
      </c>
      <c r="B3241" s="36">
        <v>28281</v>
      </c>
      <c r="C3241" s="42" t="s">
        <v>3325</v>
      </c>
      <c r="D3241" s="22" t="s">
        <v>189</v>
      </c>
      <c r="E3241" s="22" t="s">
        <v>213</v>
      </c>
      <c r="F3241" s="26" t="str">
        <f>VLOOKUP(E3241,PROCV!$A$1:$B$107,2,TRUE)</f>
        <v>Patrimônio</v>
      </c>
      <c r="G3241" s="33">
        <v>2002</v>
      </c>
      <c r="H3241" s="24">
        <v>0</v>
      </c>
      <c r="I3241" s="23" t="str">
        <f>VLOOKUP(J3241,PROCV!$E$1:$F$27,2,FALSE)</f>
        <v>35 - São Paulo</v>
      </c>
      <c r="J3241" s="22" t="s">
        <v>76</v>
      </c>
      <c r="K3241" s="22">
        <v>0</v>
      </c>
      <c r="L3241" s="33">
        <v>77600</v>
      </c>
      <c r="M3241" s="20" t="e">
        <f>VLOOKUP(G3241,PROCV!$A$110:$B$119,2,FALSE)</f>
        <v>#N/A</v>
      </c>
      <c r="N3241" s="17" t="e">
        <f t="shared" si="50"/>
        <v>#N/A</v>
      </c>
    </row>
    <row r="3242" spans="1:14" x14ac:dyDescent="0.25">
      <c r="A3242" s="30" t="s">
        <v>48</v>
      </c>
      <c r="B3242" s="36">
        <v>27923</v>
      </c>
      <c r="C3242" s="42" t="s">
        <v>3324</v>
      </c>
      <c r="D3242" s="22" t="s">
        <v>189</v>
      </c>
      <c r="E3242" s="22" t="s">
        <v>213</v>
      </c>
      <c r="F3242" s="26" t="str">
        <f>VLOOKUP(E3242,PROCV!$A$1:$B$107,2,TRUE)</f>
        <v>Patrimônio</v>
      </c>
      <c r="G3242" s="33">
        <v>2002</v>
      </c>
      <c r="H3242" s="24">
        <v>0</v>
      </c>
      <c r="I3242" s="23" t="str">
        <f>VLOOKUP(J3242,PROCV!$E$1:$F$27,2,FALSE)</f>
        <v>23 - Ceará</v>
      </c>
      <c r="J3242" s="22" t="s">
        <v>52</v>
      </c>
      <c r="K3242" s="22">
        <v>0</v>
      </c>
      <c r="L3242" s="33">
        <v>88032.42</v>
      </c>
      <c r="M3242" s="20" t="e">
        <f>VLOOKUP(G3242,PROCV!$A$110:$B$119,2,FALSE)</f>
        <v>#N/A</v>
      </c>
      <c r="N3242" s="17" t="e">
        <f t="shared" si="50"/>
        <v>#N/A</v>
      </c>
    </row>
    <row r="3243" spans="1:14" x14ac:dyDescent="0.25">
      <c r="A3243" s="30" t="s">
        <v>48</v>
      </c>
      <c r="B3243" s="36">
        <v>27563</v>
      </c>
      <c r="C3243" s="42" t="s">
        <v>3323</v>
      </c>
      <c r="D3243" s="22" t="s">
        <v>189</v>
      </c>
      <c r="E3243" s="22" t="s">
        <v>213</v>
      </c>
      <c r="F3243" s="26" t="str">
        <f>VLOOKUP(E3243,PROCV!$A$1:$B$107,2,TRUE)</f>
        <v>Patrimônio</v>
      </c>
      <c r="G3243" s="33">
        <v>2002</v>
      </c>
      <c r="H3243" s="24">
        <v>0</v>
      </c>
      <c r="I3243" s="23" t="str">
        <f>VLOOKUP(J3243,PROCV!$E$1:$F$27,2,FALSE)</f>
        <v>43 - Rio Grande do Sul</v>
      </c>
      <c r="J3243" s="22" t="s">
        <v>56</v>
      </c>
      <c r="K3243" s="22">
        <v>0</v>
      </c>
      <c r="L3243" s="33">
        <v>73908.45</v>
      </c>
      <c r="M3243" s="20" t="e">
        <f>VLOOKUP(G3243,PROCV!$A$110:$B$119,2,FALSE)</f>
        <v>#N/A</v>
      </c>
      <c r="N3243" s="17" t="e">
        <f t="shared" si="50"/>
        <v>#N/A</v>
      </c>
    </row>
    <row r="3244" spans="1:14" x14ac:dyDescent="0.25">
      <c r="A3244" s="30" t="s">
        <v>48</v>
      </c>
      <c r="B3244" s="36">
        <v>28632</v>
      </c>
      <c r="C3244" s="42" t="s">
        <v>3322</v>
      </c>
      <c r="D3244" s="22" t="s">
        <v>189</v>
      </c>
      <c r="E3244" s="22" t="s">
        <v>213</v>
      </c>
      <c r="F3244" s="26" t="str">
        <f>VLOOKUP(E3244,PROCV!$A$1:$B$107,2,TRUE)</f>
        <v>Patrimônio</v>
      </c>
      <c r="G3244" s="33">
        <v>2002</v>
      </c>
      <c r="H3244" s="24">
        <v>0</v>
      </c>
      <c r="I3244" s="23" t="str">
        <f>VLOOKUP(J3244,PROCV!$E$1:$F$27,2,FALSE)</f>
        <v>43 - Rio Grande do Sul</v>
      </c>
      <c r="J3244" s="22" t="s">
        <v>56</v>
      </c>
      <c r="K3244" s="22">
        <v>0</v>
      </c>
      <c r="L3244" s="33">
        <v>225000</v>
      </c>
      <c r="M3244" s="20" t="e">
        <f>VLOOKUP(G3244,PROCV!$A$110:$B$119,2,FALSE)</f>
        <v>#N/A</v>
      </c>
      <c r="N3244" s="17" t="e">
        <f t="shared" si="50"/>
        <v>#N/A</v>
      </c>
    </row>
    <row r="3245" spans="1:14" x14ac:dyDescent="0.25">
      <c r="A3245" s="30" t="s">
        <v>48</v>
      </c>
      <c r="B3245" s="36">
        <v>17303</v>
      </c>
      <c r="C3245" s="42" t="s">
        <v>3321</v>
      </c>
      <c r="D3245" s="22" t="s">
        <v>189</v>
      </c>
      <c r="E3245" s="22" t="s">
        <v>213</v>
      </c>
      <c r="F3245" s="26" t="str">
        <f>VLOOKUP(E3245,PROCV!$A$1:$B$107,2,TRUE)</f>
        <v>Patrimônio</v>
      </c>
      <c r="G3245" s="33">
        <v>2002</v>
      </c>
      <c r="H3245" s="24">
        <v>0</v>
      </c>
      <c r="I3245" s="23" t="str">
        <f>VLOOKUP(J3245,PROCV!$E$1:$F$27,2,FALSE)</f>
        <v>22 - Piauí</v>
      </c>
      <c r="J3245" s="22" t="s">
        <v>77</v>
      </c>
      <c r="K3245" s="22">
        <v>0</v>
      </c>
      <c r="L3245" s="33">
        <v>300000</v>
      </c>
      <c r="M3245" s="20" t="e">
        <f>VLOOKUP(G3245,PROCV!$A$110:$B$119,2,FALSE)</f>
        <v>#N/A</v>
      </c>
      <c r="N3245" s="17" t="e">
        <f t="shared" si="50"/>
        <v>#N/A</v>
      </c>
    </row>
    <row r="3246" spans="1:14" x14ac:dyDescent="0.25">
      <c r="A3246" s="30" t="s">
        <v>48</v>
      </c>
      <c r="B3246" s="36">
        <v>18450</v>
      </c>
      <c r="C3246" s="42" t="s">
        <v>3320</v>
      </c>
      <c r="D3246" s="22" t="s">
        <v>189</v>
      </c>
      <c r="E3246" s="22" t="s">
        <v>213</v>
      </c>
      <c r="F3246" s="26" t="str">
        <f>VLOOKUP(E3246,PROCV!$A$1:$B$107,2,TRUE)</f>
        <v>Patrimônio</v>
      </c>
      <c r="G3246" s="33">
        <v>2002</v>
      </c>
      <c r="H3246" s="24">
        <v>0</v>
      </c>
      <c r="I3246" s="23" t="str">
        <f>VLOOKUP(J3246,PROCV!$E$1:$F$27,2,FALSE)</f>
        <v>17 - Tocantins</v>
      </c>
      <c r="J3246" s="22" t="s">
        <v>64</v>
      </c>
      <c r="K3246" s="22">
        <v>0</v>
      </c>
      <c r="L3246" s="33">
        <v>109998.39</v>
      </c>
      <c r="M3246" s="20" t="e">
        <f>VLOOKUP(G3246,PROCV!$A$110:$B$119,2,FALSE)</f>
        <v>#N/A</v>
      </c>
      <c r="N3246" s="17" t="e">
        <f t="shared" si="50"/>
        <v>#N/A</v>
      </c>
    </row>
    <row r="3247" spans="1:14" x14ac:dyDescent="0.25">
      <c r="A3247" s="30" t="s">
        <v>48</v>
      </c>
      <c r="B3247" s="36">
        <v>27694</v>
      </c>
      <c r="C3247" s="42" t="s">
        <v>3319</v>
      </c>
      <c r="D3247" s="22" t="s">
        <v>189</v>
      </c>
      <c r="E3247" s="22" t="s">
        <v>213</v>
      </c>
      <c r="F3247" s="26" t="str">
        <f>VLOOKUP(E3247,PROCV!$A$1:$B$107,2,TRUE)</f>
        <v>Patrimônio</v>
      </c>
      <c r="G3247" s="33">
        <v>2002</v>
      </c>
      <c r="H3247" s="24">
        <v>0</v>
      </c>
      <c r="I3247" s="23" t="str">
        <f>VLOOKUP(J3247,PROCV!$E$1:$F$27,2,FALSE)</f>
        <v>41 - Paraná</v>
      </c>
      <c r="J3247" s="22" t="s">
        <v>106</v>
      </c>
      <c r="K3247" s="22">
        <v>0</v>
      </c>
      <c r="L3247" s="33">
        <v>62500</v>
      </c>
      <c r="M3247" s="20" t="e">
        <f>VLOOKUP(G3247,PROCV!$A$110:$B$119,2,FALSE)</f>
        <v>#N/A</v>
      </c>
      <c r="N3247" s="17" t="e">
        <f t="shared" si="50"/>
        <v>#N/A</v>
      </c>
    </row>
    <row r="3248" spans="1:14" x14ac:dyDescent="0.25">
      <c r="A3248" s="30" t="s">
        <v>48</v>
      </c>
      <c r="B3248" s="36">
        <v>28288</v>
      </c>
      <c r="C3248" s="42" t="s">
        <v>3318</v>
      </c>
      <c r="D3248" s="22" t="s">
        <v>189</v>
      </c>
      <c r="E3248" s="22" t="s">
        <v>213</v>
      </c>
      <c r="F3248" s="26" t="str">
        <f>VLOOKUP(E3248,PROCV!$A$1:$B$107,2,TRUE)</f>
        <v>Patrimônio</v>
      </c>
      <c r="G3248" s="33">
        <v>2002</v>
      </c>
      <c r="H3248" s="24">
        <v>0</v>
      </c>
      <c r="I3248" s="23" t="str">
        <f>VLOOKUP(J3248,PROCV!$E$1:$F$27,2,FALSE)</f>
        <v>41 - Paraná</v>
      </c>
      <c r="J3248" s="22" t="s">
        <v>106</v>
      </c>
      <c r="K3248" s="22">
        <v>0</v>
      </c>
      <c r="L3248" s="33">
        <v>62500</v>
      </c>
      <c r="M3248" s="20" t="e">
        <f>VLOOKUP(G3248,PROCV!$A$110:$B$119,2,FALSE)</f>
        <v>#N/A</v>
      </c>
      <c r="N3248" s="17" t="e">
        <f t="shared" si="50"/>
        <v>#N/A</v>
      </c>
    </row>
    <row r="3249" spans="1:14" x14ac:dyDescent="0.25">
      <c r="A3249" s="30" t="s">
        <v>48</v>
      </c>
      <c r="B3249" s="36">
        <v>28311</v>
      </c>
      <c r="C3249" s="42" t="s">
        <v>3317</v>
      </c>
      <c r="D3249" s="22" t="s">
        <v>189</v>
      </c>
      <c r="E3249" s="22" t="s">
        <v>630</v>
      </c>
      <c r="F3249" s="26" t="s">
        <v>10</v>
      </c>
      <c r="G3249" s="33">
        <v>2002</v>
      </c>
      <c r="H3249" s="24">
        <v>0</v>
      </c>
      <c r="I3249" s="23" t="str">
        <f>VLOOKUP(J3249,PROCV!$E$1:$F$27,2,FALSE)</f>
        <v>26 - Pernambuco</v>
      </c>
      <c r="J3249" s="22" t="s">
        <v>44</v>
      </c>
      <c r="K3249" s="22">
        <v>0</v>
      </c>
      <c r="L3249" s="33">
        <v>312500</v>
      </c>
      <c r="M3249" s="20" t="e">
        <f>VLOOKUP(G3249,PROCV!$A$110:$B$119,2,FALSE)</f>
        <v>#N/A</v>
      </c>
      <c r="N3249" s="17" t="e">
        <f t="shared" si="50"/>
        <v>#N/A</v>
      </c>
    </row>
    <row r="3250" spans="1:14" x14ac:dyDescent="0.25">
      <c r="A3250" s="30" t="s">
        <v>48</v>
      </c>
      <c r="B3250" s="36">
        <v>28385</v>
      </c>
      <c r="C3250" s="42" t="s">
        <v>3316</v>
      </c>
      <c r="D3250" s="22" t="s">
        <v>189</v>
      </c>
      <c r="E3250" s="22" t="s">
        <v>213</v>
      </c>
      <c r="F3250" s="26" t="str">
        <f>VLOOKUP(E3250,PROCV!$A$1:$B$107,2,TRUE)</f>
        <v>Patrimônio</v>
      </c>
      <c r="G3250" s="33">
        <v>2002</v>
      </c>
      <c r="H3250" s="24">
        <v>0</v>
      </c>
      <c r="I3250" s="23" t="str">
        <f>VLOOKUP(J3250,PROCV!$E$1:$F$27,2,FALSE)</f>
        <v>31 - Minas Gerais</v>
      </c>
      <c r="J3250" s="22" t="s">
        <v>85</v>
      </c>
      <c r="K3250" s="22">
        <v>0</v>
      </c>
      <c r="L3250" s="33">
        <v>43849.120000000003</v>
      </c>
      <c r="M3250" s="20" t="e">
        <f>VLOOKUP(G3250,PROCV!$A$110:$B$119,2,FALSE)</f>
        <v>#N/A</v>
      </c>
      <c r="N3250" s="17" t="e">
        <f t="shared" si="50"/>
        <v>#N/A</v>
      </c>
    </row>
    <row r="3251" spans="1:14" x14ac:dyDescent="0.25">
      <c r="A3251" s="30" t="s">
        <v>48</v>
      </c>
      <c r="B3251" s="36">
        <v>19096</v>
      </c>
      <c r="C3251" s="42" t="s">
        <v>3315</v>
      </c>
      <c r="D3251" s="22" t="s">
        <v>189</v>
      </c>
      <c r="E3251" s="22" t="s">
        <v>213</v>
      </c>
      <c r="F3251" s="26" t="str">
        <f>VLOOKUP(E3251,PROCV!$A$1:$B$107,2,TRUE)</f>
        <v>Patrimônio</v>
      </c>
      <c r="G3251" s="33">
        <v>2002</v>
      </c>
      <c r="H3251" s="24">
        <v>0</v>
      </c>
      <c r="I3251" s="23" t="str">
        <f>VLOOKUP(J3251,PROCV!$E$1:$F$27,2,FALSE)</f>
        <v>31 - Minas Gerais</v>
      </c>
      <c r="J3251" s="22" t="s">
        <v>85</v>
      </c>
      <c r="K3251" s="22">
        <v>0</v>
      </c>
      <c r="L3251" s="33">
        <v>107570</v>
      </c>
      <c r="M3251" s="20" t="e">
        <f>VLOOKUP(G3251,PROCV!$A$110:$B$119,2,FALSE)</f>
        <v>#N/A</v>
      </c>
      <c r="N3251" s="17" t="e">
        <f t="shared" si="50"/>
        <v>#N/A</v>
      </c>
    </row>
    <row r="3252" spans="1:14" x14ac:dyDescent="0.25">
      <c r="A3252" s="30" t="s">
        <v>48</v>
      </c>
      <c r="B3252" s="36">
        <v>16774</v>
      </c>
      <c r="C3252" s="42" t="s">
        <v>3314</v>
      </c>
      <c r="D3252" s="22" t="s">
        <v>189</v>
      </c>
      <c r="E3252" s="22" t="s">
        <v>213</v>
      </c>
      <c r="F3252" s="26" t="str">
        <f>VLOOKUP(E3252,PROCV!$A$1:$B$107,2,TRUE)</f>
        <v>Patrimônio</v>
      </c>
      <c r="G3252" s="33">
        <v>2002</v>
      </c>
      <c r="H3252" s="24">
        <v>0</v>
      </c>
      <c r="I3252" s="23" t="str">
        <f>VLOOKUP(J3252,PROCV!$E$1:$F$27,2,FALSE)</f>
        <v>31 - Minas Gerais</v>
      </c>
      <c r="J3252" s="22" t="s">
        <v>85</v>
      </c>
      <c r="K3252" s="22">
        <v>0</v>
      </c>
      <c r="L3252" s="33">
        <v>40000</v>
      </c>
      <c r="M3252" s="20" t="e">
        <f>VLOOKUP(G3252,PROCV!$A$110:$B$119,2,FALSE)</f>
        <v>#N/A</v>
      </c>
      <c r="N3252" s="17" t="e">
        <f t="shared" si="50"/>
        <v>#N/A</v>
      </c>
    </row>
    <row r="3253" spans="1:14" x14ac:dyDescent="0.25">
      <c r="A3253" s="30" t="s">
        <v>48</v>
      </c>
      <c r="B3253" s="36">
        <v>28085</v>
      </c>
      <c r="C3253" s="42" t="s">
        <v>3313</v>
      </c>
      <c r="D3253" s="22" t="s">
        <v>189</v>
      </c>
      <c r="E3253" s="22" t="s">
        <v>213</v>
      </c>
      <c r="F3253" s="26" t="str">
        <f>VLOOKUP(E3253,PROCV!$A$1:$B$107,2,TRUE)</f>
        <v>Patrimônio</v>
      </c>
      <c r="G3253" s="33">
        <v>2002</v>
      </c>
      <c r="H3253" s="24">
        <v>0</v>
      </c>
      <c r="I3253" s="23" t="str">
        <f>VLOOKUP(J3253,PROCV!$E$1:$F$27,2,FALSE)</f>
        <v>43 - Rio Grande do Sul</v>
      </c>
      <c r="J3253" s="22" t="s">
        <v>56</v>
      </c>
      <c r="K3253" s="22">
        <v>0</v>
      </c>
      <c r="L3253" s="33">
        <v>100137.8</v>
      </c>
      <c r="M3253" s="20" t="e">
        <f>VLOOKUP(G3253,PROCV!$A$110:$B$119,2,FALSE)</f>
        <v>#N/A</v>
      </c>
      <c r="N3253" s="17" t="e">
        <f t="shared" si="50"/>
        <v>#N/A</v>
      </c>
    </row>
    <row r="3254" spans="1:14" x14ac:dyDescent="0.25">
      <c r="A3254" s="30" t="s">
        <v>48</v>
      </c>
      <c r="B3254" s="36">
        <v>16574</v>
      </c>
      <c r="C3254" s="42" t="s">
        <v>3312</v>
      </c>
      <c r="D3254" s="22" t="s">
        <v>189</v>
      </c>
      <c r="E3254" s="22" t="s">
        <v>213</v>
      </c>
      <c r="F3254" s="26" t="str">
        <f>VLOOKUP(E3254,PROCV!$A$1:$B$107,2,TRUE)</f>
        <v>Patrimônio</v>
      </c>
      <c r="G3254" s="33">
        <v>2002</v>
      </c>
      <c r="H3254" s="24">
        <v>0</v>
      </c>
      <c r="I3254" s="23" t="str">
        <f>VLOOKUP(J3254,PROCV!$E$1:$F$27,2,FALSE)</f>
        <v>23 - Ceará</v>
      </c>
      <c r="J3254" s="22" t="s">
        <v>52</v>
      </c>
      <c r="K3254" s="22">
        <v>0</v>
      </c>
      <c r="L3254" s="33">
        <v>125000</v>
      </c>
      <c r="M3254" s="20" t="e">
        <f>VLOOKUP(G3254,PROCV!$A$110:$B$119,2,FALSE)</f>
        <v>#N/A</v>
      </c>
      <c r="N3254" s="17" t="e">
        <f t="shared" si="50"/>
        <v>#N/A</v>
      </c>
    </row>
    <row r="3255" spans="1:14" x14ac:dyDescent="0.25">
      <c r="A3255" s="30" t="s">
        <v>48</v>
      </c>
      <c r="B3255" s="36">
        <v>28369</v>
      </c>
      <c r="C3255" s="42" t="s">
        <v>3311</v>
      </c>
      <c r="D3255" s="22" t="s">
        <v>189</v>
      </c>
      <c r="E3255" s="22" t="s">
        <v>213</v>
      </c>
      <c r="F3255" s="26" t="str">
        <f>VLOOKUP(E3255,PROCV!$A$1:$B$107,2,TRUE)</f>
        <v>Patrimônio</v>
      </c>
      <c r="G3255" s="33">
        <v>2002</v>
      </c>
      <c r="H3255" s="24">
        <v>0</v>
      </c>
      <c r="I3255" s="23" t="str">
        <f>VLOOKUP(J3255,PROCV!$E$1:$F$27,2,FALSE)</f>
        <v>35 - São Paulo</v>
      </c>
      <c r="J3255" s="22" t="s">
        <v>76</v>
      </c>
      <c r="K3255" s="22">
        <v>0</v>
      </c>
      <c r="L3255" s="33">
        <v>155000</v>
      </c>
      <c r="M3255" s="20" t="e">
        <f>VLOOKUP(G3255,PROCV!$A$110:$B$119,2,FALSE)</f>
        <v>#N/A</v>
      </c>
      <c r="N3255" s="17" t="e">
        <f t="shared" si="50"/>
        <v>#N/A</v>
      </c>
    </row>
    <row r="3256" spans="1:14" x14ac:dyDescent="0.25">
      <c r="A3256" s="30" t="s">
        <v>48</v>
      </c>
      <c r="B3256" s="36">
        <v>28260</v>
      </c>
      <c r="C3256" s="42" t="s">
        <v>3310</v>
      </c>
      <c r="D3256" s="22" t="s">
        <v>189</v>
      </c>
      <c r="E3256" s="22" t="s">
        <v>213</v>
      </c>
      <c r="F3256" s="26" t="str">
        <f>VLOOKUP(E3256,PROCV!$A$1:$B$107,2,TRUE)</f>
        <v>Patrimônio</v>
      </c>
      <c r="G3256" s="33">
        <v>2002</v>
      </c>
      <c r="H3256" s="24">
        <v>0</v>
      </c>
      <c r="I3256" s="23" t="str">
        <f>VLOOKUP(J3256,PROCV!$E$1:$F$27,2,FALSE)</f>
        <v>43 - Rio Grande do Sul</v>
      </c>
      <c r="J3256" s="22" t="s">
        <v>56</v>
      </c>
      <c r="K3256" s="22">
        <v>0</v>
      </c>
      <c r="L3256" s="33">
        <v>128892.64</v>
      </c>
      <c r="M3256" s="20" t="e">
        <f>VLOOKUP(G3256,PROCV!$A$110:$B$119,2,FALSE)</f>
        <v>#N/A</v>
      </c>
      <c r="N3256" s="17" t="e">
        <f t="shared" si="50"/>
        <v>#N/A</v>
      </c>
    </row>
    <row r="3257" spans="1:14" x14ac:dyDescent="0.25">
      <c r="A3257" s="30" t="s">
        <v>48</v>
      </c>
      <c r="B3257" s="36">
        <v>27676</v>
      </c>
      <c r="C3257" s="42" t="s">
        <v>3309</v>
      </c>
      <c r="D3257" s="22" t="s">
        <v>189</v>
      </c>
      <c r="E3257" s="22" t="s">
        <v>213</v>
      </c>
      <c r="F3257" s="26" t="str">
        <f>VLOOKUP(E3257,PROCV!$A$1:$B$107,2,TRUE)</f>
        <v>Patrimônio</v>
      </c>
      <c r="G3257" s="33">
        <v>2002</v>
      </c>
      <c r="H3257" s="24">
        <v>0</v>
      </c>
      <c r="I3257" s="23" t="str">
        <f>VLOOKUP(J3257,PROCV!$E$1:$F$27,2,FALSE)</f>
        <v>43 - Rio Grande do Sul</v>
      </c>
      <c r="J3257" s="22" t="s">
        <v>56</v>
      </c>
      <c r="K3257" s="22">
        <v>0</v>
      </c>
      <c r="L3257" s="33">
        <v>500000</v>
      </c>
      <c r="M3257" s="20" t="e">
        <f>VLOOKUP(G3257,PROCV!$A$110:$B$119,2,FALSE)</f>
        <v>#N/A</v>
      </c>
      <c r="N3257" s="17" t="e">
        <f t="shared" si="50"/>
        <v>#N/A</v>
      </c>
    </row>
    <row r="3258" spans="1:14" x14ac:dyDescent="0.25">
      <c r="A3258" s="30" t="s">
        <v>48</v>
      </c>
      <c r="B3258" s="36">
        <v>27675</v>
      </c>
      <c r="C3258" s="42" t="s">
        <v>3308</v>
      </c>
      <c r="D3258" s="22" t="s">
        <v>189</v>
      </c>
      <c r="E3258" s="22" t="s">
        <v>213</v>
      </c>
      <c r="F3258" s="26" t="str">
        <f>VLOOKUP(E3258,PROCV!$A$1:$B$107,2,TRUE)</f>
        <v>Patrimônio</v>
      </c>
      <c r="G3258" s="33">
        <v>2002</v>
      </c>
      <c r="H3258" s="24">
        <v>0</v>
      </c>
      <c r="I3258" s="23" t="str">
        <f>VLOOKUP(J3258,PROCV!$E$1:$F$27,2,FALSE)</f>
        <v>43 - Rio Grande do Sul</v>
      </c>
      <c r="J3258" s="22" t="s">
        <v>56</v>
      </c>
      <c r="K3258" s="22">
        <v>0</v>
      </c>
      <c r="L3258" s="33">
        <v>125000</v>
      </c>
      <c r="M3258" s="20" t="e">
        <f>VLOOKUP(G3258,PROCV!$A$110:$B$119,2,FALSE)</f>
        <v>#N/A</v>
      </c>
      <c r="N3258" s="17" t="e">
        <f t="shared" si="50"/>
        <v>#N/A</v>
      </c>
    </row>
    <row r="3259" spans="1:14" x14ac:dyDescent="0.25">
      <c r="A3259" s="30" t="s">
        <v>48</v>
      </c>
      <c r="B3259" s="36">
        <v>19379</v>
      </c>
      <c r="C3259" s="42" t="s">
        <v>3307</v>
      </c>
      <c r="D3259" s="22" t="s">
        <v>189</v>
      </c>
      <c r="E3259" s="22" t="s">
        <v>213</v>
      </c>
      <c r="F3259" s="26" t="str">
        <f>VLOOKUP(E3259,PROCV!$A$1:$B$107,2,TRUE)</f>
        <v>Patrimônio</v>
      </c>
      <c r="G3259" s="33">
        <v>2002</v>
      </c>
      <c r="H3259" s="24">
        <v>0</v>
      </c>
      <c r="I3259" s="23" t="str">
        <f>VLOOKUP(J3259,PROCV!$E$1:$F$27,2,FALSE)</f>
        <v>23 - Ceará</v>
      </c>
      <c r="J3259" s="22" t="s">
        <v>52</v>
      </c>
      <c r="K3259" s="22">
        <v>0</v>
      </c>
      <c r="L3259" s="33">
        <v>63670.23</v>
      </c>
      <c r="M3259" s="20" t="e">
        <f>VLOOKUP(G3259,PROCV!$A$110:$B$119,2,FALSE)</f>
        <v>#N/A</v>
      </c>
      <c r="N3259" s="17" t="e">
        <f t="shared" si="50"/>
        <v>#N/A</v>
      </c>
    </row>
    <row r="3260" spans="1:14" x14ac:dyDescent="0.25">
      <c r="A3260" s="30" t="s">
        <v>48</v>
      </c>
      <c r="B3260" s="36">
        <v>27540</v>
      </c>
      <c r="C3260" s="42" t="s">
        <v>3306</v>
      </c>
      <c r="D3260" s="22" t="s">
        <v>189</v>
      </c>
      <c r="E3260" s="22" t="s">
        <v>213</v>
      </c>
      <c r="F3260" s="26" t="str">
        <f>VLOOKUP(E3260,PROCV!$A$1:$B$107,2,TRUE)</f>
        <v>Patrimônio</v>
      </c>
      <c r="G3260" s="33">
        <v>2002</v>
      </c>
      <c r="H3260" s="24">
        <v>0</v>
      </c>
      <c r="I3260" s="23" t="str">
        <f>VLOOKUP(J3260,PROCV!$E$1:$F$27,2,FALSE)</f>
        <v>33 - Rio de Janeiro</v>
      </c>
      <c r="J3260" s="22" t="s">
        <v>82</v>
      </c>
      <c r="K3260" s="22">
        <v>0</v>
      </c>
      <c r="L3260" s="33">
        <v>212500</v>
      </c>
      <c r="M3260" s="20" t="e">
        <f>VLOOKUP(G3260,PROCV!$A$110:$B$119,2,FALSE)</f>
        <v>#N/A</v>
      </c>
      <c r="N3260" s="17" t="e">
        <f t="shared" si="50"/>
        <v>#N/A</v>
      </c>
    </row>
    <row r="3261" spans="1:14" x14ac:dyDescent="0.25">
      <c r="A3261" s="30" t="s">
        <v>48</v>
      </c>
      <c r="B3261" s="36">
        <v>25707</v>
      </c>
      <c r="C3261" s="42" t="s">
        <v>3305</v>
      </c>
      <c r="D3261" s="22" t="s">
        <v>114</v>
      </c>
      <c r="E3261" s="22" t="s">
        <v>113</v>
      </c>
      <c r="F3261" s="26" t="str">
        <f>VLOOKUP(E3261,PROCV!$A$1:$B$107,2,TRUE)</f>
        <v>Música</v>
      </c>
      <c r="G3261" s="33">
        <v>2002</v>
      </c>
      <c r="H3261" s="24">
        <v>0</v>
      </c>
      <c r="I3261" s="23" t="str">
        <f>VLOOKUP(J3261,PROCV!$E$1:$F$27,2,FALSE)</f>
        <v>53 - Distrito Federal</v>
      </c>
      <c r="J3261" s="22" t="s">
        <v>75</v>
      </c>
      <c r="K3261" s="22">
        <v>0</v>
      </c>
      <c r="L3261" s="33">
        <v>65296</v>
      </c>
      <c r="M3261" s="20" t="e">
        <f>VLOOKUP(G3261,PROCV!$A$110:$B$119,2,FALSE)</f>
        <v>#N/A</v>
      </c>
      <c r="N3261" s="17" t="e">
        <f t="shared" si="50"/>
        <v>#N/A</v>
      </c>
    </row>
    <row r="3262" spans="1:14" x14ac:dyDescent="0.25">
      <c r="A3262" s="30" t="s">
        <v>48</v>
      </c>
      <c r="B3262" s="36">
        <v>28240</v>
      </c>
      <c r="C3262" s="42" t="s">
        <v>3304</v>
      </c>
      <c r="D3262" s="22" t="s">
        <v>189</v>
      </c>
      <c r="E3262" s="22" t="s">
        <v>213</v>
      </c>
      <c r="F3262" s="26" t="str">
        <f>VLOOKUP(E3262,PROCV!$A$1:$B$107,2,TRUE)</f>
        <v>Patrimônio</v>
      </c>
      <c r="G3262" s="33">
        <v>2002</v>
      </c>
      <c r="H3262" s="24">
        <v>0</v>
      </c>
      <c r="I3262" s="23" t="str">
        <f>VLOOKUP(J3262,PROCV!$E$1:$F$27,2,FALSE)</f>
        <v>29 - Bahia</v>
      </c>
      <c r="J3262" s="22" t="s">
        <v>73</v>
      </c>
      <c r="K3262" s="22">
        <v>0</v>
      </c>
      <c r="L3262" s="33">
        <v>12257357.699999999</v>
      </c>
      <c r="M3262" s="20" t="e">
        <f>VLOOKUP(G3262,PROCV!$A$110:$B$119,2,FALSE)</f>
        <v>#N/A</v>
      </c>
      <c r="N3262" s="17" t="e">
        <f t="shared" si="50"/>
        <v>#N/A</v>
      </c>
    </row>
    <row r="3263" spans="1:14" x14ac:dyDescent="0.25">
      <c r="A3263" s="30" t="s">
        <v>48</v>
      </c>
      <c r="B3263" s="36">
        <v>29302</v>
      </c>
      <c r="C3263" s="42" t="s">
        <v>3303</v>
      </c>
      <c r="D3263" s="22" t="s">
        <v>189</v>
      </c>
      <c r="E3263" s="22" t="s">
        <v>213</v>
      </c>
      <c r="F3263" s="26" t="str">
        <f>VLOOKUP(E3263,PROCV!$A$1:$B$107,2,TRUE)</f>
        <v>Patrimônio</v>
      </c>
      <c r="G3263" s="33">
        <v>2002</v>
      </c>
      <c r="H3263" s="24">
        <v>0</v>
      </c>
      <c r="I3263" s="23" t="str">
        <f>VLOOKUP(J3263,PROCV!$E$1:$F$27,2,FALSE)</f>
        <v>35 - São Paulo</v>
      </c>
      <c r="J3263" s="22" t="s">
        <v>76</v>
      </c>
      <c r="K3263" s="22">
        <v>0</v>
      </c>
      <c r="L3263" s="33">
        <v>9805611.1600000001</v>
      </c>
      <c r="M3263" s="20" t="e">
        <f>VLOOKUP(G3263,PROCV!$A$110:$B$119,2,FALSE)</f>
        <v>#N/A</v>
      </c>
      <c r="N3263" s="17" t="e">
        <f t="shared" si="50"/>
        <v>#N/A</v>
      </c>
    </row>
    <row r="3264" spans="1:14" x14ac:dyDescent="0.25">
      <c r="A3264" s="30" t="s">
        <v>48</v>
      </c>
      <c r="B3264" s="36">
        <v>28273</v>
      </c>
      <c r="C3264" s="42" t="s">
        <v>3302</v>
      </c>
      <c r="D3264" s="22" t="s">
        <v>189</v>
      </c>
      <c r="E3264" s="22" t="s">
        <v>213</v>
      </c>
      <c r="F3264" s="26" t="str">
        <f>VLOOKUP(E3264,PROCV!$A$1:$B$107,2,TRUE)</f>
        <v>Patrimônio</v>
      </c>
      <c r="G3264" s="33">
        <v>2002</v>
      </c>
      <c r="H3264" s="24">
        <v>0</v>
      </c>
      <c r="I3264" s="23" t="str">
        <f>VLOOKUP(J3264,PROCV!$E$1:$F$27,2,FALSE)</f>
        <v>31 - Minas Gerais</v>
      </c>
      <c r="J3264" s="22" t="s">
        <v>85</v>
      </c>
      <c r="K3264" s="22">
        <v>0</v>
      </c>
      <c r="L3264" s="33">
        <v>1268124.23</v>
      </c>
      <c r="M3264" s="20" t="e">
        <f>VLOOKUP(G3264,PROCV!$A$110:$B$119,2,FALSE)</f>
        <v>#N/A</v>
      </c>
      <c r="N3264" s="17" t="e">
        <f t="shared" si="50"/>
        <v>#N/A</v>
      </c>
    </row>
    <row r="3265" spans="1:14" x14ac:dyDescent="0.25">
      <c r="A3265" s="30" t="s">
        <v>48</v>
      </c>
      <c r="B3265" s="36">
        <v>19377</v>
      </c>
      <c r="C3265" s="42" t="s">
        <v>3301</v>
      </c>
      <c r="D3265" s="22" t="s">
        <v>189</v>
      </c>
      <c r="E3265" s="22" t="s">
        <v>213</v>
      </c>
      <c r="F3265" s="26" t="str">
        <f>VLOOKUP(E3265,PROCV!$A$1:$B$107,2,TRUE)</f>
        <v>Patrimônio</v>
      </c>
      <c r="G3265" s="33">
        <v>2002</v>
      </c>
      <c r="H3265" s="24">
        <v>0</v>
      </c>
      <c r="I3265" s="23" t="str">
        <f>VLOOKUP(J3265,PROCV!$E$1:$F$27,2,FALSE)</f>
        <v>42 - Santa Catarina</v>
      </c>
      <c r="J3265" s="22" t="s">
        <v>79</v>
      </c>
      <c r="K3265" s="22">
        <v>0</v>
      </c>
      <c r="L3265" s="33">
        <v>142501.03</v>
      </c>
      <c r="M3265" s="20" t="e">
        <f>VLOOKUP(G3265,PROCV!$A$110:$B$119,2,FALSE)</f>
        <v>#N/A</v>
      </c>
      <c r="N3265" s="17" t="e">
        <f t="shared" si="50"/>
        <v>#N/A</v>
      </c>
    </row>
    <row r="3266" spans="1:14" x14ac:dyDescent="0.25">
      <c r="A3266" s="30" t="s">
        <v>48</v>
      </c>
      <c r="B3266" s="36">
        <v>28291</v>
      </c>
      <c r="C3266" s="42" t="s">
        <v>3300</v>
      </c>
      <c r="D3266" s="22" t="s">
        <v>189</v>
      </c>
      <c r="E3266" s="22" t="s">
        <v>213</v>
      </c>
      <c r="F3266" s="26" t="str">
        <f>VLOOKUP(E3266,PROCV!$A$1:$B$107,2,TRUE)</f>
        <v>Patrimônio</v>
      </c>
      <c r="G3266" s="33">
        <v>2002</v>
      </c>
      <c r="H3266" s="24">
        <v>0</v>
      </c>
      <c r="I3266" s="23" t="str">
        <f>VLOOKUP(J3266,PROCV!$E$1:$F$27,2,FALSE)</f>
        <v>50 - Mato Grosso do Sul</v>
      </c>
      <c r="J3266" s="22" t="s">
        <v>179</v>
      </c>
      <c r="K3266" s="22">
        <v>0</v>
      </c>
      <c r="L3266" s="33">
        <v>3902407.58</v>
      </c>
      <c r="M3266" s="20" t="e">
        <f>VLOOKUP(G3266,PROCV!$A$110:$B$119,2,FALSE)</f>
        <v>#N/A</v>
      </c>
      <c r="N3266" s="17" t="e">
        <f t="shared" ref="N3266:N3329" si="51">+M3266*L3266</f>
        <v>#N/A</v>
      </c>
    </row>
    <row r="3267" spans="1:14" x14ac:dyDescent="0.25">
      <c r="A3267" s="30" t="s">
        <v>48</v>
      </c>
      <c r="B3267" s="36">
        <v>28244</v>
      </c>
      <c r="C3267" s="42" t="s">
        <v>3299</v>
      </c>
      <c r="D3267" s="22" t="s">
        <v>189</v>
      </c>
      <c r="E3267" s="22" t="s">
        <v>213</v>
      </c>
      <c r="F3267" s="26" t="str">
        <f>VLOOKUP(E3267,PROCV!$A$1:$B$107,2,TRUE)</f>
        <v>Patrimônio</v>
      </c>
      <c r="G3267" s="33">
        <v>2002</v>
      </c>
      <c r="H3267" s="24">
        <v>0</v>
      </c>
      <c r="I3267" s="23" t="str">
        <f>VLOOKUP(J3267,PROCV!$E$1:$F$27,2,FALSE)</f>
        <v>27 - Alagoas</v>
      </c>
      <c r="J3267" s="22" t="s">
        <v>65</v>
      </c>
      <c r="K3267" s="22">
        <v>0</v>
      </c>
      <c r="L3267" s="33">
        <v>2995333</v>
      </c>
      <c r="M3267" s="20" t="e">
        <f>VLOOKUP(G3267,PROCV!$A$110:$B$119,2,FALSE)</f>
        <v>#N/A</v>
      </c>
      <c r="N3267" s="17" t="e">
        <f t="shared" si="51"/>
        <v>#N/A</v>
      </c>
    </row>
    <row r="3268" spans="1:14" x14ac:dyDescent="0.25">
      <c r="A3268" s="30" t="s">
        <v>48</v>
      </c>
      <c r="B3268" s="36">
        <v>19026</v>
      </c>
      <c r="C3268" s="42" t="s">
        <v>3298</v>
      </c>
      <c r="D3268" s="22" t="s">
        <v>189</v>
      </c>
      <c r="E3268" s="22" t="s">
        <v>213</v>
      </c>
      <c r="F3268" s="26" t="str">
        <f>VLOOKUP(E3268,PROCV!$A$1:$B$107,2,TRUE)</f>
        <v>Patrimônio</v>
      </c>
      <c r="G3268" s="33">
        <v>2002</v>
      </c>
      <c r="H3268" s="24">
        <v>0</v>
      </c>
      <c r="I3268" s="23" t="str">
        <f>VLOOKUP(J3268,PROCV!$E$1:$F$27,2,FALSE)</f>
        <v>53 - Distrito Federal</v>
      </c>
      <c r="J3268" s="22" t="s">
        <v>75</v>
      </c>
      <c r="K3268" s="22">
        <v>0</v>
      </c>
      <c r="L3268" s="33">
        <v>25000</v>
      </c>
      <c r="M3268" s="20" t="e">
        <f>VLOOKUP(G3268,PROCV!$A$110:$B$119,2,FALSE)</f>
        <v>#N/A</v>
      </c>
      <c r="N3268" s="17" t="e">
        <f t="shared" si="51"/>
        <v>#N/A</v>
      </c>
    </row>
    <row r="3269" spans="1:14" x14ac:dyDescent="0.25">
      <c r="A3269" s="30" t="s">
        <v>48</v>
      </c>
      <c r="B3269" s="36">
        <v>18640</v>
      </c>
      <c r="C3269" s="42" t="s">
        <v>3297</v>
      </c>
      <c r="D3269" s="22" t="s">
        <v>189</v>
      </c>
      <c r="E3269" s="22" t="s">
        <v>213</v>
      </c>
      <c r="F3269" s="26" t="str">
        <f>VLOOKUP(E3269,PROCV!$A$1:$B$107,2,TRUE)</f>
        <v>Patrimônio</v>
      </c>
      <c r="G3269" s="33">
        <v>2002</v>
      </c>
      <c r="H3269" s="24">
        <v>0</v>
      </c>
      <c r="I3269" s="23" t="str">
        <f>VLOOKUP(J3269,PROCV!$E$1:$F$27,2,FALSE)</f>
        <v>31 - Minas Gerais</v>
      </c>
      <c r="J3269" s="22" t="s">
        <v>85</v>
      </c>
      <c r="K3269" s="22">
        <v>0</v>
      </c>
      <c r="L3269" s="33">
        <v>62500</v>
      </c>
      <c r="M3269" s="20" t="e">
        <f>VLOOKUP(G3269,PROCV!$A$110:$B$119,2,FALSE)</f>
        <v>#N/A</v>
      </c>
      <c r="N3269" s="17" t="e">
        <f t="shared" si="51"/>
        <v>#N/A</v>
      </c>
    </row>
    <row r="3270" spans="1:14" x14ac:dyDescent="0.25">
      <c r="A3270" s="30" t="s">
        <v>48</v>
      </c>
      <c r="B3270" s="36">
        <v>29300</v>
      </c>
      <c r="C3270" s="42" t="s">
        <v>3296</v>
      </c>
      <c r="D3270" s="22" t="s">
        <v>189</v>
      </c>
      <c r="E3270" s="22" t="s">
        <v>213</v>
      </c>
      <c r="F3270" s="26" t="str">
        <f>VLOOKUP(E3270,PROCV!$A$1:$B$107,2,TRUE)</f>
        <v>Patrimônio</v>
      </c>
      <c r="G3270" s="33">
        <v>2002</v>
      </c>
      <c r="H3270" s="24">
        <v>0</v>
      </c>
      <c r="I3270" s="23" t="str">
        <f>VLOOKUP(J3270,PROCV!$E$1:$F$27,2,FALSE)</f>
        <v>52 - Goiás</v>
      </c>
      <c r="J3270" s="22" t="s">
        <v>97</v>
      </c>
      <c r="K3270" s="22">
        <v>0</v>
      </c>
      <c r="L3270" s="33">
        <v>1933377.6</v>
      </c>
      <c r="M3270" s="20" t="e">
        <f>VLOOKUP(G3270,PROCV!$A$110:$B$119,2,FALSE)</f>
        <v>#N/A</v>
      </c>
      <c r="N3270" s="17" t="e">
        <f t="shared" si="51"/>
        <v>#N/A</v>
      </c>
    </row>
    <row r="3271" spans="1:14" x14ac:dyDescent="0.25">
      <c r="A3271" s="30" t="s">
        <v>48</v>
      </c>
      <c r="B3271" s="36">
        <v>29301</v>
      </c>
      <c r="C3271" s="42" t="s">
        <v>3295</v>
      </c>
      <c r="D3271" s="22" t="s">
        <v>189</v>
      </c>
      <c r="E3271" s="22" t="s">
        <v>213</v>
      </c>
      <c r="F3271" s="26" t="str">
        <f>VLOOKUP(E3271,PROCV!$A$1:$B$107,2,TRUE)</f>
        <v>Patrimônio</v>
      </c>
      <c r="G3271" s="33">
        <v>2002</v>
      </c>
      <c r="H3271" s="24">
        <v>0</v>
      </c>
      <c r="I3271" s="23" t="str">
        <f>VLOOKUP(J3271,PROCV!$E$1:$F$27,2,FALSE)</f>
        <v>23 - Ceará</v>
      </c>
      <c r="J3271" s="22" t="s">
        <v>52</v>
      </c>
      <c r="K3271" s="22">
        <v>0</v>
      </c>
      <c r="L3271" s="33">
        <v>2579618.42</v>
      </c>
      <c r="M3271" s="20" t="e">
        <f>VLOOKUP(G3271,PROCV!$A$110:$B$119,2,FALSE)</f>
        <v>#N/A</v>
      </c>
      <c r="N3271" s="17" t="e">
        <f t="shared" si="51"/>
        <v>#N/A</v>
      </c>
    </row>
    <row r="3272" spans="1:14" x14ac:dyDescent="0.25">
      <c r="A3272" s="30" t="s">
        <v>48</v>
      </c>
      <c r="B3272" s="36">
        <v>28272</v>
      </c>
      <c r="C3272" s="42" t="s">
        <v>3294</v>
      </c>
      <c r="D3272" s="22" t="s">
        <v>189</v>
      </c>
      <c r="E3272" s="22" t="s">
        <v>213</v>
      </c>
      <c r="F3272" s="26" t="str">
        <f>VLOOKUP(E3272,PROCV!$A$1:$B$107,2,TRUE)</f>
        <v>Patrimônio</v>
      </c>
      <c r="G3272" s="33">
        <v>2002</v>
      </c>
      <c r="H3272" s="24">
        <v>0</v>
      </c>
      <c r="I3272" s="23" t="str">
        <f>VLOOKUP(J3272,PROCV!$E$1:$F$27,2,FALSE)</f>
        <v>42 - Santa Catarina</v>
      </c>
      <c r="J3272" s="22" t="s">
        <v>79</v>
      </c>
      <c r="K3272" s="22">
        <v>0</v>
      </c>
      <c r="L3272" s="33">
        <v>4635249.5</v>
      </c>
      <c r="M3272" s="20" t="e">
        <f>VLOOKUP(G3272,PROCV!$A$110:$B$119,2,FALSE)</f>
        <v>#N/A</v>
      </c>
      <c r="N3272" s="17" t="e">
        <f t="shared" si="51"/>
        <v>#N/A</v>
      </c>
    </row>
    <row r="3273" spans="1:14" x14ac:dyDescent="0.25">
      <c r="A3273" s="30" t="s">
        <v>48</v>
      </c>
      <c r="B3273" s="36">
        <v>29303</v>
      </c>
      <c r="C3273" s="42" t="s">
        <v>3293</v>
      </c>
      <c r="D3273" s="22" t="s">
        <v>189</v>
      </c>
      <c r="E3273" s="22" t="s">
        <v>213</v>
      </c>
      <c r="F3273" s="26" t="str">
        <f>VLOOKUP(E3273,PROCV!$A$1:$B$107,2,TRUE)</f>
        <v>Patrimônio</v>
      </c>
      <c r="G3273" s="33">
        <v>2002</v>
      </c>
      <c r="H3273" s="24">
        <v>0</v>
      </c>
      <c r="I3273" s="23" t="str">
        <f>VLOOKUP(J3273,PROCV!$E$1:$F$27,2,FALSE)</f>
        <v>43 - Rio Grande do Sul</v>
      </c>
      <c r="J3273" s="22" t="s">
        <v>56</v>
      </c>
      <c r="K3273" s="22">
        <v>0</v>
      </c>
      <c r="L3273" s="33">
        <v>7025639</v>
      </c>
      <c r="M3273" s="20" t="e">
        <f>VLOOKUP(G3273,PROCV!$A$110:$B$119,2,FALSE)</f>
        <v>#N/A</v>
      </c>
      <c r="N3273" s="17" t="e">
        <f t="shared" si="51"/>
        <v>#N/A</v>
      </c>
    </row>
    <row r="3274" spans="1:14" x14ac:dyDescent="0.25">
      <c r="A3274" s="30" t="s">
        <v>48</v>
      </c>
      <c r="B3274" s="36">
        <v>28238</v>
      </c>
      <c r="C3274" s="42" t="s">
        <v>3292</v>
      </c>
      <c r="D3274" s="22" t="s">
        <v>189</v>
      </c>
      <c r="E3274" s="22" t="s">
        <v>213</v>
      </c>
      <c r="F3274" s="26" t="str">
        <f>VLOOKUP(E3274,PROCV!$A$1:$B$107,2,TRUE)</f>
        <v>Patrimônio</v>
      </c>
      <c r="G3274" s="33">
        <v>2002</v>
      </c>
      <c r="H3274" s="24">
        <v>0</v>
      </c>
      <c r="I3274" s="23" t="str">
        <f>VLOOKUP(J3274,PROCV!$E$1:$F$27,2,FALSE)</f>
        <v>31 - Minas Gerais</v>
      </c>
      <c r="J3274" s="22" t="s">
        <v>85</v>
      </c>
      <c r="K3274" s="22">
        <v>0</v>
      </c>
      <c r="L3274" s="33">
        <v>2785300.88</v>
      </c>
      <c r="M3274" s="20" t="e">
        <f>VLOOKUP(G3274,PROCV!$A$110:$B$119,2,FALSE)</f>
        <v>#N/A</v>
      </c>
      <c r="N3274" s="17" t="e">
        <f t="shared" si="51"/>
        <v>#N/A</v>
      </c>
    </row>
    <row r="3275" spans="1:14" x14ac:dyDescent="0.25">
      <c r="A3275" s="30" t="s">
        <v>48</v>
      </c>
      <c r="B3275" s="36">
        <v>16451</v>
      </c>
      <c r="C3275" s="42" t="s">
        <v>3291</v>
      </c>
      <c r="D3275" s="22" t="s">
        <v>189</v>
      </c>
      <c r="E3275" s="22" t="s">
        <v>844</v>
      </c>
      <c r="F3275" s="26" t="str">
        <f>VLOOKUP(E3275,PROCV!$A$1:$B$107,2,TRUE)</f>
        <v>Educação e Criação em Artes</v>
      </c>
      <c r="G3275" s="33">
        <v>2002</v>
      </c>
      <c r="H3275" s="24">
        <v>0</v>
      </c>
      <c r="I3275" s="23" t="str">
        <f>VLOOKUP(J3275,PROCV!$E$1:$F$27,2,FALSE)</f>
        <v>43 - Rio Grande do Sul</v>
      </c>
      <c r="J3275" s="22" t="s">
        <v>56</v>
      </c>
      <c r="K3275" s="22">
        <v>0</v>
      </c>
      <c r="L3275" s="33">
        <v>43200</v>
      </c>
      <c r="M3275" s="20" t="e">
        <f>VLOOKUP(G3275,PROCV!$A$110:$B$119,2,FALSE)</f>
        <v>#N/A</v>
      </c>
      <c r="N3275" s="17" t="e">
        <f t="shared" si="51"/>
        <v>#N/A</v>
      </c>
    </row>
    <row r="3276" spans="1:14" x14ac:dyDescent="0.25">
      <c r="A3276" s="30" t="s">
        <v>48</v>
      </c>
      <c r="B3276" s="36">
        <v>18365</v>
      </c>
      <c r="C3276" s="42" t="s">
        <v>3290</v>
      </c>
      <c r="D3276" s="22" t="s">
        <v>189</v>
      </c>
      <c r="E3276" s="22" t="s">
        <v>213</v>
      </c>
      <c r="F3276" s="26" t="str">
        <f>VLOOKUP(E3276,PROCV!$A$1:$B$107,2,TRUE)</f>
        <v>Patrimônio</v>
      </c>
      <c r="G3276" s="33">
        <v>2002</v>
      </c>
      <c r="H3276" s="24">
        <v>0</v>
      </c>
      <c r="I3276" s="23" t="str">
        <f>VLOOKUP(J3276,PROCV!$E$1:$F$27,2,FALSE)</f>
        <v>31 - Minas Gerais</v>
      </c>
      <c r="J3276" s="22" t="s">
        <v>85</v>
      </c>
      <c r="K3276" s="22">
        <v>0</v>
      </c>
      <c r="L3276" s="33">
        <v>84125.86</v>
      </c>
      <c r="M3276" s="20" t="e">
        <f>VLOOKUP(G3276,PROCV!$A$110:$B$119,2,FALSE)</f>
        <v>#N/A</v>
      </c>
      <c r="N3276" s="17" t="e">
        <f t="shared" si="51"/>
        <v>#N/A</v>
      </c>
    </row>
    <row r="3277" spans="1:14" x14ac:dyDescent="0.25">
      <c r="A3277" s="30" t="s">
        <v>48</v>
      </c>
      <c r="B3277" s="36">
        <v>25507</v>
      </c>
      <c r="C3277" s="42" t="s">
        <v>3289</v>
      </c>
      <c r="D3277" s="22" t="s">
        <v>314</v>
      </c>
      <c r="E3277" s="22" t="s">
        <v>265</v>
      </c>
      <c r="F3277" s="26" t="str">
        <f>VLOOKUP(E3277,PROCV!$A$1:$B$107,2,TRUE)</f>
        <v>Patrimônio</v>
      </c>
      <c r="G3277" s="38">
        <v>2002</v>
      </c>
      <c r="H3277" s="24">
        <v>0</v>
      </c>
      <c r="I3277" s="23" t="str">
        <f>VLOOKUP(J3277,PROCV!$E$1:$F$27,2,FALSE)</f>
        <v>35 - São Paulo</v>
      </c>
      <c r="J3277" s="22" t="s">
        <v>76</v>
      </c>
      <c r="K3277" s="22">
        <v>0</v>
      </c>
      <c r="L3277" s="38">
        <v>47400</v>
      </c>
      <c r="M3277" s="20" t="e">
        <f>VLOOKUP(G3277,PROCV!$A$110:$B$119,2,FALSE)</f>
        <v>#N/A</v>
      </c>
      <c r="N3277" s="17" t="e">
        <f t="shared" si="51"/>
        <v>#N/A</v>
      </c>
    </row>
    <row r="3278" spans="1:14" x14ac:dyDescent="0.25">
      <c r="A3278" s="30" t="s">
        <v>48</v>
      </c>
      <c r="B3278" s="36">
        <v>26366</v>
      </c>
      <c r="C3278" s="42" t="s">
        <v>3288</v>
      </c>
      <c r="D3278" s="22" t="s">
        <v>314</v>
      </c>
      <c r="E3278" s="22" t="s">
        <v>265</v>
      </c>
      <c r="F3278" s="26" t="str">
        <f>VLOOKUP(E3278,PROCV!$A$1:$B$107,2,TRUE)</f>
        <v>Patrimônio</v>
      </c>
      <c r="G3278" s="33">
        <v>2002</v>
      </c>
      <c r="H3278" s="24">
        <v>0</v>
      </c>
      <c r="I3278" s="23" t="str">
        <f>VLOOKUP(J3278,PROCV!$E$1:$F$27,2,FALSE)</f>
        <v>33 - Rio de Janeiro</v>
      </c>
      <c r="J3278" s="22" t="s">
        <v>82</v>
      </c>
      <c r="K3278" s="22">
        <v>0</v>
      </c>
      <c r="L3278" s="33">
        <v>25523.599999999999</v>
      </c>
      <c r="M3278" s="20" t="e">
        <f>VLOOKUP(G3278,PROCV!$A$110:$B$119,2,FALSE)</f>
        <v>#N/A</v>
      </c>
      <c r="N3278" s="17" t="e">
        <f t="shared" si="51"/>
        <v>#N/A</v>
      </c>
    </row>
    <row r="3279" spans="1:14" x14ac:dyDescent="0.25">
      <c r="A3279" s="30" t="s">
        <v>48</v>
      </c>
      <c r="B3279" s="36">
        <v>28439</v>
      </c>
      <c r="C3279" s="42" t="s">
        <v>3287</v>
      </c>
      <c r="D3279" s="22" t="s">
        <v>189</v>
      </c>
      <c r="E3279" s="22" t="s">
        <v>749</v>
      </c>
      <c r="F3279" s="26" t="str">
        <f>VLOOKUP(E3279,PROCV!$A$1:$B$107,2,TRUE)</f>
        <v>Educação e Criação em Artes</v>
      </c>
      <c r="G3279" s="33">
        <v>2002</v>
      </c>
      <c r="H3279" s="24">
        <v>0</v>
      </c>
      <c r="I3279" s="23" t="str">
        <f>VLOOKUP(J3279,PROCV!$E$1:$F$27,2,FALSE)</f>
        <v>53 - Distrito Federal</v>
      </c>
      <c r="J3279" s="22" t="s">
        <v>75</v>
      </c>
      <c r="K3279" s="22">
        <v>0</v>
      </c>
      <c r="L3279" s="33">
        <v>39679.75</v>
      </c>
      <c r="M3279" s="20" t="e">
        <f>VLOOKUP(G3279,PROCV!$A$110:$B$119,2,FALSE)</f>
        <v>#N/A</v>
      </c>
      <c r="N3279" s="17" t="e">
        <f t="shared" si="51"/>
        <v>#N/A</v>
      </c>
    </row>
    <row r="3280" spans="1:14" x14ac:dyDescent="0.25">
      <c r="A3280" s="30" t="s">
        <v>48</v>
      </c>
      <c r="B3280" s="36">
        <v>28540</v>
      </c>
      <c r="C3280" s="42" t="s">
        <v>3286</v>
      </c>
      <c r="D3280" s="22" t="s">
        <v>300</v>
      </c>
      <c r="E3280" s="22" t="s">
        <v>263</v>
      </c>
      <c r="F3280" s="26" t="str">
        <f>VLOOKUP(E3280,PROCV!$A$1:$B$107,2,TRUE)</f>
        <v>Artes Cênicas e Espetáculo</v>
      </c>
      <c r="G3280" s="33">
        <v>2002</v>
      </c>
      <c r="H3280" s="24">
        <v>0</v>
      </c>
      <c r="I3280" s="23" t="str">
        <f>VLOOKUP(J3280,PROCV!$E$1:$F$27,2,FALSE)</f>
        <v>53 - Distrito Federal</v>
      </c>
      <c r="J3280" s="22" t="s">
        <v>75</v>
      </c>
      <c r="K3280" s="22">
        <v>0</v>
      </c>
      <c r="L3280" s="33">
        <v>204976</v>
      </c>
      <c r="M3280" s="20" t="e">
        <f>VLOOKUP(G3280,PROCV!$A$110:$B$119,2,FALSE)</f>
        <v>#N/A</v>
      </c>
      <c r="N3280" s="17" t="e">
        <f t="shared" si="51"/>
        <v>#N/A</v>
      </c>
    </row>
    <row r="3281" spans="1:14" x14ac:dyDescent="0.25">
      <c r="A3281" s="30" t="s">
        <v>48</v>
      </c>
      <c r="B3281" s="36">
        <v>6089</v>
      </c>
      <c r="C3281" s="42" t="s">
        <v>3285</v>
      </c>
      <c r="D3281" s="22" t="s">
        <v>189</v>
      </c>
      <c r="E3281" s="22" t="s">
        <v>213</v>
      </c>
      <c r="F3281" s="26" t="str">
        <f>VLOOKUP(E3281,PROCV!$A$1:$B$107,2,TRUE)</f>
        <v>Patrimônio</v>
      </c>
      <c r="G3281" s="33">
        <v>2002</v>
      </c>
      <c r="H3281" s="24">
        <v>0</v>
      </c>
      <c r="I3281" s="23" t="str">
        <f>VLOOKUP(J3281,PROCV!$E$1:$F$27,2,FALSE)</f>
        <v>24 - Rio Grande do Norte</v>
      </c>
      <c r="J3281" s="22" t="s">
        <v>54</v>
      </c>
      <c r="K3281" s="22">
        <v>0</v>
      </c>
      <c r="L3281" s="33">
        <v>100000</v>
      </c>
      <c r="M3281" s="20" t="e">
        <f>VLOOKUP(G3281,PROCV!$A$110:$B$119,2,FALSE)</f>
        <v>#N/A</v>
      </c>
      <c r="N3281" s="17" t="e">
        <f t="shared" si="51"/>
        <v>#N/A</v>
      </c>
    </row>
    <row r="3282" spans="1:14" x14ac:dyDescent="0.25">
      <c r="A3282" s="30" t="s">
        <v>48</v>
      </c>
      <c r="B3282" s="36">
        <v>28324</v>
      </c>
      <c r="C3282" s="42" t="s">
        <v>3284</v>
      </c>
      <c r="D3282" s="22" t="s">
        <v>189</v>
      </c>
      <c r="E3282" s="22" t="s">
        <v>213</v>
      </c>
      <c r="F3282" s="26" t="str">
        <f>VLOOKUP(E3282,PROCV!$A$1:$B$107,2,TRUE)</f>
        <v>Patrimônio</v>
      </c>
      <c r="G3282" s="33">
        <v>2002</v>
      </c>
      <c r="H3282" s="24">
        <v>0</v>
      </c>
      <c r="I3282" s="23" t="str">
        <f>VLOOKUP(J3282,PROCV!$E$1:$F$27,2,FALSE)</f>
        <v>35 - São Paulo</v>
      </c>
      <c r="J3282" s="22" t="s">
        <v>76</v>
      </c>
      <c r="K3282" s="22">
        <v>0</v>
      </c>
      <c r="L3282" s="33">
        <v>125000</v>
      </c>
      <c r="M3282" s="20" t="e">
        <f>VLOOKUP(G3282,PROCV!$A$110:$B$119,2,FALSE)</f>
        <v>#N/A</v>
      </c>
      <c r="N3282" s="17" t="e">
        <f t="shared" si="51"/>
        <v>#N/A</v>
      </c>
    </row>
    <row r="3283" spans="1:14" x14ac:dyDescent="0.25">
      <c r="A3283" s="30" t="s">
        <v>48</v>
      </c>
      <c r="B3283" s="36">
        <v>19402</v>
      </c>
      <c r="C3283" s="42" t="s">
        <v>3283</v>
      </c>
      <c r="D3283" s="22" t="s">
        <v>189</v>
      </c>
      <c r="E3283" s="22" t="s">
        <v>216</v>
      </c>
      <c r="F3283" s="26" t="str">
        <f>VLOOKUP(E3283,PROCV!$A$1:$B$107,2,TRUE)</f>
        <v>Patrimônio</v>
      </c>
      <c r="G3283" s="33">
        <v>2002</v>
      </c>
      <c r="H3283" s="24">
        <v>0</v>
      </c>
      <c r="I3283" s="23" t="str">
        <f>VLOOKUP(J3283,PROCV!$E$1:$F$27,2,FALSE)</f>
        <v>35 - São Paulo</v>
      </c>
      <c r="J3283" s="22" t="s">
        <v>76</v>
      </c>
      <c r="K3283" s="22">
        <v>0</v>
      </c>
      <c r="L3283" s="33">
        <v>125000</v>
      </c>
      <c r="M3283" s="20" t="e">
        <f>VLOOKUP(G3283,PROCV!$A$110:$B$119,2,FALSE)</f>
        <v>#N/A</v>
      </c>
      <c r="N3283" s="17" t="e">
        <f t="shared" si="51"/>
        <v>#N/A</v>
      </c>
    </row>
    <row r="3284" spans="1:14" x14ac:dyDescent="0.25">
      <c r="A3284" s="30" t="s">
        <v>48</v>
      </c>
      <c r="B3284" s="36">
        <v>17998</v>
      </c>
      <c r="C3284" s="42" t="s">
        <v>3282</v>
      </c>
      <c r="D3284" s="22" t="s">
        <v>314</v>
      </c>
      <c r="E3284" s="22" t="s">
        <v>265</v>
      </c>
      <c r="F3284" s="26" t="str">
        <f>VLOOKUP(E3284,PROCV!$A$1:$B$107,2,TRUE)</f>
        <v>Patrimônio</v>
      </c>
      <c r="G3284" s="33">
        <v>2002</v>
      </c>
      <c r="H3284" s="24">
        <v>0</v>
      </c>
      <c r="I3284" s="23" t="str">
        <f>VLOOKUP(J3284,PROCV!$E$1:$F$27,2,FALSE)</f>
        <v>31 - Minas Gerais</v>
      </c>
      <c r="J3284" s="22" t="s">
        <v>85</v>
      </c>
      <c r="K3284" s="22">
        <v>0</v>
      </c>
      <c r="L3284" s="33">
        <v>73820</v>
      </c>
      <c r="M3284" s="20" t="e">
        <f>VLOOKUP(G3284,PROCV!$A$110:$B$119,2,FALSE)</f>
        <v>#N/A</v>
      </c>
      <c r="N3284" s="17" t="e">
        <f t="shared" si="51"/>
        <v>#N/A</v>
      </c>
    </row>
    <row r="3285" spans="1:14" x14ac:dyDescent="0.25">
      <c r="A3285" s="30" t="s">
        <v>48</v>
      </c>
      <c r="B3285" s="36">
        <v>26383</v>
      </c>
      <c r="C3285" s="42" t="s">
        <v>3281</v>
      </c>
      <c r="D3285" s="22" t="s">
        <v>114</v>
      </c>
      <c r="E3285" s="22" t="s">
        <v>113</v>
      </c>
      <c r="F3285" s="26" t="str">
        <f>VLOOKUP(E3285,PROCV!$A$1:$B$107,2,TRUE)</f>
        <v>Música</v>
      </c>
      <c r="G3285" s="33">
        <v>2002</v>
      </c>
      <c r="H3285" s="24">
        <v>0</v>
      </c>
      <c r="I3285" s="23" t="str">
        <f>VLOOKUP(J3285,PROCV!$E$1:$F$27,2,FALSE)</f>
        <v>43 - Rio Grande do Sul</v>
      </c>
      <c r="J3285" s="22" t="s">
        <v>56</v>
      </c>
      <c r="K3285" s="22">
        <v>0</v>
      </c>
      <c r="L3285" s="33">
        <v>105800</v>
      </c>
      <c r="M3285" s="20" t="e">
        <f>VLOOKUP(G3285,PROCV!$A$110:$B$119,2,FALSE)</f>
        <v>#N/A</v>
      </c>
      <c r="N3285" s="17" t="e">
        <f t="shared" si="51"/>
        <v>#N/A</v>
      </c>
    </row>
    <row r="3286" spans="1:14" x14ac:dyDescent="0.25">
      <c r="A3286" s="30" t="s">
        <v>48</v>
      </c>
      <c r="B3286" s="36">
        <v>26442</v>
      </c>
      <c r="C3286" s="42" t="s">
        <v>3280</v>
      </c>
      <c r="D3286" s="22" t="s">
        <v>314</v>
      </c>
      <c r="E3286" s="22" t="s">
        <v>265</v>
      </c>
      <c r="F3286" s="26" t="str">
        <f>VLOOKUP(E3286,PROCV!$A$1:$B$107,2,TRUE)</f>
        <v>Patrimônio</v>
      </c>
      <c r="G3286" s="33">
        <v>2002</v>
      </c>
      <c r="H3286" s="24">
        <v>0</v>
      </c>
      <c r="I3286" s="23" t="str">
        <f>VLOOKUP(J3286,PROCV!$E$1:$F$27,2,FALSE)</f>
        <v>41 - Paraná</v>
      </c>
      <c r="J3286" s="22" t="s">
        <v>106</v>
      </c>
      <c r="K3286" s="22">
        <v>0</v>
      </c>
      <c r="L3286" s="33">
        <v>30000</v>
      </c>
      <c r="M3286" s="20" t="e">
        <f>VLOOKUP(G3286,PROCV!$A$110:$B$119,2,FALSE)</f>
        <v>#N/A</v>
      </c>
      <c r="N3286" s="17" t="e">
        <f t="shared" si="51"/>
        <v>#N/A</v>
      </c>
    </row>
    <row r="3287" spans="1:14" x14ac:dyDescent="0.25">
      <c r="A3287" s="30" t="s">
        <v>48</v>
      </c>
      <c r="B3287" s="36">
        <v>27481</v>
      </c>
      <c r="C3287" s="42" t="s">
        <v>3279</v>
      </c>
      <c r="D3287" s="22" t="s">
        <v>314</v>
      </c>
      <c r="E3287" s="22" t="s">
        <v>265</v>
      </c>
      <c r="F3287" s="26" t="str">
        <f>VLOOKUP(E3287,PROCV!$A$1:$B$107,2,TRUE)</f>
        <v>Patrimônio</v>
      </c>
      <c r="G3287" s="33">
        <v>2002</v>
      </c>
      <c r="H3287" s="24">
        <v>0</v>
      </c>
      <c r="I3287" s="23" t="str">
        <f>VLOOKUP(J3287,PROCV!$E$1:$F$27,2,FALSE)</f>
        <v>53 - Distrito Federal</v>
      </c>
      <c r="J3287" s="22" t="s">
        <v>75</v>
      </c>
      <c r="K3287" s="22">
        <v>0</v>
      </c>
      <c r="L3287" s="33">
        <v>62500</v>
      </c>
      <c r="M3287" s="20" t="e">
        <f>VLOOKUP(G3287,PROCV!$A$110:$B$119,2,FALSE)</f>
        <v>#N/A</v>
      </c>
      <c r="N3287" s="17" t="e">
        <f t="shared" si="51"/>
        <v>#N/A</v>
      </c>
    </row>
    <row r="3288" spans="1:14" x14ac:dyDescent="0.25">
      <c r="A3288" s="30" t="s">
        <v>48</v>
      </c>
      <c r="B3288" s="36">
        <v>27486</v>
      </c>
      <c r="C3288" s="42" t="s">
        <v>3278</v>
      </c>
      <c r="D3288" s="22" t="s">
        <v>189</v>
      </c>
      <c r="E3288" s="22" t="s">
        <v>630</v>
      </c>
      <c r="F3288" s="26" t="s">
        <v>10</v>
      </c>
      <c r="G3288" s="33">
        <v>2002</v>
      </c>
      <c r="H3288" s="24">
        <v>0</v>
      </c>
      <c r="I3288" s="23" t="str">
        <f>VLOOKUP(J3288,PROCV!$E$1:$F$27,2,FALSE)</f>
        <v>21 - Maranhão</v>
      </c>
      <c r="J3288" s="22" t="s">
        <v>63</v>
      </c>
      <c r="K3288" s="22">
        <v>0</v>
      </c>
      <c r="L3288" s="33">
        <v>20700</v>
      </c>
      <c r="M3288" s="20" t="e">
        <f>VLOOKUP(G3288,PROCV!$A$110:$B$119,2,FALSE)</f>
        <v>#N/A</v>
      </c>
      <c r="N3288" s="17" t="e">
        <f t="shared" si="51"/>
        <v>#N/A</v>
      </c>
    </row>
    <row r="3289" spans="1:14" x14ac:dyDescent="0.25">
      <c r="A3289" s="30" t="s">
        <v>48</v>
      </c>
      <c r="B3289" s="29">
        <v>34833</v>
      </c>
      <c r="C3289" s="28" t="s">
        <v>3277</v>
      </c>
      <c r="D3289" s="27" t="s">
        <v>4</v>
      </c>
      <c r="E3289" s="27" t="s">
        <v>230</v>
      </c>
      <c r="F3289" s="26" t="str">
        <f>VLOOKUP(E3289,PROCV!$A$1:$B$107,2,TRUE)</f>
        <v>Artes Cênicas e Espetáculo</v>
      </c>
      <c r="G3289" s="31">
        <v>2003</v>
      </c>
      <c r="H3289" s="24">
        <v>0</v>
      </c>
      <c r="I3289" s="23" t="str">
        <f>VLOOKUP(J3289,PROCV!$E$1:$F$27,2,FALSE)</f>
        <v>29 - Bahia</v>
      </c>
      <c r="J3289" s="22" t="s">
        <v>73</v>
      </c>
      <c r="K3289" s="22">
        <v>0</v>
      </c>
      <c r="L3289" s="31">
        <v>60000</v>
      </c>
      <c r="M3289" s="20" t="e">
        <f>VLOOKUP(G3289,PROCV!$A$110:$B$119,2,FALSE)</f>
        <v>#N/A</v>
      </c>
      <c r="N3289" s="17" t="e">
        <f t="shared" si="51"/>
        <v>#N/A</v>
      </c>
    </row>
    <row r="3290" spans="1:14" x14ac:dyDescent="0.25">
      <c r="A3290" s="30" t="s">
        <v>48</v>
      </c>
      <c r="B3290" s="29">
        <v>35721</v>
      </c>
      <c r="C3290" s="28" t="s">
        <v>3276</v>
      </c>
      <c r="D3290" s="27" t="s">
        <v>4</v>
      </c>
      <c r="E3290" s="27" t="s">
        <v>209</v>
      </c>
      <c r="F3290" s="26" t="str">
        <f>VLOOKUP(E3290,PROCV!$A$1:$B$107,2,TRUE)</f>
        <v>Educação e Criação em Artes</v>
      </c>
      <c r="G3290" s="25">
        <v>2003</v>
      </c>
      <c r="H3290" s="24">
        <v>0</v>
      </c>
      <c r="I3290" s="23" t="str">
        <f>VLOOKUP(J3290,PROCV!$E$1:$F$27,2,FALSE)</f>
        <v>53 - Distrito Federal</v>
      </c>
      <c r="J3290" s="22" t="s">
        <v>75</v>
      </c>
      <c r="K3290" s="22">
        <v>0</v>
      </c>
      <c r="L3290" s="25">
        <v>25000</v>
      </c>
      <c r="M3290" s="20" t="e">
        <f>VLOOKUP(G3290,PROCV!$A$110:$B$119,2,FALSE)</f>
        <v>#N/A</v>
      </c>
      <c r="N3290" s="17" t="e">
        <f t="shared" si="51"/>
        <v>#N/A</v>
      </c>
    </row>
    <row r="3291" spans="1:14" x14ac:dyDescent="0.25">
      <c r="A3291" s="30" t="s">
        <v>48</v>
      </c>
      <c r="B3291" s="29">
        <v>36535</v>
      </c>
      <c r="C3291" s="28" t="s">
        <v>3275</v>
      </c>
      <c r="D3291" s="27" t="s">
        <v>189</v>
      </c>
      <c r="E3291" s="27" t="s">
        <v>630</v>
      </c>
      <c r="F3291" s="26" t="s">
        <v>10</v>
      </c>
      <c r="G3291" s="25">
        <v>2003</v>
      </c>
      <c r="H3291" s="24">
        <v>0</v>
      </c>
      <c r="I3291" s="23" t="str">
        <f>VLOOKUP(J3291,PROCV!$E$1:$F$27,2,FALSE)</f>
        <v>31 - Minas Gerais</v>
      </c>
      <c r="J3291" s="22" t="s">
        <v>85</v>
      </c>
      <c r="K3291" s="22">
        <v>0</v>
      </c>
      <c r="L3291" s="25">
        <v>300000</v>
      </c>
      <c r="M3291" s="20" t="e">
        <f>VLOOKUP(G3291,PROCV!$A$110:$B$119,2,FALSE)</f>
        <v>#N/A</v>
      </c>
      <c r="N3291" s="17" t="e">
        <f t="shared" si="51"/>
        <v>#N/A</v>
      </c>
    </row>
    <row r="3292" spans="1:14" x14ac:dyDescent="0.25">
      <c r="A3292" s="30" t="s">
        <v>48</v>
      </c>
      <c r="B3292" s="29">
        <v>36739</v>
      </c>
      <c r="C3292" s="28" t="s">
        <v>3274</v>
      </c>
      <c r="D3292" s="27" t="s">
        <v>4</v>
      </c>
      <c r="E3292" s="27" t="s">
        <v>230</v>
      </c>
      <c r="F3292" s="26" t="str">
        <f>VLOOKUP(E3292,PROCV!$A$1:$B$107,2,TRUE)</f>
        <v>Artes Cênicas e Espetáculo</v>
      </c>
      <c r="G3292" s="25">
        <v>2003</v>
      </c>
      <c r="H3292" s="24">
        <v>0</v>
      </c>
      <c r="I3292" s="23" t="str">
        <f>VLOOKUP(J3292,PROCV!$E$1:$F$27,2,FALSE)</f>
        <v>23 - Ceará</v>
      </c>
      <c r="J3292" s="22" t="s">
        <v>52</v>
      </c>
      <c r="K3292" s="22">
        <v>0</v>
      </c>
      <c r="L3292" s="25">
        <v>15000</v>
      </c>
      <c r="M3292" s="20" t="e">
        <f>VLOOKUP(G3292,PROCV!$A$110:$B$119,2,FALSE)</f>
        <v>#N/A</v>
      </c>
      <c r="N3292" s="17" t="e">
        <f t="shared" si="51"/>
        <v>#N/A</v>
      </c>
    </row>
    <row r="3293" spans="1:14" x14ac:dyDescent="0.25">
      <c r="A3293" s="30" t="s">
        <v>48</v>
      </c>
      <c r="B3293" s="29">
        <v>33728</v>
      </c>
      <c r="C3293" s="28" t="s">
        <v>3149</v>
      </c>
      <c r="D3293" s="27" t="s">
        <v>189</v>
      </c>
      <c r="E3293" s="27" t="s">
        <v>844</v>
      </c>
      <c r="F3293" s="26" t="str">
        <f>VLOOKUP(E3293,PROCV!$A$1:$B$107,2,TRUE)</f>
        <v>Educação e Criação em Artes</v>
      </c>
      <c r="G3293" s="25">
        <v>2003</v>
      </c>
      <c r="H3293" s="24">
        <v>0</v>
      </c>
      <c r="I3293" s="23" t="str">
        <f>VLOOKUP(J3293,PROCV!$E$1:$F$27,2,FALSE)</f>
        <v>31 - Minas Gerais</v>
      </c>
      <c r="J3293" s="22" t="s">
        <v>85</v>
      </c>
      <c r="K3293" s="22">
        <v>0</v>
      </c>
      <c r="L3293" s="25">
        <v>12118.4</v>
      </c>
      <c r="M3293" s="20" t="e">
        <f>VLOOKUP(G3293,PROCV!$A$110:$B$119,2,FALSE)</f>
        <v>#N/A</v>
      </c>
      <c r="N3293" s="17" t="e">
        <f t="shared" si="51"/>
        <v>#N/A</v>
      </c>
    </row>
    <row r="3294" spans="1:14" x14ac:dyDescent="0.25">
      <c r="A3294" s="30" t="s">
        <v>48</v>
      </c>
      <c r="B3294" s="29">
        <v>34454</v>
      </c>
      <c r="C3294" s="28" t="s">
        <v>3148</v>
      </c>
      <c r="D3294" s="27" t="s">
        <v>189</v>
      </c>
      <c r="E3294" s="27" t="s">
        <v>213</v>
      </c>
      <c r="F3294" s="26" t="str">
        <f>VLOOKUP(E3294,PROCV!$A$1:$B$107,2,TRUE)</f>
        <v>Patrimônio</v>
      </c>
      <c r="G3294" s="25">
        <v>2003</v>
      </c>
      <c r="H3294" s="24">
        <v>0</v>
      </c>
      <c r="I3294" s="23" t="str">
        <f>VLOOKUP(J3294,PROCV!$E$1:$F$27,2,FALSE)</f>
        <v>43 - Rio Grande do Sul</v>
      </c>
      <c r="J3294" s="22" t="s">
        <v>56</v>
      </c>
      <c r="K3294" s="22">
        <v>0</v>
      </c>
      <c r="L3294" s="25">
        <v>300000</v>
      </c>
      <c r="M3294" s="20" t="e">
        <f>VLOOKUP(G3294,PROCV!$A$110:$B$119,2,FALSE)</f>
        <v>#N/A</v>
      </c>
      <c r="N3294" s="17" t="e">
        <f t="shared" si="51"/>
        <v>#N/A</v>
      </c>
    </row>
    <row r="3295" spans="1:14" x14ac:dyDescent="0.25">
      <c r="A3295" s="30" t="s">
        <v>48</v>
      </c>
      <c r="B3295" s="29">
        <v>33721</v>
      </c>
      <c r="C3295" s="28" t="s">
        <v>3273</v>
      </c>
      <c r="D3295" s="27" t="s">
        <v>189</v>
      </c>
      <c r="E3295" s="27" t="s">
        <v>630</v>
      </c>
      <c r="F3295" s="26" t="s">
        <v>10</v>
      </c>
      <c r="G3295" s="25">
        <v>2003</v>
      </c>
      <c r="H3295" s="24">
        <v>0</v>
      </c>
      <c r="I3295" s="23" t="str">
        <f>VLOOKUP(J3295,PROCV!$E$1:$F$27,2,FALSE)</f>
        <v>52 - Goiás</v>
      </c>
      <c r="J3295" s="22" t="s">
        <v>97</v>
      </c>
      <c r="K3295" s="22">
        <v>0</v>
      </c>
      <c r="L3295" s="25">
        <v>75000</v>
      </c>
      <c r="M3295" s="20" t="e">
        <f>VLOOKUP(G3295,PROCV!$A$110:$B$119,2,FALSE)</f>
        <v>#N/A</v>
      </c>
      <c r="N3295" s="17" t="e">
        <f t="shared" si="51"/>
        <v>#N/A</v>
      </c>
    </row>
    <row r="3296" spans="1:14" x14ac:dyDescent="0.25">
      <c r="A3296" s="30" t="s">
        <v>48</v>
      </c>
      <c r="B3296" s="29">
        <v>34367</v>
      </c>
      <c r="C3296" s="28" t="s">
        <v>3272</v>
      </c>
      <c r="D3296" s="27" t="s">
        <v>4</v>
      </c>
      <c r="E3296" s="27" t="s">
        <v>230</v>
      </c>
      <c r="F3296" s="26" t="str">
        <f>VLOOKUP(E3296,PROCV!$A$1:$B$107,2,TRUE)</f>
        <v>Artes Cênicas e Espetáculo</v>
      </c>
      <c r="G3296" s="31">
        <v>2003</v>
      </c>
      <c r="H3296" s="24">
        <v>0</v>
      </c>
      <c r="I3296" s="23" t="str">
        <f>VLOOKUP(J3296,PROCV!$E$1:$F$27,2,FALSE)</f>
        <v>33 - Rio de Janeiro</v>
      </c>
      <c r="J3296" s="22" t="s">
        <v>82</v>
      </c>
      <c r="K3296" s="22">
        <v>0</v>
      </c>
      <c r="L3296" s="31">
        <v>20000</v>
      </c>
      <c r="M3296" s="20" t="e">
        <f>VLOOKUP(G3296,PROCV!$A$110:$B$119,2,FALSE)</f>
        <v>#N/A</v>
      </c>
      <c r="N3296" s="17" t="e">
        <f t="shared" si="51"/>
        <v>#N/A</v>
      </c>
    </row>
    <row r="3297" spans="1:14" x14ac:dyDescent="0.25">
      <c r="A3297" s="30" t="s">
        <v>48</v>
      </c>
      <c r="B3297" s="29">
        <v>31482</v>
      </c>
      <c r="C3297" s="28" t="s">
        <v>3271</v>
      </c>
      <c r="D3297" s="27" t="s">
        <v>46</v>
      </c>
      <c r="E3297" s="27" t="s">
        <v>50</v>
      </c>
      <c r="F3297" s="26" t="str">
        <f>VLOOKUP(E3297,PROCV!$A$1:$B$107,2,TRUE)</f>
        <v>Educação e Criação em Artes</v>
      </c>
      <c r="G3297" s="25">
        <v>2003</v>
      </c>
      <c r="H3297" s="24">
        <v>0</v>
      </c>
      <c r="I3297" s="23" t="str">
        <f>VLOOKUP(J3297,PROCV!$E$1:$F$27,2,FALSE)</f>
        <v>35 - São Paulo</v>
      </c>
      <c r="J3297" s="22" t="s">
        <v>76</v>
      </c>
      <c r="K3297" s="22">
        <v>0</v>
      </c>
      <c r="L3297" s="25">
        <v>98040</v>
      </c>
      <c r="M3297" s="20" t="e">
        <f>VLOOKUP(G3297,PROCV!$A$110:$B$119,2,FALSE)</f>
        <v>#N/A</v>
      </c>
      <c r="N3297" s="17" t="e">
        <f t="shared" si="51"/>
        <v>#N/A</v>
      </c>
    </row>
    <row r="3298" spans="1:14" x14ac:dyDescent="0.25">
      <c r="A3298" s="30" t="s">
        <v>48</v>
      </c>
      <c r="B3298" s="29">
        <v>32212</v>
      </c>
      <c r="C3298" s="28" t="s">
        <v>3270</v>
      </c>
      <c r="D3298" s="27" t="s">
        <v>189</v>
      </c>
      <c r="E3298" s="27" t="s">
        <v>630</v>
      </c>
      <c r="F3298" s="26" t="s">
        <v>10</v>
      </c>
      <c r="G3298" s="25">
        <v>2003</v>
      </c>
      <c r="H3298" s="24">
        <v>0</v>
      </c>
      <c r="I3298" s="23" t="str">
        <f>VLOOKUP(J3298,PROCV!$E$1:$F$27,2,FALSE)</f>
        <v>35 - São Paulo</v>
      </c>
      <c r="J3298" s="22" t="s">
        <v>76</v>
      </c>
      <c r="K3298" s="22">
        <v>0</v>
      </c>
      <c r="L3298" s="25">
        <v>1540797.9</v>
      </c>
      <c r="M3298" s="20" t="e">
        <f>VLOOKUP(G3298,PROCV!$A$110:$B$119,2,FALSE)</f>
        <v>#N/A</v>
      </c>
      <c r="N3298" s="17" t="e">
        <f t="shared" si="51"/>
        <v>#N/A</v>
      </c>
    </row>
    <row r="3299" spans="1:14" x14ac:dyDescent="0.25">
      <c r="A3299" s="30" t="s">
        <v>48</v>
      </c>
      <c r="B3299" s="29">
        <v>35489</v>
      </c>
      <c r="C3299" s="28" t="s">
        <v>3269</v>
      </c>
      <c r="D3299" s="27" t="s">
        <v>4</v>
      </c>
      <c r="E3299" s="27" t="s">
        <v>209</v>
      </c>
      <c r="F3299" s="26" t="str">
        <f>VLOOKUP(E3299,PROCV!$A$1:$B$107,2,TRUE)</f>
        <v>Educação e Criação em Artes</v>
      </c>
      <c r="G3299" s="25">
        <v>2003</v>
      </c>
      <c r="H3299" s="24">
        <v>0</v>
      </c>
      <c r="I3299" s="23" t="str">
        <f>VLOOKUP(J3299,PROCV!$E$1:$F$27,2,FALSE)</f>
        <v>33 - Rio de Janeiro</v>
      </c>
      <c r="J3299" s="22" t="s">
        <v>82</v>
      </c>
      <c r="K3299" s="22">
        <v>0</v>
      </c>
      <c r="L3299" s="25">
        <v>16000</v>
      </c>
      <c r="M3299" s="20" t="e">
        <f>VLOOKUP(G3299,PROCV!$A$110:$B$119,2,FALSE)</f>
        <v>#N/A</v>
      </c>
      <c r="N3299" s="17" t="e">
        <f t="shared" si="51"/>
        <v>#N/A</v>
      </c>
    </row>
    <row r="3300" spans="1:14" x14ac:dyDescent="0.25">
      <c r="A3300" s="30" t="s">
        <v>48</v>
      </c>
      <c r="B3300" s="29">
        <v>36950</v>
      </c>
      <c r="C3300" s="28" t="s">
        <v>3268</v>
      </c>
      <c r="D3300" s="27" t="s">
        <v>114</v>
      </c>
      <c r="E3300" s="27" t="s">
        <v>113</v>
      </c>
      <c r="F3300" s="26" t="str">
        <f>VLOOKUP(E3300,PROCV!$A$1:$B$107,2,TRUE)</f>
        <v>Música</v>
      </c>
      <c r="G3300" s="25">
        <v>2003</v>
      </c>
      <c r="H3300" s="24">
        <v>0</v>
      </c>
      <c r="I3300" s="23" t="str">
        <f>VLOOKUP(J3300,PROCV!$E$1:$F$27,2,FALSE)</f>
        <v>29 - Bahia</v>
      </c>
      <c r="J3300" s="22" t="s">
        <v>73</v>
      </c>
      <c r="K3300" s="22">
        <v>0</v>
      </c>
      <c r="L3300" s="25">
        <v>34600</v>
      </c>
      <c r="M3300" s="20" t="e">
        <f>VLOOKUP(G3300,PROCV!$A$110:$B$119,2,FALSE)</f>
        <v>#N/A</v>
      </c>
      <c r="N3300" s="17" t="e">
        <f t="shared" si="51"/>
        <v>#N/A</v>
      </c>
    </row>
    <row r="3301" spans="1:14" x14ac:dyDescent="0.25">
      <c r="A3301" s="30" t="s">
        <v>48</v>
      </c>
      <c r="B3301" s="29">
        <v>34709</v>
      </c>
      <c r="C3301" s="28" t="s">
        <v>3267</v>
      </c>
      <c r="D3301" s="27" t="s">
        <v>4</v>
      </c>
      <c r="E3301" s="27" t="s">
        <v>211</v>
      </c>
      <c r="F3301" s="26" t="str">
        <f>VLOOKUP(E3301,PROCV!$A$1:$B$107,2,TRUE)</f>
        <v>Artes Cênicas e Espetáculo</v>
      </c>
      <c r="G3301" s="25">
        <v>2003</v>
      </c>
      <c r="H3301" s="24">
        <v>0</v>
      </c>
      <c r="I3301" s="23" t="str">
        <f>VLOOKUP(J3301,PROCV!$E$1:$F$27,2,FALSE)</f>
        <v>33 - Rio de Janeiro</v>
      </c>
      <c r="J3301" s="22" t="s">
        <v>82</v>
      </c>
      <c r="K3301" s="22">
        <v>0</v>
      </c>
      <c r="L3301" s="25">
        <v>25000</v>
      </c>
      <c r="M3301" s="20" t="e">
        <f>VLOOKUP(G3301,PROCV!$A$110:$B$119,2,FALSE)</f>
        <v>#N/A</v>
      </c>
      <c r="N3301" s="17" t="e">
        <f t="shared" si="51"/>
        <v>#N/A</v>
      </c>
    </row>
    <row r="3302" spans="1:14" x14ac:dyDescent="0.25">
      <c r="A3302" s="30" t="s">
        <v>48</v>
      </c>
      <c r="B3302" s="29">
        <v>33881</v>
      </c>
      <c r="C3302" s="28" t="s">
        <v>3266</v>
      </c>
      <c r="D3302" s="27" t="s">
        <v>189</v>
      </c>
      <c r="E3302" s="27" t="s">
        <v>213</v>
      </c>
      <c r="F3302" s="26" t="str">
        <f>VLOOKUP(E3302,PROCV!$A$1:$B$107,2,TRUE)</f>
        <v>Patrimônio</v>
      </c>
      <c r="G3302" s="25">
        <v>2003</v>
      </c>
      <c r="H3302" s="24">
        <v>0</v>
      </c>
      <c r="I3302" s="23" t="str">
        <f>VLOOKUP(J3302,PROCV!$E$1:$F$27,2,FALSE)</f>
        <v>43 - Rio Grande do Sul</v>
      </c>
      <c r="J3302" s="22" t="s">
        <v>56</v>
      </c>
      <c r="K3302" s="22">
        <v>0</v>
      </c>
      <c r="L3302" s="25">
        <v>75462.740000000005</v>
      </c>
      <c r="M3302" s="20" t="e">
        <f>VLOOKUP(G3302,PROCV!$A$110:$B$119,2,FALSE)</f>
        <v>#N/A</v>
      </c>
      <c r="N3302" s="17" t="e">
        <f t="shared" si="51"/>
        <v>#N/A</v>
      </c>
    </row>
    <row r="3303" spans="1:14" x14ac:dyDescent="0.25">
      <c r="A3303" s="30" t="s">
        <v>48</v>
      </c>
      <c r="B3303" s="29">
        <v>33167</v>
      </c>
      <c r="C3303" s="28" t="s">
        <v>3265</v>
      </c>
      <c r="D3303" s="27" t="s">
        <v>114</v>
      </c>
      <c r="E3303" s="27" t="s">
        <v>113</v>
      </c>
      <c r="F3303" s="26" t="str">
        <f>VLOOKUP(E3303,PROCV!$A$1:$B$107,2,TRUE)</f>
        <v>Música</v>
      </c>
      <c r="G3303" s="25">
        <v>2003</v>
      </c>
      <c r="H3303" s="24">
        <v>0</v>
      </c>
      <c r="I3303" s="23" t="str">
        <f>VLOOKUP(J3303,PROCV!$E$1:$F$27,2,FALSE)</f>
        <v>53 - Distrito Federal</v>
      </c>
      <c r="J3303" s="22" t="s">
        <v>75</v>
      </c>
      <c r="K3303" s="22">
        <v>0</v>
      </c>
      <c r="L3303" s="25">
        <v>150128.51999999999</v>
      </c>
      <c r="M3303" s="20" t="e">
        <f>VLOOKUP(G3303,PROCV!$A$110:$B$119,2,FALSE)</f>
        <v>#N/A</v>
      </c>
      <c r="N3303" s="17" t="e">
        <f t="shared" si="51"/>
        <v>#N/A</v>
      </c>
    </row>
    <row r="3304" spans="1:14" x14ac:dyDescent="0.25">
      <c r="A3304" s="30" t="s">
        <v>48</v>
      </c>
      <c r="B3304" s="29">
        <v>36304</v>
      </c>
      <c r="C3304" s="28" t="s">
        <v>3264</v>
      </c>
      <c r="D3304" s="27" t="s">
        <v>4</v>
      </c>
      <c r="E3304" s="27" t="s">
        <v>271</v>
      </c>
      <c r="F3304" s="26" t="str">
        <f>VLOOKUP(E3304,PROCV!$A$1:$B$107,2,TRUE)</f>
        <v>Patrimônio</v>
      </c>
      <c r="G3304" s="25">
        <v>2003</v>
      </c>
      <c r="H3304" s="24">
        <v>0</v>
      </c>
      <c r="I3304" s="23" t="str">
        <f>VLOOKUP(J3304,PROCV!$E$1:$F$27,2,FALSE)</f>
        <v>53 - Distrito Federal</v>
      </c>
      <c r="J3304" s="22" t="s">
        <v>75</v>
      </c>
      <c r="K3304" s="22">
        <v>0</v>
      </c>
      <c r="L3304" s="25">
        <v>499971.85</v>
      </c>
      <c r="M3304" s="20" t="e">
        <f>VLOOKUP(G3304,PROCV!$A$110:$B$119,2,FALSE)</f>
        <v>#N/A</v>
      </c>
      <c r="N3304" s="17" t="e">
        <f t="shared" si="51"/>
        <v>#N/A</v>
      </c>
    </row>
    <row r="3305" spans="1:14" x14ac:dyDescent="0.25">
      <c r="A3305" s="30" t="s">
        <v>48</v>
      </c>
      <c r="B3305" s="29">
        <v>33830</v>
      </c>
      <c r="C3305" s="28" t="s">
        <v>3263</v>
      </c>
      <c r="D3305" s="27" t="s">
        <v>189</v>
      </c>
      <c r="E3305" s="27" t="s">
        <v>213</v>
      </c>
      <c r="F3305" s="26" t="str">
        <f>VLOOKUP(E3305,PROCV!$A$1:$B$107,2,TRUE)</f>
        <v>Patrimônio</v>
      </c>
      <c r="G3305" s="25">
        <v>2003</v>
      </c>
      <c r="H3305" s="24">
        <v>0</v>
      </c>
      <c r="I3305" s="23" t="str">
        <f>VLOOKUP(J3305,PROCV!$E$1:$F$27,2,FALSE)</f>
        <v>52 - Goiás</v>
      </c>
      <c r="J3305" s="22" t="s">
        <v>97</v>
      </c>
      <c r="K3305" s="22">
        <v>0</v>
      </c>
      <c r="L3305" s="25">
        <v>270000</v>
      </c>
      <c r="M3305" s="20" t="e">
        <f>VLOOKUP(G3305,PROCV!$A$110:$B$119,2,FALSE)</f>
        <v>#N/A</v>
      </c>
      <c r="N3305" s="17" t="e">
        <f t="shared" si="51"/>
        <v>#N/A</v>
      </c>
    </row>
    <row r="3306" spans="1:14" x14ac:dyDescent="0.25">
      <c r="A3306" s="30" t="s">
        <v>48</v>
      </c>
      <c r="B3306" s="29">
        <v>32176</v>
      </c>
      <c r="C3306" s="28" t="s">
        <v>3262</v>
      </c>
      <c r="D3306" s="27" t="s">
        <v>189</v>
      </c>
      <c r="E3306" s="27" t="s">
        <v>213</v>
      </c>
      <c r="F3306" s="26" t="str">
        <f>VLOOKUP(E3306,PROCV!$A$1:$B$107,2,TRUE)</f>
        <v>Patrimônio</v>
      </c>
      <c r="G3306" s="25">
        <v>2003</v>
      </c>
      <c r="H3306" s="24">
        <v>0</v>
      </c>
      <c r="I3306" s="23" t="str">
        <f>VLOOKUP(J3306,PROCV!$E$1:$F$27,2,FALSE)</f>
        <v>41 - Paraná</v>
      </c>
      <c r="J3306" s="22" t="s">
        <v>106</v>
      </c>
      <c r="K3306" s="22">
        <v>0</v>
      </c>
      <c r="L3306" s="25">
        <v>100000</v>
      </c>
      <c r="M3306" s="20" t="e">
        <f>VLOOKUP(G3306,PROCV!$A$110:$B$119,2,FALSE)</f>
        <v>#N/A</v>
      </c>
      <c r="N3306" s="17" t="e">
        <f t="shared" si="51"/>
        <v>#N/A</v>
      </c>
    </row>
    <row r="3307" spans="1:14" x14ac:dyDescent="0.25">
      <c r="A3307" s="30" t="s">
        <v>48</v>
      </c>
      <c r="B3307" s="29">
        <v>35497</v>
      </c>
      <c r="C3307" s="28" t="s">
        <v>3261</v>
      </c>
      <c r="D3307" s="27" t="s">
        <v>4</v>
      </c>
      <c r="E3307" s="27" t="s">
        <v>209</v>
      </c>
      <c r="F3307" s="26" t="str">
        <f>VLOOKUP(E3307,PROCV!$A$1:$B$107,2,TRUE)</f>
        <v>Educação e Criação em Artes</v>
      </c>
      <c r="G3307" s="25">
        <v>2003</v>
      </c>
      <c r="H3307" s="24">
        <v>0</v>
      </c>
      <c r="I3307" s="23" t="str">
        <f>VLOOKUP(J3307,PROCV!$E$1:$F$27,2,FALSE)</f>
        <v>31 - Minas Gerais</v>
      </c>
      <c r="J3307" s="22" t="s">
        <v>85</v>
      </c>
      <c r="K3307" s="22">
        <v>0</v>
      </c>
      <c r="L3307" s="25">
        <v>15000</v>
      </c>
      <c r="M3307" s="20" t="e">
        <f>VLOOKUP(G3307,PROCV!$A$110:$B$119,2,FALSE)</f>
        <v>#N/A</v>
      </c>
      <c r="N3307" s="17" t="e">
        <f t="shared" si="51"/>
        <v>#N/A</v>
      </c>
    </row>
    <row r="3308" spans="1:14" x14ac:dyDescent="0.25">
      <c r="A3308" s="30" t="s">
        <v>48</v>
      </c>
      <c r="B3308" s="29">
        <v>35794</v>
      </c>
      <c r="C3308" s="28" t="s">
        <v>3260</v>
      </c>
      <c r="D3308" s="27" t="s">
        <v>4</v>
      </c>
      <c r="E3308" s="27" t="s">
        <v>209</v>
      </c>
      <c r="F3308" s="26" t="str">
        <f>VLOOKUP(E3308,PROCV!$A$1:$B$107,2,TRUE)</f>
        <v>Educação e Criação em Artes</v>
      </c>
      <c r="G3308" s="25">
        <v>2003</v>
      </c>
      <c r="H3308" s="24">
        <v>0</v>
      </c>
      <c r="I3308" s="23" t="str">
        <f>VLOOKUP(J3308,PROCV!$E$1:$F$27,2,FALSE)</f>
        <v>53 - Distrito Federal</v>
      </c>
      <c r="J3308" s="22" t="s">
        <v>75</v>
      </c>
      <c r="K3308" s="22">
        <v>0</v>
      </c>
      <c r="L3308" s="25">
        <v>36000</v>
      </c>
      <c r="M3308" s="20" t="e">
        <f>VLOOKUP(G3308,PROCV!$A$110:$B$119,2,FALSE)</f>
        <v>#N/A</v>
      </c>
      <c r="N3308" s="17" t="e">
        <f t="shared" si="51"/>
        <v>#N/A</v>
      </c>
    </row>
    <row r="3309" spans="1:14" x14ac:dyDescent="0.25">
      <c r="A3309" s="30" t="s">
        <v>48</v>
      </c>
      <c r="B3309" s="29">
        <v>36349</v>
      </c>
      <c r="C3309" s="28" t="s">
        <v>3259</v>
      </c>
      <c r="D3309" s="27" t="s">
        <v>4</v>
      </c>
      <c r="E3309" s="27" t="s">
        <v>211</v>
      </c>
      <c r="F3309" s="26" t="str">
        <f>VLOOKUP(E3309,PROCV!$A$1:$B$107,2,TRUE)</f>
        <v>Artes Cênicas e Espetáculo</v>
      </c>
      <c r="G3309" s="25">
        <v>2003</v>
      </c>
      <c r="H3309" s="24">
        <v>0</v>
      </c>
      <c r="I3309" s="23" t="str">
        <f>VLOOKUP(J3309,PROCV!$E$1:$F$27,2,FALSE)</f>
        <v>35 - São Paulo</v>
      </c>
      <c r="J3309" s="22" t="s">
        <v>76</v>
      </c>
      <c r="K3309" s="22">
        <v>0</v>
      </c>
      <c r="L3309" s="25">
        <v>25000</v>
      </c>
      <c r="M3309" s="20" t="e">
        <f>VLOOKUP(G3309,PROCV!$A$110:$B$119,2,FALSE)</f>
        <v>#N/A</v>
      </c>
      <c r="N3309" s="17" t="e">
        <f t="shared" si="51"/>
        <v>#N/A</v>
      </c>
    </row>
    <row r="3310" spans="1:14" x14ac:dyDescent="0.25">
      <c r="A3310" s="30" t="s">
        <v>48</v>
      </c>
      <c r="B3310" s="29">
        <v>33926</v>
      </c>
      <c r="C3310" s="28" t="s">
        <v>3258</v>
      </c>
      <c r="D3310" s="27" t="s">
        <v>189</v>
      </c>
      <c r="E3310" s="27" t="s">
        <v>630</v>
      </c>
      <c r="F3310" s="26" t="s">
        <v>10</v>
      </c>
      <c r="G3310" s="25">
        <v>2003</v>
      </c>
      <c r="H3310" s="24">
        <v>0</v>
      </c>
      <c r="I3310" s="23" t="str">
        <f>VLOOKUP(J3310,PROCV!$E$1:$F$27,2,FALSE)</f>
        <v>43 - Rio Grande do Sul</v>
      </c>
      <c r="J3310" s="22" t="s">
        <v>56</v>
      </c>
      <c r="K3310" s="22">
        <v>0</v>
      </c>
      <c r="L3310" s="25">
        <v>129364.7</v>
      </c>
      <c r="M3310" s="20" t="e">
        <f>VLOOKUP(G3310,PROCV!$A$110:$B$119,2,FALSE)</f>
        <v>#N/A</v>
      </c>
      <c r="N3310" s="17" t="e">
        <f t="shared" si="51"/>
        <v>#N/A</v>
      </c>
    </row>
    <row r="3311" spans="1:14" x14ac:dyDescent="0.25">
      <c r="A3311" s="30" t="s">
        <v>48</v>
      </c>
      <c r="B3311" s="29">
        <v>32691</v>
      </c>
      <c r="C3311" s="28" t="s">
        <v>3257</v>
      </c>
      <c r="D3311" s="27" t="s">
        <v>189</v>
      </c>
      <c r="E3311" s="27" t="s">
        <v>213</v>
      </c>
      <c r="F3311" s="26" t="str">
        <f>VLOOKUP(E3311,PROCV!$A$1:$B$107,2,TRUE)</f>
        <v>Patrimônio</v>
      </c>
      <c r="G3311" s="25">
        <v>2003</v>
      </c>
      <c r="H3311" s="24">
        <v>0</v>
      </c>
      <c r="I3311" s="23" t="str">
        <f>VLOOKUP(J3311,PROCV!$E$1:$F$27,2,FALSE)</f>
        <v>52 - Goiás</v>
      </c>
      <c r="J3311" s="22" t="s">
        <v>97</v>
      </c>
      <c r="K3311" s="22">
        <v>0</v>
      </c>
      <c r="L3311" s="25">
        <v>250000</v>
      </c>
      <c r="M3311" s="20" t="e">
        <f>VLOOKUP(G3311,PROCV!$A$110:$B$119,2,FALSE)</f>
        <v>#N/A</v>
      </c>
      <c r="N3311" s="17" t="e">
        <f t="shared" si="51"/>
        <v>#N/A</v>
      </c>
    </row>
    <row r="3312" spans="1:14" x14ac:dyDescent="0.25">
      <c r="A3312" s="30" t="s">
        <v>48</v>
      </c>
      <c r="B3312" s="29">
        <v>35890</v>
      </c>
      <c r="C3312" s="28" t="s">
        <v>3256</v>
      </c>
      <c r="D3312" s="27" t="s">
        <v>189</v>
      </c>
      <c r="E3312" s="27" t="s">
        <v>213</v>
      </c>
      <c r="F3312" s="26" t="str">
        <f>VLOOKUP(E3312,PROCV!$A$1:$B$107,2,TRUE)</f>
        <v>Patrimônio</v>
      </c>
      <c r="G3312" s="25">
        <v>2003</v>
      </c>
      <c r="H3312" s="24">
        <v>0</v>
      </c>
      <c r="I3312" s="23" t="str">
        <f>VLOOKUP(J3312,PROCV!$E$1:$F$27,2,FALSE)</f>
        <v>11 - Rondônia</v>
      </c>
      <c r="J3312" s="22" t="s">
        <v>219</v>
      </c>
      <c r="K3312" s="22">
        <v>0</v>
      </c>
      <c r="L3312" s="25">
        <v>432035.7</v>
      </c>
      <c r="M3312" s="20" t="e">
        <f>VLOOKUP(G3312,PROCV!$A$110:$B$119,2,FALSE)</f>
        <v>#N/A</v>
      </c>
      <c r="N3312" s="17" t="e">
        <f t="shared" si="51"/>
        <v>#N/A</v>
      </c>
    </row>
    <row r="3313" spans="1:14" x14ac:dyDescent="0.25">
      <c r="A3313" s="30" t="s">
        <v>48</v>
      </c>
      <c r="B3313" s="29">
        <v>33765</v>
      </c>
      <c r="C3313" s="28" t="s">
        <v>3255</v>
      </c>
      <c r="D3313" s="27" t="s">
        <v>314</v>
      </c>
      <c r="E3313" s="27" t="s">
        <v>265</v>
      </c>
      <c r="F3313" s="26" t="str">
        <f>VLOOKUP(E3313,PROCV!$A$1:$B$107,2,TRUE)</f>
        <v>Patrimônio</v>
      </c>
      <c r="G3313" s="31">
        <v>2003</v>
      </c>
      <c r="H3313" s="24">
        <v>0</v>
      </c>
      <c r="I3313" s="23" t="str">
        <f>VLOOKUP(J3313,PROCV!$E$1:$F$27,2,FALSE)</f>
        <v>33 - Rio de Janeiro</v>
      </c>
      <c r="J3313" s="22" t="s">
        <v>82</v>
      </c>
      <c r="K3313" s="22">
        <v>0</v>
      </c>
      <c r="L3313" s="31">
        <v>734400</v>
      </c>
      <c r="M3313" s="20" t="e">
        <f>VLOOKUP(G3313,PROCV!$A$110:$B$119,2,FALSE)</f>
        <v>#N/A</v>
      </c>
      <c r="N3313" s="17" t="e">
        <f t="shared" si="51"/>
        <v>#N/A</v>
      </c>
    </row>
    <row r="3314" spans="1:14" x14ac:dyDescent="0.25">
      <c r="A3314" s="30" t="s">
        <v>48</v>
      </c>
      <c r="B3314" s="29">
        <v>36457</v>
      </c>
      <c r="C3314" s="28" t="s">
        <v>3254</v>
      </c>
      <c r="D3314" s="27" t="s">
        <v>4</v>
      </c>
      <c r="E3314" s="27" t="s">
        <v>230</v>
      </c>
      <c r="F3314" s="26" t="str">
        <f>VLOOKUP(E3314,PROCV!$A$1:$B$107,2,TRUE)</f>
        <v>Artes Cênicas e Espetáculo</v>
      </c>
      <c r="G3314" s="25">
        <v>2003</v>
      </c>
      <c r="H3314" s="24">
        <v>0</v>
      </c>
      <c r="I3314" s="23" t="str">
        <f>VLOOKUP(J3314,PROCV!$E$1:$F$27,2,FALSE)</f>
        <v>35 - São Paulo</v>
      </c>
      <c r="J3314" s="22" t="s">
        <v>76</v>
      </c>
      <c r="K3314" s="22">
        <v>0</v>
      </c>
      <c r="L3314" s="25">
        <v>70000</v>
      </c>
      <c r="M3314" s="20" t="e">
        <f>VLOOKUP(G3314,PROCV!$A$110:$B$119,2,FALSE)</f>
        <v>#N/A</v>
      </c>
      <c r="N3314" s="17" t="e">
        <f t="shared" si="51"/>
        <v>#N/A</v>
      </c>
    </row>
    <row r="3315" spans="1:14" x14ac:dyDescent="0.25">
      <c r="A3315" s="30" t="s">
        <v>48</v>
      </c>
      <c r="B3315" s="29">
        <v>32216</v>
      </c>
      <c r="C3315" s="28" t="s">
        <v>3253</v>
      </c>
      <c r="D3315" s="27" t="s">
        <v>189</v>
      </c>
      <c r="E3315" s="27" t="s">
        <v>213</v>
      </c>
      <c r="F3315" s="26" t="str">
        <f>VLOOKUP(E3315,PROCV!$A$1:$B$107,2,TRUE)</f>
        <v>Patrimônio</v>
      </c>
      <c r="G3315" s="25">
        <v>2003</v>
      </c>
      <c r="H3315" s="24">
        <v>0</v>
      </c>
      <c r="I3315" s="23" t="str">
        <f>VLOOKUP(J3315,PROCV!$E$1:$F$27,2,FALSE)</f>
        <v>31 - Minas Gerais</v>
      </c>
      <c r="J3315" s="22" t="s">
        <v>85</v>
      </c>
      <c r="K3315" s="22">
        <v>0</v>
      </c>
      <c r="L3315" s="25">
        <v>224905.56</v>
      </c>
      <c r="M3315" s="20" t="e">
        <f>VLOOKUP(G3315,PROCV!$A$110:$B$119,2,FALSE)</f>
        <v>#N/A</v>
      </c>
      <c r="N3315" s="17" t="e">
        <f t="shared" si="51"/>
        <v>#N/A</v>
      </c>
    </row>
    <row r="3316" spans="1:14" x14ac:dyDescent="0.25">
      <c r="A3316" s="30" t="s">
        <v>48</v>
      </c>
      <c r="B3316" s="29">
        <v>36667</v>
      </c>
      <c r="C3316" s="28" t="s">
        <v>3252</v>
      </c>
      <c r="D3316" s="27" t="s">
        <v>189</v>
      </c>
      <c r="E3316" s="27" t="s">
        <v>213</v>
      </c>
      <c r="F3316" s="26" t="str">
        <f>VLOOKUP(E3316,PROCV!$A$1:$B$107,2,TRUE)</f>
        <v>Patrimônio</v>
      </c>
      <c r="G3316" s="25">
        <v>2003</v>
      </c>
      <c r="H3316" s="24">
        <v>0</v>
      </c>
      <c r="I3316" s="23" t="str">
        <f>VLOOKUP(J3316,PROCV!$E$1:$F$27,2,FALSE)</f>
        <v>31 - Minas Gerais</v>
      </c>
      <c r="J3316" s="22" t="s">
        <v>85</v>
      </c>
      <c r="K3316" s="22">
        <v>0</v>
      </c>
      <c r="L3316" s="25">
        <v>200000</v>
      </c>
      <c r="M3316" s="20" t="e">
        <f>VLOOKUP(G3316,PROCV!$A$110:$B$119,2,FALSE)</f>
        <v>#N/A</v>
      </c>
      <c r="N3316" s="17" t="e">
        <f t="shared" si="51"/>
        <v>#N/A</v>
      </c>
    </row>
    <row r="3317" spans="1:14" x14ac:dyDescent="0.25">
      <c r="A3317" s="30" t="s">
        <v>48</v>
      </c>
      <c r="B3317" s="29">
        <v>33101</v>
      </c>
      <c r="C3317" s="28" t="s">
        <v>3092</v>
      </c>
      <c r="D3317" s="27" t="s">
        <v>189</v>
      </c>
      <c r="E3317" s="27" t="s">
        <v>213</v>
      </c>
      <c r="F3317" s="26" t="str">
        <f>VLOOKUP(E3317,PROCV!$A$1:$B$107,2,TRUE)</f>
        <v>Patrimônio</v>
      </c>
      <c r="G3317" s="25">
        <v>2003</v>
      </c>
      <c r="H3317" s="24">
        <v>0</v>
      </c>
      <c r="I3317" s="23" t="str">
        <f>VLOOKUP(J3317,PROCV!$E$1:$F$27,2,FALSE)</f>
        <v>41 - Paraná</v>
      </c>
      <c r="J3317" s="22" t="s">
        <v>106</v>
      </c>
      <c r="K3317" s="22">
        <v>0</v>
      </c>
      <c r="L3317" s="25">
        <v>200000</v>
      </c>
      <c r="M3317" s="20" t="e">
        <f>VLOOKUP(G3317,PROCV!$A$110:$B$119,2,FALSE)</f>
        <v>#N/A</v>
      </c>
      <c r="N3317" s="17" t="e">
        <f t="shared" si="51"/>
        <v>#N/A</v>
      </c>
    </row>
    <row r="3318" spans="1:14" x14ac:dyDescent="0.25">
      <c r="A3318" s="30" t="s">
        <v>48</v>
      </c>
      <c r="B3318" s="29">
        <v>33022</v>
      </c>
      <c r="C3318" s="28" t="s">
        <v>3251</v>
      </c>
      <c r="D3318" s="27" t="s">
        <v>189</v>
      </c>
      <c r="E3318" s="27" t="s">
        <v>213</v>
      </c>
      <c r="F3318" s="26" t="str">
        <f>VLOOKUP(E3318,PROCV!$A$1:$B$107,2,TRUE)</f>
        <v>Patrimônio</v>
      </c>
      <c r="G3318" s="25">
        <v>2003</v>
      </c>
      <c r="H3318" s="24">
        <v>0</v>
      </c>
      <c r="I3318" s="23" t="str">
        <f>VLOOKUP(J3318,PROCV!$E$1:$F$27,2,FALSE)</f>
        <v>35 - São Paulo</v>
      </c>
      <c r="J3318" s="22" t="s">
        <v>76</v>
      </c>
      <c r="K3318" s="22">
        <v>0</v>
      </c>
      <c r="L3318" s="25">
        <v>100000</v>
      </c>
      <c r="M3318" s="20" t="e">
        <f>VLOOKUP(G3318,PROCV!$A$110:$B$119,2,FALSE)</f>
        <v>#N/A</v>
      </c>
      <c r="N3318" s="17" t="e">
        <f t="shared" si="51"/>
        <v>#N/A</v>
      </c>
    </row>
    <row r="3319" spans="1:14" x14ac:dyDescent="0.25">
      <c r="A3319" s="30" t="s">
        <v>48</v>
      </c>
      <c r="B3319" s="29">
        <v>28192</v>
      </c>
      <c r="C3319" s="28" t="s">
        <v>3250</v>
      </c>
      <c r="D3319" s="27" t="s">
        <v>189</v>
      </c>
      <c r="E3319" s="27" t="s">
        <v>213</v>
      </c>
      <c r="F3319" s="26" t="str">
        <f>VLOOKUP(E3319,PROCV!$A$1:$B$107,2,TRUE)</f>
        <v>Patrimônio</v>
      </c>
      <c r="G3319" s="25">
        <v>2003</v>
      </c>
      <c r="H3319" s="24">
        <v>0</v>
      </c>
      <c r="I3319" s="23" t="str">
        <f>VLOOKUP(J3319,PROCV!$E$1:$F$27,2,FALSE)</f>
        <v>41 - Paraná</v>
      </c>
      <c r="J3319" s="22" t="s">
        <v>106</v>
      </c>
      <c r="K3319" s="22">
        <v>0</v>
      </c>
      <c r="L3319" s="25">
        <v>80000</v>
      </c>
      <c r="M3319" s="20" t="e">
        <f>VLOOKUP(G3319,PROCV!$A$110:$B$119,2,FALSE)</f>
        <v>#N/A</v>
      </c>
      <c r="N3319" s="17" t="e">
        <f t="shared" si="51"/>
        <v>#N/A</v>
      </c>
    </row>
    <row r="3320" spans="1:14" x14ac:dyDescent="0.25">
      <c r="A3320" s="30" t="s">
        <v>48</v>
      </c>
      <c r="B3320" s="29">
        <v>34655</v>
      </c>
      <c r="C3320" s="28" t="s">
        <v>3089</v>
      </c>
      <c r="D3320" s="27" t="s">
        <v>189</v>
      </c>
      <c r="E3320" s="27" t="s">
        <v>213</v>
      </c>
      <c r="F3320" s="26" t="str">
        <f>VLOOKUP(E3320,PROCV!$A$1:$B$107,2,TRUE)</f>
        <v>Patrimônio</v>
      </c>
      <c r="G3320" s="25">
        <v>2003</v>
      </c>
      <c r="H3320" s="24">
        <v>0</v>
      </c>
      <c r="I3320" s="23" t="str">
        <f>VLOOKUP(J3320,PROCV!$E$1:$F$27,2,FALSE)</f>
        <v>31 - Minas Gerais</v>
      </c>
      <c r="J3320" s="22" t="s">
        <v>85</v>
      </c>
      <c r="K3320" s="22">
        <v>0</v>
      </c>
      <c r="L3320" s="25">
        <v>500000</v>
      </c>
      <c r="M3320" s="20" t="e">
        <f>VLOOKUP(G3320,PROCV!$A$110:$B$119,2,FALSE)</f>
        <v>#N/A</v>
      </c>
      <c r="N3320" s="17" t="e">
        <f t="shared" si="51"/>
        <v>#N/A</v>
      </c>
    </row>
    <row r="3321" spans="1:14" x14ac:dyDescent="0.25">
      <c r="A3321" s="30" t="s">
        <v>48</v>
      </c>
      <c r="B3321" s="29">
        <v>33795</v>
      </c>
      <c r="C3321" s="28" t="s">
        <v>3249</v>
      </c>
      <c r="D3321" s="27" t="s">
        <v>189</v>
      </c>
      <c r="E3321" s="27" t="s">
        <v>213</v>
      </c>
      <c r="F3321" s="26" t="str">
        <f>VLOOKUP(E3321,PROCV!$A$1:$B$107,2,TRUE)</f>
        <v>Patrimônio</v>
      </c>
      <c r="G3321" s="25">
        <v>2003</v>
      </c>
      <c r="H3321" s="24">
        <v>0</v>
      </c>
      <c r="I3321" s="23" t="str">
        <f>VLOOKUP(J3321,PROCV!$E$1:$F$27,2,FALSE)</f>
        <v>17 - Tocantins</v>
      </c>
      <c r="J3321" s="22" t="s">
        <v>64</v>
      </c>
      <c r="K3321" s="22">
        <v>0</v>
      </c>
      <c r="L3321" s="25">
        <v>120000</v>
      </c>
      <c r="M3321" s="20" t="e">
        <f>VLOOKUP(G3321,PROCV!$A$110:$B$119,2,FALSE)</f>
        <v>#N/A</v>
      </c>
      <c r="N3321" s="17" t="e">
        <f t="shared" si="51"/>
        <v>#N/A</v>
      </c>
    </row>
    <row r="3322" spans="1:14" x14ac:dyDescent="0.25">
      <c r="A3322" s="30" t="s">
        <v>48</v>
      </c>
      <c r="B3322" s="29">
        <v>33276</v>
      </c>
      <c r="C3322" s="28" t="s">
        <v>3248</v>
      </c>
      <c r="D3322" s="27" t="s">
        <v>189</v>
      </c>
      <c r="E3322" s="27" t="s">
        <v>213</v>
      </c>
      <c r="F3322" s="26" t="str">
        <f>VLOOKUP(E3322,PROCV!$A$1:$B$107,2,TRUE)</f>
        <v>Patrimônio</v>
      </c>
      <c r="G3322" s="25">
        <v>2003</v>
      </c>
      <c r="H3322" s="24">
        <v>0</v>
      </c>
      <c r="I3322" s="23" t="str">
        <f>VLOOKUP(J3322,PROCV!$E$1:$F$27,2,FALSE)</f>
        <v>52 - Goiás</v>
      </c>
      <c r="J3322" s="22" t="s">
        <v>97</v>
      </c>
      <c r="K3322" s="22">
        <v>0</v>
      </c>
      <c r="L3322" s="25">
        <v>121500</v>
      </c>
      <c r="M3322" s="20" t="e">
        <f>VLOOKUP(G3322,PROCV!$A$110:$B$119,2,FALSE)</f>
        <v>#N/A</v>
      </c>
      <c r="N3322" s="17" t="e">
        <f t="shared" si="51"/>
        <v>#N/A</v>
      </c>
    </row>
    <row r="3323" spans="1:14" x14ac:dyDescent="0.25">
      <c r="A3323" s="30" t="s">
        <v>48</v>
      </c>
      <c r="B3323" s="29">
        <v>27862</v>
      </c>
      <c r="C3323" s="28" t="s">
        <v>3086</v>
      </c>
      <c r="D3323" s="27" t="s">
        <v>189</v>
      </c>
      <c r="E3323" s="27" t="s">
        <v>749</v>
      </c>
      <c r="F3323" s="26" t="str">
        <f>VLOOKUP(E3323,PROCV!$A$1:$B$107,2,TRUE)</f>
        <v>Educação e Criação em Artes</v>
      </c>
      <c r="G3323" s="25">
        <v>2003</v>
      </c>
      <c r="H3323" s="24">
        <v>0</v>
      </c>
      <c r="I3323" s="23" t="str">
        <f>VLOOKUP(J3323,PROCV!$E$1:$F$27,2,FALSE)</f>
        <v>31 - Minas Gerais</v>
      </c>
      <c r="J3323" s="22" t="s">
        <v>85</v>
      </c>
      <c r="K3323" s="22">
        <v>0</v>
      </c>
      <c r="L3323" s="25">
        <v>4514380.1900000004</v>
      </c>
      <c r="M3323" s="20" t="e">
        <f>VLOOKUP(G3323,PROCV!$A$110:$B$119,2,FALSE)</f>
        <v>#N/A</v>
      </c>
      <c r="N3323" s="17" t="e">
        <f t="shared" si="51"/>
        <v>#N/A</v>
      </c>
    </row>
    <row r="3324" spans="1:14" x14ac:dyDescent="0.25">
      <c r="A3324" s="30" t="s">
        <v>48</v>
      </c>
      <c r="B3324" s="29">
        <v>36375</v>
      </c>
      <c r="C3324" s="28" t="s">
        <v>3247</v>
      </c>
      <c r="D3324" s="27" t="s">
        <v>189</v>
      </c>
      <c r="E3324" s="27" t="s">
        <v>213</v>
      </c>
      <c r="F3324" s="26" t="str">
        <f>VLOOKUP(E3324,PROCV!$A$1:$B$107,2,TRUE)</f>
        <v>Patrimônio</v>
      </c>
      <c r="G3324" s="25">
        <v>2003</v>
      </c>
      <c r="H3324" s="24">
        <v>0</v>
      </c>
      <c r="I3324" s="23" t="str">
        <f>VLOOKUP(J3324,PROCV!$E$1:$F$27,2,FALSE)</f>
        <v>21 - Maranhão</v>
      </c>
      <c r="J3324" s="22" t="s">
        <v>63</v>
      </c>
      <c r="K3324" s="22">
        <v>0</v>
      </c>
      <c r="L3324" s="25">
        <v>100000</v>
      </c>
      <c r="M3324" s="20" t="e">
        <f>VLOOKUP(G3324,PROCV!$A$110:$B$119,2,FALSE)</f>
        <v>#N/A</v>
      </c>
      <c r="N3324" s="17" t="e">
        <f t="shared" si="51"/>
        <v>#N/A</v>
      </c>
    </row>
    <row r="3325" spans="1:14" x14ac:dyDescent="0.25">
      <c r="A3325" s="30" t="s">
        <v>48</v>
      </c>
      <c r="B3325" s="29">
        <v>35154</v>
      </c>
      <c r="C3325" s="28" t="s">
        <v>3246</v>
      </c>
      <c r="D3325" s="27" t="s">
        <v>189</v>
      </c>
      <c r="E3325" s="27" t="s">
        <v>213</v>
      </c>
      <c r="F3325" s="26" t="str">
        <f>VLOOKUP(E3325,PROCV!$A$1:$B$107,2,TRUE)</f>
        <v>Patrimônio</v>
      </c>
      <c r="G3325" s="25">
        <v>2003</v>
      </c>
      <c r="H3325" s="24">
        <v>0</v>
      </c>
      <c r="I3325" s="23" t="str">
        <f>VLOOKUP(J3325,PROCV!$E$1:$F$27,2,FALSE)</f>
        <v>11 - Rondônia</v>
      </c>
      <c r="J3325" s="22" t="s">
        <v>219</v>
      </c>
      <c r="K3325" s="22">
        <v>0</v>
      </c>
      <c r="L3325" s="25">
        <v>120000</v>
      </c>
      <c r="M3325" s="20" t="e">
        <f>VLOOKUP(G3325,PROCV!$A$110:$B$119,2,FALSE)</f>
        <v>#N/A</v>
      </c>
      <c r="N3325" s="17" t="e">
        <f t="shared" si="51"/>
        <v>#N/A</v>
      </c>
    </row>
    <row r="3326" spans="1:14" x14ac:dyDescent="0.25">
      <c r="A3326" s="30" t="s">
        <v>48</v>
      </c>
      <c r="B3326" s="29">
        <v>36635</v>
      </c>
      <c r="C3326" s="28" t="s">
        <v>3245</v>
      </c>
      <c r="D3326" s="27" t="s">
        <v>189</v>
      </c>
      <c r="E3326" s="27" t="s">
        <v>213</v>
      </c>
      <c r="F3326" s="26" t="str">
        <f>VLOOKUP(E3326,PROCV!$A$1:$B$107,2,TRUE)</f>
        <v>Patrimônio</v>
      </c>
      <c r="G3326" s="25">
        <v>2003</v>
      </c>
      <c r="H3326" s="24">
        <v>0</v>
      </c>
      <c r="I3326" s="23" t="str">
        <f>VLOOKUP(J3326,PROCV!$E$1:$F$27,2,FALSE)</f>
        <v>31 - Minas Gerais</v>
      </c>
      <c r="J3326" s="22" t="s">
        <v>85</v>
      </c>
      <c r="K3326" s="22">
        <v>0</v>
      </c>
      <c r="L3326" s="25">
        <v>200000</v>
      </c>
      <c r="M3326" s="20" t="e">
        <f>VLOOKUP(G3326,PROCV!$A$110:$B$119,2,FALSE)</f>
        <v>#N/A</v>
      </c>
      <c r="N3326" s="17" t="e">
        <f t="shared" si="51"/>
        <v>#N/A</v>
      </c>
    </row>
    <row r="3327" spans="1:14" x14ac:dyDescent="0.25">
      <c r="A3327" s="30" t="s">
        <v>48</v>
      </c>
      <c r="B3327" s="29">
        <v>33023</v>
      </c>
      <c r="C3327" s="28" t="s">
        <v>3244</v>
      </c>
      <c r="D3327" s="27" t="s">
        <v>189</v>
      </c>
      <c r="E3327" s="27" t="s">
        <v>213</v>
      </c>
      <c r="F3327" s="26" t="str">
        <f>VLOOKUP(E3327,PROCV!$A$1:$B$107,2,TRUE)</f>
        <v>Patrimônio</v>
      </c>
      <c r="G3327" s="25">
        <v>2003</v>
      </c>
      <c r="H3327" s="24">
        <v>0</v>
      </c>
      <c r="I3327" s="23" t="str">
        <f>VLOOKUP(J3327,PROCV!$E$1:$F$27,2,FALSE)</f>
        <v>23 - Ceará</v>
      </c>
      <c r="J3327" s="22" t="s">
        <v>52</v>
      </c>
      <c r="K3327" s="22">
        <v>0</v>
      </c>
      <c r="L3327" s="25">
        <v>128813.06</v>
      </c>
      <c r="M3327" s="20" t="e">
        <f>VLOOKUP(G3327,PROCV!$A$110:$B$119,2,FALSE)</f>
        <v>#N/A</v>
      </c>
      <c r="N3327" s="17" t="e">
        <f t="shared" si="51"/>
        <v>#N/A</v>
      </c>
    </row>
    <row r="3328" spans="1:14" x14ac:dyDescent="0.25">
      <c r="A3328" s="30" t="s">
        <v>48</v>
      </c>
      <c r="B3328" s="29">
        <v>33052</v>
      </c>
      <c r="C3328" s="28" t="s">
        <v>3084</v>
      </c>
      <c r="D3328" s="27" t="s">
        <v>189</v>
      </c>
      <c r="E3328" s="27" t="s">
        <v>213</v>
      </c>
      <c r="F3328" s="26" t="str">
        <f>VLOOKUP(E3328,PROCV!$A$1:$B$107,2,TRUE)</f>
        <v>Patrimônio</v>
      </c>
      <c r="G3328" s="25">
        <v>2003</v>
      </c>
      <c r="H3328" s="24">
        <v>0</v>
      </c>
      <c r="I3328" s="23" t="str">
        <f>VLOOKUP(J3328,PROCV!$E$1:$F$27,2,FALSE)</f>
        <v>23 - Ceará</v>
      </c>
      <c r="J3328" s="22" t="s">
        <v>52</v>
      </c>
      <c r="K3328" s="22">
        <v>0</v>
      </c>
      <c r="L3328" s="25">
        <v>320000</v>
      </c>
      <c r="M3328" s="20" t="e">
        <f>VLOOKUP(G3328,PROCV!$A$110:$B$119,2,FALSE)</f>
        <v>#N/A</v>
      </c>
      <c r="N3328" s="17" t="e">
        <f t="shared" si="51"/>
        <v>#N/A</v>
      </c>
    </row>
    <row r="3329" spans="1:14" x14ac:dyDescent="0.25">
      <c r="A3329" s="30" t="s">
        <v>48</v>
      </c>
      <c r="B3329" s="29">
        <v>32454</v>
      </c>
      <c r="C3329" s="28" t="s">
        <v>3083</v>
      </c>
      <c r="D3329" s="27" t="s">
        <v>189</v>
      </c>
      <c r="E3329" s="27" t="s">
        <v>213</v>
      </c>
      <c r="F3329" s="26" t="str">
        <f>VLOOKUP(E3329,PROCV!$A$1:$B$107,2,TRUE)</f>
        <v>Patrimônio</v>
      </c>
      <c r="G3329" s="25">
        <v>2003</v>
      </c>
      <c r="H3329" s="24">
        <v>0</v>
      </c>
      <c r="I3329" s="23" t="str">
        <f>VLOOKUP(J3329,PROCV!$E$1:$F$27,2,FALSE)</f>
        <v>41 - Paraná</v>
      </c>
      <c r="J3329" s="22" t="s">
        <v>106</v>
      </c>
      <c r="K3329" s="22">
        <v>0</v>
      </c>
      <c r="L3329" s="25">
        <v>160000</v>
      </c>
      <c r="M3329" s="20" t="e">
        <f>VLOOKUP(G3329,PROCV!$A$110:$B$119,2,FALSE)</f>
        <v>#N/A</v>
      </c>
      <c r="N3329" s="17" t="e">
        <f t="shared" si="51"/>
        <v>#N/A</v>
      </c>
    </row>
    <row r="3330" spans="1:14" x14ac:dyDescent="0.25">
      <c r="A3330" s="30" t="s">
        <v>48</v>
      </c>
      <c r="B3330" s="29">
        <v>32693</v>
      </c>
      <c r="C3330" s="28" t="s">
        <v>3243</v>
      </c>
      <c r="D3330" s="27" t="s">
        <v>189</v>
      </c>
      <c r="E3330" s="27" t="s">
        <v>213</v>
      </c>
      <c r="F3330" s="26" t="str">
        <f>VLOOKUP(E3330,PROCV!$A$1:$B$107,2,TRUE)</f>
        <v>Patrimônio</v>
      </c>
      <c r="G3330" s="25">
        <v>2003</v>
      </c>
      <c r="H3330" s="24">
        <v>0</v>
      </c>
      <c r="I3330" s="23" t="str">
        <f>VLOOKUP(J3330,PROCV!$E$1:$F$27,2,FALSE)</f>
        <v>41 - Paraná</v>
      </c>
      <c r="J3330" s="22" t="s">
        <v>106</v>
      </c>
      <c r="K3330" s="22">
        <v>0</v>
      </c>
      <c r="L3330" s="25">
        <v>102017.19</v>
      </c>
      <c r="M3330" s="20" t="e">
        <f>VLOOKUP(G3330,PROCV!$A$110:$B$119,2,FALSE)</f>
        <v>#N/A</v>
      </c>
      <c r="N3330" s="17" t="e">
        <f t="shared" ref="N3330:N3393" si="52">+M3330*L3330</f>
        <v>#N/A</v>
      </c>
    </row>
    <row r="3331" spans="1:14" x14ac:dyDescent="0.25">
      <c r="A3331" s="30" t="s">
        <v>48</v>
      </c>
      <c r="B3331" s="29">
        <v>36897</v>
      </c>
      <c r="C3331" s="28" t="s">
        <v>3242</v>
      </c>
      <c r="D3331" s="27" t="s">
        <v>189</v>
      </c>
      <c r="E3331" s="27" t="s">
        <v>630</v>
      </c>
      <c r="F3331" s="26" t="s">
        <v>10</v>
      </c>
      <c r="G3331" s="25">
        <v>2003</v>
      </c>
      <c r="H3331" s="24">
        <v>0</v>
      </c>
      <c r="I3331" s="23" t="str">
        <f>VLOOKUP(J3331,PROCV!$E$1:$F$27,2,FALSE)</f>
        <v>31 - Minas Gerais</v>
      </c>
      <c r="J3331" s="22" t="s">
        <v>85</v>
      </c>
      <c r="K3331" s="22">
        <v>0</v>
      </c>
      <c r="L3331" s="25">
        <v>70000</v>
      </c>
      <c r="M3331" s="20" t="e">
        <f>VLOOKUP(G3331,PROCV!$A$110:$B$119,2,FALSE)</f>
        <v>#N/A</v>
      </c>
      <c r="N3331" s="17" t="e">
        <f t="shared" si="52"/>
        <v>#N/A</v>
      </c>
    </row>
    <row r="3332" spans="1:14" x14ac:dyDescent="0.25">
      <c r="A3332" s="30" t="s">
        <v>48</v>
      </c>
      <c r="B3332" s="29">
        <v>36753</v>
      </c>
      <c r="C3332" s="28" t="s">
        <v>3077</v>
      </c>
      <c r="D3332" s="27" t="s">
        <v>4</v>
      </c>
      <c r="E3332" s="27" t="s">
        <v>230</v>
      </c>
      <c r="F3332" s="26" t="str">
        <f>VLOOKUP(E3332,PROCV!$A$1:$B$107,2,TRUE)</f>
        <v>Artes Cênicas e Espetáculo</v>
      </c>
      <c r="G3332" s="25">
        <v>2003</v>
      </c>
      <c r="H3332" s="24">
        <v>0</v>
      </c>
      <c r="I3332" s="23" t="str">
        <f>VLOOKUP(J3332,PROCV!$E$1:$F$27,2,FALSE)</f>
        <v>33 - Rio de Janeiro</v>
      </c>
      <c r="J3332" s="22" t="s">
        <v>82</v>
      </c>
      <c r="K3332" s="22">
        <v>0</v>
      </c>
      <c r="L3332" s="25">
        <v>50000</v>
      </c>
      <c r="M3332" s="20" t="e">
        <f>VLOOKUP(G3332,PROCV!$A$110:$B$119,2,FALSE)</f>
        <v>#N/A</v>
      </c>
      <c r="N3332" s="17" t="e">
        <f t="shared" si="52"/>
        <v>#N/A</v>
      </c>
    </row>
    <row r="3333" spans="1:14" x14ac:dyDescent="0.25">
      <c r="A3333" s="30" t="s">
        <v>48</v>
      </c>
      <c r="B3333" s="29">
        <v>33275</v>
      </c>
      <c r="C3333" s="28" t="s">
        <v>3241</v>
      </c>
      <c r="D3333" s="27" t="s">
        <v>314</v>
      </c>
      <c r="E3333" s="27" t="s">
        <v>590</v>
      </c>
      <c r="F3333" s="26" t="str">
        <f>VLOOKUP(E3333,PROCV!$A$1:$B$107,2,TRUE)</f>
        <v>Artes Cênicas e Espetáculo</v>
      </c>
      <c r="G3333" s="31">
        <v>2003</v>
      </c>
      <c r="H3333" s="24">
        <v>0</v>
      </c>
      <c r="I3333" s="23" t="str">
        <f>VLOOKUP(J3333,PROCV!$E$1:$F$27,2,FALSE)</f>
        <v>27 - Alagoas</v>
      </c>
      <c r="J3333" s="22" t="s">
        <v>65</v>
      </c>
      <c r="K3333" s="22">
        <v>0</v>
      </c>
      <c r="L3333" s="31">
        <v>69996</v>
      </c>
      <c r="M3333" s="20" t="e">
        <f>VLOOKUP(G3333,PROCV!$A$110:$B$119,2,FALSE)</f>
        <v>#N/A</v>
      </c>
      <c r="N3333" s="17" t="e">
        <f t="shared" si="52"/>
        <v>#N/A</v>
      </c>
    </row>
    <row r="3334" spans="1:14" x14ac:dyDescent="0.25">
      <c r="A3334" s="30" t="s">
        <v>48</v>
      </c>
      <c r="B3334" s="29">
        <v>36817</v>
      </c>
      <c r="C3334" s="28" t="s">
        <v>3240</v>
      </c>
      <c r="D3334" s="27" t="s">
        <v>4</v>
      </c>
      <c r="E3334" s="27" t="s">
        <v>230</v>
      </c>
      <c r="F3334" s="26" t="str">
        <f>VLOOKUP(E3334,PROCV!$A$1:$B$107,2,TRUE)</f>
        <v>Artes Cênicas e Espetáculo</v>
      </c>
      <c r="G3334" s="25">
        <v>2003</v>
      </c>
      <c r="H3334" s="24">
        <v>0</v>
      </c>
      <c r="I3334" s="23" t="str">
        <f>VLOOKUP(J3334,PROCV!$E$1:$F$27,2,FALSE)</f>
        <v>35 - São Paulo</v>
      </c>
      <c r="J3334" s="22" t="s">
        <v>76</v>
      </c>
      <c r="K3334" s="22">
        <v>0</v>
      </c>
      <c r="L3334" s="25">
        <v>4250</v>
      </c>
      <c r="M3334" s="20" t="e">
        <f>VLOOKUP(G3334,PROCV!$A$110:$B$119,2,FALSE)</f>
        <v>#N/A</v>
      </c>
      <c r="N3334" s="17" t="e">
        <f t="shared" si="52"/>
        <v>#N/A</v>
      </c>
    </row>
    <row r="3335" spans="1:14" x14ac:dyDescent="0.25">
      <c r="A3335" s="30" t="s">
        <v>48</v>
      </c>
      <c r="B3335" s="29">
        <v>32278</v>
      </c>
      <c r="C3335" s="28" t="s">
        <v>3239</v>
      </c>
      <c r="D3335" s="27" t="s">
        <v>4</v>
      </c>
      <c r="E3335" s="27" t="s">
        <v>285</v>
      </c>
      <c r="F3335" s="26" t="str">
        <f>VLOOKUP(E3335,PROCV!$A$1:$B$107,2,TRUE)</f>
        <v>Educação e Criação em Artes</v>
      </c>
      <c r="G3335" s="25">
        <v>2003</v>
      </c>
      <c r="H3335" s="24">
        <v>0</v>
      </c>
      <c r="I3335" s="23" t="str">
        <f>VLOOKUP(J3335,PROCV!$E$1:$F$27,2,FALSE)</f>
        <v>53 - Distrito Federal</v>
      </c>
      <c r="J3335" s="22" t="s">
        <v>75</v>
      </c>
      <c r="K3335" s="22">
        <v>0</v>
      </c>
      <c r="L3335" s="25">
        <v>39999.379999999997</v>
      </c>
      <c r="M3335" s="20" t="e">
        <f>VLOOKUP(G3335,PROCV!$A$110:$B$119,2,FALSE)</f>
        <v>#N/A</v>
      </c>
      <c r="N3335" s="17" t="e">
        <f t="shared" si="52"/>
        <v>#N/A</v>
      </c>
    </row>
    <row r="3336" spans="1:14" x14ac:dyDescent="0.25">
      <c r="A3336" s="30" t="s">
        <v>48</v>
      </c>
      <c r="B3336" s="29">
        <v>35345</v>
      </c>
      <c r="C3336" s="28" t="s">
        <v>3238</v>
      </c>
      <c r="D3336" s="27" t="s">
        <v>4</v>
      </c>
      <c r="E3336" s="27" t="s">
        <v>259</v>
      </c>
      <c r="F3336" s="26" t="str">
        <f>VLOOKUP(E3336,PROCV!$A$1:$B$107,2,TRUE)</f>
        <v>Arquitetura e Design</v>
      </c>
      <c r="G3336" s="25">
        <v>2003</v>
      </c>
      <c r="H3336" s="24">
        <v>0</v>
      </c>
      <c r="I3336" s="23" t="str">
        <f>VLOOKUP(J3336,PROCV!$E$1:$F$27,2,FALSE)</f>
        <v>35 - São Paulo</v>
      </c>
      <c r="J3336" s="22" t="s">
        <v>76</v>
      </c>
      <c r="K3336" s="22">
        <v>0</v>
      </c>
      <c r="L3336" s="25">
        <v>60000</v>
      </c>
      <c r="M3336" s="20" t="e">
        <f>VLOOKUP(G3336,PROCV!$A$110:$B$119,2,FALSE)</f>
        <v>#N/A</v>
      </c>
      <c r="N3336" s="17" t="e">
        <f t="shared" si="52"/>
        <v>#N/A</v>
      </c>
    </row>
    <row r="3337" spans="1:14" x14ac:dyDescent="0.25">
      <c r="A3337" s="30" t="s">
        <v>48</v>
      </c>
      <c r="B3337" s="29">
        <v>35168</v>
      </c>
      <c r="C3337" s="28" t="s">
        <v>3237</v>
      </c>
      <c r="D3337" s="27" t="s">
        <v>4</v>
      </c>
      <c r="E3337" s="27" t="s">
        <v>230</v>
      </c>
      <c r="F3337" s="26" t="str">
        <f>VLOOKUP(E3337,PROCV!$A$1:$B$107,2,TRUE)</f>
        <v>Artes Cênicas e Espetáculo</v>
      </c>
      <c r="G3337" s="25">
        <v>2003</v>
      </c>
      <c r="H3337" s="24">
        <v>0</v>
      </c>
      <c r="I3337" s="23" t="str">
        <f>VLOOKUP(J3337,PROCV!$E$1:$F$27,2,FALSE)</f>
        <v>35 - São Paulo</v>
      </c>
      <c r="J3337" s="22" t="s">
        <v>76</v>
      </c>
      <c r="K3337" s="22">
        <v>0</v>
      </c>
      <c r="L3337" s="25">
        <v>45000</v>
      </c>
      <c r="M3337" s="20" t="e">
        <f>VLOOKUP(G3337,PROCV!$A$110:$B$119,2,FALSE)</f>
        <v>#N/A</v>
      </c>
      <c r="N3337" s="17" t="e">
        <f t="shared" si="52"/>
        <v>#N/A</v>
      </c>
    </row>
    <row r="3338" spans="1:14" x14ac:dyDescent="0.25">
      <c r="A3338" s="30" t="s">
        <v>48</v>
      </c>
      <c r="B3338" s="29">
        <v>33987</v>
      </c>
      <c r="C3338" s="28" t="s">
        <v>3236</v>
      </c>
      <c r="D3338" s="27" t="s">
        <v>314</v>
      </c>
      <c r="E3338" s="27" t="s">
        <v>590</v>
      </c>
      <c r="F3338" s="26" t="str">
        <f>VLOOKUP(E3338,PROCV!$A$1:$B$107,2,TRUE)</f>
        <v>Artes Cênicas e Espetáculo</v>
      </c>
      <c r="G3338" s="31">
        <v>2003</v>
      </c>
      <c r="H3338" s="24">
        <v>0</v>
      </c>
      <c r="I3338" s="23" t="str">
        <f>VLOOKUP(J3338,PROCV!$E$1:$F$27,2,FALSE)</f>
        <v>53 - Distrito Federal</v>
      </c>
      <c r="J3338" s="22" t="s">
        <v>75</v>
      </c>
      <c r="K3338" s="22">
        <v>0</v>
      </c>
      <c r="L3338" s="31">
        <v>26271.29</v>
      </c>
      <c r="M3338" s="20" t="e">
        <f>VLOOKUP(G3338,PROCV!$A$110:$B$119,2,FALSE)</f>
        <v>#N/A</v>
      </c>
      <c r="N3338" s="17" t="e">
        <f t="shared" si="52"/>
        <v>#N/A</v>
      </c>
    </row>
    <row r="3339" spans="1:14" x14ac:dyDescent="0.25">
      <c r="A3339" s="30" t="s">
        <v>48</v>
      </c>
      <c r="B3339" s="29">
        <v>33793</v>
      </c>
      <c r="C3339" s="28" t="s">
        <v>3235</v>
      </c>
      <c r="D3339" s="27" t="s">
        <v>4</v>
      </c>
      <c r="E3339" s="27" t="s">
        <v>230</v>
      </c>
      <c r="F3339" s="26" t="str">
        <f>VLOOKUP(E3339,PROCV!$A$1:$B$107,2,TRUE)</f>
        <v>Artes Cênicas e Espetáculo</v>
      </c>
      <c r="G3339" s="31">
        <v>2003</v>
      </c>
      <c r="H3339" s="24">
        <v>0</v>
      </c>
      <c r="I3339" s="23" t="str">
        <f>VLOOKUP(J3339,PROCV!$E$1:$F$27,2,FALSE)</f>
        <v>33 - Rio de Janeiro</v>
      </c>
      <c r="J3339" s="22" t="s">
        <v>82</v>
      </c>
      <c r="K3339" s="22">
        <v>0</v>
      </c>
      <c r="L3339" s="31">
        <v>50000</v>
      </c>
      <c r="M3339" s="20" t="e">
        <f>VLOOKUP(G3339,PROCV!$A$110:$B$119,2,FALSE)</f>
        <v>#N/A</v>
      </c>
      <c r="N3339" s="17" t="e">
        <f t="shared" si="52"/>
        <v>#N/A</v>
      </c>
    </row>
    <row r="3340" spans="1:14" x14ac:dyDescent="0.25">
      <c r="A3340" s="30" t="s">
        <v>48</v>
      </c>
      <c r="B3340" s="29">
        <v>32777</v>
      </c>
      <c r="C3340" s="28" t="s">
        <v>3057</v>
      </c>
      <c r="D3340" s="27" t="s">
        <v>189</v>
      </c>
      <c r="E3340" s="27" t="s">
        <v>213</v>
      </c>
      <c r="F3340" s="26" t="str">
        <f>VLOOKUP(E3340,PROCV!$A$1:$B$107,2,TRUE)</f>
        <v>Patrimônio</v>
      </c>
      <c r="G3340" s="25">
        <v>2003</v>
      </c>
      <c r="H3340" s="24">
        <v>0</v>
      </c>
      <c r="I3340" s="23" t="str">
        <f>VLOOKUP(J3340,PROCV!$E$1:$F$27,2,FALSE)</f>
        <v>41 - Paraná</v>
      </c>
      <c r="J3340" s="22" t="s">
        <v>106</v>
      </c>
      <c r="K3340" s="22">
        <v>0</v>
      </c>
      <c r="L3340" s="25">
        <v>400000</v>
      </c>
      <c r="M3340" s="20" t="e">
        <f>VLOOKUP(G3340,PROCV!$A$110:$B$119,2,FALSE)</f>
        <v>#N/A</v>
      </c>
      <c r="N3340" s="17" t="e">
        <f t="shared" si="52"/>
        <v>#N/A</v>
      </c>
    </row>
    <row r="3341" spans="1:14" x14ac:dyDescent="0.25">
      <c r="A3341" s="30" t="s">
        <v>48</v>
      </c>
      <c r="B3341" s="29">
        <v>32322</v>
      </c>
      <c r="C3341" s="28" t="s">
        <v>3234</v>
      </c>
      <c r="D3341" s="27" t="s">
        <v>4</v>
      </c>
      <c r="E3341" s="27" t="s">
        <v>259</v>
      </c>
      <c r="F3341" s="26" t="str">
        <f>VLOOKUP(E3341,PROCV!$A$1:$B$107,2,TRUE)</f>
        <v>Arquitetura e Design</v>
      </c>
      <c r="G3341" s="25">
        <v>2003</v>
      </c>
      <c r="H3341" s="24">
        <v>0</v>
      </c>
      <c r="I3341" s="23" t="str">
        <f>VLOOKUP(J3341,PROCV!$E$1:$F$27,2,FALSE)</f>
        <v>31 - Minas Gerais</v>
      </c>
      <c r="J3341" s="22" t="s">
        <v>85</v>
      </c>
      <c r="K3341" s="22">
        <v>0</v>
      </c>
      <c r="L3341" s="25">
        <v>30000</v>
      </c>
      <c r="M3341" s="20" t="e">
        <f>VLOOKUP(G3341,PROCV!$A$110:$B$119,2,FALSE)</f>
        <v>#N/A</v>
      </c>
      <c r="N3341" s="17" t="e">
        <f t="shared" si="52"/>
        <v>#N/A</v>
      </c>
    </row>
    <row r="3342" spans="1:14" x14ac:dyDescent="0.25">
      <c r="A3342" s="30" t="s">
        <v>48</v>
      </c>
      <c r="B3342" s="29">
        <v>36196</v>
      </c>
      <c r="C3342" s="28" t="s">
        <v>3233</v>
      </c>
      <c r="D3342" s="27" t="s">
        <v>4</v>
      </c>
      <c r="E3342" s="27" t="s">
        <v>230</v>
      </c>
      <c r="F3342" s="26" t="str">
        <f>VLOOKUP(E3342,PROCV!$A$1:$B$107,2,TRUE)</f>
        <v>Artes Cênicas e Espetáculo</v>
      </c>
      <c r="G3342" s="25">
        <v>2003</v>
      </c>
      <c r="H3342" s="24">
        <v>0</v>
      </c>
      <c r="I3342" s="23" t="str">
        <f>VLOOKUP(J3342,PROCV!$E$1:$F$27,2,FALSE)</f>
        <v>13 - Amazonas</v>
      </c>
      <c r="J3342" s="22" t="s">
        <v>823</v>
      </c>
      <c r="K3342" s="22">
        <v>0</v>
      </c>
      <c r="L3342" s="25">
        <v>20000</v>
      </c>
      <c r="M3342" s="20" t="e">
        <f>VLOOKUP(G3342,PROCV!$A$110:$B$119,2,FALSE)</f>
        <v>#N/A</v>
      </c>
      <c r="N3342" s="17" t="e">
        <f t="shared" si="52"/>
        <v>#N/A</v>
      </c>
    </row>
    <row r="3343" spans="1:14" x14ac:dyDescent="0.25">
      <c r="A3343" s="30" t="s">
        <v>48</v>
      </c>
      <c r="B3343" s="29">
        <v>31267</v>
      </c>
      <c r="C3343" s="28" t="s">
        <v>3232</v>
      </c>
      <c r="D3343" s="27" t="s">
        <v>114</v>
      </c>
      <c r="E3343" s="27" t="s">
        <v>113</v>
      </c>
      <c r="F3343" s="26" t="str">
        <f>VLOOKUP(E3343,PROCV!$A$1:$B$107,2,TRUE)</f>
        <v>Música</v>
      </c>
      <c r="G3343" s="25">
        <v>2003</v>
      </c>
      <c r="H3343" s="24">
        <v>0</v>
      </c>
      <c r="I3343" s="23" t="str">
        <f>VLOOKUP(J3343,PROCV!$E$1:$F$27,2,FALSE)</f>
        <v>43 - Rio Grande do Sul</v>
      </c>
      <c r="J3343" s="22" t="s">
        <v>56</v>
      </c>
      <c r="K3343" s="22">
        <v>0</v>
      </c>
      <c r="L3343" s="25">
        <v>113268.8</v>
      </c>
      <c r="M3343" s="20" t="e">
        <f>VLOOKUP(G3343,PROCV!$A$110:$B$119,2,FALSE)</f>
        <v>#N/A</v>
      </c>
      <c r="N3343" s="17" t="e">
        <f t="shared" si="52"/>
        <v>#N/A</v>
      </c>
    </row>
    <row r="3344" spans="1:14" x14ac:dyDescent="0.25">
      <c r="A3344" s="30" t="s">
        <v>48</v>
      </c>
      <c r="B3344" s="29">
        <v>33797</v>
      </c>
      <c r="C3344" s="28" t="s">
        <v>3231</v>
      </c>
      <c r="D3344" s="27" t="s">
        <v>4</v>
      </c>
      <c r="E3344" s="27" t="s">
        <v>230</v>
      </c>
      <c r="F3344" s="26" t="str">
        <f>VLOOKUP(E3344,PROCV!$A$1:$B$107,2,TRUE)</f>
        <v>Artes Cênicas e Espetáculo</v>
      </c>
      <c r="G3344" s="31">
        <v>2003</v>
      </c>
      <c r="H3344" s="24">
        <v>0</v>
      </c>
      <c r="I3344" s="23" t="str">
        <f>VLOOKUP(J3344,PROCV!$E$1:$F$27,2,FALSE)</f>
        <v>51 - Mato Grosso</v>
      </c>
      <c r="J3344" s="22" t="s">
        <v>99</v>
      </c>
      <c r="K3344" s="22">
        <v>0</v>
      </c>
      <c r="L3344" s="31">
        <v>31250</v>
      </c>
      <c r="M3344" s="20" t="e">
        <f>VLOOKUP(G3344,PROCV!$A$110:$B$119,2,FALSE)</f>
        <v>#N/A</v>
      </c>
      <c r="N3344" s="17" t="e">
        <f t="shared" si="52"/>
        <v>#N/A</v>
      </c>
    </row>
    <row r="3345" spans="1:14" x14ac:dyDescent="0.25">
      <c r="A3345" s="30" t="s">
        <v>48</v>
      </c>
      <c r="B3345" s="29">
        <v>32992</v>
      </c>
      <c r="C3345" s="28" t="s">
        <v>3230</v>
      </c>
      <c r="D3345" s="27" t="s">
        <v>4</v>
      </c>
      <c r="E3345" s="27" t="s">
        <v>138</v>
      </c>
      <c r="F3345" s="26" t="str">
        <f>VLOOKUP(E3345,PROCV!$A$1:$B$107,2,TRUE)</f>
        <v>Arquitetura e Design</v>
      </c>
      <c r="G3345" s="31">
        <v>2003</v>
      </c>
      <c r="H3345" s="24">
        <v>0</v>
      </c>
      <c r="I3345" s="23" t="str">
        <f>VLOOKUP(J3345,PROCV!$E$1:$F$27,2,FALSE)</f>
        <v>35 - São Paulo</v>
      </c>
      <c r="J3345" s="22" t="s">
        <v>76</v>
      </c>
      <c r="K3345" s="22">
        <v>0</v>
      </c>
      <c r="L3345" s="31">
        <v>85000</v>
      </c>
      <c r="M3345" s="20" t="e">
        <f>VLOOKUP(G3345,PROCV!$A$110:$B$119,2,FALSE)</f>
        <v>#N/A</v>
      </c>
      <c r="N3345" s="17" t="e">
        <f t="shared" si="52"/>
        <v>#N/A</v>
      </c>
    </row>
    <row r="3346" spans="1:14" x14ac:dyDescent="0.25">
      <c r="A3346" s="30" t="s">
        <v>48</v>
      </c>
      <c r="B3346" s="29">
        <v>36291</v>
      </c>
      <c r="C3346" s="28" t="s">
        <v>3229</v>
      </c>
      <c r="D3346" s="27" t="s">
        <v>4</v>
      </c>
      <c r="E3346" s="27" t="s">
        <v>230</v>
      </c>
      <c r="F3346" s="26" t="str">
        <f>VLOOKUP(E3346,PROCV!$A$1:$B$107,2,TRUE)</f>
        <v>Artes Cênicas e Espetáculo</v>
      </c>
      <c r="G3346" s="25">
        <v>2003</v>
      </c>
      <c r="H3346" s="24">
        <v>0</v>
      </c>
      <c r="I3346" s="23" t="str">
        <f>VLOOKUP(J3346,PROCV!$E$1:$F$27,2,FALSE)</f>
        <v>35 - São Paulo</v>
      </c>
      <c r="J3346" s="22" t="s">
        <v>76</v>
      </c>
      <c r="K3346" s="22">
        <v>0</v>
      </c>
      <c r="L3346" s="25">
        <v>20000</v>
      </c>
      <c r="M3346" s="20" t="e">
        <f>VLOOKUP(G3346,PROCV!$A$110:$B$119,2,FALSE)</f>
        <v>#N/A</v>
      </c>
      <c r="N3346" s="17" t="e">
        <f t="shared" si="52"/>
        <v>#N/A</v>
      </c>
    </row>
    <row r="3347" spans="1:14" x14ac:dyDescent="0.25">
      <c r="A3347" s="30" t="s">
        <v>48</v>
      </c>
      <c r="B3347" s="29">
        <v>36576</v>
      </c>
      <c r="C3347" s="28" t="s">
        <v>3228</v>
      </c>
      <c r="D3347" s="27" t="s">
        <v>4</v>
      </c>
      <c r="E3347" s="27" t="s">
        <v>230</v>
      </c>
      <c r="F3347" s="26" t="str">
        <f>VLOOKUP(E3347,PROCV!$A$1:$B$107,2,TRUE)</f>
        <v>Artes Cênicas e Espetáculo</v>
      </c>
      <c r="G3347" s="25">
        <v>2003</v>
      </c>
      <c r="H3347" s="24">
        <v>0</v>
      </c>
      <c r="I3347" s="23" t="str">
        <f>VLOOKUP(J3347,PROCV!$E$1:$F$27,2,FALSE)</f>
        <v>23 - Ceará</v>
      </c>
      <c r="J3347" s="22" t="s">
        <v>52</v>
      </c>
      <c r="K3347" s="22">
        <v>0</v>
      </c>
      <c r="L3347" s="25">
        <v>15000</v>
      </c>
      <c r="M3347" s="20" t="e">
        <f>VLOOKUP(G3347,PROCV!$A$110:$B$119,2,FALSE)</f>
        <v>#N/A</v>
      </c>
      <c r="N3347" s="17" t="e">
        <f t="shared" si="52"/>
        <v>#N/A</v>
      </c>
    </row>
    <row r="3348" spans="1:14" x14ac:dyDescent="0.25">
      <c r="A3348" s="30" t="s">
        <v>48</v>
      </c>
      <c r="B3348" s="29">
        <v>35502</v>
      </c>
      <c r="C3348" s="28" t="s">
        <v>3227</v>
      </c>
      <c r="D3348" s="27" t="s">
        <v>4</v>
      </c>
      <c r="E3348" s="27" t="s">
        <v>230</v>
      </c>
      <c r="F3348" s="26" t="str">
        <f>VLOOKUP(E3348,PROCV!$A$1:$B$107,2,TRUE)</f>
        <v>Artes Cênicas e Espetáculo</v>
      </c>
      <c r="G3348" s="25">
        <v>2003</v>
      </c>
      <c r="H3348" s="24">
        <v>0</v>
      </c>
      <c r="I3348" s="23" t="str">
        <f>VLOOKUP(J3348,PROCV!$E$1:$F$27,2,FALSE)</f>
        <v>31 - Minas Gerais</v>
      </c>
      <c r="J3348" s="22" t="s">
        <v>85</v>
      </c>
      <c r="K3348" s="22">
        <v>0</v>
      </c>
      <c r="L3348" s="25">
        <v>10000</v>
      </c>
      <c r="M3348" s="20" t="e">
        <f>VLOOKUP(G3348,PROCV!$A$110:$B$119,2,FALSE)</f>
        <v>#N/A</v>
      </c>
      <c r="N3348" s="17" t="e">
        <f t="shared" si="52"/>
        <v>#N/A</v>
      </c>
    </row>
    <row r="3349" spans="1:14" x14ac:dyDescent="0.25">
      <c r="A3349" s="30" t="s">
        <v>48</v>
      </c>
      <c r="B3349" s="29">
        <v>34296</v>
      </c>
      <c r="C3349" s="28" t="s">
        <v>3226</v>
      </c>
      <c r="D3349" s="27" t="s">
        <v>4</v>
      </c>
      <c r="E3349" s="27" t="s">
        <v>209</v>
      </c>
      <c r="F3349" s="26" t="str">
        <f>VLOOKUP(E3349,PROCV!$A$1:$B$107,2,TRUE)</f>
        <v>Educação e Criação em Artes</v>
      </c>
      <c r="G3349" s="25">
        <v>2003</v>
      </c>
      <c r="H3349" s="24">
        <v>0</v>
      </c>
      <c r="I3349" s="23" t="str">
        <f>VLOOKUP(J3349,PROCV!$E$1:$F$27,2,FALSE)</f>
        <v>52 - Goiás</v>
      </c>
      <c r="J3349" s="22" t="s">
        <v>97</v>
      </c>
      <c r="K3349" s="22">
        <v>0</v>
      </c>
      <c r="L3349" s="25">
        <v>15000</v>
      </c>
      <c r="M3349" s="20" t="e">
        <f>VLOOKUP(G3349,PROCV!$A$110:$B$119,2,FALSE)</f>
        <v>#N/A</v>
      </c>
      <c r="N3349" s="17" t="e">
        <f t="shared" si="52"/>
        <v>#N/A</v>
      </c>
    </row>
    <row r="3350" spans="1:14" x14ac:dyDescent="0.25">
      <c r="A3350" s="30" t="s">
        <v>48</v>
      </c>
      <c r="B3350" s="29">
        <v>32994</v>
      </c>
      <c r="C3350" s="28" t="s">
        <v>3225</v>
      </c>
      <c r="D3350" s="27" t="s">
        <v>4</v>
      </c>
      <c r="E3350" s="27" t="s">
        <v>138</v>
      </c>
      <c r="F3350" s="26" t="str">
        <f>VLOOKUP(E3350,PROCV!$A$1:$B$107,2,TRUE)</f>
        <v>Arquitetura e Design</v>
      </c>
      <c r="G3350" s="31">
        <v>2003</v>
      </c>
      <c r="H3350" s="24">
        <v>0</v>
      </c>
      <c r="I3350" s="23" t="str">
        <f>VLOOKUP(J3350,PROCV!$E$1:$F$27,2,FALSE)</f>
        <v>35 - São Paulo</v>
      </c>
      <c r="J3350" s="22" t="s">
        <v>76</v>
      </c>
      <c r="K3350" s="22">
        <v>0</v>
      </c>
      <c r="L3350" s="31">
        <v>59961</v>
      </c>
      <c r="M3350" s="20" t="e">
        <f>VLOOKUP(G3350,PROCV!$A$110:$B$119,2,FALSE)</f>
        <v>#N/A</v>
      </c>
      <c r="N3350" s="17" t="e">
        <f t="shared" si="52"/>
        <v>#N/A</v>
      </c>
    </row>
    <row r="3351" spans="1:14" x14ac:dyDescent="0.25">
      <c r="A3351" s="30" t="s">
        <v>48</v>
      </c>
      <c r="B3351" s="29">
        <v>34840</v>
      </c>
      <c r="C3351" s="28" t="s">
        <v>3224</v>
      </c>
      <c r="D3351" s="27" t="s">
        <v>4</v>
      </c>
      <c r="E3351" s="27" t="s">
        <v>230</v>
      </c>
      <c r="F3351" s="26" t="str">
        <f>VLOOKUP(E3351,PROCV!$A$1:$B$107,2,TRUE)</f>
        <v>Artes Cênicas e Espetáculo</v>
      </c>
      <c r="G3351" s="25">
        <v>2003</v>
      </c>
      <c r="H3351" s="24">
        <v>0</v>
      </c>
      <c r="I3351" s="23" t="str">
        <f>VLOOKUP(J3351,PROCV!$E$1:$F$27,2,FALSE)</f>
        <v>31 - Minas Gerais</v>
      </c>
      <c r="J3351" s="22" t="s">
        <v>85</v>
      </c>
      <c r="K3351" s="22">
        <v>0</v>
      </c>
      <c r="L3351" s="25">
        <v>40000</v>
      </c>
      <c r="M3351" s="20" t="e">
        <f>VLOOKUP(G3351,PROCV!$A$110:$B$119,2,FALSE)</f>
        <v>#N/A</v>
      </c>
      <c r="N3351" s="17" t="e">
        <f t="shared" si="52"/>
        <v>#N/A</v>
      </c>
    </row>
    <row r="3352" spans="1:14" x14ac:dyDescent="0.25">
      <c r="A3352" s="30" t="s">
        <v>48</v>
      </c>
      <c r="B3352" s="29">
        <v>34832</v>
      </c>
      <c r="C3352" s="28" t="s">
        <v>3223</v>
      </c>
      <c r="D3352" s="27" t="s">
        <v>4</v>
      </c>
      <c r="E3352" s="27" t="s">
        <v>230</v>
      </c>
      <c r="F3352" s="26" t="str">
        <f>VLOOKUP(E3352,PROCV!$A$1:$B$107,2,TRUE)</f>
        <v>Artes Cênicas e Espetáculo</v>
      </c>
      <c r="G3352" s="31">
        <v>2003</v>
      </c>
      <c r="H3352" s="24">
        <v>0</v>
      </c>
      <c r="I3352" s="23" t="str">
        <f>VLOOKUP(J3352,PROCV!$E$1:$F$27,2,FALSE)</f>
        <v>35 - São Paulo</v>
      </c>
      <c r="J3352" s="22" t="s">
        <v>76</v>
      </c>
      <c r="K3352" s="22">
        <v>0</v>
      </c>
      <c r="L3352" s="31">
        <v>20000</v>
      </c>
      <c r="M3352" s="20" t="e">
        <f>VLOOKUP(G3352,PROCV!$A$110:$B$119,2,FALSE)</f>
        <v>#N/A</v>
      </c>
      <c r="N3352" s="17" t="e">
        <f t="shared" si="52"/>
        <v>#N/A</v>
      </c>
    </row>
    <row r="3353" spans="1:14" x14ac:dyDescent="0.25">
      <c r="A3353" s="30" t="s">
        <v>48</v>
      </c>
      <c r="B3353" s="29">
        <v>37011</v>
      </c>
      <c r="C3353" s="28" t="s">
        <v>3222</v>
      </c>
      <c r="D3353" s="27" t="s">
        <v>4</v>
      </c>
      <c r="E3353" s="27" t="s">
        <v>230</v>
      </c>
      <c r="F3353" s="26" t="str">
        <f>VLOOKUP(E3353,PROCV!$A$1:$B$107,2,TRUE)</f>
        <v>Artes Cênicas e Espetáculo</v>
      </c>
      <c r="G3353" s="25">
        <v>2003</v>
      </c>
      <c r="H3353" s="24">
        <v>0</v>
      </c>
      <c r="I3353" s="23" t="str">
        <f>VLOOKUP(J3353,PROCV!$E$1:$F$27,2,FALSE)</f>
        <v>35 - São Paulo</v>
      </c>
      <c r="J3353" s="22" t="s">
        <v>76</v>
      </c>
      <c r="K3353" s="22">
        <v>0</v>
      </c>
      <c r="L3353" s="25">
        <v>20000</v>
      </c>
      <c r="M3353" s="20" t="e">
        <f>VLOOKUP(G3353,PROCV!$A$110:$B$119,2,FALSE)</f>
        <v>#N/A</v>
      </c>
      <c r="N3353" s="17" t="e">
        <f t="shared" si="52"/>
        <v>#N/A</v>
      </c>
    </row>
    <row r="3354" spans="1:14" x14ac:dyDescent="0.25">
      <c r="A3354" s="30" t="s">
        <v>48</v>
      </c>
      <c r="B3354" s="29">
        <v>32765</v>
      </c>
      <c r="C3354" s="28" t="s">
        <v>3221</v>
      </c>
      <c r="D3354" s="27" t="s">
        <v>189</v>
      </c>
      <c r="E3354" s="27" t="s">
        <v>213</v>
      </c>
      <c r="F3354" s="26" t="str">
        <f>VLOOKUP(E3354,PROCV!$A$1:$B$107,2,TRUE)</f>
        <v>Patrimônio</v>
      </c>
      <c r="G3354" s="25">
        <v>2003</v>
      </c>
      <c r="H3354" s="24">
        <v>0</v>
      </c>
      <c r="I3354" s="23" t="str">
        <f>VLOOKUP(J3354,PROCV!$E$1:$F$27,2,FALSE)</f>
        <v>26 - Pernambuco</v>
      </c>
      <c r="J3354" s="22" t="s">
        <v>44</v>
      </c>
      <c r="K3354" s="22">
        <v>0</v>
      </c>
      <c r="L3354" s="25">
        <v>110000</v>
      </c>
      <c r="M3354" s="20" t="e">
        <f>VLOOKUP(G3354,PROCV!$A$110:$B$119,2,FALSE)</f>
        <v>#N/A</v>
      </c>
      <c r="N3354" s="17" t="e">
        <f t="shared" si="52"/>
        <v>#N/A</v>
      </c>
    </row>
    <row r="3355" spans="1:14" x14ac:dyDescent="0.25">
      <c r="A3355" s="30" t="s">
        <v>48</v>
      </c>
      <c r="B3355" s="29">
        <v>33749</v>
      </c>
      <c r="C3355" s="28" t="s">
        <v>3220</v>
      </c>
      <c r="D3355" s="27" t="s">
        <v>189</v>
      </c>
      <c r="E3355" s="27" t="s">
        <v>213</v>
      </c>
      <c r="F3355" s="26" t="str">
        <f>VLOOKUP(E3355,PROCV!$A$1:$B$107,2,TRUE)</f>
        <v>Patrimônio</v>
      </c>
      <c r="G3355" s="25">
        <v>2003</v>
      </c>
      <c r="H3355" s="24">
        <v>0</v>
      </c>
      <c r="I3355" s="23" t="str">
        <f>VLOOKUP(J3355,PROCV!$E$1:$F$27,2,FALSE)</f>
        <v>15 - Pará</v>
      </c>
      <c r="J3355" s="22" t="s">
        <v>140</v>
      </c>
      <c r="K3355" s="22">
        <v>0</v>
      </c>
      <c r="L3355" s="25">
        <v>75000</v>
      </c>
      <c r="M3355" s="20" t="e">
        <f>VLOOKUP(G3355,PROCV!$A$110:$B$119,2,FALSE)</f>
        <v>#N/A</v>
      </c>
      <c r="N3355" s="17" t="e">
        <f t="shared" si="52"/>
        <v>#N/A</v>
      </c>
    </row>
    <row r="3356" spans="1:14" x14ac:dyDescent="0.25">
      <c r="A3356" s="30" t="s">
        <v>48</v>
      </c>
      <c r="B3356" s="29">
        <v>35072</v>
      </c>
      <c r="C3356" s="28" t="s">
        <v>3219</v>
      </c>
      <c r="D3356" s="27" t="s">
        <v>189</v>
      </c>
      <c r="E3356" s="27" t="s">
        <v>213</v>
      </c>
      <c r="F3356" s="26" t="str">
        <f>VLOOKUP(E3356,PROCV!$A$1:$B$107,2,TRUE)</f>
        <v>Patrimônio</v>
      </c>
      <c r="G3356" s="25">
        <v>2003</v>
      </c>
      <c r="H3356" s="24">
        <v>0</v>
      </c>
      <c r="I3356" s="23" t="str">
        <f>VLOOKUP(J3356,PROCV!$E$1:$F$27,2,FALSE)</f>
        <v>52 - Goiás</v>
      </c>
      <c r="J3356" s="22" t="s">
        <v>97</v>
      </c>
      <c r="K3356" s="22">
        <v>0</v>
      </c>
      <c r="L3356" s="25">
        <v>300000</v>
      </c>
      <c r="M3356" s="20" t="e">
        <f>VLOOKUP(G3356,PROCV!$A$110:$B$119,2,FALSE)</f>
        <v>#N/A</v>
      </c>
      <c r="N3356" s="17" t="e">
        <f t="shared" si="52"/>
        <v>#N/A</v>
      </c>
    </row>
    <row r="3357" spans="1:14" x14ac:dyDescent="0.25">
      <c r="A3357" s="30" t="s">
        <v>48</v>
      </c>
      <c r="B3357" s="29">
        <v>31825</v>
      </c>
      <c r="C3357" s="28" t="s">
        <v>3218</v>
      </c>
      <c r="D3357" s="27" t="s">
        <v>189</v>
      </c>
      <c r="E3357" s="27" t="s">
        <v>213</v>
      </c>
      <c r="F3357" s="26" t="str">
        <f>VLOOKUP(E3357,PROCV!$A$1:$B$107,2,TRUE)</f>
        <v>Patrimônio</v>
      </c>
      <c r="G3357" s="25">
        <v>2003</v>
      </c>
      <c r="H3357" s="24">
        <v>0</v>
      </c>
      <c r="I3357" s="23" t="str">
        <f>VLOOKUP(J3357,PROCV!$E$1:$F$27,2,FALSE)</f>
        <v>33 - Rio de Janeiro</v>
      </c>
      <c r="J3357" s="22" t="s">
        <v>82</v>
      </c>
      <c r="K3357" s="22">
        <v>0</v>
      </c>
      <c r="L3357" s="25">
        <v>491556</v>
      </c>
      <c r="M3357" s="20" t="e">
        <f>VLOOKUP(G3357,PROCV!$A$110:$B$119,2,FALSE)</f>
        <v>#N/A</v>
      </c>
      <c r="N3357" s="17" t="e">
        <f t="shared" si="52"/>
        <v>#N/A</v>
      </c>
    </row>
    <row r="3358" spans="1:14" x14ac:dyDescent="0.25">
      <c r="A3358" s="30" t="s">
        <v>48</v>
      </c>
      <c r="B3358" s="29">
        <v>33878</v>
      </c>
      <c r="C3358" s="28" t="s">
        <v>3217</v>
      </c>
      <c r="D3358" s="27" t="s">
        <v>189</v>
      </c>
      <c r="E3358" s="27" t="s">
        <v>213</v>
      </c>
      <c r="F3358" s="26" t="str">
        <f>VLOOKUP(E3358,PROCV!$A$1:$B$107,2,TRUE)</f>
        <v>Patrimônio</v>
      </c>
      <c r="G3358" s="25">
        <v>2003</v>
      </c>
      <c r="H3358" s="24">
        <v>0</v>
      </c>
      <c r="I3358" s="23" t="str">
        <f>VLOOKUP(J3358,PROCV!$E$1:$F$27,2,FALSE)</f>
        <v>43 - Rio Grande do Sul</v>
      </c>
      <c r="J3358" s="22" t="s">
        <v>56</v>
      </c>
      <c r="K3358" s="22">
        <v>0</v>
      </c>
      <c r="L3358" s="25">
        <v>218729.4</v>
      </c>
      <c r="M3358" s="20" t="e">
        <f>VLOOKUP(G3358,PROCV!$A$110:$B$119,2,FALSE)</f>
        <v>#N/A</v>
      </c>
      <c r="N3358" s="17" t="e">
        <f t="shared" si="52"/>
        <v>#N/A</v>
      </c>
    </row>
    <row r="3359" spans="1:14" x14ac:dyDescent="0.25">
      <c r="A3359" s="30" t="s">
        <v>48</v>
      </c>
      <c r="B3359" s="29">
        <v>36825</v>
      </c>
      <c r="C3359" s="28" t="s">
        <v>3017</v>
      </c>
      <c r="D3359" s="27" t="s">
        <v>189</v>
      </c>
      <c r="E3359" s="27" t="s">
        <v>213</v>
      </c>
      <c r="F3359" s="26" t="str">
        <f>VLOOKUP(E3359,PROCV!$A$1:$B$107,2,TRUE)</f>
        <v>Patrimônio</v>
      </c>
      <c r="G3359" s="25">
        <v>2003</v>
      </c>
      <c r="H3359" s="24">
        <v>0</v>
      </c>
      <c r="I3359" s="23" t="str">
        <f>VLOOKUP(J3359,PROCV!$E$1:$F$27,2,FALSE)</f>
        <v>31 - Minas Gerais</v>
      </c>
      <c r="J3359" s="22" t="s">
        <v>85</v>
      </c>
      <c r="K3359" s="22">
        <v>0</v>
      </c>
      <c r="L3359" s="25">
        <v>200000</v>
      </c>
      <c r="M3359" s="20" t="e">
        <f>VLOOKUP(G3359,PROCV!$A$110:$B$119,2,FALSE)</f>
        <v>#N/A</v>
      </c>
      <c r="N3359" s="17" t="e">
        <f t="shared" si="52"/>
        <v>#N/A</v>
      </c>
    </row>
    <row r="3360" spans="1:14" x14ac:dyDescent="0.25">
      <c r="A3360" s="30" t="s">
        <v>48</v>
      </c>
      <c r="B3360" s="29">
        <v>36100</v>
      </c>
      <c r="C3360" s="28" t="s">
        <v>3216</v>
      </c>
      <c r="D3360" s="27" t="s">
        <v>189</v>
      </c>
      <c r="E3360" s="27" t="s">
        <v>630</v>
      </c>
      <c r="F3360" s="26" t="s">
        <v>10</v>
      </c>
      <c r="G3360" s="25">
        <v>2003</v>
      </c>
      <c r="H3360" s="24">
        <v>0</v>
      </c>
      <c r="I3360" s="23" t="str">
        <f>VLOOKUP(J3360,PROCV!$E$1:$F$27,2,FALSE)</f>
        <v>43 - Rio Grande do Sul</v>
      </c>
      <c r="J3360" s="22" t="s">
        <v>56</v>
      </c>
      <c r="K3360" s="22">
        <v>0</v>
      </c>
      <c r="L3360" s="25">
        <v>20000</v>
      </c>
      <c r="M3360" s="20" t="e">
        <f>VLOOKUP(G3360,PROCV!$A$110:$B$119,2,FALSE)</f>
        <v>#N/A</v>
      </c>
      <c r="N3360" s="17" t="e">
        <f t="shared" si="52"/>
        <v>#N/A</v>
      </c>
    </row>
    <row r="3361" spans="1:14" x14ac:dyDescent="0.25">
      <c r="A3361" s="30" t="s">
        <v>48</v>
      </c>
      <c r="B3361" s="29">
        <v>36703</v>
      </c>
      <c r="C3361" s="28" t="s">
        <v>3215</v>
      </c>
      <c r="D3361" s="27" t="s">
        <v>4</v>
      </c>
      <c r="E3361" s="27" t="s">
        <v>230</v>
      </c>
      <c r="F3361" s="26" t="str">
        <f>VLOOKUP(E3361,PROCV!$A$1:$B$107,2,TRUE)</f>
        <v>Artes Cênicas e Espetáculo</v>
      </c>
      <c r="G3361" s="25">
        <v>2003</v>
      </c>
      <c r="H3361" s="24">
        <v>0</v>
      </c>
      <c r="I3361" s="23" t="str">
        <f>VLOOKUP(J3361,PROCV!$E$1:$F$27,2,FALSE)</f>
        <v>35 - São Paulo</v>
      </c>
      <c r="J3361" s="22" t="s">
        <v>76</v>
      </c>
      <c r="K3361" s="22">
        <v>0</v>
      </c>
      <c r="L3361" s="25">
        <v>60000</v>
      </c>
      <c r="M3361" s="20" t="e">
        <f>VLOOKUP(G3361,PROCV!$A$110:$B$119,2,FALSE)</f>
        <v>#N/A</v>
      </c>
      <c r="N3361" s="17" t="e">
        <f t="shared" si="52"/>
        <v>#N/A</v>
      </c>
    </row>
    <row r="3362" spans="1:14" x14ac:dyDescent="0.25">
      <c r="A3362" s="30" t="s">
        <v>48</v>
      </c>
      <c r="B3362" s="29">
        <v>35795</v>
      </c>
      <c r="C3362" s="28" t="s">
        <v>3214</v>
      </c>
      <c r="D3362" s="27" t="s">
        <v>4</v>
      </c>
      <c r="E3362" s="27" t="s">
        <v>230</v>
      </c>
      <c r="F3362" s="26" t="str">
        <f>VLOOKUP(E3362,PROCV!$A$1:$B$107,2,TRUE)</f>
        <v>Artes Cênicas e Espetáculo</v>
      </c>
      <c r="G3362" s="25">
        <v>2003</v>
      </c>
      <c r="H3362" s="24">
        <v>0</v>
      </c>
      <c r="I3362" s="23" t="str">
        <f>VLOOKUP(J3362,PROCV!$E$1:$F$27,2,FALSE)</f>
        <v>41 - Paraná</v>
      </c>
      <c r="J3362" s="22" t="s">
        <v>106</v>
      </c>
      <c r="K3362" s="22">
        <v>0</v>
      </c>
      <c r="L3362" s="25">
        <v>30000</v>
      </c>
      <c r="M3362" s="20" t="e">
        <f>VLOOKUP(G3362,PROCV!$A$110:$B$119,2,FALSE)</f>
        <v>#N/A</v>
      </c>
      <c r="N3362" s="17" t="e">
        <f t="shared" si="52"/>
        <v>#N/A</v>
      </c>
    </row>
    <row r="3363" spans="1:14" x14ac:dyDescent="0.25">
      <c r="A3363" s="30" t="s">
        <v>48</v>
      </c>
      <c r="B3363" s="29">
        <v>33932</v>
      </c>
      <c r="C3363" s="28" t="s">
        <v>2992</v>
      </c>
      <c r="D3363" s="27" t="s">
        <v>189</v>
      </c>
      <c r="E3363" s="27" t="s">
        <v>213</v>
      </c>
      <c r="F3363" s="26" t="str">
        <f>VLOOKUP(E3363,PROCV!$A$1:$B$107,2,TRUE)</f>
        <v>Patrimônio</v>
      </c>
      <c r="G3363" s="25">
        <v>2003</v>
      </c>
      <c r="H3363" s="24">
        <v>0</v>
      </c>
      <c r="I3363" s="23" t="str">
        <f>VLOOKUP(J3363,PROCV!$E$1:$F$27,2,FALSE)</f>
        <v>41 - Paraná</v>
      </c>
      <c r="J3363" s="22" t="s">
        <v>106</v>
      </c>
      <c r="K3363" s="22">
        <v>0</v>
      </c>
      <c r="L3363" s="25">
        <v>200000</v>
      </c>
      <c r="M3363" s="20" t="e">
        <f>VLOOKUP(G3363,PROCV!$A$110:$B$119,2,FALSE)</f>
        <v>#N/A</v>
      </c>
      <c r="N3363" s="17" t="e">
        <f t="shared" si="52"/>
        <v>#N/A</v>
      </c>
    </row>
    <row r="3364" spans="1:14" x14ac:dyDescent="0.25">
      <c r="A3364" s="30" t="s">
        <v>48</v>
      </c>
      <c r="B3364" s="29">
        <v>36614</v>
      </c>
      <c r="C3364" s="28" t="s">
        <v>3213</v>
      </c>
      <c r="D3364" s="27" t="s">
        <v>4</v>
      </c>
      <c r="E3364" s="27" t="s">
        <v>209</v>
      </c>
      <c r="F3364" s="26" t="str">
        <f>VLOOKUP(E3364,PROCV!$A$1:$B$107,2,TRUE)</f>
        <v>Educação e Criação em Artes</v>
      </c>
      <c r="G3364" s="25">
        <v>2003</v>
      </c>
      <c r="H3364" s="24">
        <v>0</v>
      </c>
      <c r="I3364" s="23" t="str">
        <f>VLOOKUP(J3364,PROCV!$E$1:$F$27,2,FALSE)</f>
        <v>33 - Rio de Janeiro</v>
      </c>
      <c r="J3364" s="22" t="s">
        <v>82</v>
      </c>
      <c r="K3364" s="22">
        <v>0</v>
      </c>
      <c r="L3364" s="25">
        <v>20000</v>
      </c>
      <c r="M3364" s="20" t="e">
        <f>VLOOKUP(G3364,PROCV!$A$110:$B$119,2,FALSE)</f>
        <v>#N/A</v>
      </c>
      <c r="N3364" s="17" t="e">
        <f t="shared" si="52"/>
        <v>#N/A</v>
      </c>
    </row>
    <row r="3365" spans="1:14" x14ac:dyDescent="0.25">
      <c r="A3365" s="30" t="s">
        <v>48</v>
      </c>
      <c r="B3365" s="29">
        <v>36740</v>
      </c>
      <c r="C3365" s="28" t="s">
        <v>3212</v>
      </c>
      <c r="D3365" s="27" t="s">
        <v>4</v>
      </c>
      <c r="E3365" s="27" t="s">
        <v>230</v>
      </c>
      <c r="F3365" s="26" t="str">
        <f>VLOOKUP(E3365,PROCV!$A$1:$B$107,2,TRUE)</f>
        <v>Artes Cênicas e Espetáculo</v>
      </c>
      <c r="G3365" s="25">
        <v>2003</v>
      </c>
      <c r="H3365" s="24">
        <v>0</v>
      </c>
      <c r="I3365" s="23" t="str">
        <f>VLOOKUP(J3365,PROCV!$E$1:$F$27,2,FALSE)</f>
        <v>31 - Minas Gerais</v>
      </c>
      <c r="J3365" s="22" t="s">
        <v>85</v>
      </c>
      <c r="K3365" s="22">
        <v>0</v>
      </c>
      <c r="L3365" s="25">
        <v>6250</v>
      </c>
      <c r="M3365" s="20" t="e">
        <f>VLOOKUP(G3365,PROCV!$A$110:$B$119,2,FALSE)</f>
        <v>#N/A</v>
      </c>
      <c r="N3365" s="17" t="e">
        <f t="shared" si="52"/>
        <v>#N/A</v>
      </c>
    </row>
    <row r="3366" spans="1:14" x14ac:dyDescent="0.25">
      <c r="A3366" s="30" t="s">
        <v>48</v>
      </c>
      <c r="B3366" s="29">
        <v>33869</v>
      </c>
      <c r="C3366" s="28" t="s">
        <v>3211</v>
      </c>
      <c r="D3366" s="27" t="s">
        <v>4</v>
      </c>
      <c r="E3366" s="27" t="s">
        <v>211</v>
      </c>
      <c r="F3366" s="26" t="str">
        <f>VLOOKUP(E3366,PROCV!$A$1:$B$107,2,TRUE)</f>
        <v>Artes Cênicas e Espetáculo</v>
      </c>
      <c r="G3366" s="25">
        <v>2003</v>
      </c>
      <c r="H3366" s="24">
        <v>0</v>
      </c>
      <c r="I3366" s="23" t="str">
        <f>VLOOKUP(J3366,PROCV!$E$1:$F$27,2,FALSE)</f>
        <v>29 - Bahia</v>
      </c>
      <c r="J3366" s="22" t="s">
        <v>73</v>
      </c>
      <c r="K3366" s="22">
        <v>0</v>
      </c>
      <c r="L3366" s="25">
        <v>20000</v>
      </c>
      <c r="M3366" s="20" t="e">
        <f>VLOOKUP(G3366,PROCV!$A$110:$B$119,2,FALSE)</f>
        <v>#N/A</v>
      </c>
      <c r="N3366" s="17" t="e">
        <f t="shared" si="52"/>
        <v>#N/A</v>
      </c>
    </row>
    <row r="3367" spans="1:14" x14ac:dyDescent="0.25">
      <c r="A3367" s="30" t="s">
        <v>48</v>
      </c>
      <c r="B3367" s="29">
        <v>33822</v>
      </c>
      <c r="C3367" s="28" t="s">
        <v>3210</v>
      </c>
      <c r="D3367" s="27" t="s">
        <v>4</v>
      </c>
      <c r="E3367" s="27" t="s">
        <v>209</v>
      </c>
      <c r="F3367" s="26" t="str">
        <f>VLOOKUP(E3367,PROCV!$A$1:$B$107,2,TRUE)</f>
        <v>Educação e Criação em Artes</v>
      </c>
      <c r="G3367" s="25">
        <v>2003</v>
      </c>
      <c r="H3367" s="24">
        <v>0</v>
      </c>
      <c r="I3367" s="23" t="str">
        <f>VLOOKUP(J3367,PROCV!$E$1:$F$27,2,FALSE)</f>
        <v>21 - Maranhão</v>
      </c>
      <c r="J3367" s="22" t="s">
        <v>63</v>
      </c>
      <c r="K3367" s="22">
        <v>0</v>
      </c>
      <c r="L3367" s="25">
        <v>25000</v>
      </c>
      <c r="M3367" s="20" t="e">
        <f>VLOOKUP(G3367,PROCV!$A$110:$B$119,2,FALSE)</f>
        <v>#N/A</v>
      </c>
      <c r="N3367" s="17" t="e">
        <f t="shared" si="52"/>
        <v>#N/A</v>
      </c>
    </row>
    <row r="3368" spans="1:14" x14ac:dyDescent="0.25">
      <c r="A3368" s="30" t="s">
        <v>48</v>
      </c>
      <c r="B3368" s="29">
        <v>33529</v>
      </c>
      <c r="C3368" s="28" t="s">
        <v>3209</v>
      </c>
      <c r="D3368" s="27" t="s">
        <v>4</v>
      </c>
      <c r="E3368" s="27" t="s">
        <v>259</v>
      </c>
      <c r="F3368" s="26" t="str">
        <f>VLOOKUP(E3368,PROCV!$A$1:$B$107,2,TRUE)</f>
        <v>Arquitetura e Design</v>
      </c>
      <c r="G3368" s="25">
        <v>2003</v>
      </c>
      <c r="H3368" s="24">
        <v>0</v>
      </c>
      <c r="I3368" s="23" t="str">
        <f>VLOOKUP(J3368,PROCV!$E$1:$F$27,2,FALSE)</f>
        <v>31 - Minas Gerais</v>
      </c>
      <c r="J3368" s="22" t="s">
        <v>85</v>
      </c>
      <c r="K3368" s="22">
        <v>0</v>
      </c>
      <c r="L3368" s="25">
        <v>15000</v>
      </c>
      <c r="M3368" s="20" t="e">
        <f>VLOOKUP(G3368,PROCV!$A$110:$B$119,2,FALSE)</f>
        <v>#N/A</v>
      </c>
      <c r="N3368" s="17" t="e">
        <f t="shared" si="52"/>
        <v>#N/A</v>
      </c>
    </row>
    <row r="3369" spans="1:14" x14ac:dyDescent="0.25">
      <c r="A3369" s="30" t="s">
        <v>48</v>
      </c>
      <c r="B3369" s="29">
        <v>36347</v>
      </c>
      <c r="C3369" s="28" t="s">
        <v>3208</v>
      </c>
      <c r="D3369" s="27" t="s">
        <v>4</v>
      </c>
      <c r="E3369" s="27" t="s">
        <v>230</v>
      </c>
      <c r="F3369" s="26" t="str">
        <f>VLOOKUP(E3369,PROCV!$A$1:$B$107,2,TRUE)</f>
        <v>Artes Cênicas e Espetáculo</v>
      </c>
      <c r="G3369" s="25">
        <v>2003</v>
      </c>
      <c r="H3369" s="24">
        <v>0</v>
      </c>
      <c r="I3369" s="23" t="str">
        <f>VLOOKUP(J3369,PROCV!$E$1:$F$27,2,FALSE)</f>
        <v>22 - Piauí</v>
      </c>
      <c r="J3369" s="22" t="s">
        <v>77</v>
      </c>
      <c r="K3369" s="22">
        <v>0</v>
      </c>
      <c r="L3369" s="25">
        <v>5506.45</v>
      </c>
      <c r="M3369" s="20" t="e">
        <f>VLOOKUP(G3369,PROCV!$A$110:$B$119,2,FALSE)</f>
        <v>#N/A</v>
      </c>
      <c r="N3369" s="17" t="e">
        <f t="shared" si="52"/>
        <v>#N/A</v>
      </c>
    </row>
    <row r="3370" spans="1:14" x14ac:dyDescent="0.25">
      <c r="A3370" s="30" t="s">
        <v>48</v>
      </c>
      <c r="B3370" s="29">
        <v>33092</v>
      </c>
      <c r="C3370" s="28" t="s">
        <v>3207</v>
      </c>
      <c r="D3370" s="27" t="s">
        <v>189</v>
      </c>
      <c r="E3370" s="27" t="s">
        <v>213</v>
      </c>
      <c r="F3370" s="26" t="str">
        <f>VLOOKUP(E3370,PROCV!$A$1:$B$107,2,TRUE)</f>
        <v>Patrimônio</v>
      </c>
      <c r="G3370" s="25">
        <v>2003</v>
      </c>
      <c r="H3370" s="24">
        <v>0</v>
      </c>
      <c r="I3370" s="23" t="str">
        <f>VLOOKUP(J3370,PROCV!$E$1:$F$27,2,FALSE)</f>
        <v>43 - Rio Grande do Sul</v>
      </c>
      <c r="J3370" s="22" t="s">
        <v>56</v>
      </c>
      <c r="K3370" s="22">
        <v>0</v>
      </c>
      <c r="L3370" s="25">
        <v>58632.800000000003</v>
      </c>
      <c r="M3370" s="20" t="e">
        <f>VLOOKUP(G3370,PROCV!$A$110:$B$119,2,FALSE)</f>
        <v>#N/A</v>
      </c>
      <c r="N3370" s="17" t="e">
        <f t="shared" si="52"/>
        <v>#N/A</v>
      </c>
    </row>
    <row r="3371" spans="1:14" x14ac:dyDescent="0.25">
      <c r="A3371" s="30" t="s">
        <v>48</v>
      </c>
      <c r="B3371" s="29">
        <v>31129</v>
      </c>
      <c r="C3371" s="28" t="s">
        <v>3206</v>
      </c>
      <c r="D3371" s="27" t="s">
        <v>114</v>
      </c>
      <c r="E3371" s="27" t="s">
        <v>192</v>
      </c>
      <c r="F3371" s="26" t="str">
        <f>VLOOKUP(E3371,PROCV!$A$1:$B$107,2,TRUE)</f>
        <v>Música</v>
      </c>
      <c r="G3371" s="25">
        <v>2003</v>
      </c>
      <c r="H3371" s="24">
        <v>0</v>
      </c>
      <c r="I3371" s="23" t="str">
        <f>VLOOKUP(J3371,PROCV!$E$1:$F$27,2,FALSE)</f>
        <v>31 - Minas Gerais</v>
      </c>
      <c r="J3371" s="22" t="s">
        <v>85</v>
      </c>
      <c r="K3371" s="22">
        <v>0</v>
      </c>
      <c r="L3371" s="25">
        <v>149100</v>
      </c>
      <c r="M3371" s="20" t="e">
        <f>VLOOKUP(G3371,PROCV!$A$110:$B$119,2,FALSE)</f>
        <v>#N/A</v>
      </c>
      <c r="N3371" s="17" t="e">
        <f t="shared" si="52"/>
        <v>#N/A</v>
      </c>
    </row>
    <row r="3372" spans="1:14" x14ac:dyDescent="0.25">
      <c r="A3372" s="30" t="s">
        <v>48</v>
      </c>
      <c r="B3372" s="29">
        <v>36896</v>
      </c>
      <c r="C3372" s="28" t="s">
        <v>3205</v>
      </c>
      <c r="D3372" s="27" t="s">
        <v>4</v>
      </c>
      <c r="E3372" s="27" t="s">
        <v>230</v>
      </c>
      <c r="F3372" s="26" t="str">
        <f>VLOOKUP(E3372,PROCV!$A$1:$B$107,2,TRUE)</f>
        <v>Artes Cênicas e Espetáculo</v>
      </c>
      <c r="G3372" s="25">
        <v>2003</v>
      </c>
      <c r="H3372" s="24">
        <v>0</v>
      </c>
      <c r="I3372" s="23" t="str">
        <f>VLOOKUP(J3372,PROCV!$E$1:$F$27,2,FALSE)</f>
        <v>35 - São Paulo</v>
      </c>
      <c r="J3372" s="22" t="s">
        <v>76</v>
      </c>
      <c r="K3372" s="22">
        <v>0</v>
      </c>
      <c r="L3372" s="25">
        <v>100000</v>
      </c>
      <c r="M3372" s="20" t="e">
        <f>VLOOKUP(G3372,PROCV!$A$110:$B$119,2,FALSE)</f>
        <v>#N/A</v>
      </c>
      <c r="N3372" s="17" t="e">
        <f t="shared" si="52"/>
        <v>#N/A</v>
      </c>
    </row>
    <row r="3373" spans="1:14" x14ac:dyDescent="0.25">
      <c r="A3373" s="30" t="s">
        <v>48</v>
      </c>
      <c r="B3373" s="29">
        <v>35329</v>
      </c>
      <c r="C3373" s="28" t="s">
        <v>3204</v>
      </c>
      <c r="D3373" s="27" t="s">
        <v>4</v>
      </c>
      <c r="E3373" s="27" t="s">
        <v>209</v>
      </c>
      <c r="F3373" s="26" t="str">
        <f>VLOOKUP(E3373,PROCV!$A$1:$B$107,2,TRUE)</f>
        <v>Educação e Criação em Artes</v>
      </c>
      <c r="G3373" s="25">
        <v>2003</v>
      </c>
      <c r="H3373" s="24">
        <v>0</v>
      </c>
      <c r="I3373" s="23" t="str">
        <f>VLOOKUP(J3373,PROCV!$E$1:$F$27,2,FALSE)</f>
        <v>27 - Alagoas</v>
      </c>
      <c r="J3373" s="22" t="s">
        <v>65</v>
      </c>
      <c r="K3373" s="22">
        <v>0</v>
      </c>
      <c r="L3373" s="25">
        <v>30000</v>
      </c>
      <c r="M3373" s="20" t="e">
        <f>VLOOKUP(G3373,PROCV!$A$110:$B$119,2,FALSE)</f>
        <v>#N/A</v>
      </c>
      <c r="N3373" s="17" t="e">
        <f t="shared" si="52"/>
        <v>#N/A</v>
      </c>
    </row>
    <row r="3374" spans="1:14" x14ac:dyDescent="0.25">
      <c r="A3374" s="30" t="s">
        <v>48</v>
      </c>
      <c r="B3374" s="29">
        <v>36575</v>
      </c>
      <c r="C3374" s="28" t="s">
        <v>3203</v>
      </c>
      <c r="D3374" s="27" t="s">
        <v>4</v>
      </c>
      <c r="E3374" s="27" t="s">
        <v>230</v>
      </c>
      <c r="F3374" s="26" t="str">
        <f>VLOOKUP(E3374,PROCV!$A$1:$B$107,2,TRUE)</f>
        <v>Artes Cênicas e Espetáculo</v>
      </c>
      <c r="G3374" s="25">
        <v>2003</v>
      </c>
      <c r="H3374" s="24">
        <v>0</v>
      </c>
      <c r="I3374" s="23" t="str">
        <f>VLOOKUP(J3374,PROCV!$E$1:$F$27,2,FALSE)</f>
        <v>35 - São Paulo</v>
      </c>
      <c r="J3374" s="22" t="s">
        <v>76</v>
      </c>
      <c r="K3374" s="22">
        <v>0</v>
      </c>
      <c r="L3374" s="25">
        <v>15000</v>
      </c>
      <c r="M3374" s="20" t="e">
        <f>VLOOKUP(G3374,PROCV!$A$110:$B$119,2,FALSE)</f>
        <v>#N/A</v>
      </c>
      <c r="N3374" s="17" t="e">
        <f t="shared" si="52"/>
        <v>#N/A</v>
      </c>
    </row>
    <row r="3375" spans="1:14" x14ac:dyDescent="0.25">
      <c r="A3375" s="30" t="s">
        <v>48</v>
      </c>
      <c r="B3375" s="29">
        <v>34107</v>
      </c>
      <c r="C3375" s="28" t="s">
        <v>3202</v>
      </c>
      <c r="D3375" s="27" t="s">
        <v>189</v>
      </c>
      <c r="E3375" s="27" t="s">
        <v>213</v>
      </c>
      <c r="F3375" s="26" t="str">
        <f>VLOOKUP(E3375,PROCV!$A$1:$B$107,2,TRUE)</f>
        <v>Patrimônio</v>
      </c>
      <c r="G3375" s="25">
        <v>2003</v>
      </c>
      <c r="H3375" s="24">
        <v>0</v>
      </c>
      <c r="I3375" s="23" t="str">
        <f>VLOOKUP(J3375,PROCV!$E$1:$F$27,2,FALSE)</f>
        <v>29 - Bahia</v>
      </c>
      <c r="J3375" s="22" t="s">
        <v>73</v>
      </c>
      <c r="K3375" s="22">
        <v>0</v>
      </c>
      <c r="L3375" s="25">
        <v>36492.5</v>
      </c>
      <c r="M3375" s="20" t="e">
        <f>VLOOKUP(G3375,PROCV!$A$110:$B$119,2,FALSE)</f>
        <v>#N/A</v>
      </c>
      <c r="N3375" s="17" t="e">
        <f t="shared" si="52"/>
        <v>#N/A</v>
      </c>
    </row>
    <row r="3376" spans="1:14" x14ac:dyDescent="0.25">
      <c r="A3376" s="30" t="s">
        <v>48</v>
      </c>
      <c r="B3376" s="29">
        <v>32342</v>
      </c>
      <c r="C3376" s="28" t="s">
        <v>3201</v>
      </c>
      <c r="D3376" s="27" t="s">
        <v>4</v>
      </c>
      <c r="E3376" s="27" t="s">
        <v>305</v>
      </c>
      <c r="F3376" s="26" t="str">
        <f>VLOOKUP(E3376,PROCV!$A$1:$B$107,2,TRUE)</f>
        <v>Audiovisual</v>
      </c>
      <c r="G3376" s="25">
        <v>2003</v>
      </c>
      <c r="H3376" s="24">
        <v>0</v>
      </c>
      <c r="I3376" s="23" t="str">
        <f>VLOOKUP(J3376,PROCV!$E$1:$F$27,2,FALSE)</f>
        <v>42 - Santa Catarina</v>
      </c>
      <c r="J3376" s="22" t="s">
        <v>79</v>
      </c>
      <c r="K3376" s="22">
        <v>0</v>
      </c>
      <c r="L3376" s="25">
        <v>80000</v>
      </c>
      <c r="M3376" s="20" t="e">
        <f>VLOOKUP(G3376,PROCV!$A$110:$B$119,2,FALSE)</f>
        <v>#N/A</v>
      </c>
      <c r="N3376" s="17" t="e">
        <f t="shared" si="52"/>
        <v>#N/A</v>
      </c>
    </row>
    <row r="3377" spans="1:14" x14ac:dyDescent="0.25">
      <c r="A3377" s="30" t="s">
        <v>48</v>
      </c>
      <c r="B3377" s="29">
        <v>42526</v>
      </c>
      <c r="C3377" s="28" t="s">
        <v>3200</v>
      </c>
      <c r="D3377" s="27" t="s">
        <v>189</v>
      </c>
      <c r="E3377" s="27" t="s">
        <v>188</v>
      </c>
      <c r="F3377" s="26" t="str">
        <f>VLOOKUP(E3377,PROCV!$A$1:$B$107,2,TRUE)</f>
        <v>Audiovisual</v>
      </c>
      <c r="G3377" s="25">
        <v>2003</v>
      </c>
      <c r="H3377" s="24">
        <v>0</v>
      </c>
      <c r="I3377" s="23" t="str">
        <f>VLOOKUP(J3377,PROCV!$E$1:$F$27,2,FALSE)</f>
        <v>53 - Distrito Federal</v>
      </c>
      <c r="J3377" s="22" t="s">
        <v>75</v>
      </c>
      <c r="K3377" s="22">
        <v>0</v>
      </c>
      <c r="L3377" s="25">
        <v>2038652.77</v>
      </c>
      <c r="M3377" s="20" t="e">
        <f>VLOOKUP(G3377,PROCV!$A$110:$B$119,2,FALSE)</f>
        <v>#N/A</v>
      </c>
      <c r="N3377" s="17" t="e">
        <f t="shared" si="52"/>
        <v>#N/A</v>
      </c>
    </row>
    <row r="3378" spans="1:14" x14ac:dyDescent="0.25">
      <c r="A3378" s="30" t="s">
        <v>48</v>
      </c>
      <c r="B3378" s="29">
        <v>35086</v>
      </c>
      <c r="C3378" s="28" t="s">
        <v>2936</v>
      </c>
      <c r="D3378" s="27" t="s">
        <v>189</v>
      </c>
      <c r="E3378" s="27" t="s">
        <v>213</v>
      </c>
      <c r="F3378" s="26" t="str">
        <f>VLOOKUP(E3378,PROCV!$A$1:$B$107,2,TRUE)</f>
        <v>Patrimônio</v>
      </c>
      <c r="G3378" s="25">
        <v>2003</v>
      </c>
      <c r="H3378" s="24">
        <v>0</v>
      </c>
      <c r="I3378" s="23" t="str">
        <f>VLOOKUP(J3378,PROCV!$E$1:$F$27,2,FALSE)</f>
        <v>53 - Distrito Federal</v>
      </c>
      <c r="J3378" s="22" t="s">
        <v>75</v>
      </c>
      <c r="K3378" s="22">
        <v>0</v>
      </c>
      <c r="L3378" s="25">
        <v>800000</v>
      </c>
      <c r="M3378" s="20" t="e">
        <f>VLOOKUP(G3378,PROCV!$A$110:$B$119,2,FALSE)</f>
        <v>#N/A</v>
      </c>
      <c r="N3378" s="17" t="e">
        <f t="shared" si="52"/>
        <v>#N/A</v>
      </c>
    </row>
    <row r="3379" spans="1:14" x14ac:dyDescent="0.25">
      <c r="A3379" s="30" t="s">
        <v>48</v>
      </c>
      <c r="B3379" s="29">
        <v>34919</v>
      </c>
      <c r="C3379" s="28" t="s">
        <v>3199</v>
      </c>
      <c r="D3379" s="27" t="s">
        <v>189</v>
      </c>
      <c r="E3379" s="27" t="s">
        <v>213</v>
      </c>
      <c r="F3379" s="26" t="str">
        <f>VLOOKUP(E3379,PROCV!$A$1:$B$107,2,TRUE)</f>
        <v>Patrimônio</v>
      </c>
      <c r="G3379" s="25">
        <v>2003</v>
      </c>
      <c r="H3379" s="24">
        <v>0</v>
      </c>
      <c r="I3379" s="23" t="str">
        <f>VLOOKUP(J3379,PROCV!$E$1:$F$27,2,FALSE)</f>
        <v>53 - Distrito Federal</v>
      </c>
      <c r="J3379" s="22" t="s">
        <v>75</v>
      </c>
      <c r="K3379" s="22">
        <v>0</v>
      </c>
      <c r="L3379" s="25">
        <v>99007.2</v>
      </c>
      <c r="M3379" s="20" t="e">
        <f>VLOOKUP(G3379,PROCV!$A$110:$B$119,2,FALSE)</f>
        <v>#N/A</v>
      </c>
      <c r="N3379" s="17" t="e">
        <f t="shared" si="52"/>
        <v>#N/A</v>
      </c>
    </row>
    <row r="3380" spans="1:14" x14ac:dyDescent="0.25">
      <c r="A3380" s="30" t="s">
        <v>48</v>
      </c>
      <c r="B3380" s="29">
        <v>34946</v>
      </c>
      <c r="C3380" s="28" t="s">
        <v>3198</v>
      </c>
      <c r="D3380" s="27" t="s">
        <v>4</v>
      </c>
      <c r="E3380" s="27" t="s">
        <v>230</v>
      </c>
      <c r="F3380" s="26" t="str">
        <f>VLOOKUP(E3380,PROCV!$A$1:$B$107,2,TRUE)</f>
        <v>Artes Cênicas e Espetáculo</v>
      </c>
      <c r="G3380" s="25">
        <v>2003</v>
      </c>
      <c r="H3380" s="24">
        <v>0</v>
      </c>
      <c r="I3380" s="23" t="str">
        <f>VLOOKUP(J3380,PROCV!$E$1:$F$27,2,FALSE)</f>
        <v>31 - Minas Gerais</v>
      </c>
      <c r="J3380" s="22" t="s">
        <v>85</v>
      </c>
      <c r="K3380" s="22">
        <v>0</v>
      </c>
      <c r="L3380" s="25">
        <v>20000</v>
      </c>
      <c r="M3380" s="20" t="e">
        <f>VLOOKUP(G3380,PROCV!$A$110:$B$119,2,FALSE)</f>
        <v>#N/A</v>
      </c>
      <c r="N3380" s="17" t="e">
        <f t="shared" si="52"/>
        <v>#N/A</v>
      </c>
    </row>
    <row r="3381" spans="1:14" x14ac:dyDescent="0.25">
      <c r="A3381" s="30" t="s">
        <v>48</v>
      </c>
      <c r="B3381" s="29">
        <v>36379</v>
      </c>
      <c r="C3381" s="28" t="s">
        <v>3197</v>
      </c>
      <c r="D3381" s="27" t="s">
        <v>4</v>
      </c>
      <c r="E3381" s="27" t="s">
        <v>138</v>
      </c>
      <c r="F3381" s="26" t="str">
        <f>VLOOKUP(E3381,PROCV!$A$1:$B$107,2,TRUE)</f>
        <v>Arquitetura e Design</v>
      </c>
      <c r="G3381" s="31">
        <v>2003</v>
      </c>
      <c r="H3381" s="24">
        <v>0</v>
      </c>
      <c r="I3381" s="23" t="str">
        <f>VLOOKUP(J3381,PROCV!$E$1:$F$27,2,FALSE)</f>
        <v>33 - Rio de Janeiro</v>
      </c>
      <c r="J3381" s="22" t="s">
        <v>82</v>
      </c>
      <c r="K3381" s="22">
        <v>0</v>
      </c>
      <c r="L3381" s="31">
        <v>499580</v>
      </c>
      <c r="M3381" s="20" t="e">
        <f>VLOOKUP(G3381,PROCV!$A$110:$B$119,2,FALSE)</f>
        <v>#N/A</v>
      </c>
      <c r="N3381" s="17" t="e">
        <f t="shared" si="52"/>
        <v>#N/A</v>
      </c>
    </row>
    <row r="3382" spans="1:14" x14ac:dyDescent="0.25">
      <c r="A3382" s="30" t="s">
        <v>48</v>
      </c>
      <c r="B3382" s="29">
        <v>35896</v>
      </c>
      <c r="C3382" s="28" t="s">
        <v>3196</v>
      </c>
      <c r="D3382" s="27" t="s">
        <v>4</v>
      </c>
      <c r="E3382" s="27" t="s">
        <v>430</v>
      </c>
      <c r="F3382" s="26" t="str">
        <f>VLOOKUP(E3382,PROCV!$A$1:$B$107,2,TRUE)</f>
        <v>Audiovisual</v>
      </c>
      <c r="G3382" s="31">
        <v>2003</v>
      </c>
      <c r="H3382" s="24">
        <v>0</v>
      </c>
      <c r="I3382" s="23" t="str">
        <f>VLOOKUP(J3382,PROCV!$E$1:$F$27,2,FALSE)</f>
        <v>33 - Rio de Janeiro</v>
      </c>
      <c r="J3382" s="22" t="s">
        <v>82</v>
      </c>
      <c r="K3382" s="22">
        <v>0</v>
      </c>
      <c r="L3382" s="31">
        <v>1432500</v>
      </c>
      <c r="M3382" s="20" t="e">
        <f>VLOOKUP(G3382,PROCV!$A$110:$B$119,2,FALSE)</f>
        <v>#N/A</v>
      </c>
      <c r="N3382" s="17" t="e">
        <f t="shared" si="52"/>
        <v>#N/A</v>
      </c>
    </row>
    <row r="3383" spans="1:14" x14ac:dyDescent="0.25">
      <c r="A3383" s="30" t="s">
        <v>48</v>
      </c>
      <c r="B3383" s="29">
        <v>35517</v>
      </c>
      <c r="C3383" s="28" t="s">
        <v>3195</v>
      </c>
      <c r="D3383" s="27" t="s">
        <v>4</v>
      </c>
      <c r="E3383" s="27" t="s">
        <v>209</v>
      </c>
      <c r="F3383" s="26" t="str">
        <f>VLOOKUP(E3383,PROCV!$A$1:$B$107,2,TRUE)</f>
        <v>Educação e Criação em Artes</v>
      </c>
      <c r="G3383" s="25">
        <v>2003</v>
      </c>
      <c r="H3383" s="24">
        <v>0</v>
      </c>
      <c r="I3383" s="23" t="str">
        <f>VLOOKUP(J3383,PROCV!$E$1:$F$27,2,FALSE)</f>
        <v>31 - Minas Gerais</v>
      </c>
      <c r="J3383" s="22" t="s">
        <v>85</v>
      </c>
      <c r="K3383" s="22">
        <v>0</v>
      </c>
      <c r="L3383" s="25">
        <v>25000</v>
      </c>
      <c r="M3383" s="20" t="e">
        <f>VLOOKUP(G3383,PROCV!$A$110:$B$119,2,FALSE)</f>
        <v>#N/A</v>
      </c>
      <c r="N3383" s="17" t="e">
        <f t="shared" si="52"/>
        <v>#N/A</v>
      </c>
    </row>
    <row r="3384" spans="1:14" x14ac:dyDescent="0.25">
      <c r="A3384" s="30" t="s">
        <v>48</v>
      </c>
      <c r="B3384" s="29">
        <v>33258</v>
      </c>
      <c r="C3384" s="28" t="s">
        <v>3194</v>
      </c>
      <c r="D3384" s="27" t="s">
        <v>4</v>
      </c>
      <c r="E3384" s="27" t="s">
        <v>2350</v>
      </c>
      <c r="F3384" s="26" t="str">
        <f>VLOOKUP(E3384,PROCV!$A$1:$B$107,2,TRUE)</f>
        <v>Audiovisual</v>
      </c>
      <c r="G3384" s="25">
        <v>2003</v>
      </c>
      <c r="H3384" s="24">
        <v>0</v>
      </c>
      <c r="I3384" s="23" t="str">
        <f>VLOOKUP(J3384,PROCV!$E$1:$F$27,2,FALSE)</f>
        <v>35 - São Paulo</v>
      </c>
      <c r="J3384" s="22" t="s">
        <v>76</v>
      </c>
      <c r="K3384" s="22">
        <v>0</v>
      </c>
      <c r="L3384" s="25">
        <v>2100000</v>
      </c>
      <c r="M3384" s="20" t="e">
        <f>VLOOKUP(G3384,PROCV!$A$110:$B$119,2,FALSE)</f>
        <v>#N/A</v>
      </c>
      <c r="N3384" s="17" t="e">
        <f t="shared" si="52"/>
        <v>#N/A</v>
      </c>
    </row>
    <row r="3385" spans="1:14" x14ac:dyDescent="0.25">
      <c r="A3385" s="30" t="s">
        <v>48</v>
      </c>
      <c r="B3385" s="29">
        <v>36612</v>
      </c>
      <c r="C3385" s="28" t="s">
        <v>3193</v>
      </c>
      <c r="D3385" s="27" t="s">
        <v>4</v>
      </c>
      <c r="E3385" s="27" t="s">
        <v>230</v>
      </c>
      <c r="F3385" s="26" t="str">
        <f>VLOOKUP(E3385,PROCV!$A$1:$B$107,2,TRUE)</f>
        <v>Artes Cênicas e Espetáculo</v>
      </c>
      <c r="G3385" s="25">
        <v>2003</v>
      </c>
      <c r="H3385" s="24">
        <v>0</v>
      </c>
      <c r="I3385" s="23" t="str">
        <f>VLOOKUP(J3385,PROCV!$E$1:$F$27,2,FALSE)</f>
        <v>29 - Bahia</v>
      </c>
      <c r="J3385" s="22" t="s">
        <v>73</v>
      </c>
      <c r="K3385" s="22">
        <v>0</v>
      </c>
      <c r="L3385" s="25">
        <v>75000</v>
      </c>
      <c r="M3385" s="20" t="e">
        <f>VLOOKUP(G3385,PROCV!$A$110:$B$119,2,FALSE)</f>
        <v>#N/A</v>
      </c>
      <c r="N3385" s="17" t="e">
        <f t="shared" si="52"/>
        <v>#N/A</v>
      </c>
    </row>
    <row r="3386" spans="1:14" x14ac:dyDescent="0.25">
      <c r="A3386" s="30" t="s">
        <v>48</v>
      </c>
      <c r="B3386" s="29">
        <v>33951</v>
      </c>
      <c r="C3386" s="28" t="s">
        <v>3192</v>
      </c>
      <c r="D3386" s="27" t="s">
        <v>189</v>
      </c>
      <c r="E3386" s="27" t="s">
        <v>213</v>
      </c>
      <c r="F3386" s="26" t="str">
        <f>VLOOKUP(E3386,PROCV!$A$1:$B$107,2,TRUE)</f>
        <v>Patrimônio</v>
      </c>
      <c r="G3386" s="25">
        <v>2003</v>
      </c>
      <c r="H3386" s="24">
        <v>0</v>
      </c>
      <c r="I3386" s="23" t="str">
        <f>VLOOKUP(J3386,PROCV!$E$1:$F$27,2,FALSE)</f>
        <v>53 - Distrito Federal</v>
      </c>
      <c r="J3386" s="22" t="s">
        <v>75</v>
      </c>
      <c r="K3386" s="22">
        <v>0</v>
      </c>
      <c r="L3386" s="25">
        <v>6073708.3399999999</v>
      </c>
      <c r="M3386" s="20" t="e">
        <f>VLOOKUP(G3386,PROCV!$A$110:$B$119,2,FALSE)</f>
        <v>#N/A</v>
      </c>
      <c r="N3386" s="17" t="e">
        <f t="shared" si="52"/>
        <v>#N/A</v>
      </c>
    </row>
    <row r="3387" spans="1:14" x14ac:dyDescent="0.25">
      <c r="A3387" s="30" t="s">
        <v>48</v>
      </c>
      <c r="B3387" s="29">
        <v>32142</v>
      </c>
      <c r="C3387" s="28" t="s">
        <v>3191</v>
      </c>
      <c r="D3387" s="27" t="s">
        <v>314</v>
      </c>
      <c r="E3387" s="27" t="s">
        <v>265</v>
      </c>
      <c r="F3387" s="26" t="str">
        <f>VLOOKUP(E3387,PROCV!$A$1:$B$107,2,TRUE)</f>
        <v>Patrimônio</v>
      </c>
      <c r="G3387" s="31">
        <v>2003</v>
      </c>
      <c r="H3387" s="24">
        <v>0</v>
      </c>
      <c r="I3387" s="23" t="str">
        <f>VLOOKUP(J3387,PROCV!$E$1:$F$27,2,FALSE)</f>
        <v>16 - Amapá</v>
      </c>
      <c r="J3387" s="22" t="s">
        <v>61</v>
      </c>
      <c r="K3387" s="22">
        <v>0</v>
      </c>
      <c r="L3387" s="31">
        <v>108416</v>
      </c>
      <c r="M3387" s="20" t="e">
        <f>VLOOKUP(G3387,PROCV!$A$110:$B$119,2,FALSE)</f>
        <v>#N/A</v>
      </c>
      <c r="N3387" s="17" t="e">
        <f t="shared" si="52"/>
        <v>#N/A</v>
      </c>
    </row>
    <row r="3388" spans="1:14" x14ac:dyDescent="0.25">
      <c r="A3388" s="30" t="s">
        <v>48</v>
      </c>
      <c r="B3388" s="29">
        <v>33841</v>
      </c>
      <c r="C3388" s="28" t="s">
        <v>3190</v>
      </c>
      <c r="D3388" s="27" t="s">
        <v>314</v>
      </c>
      <c r="E3388" s="27" t="s">
        <v>504</v>
      </c>
      <c r="F3388" s="26" t="str">
        <f>VLOOKUP(E3388,PROCV!$A$1:$B$107,2,TRUE)</f>
        <v>Artes Cênicas e Espetáculo</v>
      </c>
      <c r="G3388" s="31">
        <v>2003</v>
      </c>
      <c r="H3388" s="24">
        <v>0</v>
      </c>
      <c r="I3388" s="23" t="str">
        <f>VLOOKUP(J3388,PROCV!$E$1:$F$27,2,FALSE)</f>
        <v>33 - Rio de Janeiro</v>
      </c>
      <c r="J3388" s="22" t="s">
        <v>82</v>
      </c>
      <c r="K3388" s="22">
        <v>0</v>
      </c>
      <c r="L3388" s="31">
        <v>161706</v>
      </c>
      <c r="M3388" s="20" t="e">
        <f>VLOOKUP(G3388,PROCV!$A$110:$B$119,2,FALSE)</f>
        <v>#N/A</v>
      </c>
      <c r="N3388" s="17" t="e">
        <f t="shared" si="52"/>
        <v>#N/A</v>
      </c>
    </row>
    <row r="3389" spans="1:14" x14ac:dyDescent="0.25">
      <c r="A3389" s="30" t="s">
        <v>48</v>
      </c>
      <c r="B3389" s="29">
        <v>33051</v>
      </c>
      <c r="C3389" s="28" t="s">
        <v>3189</v>
      </c>
      <c r="D3389" s="27" t="s">
        <v>189</v>
      </c>
      <c r="E3389" s="27" t="s">
        <v>213</v>
      </c>
      <c r="F3389" s="26" t="str">
        <f>VLOOKUP(E3389,PROCV!$A$1:$B$107,2,TRUE)</f>
        <v>Patrimônio</v>
      </c>
      <c r="G3389" s="25">
        <v>2003</v>
      </c>
      <c r="H3389" s="24">
        <v>0</v>
      </c>
      <c r="I3389" s="23" t="str">
        <f>VLOOKUP(J3389,PROCV!$E$1:$F$27,2,FALSE)</f>
        <v>35 - São Paulo</v>
      </c>
      <c r="J3389" s="22" t="s">
        <v>76</v>
      </c>
      <c r="K3389" s="22">
        <v>0</v>
      </c>
      <c r="L3389" s="25">
        <v>80000</v>
      </c>
      <c r="M3389" s="20" t="e">
        <f>VLOOKUP(G3389,PROCV!$A$110:$B$119,2,FALSE)</f>
        <v>#N/A</v>
      </c>
      <c r="N3389" s="17" t="e">
        <f t="shared" si="52"/>
        <v>#N/A</v>
      </c>
    </row>
    <row r="3390" spans="1:14" x14ac:dyDescent="0.25">
      <c r="A3390" s="30" t="s">
        <v>48</v>
      </c>
      <c r="B3390" s="29">
        <v>34788</v>
      </c>
      <c r="C3390" s="28" t="s">
        <v>3188</v>
      </c>
      <c r="D3390" s="27" t="s">
        <v>189</v>
      </c>
      <c r="E3390" s="27" t="s">
        <v>213</v>
      </c>
      <c r="F3390" s="26" t="str">
        <f>VLOOKUP(E3390,PROCV!$A$1:$B$107,2,TRUE)</f>
        <v>Patrimônio</v>
      </c>
      <c r="G3390" s="25">
        <v>2003</v>
      </c>
      <c r="H3390" s="24">
        <v>0</v>
      </c>
      <c r="I3390" s="23" t="str">
        <f>VLOOKUP(J3390,PROCV!$E$1:$F$27,2,FALSE)</f>
        <v>33 - Rio de Janeiro</v>
      </c>
      <c r="J3390" s="22" t="s">
        <v>82</v>
      </c>
      <c r="K3390" s="22">
        <v>0</v>
      </c>
      <c r="L3390" s="25">
        <v>99804.07</v>
      </c>
      <c r="M3390" s="20" t="e">
        <f>VLOOKUP(G3390,PROCV!$A$110:$B$119,2,FALSE)</f>
        <v>#N/A</v>
      </c>
      <c r="N3390" s="17" t="e">
        <f t="shared" si="52"/>
        <v>#N/A</v>
      </c>
    </row>
    <row r="3391" spans="1:14" x14ac:dyDescent="0.25">
      <c r="A3391" s="30" t="s">
        <v>48</v>
      </c>
      <c r="B3391" s="29">
        <v>34088</v>
      </c>
      <c r="C3391" s="28" t="s">
        <v>3187</v>
      </c>
      <c r="D3391" s="27" t="s">
        <v>189</v>
      </c>
      <c r="E3391" s="27" t="s">
        <v>213</v>
      </c>
      <c r="F3391" s="26" t="str">
        <f>VLOOKUP(E3391,PROCV!$A$1:$B$107,2,TRUE)</f>
        <v>Patrimônio</v>
      </c>
      <c r="G3391" s="25">
        <v>2003</v>
      </c>
      <c r="H3391" s="24">
        <v>0</v>
      </c>
      <c r="I3391" s="23" t="str">
        <f>VLOOKUP(J3391,PROCV!$E$1:$F$27,2,FALSE)</f>
        <v>31 - Minas Gerais</v>
      </c>
      <c r="J3391" s="22" t="s">
        <v>85</v>
      </c>
      <c r="K3391" s="22">
        <v>0</v>
      </c>
      <c r="L3391" s="25">
        <v>21840.05</v>
      </c>
      <c r="M3391" s="20" t="e">
        <f>VLOOKUP(G3391,PROCV!$A$110:$B$119,2,FALSE)</f>
        <v>#N/A</v>
      </c>
      <c r="N3391" s="17" t="e">
        <f t="shared" si="52"/>
        <v>#N/A</v>
      </c>
    </row>
    <row r="3392" spans="1:14" x14ac:dyDescent="0.25">
      <c r="A3392" s="30" t="s">
        <v>48</v>
      </c>
      <c r="B3392" s="29">
        <v>36645</v>
      </c>
      <c r="C3392" s="28" t="s">
        <v>3186</v>
      </c>
      <c r="D3392" s="27" t="s">
        <v>189</v>
      </c>
      <c r="E3392" s="27" t="s">
        <v>213</v>
      </c>
      <c r="F3392" s="26" t="str">
        <f>VLOOKUP(E3392,PROCV!$A$1:$B$107,2,TRUE)</f>
        <v>Patrimônio</v>
      </c>
      <c r="G3392" s="25">
        <v>2003</v>
      </c>
      <c r="H3392" s="24">
        <v>0</v>
      </c>
      <c r="I3392" s="23" t="str">
        <f>VLOOKUP(J3392,PROCV!$E$1:$F$27,2,FALSE)</f>
        <v>43 - Rio Grande do Sul</v>
      </c>
      <c r="J3392" s="22" t="s">
        <v>56</v>
      </c>
      <c r="K3392" s="22">
        <v>0</v>
      </c>
      <c r="L3392" s="25">
        <v>100000</v>
      </c>
      <c r="M3392" s="20" t="e">
        <f>VLOOKUP(G3392,PROCV!$A$110:$B$119,2,FALSE)</f>
        <v>#N/A</v>
      </c>
      <c r="N3392" s="17" t="e">
        <f t="shared" si="52"/>
        <v>#N/A</v>
      </c>
    </row>
    <row r="3393" spans="1:14" x14ac:dyDescent="0.25">
      <c r="A3393" s="30" t="s">
        <v>48</v>
      </c>
      <c r="B3393" s="29">
        <v>33630</v>
      </c>
      <c r="C3393" s="28" t="s">
        <v>2907</v>
      </c>
      <c r="D3393" s="27" t="s">
        <v>189</v>
      </c>
      <c r="E3393" s="27" t="s">
        <v>213</v>
      </c>
      <c r="F3393" s="26" t="str">
        <f>VLOOKUP(E3393,PROCV!$A$1:$B$107,2,TRUE)</f>
        <v>Patrimônio</v>
      </c>
      <c r="G3393" s="25">
        <v>2003</v>
      </c>
      <c r="H3393" s="24">
        <v>0</v>
      </c>
      <c r="I3393" s="23" t="str">
        <f>VLOOKUP(J3393,PROCV!$E$1:$F$27,2,FALSE)</f>
        <v>35 - São Paulo</v>
      </c>
      <c r="J3393" s="22" t="s">
        <v>76</v>
      </c>
      <c r="K3393" s="22">
        <v>0</v>
      </c>
      <c r="L3393" s="25">
        <v>151446.35999999999</v>
      </c>
      <c r="M3393" s="20" t="e">
        <f>VLOOKUP(G3393,PROCV!$A$110:$B$119,2,FALSE)</f>
        <v>#N/A</v>
      </c>
      <c r="N3393" s="17" t="e">
        <f t="shared" si="52"/>
        <v>#N/A</v>
      </c>
    </row>
    <row r="3394" spans="1:14" x14ac:dyDescent="0.25">
      <c r="A3394" s="30" t="s">
        <v>48</v>
      </c>
      <c r="B3394" s="29">
        <v>28681</v>
      </c>
      <c r="C3394" s="28" t="s">
        <v>3185</v>
      </c>
      <c r="D3394" s="27" t="s">
        <v>189</v>
      </c>
      <c r="E3394" s="27" t="s">
        <v>213</v>
      </c>
      <c r="F3394" s="26" t="str">
        <f>VLOOKUP(E3394,PROCV!$A$1:$B$107,2,TRUE)</f>
        <v>Patrimônio</v>
      </c>
      <c r="G3394" s="25">
        <v>2003</v>
      </c>
      <c r="H3394" s="24">
        <v>0</v>
      </c>
      <c r="I3394" s="23" t="str">
        <f>VLOOKUP(J3394,PROCV!$E$1:$F$27,2,FALSE)</f>
        <v>22 - Piauí</v>
      </c>
      <c r="J3394" s="22" t="s">
        <v>77</v>
      </c>
      <c r="K3394" s="22">
        <v>0</v>
      </c>
      <c r="L3394" s="25">
        <v>56000</v>
      </c>
      <c r="M3394" s="20" t="e">
        <f>VLOOKUP(G3394,PROCV!$A$110:$B$119,2,FALSE)</f>
        <v>#N/A</v>
      </c>
      <c r="N3394" s="17" t="e">
        <f t="shared" ref="N3394:N3457" si="53">+M3394*L3394</f>
        <v>#N/A</v>
      </c>
    </row>
    <row r="3395" spans="1:14" x14ac:dyDescent="0.25">
      <c r="A3395" s="30" t="s">
        <v>48</v>
      </c>
      <c r="B3395" s="29">
        <v>32263</v>
      </c>
      <c r="C3395" s="28" t="s">
        <v>3184</v>
      </c>
      <c r="D3395" s="27" t="s">
        <v>189</v>
      </c>
      <c r="E3395" s="27" t="s">
        <v>213</v>
      </c>
      <c r="F3395" s="26" t="str">
        <f>VLOOKUP(E3395,PROCV!$A$1:$B$107,2,TRUE)</f>
        <v>Patrimônio</v>
      </c>
      <c r="G3395" s="25">
        <v>2003</v>
      </c>
      <c r="H3395" s="24">
        <v>0</v>
      </c>
      <c r="I3395" s="23" t="str">
        <f>VLOOKUP(J3395,PROCV!$E$1:$F$27,2,FALSE)</f>
        <v>33 - Rio de Janeiro</v>
      </c>
      <c r="J3395" s="22" t="s">
        <v>82</v>
      </c>
      <c r="K3395" s="22">
        <v>0</v>
      </c>
      <c r="L3395" s="25">
        <v>397178.87</v>
      </c>
      <c r="M3395" s="20" t="e">
        <f>VLOOKUP(G3395,PROCV!$A$110:$B$119,2,FALSE)</f>
        <v>#N/A</v>
      </c>
      <c r="N3395" s="17" t="e">
        <f t="shared" si="53"/>
        <v>#N/A</v>
      </c>
    </row>
    <row r="3396" spans="1:14" x14ac:dyDescent="0.25">
      <c r="A3396" s="30" t="s">
        <v>48</v>
      </c>
      <c r="B3396" s="29">
        <v>36752</v>
      </c>
      <c r="C3396" s="28" t="s">
        <v>1820</v>
      </c>
      <c r="D3396" s="27" t="s">
        <v>4</v>
      </c>
      <c r="E3396" s="27" t="s">
        <v>285</v>
      </c>
      <c r="F3396" s="26" t="str">
        <f>VLOOKUP(E3396,PROCV!$A$1:$B$107,2,TRUE)</f>
        <v>Educação e Criação em Artes</v>
      </c>
      <c r="G3396" s="25">
        <v>2003</v>
      </c>
      <c r="H3396" s="24">
        <v>0</v>
      </c>
      <c r="I3396" s="23" t="str">
        <f>VLOOKUP(J3396,PROCV!$E$1:$F$27,2,FALSE)</f>
        <v>33 - Rio de Janeiro</v>
      </c>
      <c r="J3396" s="22" t="s">
        <v>82</v>
      </c>
      <c r="K3396" s="22">
        <v>0</v>
      </c>
      <c r="L3396" s="25">
        <v>15000</v>
      </c>
      <c r="M3396" s="20" t="e">
        <f>VLOOKUP(G3396,PROCV!$A$110:$B$119,2,FALSE)</f>
        <v>#N/A</v>
      </c>
      <c r="N3396" s="17" t="e">
        <f t="shared" si="53"/>
        <v>#N/A</v>
      </c>
    </row>
    <row r="3397" spans="1:14" x14ac:dyDescent="0.25">
      <c r="A3397" s="30" t="s">
        <v>48</v>
      </c>
      <c r="B3397" s="29">
        <v>34937</v>
      </c>
      <c r="C3397" s="28" t="s">
        <v>789</v>
      </c>
      <c r="D3397" s="27" t="s">
        <v>4</v>
      </c>
      <c r="E3397" s="27" t="s">
        <v>2350</v>
      </c>
      <c r="F3397" s="26" t="str">
        <f>VLOOKUP(E3397,PROCV!$A$1:$B$107,2,TRUE)</f>
        <v>Audiovisual</v>
      </c>
      <c r="G3397" s="25">
        <v>2003</v>
      </c>
      <c r="H3397" s="24">
        <v>0</v>
      </c>
      <c r="I3397" s="23" t="str">
        <f>VLOOKUP(J3397,PROCV!$E$1:$F$27,2,FALSE)</f>
        <v>33 - Rio de Janeiro</v>
      </c>
      <c r="J3397" s="22" t="s">
        <v>82</v>
      </c>
      <c r="K3397" s="22">
        <v>0</v>
      </c>
      <c r="L3397" s="25">
        <v>70000</v>
      </c>
      <c r="M3397" s="20" t="e">
        <f>VLOOKUP(G3397,PROCV!$A$110:$B$119,2,FALSE)</f>
        <v>#N/A</v>
      </c>
      <c r="N3397" s="17" t="e">
        <f t="shared" si="53"/>
        <v>#N/A</v>
      </c>
    </row>
    <row r="3398" spans="1:14" x14ac:dyDescent="0.25">
      <c r="A3398" s="30" t="s">
        <v>48</v>
      </c>
      <c r="B3398" s="29">
        <v>33350</v>
      </c>
      <c r="C3398" s="28" t="s">
        <v>3183</v>
      </c>
      <c r="D3398" s="27" t="s">
        <v>189</v>
      </c>
      <c r="E3398" s="27" t="s">
        <v>188</v>
      </c>
      <c r="F3398" s="26" t="str">
        <f>VLOOKUP(E3398,PROCV!$A$1:$B$107,2,TRUE)</f>
        <v>Audiovisual</v>
      </c>
      <c r="G3398" s="25">
        <v>2003</v>
      </c>
      <c r="H3398" s="24">
        <v>0</v>
      </c>
      <c r="I3398" s="23" t="str">
        <f>VLOOKUP(J3398,PROCV!$E$1:$F$27,2,FALSE)</f>
        <v>53 - Distrito Federal</v>
      </c>
      <c r="J3398" s="22" t="s">
        <v>75</v>
      </c>
      <c r="K3398" s="22">
        <v>0</v>
      </c>
      <c r="L3398" s="25">
        <v>1200000</v>
      </c>
      <c r="M3398" s="20" t="e">
        <f>VLOOKUP(G3398,PROCV!$A$110:$B$119,2,FALSE)</f>
        <v>#N/A</v>
      </c>
      <c r="N3398" s="17" t="e">
        <f t="shared" si="53"/>
        <v>#N/A</v>
      </c>
    </row>
    <row r="3399" spans="1:14" x14ac:dyDescent="0.25">
      <c r="A3399" s="30" t="s">
        <v>48</v>
      </c>
      <c r="B3399" s="29">
        <v>33827</v>
      </c>
      <c r="C3399" s="28" t="s">
        <v>3182</v>
      </c>
      <c r="D3399" s="27" t="s">
        <v>189</v>
      </c>
      <c r="E3399" s="27" t="s">
        <v>213</v>
      </c>
      <c r="F3399" s="26" t="str">
        <f>VLOOKUP(E3399,PROCV!$A$1:$B$107,2,TRUE)</f>
        <v>Patrimônio</v>
      </c>
      <c r="G3399" s="25">
        <v>2003</v>
      </c>
      <c r="H3399" s="24">
        <v>0</v>
      </c>
      <c r="I3399" s="23" t="str">
        <f>VLOOKUP(J3399,PROCV!$E$1:$F$27,2,FALSE)</f>
        <v>26 - Pernambuco</v>
      </c>
      <c r="J3399" s="22" t="s">
        <v>44</v>
      </c>
      <c r="K3399" s="22">
        <v>0</v>
      </c>
      <c r="L3399" s="25">
        <v>150000</v>
      </c>
      <c r="M3399" s="20" t="e">
        <f>VLOOKUP(G3399,PROCV!$A$110:$B$119,2,FALSE)</f>
        <v>#N/A</v>
      </c>
      <c r="N3399" s="17" t="e">
        <f t="shared" si="53"/>
        <v>#N/A</v>
      </c>
    </row>
    <row r="3400" spans="1:14" x14ac:dyDescent="0.25">
      <c r="A3400" s="30" t="s">
        <v>48</v>
      </c>
      <c r="B3400" s="29">
        <v>33179</v>
      </c>
      <c r="C3400" s="28" t="s">
        <v>3181</v>
      </c>
      <c r="D3400" s="27" t="s">
        <v>189</v>
      </c>
      <c r="E3400" s="27" t="s">
        <v>213</v>
      </c>
      <c r="F3400" s="26" t="str">
        <f>VLOOKUP(E3400,PROCV!$A$1:$B$107,2,TRUE)</f>
        <v>Patrimônio</v>
      </c>
      <c r="G3400" s="25">
        <v>2003</v>
      </c>
      <c r="H3400" s="24">
        <v>0</v>
      </c>
      <c r="I3400" s="23" t="str">
        <f>VLOOKUP(J3400,PROCV!$E$1:$F$27,2,FALSE)</f>
        <v>33 - Rio de Janeiro</v>
      </c>
      <c r="J3400" s="22" t="s">
        <v>82</v>
      </c>
      <c r="K3400" s="22">
        <v>0</v>
      </c>
      <c r="L3400" s="25">
        <v>160000</v>
      </c>
      <c r="M3400" s="20" t="e">
        <f>VLOOKUP(G3400,PROCV!$A$110:$B$119,2,FALSE)</f>
        <v>#N/A</v>
      </c>
      <c r="N3400" s="17" t="e">
        <f t="shared" si="53"/>
        <v>#N/A</v>
      </c>
    </row>
    <row r="3401" spans="1:14" x14ac:dyDescent="0.25">
      <c r="A3401" s="30" t="s">
        <v>48</v>
      </c>
      <c r="B3401" s="29">
        <v>35171</v>
      </c>
      <c r="C3401" s="28" t="s">
        <v>3180</v>
      </c>
      <c r="D3401" s="27" t="s">
        <v>4</v>
      </c>
      <c r="E3401" s="27" t="s">
        <v>305</v>
      </c>
      <c r="F3401" s="26" t="str">
        <f>VLOOKUP(E3401,PROCV!$A$1:$B$107,2,TRUE)</f>
        <v>Audiovisual</v>
      </c>
      <c r="G3401" s="25">
        <v>2003</v>
      </c>
      <c r="H3401" s="24">
        <v>0</v>
      </c>
      <c r="I3401" s="23" t="str">
        <f>VLOOKUP(J3401,PROCV!$E$1:$F$27,2,FALSE)</f>
        <v>35 - São Paulo</v>
      </c>
      <c r="J3401" s="22" t="s">
        <v>76</v>
      </c>
      <c r="K3401" s="22">
        <v>0</v>
      </c>
      <c r="L3401" s="25">
        <v>40000</v>
      </c>
      <c r="M3401" s="20" t="e">
        <f>VLOOKUP(G3401,PROCV!$A$110:$B$119,2,FALSE)</f>
        <v>#N/A</v>
      </c>
      <c r="N3401" s="17" t="e">
        <f t="shared" si="53"/>
        <v>#N/A</v>
      </c>
    </row>
    <row r="3402" spans="1:14" x14ac:dyDescent="0.25">
      <c r="A3402" s="30" t="s">
        <v>48</v>
      </c>
      <c r="B3402" s="29">
        <v>34801</v>
      </c>
      <c r="C3402" s="28" t="s">
        <v>3179</v>
      </c>
      <c r="D3402" s="27" t="s">
        <v>46</v>
      </c>
      <c r="E3402" s="27" t="s">
        <v>50</v>
      </c>
      <c r="F3402" s="26" t="str">
        <f>VLOOKUP(E3402,PROCV!$A$1:$B$107,2,TRUE)</f>
        <v>Educação e Criação em Artes</v>
      </c>
      <c r="G3402" s="25">
        <v>2003</v>
      </c>
      <c r="H3402" s="24">
        <v>0</v>
      </c>
      <c r="I3402" s="23" t="str">
        <f>VLOOKUP(J3402,PROCV!$E$1:$F$27,2,FALSE)</f>
        <v>53 - Distrito Federal</v>
      </c>
      <c r="J3402" s="22" t="s">
        <v>75</v>
      </c>
      <c r="K3402" s="22">
        <v>0</v>
      </c>
      <c r="L3402" s="25">
        <v>26084.9</v>
      </c>
      <c r="M3402" s="20" t="e">
        <f>VLOOKUP(G3402,PROCV!$A$110:$B$119,2,FALSE)</f>
        <v>#N/A</v>
      </c>
      <c r="N3402" s="17" t="e">
        <f t="shared" si="53"/>
        <v>#N/A</v>
      </c>
    </row>
    <row r="3403" spans="1:14" x14ac:dyDescent="0.25">
      <c r="A3403" s="30" t="s">
        <v>48</v>
      </c>
      <c r="B3403" s="29">
        <v>36864</v>
      </c>
      <c r="C3403" s="28" t="s">
        <v>3178</v>
      </c>
      <c r="D3403" s="27" t="s">
        <v>114</v>
      </c>
      <c r="E3403" s="27" t="s">
        <v>113</v>
      </c>
      <c r="F3403" s="26" t="str">
        <f>VLOOKUP(E3403,PROCV!$A$1:$B$107,2,TRUE)</f>
        <v>Música</v>
      </c>
      <c r="G3403" s="25">
        <v>2003</v>
      </c>
      <c r="H3403" s="24">
        <v>0</v>
      </c>
      <c r="I3403" s="23" t="str">
        <f>VLOOKUP(J3403,PROCV!$E$1:$F$27,2,FALSE)</f>
        <v>31 - Minas Gerais</v>
      </c>
      <c r="J3403" s="22" t="s">
        <v>85</v>
      </c>
      <c r="K3403" s="22">
        <v>0</v>
      </c>
      <c r="L3403" s="25">
        <v>12000</v>
      </c>
      <c r="M3403" s="20" t="e">
        <f>VLOOKUP(G3403,PROCV!$A$110:$B$119,2,FALSE)</f>
        <v>#N/A</v>
      </c>
      <c r="N3403" s="17" t="e">
        <f t="shared" si="53"/>
        <v>#N/A</v>
      </c>
    </row>
    <row r="3404" spans="1:14" x14ac:dyDescent="0.25">
      <c r="A3404" s="30" t="s">
        <v>48</v>
      </c>
      <c r="B3404" s="29">
        <v>36898</v>
      </c>
      <c r="C3404" s="28" t="s">
        <v>3177</v>
      </c>
      <c r="D3404" s="27" t="s">
        <v>4</v>
      </c>
      <c r="E3404" s="27" t="s">
        <v>230</v>
      </c>
      <c r="F3404" s="26" t="str">
        <f>VLOOKUP(E3404,PROCV!$A$1:$B$107,2,TRUE)</f>
        <v>Artes Cênicas e Espetáculo</v>
      </c>
      <c r="G3404" s="25">
        <v>2003</v>
      </c>
      <c r="H3404" s="24">
        <v>0</v>
      </c>
      <c r="I3404" s="23" t="str">
        <f>VLOOKUP(J3404,PROCV!$E$1:$F$27,2,FALSE)</f>
        <v>32 - Espírito Santo</v>
      </c>
      <c r="J3404" s="22" t="s">
        <v>67</v>
      </c>
      <c r="K3404" s="22">
        <v>0</v>
      </c>
      <c r="L3404" s="25">
        <v>1051520</v>
      </c>
      <c r="M3404" s="20" t="e">
        <f>VLOOKUP(G3404,PROCV!$A$110:$B$119,2,FALSE)</f>
        <v>#N/A</v>
      </c>
      <c r="N3404" s="17" t="e">
        <f t="shared" si="53"/>
        <v>#N/A</v>
      </c>
    </row>
    <row r="3405" spans="1:14" x14ac:dyDescent="0.25">
      <c r="A3405" s="30" t="s">
        <v>48</v>
      </c>
      <c r="B3405" s="29">
        <v>35391</v>
      </c>
      <c r="C3405" s="28" t="s">
        <v>2890</v>
      </c>
      <c r="D3405" s="27" t="s">
        <v>4</v>
      </c>
      <c r="E3405" s="27" t="s">
        <v>430</v>
      </c>
      <c r="F3405" s="26" t="str">
        <f>VLOOKUP(E3405,PROCV!$A$1:$B$107,2,TRUE)</f>
        <v>Audiovisual</v>
      </c>
      <c r="G3405" s="31">
        <v>2003</v>
      </c>
      <c r="H3405" s="24">
        <v>0</v>
      </c>
      <c r="I3405" s="23" t="str">
        <f>VLOOKUP(J3405,PROCV!$E$1:$F$27,2,FALSE)</f>
        <v>41 - Paraná</v>
      </c>
      <c r="J3405" s="22" t="s">
        <v>106</v>
      </c>
      <c r="K3405" s="22">
        <v>0</v>
      </c>
      <c r="L3405" s="31">
        <v>320000</v>
      </c>
      <c r="M3405" s="20" t="e">
        <f>VLOOKUP(G3405,PROCV!$A$110:$B$119,2,FALSE)</f>
        <v>#N/A</v>
      </c>
      <c r="N3405" s="17" t="e">
        <f t="shared" si="53"/>
        <v>#N/A</v>
      </c>
    </row>
    <row r="3406" spans="1:14" x14ac:dyDescent="0.25">
      <c r="A3406" s="30" t="s">
        <v>48</v>
      </c>
      <c r="B3406" s="29">
        <v>31530</v>
      </c>
      <c r="C3406" s="28" t="s">
        <v>3176</v>
      </c>
      <c r="D3406" s="27" t="s">
        <v>46</v>
      </c>
      <c r="E3406" s="27" t="s">
        <v>50</v>
      </c>
      <c r="F3406" s="26" t="str">
        <f>VLOOKUP(E3406,PROCV!$A$1:$B$107,2,TRUE)</f>
        <v>Educação e Criação em Artes</v>
      </c>
      <c r="G3406" s="25">
        <v>2003</v>
      </c>
      <c r="H3406" s="24">
        <v>0</v>
      </c>
      <c r="I3406" s="23" t="str">
        <f>VLOOKUP(J3406,PROCV!$E$1:$F$27,2,FALSE)</f>
        <v>35 - São Paulo</v>
      </c>
      <c r="J3406" s="22" t="s">
        <v>76</v>
      </c>
      <c r="K3406" s="22">
        <v>0</v>
      </c>
      <c r="L3406" s="25">
        <v>600000</v>
      </c>
      <c r="M3406" s="20" t="e">
        <f>VLOOKUP(G3406,PROCV!$A$110:$B$119,2,FALSE)</f>
        <v>#N/A</v>
      </c>
      <c r="N3406" s="17" t="e">
        <f t="shared" si="53"/>
        <v>#N/A</v>
      </c>
    </row>
    <row r="3407" spans="1:14" x14ac:dyDescent="0.25">
      <c r="A3407" s="30" t="s">
        <v>48</v>
      </c>
      <c r="B3407" s="29">
        <v>36097</v>
      </c>
      <c r="C3407" s="28" t="s">
        <v>3175</v>
      </c>
      <c r="D3407" s="27" t="s">
        <v>4</v>
      </c>
      <c r="E3407" s="27" t="s">
        <v>230</v>
      </c>
      <c r="F3407" s="26" t="str">
        <f>VLOOKUP(E3407,PROCV!$A$1:$B$107,2,TRUE)</f>
        <v>Artes Cênicas e Espetáculo</v>
      </c>
      <c r="G3407" s="25">
        <v>2003</v>
      </c>
      <c r="H3407" s="24">
        <v>0</v>
      </c>
      <c r="I3407" s="23" t="str">
        <f>VLOOKUP(J3407,PROCV!$E$1:$F$27,2,FALSE)</f>
        <v>32 - Espírito Santo</v>
      </c>
      <c r="J3407" s="22" t="s">
        <v>67</v>
      </c>
      <c r="K3407" s="22">
        <v>0</v>
      </c>
      <c r="L3407" s="25">
        <v>40000</v>
      </c>
      <c r="M3407" s="20" t="e">
        <f>VLOOKUP(G3407,PROCV!$A$110:$B$119,2,FALSE)</f>
        <v>#N/A</v>
      </c>
      <c r="N3407" s="17" t="e">
        <f t="shared" si="53"/>
        <v>#N/A</v>
      </c>
    </row>
    <row r="3408" spans="1:14" x14ac:dyDescent="0.25">
      <c r="A3408" s="30" t="s">
        <v>48</v>
      </c>
      <c r="B3408" s="29">
        <v>34614</v>
      </c>
      <c r="C3408" s="28" t="s">
        <v>3174</v>
      </c>
      <c r="D3408" s="27" t="s">
        <v>4</v>
      </c>
      <c r="E3408" s="27" t="s">
        <v>230</v>
      </c>
      <c r="F3408" s="26" t="str">
        <f>VLOOKUP(E3408,PROCV!$A$1:$B$107,2,TRUE)</f>
        <v>Artes Cênicas e Espetáculo</v>
      </c>
      <c r="G3408" s="31">
        <v>2003</v>
      </c>
      <c r="H3408" s="24">
        <v>0</v>
      </c>
      <c r="I3408" s="23" t="str">
        <f>VLOOKUP(J3408,PROCV!$E$1:$F$27,2,FALSE)</f>
        <v>53 - Distrito Federal</v>
      </c>
      <c r="J3408" s="22" t="s">
        <v>75</v>
      </c>
      <c r="K3408" s="22">
        <v>0</v>
      </c>
      <c r="L3408" s="31">
        <v>65000</v>
      </c>
      <c r="M3408" s="20" t="e">
        <f>VLOOKUP(G3408,PROCV!$A$110:$B$119,2,FALSE)</f>
        <v>#N/A</v>
      </c>
      <c r="N3408" s="17" t="e">
        <f t="shared" si="53"/>
        <v>#N/A</v>
      </c>
    </row>
    <row r="3409" spans="1:14" x14ac:dyDescent="0.25">
      <c r="A3409" s="30" t="s">
        <v>48</v>
      </c>
      <c r="B3409" s="29">
        <v>42662</v>
      </c>
      <c r="C3409" s="28" t="s">
        <v>3173</v>
      </c>
      <c r="D3409" s="27" t="s">
        <v>4</v>
      </c>
      <c r="E3409" s="27" t="s">
        <v>230</v>
      </c>
      <c r="F3409" s="26" t="str">
        <f>VLOOKUP(E3409,PROCV!$A$1:$B$107,2,TRUE)</f>
        <v>Artes Cênicas e Espetáculo</v>
      </c>
      <c r="G3409" s="25">
        <v>2004</v>
      </c>
      <c r="H3409" s="24">
        <v>0</v>
      </c>
      <c r="I3409" s="23" t="str">
        <f>VLOOKUP(J3409,PROCV!$E$1:$F$27,2,FALSE)</f>
        <v>33 - Rio de Janeiro</v>
      </c>
      <c r="J3409" s="22" t="s">
        <v>82</v>
      </c>
      <c r="K3409" s="22">
        <v>0</v>
      </c>
      <c r="L3409" s="25">
        <v>50000</v>
      </c>
      <c r="M3409" s="20" t="e">
        <f>VLOOKUP(G3409,PROCV!$A$110:$B$119,2,FALSE)</f>
        <v>#N/A</v>
      </c>
      <c r="N3409" s="17" t="e">
        <f t="shared" si="53"/>
        <v>#N/A</v>
      </c>
    </row>
    <row r="3410" spans="1:14" x14ac:dyDescent="0.25">
      <c r="A3410" s="30" t="s">
        <v>48</v>
      </c>
      <c r="B3410" s="29">
        <v>43506</v>
      </c>
      <c r="C3410" s="28" t="s">
        <v>3172</v>
      </c>
      <c r="D3410" s="27" t="s">
        <v>4</v>
      </c>
      <c r="E3410" s="27" t="s">
        <v>230</v>
      </c>
      <c r="F3410" s="26" t="str">
        <f>VLOOKUP(E3410,PROCV!$A$1:$B$107,2,TRUE)</f>
        <v>Artes Cênicas e Espetáculo</v>
      </c>
      <c r="G3410" s="25">
        <v>2004</v>
      </c>
      <c r="H3410" s="24">
        <v>0</v>
      </c>
      <c r="I3410" s="23" t="str">
        <f>VLOOKUP(J3410,PROCV!$E$1:$F$27,2,FALSE)</f>
        <v>15 - Pará</v>
      </c>
      <c r="J3410" s="22" t="s">
        <v>140</v>
      </c>
      <c r="K3410" s="22">
        <v>0</v>
      </c>
      <c r="L3410" s="25">
        <v>70000</v>
      </c>
      <c r="M3410" s="20" t="e">
        <f>VLOOKUP(G3410,PROCV!$A$110:$B$119,2,FALSE)</f>
        <v>#N/A</v>
      </c>
      <c r="N3410" s="17" t="e">
        <f t="shared" si="53"/>
        <v>#N/A</v>
      </c>
    </row>
    <row r="3411" spans="1:14" x14ac:dyDescent="0.25">
      <c r="A3411" s="30" t="s">
        <v>48</v>
      </c>
      <c r="B3411" s="29">
        <v>55325</v>
      </c>
      <c r="C3411" s="28" t="s">
        <v>3171</v>
      </c>
      <c r="D3411" s="27" t="s">
        <v>189</v>
      </c>
      <c r="E3411" s="27" t="s">
        <v>749</v>
      </c>
      <c r="F3411" s="26" t="str">
        <f>VLOOKUP(E3411,PROCV!$A$1:$B$107,2,TRUE)</f>
        <v>Educação e Criação em Artes</v>
      </c>
      <c r="G3411" s="25">
        <v>2004</v>
      </c>
      <c r="H3411" s="24">
        <v>0</v>
      </c>
      <c r="I3411" s="23" t="str">
        <f>VLOOKUP(J3411,PROCV!$E$1:$F$27,2,FALSE)</f>
        <v>42 - Santa Catarina</v>
      </c>
      <c r="J3411" s="22" t="s">
        <v>79</v>
      </c>
      <c r="K3411" s="22">
        <v>0</v>
      </c>
      <c r="L3411" s="25">
        <v>169850</v>
      </c>
      <c r="M3411" s="20" t="e">
        <f>VLOOKUP(G3411,PROCV!$A$110:$B$119,2,FALSE)</f>
        <v>#N/A</v>
      </c>
      <c r="N3411" s="17" t="e">
        <f t="shared" si="53"/>
        <v>#N/A</v>
      </c>
    </row>
    <row r="3412" spans="1:14" x14ac:dyDescent="0.25">
      <c r="A3412" s="30" t="s">
        <v>48</v>
      </c>
      <c r="B3412" s="29">
        <v>41343</v>
      </c>
      <c r="C3412" s="28" t="s">
        <v>3170</v>
      </c>
      <c r="D3412" s="27" t="s">
        <v>4</v>
      </c>
      <c r="E3412" s="27" t="s">
        <v>230</v>
      </c>
      <c r="F3412" s="26" t="str">
        <f>VLOOKUP(E3412,PROCV!$A$1:$B$107,2,TRUE)</f>
        <v>Artes Cênicas e Espetáculo</v>
      </c>
      <c r="G3412" s="25">
        <v>2004</v>
      </c>
      <c r="H3412" s="24">
        <v>0</v>
      </c>
      <c r="I3412" s="23" t="str">
        <f>VLOOKUP(J3412,PROCV!$E$1:$F$27,2,FALSE)</f>
        <v>33 - Rio de Janeiro</v>
      </c>
      <c r="J3412" s="22" t="s">
        <v>82</v>
      </c>
      <c r="K3412" s="22">
        <v>0</v>
      </c>
      <c r="L3412" s="25">
        <v>47160</v>
      </c>
      <c r="M3412" s="20" t="e">
        <f>VLOOKUP(G3412,PROCV!$A$110:$B$119,2,FALSE)</f>
        <v>#N/A</v>
      </c>
      <c r="N3412" s="17" t="e">
        <f t="shared" si="53"/>
        <v>#N/A</v>
      </c>
    </row>
    <row r="3413" spans="1:14" x14ac:dyDescent="0.25">
      <c r="A3413" s="30" t="s">
        <v>48</v>
      </c>
      <c r="B3413" s="29">
        <v>43509</v>
      </c>
      <c r="C3413" s="28" t="s">
        <v>3169</v>
      </c>
      <c r="D3413" s="27" t="s">
        <v>4</v>
      </c>
      <c r="E3413" s="27" t="s">
        <v>230</v>
      </c>
      <c r="F3413" s="26" t="str">
        <f>VLOOKUP(E3413,PROCV!$A$1:$B$107,2,TRUE)</f>
        <v>Artes Cênicas e Espetáculo</v>
      </c>
      <c r="G3413" s="25">
        <v>2004</v>
      </c>
      <c r="H3413" s="24">
        <v>0</v>
      </c>
      <c r="I3413" s="23" t="str">
        <f>VLOOKUP(J3413,PROCV!$E$1:$F$27,2,FALSE)</f>
        <v>43 - Rio Grande do Sul</v>
      </c>
      <c r="J3413" s="22" t="s">
        <v>56</v>
      </c>
      <c r="K3413" s="22">
        <v>0</v>
      </c>
      <c r="L3413" s="25">
        <v>20000</v>
      </c>
      <c r="M3413" s="20" t="e">
        <f>VLOOKUP(G3413,PROCV!$A$110:$B$119,2,FALSE)</f>
        <v>#N/A</v>
      </c>
      <c r="N3413" s="17" t="e">
        <f t="shared" si="53"/>
        <v>#N/A</v>
      </c>
    </row>
    <row r="3414" spans="1:14" x14ac:dyDescent="0.25">
      <c r="A3414" s="30" t="s">
        <v>48</v>
      </c>
      <c r="B3414" s="29">
        <v>46249</v>
      </c>
      <c r="C3414" s="28" t="s">
        <v>3168</v>
      </c>
      <c r="D3414" s="27" t="s">
        <v>4</v>
      </c>
      <c r="E3414" s="27" t="s">
        <v>230</v>
      </c>
      <c r="F3414" s="26" t="str">
        <f>VLOOKUP(E3414,PROCV!$A$1:$B$107,2,TRUE)</f>
        <v>Artes Cênicas e Espetáculo</v>
      </c>
      <c r="G3414" s="25">
        <v>2004</v>
      </c>
      <c r="H3414" s="24">
        <v>0</v>
      </c>
      <c r="I3414" s="23" t="str">
        <f>VLOOKUP(J3414,PROCV!$E$1:$F$27,2,FALSE)</f>
        <v>35 - São Paulo</v>
      </c>
      <c r="J3414" s="22" t="s">
        <v>76</v>
      </c>
      <c r="K3414" s="22">
        <v>0</v>
      </c>
      <c r="L3414" s="25">
        <v>10000</v>
      </c>
      <c r="M3414" s="20" t="e">
        <f>VLOOKUP(G3414,PROCV!$A$110:$B$119,2,FALSE)</f>
        <v>#N/A</v>
      </c>
      <c r="N3414" s="17" t="e">
        <f t="shared" si="53"/>
        <v>#N/A</v>
      </c>
    </row>
    <row r="3415" spans="1:14" x14ac:dyDescent="0.25">
      <c r="A3415" s="30" t="s">
        <v>48</v>
      </c>
      <c r="B3415" s="29">
        <v>45326</v>
      </c>
      <c r="C3415" s="28" t="s">
        <v>3167</v>
      </c>
      <c r="D3415" s="27" t="s">
        <v>4</v>
      </c>
      <c r="E3415" s="27" t="s">
        <v>230</v>
      </c>
      <c r="F3415" s="26" t="str">
        <f>VLOOKUP(E3415,PROCV!$A$1:$B$107,2,TRUE)</f>
        <v>Artes Cênicas e Espetáculo</v>
      </c>
      <c r="G3415" s="25">
        <v>2004</v>
      </c>
      <c r="H3415" s="24">
        <v>0</v>
      </c>
      <c r="I3415" s="23" t="str">
        <f>VLOOKUP(J3415,PROCV!$E$1:$F$27,2,FALSE)</f>
        <v>35 - São Paulo</v>
      </c>
      <c r="J3415" s="22" t="s">
        <v>76</v>
      </c>
      <c r="K3415" s="22">
        <v>0</v>
      </c>
      <c r="L3415" s="25">
        <v>100000</v>
      </c>
      <c r="M3415" s="20" t="e">
        <f>VLOOKUP(G3415,PROCV!$A$110:$B$119,2,FALSE)</f>
        <v>#N/A</v>
      </c>
      <c r="N3415" s="17" t="e">
        <f t="shared" si="53"/>
        <v>#N/A</v>
      </c>
    </row>
    <row r="3416" spans="1:14" x14ac:dyDescent="0.25">
      <c r="A3416" s="30" t="s">
        <v>48</v>
      </c>
      <c r="B3416" s="29">
        <v>46062</v>
      </c>
      <c r="C3416" s="28" t="s">
        <v>3166</v>
      </c>
      <c r="D3416" s="27" t="s">
        <v>4</v>
      </c>
      <c r="E3416" s="27" t="s">
        <v>230</v>
      </c>
      <c r="F3416" s="26" t="str">
        <f>VLOOKUP(E3416,PROCV!$A$1:$B$107,2,TRUE)</f>
        <v>Artes Cênicas e Espetáculo</v>
      </c>
      <c r="G3416" s="25">
        <v>2004</v>
      </c>
      <c r="H3416" s="24">
        <v>0</v>
      </c>
      <c r="I3416" s="23" t="str">
        <f>VLOOKUP(J3416,PROCV!$E$1:$F$27,2,FALSE)</f>
        <v>53 - Distrito Federal</v>
      </c>
      <c r="J3416" s="22" t="s">
        <v>75</v>
      </c>
      <c r="K3416" s="22">
        <v>0</v>
      </c>
      <c r="L3416" s="25">
        <v>35000</v>
      </c>
      <c r="M3416" s="20" t="e">
        <f>VLOOKUP(G3416,PROCV!$A$110:$B$119,2,FALSE)</f>
        <v>#N/A</v>
      </c>
      <c r="N3416" s="17" t="e">
        <f t="shared" si="53"/>
        <v>#N/A</v>
      </c>
    </row>
    <row r="3417" spans="1:14" x14ac:dyDescent="0.25">
      <c r="A3417" s="30" t="s">
        <v>48</v>
      </c>
      <c r="B3417" s="29">
        <v>41357</v>
      </c>
      <c r="C3417" s="28" t="s">
        <v>3165</v>
      </c>
      <c r="D3417" s="27" t="s">
        <v>4</v>
      </c>
      <c r="E3417" s="27" t="s">
        <v>230</v>
      </c>
      <c r="F3417" s="26" t="str">
        <f>VLOOKUP(E3417,PROCV!$A$1:$B$107,2,TRUE)</f>
        <v>Artes Cênicas e Espetáculo</v>
      </c>
      <c r="G3417" s="25">
        <v>2004</v>
      </c>
      <c r="H3417" s="24">
        <v>0</v>
      </c>
      <c r="I3417" s="23" t="str">
        <f>VLOOKUP(J3417,PROCV!$E$1:$F$27,2,FALSE)</f>
        <v>35 - São Paulo</v>
      </c>
      <c r="J3417" s="22" t="s">
        <v>76</v>
      </c>
      <c r="K3417" s="22">
        <v>0</v>
      </c>
      <c r="L3417" s="25">
        <v>30000</v>
      </c>
      <c r="M3417" s="20" t="e">
        <f>VLOOKUP(G3417,PROCV!$A$110:$B$119,2,FALSE)</f>
        <v>#N/A</v>
      </c>
      <c r="N3417" s="17" t="e">
        <f t="shared" si="53"/>
        <v>#N/A</v>
      </c>
    </row>
    <row r="3418" spans="1:14" x14ac:dyDescent="0.25">
      <c r="A3418" s="30" t="s">
        <v>48</v>
      </c>
      <c r="B3418" s="29">
        <v>46455</v>
      </c>
      <c r="C3418" s="28" t="s">
        <v>3164</v>
      </c>
      <c r="D3418" s="27" t="s">
        <v>4</v>
      </c>
      <c r="E3418" s="27" t="s">
        <v>230</v>
      </c>
      <c r="F3418" s="26" t="str">
        <f>VLOOKUP(E3418,PROCV!$A$1:$B$107,2,TRUE)</f>
        <v>Artes Cênicas e Espetáculo</v>
      </c>
      <c r="G3418" s="25">
        <v>2004</v>
      </c>
      <c r="H3418" s="24">
        <v>0</v>
      </c>
      <c r="I3418" s="23" t="str">
        <f>VLOOKUP(J3418,PROCV!$E$1:$F$27,2,FALSE)</f>
        <v>23 - Ceará</v>
      </c>
      <c r="J3418" s="22" t="s">
        <v>52</v>
      </c>
      <c r="K3418" s="22">
        <v>0</v>
      </c>
      <c r="L3418" s="25">
        <v>26000</v>
      </c>
      <c r="M3418" s="20" t="e">
        <f>VLOOKUP(G3418,PROCV!$A$110:$B$119,2,FALSE)</f>
        <v>#N/A</v>
      </c>
      <c r="N3418" s="17" t="e">
        <f t="shared" si="53"/>
        <v>#N/A</v>
      </c>
    </row>
    <row r="3419" spans="1:14" x14ac:dyDescent="0.25">
      <c r="A3419" s="30" t="s">
        <v>48</v>
      </c>
      <c r="B3419" s="29">
        <v>43698</v>
      </c>
      <c r="C3419" s="28" t="s">
        <v>3163</v>
      </c>
      <c r="D3419" s="27" t="s">
        <v>4</v>
      </c>
      <c r="E3419" s="27" t="s">
        <v>230</v>
      </c>
      <c r="F3419" s="26" t="str">
        <f>VLOOKUP(E3419,PROCV!$A$1:$B$107,2,TRUE)</f>
        <v>Artes Cênicas e Espetáculo</v>
      </c>
      <c r="G3419" s="25">
        <v>2004</v>
      </c>
      <c r="H3419" s="24">
        <v>0</v>
      </c>
      <c r="I3419" s="23" t="str">
        <f>VLOOKUP(J3419,PROCV!$E$1:$F$27,2,FALSE)</f>
        <v>53 - Distrito Federal</v>
      </c>
      <c r="J3419" s="22" t="s">
        <v>75</v>
      </c>
      <c r="K3419" s="22">
        <v>0</v>
      </c>
      <c r="L3419" s="25">
        <v>35000</v>
      </c>
      <c r="M3419" s="20" t="e">
        <f>VLOOKUP(G3419,PROCV!$A$110:$B$119,2,FALSE)</f>
        <v>#N/A</v>
      </c>
      <c r="N3419" s="17" t="e">
        <f t="shared" si="53"/>
        <v>#N/A</v>
      </c>
    </row>
    <row r="3420" spans="1:14" ht="26.25" x14ac:dyDescent="0.25">
      <c r="A3420" s="30" t="s">
        <v>48</v>
      </c>
      <c r="B3420" s="29">
        <v>43431</v>
      </c>
      <c r="C3420" s="28" t="s">
        <v>3162</v>
      </c>
      <c r="D3420" s="27" t="s">
        <v>4</v>
      </c>
      <c r="E3420" s="27" t="s">
        <v>230</v>
      </c>
      <c r="F3420" s="26" t="str">
        <f>VLOOKUP(E3420,PROCV!$A$1:$B$107,2,TRUE)</f>
        <v>Artes Cênicas e Espetáculo</v>
      </c>
      <c r="G3420" s="25">
        <v>2004</v>
      </c>
      <c r="H3420" s="24">
        <v>0</v>
      </c>
      <c r="I3420" s="23" t="str">
        <f>VLOOKUP(J3420,PROCV!$E$1:$F$27,2,FALSE)</f>
        <v>41 - Paraná</v>
      </c>
      <c r="J3420" s="22" t="s">
        <v>106</v>
      </c>
      <c r="K3420" s="22">
        <v>0</v>
      </c>
      <c r="L3420" s="25">
        <v>64000</v>
      </c>
      <c r="M3420" s="20" t="e">
        <f>VLOOKUP(G3420,PROCV!$A$110:$B$119,2,FALSE)</f>
        <v>#N/A</v>
      </c>
      <c r="N3420" s="17" t="e">
        <f t="shared" si="53"/>
        <v>#N/A</v>
      </c>
    </row>
    <row r="3421" spans="1:14" x14ac:dyDescent="0.25">
      <c r="A3421" s="30" t="s">
        <v>48</v>
      </c>
      <c r="B3421" s="29">
        <v>45151</v>
      </c>
      <c r="C3421" s="28" t="s">
        <v>3161</v>
      </c>
      <c r="D3421" s="27" t="s">
        <v>4</v>
      </c>
      <c r="E3421" s="27" t="s">
        <v>230</v>
      </c>
      <c r="F3421" s="26" t="str">
        <f>VLOOKUP(E3421,PROCV!$A$1:$B$107,2,TRUE)</f>
        <v>Artes Cênicas e Espetáculo</v>
      </c>
      <c r="G3421" s="25">
        <v>2004</v>
      </c>
      <c r="H3421" s="24">
        <v>0</v>
      </c>
      <c r="I3421" s="23" t="str">
        <f>VLOOKUP(J3421,PROCV!$E$1:$F$27,2,FALSE)</f>
        <v>35 - São Paulo</v>
      </c>
      <c r="J3421" s="22" t="s">
        <v>76</v>
      </c>
      <c r="K3421" s="22">
        <v>0</v>
      </c>
      <c r="L3421" s="25">
        <v>200000</v>
      </c>
      <c r="M3421" s="20" t="e">
        <f>VLOOKUP(G3421,PROCV!$A$110:$B$119,2,FALSE)</f>
        <v>#N/A</v>
      </c>
      <c r="N3421" s="17" t="e">
        <f t="shared" si="53"/>
        <v>#N/A</v>
      </c>
    </row>
    <row r="3422" spans="1:14" x14ac:dyDescent="0.25">
      <c r="A3422" s="30" t="s">
        <v>48</v>
      </c>
      <c r="B3422" s="29">
        <v>55423</v>
      </c>
      <c r="C3422" s="28" t="s">
        <v>3160</v>
      </c>
      <c r="D3422" s="27" t="s">
        <v>4</v>
      </c>
      <c r="E3422" s="27" t="s">
        <v>209</v>
      </c>
      <c r="F3422" s="26" t="str">
        <f>VLOOKUP(E3422,PROCV!$A$1:$B$107,2,TRUE)</f>
        <v>Educação e Criação em Artes</v>
      </c>
      <c r="G3422" s="25">
        <v>2004</v>
      </c>
      <c r="H3422" s="24">
        <v>0</v>
      </c>
      <c r="I3422" s="23" t="str">
        <f>VLOOKUP(J3422,PROCV!$E$1:$F$27,2,FALSE)</f>
        <v>52 - Goiás</v>
      </c>
      <c r="J3422" s="22" t="s">
        <v>97</v>
      </c>
      <c r="K3422" s="22">
        <v>0</v>
      </c>
      <c r="L3422" s="25">
        <v>150000</v>
      </c>
      <c r="M3422" s="20" t="e">
        <f>VLOOKUP(G3422,PROCV!$A$110:$B$119,2,FALSE)</f>
        <v>#N/A</v>
      </c>
      <c r="N3422" s="17" t="e">
        <f t="shared" si="53"/>
        <v>#N/A</v>
      </c>
    </row>
    <row r="3423" spans="1:14" x14ac:dyDescent="0.25">
      <c r="A3423" s="30" t="s">
        <v>48</v>
      </c>
      <c r="B3423" s="29">
        <v>42459</v>
      </c>
      <c r="C3423" s="28" t="s">
        <v>3159</v>
      </c>
      <c r="D3423" s="27" t="s">
        <v>189</v>
      </c>
      <c r="E3423" s="27" t="s">
        <v>213</v>
      </c>
      <c r="F3423" s="26" t="str">
        <f>VLOOKUP(E3423,PROCV!$A$1:$B$107,2,TRUE)</f>
        <v>Patrimônio</v>
      </c>
      <c r="G3423" s="25">
        <v>2004</v>
      </c>
      <c r="H3423" s="24">
        <v>0</v>
      </c>
      <c r="I3423" s="23" t="str">
        <f>VLOOKUP(J3423,PROCV!$E$1:$F$27,2,FALSE)</f>
        <v>31 - Minas Gerais</v>
      </c>
      <c r="J3423" s="22" t="s">
        <v>85</v>
      </c>
      <c r="K3423" s="22">
        <v>0</v>
      </c>
      <c r="L3423" s="25">
        <v>285110.48</v>
      </c>
      <c r="M3423" s="20" t="e">
        <f>VLOOKUP(G3423,PROCV!$A$110:$B$119,2,FALSE)</f>
        <v>#N/A</v>
      </c>
      <c r="N3423" s="17" t="e">
        <f t="shared" si="53"/>
        <v>#N/A</v>
      </c>
    </row>
    <row r="3424" spans="1:14" x14ac:dyDescent="0.25">
      <c r="A3424" s="30" t="s">
        <v>48</v>
      </c>
      <c r="B3424" s="29">
        <v>42068</v>
      </c>
      <c r="C3424" s="28" t="s">
        <v>3158</v>
      </c>
      <c r="D3424" s="27" t="s">
        <v>189</v>
      </c>
      <c r="E3424" s="27" t="s">
        <v>929</v>
      </c>
      <c r="F3424" s="26" t="str">
        <f>VLOOKUP(E3424,PROCV!$A$1:$B$107,2,TRUE)</f>
        <v>Artes Cênicas e Espetáculo</v>
      </c>
      <c r="G3424" s="25">
        <v>2004</v>
      </c>
      <c r="H3424" s="24">
        <v>0</v>
      </c>
      <c r="I3424" s="23" t="str">
        <f>VLOOKUP(J3424,PROCV!$E$1:$F$27,2,FALSE)</f>
        <v>29 - Bahia</v>
      </c>
      <c r="J3424" s="22" t="s">
        <v>73</v>
      </c>
      <c r="K3424" s="22">
        <v>0</v>
      </c>
      <c r="L3424" s="25">
        <v>100000</v>
      </c>
      <c r="M3424" s="20" t="e">
        <f>VLOOKUP(G3424,PROCV!$A$110:$B$119,2,FALSE)</f>
        <v>#N/A</v>
      </c>
      <c r="N3424" s="17" t="e">
        <f t="shared" si="53"/>
        <v>#N/A</v>
      </c>
    </row>
    <row r="3425" spans="1:14" x14ac:dyDescent="0.25">
      <c r="A3425" s="30" t="s">
        <v>48</v>
      </c>
      <c r="B3425" s="29">
        <v>42008</v>
      </c>
      <c r="C3425" s="28" t="s">
        <v>3157</v>
      </c>
      <c r="D3425" s="27" t="s">
        <v>4</v>
      </c>
      <c r="E3425" s="27" t="s">
        <v>285</v>
      </c>
      <c r="F3425" s="26" t="str">
        <f>VLOOKUP(E3425,PROCV!$A$1:$B$107,2,TRUE)</f>
        <v>Educação e Criação em Artes</v>
      </c>
      <c r="G3425" s="25">
        <v>2004</v>
      </c>
      <c r="H3425" s="24">
        <v>0</v>
      </c>
      <c r="I3425" s="23" t="str">
        <f>VLOOKUP(J3425,PROCV!$E$1:$F$27,2,FALSE)</f>
        <v>33 - Rio de Janeiro</v>
      </c>
      <c r="J3425" s="22" t="s">
        <v>82</v>
      </c>
      <c r="K3425" s="22">
        <v>0</v>
      </c>
      <c r="L3425" s="25">
        <v>100000</v>
      </c>
      <c r="M3425" s="20" t="e">
        <f>VLOOKUP(G3425,PROCV!$A$110:$B$119,2,FALSE)</f>
        <v>#N/A</v>
      </c>
      <c r="N3425" s="17" t="e">
        <f t="shared" si="53"/>
        <v>#N/A</v>
      </c>
    </row>
    <row r="3426" spans="1:14" x14ac:dyDescent="0.25">
      <c r="A3426" s="30" t="s">
        <v>48</v>
      </c>
      <c r="B3426" s="29">
        <v>55393</v>
      </c>
      <c r="C3426" s="28" t="s">
        <v>3156</v>
      </c>
      <c r="D3426" s="27" t="s">
        <v>46</v>
      </c>
      <c r="E3426" s="27" t="s">
        <v>50</v>
      </c>
      <c r="F3426" s="26" t="str">
        <f>VLOOKUP(E3426,PROCV!$A$1:$B$107,2,TRUE)</f>
        <v>Educação e Criação em Artes</v>
      </c>
      <c r="G3426" s="25">
        <v>2004</v>
      </c>
      <c r="H3426" s="24">
        <v>0</v>
      </c>
      <c r="I3426" s="23" t="str">
        <f>VLOOKUP(J3426,PROCV!$E$1:$F$27,2,FALSE)</f>
        <v>33 - Rio de Janeiro</v>
      </c>
      <c r="J3426" s="22" t="s">
        <v>82</v>
      </c>
      <c r="K3426" s="22">
        <v>0</v>
      </c>
      <c r="L3426" s="25">
        <v>149999.95000000001</v>
      </c>
      <c r="M3426" s="20" t="e">
        <f>VLOOKUP(G3426,PROCV!$A$110:$B$119,2,FALSE)</f>
        <v>#N/A</v>
      </c>
      <c r="N3426" s="17" t="e">
        <f t="shared" si="53"/>
        <v>#N/A</v>
      </c>
    </row>
    <row r="3427" spans="1:14" x14ac:dyDescent="0.25">
      <c r="A3427" s="30" t="s">
        <v>48</v>
      </c>
      <c r="B3427" s="29">
        <v>41094</v>
      </c>
      <c r="C3427" s="28" t="s">
        <v>3155</v>
      </c>
      <c r="D3427" s="27" t="s">
        <v>4</v>
      </c>
      <c r="E3427" s="27" t="s">
        <v>230</v>
      </c>
      <c r="F3427" s="26" t="str">
        <f>VLOOKUP(E3427,PROCV!$A$1:$B$107,2,TRUE)</f>
        <v>Artes Cênicas e Espetáculo</v>
      </c>
      <c r="G3427" s="25">
        <v>2004</v>
      </c>
      <c r="H3427" s="24">
        <v>0</v>
      </c>
      <c r="I3427" s="23" t="str">
        <f>VLOOKUP(J3427,PROCV!$E$1:$F$27,2,FALSE)</f>
        <v>33 - Rio de Janeiro</v>
      </c>
      <c r="J3427" s="22" t="s">
        <v>82</v>
      </c>
      <c r="K3427" s="22">
        <v>0</v>
      </c>
      <c r="L3427" s="25">
        <v>80000</v>
      </c>
      <c r="M3427" s="20" t="e">
        <f>VLOOKUP(G3427,PROCV!$A$110:$B$119,2,FALSE)</f>
        <v>#N/A</v>
      </c>
      <c r="N3427" s="17" t="e">
        <f t="shared" si="53"/>
        <v>#N/A</v>
      </c>
    </row>
    <row r="3428" spans="1:14" x14ac:dyDescent="0.25">
      <c r="A3428" s="30" t="s">
        <v>48</v>
      </c>
      <c r="B3428" s="29">
        <v>43581</v>
      </c>
      <c r="C3428" s="28" t="s">
        <v>3154</v>
      </c>
      <c r="D3428" s="27" t="s">
        <v>4</v>
      </c>
      <c r="E3428" s="27" t="s">
        <v>285</v>
      </c>
      <c r="F3428" s="26" t="str">
        <f>VLOOKUP(E3428,PROCV!$A$1:$B$107,2,TRUE)</f>
        <v>Educação e Criação em Artes</v>
      </c>
      <c r="G3428" s="25">
        <v>2004</v>
      </c>
      <c r="H3428" s="24">
        <v>0</v>
      </c>
      <c r="I3428" s="23" t="str">
        <f>VLOOKUP(J3428,PROCV!$E$1:$F$27,2,FALSE)</f>
        <v>33 - Rio de Janeiro</v>
      </c>
      <c r="J3428" s="22" t="s">
        <v>82</v>
      </c>
      <c r="K3428" s="22">
        <v>0</v>
      </c>
      <c r="L3428" s="25">
        <v>39500</v>
      </c>
      <c r="M3428" s="20" t="e">
        <f>VLOOKUP(G3428,PROCV!$A$110:$B$119,2,FALSE)</f>
        <v>#N/A</v>
      </c>
      <c r="N3428" s="17" t="e">
        <f t="shared" si="53"/>
        <v>#N/A</v>
      </c>
    </row>
    <row r="3429" spans="1:14" x14ac:dyDescent="0.25">
      <c r="A3429" s="30" t="s">
        <v>48</v>
      </c>
      <c r="B3429" s="29">
        <v>44074</v>
      </c>
      <c r="C3429" s="28" t="s">
        <v>3153</v>
      </c>
      <c r="D3429" s="27" t="s">
        <v>189</v>
      </c>
      <c r="E3429" s="27" t="s">
        <v>188</v>
      </c>
      <c r="F3429" s="26" t="str">
        <f>VLOOKUP(E3429,PROCV!$A$1:$B$107,2,TRUE)</f>
        <v>Audiovisual</v>
      </c>
      <c r="G3429" s="25">
        <v>2004</v>
      </c>
      <c r="H3429" s="24">
        <v>0</v>
      </c>
      <c r="I3429" s="23" t="str">
        <f>VLOOKUP(J3429,PROCV!$E$1:$F$27,2,FALSE)</f>
        <v>29 - Bahia</v>
      </c>
      <c r="J3429" s="22" t="s">
        <v>73</v>
      </c>
      <c r="K3429" s="22">
        <v>0</v>
      </c>
      <c r="L3429" s="25">
        <v>226930.65</v>
      </c>
      <c r="M3429" s="20" t="e">
        <f>VLOOKUP(G3429,PROCV!$A$110:$B$119,2,FALSE)</f>
        <v>#N/A</v>
      </c>
      <c r="N3429" s="17" t="e">
        <f t="shared" si="53"/>
        <v>#N/A</v>
      </c>
    </row>
    <row r="3430" spans="1:14" x14ac:dyDescent="0.25">
      <c r="A3430" s="30" t="s">
        <v>48</v>
      </c>
      <c r="B3430" s="29">
        <v>43262</v>
      </c>
      <c r="C3430" s="28" t="s">
        <v>3152</v>
      </c>
      <c r="D3430" s="27" t="s">
        <v>189</v>
      </c>
      <c r="E3430" s="27" t="s">
        <v>749</v>
      </c>
      <c r="F3430" s="26" t="str">
        <f>VLOOKUP(E3430,PROCV!$A$1:$B$107,2,TRUE)</f>
        <v>Educação e Criação em Artes</v>
      </c>
      <c r="G3430" s="25">
        <v>2004</v>
      </c>
      <c r="H3430" s="24">
        <v>0</v>
      </c>
      <c r="I3430" s="23" t="str">
        <f>VLOOKUP(J3430,PROCV!$E$1:$F$27,2,FALSE)</f>
        <v>53 - Distrito Federal</v>
      </c>
      <c r="J3430" s="22" t="s">
        <v>75</v>
      </c>
      <c r="K3430" s="22">
        <v>0</v>
      </c>
      <c r="L3430" s="25">
        <v>55833.33</v>
      </c>
      <c r="M3430" s="20" t="e">
        <f>VLOOKUP(G3430,PROCV!$A$110:$B$119,2,FALSE)</f>
        <v>#N/A</v>
      </c>
      <c r="N3430" s="17" t="e">
        <f t="shared" si="53"/>
        <v>#N/A</v>
      </c>
    </row>
    <row r="3431" spans="1:14" x14ac:dyDescent="0.25">
      <c r="A3431" s="30" t="s">
        <v>48</v>
      </c>
      <c r="B3431" s="29">
        <v>41540</v>
      </c>
      <c r="C3431" s="28" t="s">
        <v>3151</v>
      </c>
      <c r="D3431" s="27" t="s">
        <v>524</v>
      </c>
      <c r="E3431" s="27" t="s">
        <v>763</v>
      </c>
      <c r="F3431" s="26" t="str">
        <f>VLOOKUP(E3431,PROCV!$A$1:$B$107,2,TRUE)</f>
        <v>Audiovisual</v>
      </c>
      <c r="G3431" s="25">
        <v>2004</v>
      </c>
      <c r="H3431" s="24">
        <v>0</v>
      </c>
      <c r="I3431" s="23" t="str">
        <f>VLOOKUP(J3431,PROCV!$E$1:$F$27,2,FALSE)</f>
        <v>35 - São Paulo</v>
      </c>
      <c r="J3431" s="22" t="s">
        <v>76</v>
      </c>
      <c r="K3431" s="22">
        <v>0</v>
      </c>
      <c r="L3431" s="25">
        <v>8000000</v>
      </c>
      <c r="M3431" s="20" t="e">
        <f>VLOOKUP(G3431,PROCV!$A$110:$B$119,2,FALSE)</f>
        <v>#N/A</v>
      </c>
      <c r="N3431" s="17" t="e">
        <f t="shared" si="53"/>
        <v>#N/A</v>
      </c>
    </row>
    <row r="3432" spans="1:14" x14ac:dyDescent="0.25">
      <c r="A3432" s="30" t="s">
        <v>48</v>
      </c>
      <c r="B3432" s="29">
        <v>41807</v>
      </c>
      <c r="C3432" s="28" t="s">
        <v>3150</v>
      </c>
      <c r="D3432" s="27" t="s">
        <v>46</v>
      </c>
      <c r="E3432" s="27" t="s">
        <v>50</v>
      </c>
      <c r="F3432" s="26" t="str">
        <f>VLOOKUP(E3432,PROCV!$A$1:$B$107,2,TRUE)</f>
        <v>Educação e Criação em Artes</v>
      </c>
      <c r="G3432" s="25">
        <v>2004</v>
      </c>
      <c r="H3432" s="24">
        <v>0</v>
      </c>
      <c r="I3432" s="23" t="str">
        <f>VLOOKUP(J3432,PROCV!$E$1:$F$27,2,FALSE)</f>
        <v>31 - Minas Gerais</v>
      </c>
      <c r="J3432" s="22" t="s">
        <v>85</v>
      </c>
      <c r="K3432" s="22">
        <v>0</v>
      </c>
      <c r="L3432" s="25">
        <v>208000</v>
      </c>
      <c r="M3432" s="20" t="e">
        <f>VLOOKUP(G3432,PROCV!$A$110:$B$119,2,FALSE)</f>
        <v>#N/A</v>
      </c>
      <c r="N3432" s="17" t="e">
        <f t="shared" si="53"/>
        <v>#N/A</v>
      </c>
    </row>
    <row r="3433" spans="1:14" x14ac:dyDescent="0.25">
      <c r="A3433" s="30" t="s">
        <v>48</v>
      </c>
      <c r="B3433" s="29">
        <v>33728</v>
      </c>
      <c r="C3433" s="28" t="s">
        <v>3149</v>
      </c>
      <c r="D3433" s="27" t="s">
        <v>189</v>
      </c>
      <c r="E3433" s="27" t="s">
        <v>844</v>
      </c>
      <c r="F3433" s="26" t="str">
        <f>VLOOKUP(E3433,PROCV!$A$1:$B$107,2,TRUE)</f>
        <v>Educação e Criação em Artes</v>
      </c>
      <c r="G3433" s="25">
        <v>2004</v>
      </c>
      <c r="H3433" s="24">
        <v>0</v>
      </c>
      <c r="I3433" s="23" t="str">
        <f>VLOOKUP(J3433,PROCV!$E$1:$F$27,2,FALSE)</f>
        <v>31 - Minas Gerais</v>
      </c>
      <c r="J3433" s="22" t="s">
        <v>85</v>
      </c>
      <c r="K3433" s="22">
        <v>0</v>
      </c>
      <c r="L3433" s="25">
        <v>12118.4</v>
      </c>
      <c r="M3433" s="20" t="e">
        <f>VLOOKUP(G3433,PROCV!$A$110:$B$119,2,FALSE)</f>
        <v>#N/A</v>
      </c>
      <c r="N3433" s="17" t="e">
        <f t="shared" si="53"/>
        <v>#N/A</v>
      </c>
    </row>
    <row r="3434" spans="1:14" x14ac:dyDescent="0.25">
      <c r="A3434" s="30" t="s">
        <v>48</v>
      </c>
      <c r="B3434" s="29">
        <v>34454</v>
      </c>
      <c r="C3434" s="28" t="s">
        <v>3148</v>
      </c>
      <c r="D3434" s="27" t="s">
        <v>189</v>
      </c>
      <c r="E3434" s="27" t="s">
        <v>213</v>
      </c>
      <c r="F3434" s="26" t="str">
        <f>VLOOKUP(E3434,PROCV!$A$1:$B$107,2,TRUE)</f>
        <v>Patrimônio</v>
      </c>
      <c r="G3434" s="25">
        <v>2004</v>
      </c>
      <c r="H3434" s="24">
        <v>0</v>
      </c>
      <c r="I3434" s="23" t="str">
        <f>VLOOKUP(J3434,PROCV!$E$1:$F$27,2,FALSE)</f>
        <v>43 - Rio Grande do Sul</v>
      </c>
      <c r="J3434" s="22" t="s">
        <v>56</v>
      </c>
      <c r="K3434" s="22">
        <v>0</v>
      </c>
      <c r="L3434" s="25">
        <v>300000</v>
      </c>
      <c r="M3434" s="20" t="e">
        <f>VLOOKUP(G3434,PROCV!$A$110:$B$119,2,FALSE)</f>
        <v>#N/A</v>
      </c>
      <c r="N3434" s="17" t="e">
        <f t="shared" si="53"/>
        <v>#N/A</v>
      </c>
    </row>
    <row r="3435" spans="1:14" x14ac:dyDescent="0.25">
      <c r="A3435" s="30" t="s">
        <v>48</v>
      </c>
      <c r="B3435" s="29">
        <v>46397</v>
      </c>
      <c r="C3435" s="28" t="s">
        <v>3147</v>
      </c>
      <c r="D3435" s="27" t="s">
        <v>4</v>
      </c>
      <c r="E3435" s="27" t="s">
        <v>209</v>
      </c>
      <c r="F3435" s="26" t="str">
        <f>VLOOKUP(E3435,PROCV!$A$1:$B$107,2,TRUE)</f>
        <v>Educação e Criação em Artes</v>
      </c>
      <c r="G3435" s="25">
        <v>2004</v>
      </c>
      <c r="H3435" s="24">
        <v>0</v>
      </c>
      <c r="I3435" s="23" t="str">
        <f>VLOOKUP(J3435,PROCV!$E$1:$F$27,2,FALSE)</f>
        <v>13 - Amazonas</v>
      </c>
      <c r="J3435" s="22" t="s">
        <v>823</v>
      </c>
      <c r="K3435" s="22">
        <v>0</v>
      </c>
      <c r="L3435" s="25">
        <v>100000</v>
      </c>
      <c r="M3435" s="20" t="e">
        <f>VLOOKUP(G3435,PROCV!$A$110:$B$119,2,FALSE)</f>
        <v>#N/A</v>
      </c>
      <c r="N3435" s="17" t="e">
        <f t="shared" si="53"/>
        <v>#N/A</v>
      </c>
    </row>
    <row r="3436" spans="1:14" x14ac:dyDescent="0.25">
      <c r="A3436" s="30" t="s">
        <v>48</v>
      </c>
      <c r="B3436" s="29">
        <v>41606</v>
      </c>
      <c r="C3436" s="28" t="s">
        <v>3146</v>
      </c>
      <c r="D3436" s="27" t="s">
        <v>114</v>
      </c>
      <c r="E3436" s="27" t="s">
        <v>113</v>
      </c>
      <c r="F3436" s="26" t="str">
        <f>VLOOKUP(E3436,PROCV!$A$1:$B$107,2,TRUE)</f>
        <v>Música</v>
      </c>
      <c r="G3436" s="25">
        <v>2004</v>
      </c>
      <c r="H3436" s="24">
        <v>0</v>
      </c>
      <c r="I3436" s="23" t="str">
        <f>VLOOKUP(J3436,PROCV!$E$1:$F$27,2,FALSE)</f>
        <v>53 - Distrito Federal</v>
      </c>
      <c r="J3436" s="22" t="s">
        <v>75</v>
      </c>
      <c r="K3436" s="22">
        <v>0</v>
      </c>
      <c r="L3436" s="25">
        <v>71590</v>
      </c>
      <c r="M3436" s="20" t="e">
        <f>VLOOKUP(G3436,PROCV!$A$110:$B$119,2,FALSE)</f>
        <v>#N/A</v>
      </c>
      <c r="N3436" s="17" t="e">
        <f t="shared" si="53"/>
        <v>#N/A</v>
      </c>
    </row>
    <row r="3437" spans="1:14" x14ac:dyDescent="0.25">
      <c r="A3437" s="30" t="s">
        <v>48</v>
      </c>
      <c r="B3437" s="29">
        <v>41593</v>
      </c>
      <c r="C3437" s="28" t="s">
        <v>3145</v>
      </c>
      <c r="D3437" s="27" t="s">
        <v>114</v>
      </c>
      <c r="E3437" s="27" t="s">
        <v>113</v>
      </c>
      <c r="F3437" s="26" t="str">
        <f>VLOOKUP(E3437,PROCV!$A$1:$B$107,2,TRUE)</f>
        <v>Música</v>
      </c>
      <c r="G3437" s="25">
        <v>2004</v>
      </c>
      <c r="H3437" s="24">
        <v>0</v>
      </c>
      <c r="I3437" s="23" t="str">
        <f>VLOOKUP(J3437,PROCV!$E$1:$F$27,2,FALSE)</f>
        <v>53 - Distrito Federal</v>
      </c>
      <c r="J3437" s="22" t="s">
        <v>75</v>
      </c>
      <c r="K3437" s="22">
        <v>0</v>
      </c>
      <c r="L3437" s="25">
        <v>22923</v>
      </c>
      <c r="M3437" s="20" t="e">
        <f>VLOOKUP(G3437,PROCV!$A$110:$B$119,2,FALSE)</f>
        <v>#N/A</v>
      </c>
      <c r="N3437" s="17" t="e">
        <f t="shared" si="53"/>
        <v>#N/A</v>
      </c>
    </row>
    <row r="3438" spans="1:14" x14ac:dyDescent="0.25">
      <c r="A3438" s="30" t="s">
        <v>48</v>
      </c>
      <c r="B3438" s="29">
        <v>44895</v>
      </c>
      <c r="C3438" s="28" t="s">
        <v>3144</v>
      </c>
      <c r="D3438" s="27" t="s">
        <v>114</v>
      </c>
      <c r="E3438" s="27" t="s">
        <v>113</v>
      </c>
      <c r="F3438" s="26" t="str">
        <f>VLOOKUP(E3438,PROCV!$A$1:$B$107,2,TRUE)</f>
        <v>Música</v>
      </c>
      <c r="G3438" s="25">
        <v>2004</v>
      </c>
      <c r="H3438" s="24">
        <v>0</v>
      </c>
      <c r="I3438" s="23" t="str">
        <f>VLOOKUP(J3438,PROCV!$E$1:$F$27,2,FALSE)</f>
        <v>53 - Distrito Federal</v>
      </c>
      <c r="J3438" s="22" t="s">
        <v>75</v>
      </c>
      <c r="K3438" s="22">
        <v>0</v>
      </c>
      <c r="L3438" s="25">
        <v>88303.5</v>
      </c>
      <c r="M3438" s="20" t="e">
        <f>VLOOKUP(G3438,PROCV!$A$110:$B$119,2,FALSE)</f>
        <v>#N/A</v>
      </c>
      <c r="N3438" s="17" t="e">
        <f t="shared" si="53"/>
        <v>#N/A</v>
      </c>
    </row>
    <row r="3439" spans="1:14" x14ac:dyDescent="0.25">
      <c r="A3439" s="30" t="s">
        <v>48</v>
      </c>
      <c r="B3439" s="29">
        <v>42284</v>
      </c>
      <c r="C3439" s="28" t="s">
        <v>3143</v>
      </c>
      <c r="D3439" s="27" t="s">
        <v>114</v>
      </c>
      <c r="E3439" s="27" t="s">
        <v>113</v>
      </c>
      <c r="F3439" s="26" t="str">
        <f>VLOOKUP(E3439,PROCV!$A$1:$B$107,2,TRUE)</f>
        <v>Música</v>
      </c>
      <c r="G3439" s="25">
        <v>2004</v>
      </c>
      <c r="H3439" s="24">
        <v>0</v>
      </c>
      <c r="I3439" s="23" t="str">
        <f>VLOOKUP(J3439,PROCV!$E$1:$F$27,2,FALSE)</f>
        <v>21 - Maranhão</v>
      </c>
      <c r="J3439" s="22" t="s">
        <v>63</v>
      </c>
      <c r="K3439" s="22">
        <v>0</v>
      </c>
      <c r="L3439" s="25">
        <v>71344</v>
      </c>
      <c r="M3439" s="20" t="e">
        <f>VLOOKUP(G3439,PROCV!$A$110:$B$119,2,FALSE)</f>
        <v>#N/A</v>
      </c>
      <c r="N3439" s="17" t="e">
        <f t="shared" si="53"/>
        <v>#N/A</v>
      </c>
    </row>
    <row r="3440" spans="1:14" x14ac:dyDescent="0.25">
      <c r="A3440" s="30" t="s">
        <v>48</v>
      </c>
      <c r="B3440" s="29">
        <v>43597</v>
      </c>
      <c r="C3440" s="28" t="s">
        <v>1741</v>
      </c>
      <c r="D3440" s="27" t="s">
        <v>300</v>
      </c>
      <c r="E3440" s="27" t="s">
        <v>320</v>
      </c>
      <c r="F3440" s="26" t="str">
        <f>VLOOKUP(E3440,PROCV!$A$1:$B$107,2,TRUE)</f>
        <v>Música</v>
      </c>
      <c r="G3440" s="25">
        <v>2004</v>
      </c>
      <c r="H3440" s="24">
        <v>0</v>
      </c>
      <c r="I3440" s="23" t="str">
        <f>VLOOKUP(J3440,PROCV!$E$1:$F$27,2,FALSE)</f>
        <v>41 - Paraná</v>
      </c>
      <c r="J3440" s="22" t="s">
        <v>106</v>
      </c>
      <c r="K3440" s="22">
        <v>0</v>
      </c>
      <c r="L3440" s="25">
        <v>44000</v>
      </c>
      <c r="M3440" s="20" t="e">
        <f>VLOOKUP(G3440,PROCV!$A$110:$B$119,2,FALSE)</f>
        <v>#N/A</v>
      </c>
      <c r="N3440" s="17" t="e">
        <f t="shared" si="53"/>
        <v>#N/A</v>
      </c>
    </row>
    <row r="3441" spans="1:14" x14ac:dyDescent="0.25">
      <c r="A3441" s="30" t="s">
        <v>48</v>
      </c>
      <c r="B3441" s="29">
        <v>43793</v>
      </c>
      <c r="C3441" s="28" t="s">
        <v>3142</v>
      </c>
      <c r="D3441" s="27" t="s">
        <v>189</v>
      </c>
      <c r="E3441" s="27" t="s">
        <v>630</v>
      </c>
      <c r="F3441" s="26" t="s">
        <v>10</v>
      </c>
      <c r="G3441" s="25">
        <v>2004</v>
      </c>
      <c r="H3441" s="24">
        <v>0</v>
      </c>
      <c r="I3441" s="23" t="str">
        <f>VLOOKUP(J3441,PROCV!$E$1:$F$27,2,FALSE)</f>
        <v>11 - Rondônia</v>
      </c>
      <c r="J3441" s="22" t="s">
        <v>219</v>
      </c>
      <c r="K3441" s="22">
        <v>0</v>
      </c>
      <c r="L3441" s="25">
        <v>39995</v>
      </c>
      <c r="M3441" s="20" t="e">
        <f>VLOOKUP(G3441,PROCV!$A$110:$B$119,2,FALSE)</f>
        <v>#N/A</v>
      </c>
      <c r="N3441" s="17" t="e">
        <f t="shared" si="53"/>
        <v>#N/A</v>
      </c>
    </row>
    <row r="3442" spans="1:14" x14ac:dyDescent="0.25">
      <c r="A3442" s="30" t="s">
        <v>48</v>
      </c>
      <c r="B3442" s="29">
        <v>41959</v>
      </c>
      <c r="C3442" s="28" t="s">
        <v>2814</v>
      </c>
      <c r="D3442" s="27" t="s">
        <v>46</v>
      </c>
      <c r="E3442" s="27" t="s">
        <v>50</v>
      </c>
      <c r="F3442" s="26" t="str">
        <f>VLOOKUP(E3442,PROCV!$A$1:$B$107,2,TRUE)</f>
        <v>Educação e Criação em Artes</v>
      </c>
      <c r="G3442" s="25">
        <v>2004</v>
      </c>
      <c r="H3442" s="24">
        <v>0</v>
      </c>
      <c r="I3442" s="23" t="str">
        <f>VLOOKUP(J3442,PROCV!$E$1:$F$27,2,FALSE)</f>
        <v>24 - Rio Grande do Norte</v>
      </c>
      <c r="J3442" s="22" t="s">
        <v>54</v>
      </c>
      <c r="K3442" s="22">
        <v>0</v>
      </c>
      <c r="L3442" s="25">
        <v>87260</v>
      </c>
      <c r="M3442" s="20" t="e">
        <f>VLOOKUP(G3442,PROCV!$A$110:$B$119,2,FALSE)</f>
        <v>#N/A</v>
      </c>
      <c r="N3442" s="17" t="e">
        <f t="shared" si="53"/>
        <v>#N/A</v>
      </c>
    </row>
    <row r="3443" spans="1:14" x14ac:dyDescent="0.25">
      <c r="A3443" s="30" t="s">
        <v>48</v>
      </c>
      <c r="B3443" s="29">
        <v>42962</v>
      </c>
      <c r="C3443" s="28" t="s">
        <v>3141</v>
      </c>
      <c r="D3443" s="27" t="s">
        <v>114</v>
      </c>
      <c r="E3443" s="27" t="s">
        <v>192</v>
      </c>
      <c r="F3443" s="26" t="str">
        <f>VLOOKUP(E3443,PROCV!$A$1:$B$107,2,TRUE)</f>
        <v>Música</v>
      </c>
      <c r="G3443" s="25">
        <v>2004</v>
      </c>
      <c r="H3443" s="24">
        <v>0</v>
      </c>
      <c r="I3443" s="23" t="str">
        <f>VLOOKUP(J3443,PROCV!$E$1:$F$27,2,FALSE)</f>
        <v>26 - Pernambuco</v>
      </c>
      <c r="J3443" s="22" t="s">
        <v>44</v>
      </c>
      <c r="K3443" s="22">
        <v>0</v>
      </c>
      <c r="L3443" s="25">
        <v>40000</v>
      </c>
      <c r="M3443" s="20" t="e">
        <f>VLOOKUP(G3443,PROCV!$A$110:$B$119,2,FALSE)</f>
        <v>#N/A</v>
      </c>
      <c r="N3443" s="17" t="e">
        <f t="shared" si="53"/>
        <v>#N/A</v>
      </c>
    </row>
    <row r="3444" spans="1:14" x14ac:dyDescent="0.25">
      <c r="A3444" s="30" t="s">
        <v>48</v>
      </c>
      <c r="B3444" s="29">
        <v>43485</v>
      </c>
      <c r="C3444" s="28" t="s">
        <v>3140</v>
      </c>
      <c r="D3444" s="27" t="s">
        <v>524</v>
      </c>
      <c r="E3444" s="27" t="s">
        <v>763</v>
      </c>
      <c r="F3444" s="26" t="str">
        <f>VLOOKUP(E3444,PROCV!$A$1:$B$107,2,TRUE)</f>
        <v>Audiovisual</v>
      </c>
      <c r="G3444" s="25">
        <v>2004</v>
      </c>
      <c r="H3444" s="24">
        <v>0</v>
      </c>
      <c r="I3444" s="23" t="str">
        <f>VLOOKUP(J3444,PROCV!$E$1:$F$27,2,FALSE)</f>
        <v>42 - Santa Catarina</v>
      </c>
      <c r="J3444" s="22" t="s">
        <v>79</v>
      </c>
      <c r="K3444" s="22">
        <v>0</v>
      </c>
      <c r="L3444" s="25">
        <v>64227.839999999997</v>
      </c>
      <c r="M3444" s="20" t="e">
        <f>VLOOKUP(G3444,PROCV!$A$110:$B$119,2,FALSE)</f>
        <v>#N/A</v>
      </c>
      <c r="N3444" s="17" t="e">
        <f t="shared" si="53"/>
        <v>#N/A</v>
      </c>
    </row>
    <row r="3445" spans="1:14" x14ac:dyDescent="0.25">
      <c r="A3445" s="30" t="s">
        <v>48</v>
      </c>
      <c r="B3445" s="29">
        <v>42444</v>
      </c>
      <c r="C3445" s="28" t="s">
        <v>3139</v>
      </c>
      <c r="D3445" s="27" t="s">
        <v>46</v>
      </c>
      <c r="E3445" s="27" t="s">
        <v>50</v>
      </c>
      <c r="F3445" s="26" t="str">
        <f>VLOOKUP(E3445,PROCV!$A$1:$B$107,2,TRUE)</f>
        <v>Educação e Criação em Artes</v>
      </c>
      <c r="G3445" s="25">
        <v>2004</v>
      </c>
      <c r="H3445" s="24">
        <v>0</v>
      </c>
      <c r="I3445" s="23" t="str">
        <f>VLOOKUP(J3445,PROCV!$E$1:$F$27,2,FALSE)</f>
        <v>31 - Minas Gerais</v>
      </c>
      <c r="J3445" s="22" t="s">
        <v>85</v>
      </c>
      <c r="K3445" s="22">
        <v>0</v>
      </c>
      <c r="L3445" s="25">
        <v>60000</v>
      </c>
      <c r="M3445" s="20" t="e">
        <f>VLOOKUP(G3445,PROCV!$A$110:$B$119,2,FALSE)</f>
        <v>#N/A</v>
      </c>
      <c r="N3445" s="17" t="e">
        <f t="shared" si="53"/>
        <v>#N/A</v>
      </c>
    </row>
    <row r="3446" spans="1:14" x14ac:dyDescent="0.25">
      <c r="A3446" s="30" t="s">
        <v>48</v>
      </c>
      <c r="B3446" s="29">
        <v>42611</v>
      </c>
      <c r="C3446" s="28" t="s">
        <v>3138</v>
      </c>
      <c r="D3446" s="27" t="s">
        <v>314</v>
      </c>
      <c r="E3446" s="27" t="s">
        <v>590</v>
      </c>
      <c r="F3446" s="26" t="str">
        <f>VLOOKUP(E3446,PROCV!$A$1:$B$107,2,TRUE)</f>
        <v>Artes Cênicas e Espetáculo</v>
      </c>
      <c r="G3446" s="31">
        <v>2004</v>
      </c>
      <c r="H3446" s="24">
        <v>0</v>
      </c>
      <c r="I3446" s="23" t="str">
        <f>VLOOKUP(J3446,PROCV!$E$1:$F$27,2,FALSE)</f>
        <v>31 - Minas Gerais</v>
      </c>
      <c r="J3446" s="22" t="s">
        <v>85</v>
      </c>
      <c r="K3446" s="22">
        <v>0</v>
      </c>
      <c r="L3446" s="31">
        <v>39110.160000000003</v>
      </c>
      <c r="M3446" s="20" t="e">
        <f>VLOOKUP(G3446,PROCV!$A$110:$B$119,2,FALSE)</f>
        <v>#N/A</v>
      </c>
      <c r="N3446" s="17" t="e">
        <f t="shared" si="53"/>
        <v>#N/A</v>
      </c>
    </row>
    <row r="3447" spans="1:14" x14ac:dyDescent="0.25">
      <c r="A3447" s="30" t="s">
        <v>48</v>
      </c>
      <c r="B3447" s="29">
        <v>55382</v>
      </c>
      <c r="C3447" s="28" t="s">
        <v>3137</v>
      </c>
      <c r="D3447" s="27" t="s">
        <v>46</v>
      </c>
      <c r="E3447" s="27" t="s">
        <v>50</v>
      </c>
      <c r="F3447" s="26" t="str">
        <f>VLOOKUP(E3447,PROCV!$A$1:$B$107,2,TRUE)</f>
        <v>Educação e Criação em Artes</v>
      </c>
      <c r="G3447" s="25">
        <v>2004</v>
      </c>
      <c r="H3447" s="24">
        <v>0</v>
      </c>
      <c r="I3447" s="23" t="str">
        <f>VLOOKUP(J3447,PROCV!$E$1:$F$27,2,FALSE)</f>
        <v>35 - São Paulo</v>
      </c>
      <c r="J3447" s="22" t="s">
        <v>76</v>
      </c>
      <c r="K3447" s="22">
        <v>0</v>
      </c>
      <c r="L3447" s="25">
        <v>93750</v>
      </c>
      <c r="M3447" s="20" t="e">
        <f>VLOOKUP(G3447,PROCV!$A$110:$B$119,2,FALSE)</f>
        <v>#N/A</v>
      </c>
      <c r="N3447" s="17" t="e">
        <f t="shared" si="53"/>
        <v>#N/A</v>
      </c>
    </row>
    <row r="3448" spans="1:14" x14ac:dyDescent="0.25">
      <c r="A3448" s="30" t="s">
        <v>48</v>
      </c>
      <c r="B3448" s="29">
        <v>55184</v>
      </c>
      <c r="C3448" s="28" t="s">
        <v>3136</v>
      </c>
      <c r="D3448" s="27" t="s">
        <v>4</v>
      </c>
      <c r="E3448" s="27" t="s">
        <v>230</v>
      </c>
      <c r="F3448" s="26" t="str">
        <f>VLOOKUP(E3448,PROCV!$A$1:$B$107,2,TRUE)</f>
        <v>Artes Cênicas e Espetáculo</v>
      </c>
      <c r="G3448" s="25">
        <v>2004</v>
      </c>
      <c r="H3448" s="24">
        <v>0</v>
      </c>
      <c r="I3448" s="23" t="str">
        <f>VLOOKUP(J3448,PROCV!$E$1:$F$27,2,FALSE)</f>
        <v>23 - Ceará</v>
      </c>
      <c r="J3448" s="22" t="s">
        <v>52</v>
      </c>
      <c r="K3448" s="22">
        <v>0</v>
      </c>
      <c r="L3448" s="25">
        <v>150000</v>
      </c>
      <c r="M3448" s="20" t="e">
        <f>VLOOKUP(G3448,PROCV!$A$110:$B$119,2,FALSE)</f>
        <v>#N/A</v>
      </c>
      <c r="N3448" s="17" t="e">
        <f t="shared" si="53"/>
        <v>#N/A</v>
      </c>
    </row>
    <row r="3449" spans="1:14" x14ac:dyDescent="0.25">
      <c r="A3449" s="30" t="s">
        <v>48</v>
      </c>
      <c r="B3449" s="29">
        <v>41046</v>
      </c>
      <c r="C3449" s="28" t="s">
        <v>3135</v>
      </c>
      <c r="D3449" s="27" t="s">
        <v>4</v>
      </c>
      <c r="E3449" s="27" t="s">
        <v>259</v>
      </c>
      <c r="F3449" s="26" t="str">
        <f>VLOOKUP(E3449,PROCV!$A$1:$B$107,2,TRUE)</f>
        <v>Arquitetura e Design</v>
      </c>
      <c r="G3449" s="25">
        <v>2004</v>
      </c>
      <c r="H3449" s="24">
        <v>0</v>
      </c>
      <c r="I3449" s="23" t="str">
        <f>VLOOKUP(J3449,PROCV!$E$1:$F$27,2,FALSE)</f>
        <v>35 - São Paulo</v>
      </c>
      <c r="J3449" s="22" t="s">
        <v>76</v>
      </c>
      <c r="K3449" s="22">
        <v>0</v>
      </c>
      <c r="L3449" s="25">
        <v>50000</v>
      </c>
      <c r="M3449" s="20" t="e">
        <f>VLOOKUP(G3449,PROCV!$A$110:$B$119,2,FALSE)</f>
        <v>#N/A</v>
      </c>
      <c r="N3449" s="17" t="e">
        <f t="shared" si="53"/>
        <v>#N/A</v>
      </c>
    </row>
    <row r="3450" spans="1:14" x14ac:dyDescent="0.25">
      <c r="A3450" s="30" t="s">
        <v>48</v>
      </c>
      <c r="B3450" s="29">
        <v>43028</v>
      </c>
      <c r="C3450" s="28" t="s">
        <v>3134</v>
      </c>
      <c r="D3450" s="27" t="s">
        <v>114</v>
      </c>
      <c r="E3450" s="27" t="s">
        <v>192</v>
      </c>
      <c r="F3450" s="26" t="str">
        <f>VLOOKUP(E3450,PROCV!$A$1:$B$107,2,TRUE)</f>
        <v>Música</v>
      </c>
      <c r="G3450" s="25">
        <v>2004</v>
      </c>
      <c r="H3450" s="24">
        <v>0</v>
      </c>
      <c r="I3450" s="23" t="str">
        <f>VLOOKUP(J3450,PROCV!$E$1:$F$27,2,FALSE)</f>
        <v>33 - Rio de Janeiro</v>
      </c>
      <c r="J3450" s="22" t="s">
        <v>82</v>
      </c>
      <c r="K3450" s="22">
        <v>0</v>
      </c>
      <c r="L3450" s="25">
        <v>1338480</v>
      </c>
      <c r="M3450" s="20" t="e">
        <f>VLOOKUP(G3450,PROCV!$A$110:$B$119,2,FALSE)</f>
        <v>#N/A</v>
      </c>
      <c r="N3450" s="17" t="e">
        <f t="shared" si="53"/>
        <v>#N/A</v>
      </c>
    </row>
    <row r="3451" spans="1:14" x14ac:dyDescent="0.25">
      <c r="A3451" s="30" t="s">
        <v>48</v>
      </c>
      <c r="B3451" s="29">
        <v>41955</v>
      </c>
      <c r="C3451" s="28" t="s">
        <v>3133</v>
      </c>
      <c r="D3451" s="27" t="s">
        <v>4</v>
      </c>
      <c r="E3451" s="27" t="s">
        <v>230</v>
      </c>
      <c r="F3451" s="26" t="str">
        <f>VLOOKUP(E3451,PROCV!$A$1:$B$107,2,TRUE)</f>
        <v>Artes Cênicas e Espetáculo</v>
      </c>
      <c r="G3451" s="25">
        <v>2004</v>
      </c>
      <c r="H3451" s="24">
        <v>0</v>
      </c>
      <c r="I3451" s="23" t="str">
        <f>VLOOKUP(J3451,PROCV!$E$1:$F$27,2,FALSE)</f>
        <v>51 - Mato Grosso</v>
      </c>
      <c r="J3451" s="22" t="s">
        <v>99</v>
      </c>
      <c r="K3451" s="22">
        <v>0</v>
      </c>
      <c r="L3451" s="25">
        <v>50000</v>
      </c>
      <c r="M3451" s="20" t="e">
        <f>VLOOKUP(G3451,PROCV!$A$110:$B$119,2,FALSE)</f>
        <v>#N/A</v>
      </c>
      <c r="N3451" s="17" t="e">
        <f t="shared" si="53"/>
        <v>#N/A</v>
      </c>
    </row>
    <row r="3452" spans="1:14" x14ac:dyDescent="0.25">
      <c r="A3452" s="30" t="s">
        <v>48</v>
      </c>
      <c r="B3452" s="29">
        <v>66500</v>
      </c>
      <c r="C3452" s="28" t="s">
        <v>3132</v>
      </c>
      <c r="D3452" s="27" t="s">
        <v>46</v>
      </c>
      <c r="E3452" s="27" t="s">
        <v>50</v>
      </c>
      <c r="F3452" s="26" t="str">
        <f>VLOOKUP(E3452,PROCV!$A$1:$B$107,2,TRUE)</f>
        <v>Educação e Criação em Artes</v>
      </c>
      <c r="G3452" s="25">
        <v>2004</v>
      </c>
      <c r="H3452" s="24">
        <v>0</v>
      </c>
      <c r="I3452" s="23" t="str">
        <f>VLOOKUP(J3452,PROCV!$E$1:$F$27,2,FALSE)</f>
        <v>35 - São Paulo</v>
      </c>
      <c r="J3452" s="22" t="s">
        <v>76</v>
      </c>
      <c r="K3452" s="22">
        <v>0</v>
      </c>
      <c r="L3452" s="25">
        <v>89360.03</v>
      </c>
      <c r="M3452" s="20" t="e">
        <f>VLOOKUP(G3452,PROCV!$A$110:$B$119,2,FALSE)</f>
        <v>#N/A</v>
      </c>
      <c r="N3452" s="17" t="e">
        <f t="shared" si="53"/>
        <v>#N/A</v>
      </c>
    </row>
    <row r="3453" spans="1:14" x14ac:dyDescent="0.25">
      <c r="A3453" s="30" t="s">
        <v>48</v>
      </c>
      <c r="B3453" s="29">
        <v>43226</v>
      </c>
      <c r="C3453" s="28" t="s">
        <v>3131</v>
      </c>
      <c r="D3453" s="27" t="s">
        <v>300</v>
      </c>
      <c r="E3453" s="27" t="s">
        <v>221</v>
      </c>
      <c r="F3453" s="26" t="str">
        <f>VLOOKUP(E3453,PROCV!$A$1:$B$107,2,TRUE)</f>
        <v>Artes Cênicas e Espetáculo</v>
      </c>
      <c r="G3453" s="25">
        <v>2004</v>
      </c>
      <c r="H3453" s="24">
        <v>0</v>
      </c>
      <c r="I3453" s="23" t="str">
        <f>VLOOKUP(J3453,PROCV!$E$1:$F$27,2,FALSE)</f>
        <v>41 - Paraná</v>
      </c>
      <c r="J3453" s="22" t="s">
        <v>106</v>
      </c>
      <c r="K3453" s="22">
        <v>0</v>
      </c>
      <c r="L3453" s="25">
        <v>40000</v>
      </c>
      <c r="M3453" s="20" t="e">
        <f>VLOOKUP(G3453,PROCV!$A$110:$B$119,2,FALSE)</f>
        <v>#N/A</v>
      </c>
      <c r="N3453" s="17" t="e">
        <f t="shared" si="53"/>
        <v>#N/A</v>
      </c>
    </row>
    <row r="3454" spans="1:14" x14ac:dyDescent="0.25">
      <c r="A3454" s="30" t="s">
        <v>48</v>
      </c>
      <c r="B3454" s="29">
        <v>41409</v>
      </c>
      <c r="C3454" s="28" t="s">
        <v>3130</v>
      </c>
      <c r="D3454" s="27" t="s">
        <v>4</v>
      </c>
      <c r="E3454" s="27" t="s">
        <v>230</v>
      </c>
      <c r="F3454" s="26" t="str">
        <f>VLOOKUP(E3454,PROCV!$A$1:$B$107,2,TRUE)</f>
        <v>Artes Cênicas e Espetáculo</v>
      </c>
      <c r="G3454" s="25">
        <v>2004</v>
      </c>
      <c r="H3454" s="24">
        <v>0</v>
      </c>
      <c r="I3454" s="23" t="str">
        <f>VLOOKUP(J3454,PROCV!$E$1:$F$27,2,FALSE)</f>
        <v>42 - Santa Catarina</v>
      </c>
      <c r="J3454" s="22" t="s">
        <v>79</v>
      </c>
      <c r="K3454" s="22">
        <v>0</v>
      </c>
      <c r="L3454" s="25">
        <v>50000</v>
      </c>
      <c r="M3454" s="20" t="e">
        <f>VLOOKUP(G3454,PROCV!$A$110:$B$119,2,FALSE)</f>
        <v>#N/A</v>
      </c>
      <c r="N3454" s="17" t="e">
        <f t="shared" si="53"/>
        <v>#N/A</v>
      </c>
    </row>
    <row r="3455" spans="1:14" x14ac:dyDescent="0.25">
      <c r="A3455" s="30" t="s">
        <v>48</v>
      </c>
      <c r="B3455" s="29">
        <v>45126</v>
      </c>
      <c r="C3455" s="28" t="s">
        <v>3129</v>
      </c>
      <c r="D3455" s="27" t="s">
        <v>114</v>
      </c>
      <c r="E3455" s="27" t="s">
        <v>113</v>
      </c>
      <c r="F3455" s="26" t="str">
        <f>VLOOKUP(E3455,PROCV!$A$1:$B$107,2,TRUE)</f>
        <v>Música</v>
      </c>
      <c r="G3455" s="25">
        <v>2004</v>
      </c>
      <c r="H3455" s="24">
        <v>0</v>
      </c>
      <c r="I3455" s="23" t="str">
        <f>VLOOKUP(J3455,PROCV!$E$1:$F$27,2,FALSE)</f>
        <v>43 - Rio Grande do Sul</v>
      </c>
      <c r="J3455" s="22" t="s">
        <v>56</v>
      </c>
      <c r="K3455" s="22">
        <v>0</v>
      </c>
      <c r="L3455" s="25">
        <v>136000</v>
      </c>
      <c r="M3455" s="20" t="e">
        <f>VLOOKUP(G3455,PROCV!$A$110:$B$119,2,FALSE)</f>
        <v>#N/A</v>
      </c>
      <c r="N3455" s="17" t="e">
        <f t="shared" si="53"/>
        <v>#N/A</v>
      </c>
    </row>
    <row r="3456" spans="1:14" x14ac:dyDescent="0.25">
      <c r="A3456" s="30" t="s">
        <v>48</v>
      </c>
      <c r="B3456" s="29">
        <v>42846</v>
      </c>
      <c r="C3456" s="28" t="s">
        <v>3128</v>
      </c>
      <c r="D3456" s="27" t="s">
        <v>46</v>
      </c>
      <c r="E3456" s="27" t="s">
        <v>50</v>
      </c>
      <c r="F3456" s="26" t="str">
        <f>VLOOKUP(E3456,PROCV!$A$1:$B$107,2,TRUE)</f>
        <v>Educação e Criação em Artes</v>
      </c>
      <c r="G3456" s="25">
        <v>2004</v>
      </c>
      <c r="H3456" s="24">
        <v>0</v>
      </c>
      <c r="I3456" s="23" t="str">
        <f>VLOOKUP(J3456,PROCV!$E$1:$F$27,2,FALSE)</f>
        <v>33 - Rio de Janeiro</v>
      </c>
      <c r="J3456" s="22" t="s">
        <v>82</v>
      </c>
      <c r="K3456" s="22">
        <v>0</v>
      </c>
      <c r="L3456" s="25">
        <v>5100000</v>
      </c>
      <c r="M3456" s="20" t="e">
        <f>VLOOKUP(G3456,PROCV!$A$110:$B$119,2,FALSE)</f>
        <v>#N/A</v>
      </c>
      <c r="N3456" s="17" t="e">
        <f t="shared" si="53"/>
        <v>#N/A</v>
      </c>
    </row>
    <row r="3457" spans="1:14" x14ac:dyDescent="0.25">
      <c r="A3457" s="30" t="s">
        <v>48</v>
      </c>
      <c r="B3457" s="29">
        <v>55117</v>
      </c>
      <c r="C3457" s="28" t="s">
        <v>3127</v>
      </c>
      <c r="D3457" s="27" t="s">
        <v>46</v>
      </c>
      <c r="E3457" s="27" t="s">
        <v>45</v>
      </c>
      <c r="F3457" s="26" t="str">
        <f>VLOOKUP(E3457,PROCV!$A$1:$B$107,2,TRUE)</f>
        <v>Artes Cênicas e Espetáculo</v>
      </c>
      <c r="G3457" s="25">
        <v>2004</v>
      </c>
      <c r="H3457" s="24">
        <v>0</v>
      </c>
      <c r="I3457" s="23" t="str">
        <f>VLOOKUP(J3457,PROCV!$E$1:$F$27,2,FALSE)</f>
        <v>26 - Pernambuco</v>
      </c>
      <c r="J3457" s="22" t="s">
        <v>44</v>
      </c>
      <c r="K3457" s="22">
        <v>0</v>
      </c>
      <c r="L3457" s="25">
        <v>149983</v>
      </c>
      <c r="M3457" s="20" t="e">
        <f>VLOOKUP(G3457,PROCV!$A$110:$B$119,2,FALSE)</f>
        <v>#N/A</v>
      </c>
      <c r="N3457" s="17" t="e">
        <f t="shared" si="53"/>
        <v>#N/A</v>
      </c>
    </row>
    <row r="3458" spans="1:14" x14ac:dyDescent="0.25">
      <c r="A3458" s="30" t="s">
        <v>48</v>
      </c>
      <c r="B3458" s="29">
        <v>42850</v>
      </c>
      <c r="C3458" s="28" t="s">
        <v>3126</v>
      </c>
      <c r="D3458" s="27" t="s">
        <v>189</v>
      </c>
      <c r="E3458" s="27" t="s">
        <v>213</v>
      </c>
      <c r="F3458" s="26" t="str">
        <f>VLOOKUP(E3458,PROCV!$A$1:$B$107,2,TRUE)</f>
        <v>Patrimônio</v>
      </c>
      <c r="G3458" s="25">
        <v>2004</v>
      </c>
      <c r="H3458" s="24">
        <v>0</v>
      </c>
      <c r="I3458" s="23" t="str">
        <f>VLOOKUP(J3458,PROCV!$E$1:$F$27,2,FALSE)</f>
        <v>33 - Rio de Janeiro</v>
      </c>
      <c r="J3458" s="22" t="s">
        <v>82</v>
      </c>
      <c r="K3458" s="22">
        <v>0</v>
      </c>
      <c r="L3458" s="25">
        <v>500000</v>
      </c>
      <c r="M3458" s="20" t="e">
        <f>VLOOKUP(G3458,PROCV!$A$110:$B$119,2,FALSE)</f>
        <v>#N/A</v>
      </c>
      <c r="N3458" s="17" t="e">
        <f t="shared" ref="N3458:N3521" si="54">+M3458*L3458</f>
        <v>#N/A</v>
      </c>
    </row>
    <row r="3459" spans="1:14" x14ac:dyDescent="0.25">
      <c r="A3459" s="30" t="s">
        <v>48</v>
      </c>
      <c r="B3459" s="29">
        <v>42778</v>
      </c>
      <c r="C3459" s="28" t="s">
        <v>1703</v>
      </c>
      <c r="D3459" s="27" t="s">
        <v>189</v>
      </c>
      <c r="E3459" s="27" t="s">
        <v>213</v>
      </c>
      <c r="F3459" s="26" t="str">
        <f>VLOOKUP(E3459,PROCV!$A$1:$B$107,2,TRUE)</f>
        <v>Patrimônio</v>
      </c>
      <c r="G3459" s="25">
        <v>2004</v>
      </c>
      <c r="H3459" s="24">
        <v>0</v>
      </c>
      <c r="I3459" s="23" t="str">
        <f>VLOOKUP(J3459,PROCV!$E$1:$F$27,2,FALSE)</f>
        <v>43 - Rio Grande do Sul</v>
      </c>
      <c r="J3459" s="22" t="s">
        <v>56</v>
      </c>
      <c r="K3459" s="22">
        <v>0</v>
      </c>
      <c r="L3459" s="25">
        <v>136881.85999999999</v>
      </c>
      <c r="M3459" s="20" t="e">
        <f>VLOOKUP(G3459,PROCV!$A$110:$B$119,2,FALSE)</f>
        <v>#N/A</v>
      </c>
      <c r="N3459" s="17" t="e">
        <f t="shared" si="54"/>
        <v>#N/A</v>
      </c>
    </row>
    <row r="3460" spans="1:14" x14ac:dyDescent="0.25">
      <c r="A3460" s="30" t="s">
        <v>48</v>
      </c>
      <c r="B3460" s="29">
        <v>55366</v>
      </c>
      <c r="C3460" s="28" t="s">
        <v>3125</v>
      </c>
      <c r="D3460" s="27" t="s">
        <v>4</v>
      </c>
      <c r="E3460" s="27" t="s">
        <v>138</v>
      </c>
      <c r="F3460" s="26" t="str">
        <f>VLOOKUP(E3460,PROCV!$A$1:$B$107,2,TRUE)</f>
        <v>Arquitetura e Design</v>
      </c>
      <c r="G3460" s="25">
        <v>2004</v>
      </c>
      <c r="H3460" s="24">
        <v>0</v>
      </c>
      <c r="I3460" s="23" t="str">
        <f>VLOOKUP(J3460,PROCV!$E$1:$F$27,2,FALSE)</f>
        <v>23 - Ceará</v>
      </c>
      <c r="J3460" s="22" t="s">
        <v>52</v>
      </c>
      <c r="K3460" s="22">
        <v>0</v>
      </c>
      <c r="L3460" s="25">
        <v>150000</v>
      </c>
      <c r="M3460" s="20" t="e">
        <f>VLOOKUP(G3460,PROCV!$A$110:$B$119,2,FALSE)</f>
        <v>#N/A</v>
      </c>
      <c r="N3460" s="17" t="e">
        <f t="shared" si="54"/>
        <v>#N/A</v>
      </c>
    </row>
    <row r="3461" spans="1:14" x14ac:dyDescent="0.25">
      <c r="A3461" s="30" t="s">
        <v>48</v>
      </c>
      <c r="B3461" s="29">
        <v>55420</v>
      </c>
      <c r="C3461" s="28" t="s">
        <v>3124</v>
      </c>
      <c r="D3461" s="27" t="s">
        <v>300</v>
      </c>
      <c r="E3461" s="27" t="s">
        <v>263</v>
      </c>
      <c r="F3461" s="26" t="str">
        <f>VLOOKUP(E3461,PROCV!$A$1:$B$107,2,TRUE)</f>
        <v>Artes Cênicas e Espetáculo</v>
      </c>
      <c r="G3461" s="25">
        <v>2004</v>
      </c>
      <c r="H3461" s="24">
        <v>0</v>
      </c>
      <c r="I3461" s="23" t="str">
        <f>VLOOKUP(J3461,PROCV!$E$1:$F$27,2,FALSE)</f>
        <v>35 - São Paulo</v>
      </c>
      <c r="J3461" s="22" t="s">
        <v>76</v>
      </c>
      <c r="K3461" s="22">
        <v>0</v>
      </c>
      <c r="L3461" s="25">
        <v>150000</v>
      </c>
      <c r="M3461" s="20" t="e">
        <f>VLOOKUP(G3461,PROCV!$A$110:$B$119,2,FALSE)</f>
        <v>#N/A</v>
      </c>
      <c r="N3461" s="17" t="e">
        <f t="shared" si="54"/>
        <v>#N/A</v>
      </c>
    </row>
    <row r="3462" spans="1:14" x14ac:dyDescent="0.25">
      <c r="A3462" s="30" t="s">
        <v>48</v>
      </c>
      <c r="B3462" s="29">
        <v>41862</v>
      </c>
      <c r="C3462" s="28" t="s">
        <v>3123</v>
      </c>
      <c r="D3462" s="27" t="s">
        <v>189</v>
      </c>
      <c r="E3462" s="27" t="s">
        <v>213</v>
      </c>
      <c r="F3462" s="26" t="str">
        <f>VLOOKUP(E3462,PROCV!$A$1:$B$107,2,TRUE)</f>
        <v>Patrimônio</v>
      </c>
      <c r="G3462" s="25">
        <v>2004</v>
      </c>
      <c r="H3462" s="24">
        <v>0</v>
      </c>
      <c r="I3462" s="23" t="str">
        <f>VLOOKUP(J3462,PROCV!$E$1:$F$27,2,FALSE)</f>
        <v>43 - Rio Grande do Sul</v>
      </c>
      <c r="J3462" s="22" t="s">
        <v>56</v>
      </c>
      <c r="K3462" s="22">
        <v>0</v>
      </c>
      <c r="L3462" s="25">
        <v>100000</v>
      </c>
      <c r="M3462" s="20" t="e">
        <f>VLOOKUP(G3462,PROCV!$A$110:$B$119,2,FALSE)</f>
        <v>#N/A</v>
      </c>
      <c r="N3462" s="17" t="e">
        <f t="shared" si="54"/>
        <v>#N/A</v>
      </c>
    </row>
    <row r="3463" spans="1:14" x14ac:dyDescent="0.25">
      <c r="A3463" s="30" t="s">
        <v>48</v>
      </c>
      <c r="B3463" s="29">
        <v>42042</v>
      </c>
      <c r="C3463" s="28" t="s">
        <v>3122</v>
      </c>
      <c r="D3463" s="27" t="s">
        <v>189</v>
      </c>
      <c r="E3463" s="27" t="s">
        <v>213</v>
      </c>
      <c r="F3463" s="26" t="str">
        <f>VLOOKUP(E3463,PROCV!$A$1:$B$107,2,TRUE)</f>
        <v>Patrimônio</v>
      </c>
      <c r="G3463" s="25">
        <v>2004</v>
      </c>
      <c r="H3463" s="24">
        <v>0</v>
      </c>
      <c r="I3463" s="23" t="str">
        <f>VLOOKUP(J3463,PROCV!$E$1:$F$27,2,FALSE)</f>
        <v>43 - Rio Grande do Sul</v>
      </c>
      <c r="J3463" s="22" t="s">
        <v>56</v>
      </c>
      <c r="K3463" s="22">
        <v>0</v>
      </c>
      <c r="L3463" s="25">
        <v>94000</v>
      </c>
      <c r="M3463" s="20" t="e">
        <f>VLOOKUP(G3463,PROCV!$A$110:$B$119,2,FALSE)</f>
        <v>#N/A</v>
      </c>
      <c r="N3463" s="17" t="e">
        <f t="shared" si="54"/>
        <v>#N/A</v>
      </c>
    </row>
    <row r="3464" spans="1:14" x14ac:dyDescent="0.25">
      <c r="A3464" s="30" t="s">
        <v>48</v>
      </c>
      <c r="B3464" s="29">
        <v>45152</v>
      </c>
      <c r="C3464" s="28" t="s">
        <v>3121</v>
      </c>
      <c r="D3464" s="27" t="s">
        <v>4</v>
      </c>
      <c r="E3464" s="27" t="s">
        <v>230</v>
      </c>
      <c r="F3464" s="26" t="str">
        <f>VLOOKUP(E3464,PROCV!$A$1:$B$107,2,TRUE)</f>
        <v>Artes Cênicas e Espetáculo</v>
      </c>
      <c r="G3464" s="25">
        <v>2004</v>
      </c>
      <c r="H3464" s="24">
        <v>0</v>
      </c>
      <c r="I3464" s="23" t="str">
        <f>VLOOKUP(J3464,PROCV!$E$1:$F$27,2,FALSE)</f>
        <v>35 - São Paulo</v>
      </c>
      <c r="J3464" s="22" t="s">
        <v>76</v>
      </c>
      <c r="K3464" s="22">
        <v>0</v>
      </c>
      <c r="L3464" s="25">
        <v>30000</v>
      </c>
      <c r="M3464" s="20" t="e">
        <f>VLOOKUP(G3464,PROCV!$A$110:$B$119,2,FALSE)</f>
        <v>#N/A</v>
      </c>
      <c r="N3464" s="17" t="e">
        <f t="shared" si="54"/>
        <v>#N/A</v>
      </c>
    </row>
    <row r="3465" spans="1:14" x14ac:dyDescent="0.25">
      <c r="A3465" s="30" t="s">
        <v>48</v>
      </c>
      <c r="B3465" s="29">
        <v>42457</v>
      </c>
      <c r="C3465" s="28" t="s">
        <v>2125</v>
      </c>
      <c r="D3465" s="27" t="s">
        <v>189</v>
      </c>
      <c r="E3465" s="27" t="s">
        <v>213</v>
      </c>
      <c r="F3465" s="26" t="str">
        <f>VLOOKUP(E3465,PROCV!$A$1:$B$107,2,TRUE)</f>
        <v>Patrimônio</v>
      </c>
      <c r="G3465" s="25">
        <v>2004</v>
      </c>
      <c r="H3465" s="24">
        <v>0</v>
      </c>
      <c r="I3465" s="23" t="str">
        <f>VLOOKUP(J3465,PROCV!$E$1:$F$27,2,FALSE)</f>
        <v>52 - Goiás</v>
      </c>
      <c r="J3465" s="22" t="s">
        <v>97</v>
      </c>
      <c r="K3465" s="22">
        <v>0</v>
      </c>
      <c r="L3465" s="25">
        <v>80000</v>
      </c>
      <c r="M3465" s="20" t="e">
        <f>VLOOKUP(G3465,PROCV!$A$110:$B$119,2,FALSE)</f>
        <v>#N/A</v>
      </c>
      <c r="N3465" s="17" t="e">
        <f t="shared" si="54"/>
        <v>#N/A</v>
      </c>
    </row>
    <row r="3466" spans="1:14" x14ac:dyDescent="0.25">
      <c r="A3466" s="30" t="s">
        <v>48</v>
      </c>
      <c r="B3466" s="29">
        <v>42463</v>
      </c>
      <c r="C3466" s="28" t="s">
        <v>2125</v>
      </c>
      <c r="D3466" s="27" t="s">
        <v>189</v>
      </c>
      <c r="E3466" s="27" t="s">
        <v>213</v>
      </c>
      <c r="F3466" s="26" t="str">
        <f>VLOOKUP(E3466,PROCV!$A$1:$B$107,2,TRUE)</f>
        <v>Patrimônio</v>
      </c>
      <c r="G3466" s="25">
        <v>2004</v>
      </c>
      <c r="H3466" s="24">
        <v>0</v>
      </c>
      <c r="I3466" s="23" t="str">
        <f>VLOOKUP(J3466,PROCV!$E$1:$F$27,2,FALSE)</f>
        <v>52 - Goiás</v>
      </c>
      <c r="J3466" s="22" t="s">
        <v>97</v>
      </c>
      <c r="K3466" s="22">
        <v>0</v>
      </c>
      <c r="L3466" s="25">
        <v>135000</v>
      </c>
      <c r="M3466" s="20" t="e">
        <f>VLOOKUP(G3466,PROCV!$A$110:$B$119,2,FALSE)</f>
        <v>#N/A</v>
      </c>
      <c r="N3466" s="17" t="e">
        <f t="shared" si="54"/>
        <v>#N/A</v>
      </c>
    </row>
    <row r="3467" spans="1:14" x14ac:dyDescent="0.25">
      <c r="A3467" s="30" t="s">
        <v>48</v>
      </c>
      <c r="B3467" s="29">
        <v>42509</v>
      </c>
      <c r="C3467" s="28" t="s">
        <v>2125</v>
      </c>
      <c r="D3467" s="27" t="s">
        <v>46</v>
      </c>
      <c r="E3467" s="27" t="s">
        <v>50</v>
      </c>
      <c r="F3467" s="26" t="str">
        <f>VLOOKUP(E3467,PROCV!$A$1:$B$107,2,TRUE)</f>
        <v>Educação e Criação em Artes</v>
      </c>
      <c r="G3467" s="25">
        <v>2004</v>
      </c>
      <c r="H3467" s="24">
        <v>0</v>
      </c>
      <c r="I3467" s="23" t="str">
        <f>VLOOKUP(J3467,PROCV!$E$1:$F$27,2,FALSE)</f>
        <v>51 - Mato Grosso</v>
      </c>
      <c r="J3467" s="22" t="s">
        <v>99</v>
      </c>
      <c r="K3467" s="22">
        <v>0</v>
      </c>
      <c r="L3467" s="25">
        <v>400000</v>
      </c>
      <c r="M3467" s="20" t="e">
        <f>VLOOKUP(G3467,PROCV!$A$110:$B$119,2,FALSE)</f>
        <v>#N/A</v>
      </c>
      <c r="N3467" s="17" t="e">
        <f t="shared" si="54"/>
        <v>#N/A</v>
      </c>
    </row>
    <row r="3468" spans="1:14" x14ac:dyDescent="0.25">
      <c r="A3468" s="30" t="s">
        <v>48</v>
      </c>
      <c r="B3468" s="29">
        <v>55315</v>
      </c>
      <c r="C3468" s="28" t="s">
        <v>3120</v>
      </c>
      <c r="D3468" s="27" t="s">
        <v>46</v>
      </c>
      <c r="E3468" s="27" t="s">
        <v>50</v>
      </c>
      <c r="F3468" s="26" t="str">
        <f>VLOOKUP(E3468,PROCV!$A$1:$B$107,2,TRUE)</f>
        <v>Educação e Criação em Artes</v>
      </c>
      <c r="G3468" s="25">
        <v>2004</v>
      </c>
      <c r="H3468" s="24">
        <v>0</v>
      </c>
      <c r="I3468" s="23" t="str">
        <f>VLOOKUP(J3468,PROCV!$E$1:$F$27,2,FALSE)</f>
        <v>31 - Minas Gerais</v>
      </c>
      <c r="J3468" s="22" t="s">
        <v>85</v>
      </c>
      <c r="K3468" s="22">
        <v>0</v>
      </c>
      <c r="L3468" s="25">
        <v>178400</v>
      </c>
      <c r="M3468" s="20" t="e">
        <f>VLOOKUP(G3468,PROCV!$A$110:$B$119,2,FALSE)</f>
        <v>#N/A</v>
      </c>
      <c r="N3468" s="17" t="e">
        <f t="shared" si="54"/>
        <v>#N/A</v>
      </c>
    </row>
    <row r="3469" spans="1:14" x14ac:dyDescent="0.25">
      <c r="A3469" s="30" t="s">
        <v>48</v>
      </c>
      <c r="B3469" s="29">
        <v>66456</v>
      </c>
      <c r="C3469" s="28" t="s">
        <v>3119</v>
      </c>
      <c r="D3469" s="27" t="s">
        <v>46</v>
      </c>
      <c r="E3469" s="27" t="s">
        <v>50</v>
      </c>
      <c r="F3469" s="26" t="str">
        <f>VLOOKUP(E3469,PROCV!$A$1:$B$107,2,TRUE)</f>
        <v>Educação e Criação em Artes</v>
      </c>
      <c r="G3469" s="25">
        <v>2004</v>
      </c>
      <c r="H3469" s="24">
        <v>0</v>
      </c>
      <c r="I3469" s="23" t="str">
        <f>VLOOKUP(J3469,PROCV!$E$1:$F$27,2,FALSE)</f>
        <v>35 - São Paulo</v>
      </c>
      <c r="J3469" s="22" t="s">
        <v>76</v>
      </c>
      <c r="K3469" s="22">
        <v>0</v>
      </c>
      <c r="L3469" s="25">
        <v>164922</v>
      </c>
      <c r="M3469" s="20" t="e">
        <f>VLOOKUP(G3469,PROCV!$A$110:$B$119,2,FALSE)</f>
        <v>#N/A</v>
      </c>
      <c r="N3469" s="17" t="e">
        <f t="shared" si="54"/>
        <v>#N/A</v>
      </c>
    </row>
    <row r="3470" spans="1:14" x14ac:dyDescent="0.25">
      <c r="A3470" s="30" t="s">
        <v>48</v>
      </c>
      <c r="B3470" s="29">
        <v>55368</v>
      </c>
      <c r="C3470" s="28" t="s">
        <v>3118</v>
      </c>
      <c r="D3470" s="27" t="s">
        <v>46</v>
      </c>
      <c r="E3470" s="27" t="s">
        <v>45</v>
      </c>
      <c r="F3470" s="26" t="str">
        <f>VLOOKUP(E3470,PROCV!$A$1:$B$107,2,TRUE)</f>
        <v>Artes Cênicas e Espetáculo</v>
      </c>
      <c r="G3470" s="25">
        <v>2004</v>
      </c>
      <c r="H3470" s="24">
        <v>0</v>
      </c>
      <c r="I3470" s="23" t="str">
        <f>VLOOKUP(J3470,PROCV!$E$1:$F$27,2,FALSE)</f>
        <v>35 - São Paulo</v>
      </c>
      <c r="J3470" s="22" t="s">
        <v>76</v>
      </c>
      <c r="K3470" s="22">
        <v>0</v>
      </c>
      <c r="L3470" s="25">
        <v>110928.5</v>
      </c>
      <c r="M3470" s="20" t="e">
        <f>VLOOKUP(G3470,PROCV!$A$110:$B$119,2,FALSE)</f>
        <v>#N/A</v>
      </c>
      <c r="N3470" s="17" t="e">
        <f t="shared" si="54"/>
        <v>#N/A</v>
      </c>
    </row>
    <row r="3471" spans="1:14" x14ac:dyDescent="0.25">
      <c r="A3471" s="30" t="s">
        <v>48</v>
      </c>
      <c r="B3471" s="29">
        <v>55375</v>
      </c>
      <c r="C3471" s="28" t="s">
        <v>3117</v>
      </c>
      <c r="D3471" s="27" t="s">
        <v>46</v>
      </c>
      <c r="E3471" s="27" t="s">
        <v>45</v>
      </c>
      <c r="F3471" s="26" t="str">
        <f>VLOOKUP(E3471,PROCV!$A$1:$B$107,2,TRUE)</f>
        <v>Artes Cênicas e Espetáculo</v>
      </c>
      <c r="G3471" s="25">
        <v>2004</v>
      </c>
      <c r="H3471" s="24">
        <v>0</v>
      </c>
      <c r="I3471" s="23" t="str">
        <f>VLOOKUP(J3471,PROCV!$E$1:$F$27,2,FALSE)</f>
        <v>35 - São Paulo</v>
      </c>
      <c r="J3471" s="22" t="s">
        <v>76</v>
      </c>
      <c r="K3471" s="22">
        <v>0</v>
      </c>
      <c r="L3471" s="25">
        <v>93741</v>
      </c>
      <c r="M3471" s="20" t="e">
        <f>VLOOKUP(G3471,PROCV!$A$110:$B$119,2,FALSE)</f>
        <v>#N/A</v>
      </c>
      <c r="N3471" s="17" t="e">
        <f t="shared" si="54"/>
        <v>#N/A</v>
      </c>
    </row>
    <row r="3472" spans="1:14" x14ac:dyDescent="0.25">
      <c r="A3472" s="30" t="s">
        <v>48</v>
      </c>
      <c r="B3472" s="29">
        <v>55463</v>
      </c>
      <c r="C3472" s="28" t="s">
        <v>3116</v>
      </c>
      <c r="D3472" s="27" t="s">
        <v>46</v>
      </c>
      <c r="E3472" s="27" t="s">
        <v>50</v>
      </c>
      <c r="F3472" s="26" t="str">
        <f>VLOOKUP(E3472,PROCV!$A$1:$B$107,2,TRUE)</f>
        <v>Educação e Criação em Artes</v>
      </c>
      <c r="G3472" s="25">
        <v>2004</v>
      </c>
      <c r="H3472" s="24">
        <v>0</v>
      </c>
      <c r="I3472" s="23" t="str">
        <f>VLOOKUP(J3472,PROCV!$E$1:$F$27,2,FALSE)</f>
        <v>35 - São Paulo</v>
      </c>
      <c r="J3472" s="22" t="s">
        <v>76</v>
      </c>
      <c r="K3472" s="22">
        <v>0</v>
      </c>
      <c r="L3472" s="25">
        <v>93750</v>
      </c>
      <c r="M3472" s="20" t="e">
        <f>VLOOKUP(G3472,PROCV!$A$110:$B$119,2,FALSE)</f>
        <v>#N/A</v>
      </c>
      <c r="N3472" s="17" t="e">
        <f t="shared" si="54"/>
        <v>#N/A</v>
      </c>
    </row>
    <row r="3473" spans="1:14" x14ac:dyDescent="0.25">
      <c r="A3473" s="30" t="s">
        <v>48</v>
      </c>
      <c r="B3473" s="29">
        <v>55048</v>
      </c>
      <c r="C3473" s="28" t="s">
        <v>3115</v>
      </c>
      <c r="D3473" s="27" t="s">
        <v>4</v>
      </c>
      <c r="E3473" s="27" t="s">
        <v>224</v>
      </c>
      <c r="F3473" s="26" t="str">
        <f>VLOOKUP(E3473,PROCV!$A$1:$B$107,2,TRUE)</f>
        <v>Patrimônio</v>
      </c>
      <c r="G3473" s="31">
        <v>2004</v>
      </c>
      <c r="H3473" s="24">
        <v>0</v>
      </c>
      <c r="I3473" s="23" t="str">
        <f>VLOOKUP(J3473,PROCV!$E$1:$F$27,2,FALSE)</f>
        <v>26 - Pernambuco</v>
      </c>
      <c r="J3473" s="22" t="s">
        <v>44</v>
      </c>
      <c r="K3473" s="22">
        <v>0</v>
      </c>
      <c r="L3473" s="31">
        <v>170000</v>
      </c>
      <c r="M3473" s="20" t="e">
        <f>VLOOKUP(G3473,PROCV!$A$110:$B$119,2,FALSE)</f>
        <v>#N/A</v>
      </c>
      <c r="N3473" s="17" t="e">
        <f t="shared" si="54"/>
        <v>#N/A</v>
      </c>
    </row>
    <row r="3474" spans="1:14" x14ac:dyDescent="0.25">
      <c r="A3474" s="30" t="s">
        <v>48</v>
      </c>
      <c r="B3474" s="29">
        <v>45401</v>
      </c>
      <c r="C3474" s="28" t="s">
        <v>3114</v>
      </c>
      <c r="D3474" s="27" t="s">
        <v>46</v>
      </c>
      <c r="E3474" s="27" t="s">
        <v>50</v>
      </c>
      <c r="F3474" s="26" t="str">
        <f>VLOOKUP(E3474,PROCV!$A$1:$B$107,2,TRUE)</f>
        <v>Educação e Criação em Artes</v>
      </c>
      <c r="G3474" s="25">
        <v>2004</v>
      </c>
      <c r="H3474" s="24">
        <v>0</v>
      </c>
      <c r="I3474" s="23" t="str">
        <f>VLOOKUP(J3474,PROCV!$E$1:$F$27,2,FALSE)</f>
        <v>32 - Espírito Santo</v>
      </c>
      <c r="J3474" s="22" t="s">
        <v>67</v>
      </c>
      <c r="K3474" s="22">
        <v>0</v>
      </c>
      <c r="L3474" s="25">
        <v>93750</v>
      </c>
      <c r="M3474" s="20" t="e">
        <f>VLOOKUP(G3474,PROCV!$A$110:$B$119,2,FALSE)</f>
        <v>#N/A</v>
      </c>
      <c r="N3474" s="17" t="e">
        <f t="shared" si="54"/>
        <v>#N/A</v>
      </c>
    </row>
    <row r="3475" spans="1:14" x14ac:dyDescent="0.25">
      <c r="A3475" s="30" t="s">
        <v>48</v>
      </c>
      <c r="B3475" s="29">
        <v>45684</v>
      </c>
      <c r="C3475" s="28" t="s">
        <v>3113</v>
      </c>
      <c r="D3475" s="27" t="s">
        <v>46</v>
      </c>
      <c r="E3475" s="27" t="s">
        <v>50</v>
      </c>
      <c r="F3475" s="26" t="str">
        <f>VLOOKUP(E3475,PROCV!$A$1:$B$107,2,TRUE)</f>
        <v>Educação e Criação em Artes</v>
      </c>
      <c r="G3475" s="25">
        <v>2004</v>
      </c>
      <c r="H3475" s="24">
        <v>0</v>
      </c>
      <c r="I3475" s="23" t="str">
        <f>VLOOKUP(J3475,PROCV!$E$1:$F$27,2,FALSE)</f>
        <v>53 - Distrito Federal</v>
      </c>
      <c r="J3475" s="22" t="s">
        <v>75</v>
      </c>
      <c r="K3475" s="22">
        <v>0</v>
      </c>
      <c r="L3475" s="25">
        <v>50000</v>
      </c>
      <c r="M3475" s="20" t="e">
        <f>VLOOKUP(G3475,PROCV!$A$110:$B$119,2,FALSE)</f>
        <v>#N/A</v>
      </c>
      <c r="N3475" s="17" t="e">
        <f t="shared" si="54"/>
        <v>#N/A</v>
      </c>
    </row>
    <row r="3476" spans="1:14" x14ac:dyDescent="0.25">
      <c r="A3476" s="30" t="s">
        <v>48</v>
      </c>
      <c r="B3476" s="29">
        <v>44151</v>
      </c>
      <c r="C3476" s="28" t="s">
        <v>3112</v>
      </c>
      <c r="D3476" s="27" t="s">
        <v>4</v>
      </c>
      <c r="E3476" s="27" t="s">
        <v>230</v>
      </c>
      <c r="F3476" s="26" t="str">
        <f>VLOOKUP(E3476,PROCV!$A$1:$B$107,2,TRUE)</f>
        <v>Artes Cênicas e Espetáculo</v>
      </c>
      <c r="G3476" s="25">
        <v>2004</v>
      </c>
      <c r="H3476" s="24">
        <v>0</v>
      </c>
      <c r="I3476" s="23" t="str">
        <f>VLOOKUP(J3476,PROCV!$E$1:$F$27,2,FALSE)</f>
        <v>31 - Minas Gerais</v>
      </c>
      <c r="J3476" s="22" t="s">
        <v>85</v>
      </c>
      <c r="K3476" s="22">
        <v>0</v>
      </c>
      <c r="L3476" s="25">
        <v>20000</v>
      </c>
      <c r="M3476" s="20" t="e">
        <f>VLOOKUP(G3476,PROCV!$A$110:$B$119,2,FALSE)</f>
        <v>#N/A</v>
      </c>
      <c r="N3476" s="17" t="e">
        <f t="shared" si="54"/>
        <v>#N/A</v>
      </c>
    </row>
    <row r="3477" spans="1:14" x14ac:dyDescent="0.25">
      <c r="A3477" s="30" t="s">
        <v>48</v>
      </c>
      <c r="B3477" s="29">
        <v>41358</v>
      </c>
      <c r="C3477" s="28" t="s">
        <v>3111</v>
      </c>
      <c r="D3477" s="27" t="s">
        <v>4</v>
      </c>
      <c r="E3477" s="27" t="s">
        <v>209</v>
      </c>
      <c r="F3477" s="26" t="str">
        <f>VLOOKUP(E3477,PROCV!$A$1:$B$107,2,TRUE)</f>
        <v>Educação e Criação em Artes</v>
      </c>
      <c r="G3477" s="25">
        <v>2004</v>
      </c>
      <c r="H3477" s="24">
        <v>0</v>
      </c>
      <c r="I3477" s="23" t="str">
        <f>VLOOKUP(J3477,PROCV!$E$1:$F$27,2,FALSE)</f>
        <v>51 - Mato Grosso</v>
      </c>
      <c r="J3477" s="22" t="s">
        <v>99</v>
      </c>
      <c r="K3477" s="22">
        <v>0</v>
      </c>
      <c r="L3477" s="25">
        <v>35000</v>
      </c>
      <c r="M3477" s="20" t="e">
        <f>VLOOKUP(G3477,PROCV!$A$110:$B$119,2,FALSE)</f>
        <v>#N/A</v>
      </c>
      <c r="N3477" s="17" t="e">
        <f t="shared" si="54"/>
        <v>#N/A</v>
      </c>
    </row>
    <row r="3478" spans="1:14" x14ac:dyDescent="0.25">
      <c r="A3478" s="30" t="s">
        <v>48</v>
      </c>
      <c r="B3478" s="29">
        <v>41291</v>
      </c>
      <c r="C3478" s="28" t="s">
        <v>3110</v>
      </c>
      <c r="D3478" s="27" t="s">
        <v>4</v>
      </c>
      <c r="E3478" s="27" t="s">
        <v>285</v>
      </c>
      <c r="F3478" s="26" t="str">
        <f>VLOOKUP(E3478,PROCV!$A$1:$B$107,2,TRUE)</f>
        <v>Educação e Criação em Artes</v>
      </c>
      <c r="G3478" s="25">
        <v>2004</v>
      </c>
      <c r="H3478" s="24">
        <v>0</v>
      </c>
      <c r="I3478" s="23" t="str">
        <f>VLOOKUP(J3478,PROCV!$E$1:$F$27,2,FALSE)</f>
        <v>35 - São Paulo</v>
      </c>
      <c r="J3478" s="22" t="s">
        <v>76</v>
      </c>
      <c r="K3478" s="22">
        <v>0</v>
      </c>
      <c r="L3478" s="25">
        <v>34856.269999999997</v>
      </c>
      <c r="M3478" s="20" t="e">
        <f>VLOOKUP(G3478,PROCV!$A$110:$B$119,2,FALSE)</f>
        <v>#N/A</v>
      </c>
      <c r="N3478" s="17" t="e">
        <f t="shared" si="54"/>
        <v>#N/A</v>
      </c>
    </row>
    <row r="3479" spans="1:14" x14ac:dyDescent="0.25">
      <c r="A3479" s="30" t="s">
        <v>48</v>
      </c>
      <c r="B3479" s="29">
        <v>55304</v>
      </c>
      <c r="C3479" s="28" t="s">
        <v>3109</v>
      </c>
      <c r="D3479" s="27" t="s">
        <v>46</v>
      </c>
      <c r="E3479" s="27" t="s">
        <v>50</v>
      </c>
      <c r="F3479" s="26" t="str">
        <f>VLOOKUP(E3479,PROCV!$A$1:$B$107,2,TRUE)</f>
        <v>Educação e Criação em Artes</v>
      </c>
      <c r="G3479" s="25">
        <v>2004</v>
      </c>
      <c r="H3479" s="24">
        <v>0</v>
      </c>
      <c r="I3479" s="23" t="str">
        <f>VLOOKUP(J3479,PROCV!$E$1:$F$27,2,FALSE)</f>
        <v>13 - Amazonas</v>
      </c>
      <c r="J3479" s="22" t="s">
        <v>823</v>
      </c>
      <c r="K3479" s="22">
        <v>0</v>
      </c>
      <c r="L3479" s="25">
        <v>150000</v>
      </c>
      <c r="M3479" s="20" t="e">
        <f>VLOOKUP(G3479,PROCV!$A$110:$B$119,2,FALSE)</f>
        <v>#N/A</v>
      </c>
      <c r="N3479" s="17" t="e">
        <f t="shared" si="54"/>
        <v>#N/A</v>
      </c>
    </row>
    <row r="3480" spans="1:14" x14ac:dyDescent="0.25">
      <c r="A3480" s="30" t="s">
        <v>48</v>
      </c>
      <c r="B3480" s="29">
        <v>55377</v>
      </c>
      <c r="C3480" s="28" t="s">
        <v>3108</v>
      </c>
      <c r="D3480" s="27" t="s">
        <v>4</v>
      </c>
      <c r="E3480" s="27" t="s">
        <v>138</v>
      </c>
      <c r="F3480" s="26" t="str">
        <f>VLOOKUP(E3480,PROCV!$A$1:$B$107,2,TRUE)</f>
        <v>Arquitetura e Design</v>
      </c>
      <c r="G3480" s="25">
        <v>2004</v>
      </c>
      <c r="H3480" s="24">
        <v>0</v>
      </c>
      <c r="I3480" s="23" t="str">
        <f>VLOOKUP(J3480,PROCV!$E$1:$F$27,2,FALSE)</f>
        <v>35 - São Paulo</v>
      </c>
      <c r="J3480" s="22" t="s">
        <v>76</v>
      </c>
      <c r="K3480" s="22">
        <v>0</v>
      </c>
      <c r="L3480" s="25">
        <v>150000</v>
      </c>
      <c r="M3480" s="20" t="e">
        <f>VLOOKUP(G3480,PROCV!$A$110:$B$119,2,FALSE)</f>
        <v>#N/A</v>
      </c>
      <c r="N3480" s="17" t="e">
        <f t="shared" si="54"/>
        <v>#N/A</v>
      </c>
    </row>
    <row r="3481" spans="1:14" x14ac:dyDescent="0.25">
      <c r="A3481" s="30" t="s">
        <v>48</v>
      </c>
      <c r="B3481" s="29">
        <v>45382</v>
      </c>
      <c r="C3481" s="28" t="s">
        <v>3107</v>
      </c>
      <c r="D3481" s="27" t="s">
        <v>4</v>
      </c>
      <c r="E3481" s="27" t="s">
        <v>230</v>
      </c>
      <c r="F3481" s="26" t="str">
        <f>VLOOKUP(E3481,PROCV!$A$1:$B$107,2,TRUE)</f>
        <v>Artes Cênicas e Espetáculo</v>
      </c>
      <c r="G3481" s="25">
        <v>2004</v>
      </c>
      <c r="H3481" s="24">
        <v>0</v>
      </c>
      <c r="I3481" s="23" t="str">
        <f>VLOOKUP(J3481,PROCV!$E$1:$F$27,2,FALSE)</f>
        <v>33 - Rio de Janeiro</v>
      </c>
      <c r="J3481" s="22" t="s">
        <v>82</v>
      </c>
      <c r="K3481" s="22">
        <v>0</v>
      </c>
      <c r="L3481" s="25">
        <v>80000</v>
      </c>
      <c r="M3481" s="20" t="e">
        <f>VLOOKUP(G3481,PROCV!$A$110:$B$119,2,FALSE)</f>
        <v>#N/A</v>
      </c>
      <c r="N3481" s="17" t="e">
        <f t="shared" si="54"/>
        <v>#N/A</v>
      </c>
    </row>
    <row r="3482" spans="1:14" x14ac:dyDescent="0.25">
      <c r="A3482" s="30" t="s">
        <v>48</v>
      </c>
      <c r="B3482" s="29">
        <v>41108</v>
      </c>
      <c r="C3482" s="28" t="s">
        <v>3106</v>
      </c>
      <c r="D3482" s="27" t="s">
        <v>4</v>
      </c>
      <c r="E3482" s="27" t="s">
        <v>230</v>
      </c>
      <c r="F3482" s="26" t="str">
        <f>VLOOKUP(E3482,PROCV!$A$1:$B$107,2,TRUE)</f>
        <v>Artes Cênicas e Espetáculo</v>
      </c>
      <c r="G3482" s="25">
        <v>2004</v>
      </c>
      <c r="H3482" s="24">
        <v>0</v>
      </c>
      <c r="I3482" s="23" t="str">
        <f>VLOOKUP(J3482,PROCV!$E$1:$F$27,2,FALSE)</f>
        <v>35 - São Paulo</v>
      </c>
      <c r="J3482" s="22" t="s">
        <v>76</v>
      </c>
      <c r="K3482" s="22">
        <v>0</v>
      </c>
      <c r="L3482" s="25">
        <v>20000</v>
      </c>
      <c r="M3482" s="20" t="e">
        <f>VLOOKUP(G3482,PROCV!$A$110:$B$119,2,FALSE)</f>
        <v>#N/A</v>
      </c>
      <c r="N3482" s="17" t="e">
        <f t="shared" si="54"/>
        <v>#N/A</v>
      </c>
    </row>
    <row r="3483" spans="1:14" x14ac:dyDescent="0.25">
      <c r="A3483" s="30" t="s">
        <v>48</v>
      </c>
      <c r="B3483" s="29">
        <v>41964</v>
      </c>
      <c r="C3483" s="28" t="s">
        <v>3105</v>
      </c>
      <c r="D3483" s="27" t="s">
        <v>46</v>
      </c>
      <c r="E3483" s="27" t="s">
        <v>50</v>
      </c>
      <c r="F3483" s="26" t="str">
        <f>VLOOKUP(E3483,PROCV!$A$1:$B$107,2,TRUE)</f>
        <v>Educação e Criação em Artes</v>
      </c>
      <c r="G3483" s="25">
        <v>2004</v>
      </c>
      <c r="H3483" s="24">
        <v>0</v>
      </c>
      <c r="I3483" s="23" t="str">
        <f>VLOOKUP(J3483,PROCV!$E$1:$F$27,2,FALSE)</f>
        <v>43 - Rio Grande do Sul</v>
      </c>
      <c r="J3483" s="22" t="s">
        <v>56</v>
      </c>
      <c r="K3483" s="22">
        <v>0</v>
      </c>
      <c r="L3483" s="25">
        <v>283950</v>
      </c>
      <c r="M3483" s="20" t="e">
        <f>VLOOKUP(G3483,PROCV!$A$110:$B$119,2,FALSE)</f>
        <v>#N/A</v>
      </c>
      <c r="N3483" s="17" t="e">
        <f t="shared" si="54"/>
        <v>#N/A</v>
      </c>
    </row>
    <row r="3484" spans="1:14" x14ac:dyDescent="0.25">
      <c r="A3484" s="30" t="s">
        <v>48</v>
      </c>
      <c r="B3484" s="29">
        <v>43498</v>
      </c>
      <c r="C3484" s="28" t="s">
        <v>3104</v>
      </c>
      <c r="D3484" s="27" t="s">
        <v>114</v>
      </c>
      <c r="E3484" s="27" t="s">
        <v>369</v>
      </c>
      <c r="F3484" s="26" t="str">
        <f>VLOOKUP(E3484,PROCV!$A$1:$B$107,2,TRUE)</f>
        <v>Patrimônio</v>
      </c>
      <c r="G3484" s="25">
        <v>2004</v>
      </c>
      <c r="H3484" s="24">
        <v>0</v>
      </c>
      <c r="I3484" s="23" t="str">
        <f>VLOOKUP(J3484,PROCV!$E$1:$F$27,2,FALSE)</f>
        <v>33 - Rio de Janeiro</v>
      </c>
      <c r="J3484" s="22" t="s">
        <v>82</v>
      </c>
      <c r="K3484" s="22">
        <v>0</v>
      </c>
      <c r="L3484" s="25">
        <v>1338512</v>
      </c>
      <c r="M3484" s="20" t="e">
        <f>VLOOKUP(G3484,PROCV!$A$110:$B$119,2,FALSE)</f>
        <v>#N/A</v>
      </c>
      <c r="N3484" s="17" t="e">
        <f t="shared" si="54"/>
        <v>#N/A</v>
      </c>
    </row>
    <row r="3485" spans="1:14" x14ac:dyDescent="0.25">
      <c r="A3485" s="30" t="s">
        <v>48</v>
      </c>
      <c r="B3485" s="29">
        <v>41957</v>
      </c>
      <c r="C3485" s="28" t="s">
        <v>3103</v>
      </c>
      <c r="D3485" s="27" t="s">
        <v>4</v>
      </c>
      <c r="E3485" s="27" t="s">
        <v>230</v>
      </c>
      <c r="F3485" s="26" t="str">
        <f>VLOOKUP(E3485,PROCV!$A$1:$B$107,2,TRUE)</f>
        <v>Artes Cênicas e Espetáculo</v>
      </c>
      <c r="G3485" s="25">
        <v>2004</v>
      </c>
      <c r="H3485" s="24">
        <v>0</v>
      </c>
      <c r="I3485" s="23" t="str">
        <f>VLOOKUP(J3485,PROCV!$E$1:$F$27,2,FALSE)</f>
        <v>31 - Minas Gerais</v>
      </c>
      <c r="J3485" s="22" t="s">
        <v>85</v>
      </c>
      <c r="K3485" s="22">
        <v>0</v>
      </c>
      <c r="L3485" s="25">
        <v>60000</v>
      </c>
      <c r="M3485" s="20" t="e">
        <f>VLOOKUP(G3485,PROCV!$A$110:$B$119,2,FALSE)</f>
        <v>#N/A</v>
      </c>
      <c r="N3485" s="17" t="e">
        <f t="shared" si="54"/>
        <v>#N/A</v>
      </c>
    </row>
    <row r="3486" spans="1:14" x14ac:dyDescent="0.25">
      <c r="A3486" s="30" t="s">
        <v>48</v>
      </c>
      <c r="B3486" s="29">
        <v>47219</v>
      </c>
      <c r="C3486" s="28" t="s">
        <v>3102</v>
      </c>
      <c r="D3486" s="27" t="s">
        <v>4</v>
      </c>
      <c r="E3486" s="27" t="s">
        <v>230</v>
      </c>
      <c r="F3486" s="26" t="str">
        <f>VLOOKUP(E3486,PROCV!$A$1:$B$107,2,TRUE)</f>
        <v>Artes Cênicas e Espetáculo</v>
      </c>
      <c r="G3486" s="25">
        <v>2004</v>
      </c>
      <c r="H3486" s="24">
        <v>0</v>
      </c>
      <c r="I3486" s="23" t="str">
        <f>VLOOKUP(J3486,PROCV!$E$1:$F$27,2,FALSE)</f>
        <v>35 - São Paulo</v>
      </c>
      <c r="J3486" s="22" t="s">
        <v>76</v>
      </c>
      <c r="K3486" s="22">
        <v>0</v>
      </c>
      <c r="L3486" s="25">
        <v>1353082</v>
      </c>
      <c r="M3486" s="20" t="e">
        <f>VLOOKUP(G3486,PROCV!$A$110:$B$119,2,FALSE)</f>
        <v>#N/A</v>
      </c>
      <c r="N3486" s="17" t="e">
        <f t="shared" si="54"/>
        <v>#N/A</v>
      </c>
    </row>
    <row r="3487" spans="1:14" x14ac:dyDescent="0.25">
      <c r="A3487" s="30" t="s">
        <v>48</v>
      </c>
      <c r="B3487" s="29">
        <v>41537</v>
      </c>
      <c r="C3487" s="28" t="s">
        <v>3101</v>
      </c>
      <c r="D3487" s="27" t="s">
        <v>189</v>
      </c>
      <c r="E3487" s="27" t="s">
        <v>213</v>
      </c>
      <c r="F3487" s="26" t="str">
        <f>VLOOKUP(E3487,PROCV!$A$1:$B$107,2,TRUE)</f>
        <v>Patrimônio</v>
      </c>
      <c r="G3487" s="25">
        <v>2004</v>
      </c>
      <c r="H3487" s="24">
        <v>0</v>
      </c>
      <c r="I3487" s="23" t="str">
        <f>VLOOKUP(J3487,PROCV!$E$1:$F$27,2,FALSE)</f>
        <v>29 - Bahia</v>
      </c>
      <c r="J3487" s="22" t="s">
        <v>73</v>
      </c>
      <c r="K3487" s="22">
        <v>0</v>
      </c>
      <c r="L3487" s="25">
        <v>94269.04</v>
      </c>
      <c r="M3487" s="20" t="e">
        <f>VLOOKUP(G3487,PROCV!$A$110:$B$119,2,FALSE)</f>
        <v>#N/A</v>
      </c>
      <c r="N3487" s="17" t="e">
        <f t="shared" si="54"/>
        <v>#N/A</v>
      </c>
    </row>
    <row r="3488" spans="1:14" x14ac:dyDescent="0.25">
      <c r="A3488" s="30" t="s">
        <v>48</v>
      </c>
      <c r="B3488" s="29">
        <v>41572</v>
      </c>
      <c r="C3488" s="28" t="s">
        <v>3100</v>
      </c>
      <c r="D3488" s="27" t="s">
        <v>189</v>
      </c>
      <c r="E3488" s="27" t="s">
        <v>213</v>
      </c>
      <c r="F3488" s="26" t="str">
        <f>VLOOKUP(E3488,PROCV!$A$1:$B$107,2,TRUE)</f>
        <v>Patrimônio</v>
      </c>
      <c r="G3488" s="25">
        <v>2004</v>
      </c>
      <c r="H3488" s="24">
        <v>0</v>
      </c>
      <c r="I3488" s="23" t="str">
        <f>VLOOKUP(J3488,PROCV!$E$1:$F$27,2,FALSE)</f>
        <v>41 - Paraná</v>
      </c>
      <c r="J3488" s="22" t="s">
        <v>106</v>
      </c>
      <c r="K3488" s="22">
        <v>0</v>
      </c>
      <c r="L3488" s="25">
        <v>148983.74</v>
      </c>
      <c r="M3488" s="20" t="e">
        <f>VLOOKUP(G3488,PROCV!$A$110:$B$119,2,FALSE)</f>
        <v>#N/A</v>
      </c>
      <c r="N3488" s="17" t="e">
        <f t="shared" si="54"/>
        <v>#N/A</v>
      </c>
    </row>
    <row r="3489" spans="1:14" x14ac:dyDescent="0.25">
      <c r="A3489" s="30" t="s">
        <v>48</v>
      </c>
      <c r="B3489" s="29">
        <v>42612</v>
      </c>
      <c r="C3489" s="28" t="s">
        <v>3099</v>
      </c>
      <c r="D3489" s="27" t="s">
        <v>189</v>
      </c>
      <c r="E3489" s="27" t="s">
        <v>213</v>
      </c>
      <c r="F3489" s="26" t="str">
        <f>VLOOKUP(E3489,PROCV!$A$1:$B$107,2,TRUE)</f>
        <v>Patrimônio</v>
      </c>
      <c r="G3489" s="25">
        <v>2004</v>
      </c>
      <c r="H3489" s="24">
        <v>0</v>
      </c>
      <c r="I3489" s="23" t="str">
        <f>VLOOKUP(J3489,PROCV!$E$1:$F$27,2,FALSE)</f>
        <v>11 - Rondônia</v>
      </c>
      <c r="J3489" s="22" t="s">
        <v>219</v>
      </c>
      <c r="K3489" s="22">
        <v>0</v>
      </c>
      <c r="L3489" s="25">
        <v>715958.94</v>
      </c>
      <c r="M3489" s="20" t="e">
        <f>VLOOKUP(G3489,PROCV!$A$110:$B$119,2,FALSE)</f>
        <v>#N/A</v>
      </c>
      <c r="N3489" s="17" t="e">
        <f t="shared" si="54"/>
        <v>#N/A</v>
      </c>
    </row>
    <row r="3490" spans="1:14" x14ac:dyDescent="0.25">
      <c r="A3490" s="30" t="s">
        <v>48</v>
      </c>
      <c r="B3490" s="29">
        <v>41988</v>
      </c>
      <c r="C3490" s="28" t="s">
        <v>3098</v>
      </c>
      <c r="D3490" s="27" t="s">
        <v>189</v>
      </c>
      <c r="E3490" s="27" t="s">
        <v>213</v>
      </c>
      <c r="F3490" s="26" t="str">
        <f>VLOOKUP(E3490,PROCV!$A$1:$B$107,2,TRUE)</f>
        <v>Patrimônio</v>
      </c>
      <c r="G3490" s="25">
        <v>2004</v>
      </c>
      <c r="H3490" s="24">
        <v>0</v>
      </c>
      <c r="I3490" s="23" t="str">
        <f>VLOOKUP(J3490,PROCV!$E$1:$F$27,2,FALSE)</f>
        <v>41 - Paraná</v>
      </c>
      <c r="J3490" s="22" t="s">
        <v>106</v>
      </c>
      <c r="K3490" s="22">
        <v>0</v>
      </c>
      <c r="L3490" s="25">
        <v>150000</v>
      </c>
      <c r="M3490" s="20" t="e">
        <f>VLOOKUP(G3490,PROCV!$A$110:$B$119,2,FALSE)</f>
        <v>#N/A</v>
      </c>
      <c r="N3490" s="17" t="e">
        <f t="shared" si="54"/>
        <v>#N/A</v>
      </c>
    </row>
    <row r="3491" spans="1:14" x14ac:dyDescent="0.25">
      <c r="A3491" s="30" t="s">
        <v>48</v>
      </c>
      <c r="B3491" s="29">
        <v>42668</v>
      </c>
      <c r="C3491" s="28" t="s">
        <v>3097</v>
      </c>
      <c r="D3491" s="27" t="s">
        <v>4</v>
      </c>
      <c r="E3491" s="27" t="s">
        <v>230</v>
      </c>
      <c r="F3491" s="26" t="str">
        <f>VLOOKUP(E3491,PROCV!$A$1:$B$107,2,TRUE)</f>
        <v>Artes Cênicas e Espetáculo</v>
      </c>
      <c r="G3491" s="25">
        <v>2004</v>
      </c>
      <c r="H3491" s="24">
        <v>0</v>
      </c>
      <c r="I3491" s="23" t="str">
        <f>VLOOKUP(J3491,PROCV!$E$1:$F$27,2,FALSE)</f>
        <v>31 - Minas Gerais</v>
      </c>
      <c r="J3491" s="22" t="s">
        <v>85</v>
      </c>
      <c r="K3491" s="22">
        <v>0</v>
      </c>
      <c r="L3491" s="25">
        <v>50000</v>
      </c>
      <c r="M3491" s="20" t="e">
        <f>VLOOKUP(G3491,PROCV!$A$110:$B$119,2,FALSE)</f>
        <v>#N/A</v>
      </c>
      <c r="N3491" s="17" t="e">
        <f t="shared" si="54"/>
        <v>#N/A</v>
      </c>
    </row>
    <row r="3492" spans="1:14" x14ac:dyDescent="0.25">
      <c r="A3492" s="30" t="s">
        <v>48</v>
      </c>
      <c r="B3492" s="29">
        <v>43468</v>
      </c>
      <c r="C3492" s="28" t="s">
        <v>3096</v>
      </c>
      <c r="D3492" s="27" t="s">
        <v>189</v>
      </c>
      <c r="E3492" s="27" t="s">
        <v>213</v>
      </c>
      <c r="F3492" s="26" t="str">
        <f>VLOOKUP(E3492,PROCV!$A$1:$B$107,2,TRUE)</f>
        <v>Patrimônio</v>
      </c>
      <c r="G3492" s="25">
        <v>2004</v>
      </c>
      <c r="H3492" s="24">
        <v>0</v>
      </c>
      <c r="I3492" s="23" t="str">
        <f>VLOOKUP(J3492,PROCV!$E$1:$F$27,2,FALSE)</f>
        <v>29 - Bahia</v>
      </c>
      <c r="J3492" s="22" t="s">
        <v>73</v>
      </c>
      <c r="K3492" s="22">
        <v>0</v>
      </c>
      <c r="L3492" s="25">
        <v>220811.68</v>
      </c>
      <c r="M3492" s="20" t="e">
        <f>VLOOKUP(G3492,PROCV!$A$110:$B$119,2,FALSE)</f>
        <v>#N/A</v>
      </c>
      <c r="N3492" s="17" t="e">
        <f t="shared" si="54"/>
        <v>#N/A</v>
      </c>
    </row>
    <row r="3493" spans="1:14" x14ac:dyDescent="0.25">
      <c r="A3493" s="30" t="s">
        <v>48</v>
      </c>
      <c r="B3493" s="29">
        <v>41423</v>
      </c>
      <c r="C3493" s="28" t="s">
        <v>3095</v>
      </c>
      <c r="D3493" s="27" t="s">
        <v>189</v>
      </c>
      <c r="E3493" s="27" t="s">
        <v>640</v>
      </c>
      <c r="F3493" s="26" t="str">
        <f>VLOOKUP(E3493,PROCV!$A$1:$B$107,2,TRUE)</f>
        <v>Música</v>
      </c>
      <c r="G3493" s="25">
        <v>2004</v>
      </c>
      <c r="H3493" s="24">
        <v>0</v>
      </c>
      <c r="I3493" s="23" t="str">
        <f>VLOOKUP(J3493,PROCV!$E$1:$F$27,2,FALSE)</f>
        <v>22 - Piauí</v>
      </c>
      <c r="J3493" s="22" t="s">
        <v>77</v>
      </c>
      <c r="K3493" s="22">
        <v>0</v>
      </c>
      <c r="L3493" s="25">
        <v>601230</v>
      </c>
      <c r="M3493" s="20" t="e">
        <f>VLOOKUP(G3493,PROCV!$A$110:$B$119,2,FALSE)</f>
        <v>#N/A</v>
      </c>
      <c r="N3493" s="17" t="e">
        <f t="shared" si="54"/>
        <v>#N/A</v>
      </c>
    </row>
    <row r="3494" spans="1:14" x14ac:dyDescent="0.25">
      <c r="A3494" s="30" t="s">
        <v>48</v>
      </c>
      <c r="B3494" s="29">
        <v>43256</v>
      </c>
      <c r="C3494" s="28" t="s">
        <v>3094</v>
      </c>
      <c r="D3494" s="27" t="s">
        <v>300</v>
      </c>
      <c r="E3494" s="27" t="s">
        <v>221</v>
      </c>
      <c r="F3494" s="26" t="str">
        <f>VLOOKUP(E3494,PROCV!$A$1:$B$107,2,TRUE)</f>
        <v>Artes Cênicas e Espetáculo</v>
      </c>
      <c r="G3494" s="25">
        <v>2004</v>
      </c>
      <c r="H3494" s="24">
        <v>0</v>
      </c>
      <c r="I3494" s="23" t="str">
        <f>VLOOKUP(J3494,PROCV!$E$1:$F$27,2,FALSE)</f>
        <v>43 - Rio Grande do Sul</v>
      </c>
      <c r="J3494" s="22" t="s">
        <v>56</v>
      </c>
      <c r="K3494" s="22">
        <v>0</v>
      </c>
      <c r="L3494" s="25">
        <v>44467</v>
      </c>
      <c r="M3494" s="20" t="e">
        <f>VLOOKUP(G3494,PROCV!$A$110:$B$119,2,FALSE)</f>
        <v>#N/A</v>
      </c>
      <c r="N3494" s="17" t="e">
        <f t="shared" si="54"/>
        <v>#N/A</v>
      </c>
    </row>
    <row r="3495" spans="1:14" x14ac:dyDescent="0.25">
      <c r="A3495" s="30" t="s">
        <v>48</v>
      </c>
      <c r="B3495" s="29">
        <v>55458</v>
      </c>
      <c r="C3495" s="28" t="s">
        <v>3093</v>
      </c>
      <c r="D3495" s="27" t="s">
        <v>4</v>
      </c>
      <c r="E3495" s="27" t="s">
        <v>138</v>
      </c>
      <c r="F3495" s="26" t="str">
        <f>VLOOKUP(E3495,PROCV!$A$1:$B$107,2,TRUE)</f>
        <v>Arquitetura e Design</v>
      </c>
      <c r="G3495" s="25">
        <v>2004</v>
      </c>
      <c r="H3495" s="24">
        <v>0</v>
      </c>
      <c r="I3495" s="23" t="str">
        <f>VLOOKUP(J3495,PROCV!$E$1:$F$27,2,FALSE)</f>
        <v>35 - São Paulo</v>
      </c>
      <c r="J3495" s="22" t="s">
        <v>76</v>
      </c>
      <c r="K3495" s="22">
        <v>0</v>
      </c>
      <c r="L3495" s="25">
        <v>93750</v>
      </c>
      <c r="M3495" s="20" t="e">
        <f>VLOOKUP(G3495,PROCV!$A$110:$B$119,2,FALSE)</f>
        <v>#N/A</v>
      </c>
      <c r="N3495" s="17" t="e">
        <f t="shared" si="54"/>
        <v>#N/A</v>
      </c>
    </row>
    <row r="3496" spans="1:14" x14ac:dyDescent="0.25">
      <c r="A3496" s="30" t="s">
        <v>48</v>
      </c>
      <c r="B3496" s="29">
        <v>42479</v>
      </c>
      <c r="C3496" s="28" t="s">
        <v>1672</v>
      </c>
      <c r="D3496" s="27" t="s">
        <v>189</v>
      </c>
      <c r="E3496" s="27" t="s">
        <v>213</v>
      </c>
      <c r="F3496" s="26" t="str">
        <f>VLOOKUP(E3496,PROCV!$A$1:$B$107,2,TRUE)</f>
        <v>Patrimônio</v>
      </c>
      <c r="G3496" s="25">
        <v>2004</v>
      </c>
      <c r="H3496" s="24">
        <v>0</v>
      </c>
      <c r="I3496" s="23" t="str">
        <f>VLOOKUP(J3496,PROCV!$E$1:$F$27,2,FALSE)</f>
        <v>41 - Paraná</v>
      </c>
      <c r="J3496" s="22" t="s">
        <v>106</v>
      </c>
      <c r="K3496" s="22">
        <v>0</v>
      </c>
      <c r="L3496" s="25">
        <v>60000</v>
      </c>
      <c r="M3496" s="20" t="e">
        <f>VLOOKUP(G3496,PROCV!$A$110:$B$119,2,FALSE)</f>
        <v>#N/A</v>
      </c>
      <c r="N3496" s="17" t="e">
        <f t="shared" si="54"/>
        <v>#N/A</v>
      </c>
    </row>
    <row r="3497" spans="1:14" x14ac:dyDescent="0.25">
      <c r="A3497" s="30" t="s">
        <v>48</v>
      </c>
      <c r="B3497" s="29">
        <v>43224</v>
      </c>
      <c r="C3497" s="28" t="s">
        <v>1672</v>
      </c>
      <c r="D3497" s="27" t="s">
        <v>189</v>
      </c>
      <c r="E3497" s="27" t="s">
        <v>213</v>
      </c>
      <c r="F3497" s="26" t="str">
        <f>VLOOKUP(E3497,PROCV!$A$1:$B$107,2,TRUE)</f>
        <v>Patrimônio</v>
      </c>
      <c r="G3497" s="25">
        <v>2004</v>
      </c>
      <c r="H3497" s="24">
        <v>0</v>
      </c>
      <c r="I3497" s="23" t="str">
        <f>VLOOKUP(J3497,PROCV!$E$1:$F$27,2,FALSE)</f>
        <v>41 - Paraná</v>
      </c>
      <c r="J3497" s="22" t="s">
        <v>106</v>
      </c>
      <c r="K3497" s="22">
        <v>0</v>
      </c>
      <c r="L3497" s="25">
        <v>120000</v>
      </c>
      <c r="M3497" s="20" t="e">
        <f>VLOOKUP(G3497,PROCV!$A$110:$B$119,2,FALSE)</f>
        <v>#N/A</v>
      </c>
      <c r="N3497" s="17" t="e">
        <f t="shared" si="54"/>
        <v>#N/A</v>
      </c>
    </row>
    <row r="3498" spans="1:14" x14ac:dyDescent="0.25">
      <c r="A3498" s="30" t="s">
        <v>48</v>
      </c>
      <c r="B3498" s="29">
        <v>33101</v>
      </c>
      <c r="C3498" s="28" t="s">
        <v>3092</v>
      </c>
      <c r="D3498" s="27" t="s">
        <v>189</v>
      </c>
      <c r="E3498" s="27" t="s">
        <v>213</v>
      </c>
      <c r="F3498" s="26" t="str">
        <f>VLOOKUP(E3498,PROCV!$A$1:$B$107,2,TRUE)</f>
        <v>Patrimônio</v>
      </c>
      <c r="G3498" s="25">
        <v>2004</v>
      </c>
      <c r="H3498" s="24">
        <v>0</v>
      </c>
      <c r="I3498" s="23" t="str">
        <f>VLOOKUP(J3498,PROCV!$E$1:$F$27,2,FALSE)</f>
        <v>41 - Paraná</v>
      </c>
      <c r="J3498" s="22" t="s">
        <v>106</v>
      </c>
      <c r="K3498" s="22">
        <v>0</v>
      </c>
      <c r="L3498" s="25">
        <v>200000</v>
      </c>
      <c r="M3498" s="20" t="e">
        <f>VLOOKUP(G3498,PROCV!$A$110:$B$119,2,FALSE)</f>
        <v>#N/A</v>
      </c>
      <c r="N3498" s="17" t="e">
        <f t="shared" si="54"/>
        <v>#N/A</v>
      </c>
    </row>
    <row r="3499" spans="1:14" x14ac:dyDescent="0.25">
      <c r="A3499" s="30" t="s">
        <v>48</v>
      </c>
      <c r="B3499" s="29">
        <v>42453</v>
      </c>
      <c r="C3499" s="28" t="s">
        <v>3091</v>
      </c>
      <c r="D3499" s="27" t="s">
        <v>189</v>
      </c>
      <c r="E3499" s="27" t="s">
        <v>213</v>
      </c>
      <c r="F3499" s="26" t="str">
        <f>VLOOKUP(E3499,PROCV!$A$1:$B$107,2,TRUE)</f>
        <v>Patrimônio</v>
      </c>
      <c r="G3499" s="25">
        <v>2004</v>
      </c>
      <c r="H3499" s="24">
        <v>0</v>
      </c>
      <c r="I3499" s="23" t="str">
        <f>VLOOKUP(J3499,PROCV!$E$1:$F$27,2,FALSE)</f>
        <v>41 - Paraná</v>
      </c>
      <c r="J3499" s="22" t="s">
        <v>106</v>
      </c>
      <c r="K3499" s="22">
        <v>0</v>
      </c>
      <c r="L3499" s="25">
        <v>200000</v>
      </c>
      <c r="M3499" s="20" t="e">
        <f>VLOOKUP(G3499,PROCV!$A$110:$B$119,2,FALSE)</f>
        <v>#N/A</v>
      </c>
      <c r="N3499" s="17" t="e">
        <f t="shared" si="54"/>
        <v>#N/A</v>
      </c>
    </row>
    <row r="3500" spans="1:14" x14ac:dyDescent="0.25">
      <c r="A3500" s="30" t="s">
        <v>48</v>
      </c>
      <c r="B3500" s="29">
        <v>43426</v>
      </c>
      <c r="C3500" s="28" t="s">
        <v>3090</v>
      </c>
      <c r="D3500" s="27" t="s">
        <v>189</v>
      </c>
      <c r="E3500" s="27" t="s">
        <v>213</v>
      </c>
      <c r="F3500" s="26" t="str">
        <f>VLOOKUP(E3500,PROCV!$A$1:$B$107,2,TRUE)</f>
        <v>Patrimônio</v>
      </c>
      <c r="G3500" s="25">
        <v>2004</v>
      </c>
      <c r="H3500" s="24">
        <v>0</v>
      </c>
      <c r="I3500" s="23" t="str">
        <f>VLOOKUP(J3500,PROCV!$E$1:$F$27,2,FALSE)</f>
        <v>35 - São Paulo</v>
      </c>
      <c r="J3500" s="22" t="s">
        <v>76</v>
      </c>
      <c r="K3500" s="22">
        <v>0</v>
      </c>
      <c r="L3500" s="25">
        <v>117355.99</v>
      </c>
      <c r="M3500" s="20" t="e">
        <f>VLOOKUP(G3500,PROCV!$A$110:$B$119,2,FALSE)</f>
        <v>#N/A</v>
      </c>
      <c r="N3500" s="17" t="e">
        <f t="shared" si="54"/>
        <v>#N/A</v>
      </c>
    </row>
    <row r="3501" spans="1:14" x14ac:dyDescent="0.25">
      <c r="A3501" s="30" t="s">
        <v>48</v>
      </c>
      <c r="B3501" s="29">
        <v>34655</v>
      </c>
      <c r="C3501" s="28" t="s">
        <v>3089</v>
      </c>
      <c r="D3501" s="27" t="s">
        <v>189</v>
      </c>
      <c r="E3501" s="27" t="s">
        <v>213</v>
      </c>
      <c r="F3501" s="26" t="str">
        <f>VLOOKUP(E3501,PROCV!$A$1:$B$107,2,TRUE)</f>
        <v>Patrimônio</v>
      </c>
      <c r="G3501" s="25">
        <v>2004</v>
      </c>
      <c r="H3501" s="24">
        <v>0</v>
      </c>
      <c r="I3501" s="23" t="str">
        <f>VLOOKUP(J3501,PROCV!$E$1:$F$27,2,FALSE)</f>
        <v>31 - Minas Gerais</v>
      </c>
      <c r="J3501" s="22" t="s">
        <v>85</v>
      </c>
      <c r="K3501" s="22">
        <v>0</v>
      </c>
      <c r="L3501" s="25">
        <v>500000</v>
      </c>
      <c r="M3501" s="20" t="e">
        <f>VLOOKUP(G3501,PROCV!$A$110:$B$119,2,FALSE)</f>
        <v>#N/A</v>
      </c>
      <c r="N3501" s="17" t="e">
        <f t="shared" si="54"/>
        <v>#N/A</v>
      </c>
    </row>
    <row r="3502" spans="1:14" x14ac:dyDescent="0.25">
      <c r="A3502" s="30" t="s">
        <v>48</v>
      </c>
      <c r="B3502" s="29">
        <v>42565</v>
      </c>
      <c r="C3502" s="28" t="s">
        <v>3088</v>
      </c>
      <c r="D3502" s="27" t="s">
        <v>189</v>
      </c>
      <c r="E3502" s="27" t="s">
        <v>213</v>
      </c>
      <c r="F3502" s="26" t="str">
        <f>VLOOKUP(E3502,PROCV!$A$1:$B$107,2,TRUE)</f>
        <v>Patrimônio</v>
      </c>
      <c r="G3502" s="25">
        <v>2004</v>
      </c>
      <c r="H3502" s="24">
        <v>0</v>
      </c>
      <c r="I3502" s="23" t="str">
        <f>VLOOKUP(J3502,PROCV!$E$1:$F$27,2,FALSE)</f>
        <v>41 - Paraná</v>
      </c>
      <c r="J3502" s="22" t="s">
        <v>106</v>
      </c>
      <c r="K3502" s="22">
        <v>0</v>
      </c>
      <c r="L3502" s="25">
        <v>106210.46</v>
      </c>
      <c r="M3502" s="20" t="e">
        <f>VLOOKUP(G3502,PROCV!$A$110:$B$119,2,FALSE)</f>
        <v>#N/A</v>
      </c>
      <c r="N3502" s="17" t="e">
        <f t="shared" si="54"/>
        <v>#N/A</v>
      </c>
    </row>
    <row r="3503" spans="1:14" x14ac:dyDescent="0.25">
      <c r="A3503" s="30" t="s">
        <v>48</v>
      </c>
      <c r="B3503" s="29">
        <v>42477</v>
      </c>
      <c r="C3503" s="28" t="s">
        <v>637</v>
      </c>
      <c r="D3503" s="27" t="s">
        <v>189</v>
      </c>
      <c r="E3503" s="27" t="s">
        <v>213</v>
      </c>
      <c r="F3503" s="26" t="str">
        <f>VLOOKUP(E3503,PROCV!$A$1:$B$107,2,TRUE)</f>
        <v>Patrimônio</v>
      </c>
      <c r="G3503" s="25">
        <v>2004</v>
      </c>
      <c r="H3503" s="24">
        <v>0</v>
      </c>
      <c r="I3503" s="23" t="str">
        <f>VLOOKUP(J3503,PROCV!$E$1:$F$27,2,FALSE)</f>
        <v>31 - Minas Gerais</v>
      </c>
      <c r="J3503" s="22" t="s">
        <v>85</v>
      </c>
      <c r="K3503" s="22">
        <v>0</v>
      </c>
      <c r="L3503" s="25">
        <v>415700</v>
      </c>
      <c r="M3503" s="20" t="e">
        <f>VLOOKUP(G3503,PROCV!$A$110:$B$119,2,FALSE)</f>
        <v>#N/A</v>
      </c>
      <c r="N3503" s="17" t="e">
        <f t="shared" si="54"/>
        <v>#N/A</v>
      </c>
    </row>
    <row r="3504" spans="1:14" x14ac:dyDescent="0.25">
      <c r="A3504" s="30" t="s">
        <v>48</v>
      </c>
      <c r="B3504" s="29">
        <v>41598</v>
      </c>
      <c r="C3504" s="28" t="s">
        <v>3087</v>
      </c>
      <c r="D3504" s="27" t="s">
        <v>189</v>
      </c>
      <c r="E3504" s="27" t="s">
        <v>213</v>
      </c>
      <c r="F3504" s="26" t="str">
        <f>VLOOKUP(E3504,PROCV!$A$1:$B$107,2,TRUE)</f>
        <v>Patrimônio</v>
      </c>
      <c r="G3504" s="25">
        <v>2004</v>
      </c>
      <c r="H3504" s="24">
        <v>0</v>
      </c>
      <c r="I3504" s="23" t="str">
        <f>VLOOKUP(J3504,PROCV!$E$1:$F$27,2,FALSE)</f>
        <v>52 - Goiás</v>
      </c>
      <c r="J3504" s="22" t="s">
        <v>97</v>
      </c>
      <c r="K3504" s="22">
        <v>0</v>
      </c>
      <c r="L3504" s="25">
        <v>200000</v>
      </c>
      <c r="M3504" s="20" t="e">
        <f>VLOOKUP(G3504,PROCV!$A$110:$B$119,2,FALSE)</f>
        <v>#N/A</v>
      </c>
      <c r="N3504" s="17" t="e">
        <f t="shared" si="54"/>
        <v>#N/A</v>
      </c>
    </row>
    <row r="3505" spans="1:14" x14ac:dyDescent="0.25">
      <c r="A3505" s="30" t="s">
        <v>48</v>
      </c>
      <c r="B3505" s="29">
        <v>27862</v>
      </c>
      <c r="C3505" s="28" t="s">
        <v>3086</v>
      </c>
      <c r="D3505" s="27" t="s">
        <v>189</v>
      </c>
      <c r="E3505" s="27" t="s">
        <v>749</v>
      </c>
      <c r="F3505" s="26" t="str">
        <f>VLOOKUP(E3505,PROCV!$A$1:$B$107,2,TRUE)</f>
        <v>Educação e Criação em Artes</v>
      </c>
      <c r="G3505" s="25">
        <v>2004</v>
      </c>
      <c r="H3505" s="24">
        <v>0</v>
      </c>
      <c r="I3505" s="23" t="str">
        <f>VLOOKUP(J3505,PROCV!$E$1:$F$27,2,FALSE)</f>
        <v>31 - Minas Gerais</v>
      </c>
      <c r="J3505" s="22" t="s">
        <v>85</v>
      </c>
      <c r="K3505" s="22">
        <v>0</v>
      </c>
      <c r="L3505" s="25">
        <v>4514380.1900000004</v>
      </c>
      <c r="M3505" s="20" t="e">
        <f>VLOOKUP(G3505,PROCV!$A$110:$B$119,2,FALSE)</f>
        <v>#N/A</v>
      </c>
      <c r="N3505" s="17" t="e">
        <f t="shared" si="54"/>
        <v>#N/A</v>
      </c>
    </row>
    <row r="3506" spans="1:14" x14ac:dyDescent="0.25">
      <c r="A3506" s="30" t="s">
        <v>48</v>
      </c>
      <c r="B3506" s="29">
        <v>42623</v>
      </c>
      <c r="C3506" s="28" t="s">
        <v>3085</v>
      </c>
      <c r="D3506" s="27" t="s">
        <v>189</v>
      </c>
      <c r="E3506" s="27" t="s">
        <v>213</v>
      </c>
      <c r="F3506" s="26" t="str">
        <f>VLOOKUP(E3506,PROCV!$A$1:$B$107,2,TRUE)</f>
        <v>Patrimônio</v>
      </c>
      <c r="G3506" s="25">
        <v>2004</v>
      </c>
      <c r="H3506" s="24">
        <v>0</v>
      </c>
      <c r="I3506" s="23" t="str">
        <f>VLOOKUP(J3506,PROCV!$E$1:$F$27,2,FALSE)</f>
        <v>11 - Rondônia</v>
      </c>
      <c r="J3506" s="22" t="s">
        <v>219</v>
      </c>
      <c r="K3506" s="22">
        <v>0</v>
      </c>
      <c r="L3506" s="25">
        <v>350000</v>
      </c>
      <c r="M3506" s="20" t="e">
        <f>VLOOKUP(G3506,PROCV!$A$110:$B$119,2,FALSE)</f>
        <v>#N/A</v>
      </c>
      <c r="N3506" s="17" t="e">
        <f t="shared" si="54"/>
        <v>#N/A</v>
      </c>
    </row>
    <row r="3507" spans="1:14" x14ac:dyDescent="0.25">
      <c r="A3507" s="30" t="s">
        <v>48</v>
      </c>
      <c r="B3507" s="29">
        <v>33052</v>
      </c>
      <c r="C3507" s="28" t="s">
        <v>3084</v>
      </c>
      <c r="D3507" s="27" t="s">
        <v>189</v>
      </c>
      <c r="E3507" s="27" t="s">
        <v>213</v>
      </c>
      <c r="F3507" s="26" t="str">
        <f>VLOOKUP(E3507,PROCV!$A$1:$B$107,2,TRUE)</f>
        <v>Patrimônio</v>
      </c>
      <c r="G3507" s="25">
        <v>2004</v>
      </c>
      <c r="H3507" s="24">
        <v>0</v>
      </c>
      <c r="I3507" s="23" t="str">
        <f>VLOOKUP(J3507,PROCV!$E$1:$F$27,2,FALSE)</f>
        <v>23 - Ceará</v>
      </c>
      <c r="J3507" s="22" t="s">
        <v>52</v>
      </c>
      <c r="K3507" s="22">
        <v>0</v>
      </c>
      <c r="L3507" s="25">
        <v>320000</v>
      </c>
      <c r="M3507" s="20" t="e">
        <f>VLOOKUP(G3507,PROCV!$A$110:$B$119,2,FALSE)</f>
        <v>#N/A</v>
      </c>
      <c r="N3507" s="17" t="e">
        <f t="shared" si="54"/>
        <v>#N/A</v>
      </c>
    </row>
    <row r="3508" spans="1:14" x14ac:dyDescent="0.25">
      <c r="A3508" s="30" t="s">
        <v>48</v>
      </c>
      <c r="B3508" s="29">
        <v>32454</v>
      </c>
      <c r="C3508" s="28" t="s">
        <v>3083</v>
      </c>
      <c r="D3508" s="27" t="s">
        <v>189</v>
      </c>
      <c r="E3508" s="27" t="s">
        <v>213</v>
      </c>
      <c r="F3508" s="26" t="str">
        <f>VLOOKUP(E3508,PROCV!$A$1:$B$107,2,TRUE)</f>
        <v>Patrimônio</v>
      </c>
      <c r="G3508" s="25">
        <v>2004</v>
      </c>
      <c r="H3508" s="24">
        <v>0</v>
      </c>
      <c r="I3508" s="23" t="str">
        <f>VLOOKUP(J3508,PROCV!$E$1:$F$27,2,FALSE)</f>
        <v>41 - Paraná</v>
      </c>
      <c r="J3508" s="22" t="s">
        <v>106</v>
      </c>
      <c r="K3508" s="22">
        <v>0</v>
      </c>
      <c r="L3508" s="25">
        <v>160000</v>
      </c>
      <c r="M3508" s="20" t="e">
        <f>VLOOKUP(G3508,PROCV!$A$110:$B$119,2,FALSE)</f>
        <v>#N/A</v>
      </c>
      <c r="N3508" s="17" t="e">
        <f t="shared" si="54"/>
        <v>#N/A</v>
      </c>
    </row>
    <row r="3509" spans="1:14" x14ac:dyDescent="0.25">
      <c r="A3509" s="30" t="s">
        <v>48</v>
      </c>
      <c r="B3509" s="29">
        <v>47237</v>
      </c>
      <c r="C3509" s="28" t="s">
        <v>3082</v>
      </c>
      <c r="D3509" s="27" t="s">
        <v>4</v>
      </c>
      <c r="E3509" s="27" t="s">
        <v>230</v>
      </c>
      <c r="F3509" s="26" t="str">
        <f>VLOOKUP(E3509,PROCV!$A$1:$B$107,2,TRUE)</f>
        <v>Artes Cênicas e Espetáculo</v>
      </c>
      <c r="G3509" s="25">
        <v>2004</v>
      </c>
      <c r="H3509" s="24">
        <v>0</v>
      </c>
      <c r="I3509" s="23" t="str">
        <f>VLOOKUP(J3509,PROCV!$E$1:$F$27,2,FALSE)</f>
        <v>33 - Rio de Janeiro</v>
      </c>
      <c r="J3509" s="22" t="s">
        <v>82</v>
      </c>
      <c r="K3509" s="22">
        <v>0</v>
      </c>
      <c r="L3509" s="25">
        <v>200000</v>
      </c>
      <c r="M3509" s="20" t="e">
        <f>VLOOKUP(G3509,PROCV!$A$110:$B$119,2,FALSE)</f>
        <v>#N/A</v>
      </c>
      <c r="N3509" s="17" t="e">
        <f t="shared" si="54"/>
        <v>#N/A</v>
      </c>
    </row>
    <row r="3510" spans="1:14" x14ac:dyDescent="0.25">
      <c r="A3510" s="30" t="s">
        <v>48</v>
      </c>
      <c r="B3510" s="29">
        <v>55268</v>
      </c>
      <c r="C3510" s="28" t="s">
        <v>3081</v>
      </c>
      <c r="D3510" s="27" t="s">
        <v>4</v>
      </c>
      <c r="E3510" s="27" t="s">
        <v>138</v>
      </c>
      <c r="F3510" s="26" t="str">
        <f>VLOOKUP(E3510,PROCV!$A$1:$B$107,2,TRUE)</f>
        <v>Arquitetura e Design</v>
      </c>
      <c r="G3510" s="25">
        <v>2004</v>
      </c>
      <c r="H3510" s="24">
        <v>0</v>
      </c>
      <c r="I3510" s="23" t="str">
        <f>VLOOKUP(J3510,PROCV!$E$1:$F$27,2,FALSE)</f>
        <v>35 - São Paulo</v>
      </c>
      <c r="J3510" s="22" t="s">
        <v>76</v>
      </c>
      <c r="K3510" s="22">
        <v>0</v>
      </c>
      <c r="L3510" s="25">
        <v>150000</v>
      </c>
      <c r="M3510" s="20" t="e">
        <f>VLOOKUP(G3510,PROCV!$A$110:$B$119,2,FALSE)</f>
        <v>#N/A</v>
      </c>
      <c r="N3510" s="17" t="e">
        <f t="shared" si="54"/>
        <v>#N/A</v>
      </c>
    </row>
    <row r="3511" spans="1:14" x14ac:dyDescent="0.25">
      <c r="A3511" s="30" t="s">
        <v>48</v>
      </c>
      <c r="B3511" s="29">
        <v>55312</v>
      </c>
      <c r="C3511" s="28" t="s">
        <v>1655</v>
      </c>
      <c r="D3511" s="27" t="s">
        <v>46</v>
      </c>
      <c r="E3511" s="27" t="s">
        <v>50</v>
      </c>
      <c r="F3511" s="26" t="str">
        <f>VLOOKUP(E3511,PROCV!$A$1:$B$107,2,TRUE)</f>
        <v>Educação e Criação em Artes</v>
      </c>
      <c r="G3511" s="25">
        <v>2004</v>
      </c>
      <c r="H3511" s="24">
        <v>0</v>
      </c>
      <c r="I3511" s="23" t="str">
        <f>VLOOKUP(J3511,PROCV!$E$1:$F$27,2,FALSE)</f>
        <v>22 - Piauí</v>
      </c>
      <c r="J3511" s="22" t="s">
        <v>77</v>
      </c>
      <c r="K3511" s="22">
        <v>0</v>
      </c>
      <c r="L3511" s="25">
        <v>150000</v>
      </c>
      <c r="M3511" s="20" t="e">
        <f>VLOOKUP(G3511,PROCV!$A$110:$B$119,2,FALSE)</f>
        <v>#N/A</v>
      </c>
      <c r="N3511" s="17" t="e">
        <f t="shared" si="54"/>
        <v>#N/A</v>
      </c>
    </row>
    <row r="3512" spans="1:14" x14ac:dyDescent="0.25">
      <c r="A3512" s="30" t="s">
        <v>48</v>
      </c>
      <c r="B3512" s="29">
        <v>55259</v>
      </c>
      <c r="C3512" s="28" t="s">
        <v>3080</v>
      </c>
      <c r="D3512" s="27" t="s">
        <v>4</v>
      </c>
      <c r="E3512" s="27" t="s">
        <v>138</v>
      </c>
      <c r="F3512" s="26" t="str">
        <f>VLOOKUP(E3512,PROCV!$A$1:$B$107,2,TRUE)</f>
        <v>Arquitetura e Design</v>
      </c>
      <c r="G3512" s="25">
        <v>2004</v>
      </c>
      <c r="H3512" s="24">
        <v>0</v>
      </c>
      <c r="I3512" s="23" t="str">
        <f>VLOOKUP(J3512,PROCV!$E$1:$F$27,2,FALSE)</f>
        <v>26 - Pernambuco</v>
      </c>
      <c r="J3512" s="22" t="s">
        <v>44</v>
      </c>
      <c r="K3512" s="22">
        <v>0</v>
      </c>
      <c r="L3512" s="25">
        <v>149495</v>
      </c>
      <c r="M3512" s="20" t="e">
        <f>VLOOKUP(G3512,PROCV!$A$110:$B$119,2,FALSE)</f>
        <v>#N/A</v>
      </c>
      <c r="N3512" s="17" t="e">
        <f t="shared" si="54"/>
        <v>#N/A</v>
      </c>
    </row>
    <row r="3513" spans="1:14" x14ac:dyDescent="0.25">
      <c r="A3513" s="30" t="s">
        <v>48</v>
      </c>
      <c r="B3513" s="29">
        <v>43240</v>
      </c>
      <c r="C3513" s="28" t="s">
        <v>3079</v>
      </c>
      <c r="D3513" s="27" t="s">
        <v>46</v>
      </c>
      <c r="E3513" s="27" t="s">
        <v>50</v>
      </c>
      <c r="F3513" s="26" t="str">
        <f>VLOOKUP(E3513,PROCV!$A$1:$B$107,2,TRUE)</f>
        <v>Educação e Criação em Artes</v>
      </c>
      <c r="G3513" s="25">
        <v>2004</v>
      </c>
      <c r="H3513" s="24">
        <v>0</v>
      </c>
      <c r="I3513" s="23" t="str">
        <f>VLOOKUP(J3513,PROCV!$E$1:$F$27,2,FALSE)</f>
        <v>35 - São Paulo</v>
      </c>
      <c r="J3513" s="22" t="s">
        <v>76</v>
      </c>
      <c r="K3513" s="22">
        <v>0</v>
      </c>
      <c r="L3513" s="25">
        <v>500000</v>
      </c>
      <c r="M3513" s="20" t="e">
        <f>VLOOKUP(G3513,PROCV!$A$110:$B$119,2,FALSE)</f>
        <v>#N/A</v>
      </c>
      <c r="N3513" s="17" t="e">
        <f t="shared" si="54"/>
        <v>#N/A</v>
      </c>
    </row>
    <row r="3514" spans="1:14" x14ac:dyDescent="0.25">
      <c r="A3514" s="30" t="s">
        <v>48</v>
      </c>
      <c r="B3514" s="29">
        <v>41420</v>
      </c>
      <c r="C3514" s="28" t="s">
        <v>3078</v>
      </c>
      <c r="D3514" s="27" t="s">
        <v>4</v>
      </c>
      <c r="E3514" s="27" t="s">
        <v>230</v>
      </c>
      <c r="F3514" s="26" t="str">
        <f>VLOOKUP(E3514,PROCV!$A$1:$B$107,2,TRUE)</f>
        <v>Artes Cênicas e Espetáculo</v>
      </c>
      <c r="G3514" s="25">
        <v>2004</v>
      </c>
      <c r="H3514" s="24">
        <v>0</v>
      </c>
      <c r="I3514" s="23" t="str">
        <f>VLOOKUP(J3514,PROCV!$E$1:$F$27,2,FALSE)</f>
        <v>23 - Ceará</v>
      </c>
      <c r="J3514" s="22" t="s">
        <v>52</v>
      </c>
      <c r="K3514" s="22">
        <v>0</v>
      </c>
      <c r="L3514" s="25">
        <v>25000</v>
      </c>
      <c r="M3514" s="20" t="e">
        <f>VLOOKUP(G3514,PROCV!$A$110:$B$119,2,FALSE)</f>
        <v>#N/A</v>
      </c>
      <c r="N3514" s="17" t="e">
        <f t="shared" si="54"/>
        <v>#N/A</v>
      </c>
    </row>
    <row r="3515" spans="1:14" x14ac:dyDescent="0.25">
      <c r="A3515" s="30" t="s">
        <v>48</v>
      </c>
      <c r="B3515" s="29">
        <v>46711</v>
      </c>
      <c r="C3515" s="28" t="s">
        <v>3077</v>
      </c>
      <c r="D3515" s="27" t="s">
        <v>4</v>
      </c>
      <c r="E3515" s="27" t="s">
        <v>224</v>
      </c>
      <c r="F3515" s="26" t="str">
        <f>VLOOKUP(E3515,PROCV!$A$1:$B$107,2,TRUE)</f>
        <v>Patrimônio</v>
      </c>
      <c r="G3515" s="25">
        <v>2004</v>
      </c>
      <c r="H3515" s="24">
        <v>0</v>
      </c>
      <c r="I3515" s="23" t="str">
        <f>VLOOKUP(J3515,PROCV!$E$1:$F$27,2,FALSE)</f>
        <v>33 - Rio de Janeiro</v>
      </c>
      <c r="J3515" s="22" t="s">
        <v>82</v>
      </c>
      <c r="K3515" s="22">
        <v>0</v>
      </c>
      <c r="L3515" s="25">
        <v>10000</v>
      </c>
      <c r="M3515" s="20" t="e">
        <f>VLOOKUP(G3515,PROCV!$A$110:$B$119,2,FALSE)</f>
        <v>#N/A</v>
      </c>
      <c r="N3515" s="17" t="e">
        <f t="shared" si="54"/>
        <v>#N/A</v>
      </c>
    </row>
    <row r="3516" spans="1:14" x14ac:dyDescent="0.25">
      <c r="A3516" s="30" t="s">
        <v>48</v>
      </c>
      <c r="B3516" s="29">
        <v>41739</v>
      </c>
      <c r="C3516" s="28" t="s">
        <v>3076</v>
      </c>
      <c r="D3516" s="27" t="s">
        <v>114</v>
      </c>
      <c r="E3516" s="27" t="s">
        <v>113</v>
      </c>
      <c r="F3516" s="26" t="str">
        <f>VLOOKUP(E3516,PROCV!$A$1:$B$107,2,TRUE)</f>
        <v>Música</v>
      </c>
      <c r="G3516" s="25">
        <v>2004</v>
      </c>
      <c r="H3516" s="24">
        <v>0</v>
      </c>
      <c r="I3516" s="23" t="str">
        <f>VLOOKUP(J3516,PROCV!$E$1:$F$27,2,FALSE)</f>
        <v>43 - Rio Grande do Sul</v>
      </c>
      <c r="J3516" s="22" t="s">
        <v>56</v>
      </c>
      <c r="K3516" s="22">
        <v>0</v>
      </c>
      <c r="L3516" s="25">
        <v>46912</v>
      </c>
      <c r="M3516" s="20" t="e">
        <f>VLOOKUP(G3516,PROCV!$A$110:$B$119,2,FALSE)</f>
        <v>#N/A</v>
      </c>
      <c r="N3516" s="17" t="e">
        <f t="shared" si="54"/>
        <v>#N/A</v>
      </c>
    </row>
    <row r="3517" spans="1:14" x14ac:dyDescent="0.25">
      <c r="A3517" s="30" t="s">
        <v>48</v>
      </c>
      <c r="B3517" s="29">
        <v>46601</v>
      </c>
      <c r="C3517" s="28" t="s">
        <v>3075</v>
      </c>
      <c r="D3517" s="27" t="s">
        <v>4</v>
      </c>
      <c r="E3517" s="27" t="s">
        <v>230</v>
      </c>
      <c r="F3517" s="26" t="str">
        <f>VLOOKUP(E3517,PROCV!$A$1:$B$107,2,TRUE)</f>
        <v>Artes Cênicas e Espetáculo</v>
      </c>
      <c r="G3517" s="25">
        <v>2004</v>
      </c>
      <c r="H3517" s="24">
        <v>0</v>
      </c>
      <c r="I3517" s="23" t="str">
        <f>VLOOKUP(J3517,PROCV!$E$1:$F$27,2,FALSE)</f>
        <v>28 - Sergipe</v>
      </c>
      <c r="J3517" s="22" t="s">
        <v>49</v>
      </c>
      <c r="K3517" s="22">
        <v>0</v>
      </c>
      <c r="L3517" s="25">
        <v>20000</v>
      </c>
      <c r="M3517" s="20" t="e">
        <f>VLOOKUP(G3517,PROCV!$A$110:$B$119,2,FALSE)</f>
        <v>#N/A</v>
      </c>
      <c r="N3517" s="17" t="e">
        <f t="shared" si="54"/>
        <v>#N/A</v>
      </c>
    </row>
    <row r="3518" spans="1:14" x14ac:dyDescent="0.25">
      <c r="A3518" s="30" t="s">
        <v>48</v>
      </c>
      <c r="B3518" s="29">
        <v>43323</v>
      </c>
      <c r="C3518" s="28" t="s">
        <v>3074</v>
      </c>
      <c r="D3518" s="27" t="s">
        <v>4</v>
      </c>
      <c r="E3518" s="27" t="s">
        <v>230</v>
      </c>
      <c r="F3518" s="26" t="str">
        <f>VLOOKUP(E3518,PROCV!$A$1:$B$107,2,TRUE)</f>
        <v>Artes Cênicas e Espetáculo</v>
      </c>
      <c r="G3518" s="25">
        <v>2004</v>
      </c>
      <c r="H3518" s="24">
        <v>0</v>
      </c>
      <c r="I3518" s="23" t="str">
        <f>VLOOKUP(J3518,PROCV!$E$1:$F$27,2,FALSE)</f>
        <v>33 - Rio de Janeiro</v>
      </c>
      <c r="J3518" s="22" t="s">
        <v>82</v>
      </c>
      <c r="K3518" s="22">
        <v>0</v>
      </c>
      <c r="L3518" s="25">
        <v>70000</v>
      </c>
      <c r="M3518" s="20" t="e">
        <f>VLOOKUP(G3518,PROCV!$A$110:$B$119,2,FALSE)</f>
        <v>#N/A</v>
      </c>
      <c r="N3518" s="17" t="e">
        <f t="shared" si="54"/>
        <v>#N/A</v>
      </c>
    </row>
    <row r="3519" spans="1:14" x14ac:dyDescent="0.25">
      <c r="A3519" s="30" t="s">
        <v>48</v>
      </c>
      <c r="B3519" s="29">
        <v>55311</v>
      </c>
      <c r="C3519" s="28" t="s">
        <v>3073</v>
      </c>
      <c r="D3519" s="27" t="s">
        <v>46</v>
      </c>
      <c r="E3519" s="27" t="s">
        <v>50</v>
      </c>
      <c r="F3519" s="26" t="str">
        <f>VLOOKUP(E3519,PROCV!$A$1:$B$107,2,TRUE)</f>
        <v>Educação e Criação em Artes</v>
      </c>
      <c r="G3519" s="25">
        <v>2004</v>
      </c>
      <c r="H3519" s="24">
        <v>0</v>
      </c>
      <c r="I3519" s="23" t="str">
        <f>VLOOKUP(J3519,PROCV!$E$1:$F$27,2,FALSE)</f>
        <v>31 - Minas Gerais</v>
      </c>
      <c r="J3519" s="22" t="s">
        <v>85</v>
      </c>
      <c r="K3519" s="22">
        <v>0</v>
      </c>
      <c r="L3519" s="25">
        <v>150000</v>
      </c>
      <c r="M3519" s="20" t="e">
        <f>VLOOKUP(G3519,PROCV!$A$110:$B$119,2,FALSE)</f>
        <v>#N/A</v>
      </c>
      <c r="N3519" s="17" t="e">
        <f t="shared" si="54"/>
        <v>#N/A</v>
      </c>
    </row>
    <row r="3520" spans="1:14" x14ac:dyDescent="0.25">
      <c r="A3520" s="30" t="s">
        <v>48</v>
      </c>
      <c r="B3520" s="29">
        <v>55388</v>
      </c>
      <c r="C3520" s="28" t="s">
        <v>3072</v>
      </c>
      <c r="D3520" s="27" t="s">
        <v>4</v>
      </c>
      <c r="E3520" s="27" t="s">
        <v>224</v>
      </c>
      <c r="F3520" s="26" t="str">
        <f>VLOOKUP(E3520,PROCV!$A$1:$B$107,2,TRUE)</f>
        <v>Patrimônio</v>
      </c>
      <c r="G3520" s="31">
        <v>2004</v>
      </c>
      <c r="H3520" s="24">
        <v>0</v>
      </c>
      <c r="I3520" s="23" t="str">
        <f>VLOOKUP(J3520,PROCV!$E$1:$F$27,2,FALSE)</f>
        <v>43 - Rio Grande do Sul</v>
      </c>
      <c r="J3520" s="22" t="s">
        <v>56</v>
      </c>
      <c r="K3520" s="22">
        <v>0</v>
      </c>
      <c r="L3520" s="31">
        <v>149090</v>
      </c>
      <c r="M3520" s="20" t="e">
        <f>VLOOKUP(G3520,PROCV!$A$110:$B$119,2,FALSE)</f>
        <v>#N/A</v>
      </c>
      <c r="N3520" s="17" t="e">
        <f t="shared" si="54"/>
        <v>#N/A</v>
      </c>
    </row>
    <row r="3521" spans="1:14" x14ac:dyDescent="0.25">
      <c r="A3521" s="30" t="s">
        <v>48</v>
      </c>
      <c r="B3521" s="29">
        <v>45292</v>
      </c>
      <c r="C3521" s="28" t="s">
        <v>3071</v>
      </c>
      <c r="D3521" s="27" t="s">
        <v>189</v>
      </c>
      <c r="E3521" s="27" t="s">
        <v>630</v>
      </c>
      <c r="F3521" s="26" t="s">
        <v>10</v>
      </c>
      <c r="G3521" s="25">
        <v>2004</v>
      </c>
      <c r="H3521" s="24">
        <v>0</v>
      </c>
      <c r="I3521" s="23" t="str">
        <f>VLOOKUP(J3521,PROCV!$E$1:$F$27,2,FALSE)</f>
        <v>33 - Rio de Janeiro</v>
      </c>
      <c r="J3521" s="22" t="s">
        <v>82</v>
      </c>
      <c r="K3521" s="22">
        <v>0</v>
      </c>
      <c r="L3521" s="25">
        <v>215584</v>
      </c>
      <c r="M3521" s="20" t="e">
        <f>VLOOKUP(G3521,PROCV!$A$110:$B$119,2,FALSE)</f>
        <v>#N/A</v>
      </c>
      <c r="N3521" s="17" t="e">
        <f t="shared" si="54"/>
        <v>#N/A</v>
      </c>
    </row>
    <row r="3522" spans="1:14" x14ac:dyDescent="0.25">
      <c r="A3522" s="30" t="s">
        <v>48</v>
      </c>
      <c r="B3522" s="29">
        <v>43359</v>
      </c>
      <c r="C3522" s="28" t="s">
        <v>3070</v>
      </c>
      <c r="D3522" s="27" t="s">
        <v>46</v>
      </c>
      <c r="E3522" s="27" t="s">
        <v>50</v>
      </c>
      <c r="F3522" s="26" t="str">
        <f>VLOOKUP(E3522,PROCV!$A$1:$B$107,2,TRUE)</f>
        <v>Educação e Criação em Artes</v>
      </c>
      <c r="G3522" s="25">
        <v>2004</v>
      </c>
      <c r="H3522" s="24">
        <v>0</v>
      </c>
      <c r="I3522" s="23" t="str">
        <f>VLOOKUP(J3522,PROCV!$E$1:$F$27,2,FALSE)</f>
        <v>26 - Pernambuco</v>
      </c>
      <c r="J3522" s="22" t="s">
        <v>44</v>
      </c>
      <c r="K3522" s="22">
        <v>0</v>
      </c>
      <c r="L3522" s="25">
        <v>64574.400000000001</v>
      </c>
      <c r="M3522" s="20" t="e">
        <f>VLOOKUP(G3522,PROCV!$A$110:$B$119,2,FALSE)</f>
        <v>#N/A</v>
      </c>
      <c r="N3522" s="17" t="e">
        <f t="shared" ref="N3522:N3585" si="55">+M3522*L3522</f>
        <v>#N/A</v>
      </c>
    </row>
    <row r="3523" spans="1:14" x14ac:dyDescent="0.25">
      <c r="A3523" s="30" t="s">
        <v>48</v>
      </c>
      <c r="B3523" s="29">
        <v>41950</v>
      </c>
      <c r="C3523" s="28" t="s">
        <v>3069</v>
      </c>
      <c r="D3523" s="27" t="s">
        <v>4</v>
      </c>
      <c r="E3523" s="27" t="s">
        <v>138</v>
      </c>
      <c r="F3523" s="26" t="str">
        <f>VLOOKUP(E3523,PROCV!$A$1:$B$107,2,TRUE)</f>
        <v>Arquitetura e Design</v>
      </c>
      <c r="G3523" s="25">
        <v>2004</v>
      </c>
      <c r="H3523" s="24">
        <v>0</v>
      </c>
      <c r="I3523" s="23" t="str">
        <f>VLOOKUP(J3523,PROCV!$E$1:$F$27,2,FALSE)</f>
        <v>35 - São Paulo</v>
      </c>
      <c r="J3523" s="22" t="s">
        <v>76</v>
      </c>
      <c r="K3523" s="22">
        <v>0</v>
      </c>
      <c r="L3523" s="25">
        <v>90000</v>
      </c>
      <c r="M3523" s="20" t="e">
        <f>VLOOKUP(G3523,PROCV!$A$110:$B$119,2,FALSE)</f>
        <v>#N/A</v>
      </c>
      <c r="N3523" s="17" t="e">
        <f t="shared" si="55"/>
        <v>#N/A</v>
      </c>
    </row>
    <row r="3524" spans="1:14" x14ac:dyDescent="0.25">
      <c r="A3524" s="30" t="s">
        <v>48</v>
      </c>
      <c r="B3524" s="29">
        <v>43250</v>
      </c>
      <c r="C3524" s="28" t="s">
        <v>3068</v>
      </c>
      <c r="D3524" s="27" t="s">
        <v>189</v>
      </c>
      <c r="E3524" s="27" t="s">
        <v>188</v>
      </c>
      <c r="F3524" s="26" t="str">
        <f>VLOOKUP(E3524,PROCV!$A$1:$B$107,2,TRUE)</f>
        <v>Audiovisual</v>
      </c>
      <c r="G3524" s="25">
        <v>2004</v>
      </c>
      <c r="H3524" s="24">
        <v>0</v>
      </c>
      <c r="I3524" s="23" t="str">
        <f>VLOOKUP(J3524,PROCV!$E$1:$F$27,2,FALSE)</f>
        <v>53 - Distrito Federal</v>
      </c>
      <c r="J3524" s="22" t="s">
        <v>75</v>
      </c>
      <c r="K3524" s="22">
        <v>0</v>
      </c>
      <c r="L3524" s="25">
        <v>1000000</v>
      </c>
      <c r="M3524" s="20" t="e">
        <f>VLOOKUP(G3524,PROCV!$A$110:$B$119,2,FALSE)</f>
        <v>#N/A</v>
      </c>
      <c r="N3524" s="17" t="e">
        <f t="shared" si="55"/>
        <v>#N/A</v>
      </c>
    </row>
    <row r="3525" spans="1:14" x14ac:dyDescent="0.25">
      <c r="A3525" s="30" t="s">
        <v>48</v>
      </c>
      <c r="B3525" s="29">
        <v>55119</v>
      </c>
      <c r="C3525" s="28" t="s">
        <v>3067</v>
      </c>
      <c r="D3525" s="27" t="s">
        <v>4</v>
      </c>
      <c r="E3525" s="27" t="s">
        <v>224</v>
      </c>
      <c r="F3525" s="26" t="str">
        <f>VLOOKUP(E3525,PROCV!$A$1:$B$107,2,TRUE)</f>
        <v>Patrimônio</v>
      </c>
      <c r="G3525" s="31">
        <v>2004</v>
      </c>
      <c r="H3525" s="24">
        <v>0</v>
      </c>
      <c r="I3525" s="23" t="str">
        <f>VLOOKUP(J3525,PROCV!$E$1:$F$27,2,FALSE)</f>
        <v>35 - São Paulo</v>
      </c>
      <c r="J3525" s="22" t="s">
        <v>76</v>
      </c>
      <c r="K3525" s="22">
        <v>0</v>
      </c>
      <c r="L3525" s="31">
        <v>150000</v>
      </c>
      <c r="M3525" s="20" t="e">
        <f>VLOOKUP(G3525,PROCV!$A$110:$B$119,2,FALSE)</f>
        <v>#N/A</v>
      </c>
      <c r="N3525" s="17" t="e">
        <f t="shared" si="55"/>
        <v>#N/A</v>
      </c>
    </row>
    <row r="3526" spans="1:14" x14ac:dyDescent="0.25">
      <c r="A3526" s="30" t="s">
        <v>48</v>
      </c>
      <c r="B3526" s="29">
        <v>41952</v>
      </c>
      <c r="C3526" s="28" t="s">
        <v>3066</v>
      </c>
      <c r="D3526" s="27" t="s">
        <v>4</v>
      </c>
      <c r="E3526" s="27" t="s">
        <v>230</v>
      </c>
      <c r="F3526" s="26" t="str">
        <f>VLOOKUP(E3526,PROCV!$A$1:$B$107,2,TRUE)</f>
        <v>Artes Cênicas e Espetáculo</v>
      </c>
      <c r="G3526" s="25">
        <v>2004</v>
      </c>
      <c r="H3526" s="24">
        <v>0</v>
      </c>
      <c r="I3526" s="23" t="str">
        <f>VLOOKUP(J3526,PROCV!$E$1:$F$27,2,FALSE)</f>
        <v>23 - Ceará</v>
      </c>
      <c r="J3526" s="22" t="s">
        <v>52</v>
      </c>
      <c r="K3526" s="22">
        <v>0</v>
      </c>
      <c r="L3526" s="25">
        <v>26250</v>
      </c>
      <c r="M3526" s="20" t="e">
        <f>VLOOKUP(G3526,PROCV!$A$110:$B$119,2,FALSE)</f>
        <v>#N/A</v>
      </c>
      <c r="N3526" s="17" t="e">
        <f t="shared" si="55"/>
        <v>#N/A</v>
      </c>
    </row>
    <row r="3527" spans="1:14" x14ac:dyDescent="0.25">
      <c r="A3527" s="30" t="s">
        <v>48</v>
      </c>
      <c r="B3527" s="29">
        <v>41308</v>
      </c>
      <c r="C3527" s="28" t="s">
        <v>3065</v>
      </c>
      <c r="D3527" s="27" t="s">
        <v>46</v>
      </c>
      <c r="E3527" s="27" t="s">
        <v>50</v>
      </c>
      <c r="F3527" s="26" t="str">
        <f>VLOOKUP(E3527,PROCV!$A$1:$B$107,2,TRUE)</f>
        <v>Educação e Criação em Artes</v>
      </c>
      <c r="G3527" s="25">
        <v>2004</v>
      </c>
      <c r="H3527" s="24">
        <v>0</v>
      </c>
      <c r="I3527" s="23" t="str">
        <f>VLOOKUP(J3527,PROCV!$E$1:$F$27,2,FALSE)</f>
        <v>41 - Paraná</v>
      </c>
      <c r="J3527" s="22" t="s">
        <v>106</v>
      </c>
      <c r="K3527" s="22">
        <v>0</v>
      </c>
      <c r="L3527" s="25">
        <v>25000</v>
      </c>
      <c r="M3527" s="20" t="e">
        <f>VLOOKUP(G3527,PROCV!$A$110:$B$119,2,FALSE)</f>
        <v>#N/A</v>
      </c>
      <c r="N3527" s="17" t="e">
        <f t="shared" si="55"/>
        <v>#N/A</v>
      </c>
    </row>
    <row r="3528" spans="1:14" x14ac:dyDescent="0.25">
      <c r="A3528" s="30" t="s">
        <v>48</v>
      </c>
      <c r="B3528" s="29">
        <v>55332</v>
      </c>
      <c r="C3528" s="28" t="s">
        <v>3064</v>
      </c>
      <c r="D3528" s="27" t="s">
        <v>4</v>
      </c>
      <c r="E3528" s="27" t="s">
        <v>285</v>
      </c>
      <c r="F3528" s="26" t="str">
        <f>VLOOKUP(E3528,PROCV!$A$1:$B$107,2,TRUE)</f>
        <v>Educação e Criação em Artes</v>
      </c>
      <c r="G3528" s="25">
        <v>2004</v>
      </c>
      <c r="H3528" s="24">
        <v>0</v>
      </c>
      <c r="I3528" s="23" t="str">
        <f>VLOOKUP(J3528,PROCV!$E$1:$F$27,2,FALSE)</f>
        <v>35 - São Paulo</v>
      </c>
      <c r="J3528" s="22" t="s">
        <v>76</v>
      </c>
      <c r="K3528" s="22">
        <v>0</v>
      </c>
      <c r="L3528" s="25">
        <v>93738</v>
      </c>
      <c r="M3528" s="20" t="e">
        <f>VLOOKUP(G3528,PROCV!$A$110:$B$119,2,FALSE)</f>
        <v>#N/A</v>
      </c>
      <c r="N3528" s="17" t="e">
        <f t="shared" si="55"/>
        <v>#N/A</v>
      </c>
    </row>
    <row r="3529" spans="1:14" x14ac:dyDescent="0.25">
      <c r="A3529" s="30" t="s">
        <v>48</v>
      </c>
      <c r="B3529" s="29">
        <v>55270</v>
      </c>
      <c r="C3529" s="28" t="s">
        <v>3063</v>
      </c>
      <c r="D3529" s="27" t="s">
        <v>46</v>
      </c>
      <c r="E3529" s="27" t="s">
        <v>50</v>
      </c>
      <c r="F3529" s="26" t="str">
        <f>VLOOKUP(E3529,PROCV!$A$1:$B$107,2,TRUE)</f>
        <v>Educação e Criação em Artes</v>
      </c>
      <c r="G3529" s="25">
        <v>2004</v>
      </c>
      <c r="H3529" s="24">
        <v>0</v>
      </c>
      <c r="I3529" s="23" t="str">
        <f>VLOOKUP(J3529,PROCV!$E$1:$F$27,2,FALSE)</f>
        <v>35 - São Paulo</v>
      </c>
      <c r="J3529" s="22" t="s">
        <v>76</v>
      </c>
      <c r="K3529" s="22">
        <v>0</v>
      </c>
      <c r="L3529" s="25">
        <v>150000</v>
      </c>
      <c r="M3529" s="20" t="e">
        <f>VLOOKUP(G3529,PROCV!$A$110:$B$119,2,FALSE)</f>
        <v>#N/A</v>
      </c>
      <c r="N3529" s="17" t="e">
        <f t="shared" si="55"/>
        <v>#N/A</v>
      </c>
    </row>
    <row r="3530" spans="1:14" x14ac:dyDescent="0.25">
      <c r="A3530" s="30" t="s">
        <v>48</v>
      </c>
      <c r="B3530" s="29">
        <v>55359</v>
      </c>
      <c r="C3530" s="28" t="s">
        <v>3062</v>
      </c>
      <c r="D3530" s="27" t="s">
        <v>46</v>
      </c>
      <c r="E3530" s="27" t="s">
        <v>50</v>
      </c>
      <c r="F3530" s="26" t="str">
        <f>VLOOKUP(E3530,PROCV!$A$1:$B$107,2,TRUE)</f>
        <v>Educação e Criação em Artes</v>
      </c>
      <c r="G3530" s="25">
        <v>2004</v>
      </c>
      <c r="H3530" s="24">
        <v>0</v>
      </c>
      <c r="I3530" s="23" t="str">
        <f>VLOOKUP(J3530,PROCV!$E$1:$F$27,2,FALSE)</f>
        <v>35 - São Paulo</v>
      </c>
      <c r="J3530" s="22" t="s">
        <v>76</v>
      </c>
      <c r="K3530" s="22">
        <v>0</v>
      </c>
      <c r="L3530" s="25">
        <v>143910</v>
      </c>
      <c r="M3530" s="20" t="e">
        <f>VLOOKUP(G3530,PROCV!$A$110:$B$119,2,FALSE)</f>
        <v>#N/A</v>
      </c>
      <c r="N3530" s="17" t="e">
        <f t="shared" si="55"/>
        <v>#N/A</v>
      </c>
    </row>
    <row r="3531" spans="1:14" x14ac:dyDescent="0.25">
      <c r="A3531" s="30" t="s">
        <v>48</v>
      </c>
      <c r="B3531" s="29">
        <v>42566</v>
      </c>
      <c r="C3531" s="28" t="s">
        <v>3061</v>
      </c>
      <c r="D3531" s="27" t="s">
        <v>189</v>
      </c>
      <c r="E3531" s="27" t="s">
        <v>213</v>
      </c>
      <c r="F3531" s="26" t="str">
        <f>VLOOKUP(E3531,PROCV!$A$1:$B$107,2,TRUE)</f>
        <v>Patrimônio</v>
      </c>
      <c r="G3531" s="25">
        <v>2004</v>
      </c>
      <c r="H3531" s="24">
        <v>0</v>
      </c>
      <c r="I3531" s="23" t="str">
        <f>VLOOKUP(J3531,PROCV!$E$1:$F$27,2,FALSE)</f>
        <v>41 - Paraná</v>
      </c>
      <c r="J3531" s="22" t="s">
        <v>106</v>
      </c>
      <c r="K3531" s="22">
        <v>0</v>
      </c>
      <c r="L3531" s="25">
        <v>100000</v>
      </c>
      <c r="M3531" s="20" t="e">
        <f>VLOOKUP(G3531,PROCV!$A$110:$B$119,2,FALSE)</f>
        <v>#N/A</v>
      </c>
      <c r="N3531" s="17" t="e">
        <f t="shared" si="55"/>
        <v>#N/A</v>
      </c>
    </row>
    <row r="3532" spans="1:14" x14ac:dyDescent="0.25">
      <c r="A3532" s="30" t="s">
        <v>48</v>
      </c>
      <c r="B3532" s="29">
        <v>55357</v>
      </c>
      <c r="C3532" s="28" t="s">
        <v>3060</v>
      </c>
      <c r="D3532" s="27" t="s">
        <v>46</v>
      </c>
      <c r="E3532" s="27" t="s">
        <v>50</v>
      </c>
      <c r="F3532" s="26" t="str">
        <f>VLOOKUP(E3532,PROCV!$A$1:$B$107,2,TRUE)</f>
        <v>Educação e Criação em Artes</v>
      </c>
      <c r="G3532" s="25">
        <v>2004</v>
      </c>
      <c r="H3532" s="24">
        <v>0</v>
      </c>
      <c r="I3532" s="23" t="str">
        <f>VLOOKUP(J3532,PROCV!$E$1:$F$27,2,FALSE)</f>
        <v>26 - Pernambuco</v>
      </c>
      <c r="J3532" s="22" t="s">
        <v>44</v>
      </c>
      <c r="K3532" s="22">
        <v>0</v>
      </c>
      <c r="L3532" s="25">
        <v>148060.95000000001</v>
      </c>
      <c r="M3532" s="20" t="e">
        <f>VLOOKUP(G3532,PROCV!$A$110:$B$119,2,FALSE)</f>
        <v>#N/A</v>
      </c>
      <c r="N3532" s="17" t="e">
        <f t="shared" si="55"/>
        <v>#N/A</v>
      </c>
    </row>
    <row r="3533" spans="1:14" x14ac:dyDescent="0.25">
      <c r="A3533" s="30" t="s">
        <v>48</v>
      </c>
      <c r="B3533" s="29">
        <v>66572</v>
      </c>
      <c r="C3533" s="28" t="s">
        <v>3059</v>
      </c>
      <c r="D3533" s="27" t="s">
        <v>46</v>
      </c>
      <c r="E3533" s="27" t="s">
        <v>50</v>
      </c>
      <c r="F3533" s="26" t="str">
        <f>VLOOKUP(E3533,PROCV!$A$1:$B$107,2,TRUE)</f>
        <v>Educação e Criação em Artes</v>
      </c>
      <c r="G3533" s="25">
        <v>2004</v>
      </c>
      <c r="H3533" s="24">
        <v>0</v>
      </c>
      <c r="I3533" s="23" t="str">
        <f>VLOOKUP(J3533,PROCV!$E$1:$F$27,2,FALSE)</f>
        <v>35 - São Paulo</v>
      </c>
      <c r="J3533" s="22" t="s">
        <v>76</v>
      </c>
      <c r="K3533" s="22">
        <v>0</v>
      </c>
      <c r="L3533" s="25">
        <v>93750</v>
      </c>
      <c r="M3533" s="20" t="e">
        <f>VLOOKUP(G3533,PROCV!$A$110:$B$119,2,FALSE)</f>
        <v>#N/A</v>
      </c>
      <c r="N3533" s="17" t="e">
        <f t="shared" si="55"/>
        <v>#N/A</v>
      </c>
    </row>
    <row r="3534" spans="1:14" x14ac:dyDescent="0.25">
      <c r="A3534" s="30" t="s">
        <v>48</v>
      </c>
      <c r="B3534" s="29">
        <v>42462</v>
      </c>
      <c r="C3534" s="28" t="s">
        <v>3058</v>
      </c>
      <c r="D3534" s="27" t="s">
        <v>189</v>
      </c>
      <c r="E3534" s="27" t="s">
        <v>213</v>
      </c>
      <c r="F3534" s="26" t="str">
        <f>VLOOKUP(E3534,PROCV!$A$1:$B$107,2,TRUE)</f>
        <v>Patrimônio</v>
      </c>
      <c r="G3534" s="25">
        <v>2004</v>
      </c>
      <c r="H3534" s="24">
        <v>0</v>
      </c>
      <c r="I3534" s="23" t="str">
        <f>VLOOKUP(J3534,PROCV!$E$1:$F$27,2,FALSE)</f>
        <v>32 - Espírito Santo</v>
      </c>
      <c r="J3534" s="22" t="s">
        <v>67</v>
      </c>
      <c r="K3534" s="22">
        <v>0</v>
      </c>
      <c r="L3534" s="25">
        <v>200000</v>
      </c>
      <c r="M3534" s="20" t="e">
        <f>VLOOKUP(G3534,PROCV!$A$110:$B$119,2,FALSE)</f>
        <v>#N/A</v>
      </c>
      <c r="N3534" s="17" t="e">
        <f t="shared" si="55"/>
        <v>#N/A</v>
      </c>
    </row>
    <row r="3535" spans="1:14" x14ac:dyDescent="0.25">
      <c r="A3535" s="30" t="s">
        <v>48</v>
      </c>
      <c r="B3535" s="29">
        <v>32777</v>
      </c>
      <c r="C3535" s="28" t="s">
        <v>3057</v>
      </c>
      <c r="D3535" s="27" t="s">
        <v>189</v>
      </c>
      <c r="E3535" s="27" t="s">
        <v>213</v>
      </c>
      <c r="F3535" s="26" t="str">
        <f>VLOOKUP(E3535,PROCV!$A$1:$B$107,2,TRUE)</f>
        <v>Patrimônio</v>
      </c>
      <c r="G3535" s="25">
        <v>2004</v>
      </c>
      <c r="H3535" s="24">
        <v>0</v>
      </c>
      <c r="I3535" s="23" t="str">
        <f>VLOOKUP(J3535,PROCV!$E$1:$F$27,2,FALSE)</f>
        <v>41 - Paraná</v>
      </c>
      <c r="J3535" s="22" t="s">
        <v>106</v>
      </c>
      <c r="K3535" s="22">
        <v>0</v>
      </c>
      <c r="L3535" s="25">
        <v>400000</v>
      </c>
      <c r="M3535" s="20" t="e">
        <f>VLOOKUP(G3535,PROCV!$A$110:$B$119,2,FALSE)</f>
        <v>#N/A</v>
      </c>
      <c r="N3535" s="17" t="e">
        <f t="shared" si="55"/>
        <v>#N/A</v>
      </c>
    </row>
    <row r="3536" spans="1:14" x14ac:dyDescent="0.25">
      <c r="A3536" s="30" t="s">
        <v>48</v>
      </c>
      <c r="B3536" s="29">
        <v>55314</v>
      </c>
      <c r="C3536" s="28" t="s">
        <v>3056</v>
      </c>
      <c r="D3536" s="27" t="s">
        <v>4</v>
      </c>
      <c r="E3536" s="27" t="s">
        <v>138</v>
      </c>
      <c r="F3536" s="26" t="str">
        <f>VLOOKUP(E3536,PROCV!$A$1:$B$107,2,TRUE)</f>
        <v>Arquitetura e Design</v>
      </c>
      <c r="G3536" s="25">
        <v>2004</v>
      </c>
      <c r="H3536" s="24">
        <v>0</v>
      </c>
      <c r="I3536" s="23" t="str">
        <f>VLOOKUP(J3536,PROCV!$E$1:$F$27,2,FALSE)</f>
        <v>31 - Minas Gerais</v>
      </c>
      <c r="J3536" s="22" t="s">
        <v>85</v>
      </c>
      <c r="K3536" s="22">
        <v>0</v>
      </c>
      <c r="L3536" s="25">
        <v>150000</v>
      </c>
      <c r="M3536" s="20" t="e">
        <f>VLOOKUP(G3536,PROCV!$A$110:$B$119,2,FALSE)</f>
        <v>#N/A</v>
      </c>
      <c r="N3536" s="17" t="e">
        <f t="shared" si="55"/>
        <v>#N/A</v>
      </c>
    </row>
    <row r="3537" spans="1:14" x14ac:dyDescent="0.25">
      <c r="A3537" s="30" t="s">
        <v>48</v>
      </c>
      <c r="B3537" s="29">
        <v>55237</v>
      </c>
      <c r="C3537" s="28" t="s">
        <v>3055</v>
      </c>
      <c r="D3537" s="27" t="s">
        <v>114</v>
      </c>
      <c r="E3537" s="27" t="s">
        <v>113</v>
      </c>
      <c r="F3537" s="26" t="str">
        <f>VLOOKUP(E3537,PROCV!$A$1:$B$107,2,TRUE)</f>
        <v>Música</v>
      </c>
      <c r="G3537" s="25">
        <v>2004</v>
      </c>
      <c r="H3537" s="24">
        <v>0</v>
      </c>
      <c r="I3537" s="23" t="str">
        <f>VLOOKUP(J3537,PROCV!$E$1:$F$27,2,FALSE)</f>
        <v>23 - Ceará</v>
      </c>
      <c r="J3537" s="22" t="s">
        <v>52</v>
      </c>
      <c r="K3537" s="22">
        <v>0</v>
      </c>
      <c r="L3537" s="25">
        <v>146290</v>
      </c>
      <c r="M3537" s="20" t="e">
        <f>VLOOKUP(G3537,PROCV!$A$110:$B$119,2,FALSE)</f>
        <v>#N/A</v>
      </c>
      <c r="N3537" s="17" t="e">
        <f t="shared" si="55"/>
        <v>#N/A</v>
      </c>
    </row>
    <row r="3538" spans="1:14" x14ac:dyDescent="0.25">
      <c r="A3538" s="30" t="s">
        <v>48</v>
      </c>
      <c r="B3538" s="29">
        <v>44190</v>
      </c>
      <c r="C3538" s="28" t="s">
        <v>3054</v>
      </c>
      <c r="D3538" s="27" t="s">
        <v>189</v>
      </c>
      <c r="E3538" s="27" t="s">
        <v>844</v>
      </c>
      <c r="F3538" s="26" t="str">
        <f>VLOOKUP(E3538,PROCV!$A$1:$B$107,2,TRUE)</f>
        <v>Educação e Criação em Artes</v>
      </c>
      <c r="G3538" s="25">
        <v>2004</v>
      </c>
      <c r="H3538" s="24">
        <v>0</v>
      </c>
      <c r="I3538" s="23" t="str">
        <f>VLOOKUP(J3538,PROCV!$E$1:$F$27,2,FALSE)</f>
        <v>41 - Paraná</v>
      </c>
      <c r="J3538" s="22" t="s">
        <v>106</v>
      </c>
      <c r="K3538" s="22">
        <v>0</v>
      </c>
      <c r="L3538" s="25">
        <v>48000</v>
      </c>
      <c r="M3538" s="20" t="e">
        <f>VLOOKUP(G3538,PROCV!$A$110:$B$119,2,FALSE)</f>
        <v>#N/A</v>
      </c>
      <c r="N3538" s="17" t="e">
        <f t="shared" si="55"/>
        <v>#N/A</v>
      </c>
    </row>
    <row r="3539" spans="1:14" x14ac:dyDescent="0.25">
      <c r="A3539" s="30" t="s">
        <v>48</v>
      </c>
      <c r="B3539" s="29">
        <v>42447</v>
      </c>
      <c r="C3539" s="28" t="s">
        <v>3053</v>
      </c>
      <c r="D3539" s="27" t="s">
        <v>114</v>
      </c>
      <c r="E3539" s="27" t="s">
        <v>113</v>
      </c>
      <c r="F3539" s="26" t="str">
        <f>VLOOKUP(E3539,PROCV!$A$1:$B$107,2,TRUE)</f>
        <v>Música</v>
      </c>
      <c r="G3539" s="25">
        <v>2004</v>
      </c>
      <c r="H3539" s="24">
        <v>0</v>
      </c>
      <c r="I3539" s="23" t="str">
        <f>VLOOKUP(J3539,PROCV!$E$1:$F$27,2,FALSE)</f>
        <v>11 - Rondônia</v>
      </c>
      <c r="J3539" s="22" t="s">
        <v>219</v>
      </c>
      <c r="K3539" s="22">
        <v>0</v>
      </c>
      <c r="L3539" s="25">
        <v>30000</v>
      </c>
      <c r="M3539" s="20" t="e">
        <f>VLOOKUP(G3539,PROCV!$A$110:$B$119,2,FALSE)</f>
        <v>#N/A</v>
      </c>
      <c r="N3539" s="17" t="e">
        <f t="shared" si="55"/>
        <v>#N/A</v>
      </c>
    </row>
    <row r="3540" spans="1:14" x14ac:dyDescent="0.25">
      <c r="A3540" s="30" t="s">
        <v>48</v>
      </c>
      <c r="B3540" s="29">
        <v>46598</v>
      </c>
      <c r="C3540" s="28" t="s">
        <v>3052</v>
      </c>
      <c r="D3540" s="27" t="s">
        <v>189</v>
      </c>
      <c r="E3540" s="27" t="s">
        <v>278</v>
      </c>
      <c r="F3540" s="26" t="str">
        <f>VLOOKUP(E3540,PROCV!$A$1:$B$107,2,TRUE)</f>
        <v>Artes Cênicas e Espetáculo</v>
      </c>
      <c r="G3540" s="25">
        <v>2004</v>
      </c>
      <c r="H3540" s="24">
        <v>0</v>
      </c>
      <c r="I3540" s="23" t="str">
        <f>VLOOKUP(J3540,PROCV!$E$1:$F$27,2,FALSE)</f>
        <v>22 - Piauí</v>
      </c>
      <c r="J3540" s="22" t="s">
        <v>77</v>
      </c>
      <c r="K3540" s="22">
        <v>0</v>
      </c>
      <c r="L3540" s="25">
        <v>39584</v>
      </c>
      <c r="M3540" s="20" t="e">
        <f>VLOOKUP(G3540,PROCV!$A$110:$B$119,2,FALSE)</f>
        <v>#N/A</v>
      </c>
      <c r="N3540" s="17" t="e">
        <f t="shared" si="55"/>
        <v>#N/A</v>
      </c>
    </row>
    <row r="3541" spans="1:14" x14ac:dyDescent="0.25">
      <c r="A3541" s="30" t="s">
        <v>48</v>
      </c>
      <c r="B3541" s="29">
        <v>41300</v>
      </c>
      <c r="C3541" s="28" t="s">
        <v>3051</v>
      </c>
      <c r="D3541" s="27" t="s">
        <v>189</v>
      </c>
      <c r="E3541" s="27" t="s">
        <v>844</v>
      </c>
      <c r="F3541" s="26" t="str">
        <f>VLOOKUP(E3541,PROCV!$A$1:$B$107,2,TRUE)</f>
        <v>Educação e Criação em Artes</v>
      </c>
      <c r="G3541" s="25">
        <v>2004</v>
      </c>
      <c r="H3541" s="24">
        <v>0</v>
      </c>
      <c r="I3541" s="23" t="str">
        <f>VLOOKUP(J3541,PROCV!$E$1:$F$27,2,FALSE)</f>
        <v>21 - Maranhão</v>
      </c>
      <c r="J3541" s="22" t="s">
        <v>63</v>
      </c>
      <c r="K3541" s="22">
        <v>0</v>
      </c>
      <c r="L3541" s="25">
        <v>66400</v>
      </c>
      <c r="M3541" s="20" t="e">
        <f>VLOOKUP(G3541,PROCV!$A$110:$B$119,2,FALSE)</f>
        <v>#N/A</v>
      </c>
      <c r="N3541" s="17" t="e">
        <f t="shared" si="55"/>
        <v>#N/A</v>
      </c>
    </row>
    <row r="3542" spans="1:14" x14ac:dyDescent="0.25">
      <c r="A3542" s="30" t="s">
        <v>48</v>
      </c>
      <c r="B3542" s="29">
        <v>43072</v>
      </c>
      <c r="C3542" s="28" t="s">
        <v>3050</v>
      </c>
      <c r="D3542" s="27" t="s">
        <v>300</v>
      </c>
      <c r="E3542" s="27" t="s">
        <v>299</v>
      </c>
      <c r="F3542" s="26" t="str">
        <f>VLOOKUP(E3542,PROCV!$A$1:$B$107,2,TRUE)</f>
        <v>Patrimônio</v>
      </c>
      <c r="G3542" s="25">
        <v>2004</v>
      </c>
      <c r="H3542" s="24">
        <v>0</v>
      </c>
      <c r="I3542" s="23" t="str">
        <f>VLOOKUP(J3542,PROCV!$E$1:$F$27,2,FALSE)</f>
        <v>35 - São Paulo</v>
      </c>
      <c r="J3542" s="22" t="s">
        <v>76</v>
      </c>
      <c r="K3542" s="22">
        <v>0</v>
      </c>
      <c r="L3542" s="25">
        <v>612000</v>
      </c>
      <c r="M3542" s="20" t="e">
        <f>VLOOKUP(G3542,PROCV!$A$110:$B$119,2,FALSE)</f>
        <v>#N/A</v>
      </c>
      <c r="N3542" s="17" t="e">
        <f t="shared" si="55"/>
        <v>#N/A</v>
      </c>
    </row>
    <row r="3543" spans="1:14" x14ac:dyDescent="0.25">
      <c r="A3543" s="30" t="s">
        <v>48</v>
      </c>
      <c r="B3543" s="29">
        <v>45914</v>
      </c>
      <c r="C3543" s="28" t="s">
        <v>3049</v>
      </c>
      <c r="D3543" s="27" t="s">
        <v>4</v>
      </c>
      <c r="E3543" s="27" t="s">
        <v>230</v>
      </c>
      <c r="F3543" s="26" t="str">
        <f>VLOOKUP(E3543,PROCV!$A$1:$B$107,2,TRUE)</f>
        <v>Artes Cênicas e Espetáculo</v>
      </c>
      <c r="G3543" s="25">
        <v>2004</v>
      </c>
      <c r="H3543" s="24">
        <v>0</v>
      </c>
      <c r="I3543" s="23" t="str">
        <f>VLOOKUP(J3543,PROCV!$E$1:$F$27,2,FALSE)</f>
        <v>13 - Amazonas</v>
      </c>
      <c r="J3543" s="22" t="s">
        <v>823</v>
      </c>
      <c r="K3543" s="22">
        <v>0</v>
      </c>
      <c r="L3543" s="25">
        <v>15000</v>
      </c>
      <c r="M3543" s="20" t="e">
        <f>VLOOKUP(G3543,PROCV!$A$110:$B$119,2,FALSE)</f>
        <v>#N/A</v>
      </c>
      <c r="N3543" s="17" t="e">
        <f t="shared" si="55"/>
        <v>#N/A</v>
      </c>
    </row>
    <row r="3544" spans="1:14" x14ac:dyDescent="0.25">
      <c r="A3544" s="30" t="s">
        <v>48</v>
      </c>
      <c r="B3544" s="29">
        <v>33804</v>
      </c>
      <c r="C3544" s="28" t="s">
        <v>3048</v>
      </c>
      <c r="D3544" s="27" t="s">
        <v>114</v>
      </c>
      <c r="E3544" s="27" t="s">
        <v>113</v>
      </c>
      <c r="F3544" s="26" t="str">
        <f>VLOOKUP(E3544,PROCV!$A$1:$B$107,2,TRUE)</f>
        <v>Música</v>
      </c>
      <c r="G3544" s="25">
        <v>2004</v>
      </c>
      <c r="H3544" s="24">
        <v>0</v>
      </c>
      <c r="I3544" s="23" t="str">
        <f>VLOOKUP(J3544,PROCV!$E$1:$F$27,2,FALSE)</f>
        <v>43 - Rio Grande do Sul</v>
      </c>
      <c r="J3544" s="22" t="s">
        <v>56</v>
      </c>
      <c r="K3544" s="22">
        <v>0</v>
      </c>
      <c r="L3544" s="25">
        <v>34240</v>
      </c>
      <c r="M3544" s="20" t="e">
        <f>VLOOKUP(G3544,PROCV!$A$110:$B$119,2,FALSE)</f>
        <v>#N/A</v>
      </c>
      <c r="N3544" s="17" t="e">
        <f t="shared" si="55"/>
        <v>#N/A</v>
      </c>
    </row>
    <row r="3545" spans="1:14" x14ac:dyDescent="0.25">
      <c r="A3545" s="30" t="s">
        <v>48</v>
      </c>
      <c r="B3545" s="29">
        <v>42264</v>
      </c>
      <c r="C3545" s="28" t="s">
        <v>3047</v>
      </c>
      <c r="D3545" s="27" t="s">
        <v>4</v>
      </c>
      <c r="E3545" s="27" t="s">
        <v>209</v>
      </c>
      <c r="F3545" s="26" t="str">
        <f>VLOOKUP(E3545,PROCV!$A$1:$B$107,2,TRUE)</f>
        <v>Educação e Criação em Artes</v>
      </c>
      <c r="G3545" s="25">
        <v>2004</v>
      </c>
      <c r="H3545" s="24">
        <v>0</v>
      </c>
      <c r="I3545" s="23" t="str">
        <f>VLOOKUP(J3545,PROCV!$E$1:$F$27,2,FALSE)</f>
        <v>33 - Rio de Janeiro</v>
      </c>
      <c r="J3545" s="22" t="s">
        <v>82</v>
      </c>
      <c r="K3545" s="22">
        <v>0</v>
      </c>
      <c r="L3545" s="25">
        <v>50000</v>
      </c>
      <c r="M3545" s="20" t="e">
        <f>VLOOKUP(G3545,PROCV!$A$110:$B$119,2,FALSE)</f>
        <v>#N/A</v>
      </c>
      <c r="N3545" s="17" t="e">
        <f t="shared" si="55"/>
        <v>#N/A</v>
      </c>
    </row>
    <row r="3546" spans="1:14" x14ac:dyDescent="0.25">
      <c r="A3546" s="30" t="s">
        <v>48</v>
      </c>
      <c r="B3546" s="29">
        <v>42661</v>
      </c>
      <c r="C3546" s="28" t="s">
        <v>3046</v>
      </c>
      <c r="D3546" s="27" t="s">
        <v>4</v>
      </c>
      <c r="E3546" s="27" t="s">
        <v>230</v>
      </c>
      <c r="F3546" s="26" t="str">
        <f>VLOOKUP(E3546,PROCV!$A$1:$B$107,2,TRUE)</f>
        <v>Artes Cênicas e Espetáculo</v>
      </c>
      <c r="G3546" s="25">
        <v>2004</v>
      </c>
      <c r="H3546" s="24">
        <v>0</v>
      </c>
      <c r="I3546" s="23" t="str">
        <f>VLOOKUP(J3546,PROCV!$E$1:$F$27,2,FALSE)</f>
        <v>33 - Rio de Janeiro</v>
      </c>
      <c r="J3546" s="22" t="s">
        <v>82</v>
      </c>
      <c r="K3546" s="22">
        <v>0</v>
      </c>
      <c r="L3546" s="25">
        <v>50000</v>
      </c>
      <c r="M3546" s="20" t="e">
        <f>VLOOKUP(G3546,PROCV!$A$110:$B$119,2,FALSE)</f>
        <v>#N/A</v>
      </c>
      <c r="N3546" s="17" t="e">
        <f t="shared" si="55"/>
        <v>#N/A</v>
      </c>
    </row>
    <row r="3547" spans="1:14" x14ac:dyDescent="0.25">
      <c r="A3547" s="30" t="s">
        <v>48</v>
      </c>
      <c r="B3547" s="29">
        <v>42253</v>
      </c>
      <c r="C3547" s="28" t="s">
        <v>3045</v>
      </c>
      <c r="D3547" s="27" t="s">
        <v>4</v>
      </c>
      <c r="E3547" s="27" t="s">
        <v>230</v>
      </c>
      <c r="F3547" s="26" t="str">
        <f>VLOOKUP(E3547,PROCV!$A$1:$B$107,2,TRUE)</f>
        <v>Artes Cênicas e Espetáculo</v>
      </c>
      <c r="G3547" s="25">
        <v>2004</v>
      </c>
      <c r="H3547" s="24">
        <v>0</v>
      </c>
      <c r="I3547" s="23" t="str">
        <f>VLOOKUP(J3547,PROCV!$E$1:$F$27,2,FALSE)</f>
        <v>43 - Rio Grande do Sul</v>
      </c>
      <c r="J3547" s="22" t="s">
        <v>56</v>
      </c>
      <c r="K3547" s="22">
        <v>0</v>
      </c>
      <c r="L3547" s="25">
        <v>80000</v>
      </c>
      <c r="M3547" s="20" t="e">
        <f>VLOOKUP(G3547,PROCV!$A$110:$B$119,2,FALSE)</f>
        <v>#N/A</v>
      </c>
      <c r="N3547" s="17" t="e">
        <f t="shared" si="55"/>
        <v>#N/A</v>
      </c>
    </row>
    <row r="3548" spans="1:14" x14ac:dyDescent="0.25">
      <c r="A3548" s="30" t="s">
        <v>48</v>
      </c>
      <c r="B3548" s="29">
        <v>46094</v>
      </c>
      <c r="C3548" s="28" t="s">
        <v>3044</v>
      </c>
      <c r="D3548" s="27" t="s">
        <v>46</v>
      </c>
      <c r="E3548" s="27" t="s">
        <v>50</v>
      </c>
      <c r="F3548" s="26" t="str">
        <f>VLOOKUP(E3548,PROCV!$A$1:$B$107,2,TRUE)</f>
        <v>Educação e Criação em Artes</v>
      </c>
      <c r="G3548" s="25">
        <v>2004</v>
      </c>
      <c r="H3548" s="24">
        <v>0</v>
      </c>
      <c r="I3548" s="23" t="str">
        <f>VLOOKUP(J3548,PROCV!$E$1:$F$27,2,FALSE)</f>
        <v>11 - Rondônia</v>
      </c>
      <c r="J3548" s="22" t="s">
        <v>219</v>
      </c>
      <c r="K3548" s="22">
        <v>0</v>
      </c>
      <c r="L3548" s="25">
        <v>60000</v>
      </c>
      <c r="M3548" s="20" t="e">
        <f>VLOOKUP(G3548,PROCV!$A$110:$B$119,2,FALSE)</f>
        <v>#N/A</v>
      </c>
      <c r="N3548" s="17" t="e">
        <f t="shared" si="55"/>
        <v>#N/A</v>
      </c>
    </row>
    <row r="3549" spans="1:14" x14ac:dyDescent="0.25">
      <c r="A3549" s="30" t="s">
        <v>48</v>
      </c>
      <c r="B3549" s="29">
        <v>45128</v>
      </c>
      <c r="C3549" s="28" t="s">
        <v>3043</v>
      </c>
      <c r="D3549" s="27" t="s">
        <v>4</v>
      </c>
      <c r="E3549" s="27" t="s">
        <v>230</v>
      </c>
      <c r="F3549" s="26" t="str">
        <f>VLOOKUP(E3549,PROCV!$A$1:$B$107,2,TRUE)</f>
        <v>Artes Cênicas e Espetáculo</v>
      </c>
      <c r="G3549" s="25">
        <v>2004</v>
      </c>
      <c r="H3549" s="24">
        <v>0</v>
      </c>
      <c r="I3549" s="23" t="str">
        <f>VLOOKUP(J3549,PROCV!$E$1:$F$27,2,FALSE)</f>
        <v>33 - Rio de Janeiro</v>
      </c>
      <c r="J3549" s="22" t="s">
        <v>82</v>
      </c>
      <c r="K3549" s="22">
        <v>0</v>
      </c>
      <c r="L3549" s="25">
        <v>20000</v>
      </c>
      <c r="M3549" s="20" t="e">
        <f>VLOOKUP(G3549,PROCV!$A$110:$B$119,2,FALSE)</f>
        <v>#N/A</v>
      </c>
      <c r="N3549" s="17" t="e">
        <f t="shared" si="55"/>
        <v>#N/A</v>
      </c>
    </row>
    <row r="3550" spans="1:14" x14ac:dyDescent="0.25">
      <c r="A3550" s="30" t="s">
        <v>48</v>
      </c>
      <c r="B3550" s="29">
        <v>41463</v>
      </c>
      <c r="C3550" s="28" t="s">
        <v>3042</v>
      </c>
      <c r="D3550" s="27" t="s">
        <v>114</v>
      </c>
      <c r="E3550" s="27" t="s">
        <v>113</v>
      </c>
      <c r="F3550" s="26" t="str">
        <f>VLOOKUP(E3550,PROCV!$A$1:$B$107,2,TRUE)</f>
        <v>Música</v>
      </c>
      <c r="G3550" s="25">
        <v>2004</v>
      </c>
      <c r="H3550" s="24">
        <v>0</v>
      </c>
      <c r="I3550" s="23" t="str">
        <f>VLOOKUP(J3550,PROCV!$E$1:$F$27,2,FALSE)</f>
        <v>23 - Ceará</v>
      </c>
      <c r="J3550" s="22" t="s">
        <v>52</v>
      </c>
      <c r="K3550" s="22">
        <v>0</v>
      </c>
      <c r="L3550" s="25">
        <v>72784.92</v>
      </c>
      <c r="M3550" s="20" t="e">
        <f>VLOOKUP(G3550,PROCV!$A$110:$B$119,2,FALSE)</f>
        <v>#N/A</v>
      </c>
      <c r="N3550" s="17" t="e">
        <f t="shared" si="55"/>
        <v>#N/A</v>
      </c>
    </row>
    <row r="3551" spans="1:14" x14ac:dyDescent="0.25">
      <c r="A3551" s="30" t="s">
        <v>48</v>
      </c>
      <c r="B3551" s="29">
        <v>41474</v>
      </c>
      <c r="C3551" s="28" t="s">
        <v>3041</v>
      </c>
      <c r="D3551" s="27" t="s">
        <v>114</v>
      </c>
      <c r="E3551" s="27" t="s">
        <v>113</v>
      </c>
      <c r="F3551" s="26" t="str">
        <f>VLOOKUP(E3551,PROCV!$A$1:$B$107,2,TRUE)</f>
        <v>Música</v>
      </c>
      <c r="G3551" s="25">
        <v>2004</v>
      </c>
      <c r="H3551" s="24">
        <v>0</v>
      </c>
      <c r="I3551" s="23" t="str">
        <f>VLOOKUP(J3551,PROCV!$E$1:$F$27,2,FALSE)</f>
        <v>53 - Distrito Federal</v>
      </c>
      <c r="J3551" s="22" t="s">
        <v>75</v>
      </c>
      <c r="K3551" s="22">
        <v>0</v>
      </c>
      <c r="L3551" s="25">
        <v>100000</v>
      </c>
      <c r="M3551" s="20" t="e">
        <f>VLOOKUP(G3551,PROCV!$A$110:$B$119,2,FALSE)</f>
        <v>#N/A</v>
      </c>
      <c r="N3551" s="17" t="e">
        <f t="shared" si="55"/>
        <v>#N/A</v>
      </c>
    </row>
    <row r="3552" spans="1:14" x14ac:dyDescent="0.25">
      <c r="A3552" s="30" t="s">
        <v>48</v>
      </c>
      <c r="B3552" s="29">
        <v>41605</v>
      </c>
      <c r="C3552" s="28" t="s">
        <v>3040</v>
      </c>
      <c r="D3552" s="27" t="s">
        <v>114</v>
      </c>
      <c r="E3552" s="27" t="s">
        <v>113</v>
      </c>
      <c r="F3552" s="26" t="str">
        <f>VLOOKUP(E3552,PROCV!$A$1:$B$107,2,TRUE)</f>
        <v>Música</v>
      </c>
      <c r="G3552" s="25">
        <v>2004</v>
      </c>
      <c r="H3552" s="24">
        <v>0</v>
      </c>
      <c r="I3552" s="23" t="str">
        <f>VLOOKUP(J3552,PROCV!$E$1:$F$27,2,FALSE)</f>
        <v>53 - Distrito Federal</v>
      </c>
      <c r="J3552" s="22" t="s">
        <v>75</v>
      </c>
      <c r="K3552" s="22">
        <v>0</v>
      </c>
      <c r="L3552" s="25">
        <v>50000</v>
      </c>
      <c r="M3552" s="20" t="e">
        <f>VLOOKUP(G3552,PROCV!$A$110:$B$119,2,FALSE)</f>
        <v>#N/A</v>
      </c>
      <c r="N3552" s="17" t="e">
        <f t="shared" si="55"/>
        <v>#N/A</v>
      </c>
    </row>
    <row r="3553" spans="1:14" x14ac:dyDescent="0.25">
      <c r="A3553" s="30" t="s">
        <v>48</v>
      </c>
      <c r="B3553" s="29">
        <v>41609</v>
      </c>
      <c r="C3553" s="28" t="s">
        <v>3039</v>
      </c>
      <c r="D3553" s="27" t="s">
        <v>114</v>
      </c>
      <c r="E3553" s="27" t="s">
        <v>113</v>
      </c>
      <c r="F3553" s="26" t="str">
        <f>VLOOKUP(E3553,PROCV!$A$1:$B$107,2,TRUE)</f>
        <v>Música</v>
      </c>
      <c r="G3553" s="25">
        <v>2004</v>
      </c>
      <c r="H3553" s="24">
        <v>0</v>
      </c>
      <c r="I3553" s="23" t="str">
        <f>VLOOKUP(J3553,PROCV!$E$1:$F$27,2,FALSE)</f>
        <v>53 - Distrito Federal</v>
      </c>
      <c r="J3553" s="22" t="s">
        <v>75</v>
      </c>
      <c r="K3553" s="22">
        <v>0</v>
      </c>
      <c r="L3553" s="25">
        <v>50000</v>
      </c>
      <c r="M3553" s="20" t="e">
        <f>VLOOKUP(G3553,PROCV!$A$110:$B$119,2,FALSE)</f>
        <v>#N/A</v>
      </c>
      <c r="N3553" s="17" t="e">
        <f t="shared" si="55"/>
        <v>#N/A</v>
      </c>
    </row>
    <row r="3554" spans="1:14" x14ac:dyDescent="0.25">
      <c r="A3554" s="30" t="s">
        <v>48</v>
      </c>
      <c r="B3554" s="29">
        <v>40198</v>
      </c>
      <c r="C3554" s="28" t="s">
        <v>3038</v>
      </c>
      <c r="D3554" s="27" t="s">
        <v>114</v>
      </c>
      <c r="E3554" s="27" t="s">
        <v>113</v>
      </c>
      <c r="F3554" s="26" t="str">
        <f>VLOOKUP(E3554,PROCV!$A$1:$B$107,2,TRUE)</f>
        <v>Música</v>
      </c>
      <c r="G3554" s="25">
        <v>2004</v>
      </c>
      <c r="H3554" s="24">
        <v>0</v>
      </c>
      <c r="I3554" s="23" t="str">
        <f>VLOOKUP(J3554,PROCV!$E$1:$F$27,2,FALSE)</f>
        <v>53 - Distrito Federal</v>
      </c>
      <c r="J3554" s="22" t="s">
        <v>75</v>
      </c>
      <c r="K3554" s="22">
        <v>0</v>
      </c>
      <c r="L3554" s="25">
        <v>100000</v>
      </c>
      <c r="M3554" s="20" t="e">
        <f>VLOOKUP(G3554,PROCV!$A$110:$B$119,2,FALSE)</f>
        <v>#N/A</v>
      </c>
      <c r="N3554" s="17" t="e">
        <f t="shared" si="55"/>
        <v>#N/A</v>
      </c>
    </row>
    <row r="3555" spans="1:14" x14ac:dyDescent="0.25">
      <c r="A3555" s="30" t="s">
        <v>48</v>
      </c>
      <c r="B3555" s="29">
        <v>36850</v>
      </c>
      <c r="C3555" s="28" t="s">
        <v>3037</v>
      </c>
      <c r="D3555" s="27" t="s">
        <v>314</v>
      </c>
      <c r="E3555" s="27" t="s">
        <v>590</v>
      </c>
      <c r="F3555" s="26" t="str">
        <f>VLOOKUP(E3555,PROCV!$A$1:$B$107,2,TRUE)</f>
        <v>Artes Cênicas e Espetáculo</v>
      </c>
      <c r="G3555" s="31">
        <v>2004</v>
      </c>
      <c r="H3555" s="24">
        <v>0</v>
      </c>
      <c r="I3555" s="23" t="str">
        <f>VLOOKUP(J3555,PROCV!$E$1:$F$27,2,FALSE)</f>
        <v>35 - São Paulo</v>
      </c>
      <c r="J3555" s="22" t="s">
        <v>76</v>
      </c>
      <c r="K3555" s="22">
        <v>0</v>
      </c>
      <c r="L3555" s="31">
        <v>49420</v>
      </c>
      <c r="M3555" s="20" t="e">
        <f>VLOOKUP(G3555,PROCV!$A$110:$B$119,2,FALSE)</f>
        <v>#N/A</v>
      </c>
      <c r="N3555" s="17" t="e">
        <f t="shared" si="55"/>
        <v>#N/A</v>
      </c>
    </row>
    <row r="3556" spans="1:14" x14ac:dyDescent="0.25">
      <c r="A3556" s="30" t="s">
        <v>48</v>
      </c>
      <c r="B3556" s="29">
        <v>41507</v>
      </c>
      <c r="C3556" s="28" t="s">
        <v>3036</v>
      </c>
      <c r="D3556" s="27" t="s">
        <v>46</v>
      </c>
      <c r="E3556" s="27" t="s">
        <v>50</v>
      </c>
      <c r="F3556" s="26" t="str">
        <f>VLOOKUP(E3556,PROCV!$A$1:$B$107,2,TRUE)</f>
        <v>Educação e Criação em Artes</v>
      </c>
      <c r="G3556" s="25">
        <v>2004</v>
      </c>
      <c r="H3556" s="24">
        <v>0</v>
      </c>
      <c r="I3556" s="23" t="str">
        <f>VLOOKUP(J3556,PROCV!$E$1:$F$27,2,FALSE)</f>
        <v>25 - Paraíba</v>
      </c>
      <c r="J3556" s="22" t="s">
        <v>346</v>
      </c>
      <c r="K3556" s="22">
        <v>0</v>
      </c>
      <c r="L3556" s="25">
        <v>18328</v>
      </c>
      <c r="M3556" s="20" t="e">
        <f>VLOOKUP(G3556,PROCV!$A$110:$B$119,2,FALSE)</f>
        <v>#N/A</v>
      </c>
      <c r="N3556" s="17" t="e">
        <f t="shared" si="55"/>
        <v>#N/A</v>
      </c>
    </row>
    <row r="3557" spans="1:14" x14ac:dyDescent="0.25">
      <c r="A3557" s="30" t="s">
        <v>48</v>
      </c>
      <c r="B3557" s="29">
        <v>55385</v>
      </c>
      <c r="C3557" s="28" t="s">
        <v>3035</v>
      </c>
      <c r="D3557" s="27" t="s">
        <v>189</v>
      </c>
      <c r="E3557" s="27" t="s">
        <v>844</v>
      </c>
      <c r="F3557" s="26" t="str">
        <f>VLOOKUP(E3557,PROCV!$A$1:$B$107,2,TRUE)</f>
        <v>Educação e Criação em Artes</v>
      </c>
      <c r="G3557" s="25">
        <v>2004</v>
      </c>
      <c r="H3557" s="24">
        <v>0</v>
      </c>
      <c r="I3557" s="23" t="str">
        <f>VLOOKUP(J3557,PROCV!$E$1:$F$27,2,FALSE)</f>
        <v>31 - Minas Gerais</v>
      </c>
      <c r="J3557" s="22" t="s">
        <v>85</v>
      </c>
      <c r="K3557" s="22">
        <v>0</v>
      </c>
      <c r="L3557" s="25">
        <v>17590</v>
      </c>
      <c r="M3557" s="20" t="e">
        <f>VLOOKUP(G3557,PROCV!$A$110:$B$119,2,FALSE)</f>
        <v>#N/A</v>
      </c>
      <c r="N3557" s="17" t="e">
        <f t="shared" si="55"/>
        <v>#N/A</v>
      </c>
    </row>
    <row r="3558" spans="1:14" x14ac:dyDescent="0.25">
      <c r="A3558" s="30" t="s">
        <v>48</v>
      </c>
      <c r="B3558" s="29">
        <v>41975</v>
      </c>
      <c r="C3558" s="28" t="s">
        <v>3034</v>
      </c>
      <c r="D3558" s="27" t="s">
        <v>189</v>
      </c>
      <c r="E3558" s="27" t="s">
        <v>844</v>
      </c>
      <c r="F3558" s="26" t="str">
        <f>VLOOKUP(E3558,PROCV!$A$1:$B$107,2,TRUE)</f>
        <v>Educação e Criação em Artes</v>
      </c>
      <c r="G3558" s="25">
        <v>2004</v>
      </c>
      <c r="H3558" s="24">
        <v>0</v>
      </c>
      <c r="I3558" s="23" t="str">
        <f>VLOOKUP(J3558,PROCV!$E$1:$F$27,2,FALSE)</f>
        <v>23 - Ceará</v>
      </c>
      <c r="J3558" s="22" t="s">
        <v>52</v>
      </c>
      <c r="K3558" s="22">
        <v>0</v>
      </c>
      <c r="L3558" s="25">
        <v>300000</v>
      </c>
      <c r="M3558" s="20" t="e">
        <f>VLOOKUP(G3558,PROCV!$A$110:$B$119,2,FALSE)</f>
        <v>#N/A</v>
      </c>
      <c r="N3558" s="17" t="e">
        <f t="shared" si="55"/>
        <v>#N/A</v>
      </c>
    </row>
    <row r="3559" spans="1:14" x14ac:dyDescent="0.25">
      <c r="A3559" s="30" t="s">
        <v>48</v>
      </c>
      <c r="B3559" s="29">
        <v>43713</v>
      </c>
      <c r="C3559" s="28" t="s">
        <v>2587</v>
      </c>
      <c r="D3559" s="27" t="s">
        <v>189</v>
      </c>
      <c r="E3559" s="27" t="s">
        <v>188</v>
      </c>
      <c r="F3559" s="26" t="str">
        <f>VLOOKUP(E3559,PROCV!$A$1:$B$107,2,TRUE)</f>
        <v>Audiovisual</v>
      </c>
      <c r="G3559" s="25">
        <v>2004</v>
      </c>
      <c r="H3559" s="24">
        <v>0</v>
      </c>
      <c r="I3559" s="23" t="str">
        <f>VLOOKUP(J3559,PROCV!$E$1:$F$27,2,FALSE)</f>
        <v>53 - Distrito Federal</v>
      </c>
      <c r="J3559" s="22" t="s">
        <v>75</v>
      </c>
      <c r="K3559" s="22">
        <v>0</v>
      </c>
      <c r="L3559" s="25">
        <v>491399.3</v>
      </c>
      <c r="M3559" s="20" t="e">
        <f>VLOOKUP(G3559,PROCV!$A$110:$B$119,2,FALSE)</f>
        <v>#N/A</v>
      </c>
      <c r="N3559" s="17" t="e">
        <f t="shared" si="55"/>
        <v>#N/A</v>
      </c>
    </row>
    <row r="3560" spans="1:14" x14ac:dyDescent="0.25">
      <c r="A3560" s="30" t="s">
        <v>48</v>
      </c>
      <c r="B3560" s="29">
        <v>43210</v>
      </c>
      <c r="C3560" s="28" t="s">
        <v>3033</v>
      </c>
      <c r="D3560" s="27" t="s">
        <v>46</v>
      </c>
      <c r="E3560" s="27" t="s">
        <v>50</v>
      </c>
      <c r="F3560" s="26" t="str">
        <f>VLOOKUP(E3560,PROCV!$A$1:$B$107,2,TRUE)</f>
        <v>Educação e Criação em Artes</v>
      </c>
      <c r="G3560" s="25">
        <v>2004</v>
      </c>
      <c r="H3560" s="24">
        <v>0</v>
      </c>
      <c r="I3560" s="23" t="str">
        <f>VLOOKUP(J3560,PROCV!$E$1:$F$27,2,FALSE)</f>
        <v>27 - Alagoas</v>
      </c>
      <c r="J3560" s="22" t="s">
        <v>65</v>
      </c>
      <c r="K3560" s="22">
        <v>0</v>
      </c>
      <c r="L3560" s="25">
        <v>52672</v>
      </c>
      <c r="M3560" s="20" t="e">
        <f>VLOOKUP(G3560,PROCV!$A$110:$B$119,2,FALSE)</f>
        <v>#N/A</v>
      </c>
      <c r="N3560" s="17" t="e">
        <f t="shared" si="55"/>
        <v>#N/A</v>
      </c>
    </row>
    <row r="3561" spans="1:14" x14ac:dyDescent="0.25">
      <c r="A3561" s="30" t="s">
        <v>48</v>
      </c>
      <c r="B3561" s="29">
        <v>42107</v>
      </c>
      <c r="C3561" s="28" t="s">
        <v>3032</v>
      </c>
      <c r="D3561" s="27" t="s">
        <v>46</v>
      </c>
      <c r="E3561" s="27" t="s">
        <v>50</v>
      </c>
      <c r="F3561" s="26" t="str">
        <f>VLOOKUP(E3561,PROCV!$A$1:$B$107,2,TRUE)</f>
        <v>Educação e Criação em Artes</v>
      </c>
      <c r="G3561" s="25">
        <v>2004</v>
      </c>
      <c r="H3561" s="24">
        <v>0</v>
      </c>
      <c r="I3561" s="23" t="str">
        <f>VLOOKUP(J3561,PROCV!$E$1:$F$27,2,FALSE)</f>
        <v>53 - Distrito Federal</v>
      </c>
      <c r="J3561" s="22" t="s">
        <v>75</v>
      </c>
      <c r="K3561" s="22">
        <v>0</v>
      </c>
      <c r="L3561" s="25">
        <v>75250</v>
      </c>
      <c r="M3561" s="20" t="e">
        <f>VLOOKUP(G3561,PROCV!$A$110:$B$119,2,FALSE)</f>
        <v>#N/A</v>
      </c>
      <c r="N3561" s="17" t="e">
        <f t="shared" si="55"/>
        <v>#N/A</v>
      </c>
    </row>
    <row r="3562" spans="1:14" x14ac:dyDescent="0.25">
      <c r="A3562" s="30" t="s">
        <v>48</v>
      </c>
      <c r="B3562" s="29">
        <v>47207</v>
      </c>
      <c r="C3562" s="28" t="s">
        <v>3031</v>
      </c>
      <c r="D3562" s="27" t="s">
        <v>46</v>
      </c>
      <c r="E3562" s="27" t="s">
        <v>127</v>
      </c>
      <c r="F3562" s="26" t="str">
        <f>VLOOKUP(E3562,PROCV!$A$1:$B$107,2,TRUE)</f>
        <v>Patrimônio</v>
      </c>
      <c r="G3562" s="25">
        <v>2004</v>
      </c>
      <c r="H3562" s="24">
        <v>0</v>
      </c>
      <c r="I3562" s="23" t="str">
        <f>VLOOKUP(J3562,PROCV!$E$1:$F$27,2,FALSE)</f>
        <v>33 - Rio de Janeiro</v>
      </c>
      <c r="J3562" s="22" t="s">
        <v>82</v>
      </c>
      <c r="K3562" s="22">
        <v>0</v>
      </c>
      <c r="L3562" s="25">
        <v>68500</v>
      </c>
      <c r="M3562" s="20" t="e">
        <f>VLOOKUP(G3562,PROCV!$A$110:$B$119,2,FALSE)</f>
        <v>#N/A</v>
      </c>
      <c r="N3562" s="17" t="e">
        <f t="shared" si="55"/>
        <v>#N/A</v>
      </c>
    </row>
    <row r="3563" spans="1:14" x14ac:dyDescent="0.25">
      <c r="A3563" s="30" t="s">
        <v>48</v>
      </c>
      <c r="B3563" s="29">
        <v>44064</v>
      </c>
      <c r="C3563" s="28" t="s">
        <v>3030</v>
      </c>
      <c r="D3563" s="27" t="s">
        <v>114</v>
      </c>
      <c r="E3563" s="27" t="s">
        <v>113</v>
      </c>
      <c r="F3563" s="26" t="str">
        <f>VLOOKUP(E3563,PROCV!$A$1:$B$107,2,TRUE)</f>
        <v>Música</v>
      </c>
      <c r="G3563" s="25">
        <v>2004</v>
      </c>
      <c r="H3563" s="24">
        <v>0</v>
      </c>
      <c r="I3563" s="23" t="str">
        <f>VLOOKUP(J3563,PROCV!$E$1:$F$27,2,FALSE)</f>
        <v>29 - Bahia</v>
      </c>
      <c r="J3563" s="22" t="s">
        <v>73</v>
      </c>
      <c r="K3563" s="22">
        <v>0</v>
      </c>
      <c r="L3563" s="25">
        <v>64000</v>
      </c>
      <c r="M3563" s="20" t="e">
        <f>VLOOKUP(G3563,PROCV!$A$110:$B$119,2,FALSE)</f>
        <v>#N/A</v>
      </c>
      <c r="N3563" s="17" t="e">
        <f t="shared" si="55"/>
        <v>#N/A</v>
      </c>
    </row>
    <row r="3564" spans="1:14" x14ac:dyDescent="0.25">
      <c r="A3564" s="30" t="s">
        <v>48</v>
      </c>
      <c r="B3564" s="29">
        <v>41573</v>
      </c>
      <c r="C3564" s="28" t="s">
        <v>3029</v>
      </c>
      <c r="D3564" s="27" t="s">
        <v>46</v>
      </c>
      <c r="E3564" s="27" t="s">
        <v>50</v>
      </c>
      <c r="F3564" s="26" t="str">
        <f>VLOOKUP(E3564,PROCV!$A$1:$B$107,2,TRUE)</f>
        <v>Educação e Criação em Artes</v>
      </c>
      <c r="G3564" s="25">
        <v>2004</v>
      </c>
      <c r="H3564" s="24">
        <v>0</v>
      </c>
      <c r="I3564" s="23" t="str">
        <f>VLOOKUP(J3564,PROCV!$E$1:$F$27,2,FALSE)</f>
        <v>22 - Piauí</v>
      </c>
      <c r="J3564" s="22" t="s">
        <v>77</v>
      </c>
      <c r="K3564" s="22">
        <v>0</v>
      </c>
      <c r="L3564" s="25">
        <v>73920</v>
      </c>
      <c r="M3564" s="20" t="e">
        <f>VLOOKUP(G3564,PROCV!$A$110:$B$119,2,FALSE)</f>
        <v>#N/A</v>
      </c>
      <c r="N3564" s="17" t="e">
        <f t="shared" si="55"/>
        <v>#N/A</v>
      </c>
    </row>
    <row r="3565" spans="1:14" x14ac:dyDescent="0.25">
      <c r="A3565" s="30" t="s">
        <v>48</v>
      </c>
      <c r="B3565" s="29">
        <v>43100</v>
      </c>
      <c r="C3565" s="28" t="s">
        <v>3028</v>
      </c>
      <c r="D3565" s="27" t="s">
        <v>4</v>
      </c>
      <c r="E3565" s="27" t="s">
        <v>230</v>
      </c>
      <c r="F3565" s="26" t="str">
        <f>VLOOKUP(E3565,PROCV!$A$1:$B$107,2,TRUE)</f>
        <v>Artes Cênicas e Espetáculo</v>
      </c>
      <c r="G3565" s="25">
        <v>2004</v>
      </c>
      <c r="H3565" s="24">
        <v>0</v>
      </c>
      <c r="I3565" s="23" t="str">
        <f>VLOOKUP(J3565,PROCV!$E$1:$F$27,2,FALSE)</f>
        <v>52 - Goiás</v>
      </c>
      <c r="J3565" s="22" t="s">
        <v>97</v>
      </c>
      <c r="K3565" s="22">
        <v>0</v>
      </c>
      <c r="L3565" s="25">
        <v>30000</v>
      </c>
      <c r="M3565" s="20" t="e">
        <f>VLOOKUP(G3565,PROCV!$A$110:$B$119,2,FALSE)</f>
        <v>#N/A</v>
      </c>
      <c r="N3565" s="17" t="e">
        <f t="shared" si="55"/>
        <v>#N/A</v>
      </c>
    </row>
    <row r="3566" spans="1:14" x14ac:dyDescent="0.25">
      <c r="A3566" s="30" t="s">
        <v>48</v>
      </c>
      <c r="B3566" s="29">
        <v>42587</v>
      </c>
      <c r="C3566" s="28" t="s">
        <v>3027</v>
      </c>
      <c r="D3566" s="27" t="s">
        <v>114</v>
      </c>
      <c r="E3566" s="27" t="s">
        <v>369</v>
      </c>
      <c r="F3566" s="26" t="str">
        <f>VLOOKUP(E3566,PROCV!$A$1:$B$107,2,TRUE)</f>
        <v>Patrimônio</v>
      </c>
      <c r="G3566" s="25">
        <v>2004</v>
      </c>
      <c r="H3566" s="24">
        <v>0</v>
      </c>
      <c r="I3566" s="23" t="str">
        <f>VLOOKUP(J3566,PROCV!$E$1:$F$27,2,FALSE)</f>
        <v>41 - Paraná</v>
      </c>
      <c r="J3566" s="22" t="s">
        <v>106</v>
      </c>
      <c r="K3566" s="22">
        <v>0</v>
      </c>
      <c r="L3566" s="25">
        <v>49873.599999999999</v>
      </c>
      <c r="M3566" s="20" t="e">
        <f>VLOOKUP(G3566,PROCV!$A$110:$B$119,2,FALSE)</f>
        <v>#N/A</v>
      </c>
      <c r="N3566" s="17" t="e">
        <f t="shared" si="55"/>
        <v>#N/A</v>
      </c>
    </row>
    <row r="3567" spans="1:14" x14ac:dyDescent="0.25">
      <c r="A3567" s="30" t="s">
        <v>48</v>
      </c>
      <c r="B3567" s="29">
        <v>46468</v>
      </c>
      <c r="C3567" s="28" t="s">
        <v>3026</v>
      </c>
      <c r="D3567" s="27" t="s">
        <v>4</v>
      </c>
      <c r="E3567" s="27" t="s">
        <v>230</v>
      </c>
      <c r="F3567" s="26" t="str">
        <f>VLOOKUP(E3567,PROCV!$A$1:$B$107,2,TRUE)</f>
        <v>Artes Cênicas e Espetáculo</v>
      </c>
      <c r="G3567" s="25">
        <v>2004</v>
      </c>
      <c r="H3567" s="24">
        <v>0</v>
      </c>
      <c r="I3567" s="23" t="str">
        <f>VLOOKUP(J3567,PROCV!$E$1:$F$27,2,FALSE)</f>
        <v>35 - São Paulo</v>
      </c>
      <c r="J3567" s="22" t="s">
        <v>76</v>
      </c>
      <c r="K3567" s="22">
        <v>0</v>
      </c>
      <c r="L3567" s="25">
        <v>34290</v>
      </c>
      <c r="M3567" s="20" t="e">
        <f>VLOOKUP(G3567,PROCV!$A$110:$B$119,2,FALSE)</f>
        <v>#N/A</v>
      </c>
      <c r="N3567" s="17" t="e">
        <f t="shared" si="55"/>
        <v>#N/A</v>
      </c>
    </row>
    <row r="3568" spans="1:14" x14ac:dyDescent="0.25">
      <c r="A3568" s="30" t="s">
        <v>48</v>
      </c>
      <c r="B3568" s="29">
        <v>42965</v>
      </c>
      <c r="C3568" s="28" t="s">
        <v>3025</v>
      </c>
      <c r="D3568" s="27" t="s">
        <v>189</v>
      </c>
      <c r="E3568" s="27" t="s">
        <v>640</v>
      </c>
      <c r="F3568" s="26" t="str">
        <f>VLOOKUP(E3568,PROCV!$A$1:$B$107,2,TRUE)</f>
        <v>Música</v>
      </c>
      <c r="G3568" s="25">
        <v>2004</v>
      </c>
      <c r="H3568" s="24">
        <v>0</v>
      </c>
      <c r="I3568" s="23" t="str">
        <f>VLOOKUP(J3568,PROCV!$E$1:$F$27,2,FALSE)</f>
        <v>53 - Distrito Federal</v>
      </c>
      <c r="J3568" s="22" t="s">
        <v>75</v>
      </c>
      <c r="K3568" s="22">
        <v>0</v>
      </c>
      <c r="L3568" s="25">
        <v>650000</v>
      </c>
      <c r="M3568" s="20" t="e">
        <f>VLOOKUP(G3568,PROCV!$A$110:$B$119,2,FALSE)</f>
        <v>#N/A</v>
      </c>
      <c r="N3568" s="17" t="e">
        <f t="shared" si="55"/>
        <v>#N/A</v>
      </c>
    </row>
    <row r="3569" spans="1:14" x14ac:dyDescent="0.25">
      <c r="A3569" s="30" t="s">
        <v>48</v>
      </c>
      <c r="B3569" s="29">
        <v>43101</v>
      </c>
      <c r="C3569" s="28" t="s">
        <v>3024</v>
      </c>
      <c r="D3569" s="27" t="s">
        <v>4</v>
      </c>
      <c r="E3569" s="27" t="s">
        <v>209</v>
      </c>
      <c r="F3569" s="26" t="str">
        <f>VLOOKUP(E3569,PROCV!$A$1:$B$107,2,TRUE)</f>
        <v>Educação e Criação em Artes</v>
      </c>
      <c r="G3569" s="25">
        <v>2004</v>
      </c>
      <c r="H3569" s="24">
        <v>0</v>
      </c>
      <c r="I3569" s="23" t="str">
        <f>VLOOKUP(J3569,PROCV!$E$1:$F$27,2,FALSE)</f>
        <v>35 - São Paulo</v>
      </c>
      <c r="J3569" s="22" t="s">
        <v>76</v>
      </c>
      <c r="K3569" s="22">
        <v>0</v>
      </c>
      <c r="L3569" s="25">
        <v>3400000</v>
      </c>
      <c r="M3569" s="20" t="e">
        <f>VLOOKUP(G3569,PROCV!$A$110:$B$119,2,FALSE)</f>
        <v>#N/A</v>
      </c>
      <c r="N3569" s="17" t="e">
        <f t="shared" si="55"/>
        <v>#N/A</v>
      </c>
    </row>
    <row r="3570" spans="1:14" x14ac:dyDescent="0.25">
      <c r="A3570" s="30" t="s">
        <v>48</v>
      </c>
      <c r="B3570" s="29">
        <v>43735</v>
      </c>
      <c r="C3570" s="28" t="s">
        <v>3023</v>
      </c>
      <c r="D3570" s="27" t="s">
        <v>4</v>
      </c>
      <c r="E3570" s="27" t="s">
        <v>230</v>
      </c>
      <c r="F3570" s="26" t="str">
        <f>VLOOKUP(E3570,PROCV!$A$1:$B$107,2,TRUE)</f>
        <v>Artes Cênicas e Espetáculo</v>
      </c>
      <c r="G3570" s="25">
        <v>2004</v>
      </c>
      <c r="H3570" s="24">
        <v>0</v>
      </c>
      <c r="I3570" s="23" t="str">
        <f>VLOOKUP(J3570,PROCV!$E$1:$F$27,2,FALSE)</f>
        <v>33 - Rio de Janeiro</v>
      </c>
      <c r="J3570" s="22" t="s">
        <v>82</v>
      </c>
      <c r="K3570" s="22">
        <v>0</v>
      </c>
      <c r="L3570" s="25">
        <v>20000</v>
      </c>
      <c r="M3570" s="20" t="e">
        <f>VLOOKUP(G3570,PROCV!$A$110:$B$119,2,FALSE)</f>
        <v>#N/A</v>
      </c>
      <c r="N3570" s="17" t="e">
        <f t="shared" si="55"/>
        <v>#N/A</v>
      </c>
    </row>
    <row r="3571" spans="1:14" x14ac:dyDescent="0.25">
      <c r="A3571" s="30" t="s">
        <v>48</v>
      </c>
      <c r="B3571" s="29">
        <v>41561</v>
      </c>
      <c r="C3571" s="28" t="s">
        <v>3022</v>
      </c>
      <c r="D3571" s="27" t="s">
        <v>46</v>
      </c>
      <c r="E3571" s="27" t="s">
        <v>50</v>
      </c>
      <c r="F3571" s="26" t="str">
        <f>VLOOKUP(E3571,PROCV!$A$1:$B$107,2,TRUE)</f>
        <v>Educação e Criação em Artes</v>
      </c>
      <c r="G3571" s="25">
        <v>2004</v>
      </c>
      <c r="H3571" s="24">
        <v>0</v>
      </c>
      <c r="I3571" s="23" t="str">
        <f>VLOOKUP(J3571,PROCV!$E$1:$F$27,2,FALSE)</f>
        <v>29 - Bahia</v>
      </c>
      <c r="J3571" s="22" t="s">
        <v>73</v>
      </c>
      <c r="K3571" s="22">
        <v>0</v>
      </c>
      <c r="L3571" s="25">
        <v>34480</v>
      </c>
      <c r="M3571" s="20" t="e">
        <f>VLOOKUP(G3571,PROCV!$A$110:$B$119,2,FALSE)</f>
        <v>#N/A</v>
      </c>
      <c r="N3571" s="17" t="e">
        <f t="shared" si="55"/>
        <v>#N/A</v>
      </c>
    </row>
    <row r="3572" spans="1:14" x14ac:dyDescent="0.25">
      <c r="A3572" s="30" t="s">
        <v>48</v>
      </c>
      <c r="B3572" s="29">
        <v>41570</v>
      </c>
      <c r="C3572" s="28" t="s">
        <v>3021</v>
      </c>
      <c r="D3572" s="27" t="s">
        <v>189</v>
      </c>
      <c r="E3572" s="27" t="s">
        <v>630</v>
      </c>
      <c r="F3572" s="26" t="s">
        <v>10</v>
      </c>
      <c r="G3572" s="25">
        <v>2004</v>
      </c>
      <c r="H3572" s="24">
        <v>0</v>
      </c>
      <c r="I3572" s="23" t="str">
        <f>VLOOKUP(J3572,PROCV!$E$1:$F$27,2,FALSE)</f>
        <v>41 - Paraná</v>
      </c>
      <c r="J3572" s="22" t="s">
        <v>106</v>
      </c>
      <c r="K3572" s="22">
        <v>0</v>
      </c>
      <c r="L3572" s="25">
        <v>240254</v>
      </c>
      <c r="M3572" s="20" t="e">
        <f>VLOOKUP(G3572,PROCV!$A$110:$B$119,2,FALSE)</f>
        <v>#N/A</v>
      </c>
      <c r="N3572" s="17" t="e">
        <f t="shared" si="55"/>
        <v>#N/A</v>
      </c>
    </row>
    <row r="3573" spans="1:14" x14ac:dyDescent="0.25">
      <c r="A3573" s="30" t="s">
        <v>48</v>
      </c>
      <c r="B3573" s="29">
        <v>42491</v>
      </c>
      <c r="C3573" s="28" t="s">
        <v>3020</v>
      </c>
      <c r="D3573" s="27" t="s">
        <v>189</v>
      </c>
      <c r="E3573" s="27" t="s">
        <v>630</v>
      </c>
      <c r="F3573" s="26" t="s">
        <v>10</v>
      </c>
      <c r="G3573" s="25">
        <v>2004</v>
      </c>
      <c r="H3573" s="24">
        <v>0</v>
      </c>
      <c r="I3573" s="23" t="str">
        <f>VLOOKUP(J3573,PROCV!$E$1:$F$27,2,FALSE)</f>
        <v>16 - Amapá</v>
      </c>
      <c r="J3573" s="22" t="s">
        <v>61</v>
      </c>
      <c r="K3573" s="22">
        <v>0</v>
      </c>
      <c r="L3573" s="25">
        <v>394529.2</v>
      </c>
      <c r="M3573" s="20" t="e">
        <f>VLOOKUP(G3573,PROCV!$A$110:$B$119,2,FALSE)</f>
        <v>#N/A</v>
      </c>
      <c r="N3573" s="17" t="e">
        <f t="shared" si="55"/>
        <v>#N/A</v>
      </c>
    </row>
    <row r="3574" spans="1:14" x14ac:dyDescent="0.25">
      <c r="A3574" s="30" t="s">
        <v>48</v>
      </c>
      <c r="B3574" s="29">
        <v>42032</v>
      </c>
      <c r="C3574" s="28" t="s">
        <v>3019</v>
      </c>
      <c r="D3574" s="27" t="s">
        <v>189</v>
      </c>
      <c r="E3574" s="27" t="s">
        <v>213</v>
      </c>
      <c r="F3574" s="26" t="str">
        <f>VLOOKUP(E3574,PROCV!$A$1:$B$107,2,TRUE)</f>
        <v>Patrimônio</v>
      </c>
      <c r="G3574" s="25">
        <v>2004</v>
      </c>
      <c r="H3574" s="24">
        <v>0</v>
      </c>
      <c r="I3574" s="23" t="str">
        <f>VLOOKUP(J3574,PROCV!$E$1:$F$27,2,FALSE)</f>
        <v>41 - Paraná</v>
      </c>
      <c r="J3574" s="22" t="s">
        <v>106</v>
      </c>
      <c r="K3574" s="22">
        <v>0</v>
      </c>
      <c r="L3574" s="25">
        <v>150000</v>
      </c>
      <c r="M3574" s="20" t="e">
        <f>VLOOKUP(G3574,PROCV!$A$110:$B$119,2,FALSE)</f>
        <v>#N/A</v>
      </c>
      <c r="N3574" s="17" t="e">
        <f t="shared" si="55"/>
        <v>#N/A</v>
      </c>
    </row>
    <row r="3575" spans="1:14" x14ac:dyDescent="0.25">
      <c r="A3575" s="30" t="s">
        <v>48</v>
      </c>
      <c r="B3575" s="29">
        <v>42027</v>
      </c>
      <c r="C3575" s="28" t="s">
        <v>3018</v>
      </c>
      <c r="D3575" s="27" t="s">
        <v>189</v>
      </c>
      <c r="E3575" s="27" t="s">
        <v>213</v>
      </c>
      <c r="F3575" s="26" t="str">
        <f>VLOOKUP(E3575,PROCV!$A$1:$B$107,2,TRUE)</f>
        <v>Patrimônio</v>
      </c>
      <c r="G3575" s="25">
        <v>2004</v>
      </c>
      <c r="H3575" s="24">
        <v>0</v>
      </c>
      <c r="I3575" s="23" t="str">
        <f>VLOOKUP(J3575,PROCV!$E$1:$F$27,2,FALSE)</f>
        <v>43 - Rio Grande do Sul</v>
      </c>
      <c r="J3575" s="22" t="s">
        <v>56</v>
      </c>
      <c r="K3575" s="22">
        <v>0</v>
      </c>
      <c r="L3575" s="25">
        <v>50000</v>
      </c>
      <c r="M3575" s="20" t="e">
        <f>VLOOKUP(G3575,PROCV!$A$110:$B$119,2,FALSE)</f>
        <v>#N/A</v>
      </c>
      <c r="N3575" s="17" t="e">
        <f t="shared" si="55"/>
        <v>#N/A</v>
      </c>
    </row>
    <row r="3576" spans="1:14" x14ac:dyDescent="0.25">
      <c r="A3576" s="30" t="s">
        <v>48</v>
      </c>
      <c r="B3576" s="29">
        <v>36825</v>
      </c>
      <c r="C3576" s="28" t="s">
        <v>3017</v>
      </c>
      <c r="D3576" s="27" t="s">
        <v>189</v>
      </c>
      <c r="E3576" s="27" t="s">
        <v>213</v>
      </c>
      <c r="F3576" s="26" t="str">
        <f>VLOOKUP(E3576,PROCV!$A$1:$B$107,2,TRUE)</f>
        <v>Patrimônio</v>
      </c>
      <c r="G3576" s="25">
        <v>2004</v>
      </c>
      <c r="H3576" s="24">
        <v>0</v>
      </c>
      <c r="I3576" s="23" t="str">
        <f>VLOOKUP(J3576,PROCV!$E$1:$F$27,2,FALSE)</f>
        <v>31 - Minas Gerais</v>
      </c>
      <c r="J3576" s="22" t="s">
        <v>85</v>
      </c>
      <c r="K3576" s="22">
        <v>0</v>
      </c>
      <c r="L3576" s="25">
        <v>200000</v>
      </c>
      <c r="M3576" s="20" t="e">
        <f>VLOOKUP(G3576,PROCV!$A$110:$B$119,2,FALSE)</f>
        <v>#N/A</v>
      </c>
      <c r="N3576" s="17" t="e">
        <f t="shared" si="55"/>
        <v>#N/A</v>
      </c>
    </row>
    <row r="3577" spans="1:14" x14ac:dyDescent="0.25">
      <c r="A3577" s="30" t="s">
        <v>48</v>
      </c>
      <c r="B3577" s="29">
        <v>45218</v>
      </c>
      <c r="C3577" s="28" t="s">
        <v>3016</v>
      </c>
      <c r="D3577" s="27" t="s">
        <v>189</v>
      </c>
      <c r="E3577" s="27" t="s">
        <v>188</v>
      </c>
      <c r="F3577" s="26" t="str">
        <f>VLOOKUP(E3577,PROCV!$A$1:$B$107,2,TRUE)</f>
        <v>Audiovisual</v>
      </c>
      <c r="G3577" s="25">
        <v>2004</v>
      </c>
      <c r="H3577" s="24">
        <v>0</v>
      </c>
      <c r="I3577" s="23" t="str">
        <f>VLOOKUP(J3577,PROCV!$E$1:$F$27,2,FALSE)</f>
        <v>53 - Distrito Federal</v>
      </c>
      <c r="J3577" s="22" t="s">
        <v>75</v>
      </c>
      <c r="K3577" s="22">
        <v>0</v>
      </c>
      <c r="L3577" s="25">
        <v>50894.400000000001</v>
      </c>
      <c r="M3577" s="20" t="e">
        <f>VLOOKUP(G3577,PROCV!$A$110:$B$119,2,FALSE)</f>
        <v>#N/A</v>
      </c>
      <c r="N3577" s="17" t="e">
        <f t="shared" si="55"/>
        <v>#N/A</v>
      </c>
    </row>
    <row r="3578" spans="1:14" x14ac:dyDescent="0.25">
      <c r="A3578" s="30" t="s">
        <v>48</v>
      </c>
      <c r="B3578" s="29">
        <v>41837</v>
      </c>
      <c r="C3578" s="28" t="s">
        <v>3015</v>
      </c>
      <c r="D3578" s="27" t="s">
        <v>189</v>
      </c>
      <c r="E3578" s="27" t="s">
        <v>213</v>
      </c>
      <c r="F3578" s="26" t="str">
        <f>VLOOKUP(E3578,PROCV!$A$1:$B$107,2,TRUE)</f>
        <v>Patrimônio</v>
      </c>
      <c r="G3578" s="25">
        <v>2004</v>
      </c>
      <c r="H3578" s="24">
        <v>0</v>
      </c>
      <c r="I3578" s="23" t="str">
        <f>VLOOKUP(J3578,PROCV!$E$1:$F$27,2,FALSE)</f>
        <v>41 - Paraná</v>
      </c>
      <c r="J3578" s="22" t="s">
        <v>106</v>
      </c>
      <c r="K3578" s="22">
        <v>0</v>
      </c>
      <c r="L3578" s="25">
        <v>120000</v>
      </c>
      <c r="M3578" s="20" t="e">
        <f>VLOOKUP(G3578,PROCV!$A$110:$B$119,2,FALSE)</f>
        <v>#N/A</v>
      </c>
      <c r="N3578" s="17" t="e">
        <f t="shared" si="55"/>
        <v>#N/A</v>
      </c>
    </row>
    <row r="3579" spans="1:14" x14ac:dyDescent="0.25">
      <c r="A3579" s="30" t="s">
        <v>48</v>
      </c>
      <c r="B3579" s="29">
        <v>44676</v>
      </c>
      <c r="C3579" s="28" t="s">
        <v>3014</v>
      </c>
      <c r="D3579" s="27" t="s">
        <v>189</v>
      </c>
      <c r="E3579" s="27" t="s">
        <v>630</v>
      </c>
      <c r="F3579" s="26" t="s">
        <v>10</v>
      </c>
      <c r="G3579" s="25">
        <v>2004</v>
      </c>
      <c r="H3579" s="24">
        <v>0</v>
      </c>
      <c r="I3579" s="23" t="str">
        <f>VLOOKUP(J3579,PROCV!$E$1:$F$27,2,FALSE)</f>
        <v>33 - Rio de Janeiro</v>
      </c>
      <c r="J3579" s="22" t="s">
        <v>82</v>
      </c>
      <c r="K3579" s="22">
        <v>0</v>
      </c>
      <c r="L3579" s="25">
        <v>50784</v>
      </c>
      <c r="M3579" s="20" t="e">
        <f>VLOOKUP(G3579,PROCV!$A$110:$B$119,2,FALSE)</f>
        <v>#N/A</v>
      </c>
      <c r="N3579" s="17" t="e">
        <f t="shared" si="55"/>
        <v>#N/A</v>
      </c>
    </row>
    <row r="3580" spans="1:14" x14ac:dyDescent="0.25">
      <c r="A3580" s="30" t="s">
        <v>48</v>
      </c>
      <c r="B3580" s="29">
        <v>42487</v>
      </c>
      <c r="C3580" s="28" t="s">
        <v>3013</v>
      </c>
      <c r="D3580" s="27" t="s">
        <v>189</v>
      </c>
      <c r="E3580" s="27" t="s">
        <v>213</v>
      </c>
      <c r="F3580" s="26" t="str">
        <f>VLOOKUP(E3580,PROCV!$A$1:$B$107,2,TRUE)</f>
        <v>Patrimônio</v>
      </c>
      <c r="G3580" s="25">
        <v>2004</v>
      </c>
      <c r="H3580" s="24">
        <v>0</v>
      </c>
      <c r="I3580" s="23" t="str">
        <f>VLOOKUP(J3580,PROCV!$E$1:$F$27,2,FALSE)</f>
        <v>52 - Goiás</v>
      </c>
      <c r="J3580" s="22" t="s">
        <v>97</v>
      </c>
      <c r="K3580" s="22">
        <v>0</v>
      </c>
      <c r="L3580" s="25">
        <v>100000</v>
      </c>
      <c r="M3580" s="20" t="e">
        <f>VLOOKUP(G3580,PROCV!$A$110:$B$119,2,FALSE)</f>
        <v>#N/A</v>
      </c>
      <c r="N3580" s="17" t="e">
        <f t="shared" si="55"/>
        <v>#N/A</v>
      </c>
    </row>
    <row r="3581" spans="1:14" x14ac:dyDescent="0.25">
      <c r="A3581" s="30" t="s">
        <v>48</v>
      </c>
      <c r="B3581" s="29">
        <v>42502</v>
      </c>
      <c r="C3581" s="28" t="s">
        <v>3012</v>
      </c>
      <c r="D3581" s="27" t="s">
        <v>189</v>
      </c>
      <c r="E3581" s="27" t="s">
        <v>630</v>
      </c>
      <c r="F3581" s="26" t="s">
        <v>10</v>
      </c>
      <c r="G3581" s="25">
        <v>2004</v>
      </c>
      <c r="H3581" s="24">
        <v>0</v>
      </c>
      <c r="I3581" s="23" t="str">
        <f>VLOOKUP(J3581,PROCV!$E$1:$F$27,2,FALSE)</f>
        <v>41 - Paraná</v>
      </c>
      <c r="J3581" s="22" t="s">
        <v>106</v>
      </c>
      <c r="K3581" s="22">
        <v>0</v>
      </c>
      <c r="L3581" s="25">
        <v>99616</v>
      </c>
      <c r="M3581" s="20" t="e">
        <f>VLOOKUP(G3581,PROCV!$A$110:$B$119,2,FALSE)</f>
        <v>#N/A</v>
      </c>
      <c r="N3581" s="17" t="e">
        <f t="shared" si="55"/>
        <v>#N/A</v>
      </c>
    </row>
    <row r="3582" spans="1:14" x14ac:dyDescent="0.25">
      <c r="A3582" s="30" t="s">
        <v>48</v>
      </c>
      <c r="B3582" s="29">
        <v>42485</v>
      </c>
      <c r="C3582" s="28" t="s">
        <v>2525</v>
      </c>
      <c r="D3582" s="27" t="s">
        <v>189</v>
      </c>
      <c r="E3582" s="27" t="s">
        <v>213</v>
      </c>
      <c r="F3582" s="26" t="str">
        <f>VLOOKUP(E3582,PROCV!$A$1:$B$107,2,TRUE)</f>
        <v>Patrimônio</v>
      </c>
      <c r="G3582" s="25">
        <v>2004</v>
      </c>
      <c r="H3582" s="24">
        <v>0</v>
      </c>
      <c r="I3582" s="23" t="str">
        <f>VLOOKUP(J3582,PROCV!$E$1:$F$27,2,FALSE)</f>
        <v>43 - Rio Grande do Sul</v>
      </c>
      <c r="J3582" s="22" t="s">
        <v>56</v>
      </c>
      <c r="K3582" s="22">
        <v>0</v>
      </c>
      <c r="L3582" s="25">
        <v>91284</v>
      </c>
      <c r="M3582" s="20" t="e">
        <f>VLOOKUP(G3582,PROCV!$A$110:$B$119,2,FALSE)</f>
        <v>#N/A</v>
      </c>
      <c r="N3582" s="17" t="e">
        <f t="shared" si="55"/>
        <v>#N/A</v>
      </c>
    </row>
    <row r="3583" spans="1:14" x14ac:dyDescent="0.25">
      <c r="A3583" s="30" t="s">
        <v>48</v>
      </c>
      <c r="B3583" s="29">
        <v>41799</v>
      </c>
      <c r="C3583" s="28" t="s">
        <v>3011</v>
      </c>
      <c r="D3583" s="27" t="s">
        <v>189</v>
      </c>
      <c r="E3583" s="27" t="s">
        <v>188</v>
      </c>
      <c r="F3583" s="26" t="str">
        <f>VLOOKUP(E3583,PROCV!$A$1:$B$107,2,TRUE)</f>
        <v>Audiovisual</v>
      </c>
      <c r="G3583" s="25">
        <v>2004</v>
      </c>
      <c r="H3583" s="24">
        <v>0</v>
      </c>
      <c r="I3583" s="23" t="str">
        <f>VLOOKUP(J3583,PROCV!$E$1:$F$27,2,FALSE)</f>
        <v>41 - Paraná</v>
      </c>
      <c r="J3583" s="22" t="s">
        <v>106</v>
      </c>
      <c r="K3583" s="22">
        <v>0</v>
      </c>
      <c r="L3583" s="25">
        <v>190000</v>
      </c>
      <c r="M3583" s="20" t="e">
        <f>VLOOKUP(G3583,PROCV!$A$110:$B$119,2,FALSE)</f>
        <v>#N/A</v>
      </c>
      <c r="N3583" s="17" t="e">
        <f t="shared" si="55"/>
        <v>#N/A</v>
      </c>
    </row>
    <row r="3584" spans="1:14" x14ac:dyDescent="0.25">
      <c r="A3584" s="30" t="s">
        <v>48</v>
      </c>
      <c r="B3584" s="29">
        <v>41880</v>
      </c>
      <c r="C3584" s="28" t="s">
        <v>3010</v>
      </c>
      <c r="D3584" s="27" t="s">
        <v>189</v>
      </c>
      <c r="E3584" s="27" t="s">
        <v>213</v>
      </c>
      <c r="F3584" s="26" t="str">
        <f>VLOOKUP(E3584,PROCV!$A$1:$B$107,2,TRUE)</f>
        <v>Patrimônio</v>
      </c>
      <c r="G3584" s="25">
        <v>2004</v>
      </c>
      <c r="H3584" s="24">
        <v>0</v>
      </c>
      <c r="I3584" s="23" t="str">
        <f>VLOOKUP(J3584,PROCV!$E$1:$F$27,2,FALSE)</f>
        <v>11 - Rondônia</v>
      </c>
      <c r="J3584" s="22" t="s">
        <v>219</v>
      </c>
      <c r="K3584" s="22">
        <v>0</v>
      </c>
      <c r="L3584" s="25">
        <v>160000</v>
      </c>
      <c r="M3584" s="20" t="e">
        <f>VLOOKUP(G3584,PROCV!$A$110:$B$119,2,FALSE)</f>
        <v>#N/A</v>
      </c>
      <c r="N3584" s="17" t="e">
        <f t="shared" si="55"/>
        <v>#N/A</v>
      </c>
    </row>
    <row r="3585" spans="1:14" x14ac:dyDescent="0.25">
      <c r="A3585" s="30" t="s">
        <v>48</v>
      </c>
      <c r="B3585" s="29">
        <v>42450</v>
      </c>
      <c r="C3585" s="28" t="s">
        <v>3009</v>
      </c>
      <c r="D3585" s="27" t="s">
        <v>114</v>
      </c>
      <c r="E3585" s="27" t="s">
        <v>192</v>
      </c>
      <c r="F3585" s="26" t="str">
        <f>VLOOKUP(E3585,PROCV!$A$1:$B$107,2,TRUE)</f>
        <v>Música</v>
      </c>
      <c r="G3585" s="25">
        <v>2004</v>
      </c>
      <c r="H3585" s="24">
        <v>0</v>
      </c>
      <c r="I3585" s="23" t="str">
        <f>VLOOKUP(J3585,PROCV!$E$1:$F$27,2,FALSE)</f>
        <v>11 - Rondônia</v>
      </c>
      <c r="J3585" s="22" t="s">
        <v>219</v>
      </c>
      <c r="K3585" s="22">
        <v>0</v>
      </c>
      <c r="L3585" s="25">
        <v>10000</v>
      </c>
      <c r="M3585" s="20" t="e">
        <f>VLOOKUP(G3585,PROCV!$A$110:$B$119,2,FALSE)</f>
        <v>#N/A</v>
      </c>
      <c r="N3585" s="17" t="e">
        <f t="shared" si="55"/>
        <v>#N/A</v>
      </c>
    </row>
    <row r="3586" spans="1:14" x14ac:dyDescent="0.25">
      <c r="A3586" s="30" t="s">
        <v>48</v>
      </c>
      <c r="B3586" s="29">
        <v>41129</v>
      </c>
      <c r="C3586" s="28" t="s">
        <v>3008</v>
      </c>
      <c r="D3586" s="27" t="s">
        <v>46</v>
      </c>
      <c r="E3586" s="27" t="s">
        <v>50</v>
      </c>
      <c r="F3586" s="26" t="str">
        <f>VLOOKUP(E3586,PROCV!$A$1:$B$107,2,TRUE)</f>
        <v>Educação e Criação em Artes</v>
      </c>
      <c r="G3586" s="25">
        <v>2004</v>
      </c>
      <c r="H3586" s="24">
        <v>0</v>
      </c>
      <c r="I3586" s="23" t="str">
        <f>VLOOKUP(J3586,PROCV!$E$1:$F$27,2,FALSE)</f>
        <v>33 - Rio de Janeiro</v>
      </c>
      <c r="J3586" s="22" t="s">
        <v>82</v>
      </c>
      <c r="K3586" s="22">
        <v>0</v>
      </c>
      <c r="L3586" s="25">
        <v>80000</v>
      </c>
      <c r="M3586" s="20" t="e">
        <f>VLOOKUP(G3586,PROCV!$A$110:$B$119,2,FALSE)</f>
        <v>#N/A</v>
      </c>
      <c r="N3586" s="17" t="e">
        <f t="shared" ref="N3586:N3649" si="56">+M3586*L3586</f>
        <v>#N/A</v>
      </c>
    </row>
    <row r="3587" spans="1:14" x14ac:dyDescent="0.25">
      <c r="A3587" s="30" t="s">
        <v>48</v>
      </c>
      <c r="B3587" s="29">
        <v>43325</v>
      </c>
      <c r="C3587" s="28" t="s">
        <v>3007</v>
      </c>
      <c r="D3587" s="27" t="s">
        <v>4</v>
      </c>
      <c r="E3587" s="27" t="s">
        <v>230</v>
      </c>
      <c r="F3587" s="26" t="str">
        <f>VLOOKUP(E3587,PROCV!$A$1:$B$107,2,TRUE)</f>
        <v>Artes Cênicas e Espetáculo</v>
      </c>
      <c r="G3587" s="25">
        <v>2004</v>
      </c>
      <c r="H3587" s="24">
        <v>0</v>
      </c>
      <c r="I3587" s="23" t="str">
        <f>VLOOKUP(J3587,PROCV!$E$1:$F$27,2,FALSE)</f>
        <v>29 - Bahia</v>
      </c>
      <c r="J3587" s="22" t="s">
        <v>73</v>
      </c>
      <c r="K3587" s="22">
        <v>0</v>
      </c>
      <c r="L3587" s="25">
        <v>40000</v>
      </c>
      <c r="M3587" s="20" t="e">
        <f>VLOOKUP(G3587,PROCV!$A$110:$B$119,2,FALSE)</f>
        <v>#N/A</v>
      </c>
      <c r="N3587" s="17" t="e">
        <f t="shared" si="56"/>
        <v>#N/A</v>
      </c>
    </row>
    <row r="3588" spans="1:14" x14ac:dyDescent="0.25">
      <c r="A3588" s="30" t="s">
        <v>48</v>
      </c>
      <c r="B3588" s="29">
        <v>45277</v>
      </c>
      <c r="C3588" s="28" t="s">
        <v>3006</v>
      </c>
      <c r="D3588" s="27" t="s">
        <v>4</v>
      </c>
      <c r="E3588" s="27" t="s">
        <v>230</v>
      </c>
      <c r="F3588" s="26" t="str">
        <f>VLOOKUP(E3588,PROCV!$A$1:$B$107,2,TRUE)</f>
        <v>Artes Cênicas e Espetáculo</v>
      </c>
      <c r="G3588" s="25">
        <v>2004</v>
      </c>
      <c r="H3588" s="24">
        <v>0</v>
      </c>
      <c r="I3588" s="23" t="str">
        <f>VLOOKUP(J3588,PROCV!$E$1:$F$27,2,FALSE)</f>
        <v>35 - São Paulo</v>
      </c>
      <c r="J3588" s="22" t="s">
        <v>76</v>
      </c>
      <c r="K3588" s="22">
        <v>0</v>
      </c>
      <c r="L3588" s="25">
        <v>420000</v>
      </c>
      <c r="M3588" s="20" t="e">
        <f>VLOOKUP(G3588,PROCV!$A$110:$B$119,2,FALSE)</f>
        <v>#N/A</v>
      </c>
      <c r="N3588" s="17" t="e">
        <f t="shared" si="56"/>
        <v>#N/A</v>
      </c>
    </row>
    <row r="3589" spans="1:14" x14ac:dyDescent="0.25">
      <c r="A3589" s="30" t="s">
        <v>48</v>
      </c>
      <c r="B3589" s="29">
        <v>45872</v>
      </c>
      <c r="C3589" s="28" t="s">
        <v>3005</v>
      </c>
      <c r="D3589" s="27" t="s">
        <v>114</v>
      </c>
      <c r="E3589" s="27" t="s">
        <v>113</v>
      </c>
      <c r="F3589" s="26" t="str">
        <f>VLOOKUP(E3589,PROCV!$A$1:$B$107,2,TRUE)</f>
        <v>Música</v>
      </c>
      <c r="G3589" s="25">
        <v>2004</v>
      </c>
      <c r="H3589" s="24">
        <v>0</v>
      </c>
      <c r="I3589" s="23" t="str">
        <f>VLOOKUP(J3589,PROCV!$E$1:$F$27,2,FALSE)</f>
        <v>43 - Rio Grande do Sul</v>
      </c>
      <c r="J3589" s="22" t="s">
        <v>56</v>
      </c>
      <c r="K3589" s="22">
        <v>0</v>
      </c>
      <c r="L3589" s="25">
        <v>35302.400000000001</v>
      </c>
      <c r="M3589" s="20" t="e">
        <f>VLOOKUP(G3589,PROCV!$A$110:$B$119,2,FALSE)</f>
        <v>#N/A</v>
      </c>
      <c r="N3589" s="17" t="e">
        <f t="shared" si="56"/>
        <v>#N/A</v>
      </c>
    </row>
    <row r="3590" spans="1:14" x14ac:dyDescent="0.25">
      <c r="A3590" s="30" t="s">
        <v>48</v>
      </c>
      <c r="B3590" s="29">
        <v>41044</v>
      </c>
      <c r="C3590" s="28" t="s">
        <v>3004</v>
      </c>
      <c r="D3590" s="27" t="s">
        <v>4</v>
      </c>
      <c r="E3590" s="27" t="s">
        <v>259</v>
      </c>
      <c r="F3590" s="26" t="str">
        <f>VLOOKUP(E3590,PROCV!$A$1:$B$107,2,TRUE)</f>
        <v>Arquitetura e Design</v>
      </c>
      <c r="G3590" s="25">
        <v>2004</v>
      </c>
      <c r="H3590" s="24">
        <v>0</v>
      </c>
      <c r="I3590" s="23" t="str">
        <f>VLOOKUP(J3590,PROCV!$E$1:$F$27,2,FALSE)</f>
        <v>35 - São Paulo</v>
      </c>
      <c r="J3590" s="22" t="s">
        <v>76</v>
      </c>
      <c r="K3590" s="22">
        <v>0</v>
      </c>
      <c r="L3590" s="25">
        <v>40000</v>
      </c>
      <c r="M3590" s="20" t="e">
        <f>VLOOKUP(G3590,PROCV!$A$110:$B$119,2,FALSE)</f>
        <v>#N/A</v>
      </c>
      <c r="N3590" s="17" t="e">
        <f t="shared" si="56"/>
        <v>#N/A</v>
      </c>
    </row>
    <row r="3591" spans="1:14" x14ac:dyDescent="0.25">
      <c r="A3591" s="30" t="s">
        <v>48</v>
      </c>
      <c r="B3591" s="29">
        <v>46600</v>
      </c>
      <c r="C3591" s="28" t="s">
        <v>3003</v>
      </c>
      <c r="D3591" s="27" t="s">
        <v>4</v>
      </c>
      <c r="E3591" s="27" t="s">
        <v>230</v>
      </c>
      <c r="F3591" s="26" t="str">
        <f>VLOOKUP(E3591,PROCV!$A$1:$B$107,2,TRUE)</f>
        <v>Artes Cênicas e Espetáculo</v>
      </c>
      <c r="G3591" s="25">
        <v>2004</v>
      </c>
      <c r="H3591" s="24">
        <v>0</v>
      </c>
      <c r="I3591" s="23" t="str">
        <f>VLOOKUP(J3591,PROCV!$E$1:$F$27,2,FALSE)</f>
        <v>33 - Rio de Janeiro</v>
      </c>
      <c r="J3591" s="22" t="s">
        <v>82</v>
      </c>
      <c r="K3591" s="22">
        <v>0</v>
      </c>
      <c r="L3591" s="25">
        <v>25000</v>
      </c>
      <c r="M3591" s="20" t="e">
        <f>VLOOKUP(G3591,PROCV!$A$110:$B$119,2,FALSE)</f>
        <v>#N/A</v>
      </c>
      <c r="N3591" s="17" t="e">
        <f t="shared" si="56"/>
        <v>#N/A</v>
      </c>
    </row>
    <row r="3592" spans="1:14" x14ac:dyDescent="0.25">
      <c r="A3592" s="30" t="s">
        <v>48</v>
      </c>
      <c r="B3592" s="29">
        <v>37044</v>
      </c>
      <c r="C3592" s="28" t="s">
        <v>3002</v>
      </c>
      <c r="D3592" s="27" t="s">
        <v>314</v>
      </c>
      <c r="E3592" s="27" t="s">
        <v>265</v>
      </c>
      <c r="F3592" s="26" t="str">
        <f>VLOOKUP(E3592,PROCV!$A$1:$B$107,2,TRUE)</f>
        <v>Patrimônio</v>
      </c>
      <c r="G3592" s="31">
        <v>2004</v>
      </c>
      <c r="H3592" s="24">
        <v>0</v>
      </c>
      <c r="I3592" s="23" t="str">
        <f>VLOOKUP(J3592,PROCV!$E$1:$F$27,2,FALSE)</f>
        <v>53 - Distrito Federal</v>
      </c>
      <c r="J3592" s="22" t="s">
        <v>75</v>
      </c>
      <c r="K3592" s="22">
        <v>0</v>
      </c>
      <c r="L3592" s="31">
        <v>16296</v>
      </c>
      <c r="M3592" s="20" t="e">
        <f>VLOOKUP(G3592,PROCV!$A$110:$B$119,2,FALSE)</f>
        <v>#N/A</v>
      </c>
      <c r="N3592" s="17" t="e">
        <f t="shared" si="56"/>
        <v>#N/A</v>
      </c>
    </row>
    <row r="3593" spans="1:14" x14ac:dyDescent="0.25">
      <c r="A3593" s="30" t="s">
        <v>48</v>
      </c>
      <c r="B3593" s="29">
        <v>46367</v>
      </c>
      <c r="C3593" s="28" t="s">
        <v>3001</v>
      </c>
      <c r="D3593" s="27" t="s">
        <v>189</v>
      </c>
      <c r="E3593" s="27" t="s">
        <v>188</v>
      </c>
      <c r="F3593" s="26" t="str">
        <f>VLOOKUP(E3593,PROCV!$A$1:$B$107,2,TRUE)</f>
        <v>Audiovisual</v>
      </c>
      <c r="G3593" s="25">
        <v>2004</v>
      </c>
      <c r="H3593" s="24">
        <v>0</v>
      </c>
      <c r="I3593" s="23" t="str">
        <f>VLOOKUP(J3593,PROCV!$E$1:$F$27,2,FALSE)</f>
        <v>35 - São Paulo</v>
      </c>
      <c r="J3593" s="22" t="s">
        <v>76</v>
      </c>
      <c r="K3593" s="22">
        <v>0</v>
      </c>
      <c r="L3593" s="25">
        <v>500000</v>
      </c>
      <c r="M3593" s="20" t="e">
        <f>VLOOKUP(G3593,PROCV!$A$110:$B$119,2,FALSE)</f>
        <v>#N/A</v>
      </c>
      <c r="N3593" s="17" t="e">
        <f t="shared" si="56"/>
        <v>#N/A</v>
      </c>
    </row>
    <row r="3594" spans="1:14" x14ac:dyDescent="0.25">
      <c r="A3594" s="30" t="s">
        <v>48</v>
      </c>
      <c r="B3594" s="29">
        <v>40797</v>
      </c>
      <c r="C3594" s="28" t="s">
        <v>3000</v>
      </c>
      <c r="D3594" s="27" t="s">
        <v>46</v>
      </c>
      <c r="E3594" s="27" t="s">
        <v>50</v>
      </c>
      <c r="F3594" s="26" t="str">
        <f>VLOOKUP(E3594,PROCV!$A$1:$B$107,2,TRUE)</f>
        <v>Educação e Criação em Artes</v>
      </c>
      <c r="G3594" s="25">
        <v>2004</v>
      </c>
      <c r="H3594" s="24">
        <v>0</v>
      </c>
      <c r="I3594" s="23" t="str">
        <f>VLOOKUP(J3594,PROCV!$E$1:$F$27,2,FALSE)</f>
        <v>29 - Bahia</v>
      </c>
      <c r="J3594" s="22" t="s">
        <v>73</v>
      </c>
      <c r="K3594" s="22">
        <v>0</v>
      </c>
      <c r="L3594" s="25">
        <v>229138</v>
      </c>
      <c r="M3594" s="20" t="e">
        <f>VLOOKUP(G3594,PROCV!$A$110:$B$119,2,FALSE)</f>
        <v>#N/A</v>
      </c>
      <c r="N3594" s="17" t="e">
        <f t="shared" si="56"/>
        <v>#N/A</v>
      </c>
    </row>
    <row r="3595" spans="1:14" x14ac:dyDescent="0.25">
      <c r="A3595" s="30" t="s">
        <v>48</v>
      </c>
      <c r="B3595" s="29">
        <v>43208</v>
      </c>
      <c r="C3595" s="28" t="s">
        <v>2999</v>
      </c>
      <c r="D3595" s="27" t="s">
        <v>114</v>
      </c>
      <c r="E3595" s="27" t="s">
        <v>113</v>
      </c>
      <c r="F3595" s="26" t="str">
        <f>VLOOKUP(E3595,PROCV!$A$1:$B$107,2,TRUE)</f>
        <v>Música</v>
      </c>
      <c r="G3595" s="25">
        <v>2004</v>
      </c>
      <c r="H3595" s="24">
        <v>0</v>
      </c>
      <c r="I3595" s="23" t="str">
        <f>VLOOKUP(J3595,PROCV!$E$1:$F$27,2,FALSE)</f>
        <v>35 - São Paulo</v>
      </c>
      <c r="J3595" s="22" t="s">
        <v>76</v>
      </c>
      <c r="K3595" s="22">
        <v>0</v>
      </c>
      <c r="L3595" s="25">
        <v>772906.5</v>
      </c>
      <c r="M3595" s="20" t="e">
        <f>VLOOKUP(G3595,PROCV!$A$110:$B$119,2,FALSE)</f>
        <v>#N/A</v>
      </c>
      <c r="N3595" s="17" t="e">
        <f t="shared" si="56"/>
        <v>#N/A</v>
      </c>
    </row>
    <row r="3596" spans="1:14" x14ac:dyDescent="0.25">
      <c r="A3596" s="30" t="s">
        <v>48</v>
      </c>
      <c r="B3596" s="29">
        <v>45178</v>
      </c>
      <c r="C3596" s="28" t="s">
        <v>2998</v>
      </c>
      <c r="D3596" s="27" t="s">
        <v>4</v>
      </c>
      <c r="E3596" s="27" t="s">
        <v>230</v>
      </c>
      <c r="F3596" s="26" t="str">
        <f>VLOOKUP(E3596,PROCV!$A$1:$B$107,2,TRUE)</f>
        <v>Artes Cênicas e Espetáculo</v>
      </c>
      <c r="G3596" s="25">
        <v>2004</v>
      </c>
      <c r="H3596" s="24">
        <v>0</v>
      </c>
      <c r="I3596" s="23" t="str">
        <f>VLOOKUP(J3596,PROCV!$E$1:$F$27,2,FALSE)</f>
        <v>41 - Paraná</v>
      </c>
      <c r="J3596" s="22" t="s">
        <v>106</v>
      </c>
      <c r="K3596" s="22">
        <v>0</v>
      </c>
      <c r="L3596" s="25">
        <v>25000</v>
      </c>
      <c r="M3596" s="20" t="e">
        <f>VLOOKUP(G3596,PROCV!$A$110:$B$119,2,FALSE)</f>
        <v>#N/A</v>
      </c>
      <c r="N3596" s="17" t="e">
        <f t="shared" si="56"/>
        <v>#N/A</v>
      </c>
    </row>
    <row r="3597" spans="1:14" x14ac:dyDescent="0.25">
      <c r="A3597" s="30" t="s">
        <v>48</v>
      </c>
      <c r="B3597" s="29">
        <v>46222</v>
      </c>
      <c r="C3597" s="28" t="s">
        <v>2997</v>
      </c>
      <c r="D3597" s="27" t="s">
        <v>46</v>
      </c>
      <c r="E3597" s="27" t="s">
        <v>50</v>
      </c>
      <c r="F3597" s="26" t="str">
        <f>VLOOKUP(E3597,PROCV!$A$1:$B$107,2,TRUE)</f>
        <v>Educação e Criação em Artes</v>
      </c>
      <c r="G3597" s="25">
        <v>2004</v>
      </c>
      <c r="H3597" s="24">
        <v>0</v>
      </c>
      <c r="I3597" s="23" t="str">
        <f>VLOOKUP(J3597,PROCV!$E$1:$F$27,2,FALSE)</f>
        <v>24 - Rio Grande do Norte</v>
      </c>
      <c r="J3597" s="22" t="s">
        <v>54</v>
      </c>
      <c r="K3597" s="22">
        <v>0</v>
      </c>
      <c r="L3597" s="25">
        <v>228950</v>
      </c>
      <c r="M3597" s="20" t="e">
        <f>VLOOKUP(G3597,PROCV!$A$110:$B$119,2,FALSE)</f>
        <v>#N/A</v>
      </c>
      <c r="N3597" s="17" t="e">
        <f t="shared" si="56"/>
        <v>#N/A</v>
      </c>
    </row>
    <row r="3598" spans="1:14" x14ac:dyDescent="0.25">
      <c r="A3598" s="30" t="s">
        <v>48</v>
      </c>
      <c r="B3598" s="29">
        <v>43336</v>
      </c>
      <c r="C3598" s="28" t="s">
        <v>2996</v>
      </c>
      <c r="D3598" s="27" t="s">
        <v>189</v>
      </c>
      <c r="E3598" s="27" t="s">
        <v>213</v>
      </c>
      <c r="F3598" s="26" t="str">
        <f>VLOOKUP(E3598,PROCV!$A$1:$B$107,2,TRUE)</f>
        <v>Patrimônio</v>
      </c>
      <c r="G3598" s="25">
        <v>2004</v>
      </c>
      <c r="H3598" s="24">
        <v>0</v>
      </c>
      <c r="I3598" s="23" t="str">
        <f>VLOOKUP(J3598,PROCV!$E$1:$F$27,2,FALSE)</f>
        <v>29 - Bahia</v>
      </c>
      <c r="J3598" s="22" t="s">
        <v>73</v>
      </c>
      <c r="K3598" s="22">
        <v>0</v>
      </c>
      <c r="L3598" s="25">
        <v>172896.28</v>
      </c>
      <c r="M3598" s="20" t="e">
        <f>VLOOKUP(G3598,PROCV!$A$110:$B$119,2,FALSE)</f>
        <v>#N/A</v>
      </c>
      <c r="N3598" s="17" t="e">
        <f t="shared" si="56"/>
        <v>#N/A</v>
      </c>
    </row>
    <row r="3599" spans="1:14" x14ac:dyDescent="0.25">
      <c r="A3599" s="30" t="s">
        <v>48</v>
      </c>
      <c r="B3599" s="29">
        <v>45679</v>
      </c>
      <c r="C3599" s="28" t="s">
        <v>2995</v>
      </c>
      <c r="D3599" s="27" t="s">
        <v>189</v>
      </c>
      <c r="E3599" s="27" t="s">
        <v>278</v>
      </c>
      <c r="F3599" s="26" t="str">
        <f>VLOOKUP(E3599,PROCV!$A$1:$B$107,2,TRUE)</f>
        <v>Artes Cênicas e Espetáculo</v>
      </c>
      <c r="G3599" s="25">
        <v>2004</v>
      </c>
      <c r="H3599" s="24">
        <v>0</v>
      </c>
      <c r="I3599" s="23" t="str">
        <f>VLOOKUP(J3599,PROCV!$E$1:$F$27,2,FALSE)</f>
        <v>35 - São Paulo</v>
      </c>
      <c r="J3599" s="22" t="s">
        <v>76</v>
      </c>
      <c r="K3599" s="22">
        <v>0</v>
      </c>
      <c r="L3599" s="25">
        <v>303362.84000000003</v>
      </c>
      <c r="M3599" s="20" t="e">
        <f>VLOOKUP(G3599,PROCV!$A$110:$B$119,2,FALSE)</f>
        <v>#N/A</v>
      </c>
      <c r="N3599" s="17" t="e">
        <f t="shared" si="56"/>
        <v>#N/A</v>
      </c>
    </row>
    <row r="3600" spans="1:14" x14ac:dyDescent="0.25">
      <c r="A3600" s="30" t="s">
        <v>48</v>
      </c>
      <c r="B3600" s="29">
        <v>42933</v>
      </c>
      <c r="C3600" s="28" t="s">
        <v>2994</v>
      </c>
      <c r="D3600" s="27" t="s">
        <v>300</v>
      </c>
      <c r="E3600" s="27" t="s">
        <v>917</v>
      </c>
      <c r="F3600" s="26" t="str">
        <f>VLOOKUP(E3600,PROCV!$A$1:$B$107,2,TRUE)</f>
        <v>Música</v>
      </c>
      <c r="G3600" s="25">
        <v>2004</v>
      </c>
      <c r="H3600" s="24">
        <v>0</v>
      </c>
      <c r="I3600" s="23" t="str">
        <f>VLOOKUP(J3600,PROCV!$E$1:$F$27,2,FALSE)</f>
        <v>33 - Rio de Janeiro</v>
      </c>
      <c r="J3600" s="22" t="s">
        <v>82</v>
      </c>
      <c r="K3600" s="22">
        <v>0</v>
      </c>
      <c r="L3600" s="25">
        <v>248480</v>
      </c>
      <c r="M3600" s="20" t="e">
        <f>VLOOKUP(G3600,PROCV!$A$110:$B$119,2,FALSE)</f>
        <v>#N/A</v>
      </c>
      <c r="N3600" s="17" t="e">
        <f t="shared" si="56"/>
        <v>#N/A</v>
      </c>
    </row>
    <row r="3601" spans="1:14" x14ac:dyDescent="0.25">
      <c r="A3601" s="30" t="s">
        <v>48</v>
      </c>
      <c r="B3601" s="29">
        <v>43715</v>
      </c>
      <c r="C3601" s="28" t="s">
        <v>2993</v>
      </c>
      <c r="D3601" s="27" t="s">
        <v>189</v>
      </c>
      <c r="E3601" s="27" t="s">
        <v>188</v>
      </c>
      <c r="F3601" s="26" t="str">
        <f>VLOOKUP(E3601,PROCV!$A$1:$B$107,2,TRUE)</f>
        <v>Audiovisual</v>
      </c>
      <c r="G3601" s="25">
        <v>2004</v>
      </c>
      <c r="H3601" s="24">
        <v>0</v>
      </c>
      <c r="I3601" s="23" t="str">
        <f>VLOOKUP(J3601,PROCV!$E$1:$F$27,2,FALSE)</f>
        <v>53 - Distrito Federal</v>
      </c>
      <c r="J3601" s="22" t="s">
        <v>75</v>
      </c>
      <c r="K3601" s="22">
        <v>0</v>
      </c>
      <c r="L3601" s="25">
        <v>577992.26</v>
      </c>
      <c r="M3601" s="20" t="e">
        <f>VLOOKUP(G3601,PROCV!$A$110:$B$119,2,FALSE)</f>
        <v>#N/A</v>
      </c>
      <c r="N3601" s="17" t="e">
        <f t="shared" si="56"/>
        <v>#N/A</v>
      </c>
    </row>
    <row r="3602" spans="1:14" x14ac:dyDescent="0.25">
      <c r="A3602" s="30" t="s">
        <v>48</v>
      </c>
      <c r="B3602" s="29">
        <v>33932</v>
      </c>
      <c r="C3602" s="28" t="s">
        <v>2992</v>
      </c>
      <c r="D3602" s="27" t="s">
        <v>189</v>
      </c>
      <c r="E3602" s="27" t="s">
        <v>213</v>
      </c>
      <c r="F3602" s="26" t="str">
        <f>VLOOKUP(E3602,PROCV!$A$1:$B$107,2,TRUE)</f>
        <v>Patrimônio</v>
      </c>
      <c r="G3602" s="25">
        <v>2004</v>
      </c>
      <c r="H3602" s="24">
        <v>0</v>
      </c>
      <c r="I3602" s="23" t="str">
        <f>VLOOKUP(J3602,PROCV!$E$1:$F$27,2,FALSE)</f>
        <v>41 - Paraná</v>
      </c>
      <c r="J3602" s="22" t="s">
        <v>106</v>
      </c>
      <c r="K3602" s="22">
        <v>0</v>
      </c>
      <c r="L3602" s="25">
        <v>200000</v>
      </c>
      <c r="M3602" s="20" t="e">
        <f>VLOOKUP(G3602,PROCV!$A$110:$B$119,2,FALSE)</f>
        <v>#N/A</v>
      </c>
      <c r="N3602" s="17" t="e">
        <f t="shared" si="56"/>
        <v>#N/A</v>
      </c>
    </row>
    <row r="3603" spans="1:14" x14ac:dyDescent="0.25">
      <c r="A3603" s="30" t="s">
        <v>48</v>
      </c>
      <c r="B3603" s="29">
        <v>44150</v>
      </c>
      <c r="C3603" s="28" t="s">
        <v>2991</v>
      </c>
      <c r="D3603" s="27" t="s">
        <v>4</v>
      </c>
      <c r="E3603" s="27" t="s">
        <v>230</v>
      </c>
      <c r="F3603" s="26" t="str">
        <f>VLOOKUP(E3603,PROCV!$A$1:$B$107,2,TRUE)</f>
        <v>Artes Cênicas e Espetáculo</v>
      </c>
      <c r="G3603" s="25">
        <v>2004</v>
      </c>
      <c r="H3603" s="24">
        <v>0</v>
      </c>
      <c r="I3603" s="23" t="str">
        <f>VLOOKUP(J3603,PROCV!$E$1:$F$27,2,FALSE)</f>
        <v>23 - Ceará</v>
      </c>
      <c r="J3603" s="22" t="s">
        <v>52</v>
      </c>
      <c r="K3603" s="22">
        <v>0</v>
      </c>
      <c r="L3603" s="25">
        <v>20000</v>
      </c>
      <c r="M3603" s="20" t="e">
        <f>VLOOKUP(G3603,PROCV!$A$110:$B$119,2,FALSE)</f>
        <v>#N/A</v>
      </c>
      <c r="N3603" s="17" t="e">
        <f t="shared" si="56"/>
        <v>#N/A</v>
      </c>
    </row>
    <row r="3604" spans="1:14" x14ac:dyDescent="0.25">
      <c r="A3604" s="30" t="s">
        <v>48</v>
      </c>
      <c r="B3604" s="29">
        <v>37129</v>
      </c>
      <c r="C3604" s="28" t="s">
        <v>2990</v>
      </c>
      <c r="D3604" s="27" t="s">
        <v>114</v>
      </c>
      <c r="E3604" s="27" t="s">
        <v>113</v>
      </c>
      <c r="F3604" s="26" t="str">
        <f>VLOOKUP(E3604,PROCV!$A$1:$B$107,2,TRUE)</f>
        <v>Música</v>
      </c>
      <c r="G3604" s="25">
        <v>2004</v>
      </c>
      <c r="H3604" s="24">
        <v>0</v>
      </c>
      <c r="I3604" s="23" t="str">
        <f>VLOOKUP(J3604,PROCV!$E$1:$F$27,2,FALSE)</f>
        <v>43 - Rio Grande do Sul</v>
      </c>
      <c r="J3604" s="22" t="s">
        <v>56</v>
      </c>
      <c r="K3604" s="22">
        <v>0</v>
      </c>
      <c r="L3604" s="25">
        <v>19984</v>
      </c>
      <c r="M3604" s="20" t="e">
        <f>VLOOKUP(G3604,PROCV!$A$110:$B$119,2,FALSE)</f>
        <v>#N/A</v>
      </c>
      <c r="N3604" s="17" t="e">
        <f t="shared" si="56"/>
        <v>#N/A</v>
      </c>
    </row>
    <row r="3605" spans="1:14" x14ac:dyDescent="0.25">
      <c r="A3605" s="30" t="s">
        <v>48</v>
      </c>
      <c r="B3605" s="29">
        <v>46635</v>
      </c>
      <c r="C3605" s="28" t="s">
        <v>2989</v>
      </c>
      <c r="D3605" s="27" t="s">
        <v>4</v>
      </c>
      <c r="E3605" s="27" t="s">
        <v>230</v>
      </c>
      <c r="F3605" s="26" t="str">
        <f>VLOOKUP(E3605,PROCV!$A$1:$B$107,2,TRUE)</f>
        <v>Artes Cênicas e Espetáculo</v>
      </c>
      <c r="G3605" s="25">
        <v>2004</v>
      </c>
      <c r="H3605" s="24">
        <v>0</v>
      </c>
      <c r="I3605" s="23" t="str">
        <f>VLOOKUP(J3605,PROCV!$E$1:$F$27,2,FALSE)</f>
        <v>33 - Rio de Janeiro</v>
      </c>
      <c r="J3605" s="22" t="s">
        <v>82</v>
      </c>
      <c r="K3605" s="22">
        <v>0</v>
      </c>
      <c r="L3605" s="25">
        <v>60000</v>
      </c>
      <c r="M3605" s="20" t="e">
        <f>VLOOKUP(G3605,PROCV!$A$110:$B$119,2,FALSE)</f>
        <v>#N/A</v>
      </c>
      <c r="N3605" s="17" t="e">
        <f t="shared" si="56"/>
        <v>#N/A</v>
      </c>
    </row>
    <row r="3606" spans="1:14" x14ac:dyDescent="0.25">
      <c r="A3606" s="30" t="s">
        <v>48</v>
      </c>
      <c r="B3606" s="29">
        <v>44155</v>
      </c>
      <c r="C3606" s="28" t="s">
        <v>1941</v>
      </c>
      <c r="D3606" s="27" t="s">
        <v>4</v>
      </c>
      <c r="E3606" s="27" t="s">
        <v>230</v>
      </c>
      <c r="F3606" s="26" t="str">
        <f>VLOOKUP(E3606,PROCV!$A$1:$B$107,2,TRUE)</f>
        <v>Artes Cênicas e Espetáculo</v>
      </c>
      <c r="G3606" s="25">
        <v>2004</v>
      </c>
      <c r="H3606" s="24">
        <v>0</v>
      </c>
      <c r="I3606" s="23" t="str">
        <f>VLOOKUP(J3606,PROCV!$E$1:$F$27,2,FALSE)</f>
        <v>21 - Maranhão</v>
      </c>
      <c r="J3606" s="22" t="s">
        <v>63</v>
      </c>
      <c r="K3606" s="22">
        <v>0</v>
      </c>
      <c r="L3606" s="25">
        <v>30000</v>
      </c>
      <c r="M3606" s="20" t="e">
        <f>VLOOKUP(G3606,PROCV!$A$110:$B$119,2,FALSE)</f>
        <v>#N/A</v>
      </c>
      <c r="N3606" s="17" t="e">
        <f t="shared" si="56"/>
        <v>#N/A</v>
      </c>
    </row>
    <row r="3607" spans="1:14" x14ac:dyDescent="0.25">
      <c r="A3607" s="30" t="s">
        <v>48</v>
      </c>
      <c r="B3607" s="29">
        <v>41924</v>
      </c>
      <c r="C3607" s="28" t="s">
        <v>2988</v>
      </c>
      <c r="D3607" s="27" t="s">
        <v>4</v>
      </c>
      <c r="E3607" s="27" t="s">
        <v>230</v>
      </c>
      <c r="F3607" s="26" t="str">
        <f>VLOOKUP(E3607,PROCV!$A$1:$B$107,2,TRUE)</f>
        <v>Artes Cênicas e Espetáculo</v>
      </c>
      <c r="G3607" s="25">
        <v>2004</v>
      </c>
      <c r="H3607" s="24">
        <v>0</v>
      </c>
      <c r="I3607" s="23" t="str">
        <f>VLOOKUP(J3607,PROCV!$E$1:$F$27,2,FALSE)</f>
        <v>35 - São Paulo</v>
      </c>
      <c r="J3607" s="22" t="s">
        <v>76</v>
      </c>
      <c r="K3607" s="22">
        <v>0</v>
      </c>
      <c r="L3607" s="25">
        <v>45000</v>
      </c>
      <c r="M3607" s="20" t="e">
        <f>VLOOKUP(G3607,PROCV!$A$110:$B$119,2,FALSE)</f>
        <v>#N/A</v>
      </c>
      <c r="N3607" s="17" t="e">
        <f t="shared" si="56"/>
        <v>#N/A</v>
      </c>
    </row>
    <row r="3608" spans="1:14" x14ac:dyDescent="0.25">
      <c r="A3608" s="30" t="s">
        <v>48</v>
      </c>
      <c r="B3608" s="29">
        <v>42822</v>
      </c>
      <c r="C3608" s="28" t="s">
        <v>2987</v>
      </c>
      <c r="D3608" s="27" t="s">
        <v>4</v>
      </c>
      <c r="E3608" s="27" t="s">
        <v>285</v>
      </c>
      <c r="F3608" s="26" t="str">
        <f>VLOOKUP(E3608,PROCV!$A$1:$B$107,2,TRUE)</f>
        <v>Educação e Criação em Artes</v>
      </c>
      <c r="G3608" s="25">
        <v>2004</v>
      </c>
      <c r="H3608" s="24">
        <v>0</v>
      </c>
      <c r="I3608" s="23" t="str">
        <f>VLOOKUP(J3608,PROCV!$E$1:$F$27,2,FALSE)</f>
        <v>33 - Rio de Janeiro</v>
      </c>
      <c r="J3608" s="22" t="s">
        <v>82</v>
      </c>
      <c r="K3608" s="22">
        <v>0</v>
      </c>
      <c r="L3608" s="25">
        <v>50000</v>
      </c>
      <c r="M3608" s="20" t="e">
        <f>VLOOKUP(G3608,PROCV!$A$110:$B$119,2,FALSE)</f>
        <v>#N/A</v>
      </c>
      <c r="N3608" s="17" t="e">
        <f t="shared" si="56"/>
        <v>#N/A</v>
      </c>
    </row>
    <row r="3609" spans="1:14" x14ac:dyDescent="0.25">
      <c r="A3609" s="30" t="s">
        <v>48</v>
      </c>
      <c r="B3609" s="29">
        <v>42461</v>
      </c>
      <c r="C3609" s="28" t="s">
        <v>2986</v>
      </c>
      <c r="D3609" s="27" t="s">
        <v>46</v>
      </c>
      <c r="E3609" s="27" t="s">
        <v>50</v>
      </c>
      <c r="F3609" s="26" t="str">
        <f>VLOOKUP(E3609,PROCV!$A$1:$B$107,2,TRUE)</f>
        <v>Educação e Criação em Artes</v>
      </c>
      <c r="G3609" s="25">
        <v>2004</v>
      </c>
      <c r="H3609" s="24">
        <v>0</v>
      </c>
      <c r="I3609" s="23" t="str">
        <f>VLOOKUP(J3609,PROCV!$E$1:$F$27,2,FALSE)</f>
        <v>33 - Rio de Janeiro</v>
      </c>
      <c r="J3609" s="22" t="s">
        <v>82</v>
      </c>
      <c r="K3609" s="22">
        <v>0</v>
      </c>
      <c r="L3609" s="25">
        <v>50000</v>
      </c>
      <c r="M3609" s="20" t="e">
        <f>VLOOKUP(G3609,PROCV!$A$110:$B$119,2,FALSE)</f>
        <v>#N/A</v>
      </c>
      <c r="N3609" s="17" t="e">
        <f t="shared" si="56"/>
        <v>#N/A</v>
      </c>
    </row>
    <row r="3610" spans="1:14" x14ac:dyDescent="0.25">
      <c r="A3610" s="30" t="s">
        <v>48</v>
      </c>
      <c r="B3610" s="29">
        <v>45180</v>
      </c>
      <c r="C3610" s="28" t="s">
        <v>2985</v>
      </c>
      <c r="D3610" s="27" t="s">
        <v>46</v>
      </c>
      <c r="E3610" s="27" t="s">
        <v>50</v>
      </c>
      <c r="F3610" s="26" t="str">
        <f>VLOOKUP(E3610,PROCV!$A$1:$B$107,2,TRUE)</f>
        <v>Educação e Criação em Artes</v>
      </c>
      <c r="G3610" s="25">
        <v>2004</v>
      </c>
      <c r="H3610" s="24">
        <v>0</v>
      </c>
      <c r="I3610" s="23" t="str">
        <f>VLOOKUP(J3610,PROCV!$E$1:$F$27,2,FALSE)</f>
        <v>35 - São Paulo</v>
      </c>
      <c r="J3610" s="22" t="s">
        <v>76</v>
      </c>
      <c r="K3610" s="22">
        <v>0</v>
      </c>
      <c r="L3610" s="25">
        <v>200000</v>
      </c>
      <c r="M3610" s="20" t="e">
        <f>VLOOKUP(G3610,PROCV!$A$110:$B$119,2,FALSE)</f>
        <v>#N/A</v>
      </c>
      <c r="N3610" s="17" t="e">
        <f t="shared" si="56"/>
        <v>#N/A</v>
      </c>
    </row>
    <row r="3611" spans="1:14" x14ac:dyDescent="0.25">
      <c r="A3611" s="30" t="s">
        <v>48</v>
      </c>
      <c r="B3611" s="29">
        <v>45793</v>
      </c>
      <c r="C3611" s="28" t="s">
        <v>2984</v>
      </c>
      <c r="D3611" s="27" t="s">
        <v>4</v>
      </c>
      <c r="E3611" s="27" t="s">
        <v>230</v>
      </c>
      <c r="F3611" s="26" t="str">
        <f>VLOOKUP(E3611,PROCV!$A$1:$B$107,2,TRUE)</f>
        <v>Artes Cênicas e Espetáculo</v>
      </c>
      <c r="G3611" s="25">
        <v>2004</v>
      </c>
      <c r="H3611" s="24">
        <v>0</v>
      </c>
      <c r="I3611" s="23" t="str">
        <f>VLOOKUP(J3611,PROCV!$E$1:$F$27,2,FALSE)</f>
        <v>22 - Piauí</v>
      </c>
      <c r="J3611" s="22" t="s">
        <v>77</v>
      </c>
      <c r="K3611" s="22">
        <v>0</v>
      </c>
      <c r="L3611" s="25">
        <v>15000</v>
      </c>
      <c r="M3611" s="20" t="e">
        <f>VLOOKUP(G3611,PROCV!$A$110:$B$119,2,FALSE)</f>
        <v>#N/A</v>
      </c>
      <c r="N3611" s="17" t="e">
        <f t="shared" si="56"/>
        <v>#N/A</v>
      </c>
    </row>
    <row r="3612" spans="1:14" x14ac:dyDescent="0.25">
      <c r="A3612" s="30" t="s">
        <v>48</v>
      </c>
      <c r="B3612" s="29">
        <v>45278</v>
      </c>
      <c r="C3612" s="28" t="s">
        <v>2983</v>
      </c>
      <c r="D3612" s="27" t="s">
        <v>4</v>
      </c>
      <c r="E3612" s="27" t="s">
        <v>230</v>
      </c>
      <c r="F3612" s="26" t="str">
        <f>VLOOKUP(E3612,PROCV!$A$1:$B$107,2,TRUE)</f>
        <v>Artes Cênicas e Espetáculo</v>
      </c>
      <c r="G3612" s="25">
        <v>2004</v>
      </c>
      <c r="H3612" s="24">
        <v>0</v>
      </c>
      <c r="I3612" s="23" t="str">
        <f>VLOOKUP(J3612,PROCV!$E$1:$F$27,2,FALSE)</f>
        <v>35 - São Paulo</v>
      </c>
      <c r="J3612" s="22" t="s">
        <v>76</v>
      </c>
      <c r="K3612" s="22">
        <v>0</v>
      </c>
      <c r="L3612" s="25">
        <v>150000</v>
      </c>
      <c r="M3612" s="20" t="e">
        <f>VLOOKUP(G3612,PROCV!$A$110:$B$119,2,FALSE)</f>
        <v>#N/A</v>
      </c>
      <c r="N3612" s="17" t="e">
        <f t="shared" si="56"/>
        <v>#N/A</v>
      </c>
    </row>
    <row r="3613" spans="1:14" x14ac:dyDescent="0.25">
      <c r="A3613" s="30" t="s">
        <v>48</v>
      </c>
      <c r="B3613" s="29">
        <v>42375</v>
      </c>
      <c r="C3613" s="28" t="s">
        <v>2982</v>
      </c>
      <c r="D3613" s="27" t="s">
        <v>189</v>
      </c>
      <c r="E3613" s="27" t="s">
        <v>213</v>
      </c>
      <c r="F3613" s="26" t="str">
        <f>VLOOKUP(E3613,PROCV!$A$1:$B$107,2,TRUE)</f>
        <v>Patrimônio</v>
      </c>
      <c r="G3613" s="25">
        <v>2004</v>
      </c>
      <c r="H3613" s="24">
        <v>0</v>
      </c>
      <c r="I3613" s="23" t="str">
        <f>VLOOKUP(J3613,PROCV!$E$1:$F$27,2,FALSE)</f>
        <v>43 - Rio Grande do Sul</v>
      </c>
      <c r="J3613" s="22" t="s">
        <v>56</v>
      </c>
      <c r="K3613" s="22">
        <v>0</v>
      </c>
      <c r="L3613" s="25">
        <v>150000</v>
      </c>
      <c r="M3613" s="20" t="e">
        <f>VLOOKUP(G3613,PROCV!$A$110:$B$119,2,FALSE)</f>
        <v>#N/A</v>
      </c>
      <c r="N3613" s="17" t="e">
        <f t="shared" si="56"/>
        <v>#N/A</v>
      </c>
    </row>
    <row r="3614" spans="1:14" x14ac:dyDescent="0.25">
      <c r="A3614" s="30" t="s">
        <v>48</v>
      </c>
      <c r="B3614" s="29">
        <v>55273</v>
      </c>
      <c r="C3614" s="28" t="s">
        <v>2981</v>
      </c>
      <c r="D3614" s="27" t="s">
        <v>4</v>
      </c>
      <c r="E3614" s="27" t="s">
        <v>138</v>
      </c>
      <c r="F3614" s="26" t="str">
        <f>VLOOKUP(E3614,PROCV!$A$1:$B$107,2,TRUE)</f>
        <v>Arquitetura e Design</v>
      </c>
      <c r="G3614" s="25">
        <v>2004</v>
      </c>
      <c r="H3614" s="24">
        <v>0</v>
      </c>
      <c r="I3614" s="23" t="str">
        <f>VLOOKUP(J3614,PROCV!$E$1:$F$27,2,FALSE)</f>
        <v>25 - Paraíba</v>
      </c>
      <c r="J3614" s="22" t="s">
        <v>346</v>
      </c>
      <c r="K3614" s="22">
        <v>0</v>
      </c>
      <c r="L3614" s="25">
        <v>150000</v>
      </c>
      <c r="M3614" s="20" t="e">
        <f>VLOOKUP(G3614,PROCV!$A$110:$B$119,2,FALSE)</f>
        <v>#N/A</v>
      </c>
      <c r="N3614" s="17" t="e">
        <f t="shared" si="56"/>
        <v>#N/A</v>
      </c>
    </row>
    <row r="3615" spans="1:14" x14ac:dyDescent="0.25">
      <c r="A3615" s="30" t="s">
        <v>48</v>
      </c>
      <c r="B3615" s="29">
        <v>46693</v>
      </c>
      <c r="C3615" s="28" t="s">
        <v>2980</v>
      </c>
      <c r="D3615" s="27" t="s">
        <v>189</v>
      </c>
      <c r="E3615" s="27" t="s">
        <v>213</v>
      </c>
      <c r="F3615" s="26" t="str">
        <f>VLOOKUP(E3615,PROCV!$A$1:$B$107,2,TRUE)</f>
        <v>Patrimônio</v>
      </c>
      <c r="G3615" s="25">
        <v>2004</v>
      </c>
      <c r="H3615" s="24">
        <v>0</v>
      </c>
      <c r="I3615" s="23" t="str">
        <f>VLOOKUP(J3615,PROCV!$E$1:$F$27,2,FALSE)</f>
        <v>31 - Minas Gerais</v>
      </c>
      <c r="J3615" s="22" t="s">
        <v>85</v>
      </c>
      <c r="K3615" s="22">
        <v>0</v>
      </c>
      <c r="L3615" s="25">
        <v>500000</v>
      </c>
      <c r="M3615" s="20" t="e">
        <f>VLOOKUP(G3615,PROCV!$A$110:$B$119,2,FALSE)</f>
        <v>#N/A</v>
      </c>
      <c r="N3615" s="17" t="e">
        <f t="shared" si="56"/>
        <v>#N/A</v>
      </c>
    </row>
    <row r="3616" spans="1:14" x14ac:dyDescent="0.25">
      <c r="A3616" s="30" t="s">
        <v>48</v>
      </c>
      <c r="B3616" s="29">
        <v>42178</v>
      </c>
      <c r="C3616" s="28" t="s">
        <v>2979</v>
      </c>
      <c r="D3616" s="27" t="s">
        <v>189</v>
      </c>
      <c r="E3616" s="27" t="s">
        <v>213</v>
      </c>
      <c r="F3616" s="26" t="str">
        <f>VLOOKUP(E3616,PROCV!$A$1:$B$107,2,TRUE)</f>
        <v>Patrimônio</v>
      </c>
      <c r="G3616" s="25">
        <v>2004</v>
      </c>
      <c r="H3616" s="24">
        <v>0</v>
      </c>
      <c r="I3616" s="23" t="str">
        <f>VLOOKUP(J3616,PROCV!$E$1:$F$27,2,FALSE)</f>
        <v>31 - Minas Gerais</v>
      </c>
      <c r="J3616" s="22" t="s">
        <v>85</v>
      </c>
      <c r="K3616" s="22">
        <v>0</v>
      </c>
      <c r="L3616" s="25">
        <v>30000</v>
      </c>
      <c r="M3616" s="20" t="e">
        <f>VLOOKUP(G3616,PROCV!$A$110:$B$119,2,FALSE)</f>
        <v>#N/A</v>
      </c>
      <c r="N3616" s="17" t="e">
        <f t="shared" si="56"/>
        <v>#N/A</v>
      </c>
    </row>
    <row r="3617" spans="1:14" x14ac:dyDescent="0.25">
      <c r="A3617" s="30" t="s">
        <v>48</v>
      </c>
      <c r="B3617" s="29">
        <v>43129</v>
      </c>
      <c r="C3617" s="28" t="s">
        <v>2978</v>
      </c>
      <c r="D3617" s="27" t="s">
        <v>114</v>
      </c>
      <c r="E3617" s="27" t="s">
        <v>192</v>
      </c>
      <c r="F3617" s="26" t="str">
        <f>VLOOKUP(E3617,PROCV!$A$1:$B$107,2,TRUE)</f>
        <v>Música</v>
      </c>
      <c r="G3617" s="25">
        <v>2004</v>
      </c>
      <c r="H3617" s="24">
        <v>0</v>
      </c>
      <c r="I3617" s="23" t="str">
        <f>VLOOKUP(J3617,PROCV!$E$1:$F$27,2,FALSE)</f>
        <v>33 - Rio de Janeiro</v>
      </c>
      <c r="J3617" s="22" t="s">
        <v>82</v>
      </c>
      <c r="K3617" s="22">
        <v>0</v>
      </c>
      <c r="L3617" s="25">
        <v>100000</v>
      </c>
      <c r="M3617" s="20" t="e">
        <f>VLOOKUP(G3617,PROCV!$A$110:$B$119,2,FALSE)</f>
        <v>#N/A</v>
      </c>
      <c r="N3617" s="17" t="e">
        <f t="shared" si="56"/>
        <v>#N/A</v>
      </c>
    </row>
    <row r="3618" spans="1:14" x14ac:dyDescent="0.25">
      <c r="A3618" s="30" t="s">
        <v>48</v>
      </c>
      <c r="B3618" s="29">
        <v>55239</v>
      </c>
      <c r="C3618" s="28" t="s">
        <v>2977</v>
      </c>
      <c r="D3618" s="27" t="s">
        <v>46</v>
      </c>
      <c r="E3618" s="27" t="s">
        <v>45</v>
      </c>
      <c r="F3618" s="26" t="str">
        <f>VLOOKUP(E3618,PROCV!$A$1:$B$107,2,TRUE)</f>
        <v>Artes Cênicas e Espetáculo</v>
      </c>
      <c r="G3618" s="25">
        <v>2004</v>
      </c>
      <c r="H3618" s="24">
        <v>0</v>
      </c>
      <c r="I3618" s="23" t="str">
        <f>VLOOKUP(J3618,PROCV!$E$1:$F$27,2,FALSE)</f>
        <v>51 - Mato Grosso</v>
      </c>
      <c r="J3618" s="22" t="s">
        <v>99</v>
      </c>
      <c r="K3618" s="22">
        <v>0</v>
      </c>
      <c r="L3618" s="25">
        <v>150000</v>
      </c>
      <c r="M3618" s="20" t="e">
        <f>VLOOKUP(G3618,PROCV!$A$110:$B$119,2,FALSE)</f>
        <v>#N/A</v>
      </c>
      <c r="N3618" s="17" t="e">
        <f t="shared" si="56"/>
        <v>#N/A</v>
      </c>
    </row>
    <row r="3619" spans="1:14" x14ac:dyDescent="0.25">
      <c r="A3619" s="30" t="s">
        <v>48</v>
      </c>
      <c r="B3619" s="29">
        <v>55055</v>
      </c>
      <c r="C3619" s="28" t="s">
        <v>2976</v>
      </c>
      <c r="D3619" s="27" t="s">
        <v>189</v>
      </c>
      <c r="E3619" s="27" t="s">
        <v>749</v>
      </c>
      <c r="F3619" s="26" t="str">
        <f>VLOOKUP(E3619,PROCV!$A$1:$B$107,2,TRUE)</f>
        <v>Educação e Criação em Artes</v>
      </c>
      <c r="G3619" s="25">
        <v>2004</v>
      </c>
      <c r="H3619" s="24">
        <v>0</v>
      </c>
      <c r="I3619" s="23" t="str">
        <f>VLOOKUP(J3619,PROCV!$E$1:$F$27,2,FALSE)</f>
        <v>26 - Pernambuco</v>
      </c>
      <c r="J3619" s="22" t="s">
        <v>44</v>
      </c>
      <c r="K3619" s="22">
        <v>0</v>
      </c>
      <c r="L3619" s="25">
        <v>169947.94</v>
      </c>
      <c r="M3619" s="20" t="e">
        <f>VLOOKUP(G3619,PROCV!$A$110:$B$119,2,FALSE)</f>
        <v>#N/A</v>
      </c>
      <c r="N3619" s="17" t="e">
        <f t="shared" si="56"/>
        <v>#N/A</v>
      </c>
    </row>
    <row r="3620" spans="1:14" x14ac:dyDescent="0.25">
      <c r="A3620" s="30" t="s">
        <v>48</v>
      </c>
      <c r="B3620" s="29">
        <v>55426</v>
      </c>
      <c r="C3620" s="28" t="s">
        <v>2975</v>
      </c>
      <c r="D3620" s="27" t="s">
        <v>46</v>
      </c>
      <c r="E3620" s="27" t="s">
        <v>50</v>
      </c>
      <c r="F3620" s="26" t="str">
        <f>VLOOKUP(E3620,PROCV!$A$1:$B$107,2,TRUE)</f>
        <v>Educação e Criação em Artes</v>
      </c>
      <c r="G3620" s="25">
        <v>2004</v>
      </c>
      <c r="H3620" s="24">
        <v>0</v>
      </c>
      <c r="I3620" s="23" t="str">
        <f>VLOOKUP(J3620,PROCV!$E$1:$F$27,2,FALSE)</f>
        <v>35 - São Paulo</v>
      </c>
      <c r="J3620" s="22" t="s">
        <v>76</v>
      </c>
      <c r="K3620" s="22">
        <v>0</v>
      </c>
      <c r="L3620" s="25">
        <v>180000</v>
      </c>
      <c r="M3620" s="20" t="e">
        <f>VLOOKUP(G3620,PROCV!$A$110:$B$119,2,FALSE)</f>
        <v>#N/A</v>
      </c>
      <c r="N3620" s="17" t="e">
        <f t="shared" si="56"/>
        <v>#N/A</v>
      </c>
    </row>
    <row r="3621" spans="1:14" x14ac:dyDescent="0.25">
      <c r="A3621" s="30" t="s">
        <v>48</v>
      </c>
      <c r="B3621" s="29">
        <v>55246</v>
      </c>
      <c r="C3621" s="28" t="s">
        <v>2974</v>
      </c>
      <c r="D3621" s="27" t="s">
        <v>189</v>
      </c>
      <c r="E3621" s="27" t="s">
        <v>749</v>
      </c>
      <c r="F3621" s="26" t="str">
        <f>VLOOKUP(E3621,PROCV!$A$1:$B$107,2,TRUE)</f>
        <v>Educação e Criação em Artes</v>
      </c>
      <c r="G3621" s="25">
        <v>2004</v>
      </c>
      <c r="H3621" s="24">
        <v>0</v>
      </c>
      <c r="I3621" s="23" t="str">
        <f>VLOOKUP(J3621,PROCV!$E$1:$F$27,2,FALSE)</f>
        <v>35 - São Paulo</v>
      </c>
      <c r="J3621" s="22" t="s">
        <v>76</v>
      </c>
      <c r="K3621" s="22">
        <v>0</v>
      </c>
      <c r="L3621" s="25">
        <v>150000</v>
      </c>
      <c r="M3621" s="20" t="e">
        <f>VLOOKUP(G3621,PROCV!$A$110:$B$119,2,FALSE)</f>
        <v>#N/A</v>
      </c>
      <c r="N3621" s="17" t="e">
        <f t="shared" si="56"/>
        <v>#N/A</v>
      </c>
    </row>
    <row r="3622" spans="1:14" x14ac:dyDescent="0.25">
      <c r="A3622" s="30" t="s">
        <v>48</v>
      </c>
      <c r="B3622" s="29">
        <v>63181</v>
      </c>
      <c r="C3622" s="28" t="s">
        <v>2973</v>
      </c>
      <c r="D3622" s="27" t="s">
        <v>46</v>
      </c>
      <c r="E3622" s="27" t="s">
        <v>50</v>
      </c>
      <c r="F3622" s="26" t="str">
        <f>VLOOKUP(E3622,PROCV!$A$1:$B$107,2,TRUE)</f>
        <v>Educação e Criação em Artes</v>
      </c>
      <c r="G3622" s="25">
        <v>2004</v>
      </c>
      <c r="H3622" s="24">
        <v>0</v>
      </c>
      <c r="I3622" s="23" t="str">
        <f>VLOOKUP(J3622,PROCV!$E$1:$F$27,2,FALSE)</f>
        <v>33 - Rio de Janeiro</v>
      </c>
      <c r="J3622" s="22" t="s">
        <v>82</v>
      </c>
      <c r="K3622" s="22">
        <v>0</v>
      </c>
      <c r="L3622" s="25">
        <v>150000</v>
      </c>
      <c r="M3622" s="20" t="e">
        <f>VLOOKUP(G3622,PROCV!$A$110:$B$119,2,FALSE)</f>
        <v>#N/A</v>
      </c>
      <c r="N3622" s="17" t="e">
        <f t="shared" si="56"/>
        <v>#N/A</v>
      </c>
    </row>
    <row r="3623" spans="1:14" x14ac:dyDescent="0.25">
      <c r="A3623" s="30" t="s">
        <v>48</v>
      </c>
      <c r="B3623" s="29">
        <v>43773</v>
      </c>
      <c r="C3623" s="28" t="s">
        <v>2972</v>
      </c>
      <c r="D3623" s="27" t="s">
        <v>314</v>
      </c>
      <c r="E3623" s="27" t="s">
        <v>590</v>
      </c>
      <c r="F3623" s="26" t="str">
        <f>VLOOKUP(E3623,PROCV!$A$1:$B$107,2,TRUE)</f>
        <v>Artes Cênicas e Espetáculo</v>
      </c>
      <c r="G3623" s="31">
        <v>2004</v>
      </c>
      <c r="H3623" s="24">
        <v>0</v>
      </c>
      <c r="I3623" s="23" t="str">
        <f>VLOOKUP(J3623,PROCV!$E$1:$F$27,2,FALSE)</f>
        <v>11 - Rondônia</v>
      </c>
      <c r="J3623" s="22" t="s">
        <v>219</v>
      </c>
      <c r="K3623" s="22">
        <v>0</v>
      </c>
      <c r="L3623" s="31">
        <v>14680</v>
      </c>
      <c r="M3623" s="20" t="e">
        <f>VLOOKUP(G3623,PROCV!$A$110:$B$119,2,FALSE)</f>
        <v>#N/A</v>
      </c>
      <c r="N3623" s="17" t="e">
        <f t="shared" si="56"/>
        <v>#N/A</v>
      </c>
    </row>
    <row r="3624" spans="1:14" x14ac:dyDescent="0.25">
      <c r="A3624" s="30" t="s">
        <v>48</v>
      </c>
      <c r="B3624" s="29">
        <v>55367</v>
      </c>
      <c r="C3624" s="28" t="s">
        <v>2971</v>
      </c>
      <c r="D3624" s="27" t="s">
        <v>4</v>
      </c>
      <c r="E3624" s="27" t="s">
        <v>138</v>
      </c>
      <c r="F3624" s="26" t="str">
        <f>VLOOKUP(E3624,PROCV!$A$1:$B$107,2,TRUE)</f>
        <v>Arquitetura e Design</v>
      </c>
      <c r="G3624" s="25">
        <v>2004</v>
      </c>
      <c r="H3624" s="24">
        <v>0</v>
      </c>
      <c r="I3624" s="23" t="str">
        <f>VLOOKUP(J3624,PROCV!$E$1:$F$27,2,FALSE)</f>
        <v>33 - Rio de Janeiro</v>
      </c>
      <c r="J3624" s="22" t="s">
        <v>82</v>
      </c>
      <c r="K3624" s="22">
        <v>0</v>
      </c>
      <c r="L3624" s="25">
        <v>143988.85</v>
      </c>
      <c r="M3624" s="20" t="e">
        <f>VLOOKUP(G3624,PROCV!$A$110:$B$119,2,FALSE)</f>
        <v>#N/A</v>
      </c>
      <c r="N3624" s="17" t="e">
        <f t="shared" si="56"/>
        <v>#N/A</v>
      </c>
    </row>
    <row r="3625" spans="1:14" x14ac:dyDescent="0.25">
      <c r="A3625" s="30" t="s">
        <v>48</v>
      </c>
      <c r="B3625" s="29">
        <v>47155</v>
      </c>
      <c r="C3625" s="28" t="s">
        <v>2970</v>
      </c>
      <c r="D3625" s="27" t="s">
        <v>189</v>
      </c>
      <c r="E3625" s="27" t="s">
        <v>213</v>
      </c>
      <c r="F3625" s="26" t="str">
        <f>VLOOKUP(E3625,PROCV!$A$1:$B$107,2,TRUE)</f>
        <v>Patrimônio</v>
      </c>
      <c r="G3625" s="25">
        <v>2004</v>
      </c>
      <c r="H3625" s="24">
        <v>0</v>
      </c>
      <c r="I3625" s="23" t="str">
        <f>VLOOKUP(J3625,PROCV!$E$1:$F$27,2,FALSE)</f>
        <v>53 - Distrito Federal</v>
      </c>
      <c r="J3625" s="22" t="s">
        <v>75</v>
      </c>
      <c r="K3625" s="22">
        <v>0</v>
      </c>
      <c r="L3625" s="25">
        <v>2248693.5699999998</v>
      </c>
      <c r="M3625" s="20" t="e">
        <f>VLOOKUP(G3625,PROCV!$A$110:$B$119,2,FALSE)</f>
        <v>#N/A</v>
      </c>
      <c r="N3625" s="17" t="e">
        <f t="shared" si="56"/>
        <v>#N/A</v>
      </c>
    </row>
    <row r="3626" spans="1:14" x14ac:dyDescent="0.25">
      <c r="A3626" s="30" t="s">
        <v>48</v>
      </c>
      <c r="B3626" s="29">
        <v>44561</v>
      </c>
      <c r="C3626" s="28" t="s">
        <v>2969</v>
      </c>
      <c r="D3626" s="27" t="s">
        <v>189</v>
      </c>
      <c r="E3626" s="27" t="s">
        <v>213</v>
      </c>
      <c r="F3626" s="26" t="str">
        <f>VLOOKUP(E3626,PROCV!$A$1:$B$107,2,TRUE)</f>
        <v>Patrimônio</v>
      </c>
      <c r="G3626" s="25">
        <v>2004</v>
      </c>
      <c r="H3626" s="24">
        <v>0</v>
      </c>
      <c r="I3626" s="23" t="str">
        <f>VLOOKUP(J3626,PROCV!$E$1:$F$27,2,FALSE)</f>
        <v>33 - Rio de Janeiro</v>
      </c>
      <c r="J3626" s="22" t="s">
        <v>82</v>
      </c>
      <c r="K3626" s="22">
        <v>0</v>
      </c>
      <c r="L3626" s="25">
        <v>480000</v>
      </c>
      <c r="M3626" s="20" t="e">
        <f>VLOOKUP(G3626,PROCV!$A$110:$B$119,2,FALSE)</f>
        <v>#N/A</v>
      </c>
      <c r="N3626" s="17" t="e">
        <f t="shared" si="56"/>
        <v>#N/A</v>
      </c>
    </row>
    <row r="3627" spans="1:14" x14ac:dyDescent="0.25">
      <c r="A3627" s="30" t="s">
        <v>48</v>
      </c>
      <c r="B3627" s="29">
        <v>55337</v>
      </c>
      <c r="C3627" s="28" t="s">
        <v>2968</v>
      </c>
      <c r="D3627" s="27" t="s">
        <v>4</v>
      </c>
      <c r="E3627" s="27" t="s">
        <v>378</v>
      </c>
      <c r="F3627" s="26" t="str">
        <f>VLOOKUP(E3627,PROCV!$A$1:$B$107,2,TRUE)</f>
        <v>Audiovisual</v>
      </c>
      <c r="G3627" s="25">
        <v>2004</v>
      </c>
      <c r="H3627" s="24">
        <v>0</v>
      </c>
      <c r="I3627" s="23" t="str">
        <f>VLOOKUP(J3627,PROCV!$E$1:$F$27,2,FALSE)</f>
        <v>33 - Rio de Janeiro</v>
      </c>
      <c r="J3627" s="22" t="s">
        <v>82</v>
      </c>
      <c r="K3627" s="22">
        <v>0</v>
      </c>
      <c r="L3627" s="25">
        <v>170000</v>
      </c>
      <c r="M3627" s="20" t="e">
        <f>VLOOKUP(G3627,PROCV!$A$110:$B$119,2,FALSE)</f>
        <v>#N/A</v>
      </c>
      <c r="N3627" s="17" t="e">
        <f t="shared" si="56"/>
        <v>#N/A</v>
      </c>
    </row>
    <row r="3628" spans="1:14" x14ac:dyDescent="0.25">
      <c r="A3628" s="30" t="s">
        <v>48</v>
      </c>
      <c r="B3628" s="29">
        <v>41565</v>
      </c>
      <c r="C3628" s="28" t="s">
        <v>2967</v>
      </c>
      <c r="D3628" s="27" t="s">
        <v>189</v>
      </c>
      <c r="E3628" s="27" t="s">
        <v>213</v>
      </c>
      <c r="F3628" s="26" t="str">
        <f>VLOOKUP(E3628,PROCV!$A$1:$B$107,2,TRUE)</f>
        <v>Patrimônio</v>
      </c>
      <c r="G3628" s="25">
        <v>2004</v>
      </c>
      <c r="H3628" s="24">
        <v>0</v>
      </c>
      <c r="I3628" s="23" t="str">
        <f>VLOOKUP(J3628,PROCV!$E$1:$F$27,2,FALSE)</f>
        <v>22 - Piauí</v>
      </c>
      <c r="J3628" s="22" t="s">
        <v>77</v>
      </c>
      <c r="K3628" s="22">
        <v>0</v>
      </c>
      <c r="L3628" s="25">
        <v>40029.879999999997</v>
      </c>
      <c r="M3628" s="20" t="e">
        <f>VLOOKUP(G3628,PROCV!$A$110:$B$119,2,FALSE)</f>
        <v>#N/A</v>
      </c>
      <c r="N3628" s="17" t="e">
        <f t="shared" si="56"/>
        <v>#N/A</v>
      </c>
    </row>
    <row r="3629" spans="1:14" x14ac:dyDescent="0.25">
      <c r="A3629" s="30" t="s">
        <v>48</v>
      </c>
      <c r="B3629" s="29">
        <v>55310</v>
      </c>
      <c r="C3629" s="28" t="s">
        <v>2966</v>
      </c>
      <c r="D3629" s="27" t="s">
        <v>314</v>
      </c>
      <c r="E3629" s="27" t="s">
        <v>590</v>
      </c>
      <c r="F3629" s="26" t="str">
        <f>VLOOKUP(E3629,PROCV!$A$1:$B$107,2,TRUE)</f>
        <v>Artes Cênicas e Espetáculo</v>
      </c>
      <c r="G3629" s="31">
        <v>2004</v>
      </c>
      <c r="H3629" s="24">
        <v>0</v>
      </c>
      <c r="I3629" s="23" t="str">
        <f>VLOOKUP(J3629,PROCV!$E$1:$F$27,2,FALSE)</f>
        <v>33 - Rio de Janeiro</v>
      </c>
      <c r="J3629" s="22" t="s">
        <v>82</v>
      </c>
      <c r="K3629" s="22">
        <v>0</v>
      </c>
      <c r="L3629" s="31">
        <v>170000</v>
      </c>
      <c r="M3629" s="20" t="e">
        <f>VLOOKUP(G3629,PROCV!$A$110:$B$119,2,FALSE)</f>
        <v>#N/A</v>
      </c>
      <c r="N3629" s="17" t="e">
        <f t="shared" si="56"/>
        <v>#N/A</v>
      </c>
    </row>
    <row r="3630" spans="1:14" x14ac:dyDescent="0.25">
      <c r="A3630" s="30" t="s">
        <v>48</v>
      </c>
      <c r="B3630" s="29">
        <v>55110</v>
      </c>
      <c r="C3630" s="28" t="s">
        <v>2965</v>
      </c>
      <c r="D3630" s="27" t="s">
        <v>114</v>
      </c>
      <c r="E3630" s="27" t="s">
        <v>113</v>
      </c>
      <c r="F3630" s="26" t="str">
        <f>VLOOKUP(E3630,PROCV!$A$1:$B$107,2,TRUE)</f>
        <v>Música</v>
      </c>
      <c r="G3630" s="25">
        <v>2004</v>
      </c>
      <c r="H3630" s="24">
        <v>0</v>
      </c>
      <c r="I3630" s="23" t="str">
        <f>VLOOKUP(J3630,PROCV!$E$1:$F$27,2,FALSE)</f>
        <v>33 - Rio de Janeiro</v>
      </c>
      <c r="J3630" s="22" t="s">
        <v>82</v>
      </c>
      <c r="K3630" s="22">
        <v>0</v>
      </c>
      <c r="L3630" s="25">
        <v>150000</v>
      </c>
      <c r="M3630" s="20" t="e">
        <f>VLOOKUP(G3630,PROCV!$A$110:$B$119,2,FALSE)</f>
        <v>#N/A</v>
      </c>
      <c r="N3630" s="17" t="e">
        <f t="shared" si="56"/>
        <v>#N/A</v>
      </c>
    </row>
    <row r="3631" spans="1:14" x14ac:dyDescent="0.25">
      <c r="A3631" s="30" t="s">
        <v>48</v>
      </c>
      <c r="B3631" s="29">
        <v>44062</v>
      </c>
      <c r="C3631" s="28" t="s">
        <v>2964</v>
      </c>
      <c r="D3631" s="27" t="s">
        <v>189</v>
      </c>
      <c r="E3631" s="27" t="s">
        <v>749</v>
      </c>
      <c r="F3631" s="26" t="str">
        <f>VLOOKUP(E3631,PROCV!$A$1:$B$107,2,TRUE)</f>
        <v>Educação e Criação em Artes</v>
      </c>
      <c r="G3631" s="25">
        <v>2004</v>
      </c>
      <c r="H3631" s="24">
        <v>0</v>
      </c>
      <c r="I3631" s="23" t="str">
        <f>VLOOKUP(J3631,PROCV!$E$1:$F$27,2,FALSE)</f>
        <v>53 - Distrito Federal</v>
      </c>
      <c r="J3631" s="22" t="s">
        <v>75</v>
      </c>
      <c r="K3631" s="22">
        <v>0</v>
      </c>
      <c r="L3631" s="25">
        <v>80000</v>
      </c>
      <c r="M3631" s="20" t="e">
        <f>VLOOKUP(G3631,PROCV!$A$110:$B$119,2,FALSE)</f>
        <v>#N/A</v>
      </c>
      <c r="N3631" s="17" t="e">
        <f t="shared" si="56"/>
        <v>#N/A</v>
      </c>
    </row>
    <row r="3632" spans="1:14" x14ac:dyDescent="0.25">
      <c r="A3632" s="30" t="s">
        <v>48</v>
      </c>
      <c r="B3632" s="29">
        <v>55361</v>
      </c>
      <c r="C3632" s="28" t="s">
        <v>2963</v>
      </c>
      <c r="D3632" s="27" t="s">
        <v>114</v>
      </c>
      <c r="E3632" s="27" t="s">
        <v>183</v>
      </c>
      <c r="F3632" s="26" t="str">
        <f>VLOOKUP(E3632,PROCV!$A$1:$B$107,2,TRUE)</f>
        <v>Música</v>
      </c>
      <c r="G3632" s="25">
        <v>2004</v>
      </c>
      <c r="H3632" s="24">
        <v>0</v>
      </c>
      <c r="I3632" s="23" t="str">
        <f>VLOOKUP(J3632,PROCV!$E$1:$F$27,2,FALSE)</f>
        <v>33 - Rio de Janeiro</v>
      </c>
      <c r="J3632" s="22" t="s">
        <v>82</v>
      </c>
      <c r="K3632" s="22">
        <v>0</v>
      </c>
      <c r="L3632" s="25">
        <v>149992</v>
      </c>
      <c r="M3632" s="20" t="e">
        <f>VLOOKUP(G3632,PROCV!$A$110:$B$119,2,FALSE)</f>
        <v>#N/A</v>
      </c>
      <c r="N3632" s="17" t="e">
        <f t="shared" si="56"/>
        <v>#N/A</v>
      </c>
    </row>
    <row r="3633" spans="1:14" x14ac:dyDescent="0.25">
      <c r="A3633" s="30" t="s">
        <v>48</v>
      </c>
      <c r="B3633" s="29">
        <v>42454</v>
      </c>
      <c r="C3633" s="28" t="s">
        <v>2962</v>
      </c>
      <c r="D3633" s="27" t="s">
        <v>114</v>
      </c>
      <c r="E3633" s="27" t="s">
        <v>113</v>
      </c>
      <c r="F3633" s="26" t="str">
        <f>VLOOKUP(E3633,PROCV!$A$1:$B$107,2,TRUE)</f>
        <v>Música</v>
      </c>
      <c r="G3633" s="25">
        <v>2004</v>
      </c>
      <c r="H3633" s="24">
        <v>0</v>
      </c>
      <c r="I3633" s="23" t="str">
        <f>VLOOKUP(J3633,PROCV!$E$1:$F$27,2,FALSE)</f>
        <v>31 - Minas Gerais</v>
      </c>
      <c r="J3633" s="22" t="s">
        <v>85</v>
      </c>
      <c r="K3633" s="22">
        <v>0</v>
      </c>
      <c r="L3633" s="25">
        <v>100000</v>
      </c>
      <c r="M3633" s="20" t="e">
        <f>VLOOKUP(G3633,PROCV!$A$110:$B$119,2,FALSE)</f>
        <v>#N/A</v>
      </c>
      <c r="N3633" s="17" t="e">
        <f t="shared" si="56"/>
        <v>#N/A</v>
      </c>
    </row>
    <row r="3634" spans="1:14" x14ac:dyDescent="0.25">
      <c r="A3634" s="30" t="s">
        <v>48</v>
      </c>
      <c r="B3634" s="29">
        <v>42456</v>
      </c>
      <c r="C3634" s="28" t="s">
        <v>2961</v>
      </c>
      <c r="D3634" s="27" t="s">
        <v>114</v>
      </c>
      <c r="E3634" s="27" t="s">
        <v>113</v>
      </c>
      <c r="F3634" s="26" t="str">
        <f>VLOOKUP(E3634,PROCV!$A$1:$B$107,2,TRUE)</f>
        <v>Música</v>
      </c>
      <c r="G3634" s="25">
        <v>2004</v>
      </c>
      <c r="H3634" s="24">
        <v>0</v>
      </c>
      <c r="I3634" s="23" t="str">
        <f>VLOOKUP(J3634,PROCV!$E$1:$F$27,2,FALSE)</f>
        <v>31 - Minas Gerais</v>
      </c>
      <c r="J3634" s="22" t="s">
        <v>85</v>
      </c>
      <c r="K3634" s="22">
        <v>0</v>
      </c>
      <c r="L3634" s="25">
        <v>172289.6</v>
      </c>
      <c r="M3634" s="20" t="e">
        <f>VLOOKUP(G3634,PROCV!$A$110:$B$119,2,FALSE)</f>
        <v>#N/A</v>
      </c>
      <c r="N3634" s="17" t="e">
        <f t="shared" si="56"/>
        <v>#N/A</v>
      </c>
    </row>
    <row r="3635" spans="1:14" x14ac:dyDescent="0.25">
      <c r="A3635" s="30" t="s">
        <v>48</v>
      </c>
      <c r="B3635" s="29">
        <v>42438</v>
      </c>
      <c r="C3635" s="28" t="s">
        <v>2960</v>
      </c>
      <c r="D3635" s="27" t="s">
        <v>46</v>
      </c>
      <c r="E3635" s="27" t="s">
        <v>50</v>
      </c>
      <c r="F3635" s="26" t="str">
        <f>VLOOKUP(E3635,PROCV!$A$1:$B$107,2,TRUE)</f>
        <v>Educação e Criação em Artes</v>
      </c>
      <c r="G3635" s="25">
        <v>2004</v>
      </c>
      <c r="H3635" s="24">
        <v>0</v>
      </c>
      <c r="I3635" s="23" t="str">
        <f>VLOOKUP(J3635,PROCV!$E$1:$F$27,2,FALSE)</f>
        <v>33 - Rio de Janeiro</v>
      </c>
      <c r="J3635" s="22" t="s">
        <v>82</v>
      </c>
      <c r="K3635" s="22">
        <v>0</v>
      </c>
      <c r="L3635" s="25">
        <v>240320</v>
      </c>
      <c r="M3635" s="20" t="e">
        <f>VLOOKUP(G3635,PROCV!$A$110:$B$119,2,FALSE)</f>
        <v>#N/A</v>
      </c>
      <c r="N3635" s="17" t="e">
        <f t="shared" si="56"/>
        <v>#N/A</v>
      </c>
    </row>
    <row r="3636" spans="1:14" x14ac:dyDescent="0.25">
      <c r="A3636" s="30" t="s">
        <v>48</v>
      </c>
      <c r="B3636" s="29">
        <v>55276</v>
      </c>
      <c r="C3636" s="28" t="s">
        <v>2959</v>
      </c>
      <c r="D3636" s="27" t="s">
        <v>4</v>
      </c>
      <c r="E3636" s="27" t="s">
        <v>138</v>
      </c>
      <c r="F3636" s="26" t="str">
        <f>VLOOKUP(E3636,PROCV!$A$1:$B$107,2,TRUE)</f>
        <v>Arquitetura e Design</v>
      </c>
      <c r="G3636" s="25">
        <v>2004</v>
      </c>
      <c r="H3636" s="24">
        <v>0</v>
      </c>
      <c r="I3636" s="23" t="str">
        <f>VLOOKUP(J3636,PROCV!$E$1:$F$27,2,FALSE)</f>
        <v>25 - Paraíba</v>
      </c>
      <c r="J3636" s="22" t="s">
        <v>346</v>
      </c>
      <c r="K3636" s="22">
        <v>0</v>
      </c>
      <c r="L3636" s="25">
        <v>150000</v>
      </c>
      <c r="M3636" s="20" t="e">
        <f>VLOOKUP(G3636,PROCV!$A$110:$B$119,2,FALSE)</f>
        <v>#N/A</v>
      </c>
      <c r="N3636" s="17" t="e">
        <f t="shared" si="56"/>
        <v>#N/A</v>
      </c>
    </row>
    <row r="3637" spans="1:14" x14ac:dyDescent="0.25">
      <c r="A3637" s="30" t="s">
        <v>48</v>
      </c>
      <c r="B3637" s="29">
        <v>55333</v>
      </c>
      <c r="C3637" s="28" t="s">
        <v>2958</v>
      </c>
      <c r="D3637" s="27" t="s">
        <v>46</v>
      </c>
      <c r="E3637" s="27" t="s">
        <v>138</v>
      </c>
      <c r="F3637" s="26" t="str">
        <f>VLOOKUP(E3637,PROCV!$A$1:$B$107,2,TRUE)</f>
        <v>Arquitetura e Design</v>
      </c>
      <c r="G3637" s="25">
        <v>2004</v>
      </c>
      <c r="H3637" s="24">
        <v>0</v>
      </c>
      <c r="I3637" s="23" t="str">
        <f>VLOOKUP(J3637,PROCV!$E$1:$F$27,2,FALSE)</f>
        <v>35 - São Paulo</v>
      </c>
      <c r="J3637" s="22" t="s">
        <v>76</v>
      </c>
      <c r="K3637" s="22">
        <v>0</v>
      </c>
      <c r="L3637" s="25">
        <v>93746.59</v>
      </c>
      <c r="M3637" s="20" t="e">
        <f>VLOOKUP(G3637,PROCV!$A$110:$B$119,2,FALSE)</f>
        <v>#N/A</v>
      </c>
      <c r="N3637" s="17" t="e">
        <f t="shared" si="56"/>
        <v>#N/A</v>
      </c>
    </row>
    <row r="3638" spans="1:14" x14ac:dyDescent="0.25">
      <c r="A3638" s="30" t="s">
        <v>48</v>
      </c>
      <c r="B3638" s="29">
        <v>55252</v>
      </c>
      <c r="C3638" s="28" t="s">
        <v>2957</v>
      </c>
      <c r="D3638" s="27" t="s">
        <v>314</v>
      </c>
      <c r="E3638" s="27" t="s">
        <v>2956</v>
      </c>
      <c r="F3638" s="26" t="str">
        <f>VLOOKUP(E3638,PROCV!$A$1:$B$107,2,TRUE)</f>
        <v>Editorial</v>
      </c>
      <c r="G3638" s="31">
        <v>2004</v>
      </c>
      <c r="H3638" s="24">
        <v>0</v>
      </c>
      <c r="I3638" s="23" t="str">
        <f>VLOOKUP(J3638,PROCV!$E$1:$F$27,2,FALSE)</f>
        <v>26 - Pernambuco</v>
      </c>
      <c r="J3638" s="22" t="s">
        <v>44</v>
      </c>
      <c r="K3638" s="22">
        <v>0</v>
      </c>
      <c r="L3638" s="31">
        <v>150000</v>
      </c>
      <c r="M3638" s="20" t="e">
        <f>VLOOKUP(G3638,PROCV!$A$110:$B$119,2,FALSE)</f>
        <v>#N/A</v>
      </c>
      <c r="N3638" s="17" t="e">
        <f t="shared" si="56"/>
        <v>#N/A</v>
      </c>
    </row>
    <row r="3639" spans="1:14" x14ac:dyDescent="0.25">
      <c r="A3639" s="30" t="s">
        <v>48</v>
      </c>
      <c r="B3639" s="29">
        <v>42856</v>
      </c>
      <c r="C3639" s="28" t="s">
        <v>2955</v>
      </c>
      <c r="D3639" s="27" t="s">
        <v>114</v>
      </c>
      <c r="E3639" s="27" t="s">
        <v>113</v>
      </c>
      <c r="F3639" s="26" t="str">
        <f>VLOOKUP(E3639,PROCV!$A$1:$B$107,2,TRUE)</f>
        <v>Música</v>
      </c>
      <c r="G3639" s="25">
        <v>2004</v>
      </c>
      <c r="H3639" s="24">
        <v>0</v>
      </c>
      <c r="I3639" s="23" t="str">
        <f>VLOOKUP(J3639,PROCV!$E$1:$F$27,2,FALSE)</f>
        <v>33 - Rio de Janeiro</v>
      </c>
      <c r="J3639" s="22" t="s">
        <v>82</v>
      </c>
      <c r="K3639" s="22">
        <v>0</v>
      </c>
      <c r="L3639" s="25">
        <v>1002015.78</v>
      </c>
      <c r="M3639" s="20" t="e">
        <f>VLOOKUP(G3639,PROCV!$A$110:$B$119,2,FALSE)</f>
        <v>#N/A</v>
      </c>
      <c r="N3639" s="17" t="e">
        <f t="shared" si="56"/>
        <v>#N/A</v>
      </c>
    </row>
    <row r="3640" spans="1:14" x14ac:dyDescent="0.25">
      <c r="A3640" s="30" t="s">
        <v>48</v>
      </c>
      <c r="B3640" s="29">
        <v>46642</v>
      </c>
      <c r="C3640" s="28" t="s">
        <v>2954</v>
      </c>
      <c r="D3640" s="27" t="s">
        <v>524</v>
      </c>
      <c r="E3640" s="27" t="s">
        <v>763</v>
      </c>
      <c r="F3640" s="26" t="str">
        <f>VLOOKUP(E3640,PROCV!$A$1:$B$107,2,TRUE)</f>
        <v>Audiovisual</v>
      </c>
      <c r="G3640" s="25">
        <v>2004</v>
      </c>
      <c r="H3640" s="24">
        <v>0</v>
      </c>
      <c r="I3640" s="23" t="str">
        <f>VLOOKUP(J3640,PROCV!$E$1:$F$27,2,FALSE)</f>
        <v>35 - São Paulo</v>
      </c>
      <c r="J3640" s="22" t="s">
        <v>76</v>
      </c>
      <c r="K3640" s="22">
        <v>0</v>
      </c>
      <c r="L3640" s="25">
        <v>1282282</v>
      </c>
      <c r="M3640" s="20" t="e">
        <f>VLOOKUP(G3640,PROCV!$A$110:$B$119,2,FALSE)</f>
        <v>#N/A</v>
      </c>
      <c r="N3640" s="17" t="e">
        <f t="shared" si="56"/>
        <v>#N/A</v>
      </c>
    </row>
    <row r="3641" spans="1:14" x14ac:dyDescent="0.25">
      <c r="A3641" s="30" t="s">
        <v>48</v>
      </c>
      <c r="B3641" s="29">
        <v>41048</v>
      </c>
      <c r="C3641" s="28" t="s">
        <v>2953</v>
      </c>
      <c r="D3641" s="27" t="s">
        <v>4</v>
      </c>
      <c r="E3641" s="27" t="s">
        <v>138</v>
      </c>
      <c r="F3641" s="26" t="str">
        <f>VLOOKUP(E3641,PROCV!$A$1:$B$107,2,TRUE)</f>
        <v>Arquitetura e Design</v>
      </c>
      <c r="G3641" s="25">
        <v>2004</v>
      </c>
      <c r="H3641" s="24">
        <v>0</v>
      </c>
      <c r="I3641" s="23" t="str">
        <f>VLOOKUP(J3641,PROCV!$E$1:$F$27,2,FALSE)</f>
        <v>33 - Rio de Janeiro</v>
      </c>
      <c r="J3641" s="22" t="s">
        <v>82</v>
      </c>
      <c r="K3641" s="22">
        <v>0</v>
      </c>
      <c r="L3641" s="25">
        <v>68489.820000000007</v>
      </c>
      <c r="M3641" s="20" t="e">
        <f>VLOOKUP(G3641,PROCV!$A$110:$B$119,2,FALSE)</f>
        <v>#N/A</v>
      </c>
      <c r="N3641" s="17" t="e">
        <f t="shared" si="56"/>
        <v>#N/A</v>
      </c>
    </row>
    <row r="3642" spans="1:14" x14ac:dyDescent="0.25">
      <c r="A3642" s="30" t="s">
        <v>48</v>
      </c>
      <c r="B3642" s="29">
        <v>55250</v>
      </c>
      <c r="C3642" s="28" t="s">
        <v>2952</v>
      </c>
      <c r="D3642" s="27" t="s">
        <v>46</v>
      </c>
      <c r="E3642" s="27" t="s">
        <v>50</v>
      </c>
      <c r="F3642" s="26" t="str">
        <f>VLOOKUP(E3642,PROCV!$A$1:$B$107,2,TRUE)</f>
        <v>Educação e Criação em Artes</v>
      </c>
      <c r="G3642" s="25">
        <v>2004</v>
      </c>
      <c r="H3642" s="24">
        <v>0</v>
      </c>
      <c r="I3642" s="23" t="str">
        <f>VLOOKUP(J3642,PROCV!$E$1:$F$27,2,FALSE)</f>
        <v>33 - Rio de Janeiro</v>
      </c>
      <c r="J3642" s="22" t="s">
        <v>82</v>
      </c>
      <c r="K3642" s="22">
        <v>0</v>
      </c>
      <c r="L3642" s="25">
        <v>147660</v>
      </c>
      <c r="M3642" s="20" t="e">
        <f>VLOOKUP(G3642,PROCV!$A$110:$B$119,2,FALSE)</f>
        <v>#N/A</v>
      </c>
      <c r="N3642" s="17" t="e">
        <f t="shared" si="56"/>
        <v>#N/A</v>
      </c>
    </row>
    <row r="3643" spans="1:14" x14ac:dyDescent="0.25">
      <c r="A3643" s="30" t="s">
        <v>48</v>
      </c>
      <c r="B3643" s="29">
        <v>55403</v>
      </c>
      <c r="C3643" s="28" t="s">
        <v>2951</v>
      </c>
      <c r="D3643" s="27" t="s">
        <v>46</v>
      </c>
      <c r="E3643" s="27" t="s">
        <v>50</v>
      </c>
      <c r="F3643" s="26" t="str">
        <f>VLOOKUP(E3643,PROCV!$A$1:$B$107,2,TRUE)</f>
        <v>Educação e Criação em Artes</v>
      </c>
      <c r="G3643" s="25">
        <v>2004</v>
      </c>
      <c r="H3643" s="24">
        <v>0</v>
      </c>
      <c r="I3643" s="23" t="str">
        <f>VLOOKUP(J3643,PROCV!$E$1:$F$27,2,FALSE)</f>
        <v>27 - Alagoas</v>
      </c>
      <c r="J3643" s="22" t="s">
        <v>65</v>
      </c>
      <c r="K3643" s="22">
        <v>0</v>
      </c>
      <c r="L3643" s="25">
        <v>175000</v>
      </c>
      <c r="M3643" s="20" t="e">
        <f>VLOOKUP(G3643,PROCV!$A$110:$B$119,2,FALSE)</f>
        <v>#N/A</v>
      </c>
      <c r="N3643" s="17" t="e">
        <f t="shared" si="56"/>
        <v>#N/A</v>
      </c>
    </row>
    <row r="3644" spans="1:14" x14ac:dyDescent="0.25">
      <c r="A3644" s="30" t="s">
        <v>48</v>
      </c>
      <c r="B3644" s="29">
        <v>55051</v>
      </c>
      <c r="C3644" s="28" t="s">
        <v>2950</v>
      </c>
      <c r="D3644" s="27" t="s">
        <v>114</v>
      </c>
      <c r="E3644" s="27" t="s">
        <v>113</v>
      </c>
      <c r="F3644" s="26" t="str">
        <f>VLOOKUP(E3644,PROCV!$A$1:$B$107,2,TRUE)</f>
        <v>Música</v>
      </c>
      <c r="G3644" s="25">
        <v>2004</v>
      </c>
      <c r="H3644" s="24">
        <v>0</v>
      </c>
      <c r="I3644" s="23" t="str">
        <f>VLOOKUP(J3644,PROCV!$E$1:$F$27,2,FALSE)</f>
        <v>41 - Paraná</v>
      </c>
      <c r="J3644" s="22" t="s">
        <v>106</v>
      </c>
      <c r="K3644" s="22">
        <v>0</v>
      </c>
      <c r="L3644" s="25">
        <v>187500</v>
      </c>
      <c r="M3644" s="20" t="e">
        <f>VLOOKUP(G3644,PROCV!$A$110:$B$119,2,FALSE)</f>
        <v>#N/A</v>
      </c>
      <c r="N3644" s="17" t="e">
        <f t="shared" si="56"/>
        <v>#N/A</v>
      </c>
    </row>
    <row r="3645" spans="1:14" x14ac:dyDescent="0.25">
      <c r="A3645" s="30" t="s">
        <v>48</v>
      </c>
      <c r="B3645" s="29">
        <v>45623</v>
      </c>
      <c r="C3645" s="28" t="s">
        <v>2949</v>
      </c>
      <c r="D3645" s="27" t="s">
        <v>189</v>
      </c>
      <c r="E3645" s="27" t="s">
        <v>278</v>
      </c>
      <c r="F3645" s="26" t="str">
        <f>VLOOKUP(E3645,PROCV!$A$1:$B$107,2,TRUE)</f>
        <v>Artes Cênicas e Espetáculo</v>
      </c>
      <c r="G3645" s="25">
        <v>2004</v>
      </c>
      <c r="H3645" s="24">
        <v>0</v>
      </c>
      <c r="I3645" s="23" t="str">
        <f>VLOOKUP(J3645,PROCV!$E$1:$F$27,2,FALSE)</f>
        <v>35 - São Paulo</v>
      </c>
      <c r="J3645" s="22" t="s">
        <v>76</v>
      </c>
      <c r="K3645" s="22">
        <v>0</v>
      </c>
      <c r="L3645" s="25">
        <v>200000</v>
      </c>
      <c r="M3645" s="20" t="e">
        <f>VLOOKUP(G3645,PROCV!$A$110:$B$119,2,FALSE)</f>
        <v>#N/A</v>
      </c>
      <c r="N3645" s="17" t="e">
        <f t="shared" si="56"/>
        <v>#N/A</v>
      </c>
    </row>
    <row r="3646" spans="1:14" x14ac:dyDescent="0.25">
      <c r="A3646" s="30" t="s">
        <v>48</v>
      </c>
      <c r="B3646" s="29">
        <v>55260</v>
      </c>
      <c r="C3646" s="28" t="s">
        <v>2948</v>
      </c>
      <c r="D3646" s="27" t="s">
        <v>46</v>
      </c>
      <c r="E3646" s="27" t="s">
        <v>50</v>
      </c>
      <c r="F3646" s="26" t="str">
        <f>VLOOKUP(E3646,PROCV!$A$1:$B$107,2,TRUE)</f>
        <v>Educação e Criação em Artes</v>
      </c>
      <c r="G3646" s="25">
        <v>2004</v>
      </c>
      <c r="H3646" s="24">
        <v>0</v>
      </c>
      <c r="I3646" s="23" t="str">
        <f>VLOOKUP(J3646,PROCV!$E$1:$F$27,2,FALSE)</f>
        <v>26 - Pernambuco</v>
      </c>
      <c r="J3646" s="22" t="s">
        <v>44</v>
      </c>
      <c r="K3646" s="22">
        <v>0</v>
      </c>
      <c r="L3646" s="25">
        <v>150000</v>
      </c>
      <c r="M3646" s="20" t="e">
        <f>VLOOKUP(G3646,PROCV!$A$110:$B$119,2,FALSE)</f>
        <v>#N/A</v>
      </c>
      <c r="N3646" s="17" t="e">
        <f t="shared" si="56"/>
        <v>#N/A</v>
      </c>
    </row>
    <row r="3647" spans="1:14" x14ac:dyDescent="0.25">
      <c r="A3647" s="30" t="s">
        <v>48</v>
      </c>
      <c r="B3647" s="29">
        <v>55432</v>
      </c>
      <c r="C3647" s="28" t="s">
        <v>2947</v>
      </c>
      <c r="D3647" s="27" t="s">
        <v>4</v>
      </c>
      <c r="E3647" s="27" t="s">
        <v>138</v>
      </c>
      <c r="F3647" s="26" t="str">
        <f>VLOOKUP(E3647,PROCV!$A$1:$B$107,2,TRUE)</f>
        <v>Arquitetura e Design</v>
      </c>
      <c r="G3647" s="25">
        <v>2004</v>
      </c>
      <c r="H3647" s="24">
        <v>0</v>
      </c>
      <c r="I3647" s="23" t="str">
        <f>VLOOKUP(J3647,PROCV!$E$1:$F$27,2,FALSE)</f>
        <v>33 - Rio de Janeiro</v>
      </c>
      <c r="J3647" s="22" t="s">
        <v>82</v>
      </c>
      <c r="K3647" s="22">
        <v>0</v>
      </c>
      <c r="L3647" s="25">
        <v>170000</v>
      </c>
      <c r="M3647" s="20" t="e">
        <f>VLOOKUP(G3647,PROCV!$A$110:$B$119,2,FALSE)</f>
        <v>#N/A</v>
      </c>
      <c r="N3647" s="17" t="e">
        <f t="shared" si="56"/>
        <v>#N/A</v>
      </c>
    </row>
    <row r="3648" spans="1:14" x14ac:dyDescent="0.25">
      <c r="A3648" s="30" t="s">
        <v>48</v>
      </c>
      <c r="B3648" s="29">
        <v>55427</v>
      </c>
      <c r="C3648" s="28" t="s">
        <v>2946</v>
      </c>
      <c r="D3648" s="27" t="s">
        <v>4</v>
      </c>
      <c r="E3648" s="27" t="s">
        <v>224</v>
      </c>
      <c r="F3648" s="26" t="str">
        <f>VLOOKUP(E3648,PROCV!$A$1:$B$107,2,TRUE)</f>
        <v>Patrimônio</v>
      </c>
      <c r="G3648" s="25">
        <v>2004</v>
      </c>
      <c r="H3648" s="24">
        <v>0</v>
      </c>
      <c r="I3648" s="23" t="str">
        <f>VLOOKUP(J3648,PROCV!$E$1:$F$27,2,FALSE)</f>
        <v>27 - Alagoas</v>
      </c>
      <c r="J3648" s="22" t="s">
        <v>65</v>
      </c>
      <c r="K3648" s="22">
        <v>0</v>
      </c>
      <c r="L3648" s="25">
        <v>150000</v>
      </c>
      <c r="M3648" s="20" t="e">
        <f>VLOOKUP(G3648,PROCV!$A$110:$B$119,2,FALSE)</f>
        <v>#N/A</v>
      </c>
      <c r="N3648" s="17" t="e">
        <f t="shared" si="56"/>
        <v>#N/A</v>
      </c>
    </row>
    <row r="3649" spans="1:14" x14ac:dyDescent="0.25">
      <c r="A3649" s="30" t="s">
        <v>48</v>
      </c>
      <c r="B3649" s="29">
        <v>55188</v>
      </c>
      <c r="C3649" s="28" t="s">
        <v>2945</v>
      </c>
      <c r="D3649" s="27" t="s">
        <v>189</v>
      </c>
      <c r="E3649" s="27" t="s">
        <v>213</v>
      </c>
      <c r="F3649" s="26" t="str">
        <f>VLOOKUP(E3649,PROCV!$A$1:$B$107,2,TRUE)</f>
        <v>Patrimônio</v>
      </c>
      <c r="G3649" s="25">
        <v>2004</v>
      </c>
      <c r="H3649" s="24">
        <v>0</v>
      </c>
      <c r="I3649" s="23" t="str">
        <f>VLOOKUP(J3649,PROCV!$E$1:$F$27,2,FALSE)</f>
        <v>33 - Rio de Janeiro</v>
      </c>
      <c r="J3649" s="22" t="s">
        <v>82</v>
      </c>
      <c r="K3649" s="22">
        <v>0</v>
      </c>
      <c r="L3649" s="25">
        <v>155000</v>
      </c>
      <c r="M3649" s="20" t="e">
        <f>VLOOKUP(G3649,PROCV!$A$110:$B$119,2,FALSE)</f>
        <v>#N/A</v>
      </c>
      <c r="N3649" s="17" t="e">
        <f t="shared" si="56"/>
        <v>#N/A</v>
      </c>
    </row>
    <row r="3650" spans="1:14" x14ac:dyDescent="0.25">
      <c r="A3650" s="30" t="s">
        <v>48</v>
      </c>
      <c r="B3650" s="29">
        <v>55266</v>
      </c>
      <c r="C3650" s="28" t="s">
        <v>2944</v>
      </c>
      <c r="D3650" s="27" t="s">
        <v>314</v>
      </c>
      <c r="E3650" s="27" t="s">
        <v>265</v>
      </c>
      <c r="F3650" s="26" t="str">
        <f>VLOOKUP(E3650,PROCV!$A$1:$B$107,2,TRUE)</f>
        <v>Patrimônio</v>
      </c>
      <c r="G3650" s="31">
        <v>2004</v>
      </c>
      <c r="H3650" s="24">
        <v>0</v>
      </c>
      <c r="I3650" s="23" t="str">
        <f>VLOOKUP(J3650,PROCV!$E$1:$F$27,2,FALSE)</f>
        <v>35 - São Paulo</v>
      </c>
      <c r="J3650" s="22" t="s">
        <v>76</v>
      </c>
      <c r="K3650" s="22">
        <v>0</v>
      </c>
      <c r="L3650" s="31">
        <v>24934</v>
      </c>
      <c r="M3650" s="20" t="e">
        <f>VLOOKUP(G3650,PROCV!$A$110:$B$119,2,FALSE)</f>
        <v>#N/A</v>
      </c>
      <c r="N3650" s="17" t="e">
        <f t="shared" ref="N3650:N3713" si="57">+M3650*L3650</f>
        <v>#N/A</v>
      </c>
    </row>
    <row r="3651" spans="1:14" x14ac:dyDescent="0.25">
      <c r="A3651" s="30" t="s">
        <v>48</v>
      </c>
      <c r="B3651" s="29">
        <v>55258</v>
      </c>
      <c r="C3651" s="28" t="s">
        <v>2943</v>
      </c>
      <c r="D3651" s="27" t="s">
        <v>4</v>
      </c>
      <c r="E3651" s="27" t="s">
        <v>378</v>
      </c>
      <c r="F3651" s="26" t="str">
        <f>VLOOKUP(E3651,PROCV!$A$1:$B$107,2,TRUE)</f>
        <v>Audiovisual</v>
      </c>
      <c r="G3651" s="25">
        <v>2004</v>
      </c>
      <c r="H3651" s="24">
        <v>0</v>
      </c>
      <c r="I3651" s="23" t="str">
        <f>VLOOKUP(J3651,PROCV!$E$1:$F$27,2,FALSE)</f>
        <v>33 - Rio de Janeiro</v>
      </c>
      <c r="J3651" s="22" t="s">
        <v>82</v>
      </c>
      <c r="K3651" s="22">
        <v>0</v>
      </c>
      <c r="L3651" s="25">
        <v>150000</v>
      </c>
      <c r="M3651" s="20" t="e">
        <f>VLOOKUP(G3651,PROCV!$A$110:$B$119,2,FALSE)</f>
        <v>#N/A</v>
      </c>
      <c r="N3651" s="17" t="e">
        <f t="shared" si="57"/>
        <v>#N/A</v>
      </c>
    </row>
    <row r="3652" spans="1:14" x14ac:dyDescent="0.25">
      <c r="A3652" s="30" t="s">
        <v>48</v>
      </c>
      <c r="B3652" s="29">
        <v>43595</v>
      </c>
      <c r="C3652" s="28" t="s">
        <v>2942</v>
      </c>
      <c r="D3652" s="27" t="s">
        <v>4</v>
      </c>
      <c r="E3652" s="27" t="s">
        <v>230</v>
      </c>
      <c r="F3652" s="26" t="str">
        <f>VLOOKUP(E3652,PROCV!$A$1:$B$107,2,TRUE)</f>
        <v>Artes Cênicas e Espetáculo</v>
      </c>
      <c r="G3652" s="25">
        <v>2004</v>
      </c>
      <c r="H3652" s="24">
        <v>0</v>
      </c>
      <c r="I3652" s="23" t="str">
        <f>VLOOKUP(J3652,PROCV!$E$1:$F$27,2,FALSE)</f>
        <v>35 - São Paulo</v>
      </c>
      <c r="J3652" s="22" t="s">
        <v>76</v>
      </c>
      <c r="K3652" s="22">
        <v>0</v>
      </c>
      <c r="L3652" s="25">
        <v>66000</v>
      </c>
      <c r="M3652" s="20" t="e">
        <f>VLOOKUP(G3652,PROCV!$A$110:$B$119,2,FALSE)</f>
        <v>#N/A</v>
      </c>
      <c r="N3652" s="17" t="e">
        <f t="shared" si="57"/>
        <v>#N/A</v>
      </c>
    </row>
    <row r="3653" spans="1:14" x14ac:dyDescent="0.25">
      <c r="A3653" s="30" t="s">
        <v>48</v>
      </c>
      <c r="B3653" s="29">
        <v>42928</v>
      </c>
      <c r="C3653" s="28" t="s">
        <v>2941</v>
      </c>
      <c r="D3653" s="27" t="s">
        <v>314</v>
      </c>
      <c r="E3653" s="27" t="s">
        <v>265</v>
      </c>
      <c r="F3653" s="26" t="str">
        <f>VLOOKUP(E3653,PROCV!$A$1:$B$107,2,TRUE)</f>
        <v>Patrimônio</v>
      </c>
      <c r="G3653" s="31">
        <v>2004</v>
      </c>
      <c r="H3653" s="24">
        <v>0</v>
      </c>
      <c r="I3653" s="23" t="str">
        <f>VLOOKUP(J3653,PROCV!$E$1:$F$27,2,FALSE)</f>
        <v>33 - Rio de Janeiro</v>
      </c>
      <c r="J3653" s="22" t="s">
        <v>82</v>
      </c>
      <c r="K3653" s="22">
        <v>0</v>
      </c>
      <c r="L3653" s="31">
        <v>500000</v>
      </c>
      <c r="M3653" s="20" t="e">
        <f>VLOOKUP(G3653,PROCV!$A$110:$B$119,2,FALSE)</f>
        <v>#N/A</v>
      </c>
      <c r="N3653" s="17" t="e">
        <f t="shared" si="57"/>
        <v>#N/A</v>
      </c>
    </row>
    <row r="3654" spans="1:14" x14ac:dyDescent="0.25">
      <c r="A3654" s="30" t="s">
        <v>48</v>
      </c>
      <c r="B3654" s="29">
        <v>42930</v>
      </c>
      <c r="C3654" s="28" t="s">
        <v>2940</v>
      </c>
      <c r="D3654" s="27" t="s">
        <v>314</v>
      </c>
      <c r="E3654" s="27" t="s">
        <v>504</v>
      </c>
      <c r="F3654" s="26" t="str">
        <f>VLOOKUP(E3654,PROCV!$A$1:$B$107,2,TRUE)</f>
        <v>Artes Cênicas e Espetáculo</v>
      </c>
      <c r="G3654" s="31">
        <v>2004</v>
      </c>
      <c r="H3654" s="24">
        <v>0</v>
      </c>
      <c r="I3654" s="23" t="str">
        <f>VLOOKUP(J3654,PROCV!$E$1:$F$27,2,FALSE)</f>
        <v>33 - Rio de Janeiro</v>
      </c>
      <c r="J3654" s="22" t="s">
        <v>82</v>
      </c>
      <c r="K3654" s="22">
        <v>0</v>
      </c>
      <c r="L3654" s="31">
        <v>400000</v>
      </c>
      <c r="M3654" s="20" t="e">
        <f>VLOOKUP(G3654,PROCV!$A$110:$B$119,2,FALSE)</f>
        <v>#N/A</v>
      </c>
      <c r="N3654" s="17" t="e">
        <f t="shared" si="57"/>
        <v>#N/A</v>
      </c>
    </row>
    <row r="3655" spans="1:14" x14ac:dyDescent="0.25">
      <c r="A3655" s="30" t="s">
        <v>48</v>
      </c>
      <c r="B3655" s="29">
        <v>44646</v>
      </c>
      <c r="C3655" s="28" t="s">
        <v>2939</v>
      </c>
      <c r="D3655" s="27" t="s">
        <v>314</v>
      </c>
      <c r="E3655" s="27" t="s">
        <v>504</v>
      </c>
      <c r="F3655" s="26" t="str">
        <f>VLOOKUP(E3655,PROCV!$A$1:$B$107,2,TRUE)</f>
        <v>Artes Cênicas e Espetáculo</v>
      </c>
      <c r="G3655" s="31">
        <v>2004</v>
      </c>
      <c r="H3655" s="24">
        <v>0</v>
      </c>
      <c r="I3655" s="23" t="str">
        <f>VLOOKUP(J3655,PROCV!$E$1:$F$27,2,FALSE)</f>
        <v>33 - Rio de Janeiro</v>
      </c>
      <c r="J3655" s="22" t="s">
        <v>82</v>
      </c>
      <c r="K3655" s="22">
        <v>0</v>
      </c>
      <c r="L3655" s="31">
        <v>600000</v>
      </c>
      <c r="M3655" s="20" t="e">
        <f>VLOOKUP(G3655,PROCV!$A$110:$B$119,2,FALSE)</f>
        <v>#N/A</v>
      </c>
      <c r="N3655" s="17" t="e">
        <f t="shared" si="57"/>
        <v>#N/A</v>
      </c>
    </row>
    <row r="3656" spans="1:14" x14ac:dyDescent="0.25">
      <c r="A3656" s="30" t="s">
        <v>48</v>
      </c>
      <c r="B3656" s="29">
        <v>42545</v>
      </c>
      <c r="C3656" s="28" t="s">
        <v>2938</v>
      </c>
      <c r="D3656" s="27" t="s">
        <v>189</v>
      </c>
      <c r="E3656" s="27" t="s">
        <v>213</v>
      </c>
      <c r="F3656" s="26" t="str">
        <f>VLOOKUP(E3656,PROCV!$A$1:$B$107,2,TRUE)</f>
        <v>Patrimônio</v>
      </c>
      <c r="G3656" s="25">
        <v>2004</v>
      </c>
      <c r="H3656" s="24">
        <v>0</v>
      </c>
      <c r="I3656" s="23" t="str">
        <f>VLOOKUP(J3656,PROCV!$E$1:$F$27,2,FALSE)</f>
        <v>43 - Rio Grande do Sul</v>
      </c>
      <c r="J3656" s="22" t="s">
        <v>56</v>
      </c>
      <c r="K3656" s="22">
        <v>0</v>
      </c>
      <c r="L3656" s="25">
        <v>70000</v>
      </c>
      <c r="M3656" s="20" t="e">
        <f>VLOOKUP(G3656,PROCV!$A$110:$B$119,2,FALSE)</f>
        <v>#N/A</v>
      </c>
      <c r="N3656" s="17" t="e">
        <f t="shared" si="57"/>
        <v>#N/A</v>
      </c>
    </row>
    <row r="3657" spans="1:14" x14ac:dyDescent="0.25">
      <c r="A3657" s="30" t="s">
        <v>48</v>
      </c>
      <c r="B3657" s="29">
        <v>42820</v>
      </c>
      <c r="C3657" s="28" t="s">
        <v>2937</v>
      </c>
      <c r="D3657" s="27" t="s">
        <v>189</v>
      </c>
      <c r="E3657" s="27" t="s">
        <v>213</v>
      </c>
      <c r="F3657" s="26" t="str">
        <f>VLOOKUP(E3657,PROCV!$A$1:$B$107,2,TRUE)</f>
        <v>Patrimônio</v>
      </c>
      <c r="G3657" s="25">
        <v>2004</v>
      </c>
      <c r="H3657" s="24">
        <v>0</v>
      </c>
      <c r="I3657" s="23" t="str">
        <f>VLOOKUP(J3657,PROCV!$E$1:$F$27,2,FALSE)</f>
        <v>53 - Distrito Federal</v>
      </c>
      <c r="J3657" s="22" t="s">
        <v>75</v>
      </c>
      <c r="K3657" s="22">
        <v>0</v>
      </c>
      <c r="L3657" s="25">
        <v>7445556.9400000004</v>
      </c>
      <c r="M3657" s="20" t="e">
        <f>VLOOKUP(G3657,PROCV!$A$110:$B$119,2,FALSE)</f>
        <v>#N/A</v>
      </c>
      <c r="N3657" s="17" t="e">
        <f t="shared" si="57"/>
        <v>#N/A</v>
      </c>
    </row>
    <row r="3658" spans="1:14" x14ac:dyDescent="0.25">
      <c r="A3658" s="30" t="s">
        <v>48</v>
      </c>
      <c r="B3658" s="29">
        <v>42442</v>
      </c>
      <c r="C3658" s="28" t="s">
        <v>1876</v>
      </c>
      <c r="D3658" s="27" t="s">
        <v>189</v>
      </c>
      <c r="E3658" s="27" t="s">
        <v>216</v>
      </c>
      <c r="F3658" s="26" t="str">
        <f>VLOOKUP(E3658,PROCV!$A$1:$B$107,2,TRUE)</f>
        <v>Patrimônio</v>
      </c>
      <c r="G3658" s="25">
        <v>2004</v>
      </c>
      <c r="H3658" s="24">
        <v>0</v>
      </c>
      <c r="I3658" s="23" t="str">
        <f>VLOOKUP(J3658,PROCV!$E$1:$F$27,2,FALSE)</f>
        <v>33 - Rio de Janeiro</v>
      </c>
      <c r="J3658" s="22" t="s">
        <v>82</v>
      </c>
      <c r="K3658" s="22">
        <v>0</v>
      </c>
      <c r="L3658" s="25">
        <v>170000</v>
      </c>
      <c r="M3658" s="20" t="e">
        <f>VLOOKUP(G3658,PROCV!$A$110:$B$119,2,FALSE)</f>
        <v>#N/A</v>
      </c>
      <c r="N3658" s="17" t="e">
        <f t="shared" si="57"/>
        <v>#N/A</v>
      </c>
    </row>
    <row r="3659" spans="1:14" x14ac:dyDescent="0.25">
      <c r="A3659" s="30" t="s">
        <v>48</v>
      </c>
      <c r="B3659" s="29">
        <v>35086</v>
      </c>
      <c r="C3659" s="28" t="s">
        <v>2936</v>
      </c>
      <c r="D3659" s="27" t="s">
        <v>189</v>
      </c>
      <c r="E3659" s="27" t="s">
        <v>213</v>
      </c>
      <c r="F3659" s="26" t="str">
        <f>VLOOKUP(E3659,PROCV!$A$1:$B$107,2,TRUE)</f>
        <v>Patrimônio</v>
      </c>
      <c r="G3659" s="25">
        <v>2004</v>
      </c>
      <c r="H3659" s="24">
        <v>0</v>
      </c>
      <c r="I3659" s="23" t="str">
        <f>VLOOKUP(J3659,PROCV!$E$1:$F$27,2,FALSE)</f>
        <v>53 - Distrito Federal</v>
      </c>
      <c r="J3659" s="22" t="s">
        <v>75</v>
      </c>
      <c r="K3659" s="22">
        <v>0</v>
      </c>
      <c r="L3659" s="25">
        <v>800000</v>
      </c>
      <c r="M3659" s="20" t="e">
        <f>VLOOKUP(G3659,PROCV!$A$110:$B$119,2,FALSE)</f>
        <v>#N/A</v>
      </c>
      <c r="N3659" s="17" t="e">
        <f t="shared" si="57"/>
        <v>#N/A</v>
      </c>
    </row>
    <row r="3660" spans="1:14" x14ac:dyDescent="0.25">
      <c r="A3660" s="30" t="s">
        <v>48</v>
      </c>
      <c r="B3660" s="29">
        <v>41865</v>
      </c>
      <c r="C3660" s="28" t="s">
        <v>2935</v>
      </c>
      <c r="D3660" s="27" t="s">
        <v>189</v>
      </c>
      <c r="E3660" s="27" t="s">
        <v>213</v>
      </c>
      <c r="F3660" s="26" t="str">
        <f>VLOOKUP(E3660,PROCV!$A$1:$B$107,2,TRUE)</f>
        <v>Patrimônio</v>
      </c>
      <c r="G3660" s="25">
        <v>2004</v>
      </c>
      <c r="H3660" s="24">
        <v>0</v>
      </c>
      <c r="I3660" s="23" t="str">
        <f>VLOOKUP(J3660,PROCV!$E$1:$F$27,2,FALSE)</f>
        <v>53 - Distrito Federal</v>
      </c>
      <c r="J3660" s="22" t="s">
        <v>75</v>
      </c>
      <c r="K3660" s="22">
        <v>0</v>
      </c>
      <c r="L3660" s="25">
        <v>649600</v>
      </c>
      <c r="M3660" s="20" t="e">
        <f>VLOOKUP(G3660,PROCV!$A$110:$B$119,2,FALSE)</f>
        <v>#N/A</v>
      </c>
      <c r="N3660" s="17" t="e">
        <f t="shared" si="57"/>
        <v>#N/A</v>
      </c>
    </row>
    <row r="3661" spans="1:14" x14ac:dyDescent="0.25">
      <c r="A3661" s="30" t="s">
        <v>48</v>
      </c>
      <c r="B3661" s="29">
        <v>42530</v>
      </c>
      <c r="C3661" s="28" t="s">
        <v>2934</v>
      </c>
      <c r="D3661" s="27" t="s">
        <v>189</v>
      </c>
      <c r="E3661" s="27" t="s">
        <v>213</v>
      </c>
      <c r="F3661" s="26" t="str">
        <f>VLOOKUP(E3661,PROCV!$A$1:$B$107,2,TRUE)</f>
        <v>Patrimônio</v>
      </c>
      <c r="G3661" s="25">
        <v>2004</v>
      </c>
      <c r="H3661" s="24">
        <v>0</v>
      </c>
      <c r="I3661" s="23" t="str">
        <f>VLOOKUP(J3661,PROCV!$E$1:$F$27,2,FALSE)</f>
        <v>29 - Bahia</v>
      </c>
      <c r="J3661" s="22" t="s">
        <v>73</v>
      </c>
      <c r="K3661" s="22">
        <v>0</v>
      </c>
      <c r="L3661" s="25">
        <v>932328.22</v>
      </c>
      <c r="M3661" s="20" t="e">
        <f>VLOOKUP(G3661,PROCV!$A$110:$B$119,2,FALSE)</f>
        <v>#N/A</v>
      </c>
      <c r="N3661" s="17" t="e">
        <f t="shared" si="57"/>
        <v>#N/A</v>
      </c>
    </row>
    <row r="3662" spans="1:14" x14ac:dyDescent="0.25">
      <c r="A3662" s="30" t="s">
        <v>48</v>
      </c>
      <c r="B3662" s="29">
        <v>43511</v>
      </c>
      <c r="C3662" s="28" t="s">
        <v>2933</v>
      </c>
      <c r="D3662" s="27" t="s">
        <v>4</v>
      </c>
      <c r="E3662" s="27" t="s">
        <v>230</v>
      </c>
      <c r="F3662" s="26" t="str">
        <f>VLOOKUP(E3662,PROCV!$A$1:$B$107,2,TRUE)</f>
        <v>Artes Cênicas e Espetáculo</v>
      </c>
      <c r="G3662" s="25">
        <v>2004</v>
      </c>
      <c r="H3662" s="24">
        <v>0</v>
      </c>
      <c r="I3662" s="23" t="str">
        <f>VLOOKUP(J3662,PROCV!$E$1:$F$27,2,FALSE)</f>
        <v>31 - Minas Gerais</v>
      </c>
      <c r="J3662" s="22" t="s">
        <v>85</v>
      </c>
      <c r="K3662" s="22">
        <v>0</v>
      </c>
      <c r="L3662" s="25">
        <v>50000</v>
      </c>
      <c r="M3662" s="20" t="e">
        <f>VLOOKUP(G3662,PROCV!$A$110:$B$119,2,FALSE)</f>
        <v>#N/A</v>
      </c>
      <c r="N3662" s="17" t="e">
        <f t="shared" si="57"/>
        <v>#N/A</v>
      </c>
    </row>
    <row r="3663" spans="1:14" x14ac:dyDescent="0.25">
      <c r="A3663" s="30" t="s">
        <v>48</v>
      </c>
      <c r="B3663" s="29">
        <v>45429</v>
      </c>
      <c r="C3663" s="28" t="s">
        <v>2932</v>
      </c>
      <c r="D3663" s="27" t="s">
        <v>4</v>
      </c>
      <c r="E3663" s="27" t="s">
        <v>230</v>
      </c>
      <c r="F3663" s="26" t="str">
        <f>VLOOKUP(E3663,PROCV!$A$1:$B$107,2,TRUE)</f>
        <v>Artes Cênicas e Espetáculo</v>
      </c>
      <c r="G3663" s="25">
        <v>2004</v>
      </c>
      <c r="H3663" s="24">
        <v>0</v>
      </c>
      <c r="I3663" s="23" t="str">
        <f>VLOOKUP(J3663,PROCV!$E$1:$F$27,2,FALSE)</f>
        <v>35 - São Paulo</v>
      </c>
      <c r="J3663" s="22" t="s">
        <v>76</v>
      </c>
      <c r="K3663" s="22">
        <v>0</v>
      </c>
      <c r="L3663" s="25">
        <v>150000</v>
      </c>
      <c r="M3663" s="20" t="e">
        <f>VLOOKUP(G3663,PROCV!$A$110:$B$119,2,FALSE)</f>
        <v>#N/A</v>
      </c>
      <c r="N3663" s="17" t="e">
        <f t="shared" si="57"/>
        <v>#N/A</v>
      </c>
    </row>
    <row r="3664" spans="1:14" x14ac:dyDescent="0.25">
      <c r="A3664" s="30" t="s">
        <v>48</v>
      </c>
      <c r="B3664" s="29">
        <v>43429</v>
      </c>
      <c r="C3664" s="28" t="s">
        <v>2931</v>
      </c>
      <c r="D3664" s="27" t="s">
        <v>4</v>
      </c>
      <c r="E3664" s="27" t="s">
        <v>230</v>
      </c>
      <c r="F3664" s="26" t="str">
        <f>VLOOKUP(E3664,PROCV!$A$1:$B$107,2,TRUE)</f>
        <v>Artes Cênicas e Espetáculo</v>
      </c>
      <c r="G3664" s="25">
        <v>2004</v>
      </c>
      <c r="H3664" s="24">
        <v>0</v>
      </c>
      <c r="I3664" s="23" t="str">
        <f>VLOOKUP(J3664,PROCV!$E$1:$F$27,2,FALSE)</f>
        <v>32 - Espírito Santo</v>
      </c>
      <c r="J3664" s="22" t="s">
        <v>67</v>
      </c>
      <c r="K3664" s="22">
        <v>0</v>
      </c>
      <c r="L3664" s="25">
        <v>40000</v>
      </c>
      <c r="M3664" s="20" t="e">
        <f>VLOOKUP(G3664,PROCV!$A$110:$B$119,2,FALSE)</f>
        <v>#N/A</v>
      </c>
      <c r="N3664" s="17" t="e">
        <f t="shared" si="57"/>
        <v>#N/A</v>
      </c>
    </row>
    <row r="3665" spans="1:14" x14ac:dyDescent="0.25">
      <c r="A3665" s="30" t="s">
        <v>48</v>
      </c>
      <c r="B3665" s="29">
        <v>41962</v>
      </c>
      <c r="C3665" s="28" t="s">
        <v>847</v>
      </c>
      <c r="D3665" s="27" t="s">
        <v>46</v>
      </c>
      <c r="E3665" s="27" t="s">
        <v>50</v>
      </c>
      <c r="F3665" s="26" t="str">
        <f>VLOOKUP(E3665,PROCV!$A$1:$B$107,2,TRUE)</f>
        <v>Educação e Criação em Artes</v>
      </c>
      <c r="G3665" s="25">
        <v>2004</v>
      </c>
      <c r="H3665" s="24">
        <v>0</v>
      </c>
      <c r="I3665" s="23" t="str">
        <f>VLOOKUP(J3665,PROCV!$E$1:$F$27,2,FALSE)</f>
        <v>52 - Goiás</v>
      </c>
      <c r="J3665" s="22" t="s">
        <v>97</v>
      </c>
      <c r="K3665" s="22">
        <v>0</v>
      </c>
      <c r="L3665" s="25">
        <v>50000</v>
      </c>
      <c r="M3665" s="20" t="e">
        <f>VLOOKUP(G3665,PROCV!$A$110:$B$119,2,FALSE)</f>
        <v>#N/A</v>
      </c>
      <c r="N3665" s="17" t="e">
        <f t="shared" si="57"/>
        <v>#N/A</v>
      </c>
    </row>
    <row r="3666" spans="1:14" x14ac:dyDescent="0.25">
      <c r="A3666" s="30" t="s">
        <v>48</v>
      </c>
      <c r="B3666" s="29">
        <v>45404</v>
      </c>
      <c r="C3666" s="28" t="s">
        <v>2930</v>
      </c>
      <c r="D3666" s="27" t="s">
        <v>46</v>
      </c>
      <c r="E3666" s="27" t="s">
        <v>50</v>
      </c>
      <c r="F3666" s="26" t="str">
        <f>VLOOKUP(E3666,PROCV!$A$1:$B$107,2,TRUE)</f>
        <v>Educação e Criação em Artes</v>
      </c>
      <c r="G3666" s="25">
        <v>2004</v>
      </c>
      <c r="H3666" s="24">
        <v>0</v>
      </c>
      <c r="I3666" s="23" t="str">
        <f>VLOOKUP(J3666,PROCV!$E$1:$F$27,2,FALSE)</f>
        <v>32 - Espírito Santo</v>
      </c>
      <c r="J3666" s="22" t="s">
        <v>67</v>
      </c>
      <c r="K3666" s="22">
        <v>0</v>
      </c>
      <c r="L3666" s="25">
        <v>150000</v>
      </c>
      <c r="M3666" s="20" t="e">
        <f>VLOOKUP(G3666,PROCV!$A$110:$B$119,2,FALSE)</f>
        <v>#N/A</v>
      </c>
      <c r="N3666" s="17" t="e">
        <f t="shared" si="57"/>
        <v>#N/A</v>
      </c>
    </row>
    <row r="3667" spans="1:14" x14ac:dyDescent="0.25">
      <c r="A3667" s="30" t="s">
        <v>48</v>
      </c>
      <c r="B3667" s="29">
        <v>55253</v>
      </c>
      <c r="C3667" s="28" t="s">
        <v>2929</v>
      </c>
      <c r="D3667" s="27" t="s">
        <v>4</v>
      </c>
      <c r="E3667" s="27" t="s">
        <v>209</v>
      </c>
      <c r="F3667" s="26" t="str">
        <f>VLOOKUP(E3667,PROCV!$A$1:$B$107,2,TRUE)</f>
        <v>Educação e Criação em Artes</v>
      </c>
      <c r="G3667" s="25">
        <v>2004</v>
      </c>
      <c r="H3667" s="24">
        <v>0</v>
      </c>
      <c r="I3667" s="23" t="str">
        <f>VLOOKUP(J3667,PROCV!$E$1:$F$27,2,FALSE)</f>
        <v>35 - São Paulo</v>
      </c>
      <c r="J3667" s="22" t="s">
        <v>76</v>
      </c>
      <c r="K3667" s="22">
        <v>0</v>
      </c>
      <c r="L3667" s="25">
        <v>150000</v>
      </c>
      <c r="M3667" s="20" t="e">
        <f>VLOOKUP(G3667,PROCV!$A$110:$B$119,2,FALSE)</f>
        <v>#N/A</v>
      </c>
      <c r="N3667" s="17" t="e">
        <f t="shared" si="57"/>
        <v>#N/A</v>
      </c>
    </row>
    <row r="3668" spans="1:14" x14ac:dyDescent="0.25">
      <c r="A3668" s="30" t="s">
        <v>48</v>
      </c>
      <c r="B3668" s="29">
        <v>55185</v>
      </c>
      <c r="C3668" s="28" t="s">
        <v>2928</v>
      </c>
      <c r="D3668" s="27" t="s">
        <v>46</v>
      </c>
      <c r="E3668" s="27" t="s">
        <v>50</v>
      </c>
      <c r="F3668" s="26" t="str">
        <f>VLOOKUP(E3668,PROCV!$A$1:$B$107,2,TRUE)</f>
        <v>Educação e Criação em Artes</v>
      </c>
      <c r="G3668" s="25">
        <v>2004</v>
      </c>
      <c r="H3668" s="24">
        <v>0</v>
      </c>
      <c r="I3668" s="23" t="str">
        <f>VLOOKUP(J3668,PROCV!$E$1:$F$27,2,FALSE)</f>
        <v>35 - São Paulo</v>
      </c>
      <c r="J3668" s="22" t="s">
        <v>76</v>
      </c>
      <c r="K3668" s="22">
        <v>0</v>
      </c>
      <c r="L3668" s="25">
        <v>150000</v>
      </c>
      <c r="M3668" s="20" t="e">
        <f>VLOOKUP(G3668,PROCV!$A$110:$B$119,2,FALSE)</f>
        <v>#N/A</v>
      </c>
      <c r="N3668" s="17" t="e">
        <f t="shared" si="57"/>
        <v>#N/A</v>
      </c>
    </row>
    <row r="3669" spans="1:14" x14ac:dyDescent="0.25">
      <c r="A3669" s="30" t="s">
        <v>48</v>
      </c>
      <c r="B3669" s="29">
        <v>55290</v>
      </c>
      <c r="C3669" s="28" t="s">
        <v>2927</v>
      </c>
      <c r="D3669" s="27" t="s">
        <v>189</v>
      </c>
      <c r="E3669" s="27" t="s">
        <v>844</v>
      </c>
      <c r="F3669" s="26" t="str">
        <f>VLOOKUP(E3669,PROCV!$A$1:$B$107,2,TRUE)</f>
        <v>Educação e Criação em Artes</v>
      </c>
      <c r="G3669" s="25">
        <v>2004</v>
      </c>
      <c r="H3669" s="24">
        <v>0</v>
      </c>
      <c r="I3669" s="23" t="str">
        <f>VLOOKUP(J3669,PROCV!$E$1:$F$27,2,FALSE)</f>
        <v>23 - Ceará</v>
      </c>
      <c r="J3669" s="22" t="s">
        <v>52</v>
      </c>
      <c r="K3669" s="22">
        <v>0</v>
      </c>
      <c r="L3669" s="25">
        <v>171014.46</v>
      </c>
      <c r="M3669" s="20" t="e">
        <f>VLOOKUP(G3669,PROCV!$A$110:$B$119,2,FALSE)</f>
        <v>#N/A</v>
      </c>
      <c r="N3669" s="17" t="e">
        <f t="shared" si="57"/>
        <v>#N/A</v>
      </c>
    </row>
    <row r="3670" spans="1:14" x14ac:dyDescent="0.25">
      <c r="A3670" s="30" t="s">
        <v>48</v>
      </c>
      <c r="B3670" s="29">
        <v>55334</v>
      </c>
      <c r="C3670" s="28" t="s">
        <v>2926</v>
      </c>
      <c r="D3670" s="27" t="s">
        <v>314</v>
      </c>
      <c r="E3670" s="27" t="s">
        <v>590</v>
      </c>
      <c r="F3670" s="26" t="str">
        <f>VLOOKUP(E3670,PROCV!$A$1:$B$107,2,TRUE)</f>
        <v>Artes Cênicas e Espetáculo</v>
      </c>
      <c r="G3670" s="31">
        <v>2004</v>
      </c>
      <c r="H3670" s="24">
        <v>0</v>
      </c>
      <c r="I3670" s="23" t="str">
        <f>VLOOKUP(J3670,PROCV!$E$1:$F$27,2,FALSE)</f>
        <v>32 - Espírito Santo</v>
      </c>
      <c r="J3670" s="22" t="s">
        <v>67</v>
      </c>
      <c r="K3670" s="22">
        <v>0</v>
      </c>
      <c r="L3670" s="31">
        <v>149886.45000000001</v>
      </c>
      <c r="M3670" s="20" t="e">
        <f>VLOOKUP(G3670,PROCV!$A$110:$B$119,2,FALSE)</f>
        <v>#N/A</v>
      </c>
      <c r="N3670" s="17" t="e">
        <f t="shared" si="57"/>
        <v>#N/A</v>
      </c>
    </row>
    <row r="3671" spans="1:14" x14ac:dyDescent="0.25">
      <c r="A3671" s="30" t="s">
        <v>48</v>
      </c>
      <c r="B3671" s="29">
        <v>43428</v>
      </c>
      <c r="C3671" s="28" t="s">
        <v>832</v>
      </c>
      <c r="D3671" s="27" t="s">
        <v>4</v>
      </c>
      <c r="E3671" s="27" t="s">
        <v>2350</v>
      </c>
      <c r="F3671" s="26" t="str">
        <f>VLOOKUP(E3671,PROCV!$A$1:$B$107,2,TRUE)</f>
        <v>Audiovisual</v>
      </c>
      <c r="G3671" s="25">
        <v>2004</v>
      </c>
      <c r="H3671" s="24">
        <v>0</v>
      </c>
      <c r="I3671" s="23" t="str">
        <f>VLOOKUP(J3671,PROCV!$E$1:$F$27,2,FALSE)</f>
        <v>33 - Rio de Janeiro</v>
      </c>
      <c r="J3671" s="22" t="s">
        <v>82</v>
      </c>
      <c r="K3671" s="22">
        <v>0</v>
      </c>
      <c r="L3671" s="25">
        <v>1500000</v>
      </c>
      <c r="M3671" s="20" t="e">
        <f>VLOOKUP(G3671,PROCV!$A$110:$B$119,2,FALSE)</f>
        <v>#N/A</v>
      </c>
      <c r="N3671" s="17" t="e">
        <f t="shared" si="57"/>
        <v>#N/A</v>
      </c>
    </row>
    <row r="3672" spans="1:14" x14ac:dyDescent="0.25">
      <c r="A3672" s="30" t="s">
        <v>48</v>
      </c>
      <c r="B3672" s="29">
        <v>45197</v>
      </c>
      <c r="C3672" s="28" t="s">
        <v>2925</v>
      </c>
      <c r="D3672" s="27" t="s">
        <v>46</v>
      </c>
      <c r="E3672" s="27" t="s">
        <v>50</v>
      </c>
      <c r="F3672" s="26" t="str">
        <f>VLOOKUP(E3672,PROCV!$A$1:$B$107,2,TRUE)</f>
        <v>Educação e Criação em Artes</v>
      </c>
      <c r="G3672" s="25">
        <v>2004</v>
      </c>
      <c r="H3672" s="24">
        <v>0</v>
      </c>
      <c r="I3672" s="23" t="str">
        <f>VLOOKUP(J3672,PROCV!$E$1:$F$27,2,FALSE)</f>
        <v>31 - Minas Gerais</v>
      </c>
      <c r="J3672" s="22" t="s">
        <v>85</v>
      </c>
      <c r="K3672" s="22">
        <v>0</v>
      </c>
      <c r="L3672" s="25">
        <v>30000</v>
      </c>
      <c r="M3672" s="20" t="e">
        <f>VLOOKUP(G3672,PROCV!$A$110:$B$119,2,FALSE)</f>
        <v>#N/A</v>
      </c>
      <c r="N3672" s="17" t="e">
        <f t="shared" si="57"/>
        <v>#N/A</v>
      </c>
    </row>
    <row r="3673" spans="1:14" x14ac:dyDescent="0.25">
      <c r="A3673" s="30" t="s">
        <v>48</v>
      </c>
      <c r="B3673" s="29">
        <v>43261</v>
      </c>
      <c r="C3673" s="28" t="s">
        <v>2924</v>
      </c>
      <c r="D3673" s="27" t="s">
        <v>189</v>
      </c>
      <c r="E3673" s="27" t="s">
        <v>188</v>
      </c>
      <c r="F3673" s="26" t="str">
        <f>VLOOKUP(E3673,PROCV!$A$1:$B$107,2,TRUE)</f>
        <v>Audiovisual</v>
      </c>
      <c r="G3673" s="25">
        <v>2004</v>
      </c>
      <c r="H3673" s="24">
        <v>0</v>
      </c>
      <c r="I3673" s="23" t="str">
        <f>VLOOKUP(J3673,PROCV!$E$1:$F$27,2,FALSE)</f>
        <v>53 - Distrito Federal</v>
      </c>
      <c r="J3673" s="22" t="s">
        <v>75</v>
      </c>
      <c r="K3673" s="22">
        <v>0</v>
      </c>
      <c r="L3673" s="25">
        <v>798980.9</v>
      </c>
      <c r="M3673" s="20" t="e">
        <f>VLOOKUP(G3673,PROCV!$A$110:$B$119,2,FALSE)</f>
        <v>#N/A</v>
      </c>
      <c r="N3673" s="17" t="e">
        <f t="shared" si="57"/>
        <v>#N/A</v>
      </c>
    </row>
    <row r="3674" spans="1:14" x14ac:dyDescent="0.25">
      <c r="A3674" s="30" t="s">
        <v>48</v>
      </c>
      <c r="B3674" s="29">
        <v>66553</v>
      </c>
      <c r="C3674" s="28" t="s">
        <v>2923</v>
      </c>
      <c r="D3674" s="27" t="s">
        <v>46</v>
      </c>
      <c r="E3674" s="27" t="s">
        <v>50</v>
      </c>
      <c r="F3674" s="26" t="str">
        <f>VLOOKUP(E3674,PROCV!$A$1:$B$107,2,TRUE)</f>
        <v>Educação e Criação em Artes</v>
      </c>
      <c r="G3674" s="25">
        <v>2004</v>
      </c>
      <c r="H3674" s="24">
        <v>0</v>
      </c>
      <c r="I3674" s="23" t="str">
        <f>VLOOKUP(J3674,PROCV!$E$1:$F$27,2,FALSE)</f>
        <v>35 - São Paulo</v>
      </c>
      <c r="J3674" s="22" t="s">
        <v>76</v>
      </c>
      <c r="K3674" s="22">
        <v>0</v>
      </c>
      <c r="L3674" s="25">
        <v>93750</v>
      </c>
      <c r="M3674" s="20" t="e">
        <f>VLOOKUP(G3674,PROCV!$A$110:$B$119,2,FALSE)</f>
        <v>#N/A</v>
      </c>
      <c r="N3674" s="17" t="e">
        <f t="shared" si="57"/>
        <v>#N/A</v>
      </c>
    </row>
    <row r="3675" spans="1:14" x14ac:dyDescent="0.25">
      <c r="A3675" s="30" t="s">
        <v>48</v>
      </c>
      <c r="B3675" s="29">
        <v>47122</v>
      </c>
      <c r="C3675" s="28" t="s">
        <v>2922</v>
      </c>
      <c r="D3675" s="27" t="s">
        <v>189</v>
      </c>
      <c r="E3675" s="27" t="s">
        <v>213</v>
      </c>
      <c r="F3675" s="26" t="str">
        <f>VLOOKUP(E3675,PROCV!$A$1:$B$107,2,TRUE)</f>
        <v>Patrimônio</v>
      </c>
      <c r="G3675" s="25">
        <v>2004</v>
      </c>
      <c r="H3675" s="24">
        <v>0</v>
      </c>
      <c r="I3675" s="23" t="str">
        <f>VLOOKUP(J3675,PROCV!$E$1:$F$27,2,FALSE)</f>
        <v>35 - São Paulo</v>
      </c>
      <c r="J3675" s="22" t="s">
        <v>76</v>
      </c>
      <c r="K3675" s="22">
        <v>0</v>
      </c>
      <c r="L3675" s="25">
        <v>249533.6</v>
      </c>
      <c r="M3675" s="20" t="e">
        <f>VLOOKUP(G3675,PROCV!$A$110:$B$119,2,FALSE)</f>
        <v>#N/A</v>
      </c>
      <c r="N3675" s="17" t="e">
        <f t="shared" si="57"/>
        <v>#N/A</v>
      </c>
    </row>
    <row r="3676" spans="1:14" x14ac:dyDescent="0.25">
      <c r="A3676" s="30" t="s">
        <v>48</v>
      </c>
      <c r="B3676" s="29">
        <v>42855</v>
      </c>
      <c r="C3676" s="28" t="s">
        <v>2921</v>
      </c>
      <c r="D3676" s="27" t="s">
        <v>4</v>
      </c>
      <c r="E3676" s="27" t="s">
        <v>138</v>
      </c>
      <c r="F3676" s="26" t="str">
        <f>VLOOKUP(E3676,PROCV!$A$1:$B$107,2,TRUE)</f>
        <v>Arquitetura e Design</v>
      </c>
      <c r="G3676" s="25">
        <v>2004</v>
      </c>
      <c r="H3676" s="24">
        <v>0</v>
      </c>
      <c r="I3676" s="23" t="str">
        <f>VLOOKUP(J3676,PROCV!$E$1:$F$27,2,FALSE)</f>
        <v>33 - Rio de Janeiro</v>
      </c>
      <c r="J3676" s="22" t="s">
        <v>82</v>
      </c>
      <c r="K3676" s="22">
        <v>0</v>
      </c>
      <c r="L3676" s="25">
        <v>400000</v>
      </c>
      <c r="M3676" s="20" t="e">
        <f>VLOOKUP(G3676,PROCV!$A$110:$B$119,2,FALSE)</f>
        <v>#N/A</v>
      </c>
      <c r="N3676" s="17" t="e">
        <f t="shared" si="57"/>
        <v>#N/A</v>
      </c>
    </row>
    <row r="3677" spans="1:14" x14ac:dyDescent="0.25">
      <c r="A3677" s="30" t="s">
        <v>48</v>
      </c>
      <c r="B3677" s="29">
        <v>41470</v>
      </c>
      <c r="C3677" s="28" t="s">
        <v>2920</v>
      </c>
      <c r="D3677" s="27" t="s">
        <v>4</v>
      </c>
      <c r="E3677" s="27" t="s">
        <v>305</v>
      </c>
      <c r="F3677" s="26" t="str">
        <f>VLOOKUP(E3677,PROCV!$A$1:$B$107,2,TRUE)</f>
        <v>Audiovisual</v>
      </c>
      <c r="G3677" s="25">
        <v>2004</v>
      </c>
      <c r="H3677" s="24">
        <v>0</v>
      </c>
      <c r="I3677" s="23" t="str">
        <f>VLOOKUP(J3677,PROCV!$E$1:$F$27,2,FALSE)</f>
        <v>29 - Bahia</v>
      </c>
      <c r="J3677" s="22" t="s">
        <v>73</v>
      </c>
      <c r="K3677" s="22">
        <v>0</v>
      </c>
      <c r="L3677" s="25">
        <v>34235</v>
      </c>
      <c r="M3677" s="20" t="e">
        <f>VLOOKUP(G3677,PROCV!$A$110:$B$119,2,FALSE)</f>
        <v>#N/A</v>
      </c>
      <c r="N3677" s="17" t="e">
        <f t="shared" si="57"/>
        <v>#N/A</v>
      </c>
    </row>
    <row r="3678" spans="1:14" x14ac:dyDescent="0.25">
      <c r="A3678" s="30" t="s">
        <v>48</v>
      </c>
      <c r="B3678" s="29">
        <v>42821</v>
      </c>
      <c r="C3678" s="28" t="s">
        <v>2919</v>
      </c>
      <c r="D3678" s="27" t="s">
        <v>4</v>
      </c>
      <c r="E3678" s="27" t="s">
        <v>1658</v>
      </c>
      <c r="F3678" s="26" t="str">
        <f>VLOOKUP(E3678,PROCV!$A$1:$B$107,2,TRUE)</f>
        <v>Patrimônio</v>
      </c>
      <c r="G3678" s="25">
        <v>2004</v>
      </c>
      <c r="H3678" s="24">
        <v>0</v>
      </c>
      <c r="I3678" s="23" t="str">
        <f>VLOOKUP(J3678,PROCV!$E$1:$F$27,2,FALSE)</f>
        <v>35 - São Paulo</v>
      </c>
      <c r="J3678" s="22" t="s">
        <v>76</v>
      </c>
      <c r="K3678" s="22">
        <v>0</v>
      </c>
      <c r="L3678" s="25">
        <v>48000</v>
      </c>
      <c r="M3678" s="20" t="e">
        <f>VLOOKUP(G3678,PROCV!$A$110:$B$119,2,FALSE)</f>
        <v>#N/A</v>
      </c>
      <c r="N3678" s="17" t="e">
        <f t="shared" si="57"/>
        <v>#N/A</v>
      </c>
    </row>
    <row r="3679" spans="1:14" x14ac:dyDescent="0.25">
      <c r="A3679" s="30" t="s">
        <v>48</v>
      </c>
      <c r="B3679" s="29">
        <v>45426</v>
      </c>
      <c r="C3679" s="28" t="s">
        <v>2918</v>
      </c>
      <c r="D3679" s="27" t="s">
        <v>189</v>
      </c>
      <c r="E3679" s="27" t="s">
        <v>188</v>
      </c>
      <c r="F3679" s="26" t="str">
        <f>VLOOKUP(E3679,PROCV!$A$1:$B$107,2,TRUE)</f>
        <v>Audiovisual</v>
      </c>
      <c r="G3679" s="25">
        <v>2004</v>
      </c>
      <c r="H3679" s="24">
        <v>0</v>
      </c>
      <c r="I3679" s="23" t="str">
        <f>VLOOKUP(J3679,PROCV!$E$1:$F$27,2,FALSE)</f>
        <v>33 - Rio de Janeiro</v>
      </c>
      <c r="J3679" s="22" t="s">
        <v>82</v>
      </c>
      <c r="K3679" s="22">
        <v>0</v>
      </c>
      <c r="L3679" s="25">
        <v>80000</v>
      </c>
      <c r="M3679" s="20" t="e">
        <f>VLOOKUP(G3679,PROCV!$A$110:$B$119,2,FALSE)</f>
        <v>#N/A</v>
      </c>
      <c r="N3679" s="17" t="e">
        <f t="shared" si="57"/>
        <v>#N/A</v>
      </c>
    </row>
    <row r="3680" spans="1:14" x14ac:dyDescent="0.25">
      <c r="A3680" s="30" t="s">
        <v>48</v>
      </c>
      <c r="B3680" s="29">
        <v>43347</v>
      </c>
      <c r="C3680" s="28" t="s">
        <v>2917</v>
      </c>
      <c r="D3680" s="27" t="s">
        <v>189</v>
      </c>
      <c r="E3680" s="27" t="s">
        <v>213</v>
      </c>
      <c r="F3680" s="26" t="str">
        <f>VLOOKUP(E3680,PROCV!$A$1:$B$107,2,TRUE)</f>
        <v>Patrimônio</v>
      </c>
      <c r="G3680" s="25">
        <v>2004</v>
      </c>
      <c r="H3680" s="24">
        <v>0</v>
      </c>
      <c r="I3680" s="23" t="str">
        <f>VLOOKUP(J3680,PROCV!$E$1:$F$27,2,FALSE)</f>
        <v>35 - São Paulo</v>
      </c>
      <c r="J3680" s="22" t="s">
        <v>76</v>
      </c>
      <c r="K3680" s="22">
        <v>0</v>
      </c>
      <c r="L3680" s="25">
        <v>60000</v>
      </c>
      <c r="M3680" s="20" t="e">
        <f>VLOOKUP(G3680,PROCV!$A$110:$B$119,2,FALSE)</f>
        <v>#N/A</v>
      </c>
      <c r="N3680" s="17" t="e">
        <f t="shared" si="57"/>
        <v>#N/A</v>
      </c>
    </row>
    <row r="3681" spans="1:14" x14ac:dyDescent="0.25">
      <c r="A3681" s="30" t="s">
        <v>48</v>
      </c>
      <c r="B3681" s="29">
        <v>41292</v>
      </c>
      <c r="C3681" s="28" t="s">
        <v>2916</v>
      </c>
      <c r="D3681" s="27" t="s">
        <v>189</v>
      </c>
      <c r="E3681" s="27" t="s">
        <v>213</v>
      </c>
      <c r="F3681" s="26" t="str">
        <f>VLOOKUP(E3681,PROCV!$A$1:$B$107,2,TRUE)</f>
        <v>Patrimônio</v>
      </c>
      <c r="G3681" s="25">
        <v>2004</v>
      </c>
      <c r="H3681" s="24">
        <v>0</v>
      </c>
      <c r="I3681" s="23" t="str">
        <f>VLOOKUP(J3681,PROCV!$E$1:$F$27,2,FALSE)</f>
        <v>31 - Minas Gerais</v>
      </c>
      <c r="J3681" s="22" t="s">
        <v>85</v>
      </c>
      <c r="K3681" s="22">
        <v>0</v>
      </c>
      <c r="L3681" s="25">
        <v>25000</v>
      </c>
      <c r="M3681" s="20" t="e">
        <f>VLOOKUP(G3681,PROCV!$A$110:$B$119,2,FALSE)</f>
        <v>#N/A</v>
      </c>
      <c r="N3681" s="17" t="e">
        <f t="shared" si="57"/>
        <v>#N/A</v>
      </c>
    </row>
    <row r="3682" spans="1:14" x14ac:dyDescent="0.25">
      <c r="A3682" s="30" t="s">
        <v>48</v>
      </c>
      <c r="B3682" s="29">
        <v>41728</v>
      </c>
      <c r="C3682" s="28" t="s">
        <v>2915</v>
      </c>
      <c r="D3682" s="27" t="s">
        <v>189</v>
      </c>
      <c r="E3682" s="27" t="s">
        <v>213</v>
      </c>
      <c r="F3682" s="26" t="str">
        <f>VLOOKUP(E3682,PROCV!$A$1:$B$107,2,TRUE)</f>
        <v>Patrimônio</v>
      </c>
      <c r="G3682" s="25">
        <v>2004</v>
      </c>
      <c r="H3682" s="24">
        <v>0</v>
      </c>
      <c r="I3682" s="23" t="str">
        <f>VLOOKUP(J3682,PROCV!$E$1:$F$27,2,FALSE)</f>
        <v>27 - Alagoas</v>
      </c>
      <c r="J3682" s="22" t="s">
        <v>65</v>
      </c>
      <c r="K3682" s="22">
        <v>0</v>
      </c>
      <c r="L3682" s="25">
        <v>300000</v>
      </c>
      <c r="M3682" s="20" t="e">
        <f>VLOOKUP(G3682,PROCV!$A$110:$B$119,2,FALSE)</f>
        <v>#N/A</v>
      </c>
      <c r="N3682" s="17" t="e">
        <f t="shared" si="57"/>
        <v>#N/A</v>
      </c>
    </row>
    <row r="3683" spans="1:14" x14ac:dyDescent="0.25">
      <c r="A3683" s="30" t="s">
        <v>48</v>
      </c>
      <c r="B3683" s="29">
        <v>42070</v>
      </c>
      <c r="C3683" s="28" t="s">
        <v>2914</v>
      </c>
      <c r="D3683" s="27" t="s">
        <v>189</v>
      </c>
      <c r="E3683" s="27" t="s">
        <v>213</v>
      </c>
      <c r="F3683" s="26" t="str">
        <f>VLOOKUP(E3683,PROCV!$A$1:$B$107,2,TRUE)</f>
        <v>Patrimônio</v>
      </c>
      <c r="G3683" s="25">
        <v>2004</v>
      </c>
      <c r="H3683" s="24">
        <v>0</v>
      </c>
      <c r="I3683" s="23" t="str">
        <f>VLOOKUP(J3683,PROCV!$E$1:$F$27,2,FALSE)</f>
        <v>25 - Paraíba</v>
      </c>
      <c r="J3683" s="22" t="s">
        <v>346</v>
      </c>
      <c r="K3683" s="22">
        <v>0</v>
      </c>
      <c r="L3683" s="25">
        <v>80000</v>
      </c>
      <c r="M3683" s="20" t="e">
        <f>VLOOKUP(G3683,PROCV!$A$110:$B$119,2,FALSE)</f>
        <v>#N/A</v>
      </c>
      <c r="N3683" s="17" t="e">
        <f t="shared" si="57"/>
        <v>#N/A</v>
      </c>
    </row>
    <row r="3684" spans="1:14" x14ac:dyDescent="0.25">
      <c r="A3684" s="30" t="s">
        <v>48</v>
      </c>
      <c r="B3684" s="29">
        <v>40222</v>
      </c>
      <c r="C3684" s="28" t="s">
        <v>2913</v>
      </c>
      <c r="D3684" s="27" t="s">
        <v>189</v>
      </c>
      <c r="E3684" s="27" t="s">
        <v>278</v>
      </c>
      <c r="F3684" s="26" t="str">
        <f>VLOOKUP(E3684,PROCV!$A$1:$B$107,2,TRUE)</f>
        <v>Artes Cênicas e Espetáculo</v>
      </c>
      <c r="G3684" s="25">
        <v>2004</v>
      </c>
      <c r="H3684" s="24">
        <v>0</v>
      </c>
      <c r="I3684" s="23" t="str">
        <f>VLOOKUP(J3684,PROCV!$E$1:$F$27,2,FALSE)</f>
        <v>35 - São Paulo</v>
      </c>
      <c r="J3684" s="22" t="s">
        <v>76</v>
      </c>
      <c r="K3684" s="22">
        <v>0</v>
      </c>
      <c r="L3684" s="25">
        <v>283726.12</v>
      </c>
      <c r="M3684" s="20" t="e">
        <f>VLOOKUP(G3684,PROCV!$A$110:$B$119,2,FALSE)</f>
        <v>#N/A</v>
      </c>
      <c r="N3684" s="17" t="e">
        <f t="shared" si="57"/>
        <v>#N/A</v>
      </c>
    </row>
    <row r="3685" spans="1:14" x14ac:dyDescent="0.25">
      <c r="A3685" s="30" t="s">
        <v>48</v>
      </c>
      <c r="B3685" s="29">
        <v>43568</v>
      </c>
      <c r="C3685" s="28" t="s">
        <v>2912</v>
      </c>
      <c r="D3685" s="27" t="s">
        <v>46</v>
      </c>
      <c r="E3685" s="27" t="s">
        <v>50</v>
      </c>
      <c r="F3685" s="26" t="str">
        <f>VLOOKUP(E3685,PROCV!$A$1:$B$107,2,TRUE)</f>
        <v>Educação e Criação em Artes</v>
      </c>
      <c r="G3685" s="25">
        <v>2004</v>
      </c>
      <c r="H3685" s="24">
        <v>0</v>
      </c>
      <c r="I3685" s="23" t="str">
        <f>VLOOKUP(J3685,PROCV!$E$1:$F$27,2,FALSE)</f>
        <v>53 - Distrito Federal</v>
      </c>
      <c r="J3685" s="22" t="s">
        <v>75</v>
      </c>
      <c r="K3685" s="22">
        <v>0</v>
      </c>
      <c r="L3685" s="25">
        <v>137447.94</v>
      </c>
      <c r="M3685" s="20" t="e">
        <f>VLOOKUP(G3685,PROCV!$A$110:$B$119,2,FALSE)</f>
        <v>#N/A</v>
      </c>
      <c r="N3685" s="17" t="e">
        <f t="shared" si="57"/>
        <v>#N/A</v>
      </c>
    </row>
    <row r="3686" spans="1:14" x14ac:dyDescent="0.25">
      <c r="A3686" s="30" t="s">
        <v>48</v>
      </c>
      <c r="B3686" s="29">
        <v>55371</v>
      </c>
      <c r="C3686" s="28" t="s">
        <v>2911</v>
      </c>
      <c r="D3686" s="27" t="s">
        <v>4</v>
      </c>
      <c r="E3686" s="27" t="s">
        <v>378</v>
      </c>
      <c r="F3686" s="26" t="str">
        <f>VLOOKUP(E3686,PROCV!$A$1:$B$107,2,TRUE)</f>
        <v>Audiovisual</v>
      </c>
      <c r="G3686" s="25">
        <v>2004</v>
      </c>
      <c r="H3686" s="24">
        <v>0</v>
      </c>
      <c r="I3686" s="23" t="str">
        <f>VLOOKUP(J3686,PROCV!$E$1:$F$27,2,FALSE)</f>
        <v>35 - São Paulo</v>
      </c>
      <c r="J3686" s="22" t="s">
        <v>76</v>
      </c>
      <c r="K3686" s="22">
        <v>0</v>
      </c>
      <c r="L3686" s="25">
        <v>93750</v>
      </c>
      <c r="M3686" s="20" t="e">
        <f>VLOOKUP(G3686,PROCV!$A$110:$B$119,2,FALSE)</f>
        <v>#N/A</v>
      </c>
      <c r="N3686" s="17" t="e">
        <f t="shared" si="57"/>
        <v>#N/A</v>
      </c>
    </row>
    <row r="3687" spans="1:14" x14ac:dyDescent="0.25">
      <c r="A3687" s="30" t="s">
        <v>48</v>
      </c>
      <c r="B3687" s="29">
        <v>61907</v>
      </c>
      <c r="C3687" s="28" t="s">
        <v>2910</v>
      </c>
      <c r="D3687" s="27" t="s">
        <v>46</v>
      </c>
      <c r="E3687" s="27" t="s">
        <v>50</v>
      </c>
      <c r="F3687" s="26" t="str">
        <f>VLOOKUP(E3687,PROCV!$A$1:$B$107,2,TRUE)</f>
        <v>Educação e Criação em Artes</v>
      </c>
      <c r="G3687" s="25">
        <v>2004</v>
      </c>
      <c r="H3687" s="24">
        <v>0</v>
      </c>
      <c r="I3687" s="23" t="str">
        <f>VLOOKUP(J3687,PROCV!$E$1:$F$27,2,FALSE)</f>
        <v>35 - São Paulo</v>
      </c>
      <c r="J3687" s="22" t="s">
        <v>76</v>
      </c>
      <c r="K3687" s="22">
        <v>0</v>
      </c>
      <c r="L3687" s="25">
        <v>93750</v>
      </c>
      <c r="M3687" s="20" t="e">
        <f>VLOOKUP(G3687,PROCV!$A$110:$B$119,2,FALSE)</f>
        <v>#N/A</v>
      </c>
      <c r="N3687" s="17" t="e">
        <f t="shared" si="57"/>
        <v>#N/A</v>
      </c>
    </row>
    <row r="3688" spans="1:14" x14ac:dyDescent="0.25">
      <c r="A3688" s="30" t="s">
        <v>48</v>
      </c>
      <c r="B3688" s="29">
        <v>55320</v>
      </c>
      <c r="C3688" s="28" t="s">
        <v>2909</v>
      </c>
      <c r="D3688" s="27" t="s">
        <v>46</v>
      </c>
      <c r="E3688" s="27" t="s">
        <v>138</v>
      </c>
      <c r="F3688" s="26" t="str">
        <f>VLOOKUP(E3688,PROCV!$A$1:$B$107,2,TRUE)</f>
        <v>Arquitetura e Design</v>
      </c>
      <c r="G3688" s="25">
        <v>2004</v>
      </c>
      <c r="H3688" s="24">
        <v>0</v>
      </c>
      <c r="I3688" s="23" t="str">
        <f>VLOOKUP(J3688,PROCV!$E$1:$F$27,2,FALSE)</f>
        <v>35 - São Paulo</v>
      </c>
      <c r="J3688" s="22" t="s">
        <v>76</v>
      </c>
      <c r="K3688" s="22">
        <v>0</v>
      </c>
      <c r="L3688" s="25">
        <v>93750</v>
      </c>
      <c r="M3688" s="20" t="e">
        <f>VLOOKUP(G3688,PROCV!$A$110:$B$119,2,FALSE)</f>
        <v>#N/A</v>
      </c>
      <c r="N3688" s="17" t="e">
        <f t="shared" si="57"/>
        <v>#N/A</v>
      </c>
    </row>
    <row r="3689" spans="1:14" x14ac:dyDescent="0.25">
      <c r="A3689" s="30" t="s">
        <v>48</v>
      </c>
      <c r="B3689" s="29">
        <v>42356</v>
      </c>
      <c r="C3689" s="28" t="s">
        <v>2908</v>
      </c>
      <c r="D3689" s="27" t="s">
        <v>189</v>
      </c>
      <c r="E3689" s="27" t="s">
        <v>213</v>
      </c>
      <c r="F3689" s="26" t="str">
        <f>VLOOKUP(E3689,PROCV!$A$1:$B$107,2,TRUE)</f>
        <v>Patrimônio</v>
      </c>
      <c r="G3689" s="25">
        <v>2004</v>
      </c>
      <c r="H3689" s="24">
        <v>0</v>
      </c>
      <c r="I3689" s="23" t="str">
        <f>VLOOKUP(J3689,PROCV!$E$1:$F$27,2,FALSE)</f>
        <v>42 - Santa Catarina</v>
      </c>
      <c r="J3689" s="22" t="s">
        <v>79</v>
      </c>
      <c r="K3689" s="22">
        <v>0</v>
      </c>
      <c r="L3689" s="25">
        <v>160000</v>
      </c>
      <c r="M3689" s="20" t="e">
        <f>VLOOKUP(G3689,PROCV!$A$110:$B$119,2,FALSE)</f>
        <v>#N/A</v>
      </c>
      <c r="N3689" s="17" t="e">
        <f t="shared" si="57"/>
        <v>#N/A</v>
      </c>
    </row>
    <row r="3690" spans="1:14" x14ac:dyDescent="0.25">
      <c r="A3690" s="30" t="s">
        <v>48</v>
      </c>
      <c r="B3690" s="29">
        <v>33630</v>
      </c>
      <c r="C3690" s="28" t="s">
        <v>2907</v>
      </c>
      <c r="D3690" s="27" t="s">
        <v>189</v>
      </c>
      <c r="E3690" s="27" t="s">
        <v>213</v>
      </c>
      <c r="F3690" s="26" t="str">
        <f>VLOOKUP(E3690,PROCV!$A$1:$B$107,2,TRUE)</f>
        <v>Patrimônio</v>
      </c>
      <c r="G3690" s="25">
        <v>2004</v>
      </c>
      <c r="H3690" s="24">
        <v>0</v>
      </c>
      <c r="I3690" s="23" t="str">
        <f>VLOOKUP(J3690,PROCV!$E$1:$F$27,2,FALSE)</f>
        <v>35 - São Paulo</v>
      </c>
      <c r="J3690" s="22" t="s">
        <v>76</v>
      </c>
      <c r="K3690" s="22">
        <v>0</v>
      </c>
      <c r="L3690" s="25">
        <v>151446.35999999999</v>
      </c>
      <c r="M3690" s="20" t="e">
        <f>VLOOKUP(G3690,PROCV!$A$110:$B$119,2,FALSE)</f>
        <v>#N/A</v>
      </c>
      <c r="N3690" s="17" t="e">
        <f t="shared" si="57"/>
        <v>#N/A</v>
      </c>
    </row>
    <row r="3691" spans="1:14" x14ac:dyDescent="0.25">
      <c r="A3691" s="30" t="s">
        <v>48</v>
      </c>
      <c r="B3691" s="29">
        <v>42172</v>
      </c>
      <c r="C3691" s="28" t="s">
        <v>2906</v>
      </c>
      <c r="D3691" s="27" t="s">
        <v>189</v>
      </c>
      <c r="E3691" s="27" t="s">
        <v>213</v>
      </c>
      <c r="F3691" s="26" t="str">
        <f>VLOOKUP(E3691,PROCV!$A$1:$B$107,2,TRUE)</f>
        <v>Patrimônio</v>
      </c>
      <c r="G3691" s="25">
        <v>2004</v>
      </c>
      <c r="H3691" s="24">
        <v>0</v>
      </c>
      <c r="I3691" s="23" t="str">
        <f>VLOOKUP(J3691,PROCV!$E$1:$F$27,2,FALSE)</f>
        <v>35 - São Paulo</v>
      </c>
      <c r="J3691" s="22" t="s">
        <v>76</v>
      </c>
      <c r="K3691" s="22">
        <v>0</v>
      </c>
      <c r="L3691" s="25">
        <v>144000</v>
      </c>
      <c r="M3691" s="20" t="e">
        <f>VLOOKUP(G3691,PROCV!$A$110:$B$119,2,FALSE)</f>
        <v>#N/A</v>
      </c>
      <c r="N3691" s="17" t="e">
        <f t="shared" si="57"/>
        <v>#N/A</v>
      </c>
    </row>
    <row r="3692" spans="1:14" x14ac:dyDescent="0.25">
      <c r="A3692" s="30" t="s">
        <v>48</v>
      </c>
      <c r="B3692" s="29">
        <v>40171</v>
      </c>
      <c r="C3692" s="28" t="s">
        <v>2905</v>
      </c>
      <c r="D3692" s="27" t="s">
        <v>189</v>
      </c>
      <c r="E3692" s="27" t="s">
        <v>213</v>
      </c>
      <c r="F3692" s="26" t="str">
        <f>VLOOKUP(E3692,PROCV!$A$1:$B$107,2,TRUE)</f>
        <v>Patrimônio</v>
      </c>
      <c r="G3692" s="25">
        <v>2004</v>
      </c>
      <c r="H3692" s="24">
        <v>0</v>
      </c>
      <c r="I3692" s="23" t="str">
        <f>VLOOKUP(J3692,PROCV!$E$1:$F$27,2,FALSE)</f>
        <v>35 - São Paulo</v>
      </c>
      <c r="J3692" s="22" t="s">
        <v>76</v>
      </c>
      <c r="K3692" s="22">
        <v>0</v>
      </c>
      <c r="L3692" s="25">
        <v>216077.11</v>
      </c>
      <c r="M3692" s="20" t="e">
        <f>VLOOKUP(G3692,PROCV!$A$110:$B$119,2,FALSE)</f>
        <v>#N/A</v>
      </c>
      <c r="N3692" s="17" t="e">
        <f t="shared" si="57"/>
        <v>#N/A</v>
      </c>
    </row>
    <row r="3693" spans="1:14" x14ac:dyDescent="0.25">
      <c r="A3693" s="30" t="s">
        <v>48</v>
      </c>
      <c r="B3693" s="29">
        <v>41359</v>
      </c>
      <c r="C3693" s="28" t="s">
        <v>789</v>
      </c>
      <c r="D3693" s="27" t="s">
        <v>4</v>
      </c>
      <c r="E3693" s="27" t="s">
        <v>2350</v>
      </c>
      <c r="F3693" s="26" t="str">
        <f>VLOOKUP(E3693,PROCV!$A$1:$B$107,2,TRUE)</f>
        <v>Audiovisual</v>
      </c>
      <c r="G3693" s="25">
        <v>2004</v>
      </c>
      <c r="H3693" s="24">
        <v>0</v>
      </c>
      <c r="I3693" s="23" t="str">
        <f>VLOOKUP(J3693,PROCV!$E$1:$F$27,2,FALSE)</f>
        <v>33 - Rio de Janeiro</v>
      </c>
      <c r="J3693" s="22" t="s">
        <v>82</v>
      </c>
      <c r="K3693" s="22">
        <v>0</v>
      </c>
      <c r="L3693" s="25">
        <v>125000</v>
      </c>
      <c r="M3693" s="20" t="e">
        <f>VLOOKUP(G3693,PROCV!$A$110:$B$119,2,FALSE)</f>
        <v>#N/A</v>
      </c>
      <c r="N3693" s="17" t="e">
        <f t="shared" si="57"/>
        <v>#N/A</v>
      </c>
    </row>
    <row r="3694" spans="1:14" x14ac:dyDescent="0.25">
      <c r="A3694" s="30" t="s">
        <v>48</v>
      </c>
      <c r="B3694" s="29">
        <v>43598</v>
      </c>
      <c r="C3694" s="28" t="s">
        <v>2904</v>
      </c>
      <c r="D3694" s="27" t="s">
        <v>300</v>
      </c>
      <c r="E3694" s="27" t="s">
        <v>917</v>
      </c>
      <c r="F3694" s="26" t="str">
        <f>VLOOKUP(E3694,PROCV!$A$1:$B$107,2,TRUE)</f>
        <v>Música</v>
      </c>
      <c r="G3694" s="25">
        <v>2004</v>
      </c>
      <c r="H3694" s="24">
        <v>0</v>
      </c>
      <c r="I3694" s="23" t="str">
        <f>VLOOKUP(J3694,PROCV!$E$1:$F$27,2,FALSE)</f>
        <v>53 - Distrito Federal</v>
      </c>
      <c r="J3694" s="22" t="s">
        <v>75</v>
      </c>
      <c r="K3694" s="22">
        <v>0</v>
      </c>
      <c r="L3694" s="25">
        <v>112000</v>
      </c>
      <c r="M3694" s="20" t="e">
        <f>VLOOKUP(G3694,PROCV!$A$110:$B$119,2,FALSE)</f>
        <v>#N/A</v>
      </c>
      <c r="N3694" s="17" t="e">
        <f t="shared" si="57"/>
        <v>#N/A</v>
      </c>
    </row>
    <row r="3695" spans="1:14" x14ac:dyDescent="0.25">
      <c r="A3695" s="30" t="s">
        <v>48</v>
      </c>
      <c r="B3695" s="29">
        <v>46254</v>
      </c>
      <c r="C3695" s="28" t="s">
        <v>2903</v>
      </c>
      <c r="D3695" s="27" t="s">
        <v>4</v>
      </c>
      <c r="E3695" s="27" t="s">
        <v>230</v>
      </c>
      <c r="F3695" s="26" t="str">
        <f>VLOOKUP(E3695,PROCV!$A$1:$B$107,2,TRUE)</f>
        <v>Artes Cênicas e Espetáculo</v>
      </c>
      <c r="G3695" s="25">
        <v>2004</v>
      </c>
      <c r="H3695" s="24">
        <v>0</v>
      </c>
      <c r="I3695" s="23" t="str">
        <f>VLOOKUP(J3695,PROCV!$E$1:$F$27,2,FALSE)</f>
        <v>35 - São Paulo</v>
      </c>
      <c r="J3695" s="22" t="s">
        <v>76</v>
      </c>
      <c r="K3695" s="22">
        <v>0</v>
      </c>
      <c r="L3695" s="25">
        <v>38600</v>
      </c>
      <c r="M3695" s="20" t="e">
        <f>VLOOKUP(G3695,PROCV!$A$110:$B$119,2,FALSE)</f>
        <v>#N/A</v>
      </c>
      <c r="N3695" s="17" t="e">
        <f t="shared" si="57"/>
        <v>#N/A</v>
      </c>
    </row>
    <row r="3696" spans="1:14" x14ac:dyDescent="0.25">
      <c r="A3696" s="30" t="s">
        <v>48</v>
      </c>
      <c r="B3696" s="29">
        <v>42273</v>
      </c>
      <c r="C3696" s="28" t="s">
        <v>2902</v>
      </c>
      <c r="D3696" s="27" t="s">
        <v>4</v>
      </c>
      <c r="E3696" s="27" t="s">
        <v>209</v>
      </c>
      <c r="F3696" s="26" t="str">
        <f>VLOOKUP(E3696,PROCV!$A$1:$B$107,2,TRUE)</f>
        <v>Educação e Criação em Artes</v>
      </c>
      <c r="G3696" s="25">
        <v>2004</v>
      </c>
      <c r="H3696" s="24">
        <v>0</v>
      </c>
      <c r="I3696" s="23" t="str">
        <f>VLOOKUP(J3696,PROCV!$E$1:$F$27,2,FALSE)</f>
        <v>53 - Distrito Federal</v>
      </c>
      <c r="J3696" s="22" t="s">
        <v>75</v>
      </c>
      <c r="K3696" s="22">
        <v>0</v>
      </c>
      <c r="L3696" s="25">
        <v>45000</v>
      </c>
      <c r="M3696" s="20" t="e">
        <f>VLOOKUP(G3696,PROCV!$A$110:$B$119,2,FALSE)</f>
        <v>#N/A</v>
      </c>
      <c r="N3696" s="17" t="e">
        <f t="shared" si="57"/>
        <v>#N/A</v>
      </c>
    </row>
    <row r="3697" spans="1:14" x14ac:dyDescent="0.25">
      <c r="A3697" s="30" t="s">
        <v>48</v>
      </c>
      <c r="B3697" s="29">
        <v>42964</v>
      </c>
      <c r="C3697" s="28" t="s">
        <v>2901</v>
      </c>
      <c r="D3697" s="27" t="s">
        <v>46</v>
      </c>
      <c r="E3697" s="27" t="s">
        <v>50</v>
      </c>
      <c r="F3697" s="26" t="str">
        <f>VLOOKUP(E3697,PROCV!$A$1:$B$107,2,TRUE)</f>
        <v>Educação e Criação em Artes</v>
      </c>
      <c r="G3697" s="25">
        <v>2004</v>
      </c>
      <c r="H3697" s="24">
        <v>0</v>
      </c>
      <c r="I3697" s="23" t="str">
        <f>VLOOKUP(J3697,PROCV!$E$1:$F$27,2,FALSE)</f>
        <v>53 - Distrito Federal</v>
      </c>
      <c r="J3697" s="22" t="s">
        <v>75</v>
      </c>
      <c r="K3697" s="22">
        <v>0</v>
      </c>
      <c r="L3697" s="25">
        <v>294166</v>
      </c>
      <c r="M3697" s="20" t="e">
        <f>VLOOKUP(G3697,PROCV!$A$110:$B$119,2,FALSE)</f>
        <v>#N/A</v>
      </c>
      <c r="N3697" s="17" t="e">
        <f t="shared" si="57"/>
        <v>#N/A</v>
      </c>
    </row>
    <row r="3698" spans="1:14" x14ac:dyDescent="0.25">
      <c r="A3698" s="30" t="s">
        <v>48</v>
      </c>
      <c r="B3698" s="29">
        <v>41475</v>
      </c>
      <c r="C3698" s="28" t="s">
        <v>2900</v>
      </c>
      <c r="D3698" s="27" t="s">
        <v>189</v>
      </c>
      <c r="E3698" s="27" t="s">
        <v>844</v>
      </c>
      <c r="F3698" s="26" t="str">
        <f>VLOOKUP(E3698,PROCV!$A$1:$B$107,2,TRUE)</f>
        <v>Educação e Criação em Artes</v>
      </c>
      <c r="G3698" s="25">
        <v>2004</v>
      </c>
      <c r="H3698" s="24">
        <v>0</v>
      </c>
      <c r="I3698" s="23" t="str">
        <f>VLOOKUP(J3698,PROCV!$E$1:$F$27,2,FALSE)</f>
        <v>35 - São Paulo</v>
      </c>
      <c r="J3698" s="22" t="s">
        <v>76</v>
      </c>
      <c r="K3698" s="22">
        <v>0</v>
      </c>
      <c r="L3698" s="25">
        <v>200000</v>
      </c>
      <c r="M3698" s="20" t="e">
        <f>VLOOKUP(G3698,PROCV!$A$110:$B$119,2,FALSE)</f>
        <v>#N/A</v>
      </c>
      <c r="N3698" s="17" t="e">
        <f t="shared" si="57"/>
        <v>#N/A</v>
      </c>
    </row>
    <row r="3699" spans="1:14" x14ac:dyDescent="0.25">
      <c r="A3699" s="30" t="s">
        <v>48</v>
      </c>
      <c r="B3699" s="29">
        <v>44824</v>
      </c>
      <c r="C3699" s="28" t="s">
        <v>2899</v>
      </c>
      <c r="D3699" s="27" t="s">
        <v>300</v>
      </c>
      <c r="E3699" s="27" t="s">
        <v>221</v>
      </c>
      <c r="F3699" s="26" t="str">
        <f>VLOOKUP(E3699,PROCV!$A$1:$B$107,2,TRUE)</f>
        <v>Artes Cênicas e Espetáculo</v>
      </c>
      <c r="G3699" s="25">
        <v>2004</v>
      </c>
      <c r="H3699" s="24">
        <v>0</v>
      </c>
      <c r="I3699" s="23" t="str">
        <f>VLOOKUP(J3699,PROCV!$E$1:$F$27,2,FALSE)</f>
        <v>35 - São Paulo</v>
      </c>
      <c r="J3699" s="22" t="s">
        <v>76</v>
      </c>
      <c r="K3699" s="22">
        <v>0</v>
      </c>
      <c r="L3699" s="25">
        <v>78859.88</v>
      </c>
      <c r="M3699" s="20" t="e">
        <f>VLOOKUP(G3699,PROCV!$A$110:$B$119,2,FALSE)</f>
        <v>#N/A</v>
      </c>
      <c r="N3699" s="17" t="e">
        <f t="shared" si="57"/>
        <v>#N/A</v>
      </c>
    </row>
    <row r="3700" spans="1:14" x14ac:dyDescent="0.25">
      <c r="A3700" s="30" t="s">
        <v>48</v>
      </c>
      <c r="B3700" s="29">
        <v>55115</v>
      </c>
      <c r="C3700" s="28" t="s">
        <v>2898</v>
      </c>
      <c r="D3700" s="27" t="s">
        <v>4</v>
      </c>
      <c r="E3700" s="27" t="s">
        <v>138</v>
      </c>
      <c r="F3700" s="26" t="str">
        <f>VLOOKUP(E3700,PROCV!$A$1:$B$107,2,TRUE)</f>
        <v>Arquitetura e Design</v>
      </c>
      <c r="G3700" s="25">
        <v>2004</v>
      </c>
      <c r="H3700" s="24">
        <v>0</v>
      </c>
      <c r="I3700" s="23" t="str">
        <f>VLOOKUP(J3700,PROCV!$E$1:$F$27,2,FALSE)</f>
        <v>35 - São Paulo</v>
      </c>
      <c r="J3700" s="22" t="s">
        <v>76</v>
      </c>
      <c r="K3700" s="22">
        <v>0</v>
      </c>
      <c r="L3700" s="25">
        <v>170000</v>
      </c>
      <c r="M3700" s="20" t="e">
        <f>VLOOKUP(G3700,PROCV!$A$110:$B$119,2,FALSE)</f>
        <v>#N/A</v>
      </c>
      <c r="N3700" s="17" t="e">
        <f t="shared" si="57"/>
        <v>#N/A</v>
      </c>
    </row>
    <row r="3701" spans="1:14" x14ac:dyDescent="0.25">
      <c r="A3701" s="30" t="s">
        <v>48</v>
      </c>
      <c r="B3701" s="29">
        <v>45658</v>
      </c>
      <c r="C3701" s="28" t="s">
        <v>2897</v>
      </c>
      <c r="D3701" s="27" t="s">
        <v>4</v>
      </c>
      <c r="E3701" s="27" t="s">
        <v>230</v>
      </c>
      <c r="F3701" s="26" t="str">
        <f>VLOOKUP(E3701,PROCV!$A$1:$B$107,2,TRUE)</f>
        <v>Artes Cênicas e Espetáculo</v>
      </c>
      <c r="G3701" s="25">
        <v>2004</v>
      </c>
      <c r="H3701" s="24">
        <v>0</v>
      </c>
      <c r="I3701" s="23" t="str">
        <f>VLOOKUP(J3701,PROCV!$E$1:$F$27,2,FALSE)</f>
        <v>35 - São Paulo</v>
      </c>
      <c r="J3701" s="22" t="s">
        <v>76</v>
      </c>
      <c r="K3701" s="22">
        <v>0</v>
      </c>
      <c r="L3701" s="25">
        <v>70000</v>
      </c>
      <c r="M3701" s="20" t="e">
        <f>VLOOKUP(G3701,PROCV!$A$110:$B$119,2,FALSE)</f>
        <v>#N/A</v>
      </c>
      <c r="N3701" s="17" t="e">
        <f t="shared" si="57"/>
        <v>#N/A</v>
      </c>
    </row>
    <row r="3702" spans="1:14" x14ac:dyDescent="0.25">
      <c r="A3702" s="30" t="s">
        <v>48</v>
      </c>
      <c r="B3702" s="29">
        <v>43098</v>
      </c>
      <c r="C3702" s="28" t="s">
        <v>2896</v>
      </c>
      <c r="D3702" s="27" t="s">
        <v>4</v>
      </c>
      <c r="E3702" s="27" t="s">
        <v>230</v>
      </c>
      <c r="F3702" s="26" t="str">
        <f>VLOOKUP(E3702,PROCV!$A$1:$B$107,2,TRUE)</f>
        <v>Artes Cênicas e Espetáculo</v>
      </c>
      <c r="G3702" s="25">
        <v>2004</v>
      </c>
      <c r="H3702" s="24">
        <v>0</v>
      </c>
      <c r="I3702" s="23" t="str">
        <f>VLOOKUP(J3702,PROCV!$E$1:$F$27,2,FALSE)</f>
        <v>29 - Bahia</v>
      </c>
      <c r="J3702" s="22" t="s">
        <v>73</v>
      </c>
      <c r="K3702" s="22">
        <v>0</v>
      </c>
      <c r="L3702" s="25">
        <v>360000</v>
      </c>
      <c r="M3702" s="20" t="e">
        <f>VLOOKUP(G3702,PROCV!$A$110:$B$119,2,FALSE)</f>
        <v>#N/A</v>
      </c>
      <c r="N3702" s="17" t="e">
        <f t="shared" si="57"/>
        <v>#N/A</v>
      </c>
    </row>
    <row r="3703" spans="1:14" x14ac:dyDescent="0.25">
      <c r="A3703" s="30" t="s">
        <v>48</v>
      </c>
      <c r="B3703" s="29">
        <v>41341</v>
      </c>
      <c r="C3703" s="28" t="s">
        <v>2895</v>
      </c>
      <c r="D3703" s="27" t="s">
        <v>4</v>
      </c>
      <c r="E3703" s="27" t="s">
        <v>230</v>
      </c>
      <c r="F3703" s="26" t="str">
        <f>VLOOKUP(E3703,PROCV!$A$1:$B$107,2,TRUE)</f>
        <v>Artes Cênicas e Espetáculo</v>
      </c>
      <c r="G3703" s="25">
        <v>2004</v>
      </c>
      <c r="H3703" s="24">
        <v>0</v>
      </c>
      <c r="I3703" s="23" t="str">
        <f>VLOOKUP(J3703,PROCV!$E$1:$F$27,2,FALSE)</f>
        <v>31 - Minas Gerais</v>
      </c>
      <c r="J3703" s="22" t="s">
        <v>85</v>
      </c>
      <c r="K3703" s="22">
        <v>0</v>
      </c>
      <c r="L3703" s="25">
        <v>50000</v>
      </c>
      <c r="M3703" s="20" t="e">
        <f>VLOOKUP(G3703,PROCV!$A$110:$B$119,2,FALSE)</f>
        <v>#N/A</v>
      </c>
      <c r="N3703" s="17" t="e">
        <f t="shared" si="57"/>
        <v>#N/A</v>
      </c>
    </row>
    <row r="3704" spans="1:14" x14ac:dyDescent="0.25">
      <c r="A3704" s="30" t="s">
        <v>48</v>
      </c>
      <c r="B3704" s="29">
        <v>44819</v>
      </c>
      <c r="C3704" s="28" t="s">
        <v>2894</v>
      </c>
      <c r="D3704" s="27" t="s">
        <v>114</v>
      </c>
      <c r="E3704" s="27" t="s">
        <v>113</v>
      </c>
      <c r="F3704" s="26" t="str">
        <f>VLOOKUP(E3704,PROCV!$A$1:$B$107,2,TRUE)</f>
        <v>Música</v>
      </c>
      <c r="G3704" s="25">
        <v>2004</v>
      </c>
      <c r="H3704" s="24">
        <v>0</v>
      </c>
      <c r="I3704" s="23" t="str">
        <f>VLOOKUP(J3704,PROCV!$E$1:$F$27,2,FALSE)</f>
        <v>29 - Bahia</v>
      </c>
      <c r="J3704" s="22" t="s">
        <v>73</v>
      </c>
      <c r="K3704" s="22">
        <v>0</v>
      </c>
      <c r="L3704" s="25">
        <v>100000</v>
      </c>
      <c r="M3704" s="20" t="e">
        <f>VLOOKUP(G3704,PROCV!$A$110:$B$119,2,FALSE)</f>
        <v>#N/A</v>
      </c>
      <c r="N3704" s="17" t="e">
        <f t="shared" si="57"/>
        <v>#N/A</v>
      </c>
    </row>
    <row r="3705" spans="1:14" x14ac:dyDescent="0.25">
      <c r="A3705" s="30" t="s">
        <v>48</v>
      </c>
      <c r="B3705" s="29">
        <v>44061</v>
      </c>
      <c r="C3705" s="28" t="s">
        <v>2893</v>
      </c>
      <c r="D3705" s="27" t="s">
        <v>189</v>
      </c>
      <c r="E3705" s="27" t="s">
        <v>188</v>
      </c>
      <c r="F3705" s="26" t="str">
        <f>VLOOKUP(E3705,PROCV!$A$1:$B$107,2,TRUE)</f>
        <v>Audiovisual</v>
      </c>
      <c r="G3705" s="25">
        <v>2004</v>
      </c>
      <c r="H3705" s="24">
        <v>0</v>
      </c>
      <c r="I3705" s="23" t="str">
        <f>VLOOKUP(J3705,PROCV!$E$1:$F$27,2,FALSE)</f>
        <v>53 - Distrito Federal</v>
      </c>
      <c r="J3705" s="22" t="s">
        <v>75</v>
      </c>
      <c r="K3705" s="22">
        <v>0</v>
      </c>
      <c r="L3705" s="25">
        <v>400000</v>
      </c>
      <c r="M3705" s="20" t="e">
        <f>VLOOKUP(G3705,PROCV!$A$110:$B$119,2,FALSE)</f>
        <v>#N/A</v>
      </c>
      <c r="N3705" s="17" t="e">
        <f t="shared" si="57"/>
        <v>#N/A</v>
      </c>
    </row>
    <row r="3706" spans="1:14" x14ac:dyDescent="0.25">
      <c r="A3706" s="30" t="s">
        <v>48</v>
      </c>
      <c r="B3706" s="29">
        <v>44160</v>
      </c>
      <c r="C3706" s="28" t="s">
        <v>2892</v>
      </c>
      <c r="D3706" s="27" t="s">
        <v>4</v>
      </c>
      <c r="E3706" s="27" t="s">
        <v>230</v>
      </c>
      <c r="F3706" s="26" t="str">
        <f>VLOOKUP(E3706,PROCV!$A$1:$B$107,2,TRUE)</f>
        <v>Artes Cênicas e Espetáculo</v>
      </c>
      <c r="G3706" s="25">
        <v>2004</v>
      </c>
      <c r="H3706" s="24">
        <v>0</v>
      </c>
      <c r="I3706" s="23" t="str">
        <f>VLOOKUP(J3706,PROCV!$E$1:$F$27,2,FALSE)</f>
        <v>35 - São Paulo</v>
      </c>
      <c r="J3706" s="22" t="s">
        <v>76</v>
      </c>
      <c r="K3706" s="22">
        <v>0</v>
      </c>
      <c r="L3706" s="25">
        <v>30000</v>
      </c>
      <c r="M3706" s="20" t="e">
        <f>VLOOKUP(G3706,PROCV!$A$110:$B$119,2,FALSE)</f>
        <v>#N/A</v>
      </c>
      <c r="N3706" s="17" t="e">
        <f t="shared" si="57"/>
        <v>#N/A</v>
      </c>
    </row>
    <row r="3707" spans="1:14" x14ac:dyDescent="0.25">
      <c r="A3707" s="30" t="s">
        <v>48</v>
      </c>
      <c r="B3707" s="29">
        <v>42512</v>
      </c>
      <c r="C3707" s="28" t="s">
        <v>2891</v>
      </c>
      <c r="D3707" s="27" t="s">
        <v>189</v>
      </c>
      <c r="E3707" s="27" t="s">
        <v>213</v>
      </c>
      <c r="F3707" s="26" t="str">
        <f>VLOOKUP(E3707,PROCV!$A$1:$B$107,2,TRUE)</f>
        <v>Patrimônio</v>
      </c>
      <c r="G3707" s="25">
        <v>2004</v>
      </c>
      <c r="H3707" s="24">
        <v>0</v>
      </c>
      <c r="I3707" s="23" t="str">
        <f>VLOOKUP(J3707,PROCV!$E$1:$F$27,2,FALSE)</f>
        <v>41 - Paraná</v>
      </c>
      <c r="J3707" s="22" t="s">
        <v>106</v>
      </c>
      <c r="K3707" s="22">
        <v>0</v>
      </c>
      <c r="L3707" s="25">
        <v>150000</v>
      </c>
      <c r="M3707" s="20" t="e">
        <f>VLOOKUP(G3707,PROCV!$A$110:$B$119,2,FALSE)</f>
        <v>#N/A</v>
      </c>
      <c r="N3707" s="17" t="e">
        <f t="shared" si="57"/>
        <v>#N/A</v>
      </c>
    </row>
    <row r="3708" spans="1:14" x14ac:dyDescent="0.25">
      <c r="A3708" s="30" t="s">
        <v>48</v>
      </c>
      <c r="B3708" s="29">
        <v>35391</v>
      </c>
      <c r="C3708" s="28" t="s">
        <v>2890</v>
      </c>
      <c r="D3708" s="27" t="s">
        <v>4</v>
      </c>
      <c r="E3708" s="27" t="s">
        <v>430</v>
      </c>
      <c r="F3708" s="26" t="str">
        <f>VLOOKUP(E3708,PROCV!$A$1:$B$107,2,TRUE)</f>
        <v>Audiovisual</v>
      </c>
      <c r="G3708" s="25">
        <v>2004</v>
      </c>
      <c r="H3708" s="24">
        <v>0</v>
      </c>
      <c r="I3708" s="23" t="str">
        <f>VLOOKUP(J3708,PROCV!$E$1:$F$27,2,FALSE)</f>
        <v>41 - Paraná</v>
      </c>
      <c r="J3708" s="22" t="s">
        <v>106</v>
      </c>
      <c r="K3708" s="22">
        <v>0</v>
      </c>
      <c r="L3708" s="25">
        <v>320000</v>
      </c>
      <c r="M3708" s="20" t="e">
        <f>VLOOKUP(G3708,PROCV!$A$110:$B$119,2,FALSE)</f>
        <v>#N/A</v>
      </c>
      <c r="N3708" s="17" t="e">
        <f t="shared" si="57"/>
        <v>#N/A</v>
      </c>
    </row>
    <row r="3709" spans="1:14" x14ac:dyDescent="0.25">
      <c r="A3709" s="30" t="s">
        <v>48</v>
      </c>
      <c r="B3709" s="29">
        <v>42959</v>
      </c>
      <c r="C3709" s="28" t="s">
        <v>2889</v>
      </c>
      <c r="D3709" s="27" t="s">
        <v>4</v>
      </c>
      <c r="E3709" s="27" t="s">
        <v>1658</v>
      </c>
      <c r="F3709" s="26" t="str">
        <f>VLOOKUP(E3709,PROCV!$A$1:$B$107,2,TRUE)</f>
        <v>Patrimônio</v>
      </c>
      <c r="G3709" s="25">
        <v>2004</v>
      </c>
      <c r="H3709" s="24">
        <v>0</v>
      </c>
      <c r="I3709" s="23" t="str">
        <f>VLOOKUP(J3709,PROCV!$E$1:$F$27,2,FALSE)</f>
        <v>33 - Rio de Janeiro</v>
      </c>
      <c r="J3709" s="22" t="s">
        <v>82</v>
      </c>
      <c r="K3709" s="22">
        <v>0</v>
      </c>
      <c r="L3709" s="25">
        <v>100000</v>
      </c>
      <c r="M3709" s="20" t="e">
        <f>VLOOKUP(G3709,PROCV!$A$110:$B$119,2,FALSE)</f>
        <v>#N/A</v>
      </c>
      <c r="N3709" s="17" t="e">
        <f t="shared" si="57"/>
        <v>#N/A</v>
      </c>
    </row>
    <row r="3710" spans="1:14" x14ac:dyDescent="0.25">
      <c r="A3710" s="30" t="s">
        <v>48</v>
      </c>
      <c r="B3710" s="29">
        <v>41544</v>
      </c>
      <c r="C3710" s="28" t="s">
        <v>2888</v>
      </c>
      <c r="D3710" s="27" t="s">
        <v>189</v>
      </c>
      <c r="E3710" s="27" t="s">
        <v>213</v>
      </c>
      <c r="F3710" s="26" t="str">
        <f>VLOOKUP(E3710,PROCV!$A$1:$B$107,2,TRUE)</f>
        <v>Patrimônio</v>
      </c>
      <c r="G3710" s="25">
        <v>2004</v>
      </c>
      <c r="H3710" s="24">
        <v>0</v>
      </c>
      <c r="I3710" s="23" t="str">
        <f>VLOOKUP(J3710,PROCV!$E$1:$F$27,2,FALSE)</f>
        <v>22 - Piauí</v>
      </c>
      <c r="J3710" s="22" t="s">
        <v>77</v>
      </c>
      <c r="K3710" s="22">
        <v>0</v>
      </c>
      <c r="L3710" s="25">
        <v>70186.990000000005</v>
      </c>
      <c r="M3710" s="20" t="e">
        <f>VLOOKUP(G3710,PROCV!$A$110:$B$119,2,FALSE)</f>
        <v>#N/A</v>
      </c>
      <c r="N3710" s="17" t="e">
        <f t="shared" si="57"/>
        <v>#N/A</v>
      </c>
    </row>
    <row r="3711" spans="1:14" x14ac:dyDescent="0.25">
      <c r="A3711" s="30" t="s">
        <v>48</v>
      </c>
      <c r="B3711" s="29">
        <v>45375</v>
      </c>
      <c r="C3711" s="28" t="s">
        <v>2887</v>
      </c>
      <c r="D3711" s="27" t="s">
        <v>46</v>
      </c>
      <c r="E3711" s="27" t="s">
        <v>50</v>
      </c>
      <c r="F3711" s="26" t="str">
        <f>VLOOKUP(E3711,PROCV!$A$1:$B$107,2,TRUE)</f>
        <v>Educação e Criação em Artes</v>
      </c>
      <c r="G3711" s="25">
        <v>2004</v>
      </c>
      <c r="H3711" s="24">
        <v>0</v>
      </c>
      <c r="I3711" s="23" t="str">
        <f>VLOOKUP(J3711,PROCV!$E$1:$F$27,2,FALSE)</f>
        <v>22 - Piauí</v>
      </c>
      <c r="J3711" s="22" t="s">
        <v>77</v>
      </c>
      <c r="K3711" s="22">
        <v>0</v>
      </c>
      <c r="L3711" s="25">
        <v>112700</v>
      </c>
      <c r="M3711" s="20" t="e">
        <f>VLOOKUP(G3711,PROCV!$A$110:$B$119,2,FALSE)</f>
        <v>#N/A</v>
      </c>
      <c r="N3711" s="17" t="e">
        <f t="shared" si="57"/>
        <v>#N/A</v>
      </c>
    </row>
    <row r="3712" spans="1:14" x14ac:dyDescent="0.25">
      <c r="A3712" s="30" t="s">
        <v>48</v>
      </c>
      <c r="B3712" s="29">
        <v>42901</v>
      </c>
      <c r="C3712" s="28" t="s">
        <v>2886</v>
      </c>
      <c r="D3712" s="27" t="s">
        <v>189</v>
      </c>
      <c r="E3712" s="27" t="s">
        <v>844</v>
      </c>
      <c r="F3712" s="26" t="str">
        <f>VLOOKUP(E3712,PROCV!$A$1:$B$107,2,TRUE)</f>
        <v>Educação e Criação em Artes</v>
      </c>
      <c r="G3712" s="25">
        <v>2004</v>
      </c>
      <c r="H3712" s="24">
        <v>0</v>
      </c>
      <c r="I3712" s="23" t="str">
        <f>VLOOKUP(J3712,PROCV!$E$1:$F$27,2,FALSE)</f>
        <v>41 - Paraná</v>
      </c>
      <c r="J3712" s="22" t="s">
        <v>106</v>
      </c>
      <c r="K3712" s="22">
        <v>0</v>
      </c>
      <c r="L3712" s="25">
        <v>20000</v>
      </c>
      <c r="M3712" s="20" t="e">
        <f>VLOOKUP(G3712,PROCV!$A$110:$B$119,2,FALSE)</f>
        <v>#N/A</v>
      </c>
      <c r="N3712" s="17" t="e">
        <f t="shared" si="57"/>
        <v>#N/A</v>
      </c>
    </row>
    <row r="3713" spans="1:14" x14ac:dyDescent="0.25">
      <c r="A3713" s="30" t="s">
        <v>48</v>
      </c>
      <c r="B3713" s="29">
        <v>41092</v>
      </c>
      <c r="C3713" s="28" t="s">
        <v>2885</v>
      </c>
      <c r="D3713" s="27" t="s">
        <v>4</v>
      </c>
      <c r="E3713" s="27" t="s">
        <v>259</v>
      </c>
      <c r="F3713" s="26" t="str">
        <f>VLOOKUP(E3713,PROCV!$A$1:$B$107,2,TRUE)</f>
        <v>Arquitetura e Design</v>
      </c>
      <c r="G3713" s="25">
        <v>2004</v>
      </c>
      <c r="H3713" s="24">
        <v>0</v>
      </c>
      <c r="I3713" s="23" t="str">
        <f>VLOOKUP(J3713,PROCV!$E$1:$F$27,2,FALSE)</f>
        <v>33 - Rio de Janeiro</v>
      </c>
      <c r="J3713" s="22" t="s">
        <v>82</v>
      </c>
      <c r="K3713" s="22">
        <v>0</v>
      </c>
      <c r="L3713" s="25">
        <v>22000</v>
      </c>
      <c r="M3713" s="20" t="e">
        <f>VLOOKUP(G3713,PROCV!$A$110:$B$119,2,FALSE)</f>
        <v>#N/A</v>
      </c>
      <c r="N3713" s="17" t="e">
        <f t="shared" si="57"/>
        <v>#N/A</v>
      </c>
    </row>
    <row r="3714" spans="1:14" x14ac:dyDescent="0.25">
      <c r="A3714" s="30" t="s">
        <v>48</v>
      </c>
      <c r="B3714" s="29">
        <v>44678</v>
      </c>
      <c r="C3714" s="28" t="s">
        <v>2884</v>
      </c>
      <c r="D3714" s="27" t="s">
        <v>114</v>
      </c>
      <c r="E3714" s="27" t="s">
        <v>113</v>
      </c>
      <c r="F3714" s="26" t="str">
        <f>VLOOKUP(E3714,PROCV!$A$1:$B$107,2,TRUE)</f>
        <v>Música</v>
      </c>
      <c r="G3714" s="25">
        <v>2004</v>
      </c>
      <c r="H3714" s="24">
        <v>0</v>
      </c>
      <c r="I3714" s="23" t="str">
        <f>VLOOKUP(J3714,PROCV!$E$1:$F$27,2,FALSE)</f>
        <v>14 - Roraima</v>
      </c>
      <c r="J3714" s="22" t="s">
        <v>69</v>
      </c>
      <c r="K3714" s="22">
        <v>0</v>
      </c>
      <c r="L3714" s="25">
        <v>29700</v>
      </c>
      <c r="M3714" s="20" t="e">
        <f>VLOOKUP(G3714,PROCV!$A$110:$B$119,2,FALSE)</f>
        <v>#N/A</v>
      </c>
      <c r="N3714" s="17" t="e">
        <f t="shared" ref="N3714:N3777" si="58">+M3714*L3714</f>
        <v>#N/A</v>
      </c>
    </row>
    <row r="3715" spans="1:14" x14ac:dyDescent="0.25">
      <c r="A3715" s="30" t="s">
        <v>48</v>
      </c>
      <c r="B3715" s="29">
        <v>55324</v>
      </c>
      <c r="C3715" s="28" t="s">
        <v>2883</v>
      </c>
      <c r="D3715" s="27" t="s">
        <v>46</v>
      </c>
      <c r="E3715" s="27" t="s">
        <v>138</v>
      </c>
      <c r="F3715" s="26" t="str">
        <f>VLOOKUP(E3715,PROCV!$A$1:$B$107,2,TRUE)</f>
        <v>Arquitetura e Design</v>
      </c>
      <c r="G3715" s="25">
        <v>2004</v>
      </c>
      <c r="H3715" s="24">
        <v>0</v>
      </c>
      <c r="I3715" s="23" t="str">
        <f>VLOOKUP(J3715,PROCV!$E$1:$F$27,2,FALSE)</f>
        <v>35 - São Paulo</v>
      </c>
      <c r="J3715" s="22" t="s">
        <v>76</v>
      </c>
      <c r="K3715" s="22">
        <v>0</v>
      </c>
      <c r="L3715" s="25">
        <v>93389</v>
      </c>
      <c r="M3715" s="20" t="e">
        <f>VLOOKUP(G3715,PROCV!$A$110:$B$119,2,FALSE)</f>
        <v>#N/A</v>
      </c>
      <c r="N3715" s="17" t="e">
        <f t="shared" si="58"/>
        <v>#N/A</v>
      </c>
    </row>
    <row r="3716" spans="1:14" x14ac:dyDescent="0.25">
      <c r="A3716" s="30" t="s">
        <v>48</v>
      </c>
      <c r="B3716" s="29">
        <v>41971</v>
      </c>
      <c r="C3716" s="28" t="s">
        <v>2882</v>
      </c>
      <c r="D3716" s="27" t="s">
        <v>314</v>
      </c>
      <c r="E3716" s="27" t="s">
        <v>590</v>
      </c>
      <c r="F3716" s="26" t="str">
        <f>VLOOKUP(E3716,PROCV!$A$1:$B$107,2,TRUE)</f>
        <v>Artes Cênicas e Espetáculo</v>
      </c>
      <c r="G3716" s="31">
        <v>2004</v>
      </c>
      <c r="H3716" s="24">
        <v>0</v>
      </c>
      <c r="I3716" s="23" t="str">
        <f>VLOOKUP(J3716,PROCV!$E$1:$F$27,2,FALSE)</f>
        <v>22 - Piauí</v>
      </c>
      <c r="J3716" s="22" t="s">
        <v>77</v>
      </c>
      <c r="K3716" s="22">
        <v>0</v>
      </c>
      <c r="L3716" s="31">
        <v>88628</v>
      </c>
      <c r="M3716" s="20" t="e">
        <f>VLOOKUP(G3716,PROCV!$A$110:$B$119,2,FALSE)</f>
        <v>#N/A</v>
      </c>
      <c r="N3716" s="17" t="e">
        <f t="shared" si="58"/>
        <v>#N/A</v>
      </c>
    </row>
    <row r="3717" spans="1:14" x14ac:dyDescent="0.25">
      <c r="A3717" s="30" t="s">
        <v>48</v>
      </c>
      <c r="B3717" s="29">
        <v>55121</v>
      </c>
      <c r="C3717" s="28" t="s">
        <v>2881</v>
      </c>
      <c r="D3717" s="27" t="s">
        <v>4</v>
      </c>
      <c r="E3717" s="27" t="s">
        <v>138</v>
      </c>
      <c r="F3717" s="26" t="str">
        <f>VLOOKUP(E3717,PROCV!$A$1:$B$107,2,TRUE)</f>
        <v>Arquitetura e Design</v>
      </c>
      <c r="G3717" s="25">
        <v>2004</v>
      </c>
      <c r="H3717" s="24">
        <v>0</v>
      </c>
      <c r="I3717" s="23" t="str">
        <f>VLOOKUP(J3717,PROCV!$E$1:$F$27,2,FALSE)</f>
        <v>52 - Goiás</v>
      </c>
      <c r="J3717" s="22" t="s">
        <v>97</v>
      </c>
      <c r="K3717" s="22">
        <v>0</v>
      </c>
      <c r="L3717" s="25">
        <v>149958</v>
      </c>
      <c r="M3717" s="20" t="e">
        <f>VLOOKUP(G3717,PROCV!$A$110:$B$119,2,FALSE)</f>
        <v>#N/A</v>
      </c>
      <c r="N3717" s="17" t="e">
        <f t="shared" si="58"/>
        <v>#N/A</v>
      </c>
    </row>
    <row r="3718" spans="1:14" x14ac:dyDescent="0.25">
      <c r="A3718" s="30" t="s">
        <v>48</v>
      </c>
      <c r="B3718" s="29">
        <v>41458</v>
      </c>
      <c r="C3718" s="28" t="s">
        <v>2880</v>
      </c>
      <c r="D3718" s="27" t="s">
        <v>314</v>
      </c>
      <c r="E3718" s="27" t="s">
        <v>265</v>
      </c>
      <c r="F3718" s="26" t="str">
        <f>VLOOKUP(E3718,PROCV!$A$1:$B$107,2,TRUE)</f>
        <v>Patrimônio</v>
      </c>
      <c r="G3718" s="31">
        <v>2004</v>
      </c>
      <c r="H3718" s="24">
        <v>0</v>
      </c>
      <c r="I3718" s="23" t="str">
        <f>VLOOKUP(J3718,PROCV!$E$1:$F$27,2,FALSE)</f>
        <v>53 - Distrito Federal</v>
      </c>
      <c r="J3718" s="22" t="s">
        <v>75</v>
      </c>
      <c r="K3718" s="22">
        <v>0</v>
      </c>
      <c r="L3718" s="31">
        <v>150000</v>
      </c>
      <c r="M3718" s="20" t="e">
        <f>VLOOKUP(G3718,PROCV!$A$110:$B$119,2,FALSE)</f>
        <v>#N/A</v>
      </c>
      <c r="N3718" s="17" t="e">
        <f t="shared" si="58"/>
        <v>#N/A</v>
      </c>
    </row>
    <row r="3719" spans="1:14" x14ac:dyDescent="0.25">
      <c r="A3719" s="30" t="s">
        <v>48</v>
      </c>
      <c r="B3719" s="29">
        <v>43321</v>
      </c>
      <c r="C3719" s="28" t="s">
        <v>2879</v>
      </c>
      <c r="D3719" s="27" t="s">
        <v>4</v>
      </c>
      <c r="E3719" s="27" t="s">
        <v>209</v>
      </c>
      <c r="F3719" s="26" t="str">
        <f>VLOOKUP(E3719,PROCV!$A$1:$B$107,2,TRUE)</f>
        <v>Educação e Criação em Artes</v>
      </c>
      <c r="G3719" s="25">
        <v>2004</v>
      </c>
      <c r="H3719" s="24">
        <v>0</v>
      </c>
      <c r="I3719" s="23" t="str">
        <f>VLOOKUP(J3719,PROCV!$E$1:$F$27,2,FALSE)</f>
        <v>35 - São Paulo</v>
      </c>
      <c r="J3719" s="22" t="s">
        <v>76</v>
      </c>
      <c r="K3719" s="22">
        <v>0</v>
      </c>
      <c r="L3719" s="25">
        <v>19500</v>
      </c>
      <c r="M3719" s="20" t="e">
        <f>VLOOKUP(G3719,PROCV!$A$110:$B$119,2,FALSE)</f>
        <v>#N/A</v>
      </c>
      <c r="N3719" s="17" t="e">
        <f t="shared" si="58"/>
        <v>#N/A</v>
      </c>
    </row>
    <row r="3720" spans="1:14" x14ac:dyDescent="0.25">
      <c r="A3720" s="30" t="s">
        <v>48</v>
      </c>
      <c r="B3720" s="29">
        <v>43512</v>
      </c>
      <c r="C3720" s="28" t="s">
        <v>2878</v>
      </c>
      <c r="D3720" s="27" t="s">
        <v>4</v>
      </c>
      <c r="E3720" s="27" t="s">
        <v>230</v>
      </c>
      <c r="F3720" s="26" t="str">
        <f>VLOOKUP(E3720,PROCV!$A$1:$B$107,2,TRUE)</f>
        <v>Artes Cênicas e Espetáculo</v>
      </c>
      <c r="G3720" s="25">
        <v>2004</v>
      </c>
      <c r="H3720" s="24">
        <v>0</v>
      </c>
      <c r="I3720" s="23" t="str">
        <f>VLOOKUP(J3720,PROCV!$E$1:$F$27,2,FALSE)</f>
        <v>32 - Espírito Santo</v>
      </c>
      <c r="J3720" s="22" t="s">
        <v>67</v>
      </c>
      <c r="K3720" s="22">
        <v>0</v>
      </c>
      <c r="L3720" s="25">
        <v>282800</v>
      </c>
      <c r="M3720" s="20" t="e">
        <f>VLOOKUP(G3720,PROCV!$A$110:$B$119,2,FALSE)</f>
        <v>#N/A</v>
      </c>
      <c r="N3720" s="17" t="e">
        <f t="shared" si="58"/>
        <v>#N/A</v>
      </c>
    </row>
    <row r="3721" spans="1:14" x14ac:dyDescent="0.25">
      <c r="A3721" s="30" t="s">
        <v>48</v>
      </c>
      <c r="B3721" s="29">
        <v>55114</v>
      </c>
      <c r="C3721" s="28" t="s">
        <v>2877</v>
      </c>
      <c r="D3721" s="27" t="s">
        <v>4</v>
      </c>
      <c r="E3721" s="27" t="s">
        <v>138</v>
      </c>
      <c r="F3721" s="26" t="str">
        <f>VLOOKUP(E3721,PROCV!$A$1:$B$107,2,TRUE)</f>
        <v>Arquitetura e Design</v>
      </c>
      <c r="G3721" s="25">
        <v>2004</v>
      </c>
      <c r="H3721" s="24">
        <v>0</v>
      </c>
      <c r="I3721" s="23" t="str">
        <f>VLOOKUP(J3721,PROCV!$E$1:$F$27,2,FALSE)</f>
        <v>41 - Paraná</v>
      </c>
      <c r="J3721" s="22" t="s">
        <v>106</v>
      </c>
      <c r="K3721" s="22">
        <v>0</v>
      </c>
      <c r="L3721" s="25">
        <v>13531</v>
      </c>
      <c r="M3721" s="20" t="e">
        <f>VLOOKUP(G3721,PROCV!$A$110:$B$119,2,FALSE)</f>
        <v>#N/A</v>
      </c>
      <c r="N3721" s="17" t="e">
        <f t="shared" si="58"/>
        <v>#N/A</v>
      </c>
    </row>
    <row r="3722" spans="1:14" x14ac:dyDescent="0.25">
      <c r="A3722" s="30" t="s">
        <v>48</v>
      </c>
      <c r="B3722" s="29">
        <v>41095</v>
      </c>
      <c r="C3722" s="28" t="s">
        <v>2876</v>
      </c>
      <c r="D3722" s="27" t="s">
        <v>4</v>
      </c>
      <c r="E3722" s="27" t="s">
        <v>259</v>
      </c>
      <c r="F3722" s="26" t="str">
        <f>VLOOKUP(E3722,PROCV!$A$1:$B$107,2,TRUE)</f>
        <v>Arquitetura e Design</v>
      </c>
      <c r="G3722" s="25">
        <v>2004</v>
      </c>
      <c r="H3722" s="24">
        <v>0</v>
      </c>
      <c r="I3722" s="23" t="str">
        <f>VLOOKUP(J3722,PROCV!$E$1:$F$27,2,FALSE)</f>
        <v>29 - Bahia</v>
      </c>
      <c r="J3722" s="22" t="s">
        <v>73</v>
      </c>
      <c r="K3722" s="22">
        <v>0</v>
      </c>
      <c r="L3722" s="25">
        <v>120000</v>
      </c>
      <c r="M3722" s="20" t="e">
        <f>VLOOKUP(G3722,PROCV!$A$110:$B$119,2,FALSE)</f>
        <v>#N/A</v>
      </c>
      <c r="N3722" s="17" t="e">
        <f t="shared" si="58"/>
        <v>#N/A</v>
      </c>
    </row>
    <row r="3723" spans="1:14" x14ac:dyDescent="0.25">
      <c r="A3723" s="30" t="s">
        <v>48</v>
      </c>
      <c r="B3723" s="29">
        <v>67057</v>
      </c>
      <c r="C3723" s="28" t="s">
        <v>2875</v>
      </c>
      <c r="D3723" s="27" t="s">
        <v>46</v>
      </c>
      <c r="E3723" s="27" t="s">
        <v>50</v>
      </c>
      <c r="F3723" s="26" t="str">
        <f>VLOOKUP(E3723,PROCV!$A$1:$B$107,2,TRUE)</f>
        <v>Educação e Criação em Artes</v>
      </c>
      <c r="G3723" s="25">
        <v>2005</v>
      </c>
      <c r="H3723" s="24">
        <v>0</v>
      </c>
      <c r="I3723" s="23" t="str">
        <f>VLOOKUP(J3723,PROCV!$E$1:$F$27,2,FALSE)</f>
        <v>26 - Pernambuco</v>
      </c>
      <c r="J3723" s="22" t="s">
        <v>44</v>
      </c>
      <c r="K3723" s="22">
        <v>0</v>
      </c>
      <c r="L3723" s="25">
        <v>180000</v>
      </c>
      <c r="M3723" s="20" t="e">
        <f>VLOOKUP(G3723,PROCV!$A$110:$B$119,2,FALSE)</f>
        <v>#N/A</v>
      </c>
      <c r="N3723" s="17" t="e">
        <f t="shared" si="58"/>
        <v>#N/A</v>
      </c>
    </row>
    <row r="3724" spans="1:14" x14ac:dyDescent="0.25">
      <c r="A3724" s="30" t="s">
        <v>48</v>
      </c>
      <c r="B3724" s="29">
        <v>66070</v>
      </c>
      <c r="C3724" s="28" t="s">
        <v>2874</v>
      </c>
      <c r="D3724" s="27" t="s">
        <v>189</v>
      </c>
      <c r="E3724" s="27" t="s">
        <v>844</v>
      </c>
      <c r="F3724" s="26" t="str">
        <f>VLOOKUP(E3724,PROCV!$A$1:$B$107,2,TRUE)</f>
        <v>Educação e Criação em Artes</v>
      </c>
      <c r="G3724" s="25">
        <v>2005</v>
      </c>
      <c r="H3724" s="24">
        <v>0</v>
      </c>
      <c r="I3724" s="23" t="str">
        <f>VLOOKUP(J3724,PROCV!$E$1:$F$27,2,FALSE)</f>
        <v>23 - Ceará</v>
      </c>
      <c r="J3724" s="22" t="s">
        <v>52</v>
      </c>
      <c r="K3724" s="22">
        <v>0</v>
      </c>
      <c r="L3724" s="25">
        <v>140774</v>
      </c>
      <c r="M3724" s="20" t="e">
        <f>VLOOKUP(G3724,PROCV!$A$110:$B$119,2,FALSE)</f>
        <v>#N/A</v>
      </c>
      <c r="N3724" s="17" t="e">
        <f t="shared" si="58"/>
        <v>#N/A</v>
      </c>
    </row>
    <row r="3725" spans="1:14" x14ac:dyDescent="0.25">
      <c r="A3725" s="30" t="s">
        <v>48</v>
      </c>
      <c r="B3725" s="29">
        <v>66372</v>
      </c>
      <c r="C3725" s="28" t="s">
        <v>2873</v>
      </c>
      <c r="D3725" s="27" t="s">
        <v>46</v>
      </c>
      <c r="E3725" s="27" t="s">
        <v>50</v>
      </c>
      <c r="F3725" s="26" t="str">
        <f>VLOOKUP(E3725,PROCV!$A$1:$B$107,2,TRUE)</f>
        <v>Educação e Criação em Artes</v>
      </c>
      <c r="G3725" s="25">
        <v>2005</v>
      </c>
      <c r="H3725" s="24">
        <v>0</v>
      </c>
      <c r="I3725" s="23" t="str">
        <f>VLOOKUP(J3725,PROCV!$E$1:$F$27,2,FALSE)</f>
        <v>31 - Minas Gerais</v>
      </c>
      <c r="J3725" s="22" t="s">
        <v>85</v>
      </c>
      <c r="K3725" s="22">
        <v>0</v>
      </c>
      <c r="L3725" s="25">
        <v>150000</v>
      </c>
      <c r="M3725" s="20" t="e">
        <f>VLOOKUP(G3725,PROCV!$A$110:$B$119,2,FALSE)</f>
        <v>#N/A</v>
      </c>
      <c r="N3725" s="17" t="e">
        <f t="shared" si="58"/>
        <v>#N/A</v>
      </c>
    </row>
    <row r="3726" spans="1:14" x14ac:dyDescent="0.25">
      <c r="A3726" s="30" t="s">
        <v>48</v>
      </c>
      <c r="B3726" s="29">
        <v>66329</v>
      </c>
      <c r="C3726" s="28" t="s">
        <v>2872</v>
      </c>
      <c r="D3726" s="27" t="s">
        <v>46</v>
      </c>
      <c r="E3726" s="27" t="s">
        <v>50</v>
      </c>
      <c r="F3726" s="26" t="str">
        <f>VLOOKUP(E3726,PROCV!$A$1:$B$107,2,TRUE)</f>
        <v>Educação e Criação em Artes</v>
      </c>
      <c r="G3726" s="25">
        <v>2005</v>
      </c>
      <c r="H3726" s="24">
        <v>0</v>
      </c>
      <c r="I3726" s="23" t="str">
        <f>VLOOKUP(J3726,PROCV!$E$1:$F$27,2,FALSE)</f>
        <v>24 - Rio Grande do Norte</v>
      </c>
      <c r="J3726" s="22" t="s">
        <v>54</v>
      </c>
      <c r="K3726" s="22">
        <v>0</v>
      </c>
      <c r="L3726" s="25">
        <v>170000</v>
      </c>
      <c r="M3726" s="20" t="e">
        <f>VLOOKUP(G3726,PROCV!$A$110:$B$119,2,FALSE)</f>
        <v>#N/A</v>
      </c>
      <c r="N3726" s="17" t="e">
        <f t="shared" si="58"/>
        <v>#N/A</v>
      </c>
    </row>
    <row r="3727" spans="1:14" x14ac:dyDescent="0.25">
      <c r="A3727" s="30" t="s">
        <v>48</v>
      </c>
      <c r="B3727" s="29">
        <v>65995</v>
      </c>
      <c r="C3727" s="28" t="s">
        <v>2871</v>
      </c>
      <c r="D3727" s="27" t="s">
        <v>46</v>
      </c>
      <c r="E3727" s="27" t="s">
        <v>50</v>
      </c>
      <c r="F3727" s="26" t="str">
        <f>VLOOKUP(E3727,PROCV!$A$1:$B$107,2,TRUE)</f>
        <v>Educação e Criação em Artes</v>
      </c>
      <c r="G3727" s="25">
        <v>2005</v>
      </c>
      <c r="H3727" s="24">
        <v>0</v>
      </c>
      <c r="I3727" s="23" t="str">
        <f>VLOOKUP(J3727,PROCV!$E$1:$F$27,2,FALSE)</f>
        <v>33 - Rio de Janeiro</v>
      </c>
      <c r="J3727" s="22" t="s">
        <v>82</v>
      </c>
      <c r="K3727" s="22">
        <v>0</v>
      </c>
      <c r="L3727" s="25">
        <v>111000</v>
      </c>
      <c r="M3727" s="20" t="e">
        <f>VLOOKUP(G3727,PROCV!$A$110:$B$119,2,FALSE)</f>
        <v>#N/A</v>
      </c>
      <c r="N3727" s="17" t="e">
        <f t="shared" si="58"/>
        <v>#N/A</v>
      </c>
    </row>
    <row r="3728" spans="1:14" x14ac:dyDescent="0.25">
      <c r="A3728" s="30" t="s">
        <v>48</v>
      </c>
      <c r="B3728" s="29">
        <v>66910</v>
      </c>
      <c r="C3728" s="28" t="s">
        <v>2870</v>
      </c>
      <c r="D3728" s="27" t="s">
        <v>46</v>
      </c>
      <c r="E3728" s="27" t="s">
        <v>50</v>
      </c>
      <c r="F3728" s="26" t="str">
        <f>VLOOKUP(E3728,PROCV!$A$1:$B$107,2,TRUE)</f>
        <v>Educação e Criação em Artes</v>
      </c>
      <c r="G3728" s="25">
        <v>2005</v>
      </c>
      <c r="H3728" s="24">
        <v>0</v>
      </c>
      <c r="I3728" s="23" t="str">
        <f>VLOOKUP(J3728,PROCV!$E$1:$F$27,2,FALSE)</f>
        <v>31 - Minas Gerais</v>
      </c>
      <c r="J3728" s="22" t="s">
        <v>85</v>
      </c>
      <c r="K3728" s="22">
        <v>0</v>
      </c>
      <c r="L3728" s="25">
        <v>149700</v>
      </c>
      <c r="M3728" s="20" t="e">
        <f>VLOOKUP(G3728,PROCV!$A$110:$B$119,2,FALSE)</f>
        <v>#N/A</v>
      </c>
      <c r="N3728" s="17" t="e">
        <f t="shared" si="58"/>
        <v>#N/A</v>
      </c>
    </row>
    <row r="3729" spans="1:14" x14ac:dyDescent="0.25">
      <c r="A3729" s="30" t="s">
        <v>48</v>
      </c>
      <c r="B3729" s="29">
        <v>46510</v>
      </c>
      <c r="C3729" s="28" t="s">
        <v>2869</v>
      </c>
      <c r="D3729" s="27" t="s">
        <v>4</v>
      </c>
      <c r="E3729" s="27" t="s">
        <v>230</v>
      </c>
      <c r="F3729" s="26" t="str">
        <f>VLOOKUP(E3729,PROCV!$A$1:$B$107,2,TRUE)</f>
        <v>Artes Cênicas e Espetáculo</v>
      </c>
      <c r="G3729" s="25">
        <v>2005</v>
      </c>
      <c r="H3729" s="24">
        <v>0</v>
      </c>
      <c r="I3729" s="23" t="str">
        <f>VLOOKUP(J3729,PROCV!$E$1:$F$27,2,FALSE)</f>
        <v>31 - Minas Gerais</v>
      </c>
      <c r="J3729" s="22" t="s">
        <v>85</v>
      </c>
      <c r="K3729" s="22">
        <v>0</v>
      </c>
      <c r="L3729" s="25">
        <v>40000</v>
      </c>
      <c r="M3729" s="20" t="e">
        <f>VLOOKUP(G3729,PROCV!$A$110:$B$119,2,FALSE)</f>
        <v>#N/A</v>
      </c>
      <c r="N3729" s="17" t="e">
        <f t="shared" si="58"/>
        <v>#N/A</v>
      </c>
    </row>
    <row r="3730" spans="1:14" x14ac:dyDescent="0.25">
      <c r="A3730" s="30" t="s">
        <v>48</v>
      </c>
      <c r="B3730" s="29">
        <v>66908</v>
      </c>
      <c r="C3730" s="28" t="s">
        <v>2868</v>
      </c>
      <c r="D3730" s="27" t="s">
        <v>46</v>
      </c>
      <c r="E3730" s="27" t="s">
        <v>50</v>
      </c>
      <c r="F3730" s="26" t="str">
        <f>VLOOKUP(E3730,PROCV!$A$1:$B$107,2,TRUE)</f>
        <v>Educação e Criação em Artes</v>
      </c>
      <c r="G3730" s="25">
        <v>2005</v>
      </c>
      <c r="H3730" s="24">
        <v>0</v>
      </c>
      <c r="I3730" s="23" t="str">
        <f>VLOOKUP(J3730,PROCV!$E$1:$F$27,2,FALSE)</f>
        <v>31 - Minas Gerais</v>
      </c>
      <c r="J3730" s="22" t="s">
        <v>85</v>
      </c>
      <c r="K3730" s="22">
        <v>0</v>
      </c>
      <c r="L3730" s="25">
        <v>34860</v>
      </c>
      <c r="M3730" s="20" t="e">
        <f>VLOOKUP(G3730,PROCV!$A$110:$B$119,2,FALSE)</f>
        <v>#N/A</v>
      </c>
      <c r="N3730" s="17" t="e">
        <f t="shared" si="58"/>
        <v>#N/A</v>
      </c>
    </row>
    <row r="3731" spans="1:14" x14ac:dyDescent="0.25">
      <c r="A3731" s="30" t="s">
        <v>48</v>
      </c>
      <c r="B3731" s="29">
        <v>66663</v>
      </c>
      <c r="C3731" s="28" t="s">
        <v>2867</v>
      </c>
      <c r="D3731" s="27" t="s">
        <v>46</v>
      </c>
      <c r="E3731" s="27" t="s">
        <v>50</v>
      </c>
      <c r="F3731" s="26" t="str">
        <f>VLOOKUP(E3731,PROCV!$A$1:$B$107,2,TRUE)</f>
        <v>Educação e Criação em Artes</v>
      </c>
      <c r="G3731" s="25">
        <v>2005</v>
      </c>
      <c r="H3731" s="24">
        <v>0</v>
      </c>
      <c r="I3731" s="23" t="str">
        <f>VLOOKUP(J3731,PROCV!$E$1:$F$27,2,FALSE)</f>
        <v>33 - Rio de Janeiro</v>
      </c>
      <c r="J3731" s="22" t="s">
        <v>82</v>
      </c>
      <c r="K3731" s="22">
        <v>0</v>
      </c>
      <c r="L3731" s="25">
        <v>169844</v>
      </c>
      <c r="M3731" s="20" t="e">
        <f>VLOOKUP(G3731,PROCV!$A$110:$B$119,2,FALSE)</f>
        <v>#N/A</v>
      </c>
      <c r="N3731" s="17" t="e">
        <f t="shared" si="58"/>
        <v>#N/A</v>
      </c>
    </row>
    <row r="3732" spans="1:14" x14ac:dyDescent="0.25">
      <c r="A3732" s="30" t="s">
        <v>48</v>
      </c>
      <c r="B3732" s="29">
        <v>66376</v>
      </c>
      <c r="C3732" s="28" t="s">
        <v>2866</v>
      </c>
      <c r="D3732" s="27" t="s">
        <v>46</v>
      </c>
      <c r="E3732" s="27" t="s">
        <v>50</v>
      </c>
      <c r="F3732" s="26" t="str">
        <f>VLOOKUP(E3732,PROCV!$A$1:$B$107,2,TRUE)</f>
        <v>Educação e Criação em Artes</v>
      </c>
      <c r="G3732" s="25">
        <v>2005</v>
      </c>
      <c r="H3732" s="24">
        <v>0</v>
      </c>
      <c r="I3732" s="23" t="str">
        <f>VLOOKUP(J3732,PROCV!$E$1:$F$27,2,FALSE)</f>
        <v>53 - Distrito Federal</v>
      </c>
      <c r="J3732" s="22" t="s">
        <v>75</v>
      </c>
      <c r="K3732" s="22">
        <v>0</v>
      </c>
      <c r="L3732" s="25">
        <v>150000</v>
      </c>
      <c r="M3732" s="20" t="e">
        <f>VLOOKUP(G3732,PROCV!$A$110:$B$119,2,FALSE)</f>
        <v>#N/A</v>
      </c>
      <c r="N3732" s="17" t="e">
        <f t="shared" si="58"/>
        <v>#N/A</v>
      </c>
    </row>
    <row r="3733" spans="1:14" x14ac:dyDescent="0.25">
      <c r="A3733" s="30" t="s">
        <v>48</v>
      </c>
      <c r="B3733" s="29">
        <v>57633</v>
      </c>
      <c r="C3733" s="28" t="s">
        <v>2865</v>
      </c>
      <c r="D3733" s="27" t="s">
        <v>4</v>
      </c>
      <c r="E3733" s="27" t="s">
        <v>230</v>
      </c>
      <c r="F3733" s="26" t="str">
        <f>VLOOKUP(E3733,PROCV!$A$1:$B$107,2,TRUE)</f>
        <v>Artes Cênicas e Espetáculo</v>
      </c>
      <c r="G3733" s="25">
        <v>2005</v>
      </c>
      <c r="H3733" s="24">
        <v>0</v>
      </c>
      <c r="I3733" s="23" t="str">
        <f>VLOOKUP(J3733,PROCV!$E$1:$F$27,2,FALSE)</f>
        <v>35 - São Paulo</v>
      </c>
      <c r="J3733" s="22" t="s">
        <v>76</v>
      </c>
      <c r="K3733" s="22">
        <v>0</v>
      </c>
      <c r="L3733" s="25">
        <v>20000</v>
      </c>
      <c r="M3733" s="20" t="e">
        <f>VLOOKUP(G3733,PROCV!$A$110:$B$119,2,FALSE)</f>
        <v>#N/A</v>
      </c>
      <c r="N3733" s="17" t="e">
        <f t="shared" si="58"/>
        <v>#N/A</v>
      </c>
    </row>
    <row r="3734" spans="1:14" x14ac:dyDescent="0.25">
      <c r="A3734" s="30" t="s">
        <v>48</v>
      </c>
      <c r="B3734" s="29">
        <v>57602</v>
      </c>
      <c r="C3734" s="28" t="s">
        <v>2864</v>
      </c>
      <c r="D3734" s="27" t="s">
        <v>46</v>
      </c>
      <c r="E3734" s="27" t="s">
        <v>45</v>
      </c>
      <c r="F3734" s="26" t="str">
        <f>VLOOKUP(E3734,PROCV!$A$1:$B$107,2,TRUE)</f>
        <v>Artes Cênicas e Espetáculo</v>
      </c>
      <c r="G3734" s="25">
        <v>2005</v>
      </c>
      <c r="H3734" s="24">
        <v>0</v>
      </c>
      <c r="I3734" s="23" t="str">
        <f>VLOOKUP(J3734,PROCV!$E$1:$F$27,2,FALSE)</f>
        <v>28 - Sergipe</v>
      </c>
      <c r="J3734" s="22" t="s">
        <v>49</v>
      </c>
      <c r="K3734" s="22">
        <v>0</v>
      </c>
      <c r="L3734" s="25">
        <v>34807.949999999997</v>
      </c>
      <c r="M3734" s="20" t="e">
        <f>VLOOKUP(G3734,PROCV!$A$110:$B$119,2,FALSE)</f>
        <v>#N/A</v>
      </c>
      <c r="N3734" s="17" t="e">
        <f t="shared" si="58"/>
        <v>#N/A</v>
      </c>
    </row>
    <row r="3735" spans="1:14" x14ac:dyDescent="0.25">
      <c r="A3735" s="30" t="s">
        <v>48</v>
      </c>
      <c r="B3735" s="29">
        <v>66302</v>
      </c>
      <c r="C3735" s="28" t="s">
        <v>2863</v>
      </c>
      <c r="D3735" s="27" t="s">
        <v>46</v>
      </c>
      <c r="E3735" s="27" t="s">
        <v>50</v>
      </c>
      <c r="F3735" s="26" t="str">
        <f>VLOOKUP(E3735,PROCV!$A$1:$B$107,2,TRUE)</f>
        <v>Educação e Criação em Artes</v>
      </c>
      <c r="G3735" s="25">
        <v>2005</v>
      </c>
      <c r="H3735" s="24">
        <v>0</v>
      </c>
      <c r="I3735" s="23" t="str">
        <f>VLOOKUP(J3735,PROCV!$E$1:$F$27,2,FALSE)</f>
        <v>41 - Paraná</v>
      </c>
      <c r="J3735" s="22" t="s">
        <v>106</v>
      </c>
      <c r="K3735" s="22">
        <v>0</v>
      </c>
      <c r="L3735" s="25">
        <v>230000</v>
      </c>
      <c r="M3735" s="20" t="e">
        <f>VLOOKUP(G3735,PROCV!$A$110:$B$119,2,FALSE)</f>
        <v>#N/A</v>
      </c>
      <c r="N3735" s="17" t="e">
        <f t="shared" si="58"/>
        <v>#N/A</v>
      </c>
    </row>
    <row r="3736" spans="1:14" x14ac:dyDescent="0.25">
      <c r="A3736" s="30" t="s">
        <v>48</v>
      </c>
      <c r="B3736" s="29">
        <v>55272</v>
      </c>
      <c r="C3736" s="28" t="s">
        <v>2862</v>
      </c>
      <c r="D3736" s="27" t="s">
        <v>46</v>
      </c>
      <c r="E3736" s="27" t="s">
        <v>50</v>
      </c>
      <c r="F3736" s="26" t="str">
        <f>VLOOKUP(E3736,PROCV!$A$1:$B$107,2,TRUE)</f>
        <v>Educação e Criação em Artes</v>
      </c>
      <c r="G3736" s="25">
        <v>2005</v>
      </c>
      <c r="H3736" s="24">
        <v>0</v>
      </c>
      <c r="I3736" s="23" t="str">
        <f>VLOOKUP(J3736,PROCV!$E$1:$F$27,2,FALSE)</f>
        <v>23 - Ceará</v>
      </c>
      <c r="J3736" s="22" t="s">
        <v>52</v>
      </c>
      <c r="K3736" s="22">
        <v>0</v>
      </c>
      <c r="L3736" s="25">
        <v>401416.65</v>
      </c>
      <c r="M3736" s="20" t="e">
        <f>VLOOKUP(G3736,PROCV!$A$110:$B$119,2,FALSE)</f>
        <v>#N/A</v>
      </c>
      <c r="N3736" s="17" t="e">
        <f t="shared" si="58"/>
        <v>#N/A</v>
      </c>
    </row>
    <row r="3737" spans="1:14" x14ac:dyDescent="0.25">
      <c r="A3737" s="30" t="s">
        <v>48</v>
      </c>
      <c r="B3737" s="29">
        <v>56996</v>
      </c>
      <c r="C3737" s="28" t="s">
        <v>2861</v>
      </c>
      <c r="D3737" s="27" t="s">
        <v>189</v>
      </c>
      <c r="E3737" s="27" t="s">
        <v>213</v>
      </c>
      <c r="F3737" s="26" t="str">
        <f>VLOOKUP(E3737,PROCV!$A$1:$B$107,2,TRUE)</f>
        <v>Patrimônio</v>
      </c>
      <c r="G3737" s="25">
        <v>2005</v>
      </c>
      <c r="H3737" s="24">
        <v>0</v>
      </c>
      <c r="I3737" s="23" t="str">
        <f>VLOOKUP(J3737,PROCV!$E$1:$F$27,2,FALSE)</f>
        <v>43 - Rio Grande do Sul</v>
      </c>
      <c r="J3737" s="22" t="s">
        <v>56</v>
      </c>
      <c r="K3737" s="22">
        <v>0</v>
      </c>
      <c r="L3737" s="25">
        <v>200000</v>
      </c>
      <c r="M3737" s="20" t="e">
        <f>VLOOKUP(G3737,PROCV!$A$110:$B$119,2,FALSE)</f>
        <v>#N/A</v>
      </c>
      <c r="N3737" s="17" t="e">
        <f t="shared" si="58"/>
        <v>#N/A</v>
      </c>
    </row>
    <row r="3738" spans="1:14" x14ac:dyDescent="0.25">
      <c r="A3738" s="30" t="s">
        <v>48</v>
      </c>
      <c r="B3738" s="29">
        <v>66306</v>
      </c>
      <c r="C3738" s="28" t="s">
        <v>2860</v>
      </c>
      <c r="D3738" s="27" t="s">
        <v>46</v>
      </c>
      <c r="E3738" s="27" t="s">
        <v>50</v>
      </c>
      <c r="F3738" s="26" t="str">
        <f>VLOOKUP(E3738,PROCV!$A$1:$B$107,2,TRUE)</f>
        <v>Educação e Criação em Artes</v>
      </c>
      <c r="G3738" s="25">
        <v>2005</v>
      </c>
      <c r="H3738" s="24">
        <v>0</v>
      </c>
      <c r="I3738" s="23" t="str">
        <f>VLOOKUP(J3738,PROCV!$E$1:$F$27,2,FALSE)</f>
        <v>50 - Mato Grosso do Sul</v>
      </c>
      <c r="J3738" s="22" t="s">
        <v>179</v>
      </c>
      <c r="K3738" s="22">
        <v>0</v>
      </c>
      <c r="L3738" s="25">
        <v>145202</v>
      </c>
      <c r="M3738" s="20" t="e">
        <f>VLOOKUP(G3738,PROCV!$A$110:$B$119,2,FALSE)</f>
        <v>#N/A</v>
      </c>
      <c r="N3738" s="17" t="e">
        <f t="shared" si="58"/>
        <v>#N/A</v>
      </c>
    </row>
    <row r="3739" spans="1:14" x14ac:dyDescent="0.25">
      <c r="A3739" s="30" t="s">
        <v>48</v>
      </c>
      <c r="B3739" s="29">
        <v>57611</v>
      </c>
      <c r="C3739" s="28" t="s">
        <v>2859</v>
      </c>
      <c r="D3739" s="27" t="s">
        <v>4</v>
      </c>
      <c r="E3739" s="27" t="s">
        <v>230</v>
      </c>
      <c r="F3739" s="26" t="str">
        <f>VLOOKUP(E3739,PROCV!$A$1:$B$107,2,TRUE)</f>
        <v>Artes Cênicas e Espetáculo</v>
      </c>
      <c r="G3739" s="25">
        <v>2005</v>
      </c>
      <c r="H3739" s="24">
        <v>0</v>
      </c>
      <c r="I3739" s="23" t="str">
        <f>VLOOKUP(J3739,PROCV!$E$1:$F$27,2,FALSE)</f>
        <v>35 - São Paulo</v>
      </c>
      <c r="J3739" s="22" t="s">
        <v>76</v>
      </c>
      <c r="K3739" s="22">
        <v>0</v>
      </c>
      <c r="L3739" s="25">
        <v>45000</v>
      </c>
      <c r="M3739" s="20" t="e">
        <f>VLOOKUP(G3739,PROCV!$A$110:$B$119,2,FALSE)</f>
        <v>#N/A</v>
      </c>
      <c r="N3739" s="17" t="e">
        <f t="shared" si="58"/>
        <v>#N/A</v>
      </c>
    </row>
    <row r="3740" spans="1:14" x14ac:dyDescent="0.25">
      <c r="A3740" s="30" t="s">
        <v>48</v>
      </c>
      <c r="B3740" s="29">
        <v>58210</v>
      </c>
      <c r="C3740" s="28" t="s">
        <v>2858</v>
      </c>
      <c r="D3740" s="27" t="s">
        <v>4</v>
      </c>
      <c r="E3740" s="27" t="s">
        <v>230</v>
      </c>
      <c r="F3740" s="26" t="str">
        <f>VLOOKUP(E3740,PROCV!$A$1:$B$107,2,TRUE)</f>
        <v>Artes Cênicas e Espetáculo</v>
      </c>
      <c r="G3740" s="25">
        <v>2005</v>
      </c>
      <c r="H3740" s="24">
        <v>0</v>
      </c>
      <c r="I3740" s="23" t="str">
        <f>VLOOKUP(J3740,PROCV!$E$1:$F$27,2,FALSE)</f>
        <v>53 - Distrito Federal</v>
      </c>
      <c r="J3740" s="22" t="s">
        <v>75</v>
      </c>
      <c r="K3740" s="22">
        <v>0</v>
      </c>
      <c r="L3740" s="25">
        <v>40000</v>
      </c>
      <c r="M3740" s="20" t="e">
        <f>VLOOKUP(G3740,PROCV!$A$110:$B$119,2,FALSE)</f>
        <v>#N/A</v>
      </c>
      <c r="N3740" s="17" t="e">
        <f t="shared" si="58"/>
        <v>#N/A</v>
      </c>
    </row>
    <row r="3741" spans="1:14" x14ac:dyDescent="0.25">
      <c r="A3741" s="30" t="s">
        <v>48</v>
      </c>
      <c r="B3741" s="29">
        <v>51233</v>
      </c>
      <c r="C3741" s="28" t="s">
        <v>2857</v>
      </c>
      <c r="D3741" s="27" t="s">
        <v>4</v>
      </c>
      <c r="E3741" s="27" t="s">
        <v>230</v>
      </c>
      <c r="F3741" s="26" t="str">
        <f>VLOOKUP(E3741,PROCV!$A$1:$B$107,2,TRUE)</f>
        <v>Artes Cênicas e Espetáculo</v>
      </c>
      <c r="G3741" s="25">
        <v>2005</v>
      </c>
      <c r="H3741" s="24">
        <v>0</v>
      </c>
      <c r="I3741" s="23" t="str">
        <f>VLOOKUP(J3741,PROCV!$E$1:$F$27,2,FALSE)</f>
        <v>35 - São Paulo</v>
      </c>
      <c r="J3741" s="22" t="s">
        <v>76</v>
      </c>
      <c r="K3741" s="22">
        <v>0</v>
      </c>
      <c r="L3741" s="25">
        <v>50000</v>
      </c>
      <c r="M3741" s="20" t="e">
        <f>VLOOKUP(G3741,PROCV!$A$110:$B$119,2,FALSE)</f>
        <v>#N/A</v>
      </c>
      <c r="N3741" s="17" t="e">
        <f t="shared" si="58"/>
        <v>#N/A</v>
      </c>
    </row>
    <row r="3742" spans="1:14" x14ac:dyDescent="0.25">
      <c r="A3742" s="30" t="s">
        <v>48</v>
      </c>
      <c r="B3742" s="29">
        <v>53927</v>
      </c>
      <c r="C3742" s="28" t="s">
        <v>2856</v>
      </c>
      <c r="D3742" s="27" t="s">
        <v>189</v>
      </c>
      <c r="E3742" s="27" t="s">
        <v>844</v>
      </c>
      <c r="F3742" s="26" t="str">
        <f>VLOOKUP(E3742,PROCV!$A$1:$B$107,2,TRUE)</f>
        <v>Educação e Criação em Artes</v>
      </c>
      <c r="G3742" s="25">
        <v>2005</v>
      </c>
      <c r="H3742" s="24">
        <v>0</v>
      </c>
      <c r="I3742" s="23" t="str">
        <f>VLOOKUP(J3742,PROCV!$E$1:$F$27,2,FALSE)</f>
        <v>41 - Paraná</v>
      </c>
      <c r="J3742" s="22" t="s">
        <v>106</v>
      </c>
      <c r="K3742" s="22">
        <v>0</v>
      </c>
      <c r="L3742" s="25">
        <v>40000</v>
      </c>
      <c r="M3742" s="20" t="e">
        <f>VLOOKUP(G3742,PROCV!$A$110:$B$119,2,FALSE)</f>
        <v>#N/A</v>
      </c>
      <c r="N3742" s="17" t="e">
        <f t="shared" si="58"/>
        <v>#N/A</v>
      </c>
    </row>
    <row r="3743" spans="1:14" x14ac:dyDescent="0.25">
      <c r="A3743" s="30" t="s">
        <v>48</v>
      </c>
      <c r="B3743" s="29">
        <v>54567</v>
      </c>
      <c r="C3743" s="28" t="s">
        <v>2855</v>
      </c>
      <c r="D3743" s="27" t="s">
        <v>4</v>
      </c>
      <c r="E3743" s="27" t="s">
        <v>230</v>
      </c>
      <c r="F3743" s="26" t="str">
        <f>VLOOKUP(E3743,PROCV!$A$1:$B$107,2,TRUE)</f>
        <v>Artes Cênicas e Espetáculo</v>
      </c>
      <c r="G3743" s="25">
        <v>2005</v>
      </c>
      <c r="H3743" s="24">
        <v>0</v>
      </c>
      <c r="I3743" s="23" t="str">
        <f>VLOOKUP(J3743,PROCV!$E$1:$F$27,2,FALSE)</f>
        <v>52 - Goiás</v>
      </c>
      <c r="J3743" s="22" t="s">
        <v>97</v>
      </c>
      <c r="K3743" s="22">
        <v>0</v>
      </c>
      <c r="L3743" s="25">
        <v>50000</v>
      </c>
      <c r="M3743" s="20" t="e">
        <f>VLOOKUP(G3743,PROCV!$A$110:$B$119,2,FALSE)</f>
        <v>#N/A</v>
      </c>
      <c r="N3743" s="17" t="e">
        <f t="shared" si="58"/>
        <v>#N/A</v>
      </c>
    </row>
    <row r="3744" spans="1:14" x14ac:dyDescent="0.25">
      <c r="A3744" s="30" t="s">
        <v>48</v>
      </c>
      <c r="B3744" s="29">
        <v>59305</v>
      </c>
      <c r="C3744" s="28" t="s">
        <v>2854</v>
      </c>
      <c r="D3744" s="27" t="s">
        <v>4</v>
      </c>
      <c r="E3744" s="27" t="s">
        <v>230</v>
      </c>
      <c r="F3744" s="26" t="str">
        <f>VLOOKUP(E3744,PROCV!$A$1:$B$107,2,TRUE)</f>
        <v>Artes Cênicas e Espetáculo</v>
      </c>
      <c r="G3744" s="25">
        <v>2005</v>
      </c>
      <c r="H3744" s="24">
        <v>0</v>
      </c>
      <c r="I3744" s="23" t="str">
        <f>VLOOKUP(J3744,PROCV!$E$1:$F$27,2,FALSE)</f>
        <v>35 - São Paulo</v>
      </c>
      <c r="J3744" s="22" t="s">
        <v>76</v>
      </c>
      <c r="K3744" s="22">
        <v>0</v>
      </c>
      <c r="L3744" s="25">
        <v>50000</v>
      </c>
      <c r="M3744" s="20" t="e">
        <f>VLOOKUP(G3744,PROCV!$A$110:$B$119,2,FALSE)</f>
        <v>#N/A</v>
      </c>
      <c r="N3744" s="17" t="e">
        <f t="shared" si="58"/>
        <v>#N/A</v>
      </c>
    </row>
    <row r="3745" spans="1:14" x14ac:dyDescent="0.25">
      <c r="A3745" s="30" t="s">
        <v>48</v>
      </c>
      <c r="B3745" s="29">
        <v>66259</v>
      </c>
      <c r="C3745" s="28" t="s">
        <v>2853</v>
      </c>
      <c r="D3745" s="27" t="s">
        <v>46</v>
      </c>
      <c r="E3745" s="27" t="s">
        <v>50</v>
      </c>
      <c r="F3745" s="26" t="str">
        <f>VLOOKUP(E3745,PROCV!$A$1:$B$107,2,TRUE)</f>
        <v>Educação e Criação em Artes</v>
      </c>
      <c r="G3745" s="25">
        <v>2005</v>
      </c>
      <c r="H3745" s="24">
        <v>0</v>
      </c>
      <c r="I3745" s="23" t="str">
        <f>VLOOKUP(J3745,PROCV!$E$1:$F$27,2,FALSE)</f>
        <v>31 - Minas Gerais</v>
      </c>
      <c r="J3745" s="22" t="s">
        <v>85</v>
      </c>
      <c r="K3745" s="22">
        <v>0</v>
      </c>
      <c r="L3745" s="25">
        <v>150000</v>
      </c>
      <c r="M3745" s="20" t="e">
        <f>VLOOKUP(G3745,PROCV!$A$110:$B$119,2,FALSE)</f>
        <v>#N/A</v>
      </c>
      <c r="N3745" s="17" t="e">
        <f t="shared" si="58"/>
        <v>#N/A</v>
      </c>
    </row>
    <row r="3746" spans="1:14" x14ac:dyDescent="0.25">
      <c r="A3746" s="30" t="s">
        <v>48</v>
      </c>
      <c r="B3746" s="29">
        <v>66479</v>
      </c>
      <c r="C3746" s="28" t="s">
        <v>2852</v>
      </c>
      <c r="D3746" s="27" t="s">
        <v>46</v>
      </c>
      <c r="E3746" s="27" t="s">
        <v>50</v>
      </c>
      <c r="F3746" s="26" t="str">
        <f>VLOOKUP(E3746,PROCV!$A$1:$B$107,2,TRUE)</f>
        <v>Educação e Criação em Artes</v>
      </c>
      <c r="G3746" s="25">
        <v>2005</v>
      </c>
      <c r="H3746" s="24">
        <v>0</v>
      </c>
      <c r="I3746" s="23" t="str">
        <f>VLOOKUP(J3746,PROCV!$E$1:$F$27,2,FALSE)</f>
        <v>35 - São Paulo</v>
      </c>
      <c r="J3746" s="22" t="s">
        <v>76</v>
      </c>
      <c r="K3746" s="22">
        <v>0</v>
      </c>
      <c r="L3746" s="25">
        <v>150000</v>
      </c>
      <c r="M3746" s="20" t="e">
        <f>VLOOKUP(G3746,PROCV!$A$110:$B$119,2,FALSE)</f>
        <v>#N/A</v>
      </c>
      <c r="N3746" s="17" t="e">
        <f t="shared" si="58"/>
        <v>#N/A</v>
      </c>
    </row>
    <row r="3747" spans="1:14" x14ac:dyDescent="0.25">
      <c r="A3747" s="30" t="s">
        <v>48</v>
      </c>
      <c r="B3747" s="29">
        <v>66335</v>
      </c>
      <c r="C3747" s="28" t="s">
        <v>2851</v>
      </c>
      <c r="D3747" s="27" t="s">
        <v>46</v>
      </c>
      <c r="E3747" s="27" t="s">
        <v>50</v>
      </c>
      <c r="F3747" s="26" t="str">
        <f>VLOOKUP(E3747,PROCV!$A$1:$B$107,2,TRUE)</f>
        <v>Educação e Criação em Artes</v>
      </c>
      <c r="G3747" s="25">
        <v>2005</v>
      </c>
      <c r="H3747" s="24">
        <v>0</v>
      </c>
      <c r="I3747" s="23" t="str">
        <f>VLOOKUP(J3747,PROCV!$E$1:$F$27,2,FALSE)</f>
        <v>23 - Ceará</v>
      </c>
      <c r="J3747" s="22" t="s">
        <v>52</v>
      </c>
      <c r="K3747" s="22">
        <v>0</v>
      </c>
      <c r="L3747" s="25">
        <v>118848.06</v>
      </c>
      <c r="M3747" s="20" t="e">
        <f>VLOOKUP(G3747,PROCV!$A$110:$B$119,2,FALSE)</f>
        <v>#N/A</v>
      </c>
      <c r="N3747" s="17" t="e">
        <f t="shared" si="58"/>
        <v>#N/A</v>
      </c>
    </row>
    <row r="3748" spans="1:14" x14ac:dyDescent="0.25">
      <c r="A3748" s="30" t="s">
        <v>48</v>
      </c>
      <c r="B3748" s="29">
        <v>66221</v>
      </c>
      <c r="C3748" s="28" t="s">
        <v>2850</v>
      </c>
      <c r="D3748" s="27" t="s">
        <v>46</v>
      </c>
      <c r="E3748" s="27" t="s">
        <v>50</v>
      </c>
      <c r="F3748" s="26" t="str">
        <f>VLOOKUP(E3748,PROCV!$A$1:$B$107,2,TRUE)</f>
        <v>Educação e Criação em Artes</v>
      </c>
      <c r="G3748" s="25">
        <v>2005</v>
      </c>
      <c r="H3748" s="24">
        <v>0</v>
      </c>
      <c r="I3748" s="23" t="str">
        <f>VLOOKUP(J3748,PROCV!$E$1:$F$27,2,FALSE)</f>
        <v>23 - Ceará</v>
      </c>
      <c r="J3748" s="22" t="s">
        <v>52</v>
      </c>
      <c r="K3748" s="22">
        <v>0</v>
      </c>
      <c r="L3748" s="25">
        <v>125225.19</v>
      </c>
      <c r="M3748" s="20" t="e">
        <f>VLOOKUP(G3748,PROCV!$A$110:$B$119,2,FALSE)</f>
        <v>#N/A</v>
      </c>
      <c r="N3748" s="17" t="e">
        <f t="shared" si="58"/>
        <v>#N/A</v>
      </c>
    </row>
    <row r="3749" spans="1:14" x14ac:dyDescent="0.25">
      <c r="A3749" s="30" t="s">
        <v>48</v>
      </c>
      <c r="B3749" s="29">
        <v>66350</v>
      </c>
      <c r="C3749" s="28" t="s">
        <v>2849</v>
      </c>
      <c r="D3749" s="27" t="s">
        <v>46</v>
      </c>
      <c r="E3749" s="27" t="s">
        <v>50</v>
      </c>
      <c r="F3749" s="26" t="str">
        <f>VLOOKUP(E3749,PROCV!$A$1:$B$107,2,TRUE)</f>
        <v>Educação e Criação em Artes</v>
      </c>
      <c r="G3749" s="25">
        <v>2005</v>
      </c>
      <c r="H3749" s="24">
        <v>0</v>
      </c>
      <c r="I3749" s="23" t="str">
        <f>VLOOKUP(J3749,PROCV!$E$1:$F$27,2,FALSE)</f>
        <v>27 - Alagoas</v>
      </c>
      <c r="J3749" s="22" t="s">
        <v>65</v>
      </c>
      <c r="K3749" s="22">
        <v>0</v>
      </c>
      <c r="L3749" s="25">
        <v>201385</v>
      </c>
      <c r="M3749" s="20" t="e">
        <f>VLOOKUP(G3749,PROCV!$A$110:$B$119,2,FALSE)</f>
        <v>#N/A</v>
      </c>
      <c r="N3749" s="17" t="e">
        <f t="shared" si="58"/>
        <v>#N/A</v>
      </c>
    </row>
    <row r="3750" spans="1:14" x14ac:dyDescent="0.25">
      <c r="A3750" s="30" t="s">
        <v>48</v>
      </c>
      <c r="B3750" s="29">
        <v>66156</v>
      </c>
      <c r="C3750" s="28" t="s">
        <v>2848</v>
      </c>
      <c r="D3750" s="27" t="s">
        <v>46</v>
      </c>
      <c r="E3750" s="27" t="s">
        <v>50</v>
      </c>
      <c r="F3750" s="26" t="str">
        <f>VLOOKUP(E3750,PROCV!$A$1:$B$107,2,TRUE)</f>
        <v>Educação e Criação em Artes</v>
      </c>
      <c r="G3750" s="25">
        <v>2005</v>
      </c>
      <c r="H3750" s="24">
        <v>0</v>
      </c>
      <c r="I3750" s="23" t="str">
        <f>VLOOKUP(J3750,PROCV!$E$1:$F$27,2,FALSE)</f>
        <v>26 - Pernambuco</v>
      </c>
      <c r="J3750" s="22" t="s">
        <v>44</v>
      </c>
      <c r="K3750" s="22">
        <v>0</v>
      </c>
      <c r="L3750" s="25">
        <v>150000</v>
      </c>
      <c r="M3750" s="20" t="e">
        <f>VLOOKUP(G3750,PROCV!$A$110:$B$119,2,FALSE)</f>
        <v>#N/A</v>
      </c>
      <c r="N3750" s="17" t="e">
        <f t="shared" si="58"/>
        <v>#N/A</v>
      </c>
    </row>
    <row r="3751" spans="1:14" x14ac:dyDescent="0.25">
      <c r="A3751" s="30" t="s">
        <v>48</v>
      </c>
      <c r="B3751" s="29">
        <v>54749</v>
      </c>
      <c r="C3751" s="28" t="s">
        <v>2847</v>
      </c>
      <c r="D3751" s="27" t="s">
        <v>189</v>
      </c>
      <c r="E3751" s="27" t="s">
        <v>213</v>
      </c>
      <c r="F3751" s="26" t="str">
        <f>VLOOKUP(E3751,PROCV!$A$1:$B$107,2,TRUE)</f>
        <v>Patrimônio</v>
      </c>
      <c r="G3751" s="25">
        <v>2005</v>
      </c>
      <c r="H3751" s="24">
        <v>0</v>
      </c>
      <c r="I3751" s="23" t="str">
        <f>VLOOKUP(J3751,PROCV!$E$1:$F$27,2,FALSE)</f>
        <v>41 - Paraná</v>
      </c>
      <c r="J3751" s="22" t="s">
        <v>106</v>
      </c>
      <c r="K3751" s="22">
        <v>0</v>
      </c>
      <c r="L3751" s="25">
        <v>260000</v>
      </c>
      <c r="M3751" s="20" t="e">
        <f>VLOOKUP(G3751,PROCV!$A$110:$B$119,2,FALSE)</f>
        <v>#N/A</v>
      </c>
      <c r="N3751" s="17" t="e">
        <f t="shared" si="58"/>
        <v>#N/A</v>
      </c>
    </row>
    <row r="3752" spans="1:14" x14ac:dyDescent="0.25">
      <c r="A3752" s="30" t="s">
        <v>48</v>
      </c>
      <c r="B3752" s="29">
        <v>66261</v>
      </c>
      <c r="C3752" s="28" t="s">
        <v>2846</v>
      </c>
      <c r="D3752" s="27" t="s">
        <v>46</v>
      </c>
      <c r="E3752" s="27" t="s">
        <v>50</v>
      </c>
      <c r="F3752" s="26" t="str">
        <f>VLOOKUP(E3752,PROCV!$A$1:$B$107,2,TRUE)</f>
        <v>Educação e Criação em Artes</v>
      </c>
      <c r="G3752" s="25">
        <v>2005</v>
      </c>
      <c r="H3752" s="24">
        <v>0</v>
      </c>
      <c r="I3752" s="23" t="str">
        <f>VLOOKUP(J3752,PROCV!$E$1:$F$27,2,FALSE)</f>
        <v>29 - Bahia</v>
      </c>
      <c r="J3752" s="22" t="s">
        <v>73</v>
      </c>
      <c r="K3752" s="22">
        <v>0</v>
      </c>
      <c r="L3752" s="25">
        <v>764420</v>
      </c>
      <c r="M3752" s="20" t="e">
        <f>VLOOKUP(G3752,PROCV!$A$110:$B$119,2,FALSE)</f>
        <v>#N/A</v>
      </c>
      <c r="N3752" s="17" t="e">
        <f t="shared" si="58"/>
        <v>#N/A</v>
      </c>
    </row>
    <row r="3753" spans="1:14" x14ac:dyDescent="0.25">
      <c r="A3753" s="30" t="s">
        <v>48</v>
      </c>
      <c r="B3753" s="29">
        <v>54554</v>
      </c>
      <c r="C3753" s="28" t="s">
        <v>2845</v>
      </c>
      <c r="D3753" s="27" t="s">
        <v>4</v>
      </c>
      <c r="E3753" s="27" t="s">
        <v>230</v>
      </c>
      <c r="F3753" s="26" t="str">
        <f>VLOOKUP(E3753,PROCV!$A$1:$B$107,2,TRUE)</f>
        <v>Artes Cênicas e Espetáculo</v>
      </c>
      <c r="G3753" s="25">
        <v>2005</v>
      </c>
      <c r="H3753" s="24">
        <v>0</v>
      </c>
      <c r="I3753" s="23" t="str">
        <f>VLOOKUP(J3753,PROCV!$E$1:$F$27,2,FALSE)</f>
        <v>27 - Alagoas</v>
      </c>
      <c r="J3753" s="22" t="s">
        <v>65</v>
      </c>
      <c r="K3753" s="22">
        <v>0</v>
      </c>
      <c r="L3753" s="25">
        <v>30000</v>
      </c>
      <c r="M3753" s="20" t="e">
        <f>VLOOKUP(G3753,PROCV!$A$110:$B$119,2,FALSE)</f>
        <v>#N/A</v>
      </c>
      <c r="N3753" s="17" t="e">
        <f t="shared" si="58"/>
        <v>#N/A</v>
      </c>
    </row>
    <row r="3754" spans="1:14" x14ac:dyDescent="0.25">
      <c r="A3754" s="30" t="s">
        <v>48</v>
      </c>
      <c r="B3754" s="29">
        <v>66062</v>
      </c>
      <c r="C3754" s="28" t="s">
        <v>2844</v>
      </c>
      <c r="D3754" s="27" t="s">
        <v>189</v>
      </c>
      <c r="E3754" s="27" t="s">
        <v>630</v>
      </c>
      <c r="F3754" s="26" t="s">
        <v>10</v>
      </c>
      <c r="G3754" s="25">
        <v>2005</v>
      </c>
      <c r="H3754" s="24">
        <v>0</v>
      </c>
      <c r="I3754" s="23" t="str">
        <f>VLOOKUP(J3754,PROCV!$E$1:$F$27,2,FALSE)</f>
        <v>29 - Bahia</v>
      </c>
      <c r="J3754" s="22" t="s">
        <v>73</v>
      </c>
      <c r="K3754" s="22">
        <v>0</v>
      </c>
      <c r="L3754" s="25">
        <v>185000</v>
      </c>
      <c r="M3754" s="20" t="e">
        <f>VLOOKUP(G3754,PROCV!$A$110:$B$119,2,FALSE)</f>
        <v>#N/A</v>
      </c>
      <c r="N3754" s="17" t="e">
        <f t="shared" si="58"/>
        <v>#N/A</v>
      </c>
    </row>
    <row r="3755" spans="1:14" x14ac:dyDescent="0.25">
      <c r="A3755" s="30" t="s">
        <v>48</v>
      </c>
      <c r="B3755" s="29">
        <v>66984</v>
      </c>
      <c r="C3755" s="28" t="s">
        <v>2843</v>
      </c>
      <c r="D3755" s="27" t="s">
        <v>46</v>
      </c>
      <c r="E3755" s="27" t="s">
        <v>50</v>
      </c>
      <c r="F3755" s="26" t="str">
        <f>VLOOKUP(E3755,PROCV!$A$1:$B$107,2,TRUE)</f>
        <v>Educação e Criação em Artes</v>
      </c>
      <c r="G3755" s="25">
        <v>2005</v>
      </c>
      <c r="H3755" s="24">
        <v>0</v>
      </c>
      <c r="I3755" s="23" t="str">
        <f>VLOOKUP(J3755,PROCV!$E$1:$F$27,2,FALSE)</f>
        <v>22 - Piauí</v>
      </c>
      <c r="J3755" s="22" t="s">
        <v>77</v>
      </c>
      <c r="K3755" s="22">
        <v>0</v>
      </c>
      <c r="L3755" s="25">
        <v>95000</v>
      </c>
      <c r="M3755" s="20" t="e">
        <f>VLOOKUP(G3755,PROCV!$A$110:$B$119,2,FALSE)</f>
        <v>#N/A</v>
      </c>
      <c r="N3755" s="17" t="e">
        <f t="shared" si="58"/>
        <v>#N/A</v>
      </c>
    </row>
    <row r="3756" spans="1:14" x14ac:dyDescent="0.25">
      <c r="A3756" s="30" t="s">
        <v>48</v>
      </c>
      <c r="B3756" s="29">
        <v>42105</v>
      </c>
      <c r="C3756" s="28" t="s">
        <v>2842</v>
      </c>
      <c r="D3756" s="27" t="s">
        <v>46</v>
      </c>
      <c r="E3756" s="27" t="s">
        <v>50</v>
      </c>
      <c r="F3756" s="26" t="str">
        <f>VLOOKUP(E3756,PROCV!$A$1:$B$107,2,TRUE)</f>
        <v>Educação e Criação em Artes</v>
      </c>
      <c r="G3756" s="25">
        <v>2005</v>
      </c>
      <c r="H3756" s="24">
        <v>0</v>
      </c>
      <c r="I3756" s="23" t="str">
        <f>VLOOKUP(J3756,PROCV!$E$1:$F$27,2,FALSE)</f>
        <v>31 - Minas Gerais</v>
      </c>
      <c r="J3756" s="22" t="s">
        <v>85</v>
      </c>
      <c r="K3756" s="22">
        <v>0</v>
      </c>
      <c r="L3756" s="25">
        <v>125544.03</v>
      </c>
      <c r="M3756" s="20" t="e">
        <f>VLOOKUP(G3756,PROCV!$A$110:$B$119,2,FALSE)</f>
        <v>#N/A</v>
      </c>
      <c r="N3756" s="17" t="e">
        <f t="shared" si="58"/>
        <v>#N/A</v>
      </c>
    </row>
    <row r="3757" spans="1:14" x14ac:dyDescent="0.25">
      <c r="A3757" s="30" t="s">
        <v>48</v>
      </c>
      <c r="B3757" s="29">
        <v>52121</v>
      </c>
      <c r="C3757" s="28" t="s">
        <v>2841</v>
      </c>
      <c r="D3757" s="27" t="s">
        <v>314</v>
      </c>
      <c r="E3757" s="27" t="s">
        <v>265</v>
      </c>
      <c r="F3757" s="26" t="str">
        <f>VLOOKUP(E3757,PROCV!$A$1:$B$107,2,TRUE)</f>
        <v>Patrimônio</v>
      </c>
      <c r="G3757" s="31">
        <v>2005</v>
      </c>
      <c r="H3757" s="24">
        <v>0</v>
      </c>
      <c r="I3757" s="23" t="str">
        <f>VLOOKUP(J3757,PROCV!$E$1:$F$27,2,FALSE)</f>
        <v>17 - Tocantins</v>
      </c>
      <c r="J3757" s="22" t="s">
        <v>64</v>
      </c>
      <c r="K3757" s="22">
        <v>0</v>
      </c>
      <c r="L3757" s="31">
        <v>64888.32</v>
      </c>
      <c r="M3757" s="20" t="e">
        <f>VLOOKUP(G3757,PROCV!$A$110:$B$119,2,FALSE)</f>
        <v>#N/A</v>
      </c>
      <c r="N3757" s="17" t="e">
        <f t="shared" si="58"/>
        <v>#N/A</v>
      </c>
    </row>
    <row r="3758" spans="1:14" x14ac:dyDescent="0.25">
      <c r="A3758" s="30" t="s">
        <v>48</v>
      </c>
      <c r="B3758" s="29">
        <v>61922</v>
      </c>
      <c r="C3758" s="28" t="s">
        <v>2840</v>
      </c>
      <c r="D3758" s="27" t="s">
        <v>46</v>
      </c>
      <c r="E3758" s="27" t="s">
        <v>50</v>
      </c>
      <c r="F3758" s="26" t="str">
        <f>VLOOKUP(E3758,PROCV!$A$1:$B$107,2,TRUE)</f>
        <v>Educação e Criação em Artes</v>
      </c>
      <c r="G3758" s="25">
        <v>2005</v>
      </c>
      <c r="H3758" s="24">
        <v>0</v>
      </c>
      <c r="I3758" s="23" t="str">
        <f>VLOOKUP(J3758,PROCV!$E$1:$F$27,2,FALSE)</f>
        <v>35 - São Paulo</v>
      </c>
      <c r="J3758" s="22" t="s">
        <v>76</v>
      </c>
      <c r="K3758" s="22">
        <v>0</v>
      </c>
      <c r="L3758" s="25">
        <v>150000</v>
      </c>
      <c r="M3758" s="20" t="e">
        <f>VLOOKUP(G3758,PROCV!$A$110:$B$119,2,FALSE)</f>
        <v>#N/A</v>
      </c>
      <c r="N3758" s="17" t="e">
        <f t="shared" si="58"/>
        <v>#N/A</v>
      </c>
    </row>
    <row r="3759" spans="1:14" x14ac:dyDescent="0.25">
      <c r="A3759" s="30" t="s">
        <v>48</v>
      </c>
      <c r="B3759" s="29">
        <v>61818</v>
      </c>
      <c r="C3759" s="28" t="s">
        <v>2839</v>
      </c>
      <c r="D3759" s="27" t="s">
        <v>46</v>
      </c>
      <c r="E3759" s="27" t="s">
        <v>50</v>
      </c>
      <c r="F3759" s="26" t="str">
        <f>VLOOKUP(E3759,PROCV!$A$1:$B$107,2,TRUE)</f>
        <v>Educação e Criação em Artes</v>
      </c>
      <c r="G3759" s="25">
        <v>2005</v>
      </c>
      <c r="H3759" s="24">
        <v>0</v>
      </c>
      <c r="I3759" s="23" t="str">
        <f>VLOOKUP(J3759,PROCV!$E$1:$F$27,2,FALSE)</f>
        <v>29 - Bahia</v>
      </c>
      <c r="J3759" s="22" t="s">
        <v>73</v>
      </c>
      <c r="K3759" s="22">
        <v>0</v>
      </c>
      <c r="L3759" s="25">
        <v>146655</v>
      </c>
      <c r="M3759" s="20" t="e">
        <f>VLOOKUP(G3759,PROCV!$A$110:$B$119,2,FALSE)</f>
        <v>#N/A</v>
      </c>
      <c r="N3759" s="17" t="e">
        <f t="shared" si="58"/>
        <v>#N/A</v>
      </c>
    </row>
    <row r="3760" spans="1:14" x14ac:dyDescent="0.25">
      <c r="A3760" s="30" t="s">
        <v>48</v>
      </c>
      <c r="B3760" s="29">
        <v>50709</v>
      </c>
      <c r="C3760" s="28" t="s">
        <v>2838</v>
      </c>
      <c r="D3760" s="27" t="s">
        <v>4</v>
      </c>
      <c r="E3760" s="27" t="s">
        <v>230</v>
      </c>
      <c r="F3760" s="26" t="str">
        <f>VLOOKUP(E3760,PROCV!$A$1:$B$107,2,TRUE)</f>
        <v>Artes Cênicas e Espetáculo</v>
      </c>
      <c r="G3760" s="25">
        <v>2005</v>
      </c>
      <c r="H3760" s="24">
        <v>0</v>
      </c>
      <c r="I3760" s="23" t="str">
        <f>VLOOKUP(J3760,PROCV!$E$1:$F$27,2,FALSE)</f>
        <v>33 - Rio de Janeiro</v>
      </c>
      <c r="J3760" s="22" t="s">
        <v>82</v>
      </c>
      <c r="K3760" s="22">
        <v>0</v>
      </c>
      <c r="L3760" s="25">
        <v>200000</v>
      </c>
      <c r="M3760" s="20" t="e">
        <f>VLOOKUP(G3760,PROCV!$A$110:$B$119,2,FALSE)</f>
        <v>#N/A</v>
      </c>
      <c r="N3760" s="17" t="e">
        <f t="shared" si="58"/>
        <v>#N/A</v>
      </c>
    </row>
    <row r="3761" spans="1:14" x14ac:dyDescent="0.25">
      <c r="A3761" s="30" t="s">
        <v>48</v>
      </c>
      <c r="B3761" s="29">
        <v>66506</v>
      </c>
      <c r="C3761" s="28" t="s">
        <v>2837</v>
      </c>
      <c r="D3761" s="27" t="s">
        <v>46</v>
      </c>
      <c r="E3761" s="27" t="s">
        <v>50</v>
      </c>
      <c r="F3761" s="26" t="str">
        <f>VLOOKUP(E3761,PROCV!$A$1:$B$107,2,TRUE)</f>
        <v>Educação e Criação em Artes</v>
      </c>
      <c r="G3761" s="25">
        <v>2005</v>
      </c>
      <c r="H3761" s="24">
        <v>0</v>
      </c>
      <c r="I3761" s="23" t="str">
        <f>VLOOKUP(J3761,PROCV!$E$1:$F$27,2,FALSE)</f>
        <v>13 - Amazonas</v>
      </c>
      <c r="J3761" s="22" t="s">
        <v>823</v>
      </c>
      <c r="K3761" s="22">
        <v>0</v>
      </c>
      <c r="L3761" s="25">
        <v>149290</v>
      </c>
      <c r="M3761" s="20" t="e">
        <f>VLOOKUP(G3761,PROCV!$A$110:$B$119,2,FALSE)</f>
        <v>#N/A</v>
      </c>
      <c r="N3761" s="17" t="e">
        <f t="shared" si="58"/>
        <v>#N/A</v>
      </c>
    </row>
    <row r="3762" spans="1:14" x14ac:dyDescent="0.25">
      <c r="A3762" s="30" t="s">
        <v>48</v>
      </c>
      <c r="B3762" s="29">
        <v>51632</v>
      </c>
      <c r="C3762" s="28" t="s">
        <v>2836</v>
      </c>
      <c r="D3762" s="27" t="s">
        <v>189</v>
      </c>
      <c r="E3762" s="27" t="s">
        <v>213</v>
      </c>
      <c r="F3762" s="26" t="str">
        <f>VLOOKUP(E3762,PROCV!$A$1:$B$107,2,TRUE)</f>
        <v>Patrimônio</v>
      </c>
      <c r="G3762" s="25">
        <v>2005</v>
      </c>
      <c r="H3762" s="24">
        <v>0</v>
      </c>
      <c r="I3762" s="23" t="str">
        <f>VLOOKUP(J3762,PROCV!$E$1:$F$27,2,FALSE)</f>
        <v>11 - Rondônia</v>
      </c>
      <c r="J3762" s="22" t="s">
        <v>219</v>
      </c>
      <c r="K3762" s="22">
        <v>0</v>
      </c>
      <c r="L3762" s="25">
        <v>80000</v>
      </c>
      <c r="M3762" s="20" t="e">
        <f>VLOOKUP(G3762,PROCV!$A$110:$B$119,2,FALSE)</f>
        <v>#N/A</v>
      </c>
      <c r="N3762" s="17" t="e">
        <f t="shared" si="58"/>
        <v>#N/A</v>
      </c>
    </row>
    <row r="3763" spans="1:14" x14ac:dyDescent="0.25">
      <c r="A3763" s="30" t="s">
        <v>48</v>
      </c>
      <c r="B3763" s="29">
        <v>66226</v>
      </c>
      <c r="C3763" s="28" t="s">
        <v>2835</v>
      </c>
      <c r="D3763" s="27" t="s">
        <v>46</v>
      </c>
      <c r="E3763" s="27" t="s">
        <v>50</v>
      </c>
      <c r="F3763" s="26" t="str">
        <f>VLOOKUP(E3763,PROCV!$A$1:$B$107,2,TRUE)</f>
        <v>Educação e Criação em Artes</v>
      </c>
      <c r="G3763" s="25">
        <v>2005</v>
      </c>
      <c r="H3763" s="24">
        <v>0</v>
      </c>
      <c r="I3763" s="23" t="str">
        <f>VLOOKUP(J3763,PROCV!$E$1:$F$27,2,FALSE)</f>
        <v>43 - Rio Grande do Sul</v>
      </c>
      <c r="J3763" s="22" t="s">
        <v>56</v>
      </c>
      <c r="K3763" s="22">
        <v>0</v>
      </c>
      <c r="L3763" s="25">
        <v>185000</v>
      </c>
      <c r="M3763" s="20" t="e">
        <f>VLOOKUP(G3763,PROCV!$A$110:$B$119,2,FALSE)</f>
        <v>#N/A</v>
      </c>
      <c r="N3763" s="17" t="e">
        <f t="shared" si="58"/>
        <v>#N/A</v>
      </c>
    </row>
    <row r="3764" spans="1:14" x14ac:dyDescent="0.25">
      <c r="A3764" s="30" t="s">
        <v>48</v>
      </c>
      <c r="B3764" s="29">
        <v>67498</v>
      </c>
      <c r="C3764" s="28" t="s">
        <v>2834</v>
      </c>
      <c r="D3764" s="27" t="s">
        <v>46</v>
      </c>
      <c r="E3764" s="27" t="s">
        <v>50</v>
      </c>
      <c r="F3764" s="26" t="str">
        <f>VLOOKUP(E3764,PROCV!$A$1:$B$107,2,TRUE)</f>
        <v>Educação e Criação em Artes</v>
      </c>
      <c r="G3764" s="25">
        <v>2005</v>
      </c>
      <c r="H3764" s="24">
        <v>0</v>
      </c>
      <c r="I3764" s="23" t="str">
        <f>VLOOKUP(J3764,PROCV!$E$1:$F$27,2,FALSE)</f>
        <v>32 - Espírito Santo</v>
      </c>
      <c r="J3764" s="22" t="s">
        <v>67</v>
      </c>
      <c r="K3764" s="22">
        <v>0</v>
      </c>
      <c r="L3764" s="25">
        <v>185000</v>
      </c>
      <c r="M3764" s="20" t="e">
        <f>VLOOKUP(G3764,PROCV!$A$110:$B$119,2,FALSE)</f>
        <v>#N/A</v>
      </c>
      <c r="N3764" s="17" t="e">
        <f t="shared" si="58"/>
        <v>#N/A</v>
      </c>
    </row>
    <row r="3765" spans="1:14" x14ac:dyDescent="0.25">
      <c r="A3765" s="30" t="s">
        <v>48</v>
      </c>
      <c r="B3765" s="29">
        <v>53698</v>
      </c>
      <c r="C3765" s="28" t="s">
        <v>2833</v>
      </c>
      <c r="D3765" s="27" t="s">
        <v>300</v>
      </c>
      <c r="E3765" s="27" t="s">
        <v>320</v>
      </c>
      <c r="F3765" s="26" t="str">
        <f>VLOOKUP(E3765,PROCV!$A$1:$B$107,2,TRUE)</f>
        <v>Música</v>
      </c>
      <c r="G3765" s="25">
        <v>2005</v>
      </c>
      <c r="H3765" s="24">
        <v>0</v>
      </c>
      <c r="I3765" s="23" t="str">
        <f>VLOOKUP(J3765,PROCV!$E$1:$F$27,2,FALSE)</f>
        <v>31 - Minas Gerais</v>
      </c>
      <c r="J3765" s="22" t="s">
        <v>85</v>
      </c>
      <c r="K3765" s="22">
        <v>0</v>
      </c>
      <c r="L3765" s="25">
        <v>290394.78999999998</v>
      </c>
      <c r="M3765" s="20" t="e">
        <f>VLOOKUP(G3765,PROCV!$A$110:$B$119,2,FALSE)</f>
        <v>#N/A</v>
      </c>
      <c r="N3765" s="17" t="e">
        <f t="shared" si="58"/>
        <v>#N/A</v>
      </c>
    </row>
    <row r="3766" spans="1:14" x14ac:dyDescent="0.25">
      <c r="A3766" s="30" t="s">
        <v>48</v>
      </c>
      <c r="B3766" s="29">
        <v>56712</v>
      </c>
      <c r="C3766" s="28" t="s">
        <v>2832</v>
      </c>
      <c r="D3766" s="27" t="s">
        <v>189</v>
      </c>
      <c r="E3766" s="27" t="s">
        <v>844</v>
      </c>
      <c r="F3766" s="26" t="str">
        <f>VLOOKUP(E3766,PROCV!$A$1:$B$107,2,TRUE)</f>
        <v>Educação e Criação em Artes</v>
      </c>
      <c r="G3766" s="25">
        <v>2005</v>
      </c>
      <c r="H3766" s="24">
        <v>0</v>
      </c>
      <c r="I3766" s="23" t="str">
        <f>VLOOKUP(J3766,PROCV!$E$1:$F$27,2,FALSE)</f>
        <v>43 - Rio Grande do Sul</v>
      </c>
      <c r="J3766" s="22" t="s">
        <v>56</v>
      </c>
      <c r="K3766" s="22">
        <v>0</v>
      </c>
      <c r="L3766" s="25">
        <v>74590</v>
      </c>
      <c r="M3766" s="20" t="e">
        <f>VLOOKUP(G3766,PROCV!$A$110:$B$119,2,FALSE)</f>
        <v>#N/A</v>
      </c>
      <c r="N3766" s="17" t="e">
        <f t="shared" si="58"/>
        <v>#N/A</v>
      </c>
    </row>
    <row r="3767" spans="1:14" x14ac:dyDescent="0.25">
      <c r="A3767" s="30" t="s">
        <v>48</v>
      </c>
      <c r="B3767" s="29">
        <v>51631</v>
      </c>
      <c r="C3767" s="28" t="s">
        <v>2831</v>
      </c>
      <c r="D3767" s="27" t="s">
        <v>4</v>
      </c>
      <c r="E3767" s="27" t="s">
        <v>285</v>
      </c>
      <c r="F3767" s="26" t="str">
        <f>VLOOKUP(E3767,PROCV!$A$1:$B$107,2,TRUE)</f>
        <v>Educação e Criação em Artes</v>
      </c>
      <c r="G3767" s="25">
        <v>2005</v>
      </c>
      <c r="H3767" s="24">
        <v>0</v>
      </c>
      <c r="I3767" s="23" t="str">
        <f>VLOOKUP(J3767,PROCV!$E$1:$F$27,2,FALSE)</f>
        <v>23 - Ceará</v>
      </c>
      <c r="J3767" s="22" t="s">
        <v>52</v>
      </c>
      <c r="K3767" s="22">
        <v>0</v>
      </c>
      <c r="L3767" s="25">
        <v>72000</v>
      </c>
      <c r="M3767" s="20" t="e">
        <f>VLOOKUP(G3767,PROCV!$A$110:$B$119,2,FALSE)</f>
        <v>#N/A</v>
      </c>
      <c r="N3767" s="17" t="e">
        <f t="shared" si="58"/>
        <v>#N/A</v>
      </c>
    </row>
    <row r="3768" spans="1:14" x14ac:dyDescent="0.25">
      <c r="A3768" s="30" t="s">
        <v>48</v>
      </c>
      <c r="B3768" s="29">
        <v>55589</v>
      </c>
      <c r="C3768" s="28" t="s">
        <v>2830</v>
      </c>
      <c r="D3768" s="27" t="s">
        <v>46</v>
      </c>
      <c r="E3768" s="27" t="s">
        <v>50</v>
      </c>
      <c r="F3768" s="26" t="str">
        <f>VLOOKUP(E3768,PROCV!$A$1:$B$107,2,TRUE)</f>
        <v>Educação e Criação em Artes</v>
      </c>
      <c r="G3768" s="25">
        <v>2005</v>
      </c>
      <c r="H3768" s="24">
        <v>0</v>
      </c>
      <c r="I3768" s="23" t="str">
        <f>VLOOKUP(J3768,PROCV!$E$1:$F$27,2,FALSE)</f>
        <v>31 - Minas Gerais</v>
      </c>
      <c r="J3768" s="22" t="s">
        <v>85</v>
      </c>
      <c r="K3768" s="22">
        <v>0</v>
      </c>
      <c r="L3768" s="25">
        <v>30000</v>
      </c>
      <c r="M3768" s="20" t="e">
        <f>VLOOKUP(G3768,PROCV!$A$110:$B$119,2,FALSE)</f>
        <v>#N/A</v>
      </c>
      <c r="N3768" s="17" t="e">
        <f t="shared" si="58"/>
        <v>#N/A</v>
      </c>
    </row>
    <row r="3769" spans="1:14" x14ac:dyDescent="0.25">
      <c r="A3769" s="30" t="s">
        <v>48</v>
      </c>
      <c r="B3769" s="29">
        <v>66164</v>
      </c>
      <c r="C3769" s="28" t="s">
        <v>2829</v>
      </c>
      <c r="D3769" s="27" t="s">
        <v>46</v>
      </c>
      <c r="E3769" s="27" t="s">
        <v>50</v>
      </c>
      <c r="F3769" s="26" t="str">
        <f>VLOOKUP(E3769,PROCV!$A$1:$B$107,2,TRUE)</f>
        <v>Educação e Criação em Artes</v>
      </c>
      <c r="G3769" s="25">
        <v>2005</v>
      </c>
      <c r="H3769" s="24">
        <v>0</v>
      </c>
      <c r="I3769" s="23" t="str">
        <f>VLOOKUP(J3769,PROCV!$E$1:$F$27,2,FALSE)</f>
        <v>23 - Ceará</v>
      </c>
      <c r="J3769" s="22" t="s">
        <v>52</v>
      </c>
      <c r="K3769" s="22">
        <v>0</v>
      </c>
      <c r="L3769" s="25">
        <v>159074</v>
      </c>
      <c r="M3769" s="20" t="e">
        <f>VLOOKUP(G3769,PROCV!$A$110:$B$119,2,FALSE)</f>
        <v>#N/A</v>
      </c>
      <c r="N3769" s="17" t="e">
        <f t="shared" si="58"/>
        <v>#N/A</v>
      </c>
    </row>
    <row r="3770" spans="1:14" x14ac:dyDescent="0.25">
      <c r="A3770" s="30" t="s">
        <v>48</v>
      </c>
      <c r="B3770" s="29">
        <v>56082</v>
      </c>
      <c r="C3770" s="28" t="s">
        <v>2828</v>
      </c>
      <c r="D3770" s="27" t="s">
        <v>300</v>
      </c>
      <c r="E3770" s="27" t="s">
        <v>299</v>
      </c>
      <c r="F3770" s="26" t="str">
        <f>VLOOKUP(E3770,PROCV!$A$1:$B$107,2,TRUE)</f>
        <v>Patrimônio</v>
      </c>
      <c r="G3770" s="25">
        <v>2005</v>
      </c>
      <c r="H3770" s="24">
        <v>0</v>
      </c>
      <c r="I3770" s="23" t="str">
        <f>VLOOKUP(J3770,PROCV!$E$1:$F$27,2,FALSE)</f>
        <v>29 - Bahia</v>
      </c>
      <c r="J3770" s="22" t="s">
        <v>73</v>
      </c>
      <c r="K3770" s="22">
        <v>0</v>
      </c>
      <c r="L3770" s="25">
        <v>24000</v>
      </c>
      <c r="M3770" s="20" t="e">
        <f>VLOOKUP(G3770,PROCV!$A$110:$B$119,2,FALSE)</f>
        <v>#N/A</v>
      </c>
      <c r="N3770" s="17" t="e">
        <f t="shared" si="58"/>
        <v>#N/A</v>
      </c>
    </row>
    <row r="3771" spans="1:14" x14ac:dyDescent="0.25">
      <c r="A3771" s="30" t="s">
        <v>48</v>
      </c>
      <c r="B3771" s="29">
        <v>57719</v>
      </c>
      <c r="C3771" s="28" t="s">
        <v>2827</v>
      </c>
      <c r="D3771" s="27" t="s">
        <v>300</v>
      </c>
      <c r="E3771" s="27" t="s">
        <v>221</v>
      </c>
      <c r="F3771" s="26" t="str">
        <f>VLOOKUP(E3771,PROCV!$A$1:$B$107,2,TRUE)</f>
        <v>Artes Cênicas e Espetáculo</v>
      </c>
      <c r="G3771" s="25">
        <v>2005</v>
      </c>
      <c r="H3771" s="24">
        <v>0</v>
      </c>
      <c r="I3771" s="23" t="str">
        <f>VLOOKUP(J3771,PROCV!$E$1:$F$27,2,FALSE)</f>
        <v>52 - Goiás</v>
      </c>
      <c r="J3771" s="22" t="s">
        <v>97</v>
      </c>
      <c r="K3771" s="22">
        <v>0</v>
      </c>
      <c r="L3771" s="25">
        <v>3000</v>
      </c>
      <c r="M3771" s="20" t="e">
        <f>VLOOKUP(G3771,PROCV!$A$110:$B$119,2,FALSE)</f>
        <v>#N/A</v>
      </c>
      <c r="N3771" s="17" t="e">
        <f t="shared" si="58"/>
        <v>#N/A</v>
      </c>
    </row>
    <row r="3772" spans="1:14" x14ac:dyDescent="0.25">
      <c r="A3772" s="30" t="s">
        <v>48</v>
      </c>
      <c r="B3772" s="29">
        <v>42630</v>
      </c>
      <c r="C3772" s="28" t="s">
        <v>2826</v>
      </c>
      <c r="D3772" s="27" t="s">
        <v>189</v>
      </c>
      <c r="E3772" s="27" t="s">
        <v>630</v>
      </c>
      <c r="F3772" s="26" t="s">
        <v>10</v>
      </c>
      <c r="G3772" s="25">
        <v>2005</v>
      </c>
      <c r="H3772" s="24">
        <v>0</v>
      </c>
      <c r="I3772" s="23" t="str">
        <f>VLOOKUP(J3772,PROCV!$E$1:$F$27,2,FALSE)</f>
        <v>52 - Goiás</v>
      </c>
      <c r="J3772" s="22" t="s">
        <v>97</v>
      </c>
      <c r="K3772" s="22">
        <v>0</v>
      </c>
      <c r="L3772" s="25">
        <v>150000</v>
      </c>
      <c r="M3772" s="20" t="e">
        <f>VLOOKUP(G3772,PROCV!$A$110:$B$119,2,FALSE)</f>
        <v>#N/A</v>
      </c>
      <c r="N3772" s="17" t="e">
        <f t="shared" si="58"/>
        <v>#N/A</v>
      </c>
    </row>
    <row r="3773" spans="1:14" x14ac:dyDescent="0.25">
      <c r="A3773" s="30" t="s">
        <v>48</v>
      </c>
      <c r="B3773" s="29">
        <v>59774</v>
      </c>
      <c r="C3773" s="28" t="s">
        <v>2825</v>
      </c>
      <c r="D3773" s="27" t="s">
        <v>46</v>
      </c>
      <c r="E3773" s="27" t="s">
        <v>50</v>
      </c>
      <c r="F3773" s="26" t="str">
        <f>VLOOKUP(E3773,PROCV!$A$1:$B$107,2,TRUE)</f>
        <v>Educação e Criação em Artes</v>
      </c>
      <c r="G3773" s="25">
        <v>2005</v>
      </c>
      <c r="H3773" s="24">
        <v>0</v>
      </c>
      <c r="I3773" s="23" t="str">
        <f>VLOOKUP(J3773,PROCV!$E$1:$F$27,2,FALSE)</f>
        <v>42 - Santa Catarina</v>
      </c>
      <c r="J3773" s="22" t="s">
        <v>79</v>
      </c>
      <c r="K3773" s="22">
        <v>0</v>
      </c>
      <c r="L3773" s="25">
        <v>100000</v>
      </c>
      <c r="M3773" s="20" t="e">
        <f>VLOOKUP(G3773,PROCV!$A$110:$B$119,2,FALSE)</f>
        <v>#N/A</v>
      </c>
      <c r="N3773" s="17" t="e">
        <f t="shared" si="58"/>
        <v>#N/A</v>
      </c>
    </row>
    <row r="3774" spans="1:14" x14ac:dyDescent="0.25">
      <c r="A3774" s="30" t="s">
        <v>48</v>
      </c>
      <c r="B3774" s="29">
        <v>35379</v>
      </c>
      <c r="C3774" s="28" t="s">
        <v>2824</v>
      </c>
      <c r="D3774" s="27" t="s">
        <v>46</v>
      </c>
      <c r="E3774" s="27" t="s">
        <v>50</v>
      </c>
      <c r="F3774" s="26" t="str">
        <f>VLOOKUP(E3774,PROCV!$A$1:$B$107,2,TRUE)</f>
        <v>Educação e Criação em Artes</v>
      </c>
      <c r="G3774" s="25">
        <v>2005</v>
      </c>
      <c r="H3774" s="24">
        <v>0</v>
      </c>
      <c r="I3774" s="23" t="str">
        <f>VLOOKUP(J3774,PROCV!$E$1:$F$27,2,FALSE)</f>
        <v>25 - Paraíba</v>
      </c>
      <c r="J3774" s="22" t="s">
        <v>346</v>
      </c>
      <c r="K3774" s="22">
        <v>0</v>
      </c>
      <c r="L3774" s="25">
        <v>76209.77</v>
      </c>
      <c r="M3774" s="20" t="e">
        <f>VLOOKUP(G3774,PROCV!$A$110:$B$119,2,FALSE)</f>
        <v>#N/A</v>
      </c>
      <c r="N3774" s="17" t="e">
        <f t="shared" si="58"/>
        <v>#N/A</v>
      </c>
    </row>
    <row r="3775" spans="1:14" x14ac:dyDescent="0.25">
      <c r="A3775" s="30" t="s">
        <v>48</v>
      </c>
      <c r="B3775" s="29">
        <v>66928</v>
      </c>
      <c r="C3775" s="28" t="s">
        <v>2823</v>
      </c>
      <c r="D3775" s="27" t="s">
        <v>46</v>
      </c>
      <c r="E3775" s="27" t="s">
        <v>50</v>
      </c>
      <c r="F3775" s="26" t="str">
        <f>VLOOKUP(E3775,PROCV!$A$1:$B$107,2,TRUE)</f>
        <v>Educação e Criação em Artes</v>
      </c>
      <c r="G3775" s="25">
        <v>2005</v>
      </c>
      <c r="H3775" s="24">
        <v>0</v>
      </c>
      <c r="I3775" s="23" t="str">
        <f>VLOOKUP(J3775,PROCV!$E$1:$F$27,2,FALSE)</f>
        <v>31 - Minas Gerais</v>
      </c>
      <c r="J3775" s="22" t="s">
        <v>85</v>
      </c>
      <c r="K3775" s="22">
        <v>0</v>
      </c>
      <c r="L3775" s="25">
        <v>145203.54</v>
      </c>
      <c r="M3775" s="20" t="e">
        <f>VLOOKUP(G3775,PROCV!$A$110:$B$119,2,FALSE)</f>
        <v>#N/A</v>
      </c>
      <c r="N3775" s="17" t="e">
        <f t="shared" si="58"/>
        <v>#N/A</v>
      </c>
    </row>
    <row r="3776" spans="1:14" x14ac:dyDescent="0.25">
      <c r="A3776" s="30" t="s">
        <v>48</v>
      </c>
      <c r="B3776" s="29">
        <v>54290</v>
      </c>
      <c r="C3776" s="28" t="s">
        <v>2822</v>
      </c>
      <c r="D3776" s="27" t="s">
        <v>114</v>
      </c>
      <c r="E3776" s="27" t="s">
        <v>113</v>
      </c>
      <c r="F3776" s="26" t="str">
        <f>VLOOKUP(E3776,PROCV!$A$1:$B$107,2,TRUE)</f>
        <v>Música</v>
      </c>
      <c r="G3776" s="25">
        <v>2005</v>
      </c>
      <c r="H3776" s="24">
        <v>0</v>
      </c>
      <c r="I3776" s="23" t="str">
        <f>VLOOKUP(J3776,PROCV!$E$1:$F$27,2,FALSE)</f>
        <v>21 - Maranhão</v>
      </c>
      <c r="J3776" s="22" t="s">
        <v>63</v>
      </c>
      <c r="K3776" s="22">
        <v>0</v>
      </c>
      <c r="L3776" s="25">
        <v>30000</v>
      </c>
      <c r="M3776" s="20" t="e">
        <f>VLOOKUP(G3776,PROCV!$A$110:$B$119,2,FALSE)</f>
        <v>#N/A</v>
      </c>
      <c r="N3776" s="17" t="e">
        <f t="shared" si="58"/>
        <v>#N/A</v>
      </c>
    </row>
    <row r="3777" spans="1:14" x14ac:dyDescent="0.25">
      <c r="A3777" s="30" t="s">
        <v>48</v>
      </c>
      <c r="B3777" s="29">
        <v>54305</v>
      </c>
      <c r="C3777" s="28" t="s">
        <v>2821</v>
      </c>
      <c r="D3777" s="27" t="s">
        <v>114</v>
      </c>
      <c r="E3777" s="27" t="s">
        <v>113</v>
      </c>
      <c r="F3777" s="26" t="str">
        <f>VLOOKUP(E3777,PROCV!$A$1:$B$107,2,TRUE)</f>
        <v>Música</v>
      </c>
      <c r="G3777" s="25">
        <v>2005</v>
      </c>
      <c r="H3777" s="24">
        <v>0</v>
      </c>
      <c r="I3777" s="23" t="str">
        <f>VLOOKUP(J3777,PROCV!$E$1:$F$27,2,FALSE)</f>
        <v>21 - Maranhão</v>
      </c>
      <c r="J3777" s="22" t="s">
        <v>63</v>
      </c>
      <c r="K3777" s="22">
        <v>0</v>
      </c>
      <c r="L3777" s="25">
        <v>35000</v>
      </c>
      <c r="M3777" s="20" t="e">
        <f>VLOOKUP(G3777,PROCV!$A$110:$B$119,2,FALSE)</f>
        <v>#N/A</v>
      </c>
      <c r="N3777" s="17" t="e">
        <f t="shared" si="58"/>
        <v>#N/A</v>
      </c>
    </row>
    <row r="3778" spans="1:14" x14ac:dyDescent="0.25">
      <c r="A3778" s="30" t="s">
        <v>48</v>
      </c>
      <c r="B3778" s="29">
        <v>54306</v>
      </c>
      <c r="C3778" s="28" t="s">
        <v>2821</v>
      </c>
      <c r="D3778" s="27" t="s">
        <v>114</v>
      </c>
      <c r="E3778" s="27" t="s">
        <v>113</v>
      </c>
      <c r="F3778" s="26" t="str">
        <f>VLOOKUP(E3778,PROCV!$A$1:$B$107,2,TRUE)</f>
        <v>Música</v>
      </c>
      <c r="G3778" s="25">
        <v>2005</v>
      </c>
      <c r="H3778" s="24">
        <v>0</v>
      </c>
      <c r="I3778" s="23" t="str">
        <f>VLOOKUP(J3778,PROCV!$E$1:$F$27,2,FALSE)</f>
        <v>21 - Maranhão</v>
      </c>
      <c r="J3778" s="22" t="s">
        <v>63</v>
      </c>
      <c r="K3778" s="22">
        <v>0</v>
      </c>
      <c r="L3778" s="25">
        <v>40000</v>
      </c>
      <c r="M3778" s="20" t="e">
        <f>VLOOKUP(G3778,PROCV!$A$110:$B$119,2,FALSE)</f>
        <v>#N/A</v>
      </c>
      <c r="N3778" s="17" t="e">
        <f t="shared" ref="N3778:N3841" si="59">+M3778*L3778</f>
        <v>#N/A</v>
      </c>
    </row>
    <row r="3779" spans="1:14" x14ac:dyDescent="0.25">
      <c r="A3779" s="30" t="s">
        <v>48</v>
      </c>
      <c r="B3779" s="29">
        <v>42449</v>
      </c>
      <c r="C3779" s="28" t="s">
        <v>2820</v>
      </c>
      <c r="D3779" s="27" t="s">
        <v>300</v>
      </c>
      <c r="E3779" s="27" t="s">
        <v>299</v>
      </c>
      <c r="F3779" s="26" t="str">
        <f>VLOOKUP(E3779,PROCV!$A$1:$B$107,2,TRUE)</f>
        <v>Patrimônio</v>
      </c>
      <c r="G3779" s="25">
        <v>2005</v>
      </c>
      <c r="H3779" s="24">
        <v>0</v>
      </c>
      <c r="I3779" s="23" t="str">
        <f>VLOOKUP(J3779,PROCV!$E$1:$F$27,2,FALSE)</f>
        <v>16 - Amapá</v>
      </c>
      <c r="J3779" s="22" t="s">
        <v>61</v>
      </c>
      <c r="K3779" s="22">
        <v>0</v>
      </c>
      <c r="L3779" s="25">
        <v>25470.400000000001</v>
      </c>
      <c r="M3779" s="20" t="e">
        <f>VLOOKUP(G3779,PROCV!$A$110:$B$119,2,FALSE)</f>
        <v>#N/A</v>
      </c>
      <c r="N3779" s="17" t="e">
        <f t="shared" si="59"/>
        <v>#N/A</v>
      </c>
    </row>
    <row r="3780" spans="1:14" x14ac:dyDescent="0.25">
      <c r="A3780" s="30" t="s">
        <v>48</v>
      </c>
      <c r="B3780" s="29">
        <v>54938</v>
      </c>
      <c r="C3780" s="28" t="s">
        <v>2819</v>
      </c>
      <c r="D3780" s="27" t="s">
        <v>4</v>
      </c>
      <c r="E3780" s="27" t="s">
        <v>230</v>
      </c>
      <c r="F3780" s="26" t="str">
        <f>VLOOKUP(E3780,PROCV!$A$1:$B$107,2,TRUE)</f>
        <v>Artes Cênicas e Espetáculo</v>
      </c>
      <c r="G3780" s="25">
        <v>2005</v>
      </c>
      <c r="H3780" s="24">
        <v>0</v>
      </c>
      <c r="I3780" s="23" t="str">
        <f>VLOOKUP(J3780,PROCV!$E$1:$F$27,2,FALSE)</f>
        <v>33 - Rio de Janeiro</v>
      </c>
      <c r="J3780" s="22" t="s">
        <v>82</v>
      </c>
      <c r="K3780" s="22">
        <v>0</v>
      </c>
      <c r="L3780" s="25">
        <v>20000</v>
      </c>
      <c r="M3780" s="20" t="e">
        <f>VLOOKUP(G3780,PROCV!$A$110:$B$119,2,FALSE)</f>
        <v>#N/A</v>
      </c>
      <c r="N3780" s="17" t="e">
        <f t="shared" si="59"/>
        <v>#N/A</v>
      </c>
    </row>
    <row r="3781" spans="1:14" x14ac:dyDescent="0.25">
      <c r="A3781" s="30" t="s">
        <v>48</v>
      </c>
      <c r="B3781" s="29">
        <v>66265</v>
      </c>
      <c r="C3781" s="28" t="s">
        <v>2818</v>
      </c>
      <c r="D3781" s="27" t="s">
        <v>46</v>
      </c>
      <c r="E3781" s="27" t="s">
        <v>50</v>
      </c>
      <c r="F3781" s="26" t="str">
        <f>VLOOKUP(E3781,PROCV!$A$1:$B$107,2,TRUE)</f>
        <v>Educação e Criação em Artes</v>
      </c>
      <c r="G3781" s="25">
        <v>2005</v>
      </c>
      <c r="H3781" s="24">
        <v>0</v>
      </c>
      <c r="I3781" s="23" t="str">
        <f>VLOOKUP(J3781,PROCV!$E$1:$F$27,2,FALSE)</f>
        <v>11 - Rondônia</v>
      </c>
      <c r="J3781" s="22" t="s">
        <v>219</v>
      </c>
      <c r="K3781" s="22">
        <v>0</v>
      </c>
      <c r="L3781" s="25">
        <v>150000</v>
      </c>
      <c r="M3781" s="20" t="e">
        <f>VLOOKUP(G3781,PROCV!$A$110:$B$119,2,FALSE)</f>
        <v>#N/A</v>
      </c>
      <c r="N3781" s="17" t="e">
        <f t="shared" si="59"/>
        <v>#N/A</v>
      </c>
    </row>
    <row r="3782" spans="1:14" x14ac:dyDescent="0.25">
      <c r="A3782" s="30" t="s">
        <v>48</v>
      </c>
      <c r="B3782" s="29">
        <v>66046</v>
      </c>
      <c r="C3782" s="28" t="s">
        <v>2817</v>
      </c>
      <c r="D3782" s="27" t="s">
        <v>314</v>
      </c>
      <c r="E3782" s="27" t="s">
        <v>265</v>
      </c>
      <c r="F3782" s="26" t="str">
        <f>VLOOKUP(E3782,PROCV!$A$1:$B$107,2,TRUE)</f>
        <v>Patrimônio</v>
      </c>
      <c r="G3782" s="25">
        <v>2005</v>
      </c>
      <c r="H3782" s="24">
        <v>0</v>
      </c>
      <c r="I3782" s="23" t="str">
        <f>VLOOKUP(J3782,PROCV!$E$1:$F$27,2,FALSE)</f>
        <v>35 - São Paulo</v>
      </c>
      <c r="J3782" s="22" t="s">
        <v>76</v>
      </c>
      <c r="K3782" s="22">
        <v>0</v>
      </c>
      <c r="L3782" s="25">
        <v>44957</v>
      </c>
      <c r="M3782" s="20" t="e">
        <f>VLOOKUP(G3782,PROCV!$A$110:$B$119,2,FALSE)</f>
        <v>#N/A</v>
      </c>
      <c r="N3782" s="17" t="e">
        <f t="shared" si="59"/>
        <v>#N/A</v>
      </c>
    </row>
    <row r="3783" spans="1:14" x14ac:dyDescent="0.25">
      <c r="A3783" s="30" t="s">
        <v>48</v>
      </c>
      <c r="B3783" s="29">
        <v>56591</v>
      </c>
      <c r="C3783" s="28" t="s">
        <v>2816</v>
      </c>
      <c r="D3783" s="27" t="s">
        <v>114</v>
      </c>
      <c r="E3783" s="27" t="s">
        <v>113</v>
      </c>
      <c r="F3783" s="26" t="str">
        <f>VLOOKUP(E3783,PROCV!$A$1:$B$107,2,TRUE)</f>
        <v>Música</v>
      </c>
      <c r="G3783" s="25">
        <v>2005</v>
      </c>
      <c r="H3783" s="24">
        <v>0</v>
      </c>
      <c r="I3783" s="23" t="str">
        <f>VLOOKUP(J3783,PROCV!$E$1:$F$27,2,FALSE)</f>
        <v>11 - Rondônia</v>
      </c>
      <c r="J3783" s="22" t="s">
        <v>219</v>
      </c>
      <c r="K3783" s="22">
        <v>0</v>
      </c>
      <c r="L3783" s="25">
        <v>55594.45</v>
      </c>
      <c r="M3783" s="20" t="e">
        <f>VLOOKUP(G3783,PROCV!$A$110:$B$119,2,FALSE)</f>
        <v>#N/A</v>
      </c>
      <c r="N3783" s="17" t="e">
        <f t="shared" si="59"/>
        <v>#N/A</v>
      </c>
    </row>
    <row r="3784" spans="1:14" x14ac:dyDescent="0.25">
      <c r="A3784" s="30" t="s">
        <v>48</v>
      </c>
      <c r="B3784" s="29">
        <v>52010</v>
      </c>
      <c r="C3784" s="28" t="s">
        <v>2815</v>
      </c>
      <c r="D3784" s="27" t="s">
        <v>300</v>
      </c>
      <c r="E3784" s="27" t="s">
        <v>320</v>
      </c>
      <c r="F3784" s="26" t="str">
        <f>VLOOKUP(E3784,PROCV!$A$1:$B$107,2,TRUE)</f>
        <v>Música</v>
      </c>
      <c r="G3784" s="25">
        <v>2005</v>
      </c>
      <c r="H3784" s="24">
        <v>0</v>
      </c>
      <c r="I3784" s="23" t="str">
        <f>VLOOKUP(J3784,PROCV!$E$1:$F$27,2,FALSE)</f>
        <v>53 - Distrito Federal</v>
      </c>
      <c r="J3784" s="22" t="s">
        <v>75</v>
      </c>
      <c r="K3784" s="22">
        <v>0</v>
      </c>
      <c r="L3784" s="25">
        <v>86229.65</v>
      </c>
      <c r="M3784" s="20" t="e">
        <f>VLOOKUP(G3784,PROCV!$A$110:$B$119,2,FALSE)</f>
        <v>#N/A</v>
      </c>
      <c r="N3784" s="17" t="e">
        <f t="shared" si="59"/>
        <v>#N/A</v>
      </c>
    </row>
    <row r="3785" spans="1:14" x14ac:dyDescent="0.25">
      <c r="A3785" s="30" t="s">
        <v>48</v>
      </c>
      <c r="B3785" s="29">
        <v>66949</v>
      </c>
      <c r="C3785" s="28" t="s">
        <v>2814</v>
      </c>
      <c r="D3785" s="27" t="s">
        <v>46</v>
      </c>
      <c r="E3785" s="27" t="s">
        <v>50</v>
      </c>
      <c r="F3785" s="26" t="str">
        <f>VLOOKUP(E3785,PROCV!$A$1:$B$107,2,TRUE)</f>
        <v>Educação e Criação em Artes</v>
      </c>
      <c r="G3785" s="25">
        <v>2005</v>
      </c>
      <c r="H3785" s="24">
        <v>0</v>
      </c>
      <c r="I3785" s="23" t="str">
        <f>VLOOKUP(J3785,PROCV!$E$1:$F$27,2,FALSE)</f>
        <v>27 - Alagoas</v>
      </c>
      <c r="J3785" s="22" t="s">
        <v>65</v>
      </c>
      <c r="K3785" s="22">
        <v>0</v>
      </c>
      <c r="L3785" s="25">
        <v>150000</v>
      </c>
      <c r="M3785" s="20" t="e">
        <f>VLOOKUP(G3785,PROCV!$A$110:$B$119,2,FALSE)</f>
        <v>#N/A</v>
      </c>
      <c r="N3785" s="17" t="e">
        <f t="shared" si="59"/>
        <v>#N/A</v>
      </c>
    </row>
    <row r="3786" spans="1:14" x14ac:dyDescent="0.25">
      <c r="A3786" s="30" t="s">
        <v>48</v>
      </c>
      <c r="B3786" s="29">
        <v>66373</v>
      </c>
      <c r="C3786" s="28" t="s">
        <v>2813</v>
      </c>
      <c r="D3786" s="27" t="s">
        <v>46</v>
      </c>
      <c r="E3786" s="27" t="s">
        <v>50</v>
      </c>
      <c r="F3786" s="26" t="str">
        <f>VLOOKUP(E3786,PROCV!$A$1:$B$107,2,TRUE)</f>
        <v>Educação e Criação em Artes</v>
      </c>
      <c r="G3786" s="25">
        <v>2005</v>
      </c>
      <c r="H3786" s="24">
        <v>0</v>
      </c>
      <c r="I3786" s="23" t="str">
        <f>VLOOKUP(J3786,PROCV!$E$1:$F$27,2,FALSE)</f>
        <v>29 - Bahia</v>
      </c>
      <c r="J3786" s="22" t="s">
        <v>73</v>
      </c>
      <c r="K3786" s="22">
        <v>0</v>
      </c>
      <c r="L3786" s="25">
        <v>149737</v>
      </c>
      <c r="M3786" s="20" t="e">
        <f>VLOOKUP(G3786,PROCV!$A$110:$B$119,2,FALSE)</f>
        <v>#N/A</v>
      </c>
      <c r="N3786" s="17" t="e">
        <f t="shared" si="59"/>
        <v>#N/A</v>
      </c>
    </row>
    <row r="3787" spans="1:14" x14ac:dyDescent="0.25">
      <c r="A3787" s="30" t="s">
        <v>48</v>
      </c>
      <c r="B3787" s="29">
        <v>52129</v>
      </c>
      <c r="C3787" s="28" t="s">
        <v>2812</v>
      </c>
      <c r="D3787" s="27" t="s">
        <v>114</v>
      </c>
      <c r="E3787" s="27" t="s">
        <v>113</v>
      </c>
      <c r="F3787" s="26" t="str">
        <f>VLOOKUP(E3787,PROCV!$A$1:$B$107,2,TRUE)</f>
        <v>Música</v>
      </c>
      <c r="G3787" s="25">
        <v>2005</v>
      </c>
      <c r="H3787" s="24">
        <v>0</v>
      </c>
      <c r="I3787" s="23" t="str">
        <f>VLOOKUP(J3787,PROCV!$E$1:$F$27,2,FALSE)</f>
        <v>32 - Espírito Santo</v>
      </c>
      <c r="J3787" s="22" t="s">
        <v>67</v>
      </c>
      <c r="K3787" s="22">
        <v>0</v>
      </c>
      <c r="L3787" s="25">
        <v>12000</v>
      </c>
      <c r="M3787" s="20" t="e">
        <f>VLOOKUP(G3787,PROCV!$A$110:$B$119,2,FALSE)</f>
        <v>#N/A</v>
      </c>
      <c r="N3787" s="17" t="e">
        <f t="shared" si="59"/>
        <v>#N/A</v>
      </c>
    </row>
    <row r="3788" spans="1:14" x14ac:dyDescent="0.25">
      <c r="A3788" s="30" t="s">
        <v>48</v>
      </c>
      <c r="B3788" s="29">
        <v>66537</v>
      </c>
      <c r="C3788" s="28" t="s">
        <v>2811</v>
      </c>
      <c r="D3788" s="27" t="s">
        <v>46</v>
      </c>
      <c r="E3788" s="27" t="s">
        <v>50</v>
      </c>
      <c r="F3788" s="26" t="str">
        <f>VLOOKUP(E3788,PROCV!$A$1:$B$107,2,TRUE)</f>
        <v>Educação e Criação em Artes</v>
      </c>
      <c r="G3788" s="25">
        <v>2005</v>
      </c>
      <c r="H3788" s="24">
        <v>0</v>
      </c>
      <c r="I3788" s="23" t="str">
        <f>VLOOKUP(J3788,PROCV!$E$1:$F$27,2,FALSE)</f>
        <v>33 - Rio de Janeiro</v>
      </c>
      <c r="J3788" s="22" t="s">
        <v>82</v>
      </c>
      <c r="K3788" s="22">
        <v>0</v>
      </c>
      <c r="L3788" s="25">
        <v>150000</v>
      </c>
      <c r="M3788" s="20" t="e">
        <f>VLOOKUP(G3788,PROCV!$A$110:$B$119,2,FALSE)</f>
        <v>#N/A</v>
      </c>
      <c r="N3788" s="17" t="e">
        <f t="shared" si="59"/>
        <v>#N/A</v>
      </c>
    </row>
    <row r="3789" spans="1:14" x14ac:dyDescent="0.25">
      <c r="A3789" s="30" t="s">
        <v>48</v>
      </c>
      <c r="B3789" s="29">
        <v>66919</v>
      </c>
      <c r="C3789" s="28" t="s">
        <v>2810</v>
      </c>
      <c r="D3789" s="27" t="s">
        <v>46</v>
      </c>
      <c r="E3789" s="27" t="s">
        <v>50</v>
      </c>
      <c r="F3789" s="26" t="str">
        <f>VLOOKUP(E3789,PROCV!$A$1:$B$107,2,TRUE)</f>
        <v>Educação e Criação em Artes</v>
      </c>
      <c r="G3789" s="25">
        <v>2005</v>
      </c>
      <c r="H3789" s="24">
        <v>0</v>
      </c>
      <c r="I3789" s="23" t="str">
        <f>VLOOKUP(J3789,PROCV!$E$1:$F$27,2,FALSE)</f>
        <v>26 - Pernambuco</v>
      </c>
      <c r="J3789" s="22" t="s">
        <v>44</v>
      </c>
      <c r="K3789" s="22">
        <v>0</v>
      </c>
      <c r="L3789" s="25">
        <v>150000</v>
      </c>
      <c r="M3789" s="20" t="e">
        <f>VLOOKUP(G3789,PROCV!$A$110:$B$119,2,FALSE)</f>
        <v>#N/A</v>
      </c>
      <c r="N3789" s="17" t="e">
        <f t="shared" si="59"/>
        <v>#N/A</v>
      </c>
    </row>
    <row r="3790" spans="1:14" x14ac:dyDescent="0.25">
      <c r="A3790" s="30" t="s">
        <v>48</v>
      </c>
      <c r="B3790" s="29">
        <v>66109</v>
      </c>
      <c r="C3790" s="28" t="s">
        <v>2809</v>
      </c>
      <c r="D3790" s="27" t="s">
        <v>46</v>
      </c>
      <c r="E3790" s="27" t="s">
        <v>50</v>
      </c>
      <c r="F3790" s="26" t="str">
        <f>VLOOKUP(E3790,PROCV!$A$1:$B$107,2,TRUE)</f>
        <v>Educação e Criação em Artes</v>
      </c>
      <c r="G3790" s="25">
        <v>2005</v>
      </c>
      <c r="H3790" s="24">
        <v>0</v>
      </c>
      <c r="I3790" s="23" t="str">
        <f>VLOOKUP(J3790,PROCV!$E$1:$F$27,2,FALSE)</f>
        <v>35 - São Paulo</v>
      </c>
      <c r="J3790" s="22" t="s">
        <v>76</v>
      </c>
      <c r="K3790" s="22">
        <v>0</v>
      </c>
      <c r="L3790" s="25">
        <v>68832</v>
      </c>
      <c r="M3790" s="20" t="e">
        <f>VLOOKUP(G3790,PROCV!$A$110:$B$119,2,FALSE)</f>
        <v>#N/A</v>
      </c>
      <c r="N3790" s="17" t="e">
        <f t="shared" si="59"/>
        <v>#N/A</v>
      </c>
    </row>
    <row r="3791" spans="1:14" x14ac:dyDescent="0.25">
      <c r="A3791" s="30" t="s">
        <v>48</v>
      </c>
      <c r="B3791" s="29">
        <v>52988</v>
      </c>
      <c r="C3791" s="28" t="s">
        <v>2808</v>
      </c>
      <c r="D3791" s="27" t="s">
        <v>114</v>
      </c>
      <c r="E3791" s="27" t="s">
        <v>113</v>
      </c>
      <c r="F3791" s="26" t="str">
        <f>VLOOKUP(E3791,PROCV!$A$1:$B$107,2,TRUE)</f>
        <v>Música</v>
      </c>
      <c r="G3791" s="25">
        <v>2005</v>
      </c>
      <c r="H3791" s="24">
        <v>0</v>
      </c>
      <c r="I3791" s="23" t="str">
        <f>VLOOKUP(J3791,PROCV!$E$1:$F$27,2,FALSE)</f>
        <v>51 - Mato Grosso</v>
      </c>
      <c r="J3791" s="22" t="s">
        <v>99</v>
      </c>
      <c r="K3791" s="22">
        <v>0</v>
      </c>
      <c r="L3791" s="25">
        <v>296780</v>
      </c>
      <c r="M3791" s="20" t="e">
        <f>VLOOKUP(G3791,PROCV!$A$110:$B$119,2,FALSE)</f>
        <v>#N/A</v>
      </c>
      <c r="N3791" s="17" t="e">
        <f t="shared" si="59"/>
        <v>#N/A</v>
      </c>
    </row>
    <row r="3792" spans="1:14" x14ac:dyDescent="0.25">
      <c r="A3792" s="30" t="s">
        <v>48</v>
      </c>
      <c r="B3792" s="29">
        <v>63136</v>
      </c>
      <c r="C3792" s="28" t="s">
        <v>2807</v>
      </c>
      <c r="D3792" s="27" t="s">
        <v>46</v>
      </c>
      <c r="E3792" s="27" t="s">
        <v>50</v>
      </c>
      <c r="F3792" s="26" t="str">
        <f>VLOOKUP(E3792,PROCV!$A$1:$B$107,2,TRUE)</f>
        <v>Educação e Criação em Artes</v>
      </c>
      <c r="G3792" s="25">
        <v>2005</v>
      </c>
      <c r="H3792" s="24">
        <v>0</v>
      </c>
      <c r="I3792" s="23" t="str">
        <f>VLOOKUP(J3792,PROCV!$E$1:$F$27,2,FALSE)</f>
        <v>35 - São Paulo</v>
      </c>
      <c r="J3792" s="22" t="s">
        <v>76</v>
      </c>
      <c r="K3792" s="22">
        <v>0</v>
      </c>
      <c r="L3792" s="25">
        <v>149932</v>
      </c>
      <c r="M3792" s="20" t="e">
        <f>VLOOKUP(G3792,PROCV!$A$110:$B$119,2,FALSE)</f>
        <v>#N/A</v>
      </c>
      <c r="N3792" s="17" t="e">
        <f t="shared" si="59"/>
        <v>#N/A</v>
      </c>
    </row>
    <row r="3793" spans="1:14" x14ac:dyDescent="0.25">
      <c r="A3793" s="30" t="s">
        <v>48</v>
      </c>
      <c r="B3793" s="29">
        <v>66057</v>
      </c>
      <c r="C3793" s="28" t="s">
        <v>2806</v>
      </c>
      <c r="D3793" s="27" t="s">
        <v>46</v>
      </c>
      <c r="E3793" s="27" t="s">
        <v>50</v>
      </c>
      <c r="F3793" s="26" t="str">
        <f>VLOOKUP(E3793,PROCV!$A$1:$B$107,2,TRUE)</f>
        <v>Educação e Criação em Artes</v>
      </c>
      <c r="G3793" s="25">
        <v>2005</v>
      </c>
      <c r="H3793" s="24">
        <v>0</v>
      </c>
      <c r="I3793" s="23" t="str">
        <f>VLOOKUP(J3793,PROCV!$E$1:$F$27,2,FALSE)</f>
        <v>33 - Rio de Janeiro</v>
      </c>
      <c r="J3793" s="22" t="s">
        <v>82</v>
      </c>
      <c r="K3793" s="22">
        <v>0</v>
      </c>
      <c r="L3793" s="25">
        <v>175000</v>
      </c>
      <c r="M3793" s="20" t="e">
        <f>VLOOKUP(G3793,PROCV!$A$110:$B$119,2,FALSE)</f>
        <v>#N/A</v>
      </c>
      <c r="N3793" s="17" t="e">
        <f t="shared" si="59"/>
        <v>#N/A</v>
      </c>
    </row>
    <row r="3794" spans="1:14" x14ac:dyDescent="0.25">
      <c r="A3794" s="30" t="s">
        <v>48</v>
      </c>
      <c r="B3794" s="29">
        <v>66987</v>
      </c>
      <c r="C3794" s="28" t="s">
        <v>2149</v>
      </c>
      <c r="D3794" s="27" t="s">
        <v>46</v>
      </c>
      <c r="E3794" s="27" t="s">
        <v>50</v>
      </c>
      <c r="F3794" s="26" t="str">
        <f>VLOOKUP(E3794,PROCV!$A$1:$B$107,2,TRUE)</f>
        <v>Educação e Criação em Artes</v>
      </c>
      <c r="G3794" s="25">
        <v>2005</v>
      </c>
      <c r="H3794" s="24">
        <v>0</v>
      </c>
      <c r="I3794" s="23" t="str">
        <f>VLOOKUP(J3794,PROCV!$E$1:$F$27,2,FALSE)</f>
        <v>31 - Minas Gerais</v>
      </c>
      <c r="J3794" s="22" t="s">
        <v>85</v>
      </c>
      <c r="K3794" s="22">
        <v>0</v>
      </c>
      <c r="L3794" s="25">
        <v>92020</v>
      </c>
      <c r="M3794" s="20" t="e">
        <f>VLOOKUP(G3794,PROCV!$A$110:$B$119,2,FALSE)</f>
        <v>#N/A</v>
      </c>
      <c r="N3794" s="17" t="e">
        <f t="shared" si="59"/>
        <v>#N/A</v>
      </c>
    </row>
    <row r="3795" spans="1:14" x14ac:dyDescent="0.25">
      <c r="A3795" s="30" t="s">
        <v>48</v>
      </c>
      <c r="B3795" s="29">
        <v>66455</v>
      </c>
      <c r="C3795" s="28" t="s">
        <v>2805</v>
      </c>
      <c r="D3795" s="27" t="s">
        <v>46</v>
      </c>
      <c r="E3795" s="27" t="s">
        <v>50</v>
      </c>
      <c r="F3795" s="26" t="str">
        <f>VLOOKUP(E3795,PROCV!$A$1:$B$107,2,TRUE)</f>
        <v>Educação e Criação em Artes</v>
      </c>
      <c r="G3795" s="25">
        <v>2005</v>
      </c>
      <c r="H3795" s="24">
        <v>0</v>
      </c>
      <c r="I3795" s="23" t="str">
        <f>VLOOKUP(J3795,PROCV!$E$1:$F$27,2,FALSE)</f>
        <v>33 - Rio de Janeiro</v>
      </c>
      <c r="J3795" s="22" t="s">
        <v>82</v>
      </c>
      <c r="K3795" s="22">
        <v>0</v>
      </c>
      <c r="L3795" s="25">
        <v>149447</v>
      </c>
      <c r="M3795" s="20" t="e">
        <f>VLOOKUP(G3795,PROCV!$A$110:$B$119,2,FALSE)</f>
        <v>#N/A</v>
      </c>
      <c r="N3795" s="17" t="e">
        <f t="shared" si="59"/>
        <v>#N/A</v>
      </c>
    </row>
    <row r="3796" spans="1:14" x14ac:dyDescent="0.25">
      <c r="A3796" s="30" t="s">
        <v>48</v>
      </c>
      <c r="B3796" s="29">
        <v>66320</v>
      </c>
      <c r="C3796" s="28" t="s">
        <v>2804</v>
      </c>
      <c r="D3796" s="27" t="s">
        <v>46</v>
      </c>
      <c r="E3796" s="27" t="s">
        <v>50</v>
      </c>
      <c r="F3796" s="26" t="str">
        <f>VLOOKUP(E3796,PROCV!$A$1:$B$107,2,TRUE)</f>
        <v>Educação e Criação em Artes</v>
      </c>
      <c r="G3796" s="25">
        <v>2005</v>
      </c>
      <c r="H3796" s="24">
        <v>0</v>
      </c>
      <c r="I3796" s="23" t="str">
        <f>VLOOKUP(J3796,PROCV!$E$1:$F$27,2,FALSE)</f>
        <v>29 - Bahia</v>
      </c>
      <c r="J3796" s="22" t="s">
        <v>73</v>
      </c>
      <c r="K3796" s="22">
        <v>0</v>
      </c>
      <c r="L3796" s="25">
        <v>170000</v>
      </c>
      <c r="M3796" s="20" t="e">
        <f>VLOOKUP(G3796,PROCV!$A$110:$B$119,2,FALSE)</f>
        <v>#N/A</v>
      </c>
      <c r="N3796" s="17" t="e">
        <f t="shared" si="59"/>
        <v>#N/A</v>
      </c>
    </row>
    <row r="3797" spans="1:14" x14ac:dyDescent="0.25">
      <c r="A3797" s="30" t="s">
        <v>48</v>
      </c>
      <c r="B3797" s="29">
        <v>66556</v>
      </c>
      <c r="C3797" s="28" t="s">
        <v>2803</v>
      </c>
      <c r="D3797" s="27" t="s">
        <v>46</v>
      </c>
      <c r="E3797" s="27" t="s">
        <v>50</v>
      </c>
      <c r="F3797" s="26" t="str">
        <f>VLOOKUP(E3797,PROCV!$A$1:$B$107,2,TRUE)</f>
        <v>Educação e Criação em Artes</v>
      </c>
      <c r="G3797" s="25">
        <v>2005</v>
      </c>
      <c r="H3797" s="24">
        <v>0</v>
      </c>
      <c r="I3797" s="23" t="str">
        <f>VLOOKUP(J3797,PROCV!$E$1:$F$27,2,FALSE)</f>
        <v>29 - Bahia</v>
      </c>
      <c r="J3797" s="22" t="s">
        <v>73</v>
      </c>
      <c r="K3797" s="22">
        <v>0</v>
      </c>
      <c r="L3797" s="25">
        <v>150000</v>
      </c>
      <c r="M3797" s="20" t="e">
        <f>VLOOKUP(G3797,PROCV!$A$110:$B$119,2,FALSE)</f>
        <v>#N/A</v>
      </c>
      <c r="N3797" s="17" t="e">
        <f t="shared" si="59"/>
        <v>#N/A</v>
      </c>
    </row>
    <row r="3798" spans="1:14" x14ac:dyDescent="0.25">
      <c r="A3798" s="30" t="s">
        <v>48</v>
      </c>
      <c r="B3798" s="29">
        <v>66176</v>
      </c>
      <c r="C3798" s="28" t="s">
        <v>2802</v>
      </c>
      <c r="D3798" s="27" t="s">
        <v>46</v>
      </c>
      <c r="E3798" s="27" t="s">
        <v>50</v>
      </c>
      <c r="F3798" s="26" t="str">
        <f>VLOOKUP(E3798,PROCV!$A$1:$B$107,2,TRUE)</f>
        <v>Educação e Criação em Artes</v>
      </c>
      <c r="G3798" s="25">
        <v>2005</v>
      </c>
      <c r="H3798" s="24">
        <v>0</v>
      </c>
      <c r="I3798" s="23" t="str">
        <f>VLOOKUP(J3798,PROCV!$E$1:$F$27,2,FALSE)</f>
        <v>21 - Maranhão</v>
      </c>
      <c r="J3798" s="22" t="s">
        <v>63</v>
      </c>
      <c r="K3798" s="22">
        <v>0</v>
      </c>
      <c r="L3798" s="25">
        <v>177500</v>
      </c>
      <c r="M3798" s="20" t="e">
        <f>VLOOKUP(G3798,PROCV!$A$110:$B$119,2,FALSE)</f>
        <v>#N/A</v>
      </c>
      <c r="N3798" s="17" t="e">
        <f t="shared" si="59"/>
        <v>#N/A</v>
      </c>
    </row>
    <row r="3799" spans="1:14" x14ac:dyDescent="0.25">
      <c r="A3799" s="30" t="s">
        <v>48</v>
      </c>
      <c r="B3799" s="29">
        <v>66034</v>
      </c>
      <c r="C3799" s="28" t="s">
        <v>2801</v>
      </c>
      <c r="D3799" s="27" t="s">
        <v>46</v>
      </c>
      <c r="E3799" s="27" t="s">
        <v>50</v>
      </c>
      <c r="F3799" s="26" t="str">
        <f>VLOOKUP(E3799,PROCV!$A$1:$B$107,2,TRUE)</f>
        <v>Educação e Criação em Artes</v>
      </c>
      <c r="G3799" s="25">
        <v>2005</v>
      </c>
      <c r="H3799" s="24">
        <v>0</v>
      </c>
      <c r="I3799" s="23" t="str">
        <f>VLOOKUP(J3799,PROCV!$E$1:$F$27,2,FALSE)</f>
        <v>43 - Rio Grande do Sul</v>
      </c>
      <c r="J3799" s="22" t="s">
        <v>56</v>
      </c>
      <c r="K3799" s="22">
        <v>0</v>
      </c>
      <c r="L3799" s="25">
        <v>142339</v>
      </c>
      <c r="M3799" s="20" t="e">
        <f>VLOOKUP(G3799,PROCV!$A$110:$B$119,2,FALSE)</f>
        <v>#N/A</v>
      </c>
      <c r="N3799" s="17" t="e">
        <f t="shared" si="59"/>
        <v>#N/A</v>
      </c>
    </row>
    <row r="3800" spans="1:14" x14ac:dyDescent="0.25">
      <c r="A3800" s="30" t="s">
        <v>48</v>
      </c>
      <c r="B3800" s="29">
        <v>66199</v>
      </c>
      <c r="C3800" s="28" t="s">
        <v>2800</v>
      </c>
      <c r="D3800" s="27" t="s">
        <v>46</v>
      </c>
      <c r="E3800" s="27" t="s">
        <v>50</v>
      </c>
      <c r="F3800" s="26" t="str">
        <f>VLOOKUP(E3800,PROCV!$A$1:$B$107,2,TRUE)</f>
        <v>Educação e Criação em Artes</v>
      </c>
      <c r="G3800" s="25">
        <v>2005</v>
      </c>
      <c r="H3800" s="24">
        <v>0</v>
      </c>
      <c r="I3800" s="23" t="str">
        <f>VLOOKUP(J3800,PROCV!$E$1:$F$27,2,FALSE)</f>
        <v>32 - Espírito Santo</v>
      </c>
      <c r="J3800" s="22" t="s">
        <v>67</v>
      </c>
      <c r="K3800" s="22">
        <v>0</v>
      </c>
      <c r="L3800" s="25">
        <v>150000</v>
      </c>
      <c r="M3800" s="20" t="e">
        <f>VLOOKUP(G3800,PROCV!$A$110:$B$119,2,FALSE)</f>
        <v>#N/A</v>
      </c>
      <c r="N3800" s="17" t="e">
        <f t="shared" si="59"/>
        <v>#N/A</v>
      </c>
    </row>
    <row r="3801" spans="1:14" x14ac:dyDescent="0.25">
      <c r="A3801" s="30" t="s">
        <v>48</v>
      </c>
      <c r="B3801" s="29">
        <v>66179</v>
      </c>
      <c r="C3801" s="28" t="s">
        <v>2799</v>
      </c>
      <c r="D3801" s="27" t="s">
        <v>46</v>
      </c>
      <c r="E3801" s="27" t="s">
        <v>50</v>
      </c>
      <c r="F3801" s="26" t="str">
        <f>VLOOKUP(E3801,PROCV!$A$1:$B$107,2,TRUE)</f>
        <v>Educação e Criação em Artes</v>
      </c>
      <c r="G3801" s="25">
        <v>2005</v>
      </c>
      <c r="H3801" s="24">
        <v>0</v>
      </c>
      <c r="I3801" s="23" t="str">
        <f>VLOOKUP(J3801,PROCV!$E$1:$F$27,2,FALSE)</f>
        <v>35 - São Paulo</v>
      </c>
      <c r="J3801" s="22" t="s">
        <v>76</v>
      </c>
      <c r="K3801" s="22">
        <v>0</v>
      </c>
      <c r="L3801" s="25">
        <v>150000</v>
      </c>
      <c r="M3801" s="20" t="e">
        <f>VLOOKUP(G3801,PROCV!$A$110:$B$119,2,FALSE)</f>
        <v>#N/A</v>
      </c>
      <c r="N3801" s="17" t="e">
        <f t="shared" si="59"/>
        <v>#N/A</v>
      </c>
    </row>
    <row r="3802" spans="1:14" x14ac:dyDescent="0.25">
      <c r="A3802" s="30" t="s">
        <v>48</v>
      </c>
      <c r="B3802" s="29">
        <v>66536</v>
      </c>
      <c r="C3802" s="28" t="s">
        <v>2798</v>
      </c>
      <c r="D3802" s="27" t="s">
        <v>46</v>
      </c>
      <c r="E3802" s="27" t="s">
        <v>50</v>
      </c>
      <c r="F3802" s="26" t="str">
        <f>VLOOKUP(E3802,PROCV!$A$1:$B$107,2,TRUE)</f>
        <v>Educação e Criação em Artes</v>
      </c>
      <c r="G3802" s="25">
        <v>2005</v>
      </c>
      <c r="H3802" s="24">
        <v>0</v>
      </c>
      <c r="I3802" s="23" t="str">
        <f>VLOOKUP(J3802,PROCV!$E$1:$F$27,2,FALSE)</f>
        <v>53 - Distrito Federal</v>
      </c>
      <c r="J3802" s="22" t="s">
        <v>75</v>
      </c>
      <c r="K3802" s="22">
        <v>0</v>
      </c>
      <c r="L3802" s="25">
        <v>150000</v>
      </c>
      <c r="M3802" s="20" t="e">
        <f>VLOOKUP(G3802,PROCV!$A$110:$B$119,2,FALSE)</f>
        <v>#N/A</v>
      </c>
      <c r="N3802" s="17" t="e">
        <f t="shared" si="59"/>
        <v>#N/A</v>
      </c>
    </row>
    <row r="3803" spans="1:14" x14ac:dyDescent="0.25">
      <c r="A3803" s="30" t="s">
        <v>48</v>
      </c>
      <c r="B3803" s="29">
        <v>46046</v>
      </c>
      <c r="C3803" s="28" t="s">
        <v>2143</v>
      </c>
      <c r="D3803" s="27" t="s">
        <v>189</v>
      </c>
      <c r="E3803" s="27" t="s">
        <v>188</v>
      </c>
      <c r="F3803" s="26" t="str">
        <f>VLOOKUP(E3803,PROCV!$A$1:$B$107,2,TRUE)</f>
        <v>Audiovisual</v>
      </c>
      <c r="G3803" s="25">
        <v>2005</v>
      </c>
      <c r="H3803" s="24">
        <v>0</v>
      </c>
      <c r="I3803" s="23" t="str">
        <f>VLOOKUP(J3803,PROCV!$E$1:$F$27,2,FALSE)</f>
        <v>35 - São Paulo</v>
      </c>
      <c r="J3803" s="22" t="s">
        <v>76</v>
      </c>
      <c r="K3803" s="22">
        <v>0</v>
      </c>
      <c r="L3803" s="25">
        <v>2584233.2000000002</v>
      </c>
      <c r="M3803" s="20" t="e">
        <f>VLOOKUP(G3803,PROCV!$A$110:$B$119,2,FALSE)</f>
        <v>#N/A</v>
      </c>
      <c r="N3803" s="17" t="e">
        <f t="shared" si="59"/>
        <v>#N/A</v>
      </c>
    </row>
    <row r="3804" spans="1:14" x14ac:dyDescent="0.25">
      <c r="A3804" s="30" t="s">
        <v>48</v>
      </c>
      <c r="B3804" s="29">
        <v>66219</v>
      </c>
      <c r="C3804" s="28" t="s">
        <v>2797</v>
      </c>
      <c r="D3804" s="27" t="s">
        <v>46</v>
      </c>
      <c r="E3804" s="27" t="s">
        <v>50</v>
      </c>
      <c r="F3804" s="26" t="str">
        <f>VLOOKUP(E3804,PROCV!$A$1:$B$107,2,TRUE)</f>
        <v>Educação e Criação em Artes</v>
      </c>
      <c r="G3804" s="25">
        <v>2005</v>
      </c>
      <c r="H3804" s="24">
        <v>0</v>
      </c>
      <c r="I3804" s="23" t="str">
        <f>VLOOKUP(J3804,PROCV!$E$1:$F$27,2,FALSE)</f>
        <v>35 - São Paulo</v>
      </c>
      <c r="J3804" s="22" t="s">
        <v>76</v>
      </c>
      <c r="K3804" s="22">
        <v>0</v>
      </c>
      <c r="L3804" s="25">
        <v>133000</v>
      </c>
      <c r="M3804" s="20" t="e">
        <f>VLOOKUP(G3804,PROCV!$A$110:$B$119,2,FALSE)</f>
        <v>#N/A</v>
      </c>
      <c r="N3804" s="17" t="e">
        <f t="shared" si="59"/>
        <v>#N/A</v>
      </c>
    </row>
    <row r="3805" spans="1:14" x14ac:dyDescent="0.25">
      <c r="A3805" s="30" t="s">
        <v>48</v>
      </c>
      <c r="B3805" s="29">
        <v>66490</v>
      </c>
      <c r="C3805" s="28" t="s">
        <v>2796</v>
      </c>
      <c r="D3805" s="27" t="s">
        <v>46</v>
      </c>
      <c r="E3805" s="27" t="s">
        <v>50</v>
      </c>
      <c r="F3805" s="26" t="str">
        <f>VLOOKUP(E3805,PROCV!$A$1:$B$107,2,TRUE)</f>
        <v>Educação e Criação em Artes</v>
      </c>
      <c r="G3805" s="25">
        <v>2005</v>
      </c>
      <c r="H3805" s="24">
        <v>0</v>
      </c>
      <c r="I3805" s="23" t="str">
        <f>VLOOKUP(J3805,PROCV!$E$1:$F$27,2,FALSE)</f>
        <v>51 - Mato Grosso</v>
      </c>
      <c r="J3805" s="22" t="s">
        <v>99</v>
      </c>
      <c r="K3805" s="22">
        <v>0</v>
      </c>
      <c r="L3805" s="25">
        <v>150000</v>
      </c>
      <c r="M3805" s="20" t="e">
        <f>VLOOKUP(G3805,PROCV!$A$110:$B$119,2,FALSE)</f>
        <v>#N/A</v>
      </c>
      <c r="N3805" s="17" t="e">
        <f t="shared" si="59"/>
        <v>#N/A</v>
      </c>
    </row>
    <row r="3806" spans="1:14" x14ac:dyDescent="0.25">
      <c r="A3806" s="30" t="s">
        <v>48</v>
      </c>
      <c r="B3806" s="29">
        <v>52526</v>
      </c>
      <c r="C3806" s="28" t="s">
        <v>2795</v>
      </c>
      <c r="D3806" s="27" t="s">
        <v>4</v>
      </c>
      <c r="E3806" s="27" t="s">
        <v>230</v>
      </c>
      <c r="F3806" s="26" t="str">
        <f>VLOOKUP(E3806,PROCV!$A$1:$B$107,2,TRUE)</f>
        <v>Artes Cênicas e Espetáculo</v>
      </c>
      <c r="G3806" s="25">
        <v>2005</v>
      </c>
      <c r="H3806" s="24">
        <v>0</v>
      </c>
      <c r="I3806" s="23" t="str">
        <f>VLOOKUP(J3806,PROCV!$E$1:$F$27,2,FALSE)</f>
        <v>33 - Rio de Janeiro</v>
      </c>
      <c r="J3806" s="22" t="s">
        <v>82</v>
      </c>
      <c r="K3806" s="22">
        <v>0</v>
      </c>
      <c r="L3806" s="25">
        <v>50000</v>
      </c>
      <c r="M3806" s="20" t="e">
        <f>VLOOKUP(G3806,PROCV!$A$110:$B$119,2,FALSE)</f>
        <v>#N/A</v>
      </c>
      <c r="N3806" s="17" t="e">
        <f t="shared" si="59"/>
        <v>#N/A</v>
      </c>
    </row>
    <row r="3807" spans="1:14" x14ac:dyDescent="0.25">
      <c r="A3807" s="30" t="s">
        <v>48</v>
      </c>
      <c r="B3807" s="29">
        <v>67096</v>
      </c>
      <c r="C3807" s="28" t="s">
        <v>2794</v>
      </c>
      <c r="D3807" s="27" t="s">
        <v>46</v>
      </c>
      <c r="E3807" s="27" t="s">
        <v>50</v>
      </c>
      <c r="F3807" s="26" t="str">
        <f>VLOOKUP(E3807,PROCV!$A$1:$B$107,2,TRUE)</f>
        <v>Educação e Criação em Artes</v>
      </c>
      <c r="G3807" s="25">
        <v>2005</v>
      </c>
      <c r="H3807" s="24">
        <v>0</v>
      </c>
      <c r="I3807" s="23" t="str">
        <f>VLOOKUP(J3807,PROCV!$E$1:$F$27,2,FALSE)</f>
        <v>33 - Rio de Janeiro</v>
      </c>
      <c r="J3807" s="22" t="s">
        <v>82</v>
      </c>
      <c r="K3807" s="22">
        <v>0</v>
      </c>
      <c r="L3807" s="25">
        <v>175000</v>
      </c>
      <c r="M3807" s="20" t="e">
        <f>VLOOKUP(G3807,PROCV!$A$110:$B$119,2,FALSE)</f>
        <v>#N/A</v>
      </c>
      <c r="N3807" s="17" t="e">
        <f t="shared" si="59"/>
        <v>#N/A</v>
      </c>
    </row>
    <row r="3808" spans="1:14" x14ac:dyDescent="0.25">
      <c r="A3808" s="30" t="s">
        <v>48</v>
      </c>
      <c r="B3808" s="29">
        <v>66077</v>
      </c>
      <c r="C3808" s="28" t="s">
        <v>2793</v>
      </c>
      <c r="D3808" s="27" t="s">
        <v>46</v>
      </c>
      <c r="E3808" s="27" t="s">
        <v>50</v>
      </c>
      <c r="F3808" s="26" t="str">
        <f>VLOOKUP(E3808,PROCV!$A$1:$B$107,2,TRUE)</f>
        <v>Educação e Criação em Artes</v>
      </c>
      <c r="G3808" s="25">
        <v>2005</v>
      </c>
      <c r="H3808" s="24">
        <v>0</v>
      </c>
      <c r="I3808" s="23" t="str">
        <f>VLOOKUP(J3808,PROCV!$E$1:$F$27,2,FALSE)</f>
        <v>35 - São Paulo</v>
      </c>
      <c r="J3808" s="22" t="s">
        <v>76</v>
      </c>
      <c r="K3808" s="22">
        <v>0</v>
      </c>
      <c r="L3808" s="25">
        <v>184187</v>
      </c>
      <c r="M3808" s="20" t="e">
        <f>VLOOKUP(G3808,PROCV!$A$110:$B$119,2,FALSE)</f>
        <v>#N/A</v>
      </c>
      <c r="N3808" s="17" t="e">
        <f t="shared" si="59"/>
        <v>#N/A</v>
      </c>
    </row>
    <row r="3809" spans="1:14" x14ac:dyDescent="0.25">
      <c r="A3809" s="30" t="s">
        <v>48</v>
      </c>
      <c r="B3809" s="29">
        <v>55026</v>
      </c>
      <c r="C3809" s="28" t="s">
        <v>2792</v>
      </c>
      <c r="D3809" s="27" t="s">
        <v>114</v>
      </c>
      <c r="E3809" s="27" t="s">
        <v>113</v>
      </c>
      <c r="F3809" s="26" t="str">
        <f>VLOOKUP(E3809,PROCV!$A$1:$B$107,2,TRUE)</f>
        <v>Música</v>
      </c>
      <c r="G3809" s="25">
        <v>2005</v>
      </c>
      <c r="H3809" s="24">
        <v>0</v>
      </c>
      <c r="I3809" s="23" t="str">
        <f>VLOOKUP(J3809,PROCV!$E$1:$F$27,2,FALSE)</f>
        <v>33 - Rio de Janeiro</v>
      </c>
      <c r="J3809" s="22" t="s">
        <v>82</v>
      </c>
      <c r="K3809" s="22">
        <v>0</v>
      </c>
      <c r="L3809" s="25">
        <v>277918.58</v>
      </c>
      <c r="M3809" s="20" t="e">
        <f>VLOOKUP(G3809,PROCV!$A$110:$B$119,2,FALSE)</f>
        <v>#N/A</v>
      </c>
      <c r="N3809" s="17" t="e">
        <f t="shared" si="59"/>
        <v>#N/A</v>
      </c>
    </row>
    <row r="3810" spans="1:14" x14ac:dyDescent="0.25">
      <c r="A3810" s="30" t="s">
        <v>48</v>
      </c>
      <c r="B3810" s="29">
        <v>57843</v>
      </c>
      <c r="C3810" s="28" t="s">
        <v>2791</v>
      </c>
      <c r="D3810" s="27" t="s">
        <v>46</v>
      </c>
      <c r="E3810" s="27" t="s">
        <v>45</v>
      </c>
      <c r="F3810" s="26" t="str">
        <f>VLOOKUP(E3810,PROCV!$A$1:$B$107,2,TRUE)</f>
        <v>Artes Cênicas e Espetáculo</v>
      </c>
      <c r="G3810" s="25">
        <v>2005</v>
      </c>
      <c r="H3810" s="24">
        <v>0</v>
      </c>
      <c r="I3810" s="23" t="str">
        <f>VLOOKUP(J3810,PROCV!$E$1:$F$27,2,FALSE)</f>
        <v>35 - São Paulo</v>
      </c>
      <c r="J3810" s="22" t="s">
        <v>76</v>
      </c>
      <c r="K3810" s="22">
        <v>0</v>
      </c>
      <c r="L3810" s="25">
        <v>8480</v>
      </c>
      <c r="M3810" s="20" t="e">
        <f>VLOOKUP(G3810,PROCV!$A$110:$B$119,2,FALSE)</f>
        <v>#N/A</v>
      </c>
      <c r="N3810" s="17" t="e">
        <f t="shared" si="59"/>
        <v>#N/A</v>
      </c>
    </row>
    <row r="3811" spans="1:14" x14ac:dyDescent="0.25">
      <c r="A3811" s="30" t="s">
        <v>48</v>
      </c>
      <c r="B3811" s="29">
        <v>57054</v>
      </c>
      <c r="C3811" s="28" t="s">
        <v>2790</v>
      </c>
      <c r="D3811" s="27" t="s">
        <v>300</v>
      </c>
      <c r="E3811" s="27" t="s">
        <v>299</v>
      </c>
      <c r="F3811" s="26" t="str">
        <f>VLOOKUP(E3811,PROCV!$A$1:$B$107,2,TRUE)</f>
        <v>Patrimônio</v>
      </c>
      <c r="G3811" s="25">
        <v>2005</v>
      </c>
      <c r="H3811" s="24">
        <v>0</v>
      </c>
      <c r="I3811" s="23" t="str">
        <f>VLOOKUP(J3811,PROCV!$E$1:$F$27,2,FALSE)</f>
        <v>29 - Bahia</v>
      </c>
      <c r="J3811" s="22" t="s">
        <v>73</v>
      </c>
      <c r="K3811" s="22">
        <v>0</v>
      </c>
      <c r="L3811" s="25">
        <v>28000</v>
      </c>
      <c r="M3811" s="20" t="e">
        <f>VLOOKUP(G3811,PROCV!$A$110:$B$119,2,FALSE)</f>
        <v>#N/A</v>
      </c>
      <c r="N3811" s="17" t="e">
        <f t="shared" si="59"/>
        <v>#N/A</v>
      </c>
    </row>
    <row r="3812" spans="1:14" x14ac:dyDescent="0.25">
      <c r="A3812" s="30" t="s">
        <v>48</v>
      </c>
      <c r="B3812" s="29">
        <v>53636</v>
      </c>
      <c r="C3812" s="28" t="s">
        <v>2789</v>
      </c>
      <c r="D3812" s="27" t="s">
        <v>300</v>
      </c>
      <c r="E3812" s="27" t="s">
        <v>299</v>
      </c>
      <c r="F3812" s="26" t="str">
        <f>VLOOKUP(E3812,PROCV!$A$1:$B$107,2,TRUE)</f>
        <v>Patrimônio</v>
      </c>
      <c r="G3812" s="25">
        <v>2005</v>
      </c>
      <c r="H3812" s="24">
        <v>0</v>
      </c>
      <c r="I3812" s="23" t="str">
        <f>VLOOKUP(J3812,PROCV!$E$1:$F$27,2,FALSE)</f>
        <v>41 - Paraná</v>
      </c>
      <c r="J3812" s="22" t="s">
        <v>106</v>
      </c>
      <c r="K3812" s="22">
        <v>0</v>
      </c>
      <c r="L3812" s="25">
        <v>49581.5</v>
      </c>
      <c r="M3812" s="20" t="e">
        <f>VLOOKUP(G3812,PROCV!$A$110:$B$119,2,FALSE)</f>
        <v>#N/A</v>
      </c>
      <c r="N3812" s="17" t="e">
        <f t="shared" si="59"/>
        <v>#N/A</v>
      </c>
    </row>
    <row r="3813" spans="1:14" x14ac:dyDescent="0.25">
      <c r="A3813" s="30" t="s">
        <v>48</v>
      </c>
      <c r="B3813" s="29">
        <v>66192</v>
      </c>
      <c r="C3813" s="28" t="s">
        <v>2788</v>
      </c>
      <c r="D3813" s="27" t="s">
        <v>46</v>
      </c>
      <c r="E3813" s="27" t="s">
        <v>50</v>
      </c>
      <c r="F3813" s="26" t="str">
        <f>VLOOKUP(E3813,PROCV!$A$1:$B$107,2,TRUE)</f>
        <v>Educação e Criação em Artes</v>
      </c>
      <c r="G3813" s="25">
        <v>2005</v>
      </c>
      <c r="H3813" s="24">
        <v>0</v>
      </c>
      <c r="I3813" s="23" t="str">
        <f>VLOOKUP(J3813,PROCV!$E$1:$F$27,2,FALSE)</f>
        <v>43 - Rio Grande do Sul</v>
      </c>
      <c r="J3813" s="22" t="s">
        <v>56</v>
      </c>
      <c r="K3813" s="22">
        <v>0</v>
      </c>
      <c r="L3813" s="25">
        <v>176190</v>
      </c>
      <c r="M3813" s="20" t="e">
        <f>VLOOKUP(G3813,PROCV!$A$110:$B$119,2,FALSE)</f>
        <v>#N/A</v>
      </c>
      <c r="N3813" s="17" t="e">
        <f t="shared" si="59"/>
        <v>#N/A</v>
      </c>
    </row>
    <row r="3814" spans="1:14" x14ac:dyDescent="0.25">
      <c r="A3814" s="30" t="s">
        <v>48</v>
      </c>
      <c r="B3814" s="29">
        <v>52277</v>
      </c>
      <c r="C3814" s="28" t="s">
        <v>2787</v>
      </c>
      <c r="D3814" s="27" t="s">
        <v>189</v>
      </c>
      <c r="E3814" s="27" t="s">
        <v>213</v>
      </c>
      <c r="F3814" s="26" t="str">
        <f>VLOOKUP(E3814,PROCV!$A$1:$B$107,2,TRUE)</f>
        <v>Patrimônio</v>
      </c>
      <c r="G3814" s="25">
        <v>2005</v>
      </c>
      <c r="H3814" s="24">
        <v>0</v>
      </c>
      <c r="I3814" s="23" t="str">
        <f>VLOOKUP(J3814,PROCV!$E$1:$F$27,2,FALSE)</f>
        <v>12 - Acre</v>
      </c>
      <c r="J3814" s="22" t="s">
        <v>71</v>
      </c>
      <c r="K3814" s="22">
        <v>0</v>
      </c>
      <c r="L3814" s="25">
        <v>100000</v>
      </c>
      <c r="M3814" s="20" t="e">
        <f>VLOOKUP(G3814,PROCV!$A$110:$B$119,2,FALSE)</f>
        <v>#N/A</v>
      </c>
      <c r="N3814" s="17" t="e">
        <f t="shared" si="59"/>
        <v>#N/A</v>
      </c>
    </row>
    <row r="3815" spans="1:14" x14ac:dyDescent="0.25">
      <c r="A3815" s="30" t="s">
        <v>48</v>
      </c>
      <c r="B3815" s="29">
        <v>57895</v>
      </c>
      <c r="C3815" s="28" t="s">
        <v>2786</v>
      </c>
      <c r="D3815" s="27" t="s">
        <v>46</v>
      </c>
      <c r="E3815" s="27" t="s">
        <v>45</v>
      </c>
      <c r="F3815" s="26" t="str">
        <f>VLOOKUP(E3815,PROCV!$A$1:$B$107,2,TRUE)</f>
        <v>Artes Cênicas e Espetáculo</v>
      </c>
      <c r="G3815" s="25">
        <v>2005</v>
      </c>
      <c r="H3815" s="24">
        <v>0</v>
      </c>
      <c r="I3815" s="23" t="str">
        <f>VLOOKUP(J3815,PROCV!$E$1:$F$27,2,FALSE)</f>
        <v>42 - Santa Catarina</v>
      </c>
      <c r="J3815" s="22" t="s">
        <v>79</v>
      </c>
      <c r="K3815" s="22">
        <v>0</v>
      </c>
      <c r="L3815" s="25">
        <v>58697.59</v>
      </c>
      <c r="M3815" s="20" t="e">
        <f>VLOOKUP(G3815,PROCV!$A$110:$B$119,2,FALSE)</f>
        <v>#N/A</v>
      </c>
      <c r="N3815" s="17" t="e">
        <f t="shared" si="59"/>
        <v>#N/A</v>
      </c>
    </row>
    <row r="3816" spans="1:14" x14ac:dyDescent="0.25">
      <c r="A3816" s="30" t="s">
        <v>48</v>
      </c>
      <c r="B3816" s="29">
        <v>67849</v>
      </c>
      <c r="C3816" s="28" t="s">
        <v>2785</v>
      </c>
      <c r="D3816" s="27" t="s">
        <v>46</v>
      </c>
      <c r="E3816" s="27" t="s">
        <v>50</v>
      </c>
      <c r="F3816" s="26" t="str">
        <f>VLOOKUP(E3816,PROCV!$A$1:$B$107,2,TRUE)</f>
        <v>Educação e Criação em Artes</v>
      </c>
      <c r="G3816" s="25">
        <v>2005</v>
      </c>
      <c r="H3816" s="24">
        <v>0</v>
      </c>
      <c r="I3816" s="23" t="str">
        <f>VLOOKUP(J3816,PROCV!$E$1:$F$27,2,FALSE)</f>
        <v>27 - Alagoas</v>
      </c>
      <c r="J3816" s="22" t="s">
        <v>65</v>
      </c>
      <c r="K3816" s="22">
        <v>0</v>
      </c>
      <c r="L3816" s="25">
        <v>149175.5</v>
      </c>
      <c r="M3816" s="20" t="e">
        <f>VLOOKUP(G3816,PROCV!$A$110:$B$119,2,FALSE)</f>
        <v>#N/A</v>
      </c>
      <c r="N3816" s="17" t="e">
        <f t="shared" si="59"/>
        <v>#N/A</v>
      </c>
    </row>
    <row r="3817" spans="1:14" x14ac:dyDescent="0.25">
      <c r="A3817" s="30" t="s">
        <v>48</v>
      </c>
      <c r="B3817" s="29">
        <v>56519</v>
      </c>
      <c r="C3817" s="28" t="s">
        <v>2784</v>
      </c>
      <c r="D3817" s="27" t="s">
        <v>4</v>
      </c>
      <c r="E3817" s="27" t="s">
        <v>230</v>
      </c>
      <c r="F3817" s="26" t="str">
        <f>VLOOKUP(E3817,PROCV!$A$1:$B$107,2,TRUE)</f>
        <v>Artes Cênicas e Espetáculo</v>
      </c>
      <c r="G3817" s="25">
        <v>2005</v>
      </c>
      <c r="H3817" s="24">
        <v>0</v>
      </c>
      <c r="I3817" s="23" t="str">
        <f>VLOOKUP(J3817,PROCV!$E$1:$F$27,2,FALSE)</f>
        <v>33 - Rio de Janeiro</v>
      </c>
      <c r="J3817" s="22" t="s">
        <v>82</v>
      </c>
      <c r="K3817" s="22">
        <v>0</v>
      </c>
      <c r="L3817" s="25">
        <v>399473</v>
      </c>
      <c r="M3817" s="20" t="e">
        <f>VLOOKUP(G3817,PROCV!$A$110:$B$119,2,FALSE)</f>
        <v>#N/A</v>
      </c>
      <c r="N3817" s="17" t="e">
        <f t="shared" si="59"/>
        <v>#N/A</v>
      </c>
    </row>
    <row r="3818" spans="1:14" x14ac:dyDescent="0.25">
      <c r="A3818" s="30" t="s">
        <v>48</v>
      </c>
      <c r="B3818" s="29">
        <v>54481</v>
      </c>
      <c r="C3818" s="28" t="s">
        <v>2783</v>
      </c>
      <c r="D3818" s="27" t="s">
        <v>4</v>
      </c>
      <c r="E3818" s="27" t="s">
        <v>230</v>
      </c>
      <c r="F3818" s="26" t="str">
        <f>VLOOKUP(E3818,PROCV!$A$1:$B$107,2,TRUE)</f>
        <v>Artes Cênicas e Espetáculo</v>
      </c>
      <c r="G3818" s="25">
        <v>2005</v>
      </c>
      <c r="H3818" s="24">
        <v>0</v>
      </c>
      <c r="I3818" s="23" t="str">
        <f>VLOOKUP(J3818,PROCV!$E$1:$F$27,2,FALSE)</f>
        <v>42 - Santa Catarina</v>
      </c>
      <c r="J3818" s="22" t="s">
        <v>79</v>
      </c>
      <c r="K3818" s="22">
        <v>0</v>
      </c>
      <c r="L3818" s="25">
        <v>50000</v>
      </c>
      <c r="M3818" s="20" t="e">
        <f>VLOOKUP(G3818,PROCV!$A$110:$B$119,2,FALSE)</f>
        <v>#N/A</v>
      </c>
      <c r="N3818" s="17" t="e">
        <f t="shared" si="59"/>
        <v>#N/A</v>
      </c>
    </row>
    <row r="3819" spans="1:14" x14ac:dyDescent="0.25">
      <c r="A3819" s="30" t="s">
        <v>48</v>
      </c>
      <c r="B3819" s="29">
        <v>56933</v>
      </c>
      <c r="C3819" s="28" t="s">
        <v>2782</v>
      </c>
      <c r="D3819" s="27" t="s">
        <v>46</v>
      </c>
      <c r="E3819" s="27" t="s">
        <v>50</v>
      </c>
      <c r="F3819" s="26" t="str">
        <f>VLOOKUP(E3819,PROCV!$A$1:$B$107,2,TRUE)</f>
        <v>Educação e Criação em Artes</v>
      </c>
      <c r="G3819" s="25">
        <v>2005</v>
      </c>
      <c r="H3819" s="24">
        <v>0</v>
      </c>
      <c r="I3819" s="23" t="str">
        <f>VLOOKUP(J3819,PROCV!$E$1:$F$27,2,FALSE)</f>
        <v>35 - São Paulo</v>
      </c>
      <c r="J3819" s="22" t="s">
        <v>76</v>
      </c>
      <c r="K3819" s="22">
        <v>0</v>
      </c>
      <c r="L3819" s="25">
        <v>170000</v>
      </c>
      <c r="M3819" s="20" t="e">
        <f>VLOOKUP(G3819,PROCV!$A$110:$B$119,2,FALSE)</f>
        <v>#N/A</v>
      </c>
      <c r="N3819" s="17" t="e">
        <f t="shared" si="59"/>
        <v>#N/A</v>
      </c>
    </row>
    <row r="3820" spans="1:14" x14ac:dyDescent="0.25">
      <c r="A3820" s="30" t="s">
        <v>48</v>
      </c>
      <c r="B3820" s="29">
        <v>57587</v>
      </c>
      <c r="C3820" s="28" t="s">
        <v>2781</v>
      </c>
      <c r="D3820" s="27" t="s">
        <v>46</v>
      </c>
      <c r="E3820" s="27" t="s">
        <v>45</v>
      </c>
      <c r="F3820" s="26" t="str">
        <f>VLOOKUP(E3820,PROCV!$A$1:$B$107,2,TRUE)</f>
        <v>Artes Cênicas e Espetáculo</v>
      </c>
      <c r="G3820" s="25">
        <v>2005</v>
      </c>
      <c r="H3820" s="24">
        <v>0</v>
      </c>
      <c r="I3820" s="23" t="str">
        <f>VLOOKUP(J3820,PROCV!$E$1:$F$27,2,FALSE)</f>
        <v>24 - Rio Grande do Norte</v>
      </c>
      <c r="J3820" s="22" t="s">
        <v>54</v>
      </c>
      <c r="K3820" s="22">
        <v>0</v>
      </c>
      <c r="L3820" s="25">
        <v>43504</v>
      </c>
      <c r="M3820" s="20" t="e">
        <f>VLOOKUP(G3820,PROCV!$A$110:$B$119,2,FALSE)</f>
        <v>#N/A</v>
      </c>
      <c r="N3820" s="17" t="e">
        <f t="shared" si="59"/>
        <v>#N/A</v>
      </c>
    </row>
    <row r="3821" spans="1:14" x14ac:dyDescent="0.25">
      <c r="A3821" s="30" t="s">
        <v>48</v>
      </c>
      <c r="B3821" s="29">
        <v>66101</v>
      </c>
      <c r="C3821" s="28" t="s">
        <v>2780</v>
      </c>
      <c r="D3821" s="27" t="s">
        <v>46</v>
      </c>
      <c r="E3821" s="27" t="s">
        <v>50</v>
      </c>
      <c r="F3821" s="26" t="str">
        <f>VLOOKUP(E3821,PROCV!$A$1:$B$107,2,TRUE)</f>
        <v>Educação e Criação em Artes</v>
      </c>
      <c r="G3821" s="25">
        <v>2005</v>
      </c>
      <c r="H3821" s="24">
        <v>0</v>
      </c>
      <c r="I3821" s="23" t="str">
        <f>VLOOKUP(J3821,PROCV!$E$1:$F$27,2,FALSE)</f>
        <v>41 - Paraná</v>
      </c>
      <c r="J3821" s="22" t="s">
        <v>106</v>
      </c>
      <c r="K3821" s="22">
        <v>0</v>
      </c>
      <c r="L3821" s="25">
        <v>164418</v>
      </c>
      <c r="M3821" s="20" t="e">
        <f>VLOOKUP(G3821,PROCV!$A$110:$B$119,2,FALSE)</f>
        <v>#N/A</v>
      </c>
      <c r="N3821" s="17" t="e">
        <f t="shared" si="59"/>
        <v>#N/A</v>
      </c>
    </row>
    <row r="3822" spans="1:14" x14ac:dyDescent="0.25">
      <c r="A3822" s="30" t="s">
        <v>48</v>
      </c>
      <c r="B3822" s="29">
        <v>66225</v>
      </c>
      <c r="C3822" s="28" t="s">
        <v>2779</v>
      </c>
      <c r="D3822" s="27" t="s">
        <v>46</v>
      </c>
      <c r="E3822" s="27" t="s">
        <v>50</v>
      </c>
      <c r="F3822" s="26" t="str">
        <f>VLOOKUP(E3822,PROCV!$A$1:$B$107,2,TRUE)</f>
        <v>Educação e Criação em Artes</v>
      </c>
      <c r="G3822" s="25">
        <v>2005</v>
      </c>
      <c r="H3822" s="24">
        <v>0</v>
      </c>
      <c r="I3822" s="23" t="str">
        <f>VLOOKUP(J3822,PROCV!$E$1:$F$27,2,FALSE)</f>
        <v>27 - Alagoas</v>
      </c>
      <c r="J3822" s="22" t="s">
        <v>65</v>
      </c>
      <c r="K3822" s="22">
        <v>0</v>
      </c>
      <c r="L3822" s="25">
        <v>150000</v>
      </c>
      <c r="M3822" s="20" t="e">
        <f>VLOOKUP(G3822,PROCV!$A$110:$B$119,2,FALSE)</f>
        <v>#N/A</v>
      </c>
      <c r="N3822" s="17" t="e">
        <f t="shared" si="59"/>
        <v>#N/A</v>
      </c>
    </row>
    <row r="3823" spans="1:14" x14ac:dyDescent="0.25">
      <c r="A3823" s="30" t="s">
        <v>48</v>
      </c>
      <c r="B3823" s="29">
        <v>41479</v>
      </c>
      <c r="C3823" s="28" t="s">
        <v>2778</v>
      </c>
      <c r="D3823" s="27" t="s">
        <v>46</v>
      </c>
      <c r="E3823" s="27" t="s">
        <v>50</v>
      </c>
      <c r="F3823" s="26" t="str">
        <f>VLOOKUP(E3823,PROCV!$A$1:$B$107,2,TRUE)</f>
        <v>Educação e Criação em Artes</v>
      </c>
      <c r="G3823" s="25">
        <v>2005</v>
      </c>
      <c r="H3823" s="24">
        <v>0</v>
      </c>
      <c r="I3823" s="23" t="str">
        <f>VLOOKUP(J3823,PROCV!$E$1:$F$27,2,FALSE)</f>
        <v>23 - Ceará</v>
      </c>
      <c r="J3823" s="22" t="s">
        <v>52</v>
      </c>
      <c r="K3823" s="22">
        <v>0</v>
      </c>
      <c r="L3823" s="25">
        <v>79630</v>
      </c>
      <c r="M3823" s="20" t="e">
        <f>VLOOKUP(G3823,PROCV!$A$110:$B$119,2,FALSE)</f>
        <v>#N/A</v>
      </c>
      <c r="N3823" s="17" t="e">
        <f t="shared" si="59"/>
        <v>#N/A</v>
      </c>
    </row>
    <row r="3824" spans="1:14" x14ac:dyDescent="0.25">
      <c r="A3824" s="30" t="s">
        <v>48</v>
      </c>
      <c r="B3824" s="29">
        <v>66088</v>
      </c>
      <c r="C3824" s="28" t="s">
        <v>2777</v>
      </c>
      <c r="D3824" s="27" t="s">
        <v>46</v>
      </c>
      <c r="E3824" s="27" t="s">
        <v>50</v>
      </c>
      <c r="F3824" s="26" t="str">
        <f>VLOOKUP(E3824,PROCV!$A$1:$B$107,2,TRUE)</f>
        <v>Educação e Criação em Artes</v>
      </c>
      <c r="G3824" s="25">
        <v>2005</v>
      </c>
      <c r="H3824" s="24">
        <v>0</v>
      </c>
      <c r="I3824" s="23" t="str">
        <f>VLOOKUP(J3824,PROCV!$E$1:$F$27,2,FALSE)</f>
        <v>29 - Bahia</v>
      </c>
      <c r="J3824" s="22" t="s">
        <v>73</v>
      </c>
      <c r="K3824" s="22">
        <v>0</v>
      </c>
      <c r="L3824" s="25">
        <v>184999.18</v>
      </c>
      <c r="M3824" s="20" t="e">
        <f>VLOOKUP(G3824,PROCV!$A$110:$B$119,2,FALSE)</f>
        <v>#N/A</v>
      </c>
      <c r="N3824" s="17" t="e">
        <f t="shared" si="59"/>
        <v>#N/A</v>
      </c>
    </row>
    <row r="3825" spans="1:14" x14ac:dyDescent="0.25">
      <c r="A3825" s="30" t="s">
        <v>48</v>
      </c>
      <c r="B3825" s="29">
        <v>54193</v>
      </c>
      <c r="C3825" s="28" t="s">
        <v>2776</v>
      </c>
      <c r="D3825" s="27" t="s">
        <v>314</v>
      </c>
      <c r="E3825" s="27" t="s">
        <v>590</v>
      </c>
      <c r="F3825" s="26" t="str">
        <f>VLOOKUP(E3825,PROCV!$A$1:$B$107,2,TRUE)</f>
        <v>Artes Cênicas e Espetáculo</v>
      </c>
      <c r="G3825" s="25">
        <v>2005</v>
      </c>
      <c r="H3825" s="24">
        <v>0</v>
      </c>
      <c r="I3825" s="23" t="str">
        <f>VLOOKUP(J3825,PROCV!$E$1:$F$27,2,FALSE)</f>
        <v>29 - Bahia</v>
      </c>
      <c r="J3825" s="22" t="s">
        <v>73</v>
      </c>
      <c r="K3825" s="22">
        <v>0</v>
      </c>
      <c r="L3825" s="25">
        <v>29923.4</v>
      </c>
      <c r="M3825" s="20" t="e">
        <f>VLOOKUP(G3825,PROCV!$A$110:$B$119,2,FALSE)</f>
        <v>#N/A</v>
      </c>
      <c r="N3825" s="17" t="e">
        <f t="shared" si="59"/>
        <v>#N/A</v>
      </c>
    </row>
    <row r="3826" spans="1:14" x14ac:dyDescent="0.25">
      <c r="A3826" s="30" t="s">
        <v>48</v>
      </c>
      <c r="B3826" s="29">
        <v>66136</v>
      </c>
      <c r="C3826" s="28" t="s">
        <v>2775</v>
      </c>
      <c r="D3826" s="27" t="s">
        <v>46</v>
      </c>
      <c r="E3826" s="27" t="s">
        <v>50</v>
      </c>
      <c r="F3826" s="26" t="str">
        <f>VLOOKUP(E3826,PROCV!$A$1:$B$107,2,TRUE)</f>
        <v>Educação e Criação em Artes</v>
      </c>
      <c r="G3826" s="25">
        <v>2005</v>
      </c>
      <c r="H3826" s="24">
        <v>0</v>
      </c>
      <c r="I3826" s="23" t="str">
        <f>VLOOKUP(J3826,PROCV!$E$1:$F$27,2,FALSE)</f>
        <v>29 - Bahia</v>
      </c>
      <c r="J3826" s="22" t="s">
        <v>73</v>
      </c>
      <c r="K3826" s="22">
        <v>0</v>
      </c>
      <c r="L3826" s="25">
        <v>185000</v>
      </c>
      <c r="M3826" s="20" t="e">
        <f>VLOOKUP(G3826,PROCV!$A$110:$B$119,2,FALSE)</f>
        <v>#N/A</v>
      </c>
      <c r="N3826" s="17" t="e">
        <f t="shared" si="59"/>
        <v>#N/A</v>
      </c>
    </row>
    <row r="3827" spans="1:14" x14ac:dyDescent="0.25">
      <c r="A3827" s="30" t="s">
        <v>48</v>
      </c>
      <c r="B3827" s="29">
        <v>66017</v>
      </c>
      <c r="C3827" s="28" t="s">
        <v>2774</v>
      </c>
      <c r="D3827" s="27" t="s">
        <v>46</v>
      </c>
      <c r="E3827" s="27" t="s">
        <v>50</v>
      </c>
      <c r="F3827" s="26" t="str">
        <f>VLOOKUP(E3827,PROCV!$A$1:$B$107,2,TRUE)</f>
        <v>Educação e Criação em Artes</v>
      </c>
      <c r="G3827" s="25">
        <v>2005</v>
      </c>
      <c r="H3827" s="24">
        <v>0</v>
      </c>
      <c r="I3827" s="23" t="str">
        <f>VLOOKUP(J3827,PROCV!$E$1:$F$27,2,FALSE)</f>
        <v>29 - Bahia</v>
      </c>
      <c r="J3827" s="22" t="s">
        <v>73</v>
      </c>
      <c r="K3827" s="22">
        <v>0</v>
      </c>
      <c r="L3827" s="25">
        <v>185000</v>
      </c>
      <c r="M3827" s="20" t="e">
        <f>VLOOKUP(G3827,PROCV!$A$110:$B$119,2,FALSE)</f>
        <v>#N/A</v>
      </c>
      <c r="N3827" s="17" t="e">
        <f t="shared" si="59"/>
        <v>#N/A</v>
      </c>
    </row>
    <row r="3828" spans="1:14" x14ac:dyDescent="0.25">
      <c r="A3828" s="30" t="s">
        <v>48</v>
      </c>
      <c r="B3828" s="29">
        <v>66188</v>
      </c>
      <c r="C3828" s="28" t="s">
        <v>2773</v>
      </c>
      <c r="D3828" s="27" t="s">
        <v>46</v>
      </c>
      <c r="E3828" s="27" t="s">
        <v>50</v>
      </c>
      <c r="F3828" s="26" t="str">
        <f>VLOOKUP(E3828,PROCV!$A$1:$B$107,2,TRUE)</f>
        <v>Educação e Criação em Artes</v>
      </c>
      <c r="G3828" s="25">
        <v>2005</v>
      </c>
      <c r="H3828" s="24">
        <v>0</v>
      </c>
      <c r="I3828" s="23" t="str">
        <f>VLOOKUP(J3828,PROCV!$E$1:$F$27,2,FALSE)</f>
        <v>29 - Bahia</v>
      </c>
      <c r="J3828" s="22" t="s">
        <v>73</v>
      </c>
      <c r="K3828" s="22">
        <v>0</v>
      </c>
      <c r="L3828" s="25">
        <v>181500</v>
      </c>
      <c r="M3828" s="20" t="e">
        <f>VLOOKUP(G3828,PROCV!$A$110:$B$119,2,FALSE)</f>
        <v>#N/A</v>
      </c>
      <c r="N3828" s="17" t="e">
        <f t="shared" si="59"/>
        <v>#N/A</v>
      </c>
    </row>
    <row r="3829" spans="1:14" x14ac:dyDescent="0.25">
      <c r="A3829" s="30" t="s">
        <v>48</v>
      </c>
      <c r="B3829" s="29">
        <v>46311</v>
      </c>
      <c r="C3829" s="28" t="s">
        <v>2772</v>
      </c>
      <c r="D3829" s="27" t="s">
        <v>314</v>
      </c>
      <c r="E3829" s="27" t="s">
        <v>504</v>
      </c>
      <c r="F3829" s="26" t="str">
        <f>VLOOKUP(E3829,PROCV!$A$1:$B$107,2,TRUE)</f>
        <v>Artes Cênicas e Espetáculo</v>
      </c>
      <c r="G3829" s="25">
        <v>2005</v>
      </c>
      <c r="H3829" s="24">
        <v>0</v>
      </c>
      <c r="I3829" s="23" t="str">
        <f>VLOOKUP(J3829,PROCV!$E$1:$F$27,2,FALSE)</f>
        <v>17 - Tocantins</v>
      </c>
      <c r="J3829" s="22" t="s">
        <v>64</v>
      </c>
      <c r="K3829" s="22">
        <v>0</v>
      </c>
      <c r="L3829" s="25">
        <v>239050.56</v>
      </c>
      <c r="M3829" s="20" t="e">
        <f>VLOOKUP(G3829,PROCV!$A$110:$B$119,2,FALSE)</f>
        <v>#N/A</v>
      </c>
      <c r="N3829" s="17" t="e">
        <f t="shared" si="59"/>
        <v>#N/A</v>
      </c>
    </row>
    <row r="3830" spans="1:14" x14ac:dyDescent="0.25">
      <c r="A3830" s="30" t="s">
        <v>48</v>
      </c>
      <c r="B3830" s="29">
        <v>66250</v>
      </c>
      <c r="C3830" s="28" t="s">
        <v>2771</v>
      </c>
      <c r="D3830" s="27" t="s">
        <v>46</v>
      </c>
      <c r="E3830" s="27" t="s">
        <v>50</v>
      </c>
      <c r="F3830" s="26" t="str">
        <f>VLOOKUP(E3830,PROCV!$A$1:$B$107,2,TRUE)</f>
        <v>Educação e Criação em Artes</v>
      </c>
      <c r="G3830" s="25">
        <v>2005</v>
      </c>
      <c r="H3830" s="24">
        <v>0</v>
      </c>
      <c r="I3830" s="23" t="str">
        <f>VLOOKUP(J3830,PROCV!$E$1:$F$27,2,FALSE)</f>
        <v>41 - Paraná</v>
      </c>
      <c r="J3830" s="22" t="s">
        <v>106</v>
      </c>
      <c r="K3830" s="22">
        <v>0</v>
      </c>
      <c r="L3830" s="25">
        <v>170000</v>
      </c>
      <c r="M3830" s="20" t="e">
        <f>VLOOKUP(G3830,PROCV!$A$110:$B$119,2,FALSE)</f>
        <v>#N/A</v>
      </c>
      <c r="N3830" s="17" t="e">
        <f t="shared" si="59"/>
        <v>#N/A</v>
      </c>
    </row>
    <row r="3831" spans="1:14" x14ac:dyDescent="0.25">
      <c r="A3831" s="30" t="s">
        <v>48</v>
      </c>
      <c r="B3831" s="29">
        <v>54834</v>
      </c>
      <c r="C3831" s="28" t="s">
        <v>1704</v>
      </c>
      <c r="D3831" s="27" t="s">
        <v>189</v>
      </c>
      <c r="E3831" s="27" t="s">
        <v>213</v>
      </c>
      <c r="F3831" s="26" t="str">
        <f>VLOOKUP(E3831,PROCV!$A$1:$B$107,2,TRUE)</f>
        <v>Patrimônio</v>
      </c>
      <c r="G3831" s="25">
        <v>2005</v>
      </c>
      <c r="H3831" s="24">
        <v>0</v>
      </c>
      <c r="I3831" s="23" t="str">
        <f>VLOOKUP(J3831,PROCV!$E$1:$F$27,2,FALSE)</f>
        <v>41 - Paraná</v>
      </c>
      <c r="J3831" s="22" t="s">
        <v>106</v>
      </c>
      <c r="K3831" s="22">
        <v>0</v>
      </c>
      <c r="L3831" s="25">
        <v>100000</v>
      </c>
      <c r="M3831" s="20" t="e">
        <f>VLOOKUP(G3831,PROCV!$A$110:$B$119,2,FALSE)</f>
        <v>#N/A</v>
      </c>
      <c r="N3831" s="17" t="e">
        <f t="shared" si="59"/>
        <v>#N/A</v>
      </c>
    </row>
    <row r="3832" spans="1:14" x14ac:dyDescent="0.25">
      <c r="A3832" s="30" t="s">
        <v>48</v>
      </c>
      <c r="B3832" s="29">
        <v>56613</v>
      </c>
      <c r="C3832" s="28" t="s">
        <v>1703</v>
      </c>
      <c r="D3832" s="27" t="s">
        <v>189</v>
      </c>
      <c r="E3832" s="27" t="s">
        <v>749</v>
      </c>
      <c r="F3832" s="26" t="str">
        <f>VLOOKUP(E3832,PROCV!$A$1:$B$107,2,TRUE)</f>
        <v>Educação e Criação em Artes</v>
      </c>
      <c r="G3832" s="25">
        <v>2005</v>
      </c>
      <c r="H3832" s="24">
        <v>0</v>
      </c>
      <c r="I3832" s="23" t="str">
        <f>VLOOKUP(J3832,PROCV!$E$1:$F$27,2,FALSE)</f>
        <v>43 - Rio Grande do Sul</v>
      </c>
      <c r="J3832" s="22" t="s">
        <v>56</v>
      </c>
      <c r="K3832" s="22">
        <v>0</v>
      </c>
      <c r="L3832" s="25">
        <v>38152.589999999997</v>
      </c>
      <c r="M3832" s="20" t="e">
        <f>VLOOKUP(G3832,PROCV!$A$110:$B$119,2,FALSE)</f>
        <v>#N/A</v>
      </c>
      <c r="N3832" s="17" t="e">
        <f t="shared" si="59"/>
        <v>#N/A</v>
      </c>
    </row>
    <row r="3833" spans="1:14" x14ac:dyDescent="0.25">
      <c r="A3833" s="30" t="s">
        <v>48</v>
      </c>
      <c r="B3833" s="29">
        <v>66466</v>
      </c>
      <c r="C3833" s="28" t="s">
        <v>2770</v>
      </c>
      <c r="D3833" s="27" t="s">
        <v>46</v>
      </c>
      <c r="E3833" s="27" t="s">
        <v>50</v>
      </c>
      <c r="F3833" s="26" t="str">
        <f>VLOOKUP(E3833,PROCV!$A$1:$B$107,2,TRUE)</f>
        <v>Educação e Criação em Artes</v>
      </c>
      <c r="G3833" s="25">
        <v>2005</v>
      </c>
      <c r="H3833" s="24">
        <v>0</v>
      </c>
      <c r="I3833" s="23" t="str">
        <f>VLOOKUP(J3833,PROCV!$E$1:$F$27,2,FALSE)</f>
        <v>31 - Minas Gerais</v>
      </c>
      <c r="J3833" s="22" t="s">
        <v>85</v>
      </c>
      <c r="K3833" s="22">
        <v>0</v>
      </c>
      <c r="L3833" s="25">
        <v>150000</v>
      </c>
      <c r="M3833" s="20" t="e">
        <f>VLOOKUP(G3833,PROCV!$A$110:$B$119,2,FALSE)</f>
        <v>#N/A</v>
      </c>
      <c r="N3833" s="17" t="e">
        <f t="shared" si="59"/>
        <v>#N/A</v>
      </c>
    </row>
    <row r="3834" spans="1:14" x14ac:dyDescent="0.25">
      <c r="A3834" s="30" t="s">
        <v>48</v>
      </c>
      <c r="B3834" s="29">
        <v>66313</v>
      </c>
      <c r="C3834" s="28" t="s">
        <v>2769</v>
      </c>
      <c r="D3834" s="27" t="s">
        <v>46</v>
      </c>
      <c r="E3834" s="27" t="s">
        <v>50</v>
      </c>
      <c r="F3834" s="26" t="str">
        <f>VLOOKUP(E3834,PROCV!$A$1:$B$107,2,TRUE)</f>
        <v>Educação e Criação em Artes</v>
      </c>
      <c r="G3834" s="25">
        <v>2005</v>
      </c>
      <c r="H3834" s="24">
        <v>0</v>
      </c>
      <c r="I3834" s="23" t="str">
        <f>VLOOKUP(J3834,PROCV!$E$1:$F$27,2,FALSE)</f>
        <v>17 - Tocantins</v>
      </c>
      <c r="J3834" s="22" t="s">
        <v>64</v>
      </c>
      <c r="K3834" s="22">
        <v>0</v>
      </c>
      <c r="L3834" s="25">
        <v>185000</v>
      </c>
      <c r="M3834" s="20" t="e">
        <f>VLOOKUP(G3834,PROCV!$A$110:$B$119,2,FALSE)</f>
        <v>#N/A</v>
      </c>
      <c r="N3834" s="17" t="e">
        <f t="shared" si="59"/>
        <v>#N/A</v>
      </c>
    </row>
    <row r="3835" spans="1:14" x14ac:dyDescent="0.25">
      <c r="A3835" s="30" t="s">
        <v>48</v>
      </c>
      <c r="B3835" s="29">
        <v>66193</v>
      </c>
      <c r="C3835" s="28" t="s">
        <v>2768</v>
      </c>
      <c r="D3835" s="27" t="s">
        <v>46</v>
      </c>
      <c r="E3835" s="27" t="s">
        <v>50</v>
      </c>
      <c r="F3835" s="26" t="str">
        <f>VLOOKUP(E3835,PROCV!$A$1:$B$107,2,TRUE)</f>
        <v>Educação e Criação em Artes</v>
      </c>
      <c r="G3835" s="25">
        <v>2005</v>
      </c>
      <c r="H3835" s="24">
        <v>0</v>
      </c>
      <c r="I3835" s="23" t="str">
        <f>VLOOKUP(J3835,PROCV!$E$1:$F$27,2,FALSE)</f>
        <v>41 - Paraná</v>
      </c>
      <c r="J3835" s="22" t="s">
        <v>106</v>
      </c>
      <c r="K3835" s="22">
        <v>0</v>
      </c>
      <c r="L3835" s="25">
        <v>122910</v>
      </c>
      <c r="M3835" s="20" t="e">
        <f>VLOOKUP(G3835,PROCV!$A$110:$B$119,2,FALSE)</f>
        <v>#N/A</v>
      </c>
      <c r="N3835" s="17" t="e">
        <f t="shared" si="59"/>
        <v>#N/A</v>
      </c>
    </row>
    <row r="3836" spans="1:14" x14ac:dyDescent="0.25">
      <c r="A3836" s="30" t="s">
        <v>48</v>
      </c>
      <c r="B3836" s="29">
        <v>66169</v>
      </c>
      <c r="C3836" s="28" t="s">
        <v>2767</v>
      </c>
      <c r="D3836" s="27" t="s">
        <v>46</v>
      </c>
      <c r="E3836" s="27" t="s">
        <v>50</v>
      </c>
      <c r="F3836" s="26" t="str">
        <f>VLOOKUP(E3836,PROCV!$A$1:$B$107,2,TRUE)</f>
        <v>Educação e Criação em Artes</v>
      </c>
      <c r="G3836" s="25">
        <v>2005</v>
      </c>
      <c r="H3836" s="24">
        <v>0</v>
      </c>
      <c r="I3836" s="23" t="str">
        <f>VLOOKUP(J3836,PROCV!$E$1:$F$27,2,FALSE)</f>
        <v>35 - São Paulo</v>
      </c>
      <c r="J3836" s="22" t="s">
        <v>76</v>
      </c>
      <c r="K3836" s="22">
        <v>0</v>
      </c>
      <c r="L3836" s="25">
        <v>150000</v>
      </c>
      <c r="M3836" s="20" t="e">
        <f>VLOOKUP(G3836,PROCV!$A$110:$B$119,2,FALSE)</f>
        <v>#N/A</v>
      </c>
      <c r="N3836" s="17" t="e">
        <f t="shared" si="59"/>
        <v>#N/A</v>
      </c>
    </row>
    <row r="3837" spans="1:14" x14ac:dyDescent="0.25">
      <c r="A3837" s="30" t="s">
        <v>48</v>
      </c>
      <c r="B3837" s="29">
        <v>66509</v>
      </c>
      <c r="C3837" s="28" t="s">
        <v>2766</v>
      </c>
      <c r="D3837" s="27" t="s">
        <v>46</v>
      </c>
      <c r="E3837" s="27" t="s">
        <v>50</v>
      </c>
      <c r="F3837" s="26" t="str">
        <f>VLOOKUP(E3837,PROCV!$A$1:$B$107,2,TRUE)</f>
        <v>Educação e Criação em Artes</v>
      </c>
      <c r="G3837" s="25">
        <v>2005</v>
      </c>
      <c r="H3837" s="24">
        <v>0</v>
      </c>
      <c r="I3837" s="23" t="str">
        <f>VLOOKUP(J3837,PROCV!$E$1:$F$27,2,FALSE)</f>
        <v>50 - Mato Grosso do Sul</v>
      </c>
      <c r="J3837" s="22" t="s">
        <v>179</v>
      </c>
      <c r="K3837" s="22">
        <v>0</v>
      </c>
      <c r="L3837" s="25">
        <v>150000</v>
      </c>
      <c r="M3837" s="20" t="e">
        <f>VLOOKUP(G3837,PROCV!$A$110:$B$119,2,FALSE)</f>
        <v>#N/A</v>
      </c>
      <c r="N3837" s="17" t="e">
        <f t="shared" si="59"/>
        <v>#N/A</v>
      </c>
    </row>
    <row r="3838" spans="1:14" x14ac:dyDescent="0.25">
      <c r="A3838" s="30" t="s">
        <v>48</v>
      </c>
      <c r="B3838" s="29">
        <v>66223</v>
      </c>
      <c r="C3838" s="28" t="s">
        <v>2765</v>
      </c>
      <c r="D3838" s="27" t="s">
        <v>46</v>
      </c>
      <c r="E3838" s="27" t="s">
        <v>50</v>
      </c>
      <c r="F3838" s="26" t="str">
        <f>VLOOKUP(E3838,PROCV!$A$1:$B$107,2,TRUE)</f>
        <v>Educação e Criação em Artes</v>
      </c>
      <c r="G3838" s="25">
        <v>2005</v>
      </c>
      <c r="H3838" s="24">
        <v>0</v>
      </c>
      <c r="I3838" s="23" t="str">
        <f>VLOOKUP(J3838,PROCV!$E$1:$F$27,2,FALSE)</f>
        <v>33 - Rio de Janeiro</v>
      </c>
      <c r="J3838" s="22" t="s">
        <v>82</v>
      </c>
      <c r="K3838" s="22">
        <v>0</v>
      </c>
      <c r="L3838" s="25">
        <v>150000</v>
      </c>
      <c r="M3838" s="20" t="e">
        <f>VLOOKUP(G3838,PROCV!$A$110:$B$119,2,FALSE)</f>
        <v>#N/A</v>
      </c>
      <c r="N3838" s="17" t="e">
        <f t="shared" si="59"/>
        <v>#N/A</v>
      </c>
    </row>
    <row r="3839" spans="1:14" x14ac:dyDescent="0.25">
      <c r="A3839" s="30" t="s">
        <v>48</v>
      </c>
      <c r="B3839" s="29">
        <v>66205</v>
      </c>
      <c r="C3839" s="28" t="s">
        <v>2764</v>
      </c>
      <c r="D3839" s="27" t="s">
        <v>46</v>
      </c>
      <c r="E3839" s="27" t="s">
        <v>50</v>
      </c>
      <c r="F3839" s="26" t="str">
        <f>VLOOKUP(E3839,PROCV!$A$1:$B$107,2,TRUE)</f>
        <v>Educação e Criação em Artes</v>
      </c>
      <c r="G3839" s="25">
        <v>2005</v>
      </c>
      <c r="H3839" s="24">
        <v>0</v>
      </c>
      <c r="I3839" s="23" t="str">
        <f>VLOOKUP(J3839,PROCV!$E$1:$F$27,2,FALSE)</f>
        <v>33 - Rio de Janeiro</v>
      </c>
      <c r="J3839" s="22" t="s">
        <v>82</v>
      </c>
      <c r="K3839" s="22">
        <v>0</v>
      </c>
      <c r="L3839" s="25">
        <v>170000</v>
      </c>
      <c r="M3839" s="20" t="e">
        <f>VLOOKUP(G3839,PROCV!$A$110:$B$119,2,FALSE)</f>
        <v>#N/A</v>
      </c>
      <c r="N3839" s="17" t="e">
        <f t="shared" si="59"/>
        <v>#N/A</v>
      </c>
    </row>
    <row r="3840" spans="1:14" x14ac:dyDescent="0.25">
      <c r="A3840" s="30" t="s">
        <v>48</v>
      </c>
      <c r="B3840" s="29">
        <v>65994</v>
      </c>
      <c r="C3840" s="28" t="s">
        <v>2763</v>
      </c>
      <c r="D3840" s="27" t="s">
        <v>46</v>
      </c>
      <c r="E3840" s="27" t="s">
        <v>50</v>
      </c>
      <c r="F3840" s="26" t="str">
        <f>VLOOKUP(E3840,PROCV!$A$1:$B$107,2,TRUE)</f>
        <v>Educação e Criação em Artes</v>
      </c>
      <c r="G3840" s="25">
        <v>2005</v>
      </c>
      <c r="H3840" s="24">
        <v>0</v>
      </c>
      <c r="I3840" s="23" t="str">
        <f>VLOOKUP(J3840,PROCV!$E$1:$F$27,2,FALSE)</f>
        <v>26 - Pernambuco</v>
      </c>
      <c r="J3840" s="22" t="s">
        <v>44</v>
      </c>
      <c r="K3840" s="22">
        <v>0</v>
      </c>
      <c r="L3840" s="25">
        <v>170000</v>
      </c>
      <c r="M3840" s="20" t="e">
        <f>VLOOKUP(G3840,PROCV!$A$110:$B$119,2,FALSE)</f>
        <v>#N/A</v>
      </c>
      <c r="N3840" s="17" t="e">
        <f t="shared" si="59"/>
        <v>#N/A</v>
      </c>
    </row>
    <row r="3841" spans="1:14" x14ac:dyDescent="0.25">
      <c r="A3841" s="30" t="s">
        <v>48</v>
      </c>
      <c r="B3841" s="29">
        <v>67026</v>
      </c>
      <c r="C3841" s="28" t="s">
        <v>2762</v>
      </c>
      <c r="D3841" s="27" t="s">
        <v>46</v>
      </c>
      <c r="E3841" s="27" t="s">
        <v>50</v>
      </c>
      <c r="F3841" s="26" t="str">
        <f>VLOOKUP(E3841,PROCV!$A$1:$B$107,2,TRUE)</f>
        <v>Educação e Criação em Artes</v>
      </c>
      <c r="G3841" s="25">
        <v>2005</v>
      </c>
      <c r="H3841" s="24">
        <v>0</v>
      </c>
      <c r="I3841" s="23" t="str">
        <f>VLOOKUP(J3841,PROCV!$E$1:$F$27,2,FALSE)</f>
        <v>24 - Rio Grande do Norte</v>
      </c>
      <c r="J3841" s="22" t="s">
        <v>54</v>
      </c>
      <c r="K3841" s="22">
        <v>0</v>
      </c>
      <c r="L3841" s="25">
        <v>115000</v>
      </c>
      <c r="M3841" s="20" t="e">
        <f>VLOOKUP(G3841,PROCV!$A$110:$B$119,2,FALSE)</f>
        <v>#N/A</v>
      </c>
      <c r="N3841" s="17" t="e">
        <f t="shared" si="59"/>
        <v>#N/A</v>
      </c>
    </row>
    <row r="3842" spans="1:14" x14ac:dyDescent="0.25">
      <c r="A3842" s="30" t="s">
        <v>48</v>
      </c>
      <c r="B3842" s="29">
        <v>57828</v>
      </c>
      <c r="C3842" s="28" t="s">
        <v>2761</v>
      </c>
      <c r="D3842" s="27" t="s">
        <v>46</v>
      </c>
      <c r="E3842" s="27" t="s">
        <v>45</v>
      </c>
      <c r="F3842" s="26" t="str">
        <f>VLOOKUP(E3842,PROCV!$A$1:$B$107,2,TRUE)</f>
        <v>Artes Cênicas e Espetáculo</v>
      </c>
      <c r="G3842" s="25">
        <v>2005</v>
      </c>
      <c r="H3842" s="24">
        <v>0</v>
      </c>
      <c r="I3842" s="23" t="str">
        <f>VLOOKUP(J3842,PROCV!$E$1:$F$27,2,FALSE)</f>
        <v>50 - Mato Grosso do Sul</v>
      </c>
      <c r="J3842" s="22" t="s">
        <v>179</v>
      </c>
      <c r="K3842" s="22">
        <v>0</v>
      </c>
      <c r="L3842" s="25">
        <v>51152</v>
      </c>
      <c r="M3842" s="20" t="e">
        <f>VLOOKUP(G3842,PROCV!$A$110:$B$119,2,FALSE)</f>
        <v>#N/A</v>
      </c>
      <c r="N3842" s="17" t="e">
        <f t="shared" ref="N3842:N3905" si="60">+M3842*L3842</f>
        <v>#N/A</v>
      </c>
    </row>
    <row r="3843" spans="1:14" x14ac:dyDescent="0.25">
      <c r="A3843" s="30" t="s">
        <v>48</v>
      </c>
      <c r="B3843" s="29">
        <v>57815</v>
      </c>
      <c r="C3843" s="28" t="s">
        <v>2760</v>
      </c>
      <c r="D3843" s="27" t="s">
        <v>46</v>
      </c>
      <c r="E3843" s="27" t="s">
        <v>45</v>
      </c>
      <c r="F3843" s="26" t="str">
        <f>VLOOKUP(E3843,PROCV!$A$1:$B$107,2,TRUE)</f>
        <v>Artes Cênicas e Espetáculo</v>
      </c>
      <c r="G3843" s="25">
        <v>2005</v>
      </c>
      <c r="H3843" s="24">
        <v>0</v>
      </c>
      <c r="I3843" s="23" t="str">
        <f>VLOOKUP(J3843,PROCV!$E$1:$F$27,2,FALSE)</f>
        <v>26 - Pernambuco</v>
      </c>
      <c r="J3843" s="22" t="s">
        <v>44</v>
      </c>
      <c r="K3843" s="22">
        <v>0</v>
      </c>
      <c r="L3843" s="25">
        <v>31296</v>
      </c>
      <c r="M3843" s="20" t="e">
        <f>VLOOKUP(G3843,PROCV!$A$110:$B$119,2,FALSE)</f>
        <v>#N/A</v>
      </c>
      <c r="N3843" s="17" t="e">
        <f t="shared" si="60"/>
        <v>#N/A</v>
      </c>
    </row>
    <row r="3844" spans="1:14" x14ac:dyDescent="0.25">
      <c r="A3844" s="30" t="s">
        <v>48</v>
      </c>
      <c r="B3844" s="29">
        <v>57888</v>
      </c>
      <c r="C3844" s="28" t="s">
        <v>2759</v>
      </c>
      <c r="D3844" s="27" t="s">
        <v>46</v>
      </c>
      <c r="E3844" s="27" t="s">
        <v>45</v>
      </c>
      <c r="F3844" s="26" t="str">
        <f>VLOOKUP(E3844,PROCV!$A$1:$B$107,2,TRUE)</f>
        <v>Artes Cênicas e Espetáculo</v>
      </c>
      <c r="G3844" s="25">
        <v>2005</v>
      </c>
      <c r="H3844" s="24">
        <v>0</v>
      </c>
      <c r="I3844" s="23" t="str">
        <f>VLOOKUP(J3844,PROCV!$E$1:$F$27,2,FALSE)</f>
        <v>53 - Distrito Federal</v>
      </c>
      <c r="J3844" s="22" t="s">
        <v>75</v>
      </c>
      <c r="K3844" s="22">
        <v>0</v>
      </c>
      <c r="L3844" s="25">
        <v>26923.09</v>
      </c>
      <c r="M3844" s="20" t="e">
        <f>VLOOKUP(G3844,PROCV!$A$110:$B$119,2,FALSE)</f>
        <v>#N/A</v>
      </c>
      <c r="N3844" s="17" t="e">
        <f t="shared" si="60"/>
        <v>#N/A</v>
      </c>
    </row>
    <row r="3845" spans="1:14" x14ac:dyDescent="0.25">
      <c r="A3845" s="30" t="s">
        <v>48</v>
      </c>
      <c r="B3845" s="29">
        <v>58794</v>
      </c>
      <c r="C3845" s="28" t="s">
        <v>2758</v>
      </c>
      <c r="D3845" s="27" t="s">
        <v>46</v>
      </c>
      <c r="E3845" s="27" t="s">
        <v>45</v>
      </c>
      <c r="F3845" s="26" t="str">
        <f>VLOOKUP(E3845,PROCV!$A$1:$B$107,2,TRUE)</f>
        <v>Artes Cênicas e Espetáculo</v>
      </c>
      <c r="G3845" s="25">
        <v>2005</v>
      </c>
      <c r="H3845" s="24">
        <v>0</v>
      </c>
      <c r="I3845" s="23" t="str">
        <f>VLOOKUP(J3845,PROCV!$E$1:$F$27,2,FALSE)</f>
        <v>33 - Rio de Janeiro</v>
      </c>
      <c r="J3845" s="22" t="s">
        <v>82</v>
      </c>
      <c r="K3845" s="22">
        <v>0</v>
      </c>
      <c r="L3845" s="25">
        <v>34944</v>
      </c>
      <c r="M3845" s="20" t="e">
        <f>VLOOKUP(G3845,PROCV!$A$110:$B$119,2,FALSE)</f>
        <v>#N/A</v>
      </c>
      <c r="N3845" s="17" t="e">
        <f t="shared" si="60"/>
        <v>#N/A</v>
      </c>
    </row>
    <row r="3846" spans="1:14" x14ac:dyDescent="0.25">
      <c r="A3846" s="30" t="s">
        <v>48</v>
      </c>
      <c r="B3846" s="29">
        <v>510214</v>
      </c>
      <c r="C3846" s="28" t="s">
        <v>2125</v>
      </c>
      <c r="D3846" s="27" t="s">
        <v>189</v>
      </c>
      <c r="E3846" s="27" t="s">
        <v>213</v>
      </c>
      <c r="F3846" s="26" t="str">
        <f>VLOOKUP(E3846,PROCV!$A$1:$B$107,2,TRUE)</f>
        <v>Patrimônio</v>
      </c>
      <c r="G3846" s="25">
        <v>2005</v>
      </c>
      <c r="H3846" s="24">
        <v>0</v>
      </c>
      <c r="I3846" s="23" t="str">
        <f>VLOOKUP(J3846,PROCV!$E$1:$F$27,2,FALSE)</f>
        <v>41 - Paraná</v>
      </c>
      <c r="J3846" s="22" t="s">
        <v>106</v>
      </c>
      <c r="K3846" s="22">
        <v>0</v>
      </c>
      <c r="L3846" s="25">
        <v>150000</v>
      </c>
      <c r="M3846" s="20" t="e">
        <f>VLOOKUP(G3846,PROCV!$A$110:$B$119,2,FALSE)</f>
        <v>#N/A</v>
      </c>
      <c r="N3846" s="17" t="e">
        <f t="shared" si="60"/>
        <v>#N/A</v>
      </c>
    </row>
    <row r="3847" spans="1:14" x14ac:dyDescent="0.25">
      <c r="A3847" s="30" t="s">
        <v>48</v>
      </c>
      <c r="B3847" s="29">
        <v>55688</v>
      </c>
      <c r="C3847" s="28" t="s">
        <v>2125</v>
      </c>
      <c r="D3847" s="27" t="s">
        <v>189</v>
      </c>
      <c r="E3847" s="27" t="s">
        <v>213</v>
      </c>
      <c r="F3847" s="26" t="str">
        <f>VLOOKUP(E3847,PROCV!$A$1:$B$107,2,TRUE)</f>
        <v>Patrimônio</v>
      </c>
      <c r="G3847" s="25">
        <v>2005</v>
      </c>
      <c r="H3847" s="24">
        <v>0</v>
      </c>
      <c r="I3847" s="23" t="str">
        <f>VLOOKUP(J3847,PROCV!$E$1:$F$27,2,FALSE)</f>
        <v>41 - Paraná</v>
      </c>
      <c r="J3847" s="22" t="s">
        <v>106</v>
      </c>
      <c r="K3847" s="22">
        <v>0</v>
      </c>
      <c r="L3847" s="25">
        <v>80000</v>
      </c>
      <c r="M3847" s="20" t="e">
        <f>VLOOKUP(G3847,PROCV!$A$110:$B$119,2,FALSE)</f>
        <v>#N/A</v>
      </c>
      <c r="N3847" s="17" t="e">
        <f t="shared" si="60"/>
        <v>#N/A</v>
      </c>
    </row>
    <row r="3848" spans="1:14" x14ac:dyDescent="0.25">
      <c r="A3848" s="30" t="s">
        <v>48</v>
      </c>
      <c r="B3848" s="29">
        <v>56517</v>
      </c>
      <c r="C3848" s="28" t="s">
        <v>2124</v>
      </c>
      <c r="D3848" s="27" t="s">
        <v>189</v>
      </c>
      <c r="E3848" s="27" t="s">
        <v>749</v>
      </c>
      <c r="F3848" s="26" t="str">
        <f>VLOOKUP(E3848,PROCV!$A$1:$B$107,2,TRUE)</f>
        <v>Educação e Criação em Artes</v>
      </c>
      <c r="G3848" s="25">
        <v>2005</v>
      </c>
      <c r="H3848" s="24">
        <v>0</v>
      </c>
      <c r="I3848" s="23" t="str">
        <f>VLOOKUP(J3848,PROCV!$E$1:$F$27,2,FALSE)</f>
        <v>52 - Goiás</v>
      </c>
      <c r="J3848" s="22" t="s">
        <v>97</v>
      </c>
      <c r="K3848" s="22">
        <v>0</v>
      </c>
      <c r="L3848" s="25">
        <v>135000</v>
      </c>
      <c r="M3848" s="20" t="e">
        <f>VLOOKUP(G3848,PROCV!$A$110:$B$119,2,FALSE)</f>
        <v>#N/A</v>
      </c>
      <c r="N3848" s="17" t="e">
        <f t="shared" si="60"/>
        <v>#N/A</v>
      </c>
    </row>
    <row r="3849" spans="1:14" x14ac:dyDescent="0.25">
      <c r="A3849" s="30" t="s">
        <v>48</v>
      </c>
      <c r="B3849" s="29">
        <v>66522</v>
      </c>
      <c r="C3849" s="28" t="s">
        <v>2757</v>
      </c>
      <c r="D3849" s="27" t="s">
        <v>46</v>
      </c>
      <c r="E3849" s="27" t="s">
        <v>50</v>
      </c>
      <c r="F3849" s="26" t="str">
        <f>VLOOKUP(E3849,PROCV!$A$1:$B$107,2,TRUE)</f>
        <v>Educação e Criação em Artes</v>
      </c>
      <c r="G3849" s="25">
        <v>2005</v>
      </c>
      <c r="H3849" s="24">
        <v>0</v>
      </c>
      <c r="I3849" s="23" t="str">
        <f>VLOOKUP(J3849,PROCV!$E$1:$F$27,2,FALSE)</f>
        <v>43 - Rio Grande do Sul</v>
      </c>
      <c r="J3849" s="22" t="s">
        <v>56</v>
      </c>
      <c r="K3849" s="22">
        <v>0</v>
      </c>
      <c r="L3849" s="25">
        <v>170981</v>
      </c>
      <c r="M3849" s="20" t="e">
        <f>VLOOKUP(G3849,PROCV!$A$110:$B$119,2,FALSE)</f>
        <v>#N/A</v>
      </c>
      <c r="N3849" s="17" t="e">
        <f t="shared" si="60"/>
        <v>#N/A</v>
      </c>
    </row>
    <row r="3850" spans="1:14" x14ac:dyDescent="0.25">
      <c r="A3850" s="30" t="s">
        <v>48</v>
      </c>
      <c r="B3850" s="29">
        <v>66162</v>
      </c>
      <c r="C3850" s="28" t="s">
        <v>2756</v>
      </c>
      <c r="D3850" s="27" t="s">
        <v>46</v>
      </c>
      <c r="E3850" s="27" t="s">
        <v>50</v>
      </c>
      <c r="F3850" s="26" t="str">
        <f>VLOOKUP(E3850,PROCV!$A$1:$B$107,2,TRUE)</f>
        <v>Educação e Criação em Artes</v>
      </c>
      <c r="G3850" s="25">
        <v>2005</v>
      </c>
      <c r="H3850" s="24">
        <v>0</v>
      </c>
      <c r="I3850" s="23" t="str">
        <f>VLOOKUP(J3850,PROCV!$E$1:$F$27,2,FALSE)</f>
        <v>22 - Piauí</v>
      </c>
      <c r="J3850" s="22" t="s">
        <v>77</v>
      </c>
      <c r="K3850" s="22">
        <v>0</v>
      </c>
      <c r="L3850" s="25">
        <v>114970</v>
      </c>
      <c r="M3850" s="20" t="e">
        <f>VLOOKUP(G3850,PROCV!$A$110:$B$119,2,FALSE)</f>
        <v>#N/A</v>
      </c>
      <c r="N3850" s="17" t="e">
        <f t="shared" si="60"/>
        <v>#N/A</v>
      </c>
    </row>
    <row r="3851" spans="1:14" x14ac:dyDescent="0.25">
      <c r="A3851" s="30" t="s">
        <v>48</v>
      </c>
      <c r="B3851" s="29">
        <v>67135</v>
      </c>
      <c r="C3851" s="28" t="s">
        <v>2755</v>
      </c>
      <c r="D3851" s="27" t="s">
        <v>46</v>
      </c>
      <c r="E3851" s="27" t="s">
        <v>50</v>
      </c>
      <c r="F3851" s="26" t="str">
        <f>VLOOKUP(E3851,PROCV!$A$1:$B$107,2,TRUE)</f>
        <v>Educação e Criação em Artes</v>
      </c>
      <c r="G3851" s="25">
        <v>2005</v>
      </c>
      <c r="H3851" s="24">
        <v>0</v>
      </c>
      <c r="I3851" s="23" t="str">
        <f>VLOOKUP(J3851,PROCV!$E$1:$F$27,2,FALSE)</f>
        <v>31 - Minas Gerais</v>
      </c>
      <c r="J3851" s="22" t="s">
        <v>85</v>
      </c>
      <c r="K3851" s="22">
        <v>0</v>
      </c>
      <c r="L3851" s="25">
        <v>122000</v>
      </c>
      <c r="M3851" s="20" t="e">
        <f>VLOOKUP(G3851,PROCV!$A$110:$B$119,2,FALSE)</f>
        <v>#N/A</v>
      </c>
      <c r="N3851" s="17" t="e">
        <f t="shared" si="60"/>
        <v>#N/A</v>
      </c>
    </row>
    <row r="3852" spans="1:14" x14ac:dyDescent="0.25">
      <c r="A3852" s="30" t="s">
        <v>48</v>
      </c>
      <c r="B3852" s="29">
        <v>41987</v>
      </c>
      <c r="C3852" s="28" t="s">
        <v>2754</v>
      </c>
      <c r="D3852" s="27" t="s">
        <v>189</v>
      </c>
      <c r="E3852" s="27" t="s">
        <v>213</v>
      </c>
      <c r="F3852" s="26" t="str">
        <f>VLOOKUP(E3852,PROCV!$A$1:$B$107,2,TRUE)</f>
        <v>Patrimônio</v>
      </c>
      <c r="G3852" s="25">
        <v>2005</v>
      </c>
      <c r="H3852" s="24">
        <v>0</v>
      </c>
      <c r="I3852" s="23" t="str">
        <f>VLOOKUP(J3852,PROCV!$E$1:$F$27,2,FALSE)</f>
        <v>31 - Minas Gerais</v>
      </c>
      <c r="J3852" s="22" t="s">
        <v>85</v>
      </c>
      <c r="K3852" s="22">
        <v>0</v>
      </c>
      <c r="L3852" s="25">
        <v>143000</v>
      </c>
      <c r="M3852" s="20" t="e">
        <f>VLOOKUP(G3852,PROCV!$A$110:$B$119,2,FALSE)</f>
        <v>#N/A</v>
      </c>
      <c r="N3852" s="17" t="e">
        <f t="shared" si="60"/>
        <v>#N/A</v>
      </c>
    </row>
    <row r="3853" spans="1:14" x14ac:dyDescent="0.25">
      <c r="A3853" s="30" t="s">
        <v>48</v>
      </c>
      <c r="B3853" s="29">
        <v>66128</v>
      </c>
      <c r="C3853" s="28" t="s">
        <v>2753</v>
      </c>
      <c r="D3853" s="27" t="s">
        <v>46</v>
      </c>
      <c r="E3853" s="27" t="s">
        <v>50</v>
      </c>
      <c r="F3853" s="26" t="str">
        <f>VLOOKUP(E3853,PROCV!$A$1:$B$107,2,TRUE)</f>
        <v>Educação e Criação em Artes</v>
      </c>
      <c r="G3853" s="25">
        <v>2005</v>
      </c>
      <c r="H3853" s="24">
        <v>0</v>
      </c>
      <c r="I3853" s="23" t="str">
        <f>VLOOKUP(J3853,PROCV!$E$1:$F$27,2,FALSE)</f>
        <v>26 - Pernambuco</v>
      </c>
      <c r="J3853" s="22" t="s">
        <v>44</v>
      </c>
      <c r="K3853" s="22">
        <v>0</v>
      </c>
      <c r="L3853" s="25">
        <v>150000</v>
      </c>
      <c r="M3853" s="20" t="e">
        <f>VLOOKUP(G3853,PROCV!$A$110:$B$119,2,FALSE)</f>
        <v>#N/A</v>
      </c>
      <c r="N3853" s="17" t="e">
        <f t="shared" si="60"/>
        <v>#N/A</v>
      </c>
    </row>
    <row r="3854" spans="1:14" x14ac:dyDescent="0.25">
      <c r="A3854" s="30" t="s">
        <v>48</v>
      </c>
      <c r="B3854" s="29">
        <v>66429</v>
      </c>
      <c r="C3854" s="28" t="s">
        <v>2752</v>
      </c>
      <c r="D3854" s="27" t="s">
        <v>46</v>
      </c>
      <c r="E3854" s="27" t="s">
        <v>50</v>
      </c>
      <c r="F3854" s="26" t="str">
        <f>VLOOKUP(E3854,PROCV!$A$1:$B$107,2,TRUE)</f>
        <v>Educação e Criação em Artes</v>
      </c>
      <c r="G3854" s="25">
        <v>2005</v>
      </c>
      <c r="H3854" s="24">
        <v>0</v>
      </c>
      <c r="I3854" s="23" t="str">
        <f>VLOOKUP(J3854,PROCV!$E$1:$F$27,2,FALSE)</f>
        <v>29 - Bahia</v>
      </c>
      <c r="J3854" s="22" t="s">
        <v>73</v>
      </c>
      <c r="K3854" s="22">
        <v>0</v>
      </c>
      <c r="L3854" s="25">
        <v>150000</v>
      </c>
      <c r="M3854" s="20" t="e">
        <f>VLOOKUP(G3854,PROCV!$A$110:$B$119,2,FALSE)</f>
        <v>#N/A</v>
      </c>
      <c r="N3854" s="17" t="e">
        <f t="shared" si="60"/>
        <v>#N/A</v>
      </c>
    </row>
    <row r="3855" spans="1:14" x14ac:dyDescent="0.25">
      <c r="A3855" s="30" t="s">
        <v>48</v>
      </c>
      <c r="B3855" s="29">
        <v>65989</v>
      </c>
      <c r="C3855" s="28" t="s">
        <v>2751</v>
      </c>
      <c r="D3855" s="27" t="s">
        <v>46</v>
      </c>
      <c r="E3855" s="27" t="s">
        <v>50</v>
      </c>
      <c r="F3855" s="26" t="str">
        <f>VLOOKUP(E3855,PROCV!$A$1:$B$107,2,TRUE)</f>
        <v>Educação e Criação em Artes</v>
      </c>
      <c r="G3855" s="25">
        <v>2005</v>
      </c>
      <c r="H3855" s="24">
        <v>0</v>
      </c>
      <c r="I3855" s="23" t="str">
        <f>VLOOKUP(J3855,PROCV!$E$1:$F$27,2,FALSE)</f>
        <v>31 - Minas Gerais</v>
      </c>
      <c r="J3855" s="22" t="s">
        <v>85</v>
      </c>
      <c r="K3855" s="22">
        <v>0</v>
      </c>
      <c r="L3855" s="25">
        <v>150000</v>
      </c>
      <c r="M3855" s="20" t="e">
        <f>VLOOKUP(G3855,PROCV!$A$110:$B$119,2,FALSE)</f>
        <v>#N/A</v>
      </c>
      <c r="N3855" s="17" t="e">
        <f t="shared" si="60"/>
        <v>#N/A</v>
      </c>
    </row>
    <row r="3856" spans="1:14" x14ac:dyDescent="0.25">
      <c r="A3856" s="30" t="s">
        <v>48</v>
      </c>
      <c r="B3856" s="29">
        <v>66459</v>
      </c>
      <c r="C3856" s="28" t="s">
        <v>2750</v>
      </c>
      <c r="D3856" s="27" t="s">
        <v>46</v>
      </c>
      <c r="E3856" s="27" t="s">
        <v>50</v>
      </c>
      <c r="F3856" s="26" t="str">
        <f>VLOOKUP(E3856,PROCV!$A$1:$B$107,2,TRUE)</f>
        <v>Educação e Criação em Artes</v>
      </c>
      <c r="G3856" s="25">
        <v>2005</v>
      </c>
      <c r="H3856" s="24">
        <v>0</v>
      </c>
      <c r="I3856" s="23" t="str">
        <f>VLOOKUP(J3856,PROCV!$E$1:$F$27,2,FALSE)</f>
        <v>35 - São Paulo</v>
      </c>
      <c r="J3856" s="22" t="s">
        <v>76</v>
      </c>
      <c r="K3856" s="22">
        <v>0</v>
      </c>
      <c r="L3856" s="25">
        <v>150000</v>
      </c>
      <c r="M3856" s="20" t="e">
        <f>VLOOKUP(G3856,PROCV!$A$110:$B$119,2,FALSE)</f>
        <v>#N/A</v>
      </c>
      <c r="N3856" s="17" t="e">
        <f t="shared" si="60"/>
        <v>#N/A</v>
      </c>
    </row>
    <row r="3857" spans="1:14" x14ac:dyDescent="0.25">
      <c r="A3857" s="30" t="s">
        <v>48</v>
      </c>
      <c r="B3857" s="29">
        <v>65365</v>
      </c>
      <c r="C3857" s="28" t="s">
        <v>2749</v>
      </c>
      <c r="D3857" s="27" t="s">
        <v>46</v>
      </c>
      <c r="E3857" s="27" t="s">
        <v>50</v>
      </c>
      <c r="F3857" s="26" t="str">
        <f>VLOOKUP(E3857,PROCV!$A$1:$B$107,2,TRUE)</f>
        <v>Educação e Criação em Artes</v>
      </c>
      <c r="G3857" s="25">
        <v>2005</v>
      </c>
      <c r="H3857" s="24">
        <v>0</v>
      </c>
      <c r="I3857" s="23" t="str">
        <f>VLOOKUP(J3857,PROCV!$E$1:$F$27,2,FALSE)</f>
        <v>33 - Rio de Janeiro</v>
      </c>
      <c r="J3857" s="22" t="s">
        <v>82</v>
      </c>
      <c r="K3857" s="22">
        <v>0</v>
      </c>
      <c r="L3857" s="25">
        <v>169999.58</v>
      </c>
      <c r="M3857" s="20" t="e">
        <f>VLOOKUP(G3857,PROCV!$A$110:$B$119,2,FALSE)</f>
        <v>#N/A</v>
      </c>
      <c r="N3857" s="17" t="e">
        <f t="shared" si="60"/>
        <v>#N/A</v>
      </c>
    </row>
    <row r="3858" spans="1:14" ht="26.25" x14ac:dyDescent="0.25">
      <c r="A3858" s="30" t="s">
        <v>48</v>
      </c>
      <c r="B3858" s="29">
        <v>68133</v>
      </c>
      <c r="C3858" s="28" t="s">
        <v>2748</v>
      </c>
      <c r="D3858" s="27" t="s">
        <v>46</v>
      </c>
      <c r="E3858" s="27" t="s">
        <v>50</v>
      </c>
      <c r="F3858" s="26" t="str">
        <f>VLOOKUP(E3858,PROCV!$A$1:$B$107,2,TRUE)</f>
        <v>Educação e Criação em Artes</v>
      </c>
      <c r="G3858" s="25">
        <v>2005</v>
      </c>
      <c r="H3858" s="24">
        <v>0</v>
      </c>
      <c r="I3858" s="23" t="str">
        <f>VLOOKUP(J3858,PROCV!$E$1:$F$27,2,FALSE)</f>
        <v>23 - Ceará</v>
      </c>
      <c r="J3858" s="22" t="s">
        <v>52</v>
      </c>
      <c r="K3858" s="22">
        <v>0</v>
      </c>
      <c r="L3858" s="25">
        <v>180000</v>
      </c>
      <c r="M3858" s="20" t="e">
        <f>VLOOKUP(G3858,PROCV!$A$110:$B$119,2,FALSE)</f>
        <v>#N/A</v>
      </c>
      <c r="N3858" s="17" t="e">
        <f t="shared" si="60"/>
        <v>#N/A</v>
      </c>
    </row>
    <row r="3859" spans="1:14" x14ac:dyDescent="0.25">
      <c r="A3859" s="30" t="s">
        <v>48</v>
      </c>
      <c r="B3859" s="29">
        <v>66270</v>
      </c>
      <c r="C3859" s="28" t="s">
        <v>2747</v>
      </c>
      <c r="D3859" s="27" t="s">
        <v>46</v>
      </c>
      <c r="E3859" s="27" t="s">
        <v>50</v>
      </c>
      <c r="F3859" s="26" t="str">
        <f>VLOOKUP(E3859,PROCV!$A$1:$B$107,2,TRUE)</f>
        <v>Educação e Criação em Artes</v>
      </c>
      <c r="G3859" s="25">
        <v>2005</v>
      </c>
      <c r="H3859" s="24">
        <v>0</v>
      </c>
      <c r="I3859" s="23" t="str">
        <f>VLOOKUP(J3859,PROCV!$E$1:$F$27,2,FALSE)</f>
        <v>29 - Bahia</v>
      </c>
      <c r="J3859" s="22" t="s">
        <v>73</v>
      </c>
      <c r="K3859" s="22">
        <v>0</v>
      </c>
      <c r="L3859" s="25">
        <v>136060</v>
      </c>
      <c r="M3859" s="20" t="e">
        <f>VLOOKUP(G3859,PROCV!$A$110:$B$119,2,FALSE)</f>
        <v>#N/A</v>
      </c>
      <c r="N3859" s="17" t="e">
        <f t="shared" si="60"/>
        <v>#N/A</v>
      </c>
    </row>
    <row r="3860" spans="1:14" x14ac:dyDescent="0.25">
      <c r="A3860" s="30" t="s">
        <v>48</v>
      </c>
      <c r="B3860" s="29">
        <v>66370</v>
      </c>
      <c r="C3860" s="28" t="s">
        <v>2746</v>
      </c>
      <c r="D3860" s="27" t="s">
        <v>46</v>
      </c>
      <c r="E3860" s="27" t="s">
        <v>50</v>
      </c>
      <c r="F3860" s="26" t="str">
        <f>VLOOKUP(E3860,PROCV!$A$1:$B$107,2,TRUE)</f>
        <v>Educação e Criação em Artes</v>
      </c>
      <c r="G3860" s="25">
        <v>2005</v>
      </c>
      <c r="H3860" s="24">
        <v>0</v>
      </c>
      <c r="I3860" s="23" t="str">
        <f>VLOOKUP(J3860,PROCV!$E$1:$F$27,2,FALSE)</f>
        <v>31 - Minas Gerais</v>
      </c>
      <c r="J3860" s="22" t="s">
        <v>85</v>
      </c>
      <c r="K3860" s="22">
        <v>0</v>
      </c>
      <c r="L3860" s="25">
        <v>140000</v>
      </c>
      <c r="M3860" s="20" t="e">
        <f>VLOOKUP(G3860,PROCV!$A$110:$B$119,2,FALSE)</f>
        <v>#N/A</v>
      </c>
      <c r="N3860" s="17" t="e">
        <f t="shared" si="60"/>
        <v>#N/A</v>
      </c>
    </row>
    <row r="3861" spans="1:14" x14ac:dyDescent="0.25">
      <c r="A3861" s="30" t="s">
        <v>48</v>
      </c>
      <c r="B3861" s="29">
        <v>66217</v>
      </c>
      <c r="C3861" s="28" t="s">
        <v>2745</v>
      </c>
      <c r="D3861" s="27" t="s">
        <v>46</v>
      </c>
      <c r="E3861" s="27" t="s">
        <v>50</v>
      </c>
      <c r="F3861" s="26" t="str">
        <f>VLOOKUP(E3861,PROCV!$A$1:$B$107,2,TRUE)</f>
        <v>Educação e Criação em Artes</v>
      </c>
      <c r="G3861" s="25">
        <v>2005</v>
      </c>
      <c r="H3861" s="24">
        <v>0</v>
      </c>
      <c r="I3861" s="23" t="str">
        <f>VLOOKUP(J3861,PROCV!$E$1:$F$27,2,FALSE)</f>
        <v>25 - Paraíba</v>
      </c>
      <c r="J3861" s="22" t="s">
        <v>346</v>
      </c>
      <c r="K3861" s="22">
        <v>0</v>
      </c>
      <c r="L3861" s="25">
        <v>147719.42000000001</v>
      </c>
      <c r="M3861" s="20" t="e">
        <f>VLOOKUP(G3861,PROCV!$A$110:$B$119,2,FALSE)</f>
        <v>#N/A</v>
      </c>
      <c r="N3861" s="17" t="e">
        <f t="shared" si="60"/>
        <v>#N/A</v>
      </c>
    </row>
    <row r="3862" spans="1:14" x14ac:dyDescent="0.25">
      <c r="A3862" s="30" t="s">
        <v>48</v>
      </c>
      <c r="B3862" s="29">
        <v>55013</v>
      </c>
      <c r="C3862" s="28" t="s">
        <v>2744</v>
      </c>
      <c r="D3862" s="27" t="s">
        <v>189</v>
      </c>
      <c r="E3862" s="27" t="s">
        <v>749</v>
      </c>
      <c r="F3862" s="26" t="str">
        <f>VLOOKUP(E3862,PROCV!$A$1:$B$107,2,TRUE)</f>
        <v>Educação e Criação em Artes</v>
      </c>
      <c r="G3862" s="25">
        <v>2005</v>
      </c>
      <c r="H3862" s="24">
        <v>0</v>
      </c>
      <c r="I3862" s="23" t="str">
        <f>VLOOKUP(J3862,PROCV!$E$1:$F$27,2,FALSE)</f>
        <v>11 - Rondônia</v>
      </c>
      <c r="J3862" s="22" t="s">
        <v>219</v>
      </c>
      <c r="K3862" s="22">
        <v>0</v>
      </c>
      <c r="L3862" s="25">
        <v>478900</v>
      </c>
      <c r="M3862" s="20" t="e">
        <f>VLOOKUP(G3862,PROCV!$A$110:$B$119,2,FALSE)</f>
        <v>#N/A</v>
      </c>
      <c r="N3862" s="17" t="e">
        <f t="shared" si="60"/>
        <v>#N/A</v>
      </c>
    </row>
    <row r="3863" spans="1:14" x14ac:dyDescent="0.25">
      <c r="A3863" s="30" t="s">
        <v>48</v>
      </c>
      <c r="B3863" s="29">
        <v>55242</v>
      </c>
      <c r="C3863" s="28" t="s">
        <v>2743</v>
      </c>
      <c r="D3863" s="27" t="s">
        <v>189</v>
      </c>
      <c r="E3863" s="27" t="s">
        <v>213</v>
      </c>
      <c r="F3863" s="26" t="str">
        <f>VLOOKUP(E3863,PROCV!$A$1:$B$107,2,TRUE)</f>
        <v>Patrimônio</v>
      </c>
      <c r="G3863" s="25">
        <v>2005</v>
      </c>
      <c r="H3863" s="24">
        <v>0</v>
      </c>
      <c r="I3863" s="23" t="str">
        <f>VLOOKUP(J3863,PROCV!$E$1:$F$27,2,FALSE)</f>
        <v>43 - Rio Grande do Sul</v>
      </c>
      <c r="J3863" s="22" t="s">
        <v>56</v>
      </c>
      <c r="K3863" s="22">
        <v>0</v>
      </c>
      <c r="L3863" s="25">
        <v>40000</v>
      </c>
      <c r="M3863" s="20" t="e">
        <f>VLOOKUP(G3863,PROCV!$A$110:$B$119,2,FALSE)</f>
        <v>#N/A</v>
      </c>
      <c r="N3863" s="17" t="e">
        <f t="shared" si="60"/>
        <v>#N/A</v>
      </c>
    </row>
    <row r="3864" spans="1:14" x14ac:dyDescent="0.25">
      <c r="A3864" s="30" t="s">
        <v>48</v>
      </c>
      <c r="B3864" s="29">
        <v>55171</v>
      </c>
      <c r="C3864" s="28" t="s">
        <v>2742</v>
      </c>
      <c r="D3864" s="27" t="s">
        <v>189</v>
      </c>
      <c r="E3864" s="27" t="s">
        <v>213</v>
      </c>
      <c r="F3864" s="26" t="str">
        <f>VLOOKUP(E3864,PROCV!$A$1:$B$107,2,TRUE)</f>
        <v>Patrimônio</v>
      </c>
      <c r="G3864" s="25">
        <v>2005</v>
      </c>
      <c r="H3864" s="24">
        <v>0</v>
      </c>
      <c r="I3864" s="23" t="str">
        <f>VLOOKUP(J3864,PROCV!$E$1:$F$27,2,FALSE)</f>
        <v>43 - Rio Grande do Sul</v>
      </c>
      <c r="J3864" s="22" t="s">
        <v>56</v>
      </c>
      <c r="K3864" s="22">
        <v>0</v>
      </c>
      <c r="L3864" s="25">
        <v>40000</v>
      </c>
      <c r="M3864" s="20" t="e">
        <f>VLOOKUP(G3864,PROCV!$A$110:$B$119,2,FALSE)</f>
        <v>#N/A</v>
      </c>
      <c r="N3864" s="17" t="e">
        <f t="shared" si="60"/>
        <v>#N/A</v>
      </c>
    </row>
    <row r="3865" spans="1:14" x14ac:dyDescent="0.25">
      <c r="A3865" s="30" t="s">
        <v>48</v>
      </c>
      <c r="B3865" s="29">
        <v>66067</v>
      </c>
      <c r="C3865" s="28" t="s">
        <v>2741</v>
      </c>
      <c r="D3865" s="27" t="s">
        <v>4</v>
      </c>
      <c r="E3865" s="27" t="s">
        <v>224</v>
      </c>
      <c r="F3865" s="26" t="str">
        <f>VLOOKUP(E3865,PROCV!$A$1:$B$107,2,TRUE)</f>
        <v>Patrimônio</v>
      </c>
      <c r="G3865" s="25">
        <v>2005</v>
      </c>
      <c r="H3865" s="24">
        <v>0</v>
      </c>
      <c r="I3865" s="23" t="str">
        <f>VLOOKUP(J3865,PROCV!$E$1:$F$27,2,FALSE)</f>
        <v>14 - Roraima</v>
      </c>
      <c r="J3865" s="22" t="s">
        <v>69</v>
      </c>
      <c r="K3865" s="22">
        <v>0</v>
      </c>
      <c r="L3865" s="25">
        <v>185000</v>
      </c>
      <c r="M3865" s="20" t="e">
        <f>VLOOKUP(G3865,PROCV!$A$110:$B$119,2,FALSE)</f>
        <v>#N/A</v>
      </c>
      <c r="N3865" s="17" t="e">
        <f t="shared" si="60"/>
        <v>#N/A</v>
      </c>
    </row>
    <row r="3866" spans="1:14" x14ac:dyDescent="0.25">
      <c r="A3866" s="30" t="s">
        <v>48</v>
      </c>
      <c r="B3866" s="29">
        <v>66898</v>
      </c>
      <c r="C3866" s="28" t="s">
        <v>2740</v>
      </c>
      <c r="D3866" s="27" t="s">
        <v>46</v>
      </c>
      <c r="E3866" s="27" t="s">
        <v>50</v>
      </c>
      <c r="F3866" s="26" t="str">
        <f>VLOOKUP(E3866,PROCV!$A$1:$B$107,2,TRUE)</f>
        <v>Educação e Criação em Artes</v>
      </c>
      <c r="G3866" s="25">
        <v>2005</v>
      </c>
      <c r="H3866" s="24">
        <v>0</v>
      </c>
      <c r="I3866" s="23" t="str">
        <f>VLOOKUP(J3866,PROCV!$E$1:$F$27,2,FALSE)</f>
        <v>33 - Rio de Janeiro</v>
      </c>
      <c r="J3866" s="22" t="s">
        <v>82</v>
      </c>
      <c r="K3866" s="22">
        <v>0</v>
      </c>
      <c r="L3866" s="25">
        <v>169814</v>
      </c>
      <c r="M3866" s="20" t="e">
        <f>VLOOKUP(G3866,PROCV!$A$110:$B$119,2,FALSE)</f>
        <v>#N/A</v>
      </c>
      <c r="N3866" s="17" t="e">
        <f t="shared" si="60"/>
        <v>#N/A</v>
      </c>
    </row>
    <row r="3867" spans="1:14" x14ac:dyDescent="0.25">
      <c r="A3867" s="30" t="s">
        <v>48</v>
      </c>
      <c r="B3867" s="29">
        <v>68135</v>
      </c>
      <c r="C3867" s="28" t="s">
        <v>2739</v>
      </c>
      <c r="D3867" s="27" t="s">
        <v>46</v>
      </c>
      <c r="E3867" s="27" t="s">
        <v>50</v>
      </c>
      <c r="F3867" s="26" t="str">
        <f>VLOOKUP(E3867,PROCV!$A$1:$B$107,2,TRUE)</f>
        <v>Educação e Criação em Artes</v>
      </c>
      <c r="G3867" s="25">
        <v>2005</v>
      </c>
      <c r="H3867" s="24">
        <v>0</v>
      </c>
      <c r="I3867" s="23" t="str">
        <f>VLOOKUP(J3867,PROCV!$E$1:$F$27,2,FALSE)</f>
        <v>33 - Rio de Janeiro</v>
      </c>
      <c r="J3867" s="22" t="s">
        <v>82</v>
      </c>
      <c r="K3867" s="22">
        <v>0</v>
      </c>
      <c r="L3867" s="25">
        <v>73550</v>
      </c>
      <c r="M3867" s="20" t="e">
        <f>VLOOKUP(G3867,PROCV!$A$110:$B$119,2,FALSE)</f>
        <v>#N/A</v>
      </c>
      <c r="N3867" s="17" t="e">
        <f t="shared" si="60"/>
        <v>#N/A</v>
      </c>
    </row>
    <row r="3868" spans="1:14" x14ac:dyDescent="0.25">
      <c r="A3868" s="30" t="s">
        <v>48</v>
      </c>
      <c r="B3868" s="29">
        <v>64646</v>
      </c>
      <c r="C3868" s="28" t="s">
        <v>2738</v>
      </c>
      <c r="D3868" s="27" t="s">
        <v>46</v>
      </c>
      <c r="E3868" s="27" t="s">
        <v>50</v>
      </c>
      <c r="F3868" s="26" t="str">
        <f>VLOOKUP(E3868,PROCV!$A$1:$B$107,2,TRUE)</f>
        <v>Educação e Criação em Artes</v>
      </c>
      <c r="G3868" s="25">
        <v>2005</v>
      </c>
      <c r="H3868" s="24">
        <v>0</v>
      </c>
      <c r="I3868" s="23" t="str">
        <f>VLOOKUP(J3868,PROCV!$E$1:$F$27,2,FALSE)</f>
        <v>43 - Rio Grande do Sul</v>
      </c>
      <c r="J3868" s="22" t="s">
        <v>56</v>
      </c>
      <c r="K3868" s="22">
        <v>0</v>
      </c>
      <c r="L3868" s="25">
        <v>85000</v>
      </c>
      <c r="M3868" s="20" t="e">
        <f>VLOOKUP(G3868,PROCV!$A$110:$B$119,2,FALSE)</f>
        <v>#N/A</v>
      </c>
      <c r="N3868" s="17" t="e">
        <f t="shared" si="60"/>
        <v>#N/A</v>
      </c>
    </row>
    <row r="3869" spans="1:14" x14ac:dyDescent="0.25">
      <c r="A3869" s="30" t="s">
        <v>48</v>
      </c>
      <c r="B3869" s="29">
        <v>66060</v>
      </c>
      <c r="C3869" s="28" t="s">
        <v>2737</v>
      </c>
      <c r="D3869" s="27" t="s">
        <v>46</v>
      </c>
      <c r="E3869" s="27" t="s">
        <v>50</v>
      </c>
      <c r="F3869" s="26" t="str">
        <f>VLOOKUP(E3869,PROCV!$A$1:$B$107,2,TRUE)</f>
        <v>Educação e Criação em Artes</v>
      </c>
      <c r="G3869" s="25">
        <v>2005</v>
      </c>
      <c r="H3869" s="24">
        <v>0</v>
      </c>
      <c r="I3869" s="23" t="str">
        <f>VLOOKUP(J3869,PROCV!$E$1:$F$27,2,FALSE)</f>
        <v>29 - Bahia</v>
      </c>
      <c r="J3869" s="22" t="s">
        <v>73</v>
      </c>
      <c r="K3869" s="22">
        <v>0</v>
      </c>
      <c r="L3869" s="25">
        <v>185000</v>
      </c>
      <c r="M3869" s="20" t="e">
        <f>VLOOKUP(G3869,PROCV!$A$110:$B$119,2,FALSE)</f>
        <v>#N/A</v>
      </c>
      <c r="N3869" s="17" t="e">
        <f t="shared" si="60"/>
        <v>#N/A</v>
      </c>
    </row>
    <row r="3870" spans="1:14" x14ac:dyDescent="0.25">
      <c r="A3870" s="30" t="s">
        <v>48</v>
      </c>
      <c r="B3870" s="29">
        <v>66538</v>
      </c>
      <c r="C3870" s="28" t="s">
        <v>2736</v>
      </c>
      <c r="D3870" s="27" t="s">
        <v>46</v>
      </c>
      <c r="E3870" s="27" t="s">
        <v>50</v>
      </c>
      <c r="F3870" s="26" t="str">
        <f>VLOOKUP(E3870,PROCV!$A$1:$B$107,2,TRUE)</f>
        <v>Educação e Criação em Artes</v>
      </c>
      <c r="G3870" s="25">
        <v>2005</v>
      </c>
      <c r="H3870" s="24">
        <v>0</v>
      </c>
      <c r="I3870" s="23" t="str">
        <f>VLOOKUP(J3870,PROCV!$E$1:$F$27,2,FALSE)</f>
        <v>31 - Minas Gerais</v>
      </c>
      <c r="J3870" s="22" t="s">
        <v>85</v>
      </c>
      <c r="K3870" s="22">
        <v>0</v>
      </c>
      <c r="L3870" s="25">
        <v>170000</v>
      </c>
      <c r="M3870" s="20" t="e">
        <f>VLOOKUP(G3870,PROCV!$A$110:$B$119,2,FALSE)</f>
        <v>#N/A</v>
      </c>
      <c r="N3870" s="17" t="e">
        <f t="shared" si="60"/>
        <v>#N/A</v>
      </c>
    </row>
    <row r="3871" spans="1:14" x14ac:dyDescent="0.25">
      <c r="A3871" s="30" t="s">
        <v>48</v>
      </c>
      <c r="B3871" s="29">
        <v>66391</v>
      </c>
      <c r="C3871" s="28" t="s">
        <v>2735</v>
      </c>
      <c r="D3871" s="27" t="s">
        <v>46</v>
      </c>
      <c r="E3871" s="27" t="s">
        <v>50</v>
      </c>
      <c r="F3871" s="26" t="str">
        <f>VLOOKUP(E3871,PROCV!$A$1:$B$107,2,TRUE)</f>
        <v>Educação e Criação em Artes</v>
      </c>
      <c r="G3871" s="25">
        <v>2005</v>
      </c>
      <c r="H3871" s="24">
        <v>0</v>
      </c>
      <c r="I3871" s="23" t="str">
        <f>VLOOKUP(J3871,PROCV!$E$1:$F$27,2,FALSE)</f>
        <v>35 - São Paulo</v>
      </c>
      <c r="J3871" s="22" t="s">
        <v>76</v>
      </c>
      <c r="K3871" s="22">
        <v>0</v>
      </c>
      <c r="L3871" s="25">
        <v>150000</v>
      </c>
      <c r="M3871" s="20" t="e">
        <f>VLOOKUP(G3871,PROCV!$A$110:$B$119,2,FALSE)</f>
        <v>#N/A</v>
      </c>
      <c r="N3871" s="17" t="e">
        <f t="shared" si="60"/>
        <v>#N/A</v>
      </c>
    </row>
    <row r="3872" spans="1:14" x14ac:dyDescent="0.25">
      <c r="A3872" s="30" t="s">
        <v>48</v>
      </c>
      <c r="B3872" s="29">
        <v>67758</v>
      </c>
      <c r="C3872" s="28" t="s">
        <v>2734</v>
      </c>
      <c r="D3872" s="27" t="s">
        <v>46</v>
      </c>
      <c r="E3872" s="27" t="s">
        <v>50</v>
      </c>
      <c r="F3872" s="26" t="str">
        <f>VLOOKUP(E3872,PROCV!$A$1:$B$107,2,TRUE)</f>
        <v>Educação e Criação em Artes</v>
      </c>
      <c r="G3872" s="25">
        <v>2005</v>
      </c>
      <c r="H3872" s="24">
        <v>0</v>
      </c>
      <c r="I3872" s="23" t="str">
        <f>VLOOKUP(J3872,PROCV!$E$1:$F$27,2,FALSE)</f>
        <v>29 - Bahia</v>
      </c>
      <c r="J3872" s="22" t="s">
        <v>73</v>
      </c>
      <c r="K3872" s="22">
        <v>0</v>
      </c>
      <c r="L3872" s="25">
        <v>371880</v>
      </c>
      <c r="M3872" s="20" t="e">
        <f>VLOOKUP(G3872,PROCV!$A$110:$B$119,2,FALSE)</f>
        <v>#N/A</v>
      </c>
      <c r="N3872" s="17" t="e">
        <f t="shared" si="60"/>
        <v>#N/A</v>
      </c>
    </row>
    <row r="3873" spans="1:14" x14ac:dyDescent="0.25">
      <c r="A3873" s="30" t="s">
        <v>48</v>
      </c>
      <c r="B3873" s="29">
        <v>56273</v>
      </c>
      <c r="C3873" s="28" t="s">
        <v>2733</v>
      </c>
      <c r="D3873" s="27" t="s">
        <v>4</v>
      </c>
      <c r="E3873" s="27" t="s">
        <v>230</v>
      </c>
      <c r="F3873" s="26" t="str">
        <f>VLOOKUP(E3873,PROCV!$A$1:$B$107,2,TRUE)</f>
        <v>Artes Cênicas e Espetáculo</v>
      </c>
      <c r="G3873" s="25">
        <v>2005</v>
      </c>
      <c r="H3873" s="24">
        <v>0</v>
      </c>
      <c r="I3873" s="23" t="str">
        <f>VLOOKUP(J3873,PROCV!$E$1:$F$27,2,FALSE)</f>
        <v>35 - São Paulo</v>
      </c>
      <c r="J3873" s="22" t="s">
        <v>76</v>
      </c>
      <c r="K3873" s="22">
        <v>0</v>
      </c>
      <c r="L3873" s="25">
        <v>30000</v>
      </c>
      <c r="M3873" s="20" t="e">
        <f>VLOOKUP(G3873,PROCV!$A$110:$B$119,2,FALSE)</f>
        <v>#N/A</v>
      </c>
      <c r="N3873" s="17" t="e">
        <f t="shared" si="60"/>
        <v>#N/A</v>
      </c>
    </row>
    <row r="3874" spans="1:14" x14ac:dyDescent="0.25">
      <c r="A3874" s="30" t="s">
        <v>48</v>
      </c>
      <c r="B3874" s="29">
        <v>66543</v>
      </c>
      <c r="C3874" s="28" t="s">
        <v>2732</v>
      </c>
      <c r="D3874" s="27" t="s">
        <v>46</v>
      </c>
      <c r="E3874" s="27" t="s">
        <v>50</v>
      </c>
      <c r="F3874" s="26" t="str">
        <f>VLOOKUP(E3874,PROCV!$A$1:$B$107,2,TRUE)</f>
        <v>Educação e Criação em Artes</v>
      </c>
      <c r="G3874" s="25">
        <v>2005</v>
      </c>
      <c r="H3874" s="24">
        <v>0</v>
      </c>
      <c r="I3874" s="23" t="str">
        <f>VLOOKUP(J3874,PROCV!$E$1:$F$27,2,FALSE)</f>
        <v>26 - Pernambuco</v>
      </c>
      <c r="J3874" s="22" t="s">
        <v>44</v>
      </c>
      <c r="K3874" s="22">
        <v>0</v>
      </c>
      <c r="L3874" s="25">
        <v>149999.47</v>
      </c>
      <c r="M3874" s="20" t="e">
        <f>VLOOKUP(G3874,PROCV!$A$110:$B$119,2,FALSE)</f>
        <v>#N/A</v>
      </c>
      <c r="N3874" s="17" t="e">
        <f t="shared" si="60"/>
        <v>#N/A</v>
      </c>
    </row>
    <row r="3875" spans="1:14" x14ac:dyDescent="0.25">
      <c r="A3875" s="30" t="s">
        <v>48</v>
      </c>
      <c r="B3875" s="29">
        <v>55285</v>
      </c>
      <c r="C3875" s="28" t="s">
        <v>2731</v>
      </c>
      <c r="D3875" s="27" t="s">
        <v>300</v>
      </c>
      <c r="E3875" s="27" t="s">
        <v>320</v>
      </c>
      <c r="F3875" s="26" t="str">
        <f>VLOOKUP(E3875,PROCV!$A$1:$B$107,2,TRUE)</f>
        <v>Música</v>
      </c>
      <c r="G3875" s="25">
        <v>2005</v>
      </c>
      <c r="H3875" s="24">
        <v>0</v>
      </c>
      <c r="I3875" s="23" t="str">
        <f>VLOOKUP(J3875,PROCV!$E$1:$F$27,2,FALSE)</f>
        <v>23 - Ceará</v>
      </c>
      <c r="J3875" s="22" t="s">
        <v>52</v>
      </c>
      <c r="K3875" s="22">
        <v>0</v>
      </c>
      <c r="L3875" s="25">
        <v>24894.240000000002</v>
      </c>
      <c r="M3875" s="20" t="e">
        <f>VLOOKUP(G3875,PROCV!$A$110:$B$119,2,FALSE)</f>
        <v>#N/A</v>
      </c>
      <c r="N3875" s="17" t="e">
        <f t="shared" si="60"/>
        <v>#N/A</v>
      </c>
    </row>
    <row r="3876" spans="1:14" x14ac:dyDescent="0.25">
      <c r="A3876" s="30" t="s">
        <v>48</v>
      </c>
      <c r="B3876" s="29">
        <v>50702</v>
      </c>
      <c r="C3876" s="28" t="s">
        <v>2730</v>
      </c>
      <c r="D3876" s="27" t="s">
        <v>4</v>
      </c>
      <c r="E3876" s="27" t="s">
        <v>230</v>
      </c>
      <c r="F3876" s="26" t="str">
        <f>VLOOKUP(E3876,PROCV!$A$1:$B$107,2,TRUE)</f>
        <v>Artes Cênicas e Espetáculo</v>
      </c>
      <c r="G3876" s="25">
        <v>2005</v>
      </c>
      <c r="H3876" s="24">
        <v>0</v>
      </c>
      <c r="I3876" s="23" t="str">
        <f>VLOOKUP(J3876,PROCV!$E$1:$F$27,2,FALSE)</f>
        <v>32 - Espírito Santo</v>
      </c>
      <c r="J3876" s="22" t="s">
        <v>67</v>
      </c>
      <c r="K3876" s="22">
        <v>0</v>
      </c>
      <c r="L3876" s="25">
        <v>278000</v>
      </c>
      <c r="M3876" s="20" t="e">
        <f>VLOOKUP(G3876,PROCV!$A$110:$B$119,2,FALSE)</f>
        <v>#N/A</v>
      </c>
      <c r="N3876" s="17" t="e">
        <f t="shared" si="60"/>
        <v>#N/A</v>
      </c>
    </row>
    <row r="3877" spans="1:14" x14ac:dyDescent="0.25">
      <c r="A3877" s="30" t="s">
        <v>48</v>
      </c>
      <c r="B3877" s="29">
        <v>66511</v>
      </c>
      <c r="C3877" s="28" t="s">
        <v>2729</v>
      </c>
      <c r="D3877" s="27" t="s">
        <v>46</v>
      </c>
      <c r="E3877" s="27" t="s">
        <v>50</v>
      </c>
      <c r="F3877" s="26" t="str">
        <f>VLOOKUP(E3877,PROCV!$A$1:$B$107,2,TRUE)</f>
        <v>Educação e Criação em Artes</v>
      </c>
      <c r="G3877" s="25">
        <v>2005</v>
      </c>
      <c r="H3877" s="24">
        <v>0</v>
      </c>
      <c r="I3877" s="23" t="str">
        <f>VLOOKUP(J3877,PROCV!$E$1:$F$27,2,FALSE)</f>
        <v>31 - Minas Gerais</v>
      </c>
      <c r="J3877" s="22" t="s">
        <v>85</v>
      </c>
      <c r="K3877" s="22">
        <v>0</v>
      </c>
      <c r="L3877" s="25">
        <v>150000</v>
      </c>
      <c r="M3877" s="20" t="e">
        <f>VLOOKUP(G3877,PROCV!$A$110:$B$119,2,FALSE)</f>
        <v>#N/A</v>
      </c>
      <c r="N3877" s="17" t="e">
        <f t="shared" si="60"/>
        <v>#N/A</v>
      </c>
    </row>
    <row r="3878" spans="1:14" x14ac:dyDescent="0.25">
      <c r="A3878" s="30" t="s">
        <v>48</v>
      </c>
      <c r="B3878" s="29">
        <v>55872</v>
      </c>
      <c r="C3878" s="28" t="s">
        <v>2728</v>
      </c>
      <c r="D3878" s="27" t="s">
        <v>4</v>
      </c>
      <c r="E3878" s="27" t="s">
        <v>230</v>
      </c>
      <c r="F3878" s="26" t="str">
        <f>VLOOKUP(E3878,PROCV!$A$1:$B$107,2,TRUE)</f>
        <v>Artes Cênicas e Espetáculo</v>
      </c>
      <c r="G3878" s="25">
        <v>2005</v>
      </c>
      <c r="H3878" s="24">
        <v>0</v>
      </c>
      <c r="I3878" s="23" t="str">
        <f>VLOOKUP(J3878,PROCV!$E$1:$F$27,2,FALSE)</f>
        <v>23 - Ceará</v>
      </c>
      <c r="J3878" s="22" t="s">
        <v>52</v>
      </c>
      <c r="K3878" s="22">
        <v>0</v>
      </c>
      <c r="L3878" s="25">
        <v>45000</v>
      </c>
      <c r="M3878" s="20" t="e">
        <f>VLOOKUP(G3878,PROCV!$A$110:$B$119,2,FALSE)</f>
        <v>#N/A</v>
      </c>
      <c r="N3878" s="17" t="e">
        <f t="shared" si="60"/>
        <v>#N/A</v>
      </c>
    </row>
    <row r="3879" spans="1:14" x14ac:dyDescent="0.25">
      <c r="A3879" s="30" t="s">
        <v>48</v>
      </c>
      <c r="B3879" s="29">
        <v>56087</v>
      </c>
      <c r="C3879" s="28" t="s">
        <v>659</v>
      </c>
      <c r="D3879" s="27" t="s">
        <v>4</v>
      </c>
      <c r="E3879" s="27" t="s">
        <v>230</v>
      </c>
      <c r="F3879" s="26" t="str">
        <f>VLOOKUP(E3879,PROCV!$A$1:$B$107,2,TRUE)</f>
        <v>Artes Cênicas e Espetáculo</v>
      </c>
      <c r="G3879" s="25">
        <v>2005</v>
      </c>
      <c r="H3879" s="24">
        <v>0</v>
      </c>
      <c r="I3879" s="23" t="str">
        <f>VLOOKUP(J3879,PROCV!$E$1:$F$27,2,FALSE)</f>
        <v>33 - Rio de Janeiro</v>
      </c>
      <c r="J3879" s="22" t="s">
        <v>82</v>
      </c>
      <c r="K3879" s="22">
        <v>0</v>
      </c>
      <c r="L3879" s="25">
        <v>100000</v>
      </c>
      <c r="M3879" s="20" t="e">
        <f>VLOOKUP(G3879,PROCV!$A$110:$B$119,2,FALSE)</f>
        <v>#N/A</v>
      </c>
      <c r="N3879" s="17" t="e">
        <f t="shared" si="60"/>
        <v>#N/A</v>
      </c>
    </row>
    <row r="3880" spans="1:14" x14ac:dyDescent="0.25">
      <c r="A3880" s="30" t="s">
        <v>48</v>
      </c>
      <c r="B3880" s="29">
        <v>46973</v>
      </c>
      <c r="C3880" s="28" t="s">
        <v>2107</v>
      </c>
      <c r="D3880" s="27" t="s">
        <v>4</v>
      </c>
      <c r="E3880" s="27" t="s">
        <v>224</v>
      </c>
      <c r="F3880" s="26" t="str">
        <f>VLOOKUP(E3880,PROCV!$A$1:$B$107,2,TRUE)</f>
        <v>Patrimônio</v>
      </c>
      <c r="G3880" s="25">
        <v>2005</v>
      </c>
      <c r="H3880" s="24">
        <v>0</v>
      </c>
      <c r="I3880" s="23" t="str">
        <f>VLOOKUP(J3880,PROCV!$E$1:$F$27,2,FALSE)</f>
        <v>35 - São Paulo</v>
      </c>
      <c r="J3880" s="22" t="s">
        <v>76</v>
      </c>
      <c r="K3880" s="22">
        <v>0</v>
      </c>
      <c r="L3880" s="25">
        <v>20000</v>
      </c>
      <c r="M3880" s="20" t="e">
        <f>VLOOKUP(G3880,PROCV!$A$110:$B$119,2,FALSE)</f>
        <v>#N/A</v>
      </c>
      <c r="N3880" s="17" t="e">
        <f t="shared" si="60"/>
        <v>#N/A</v>
      </c>
    </row>
    <row r="3881" spans="1:14" x14ac:dyDescent="0.25">
      <c r="A3881" s="30" t="s">
        <v>48</v>
      </c>
      <c r="B3881" s="29">
        <v>55161</v>
      </c>
      <c r="C3881" s="28" t="s">
        <v>2727</v>
      </c>
      <c r="D3881" s="27" t="s">
        <v>4</v>
      </c>
      <c r="E3881" s="27" t="s">
        <v>271</v>
      </c>
      <c r="F3881" s="26" t="str">
        <f>VLOOKUP(E3881,PROCV!$A$1:$B$107,2,TRUE)</f>
        <v>Patrimônio</v>
      </c>
      <c r="G3881" s="25">
        <v>2005</v>
      </c>
      <c r="H3881" s="24">
        <v>0</v>
      </c>
      <c r="I3881" s="23" t="str">
        <f>VLOOKUP(J3881,PROCV!$E$1:$F$27,2,FALSE)</f>
        <v>51 - Mato Grosso</v>
      </c>
      <c r="J3881" s="22" t="s">
        <v>99</v>
      </c>
      <c r="K3881" s="22">
        <v>0</v>
      </c>
      <c r="L3881" s="25">
        <v>150000</v>
      </c>
      <c r="M3881" s="20" t="e">
        <f>VLOOKUP(G3881,PROCV!$A$110:$B$119,2,FALSE)</f>
        <v>#N/A</v>
      </c>
      <c r="N3881" s="17" t="e">
        <f t="shared" si="60"/>
        <v>#N/A</v>
      </c>
    </row>
    <row r="3882" spans="1:14" x14ac:dyDescent="0.25">
      <c r="A3882" s="30" t="s">
        <v>48</v>
      </c>
      <c r="B3882" s="29">
        <v>66049</v>
      </c>
      <c r="C3882" s="28" t="s">
        <v>2726</v>
      </c>
      <c r="D3882" s="27" t="s">
        <v>314</v>
      </c>
      <c r="E3882" s="27" t="s">
        <v>504</v>
      </c>
      <c r="F3882" s="26" t="str">
        <f>VLOOKUP(E3882,PROCV!$A$1:$B$107,2,TRUE)</f>
        <v>Artes Cênicas e Espetáculo</v>
      </c>
      <c r="G3882" s="25">
        <v>2005</v>
      </c>
      <c r="H3882" s="24">
        <v>0</v>
      </c>
      <c r="I3882" s="23" t="str">
        <f>VLOOKUP(J3882,PROCV!$E$1:$F$27,2,FALSE)</f>
        <v>35 - São Paulo</v>
      </c>
      <c r="J3882" s="22" t="s">
        <v>76</v>
      </c>
      <c r="K3882" s="22">
        <v>0</v>
      </c>
      <c r="L3882" s="25">
        <v>185000</v>
      </c>
      <c r="M3882" s="20" t="e">
        <f>VLOOKUP(G3882,PROCV!$A$110:$B$119,2,FALSE)</f>
        <v>#N/A</v>
      </c>
      <c r="N3882" s="17" t="e">
        <f t="shared" si="60"/>
        <v>#N/A</v>
      </c>
    </row>
    <row r="3883" spans="1:14" x14ac:dyDescent="0.25">
      <c r="A3883" s="30" t="s">
        <v>48</v>
      </c>
      <c r="B3883" s="29">
        <v>67133</v>
      </c>
      <c r="C3883" s="28" t="s">
        <v>2725</v>
      </c>
      <c r="D3883" s="27" t="s">
        <v>46</v>
      </c>
      <c r="E3883" s="27" t="s">
        <v>50</v>
      </c>
      <c r="F3883" s="26" t="str">
        <f>VLOOKUP(E3883,PROCV!$A$1:$B$107,2,TRUE)</f>
        <v>Educação e Criação em Artes</v>
      </c>
      <c r="G3883" s="25">
        <v>2005</v>
      </c>
      <c r="H3883" s="24">
        <v>0</v>
      </c>
      <c r="I3883" s="23" t="str">
        <f>VLOOKUP(J3883,PROCV!$E$1:$F$27,2,FALSE)</f>
        <v>50 - Mato Grosso do Sul</v>
      </c>
      <c r="J3883" s="22" t="s">
        <v>179</v>
      </c>
      <c r="K3883" s="22">
        <v>0</v>
      </c>
      <c r="L3883" s="25">
        <v>141455</v>
      </c>
      <c r="M3883" s="20" t="e">
        <f>VLOOKUP(G3883,PROCV!$A$110:$B$119,2,FALSE)</f>
        <v>#N/A</v>
      </c>
      <c r="N3883" s="17" t="e">
        <f t="shared" si="60"/>
        <v>#N/A</v>
      </c>
    </row>
    <row r="3884" spans="1:14" x14ac:dyDescent="0.25">
      <c r="A3884" s="30" t="s">
        <v>48</v>
      </c>
      <c r="B3884" s="29">
        <v>66175</v>
      </c>
      <c r="C3884" s="28" t="s">
        <v>2724</v>
      </c>
      <c r="D3884" s="27" t="s">
        <v>46</v>
      </c>
      <c r="E3884" s="27" t="s">
        <v>50</v>
      </c>
      <c r="F3884" s="26" t="str">
        <f>VLOOKUP(E3884,PROCV!$A$1:$B$107,2,TRUE)</f>
        <v>Educação e Criação em Artes</v>
      </c>
      <c r="G3884" s="25">
        <v>2005</v>
      </c>
      <c r="H3884" s="24">
        <v>0</v>
      </c>
      <c r="I3884" s="23" t="str">
        <f>VLOOKUP(J3884,PROCV!$E$1:$F$27,2,FALSE)</f>
        <v>33 - Rio de Janeiro</v>
      </c>
      <c r="J3884" s="22" t="s">
        <v>82</v>
      </c>
      <c r="K3884" s="22">
        <v>0</v>
      </c>
      <c r="L3884" s="25">
        <v>170000</v>
      </c>
      <c r="M3884" s="20" t="e">
        <f>VLOOKUP(G3884,PROCV!$A$110:$B$119,2,FALSE)</f>
        <v>#N/A</v>
      </c>
      <c r="N3884" s="17" t="e">
        <f t="shared" si="60"/>
        <v>#N/A</v>
      </c>
    </row>
    <row r="3885" spans="1:14" x14ac:dyDescent="0.25">
      <c r="A3885" s="30" t="s">
        <v>48</v>
      </c>
      <c r="B3885" s="29">
        <v>66826</v>
      </c>
      <c r="C3885" s="28" t="s">
        <v>2723</v>
      </c>
      <c r="D3885" s="27" t="s">
        <v>46</v>
      </c>
      <c r="E3885" s="27" t="s">
        <v>50</v>
      </c>
      <c r="F3885" s="26" t="str">
        <f>VLOOKUP(E3885,PROCV!$A$1:$B$107,2,TRUE)</f>
        <v>Educação e Criação em Artes</v>
      </c>
      <c r="G3885" s="25">
        <v>2005</v>
      </c>
      <c r="H3885" s="24">
        <v>0</v>
      </c>
      <c r="I3885" s="23" t="str">
        <f>VLOOKUP(J3885,PROCV!$E$1:$F$27,2,FALSE)</f>
        <v>42 - Santa Catarina</v>
      </c>
      <c r="J3885" s="22" t="s">
        <v>79</v>
      </c>
      <c r="K3885" s="22">
        <v>0</v>
      </c>
      <c r="L3885" s="25">
        <v>104808</v>
      </c>
      <c r="M3885" s="20" t="e">
        <f>VLOOKUP(G3885,PROCV!$A$110:$B$119,2,FALSE)</f>
        <v>#N/A</v>
      </c>
      <c r="N3885" s="17" t="e">
        <f t="shared" si="60"/>
        <v>#N/A</v>
      </c>
    </row>
    <row r="3886" spans="1:14" x14ac:dyDescent="0.25">
      <c r="A3886" s="30" t="s">
        <v>48</v>
      </c>
      <c r="B3886" s="29">
        <v>67556</v>
      </c>
      <c r="C3886" s="28" t="s">
        <v>2722</v>
      </c>
      <c r="D3886" s="27" t="s">
        <v>46</v>
      </c>
      <c r="E3886" s="27" t="s">
        <v>50</v>
      </c>
      <c r="F3886" s="26" t="str">
        <f>VLOOKUP(E3886,PROCV!$A$1:$B$107,2,TRUE)</f>
        <v>Educação e Criação em Artes</v>
      </c>
      <c r="G3886" s="25">
        <v>2005</v>
      </c>
      <c r="H3886" s="24">
        <v>0</v>
      </c>
      <c r="I3886" s="23" t="str">
        <f>VLOOKUP(J3886,PROCV!$E$1:$F$27,2,FALSE)</f>
        <v>27 - Alagoas</v>
      </c>
      <c r="J3886" s="22" t="s">
        <v>65</v>
      </c>
      <c r="K3886" s="22">
        <v>0</v>
      </c>
      <c r="L3886" s="25">
        <v>150000</v>
      </c>
      <c r="M3886" s="20" t="e">
        <f>VLOOKUP(G3886,PROCV!$A$110:$B$119,2,FALSE)</f>
        <v>#N/A</v>
      </c>
      <c r="N3886" s="17" t="e">
        <f t="shared" si="60"/>
        <v>#N/A</v>
      </c>
    </row>
    <row r="3887" spans="1:14" x14ac:dyDescent="0.25">
      <c r="A3887" s="30" t="s">
        <v>48</v>
      </c>
      <c r="B3887" s="29">
        <v>66504</v>
      </c>
      <c r="C3887" s="28" t="s">
        <v>2721</v>
      </c>
      <c r="D3887" s="27" t="s">
        <v>46</v>
      </c>
      <c r="E3887" s="27" t="s">
        <v>50</v>
      </c>
      <c r="F3887" s="26" t="str">
        <f>VLOOKUP(E3887,PROCV!$A$1:$B$107,2,TRUE)</f>
        <v>Educação e Criação em Artes</v>
      </c>
      <c r="G3887" s="25">
        <v>2005</v>
      </c>
      <c r="H3887" s="24">
        <v>0</v>
      </c>
      <c r="I3887" s="23" t="str">
        <f>VLOOKUP(J3887,PROCV!$E$1:$F$27,2,FALSE)</f>
        <v>27 - Alagoas</v>
      </c>
      <c r="J3887" s="22" t="s">
        <v>65</v>
      </c>
      <c r="K3887" s="22">
        <v>0</v>
      </c>
      <c r="L3887" s="25">
        <v>150000</v>
      </c>
      <c r="M3887" s="20" t="e">
        <f>VLOOKUP(G3887,PROCV!$A$110:$B$119,2,FALSE)</f>
        <v>#N/A</v>
      </c>
      <c r="N3887" s="17" t="e">
        <f t="shared" si="60"/>
        <v>#N/A</v>
      </c>
    </row>
    <row r="3888" spans="1:14" x14ac:dyDescent="0.25">
      <c r="A3888" s="30" t="s">
        <v>48</v>
      </c>
      <c r="B3888" s="29">
        <v>46694</v>
      </c>
      <c r="C3888" s="28" t="s">
        <v>2720</v>
      </c>
      <c r="D3888" s="27" t="s">
        <v>314</v>
      </c>
      <c r="E3888" s="27" t="s">
        <v>504</v>
      </c>
      <c r="F3888" s="26" t="str">
        <f>VLOOKUP(E3888,PROCV!$A$1:$B$107,2,TRUE)</f>
        <v>Artes Cênicas e Espetáculo</v>
      </c>
      <c r="G3888" s="25">
        <v>2005</v>
      </c>
      <c r="H3888" s="24">
        <v>0</v>
      </c>
      <c r="I3888" s="23" t="str">
        <f>VLOOKUP(J3888,PROCV!$E$1:$F$27,2,FALSE)</f>
        <v>32 - Espírito Santo</v>
      </c>
      <c r="J3888" s="22" t="s">
        <v>67</v>
      </c>
      <c r="K3888" s="22">
        <v>0</v>
      </c>
      <c r="L3888" s="25">
        <v>156548.48000000001</v>
      </c>
      <c r="M3888" s="20" t="e">
        <f>VLOOKUP(G3888,PROCV!$A$110:$B$119,2,FALSE)</f>
        <v>#N/A</v>
      </c>
      <c r="N3888" s="17" t="e">
        <f t="shared" si="60"/>
        <v>#N/A</v>
      </c>
    </row>
    <row r="3889" spans="1:14" x14ac:dyDescent="0.25">
      <c r="A3889" s="30" t="s">
        <v>48</v>
      </c>
      <c r="B3889" s="29">
        <v>55749</v>
      </c>
      <c r="C3889" s="28" t="s">
        <v>2719</v>
      </c>
      <c r="D3889" s="27" t="s">
        <v>314</v>
      </c>
      <c r="E3889" s="27" t="s">
        <v>265</v>
      </c>
      <c r="F3889" s="26" t="str">
        <f>VLOOKUP(E3889,PROCV!$A$1:$B$107,2,TRUE)</f>
        <v>Patrimônio</v>
      </c>
      <c r="G3889" s="31">
        <v>2005</v>
      </c>
      <c r="H3889" s="24">
        <v>0</v>
      </c>
      <c r="I3889" s="23" t="str">
        <f>VLOOKUP(J3889,PROCV!$E$1:$F$27,2,FALSE)</f>
        <v>31 - Minas Gerais</v>
      </c>
      <c r="J3889" s="22" t="s">
        <v>85</v>
      </c>
      <c r="K3889" s="22">
        <v>0</v>
      </c>
      <c r="L3889" s="31">
        <v>97200</v>
      </c>
      <c r="M3889" s="20" t="e">
        <f>VLOOKUP(G3889,PROCV!$A$110:$B$119,2,FALSE)</f>
        <v>#N/A</v>
      </c>
      <c r="N3889" s="17" t="e">
        <f t="shared" si="60"/>
        <v>#N/A</v>
      </c>
    </row>
    <row r="3890" spans="1:14" x14ac:dyDescent="0.25">
      <c r="A3890" s="30" t="s">
        <v>48</v>
      </c>
      <c r="B3890" s="29">
        <v>54530</v>
      </c>
      <c r="C3890" s="28" t="s">
        <v>2718</v>
      </c>
      <c r="D3890" s="27" t="s">
        <v>4</v>
      </c>
      <c r="E3890" s="27" t="s">
        <v>230</v>
      </c>
      <c r="F3890" s="26" t="str">
        <f>VLOOKUP(E3890,PROCV!$A$1:$B$107,2,TRUE)</f>
        <v>Artes Cênicas e Espetáculo</v>
      </c>
      <c r="G3890" s="25">
        <v>2005</v>
      </c>
      <c r="H3890" s="24">
        <v>0</v>
      </c>
      <c r="I3890" s="23" t="str">
        <f>VLOOKUP(J3890,PROCV!$E$1:$F$27,2,FALSE)</f>
        <v>22 - Piauí</v>
      </c>
      <c r="J3890" s="22" t="s">
        <v>77</v>
      </c>
      <c r="K3890" s="22">
        <v>0</v>
      </c>
      <c r="L3890" s="25">
        <v>220000</v>
      </c>
      <c r="M3890" s="20" t="e">
        <f>VLOOKUP(G3890,PROCV!$A$110:$B$119,2,FALSE)</f>
        <v>#N/A</v>
      </c>
      <c r="N3890" s="17" t="e">
        <f t="shared" si="60"/>
        <v>#N/A</v>
      </c>
    </row>
    <row r="3891" spans="1:14" x14ac:dyDescent="0.25">
      <c r="A3891" s="30" t="s">
        <v>48</v>
      </c>
      <c r="B3891" s="29">
        <v>56765</v>
      </c>
      <c r="C3891" s="28" t="s">
        <v>2717</v>
      </c>
      <c r="D3891" s="27" t="s">
        <v>314</v>
      </c>
      <c r="E3891" s="27" t="s">
        <v>265</v>
      </c>
      <c r="F3891" s="26" t="str">
        <f>VLOOKUP(E3891,PROCV!$A$1:$B$107,2,TRUE)</f>
        <v>Patrimônio</v>
      </c>
      <c r="G3891" s="25">
        <v>2005</v>
      </c>
      <c r="H3891" s="24">
        <v>0</v>
      </c>
      <c r="I3891" s="23" t="str">
        <f>VLOOKUP(J3891,PROCV!$E$1:$F$27,2,FALSE)</f>
        <v>53 - Distrito Federal</v>
      </c>
      <c r="J3891" s="22" t="s">
        <v>75</v>
      </c>
      <c r="K3891" s="22">
        <v>0</v>
      </c>
      <c r="L3891" s="25">
        <v>91538</v>
      </c>
      <c r="M3891" s="20" t="e">
        <f>VLOOKUP(G3891,PROCV!$A$110:$B$119,2,FALSE)</f>
        <v>#N/A</v>
      </c>
      <c r="N3891" s="17" t="e">
        <f t="shared" si="60"/>
        <v>#N/A</v>
      </c>
    </row>
    <row r="3892" spans="1:14" x14ac:dyDescent="0.25">
      <c r="A3892" s="30" t="s">
        <v>48</v>
      </c>
      <c r="B3892" s="29">
        <v>510303</v>
      </c>
      <c r="C3892" s="28" t="s">
        <v>2716</v>
      </c>
      <c r="D3892" s="27" t="s">
        <v>4</v>
      </c>
      <c r="E3892" s="27" t="s">
        <v>230</v>
      </c>
      <c r="F3892" s="26" t="str">
        <f>VLOOKUP(E3892,PROCV!$A$1:$B$107,2,TRUE)</f>
        <v>Artes Cênicas e Espetáculo</v>
      </c>
      <c r="G3892" s="25">
        <v>2005</v>
      </c>
      <c r="H3892" s="24">
        <v>0</v>
      </c>
      <c r="I3892" s="23" t="str">
        <f>VLOOKUP(J3892,PROCV!$E$1:$F$27,2,FALSE)</f>
        <v>15 - Pará</v>
      </c>
      <c r="J3892" s="22" t="s">
        <v>140</v>
      </c>
      <c r="K3892" s="22">
        <v>0</v>
      </c>
      <c r="L3892" s="25">
        <v>40000</v>
      </c>
      <c r="M3892" s="20" t="e">
        <f>VLOOKUP(G3892,PROCV!$A$110:$B$119,2,FALSE)</f>
        <v>#N/A</v>
      </c>
      <c r="N3892" s="17" t="e">
        <f t="shared" si="60"/>
        <v>#N/A</v>
      </c>
    </row>
    <row r="3893" spans="1:14" x14ac:dyDescent="0.25">
      <c r="A3893" s="30" t="s">
        <v>48</v>
      </c>
      <c r="B3893" s="29">
        <v>66517</v>
      </c>
      <c r="C3893" s="28" t="s">
        <v>2715</v>
      </c>
      <c r="D3893" s="27" t="s">
        <v>46</v>
      </c>
      <c r="E3893" s="27" t="s">
        <v>50</v>
      </c>
      <c r="F3893" s="26" t="str">
        <f>VLOOKUP(E3893,PROCV!$A$1:$B$107,2,TRUE)</f>
        <v>Educação e Criação em Artes</v>
      </c>
      <c r="G3893" s="25">
        <v>2005</v>
      </c>
      <c r="H3893" s="24">
        <v>0</v>
      </c>
      <c r="I3893" s="23" t="str">
        <f>VLOOKUP(J3893,PROCV!$E$1:$F$27,2,FALSE)</f>
        <v>23 - Ceará</v>
      </c>
      <c r="J3893" s="22" t="s">
        <v>52</v>
      </c>
      <c r="K3893" s="22">
        <v>0</v>
      </c>
      <c r="L3893" s="25">
        <v>150000</v>
      </c>
      <c r="M3893" s="20" t="e">
        <f>VLOOKUP(G3893,PROCV!$A$110:$B$119,2,FALSE)</f>
        <v>#N/A</v>
      </c>
      <c r="N3893" s="17" t="e">
        <f t="shared" si="60"/>
        <v>#N/A</v>
      </c>
    </row>
    <row r="3894" spans="1:14" x14ac:dyDescent="0.25">
      <c r="A3894" s="30" t="s">
        <v>48</v>
      </c>
      <c r="B3894" s="29">
        <v>57188</v>
      </c>
      <c r="C3894" s="28" t="s">
        <v>2714</v>
      </c>
      <c r="D3894" s="27" t="s">
        <v>4</v>
      </c>
      <c r="E3894" s="27" t="s">
        <v>230</v>
      </c>
      <c r="F3894" s="26" t="str">
        <f>VLOOKUP(E3894,PROCV!$A$1:$B$107,2,TRUE)</f>
        <v>Artes Cênicas e Espetáculo</v>
      </c>
      <c r="G3894" s="25">
        <v>2005</v>
      </c>
      <c r="H3894" s="24">
        <v>0</v>
      </c>
      <c r="I3894" s="23" t="str">
        <f>VLOOKUP(J3894,PROCV!$E$1:$F$27,2,FALSE)</f>
        <v>31 - Minas Gerais</v>
      </c>
      <c r="J3894" s="22" t="s">
        <v>85</v>
      </c>
      <c r="K3894" s="22">
        <v>0</v>
      </c>
      <c r="L3894" s="25">
        <v>40000</v>
      </c>
      <c r="M3894" s="20" t="e">
        <f>VLOOKUP(G3894,PROCV!$A$110:$B$119,2,FALSE)</f>
        <v>#N/A</v>
      </c>
      <c r="N3894" s="17" t="e">
        <f t="shared" si="60"/>
        <v>#N/A</v>
      </c>
    </row>
    <row r="3895" spans="1:14" x14ac:dyDescent="0.25">
      <c r="A3895" s="30" t="s">
        <v>48</v>
      </c>
      <c r="B3895" s="29">
        <v>66894</v>
      </c>
      <c r="C3895" s="28" t="s">
        <v>2713</v>
      </c>
      <c r="D3895" s="27" t="s">
        <v>300</v>
      </c>
      <c r="E3895" s="27" t="s">
        <v>221</v>
      </c>
      <c r="F3895" s="26" t="str">
        <f>VLOOKUP(E3895,PROCV!$A$1:$B$107,2,TRUE)</f>
        <v>Artes Cênicas e Espetáculo</v>
      </c>
      <c r="G3895" s="25">
        <v>2005</v>
      </c>
      <c r="H3895" s="24">
        <v>0</v>
      </c>
      <c r="I3895" s="23" t="str">
        <f>VLOOKUP(J3895,PROCV!$E$1:$F$27,2,FALSE)</f>
        <v>53 - Distrito Federal</v>
      </c>
      <c r="J3895" s="22" t="s">
        <v>75</v>
      </c>
      <c r="K3895" s="22">
        <v>0</v>
      </c>
      <c r="L3895" s="25">
        <v>185000</v>
      </c>
      <c r="M3895" s="20" t="e">
        <f>VLOOKUP(G3895,PROCV!$A$110:$B$119,2,FALSE)</f>
        <v>#N/A</v>
      </c>
      <c r="N3895" s="17" t="e">
        <f t="shared" si="60"/>
        <v>#N/A</v>
      </c>
    </row>
    <row r="3896" spans="1:14" x14ac:dyDescent="0.25">
      <c r="A3896" s="30" t="s">
        <v>48</v>
      </c>
      <c r="B3896" s="29">
        <v>66255</v>
      </c>
      <c r="C3896" s="28" t="s">
        <v>2712</v>
      </c>
      <c r="D3896" s="27" t="s">
        <v>46</v>
      </c>
      <c r="E3896" s="27" t="s">
        <v>50</v>
      </c>
      <c r="F3896" s="26" t="str">
        <f>VLOOKUP(E3896,PROCV!$A$1:$B$107,2,TRUE)</f>
        <v>Educação e Criação em Artes</v>
      </c>
      <c r="G3896" s="25">
        <v>2005</v>
      </c>
      <c r="H3896" s="24">
        <v>0</v>
      </c>
      <c r="I3896" s="23" t="str">
        <f>VLOOKUP(J3896,PROCV!$E$1:$F$27,2,FALSE)</f>
        <v>15 - Pará</v>
      </c>
      <c r="J3896" s="22" t="s">
        <v>140</v>
      </c>
      <c r="K3896" s="22">
        <v>0</v>
      </c>
      <c r="L3896" s="25">
        <v>170000</v>
      </c>
      <c r="M3896" s="20" t="e">
        <f>VLOOKUP(G3896,PROCV!$A$110:$B$119,2,FALSE)</f>
        <v>#N/A</v>
      </c>
      <c r="N3896" s="17" t="e">
        <f t="shared" si="60"/>
        <v>#N/A</v>
      </c>
    </row>
    <row r="3897" spans="1:14" x14ac:dyDescent="0.25">
      <c r="A3897" s="30" t="s">
        <v>48</v>
      </c>
      <c r="B3897" s="29">
        <v>54521</v>
      </c>
      <c r="C3897" s="28" t="s">
        <v>2711</v>
      </c>
      <c r="D3897" s="27" t="s">
        <v>189</v>
      </c>
      <c r="E3897" s="27" t="s">
        <v>213</v>
      </c>
      <c r="F3897" s="26" t="str">
        <f>VLOOKUP(E3897,PROCV!$A$1:$B$107,2,TRUE)</f>
        <v>Patrimônio</v>
      </c>
      <c r="G3897" s="25">
        <v>2005</v>
      </c>
      <c r="H3897" s="24">
        <v>0</v>
      </c>
      <c r="I3897" s="23" t="str">
        <f>VLOOKUP(J3897,PROCV!$E$1:$F$27,2,FALSE)</f>
        <v>43 - Rio Grande do Sul</v>
      </c>
      <c r="J3897" s="22" t="s">
        <v>56</v>
      </c>
      <c r="K3897" s="22">
        <v>0</v>
      </c>
      <c r="L3897" s="25">
        <v>33541.660000000003</v>
      </c>
      <c r="M3897" s="20" t="e">
        <f>VLOOKUP(G3897,PROCV!$A$110:$B$119,2,FALSE)</f>
        <v>#N/A</v>
      </c>
      <c r="N3897" s="17" t="e">
        <f t="shared" si="60"/>
        <v>#N/A</v>
      </c>
    </row>
    <row r="3898" spans="1:14" x14ac:dyDescent="0.25">
      <c r="A3898" s="30" t="s">
        <v>48</v>
      </c>
      <c r="B3898" s="29">
        <v>52373</v>
      </c>
      <c r="C3898" s="28" t="s">
        <v>2710</v>
      </c>
      <c r="D3898" s="27" t="s">
        <v>189</v>
      </c>
      <c r="E3898" s="27" t="s">
        <v>213</v>
      </c>
      <c r="F3898" s="26" t="str">
        <f>VLOOKUP(E3898,PROCV!$A$1:$B$107,2,TRUE)</f>
        <v>Patrimônio</v>
      </c>
      <c r="G3898" s="25">
        <v>2005</v>
      </c>
      <c r="H3898" s="24">
        <v>0</v>
      </c>
      <c r="I3898" s="23" t="str">
        <f>VLOOKUP(J3898,PROCV!$E$1:$F$27,2,FALSE)</f>
        <v>41 - Paraná</v>
      </c>
      <c r="J3898" s="22" t="s">
        <v>106</v>
      </c>
      <c r="K3898" s="22">
        <v>0</v>
      </c>
      <c r="L3898" s="25">
        <v>100000</v>
      </c>
      <c r="M3898" s="20" t="e">
        <f>VLOOKUP(G3898,PROCV!$A$110:$B$119,2,FALSE)</f>
        <v>#N/A</v>
      </c>
      <c r="N3898" s="17" t="e">
        <f t="shared" si="60"/>
        <v>#N/A</v>
      </c>
    </row>
    <row r="3899" spans="1:14" x14ac:dyDescent="0.25">
      <c r="A3899" s="30" t="s">
        <v>48</v>
      </c>
      <c r="B3899" s="29">
        <v>53466</v>
      </c>
      <c r="C3899" s="28" t="s">
        <v>2709</v>
      </c>
      <c r="D3899" s="27" t="s">
        <v>189</v>
      </c>
      <c r="E3899" s="27" t="s">
        <v>213</v>
      </c>
      <c r="F3899" s="26" t="str">
        <f>VLOOKUP(E3899,PROCV!$A$1:$B$107,2,TRUE)</f>
        <v>Patrimônio</v>
      </c>
      <c r="G3899" s="25">
        <v>2005</v>
      </c>
      <c r="H3899" s="24">
        <v>0</v>
      </c>
      <c r="I3899" s="23" t="str">
        <f>VLOOKUP(J3899,PROCV!$E$1:$F$27,2,FALSE)</f>
        <v>41 - Paraná</v>
      </c>
      <c r="J3899" s="22" t="s">
        <v>106</v>
      </c>
      <c r="K3899" s="22">
        <v>0</v>
      </c>
      <c r="L3899" s="25">
        <v>150000</v>
      </c>
      <c r="M3899" s="20" t="e">
        <f>VLOOKUP(G3899,PROCV!$A$110:$B$119,2,FALSE)</f>
        <v>#N/A</v>
      </c>
      <c r="N3899" s="17" t="e">
        <f t="shared" si="60"/>
        <v>#N/A</v>
      </c>
    </row>
    <row r="3900" spans="1:14" x14ac:dyDescent="0.25">
      <c r="A3900" s="30" t="s">
        <v>48</v>
      </c>
      <c r="B3900" s="29">
        <v>52132</v>
      </c>
      <c r="C3900" s="28" t="s">
        <v>2708</v>
      </c>
      <c r="D3900" s="27" t="s">
        <v>46</v>
      </c>
      <c r="E3900" s="27" t="s">
        <v>50</v>
      </c>
      <c r="F3900" s="26" t="str">
        <f>VLOOKUP(E3900,PROCV!$A$1:$B$107,2,TRUE)</f>
        <v>Educação e Criação em Artes</v>
      </c>
      <c r="G3900" s="25">
        <v>2005</v>
      </c>
      <c r="H3900" s="24">
        <v>0</v>
      </c>
      <c r="I3900" s="23" t="str">
        <f>VLOOKUP(J3900,PROCV!$E$1:$F$27,2,FALSE)</f>
        <v>53 - Distrito Federal</v>
      </c>
      <c r="J3900" s="22" t="s">
        <v>75</v>
      </c>
      <c r="K3900" s="22">
        <v>0</v>
      </c>
      <c r="L3900" s="25">
        <v>300000</v>
      </c>
      <c r="M3900" s="20" t="e">
        <f>VLOOKUP(G3900,PROCV!$A$110:$B$119,2,FALSE)</f>
        <v>#N/A</v>
      </c>
      <c r="N3900" s="17" t="e">
        <f t="shared" si="60"/>
        <v>#N/A</v>
      </c>
    </row>
    <row r="3901" spans="1:14" x14ac:dyDescent="0.25">
      <c r="A3901" s="30" t="s">
        <v>48</v>
      </c>
      <c r="B3901" s="29">
        <v>66045</v>
      </c>
      <c r="C3901" s="28" t="s">
        <v>2707</v>
      </c>
      <c r="D3901" s="27" t="s">
        <v>189</v>
      </c>
      <c r="E3901" s="27" t="s">
        <v>844</v>
      </c>
      <c r="F3901" s="26" t="str">
        <f>VLOOKUP(E3901,PROCV!$A$1:$B$107,2,TRUE)</f>
        <v>Educação e Criação em Artes</v>
      </c>
      <c r="G3901" s="25">
        <v>2005</v>
      </c>
      <c r="H3901" s="24">
        <v>0</v>
      </c>
      <c r="I3901" s="23" t="str">
        <f>VLOOKUP(J3901,PROCV!$E$1:$F$27,2,FALSE)</f>
        <v>24 - Rio Grande do Norte</v>
      </c>
      <c r="J3901" s="22" t="s">
        <v>54</v>
      </c>
      <c r="K3901" s="22">
        <v>0</v>
      </c>
      <c r="L3901" s="25">
        <v>149992</v>
      </c>
      <c r="M3901" s="20" t="e">
        <f>VLOOKUP(G3901,PROCV!$A$110:$B$119,2,FALSE)</f>
        <v>#N/A</v>
      </c>
      <c r="N3901" s="17" t="e">
        <f t="shared" si="60"/>
        <v>#N/A</v>
      </c>
    </row>
    <row r="3902" spans="1:14" x14ac:dyDescent="0.25">
      <c r="A3902" s="30" t="s">
        <v>48</v>
      </c>
      <c r="B3902" s="29">
        <v>66507</v>
      </c>
      <c r="C3902" s="28" t="s">
        <v>2706</v>
      </c>
      <c r="D3902" s="27" t="s">
        <v>46</v>
      </c>
      <c r="E3902" s="27" t="s">
        <v>50</v>
      </c>
      <c r="F3902" s="26" t="str">
        <f>VLOOKUP(E3902,PROCV!$A$1:$B$107,2,TRUE)</f>
        <v>Educação e Criação em Artes</v>
      </c>
      <c r="G3902" s="25">
        <v>2005</v>
      </c>
      <c r="H3902" s="24">
        <v>0</v>
      </c>
      <c r="I3902" s="23" t="str">
        <f>VLOOKUP(J3902,PROCV!$E$1:$F$27,2,FALSE)</f>
        <v>29 - Bahia</v>
      </c>
      <c r="J3902" s="22" t="s">
        <v>73</v>
      </c>
      <c r="K3902" s="22">
        <v>0</v>
      </c>
      <c r="L3902" s="25">
        <v>150000</v>
      </c>
      <c r="M3902" s="20" t="e">
        <f>VLOOKUP(G3902,PROCV!$A$110:$B$119,2,FALSE)</f>
        <v>#N/A</v>
      </c>
      <c r="N3902" s="17" t="e">
        <f t="shared" si="60"/>
        <v>#N/A</v>
      </c>
    </row>
    <row r="3903" spans="1:14" x14ac:dyDescent="0.25">
      <c r="A3903" s="30" t="s">
        <v>48</v>
      </c>
      <c r="B3903" s="29">
        <v>54747</v>
      </c>
      <c r="C3903" s="28" t="s">
        <v>2705</v>
      </c>
      <c r="D3903" s="27" t="s">
        <v>314</v>
      </c>
      <c r="E3903" s="27" t="s">
        <v>590</v>
      </c>
      <c r="F3903" s="26" t="str">
        <f>VLOOKUP(E3903,PROCV!$A$1:$B$107,2,TRUE)</f>
        <v>Artes Cênicas e Espetáculo</v>
      </c>
      <c r="G3903" s="25">
        <v>2005</v>
      </c>
      <c r="H3903" s="24">
        <v>0</v>
      </c>
      <c r="I3903" s="23" t="str">
        <f>VLOOKUP(J3903,PROCV!$E$1:$F$27,2,FALSE)</f>
        <v>53 - Distrito Federal</v>
      </c>
      <c r="J3903" s="22" t="s">
        <v>75</v>
      </c>
      <c r="K3903" s="22">
        <v>0</v>
      </c>
      <c r="L3903" s="25">
        <v>100000</v>
      </c>
      <c r="M3903" s="20" t="e">
        <f>VLOOKUP(G3903,PROCV!$A$110:$B$119,2,FALSE)</f>
        <v>#N/A</v>
      </c>
      <c r="N3903" s="17" t="e">
        <f t="shared" si="60"/>
        <v>#N/A</v>
      </c>
    </row>
    <row r="3904" spans="1:14" x14ac:dyDescent="0.25">
      <c r="A3904" s="30" t="s">
        <v>48</v>
      </c>
      <c r="B3904" s="29">
        <v>58731</v>
      </c>
      <c r="C3904" s="28" t="s">
        <v>2704</v>
      </c>
      <c r="D3904" s="27" t="s">
        <v>46</v>
      </c>
      <c r="E3904" s="27" t="s">
        <v>45</v>
      </c>
      <c r="F3904" s="26" t="str">
        <f>VLOOKUP(E3904,PROCV!$A$1:$B$107,2,TRUE)</f>
        <v>Artes Cênicas e Espetáculo</v>
      </c>
      <c r="G3904" s="25">
        <v>2005</v>
      </c>
      <c r="H3904" s="24">
        <v>0</v>
      </c>
      <c r="I3904" s="23" t="str">
        <f>VLOOKUP(J3904,PROCV!$E$1:$F$27,2,FALSE)</f>
        <v>31 - Minas Gerais</v>
      </c>
      <c r="J3904" s="22" t="s">
        <v>85</v>
      </c>
      <c r="K3904" s="22">
        <v>0</v>
      </c>
      <c r="L3904" s="25">
        <v>63751.72</v>
      </c>
      <c r="M3904" s="20" t="e">
        <f>VLOOKUP(G3904,PROCV!$A$110:$B$119,2,FALSE)</f>
        <v>#N/A</v>
      </c>
      <c r="N3904" s="17" t="e">
        <f t="shared" si="60"/>
        <v>#N/A</v>
      </c>
    </row>
    <row r="3905" spans="1:14" x14ac:dyDescent="0.25">
      <c r="A3905" s="30" t="s">
        <v>48</v>
      </c>
      <c r="B3905" s="29">
        <v>66035</v>
      </c>
      <c r="C3905" s="28" t="s">
        <v>2703</v>
      </c>
      <c r="D3905" s="27" t="s">
        <v>189</v>
      </c>
      <c r="E3905" s="27" t="s">
        <v>844</v>
      </c>
      <c r="F3905" s="26" t="str">
        <f>VLOOKUP(E3905,PROCV!$A$1:$B$107,2,TRUE)</f>
        <v>Educação e Criação em Artes</v>
      </c>
      <c r="G3905" s="25">
        <v>2005</v>
      </c>
      <c r="H3905" s="24">
        <v>0</v>
      </c>
      <c r="I3905" s="23" t="str">
        <f>VLOOKUP(J3905,PROCV!$E$1:$F$27,2,FALSE)</f>
        <v>31 - Minas Gerais</v>
      </c>
      <c r="J3905" s="22" t="s">
        <v>85</v>
      </c>
      <c r="K3905" s="22">
        <v>0</v>
      </c>
      <c r="L3905" s="25">
        <v>207600</v>
      </c>
      <c r="M3905" s="20" t="e">
        <f>VLOOKUP(G3905,PROCV!$A$110:$B$119,2,FALSE)</f>
        <v>#N/A</v>
      </c>
      <c r="N3905" s="17" t="e">
        <f t="shared" si="60"/>
        <v>#N/A</v>
      </c>
    </row>
    <row r="3906" spans="1:14" x14ac:dyDescent="0.25">
      <c r="A3906" s="30" t="s">
        <v>48</v>
      </c>
      <c r="B3906" s="29">
        <v>55867</v>
      </c>
      <c r="C3906" s="28" t="s">
        <v>2702</v>
      </c>
      <c r="D3906" s="27" t="s">
        <v>4</v>
      </c>
      <c r="E3906" s="27" t="s">
        <v>230</v>
      </c>
      <c r="F3906" s="26" t="str">
        <f>VLOOKUP(E3906,PROCV!$A$1:$B$107,2,TRUE)</f>
        <v>Artes Cênicas e Espetáculo</v>
      </c>
      <c r="G3906" s="25">
        <v>2005</v>
      </c>
      <c r="H3906" s="24">
        <v>0</v>
      </c>
      <c r="I3906" s="23" t="str">
        <f>VLOOKUP(J3906,PROCV!$E$1:$F$27,2,FALSE)</f>
        <v>53 - Distrito Federal</v>
      </c>
      <c r="J3906" s="22" t="s">
        <v>75</v>
      </c>
      <c r="K3906" s="22">
        <v>0</v>
      </c>
      <c r="L3906" s="25">
        <v>105000</v>
      </c>
      <c r="M3906" s="20" t="e">
        <f>VLOOKUP(G3906,PROCV!$A$110:$B$119,2,FALSE)</f>
        <v>#N/A</v>
      </c>
      <c r="N3906" s="17" t="e">
        <f t="shared" ref="N3906:N3969" si="61">+M3906*L3906</f>
        <v>#N/A</v>
      </c>
    </row>
    <row r="3907" spans="1:14" x14ac:dyDescent="0.25">
      <c r="A3907" s="30" t="s">
        <v>48</v>
      </c>
      <c r="B3907" s="29">
        <v>55510</v>
      </c>
      <c r="C3907" s="28" t="s">
        <v>2701</v>
      </c>
      <c r="D3907" s="27" t="s">
        <v>4</v>
      </c>
      <c r="E3907" s="27" t="s">
        <v>230</v>
      </c>
      <c r="F3907" s="26" t="str">
        <f>VLOOKUP(E3907,PROCV!$A$1:$B$107,2,TRUE)</f>
        <v>Artes Cênicas e Espetáculo</v>
      </c>
      <c r="G3907" s="25">
        <v>2005</v>
      </c>
      <c r="H3907" s="24">
        <v>0</v>
      </c>
      <c r="I3907" s="23" t="str">
        <f>VLOOKUP(J3907,PROCV!$E$1:$F$27,2,FALSE)</f>
        <v>35 - São Paulo</v>
      </c>
      <c r="J3907" s="22" t="s">
        <v>76</v>
      </c>
      <c r="K3907" s="22">
        <v>0</v>
      </c>
      <c r="L3907" s="25">
        <v>43115.32</v>
      </c>
      <c r="M3907" s="20" t="e">
        <f>VLOOKUP(G3907,PROCV!$A$110:$B$119,2,FALSE)</f>
        <v>#N/A</v>
      </c>
      <c r="N3907" s="17" t="e">
        <f t="shared" si="61"/>
        <v>#N/A</v>
      </c>
    </row>
    <row r="3908" spans="1:14" x14ac:dyDescent="0.25">
      <c r="A3908" s="30" t="s">
        <v>48</v>
      </c>
      <c r="B3908" s="29">
        <v>53391</v>
      </c>
      <c r="C3908" s="28" t="s">
        <v>2700</v>
      </c>
      <c r="D3908" s="27" t="s">
        <v>189</v>
      </c>
      <c r="E3908" s="27" t="s">
        <v>213</v>
      </c>
      <c r="F3908" s="26" t="str">
        <f>VLOOKUP(E3908,PROCV!$A$1:$B$107,2,TRUE)</f>
        <v>Patrimônio</v>
      </c>
      <c r="G3908" s="25">
        <v>2005</v>
      </c>
      <c r="H3908" s="24">
        <v>0</v>
      </c>
      <c r="I3908" s="23" t="str">
        <f>VLOOKUP(J3908,PROCV!$E$1:$F$27,2,FALSE)</f>
        <v>35 - São Paulo</v>
      </c>
      <c r="J3908" s="22" t="s">
        <v>76</v>
      </c>
      <c r="K3908" s="22">
        <v>0</v>
      </c>
      <c r="L3908" s="25">
        <v>200000</v>
      </c>
      <c r="M3908" s="20" t="e">
        <f>VLOOKUP(G3908,PROCV!$A$110:$B$119,2,FALSE)</f>
        <v>#N/A</v>
      </c>
      <c r="N3908" s="17" t="e">
        <f t="shared" si="61"/>
        <v>#N/A</v>
      </c>
    </row>
    <row r="3909" spans="1:14" x14ac:dyDescent="0.25">
      <c r="A3909" s="30" t="s">
        <v>48</v>
      </c>
      <c r="B3909" s="29">
        <v>59787</v>
      </c>
      <c r="C3909" s="28" t="s">
        <v>2699</v>
      </c>
      <c r="D3909" s="27" t="s">
        <v>189</v>
      </c>
      <c r="E3909" s="27" t="s">
        <v>749</v>
      </c>
      <c r="F3909" s="26" t="str">
        <f>VLOOKUP(E3909,PROCV!$A$1:$B$107,2,TRUE)</f>
        <v>Educação e Criação em Artes</v>
      </c>
      <c r="G3909" s="25">
        <v>2005</v>
      </c>
      <c r="H3909" s="24">
        <v>0</v>
      </c>
      <c r="I3909" s="23" t="str">
        <f>VLOOKUP(J3909,PROCV!$E$1:$F$27,2,FALSE)</f>
        <v>23 - Ceará</v>
      </c>
      <c r="J3909" s="22" t="s">
        <v>52</v>
      </c>
      <c r="K3909" s="22">
        <v>0</v>
      </c>
      <c r="L3909" s="25">
        <v>90000</v>
      </c>
      <c r="M3909" s="20" t="e">
        <f>VLOOKUP(G3909,PROCV!$A$110:$B$119,2,FALSE)</f>
        <v>#N/A</v>
      </c>
      <c r="N3909" s="17" t="e">
        <f t="shared" si="61"/>
        <v>#N/A</v>
      </c>
    </row>
    <row r="3910" spans="1:14" x14ac:dyDescent="0.25">
      <c r="A3910" s="30" t="s">
        <v>48</v>
      </c>
      <c r="B3910" s="29">
        <v>55930</v>
      </c>
      <c r="C3910" s="28" t="s">
        <v>2698</v>
      </c>
      <c r="D3910" s="27" t="s">
        <v>189</v>
      </c>
      <c r="E3910" s="27" t="s">
        <v>213</v>
      </c>
      <c r="F3910" s="26" t="str">
        <f>VLOOKUP(E3910,PROCV!$A$1:$B$107,2,TRUE)</f>
        <v>Patrimônio</v>
      </c>
      <c r="G3910" s="25">
        <v>2005</v>
      </c>
      <c r="H3910" s="24">
        <v>0</v>
      </c>
      <c r="I3910" s="23" t="str">
        <f>VLOOKUP(J3910,PROCV!$E$1:$F$27,2,FALSE)</f>
        <v>41 - Paraná</v>
      </c>
      <c r="J3910" s="22" t="s">
        <v>106</v>
      </c>
      <c r="K3910" s="22">
        <v>0</v>
      </c>
      <c r="L3910" s="25">
        <v>300000</v>
      </c>
      <c r="M3910" s="20" t="e">
        <f>VLOOKUP(G3910,PROCV!$A$110:$B$119,2,FALSE)</f>
        <v>#N/A</v>
      </c>
      <c r="N3910" s="17" t="e">
        <f t="shared" si="61"/>
        <v>#N/A</v>
      </c>
    </row>
    <row r="3911" spans="1:14" x14ac:dyDescent="0.25">
      <c r="A3911" s="30" t="s">
        <v>48</v>
      </c>
      <c r="B3911" s="29">
        <v>46226</v>
      </c>
      <c r="C3911" s="28" t="s">
        <v>2697</v>
      </c>
      <c r="D3911" s="27" t="s">
        <v>189</v>
      </c>
      <c r="E3911" s="27" t="s">
        <v>213</v>
      </c>
      <c r="F3911" s="26" t="str">
        <f>VLOOKUP(E3911,PROCV!$A$1:$B$107,2,TRUE)</f>
        <v>Patrimônio</v>
      </c>
      <c r="G3911" s="25">
        <v>2005</v>
      </c>
      <c r="H3911" s="24">
        <v>0</v>
      </c>
      <c r="I3911" s="23" t="str">
        <f>VLOOKUP(J3911,PROCV!$E$1:$F$27,2,FALSE)</f>
        <v>42 - Santa Catarina</v>
      </c>
      <c r="J3911" s="22" t="s">
        <v>79</v>
      </c>
      <c r="K3911" s="22">
        <v>0</v>
      </c>
      <c r="L3911" s="25">
        <v>234000</v>
      </c>
      <c r="M3911" s="20" t="e">
        <f>VLOOKUP(G3911,PROCV!$A$110:$B$119,2,FALSE)</f>
        <v>#N/A</v>
      </c>
      <c r="N3911" s="17" t="e">
        <f t="shared" si="61"/>
        <v>#N/A</v>
      </c>
    </row>
    <row r="3912" spans="1:14" x14ac:dyDescent="0.25">
      <c r="A3912" s="30" t="s">
        <v>48</v>
      </c>
      <c r="B3912" s="29">
        <v>510113</v>
      </c>
      <c r="C3912" s="28" t="s">
        <v>2696</v>
      </c>
      <c r="D3912" s="27" t="s">
        <v>189</v>
      </c>
      <c r="E3912" s="27" t="s">
        <v>213</v>
      </c>
      <c r="F3912" s="26" t="str">
        <f>VLOOKUP(E3912,PROCV!$A$1:$B$107,2,TRUE)</f>
        <v>Patrimônio</v>
      </c>
      <c r="G3912" s="25">
        <v>2005</v>
      </c>
      <c r="H3912" s="24">
        <v>0</v>
      </c>
      <c r="I3912" s="23" t="str">
        <f>VLOOKUP(J3912,PROCV!$E$1:$F$27,2,FALSE)</f>
        <v>13 - Amazonas</v>
      </c>
      <c r="J3912" s="22" t="s">
        <v>823</v>
      </c>
      <c r="K3912" s="22">
        <v>0</v>
      </c>
      <c r="L3912" s="25">
        <v>200000</v>
      </c>
      <c r="M3912" s="20" t="e">
        <f>VLOOKUP(G3912,PROCV!$A$110:$B$119,2,FALSE)</f>
        <v>#N/A</v>
      </c>
      <c r="N3912" s="17" t="e">
        <f t="shared" si="61"/>
        <v>#N/A</v>
      </c>
    </row>
    <row r="3913" spans="1:14" x14ac:dyDescent="0.25">
      <c r="A3913" s="30" t="s">
        <v>48</v>
      </c>
      <c r="B3913" s="29">
        <v>54471</v>
      </c>
      <c r="C3913" s="28" t="s">
        <v>2696</v>
      </c>
      <c r="D3913" s="27" t="s">
        <v>189</v>
      </c>
      <c r="E3913" s="27" t="s">
        <v>213</v>
      </c>
      <c r="F3913" s="26" t="str">
        <f>VLOOKUP(E3913,PROCV!$A$1:$B$107,2,TRUE)</f>
        <v>Patrimônio</v>
      </c>
      <c r="G3913" s="25">
        <v>2005</v>
      </c>
      <c r="H3913" s="24">
        <v>0</v>
      </c>
      <c r="I3913" s="23" t="str">
        <f>VLOOKUP(J3913,PROCV!$E$1:$F$27,2,FALSE)</f>
        <v>13 - Amazonas</v>
      </c>
      <c r="J3913" s="22" t="s">
        <v>823</v>
      </c>
      <c r="K3913" s="22">
        <v>0</v>
      </c>
      <c r="L3913" s="25">
        <v>350000</v>
      </c>
      <c r="M3913" s="20" t="e">
        <f>VLOOKUP(G3913,PROCV!$A$110:$B$119,2,FALSE)</f>
        <v>#N/A</v>
      </c>
      <c r="N3913" s="17" t="e">
        <f t="shared" si="61"/>
        <v>#N/A</v>
      </c>
    </row>
    <row r="3914" spans="1:14" x14ac:dyDescent="0.25">
      <c r="A3914" s="30" t="s">
        <v>48</v>
      </c>
      <c r="B3914" s="29">
        <v>55607</v>
      </c>
      <c r="C3914" s="28" t="s">
        <v>2695</v>
      </c>
      <c r="D3914" s="27" t="s">
        <v>189</v>
      </c>
      <c r="E3914" s="27" t="s">
        <v>213</v>
      </c>
      <c r="F3914" s="26" t="str">
        <f>VLOOKUP(E3914,PROCV!$A$1:$B$107,2,TRUE)</f>
        <v>Patrimônio</v>
      </c>
      <c r="G3914" s="25">
        <v>2005</v>
      </c>
      <c r="H3914" s="24">
        <v>0</v>
      </c>
      <c r="I3914" s="23" t="str">
        <f>VLOOKUP(J3914,PROCV!$E$1:$F$27,2,FALSE)</f>
        <v>11 - Rondônia</v>
      </c>
      <c r="J3914" s="22" t="s">
        <v>219</v>
      </c>
      <c r="K3914" s="22">
        <v>0</v>
      </c>
      <c r="L3914" s="25">
        <v>400000</v>
      </c>
      <c r="M3914" s="20" t="e">
        <f>VLOOKUP(G3914,PROCV!$A$110:$B$119,2,FALSE)</f>
        <v>#N/A</v>
      </c>
      <c r="N3914" s="17" t="e">
        <f t="shared" si="61"/>
        <v>#N/A</v>
      </c>
    </row>
    <row r="3915" spans="1:14" x14ac:dyDescent="0.25">
      <c r="A3915" s="30" t="s">
        <v>48</v>
      </c>
      <c r="B3915" s="29">
        <v>56247</v>
      </c>
      <c r="C3915" s="28" t="s">
        <v>643</v>
      </c>
      <c r="D3915" s="27" t="s">
        <v>189</v>
      </c>
      <c r="E3915" s="27" t="s">
        <v>213</v>
      </c>
      <c r="F3915" s="26" t="str">
        <f>VLOOKUP(E3915,PROCV!$A$1:$B$107,2,TRUE)</f>
        <v>Patrimônio</v>
      </c>
      <c r="G3915" s="25">
        <v>2005</v>
      </c>
      <c r="H3915" s="24">
        <v>0</v>
      </c>
      <c r="I3915" s="23" t="str">
        <f>VLOOKUP(J3915,PROCV!$E$1:$F$27,2,FALSE)</f>
        <v>51 - Mato Grosso</v>
      </c>
      <c r="J3915" s="22" t="s">
        <v>99</v>
      </c>
      <c r="K3915" s="22">
        <v>0</v>
      </c>
      <c r="L3915" s="25">
        <v>250000</v>
      </c>
      <c r="M3915" s="20" t="e">
        <f>VLOOKUP(G3915,PROCV!$A$110:$B$119,2,FALSE)</f>
        <v>#N/A</v>
      </c>
      <c r="N3915" s="17" t="e">
        <f t="shared" si="61"/>
        <v>#N/A</v>
      </c>
    </row>
    <row r="3916" spans="1:14" x14ac:dyDescent="0.25">
      <c r="A3916" s="30" t="s">
        <v>48</v>
      </c>
      <c r="B3916" s="29">
        <v>54968</v>
      </c>
      <c r="C3916" s="28" t="s">
        <v>2694</v>
      </c>
      <c r="D3916" s="27" t="s">
        <v>189</v>
      </c>
      <c r="E3916" s="27" t="s">
        <v>213</v>
      </c>
      <c r="F3916" s="26" t="str">
        <f>VLOOKUP(E3916,PROCV!$A$1:$B$107,2,TRUE)</f>
        <v>Patrimônio</v>
      </c>
      <c r="G3916" s="25">
        <v>2005</v>
      </c>
      <c r="H3916" s="24">
        <v>0</v>
      </c>
      <c r="I3916" s="23" t="str">
        <f>VLOOKUP(J3916,PROCV!$E$1:$F$27,2,FALSE)</f>
        <v>11 - Rondônia</v>
      </c>
      <c r="J3916" s="22" t="s">
        <v>219</v>
      </c>
      <c r="K3916" s="22">
        <v>0</v>
      </c>
      <c r="L3916" s="25">
        <v>113440.09</v>
      </c>
      <c r="M3916" s="20" t="e">
        <f>VLOOKUP(G3916,PROCV!$A$110:$B$119,2,FALSE)</f>
        <v>#N/A</v>
      </c>
      <c r="N3916" s="17" t="e">
        <f t="shared" si="61"/>
        <v>#N/A</v>
      </c>
    </row>
    <row r="3917" spans="1:14" x14ac:dyDescent="0.25">
      <c r="A3917" s="30" t="s">
        <v>48</v>
      </c>
      <c r="B3917" s="29">
        <v>59768</v>
      </c>
      <c r="C3917" s="28" t="s">
        <v>2693</v>
      </c>
      <c r="D3917" s="27" t="s">
        <v>189</v>
      </c>
      <c r="E3917" s="27" t="s">
        <v>749</v>
      </c>
      <c r="F3917" s="26" t="str">
        <f>VLOOKUP(E3917,PROCV!$A$1:$B$107,2,TRUE)</f>
        <v>Educação e Criação em Artes</v>
      </c>
      <c r="G3917" s="25">
        <v>2005</v>
      </c>
      <c r="H3917" s="24">
        <v>0</v>
      </c>
      <c r="I3917" s="23" t="str">
        <f>VLOOKUP(J3917,PROCV!$E$1:$F$27,2,FALSE)</f>
        <v>43 - Rio Grande do Sul</v>
      </c>
      <c r="J3917" s="22" t="s">
        <v>56</v>
      </c>
      <c r="K3917" s="22">
        <v>0</v>
      </c>
      <c r="L3917" s="25">
        <v>38152.94</v>
      </c>
      <c r="M3917" s="20" t="e">
        <f>VLOOKUP(G3917,PROCV!$A$110:$B$119,2,FALSE)</f>
        <v>#N/A</v>
      </c>
      <c r="N3917" s="17" t="e">
        <f t="shared" si="61"/>
        <v>#N/A</v>
      </c>
    </row>
    <row r="3918" spans="1:14" x14ac:dyDescent="0.25">
      <c r="A3918" s="30" t="s">
        <v>48</v>
      </c>
      <c r="B3918" s="29">
        <v>47170</v>
      </c>
      <c r="C3918" s="28" t="s">
        <v>2692</v>
      </c>
      <c r="D3918" s="27" t="s">
        <v>189</v>
      </c>
      <c r="E3918" s="27" t="s">
        <v>213</v>
      </c>
      <c r="F3918" s="26" t="str">
        <f>VLOOKUP(E3918,PROCV!$A$1:$B$107,2,TRUE)</f>
        <v>Patrimônio</v>
      </c>
      <c r="G3918" s="25">
        <v>2005</v>
      </c>
      <c r="H3918" s="24">
        <v>0</v>
      </c>
      <c r="I3918" s="23" t="str">
        <f>VLOOKUP(J3918,PROCV!$E$1:$F$27,2,FALSE)</f>
        <v>11 - Rondônia</v>
      </c>
      <c r="J3918" s="22" t="s">
        <v>219</v>
      </c>
      <c r="K3918" s="22">
        <v>0</v>
      </c>
      <c r="L3918" s="25">
        <v>470478.47</v>
      </c>
      <c r="M3918" s="20" t="e">
        <f>VLOOKUP(G3918,PROCV!$A$110:$B$119,2,FALSE)</f>
        <v>#N/A</v>
      </c>
      <c r="N3918" s="17" t="e">
        <f t="shared" si="61"/>
        <v>#N/A</v>
      </c>
    </row>
    <row r="3919" spans="1:14" x14ac:dyDescent="0.25">
      <c r="A3919" s="30" t="s">
        <v>48</v>
      </c>
      <c r="B3919" s="29">
        <v>52986</v>
      </c>
      <c r="C3919" s="28" t="s">
        <v>2691</v>
      </c>
      <c r="D3919" s="27" t="s">
        <v>189</v>
      </c>
      <c r="E3919" s="27" t="s">
        <v>213</v>
      </c>
      <c r="F3919" s="26" t="str">
        <f>VLOOKUP(E3919,PROCV!$A$1:$B$107,2,TRUE)</f>
        <v>Patrimônio</v>
      </c>
      <c r="G3919" s="25">
        <v>2005</v>
      </c>
      <c r="H3919" s="24">
        <v>0</v>
      </c>
      <c r="I3919" s="23" t="str">
        <f>VLOOKUP(J3919,PROCV!$E$1:$F$27,2,FALSE)</f>
        <v>31 - Minas Gerais</v>
      </c>
      <c r="J3919" s="22" t="s">
        <v>85</v>
      </c>
      <c r="K3919" s="22">
        <v>0</v>
      </c>
      <c r="L3919" s="25">
        <v>70000</v>
      </c>
      <c r="M3919" s="20" t="e">
        <f>VLOOKUP(G3919,PROCV!$A$110:$B$119,2,FALSE)</f>
        <v>#N/A</v>
      </c>
      <c r="N3919" s="17" t="e">
        <f t="shared" si="61"/>
        <v>#N/A</v>
      </c>
    </row>
    <row r="3920" spans="1:14" x14ac:dyDescent="0.25">
      <c r="A3920" s="30" t="s">
        <v>48</v>
      </c>
      <c r="B3920" s="29">
        <v>46653</v>
      </c>
      <c r="C3920" s="28" t="s">
        <v>637</v>
      </c>
      <c r="D3920" s="27" t="s">
        <v>189</v>
      </c>
      <c r="E3920" s="27" t="s">
        <v>213</v>
      </c>
      <c r="F3920" s="26" t="str">
        <f>VLOOKUP(E3920,PROCV!$A$1:$B$107,2,TRUE)</f>
        <v>Patrimônio</v>
      </c>
      <c r="G3920" s="25">
        <v>2005</v>
      </c>
      <c r="H3920" s="24">
        <v>0</v>
      </c>
      <c r="I3920" s="23" t="str">
        <f>VLOOKUP(J3920,PROCV!$E$1:$F$27,2,FALSE)</f>
        <v>11 - Rondônia</v>
      </c>
      <c r="J3920" s="22" t="s">
        <v>219</v>
      </c>
      <c r="K3920" s="22">
        <v>0</v>
      </c>
      <c r="L3920" s="25">
        <v>499025.75</v>
      </c>
      <c r="M3920" s="20" t="e">
        <f>VLOOKUP(G3920,PROCV!$A$110:$B$119,2,FALSE)</f>
        <v>#N/A</v>
      </c>
      <c r="N3920" s="17" t="e">
        <f t="shared" si="61"/>
        <v>#N/A</v>
      </c>
    </row>
    <row r="3921" spans="1:14" x14ac:dyDescent="0.25">
      <c r="A3921" s="30" t="s">
        <v>48</v>
      </c>
      <c r="B3921" s="29">
        <v>66180</v>
      </c>
      <c r="C3921" s="28" t="s">
        <v>2690</v>
      </c>
      <c r="D3921" s="27" t="s">
        <v>46</v>
      </c>
      <c r="E3921" s="27" t="s">
        <v>50</v>
      </c>
      <c r="F3921" s="26" t="str">
        <f>VLOOKUP(E3921,PROCV!$A$1:$B$107,2,TRUE)</f>
        <v>Educação e Criação em Artes</v>
      </c>
      <c r="G3921" s="25">
        <v>2005</v>
      </c>
      <c r="H3921" s="24">
        <v>0</v>
      </c>
      <c r="I3921" s="23" t="str">
        <f>VLOOKUP(J3921,PROCV!$E$1:$F$27,2,FALSE)</f>
        <v>29 - Bahia</v>
      </c>
      <c r="J3921" s="22" t="s">
        <v>73</v>
      </c>
      <c r="K3921" s="22">
        <v>0</v>
      </c>
      <c r="L3921" s="25">
        <v>180000</v>
      </c>
      <c r="M3921" s="20" t="e">
        <f>VLOOKUP(G3921,PROCV!$A$110:$B$119,2,FALSE)</f>
        <v>#N/A</v>
      </c>
      <c r="N3921" s="17" t="e">
        <f t="shared" si="61"/>
        <v>#N/A</v>
      </c>
    </row>
    <row r="3922" spans="1:14" x14ac:dyDescent="0.25">
      <c r="A3922" s="30" t="s">
        <v>48</v>
      </c>
      <c r="B3922" s="29">
        <v>66824</v>
      </c>
      <c r="C3922" s="28" t="s">
        <v>2689</v>
      </c>
      <c r="D3922" s="27" t="s">
        <v>189</v>
      </c>
      <c r="E3922" s="27" t="s">
        <v>630</v>
      </c>
      <c r="F3922" s="26" t="s">
        <v>10</v>
      </c>
      <c r="G3922" s="25">
        <v>2005</v>
      </c>
      <c r="H3922" s="24">
        <v>0</v>
      </c>
      <c r="I3922" s="23" t="str">
        <f>VLOOKUP(J3922,PROCV!$E$1:$F$27,2,FALSE)</f>
        <v>35 - São Paulo</v>
      </c>
      <c r="J3922" s="22" t="s">
        <v>76</v>
      </c>
      <c r="K3922" s="22">
        <v>0</v>
      </c>
      <c r="L3922" s="25">
        <v>144896</v>
      </c>
      <c r="M3922" s="20" t="e">
        <f>VLOOKUP(G3922,PROCV!$A$110:$B$119,2,FALSE)</f>
        <v>#N/A</v>
      </c>
      <c r="N3922" s="17" t="e">
        <f t="shared" si="61"/>
        <v>#N/A</v>
      </c>
    </row>
    <row r="3923" spans="1:14" x14ac:dyDescent="0.25">
      <c r="A3923" s="30" t="s">
        <v>48</v>
      </c>
      <c r="B3923" s="29">
        <v>54926</v>
      </c>
      <c r="C3923" s="28" t="s">
        <v>2688</v>
      </c>
      <c r="D3923" s="27" t="s">
        <v>4</v>
      </c>
      <c r="E3923" s="27" t="s">
        <v>230</v>
      </c>
      <c r="F3923" s="26" t="str">
        <f>VLOOKUP(E3923,PROCV!$A$1:$B$107,2,TRUE)</f>
        <v>Artes Cênicas e Espetáculo</v>
      </c>
      <c r="G3923" s="25">
        <v>2005</v>
      </c>
      <c r="H3923" s="24">
        <v>0</v>
      </c>
      <c r="I3923" s="23" t="str">
        <f>VLOOKUP(J3923,PROCV!$E$1:$F$27,2,FALSE)</f>
        <v>33 - Rio de Janeiro</v>
      </c>
      <c r="J3923" s="22" t="s">
        <v>82</v>
      </c>
      <c r="K3923" s="22">
        <v>0</v>
      </c>
      <c r="L3923" s="25">
        <v>121300</v>
      </c>
      <c r="M3923" s="20" t="e">
        <f>VLOOKUP(G3923,PROCV!$A$110:$B$119,2,FALSE)</f>
        <v>#N/A</v>
      </c>
      <c r="N3923" s="17" t="e">
        <f t="shared" si="61"/>
        <v>#N/A</v>
      </c>
    </row>
    <row r="3924" spans="1:14" x14ac:dyDescent="0.25">
      <c r="A3924" s="30" t="s">
        <v>48</v>
      </c>
      <c r="B3924" s="29">
        <v>67380</v>
      </c>
      <c r="C3924" s="28" t="s">
        <v>2687</v>
      </c>
      <c r="D3924" s="27" t="s">
        <v>46</v>
      </c>
      <c r="E3924" s="27" t="s">
        <v>50</v>
      </c>
      <c r="F3924" s="26" t="str">
        <f>VLOOKUP(E3924,PROCV!$A$1:$B$107,2,TRUE)</f>
        <v>Educação e Criação em Artes</v>
      </c>
      <c r="G3924" s="25">
        <v>2005</v>
      </c>
      <c r="H3924" s="24">
        <v>0</v>
      </c>
      <c r="I3924" s="23" t="str">
        <f>VLOOKUP(J3924,PROCV!$E$1:$F$27,2,FALSE)</f>
        <v>35 - São Paulo</v>
      </c>
      <c r="J3924" s="22" t="s">
        <v>76</v>
      </c>
      <c r="K3924" s="22">
        <v>0</v>
      </c>
      <c r="L3924" s="25">
        <v>1500000</v>
      </c>
      <c r="M3924" s="20" t="e">
        <f>VLOOKUP(G3924,PROCV!$A$110:$B$119,2,FALSE)</f>
        <v>#N/A</v>
      </c>
      <c r="N3924" s="17" t="e">
        <f t="shared" si="61"/>
        <v>#N/A</v>
      </c>
    </row>
    <row r="3925" spans="1:14" x14ac:dyDescent="0.25">
      <c r="A3925" s="30" t="s">
        <v>48</v>
      </c>
      <c r="B3925" s="29">
        <v>66145</v>
      </c>
      <c r="C3925" s="28" t="s">
        <v>2686</v>
      </c>
      <c r="D3925" s="27" t="s">
        <v>46</v>
      </c>
      <c r="E3925" s="27" t="s">
        <v>50</v>
      </c>
      <c r="F3925" s="26" t="str">
        <f>VLOOKUP(E3925,PROCV!$A$1:$B$107,2,TRUE)</f>
        <v>Educação e Criação em Artes</v>
      </c>
      <c r="G3925" s="25">
        <v>2005</v>
      </c>
      <c r="H3925" s="24">
        <v>0</v>
      </c>
      <c r="I3925" s="23" t="str">
        <f>VLOOKUP(J3925,PROCV!$E$1:$F$27,2,FALSE)</f>
        <v>31 - Minas Gerais</v>
      </c>
      <c r="J3925" s="22" t="s">
        <v>85</v>
      </c>
      <c r="K3925" s="22">
        <v>0</v>
      </c>
      <c r="L3925" s="25">
        <v>122960</v>
      </c>
      <c r="M3925" s="20" t="e">
        <f>VLOOKUP(G3925,PROCV!$A$110:$B$119,2,FALSE)</f>
        <v>#N/A</v>
      </c>
      <c r="N3925" s="17" t="e">
        <f t="shared" si="61"/>
        <v>#N/A</v>
      </c>
    </row>
    <row r="3926" spans="1:14" x14ac:dyDescent="0.25">
      <c r="A3926" s="30" t="s">
        <v>48</v>
      </c>
      <c r="B3926" s="29">
        <v>66558</v>
      </c>
      <c r="C3926" s="28" t="s">
        <v>2685</v>
      </c>
      <c r="D3926" s="27" t="s">
        <v>46</v>
      </c>
      <c r="E3926" s="27" t="s">
        <v>50</v>
      </c>
      <c r="F3926" s="26" t="str">
        <f>VLOOKUP(E3926,PROCV!$A$1:$B$107,2,TRUE)</f>
        <v>Educação e Criação em Artes</v>
      </c>
      <c r="G3926" s="25">
        <v>2005</v>
      </c>
      <c r="H3926" s="24">
        <v>0</v>
      </c>
      <c r="I3926" s="23" t="str">
        <f>VLOOKUP(J3926,PROCV!$E$1:$F$27,2,FALSE)</f>
        <v>22 - Piauí</v>
      </c>
      <c r="J3926" s="22" t="s">
        <v>77</v>
      </c>
      <c r="K3926" s="22">
        <v>0</v>
      </c>
      <c r="L3926" s="25">
        <v>170000</v>
      </c>
      <c r="M3926" s="20" t="e">
        <f>VLOOKUP(G3926,PROCV!$A$110:$B$119,2,FALSE)</f>
        <v>#N/A</v>
      </c>
      <c r="N3926" s="17" t="e">
        <f t="shared" si="61"/>
        <v>#N/A</v>
      </c>
    </row>
    <row r="3927" spans="1:14" x14ac:dyDescent="0.25">
      <c r="A3927" s="30" t="s">
        <v>48</v>
      </c>
      <c r="B3927" s="29">
        <v>67085</v>
      </c>
      <c r="C3927" s="28" t="s">
        <v>2684</v>
      </c>
      <c r="D3927" s="27" t="s">
        <v>46</v>
      </c>
      <c r="E3927" s="27" t="s">
        <v>50</v>
      </c>
      <c r="F3927" s="26" t="str">
        <f>VLOOKUP(E3927,PROCV!$A$1:$B$107,2,TRUE)</f>
        <v>Educação e Criação em Artes</v>
      </c>
      <c r="G3927" s="25">
        <v>2005</v>
      </c>
      <c r="H3927" s="24">
        <v>0</v>
      </c>
      <c r="I3927" s="23" t="str">
        <f>VLOOKUP(J3927,PROCV!$E$1:$F$27,2,FALSE)</f>
        <v>31 - Minas Gerais</v>
      </c>
      <c r="J3927" s="22" t="s">
        <v>85</v>
      </c>
      <c r="K3927" s="22">
        <v>0</v>
      </c>
      <c r="L3927" s="25">
        <v>134895.69</v>
      </c>
      <c r="M3927" s="20" t="e">
        <f>VLOOKUP(G3927,PROCV!$A$110:$B$119,2,FALSE)</f>
        <v>#N/A</v>
      </c>
      <c r="N3927" s="17" t="e">
        <f t="shared" si="61"/>
        <v>#N/A</v>
      </c>
    </row>
    <row r="3928" spans="1:14" x14ac:dyDescent="0.25">
      <c r="A3928" s="30" t="s">
        <v>48</v>
      </c>
      <c r="B3928" s="29">
        <v>55501</v>
      </c>
      <c r="C3928" s="28" t="s">
        <v>2683</v>
      </c>
      <c r="D3928" s="27" t="s">
        <v>114</v>
      </c>
      <c r="E3928" s="27" t="s">
        <v>192</v>
      </c>
      <c r="F3928" s="26" t="str">
        <f>VLOOKUP(E3928,PROCV!$A$1:$B$107,2,TRUE)</f>
        <v>Música</v>
      </c>
      <c r="G3928" s="25">
        <v>2005</v>
      </c>
      <c r="H3928" s="24">
        <v>0</v>
      </c>
      <c r="I3928" s="23" t="str">
        <f>VLOOKUP(J3928,PROCV!$E$1:$F$27,2,FALSE)</f>
        <v>31 - Minas Gerais</v>
      </c>
      <c r="J3928" s="22" t="s">
        <v>85</v>
      </c>
      <c r="K3928" s="22">
        <v>0</v>
      </c>
      <c r="L3928" s="25">
        <v>96000</v>
      </c>
      <c r="M3928" s="20" t="e">
        <f>VLOOKUP(G3928,PROCV!$A$110:$B$119,2,FALSE)</f>
        <v>#N/A</v>
      </c>
      <c r="N3928" s="17" t="e">
        <f t="shared" si="61"/>
        <v>#N/A</v>
      </c>
    </row>
    <row r="3929" spans="1:14" x14ac:dyDescent="0.25">
      <c r="A3929" s="30" t="s">
        <v>48</v>
      </c>
      <c r="B3929" s="29">
        <v>66085</v>
      </c>
      <c r="C3929" s="28" t="s">
        <v>2682</v>
      </c>
      <c r="D3929" s="27" t="s">
        <v>46</v>
      </c>
      <c r="E3929" s="27" t="s">
        <v>50</v>
      </c>
      <c r="F3929" s="26" t="str">
        <f>VLOOKUP(E3929,PROCV!$A$1:$B$107,2,TRUE)</f>
        <v>Educação e Criação em Artes</v>
      </c>
      <c r="G3929" s="25">
        <v>2005</v>
      </c>
      <c r="H3929" s="24">
        <v>0</v>
      </c>
      <c r="I3929" s="23" t="str">
        <f>VLOOKUP(J3929,PROCV!$E$1:$F$27,2,FALSE)</f>
        <v>52 - Goiás</v>
      </c>
      <c r="J3929" s="22" t="s">
        <v>97</v>
      </c>
      <c r="K3929" s="22">
        <v>0</v>
      </c>
      <c r="L3929" s="25">
        <v>179725</v>
      </c>
      <c r="M3929" s="20" t="e">
        <f>VLOOKUP(G3929,PROCV!$A$110:$B$119,2,FALSE)</f>
        <v>#N/A</v>
      </c>
      <c r="N3929" s="17" t="e">
        <f t="shared" si="61"/>
        <v>#N/A</v>
      </c>
    </row>
    <row r="3930" spans="1:14" x14ac:dyDescent="0.25">
      <c r="A3930" s="30" t="s">
        <v>48</v>
      </c>
      <c r="B3930" s="29">
        <v>67670</v>
      </c>
      <c r="C3930" s="28" t="s">
        <v>2681</v>
      </c>
      <c r="D3930" s="27" t="s">
        <v>46</v>
      </c>
      <c r="E3930" s="27" t="s">
        <v>50</v>
      </c>
      <c r="F3930" s="26" t="str">
        <f>VLOOKUP(E3930,PROCV!$A$1:$B$107,2,TRUE)</f>
        <v>Educação e Criação em Artes</v>
      </c>
      <c r="G3930" s="25">
        <v>2005</v>
      </c>
      <c r="H3930" s="24">
        <v>0</v>
      </c>
      <c r="I3930" s="23" t="str">
        <f>VLOOKUP(J3930,PROCV!$E$1:$F$27,2,FALSE)</f>
        <v>35 - São Paulo</v>
      </c>
      <c r="J3930" s="22" t="s">
        <v>76</v>
      </c>
      <c r="K3930" s="22">
        <v>0</v>
      </c>
      <c r="L3930" s="25">
        <v>185000</v>
      </c>
      <c r="M3930" s="20" t="e">
        <f>VLOOKUP(G3930,PROCV!$A$110:$B$119,2,FALSE)</f>
        <v>#N/A</v>
      </c>
      <c r="N3930" s="17" t="e">
        <f t="shared" si="61"/>
        <v>#N/A</v>
      </c>
    </row>
    <row r="3931" spans="1:14" x14ac:dyDescent="0.25">
      <c r="A3931" s="30" t="s">
        <v>48</v>
      </c>
      <c r="B3931" s="29">
        <v>66041</v>
      </c>
      <c r="C3931" s="28" t="s">
        <v>2680</v>
      </c>
      <c r="D3931" s="27" t="s">
        <v>46</v>
      </c>
      <c r="E3931" s="27" t="s">
        <v>50</v>
      </c>
      <c r="F3931" s="26" t="str">
        <f>VLOOKUP(E3931,PROCV!$A$1:$B$107,2,TRUE)</f>
        <v>Educação e Criação em Artes</v>
      </c>
      <c r="G3931" s="25">
        <v>2005</v>
      </c>
      <c r="H3931" s="24">
        <v>0</v>
      </c>
      <c r="I3931" s="23" t="str">
        <f>VLOOKUP(J3931,PROCV!$E$1:$F$27,2,FALSE)</f>
        <v>35 - São Paulo</v>
      </c>
      <c r="J3931" s="22" t="s">
        <v>76</v>
      </c>
      <c r="K3931" s="22">
        <v>0</v>
      </c>
      <c r="L3931" s="25">
        <v>180000</v>
      </c>
      <c r="M3931" s="20" t="e">
        <f>VLOOKUP(G3931,PROCV!$A$110:$B$119,2,FALSE)</f>
        <v>#N/A</v>
      </c>
      <c r="N3931" s="17" t="e">
        <f t="shared" si="61"/>
        <v>#N/A</v>
      </c>
    </row>
    <row r="3932" spans="1:14" x14ac:dyDescent="0.25">
      <c r="A3932" s="30" t="s">
        <v>48</v>
      </c>
      <c r="B3932" s="29">
        <v>66999</v>
      </c>
      <c r="C3932" s="28" t="s">
        <v>2679</v>
      </c>
      <c r="D3932" s="27" t="s">
        <v>46</v>
      </c>
      <c r="E3932" s="27" t="s">
        <v>50</v>
      </c>
      <c r="F3932" s="26" t="str">
        <f>VLOOKUP(E3932,PROCV!$A$1:$B$107,2,TRUE)</f>
        <v>Educação e Criação em Artes</v>
      </c>
      <c r="G3932" s="25">
        <v>2005</v>
      </c>
      <c r="H3932" s="24">
        <v>0</v>
      </c>
      <c r="I3932" s="23" t="str">
        <f>VLOOKUP(J3932,PROCV!$E$1:$F$27,2,FALSE)</f>
        <v>35 - São Paulo</v>
      </c>
      <c r="J3932" s="22" t="s">
        <v>76</v>
      </c>
      <c r="K3932" s="22">
        <v>0</v>
      </c>
      <c r="L3932" s="25">
        <v>160000</v>
      </c>
      <c r="M3932" s="20" t="e">
        <f>VLOOKUP(G3932,PROCV!$A$110:$B$119,2,FALSE)</f>
        <v>#N/A</v>
      </c>
      <c r="N3932" s="17" t="e">
        <f t="shared" si="61"/>
        <v>#N/A</v>
      </c>
    </row>
    <row r="3933" spans="1:14" x14ac:dyDescent="0.25">
      <c r="A3933" s="30" t="s">
        <v>48</v>
      </c>
      <c r="B3933" s="29">
        <v>66505</v>
      </c>
      <c r="C3933" s="28" t="s">
        <v>2678</v>
      </c>
      <c r="D3933" s="27" t="s">
        <v>46</v>
      </c>
      <c r="E3933" s="27" t="s">
        <v>50</v>
      </c>
      <c r="F3933" s="26" t="str">
        <f>VLOOKUP(E3933,PROCV!$A$1:$B$107,2,TRUE)</f>
        <v>Educação e Criação em Artes</v>
      </c>
      <c r="G3933" s="25">
        <v>2005</v>
      </c>
      <c r="H3933" s="24">
        <v>0</v>
      </c>
      <c r="I3933" s="23" t="str">
        <f>VLOOKUP(J3933,PROCV!$E$1:$F$27,2,FALSE)</f>
        <v>21 - Maranhão</v>
      </c>
      <c r="J3933" s="22" t="s">
        <v>63</v>
      </c>
      <c r="K3933" s="22">
        <v>0</v>
      </c>
      <c r="L3933" s="25">
        <v>150000</v>
      </c>
      <c r="M3933" s="20" t="e">
        <f>VLOOKUP(G3933,PROCV!$A$110:$B$119,2,FALSE)</f>
        <v>#N/A</v>
      </c>
      <c r="N3933" s="17" t="e">
        <f t="shared" si="61"/>
        <v>#N/A</v>
      </c>
    </row>
    <row r="3934" spans="1:14" x14ac:dyDescent="0.25">
      <c r="A3934" s="30" t="s">
        <v>48</v>
      </c>
      <c r="B3934" s="29">
        <v>55522</v>
      </c>
      <c r="C3934" s="28" t="s">
        <v>2677</v>
      </c>
      <c r="D3934" s="27" t="s">
        <v>300</v>
      </c>
      <c r="E3934" s="27" t="s">
        <v>2676</v>
      </c>
      <c r="F3934" s="26" t="str">
        <f>VLOOKUP(E3934,PROCV!$A$1:$B$107,2,TRUE)</f>
        <v>Educação e Criação em Artes</v>
      </c>
      <c r="G3934" s="25">
        <v>2005</v>
      </c>
      <c r="H3934" s="24">
        <v>0</v>
      </c>
      <c r="I3934" s="23" t="str">
        <f>VLOOKUP(J3934,PROCV!$E$1:$F$27,2,FALSE)</f>
        <v>33 - Rio de Janeiro</v>
      </c>
      <c r="J3934" s="22" t="s">
        <v>82</v>
      </c>
      <c r="K3934" s="22">
        <v>0</v>
      </c>
      <c r="L3934" s="25">
        <v>138456</v>
      </c>
      <c r="M3934" s="20" t="e">
        <f>VLOOKUP(G3934,PROCV!$A$110:$B$119,2,FALSE)</f>
        <v>#N/A</v>
      </c>
      <c r="N3934" s="17" t="e">
        <f t="shared" si="61"/>
        <v>#N/A</v>
      </c>
    </row>
    <row r="3935" spans="1:14" x14ac:dyDescent="0.25">
      <c r="A3935" s="30" t="s">
        <v>48</v>
      </c>
      <c r="B3935" s="29">
        <v>66453</v>
      </c>
      <c r="C3935" s="28" t="s">
        <v>2675</v>
      </c>
      <c r="D3935" s="27" t="s">
        <v>46</v>
      </c>
      <c r="E3935" s="27" t="s">
        <v>50</v>
      </c>
      <c r="F3935" s="26" t="str">
        <f>VLOOKUP(E3935,PROCV!$A$1:$B$107,2,TRUE)</f>
        <v>Educação e Criação em Artes</v>
      </c>
      <c r="G3935" s="25">
        <v>2005</v>
      </c>
      <c r="H3935" s="24">
        <v>0</v>
      </c>
      <c r="I3935" s="23" t="str">
        <f>VLOOKUP(J3935,PROCV!$E$1:$F$27,2,FALSE)</f>
        <v>35 - São Paulo</v>
      </c>
      <c r="J3935" s="22" t="s">
        <v>76</v>
      </c>
      <c r="K3935" s="22">
        <v>0</v>
      </c>
      <c r="L3935" s="25">
        <v>149999.85</v>
      </c>
      <c r="M3935" s="20" t="e">
        <f>VLOOKUP(G3935,PROCV!$A$110:$B$119,2,FALSE)</f>
        <v>#N/A</v>
      </c>
      <c r="N3935" s="17" t="e">
        <f t="shared" si="61"/>
        <v>#N/A</v>
      </c>
    </row>
    <row r="3936" spans="1:14" x14ac:dyDescent="0.25">
      <c r="A3936" s="30" t="s">
        <v>48</v>
      </c>
      <c r="B3936" s="29">
        <v>65810</v>
      </c>
      <c r="C3936" s="28" t="s">
        <v>2674</v>
      </c>
      <c r="D3936" s="27" t="s">
        <v>46</v>
      </c>
      <c r="E3936" s="27" t="s">
        <v>50</v>
      </c>
      <c r="F3936" s="26" t="str">
        <f>VLOOKUP(E3936,PROCV!$A$1:$B$107,2,TRUE)</f>
        <v>Educação e Criação em Artes</v>
      </c>
      <c r="G3936" s="25">
        <v>2005</v>
      </c>
      <c r="H3936" s="24">
        <v>0</v>
      </c>
      <c r="I3936" s="23" t="str">
        <f>VLOOKUP(J3936,PROCV!$E$1:$F$27,2,FALSE)</f>
        <v>42 - Santa Catarina</v>
      </c>
      <c r="J3936" s="22" t="s">
        <v>79</v>
      </c>
      <c r="K3936" s="22">
        <v>0</v>
      </c>
      <c r="L3936" s="25">
        <v>150000</v>
      </c>
      <c r="M3936" s="20" t="e">
        <f>VLOOKUP(G3936,PROCV!$A$110:$B$119,2,FALSE)</f>
        <v>#N/A</v>
      </c>
      <c r="N3936" s="17" t="e">
        <f t="shared" si="61"/>
        <v>#N/A</v>
      </c>
    </row>
    <row r="3937" spans="1:14" x14ac:dyDescent="0.25">
      <c r="A3937" s="30" t="s">
        <v>48</v>
      </c>
      <c r="B3937" s="29">
        <v>66295</v>
      </c>
      <c r="C3937" s="28" t="s">
        <v>2673</v>
      </c>
      <c r="D3937" s="27" t="s">
        <v>46</v>
      </c>
      <c r="E3937" s="27" t="s">
        <v>50</v>
      </c>
      <c r="F3937" s="26" t="str">
        <f>VLOOKUP(E3937,PROCV!$A$1:$B$107,2,TRUE)</f>
        <v>Educação e Criação em Artes</v>
      </c>
      <c r="G3937" s="25">
        <v>2005</v>
      </c>
      <c r="H3937" s="24">
        <v>0</v>
      </c>
      <c r="I3937" s="23" t="str">
        <f>VLOOKUP(J3937,PROCV!$E$1:$F$27,2,FALSE)</f>
        <v>27 - Alagoas</v>
      </c>
      <c r="J3937" s="22" t="s">
        <v>65</v>
      </c>
      <c r="K3937" s="22">
        <v>0</v>
      </c>
      <c r="L3937" s="25">
        <v>152885</v>
      </c>
      <c r="M3937" s="20" t="e">
        <f>VLOOKUP(G3937,PROCV!$A$110:$B$119,2,FALSE)</f>
        <v>#N/A</v>
      </c>
      <c r="N3937" s="17" t="e">
        <f t="shared" si="61"/>
        <v>#N/A</v>
      </c>
    </row>
    <row r="3938" spans="1:14" x14ac:dyDescent="0.25">
      <c r="A3938" s="30" t="s">
        <v>48</v>
      </c>
      <c r="B3938" s="29">
        <v>67697</v>
      </c>
      <c r="C3938" s="28" t="s">
        <v>2672</v>
      </c>
      <c r="D3938" s="27" t="s">
        <v>46</v>
      </c>
      <c r="E3938" s="27" t="s">
        <v>50</v>
      </c>
      <c r="F3938" s="26" t="str">
        <f>VLOOKUP(E3938,PROCV!$A$1:$B$107,2,TRUE)</f>
        <v>Educação e Criação em Artes</v>
      </c>
      <c r="G3938" s="25">
        <v>2005</v>
      </c>
      <c r="H3938" s="24">
        <v>0</v>
      </c>
      <c r="I3938" s="23" t="str">
        <f>VLOOKUP(J3938,PROCV!$E$1:$F$27,2,FALSE)</f>
        <v>42 - Santa Catarina</v>
      </c>
      <c r="J3938" s="22" t="s">
        <v>79</v>
      </c>
      <c r="K3938" s="22">
        <v>0</v>
      </c>
      <c r="L3938" s="25">
        <v>146840</v>
      </c>
      <c r="M3938" s="20" t="e">
        <f>VLOOKUP(G3938,PROCV!$A$110:$B$119,2,FALSE)</f>
        <v>#N/A</v>
      </c>
      <c r="N3938" s="17" t="e">
        <f t="shared" si="61"/>
        <v>#N/A</v>
      </c>
    </row>
    <row r="3939" spans="1:14" x14ac:dyDescent="0.25">
      <c r="A3939" s="30" t="s">
        <v>48</v>
      </c>
      <c r="B3939" s="29">
        <v>66191</v>
      </c>
      <c r="C3939" s="28" t="s">
        <v>2671</v>
      </c>
      <c r="D3939" s="27" t="s">
        <v>46</v>
      </c>
      <c r="E3939" s="27" t="s">
        <v>50</v>
      </c>
      <c r="F3939" s="26" t="str">
        <f>VLOOKUP(E3939,PROCV!$A$1:$B$107,2,TRUE)</f>
        <v>Educação e Criação em Artes</v>
      </c>
      <c r="G3939" s="25">
        <v>2005</v>
      </c>
      <c r="H3939" s="24">
        <v>0</v>
      </c>
      <c r="I3939" s="23" t="str">
        <f>VLOOKUP(J3939,PROCV!$E$1:$F$27,2,FALSE)</f>
        <v>53 - Distrito Federal</v>
      </c>
      <c r="J3939" s="22" t="s">
        <v>75</v>
      </c>
      <c r="K3939" s="22">
        <v>0</v>
      </c>
      <c r="L3939" s="25">
        <v>150000</v>
      </c>
      <c r="M3939" s="20" t="e">
        <f>VLOOKUP(G3939,PROCV!$A$110:$B$119,2,FALSE)</f>
        <v>#N/A</v>
      </c>
      <c r="N3939" s="17" t="e">
        <f t="shared" si="61"/>
        <v>#N/A</v>
      </c>
    </row>
    <row r="3940" spans="1:14" x14ac:dyDescent="0.25">
      <c r="A3940" s="30" t="s">
        <v>48</v>
      </c>
      <c r="B3940" s="29">
        <v>57578</v>
      </c>
      <c r="C3940" s="28" t="s">
        <v>2670</v>
      </c>
      <c r="D3940" s="27" t="s">
        <v>46</v>
      </c>
      <c r="E3940" s="27" t="s">
        <v>45</v>
      </c>
      <c r="F3940" s="26" t="str">
        <f>VLOOKUP(E3940,PROCV!$A$1:$B$107,2,TRUE)</f>
        <v>Artes Cênicas e Espetáculo</v>
      </c>
      <c r="G3940" s="25">
        <v>2005</v>
      </c>
      <c r="H3940" s="24">
        <v>0</v>
      </c>
      <c r="I3940" s="23" t="str">
        <f>VLOOKUP(J3940,PROCV!$E$1:$F$27,2,FALSE)</f>
        <v>11 - Rondônia</v>
      </c>
      <c r="J3940" s="22" t="s">
        <v>219</v>
      </c>
      <c r="K3940" s="22">
        <v>0</v>
      </c>
      <c r="L3940" s="25">
        <v>50425.599999999999</v>
      </c>
      <c r="M3940" s="20" t="e">
        <f>VLOOKUP(G3940,PROCV!$A$110:$B$119,2,FALSE)</f>
        <v>#N/A</v>
      </c>
      <c r="N3940" s="17" t="e">
        <f t="shared" si="61"/>
        <v>#N/A</v>
      </c>
    </row>
    <row r="3941" spans="1:14" x14ac:dyDescent="0.25">
      <c r="A3941" s="30" t="s">
        <v>48</v>
      </c>
      <c r="B3941" s="29">
        <v>66867</v>
      </c>
      <c r="C3941" s="28" t="s">
        <v>2669</v>
      </c>
      <c r="D3941" s="27" t="s">
        <v>189</v>
      </c>
      <c r="E3941" s="27" t="s">
        <v>278</v>
      </c>
      <c r="F3941" s="26" t="str">
        <f>VLOOKUP(E3941,PROCV!$A$1:$B$107,2,TRUE)</f>
        <v>Artes Cênicas e Espetáculo</v>
      </c>
      <c r="G3941" s="25">
        <v>2005</v>
      </c>
      <c r="H3941" s="24">
        <v>0</v>
      </c>
      <c r="I3941" s="23" t="str">
        <f>VLOOKUP(J3941,PROCV!$E$1:$F$27,2,FALSE)</f>
        <v>53 - Distrito Federal</v>
      </c>
      <c r="J3941" s="22" t="s">
        <v>75</v>
      </c>
      <c r="K3941" s="22">
        <v>0</v>
      </c>
      <c r="L3941" s="25">
        <v>179650</v>
      </c>
      <c r="M3941" s="20" t="e">
        <f>VLOOKUP(G3941,PROCV!$A$110:$B$119,2,FALSE)</f>
        <v>#N/A</v>
      </c>
      <c r="N3941" s="17" t="e">
        <f t="shared" si="61"/>
        <v>#N/A</v>
      </c>
    </row>
    <row r="3942" spans="1:14" x14ac:dyDescent="0.25">
      <c r="A3942" s="30" t="s">
        <v>48</v>
      </c>
      <c r="B3942" s="29">
        <v>58579</v>
      </c>
      <c r="C3942" s="28" t="s">
        <v>2668</v>
      </c>
      <c r="D3942" s="27" t="s">
        <v>189</v>
      </c>
      <c r="E3942" s="27" t="s">
        <v>213</v>
      </c>
      <c r="F3942" s="26" t="str">
        <f>VLOOKUP(E3942,PROCV!$A$1:$B$107,2,TRUE)</f>
        <v>Patrimônio</v>
      </c>
      <c r="G3942" s="25">
        <v>2005</v>
      </c>
      <c r="H3942" s="24">
        <v>0</v>
      </c>
      <c r="I3942" s="23" t="str">
        <f>VLOOKUP(J3942,PROCV!$E$1:$F$27,2,FALSE)</f>
        <v>42 - Santa Catarina</v>
      </c>
      <c r="J3942" s="22" t="s">
        <v>79</v>
      </c>
      <c r="K3942" s="22">
        <v>0</v>
      </c>
      <c r="L3942" s="25">
        <v>100000</v>
      </c>
      <c r="M3942" s="20" t="e">
        <f>VLOOKUP(G3942,PROCV!$A$110:$B$119,2,FALSE)</f>
        <v>#N/A</v>
      </c>
      <c r="N3942" s="17" t="e">
        <f t="shared" si="61"/>
        <v>#N/A</v>
      </c>
    </row>
    <row r="3943" spans="1:14" x14ac:dyDescent="0.25">
      <c r="A3943" s="30" t="s">
        <v>48</v>
      </c>
      <c r="B3943" s="29">
        <v>65362</v>
      </c>
      <c r="C3943" s="28" t="s">
        <v>2667</v>
      </c>
      <c r="D3943" s="27" t="s">
        <v>46</v>
      </c>
      <c r="E3943" s="27" t="s">
        <v>50</v>
      </c>
      <c r="F3943" s="26" t="str">
        <f>VLOOKUP(E3943,PROCV!$A$1:$B$107,2,TRUE)</f>
        <v>Educação e Criação em Artes</v>
      </c>
      <c r="G3943" s="25">
        <v>2005</v>
      </c>
      <c r="H3943" s="24">
        <v>0</v>
      </c>
      <c r="I3943" s="23" t="str">
        <f>VLOOKUP(J3943,PROCV!$E$1:$F$27,2,FALSE)</f>
        <v>29 - Bahia</v>
      </c>
      <c r="J3943" s="22" t="s">
        <v>73</v>
      </c>
      <c r="K3943" s="22">
        <v>0</v>
      </c>
      <c r="L3943" s="25">
        <v>149999.96</v>
      </c>
      <c r="M3943" s="20" t="e">
        <f>VLOOKUP(G3943,PROCV!$A$110:$B$119,2,FALSE)</f>
        <v>#N/A</v>
      </c>
      <c r="N3943" s="17" t="e">
        <f t="shared" si="61"/>
        <v>#N/A</v>
      </c>
    </row>
    <row r="3944" spans="1:14" x14ac:dyDescent="0.25">
      <c r="A3944" s="30" t="s">
        <v>48</v>
      </c>
      <c r="B3944" s="29">
        <v>66452</v>
      </c>
      <c r="C3944" s="28" t="s">
        <v>2666</v>
      </c>
      <c r="D3944" s="27" t="s">
        <v>46</v>
      </c>
      <c r="E3944" s="27" t="s">
        <v>50</v>
      </c>
      <c r="F3944" s="26" t="str">
        <f>VLOOKUP(E3944,PROCV!$A$1:$B$107,2,TRUE)</f>
        <v>Educação e Criação em Artes</v>
      </c>
      <c r="G3944" s="25">
        <v>2005</v>
      </c>
      <c r="H3944" s="24">
        <v>0</v>
      </c>
      <c r="I3944" s="23" t="str">
        <f>VLOOKUP(J3944,PROCV!$E$1:$F$27,2,FALSE)</f>
        <v>35 - São Paulo</v>
      </c>
      <c r="J3944" s="22" t="s">
        <v>76</v>
      </c>
      <c r="K3944" s="22">
        <v>0</v>
      </c>
      <c r="L3944" s="25">
        <v>150000</v>
      </c>
      <c r="M3944" s="20" t="e">
        <f>VLOOKUP(G3944,PROCV!$A$110:$B$119,2,FALSE)</f>
        <v>#N/A</v>
      </c>
      <c r="N3944" s="17" t="e">
        <f t="shared" si="61"/>
        <v>#N/A</v>
      </c>
    </row>
    <row r="3945" spans="1:14" x14ac:dyDescent="0.25">
      <c r="A3945" s="30" t="s">
        <v>48</v>
      </c>
      <c r="B3945" s="29">
        <v>58791</v>
      </c>
      <c r="C3945" s="28" t="s">
        <v>2665</v>
      </c>
      <c r="D3945" s="27" t="s">
        <v>46</v>
      </c>
      <c r="E3945" s="27" t="s">
        <v>45</v>
      </c>
      <c r="F3945" s="26" t="str">
        <f>VLOOKUP(E3945,PROCV!$A$1:$B$107,2,TRUE)</f>
        <v>Artes Cênicas e Espetáculo</v>
      </c>
      <c r="G3945" s="25">
        <v>2005</v>
      </c>
      <c r="H3945" s="24">
        <v>0</v>
      </c>
      <c r="I3945" s="23" t="str">
        <f>VLOOKUP(J3945,PROCV!$E$1:$F$27,2,FALSE)</f>
        <v>52 - Goiás</v>
      </c>
      <c r="J3945" s="22" t="s">
        <v>97</v>
      </c>
      <c r="K3945" s="22">
        <v>0</v>
      </c>
      <c r="L3945" s="25">
        <v>50648</v>
      </c>
      <c r="M3945" s="20" t="e">
        <f>VLOOKUP(G3945,PROCV!$A$110:$B$119,2,FALSE)</f>
        <v>#N/A</v>
      </c>
      <c r="N3945" s="17" t="e">
        <f t="shared" si="61"/>
        <v>#N/A</v>
      </c>
    </row>
    <row r="3946" spans="1:14" x14ac:dyDescent="0.25">
      <c r="A3946" s="30" t="s">
        <v>48</v>
      </c>
      <c r="B3946" s="29">
        <v>56193</v>
      </c>
      <c r="C3946" s="28" t="s">
        <v>2664</v>
      </c>
      <c r="D3946" s="27" t="s">
        <v>114</v>
      </c>
      <c r="E3946" s="27" t="s">
        <v>113</v>
      </c>
      <c r="F3946" s="26" t="str">
        <f>VLOOKUP(E3946,PROCV!$A$1:$B$107,2,TRUE)</f>
        <v>Música</v>
      </c>
      <c r="G3946" s="25">
        <v>2005</v>
      </c>
      <c r="H3946" s="24">
        <v>0</v>
      </c>
      <c r="I3946" s="23" t="str">
        <f>VLOOKUP(J3946,PROCV!$E$1:$F$27,2,FALSE)</f>
        <v>35 - São Paulo</v>
      </c>
      <c r="J3946" s="22" t="s">
        <v>76</v>
      </c>
      <c r="K3946" s="22">
        <v>0</v>
      </c>
      <c r="L3946" s="25">
        <v>200000</v>
      </c>
      <c r="M3946" s="20" t="e">
        <f>VLOOKUP(G3946,PROCV!$A$110:$B$119,2,FALSE)</f>
        <v>#N/A</v>
      </c>
      <c r="N3946" s="17" t="e">
        <f t="shared" si="61"/>
        <v>#N/A</v>
      </c>
    </row>
    <row r="3947" spans="1:14" x14ac:dyDescent="0.25">
      <c r="A3947" s="30" t="s">
        <v>48</v>
      </c>
      <c r="B3947" s="29">
        <v>54526</v>
      </c>
      <c r="C3947" s="28" t="s">
        <v>2663</v>
      </c>
      <c r="D3947" s="27" t="s">
        <v>4</v>
      </c>
      <c r="E3947" s="27" t="s">
        <v>230</v>
      </c>
      <c r="F3947" s="26" t="str">
        <f>VLOOKUP(E3947,PROCV!$A$1:$B$107,2,TRUE)</f>
        <v>Artes Cênicas e Espetáculo</v>
      </c>
      <c r="G3947" s="25">
        <v>2005</v>
      </c>
      <c r="H3947" s="24">
        <v>0</v>
      </c>
      <c r="I3947" s="23" t="str">
        <f>VLOOKUP(J3947,PROCV!$E$1:$F$27,2,FALSE)</f>
        <v>23 - Ceará</v>
      </c>
      <c r="J3947" s="22" t="s">
        <v>52</v>
      </c>
      <c r="K3947" s="22">
        <v>0</v>
      </c>
      <c r="L3947" s="25">
        <v>25000</v>
      </c>
      <c r="M3947" s="20" t="e">
        <f>VLOOKUP(G3947,PROCV!$A$110:$B$119,2,FALSE)</f>
        <v>#N/A</v>
      </c>
      <c r="N3947" s="17" t="e">
        <f t="shared" si="61"/>
        <v>#N/A</v>
      </c>
    </row>
    <row r="3948" spans="1:14" x14ac:dyDescent="0.25">
      <c r="A3948" s="30" t="s">
        <v>48</v>
      </c>
      <c r="B3948" s="29">
        <v>61989</v>
      </c>
      <c r="C3948" s="28" t="s">
        <v>2662</v>
      </c>
      <c r="D3948" s="27" t="s">
        <v>46</v>
      </c>
      <c r="E3948" s="27" t="s">
        <v>50</v>
      </c>
      <c r="F3948" s="26" t="str">
        <f>VLOOKUP(E3948,PROCV!$A$1:$B$107,2,TRUE)</f>
        <v>Educação e Criação em Artes</v>
      </c>
      <c r="G3948" s="25">
        <v>2005</v>
      </c>
      <c r="H3948" s="24">
        <v>0</v>
      </c>
      <c r="I3948" s="23" t="str">
        <f>VLOOKUP(J3948,PROCV!$E$1:$F$27,2,FALSE)</f>
        <v>23 - Ceará</v>
      </c>
      <c r="J3948" s="22" t="s">
        <v>52</v>
      </c>
      <c r="K3948" s="22">
        <v>0</v>
      </c>
      <c r="L3948" s="25">
        <v>149994.42000000001</v>
      </c>
      <c r="M3948" s="20" t="e">
        <f>VLOOKUP(G3948,PROCV!$A$110:$B$119,2,FALSE)</f>
        <v>#N/A</v>
      </c>
      <c r="N3948" s="17" t="e">
        <f t="shared" si="61"/>
        <v>#N/A</v>
      </c>
    </row>
    <row r="3949" spans="1:14" x14ac:dyDescent="0.25">
      <c r="A3949" s="30" t="s">
        <v>48</v>
      </c>
      <c r="B3949" s="29">
        <v>66042</v>
      </c>
      <c r="C3949" s="28" t="s">
        <v>2661</v>
      </c>
      <c r="D3949" s="27" t="s">
        <v>46</v>
      </c>
      <c r="E3949" s="27" t="s">
        <v>50</v>
      </c>
      <c r="F3949" s="26" t="str">
        <f>VLOOKUP(E3949,PROCV!$A$1:$B$107,2,TRUE)</f>
        <v>Educação e Criação em Artes</v>
      </c>
      <c r="G3949" s="25">
        <v>2005</v>
      </c>
      <c r="H3949" s="24">
        <v>0</v>
      </c>
      <c r="I3949" s="23" t="str">
        <f>VLOOKUP(J3949,PROCV!$E$1:$F$27,2,FALSE)</f>
        <v>35 - São Paulo</v>
      </c>
      <c r="J3949" s="22" t="s">
        <v>76</v>
      </c>
      <c r="K3949" s="22">
        <v>0</v>
      </c>
      <c r="L3949" s="25">
        <v>185000</v>
      </c>
      <c r="M3949" s="20" t="e">
        <f>VLOOKUP(G3949,PROCV!$A$110:$B$119,2,FALSE)</f>
        <v>#N/A</v>
      </c>
      <c r="N3949" s="17" t="e">
        <f t="shared" si="61"/>
        <v>#N/A</v>
      </c>
    </row>
    <row r="3950" spans="1:14" x14ac:dyDescent="0.25">
      <c r="A3950" s="30" t="s">
        <v>48</v>
      </c>
      <c r="B3950" s="29">
        <v>66382</v>
      </c>
      <c r="C3950" s="28" t="s">
        <v>2660</v>
      </c>
      <c r="D3950" s="27" t="s">
        <v>46</v>
      </c>
      <c r="E3950" s="27" t="s">
        <v>50</v>
      </c>
      <c r="F3950" s="26" t="str">
        <f>VLOOKUP(E3950,PROCV!$A$1:$B$107,2,TRUE)</f>
        <v>Educação e Criação em Artes</v>
      </c>
      <c r="G3950" s="25">
        <v>2005</v>
      </c>
      <c r="H3950" s="24">
        <v>0</v>
      </c>
      <c r="I3950" s="23" t="str">
        <f>VLOOKUP(J3950,PROCV!$E$1:$F$27,2,FALSE)</f>
        <v>33 - Rio de Janeiro</v>
      </c>
      <c r="J3950" s="22" t="s">
        <v>82</v>
      </c>
      <c r="K3950" s="22">
        <v>0</v>
      </c>
      <c r="L3950" s="25">
        <v>195000</v>
      </c>
      <c r="M3950" s="20" t="e">
        <f>VLOOKUP(G3950,PROCV!$A$110:$B$119,2,FALSE)</f>
        <v>#N/A</v>
      </c>
      <c r="N3950" s="17" t="e">
        <f t="shared" si="61"/>
        <v>#N/A</v>
      </c>
    </row>
    <row r="3951" spans="1:14" x14ac:dyDescent="0.25">
      <c r="A3951" s="30" t="s">
        <v>48</v>
      </c>
      <c r="B3951" s="29">
        <v>66544</v>
      </c>
      <c r="C3951" s="28" t="s">
        <v>2659</v>
      </c>
      <c r="D3951" s="27" t="s">
        <v>46</v>
      </c>
      <c r="E3951" s="27" t="s">
        <v>50</v>
      </c>
      <c r="F3951" s="26" t="str">
        <f>VLOOKUP(E3951,PROCV!$A$1:$B$107,2,TRUE)</f>
        <v>Educação e Criação em Artes</v>
      </c>
      <c r="G3951" s="25">
        <v>2005</v>
      </c>
      <c r="H3951" s="24">
        <v>0</v>
      </c>
      <c r="I3951" s="23" t="str">
        <f>VLOOKUP(J3951,PROCV!$E$1:$F$27,2,FALSE)</f>
        <v>35 - São Paulo</v>
      </c>
      <c r="J3951" s="22" t="s">
        <v>76</v>
      </c>
      <c r="K3951" s="22">
        <v>0</v>
      </c>
      <c r="L3951" s="25">
        <v>170000</v>
      </c>
      <c r="M3951" s="20" t="e">
        <f>VLOOKUP(G3951,PROCV!$A$110:$B$119,2,FALSE)</f>
        <v>#N/A</v>
      </c>
      <c r="N3951" s="17" t="e">
        <f t="shared" si="61"/>
        <v>#N/A</v>
      </c>
    </row>
    <row r="3952" spans="1:14" x14ac:dyDescent="0.25">
      <c r="A3952" s="30" t="s">
        <v>48</v>
      </c>
      <c r="B3952" s="29">
        <v>66256</v>
      </c>
      <c r="C3952" s="28" t="s">
        <v>2658</v>
      </c>
      <c r="D3952" s="27" t="s">
        <v>46</v>
      </c>
      <c r="E3952" s="27" t="s">
        <v>50</v>
      </c>
      <c r="F3952" s="26" t="str">
        <f>VLOOKUP(E3952,PROCV!$A$1:$B$107,2,TRUE)</f>
        <v>Educação e Criação em Artes</v>
      </c>
      <c r="G3952" s="25">
        <v>2005</v>
      </c>
      <c r="H3952" s="24">
        <v>0</v>
      </c>
      <c r="I3952" s="23" t="str">
        <f>VLOOKUP(J3952,PROCV!$E$1:$F$27,2,FALSE)</f>
        <v>26 - Pernambuco</v>
      </c>
      <c r="J3952" s="22" t="s">
        <v>44</v>
      </c>
      <c r="K3952" s="22">
        <v>0</v>
      </c>
      <c r="L3952" s="25">
        <v>150000</v>
      </c>
      <c r="M3952" s="20" t="e">
        <f>VLOOKUP(G3952,PROCV!$A$110:$B$119,2,FALSE)</f>
        <v>#N/A</v>
      </c>
      <c r="N3952" s="17" t="e">
        <f t="shared" si="61"/>
        <v>#N/A</v>
      </c>
    </row>
    <row r="3953" spans="1:14" x14ac:dyDescent="0.25">
      <c r="A3953" s="30" t="s">
        <v>48</v>
      </c>
      <c r="B3953" s="29">
        <v>67060</v>
      </c>
      <c r="C3953" s="28" t="s">
        <v>2657</v>
      </c>
      <c r="D3953" s="27" t="s">
        <v>46</v>
      </c>
      <c r="E3953" s="27" t="s">
        <v>50</v>
      </c>
      <c r="F3953" s="26" t="str">
        <f>VLOOKUP(E3953,PROCV!$A$1:$B$107,2,TRUE)</f>
        <v>Educação e Criação em Artes</v>
      </c>
      <c r="G3953" s="25">
        <v>2005</v>
      </c>
      <c r="H3953" s="24">
        <v>0</v>
      </c>
      <c r="I3953" s="23" t="str">
        <f>VLOOKUP(J3953,PROCV!$E$1:$F$27,2,FALSE)</f>
        <v>35 - São Paulo</v>
      </c>
      <c r="J3953" s="22" t="s">
        <v>76</v>
      </c>
      <c r="K3953" s="22">
        <v>0</v>
      </c>
      <c r="L3953" s="25">
        <v>150000</v>
      </c>
      <c r="M3953" s="20" t="e">
        <f>VLOOKUP(G3953,PROCV!$A$110:$B$119,2,FALSE)</f>
        <v>#N/A</v>
      </c>
      <c r="N3953" s="17" t="e">
        <f t="shared" si="61"/>
        <v>#N/A</v>
      </c>
    </row>
    <row r="3954" spans="1:14" x14ac:dyDescent="0.25">
      <c r="A3954" s="30" t="s">
        <v>48</v>
      </c>
      <c r="B3954" s="29">
        <v>58710</v>
      </c>
      <c r="C3954" s="28" t="s">
        <v>2656</v>
      </c>
      <c r="D3954" s="27" t="s">
        <v>46</v>
      </c>
      <c r="E3954" s="27" t="s">
        <v>45</v>
      </c>
      <c r="F3954" s="26" t="str">
        <f>VLOOKUP(E3954,PROCV!$A$1:$B$107,2,TRUE)</f>
        <v>Artes Cênicas e Espetáculo</v>
      </c>
      <c r="G3954" s="25">
        <v>2005</v>
      </c>
      <c r="H3954" s="24">
        <v>0</v>
      </c>
      <c r="I3954" s="23" t="str">
        <f>VLOOKUP(J3954,PROCV!$E$1:$F$27,2,FALSE)</f>
        <v>35 - São Paulo</v>
      </c>
      <c r="J3954" s="22" t="s">
        <v>76</v>
      </c>
      <c r="K3954" s="22">
        <v>0</v>
      </c>
      <c r="L3954" s="25">
        <v>30400</v>
      </c>
      <c r="M3954" s="20" t="e">
        <f>VLOOKUP(G3954,PROCV!$A$110:$B$119,2,FALSE)</f>
        <v>#N/A</v>
      </c>
      <c r="N3954" s="17" t="e">
        <f t="shared" si="61"/>
        <v>#N/A</v>
      </c>
    </row>
    <row r="3955" spans="1:14" x14ac:dyDescent="0.25">
      <c r="A3955" s="30" t="s">
        <v>48</v>
      </c>
      <c r="B3955" s="29">
        <v>52143</v>
      </c>
      <c r="C3955" s="28" t="s">
        <v>2655</v>
      </c>
      <c r="D3955" s="27" t="s">
        <v>114</v>
      </c>
      <c r="E3955" s="27" t="s">
        <v>369</v>
      </c>
      <c r="F3955" s="26" t="str">
        <f>VLOOKUP(E3955,PROCV!$A$1:$B$107,2,TRUE)</f>
        <v>Patrimônio</v>
      </c>
      <c r="G3955" s="25">
        <v>2005</v>
      </c>
      <c r="H3955" s="24">
        <v>0</v>
      </c>
      <c r="I3955" s="23" t="str">
        <f>VLOOKUP(J3955,PROCV!$E$1:$F$27,2,FALSE)</f>
        <v>33 - Rio de Janeiro</v>
      </c>
      <c r="J3955" s="22" t="s">
        <v>82</v>
      </c>
      <c r="K3955" s="22">
        <v>0</v>
      </c>
      <c r="L3955" s="25">
        <v>63344.92</v>
      </c>
      <c r="M3955" s="20" t="e">
        <f>VLOOKUP(G3955,PROCV!$A$110:$B$119,2,FALSE)</f>
        <v>#N/A</v>
      </c>
      <c r="N3955" s="17" t="e">
        <f t="shared" si="61"/>
        <v>#N/A</v>
      </c>
    </row>
    <row r="3956" spans="1:14" ht="26.25" x14ac:dyDescent="0.25">
      <c r="A3956" s="30" t="s">
        <v>48</v>
      </c>
      <c r="B3956" s="29">
        <v>54190</v>
      </c>
      <c r="C3956" s="28" t="s">
        <v>2654</v>
      </c>
      <c r="D3956" s="27" t="s">
        <v>314</v>
      </c>
      <c r="E3956" s="27" t="s">
        <v>265</v>
      </c>
      <c r="F3956" s="26" t="str">
        <f>VLOOKUP(E3956,PROCV!$A$1:$B$107,2,TRUE)</f>
        <v>Patrimônio</v>
      </c>
      <c r="G3956" s="31">
        <v>2005</v>
      </c>
      <c r="H3956" s="24">
        <v>0</v>
      </c>
      <c r="I3956" s="23" t="str">
        <f>VLOOKUP(J3956,PROCV!$E$1:$F$27,2,FALSE)</f>
        <v>53 - Distrito Federal</v>
      </c>
      <c r="J3956" s="22" t="s">
        <v>75</v>
      </c>
      <c r="K3956" s="22">
        <v>0</v>
      </c>
      <c r="L3956" s="31">
        <v>29910</v>
      </c>
      <c r="M3956" s="20" t="e">
        <f>VLOOKUP(G3956,PROCV!$A$110:$B$119,2,FALSE)</f>
        <v>#N/A</v>
      </c>
      <c r="N3956" s="17" t="e">
        <f t="shared" si="61"/>
        <v>#N/A</v>
      </c>
    </row>
    <row r="3957" spans="1:14" x14ac:dyDescent="0.25">
      <c r="A3957" s="30" t="s">
        <v>48</v>
      </c>
      <c r="B3957" s="29">
        <v>510068</v>
      </c>
      <c r="C3957" s="28" t="s">
        <v>2653</v>
      </c>
      <c r="D3957" s="27" t="s">
        <v>4</v>
      </c>
      <c r="E3957" s="27" t="s">
        <v>230</v>
      </c>
      <c r="F3957" s="26" t="str">
        <f>VLOOKUP(E3957,PROCV!$A$1:$B$107,2,TRUE)</f>
        <v>Artes Cênicas e Espetáculo</v>
      </c>
      <c r="G3957" s="25">
        <v>2005</v>
      </c>
      <c r="H3957" s="24">
        <v>0</v>
      </c>
      <c r="I3957" s="23" t="str">
        <f>VLOOKUP(J3957,PROCV!$E$1:$F$27,2,FALSE)</f>
        <v>35 - São Paulo</v>
      </c>
      <c r="J3957" s="22" t="s">
        <v>76</v>
      </c>
      <c r="K3957" s="22">
        <v>0</v>
      </c>
      <c r="L3957" s="25">
        <v>86000</v>
      </c>
      <c r="M3957" s="20" t="e">
        <f>VLOOKUP(G3957,PROCV!$A$110:$B$119,2,FALSE)</f>
        <v>#N/A</v>
      </c>
      <c r="N3957" s="17" t="e">
        <f t="shared" si="61"/>
        <v>#N/A</v>
      </c>
    </row>
    <row r="3958" spans="1:14" x14ac:dyDescent="0.25">
      <c r="A3958" s="30" t="s">
        <v>48</v>
      </c>
      <c r="B3958" s="29">
        <v>510310</v>
      </c>
      <c r="C3958" s="28" t="s">
        <v>2652</v>
      </c>
      <c r="D3958" s="27" t="s">
        <v>4</v>
      </c>
      <c r="E3958" s="27" t="s">
        <v>230</v>
      </c>
      <c r="F3958" s="26" t="str">
        <f>VLOOKUP(E3958,PROCV!$A$1:$B$107,2,TRUE)</f>
        <v>Artes Cênicas e Espetáculo</v>
      </c>
      <c r="G3958" s="25">
        <v>2005</v>
      </c>
      <c r="H3958" s="24">
        <v>0</v>
      </c>
      <c r="I3958" s="23" t="str">
        <f>VLOOKUP(J3958,PROCV!$E$1:$F$27,2,FALSE)</f>
        <v>33 - Rio de Janeiro</v>
      </c>
      <c r="J3958" s="22" t="s">
        <v>82</v>
      </c>
      <c r="K3958" s="22">
        <v>0</v>
      </c>
      <c r="L3958" s="25">
        <v>74000</v>
      </c>
      <c r="M3958" s="20" t="e">
        <f>VLOOKUP(G3958,PROCV!$A$110:$B$119,2,FALSE)</f>
        <v>#N/A</v>
      </c>
      <c r="N3958" s="17" t="e">
        <f t="shared" si="61"/>
        <v>#N/A</v>
      </c>
    </row>
    <row r="3959" spans="1:14" x14ac:dyDescent="0.25">
      <c r="A3959" s="30" t="s">
        <v>48</v>
      </c>
      <c r="B3959" s="29">
        <v>66242</v>
      </c>
      <c r="C3959" s="28" t="s">
        <v>2651</v>
      </c>
      <c r="D3959" s="27" t="s">
        <v>46</v>
      </c>
      <c r="E3959" s="27" t="s">
        <v>50</v>
      </c>
      <c r="F3959" s="26" t="str">
        <f>VLOOKUP(E3959,PROCV!$A$1:$B$107,2,TRUE)</f>
        <v>Educação e Criação em Artes</v>
      </c>
      <c r="G3959" s="25">
        <v>2005</v>
      </c>
      <c r="H3959" s="24">
        <v>0</v>
      </c>
      <c r="I3959" s="23" t="str">
        <f>VLOOKUP(J3959,PROCV!$E$1:$F$27,2,FALSE)</f>
        <v>23 - Ceará</v>
      </c>
      <c r="J3959" s="22" t="s">
        <v>52</v>
      </c>
      <c r="K3959" s="22">
        <v>0</v>
      </c>
      <c r="L3959" s="25">
        <v>169999.6</v>
      </c>
      <c r="M3959" s="20" t="e">
        <f>VLOOKUP(G3959,PROCV!$A$110:$B$119,2,FALSE)</f>
        <v>#N/A</v>
      </c>
      <c r="N3959" s="17" t="e">
        <f t="shared" si="61"/>
        <v>#N/A</v>
      </c>
    </row>
    <row r="3960" spans="1:14" x14ac:dyDescent="0.25">
      <c r="A3960" s="30" t="s">
        <v>48</v>
      </c>
      <c r="B3960" s="29">
        <v>54480</v>
      </c>
      <c r="C3960" s="28" t="s">
        <v>2650</v>
      </c>
      <c r="D3960" s="27" t="s">
        <v>4</v>
      </c>
      <c r="E3960" s="27" t="s">
        <v>230</v>
      </c>
      <c r="F3960" s="26" t="str">
        <f>VLOOKUP(E3960,PROCV!$A$1:$B$107,2,TRUE)</f>
        <v>Artes Cênicas e Espetáculo</v>
      </c>
      <c r="G3960" s="25">
        <v>2005</v>
      </c>
      <c r="H3960" s="24">
        <v>0</v>
      </c>
      <c r="I3960" s="23" t="str">
        <f>VLOOKUP(J3960,PROCV!$E$1:$F$27,2,FALSE)</f>
        <v>29 - Bahia</v>
      </c>
      <c r="J3960" s="22" t="s">
        <v>73</v>
      </c>
      <c r="K3960" s="22">
        <v>0</v>
      </c>
      <c r="L3960" s="25">
        <v>164000</v>
      </c>
      <c r="M3960" s="20" t="e">
        <f>VLOOKUP(G3960,PROCV!$A$110:$B$119,2,FALSE)</f>
        <v>#N/A</v>
      </c>
      <c r="N3960" s="17" t="e">
        <f t="shared" si="61"/>
        <v>#N/A</v>
      </c>
    </row>
    <row r="3961" spans="1:14" x14ac:dyDescent="0.25">
      <c r="A3961" s="30" t="s">
        <v>48</v>
      </c>
      <c r="B3961" s="29">
        <v>51150</v>
      </c>
      <c r="C3961" s="28" t="s">
        <v>2649</v>
      </c>
      <c r="D3961" s="27" t="s">
        <v>4</v>
      </c>
      <c r="E3961" s="27" t="s">
        <v>224</v>
      </c>
      <c r="F3961" s="26" t="str">
        <f>VLOOKUP(E3961,PROCV!$A$1:$B$107,2,TRUE)</f>
        <v>Patrimônio</v>
      </c>
      <c r="G3961" s="25">
        <v>2005</v>
      </c>
      <c r="H3961" s="24">
        <v>0</v>
      </c>
      <c r="I3961" s="23" t="str">
        <f>VLOOKUP(J3961,PROCV!$E$1:$F$27,2,FALSE)</f>
        <v>35 - São Paulo</v>
      </c>
      <c r="J3961" s="22" t="s">
        <v>76</v>
      </c>
      <c r="K3961" s="22">
        <v>0</v>
      </c>
      <c r="L3961" s="25">
        <v>290406.84999999998</v>
      </c>
      <c r="M3961" s="20" t="e">
        <f>VLOOKUP(G3961,PROCV!$A$110:$B$119,2,FALSE)</f>
        <v>#N/A</v>
      </c>
      <c r="N3961" s="17" t="e">
        <f t="shared" si="61"/>
        <v>#N/A</v>
      </c>
    </row>
    <row r="3962" spans="1:14" x14ac:dyDescent="0.25">
      <c r="A3962" s="30" t="s">
        <v>48</v>
      </c>
      <c r="B3962" s="29">
        <v>54332</v>
      </c>
      <c r="C3962" s="28" t="s">
        <v>2648</v>
      </c>
      <c r="D3962" s="27" t="s">
        <v>189</v>
      </c>
      <c r="E3962" s="27" t="s">
        <v>630</v>
      </c>
      <c r="F3962" s="26" t="s">
        <v>10</v>
      </c>
      <c r="G3962" s="25">
        <v>2005</v>
      </c>
      <c r="H3962" s="24">
        <v>0</v>
      </c>
      <c r="I3962" s="23" t="str">
        <f>VLOOKUP(J3962,PROCV!$E$1:$F$27,2,FALSE)</f>
        <v>26 - Pernambuco</v>
      </c>
      <c r="J3962" s="22" t="s">
        <v>44</v>
      </c>
      <c r="K3962" s="22">
        <v>0</v>
      </c>
      <c r="L3962" s="25">
        <v>60000</v>
      </c>
      <c r="M3962" s="20" t="e">
        <f>VLOOKUP(G3962,PROCV!$A$110:$B$119,2,FALSE)</f>
        <v>#N/A</v>
      </c>
      <c r="N3962" s="17" t="e">
        <f t="shared" si="61"/>
        <v>#N/A</v>
      </c>
    </row>
    <row r="3963" spans="1:14" x14ac:dyDescent="0.25">
      <c r="A3963" s="30" t="s">
        <v>48</v>
      </c>
      <c r="B3963" s="29">
        <v>66886</v>
      </c>
      <c r="C3963" s="28" t="s">
        <v>2647</v>
      </c>
      <c r="D3963" s="27" t="s">
        <v>4</v>
      </c>
      <c r="E3963" s="27" t="s">
        <v>138</v>
      </c>
      <c r="F3963" s="26" t="str">
        <f>VLOOKUP(E3963,PROCV!$A$1:$B$107,2,TRUE)</f>
        <v>Arquitetura e Design</v>
      </c>
      <c r="G3963" s="25">
        <v>2005</v>
      </c>
      <c r="H3963" s="24">
        <v>0</v>
      </c>
      <c r="I3963" s="23" t="str">
        <f>VLOOKUP(J3963,PROCV!$E$1:$F$27,2,FALSE)</f>
        <v>23 - Ceará</v>
      </c>
      <c r="J3963" s="22" t="s">
        <v>52</v>
      </c>
      <c r="K3963" s="22">
        <v>0</v>
      </c>
      <c r="L3963" s="25">
        <v>174034</v>
      </c>
      <c r="M3963" s="20" t="e">
        <f>VLOOKUP(G3963,PROCV!$A$110:$B$119,2,FALSE)</f>
        <v>#N/A</v>
      </c>
      <c r="N3963" s="17" t="e">
        <f t="shared" si="61"/>
        <v>#N/A</v>
      </c>
    </row>
    <row r="3964" spans="1:14" x14ac:dyDescent="0.25">
      <c r="A3964" s="30" t="s">
        <v>48</v>
      </c>
      <c r="B3964" s="29">
        <v>66893</v>
      </c>
      <c r="C3964" s="28" t="s">
        <v>2646</v>
      </c>
      <c r="D3964" s="27" t="s">
        <v>46</v>
      </c>
      <c r="E3964" s="27" t="s">
        <v>50</v>
      </c>
      <c r="F3964" s="26" t="str">
        <f>VLOOKUP(E3964,PROCV!$A$1:$B$107,2,TRUE)</f>
        <v>Educação e Criação em Artes</v>
      </c>
      <c r="G3964" s="25">
        <v>2005</v>
      </c>
      <c r="H3964" s="24">
        <v>0</v>
      </c>
      <c r="I3964" s="23" t="str">
        <f>VLOOKUP(J3964,PROCV!$E$1:$F$27,2,FALSE)</f>
        <v>22 - Piauí</v>
      </c>
      <c r="J3964" s="22" t="s">
        <v>77</v>
      </c>
      <c r="K3964" s="22">
        <v>0</v>
      </c>
      <c r="L3964" s="25">
        <v>180000</v>
      </c>
      <c r="M3964" s="20" t="e">
        <f>VLOOKUP(G3964,PROCV!$A$110:$B$119,2,FALSE)</f>
        <v>#N/A</v>
      </c>
      <c r="N3964" s="17" t="e">
        <f t="shared" si="61"/>
        <v>#N/A</v>
      </c>
    </row>
    <row r="3965" spans="1:14" x14ac:dyDescent="0.25">
      <c r="A3965" s="30" t="s">
        <v>48</v>
      </c>
      <c r="B3965" s="29">
        <v>66660</v>
      </c>
      <c r="C3965" s="28" t="s">
        <v>2645</v>
      </c>
      <c r="D3965" s="27" t="s">
        <v>46</v>
      </c>
      <c r="E3965" s="27" t="s">
        <v>50</v>
      </c>
      <c r="F3965" s="26" t="str">
        <f>VLOOKUP(E3965,PROCV!$A$1:$B$107,2,TRUE)</f>
        <v>Educação e Criação em Artes</v>
      </c>
      <c r="G3965" s="25">
        <v>2005</v>
      </c>
      <c r="H3965" s="24">
        <v>0</v>
      </c>
      <c r="I3965" s="23" t="str">
        <f>VLOOKUP(J3965,PROCV!$E$1:$F$27,2,FALSE)</f>
        <v>27 - Alagoas</v>
      </c>
      <c r="J3965" s="22" t="s">
        <v>65</v>
      </c>
      <c r="K3965" s="22">
        <v>0</v>
      </c>
      <c r="L3965" s="25">
        <v>150000</v>
      </c>
      <c r="M3965" s="20" t="e">
        <f>VLOOKUP(G3965,PROCV!$A$110:$B$119,2,FALSE)</f>
        <v>#N/A</v>
      </c>
      <c r="N3965" s="17" t="e">
        <f t="shared" si="61"/>
        <v>#N/A</v>
      </c>
    </row>
    <row r="3966" spans="1:14" x14ac:dyDescent="0.25">
      <c r="A3966" s="30" t="s">
        <v>48</v>
      </c>
      <c r="B3966" s="29">
        <v>66374</v>
      </c>
      <c r="C3966" s="28" t="s">
        <v>2644</v>
      </c>
      <c r="D3966" s="27" t="s">
        <v>46</v>
      </c>
      <c r="E3966" s="27" t="s">
        <v>50</v>
      </c>
      <c r="F3966" s="26" t="str">
        <f>VLOOKUP(E3966,PROCV!$A$1:$B$107,2,TRUE)</f>
        <v>Educação e Criação em Artes</v>
      </c>
      <c r="G3966" s="25">
        <v>2005</v>
      </c>
      <c r="H3966" s="24">
        <v>0</v>
      </c>
      <c r="I3966" s="23" t="str">
        <f>VLOOKUP(J3966,PROCV!$E$1:$F$27,2,FALSE)</f>
        <v>23 - Ceará</v>
      </c>
      <c r="J3966" s="22" t="s">
        <v>52</v>
      </c>
      <c r="K3966" s="22">
        <v>0</v>
      </c>
      <c r="L3966" s="25">
        <v>170000</v>
      </c>
      <c r="M3966" s="20" t="e">
        <f>VLOOKUP(G3966,PROCV!$A$110:$B$119,2,FALSE)</f>
        <v>#N/A</v>
      </c>
      <c r="N3966" s="17" t="e">
        <f t="shared" si="61"/>
        <v>#N/A</v>
      </c>
    </row>
    <row r="3967" spans="1:14" x14ac:dyDescent="0.25">
      <c r="A3967" s="30" t="s">
        <v>48</v>
      </c>
      <c r="B3967" s="29">
        <v>50589</v>
      </c>
      <c r="C3967" s="28" t="s">
        <v>2643</v>
      </c>
      <c r="D3967" s="27" t="s">
        <v>189</v>
      </c>
      <c r="E3967" s="27" t="s">
        <v>213</v>
      </c>
      <c r="F3967" s="26" t="str">
        <f>VLOOKUP(E3967,PROCV!$A$1:$B$107,2,TRUE)</f>
        <v>Patrimônio</v>
      </c>
      <c r="G3967" s="25">
        <v>2005</v>
      </c>
      <c r="H3967" s="24">
        <v>0</v>
      </c>
      <c r="I3967" s="23" t="str">
        <f>VLOOKUP(J3967,PROCV!$E$1:$F$27,2,FALSE)</f>
        <v>53 - Distrito Federal</v>
      </c>
      <c r="J3967" s="22" t="s">
        <v>75</v>
      </c>
      <c r="K3967" s="22">
        <v>0</v>
      </c>
      <c r="L3967" s="25">
        <v>500000</v>
      </c>
      <c r="M3967" s="20" t="e">
        <f>VLOOKUP(G3967,PROCV!$A$110:$B$119,2,FALSE)</f>
        <v>#N/A</v>
      </c>
      <c r="N3967" s="17" t="e">
        <f t="shared" si="61"/>
        <v>#N/A</v>
      </c>
    </row>
    <row r="3968" spans="1:14" x14ac:dyDescent="0.25">
      <c r="A3968" s="30" t="s">
        <v>48</v>
      </c>
      <c r="B3968" s="29">
        <v>66550</v>
      </c>
      <c r="C3968" s="28" t="s">
        <v>2642</v>
      </c>
      <c r="D3968" s="27" t="s">
        <v>46</v>
      </c>
      <c r="E3968" s="27" t="s">
        <v>50</v>
      </c>
      <c r="F3968" s="26" t="str">
        <f>VLOOKUP(E3968,PROCV!$A$1:$B$107,2,TRUE)</f>
        <v>Educação e Criação em Artes</v>
      </c>
      <c r="G3968" s="25">
        <v>2005</v>
      </c>
      <c r="H3968" s="24">
        <v>0</v>
      </c>
      <c r="I3968" s="23" t="str">
        <f>VLOOKUP(J3968,PROCV!$E$1:$F$27,2,FALSE)</f>
        <v>43 - Rio Grande do Sul</v>
      </c>
      <c r="J3968" s="22" t="s">
        <v>56</v>
      </c>
      <c r="K3968" s="22">
        <v>0</v>
      </c>
      <c r="L3968" s="25">
        <v>150000</v>
      </c>
      <c r="M3968" s="20" t="e">
        <f>VLOOKUP(G3968,PROCV!$A$110:$B$119,2,FALSE)</f>
        <v>#N/A</v>
      </c>
      <c r="N3968" s="17" t="e">
        <f t="shared" si="61"/>
        <v>#N/A</v>
      </c>
    </row>
    <row r="3969" spans="1:14" x14ac:dyDescent="0.25">
      <c r="A3969" s="30" t="s">
        <v>48</v>
      </c>
      <c r="B3969" s="29">
        <v>56168</v>
      </c>
      <c r="C3969" s="28" t="s">
        <v>2641</v>
      </c>
      <c r="D3969" s="27" t="s">
        <v>189</v>
      </c>
      <c r="E3969" s="27" t="s">
        <v>188</v>
      </c>
      <c r="F3969" s="26" t="str">
        <f>VLOOKUP(E3969,PROCV!$A$1:$B$107,2,TRUE)</f>
        <v>Audiovisual</v>
      </c>
      <c r="G3969" s="25">
        <v>2005</v>
      </c>
      <c r="H3969" s="24">
        <v>0</v>
      </c>
      <c r="I3969" s="23" t="str">
        <f>VLOOKUP(J3969,PROCV!$E$1:$F$27,2,FALSE)</f>
        <v>33 - Rio de Janeiro</v>
      </c>
      <c r="J3969" s="22" t="s">
        <v>82</v>
      </c>
      <c r="K3969" s="22">
        <v>0</v>
      </c>
      <c r="L3969" s="25">
        <v>100000</v>
      </c>
      <c r="M3969" s="20" t="e">
        <f>VLOOKUP(G3969,PROCV!$A$110:$B$119,2,FALSE)</f>
        <v>#N/A</v>
      </c>
      <c r="N3969" s="17" t="e">
        <f t="shared" si="61"/>
        <v>#N/A</v>
      </c>
    </row>
    <row r="3970" spans="1:14" x14ac:dyDescent="0.25">
      <c r="A3970" s="30" t="s">
        <v>48</v>
      </c>
      <c r="B3970" s="29">
        <v>42790</v>
      </c>
      <c r="C3970" s="28" t="s">
        <v>2640</v>
      </c>
      <c r="D3970" s="27" t="s">
        <v>46</v>
      </c>
      <c r="E3970" s="27" t="s">
        <v>50</v>
      </c>
      <c r="F3970" s="26" t="str">
        <f>VLOOKUP(E3970,PROCV!$A$1:$B$107,2,TRUE)</f>
        <v>Educação e Criação em Artes</v>
      </c>
      <c r="G3970" s="25">
        <v>2005</v>
      </c>
      <c r="H3970" s="24">
        <v>0</v>
      </c>
      <c r="I3970" s="23" t="str">
        <f>VLOOKUP(J3970,PROCV!$E$1:$F$27,2,FALSE)</f>
        <v>23 - Ceará</v>
      </c>
      <c r="J3970" s="22" t="s">
        <v>52</v>
      </c>
      <c r="K3970" s="22">
        <v>0</v>
      </c>
      <c r="L3970" s="25">
        <v>27316.48</v>
      </c>
      <c r="M3970" s="20" t="e">
        <f>VLOOKUP(G3970,PROCV!$A$110:$B$119,2,FALSE)</f>
        <v>#N/A</v>
      </c>
      <c r="N3970" s="17" t="e">
        <f t="shared" ref="N3970:N4033" si="62">+M3970*L3970</f>
        <v>#N/A</v>
      </c>
    </row>
    <row r="3971" spans="1:14" x14ac:dyDescent="0.25">
      <c r="A3971" s="30" t="s">
        <v>48</v>
      </c>
      <c r="B3971" s="29">
        <v>67602</v>
      </c>
      <c r="C3971" s="28" t="s">
        <v>2639</v>
      </c>
      <c r="D3971" s="27" t="s">
        <v>46</v>
      </c>
      <c r="E3971" s="27" t="s">
        <v>50</v>
      </c>
      <c r="F3971" s="26" t="str">
        <f>VLOOKUP(E3971,PROCV!$A$1:$B$107,2,TRUE)</f>
        <v>Educação e Criação em Artes</v>
      </c>
      <c r="G3971" s="25">
        <v>2005</v>
      </c>
      <c r="H3971" s="24">
        <v>0</v>
      </c>
      <c r="I3971" s="23" t="str">
        <f>VLOOKUP(J3971,PROCV!$E$1:$F$27,2,FALSE)</f>
        <v>35 - São Paulo</v>
      </c>
      <c r="J3971" s="22" t="s">
        <v>76</v>
      </c>
      <c r="K3971" s="22">
        <v>0</v>
      </c>
      <c r="L3971" s="25">
        <v>185000</v>
      </c>
      <c r="M3971" s="20" t="e">
        <f>VLOOKUP(G3971,PROCV!$A$110:$B$119,2,FALSE)</f>
        <v>#N/A</v>
      </c>
      <c r="N3971" s="17" t="e">
        <f t="shared" si="62"/>
        <v>#N/A</v>
      </c>
    </row>
    <row r="3972" spans="1:14" x14ac:dyDescent="0.25">
      <c r="A3972" s="30" t="s">
        <v>48</v>
      </c>
      <c r="B3972" s="29">
        <v>66233</v>
      </c>
      <c r="C3972" s="28" t="s">
        <v>2638</v>
      </c>
      <c r="D3972" s="27" t="s">
        <v>46</v>
      </c>
      <c r="E3972" s="27" t="s">
        <v>50</v>
      </c>
      <c r="F3972" s="26" t="str">
        <f>VLOOKUP(E3972,PROCV!$A$1:$B$107,2,TRUE)</f>
        <v>Educação e Criação em Artes</v>
      </c>
      <c r="G3972" s="25">
        <v>2005</v>
      </c>
      <c r="H3972" s="24">
        <v>0</v>
      </c>
      <c r="I3972" s="23" t="str">
        <f>VLOOKUP(J3972,PROCV!$E$1:$F$27,2,FALSE)</f>
        <v>27 - Alagoas</v>
      </c>
      <c r="J3972" s="22" t="s">
        <v>65</v>
      </c>
      <c r="K3972" s="22">
        <v>0</v>
      </c>
      <c r="L3972" s="25">
        <v>150000</v>
      </c>
      <c r="M3972" s="20" t="e">
        <f>VLOOKUP(G3972,PROCV!$A$110:$B$119,2,FALSE)</f>
        <v>#N/A</v>
      </c>
      <c r="N3972" s="17" t="e">
        <f t="shared" si="62"/>
        <v>#N/A</v>
      </c>
    </row>
    <row r="3973" spans="1:14" x14ac:dyDescent="0.25">
      <c r="A3973" s="30" t="s">
        <v>48</v>
      </c>
      <c r="B3973" s="29">
        <v>54438</v>
      </c>
      <c r="C3973" s="28" t="s">
        <v>2637</v>
      </c>
      <c r="D3973" s="27" t="s">
        <v>46</v>
      </c>
      <c r="E3973" s="27" t="s">
        <v>50</v>
      </c>
      <c r="F3973" s="26" t="str">
        <f>VLOOKUP(E3973,PROCV!$A$1:$B$107,2,TRUE)</f>
        <v>Educação e Criação em Artes</v>
      </c>
      <c r="G3973" s="25">
        <v>2005</v>
      </c>
      <c r="H3973" s="24">
        <v>0</v>
      </c>
      <c r="I3973" s="23" t="str">
        <f>VLOOKUP(J3973,PROCV!$E$1:$F$27,2,FALSE)</f>
        <v>53 - Distrito Federal</v>
      </c>
      <c r="J3973" s="22" t="s">
        <v>75</v>
      </c>
      <c r="K3973" s="22">
        <v>0</v>
      </c>
      <c r="L3973" s="25">
        <v>100000</v>
      </c>
      <c r="M3973" s="20" t="e">
        <f>VLOOKUP(G3973,PROCV!$A$110:$B$119,2,FALSE)</f>
        <v>#N/A</v>
      </c>
      <c r="N3973" s="17" t="e">
        <f t="shared" si="62"/>
        <v>#N/A</v>
      </c>
    </row>
    <row r="3974" spans="1:14" x14ac:dyDescent="0.25">
      <c r="A3974" s="30" t="s">
        <v>48</v>
      </c>
      <c r="B3974" s="29">
        <v>63061</v>
      </c>
      <c r="C3974" s="28" t="s">
        <v>2636</v>
      </c>
      <c r="D3974" s="27" t="s">
        <v>46</v>
      </c>
      <c r="E3974" s="27" t="s">
        <v>50</v>
      </c>
      <c r="F3974" s="26" t="str">
        <f>VLOOKUP(E3974,PROCV!$A$1:$B$107,2,TRUE)</f>
        <v>Educação e Criação em Artes</v>
      </c>
      <c r="G3974" s="25">
        <v>2005</v>
      </c>
      <c r="H3974" s="24">
        <v>0</v>
      </c>
      <c r="I3974" s="23" t="str">
        <f>VLOOKUP(J3974,PROCV!$E$1:$F$27,2,FALSE)</f>
        <v>26 - Pernambuco</v>
      </c>
      <c r="J3974" s="22" t="s">
        <v>44</v>
      </c>
      <c r="K3974" s="22">
        <v>0</v>
      </c>
      <c r="L3974" s="25">
        <v>150000</v>
      </c>
      <c r="M3974" s="20" t="e">
        <f>VLOOKUP(G3974,PROCV!$A$110:$B$119,2,FALSE)</f>
        <v>#N/A</v>
      </c>
      <c r="N3974" s="17" t="e">
        <f t="shared" si="62"/>
        <v>#N/A</v>
      </c>
    </row>
    <row r="3975" spans="1:14" x14ac:dyDescent="0.25">
      <c r="A3975" s="30" t="s">
        <v>48</v>
      </c>
      <c r="B3975" s="29">
        <v>58506</v>
      </c>
      <c r="C3975" s="28" t="s">
        <v>2635</v>
      </c>
      <c r="D3975" s="27" t="s">
        <v>46</v>
      </c>
      <c r="E3975" s="27" t="s">
        <v>45</v>
      </c>
      <c r="F3975" s="26" t="str">
        <f>VLOOKUP(E3975,PROCV!$A$1:$B$107,2,TRUE)</f>
        <v>Artes Cênicas e Espetáculo</v>
      </c>
      <c r="G3975" s="25">
        <v>2005</v>
      </c>
      <c r="H3975" s="24">
        <v>0</v>
      </c>
      <c r="I3975" s="23" t="str">
        <f>VLOOKUP(J3975,PROCV!$E$1:$F$27,2,FALSE)</f>
        <v>25 - Paraíba</v>
      </c>
      <c r="J3975" s="22" t="s">
        <v>346</v>
      </c>
      <c r="K3975" s="22">
        <v>0</v>
      </c>
      <c r="L3975" s="25">
        <v>13546.61</v>
      </c>
      <c r="M3975" s="20" t="e">
        <f>VLOOKUP(G3975,PROCV!$A$110:$B$119,2,FALSE)</f>
        <v>#N/A</v>
      </c>
      <c r="N3975" s="17" t="e">
        <f t="shared" si="62"/>
        <v>#N/A</v>
      </c>
    </row>
    <row r="3976" spans="1:14" x14ac:dyDescent="0.25">
      <c r="A3976" s="30" t="s">
        <v>48</v>
      </c>
      <c r="B3976" s="29">
        <v>59231</v>
      </c>
      <c r="C3976" s="28" t="s">
        <v>2634</v>
      </c>
      <c r="D3976" s="27" t="s">
        <v>46</v>
      </c>
      <c r="E3976" s="27" t="s">
        <v>50</v>
      </c>
      <c r="F3976" s="26" t="str">
        <f>VLOOKUP(E3976,PROCV!$A$1:$B$107,2,TRUE)</f>
        <v>Educação e Criação em Artes</v>
      </c>
      <c r="G3976" s="25">
        <v>2005</v>
      </c>
      <c r="H3976" s="24">
        <v>0</v>
      </c>
      <c r="I3976" s="23" t="str">
        <f>VLOOKUP(J3976,PROCV!$E$1:$F$27,2,FALSE)</f>
        <v>53 - Distrito Federal</v>
      </c>
      <c r="J3976" s="22" t="s">
        <v>75</v>
      </c>
      <c r="K3976" s="22">
        <v>0</v>
      </c>
      <c r="L3976" s="25">
        <v>42165</v>
      </c>
      <c r="M3976" s="20" t="e">
        <f>VLOOKUP(G3976,PROCV!$A$110:$B$119,2,FALSE)</f>
        <v>#N/A</v>
      </c>
      <c r="N3976" s="17" t="e">
        <f t="shared" si="62"/>
        <v>#N/A</v>
      </c>
    </row>
    <row r="3977" spans="1:14" x14ac:dyDescent="0.25">
      <c r="A3977" s="30" t="s">
        <v>48</v>
      </c>
      <c r="B3977" s="29">
        <v>66927</v>
      </c>
      <c r="C3977" s="28" t="s">
        <v>2633</v>
      </c>
      <c r="D3977" s="27" t="s">
        <v>46</v>
      </c>
      <c r="E3977" s="27" t="s">
        <v>50</v>
      </c>
      <c r="F3977" s="26" t="str">
        <f>VLOOKUP(E3977,PROCV!$A$1:$B$107,2,TRUE)</f>
        <v>Educação e Criação em Artes</v>
      </c>
      <c r="G3977" s="25">
        <v>2005</v>
      </c>
      <c r="H3977" s="24">
        <v>0</v>
      </c>
      <c r="I3977" s="23" t="str">
        <f>VLOOKUP(J3977,PROCV!$E$1:$F$27,2,FALSE)</f>
        <v>35 - São Paulo</v>
      </c>
      <c r="J3977" s="22" t="s">
        <v>76</v>
      </c>
      <c r="K3977" s="22">
        <v>0</v>
      </c>
      <c r="L3977" s="25">
        <v>600000</v>
      </c>
      <c r="M3977" s="20" t="e">
        <f>VLOOKUP(G3977,PROCV!$A$110:$B$119,2,FALSE)</f>
        <v>#N/A</v>
      </c>
      <c r="N3977" s="17" t="e">
        <f t="shared" si="62"/>
        <v>#N/A</v>
      </c>
    </row>
    <row r="3978" spans="1:14" x14ac:dyDescent="0.25">
      <c r="A3978" s="30" t="s">
        <v>48</v>
      </c>
      <c r="B3978" s="29">
        <v>57874</v>
      </c>
      <c r="C3978" s="28" t="s">
        <v>2632</v>
      </c>
      <c r="D3978" s="27" t="s">
        <v>46</v>
      </c>
      <c r="E3978" s="27" t="s">
        <v>45</v>
      </c>
      <c r="F3978" s="26" t="str">
        <f>VLOOKUP(E3978,PROCV!$A$1:$B$107,2,TRUE)</f>
        <v>Artes Cênicas e Espetáculo</v>
      </c>
      <c r="G3978" s="25">
        <v>2005</v>
      </c>
      <c r="H3978" s="24">
        <v>0</v>
      </c>
      <c r="I3978" s="23" t="str">
        <f>VLOOKUP(J3978,PROCV!$E$1:$F$27,2,FALSE)</f>
        <v>31 - Minas Gerais</v>
      </c>
      <c r="J3978" s="22" t="s">
        <v>85</v>
      </c>
      <c r="K3978" s="22">
        <v>0</v>
      </c>
      <c r="L3978" s="25">
        <v>67550.399999999994</v>
      </c>
      <c r="M3978" s="20" t="e">
        <f>VLOOKUP(G3978,PROCV!$A$110:$B$119,2,FALSE)</f>
        <v>#N/A</v>
      </c>
      <c r="N3978" s="17" t="e">
        <f t="shared" si="62"/>
        <v>#N/A</v>
      </c>
    </row>
    <row r="3979" spans="1:14" x14ac:dyDescent="0.25">
      <c r="A3979" s="30" t="s">
        <v>48</v>
      </c>
      <c r="B3979" s="29">
        <v>43396</v>
      </c>
      <c r="C3979" s="28" t="s">
        <v>2631</v>
      </c>
      <c r="D3979" s="27" t="s">
        <v>314</v>
      </c>
      <c r="E3979" s="27" t="s">
        <v>265</v>
      </c>
      <c r="F3979" s="26" t="str">
        <f>VLOOKUP(E3979,PROCV!$A$1:$B$107,2,TRUE)</f>
        <v>Patrimônio</v>
      </c>
      <c r="G3979" s="31">
        <v>2005</v>
      </c>
      <c r="H3979" s="24">
        <v>0</v>
      </c>
      <c r="I3979" s="23" t="str">
        <f>VLOOKUP(J3979,PROCV!$E$1:$F$27,2,FALSE)</f>
        <v>41 - Paraná</v>
      </c>
      <c r="J3979" s="22" t="s">
        <v>106</v>
      </c>
      <c r="K3979" s="22">
        <v>0</v>
      </c>
      <c r="L3979" s="31">
        <v>72953.440000000002</v>
      </c>
      <c r="M3979" s="20" t="e">
        <f>VLOOKUP(G3979,PROCV!$A$110:$B$119,2,FALSE)</f>
        <v>#N/A</v>
      </c>
      <c r="N3979" s="17" t="e">
        <f t="shared" si="62"/>
        <v>#N/A</v>
      </c>
    </row>
    <row r="3980" spans="1:14" x14ac:dyDescent="0.25">
      <c r="A3980" s="30" t="s">
        <v>48</v>
      </c>
      <c r="B3980" s="29">
        <v>51596</v>
      </c>
      <c r="C3980" s="28" t="s">
        <v>2630</v>
      </c>
      <c r="D3980" s="27" t="s">
        <v>46</v>
      </c>
      <c r="E3980" s="27" t="s">
        <v>50</v>
      </c>
      <c r="F3980" s="26" t="str">
        <f>VLOOKUP(E3980,PROCV!$A$1:$B$107,2,TRUE)</f>
        <v>Educação e Criação em Artes</v>
      </c>
      <c r="G3980" s="25">
        <v>2005</v>
      </c>
      <c r="H3980" s="24">
        <v>0</v>
      </c>
      <c r="I3980" s="23" t="str">
        <f>VLOOKUP(J3980,PROCV!$E$1:$F$27,2,FALSE)</f>
        <v>41 - Paraná</v>
      </c>
      <c r="J3980" s="22" t="s">
        <v>106</v>
      </c>
      <c r="K3980" s="22">
        <v>0</v>
      </c>
      <c r="L3980" s="25">
        <v>53096</v>
      </c>
      <c r="M3980" s="20" t="e">
        <f>VLOOKUP(G3980,PROCV!$A$110:$B$119,2,FALSE)</f>
        <v>#N/A</v>
      </c>
      <c r="N3980" s="17" t="e">
        <f t="shared" si="62"/>
        <v>#N/A</v>
      </c>
    </row>
    <row r="3981" spans="1:14" x14ac:dyDescent="0.25">
      <c r="A3981" s="30" t="s">
        <v>48</v>
      </c>
      <c r="B3981" s="29">
        <v>57961</v>
      </c>
      <c r="C3981" s="28" t="s">
        <v>2629</v>
      </c>
      <c r="D3981" s="27" t="s">
        <v>46</v>
      </c>
      <c r="E3981" s="27" t="s">
        <v>45</v>
      </c>
      <c r="F3981" s="26" t="str">
        <f>VLOOKUP(E3981,PROCV!$A$1:$B$107,2,TRUE)</f>
        <v>Artes Cênicas e Espetáculo</v>
      </c>
      <c r="G3981" s="25">
        <v>2005</v>
      </c>
      <c r="H3981" s="24">
        <v>0</v>
      </c>
      <c r="I3981" s="23" t="str">
        <f>VLOOKUP(J3981,PROCV!$E$1:$F$27,2,FALSE)</f>
        <v>43 - Rio Grande do Sul</v>
      </c>
      <c r="J3981" s="22" t="s">
        <v>56</v>
      </c>
      <c r="K3981" s="22">
        <v>0</v>
      </c>
      <c r="L3981" s="25">
        <v>23080</v>
      </c>
      <c r="M3981" s="20" t="e">
        <f>VLOOKUP(G3981,PROCV!$A$110:$B$119,2,FALSE)</f>
        <v>#N/A</v>
      </c>
      <c r="N3981" s="17" t="e">
        <f t="shared" si="62"/>
        <v>#N/A</v>
      </c>
    </row>
    <row r="3982" spans="1:14" x14ac:dyDescent="0.25">
      <c r="A3982" s="30" t="s">
        <v>48</v>
      </c>
      <c r="B3982" s="29">
        <v>66230</v>
      </c>
      <c r="C3982" s="28" t="s">
        <v>2628</v>
      </c>
      <c r="D3982" s="27" t="s">
        <v>46</v>
      </c>
      <c r="E3982" s="27" t="s">
        <v>50</v>
      </c>
      <c r="F3982" s="26" t="str">
        <f>VLOOKUP(E3982,PROCV!$A$1:$B$107,2,TRUE)</f>
        <v>Educação e Criação em Artes</v>
      </c>
      <c r="G3982" s="25">
        <v>2005</v>
      </c>
      <c r="H3982" s="24">
        <v>0</v>
      </c>
      <c r="I3982" s="23" t="str">
        <f>VLOOKUP(J3982,PROCV!$E$1:$F$27,2,FALSE)</f>
        <v>33 - Rio de Janeiro</v>
      </c>
      <c r="J3982" s="22" t="s">
        <v>82</v>
      </c>
      <c r="K3982" s="22">
        <v>0</v>
      </c>
      <c r="L3982" s="25">
        <v>165000</v>
      </c>
      <c r="M3982" s="20" t="e">
        <f>VLOOKUP(G3982,PROCV!$A$110:$B$119,2,FALSE)</f>
        <v>#N/A</v>
      </c>
      <c r="N3982" s="17" t="e">
        <f t="shared" si="62"/>
        <v>#N/A</v>
      </c>
    </row>
    <row r="3983" spans="1:14" x14ac:dyDescent="0.25">
      <c r="A3983" s="30" t="s">
        <v>48</v>
      </c>
      <c r="B3983" s="29">
        <v>66369</v>
      </c>
      <c r="C3983" s="28" t="s">
        <v>2627</v>
      </c>
      <c r="D3983" s="27" t="s">
        <v>46</v>
      </c>
      <c r="E3983" s="27" t="s">
        <v>50</v>
      </c>
      <c r="F3983" s="26" t="str">
        <f>VLOOKUP(E3983,PROCV!$A$1:$B$107,2,TRUE)</f>
        <v>Educação e Criação em Artes</v>
      </c>
      <c r="G3983" s="25">
        <v>2005</v>
      </c>
      <c r="H3983" s="24">
        <v>0</v>
      </c>
      <c r="I3983" s="23" t="str">
        <f>VLOOKUP(J3983,PROCV!$E$1:$F$27,2,FALSE)</f>
        <v>33 - Rio de Janeiro</v>
      </c>
      <c r="J3983" s="22" t="s">
        <v>82</v>
      </c>
      <c r="K3983" s="22">
        <v>0</v>
      </c>
      <c r="L3983" s="25">
        <v>169994.5</v>
      </c>
      <c r="M3983" s="20" t="e">
        <f>VLOOKUP(G3983,PROCV!$A$110:$B$119,2,FALSE)</f>
        <v>#N/A</v>
      </c>
      <c r="N3983" s="17" t="e">
        <f t="shared" si="62"/>
        <v>#N/A</v>
      </c>
    </row>
    <row r="3984" spans="1:14" x14ac:dyDescent="0.25">
      <c r="A3984" s="30" t="s">
        <v>48</v>
      </c>
      <c r="B3984" s="29">
        <v>47388</v>
      </c>
      <c r="C3984" s="28" t="s">
        <v>2626</v>
      </c>
      <c r="D3984" s="27" t="s">
        <v>4</v>
      </c>
      <c r="E3984" s="27" t="s">
        <v>230</v>
      </c>
      <c r="F3984" s="26" t="str">
        <f>VLOOKUP(E3984,PROCV!$A$1:$B$107,2,TRUE)</f>
        <v>Artes Cênicas e Espetáculo</v>
      </c>
      <c r="G3984" s="25">
        <v>2005</v>
      </c>
      <c r="H3984" s="24">
        <v>0</v>
      </c>
      <c r="I3984" s="23" t="str">
        <f>VLOOKUP(J3984,PROCV!$E$1:$F$27,2,FALSE)</f>
        <v>23 - Ceará</v>
      </c>
      <c r="J3984" s="22" t="s">
        <v>52</v>
      </c>
      <c r="K3984" s="22">
        <v>0</v>
      </c>
      <c r="L3984" s="25">
        <v>75000</v>
      </c>
      <c r="M3984" s="20" t="e">
        <f>VLOOKUP(G3984,PROCV!$A$110:$B$119,2,FALSE)</f>
        <v>#N/A</v>
      </c>
      <c r="N3984" s="17" t="e">
        <f t="shared" si="62"/>
        <v>#N/A</v>
      </c>
    </row>
    <row r="3985" spans="1:14" x14ac:dyDescent="0.25">
      <c r="A3985" s="30" t="s">
        <v>48</v>
      </c>
      <c r="B3985" s="29">
        <v>66457</v>
      </c>
      <c r="C3985" s="28" t="s">
        <v>2625</v>
      </c>
      <c r="D3985" s="27" t="s">
        <v>46</v>
      </c>
      <c r="E3985" s="27" t="s">
        <v>50</v>
      </c>
      <c r="F3985" s="26" t="str">
        <f>VLOOKUP(E3985,PROCV!$A$1:$B$107,2,TRUE)</f>
        <v>Educação e Criação em Artes</v>
      </c>
      <c r="G3985" s="25">
        <v>2005</v>
      </c>
      <c r="H3985" s="24">
        <v>0</v>
      </c>
      <c r="I3985" s="23" t="str">
        <f>VLOOKUP(J3985,PROCV!$E$1:$F$27,2,FALSE)</f>
        <v>35 - São Paulo</v>
      </c>
      <c r="J3985" s="22" t="s">
        <v>76</v>
      </c>
      <c r="K3985" s="22">
        <v>0</v>
      </c>
      <c r="L3985" s="25">
        <v>142999.98000000001</v>
      </c>
      <c r="M3985" s="20" t="e">
        <f>VLOOKUP(G3985,PROCV!$A$110:$B$119,2,FALSE)</f>
        <v>#N/A</v>
      </c>
      <c r="N3985" s="17" t="e">
        <f t="shared" si="62"/>
        <v>#N/A</v>
      </c>
    </row>
    <row r="3986" spans="1:14" x14ac:dyDescent="0.25">
      <c r="A3986" s="30" t="s">
        <v>48</v>
      </c>
      <c r="B3986" s="29">
        <v>66495</v>
      </c>
      <c r="C3986" s="28" t="s">
        <v>2624</v>
      </c>
      <c r="D3986" s="27" t="s">
        <v>46</v>
      </c>
      <c r="E3986" s="27" t="s">
        <v>50</v>
      </c>
      <c r="F3986" s="26" t="str">
        <f>VLOOKUP(E3986,PROCV!$A$1:$B$107,2,TRUE)</f>
        <v>Educação e Criação em Artes</v>
      </c>
      <c r="G3986" s="25">
        <v>2005</v>
      </c>
      <c r="H3986" s="24">
        <v>0</v>
      </c>
      <c r="I3986" s="23" t="str">
        <f>VLOOKUP(J3986,PROCV!$E$1:$F$27,2,FALSE)</f>
        <v>42 - Santa Catarina</v>
      </c>
      <c r="J3986" s="22" t="s">
        <v>79</v>
      </c>
      <c r="K3986" s="22">
        <v>0</v>
      </c>
      <c r="L3986" s="25">
        <v>147600</v>
      </c>
      <c r="M3986" s="20" t="e">
        <f>VLOOKUP(G3986,PROCV!$A$110:$B$119,2,FALSE)</f>
        <v>#N/A</v>
      </c>
      <c r="N3986" s="17" t="e">
        <f t="shared" si="62"/>
        <v>#N/A</v>
      </c>
    </row>
    <row r="3987" spans="1:14" x14ac:dyDescent="0.25">
      <c r="A3987" s="30" t="s">
        <v>48</v>
      </c>
      <c r="B3987" s="29">
        <v>66258</v>
      </c>
      <c r="C3987" s="28" t="s">
        <v>2623</v>
      </c>
      <c r="D3987" s="27" t="s">
        <v>46</v>
      </c>
      <c r="E3987" s="27" t="s">
        <v>50</v>
      </c>
      <c r="F3987" s="26" t="str">
        <f>VLOOKUP(E3987,PROCV!$A$1:$B$107,2,TRUE)</f>
        <v>Educação e Criação em Artes</v>
      </c>
      <c r="G3987" s="25">
        <v>2005</v>
      </c>
      <c r="H3987" s="24">
        <v>0</v>
      </c>
      <c r="I3987" s="23" t="str">
        <f>VLOOKUP(J3987,PROCV!$E$1:$F$27,2,FALSE)</f>
        <v>53 - Distrito Federal</v>
      </c>
      <c r="J3987" s="22" t="s">
        <v>75</v>
      </c>
      <c r="K3987" s="22">
        <v>0</v>
      </c>
      <c r="L3987" s="25">
        <v>150000</v>
      </c>
      <c r="M3987" s="20" t="e">
        <f>VLOOKUP(G3987,PROCV!$A$110:$B$119,2,FALSE)</f>
        <v>#N/A</v>
      </c>
      <c r="N3987" s="17" t="e">
        <f t="shared" si="62"/>
        <v>#N/A</v>
      </c>
    </row>
    <row r="3988" spans="1:14" x14ac:dyDescent="0.25">
      <c r="A3988" s="30" t="s">
        <v>48</v>
      </c>
      <c r="B3988" s="29">
        <v>66168</v>
      </c>
      <c r="C3988" s="28" t="s">
        <v>2622</v>
      </c>
      <c r="D3988" s="27" t="s">
        <v>46</v>
      </c>
      <c r="E3988" s="27" t="s">
        <v>50</v>
      </c>
      <c r="F3988" s="26" t="str">
        <f>VLOOKUP(E3988,PROCV!$A$1:$B$107,2,TRUE)</f>
        <v>Educação e Criação em Artes</v>
      </c>
      <c r="G3988" s="25">
        <v>2005</v>
      </c>
      <c r="H3988" s="24">
        <v>0</v>
      </c>
      <c r="I3988" s="23" t="str">
        <f>VLOOKUP(J3988,PROCV!$E$1:$F$27,2,FALSE)</f>
        <v>15 - Pará</v>
      </c>
      <c r="J3988" s="22" t="s">
        <v>140</v>
      </c>
      <c r="K3988" s="22">
        <v>0</v>
      </c>
      <c r="L3988" s="25">
        <v>157092.95000000001</v>
      </c>
      <c r="M3988" s="20" t="e">
        <f>VLOOKUP(G3988,PROCV!$A$110:$B$119,2,FALSE)</f>
        <v>#N/A</v>
      </c>
      <c r="N3988" s="17" t="e">
        <f t="shared" si="62"/>
        <v>#N/A</v>
      </c>
    </row>
    <row r="3989" spans="1:14" x14ac:dyDescent="0.25">
      <c r="A3989" s="30" t="s">
        <v>48</v>
      </c>
      <c r="B3989" s="29">
        <v>59440</v>
      </c>
      <c r="C3989" s="28" t="s">
        <v>2621</v>
      </c>
      <c r="D3989" s="27" t="s">
        <v>46</v>
      </c>
      <c r="E3989" s="27" t="s">
        <v>50</v>
      </c>
      <c r="F3989" s="26" t="str">
        <f>VLOOKUP(E3989,PROCV!$A$1:$B$107,2,TRUE)</f>
        <v>Educação e Criação em Artes</v>
      </c>
      <c r="G3989" s="25">
        <v>2005</v>
      </c>
      <c r="H3989" s="24">
        <v>0</v>
      </c>
      <c r="I3989" s="23" t="str">
        <f>VLOOKUP(J3989,PROCV!$E$1:$F$27,2,FALSE)</f>
        <v>53 - Distrito Federal</v>
      </c>
      <c r="J3989" s="22" t="s">
        <v>75</v>
      </c>
      <c r="K3989" s="22">
        <v>0</v>
      </c>
      <c r="L3989" s="25">
        <v>100000</v>
      </c>
      <c r="M3989" s="20" t="e">
        <f>VLOOKUP(G3989,PROCV!$A$110:$B$119,2,FALSE)</f>
        <v>#N/A</v>
      </c>
      <c r="N3989" s="17" t="e">
        <f t="shared" si="62"/>
        <v>#N/A</v>
      </c>
    </row>
    <row r="3990" spans="1:14" x14ac:dyDescent="0.25">
      <c r="A3990" s="30" t="s">
        <v>48</v>
      </c>
      <c r="B3990" s="29">
        <v>66461</v>
      </c>
      <c r="C3990" s="28" t="s">
        <v>2620</v>
      </c>
      <c r="D3990" s="27" t="s">
        <v>46</v>
      </c>
      <c r="E3990" s="27" t="s">
        <v>50</v>
      </c>
      <c r="F3990" s="26" t="str">
        <f>VLOOKUP(E3990,PROCV!$A$1:$B$107,2,TRUE)</f>
        <v>Educação e Criação em Artes</v>
      </c>
      <c r="G3990" s="25">
        <v>2005</v>
      </c>
      <c r="H3990" s="24">
        <v>0</v>
      </c>
      <c r="I3990" s="23" t="str">
        <f>VLOOKUP(J3990,PROCV!$E$1:$F$27,2,FALSE)</f>
        <v>33 - Rio de Janeiro</v>
      </c>
      <c r="J3990" s="22" t="s">
        <v>82</v>
      </c>
      <c r="K3990" s="22">
        <v>0</v>
      </c>
      <c r="L3990" s="25">
        <v>170000</v>
      </c>
      <c r="M3990" s="20" t="e">
        <f>VLOOKUP(G3990,PROCV!$A$110:$B$119,2,FALSE)</f>
        <v>#N/A</v>
      </c>
      <c r="N3990" s="17" t="e">
        <f t="shared" si="62"/>
        <v>#N/A</v>
      </c>
    </row>
    <row r="3991" spans="1:14" x14ac:dyDescent="0.25">
      <c r="A3991" s="30" t="s">
        <v>48</v>
      </c>
      <c r="B3991" s="29">
        <v>66493</v>
      </c>
      <c r="C3991" s="28" t="s">
        <v>2619</v>
      </c>
      <c r="D3991" s="27" t="s">
        <v>46</v>
      </c>
      <c r="E3991" s="27" t="s">
        <v>50</v>
      </c>
      <c r="F3991" s="26" t="str">
        <f>VLOOKUP(E3991,PROCV!$A$1:$B$107,2,TRUE)</f>
        <v>Educação e Criação em Artes</v>
      </c>
      <c r="G3991" s="25">
        <v>2005</v>
      </c>
      <c r="H3991" s="24">
        <v>0</v>
      </c>
      <c r="I3991" s="23" t="str">
        <f>VLOOKUP(J3991,PROCV!$E$1:$F$27,2,FALSE)</f>
        <v>43 - Rio Grande do Sul</v>
      </c>
      <c r="J3991" s="22" t="s">
        <v>56</v>
      </c>
      <c r="K3991" s="22">
        <v>0</v>
      </c>
      <c r="L3991" s="25">
        <v>150000</v>
      </c>
      <c r="M3991" s="20" t="e">
        <f>VLOOKUP(G3991,PROCV!$A$110:$B$119,2,FALSE)</f>
        <v>#N/A</v>
      </c>
      <c r="N3991" s="17" t="e">
        <f t="shared" si="62"/>
        <v>#N/A</v>
      </c>
    </row>
    <row r="3992" spans="1:14" x14ac:dyDescent="0.25">
      <c r="A3992" s="30" t="s">
        <v>48</v>
      </c>
      <c r="B3992" s="29">
        <v>66182</v>
      </c>
      <c r="C3992" s="28" t="s">
        <v>2618</v>
      </c>
      <c r="D3992" s="27" t="s">
        <v>46</v>
      </c>
      <c r="E3992" s="27" t="s">
        <v>50</v>
      </c>
      <c r="F3992" s="26" t="str">
        <f>VLOOKUP(E3992,PROCV!$A$1:$B$107,2,TRUE)</f>
        <v>Educação e Criação em Artes</v>
      </c>
      <c r="G3992" s="25">
        <v>2005</v>
      </c>
      <c r="H3992" s="24">
        <v>0</v>
      </c>
      <c r="I3992" s="23" t="str">
        <f>VLOOKUP(J3992,PROCV!$E$1:$F$27,2,FALSE)</f>
        <v>23 - Ceará</v>
      </c>
      <c r="J3992" s="22" t="s">
        <v>52</v>
      </c>
      <c r="K3992" s="22">
        <v>0</v>
      </c>
      <c r="L3992" s="25">
        <v>147784</v>
      </c>
      <c r="M3992" s="20" t="e">
        <f>VLOOKUP(G3992,PROCV!$A$110:$B$119,2,FALSE)</f>
        <v>#N/A</v>
      </c>
      <c r="N3992" s="17" t="e">
        <f t="shared" si="62"/>
        <v>#N/A</v>
      </c>
    </row>
    <row r="3993" spans="1:14" x14ac:dyDescent="0.25">
      <c r="A3993" s="30" t="s">
        <v>48</v>
      </c>
      <c r="B3993" s="29">
        <v>66131</v>
      </c>
      <c r="C3993" s="28" t="s">
        <v>2617</v>
      </c>
      <c r="D3993" s="27" t="s">
        <v>46</v>
      </c>
      <c r="E3993" s="27" t="s">
        <v>50</v>
      </c>
      <c r="F3993" s="26" t="str">
        <f>VLOOKUP(E3993,PROCV!$A$1:$B$107,2,TRUE)</f>
        <v>Educação e Criação em Artes</v>
      </c>
      <c r="G3993" s="25">
        <v>2005</v>
      </c>
      <c r="H3993" s="24">
        <v>0</v>
      </c>
      <c r="I3993" s="23" t="str">
        <f>VLOOKUP(J3993,PROCV!$E$1:$F$27,2,FALSE)</f>
        <v>26 - Pernambuco</v>
      </c>
      <c r="J3993" s="22" t="s">
        <v>44</v>
      </c>
      <c r="K3993" s="22">
        <v>0</v>
      </c>
      <c r="L3993" s="25">
        <v>105310</v>
      </c>
      <c r="M3993" s="20" t="e">
        <f>VLOOKUP(G3993,PROCV!$A$110:$B$119,2,FALSE)</f>
        <v>#N/A</v>
      </c>
      <c r="N3993" s="17" t="e">
        <f t="shared" si="62"/>
        <v>#N/A</v>
      </c>
    </row>
    <row r="3994" spans="1:14" x14ac:dyDescent="0.25">
      <c r="A3994" s="30" t="s">
        <v>48</v>
      </c>
      <c r="B3994" s="29">
        <v>55939</v>
      </c>
      <c r="C3994" s="28" t="s">
        <v>2616</v>
      </c>
      <c r="D3994" s="27" t="s">
        <v>189</v>
      </c>
      <c r="E3994" s="27" t="s">
        <v>630</v>
      </c>
      <c r="F3994" s="26" t="s">
        <v>10</v>
      </c>
      <c r="G3994" s="25">
        <v>2005</v>
      </c>
      <c r="H3994" s="24">
        <v>0</v>
      </c>
      <c r="I3994" s="23" t="str">
        <f>VLOOKUP(J3994,PROCV!$E$1:$F$27,2,FALSE)</f>
        <v>31 - Minas Gerais</v>
      </c>
      <c r="J3994" s="22" t="s">
        <v>85</v>
      </c>
      <c r="K3994" s="22">
        <v>0</v>
      </c>
      <c r="L3994" s="25">
        <v>47845</v>
      </c>
      <c r="M3994" s="20" t="e">
        <f>VLOOKUP(G3994,PROCV!$A$110:$B$119,2,FALSE)</f>
        <v>#N/A</v>
      </c>
      <c r="N3994" s="17" t="e">
        <f t="shared" si="62"/>
        <v>#N/A</v>
      </c>
    </row>
    <row r="3995" spans="1:14" x14ac:dyDescent="0.25">
      <c r="A3995" s="30" t="s">
        <v>48</v>
      </c>
      <c r="B3995" s="29">
        <v>51361</v>
      </c>
      <c r="C3995" s="28" t="s">
        <v>2615</v>
      </c>
      <c r="D3995" s="27" t="s">
        <v>189</v>
      </c>
      <c r="E3995" s="27" t="s">
        <v>213</v>
      </c>
      <c r="F3995" s="26" t="str">
        <f>VLOOKUP(E3995,PROCV!$A$1:$B$107,2,TRUE)</f>
        <v>Patrimônio</v>
      </c>
      <c r="G3995" s="25">
        <v>2005</v>
      </c>
      <c r="H3995" s="24">
        <v>0</v>
      </c>
      <c r="I3995" s="23" t="str">
        <f>VLOOKUP(J3995,PROCV!$E$1:$F$27,2,FALSE)</f>
        <v>35 - São Paulo</v>
      </c>
      <c r="J3995" s="22" t="s">
        <v>76</v>
      </c>
      <c r="K3995" s="22">
        <v>0</v>
      </c>
      <c r="L3995" s="25">
        <v>133261.6</v>
      </c>
      <c r="M3995" s="20" t="e">
        <f>VLOOKUP(G3995,PROCV!$A$110:$B$119,2,FALSE)</f>
        <v>#N/A</v>
      </c>
      <c r="N3995" s="17" t="e">
        <f t="shared" si="62"/>
        <v>#N/A</v>
      </c>
    </row>
    <row r="3996" spans="1:14" x14ac:dyDescent="0.25">
      <c r="A3996" s="30" t="s">
        <v>48</v>
      </c>
      <c r="B3996" s="29">
        <v>66068</v>
      </c>
      <c r="C3996" s="28" t="s">
        <v>2614</v>
      </c>
      <c r="D3996" s="27" t="s">
        <v>46</v>
      </c>
      <c r="E3996" s="27" t="s">
        <v>50</v>
      </c>
      <c r="F3996" s="26" t="str">
        <f>VLOOKUP(E3996,PROCV!$A$1:$B$107,2,TRUE)</f>
        <v>Educação e Criação em Artes</v>
      </c>
      <c r="G3996" s="25">
        <v>2005</v>
      </c>
      <c r="H3996" s="24">
        <v>0</v>
      </c>
      <c r="I3996" s="23" t="str">
        <f>VLOOKUP(J3996,PROCV!$E$1:$F$27,2,FALSE)</f>
        <v>35 - São Paulo</v>
      </c>
      <c r="J3996" s="22" t="s">
        <v>76</v>
      </c>
      <c r="K3996" s="22">
        <v>0</v>
      </c>
      <c r="L3996" s="25">
        <v>179900</v>
      </c>
      <c r="M3996" s="20" t="e">
        <f>VLOOKUP(G3996,PROCV!$A$110:$B$119,2,FALSE)</f>
        <v>#N/A</v>
      </c>
      <c r="N3996" s="17" t="e">
        <f t="shared" si="62"/>
        <v>#N/A</v>
      </c>
    </row>
    <row r="3997" spans="1:14" x14ac:dyDescent="0.25">
      <c r="A3997" s="30" t="s">
        <v>48</v>
      </c>
      <c r="B3997" s="29">
        <v>51483</v>
      </c>
      <c r="C3997" s="28" t="s">
        <v>2613</v>
      </c>
      <c r="D3997" s="27" t="s">
        <v>46</v>
      </c>
      <c r="E3997" s="27" t="s">
        <v>50</v>
      </c>
      <c r="F3997" s="26" t="str">
        <f>VLOOKUP(E3997,PROCV!$A$1:$B$107,2,TRUE)</f>
        <v>Educação e Criação em Artes</v>
      </c>
      <c r="G3997" s="25">
        <v>2005</v>
      </c>
      <c r="H3997" s="24">
        <v>0</v>
      </c>
      <c r="I3997" s="23" t="str">
        <f>VLOOKUP(J3997,PROCV!$E$1:$F$27,2,FALSE)</f>
        <v>26 - Pernambuco</v>
      </c>
      <c r="J3997" s="22" t="s">
        <v>44</v>
      </c>
      <c r="K3997" s="22">
        <v>0</v>
      </c>
      <c r="L3997" s="25">
        <v>85338.64</v>
      </c>
      <c r="M3997" s="20" t="e">
        <f>VLOOKUP(G3997,PROCV!$A$110:$B$119,2,FALSE)</f>
        <v>#N/A</v>
      </c>
      <c r="N3997" s="17" t="e">
        <f t="shared" si="62"/>
        <v>#N/A</v>
      </c>
    </row>
    <row r="3998" spans="1:14" x14ac:dyDescent="0.25">
      <c r="A3998" s="30" t="s">
        <v>48</v>
      </c>
      <c r="B3998" s="29">
        <v>52765</v>
      </c>
      <c r="C3998" s="28" t="s">
        <v>2612</v>
      </c>
      <c r="D3998" s="27" t="s">
        <v>114</v>
      </c>
      <c r="E3998" s="27" t="s">
        <v>113</v>
      </c>
      <c r="F3998" s="26" t="str">
        <f>VLOOKUP(E3998,PROCV!$A$1:$B$107,2,TRUE)</f>
        <v>Música</v>
      </c>
      <c r="G3998" s="25">
        <v>2005</v>
      </c>
      <c r="H3998" s="24">
        <v>0</v>
      </c>
      <c r="I3998" s="23" t="str">
        <f>VLOOKUP(J3998,PROCV!$E$1:$F$27,2,FALSE)</f>
        <v>31 - Minas Gerais</v>
      </c>
      <c r="J3998" s="22" t="s">
        <v>85</v>
      </c>
      <c r="K3998" s="22">
        <v>0</v>
      </c>
      <c r="L3998" s="25">
        <v>80000</v>
      </c>
      <c r="M3998" s="20" t="e">
        <f>VLOOKUP(G3998,PROCV!$A$110:$B$119,2,FALSE)</f>
        <v>#N/A</v>
      </c>
      <c r="N3998" s="17" t="e">
        <f t="shared" si="62"/>
        <v>#N/A</v>
      </c>
    </row>
    <row r="3999" spans="1:14" x14ac:dyDescent="0.25">
      <c r="A3999" s="30" t="s">
        <v>48</v>
      </c>
      <c r="B3999" s="29">
        <v>57730</v>
      </c>
      <c r="C3999" s="28" t="s">
        <v>2611</v>
      </c>
      <c r="D3999" s="27" t="s">
        <v>46</v>
      </c>
      <c r="E3999" s="27" t="s">
        <v>45</v>
      </c>
      <c r="F3999" s="26" t="str">
        <f>VLOOKUP(E3999,PROCV!$A$1:$B$107,2,TRUE)</f>
        <v>Artes Cênicas e Espetáculo</v>
      </c>
      <c r="G3999" s="25">
        <v>2005</v>
      </c>
      <c r="H3999" s="24">
        <v>0</v>
      </c>
      <c r="I3999" s="23" t="str">
        <f>VLOOKUP(J3999,PROCV!$E$1:$F$27,2,FALSE)</f>
        <v>29 - Bahia</v>
      </c>
      <c r="J3999" s="22" t="s">
        <v>73</v>
      </c>
      <c r="K3999" s="22">
        <v>0</v>
      </c>
      <c r="L3999" s="25">
        <v>36904</v>
      </c>
      <c r="M3999" s="20" t="e">
        <f>VLOOKUP(G3999,PROCV!$A$110:$B$119,2,FALSE)</f>
        <v>#N/A</v>
      </c>
      <c r="N3999" s="17" t="e">
        <f t="shared" si="62"/>
        <v>#N/A</v>
      </c>
    </row>
    <row r="4000" spans="1:14" x14ac:dyDescent="0.25">
      <c r="A4000" s="30" t="s">
        <v>48</v>
      </c>
      <c r="B4000" s="29">
        <v>58508</v>
      </c>
      <c r="C4000" s="28" t="s">
        <v>2610</v>
      </c>
      <c r="D4000" s="27" t="s">
        <v>46</v>
      </c>
      <c r="E4000" s="27" t="s">
        <v>45</v>
      </c>
      <c r="F4000" s="26" t="str">
        <f>VLOOKUP(E4000,PROCV!$A$1:$B$107,2,TRUE)</f>
        <v>Artes Cênicas e Espetáculo</v>
      </c>
      <c r="G4000" s="25">
        <v>2005</v>
      </c>
      <c r="H4000" s="24">
        <v>0</v>
      </c>
      <c r="I4000" s="23" t="str">
        <f>VLOOKUP(J4000,PROCV!$E$1:$F$27,2,FALSE)</f>
        <v>31 - Minas Gerais</v>
      </c>
      <c r="J4000" s="22" t="s">
        <v>85</v>
      </c>
      <c r="K4000" s="22">
        <v>0</v>
      </c>
      <c r="L4000" s="25">
        <v>15752</v>
      </c>
      <c r="M4000" s="20" t="e">
        <f>VLOOKUP(G4000,PROCV!$A$110:$B$119,2,FALSE)</f>
        <v>#N/A</v>
      </c>
      <c r="N4000" s="17" t="e">
        <f t="shared" si="62"/>
        <v>#N/A</v>
      </c>
    </row>
    <row r="4001" spans="1:14" x14ac:dyDescent="0.25">
      <c r="A4001" s="30" t="s">
        <v>48</v>
      </c>
      <c r="B4001" s="29">
        <v>57984</v>
      </c>
      <c r="C4001" s="28" t="s">
        <v>2609</v>
      </c>
      <c r="D4001" s="27" t="s">
        <v>46</v>
      </c>
      <c r="E4001" s="27" t="s">
        <v>45</v>
      </c>
      <c r="F4001" s="26" t="str">
        <f>VLOOKUP(E4001,PROCV!$A$1:$B$107,2,TRUE)</f>
        <v>Artes Cênicas e Espetáculo</v>
      </c>
      <c r="G4001" s="25">
        <v>2005</v>
      </c>
      <c r="H4001" s="24">
        <v>0</v>
      </c>
      <c r="I4001" s="23" t="str">
        <f>VLOOKUP(J4001,PROCV!$E$1:$F$27,2,FALSE)</f>
        <v>35 - São Paulo</v>
      </c>
      <c r="J4001" s="22" t="s">
        <v>76</v>
      </c>
      <c r="K4001" s="22">
        <v>0</v>
      </c>
      <c r="L4001" s="25">
        <v>22420.799999999999</v>
      </c>
      <c r="M4001" s="20" t="e">
        <f>VLOOKUP(G4001,PROCV!$A$110:$B$119,2,FALSE)</f>
        <v>#N/A</v>
      </c>
      <c r="N4001" s="17" t="e">
        <f t="shared" si="62"/>
        <v>#N/A</v>
      </c>
    </row>
    <row r="4002" spans="1:14" x14ac:dyDescent="0.25">
      <c r="A4002" s="30" t="s">
        <v>48</v>
      </c>
      <c r="B4002" s="29">
        <v>58784</v>
      </c>
      <c r="C4002" s="28" t="s">
        <v>2608</v>
      </c>
      <c r="D4002" s="27" t="s">
        <v>46</v>
      </c>
      <c r="E4002" s="27" t="s">
        <v>45</v>
      </c>
      <c r="F4002" s="26" t="str">
        <f>VLOOKUP(E4002,PROCV!$A$1:$B$107,2,TRUE)</f>
        <v>Artes Cênicas e Espetáculo</v>
      </c>
      <c r="G4002" s="25">
        <v>2005</v>
      </c>
      <c r="H4002" s="24">
        <v>0</v>
      </c>
      <c r="I4002" s="23" t="str">
        <f>VLOOKUP(J4002,PROCV!$E$1:$F$27,2,FALSE)</f>
        <v>53 - Distrito Federal</v>
      </c>
      <c r="J4002" s="22" t="s">
        <v>75</v>
      </c>
      <c r="K4002" s="22">
        <v>0</v>
      </c>
      <c r="L4002" s="25">
        <v>63160</v>
      </c>
      <c r="M4002" s="20" t="e">
        <f>VLOOKUP(G4002,PROCV!$A$110:$B$119,2,FALSE)</f>
        <v>#N/A</v>
      </c>
      <c r="N4002" s="17" t="e">
        <f t="shared" si="62"/>
        <v>#N/A</v>
      </c>
    </row>
    <row r="4003" spans="1:14" x14ac:dyDescent="0.25">
      <c r="A4003" s="30" t="s">
        <v>48</v>
      </c>
      <c r="B4003" s="29">
        <v>54727</v>
      </c>
      <c r="C4003" s="28" t="s">
        <v>2607</v>
      </c>
      <c r="D4003" s="27" t="s">
        <v>114</v>
      </c>
      <c r="E4003" s="27" t="s">
        <v>113</v>
      </c>
      <c r="F4003" s="26" t="str">
        <f>VLOOKUP(E4003,PROCV!$A$1:$B$107,2,TRUE)</f>
        <v>Música</v>
      </c>
      <c r="G4003" s="25">
        <v>2005</v>
      </c>
      <c r="H4003" s="24">
        <v>0</v>
      </c>
      <c r="I4003" s="23" t="str">
        <f>VLOOKUP(J4003,PROCV!$E$1:$F$27,2,FALSE)</f>
        <v>15 - Pará</v>
      </c>
      <c r="J4003" s="22" t="s">
        <v>140</v>
      </c>
      <c r="K4003" s="22">
        <v>0</v>
      </c>
      <c r="L4003" s="25">
        <v>500000</v>
      </c>
      <c r="M4003" s="20" t="e">
        <f>VLOOKUP(G4003,PROCV!$A$110:$B$119,2,FALSE)</f>
        <v>#N/A</v>
      </c>
      <c r="N4003" s="17" t="e">
        <f t="shared" si="62"/>
        <v>#N/A</v>
      </c>
    </row>
    <row r="4004" spans="1:14" x14ac:dyDescent="0.25">
      <c r="A4004" s="30" t="s">
        <v>48</v>
      </c>
      <c r="B4004" s="29">
        <v>52075</v>
      </c>
      <c r="C4004" s="28" t="s">
        <v>2606</v>
      </c>
      <c r="D4004" s="27" t="s">
        <v>4</v>
      </c>
      <c r="E4004" s="27" t="s">
        <v>230</v>
      </c>
      <c r="F4004" s="26" t="str">
        <f>VLOOKUP(E4004,PROCV!$A$1:$B$107,2,TRUE)</f>
        <v>Artes Cênicas e Espetáculo</v>
      </c>
      <c r="G4004" s="25">
        <v>2005</v>
      </c>
      <c r="H4004" s="24">
        <v>0</v>
      </c>
      <c r="I4004" s="23" t="str">
        <f>VLOOKUP(J4004,PROCV!$E$1:$F$27,2,FALSE)</f>
        <v>29 - Bahia</v>
      </c>
      <c r="J4004" s="22" t="s">
        <v>73</v>
      </c>
      <c r="K4004" s="22">
        <v>0</v>
      </c>
      <c r="L4004" s="25">
        <v>50000</v>
      </c>
      <c r="M4004" s="20" t="e">
        <f>VLOOKUP(G4004,PROCV!$A$110:$B$119,2,FALSE)</f>
        <v>#N/A</v>
      </c>
      <c r="N4004" s="17" t="e">
        <f t="shared" si="62"/>
        <v>#N/A</v>
      </c>
    </row>
    <row r="4005" spans="1:14" x14ac:dyDescent="0.25">
      <c r="A4005" s="30" t="s">
        <v>48</v>
      </c>
      <c r="B4005" s="29">
        <v>53306</v>
      </c>
      <c r="C4005" s="28" t="s">
        <v>2605</v>
      </c>
      <c r="D4005" s="27" t="s">
        <v>314</v>
      </c>
      <c r="E4005" s="27" t="s">
        <v>265</v>
      </c>
      <c r="F4005" s="26" t="str">
        <f>VLOOKUP(E4005,PROCV!$A$1:$B$107,2,TRUE)</f>
        <v>Patrimônio</v>
      </c>
      <c r="G4005" s="31">
        <v>2005</v>
      </c>
      <c r="H4005" s="24">
        <v>0</v>
      </c>
      <c r="I4005" s="23" t="str">
        <f>VLOOKUP(J4005,PROCV!$E$1:$F$27,2,FALSE)</f>
        <v>53 - Distrito Federal</v>
      </c>
      <c r="J4005" s="22" t="s">
        <v>75</v>
      </c>
      <c r="K4005" s="22">
        <v>0</v>
      </c>
      <c r="L4005" s="31">
        <v>100000</v>
      </c>
      <c r="M4005" s="20" t="e">
        <f>VLOOKUP(G4005,PROCV!$A$110:$B$119,2,FALSE)</f>
        <v>#N/A</v>
      </c>
      <c r="N4005" s="17" t="e">
        <f t="shared" si="62"/>
        <v>#N/A</v>
      </c>
    </row>
    <row r="4006" spans="1:14" x14ac:dyDescent="0.25">
      <c r="A4006" s="30" t="s">
        <v>48</v>
      </c>
      <c r="B4006" s="29">
        <v>56071</v>
      </c>
      <c r="C4006" s="28" t="s">
        <v>2604</v>
      </c>
      <c r="D4006" s="27" t="s">
        <v>4</v>
      </c>
      <c r="E4006" s="27" t="s">
        <v>230</v>
      </c>
      <c r="F4006" s="26" t="str">
        <f>VLOOKUP(E4006,PROCV!$A$1:$B$107,2,TRUE)</f>
        <v>Artes Cênicas e Espetáculo</v>
      </c>
      <c r="G4006" s="25">
        <v>2005</v>
      </c>
      <c r="H4006" s="24">
        <v>0</v>
      </c>
      <c r="I4006" s="23" t="str">
        <f>VLOOKUP(J4006,PROCV!$E$1:$F$27,2,FALSE)</f>
        <v>23 - Ceará</v>
      </c>
      <c r="J4006" s="22" t="s">
        <v>52</v>
      </c>
      <c r="K4006" s="22">
        <v>0</v>
      </c>
      <c r="L4006" s="25">
        <v>120000</v>
      </c>
      <c r="M4006" s="20" t="e">
        <f>VLOOKUP(G4006,PROCV!$A$110:$B$119,2,FALSE)</f>
        <v>#N/A</v>
      </c>
      <c r="N4006" s="17" t="e">
        <f t="shared" si="62"/>
        <v>#N/A</v>
      </c>
    </row>
    <row r="4007" spans="1:14" x14ac:dyDescent="0.25">
      <c r="A4007" s="30" t="s">
        <v>48</v>
      </c>
      <c r="B4007" s="29">
        <v>41934</v>
      </c>
      <c r="C4007" s="28" t="s">
        <v>2603</v>
      </c>
      <c r="D4007" s="27" t="s">
        <v>114</v>
      </c>
      <c r="E4007" s="27" t="s">
        <v>113</v>
      </c>
      <c r="F4007" s="26" t="str">
        <f>VLOOKUP(E4007,PROCV!$A$1:$B$107,2,TRUE)</f>
        <v>Música</v>
      </c>
      <c r="G4007" s="25">
        <v>2005</v>
      </c>
      <c r="H4007" s="24">
        <v>0</v>
      </c>
      <c r="I4007" s="23" t="str">
        <f>VLOOKUP(J4007,PROCV!$E$1:$F$27,2,FALSE)</f>
        <v>23 - Ceará</v>
      </c>
      <c r="J4007" s="22" t="s">
        <v>52</v>
      </c>
      <c r="K4007" s="22">
        <v>0</v>
      </c>
      <c r="L4007" s="25">
        <v>126526.98</v>
      </c>
      <c r="M4007" s="20" t="e">
        <f>VLOOKUP(G4007,PROCV!$A$110:$B$119,2,FALSE)</f>
        <v>#N/A</v>
      </c>
      <c r="N4007" s="17" t="e">
        <f t="shared" si="62"/>
        <v>#N/A</v>
      </c>
    </row>
    <row r="4008" spans="1:14" x14ac:dyDescent="0.25">
      <c r="A4008" s="30" t="s">
        <v>48</v>
      </c>
      <c r="B4008" s="29">
        <v>35985</v>
      </c>
      <c r="C4008" s="28" t="s">
        <v>2602</v>
      </c>
      <c r="D4008" s="27" t="s">
        <v>314</v>
      </c>
      <c r="E4008" s="27" t="s">
        <v>265</v>
      </c>
      <c r="F4008" s="26" t="str">
        <f>VLOOKUP(E4008,PROCV!$A$1:$B$107,2,TRUE)</f>
        <v>Patrimônio</v>
      </c>
      <c r="G4008" s="31">
        <v>2005</v>
      </c>
      <c r="H4008" s="24">
        <v>0</v>
      </c>
      <c r="I4008" s="23" t="str">
        <f>VLOOKUP(J4008,PROCV!$E$1:$F$27,2,FALSE)</f>
        <v>26 - Pernambuco</v>
      </c>
      <c r="J4008" s="22" t="s">
        <v>44</v>
      </c>
      <c r="K4008" s="22">
        <v>0</v>
      </c>
      <c r="L4008" s="31">
        <v>120000</v>
      </c>
      <c r="M4008" s="20" t="e">
        <f>VLOOKUP(G4008,PROCV!$A$110:$B$119,2,FALSE)</f>
        <v>#N/A</v>
      </c>
      <c r="N4008" s="17" t="e">
        <f t="shared" si="62"/>
        <v>#N/A</v>
      </c>
    </row>
    <row r="4009" spans="1:14" x14ac:dyDescent="0.25">
      <c r="A4009" s="30" t="s">
        <v>48</v>
      </c>
      <c r="B4009" s="29">
        <v>55585</v>
      </c>
      <c r="C4009" s="28" t="s">
        <v>2601</v>
      </c>
      <c r="D4009" s="27" t="s">
        <v>114</v>
      </c>
      <c r="E4009" s="27" t="s">
        <v>192</v>
      </c>
      <c r="F4009" s="26" t="str">
        <f>VLOOKUP(E4009,PROCV!$A$1:$B$107,2,TRUE)</f>
        <v>Música</v>
      </c>
      <c r="G4009" s="25">
        <v>2005</v>
      </c>
      <c r="H4009" s="24">
        <v>0</v>
      </c>
      <c r="I4009" s="23" t="str">
        <f>VLOOKUP(J4009,PROCV!$E$1:$F$27,2,FALSE)</f>
        <v>31 - Minas Gerais</v>
      </c>
      <c r="J4009" s="22" t="s">
        <v>85</v>
      </c>
      <c r="K4009" s="22">
        <v>0</v>
      </c>
      <c r="L4009" s="25">
        <v>227100</v>
      </c>
      <c r="M4009" s="20" t="e">
        <f>VLOOKUP(G4009,PROCV!$A$110:$B$119,2,FALSE)</f>
        <v>#N/A</v>
      </c>
      <c r="N4009" s="17" t="e">
        <f t="shared" si="62"/>
        <v>#N/A</v>
      </c>
    </row>
    <row r="4010" spans="1:14" x14ac:dyDescent="0.25">
      <c r="A4010" s="30" t="s">
        <v>48</v>
      </c>
      <c r="B4010" s="29">
        <v>52621</v>
      </c>
      <c r="C4010" s="28" t="s">
        <v>2600</v>
      </c>
      <c r="D4010" s="27" t="s">
        <v>46</v>
      </c>
      <c r="E4010" s="27" t="s">
        <v>50</v>
      </c>
      <c r="F4010" s="26" t="str">
        <f>VLOOKUP(E4010,PROCV!$A$1:$B$107,2,TRUE)</f>
        <v>Educação e Criação em Artes</v>
      </c>
      <c r="G4010" s="25">
        <v>2005</v>
      </c>
      <c r="H4010" s="24">
        <v>0</v>
      </c>
      <c r="I4010" s="23" t="str">
        <f>VLOOKUP(J4010,PROCV!$E$1:$F$27,2,FALSE)</f>
        <v>33 - Rio de Janeiro</v>
      </c>
      <c r="J4010" s="22" t="s">
        <v>82</v>
      </c>
      <c r="K4010" s="22">
        <v>0</v>
      </c>
      <c r="L4010" s="25">
        <v>344376</v>
      </c>
      <c r="M4010" s="20" t="e">
        <f>VLOOKUP(G4010,PROCV!$A$110:$B$119,2,FALSE)</f>
        <v>#N/A</v>
      </c>
      <c r="N4010" s="17" t="e">
        <f t="shared" si="62"/>
        <v>#N/A</v>
      </c>
    </row>
    <row r="4011" spans="1:14" x14ac:dyDescent="0.25">
      <c r="A4011" s="30" t="s">
        <v>48</v>
      </c>
      <c r="B4011" s="29">
        <v>55868</v>
      </c>
      <c r="C4011" s="28" t="s">
        <v>2599</v>
      </c>
      <c r="D4011" s="27" t="s">
        <v>4</v>
      </c>
      <c r="E4011" s="27" t="s">
        <v>230</v>
      </c>
      <c r="F4011" s="26" t="str">
        <f>VLOOKUP(E4011,PROCV!$A$1:$B$107,2,TRUE)</f>
        <v>Artes Cênicas e Espetáculo</v>
      </c>
      <c r="G4011" s="25">
        <v>2005</v>
      </c>
      <c r="H4011" s="24">
        <v>0</v>
      </c>
      <c r="I4011" s="23" t="str">
        <f>VLOOKUP(J4011,PROCV!$E$1:$F$27,2,FALSE)</f>
        <v>23 - Ceará</v>
      </c>
      <c r="J4011" s="22" t="s">
        <v>52</v>
      </c>
      <c r="K4011" s="22">
        <v>0</v>
      </c>
      <c r="L4011" s="25">
        <v>20000</v>
      </c>
      <c r="M4011" s="20" t="e">
        <f>VLOOKUP(G4011,PROCV!$A$110:$B$119,2,FALSE)</f>
        <v>#N/A</v>
      </c>
      <c r="N4011" s="17" t="e">
        <f t="shared" si="62"/>
        <v>#N/A</v>
      </c>
    </row>
    <row r="4012" spans="1:14" x14ac:dyDescent="0.25">
      <c r="A4012" s="30" t="s">
        <v>48</v>
      </c>
      <c r="B4012" s="29">
        <v>58885</v>
      </c>
      <c r="C4012" s="28" t="s">
        <v>2598</v>
      </c>
      <c r="D4012" s="27" t="s">
        <v>4</v>
      </c>
      <c r="E4012" s="27" t="s">
        <v>230</v>
      </c>
      <c r="F4012" s="26" t="str">
        <f>VLOOKUP(E4012,PROCV!$A$1:$B$107,2,TRUE)</f>
        <v>Artes Cênicas e Espetáculo</v>
      </c>
      <c r="G4012" s="25">
        <v>2005</v>
      </c>
      <c r="H4012" s="24">
        <v>0</v>
      </c>
      <c r="I4012" s="23" t="str">
        <f>VLOOKUP(J4012,PROCV!$E$1:$F$27,2,FALSE)</f>
        <v>33 - Rio de Janeiro</v>
      </c>
      <c r="J4012" s="22" t="s">
        <v>82</v>
      </c>
      <c r="K4012" s="22">
        <v>0</v>
      </c>
      <c r="L4012" s="25">
        <v>100000</v>
      </c>
      <c r="M4012" s="20" t="e">
        <f>VLOOKUP(G4012,PROCV!$A$110:$B$119,2,FALSE)</f>
        <v>#N/A</v>
      </c>
      <c r="N4012" s="17" t="e">
        <f t="shared" si="62"/>
        <v>#N/A</v>
      </c>
    </row>
    <row r="4013" spans="1:14" x14ac:dyDescent="0.25">
      <c r="A4013" s="30" t="s">
        <v>48</v>
      </c>
      <c r="B4013" s="29">
        <v>55293</v>
      </c>
      <c r="C4013" s="28" t="s">
        <v>2597</v>
      </c>
      <c r="D4013" s="27" t="s">
        <v>4</v>
      </c>
      <c r="E4013" s="27" t="s">
        <v>230</v>
      </c>
      <c r="F4013" s="26" t="str">
        <f>VLOOKUP(E4013,PROCV!$A$1:$B$107,2,TRUE)</f>
        <v>Artes Cênicas e Espetáculo</v>
      </c>
      <c r="G4013" s="25">
        <v>2005</v>
      </c>
      <c r="H4013" s="24">
        <v>0</v>
      </c>
      <c r="I4013" s="23" t="str">
        <f>VLOOKUP(J4013,PROCV!$E$1:$F$27,2,FALSE)</f>
        <v>23 - Ceará</v>
      </c>
      <c r="J4013" s="22" t="s">
        <v>52</v>
      </c>
      <c r="K4013" s="22">
        <v>0</v>
      </c>
      <c r="L4013" s="25">
        <v>30000</v>
      </c>
      <c r="M4013" s="20" t="e">
        <f>VLOOKUP(G4013,PROCV!$A$110:$B$119,2,FALSE)</f>
        <v>#N/A</v>
      </c>
      <c r="N4013" s="17" t="e">
        <f t="shared" si="62"/>
        <v>#N/A</v>
      </c>
    </row>
    <row r="4014" spans="1:14" x14ac:dyDescent="0.25">
      <c r="A4014" s="30" t="s">
        <v>48</v>
      </c>
      <c r="B4014" s="29">
        <v>54516</v>
      </c>
      <c r="C4014" s="28" t="s">
        <v>2596</v>
      </c>
      <c r="D4014" s="27" t="s">
        <v>4</v>
      </c>
      <c r="E4014" s="27" t="s">
        <v>230</v>
      </c>
      <c r="F4014" s="26" t="str">
        <f>VLOOKUP(E4014,PROCV!$A$1:$B$107,2,TRUE)</f>
        <v>Artes Cênicas e Espetáculo</v>
      </c>
      <c r="G4014" s="25">
        <v>2005</v>
      </c>
      <c r="H4014" s="24">
        <v>0</v>
      </c>
      <c r="I4014" s="23" t="str">
        <f>VLOOKUP(J4014,PROCV!$E$1:$F$27,2,FALSE)</f>
        <v>29 - Bahia</v>
      </c>
      <c r="J4014" s="22" t="s">
        <v>73</v>
      </c>
      <c r="K4014" s="22">
        <v>0</v>
      </c>
      <c r="L4014" s="25">
        <v>40000</v>
      </c>
      <c r="M4014" s="20" t="e">
        <f>VLOOKUP(G4014,PROCV!$A$110:$B$119,2,FALSE)</f>
        <v>#N/A</v>
      </c>
      <c r="N4014" s="17" t="e">
        <f t="shared" si="62"/>
        <v>#N/A</v>
      </c>
    </row>
    <row r="4015" spans="1:14" x14ac:dyDescent="0.25">
      <c r="A4015" s="30" t="s">
        <v>48</v>
      </c>
      <c r="B4015" s="29">
        <v>59714</v>
      </c>
      <c r="C4015" s="28" t="s">
        <v>2595</v>
      </c>
      <c r="D4015" s="27" t="s">
        <v>114</v>
      </c>
      <c r="E4015" s="27" t="s">
        <v>113</v>
      </c>
      <c r="F4015" s="26" t="str">
        <f>VLOOKUP(E4015,PROCV!$A$1:$B$107,2,TRUE)</f>
        <v>Música</v>
      </c>
      <c r="G4015" s="25">
        <v>2005</v>
      </c>
      <c r="H4015" s="24">
        <v>0</v>
      </c>
      <c r="I4015" s="23" t="str">
        <f>VLOOKUP(J4015,PROCV!$E$1:$F$27,2,FALSE)</f>
        <v>53 - Distrito Federal</v>
      </c>
      <c r="J4015" s="22" t="s">
        <v>75</v>
      </c>
      <c r="K4015" s="22">
        <v>0</v>
      </c>
      <c r="L4015" s="25">
        <v>40000</v>
      </c>
      <c r="M4015" s="20" t="e">
        <f>VLOOKUP(G4015,PROCV!$A$110:$B$119,2,FALSE)</f>
        <v>#N/A</v>
      </c>
      <c r="N4015" s="17" t="e">
        <f t="shared" si="62"/>
        <v>#N/A</v>
      </c>
    </row>
    <row r="4016" spans="1:14" x14ac:dyDescent="0.25">
      <c r="A4016" s="30" t="s">
        <v>48</v>
      </c>
      <c r="B4016" s="29">
        <v>52449</v>
      </c>
      <c r="C4016" s="28" t="s">
        <v>2594</v>
      </c>
      <c r="D4016" s="27" t="s">
        <v>114</v>
      </c>
      <c r="E4016" s="27" t="s">
        <v>369</v>
      </c>
      <c r="F4016" s="26" t="str">
        <f>VLOOKUP(E4016,PROCV!$A$1:$B$107,2,TRUE)</f>
        <v>Patrimônio</v>
      </c>
      <c r="G4016" s="25">
        <v>2005</v>
      </c>
      <c r="H4016" s="24">
        <v>0</v>
      </c>
      <c r="I4016" s="23" t="str">
        <f>VLOOKUP(J4016,PROCV!$E$1:$F$27,2,FALSE)</f>
        <v>41 - Paraná</v>
      </c>
      <c r="J4016" s="22" t="s">
        <v>106</v>
      </c>
      <c r="K4016" s="22">
        <v>0</v>
      </c>
      <c r="L4016" s="25">
        <v>25470.400000000001</v>
      </c>
      <c r="M4016" s="20" t="e">
        <f>VLOOKUP(G4016,PROCV!$A$110:$B$119,2,FALSE)</f>
        <v>#N/A</v>
      </c>
      <c r="N4016" s="17" t="e">
        <f t="shared" si="62"/>
        <v>#N/A</v>
      </c>
    </row>
    <row r="4017" spans="1:14" x14ac:dyDescent="0.25">
      <c r="A4017" s="30" t="s">
        <v>48</v>
      </c>
      <c r="B4017" s="29">
        <v>52629</v>
      </c>
      <c r="C4017" s="28" t="s">
        <v>2593</v>
      </c>
      <c r="D4017" s="27" t="s">
        <v>300</v>
      </c>
      <c r="E4017" s="27" t="s">
        <v>263</v>
      </c>
      <c r="F4017" s="26" t="str">
        <f>VLOOKUP(E4017,PROCV!$A$1:$B$107,2,TRUE)</f>
        <v>Artes Cênicas e Espetáculo</v>
      </c>
      <c r="G4017" s="25">
        <v>2005</v>
      </c>
      <c r="H4017" s="24">
        <v>0</v>
      </c>
      <c r="I4017" s="23" t="str">
        <f>VLOOKUP(J4017,PROCV!$E$1:$F$27,2,FALSE)</f>
        <v>41 - Paraná</v>
      </c>
      <c r="J4017" s="22" t="s">
        <v>106</v>
      </c>
      <c r="K4017" s="22">
        <v>0</v>
      </c>
      <c r="L4017" s="25">
        <v>25600</v>
      </c>
      <c r="M4017" s="20" t="e">
        <f>VLOOKUP(G4017,PROCV!$A$110:$B$119,2,FALSE)</f>
        <v>#N/A</v>
      </c>
      <c r="N4017" s="17" t="e">
        <f t="shared" si="62"/>
        <v>#N/A</v>
      </c>
    </row>
    <row r="4018" spans="1:14" x14ac:dyDescent="0.25">
      <c r="A4018" s="30" t="s">
        <v>48</v>
      </c>
      <c r="B4018" s="29">
        <v>67083</v>
      </c>
      <c r="C4018" s="28" t="s">
        <v>2592</v>
      </c>
      <c r="D4018" s="27" t="s">
        <v>46</v>
      </c>
      <c r="E4018" s="27" t="s">
        <v>50</v>
      </c>
      <c r="F4018" s="26" t="str">
        <f>VLOOKUP(E4018,PROCV!$A$1:$B$107,2,TRUE)</f>
        <v>Educação e Criação em Artes</v>
      </c>
      <c r="G4018" s="25">
        <v>2005</v>
      </c>
      <c r="H4018" s="24">
        <v>0</v>
      </c>
      <c r="I4018" s="23" t="str">
        <f>VLOOKUP(J4018,PROCV!$E$1:$F$27,2,FALSE)</f>
        <v>28 - Sergipe</v>
      </c>
      <c r="J4018" s="22" t="s">
        <v>49</v>
      </c>
      <c r="K4018" s="22">
        <v>0</v>
      </c>
      <c r="L4018" s="25">
        <v>150000</v>
      </c>
      <c r="M4018" s="20" t="e">
        <f>VLOOKUP(G4018,PROCV!$A$110:$B$119,2,FALSE)</f>
        <v>#N/A</v>
      </c>
      <c r="N4018" s="17" t="e">
        <f t="shared" si="62"/>
        <v>#N/A</v>
      </c>
    </row>
    <row r="4019" spans="1:14" x14ac:dyDescent="0.25">
      <c r="A4019" s="30" t="s">
        <v>48</v>
      </c>
      <c r="B4019" s="29">
        <v>66467</v>
      </c>
      <c r="C4019" s="28" t="s">
        <v>2591</v>
      </c>
      <c r="D4019" s="27" t="s">
        <v>46</v>
      </c>
      <c r="E4019" s="27" t="s">
        <v>50</v>
      </c>
      <c r="F4019" s="26" t="str">
        <f>VLOOKUP(E4019,PROCV!$A$1:$B$107,2,TRUE)</f>
        <v>Educação e Criação em Artes</v>
      </c>
      <c r="G4019" s="25">
        <v>2005</v>
      </c>
      <c r="H4019" s="24">
        <v>0</v>
      </c>
      <c r="I4019" s="23" t="str">
        <f>VLOOKUP(J4019,PROCV!$E$1:$F$27,2,FALSE)</f>
        <v>31 - Minas Gerais</v>
      </c>
      <c r="J4019" s="22" t="s">
        <v>85</v>
      </c>
      <c r="K4019" s="22">
        <v>0</v>
      </c>
      <c r="L4019" s="25">
        <v>150000</v>
      </c>
      <c r="M4019" s="20" t="e">
        <f>VLOOKUP(G4019,PROCV!$A$110:$B$119,2,FALSE)</f>
        <v>#N/A</v>
      </c>
      <c r="N4019" s="17" t="e">
        <f t="shared" si="62"/>
        <v>#N/A</v>
      </c>
    </row>
    <row r="4020" spans="1:14" x14ac:dyDescent="0.25">
      <c r="A4020" s="30" t="s">
        <v>48</v>
      </c>
      <c r="B4020" s="29">
        <v>66178</v>
      </c>
      <c r="C4020" s="28" t="s">
        <v>2590</v>
      </c>
      <c r="D4020" s="27" t="s">
        <v>46</v>
      </c>
      <c r="E4020" s="27" t="s">
        <v>50</v>
      </c>
      <c r="F4020" s="26" t="str">
        <f>VLOOKUP(E4020,PROCV!$A$1:$B$107,2,TRUE)</f>
        <v>Educação e Criação em Artes</v>
      </c>
      <c r="G4020" s="25">
        <v>2005</v>
      </c>
      <c r="H4020" s="24">
        <v>0</v>
      </c>
      <c r="I4020" s="23" t="str">
        <f>VLOOKUP(J4020,PROCV!$E$1:$F$27,2,FALSE)</f>
        <v>25 - Paraíba</v>
      </c>
      <c r="J4020" s="22" t="s">
        <v>346</v>
      </c>
      <c r="K4020" s="22">
        <v>0</v>
      </c>
      <c r="L4020" s="25">
        <v>180000</v>
      </c>
      <c r="M4020" s="20" t="e">
        <f>VLOOKUP(G4020,PROCV!$A$110:$B$119,2,FALSE)</f>
        <v>#N/A</v>
      </c>
      <c r="N4020" s="17" t="e">
        <f t="shared" si="62"/>
        <v>#N/A</v>
      </c>
    </row>
    <row r="4021" spans="1:14" x14ac:dyDescent="0.25">
      <c r="A4021" s="30" t="s">
        <v>48</v>
      </c>
      <c r="B4021" s="29">
        <v>66880</v>
      </c>
      <c r="C4021" s="28" t="s">
        <v>2589</v>
      </c>
      <c r="D4021" s="27" t="s">
        <v>46</v>
      </c>
      <c r="E4021" s="27" t="s">
        <v>50</v>
      </c>
      <c r="F4021" s="26" t="str">
        <f>VLOOKUP(E4021,PROCV!$A$1:$B$107,2,TRUE)</f>
        <v>Educação e Criação em Artes</v>
      </c>
      <c r="G4021" s="25">
        <v>2005</v>
      </c>
      <c r="H4021" s="24">
        <v>0</v>
      </c>
      <c r="I4021" s="23" t="str">
        <f>VLOOKUP(J4021,PROCV!$E$1:$F$27,2,FALSE)</f>
        <v>31 - Minas Gerais</v>
      </c>
      <c r="J4021" s="22" t="s">
        <v>85</v>
      </c>
      <c r="K4021" s="22">
        <v>0</v>
      </c>
      <c r="L4021" s="25">
        <v>90000</v>
      </c>
      <c r="M4021" s="20" t="e">
        <f>VLOOKUP(G4021,PROCV!$A$110:$B$119,2,FALSE)</f>
        <v>#N/A</v>
      </c>
      <c r="N4021" s="17" t="e">
        <f t="shared" si="62"/>
        <v>#N/A</v>
      </c>
    </row>
    <row r="4022" spans="1:14" x14ac:dyDescent="0.25">
      <c r="A4022" s="30" t="s">
        <v>48</v>
      </c>
      <c r="B4022" s="29">
        <v>47171</v>
      </c>
      <c r="C4022" s="28" t="s">
        <v>2588</v>
      </c>
      <c r="D4022" s="27" t="s">
        <v>114</v>
      </c>
      <c r="E4022" s="27" t="s">
        <v>113</v>
      </c>
      <c r="F4022" s="26" t="str">
        <f>VLOOKUP(E4022,PROCV!$A$1:$B$107,2,TRUE)</f>
        <v>Música</v>
      </c>
      <c r="G4022" s="25">
        <v>2005</v>
      </c>
      <c r="H4022" s="24">
        <v>0</v>
      </c>
      <c r="I4022" s="23" t="str">
        <f>VLOOKUP(J4022,PROCV!$E$1:$F$27,2,FALSE)</f>
        <v>26 - Pernambuco</v>
      </c>
      <c r="J4022" s="22" t="s">
        <v>44</v>
      </c>
      <c r="K4022" s="22">
        <v>0</v>
      </c>
      <c r="L4022" s="25">
        <v>70000</v>
      </c>
      <c r="M4022" s="20" t="e">
        <f>VLOOKUP(G4022,PROCV!$A$110:$B$119,2,FALSE)</f>
        <v>#N/A</v>
      </c>
      <c r="N4022" s="17" t="e">
        <f t="shared" si="62"/>
        <v>#N/A</v>
      </c>
    </row>
    <row r="4023" spans="1:14" x14ac:dyDescent="0.25">
      <c r="A4023" s="30" t="s">
        <v>48</v>
      </c>
      <c r="B4023" s="29">
        <v>52213</v>
      </c>
      <c r="C4023" s="28" t="s">
        <v>2587</v>
      </c>
      <c r="D4023" s="27" t="s">
        <v>189</v>
      </c>
      <c r="E4023" s="27" t="s">
        <v>188</v>
      </c>
      <c r="F4023" s="26" t="str">
        <f>VLOOKUP(E4023,PROCV!$A$1:$B$107,2,TRUE)</f>
        <v>Audiovisual</v>
      </c>
      <c r="G4023" s="25">
        <v>2005</v>
      </c>
      <c r="H4023" s="24">
        <v>0</v>
      </c>
      <c r="I4023" s="23" t="str">
        <f>VLOOKUP(J4023,PROCV!$E$1:$F$27,2,FALSE)</f>
        <v>53 - Distrito Federal</v>
      </c>
      <c r="J4023" s="22" t="s">
        <v>75</v>
      </c>
      <c r="K4023" s="22">
        <v>0</v>
      </c>
      <c r="L4023" s="25">
        <v>832795</v>
      </c>
      <c r="M4023" s="20" t="e">
        <f>VLOOKUP(G4023,PROCV!$A$110:$B$119,2,FALSE)</f>
        <v>#N/A</v>
      </c>
      <c r="N4023" s="17" t="e">
        <f t="shared" si="62"/>
        <v>#N/A</v>
      </c>
    </row>
    <row r="4024" spans="1:14" x14ac:dyDescent="0.25">
      <c r="A4024" s="30" t="s">
        <v>48</v>
      </c>
      <c r="B4024" s="29">
        <v>56178</v>
      </c>
      <c r="C4024" s="28" t="s">
        <v>2586</v>
      </c>
      <c r="D4024" s="27" t="s">
        <v>300</v>
      </c>
      <c r="E4024" s="27" t="s">
        <v>2585</v>
      </c>
      <c r="F4024" s="26" t="str">
        <f>VLOOKUP(E4024,PROCV!$A$1:$B$107,2,TRUE)</f>
        <v>Música</v>
      </c>
      <c r="G4024" s="25">
        <v>2005</v>
      </c>
      <c r="H4024" s="24">
        <v>0</v>
      </c>
      <c r="I4024" s="23" t="str">
        <f>VLOOKUP(J4024,PROCV!$E$1:$F$27,2,FALSE)</f>
        <v>26 - Pernambuco</v>
      </c>
      <c r="J4024" s="22" t="s">
        <v>44</v>
      </c>
      <c r="K4024" s="22">
        <v>0</v>
      </c>
      <c r="L4024" s="25">
        <v>140000</v>
      </c>
      <c r="M4024" s="20" t="e">
        <f>VLOOKUP(G4024,PROCV!$A$110:$B$119,2,FALSE)</f>
        <v>#N/A</v>
      </c>
      <c r="N4024" s="17" t="e">
        <f t="shared" si="62"/>
        <v>#N/A</v>
      </c>
    </row>
    <row r="4025" spans="1:14" x14ac:dyDescent="0.25">
      <c r="A4025" s="30" t="s">
        <v>48</v>
      </c>
      <c r="B4025" s="29">
        <v>61401</v>
      </c>
      <c r="C4025" s="28" t="s">
        <v>2584</v>
      </c>
      <c r="D4025" s="27" t="s">
        <v>46</v>
      </c>
      <c r="E4025" s="27" t="s">
        <v>50</v>
      </c>
      <c r="F4025" s="26" t="str">
        <f>VLOOKUP(E4025,PROCV!$A$1:$B$107,2,TRUE)</f>
        <v>Educação e Criação em Artes</v>
      </c>
      <c r="G4025" s="25">
        <v>2005</v>
      </c>
      <c r="H4025" s="24">
        <v>0</v>
      </c>
      <c r="I4025" s="23" t="str">
        <f>VLOOKUP(J4025,PROCV!$E$1:$F$27,2,FALSE)</f>
        <v>35 - São Paulo</v>
      </c>
      <c r="J4025" s="22" t="s">
        <v>76</v>
      </c>
      <c r="K4025" s="22">
        <v>0</v>
      </c>
      <c r="L4025" s="25">
        <v>170000</v>
      </c>
      <c r="M4025" s="20" t="e">
        <f>VLOOKUP(G4025,PROCV!$A$110:$B$119,2,FALSE)</f>
        <v>#N/A</v>
      </c>
      <c r="N4025" s="17" t="e">
        <f t="shared" si="62"/>
        <v>#N/A</v>
      </c>
    </row>
    <row r="4026" spans="1:14" x14ac:dyDescent="0.25">
      <c r="A4026" s="30" t="s">
        <v>48</v>
      </c>
      <c r="B4026" s="29">
        <v>66937</v>
      </c>
      <c r="C4026" s="28" t="s">
        <v>2583</v>
      </c>
      <c r="D4026" s="27" t="s">
        <v>46</v>
      </c>
      <c r="E4026" s="27" t="s">
        <v>50</v>
      </c>
      <c r="F4026" s="26" t="str">
        <f>VLOOKUP(E4026,PROCV!$A$1:$B$107,2,TRUE)</f>
        <v>Educação e Criação em Artes</v>
      </c>
      <c r="G4026" s="25">
        <v>2005</v>
      </c>
      <c r="H4026" s="24">
        <v>0</v>
      </c>
      <c r="I4026" s="23" t="str">
        <f>VLOOKUP(J4026,PROCV!$E$1:$F$27,2,FALSE)</f>
        <v>31 - Minas Gerais</v>
      </c>
      <c r="J4026" s="22" t="s">
        <v>85</v>
      </c>
      <c r="K4026" s="22">
        <v>0</v>
      </c>
      <c r="L4026" s="25">
        <v>180000</v>
      </c>
      <c r="M4026" s="20" t="e">
        <f>VLOOKUP(G4026,PROCV!$A$110:$B$119,2,FALSE)</f>
        <v>#N/A</v>
      </c>
      <c r="N4026" s="17" t="e">
        <f t="shared" si="62"/>
        <v>#N/A</v>
      </c>
    </row>
    <row r="4027" spans="1:14" x14ac:dyDescent="0.25">
      <c r="A4027" s="30" t="s">
        <v>48</v>
      </c>
      <c r="B4027" s="29">
        <v>54355</v>
      </c>
      <c r="C4027" s="28" t="s">
        <v>2582</v>
      </c>
      <c r="D4027" s="27" t="s">
        <v>300</v>
      </c>
      <c r="E4027" s="27" t="s">
        <v>299</v>
      </c>
      <c r="F4027" s="26" t="str">
        <f>VLOOKUP(E4027,PROCV!$A$1:$B$107,2,TRUE)</f>
        <v>Patrimônio</v>
      </c>
      <c r="G4027" s="25">
        <v>2005</v>
      </c>
      <c r="H4027" s="24">
        <v>0</v>
      </c>
      <c r="I4027" s="23" t="str">
        <f>VLOOKUP(J4027,PROCV!$E$1:$F$27,2,FALSE)</f>
        <v>31 - Minas Gerais</v>
      </c>
      <c r="J4027" s="22" t="s">
        <v>85</v>
      </c>
      <c r="K4027" s="22">
        <v>0</v>
      </c>
      <c r="L4027" s="25">
        <v>42033.22</v>
      </c>
      <c r="M4027" s="20" t="e">
        <f>VLOOKUP(G4027,PROCV!$A$110:$B$119,2,FALSE)</f>
        <v>#N/A</v>
      </c>
      <c r="N4027" s="17" t="e">
        <f t="shared" si="62"/>
        <v>#N/A</v>
      </c>
    </row>
    <row r="4028" spans="1:14" x14ac:dyDescent="0.25">
      <c r="A4028" s="30" t="s">
        <v>48</v>
      </c>
      <c r="B4028" s="29">
        <v>67268</v>
      </c>
      <c r="C4028" s="28" t="s">
        <v>2581</v>
      </c>
      <c r="D4028" s="27" t="s">
        <v>46</v>
      </c>
      <c r="E4028" s="27" t="s">
        <v>50</v>
      </c>
      <c r="F4028" s="26" t="str">
        <f>VLOOKUP(E4028,PROCV!$A$1:$B$107,2,TRUE)</f>
        <v>Educação e Criação em Artes</v>
      </c>
      <c r="G4028" s="25">
        <v>2005</v>
      </c>
      <c r="H4028" s="24">
        <v>0</v>
      </c>
      <c r="I4028" s="23" t="str">
        <f>VLOOKUP(J4028,PROCV!$E$1:$F$27,2,FALSE)</f>
        <v>31 - Minas Gerais</v>
      </c>
      <c r="J4028" s="22" t="s">
        <v>85</v>
      </c>
      <c r="K4028" s="22">
        <v>0</v>
      </c>
      <c r="L4028" s="25">
        <v>45000</v>
      </c>
      <c r="M4028" s="20" t="e">
        <f>VLOOKUP(G4028,PROCV!$A$110:$B$119,2,FALSE)</f>
        <v>#N/A</v>
      </c>
      <c r="N4028" s="17" t="e">
        <f t="shared" si="62"/>
        <v>#N/A</v>
      </c>
    </row>
    <row r="4029" spans="1:14" x14ac:dyDescent="0.25">
      <c r="A4029" s="30" t="s">
        <v>48</v>
      </c>
      <c r="B4029" s="29">
        <v>66481</v>
      </c>
      <c r="C4029" s="28" t="s">
        <v>2580</v>
      </c>
      <c r="D4029" s="27" t="s">
        <v>46</v>
      </c>
      <c r="E4029" s="27" t="s">
        <v>50</v>
      </c>
      <c r="F4029" s="26" t="str">
        <f>VLOOKUP(E4029,PROCV!$A$1:$B$107,2,TRUE)</f>
        <v>Educação e Criação em Artes</v>
      </c>
      <c r="G4029" s="25">
        <v>2005</v>
      </c>
      <c r="H4029" s="24">
        <v>0</v>
      </c>
      <c r="I4029" s="23" t="str">
        <f>VLOOKUP(J4029,PROCV!$E$1:$F$27,2,FALSE)</f>
        <v>35 - São Paulo</v>
      </c>
      <c r="J4029" s="22" t="s">
        <v>76</v>
      </c>
      <c r="K4029" s="22">
        <v>0</v>
      </c>
      <c r="L4029" s="25">
        <v>169900</v>
      </c>
      <c r="M4029" s="20" t="e">
        <f>VLOOKUP(G4029,PROCV!$A$110:$B$119,2,FALSE)</f>
        <v>#N/A</v>
      </c>
      <c r="N4029" s="17" t="e">
        <f t="shared" si="62"/>
        <v>#N/A</v>
      </c>
    </row>
    <row r="4030" spans="1:14" x14ac:dyDescent="0.25">
      <c r="A4030" s="30" t="s">
        <v>48</v>
      </c>
      <c r="B4030" s="29">
        <v>52567</v>
      </c>
      <c r="C4030" s="28" t="s">
        <v>2579</v>
      </c>
      <c r="D4030" s="27" t="s">
        <v>4</v>
      </c>
      <c r="E4030" s="27" t="s">
        <v>230</v>
      </c>
      <c r="F4030" s="26" t="str">
        <f>VLOOKUP(E4030,PROCV!$A$1:$B$107,2,TRUE)</f>
        <v>Artes Cênicas e Espetáculo</v>
      </c>
      <c r="G4030" s="25">
        <v>2005</v>
      </c>
      <c r="H4030" s="24">
        <v>0</v>
      </c>
      <c r="I4030" s="23" t="str">
        <f>VLOOKUP(J4030,PROCV!$E$1:$F$27,2,FALSE)</f>
        <v>42 - Santa Catarina</v>
      </c>
      <c r="J4030" s="22" t="s">
        <v>79</v>
      </c>
      <c r="K4030" s="22">
        <v>0</v>
      </c>
      <c r="L4030" s="25">
        <v>50000</v>
      </c>
      <c r="M4030" s="20" t="e">
        <f>VLOOKUP(G4030,PROCV!$A$110:$B$119,2,FALSE)</f>
        <v>#N/A</v>
      </c>
      <c r="N4030" s="17" t="e">
        <f t="shared" si="62"/>
        <v>#N/A</v>
      </c>
    </row>
    <row r="4031" spans="1:14" x14ac:dyDescent="0.25">
      <c r="A4031" s="30" t="s">
        <v>48</v>
      </c>
      <c r="B4031" s="29">
        <v>65415</v>
      </c>
      <c r="C4031" s="28" t="s">
        <v>2578</v>
      </c>
      <c r="D4031" s="27" t="s">
        <v>46</v>
      </c>
      <c r="E4031" s="27" t="s">
        <v>50</v>
      </c>
      <c r="F4031" s="26" t="str">
        <f>VLOOKUP(E4031,PROCV!$A$1:$B$107,2,TRUE)</f>
        <v>Educação e Criação em Artes</v>
      </c>
      <c r="G4031" s="25">
        <v>2005</v>
      </c>
      <c r="H4031" s="24">
        <v>0</v>
      </c>
      <c r="I4031" s="23" t="str">
        <f>VLOOKUP(J4031,PROCV!$E$1:$F$27,2,FALSE)</f>
        <v>24 - Rio Grande do Norte</v>
      </c>
      <c r="J4031" s="22" t="s">
        <v>54</v>
      </c>
      <c r="K4031" s="22">
        <v>0</v>
      </c>
      <c r="L4031" s="25">
        <v>170000</v>
      </c>
      <c r="M4031" s="20" t="e">
        <f>VLOOKUP(G4031,PROCV!$A$110:$B$119,2,FALSE)</f>
        <v>#N/A</v>
      </c>
      <c r="N4031" s="17" t="e">
        <f t="shared" si="62"/>
        <v>#N/A</v>
      </c>
    </row>
    <row r="4032" spans="1:14" x14ac:dyDescent="0.25">
      <c r="A4032" s="30" t="s">
        <v>48</v>
      </c>
      <c r="B4032" s="29">
        <v>510198</v>
      </c>
      <c r="C4032" s="28" t="s">
        <v>2577</v>
      </c>
      <c r="D4032" s="27" t="s">
        <v>4</v>
      </c>
      <c r="E4032" s="27" t="s">
        <v>230</v>
      </c>
      <c r="F4032" s="26" t="str">
        <f>VLOOKUP(E4032,PROCV!$A$1:$B$107,2,TRUE)</f>
        <v>Artes Cênicas e Espetáculo</v>
      </c>
      <c r="G4032" s="25">
        <v>2005</v>
      </c>
      <c r="H4032" s="24">
        <v>0</v>
      </c>
      <c r="I4032" s="23" t="str">
        <f>VLOOKUP(J4032,PROCV!$E$1:$F$27,2,FALSE)</f>
        <v>31 - Minas Gerais</v>
      </c>
      <c r="J4032" s="22" t="s">
        <v>85</v>
      </c>
      <c r="K4032" s="22">
        <v>0</v>
      </c>
      <c r="L4032" s="25">
        <v>50000</v>
      </c>
      <c r="M4032" s="20" t="e">
        <f>VLOOKUP(G4032,PROCV!$A$110:$B$119,2,FALSE)</f>
        <v>#N/A</v>
      </c>
      <c r="N4032" s="17" t="e">
        <f t="shared" si="62"/>
        <v>#N/A</v>
      </c>
    </row>
    <row r="4033" spans="1:14" x14ac:dyDescent="0.25">
      <c r="A4033" s="30" t="s">
        <v>48</v>
      </c>
      <c r="B4033" s="29">
        <v>66209</v>
      </c>
      <c r="C4033" s="28" t="s">
        <v>2576</v>
      </c>
      <c r="D4033" s="27" t="s">
        <v>46</v>
      </c>
      <c r="E4033" s="27" t="s">
        <v>50</v>
      </c>
      <c r="F4033" s="26" t="str">
        <f>VLOOKUP(E4033,PROCV!$A$1:$B$107,2,TRUE)</f>
        <v>Educação e Criação em Artes</v>
      </c>
      <c r="G4033" s="25">
        <v>2005</v>
      </c>
      <c r="H4033" s="24">
        <v>0</v>
      </c>
      <c r="I4033" s="23" t="str">
        <f>VLOOKUP(J4033,PROCV!$E$1:$F$27,2,FALSE)</f>
        <v>35 - São Paulo</v>
      </c>
      <c r="J4033" s="22" t="s">
        <v>76</v>
      </c>
      <c r="K4033" s="22">
        <v>0</v>
      </c>
      <c r="L4033" s="25">
        <v>147998</v>
      </c>
      <c r="M4033" s="20" t="e">
        <f>VLOOKUP(G4033,PROCV!$A$110:$B$119,2,FALSE)</f>
        <v>#N/A</v>
      </c>
      <c r="N4033" s="17" t="e">
        <f t="shared" si="62"/>
        <v>#N/A</v>
      </c>
    </row>
    <row r="4034" spans="1:14" x14ac:dyDescent="0.25">
      <c r="A4034" s="30" t="s">
        <v>48</v>
      </c>
      <c r="B4034" s="29">
        <v>66973</v>
      </c>
      <c r="C4034" s="28" t="s">
        <v>2575</v>
      </c>
      <c r="D4034" s="27" t="s">
        <v>46</v>
      </c>
      <c r="E4034" s="27" t="s">
        <v>50</v>
      </c>
      <c r="F4034" s="26" t="str">
        <f>VLOOKUP(E4034,PROCV!$A$1:$B$107,2,TRUE)</f>
        <v>Educação e Criação em Artes</v>
      </c>
      <c r="G4034" s="25">
        <v>2005</v>
      </c>
      <c r="H4034" s="24">
        <v>0</v>
      </c>
      <c r="I4034" s="23" t="str">
        <f>VLOOKUP(J4034,PROCV!$E$1:$F$27,2,FALSE)</f>
        <v>15 - Pará</v>
      </c>
      <c r="J4034" s="22" t="s">
        <v>140</v>
      </c>
      <c r="K4034" s="22">
        <v>0</v>
      </c>
      <c r="L4034" s="25">
        <v>180000</v>
      </c>
      <c r="M4034" s="20" t="e">
        <f>VLOOKUP(G4034,PROCV!$A$110:$B$119,2,FALSE)</f>
        <v>#N/A</v>
      </c>
      <c r="N4034" s="17" t="e">
        <f t="shared" ref="N4034:N4097" si="63">+M4034*L4034</f>
        <v>#N/A</v>
      </c>
    </row>
    <row r="4035" spans="1:14" x14ac:dyDescent="0.25">
      <c r="A4035" s="30" t="s">
        <v>48</v>
      </c>
      <c r="B4035" s="29">
        <v>56187</v>
      </c>
      <c r="C4035" s="28" t="s">
        <v>2574</v>
      </c>
      <c r="D4035" s="27" t="s">
        <v>4</v>
      </c>
      <c r="E4035" s="27" t="s">
        <v>230</v>
      </c>
      <c r="F4035" s="26" t="str">
        <f>VLOOKUP(E4035,PROCV!$A$1:$B$107,2,TRUE)</f>
        <v>Artes Cênicas e Espetáculo</v>
      </c>
      <c r="G4035" s="25">
        <v>2005</v>
      </c>
      <c r="H4035" s="24">
        <v>0</v>
      </c>
      <c r="I4035" s="23" t="str">
        <f>VLOOKUP(J4035,PROCV!$E$1:$F$27,2,FALSE)</f>
        <v>32 - Espírito Santo</v>
      </c>
      <c r="J4035" s="22" t="s">
        <v>67</v>
      </c>
      <c r="K4035" s="22">
        <v>0</v>
      </c>
      <c r="L4035" s="25">
        <v>50000</v>
      </c>
      <c r="M4035" s="20" t="e">
        <f>VLOOKUP(G4035,PROCV!$A$110:$B$119,2,FALSE)</f>
        <v>#N/A</v>
      </c>
      <c r="N4035" s="17" t="e">
        <f t="shared" si="63"/>
        <v>#N/A</v>
      </c>
    </row>
    <row r="4036" spans="1:14" x14ac:dyDescent="0.25">
      <c r="A4036" s="30" t="s">
        <v>48</v>
      </c>
      <c r="B4036" s="29">
        <v>66066</v>
      </c>
      <c r="C4036" s="28" t="s">
        <v>2573</v>
      </c>
      <c r="D4036" s="27" t="s">
        <v>46</v>
      </c>
      <c r="E4036" s="27" t="s">
        <v>50</v>
      </c>
      <c r="F4036" s="26" t="str">
        <f>VLOOKUP(E4036,PROCV!$A$1:$B$107,2,TRUE)</f>
        <v>Educação e Criação em Artes</v>
      </c>
      <c r="G4036" s="25">
        <v>2005</v>
      </c>
      <c r="H4036" s="24">
        <v>0</v>
      </c>
      <c r="I4036" s="23" t="str">
        <f>VLOOKUP(J4036,PROCV!$E$1:$F$27,2,FALSE)</f>
        <v>26 - Pernambuco</v>
      </c>
      <c r="J4036" s="22" t="s">
        <v>44</v>
      </c>
      <c r="K4036" s="22">
        <v>0</v>
      </c>
      <c r="L4036" s="25">
        <v>143943</v>
      </c>
      <c r="M4036" s="20" t="e">
        <f>VLOOKUP(G4036,PROCV!$A$110:$B$119,2,FALSE)</f>
        <v>#N/A</v>
      </c>
      <c r="N4036" s="17" t="e">
        <f t="shared" si="63"/>
        <v>#N/A</v>
      </c>
    </row>
    <row r="4037" spans="1:14" x14ac:dyDescent="0.25">
      <c r="A4037" s="30" t="s">
        <v>48</v>
      </c>
      <c r="B4037" s="29">
        <v>66912</v>
      </c>
      <c r="C4037" s="28" t="s">
        <v>2572</v>
      </c>
      <c r="D4037" s="27" t="s">
        <v>46</v>
      </c>
      <c r="E4037" s="27" t="s">
        <v>50</v>
      </c>
      <c r="F4037" s="26" t="str">
        <f>VLOOKUP(E4037,PROCV!$A$1:$B$107,2,TRUE)</f>
        <v>Educação e Criação em Artes</v>
      </c>
      <c r="G4037" s="25">
        <v>2005</v>
      </c>
      <c r="H4037" s="24">
        <v>0</v>
      </c>
      <c r="I4037" s="23" t="str">
        <f>VLOOKUP(J4037,PROCV!$E$1:$F$27,2,FALSE)</f>
        <v>43 - Rio Grande do Sul</v>
      </c>
      <c r="J4037" s="22" t="s">
        <v>56</v>
      </c>
      <c r="K4037" s="22">
        <v>0</v>
      </c>
      <c r="L4037" s="25">
        <v>125000</v>
      </c>
      <c r="M4037" s="20" t="e">
        <f>VLOOKUP(G4037,PROCV!$A$110:$B$119,2,FALSE)</f>
        <v>#N/A</v>
      </c>
      <c r="N4037" s="17" t="e">
        <f t="shared" si="63"/>
        <v>#N/A</v>
      </c>
    </row>
    <row r="4038" spans="1:14" x14ac:dyDescent="0.25">
      <c r="A4038" s="30" t="s">
        <v>48</v>
      </c>
      <c r="B4038" s="29">
        <v>52218</v>
      </c>
      <c r="C4038" s="28" t="s">
        <v>2571</v>
      </c>
      <c r="D4038" s="27" t="s">
        <v>46</v>
      </c>
      <c r="E4038" s="27" t="s">
        <v>50</v>
      </c>
      <c r="F4038" s="26" t="str">
        <f>VLOOKUP(E4038,PROCV!$A$1:$B$107,2,TRUE)</f>
        <v>Educação e Criação em Artes</v>
      </c>
      <c r="G4038" s="25">
        <v>2005</v>
      </c>
      <c r="H4038" s="24">
        <v>0</v>
      </c>
      <c r="I4038" s="23" t="str">
        <f>VLOOKUP(J4038,PROCV!$E$1:$F$27,2,FALSE)</f>
        <v>31 - Minas Gerais</v>
      </c>
      <c r="J4038" s="22" t="s">
        <v>85</v>
      </c>
      <c r="K4038" s="22">
        <v>0</v>
      </c>
      <c r="L4038" s="25">
        <v>7000</v>
      </c>
      <c r="M4038" s="20" t="e">
        <f>VLOOKUP(G4038,PROCV!$A$110:$B$119,2,FALSE)</f>
        <v>#N/A</v>
      </c>
      <c r="N4038" s="17" t="e">
        <f t="shared" si="63"/>
        <v>#N/A</v>
      </c>
    </row>
    <row r="4039" spans="1:14" x14ac:dyDescent="0.25">
      <c r="A4039" s="30" t="s">
        <v>48</v>
      </c>
      <c r="B4039" s="29">
        <v>52198</v>
      </c>
      <c r="C4039" s="28" t="s">
        <v>2570</v>
      </c>
      <c r="D4039" s="27" t="s">
        <v>46</v>
      </c>
      <c r="E4039" s="27" t="s">
        <v>50</v>
      </c>
      <c r="F4039" s="26" t="str">
        <f>VLOOKUP(E4039,PROCV!$A$1:$B$107,2,TRUE)</f>
        <v>Educação e Criação em Artes</v>
      </c>
      <c r="G4039" s="25">
        <v>2005</v>
      </c>
      <c r="H4039" s="24">
        <v>0</v>
      </c>
      <c r="I4039" s="23" t="str">
        <f>VLOOKUP(J4039,PROCV!$E$1:$F$27,2,FALSE)</f>
        <v>35 - São Paulo</v>
      </c>
      <c r="J4039" s="22" t="s">
        <v>76</v>
      </c>
      <c r="K4039" s="22">
        <v>0</v>
      </c>
      <c r="L4039" s="25">
        <v>90000</v>
      </c>
      <c r="M4039" s="20" t="e">
        <f>VLOOKUP(G4039,PROCV!$A$110:$B$119,2,FALSE)</f>
        <v>#N/A</v>
      </c>
      <c r="N4039" s="17" t="e">
        <f t="shared" si="63"/>
        <v>#N/A</v>
      </c>
    </row>
    <row r="4040" spans="1:14" x14ac:dyDescent="0.25">
      <c r="A4040" s="30" t="s">
        <v>48</v>
      </c>
      <c r="B4040" s="29">
        <v>52115</v>
      </c>
      <c r="C4040" s="28" t="s">
        <v>2569</v>
      </c>
      <c r="D4040" s="27" t="s">
        <v>46</v>
      </c>
      <c r="E4040" s="27" t="s">
        <v>50</v>
      </c>
      <c r="F4040" s="26" t="str">
        <f>VLOOKUP(E4040,PROCV!$A$1:$B$107,2,TRUE)</f>
        <v>Educação e Criação em Artes</v>
      </c>
      <c r="G4040" s="25">
        <v>2005</v>
      </c>
      <c r="H4040" s="24">
        <v>0</v>
      </c>
      <c r="I4040" s="23" t="str">
        <f>VLOOKUP(J4040,PROCV!$E$1:$F$27,2,FALSE)</f>
        <v>52 - Goiás</v>
      </c>
      <c r="J4040" s="22" t="s">
        <v>97</v>
      </c>
      <c r="K4040" s="22">
        <v>0</v>
      </c>
      <c r="L4040" s="25">
        <v>17224</v>
      </c>
      <c r="M4040" s="20" t="e">
        <f>VLOOKUP(G4040,PROCV!$A$110:$B$119,2,FALSE)</f>
        <v>#N/A</v>
      </c>
      <c r="N4040" s="17" t="e">
        <f t="shared" si="63"/>
        <v>#N/A</v>
      </c>
    </row>
    <row r="4041" spans="1:14" x14ac:dyDescent="0.25">
      <c r="A4041" s="30" t="s">
        <v>48</v>
      </c>
      <c r="B4041" s="29">
        <v>52137</v>
      </c>
      <c r="C4041" s="28" t="s">
        <v>2568</v>
      </c>
      <c r="D4041" s="27" t="s">
        <v>46</v>
      </c>
      <c r="E4041" s="27" t="s">
        <v>50</v>
      </c>
      <c r="F4041" s="26" t="str">
        <f>VLOOKUP(E4041,PROCV!$A$1:$B$107,2,TRUE)</f>
        <v>Educação e Criação em Artes</v>
      </c>
      <c r="G4041" s="25">
        <v>2005</v>
      </c>
      <c r="H4041" s="24">
        <v>0</v>
      </c>
      <c r="I4041" s="23" t="str">
        <f>VLOOKUP(J4041,PROCV!$E$1:$F$27,2,FALSE)</f>
        <v>31 - Minas Gerais</v>
      </c>
      <c r="J4041" s="22" t="s">
        <v>85</v>
      </c>
      <c r="K4041" s="22">
        <v>0</v>
      </c>
      <c r="L4041" s="25">
        <v>10000</v>
      </c>
      <c r="M4041" s="20" t="e">
        <f>VLOOKUP(G4041,PROCV!$A$110:$B$119,2,FALSE)</f>
        <v>#N/A</v>
      </c>
      <c r="N4041" s="17" t="e">
        <f t="shared" si="63"/>
        <v>#N/A</v>
      </c>
    </row>
    <row r="4042" spans="1:14" x14ac:dyDescent="0.25">
      <c r="A4042" s="30" t="s">
        <v>48</v>
      </c>
      <c r="B4042" s="29">
        <v>52152</v>
      </c>
      <c r="C4042" s="28" t="s">
        <v>2567</v>
      </c>
      <c r="D4042" s="27" t="s">
        <v>46</v>
      </c>
      <c r="E4042" s="27" t="s">
        <v>50</v>
      </c>
      <c r="F4042" s="26" t="str">
        <f>VLOOKUP(E4042,PROCV!$A$1:$B$107,2,TRUE)</f>
        <v>Educação e Criação em Artes</v>
      </c>
      <c r="G4042" s="25">
        <v>2005</v>
      </c>
      <c r="H4042" s="24">
        <v>0</v>
      </c>
      <c r="I4042" s="23" t="str">
        <f>VLOOKUP(J4042,PROCV!$E$1:$F$27,2,FALSE)</f>
        <v>21 - Maranhão</v>
      </c>
      <c r="J4042" s="22" t="s">
        <v>63</v>
      </c>
      <c r="K4042" s="22">
        <v>0</v>
      </c>
      <c r="L4042" s="25">
        <v>25000</v>
      </c>
      <c r="M4042" s="20" t="e">
        <f>VLOOKUP(G4042,PROCV!$A$110:$B$119,2,FALSE)</f>
        <v>#N/A</v>
      </c>
      <c r="N4042" s="17" t="e">
        <f t="shared" si="63"/>
        <v>#N/A</v>
      </c>
    </row>
    <row r="4043" spans="1:14" x14ac:dyDescent="0.25">
      <c r="A4043" s="30" t="s">
        <v>48</v>
      </c>
      <c r="B4043" s="29">
        <v>52145</v>
      </c>
      <c r="C4043" s="28" t="s">
        <v>2566</v>
      </c>
      <c r="D4043" s="27" t="s">
        <v>46</v>
      </c>
      <c r="E4043" s="27" t="s">
        <v>50</v>
      </c>
      <c r="F4043" s="26" t="str">
        <f>VLOOKUP(E4043,PROCV!$A$1:$B$107,2,TRUE)</f>
        <v>Educação e Criação em Artes</v>
      </c>
      <c r="G4043" s="25">
        <v>2005</v>
      </c>
      <c r="H4043" s="24">
        <v>0</v>
      </c>
      <c r="I4043" s="23" t="str">
        <f>VLOOKUP(J4043,PROCV!$E$1:$F$27,2,FALSE)</f>
        <v>17 - Tocantins</v>
      </c>
      <c r="J4043" s="22" t="s">
        <v>64</v>
      </c>
      <c r="K4043" s="22">
        <v>0</v>
      </c>
      <c r="L4043" s="25">
        <v>10000</v>
      </c>
      <c r="M4043" s="20" t="e">
        <f>VLOOKUP(G4043,PROCV!$A$110:$B$119,2,FALSE)</f>
        <v>#N/A</v>
      </c>
      <c r="N4043" s="17" t="e">
        <f t="shared" si="63"/>
        <v>#N/A</v>
      </c>
    </row>
    <row r="4044" spans="1:14" x14ac:dyDescent="0.25">
      <c r="A4044" s="30" t="s">
        <v>48</v>
      </c>
      <c r="B4044" s="29">
        <v>52130</v>
      </c>
      <c r="C4044" s="28" t="s">
        <v>2565</v>
      </c>
      <c r="D4044" s="27" t="s">
        <v>46</v>
      </c>
      <c r="E4044" s="27" t="s">
        <v>50</v>
      </c>
      <c r="F4044" s="26" t="str">
        <f>VLOOKUP(E4044,PROCV!$A$1:$B$107,2,TRUE)</f>
        <v>Educação e Criação em Artes</v>
      </c>
      <c r="G4044" s="25">
        <v>2005</v>
      </c>
      <c r="H4044" s="24">
        <v>0</v>
      </c>
      <c r="I4044" s="23" t="str">
        <f>VLOOKUP(J4044,PROCV!$E$1:$F$27,2,FALSE)</f>
        <v>31 - Minas Gerais</v>
      </c>
      <c r="J4044" s="22" t="s">
        <v>85</v>
      </c>
      <c r="K4044" s="22">
        <v>0</v>
      </c>
      <c r="L4044" s="25">
        <v>25000</v>
      </c>
      <c r="M4044" s="20" t="e">
        <f>VLOOKUP(G4044,PROCV!$A$110:$B$119,2,FALSE)</f>
        <v>#N/A</v>
      </c>
      <c r="N4044" s="17" t="e">
        <f t="shared" si="63"/>
        <v>#N/A</v>
      </c>
    </row>
    <row r="4045" spans="1:14" x14ac:dyDescent="0.25">
      <c r="A4045" s="30" t="s">
        <v>48</v>
      </c>
      <c r="B4045" s="29">
        <v>52208</v>
      </c>
      <c r="C4045" s="28" t="s">
        <v>2564</v>
      </c>
      <c r="D4045" s="27" t="s">
        <v>46</v>
      </c>
      <c r="E4045" s="27" t="s">
        <v>50</v>
      </c>
      <c r="F4045" s="26" t="str">
        <f>VLOOKUP(E4045,PROCV!$A$1:$B$107,2,TRUE)</f>
        <v>Educação e Criação em Artes</v>
      </c>
      <c r="G4045" s="25">
        <v>2005</v>
      </c>
      <c r="H4045" s="24">
        <v>0</v>
      </c>
      <c r="I4045" s="23" t="str">
        <f>VLOOKUP(J4045,PROCV!$E$1:$F$27,2,FALSE)</f>
        <v>43 - Rio Grande do Sul</v>
      </c>
      <c r="J4045" s="22" t="s">
        <v>56</v>
      </c>
      <c r="K4045" s="22">
        <v>0</v>
      </c>
      <c r="L4045" s="25">
        <v>5000</v>
      </c>
      <c r="M4045" s="20" t="e">
        <f>VLOOKUP(G4045,PROCV!$A$110:$B$119,2,FALSE)</f>
        <v>#N/A</v>
      </c>
      <c r="N4045" s="17" t="e">
        <f t="shared" si="63"/>
        <v>#N/A</v>
      </c>
    </row>
    <row r="4046" spans="1:14" x14ac:dyDescent="0.25">
      <c r="A4046" s="30" t="s">
        <v>48</v>
      </c>
      <c r="B4046" s="29">
        <v>52104</v>
      </c>
      <c r="C4046" s="28" t="s">
        <v>2563</v>
      </c>
      <c r="D4046" s="27" t="s">
        <v>46</v>
      </c>
      <c r="E4046" s="27" t="s">
        <v>50</v>
      </c>
      <c r="F4046" s="26" t="str">
        <f>VLOOKUP(E4046,PROCV!$A$1:$B$107,2,TRUE)</f>
        <v>Educação e Criação em Artes</v>
      </c>
      <c r="G4046" s="25">
        <v>2005</v>
      </c>
      <c r="H4046" s="24">
        <v>0</v>
      </c>
      <c r="I4046" s="23" t="str">
        <f>VLOOKUP(J4046,PROCV!$E$1:$F$27,2,FALSE)</f>
        <v>22 - Piauí</v>
      </c>
      <c r="J4046" s="22" t="s">
        <v>77</v>
      </c>
      <c r="K4046" s="22">
        <v>0</v>
      </c>
      <c r="L4046" s="25">
        <v>18628</v>
      </c>
      <c r="M4046" s="20" t="e">
        <f>VLOOKUP(G4046,PROCV!$A$110:$B$119,2,FALSE)</f>
        <v>#N/A</v>
      </c>
      <c r="N4046" s="17" t="e">
        <f t="shared" si="63"/>
        <v>#N/A</v>
      </c>
    </row>
    <row r="4047" spans="1:14" x14ac:dyDescent="0.25">
      <c r="A4047" s="30" t="s">
        <v>48</v>
      </c>
      <c r="B4047" s="29">
        <v>52119</v>
      </c>
      <c r="C4047" s="28" t="s">
        <v>2562</v>
      </c>
      <c r="D4047" s="27" t="s">
        <v>46</v>
      </c>
      <c r="E4047" s="27" t="s">
        <v>50</v>
      </c>
      <c r="F4047" s="26" t="str">
        <f>VLOOKUP(E4047,PROCV!$A$1:$B$107,2,TRUE)</f>
        <v>Educação e Criação em Artes</v>
      </c>
      <c r="G4047" s="25">
        <v>2005</v>
      </c>
      <c r="H4047" s="24">
        <v>0</v>
      </c>
      <c r="I4047" s="23" t="str">
        <f>VLOOKUP(J4047,PROCV!$E$1:$F$27,2,FALSE)</f>
        <v>50 - Mato Grosso do Sul</v>
      </c>
      <c r="J4047" s="22" t="s">
        <v>179</v>
      </c>
      <c r="K4047" s="22">
        <v>0</v>
      </c>
      <c r="L4047" s="25">
        <v>30000</v>
      </c>
      <c r="M4047" s="20" t="e">
        <f>VLOOKUP(G4047,PROCV!$A$110:$B$119,2,FALSE)</f>
        <v>#N/A</v>
      </c>
      <c r="N4047" s="17" t="e">
        <f t="shared" si="63"/>
        <v>#N/A</v>
      </c>
    </row>
    <row r="4048" spans="1:14" x14ac:dyDescent="0.25">
      <c r="A4048" s="30" t="s">
        <v>48</v>
      </c>
      <c r="B4048" s="29">
        <v>52105</v>
      </c>
      <c r="C4048" s="28" t="s">
        <v>2561</v>
      </c>
      <c r="D4048" s="27" t="s">
        <v>46</v>
      </c>
      <c r="E4048" s="27" t="s">
        <v>50</v>
      </c>
      <c r="F4048" s="26" t="str">
        <f>VLOOKUP(E4048,PROCV!$A$1:$B$107,2,TRUE)</f>
        <v>Educação e Criação em Artes</v>
      </c>
      <c r="G4048" s="25">
        <v>2005</v>
      </c>
      <c r="H4048" s="24">
        <v>0</v>
      </c>
      <c r="I4048" s="23" t="str">
        <f>VLOOKUP(J4048,PROCV!$E$1:$F$27,2,FALSE)</f>
        <v>29 - Bahia</v>
      </c>
      <c r="J4048" s="22" t="s">
        <v>73</v>
      </c>
      <c r="K4048" s="22">
        <v>0</v>
      </c>
      <c r="L4048" s="25">
        <v>30000</v>
      </c>
      <c r="M4048" s="20" t="e">
        <f>VLOOKUP(G4048,PROCV!$A$110:$B$119,2,FALSE)</f>
        <v>#N/A</v>
      </c>
      <c r="N4048" s="17" t="e">
        <f t="shared" si="63"/>
        <v>#N/A</v>
      </c>
    </row>
    <row r="4049" spans="1:14" x14ac:dyDescent="0.25">
      <c r="A4049" s="30" t="s">
        <v>48</v>
      </c>
      <c r="B4049" s="29">
        <v>52236</v>
      </c>
      <c r="C4049" s="28" t="s">
        <v>2560</v>
      </c>
      <c r="D4049" s="27" t="s">
        <v>46</v>
      </c>
      <c r="E4049" s="27" t="s">
        <v>50</v>
      </c>
      <c r="F4049" s="26" t="str">
        <f>VLOOKUP(E4049,PROCV!$A$1:$B$107,2,TRUE)</f>
        <v>Educação e Criação em Artes</v>
      </c>
      <c r="G4049" s="25">
        <v>2005</v>
      </c>
      <c r="H4049" s="24">
        <v>0</v>
      </c>
      <c r="I4049" s="23" t="str">
        <f>VLOOKUP(J4049,PROCV!$E$1:$F$27,2,FALSE)</f>
        <v>29 - Bahia</v>
      </c>
      <c r="J4049" s="22" t="s">
        <v>73</v>
      </c>
      <c r="K4049" s="22">
        <v>0</v>
      </c>
      <c r="L4049" s="25">
        <v>10000</v>
      </c>
      <c r="M4049" s="20" t="e">
        <f>VLOOKUP(G4049,PROCV!$A$110:$B$119,2,FALSE)</f>
        <v>#N/A</v>
      </c>
      <c r="N4049" s="17" t="e">
        <f t="shared" si="63"/>
        <v>#N/A</v>
      </c>
    </row>
    <row r="4050" spans="1:14" x14ac:dyDescent="0.25">
      <c r="A4050" s="30" t="s">
        <v>48</v>
      </c>
      <c r="B4050" s="29">
        <v>52106</v>
      </c>
      <c r="C4050" s="28" t="s">
        <v>2559</v>
      </c>
      <c r="D4050" s="27" t="s">
        <v>46</v>
      </c>
      <c r="E4050" s="27" t="s">
        <v>50</v>
      </c>
      <c r="F4050" s="26" t="str">
        <f>VLOOKUP(E4050,PROCV!$A$1:$B$107,2,TRUE)</f>
        <v>Educação e Criação em Artes</v>
      </c>
      <c r="G4050" s="25">
        <v>2005</v>
      </c>
      <c r="H4050" s="24">
        <v>0</v>
      </c>
      <c r="I4050" s="23" t="str">
        <f>VLOOKUP(J4050,PROCV!$E$1:$F$27,2,FALSE)</f>
        <v>29 - Bahia</v>
      </c>
      <c r="J4050" s="22" t="s">
        <v>73</v>
      </c>
      <c r="K4050" s="22">
        <v>0</v>
      </c>
      <c r="L4050" s="25">
        <v>10000</v>
      </c>
      <c r="M4050" s="20" t="e">
        <f>VLOOKUP(G4050,PROCV!$A$110:$B$119,2,FALSE)</f>
        <v>#N/A</v>
      </c>
      <c r="N4050" s="17" t="e">
        <f t="shared" si="63"/>
        <v>#N/A</v>
      </c>
    </row>
    <row r="4051" spans="1:14" x14ac:dyDescent="0.25">
      <c r="A4051" s="30" t="s">
        <v>48</v>
      </c>
      <c r="B4051" s="29">
        <v>52194</v>
      </c>
      <c r="C4051" s="28" t="s">
        <v>2558</v>
      </c>
      <c r="D4051" s="27" t="s">
        <v>46</v>
      </c>
      <c r="E4051" s="27" t="s">
        <v>50</v>
      </c>
      <c r="F4051" s="26" t="str">
        <f>VLOOKUP(E4051,PROCV!$A$1:$B$107,2,TRUE)</f>
        <v>Educação e Criação em Artes</v>
      </c>
      <c r="G4051" s="25">
        <v>2005</v>
      </c>
      <c r="H4051" s="24">
        <v>0</v>
      </c>
      <c r="I4051" s="23" t="str">
        <f>VLOOKUP(J4051,PROCV!$E$1:$F$27,2,FALSE)</f>
        <v>25 - Paraíba</v>
      </c>
      <c r="J4051" s="22" t="s">
        <v>346</v>
      </c>
      <c r="K4051" s="22">
        <v>0</v>
      </c>
      <c r="L4051" s="25">
        <v>25000</v>
      </c>
      <c r="M4051" s="20" t="e">
        <f>VLOOKUP(G4051,PROCV!$A$110:$B$119,2,FALSE)</f>
        <v>#N/A</v>
      </c>
      <c r="N4051" s="17" t="e">
        <f t="shared" si="63"/>
        <v>#N/A</v>
      </c>
    </row>
    <row r="4052" spans="1:14" x14ac:dyDescent="0.25">
      <c r="A4052" s="30" t="s">
        <v>48</v>
      </c>
      <c r="B4052" s="29">
        <v>52127</v>
      </c>
      <c r="C4052" s="28" t="s">
        <v>2557</v>
      </c>
      <c r="D4052" s="27" t="s">
        <v>46</v>
      </c>
      <c r="E4052" s="27" t="s">
        <v>50</v>
      </c>
      <c r="F4052" s="26" t="str">
        <f>VLOOKUP(E4052,PROCV!$A$1:$B$107,2,TRUE)</f>
        <v>Educação e Criação em Artes</v>
      </c>
      <c r="G4052" s="25">
        <v>2005</v>
      </c>
      <c r="H4052" s="24">
        <v>0</v>
      </c>
      <c r="I4052" s="23" t="str">
        <f>VLOOKUP(J4052,PROCV!$E$1:$F$27,2,FALSE)</f>
        <v>41 - Paraná</v>
      </c>
      <c r="J4052" s="22" t="s">
        <v>106</v>
      </c>
      <c r="K4052" s="22">
        <v>0</v>
      </c>
      <c r="L4052" s="25">
        <v>25000</v>
      </c>
      <c r="M4052" s="20" t="e">
        <f>VLOOKUP(G4052,PROCV!$A$110:$B$119,2,FALSE)</f>
        <v>#N/A</v>
      </c>
      <c r="N4052" s="17" t="e">
        <f t="shared" si="63"/>
        <v>#N/A</v>
      </c>
    </row>
    <row r="4053" spans="1:14" x14ac:dyDescent="0.25">
      <c r="A4053" s="30" t="s">
        <v>48</v>
      </c>
      <c r="B4053" s="29">
        <v>52102</v>
      </c>
      <c r="C4053" s="28" t="s">
        <v>2556</v>
      </c>
      <c r="D4053" s="27" t="s">
        <v>46</v>
      </c>
      <c r="E4053" s="27" t="s">
        <v>50</v>
      </c>
      <c r="F4053" s="26" t="str">
        <f>VLOOKUP(E4053,PROCV!$A$1:$B$107,2,TRUE)</f>
        <v>Educação e Criação em Artes</v>
      </c>
      <c r="G4053" s="25">
        <v>2005</v>
      </c>
      <c r="H4053" s="24">
        <v>0</v>
      </c>
      <c r="I4053" s="23" t="str">
        <f>VLOOKUP(J4053,PROCV!$E$1:$F$27,2,FALSE)</f>
        <v>43 - Rio Grande do Sul</v>
      </c>
      <c r="J4053" s="22" t="s">
        <v>56</v>
      </c>
      <c r="K4053" s="22">
        <v>0</v>
      </c>
      <c r="L4053" s="25">
        <v>28251.99</v>
      </c>
      <c r="M4053" s="20" t="e">
        <f>VLOOKUP(G4053,PROCV!$A$110:$B$119,2,FALSE)</f>
        <v>#N/A</v>
      </c>
      <c r="N4053" s="17" t="e">
        <f t="shared" si="63"/>
        <v>#N/A</v>
      </c>
    </row>
    <row r="4054" spans="1:14" x14ac:dyDescent="0.25">
      <c r="A4054" s="30" t="s">
        <v>48</v>
      </c>
      <c r="B4054" s="29">
        <v>52112</v>
      </c>
      <c r="C4054" s="28" t="s">
        <v>2555</v>
      </c>
      <c r="D4054" s="27" t="s">
        <v>46</v>
      </c>
      <c r="E4054" s="27" t="s">
        <v>50</v>
      </c>
      <c r="F4054" s="26" t="str">
        <f>VLOOKUP(E4054,PROCV!$A$1:$B$107,2,TRUE)</f>
        <v>Educação e Criação em Artes</v>
      </c>
      <c r="G4054" s="25">
        <v>2005</v>
      </c>
      <c r="H4054" s="24">
        <v>0</v>
      </c>
      <c r="I4054" s="23" t="str">
        <f>VLOOKUP(J4054,PROCV!$E$1:$F$27,2,FALSE)</f>
        <v>27 - Alagoas</v>
      </c>
      <c r="J4054" s="22" t="s">
        <v>65</v>
      </c>
      <c r="K4054" s="22">
        <v>0</v>
      </c>
      <c r="L4054" s="25">
        <v>20000</v>
      </c>
      <c r="M4054" s="20" t="e">
        <f>VLOOKUP(G4054,PROCV!$A$110:$B$119,2,FALSE)</f>
        <v>#N/A</v>
      </c>
      <c r="N4054" s="17" t="e">
        <f t="shared" si="63"/>
        <v>#N/A</v>
      </c>
    </row>
    <row r="4055" spans="1:14" x14ac:dyDescent="0.25">
      <c r="A4055" s="30" t="s">
        <v>48</v>
      </c>
      <c r="B4055" s="29">
        <v>52148</v>
      </c>
      <c r="C4055" s="28" t="s">
        <v>2554</v>
      </c>
      <c r="D4055" s="27" t="s">
        <v>46</v>
      </c>
      <c r="E4055" s="27" t="s">
        <v>50</v>
      </c>
      <c r="F4055" s="26" t="str">
        <f>VLOOKUP(E4055,PROCV!$A$1:$B$107,2,TRUE)</f>
        <v>Educação e Criação em Artes</v>
      </c>
      <c r="G4055" s="25">
        <v>2005</v>
      </c>
      <c r="H4055" s="24">
        <v>0</v>
      </c>
      <c r="I4055" s="23" t="str">
        <f>VLOOKUP(J4055,PROCV!$E$1:$F$27,2,FALSE)</f>
        <v>52 - Goiás</v>
      </c>
      <c r="J4055" s="22" t="s">
        <v>97</v>
      </c>
      <c r="K4055" s="22">
        <v>0</v>
      </c>
      <c r="L4055" s="25">
        <v>10000</v>
      </c>
      <c r="M4055" s="20" t="e">
        <f>VLOOKUP(G4055,PROCV!$A$110:$B$119,2,FALSE)</f>
        <v>#N/A</v>
      </c>
      <c r="N4055" s="17" t="e">
        <f t="shared" si="63"/>
        <v>#N/A</v>
      </c>
    </row>
    <row r="4056" spans="1:14" x14ac:dyDescent="0.25">
      <c r="A4056" s="30" t="s">
        <v>48</v>
      </c>
      <c r="B4056" s="29">
        <v>52111</v>
      </c>
      <c r="C4056" s="28" t="s">
        <v>2553</v>
      </c>
      <c r="D4056" s="27" t="s">
        <v>46</v>
      </c>
      <c r="E4056" s="27" t="s">
        <v>50</v>
      </c>
      <c r="F4056" s="26" t="str">
        <f>VLOOKUP(E4056,PROCV!$A$1:$B$107,2,TRUE)</f>
        <v>Educação e Criação em Artes</v>
      </c>
      <c r="G4056" s="25">
        <v>2005</v>
      </c>
      <c r="H4056" s="24">
        <v>0</v>
      </c>
      <c r="I4056" s="23" t="str">
        <f>VLOOKUP(J4056,PROCV!$E$1:$F$27,2,FALSE)</f>
        <v>33 - Rio de Janeiro</v>
      </c>
      <c r="J4056" s="22" t="s">
        <v>82</v>
      </c>
      <c r="K4056" s="22">
        <v>0</v>
      </c>
      <c r="L4056" s="25">
        <v>90000</v>
      </c>
      <c r="M4056" s="20" t="e">
        <f>VLOOKUP(G4056,PROCV!$A$110:$B$119,2,FALSE)</f>
        <v>#N/A</v>
      </c>
      <c r="N4056" s="17" t="e">
        <f t="shared" si="63"/>
        <v>#N/A</v>
      </c>
    </row>
    <row r="4057" spans="1:14" x14ac:dyDescent="0.25">
      <c r="A4057" s="30" t="s">
        <v>48</v>
      </c>
      <c r="B4057" s="29">
        <v>52107</v>
      </c>
      <c r="C4057" s="28" t="s">
        <v>2552</v>
      </c>
      <c r="D4057" s="27" t="s">
        <v>46</v>
      </c>
      <c r="E4057" s="27" t="s">
        <v>50</v>
      </c>
      <c r="F4057" s="26" t="str">
        <f>VLOOKUP(E4057,PROCV!$A$1:$B$107,2,TRUE)</f>
        <v>Educação e Criação em Artes</v>
      </c>
      <c r="G4057" s="25">
        <v>2005</v>
      </c>
      <c r="H4057" s="24">
        <v>0</v>
      </c>
      <c r="I4057" s="23" t="str">
        <f>VLOOKUP(J4057,PROCV!$E$1:$F$27,2,FALSE)</f>
        <v>23 - Ceará</v>
      </c>
      <c r="J4057" s="22" t="s">
        <v>52</v>
      </c>
      <c r="K4057" s="22">
        <v>0</v>
      </c>
      <c r="L4057" s="25">
        <v>20000</v>
      </c>
      <c r="M4057" s="20" t="e">
        <f>VLOOKUP(G4057,PROCV!$A$110:$B$119,2,FALSE)</f>
        <v>#N/A</v>
      </c>
      <c r="N4057" s="17" t="e">
        <f t="shared" si="63"/>
        <v>#N/A</v>
      </c>
    </row>
    <row r="4058" spans="1:14" x14ac:dyDescent="0.25">
      <c r="A4058" s="30" t="s">
        <v>48</v>
      </c>
      <c r="B4058" s="29">
        <v>52108</v>
      </c>
      <c r="C4058" s="28" t="s">
        <v>2551</v>
      </c>
      <c r="D4058" s="27" t="s">
        <v>46</v>
      </c>
      <c r="E4058" s="27" t="s">
        <v>50</v>
      </c>
      <c r="F4058" s="26" t="str">
        <f>VLOOKUP(E4058,PROCV!$A$1:$B$107,2,TRUE)</f>
        <v>Educação e Criação em Artes</v>
      </c>
      <c r="G4058" s="25">
        <v>2005</v>
      </c>
      <c r="H4058" s="24">
        <v>0</v>
      </c>
      <c r="I4058" s="23" t="str">
        <f>VLOOKUP(J4058,PROCV!$E$1:$F$27,2,FALSE)</f>
        <v>31 - Minas Gerais</v>
      </c>
      <c r="J4058" s="22" t="s">
        <v>85</v>
      </c>
      <c r="K4058" s="22">
        <v>0</v>
      </c>
      <c r="L4058" s="25">
        <v>10000</v>
      </c>
      <c r="M4058" s="20" t="e">
        <f>VLOOKUP(G4058,PROCV!$A$110:$B$119,2,FALSE)</f>
        <v>#N/A</v>
      </c>
      <c r="N4058" s="17" t="e">
        <f t="shared" si="63"/>
        <v>#N/A</v>
      </c>
    </row>
    <row r="4059" spans="1:14" x14ac:dyDescent="0.25">
      <c r="A4059" s="30" t="s">
        <v>48</v>
      </c>
      <c r="B4059" s="29">
        <v>52144</v>
      </c>
      <c r="C4059" s="28" t="s">
        <v>2550</v>
      </c>
      <c r="D4059" s="27" t="s">
        <v>46</v>
      </c>
      <c r="E4059" s="27" t="s">
        <v>50</v>
      </c>
      <c r="F4059" s="26" t="str">
        <f>VLOOKUP(E4059,PROCV!$A$1:$B$107,2,TRUE)</f>
        <v>Educação e Criação em Artes</v>
      </c>
      <c r="G4059" s="25">
        <v>2005</v>
      </c>
      <c r="H4059" s="24">
        <v>0</v>
      </c>
      <c r="I4059" s="23" t="str">
        <f>VLOOKUP(J4059,PROCV!$E$1:$F$27,2,FALSE)</f>
        <v>53 - Distrito Federal</v>
      </c>
      <c r="J4059" s="22" t="s">
        <v>75</v>
      </c>
      <c r="K4059" s="22">
        <v>0</v>
      </c>
      <c r="L4059" s="25">
        <v>9344</v>
      </c>
      <c r="M4059" s="20" t="e">
        <f>VLOOKUP(G4059,PROCV!$A$110:$B$119,2,FALSE)</f>
        <v>#N/A</v>
      </c>
      <c r="N4059" s="17" t="e">
        <f t="shared" si="63"/>
        <v>#N/A</v>
      </c>
    </row>
    <row r="4060" spans="1:14" x14ac:dyDescent="0.25">
      <c r="A4060" s="30" t="s">
        <v>48</v>
      </c>
      <c r="B4060" s="29">
        <v>510290</v>
      </c>
      <c r="C4060" s="28" t="s">
        <v>2549</v>
      </c>
      <c r="D4060" s="27" t="s">
        <v>4</v>
      </c>
      <c r="E4060" s="27" t="s">
        <v>1150</v>
      </c>
      <c r="F4060" s="26" t="str">
        <f>VLOOKUP(E4060,PROCV!$A$1:$B$107,2,TRUE)</f>
        <v>Audiovisual</v>
      </c>
      <c r="G4060" s="25">
        <v>2005</v>
      </c>
      <c r="H4060" s="24">
        <v>0</v>
      </c>
      <c r="I4060" s="23" t="str">
        <f>VLOOKUP(J4060,PROCV!$E$1:$F$27,2,FALSE)</f>
        <v>35 - São Paulo</v>
      </c>
      <c r="J4060" s="22" t="s">
        <v>76</v>
      </c>
      <c r="K4060" s="22">
        <v>0</v>
      </c>
      <c r="L4060" s="25">
        <v>1500000</v>
      </c>
      <c r="M4060" s="20" t="e">
        <f>VLOOKUP(G4060,PROCV!$A$110:$B$119,2,FALSE)</f>
        <v>#N/A</v>
      </c>
      <c r="N4060" s="17" t="e">
        <f t="shared" si="63"/>
        <v>#N/A</v>
      </c>
    </row>
    <row r="4061" spans="1:14" x14ac:dyDescent="0.25">
      <c r="A4061" s="30" t="s">
        <v>48</v>
      </c>
      <c r="B4061" s="29">
        <v>66491</v>
      </c>
      <c r="C4061" s="28" t="s">
        <v>2548</v>
      </c>
      <c r="D4061" s="27" t="s">
        <v>46</v>
      </c>
      <c r="E4061" s="27" t="s">
        <v>50</v>
      </c>
      <c r="F4061" s="26" t="str">
        <f>VLOOKUP(E4061,PROCV!$A$1:$B$107,2,TRUE)</f>
        <v>Educação e Criação em Artes</v>
      </c>
      <c r="G4061" s="25">
        <v>2005</v>
      </c>
      <c r="H4061" s="24">
        <v>0</v>
      </c>
      <c r="I4061" s="23" t="str">
        <f>VLOOKUP(J4061,PROCV!$E$1:$F$27,2,FALSE)</f>
        <v>29 - Bahia</v>
      </c>
      <c r="J4061" s="22" t="s">
        <v>73</v>
      </c>
      <c r="K4061" s="22">
        <v>0</v>
      </c>
      <c r="L4061" s="25">
        <v>150000</v>
      </c>
      <c r="M4061" s="20" t="e">
        <f>VLOOKUP(G4061,PROCV!$A$110:$B$119,2,FALSE)</f>
        <v>#N/A</v>
      </c>
      <c r="N4061" s="17" t="e">
        <f t="shared" si="63"/>
        <v>#N/A</v>
      </c>
    </row>
    <row r="4062" spans="1:14" x14ac:dyDescent="0.25">
      <c r="A4062" s="30" t="s">
        <v>48</v>
      </c>
      <c r="B4062" s="29">
        <v>66081</v>
      </c>
      <c r="C4062" s="28" t="s">
        <v>2547</v>
      </c>
      <c r="D4062" s="27" t="s">
        <v>189</v>
      </c>
      <c r="E4062" s="27" t="s">
        <v>844</v>
      </c>
      <c r="F4062" s="26" t="str">
        <f>VLOOKUP(E4062,PROCV!$A$1:$B$107,2,TRUE)</f>
        <v>Educação e Criação em Artes</v>
      </c>
      <c r="G4062" s="25">
        <v>2005</v>
      </c>
      <c r="H4062" s="24">
        <v>0</v>
      </c>
      <c r="I4062" s="23" t="str">
        <f>VLOOKUP(J4062,PROCV!$E$1:$F$27,2,FALSE)</f>
        <v>29 - Bahia</v>
      </c>
      <c r="J4062" s="22" t="s">
        <v>73</v>
      </c>
      <c r="K4062" s="22">
        <v>0</v>
      </c>
      <c r="L4062" s="25">
        <v>185000</v>
      </c>
      <c r="M4062" s="20" t="e">
        <f>VLOOKUP(G4062,PROCV!$A$110:$B$119,2,FALSE)</f>
        <v>#N/A</v>
      </c>
      <c r="N4062" s="17" t="e">
        <f t="shared" si="63"/>
        <v>#N/A</v>
      </c>
    </row>
    <row r="4063" spans="1:14" x14ac:dyDescent="0.25">
      <c r="A4063" s="30" t="s">
        <v>48</v>
      </c>
      <c r="B4063" s="29">
        <v>57916</v>
      </c>
      <c r="C4063" s="28" t="s">
        <v>2546</v>
      </c>
      <c r="D4063" s="27" t="s">
        <v>46</v>
      </c>
      <c r="E4063" s="27" t="s">
        <v>45</v>
      </c>
      <c r="F4063" s="26" t="str">
        <f>VLOOKUP(E4063,PROCV!$A$1:$B$107,2,TRUE)</f>
        <v>Artes Cênicas e Espetáculo</v>
      </c>
      <c r="G4063" s="25">
        <v>2005</v>
      </c>
      <c r="H4063" s="24">
        <v>0</v>
      </c>
      <c r="I4063" s="23" t="str">
        <f>VLOOKUP(J4063,PROCV!$E$1:$F$27,2,FALSE)</f>
        <v>42 - Santa Catarina</v>
      </c>
      <c r="J4063" s="22" t="s">
        <v>79</v>
      </c>
      <c r="K4063" s="22">
        <v>0</v>
      </c>
      <c r="L4063" s="25">
        <v>38728.32</v>
      </c>
      <c r="M4063" s="20" t="e">
        <f>VLOOKUP(G4063,PROCV!$A$110:$B$119,2,FALSE)</f>
        <v>#N/A</v>
      </c>
      <c r="N4063" s="17" t="e">
        <f t="shared" si="63"/>
        <v>#N/A</v>
      </c>
    </row>
    <row r="4064" spans="1:14" x14ac:dyDescent="0.25">
      <c r="A4064" s="30" t="s">
        <v>48</v>
      </c>
      <c r="B4064" s="29">
        <v>54389</v>
      </c>
      <c r="C4064" s="28" t="s">
        <v>1991</v>
      </c>
      <c r="D4064" s="27" t="s">
        <v>46</v>
      </c>
      <c r="E4064" s="27" t="s">
        <v>50</v>
      </c>
      <c r="F4064" s="26" t="str">
        <f>VLOOKUP(E4064,PROCV!$A$1:$B$107,2,TRUE)</f>
        <v>Educação e Criação em Artes</v>
      </c>
      <c r="G4064" s="25">
        <v>2005</v>
      </c>
      <c r="H4064" s="24">
        <v>0</v>
      </c>
      <c r="I4064" s="23" t="str">
        <f>VLOOKUP(J4064,PROCV!$E$1:$F$27,2,FALSE)</f>
        <v>53 - Distrito Federal</v>
      </c>
      <c r="J4064" s="22" t="s">
        <v>75</v>
      </c>
      <c r="K4064" s="22">
        <v>0</v>
      </c>
      <c r="L4064" s="25">
        <v>50000</v>
      </c>
      <c r="M4064" s="20" t="e">
        <f>VLOOKUP(G4064,PROCV!$A$110:$B$119,2,FALSE)</f>
        <v>#N/A</v>
      </c>
      <c r="N4064" s="17" t="e">
        <f t="shared" si="63"/>
        <v>#N/A</v>
      </c>
    </row>
    <row r="4065" spans="1:14" x14ac:dyDescent="0.25">
      <c r="A4065" s="30" t="s">
        <v>48</v>
      </c>
      <c r="B4065" s="29">
        <v>66125</v>
      </c>
      <c r="C4065" s="28" t="s">
        <v>2545</v>
      </c>
      <c r="D4065" s="27" t="s">
        <v>46</v>
      </c>
      <c r="E4065" s="27" t="s">
        <v>50</v>
      </c>
      <c r="F4065" s="26" t="str">
        <f>VLOOKUP(E4065,PROCV!$A$1:$B$107,2,TRUE)</f>
        <v>Educação e Criação em Artes</v>
      </c>
      <c r="G4065" s="25">
        <v>2005</v>
      </c>
      <c r="H4065" s="24">
        <v>0</v>
      </c>
      <c r="I4065" s="23" t="str">
        <f>VLOOKUP(J4065,PROCV!$E$1:$F$27,2,FALSE)</f>
        <v>35 - São Paulo</v>
      </c>
      <c r="J4065" s="22" t="s">
        <v>76</v>
      </c>
      <c r="K4065" s="22">
        <v>0</v>
      </c>
      <c r="L4065" s="25">
        <v>151400</v>
      </c>
      <c r="M4065" s="20" t="e">
        <f>VLOOKUP(G4065,PROCV!$A$110:$B$119,2,FALSE)</f>
        <v>#N/A</v>
      </c>
      <c r="N4065" s="17" t="e">
        <f t="shared" si="63"/>
        <v>#N/A</v>
      </c>
    </row>
    <row r="4066" spans="1:14" x14ac:dyDescent="0.25">
      <c r="A4066" s="30" t="s">
        <v>48</v>
      </c>
      <c r="B4066" s="29">
        <v>66941</v>
      </c>
      <c r="C4066" s="28" t="s">
        <v>2544</v>
      </c>
      <c r="D4066" s="27" t="s">
        <v>46</v>
      </c>
      <c r="E4066" s="27" t="s">
        <v>50</v>
      </c>
      <c r="F4066" s="26" t="str">
        <f>VLOOKUP(E4066,PROCV!$A$1:$B$107,2,TRUE)</f>
        <v>Educação e Criação em Artes</v>
      </c>
      <c r="G4066" s="25">
        <v>2005</v>
      </c>
      <c r="H4066" s="24">
        <v>0</v>
      </c>
      <c r="I4066" s="23" t="str">
        <f>VLOOKUP(J4066,PROCV!$E$1:$F$27,2,FALSE)</f>
        <v>31 - Minas Gerais</v>
      </c>
      <c r="J4066" s="22" t="s">
        <v>85</v>
      </c>
      <c r="K4066" s="22">
        <v>0</v>
      </c>
      <c r="L4066" s="25">
        <v>183946.48</v>
      </c>
      <c r="M4066" s="20" t="e">
        <f>VLOOKUP(G4066,PROCV!$A$110:$B$119,2,FALSE)</f>
        <v>#N/A</v>
      </c>
      <c r="N4066" s="17" t="e">
        <f t="shared" si="63"/>
        <v>#N/A</v>
      </c>
    </row>
    <row r="4067" spans="1:14" x14ac:dyDescent="0.25">
      <c r="A4067" s="30" t="s">
        <v>48</v>
      </c>
      <c r="B4067" s="29">
        <v>67070</v>
      </c>
      <c r="C4067" s="28" t="s">
        <v>2543</v>
      </c>
      <c r="D4067" s="27" t="s">
        <v>46</v>
      </c>
      <c r="E4067" s="27" t="s">
        <v>50</v>
      </c>
      <c r="F4067" s="26" t="str">
        <f>VLOOKUP(E4067,PROCV!$A$1:$B$107,2,TRUE)</f>
        <v>Educação e Criação em Artes</v>
      </c>
      <c r="G4067" s="25">
        <v>2005</v>
      </c>
      <c r="H4067" s="24">
        <v>0</v>
      </c>
      <c r="I4067" s="23" t="str">
        <f>VLOOKUP(J4067,PROCV!$E$1:$F$27,2,FALSE)</f>
        <v>31 - Minas Gerais</v>
      </c>
      <c r="J4067" s="22" t="s">
        <v>85</v>
      </c>
      <c r="K4067" s="22">
        <v>0</v>
      </c>
      <c r="L4067" s="25">
        <v>150000</v>
      </c>
      <c r="M4067" s="20" t="e">
        <f>VLOOKUP(G4067,PROCV!$A$110:$B$119,2,FALSE)</f>
        <v>#N/A</v>
      </c>
      <c r="N4067" s="17" t="e">
        <f t="shared" si="63"/>
        <v>#N/A</v>
      </c>
    </row>
    <row r="4068" spans="1:14" x14ac:dyDescent="0.25">
      <c r="A4068" s="30" t="s">
        <v>48</v>
      </c>
      <c r="B4068" s="29">
        <v>33030</v>
      </c>
      <c r="C4068" s="28" t="s">
        <v>2542</v>
      </c>
      <c r="D4068" s="27" t="s">
        <v>189</v>
      </c>
      <c r="E4068" s="27" t="s">
        <v>213</v>
      </c>
      <c r="F4068" s="26" t="str">
        <f>VLOOKUP(E4068,PROCV!$A$1:$B$107,2,TRUE)</f>
        <v>Patrimônio</v>
      </c>
      <c r="G4068" s="25">
        <v>2005</v>
      </c>
      <c r="H4068" s="24">
        <v>0</v>
      </c>
      <c r="I4068" s="23" t="str">
        <f>VLOOKUP(J4068,PROCV!$E$1:$F$27,2,FALSE)</f>
        <v>32 - Espírito Santo</v>
      </c>
      <c r="J4068" s="22" t="s">
        <v>67</v>
      </c>
      <c r="K4068" s="22">
        <v>0</v>
      </c>
      <c r="L4068" s="25">
        <v>65920</v>
      </c>
      <c r="M4068" s="20" t="e">
        <f>VLOOKUP(G4068,PROCV!$A$110:$B$119,2,FALSE)</f>
        <v>#N/A</v>
      </c>
      <c r="N4068" s="17" t="e">
        <f t="shared" si="63"/>
        <v>#N/A</v>
      </c>
    </row>
    <row r="4069" spans="1:14" x14ac:dyDescent="0.25">
      <c r="A4069" s="30" t="s">
        <v>48</v>
      </c>
      <c r="B4069" s="29">
        <v>54833</v>
      </c>
      <c r="C4069" s="28" t="s">
        <v>2541</v>
      </c>
      <c r="D4069" s="27" t="s">
        <v>4</v>
      </c>
      <c r="E4069" s="27" t="s">
        <v>230</v>
      </c>
      <c r="F4069" s="26" t="str">
        <f>VLOOKUP(E4069,PROCV!$A$1:$B$107,2,TRUE)</f>
        <v>Artes Cênicas e Espetáculo</v>
      </c>
      <c r="G4069" s="25">
        <v>2005</v>
      </c>
      <c r="H4069" s="24">
        <v>0</v>
      </c>
      <c r="I4069" s="23" t="str">
        <f>VLOOKUP(J4069,PROCV!$E$1:$F$27,2,FALSE)</f>
        <v>33 - Rio de Janeiro</v>
      </c>
      <c r="J4069" s="22" t="s">
        <v>82</v>
      </c>
      <c r="K4069" s="22">
        <v>0</v>
      </c>
      <c r="L4069" s="25">
        <v>60000</v>
      </c>
      <c r="M4069" s="20" t="e">
        <f>VLOOKUP(G4069,PROCV!$A$110:$B$119,2,FALSE)</f>
        <v>#N/A</v>
      </c>
      <c r="N4069" s="17" t="e">
        <f t="shared" si="63"/>
        <v>#N/A</v>
      </c>
    </row>
    <row r="4070" spans="1:14" x14ac:dyDescent="0.25">
      <c r="A4070" s="30" t="s">
        <v>48</v>
      </c>
      <c r="B4070" s="29">
        <v>54200</v>
      </c>
      <c r="C4070" s="28" t="s">
        <v>2540</v>
      </c>
      <c r="D4070" s="27" t="s">
        <v>46</v>
      </c>
      <c r="E4070" s="27" t="s">
        <v>45</v>
      </c>
      <c r="F4070" s="26" t="str">
        <f>VLOOKUP(E4070,PROCV!$A$1:$B$107,2,TRUE)</f>
        <v>Artes Cênicas e Espetáculo</v>
      </c>
      <c r="G4070" s="25">
        <v>2005</v>
      </c>
      <c r="H4070" s="24">
        <v>0</v>
      </c>
      <c r="I4070" s="23" t="str">
        <f>VLOOKUP(J4070,PROCV!$E$1:$F$27,2,FALSE)</f>
        <v>53 - Distrito Federal</v>
      </c>
      <c r="J4070" s="22" t="s">
        <v>75</v>
      </c>
      <c r="K4070" s="22">
        <v>0</v>
      </c>
      <c r="L4070" s="25">
        <v>9600</v>
      </c>
      <c r="M4070" s="20" t="e">
        <f>VLOOKUP(G4070,PROCV!$A$110:$B$119,2,FALSE)</f>
        <v>#N/A</v>
      </c>
      <c r="N4070" s="17" t="e">
        <f t="shared" si="63"/>
        <v>#N/A</v>
      </c>
    </row>
    <row r="4071" spans="1:14" x14ac:dyDescent="0.25">
      <c r="A4071" s="30" t="s">
        <v>48</v>
      </c>
      <c r="B4071" s="29">
        <v>52555</v>
      </c>
      <c r="C4071" s="28" t="s">
        <v>2539</v>
      </c>
      <c r="D4071" s="27" t="s">
        <v>314</v>
      </c>
      <c r="E4071" s="27" t="s">
        <v>265</v>
      </c>
      <c r="F4071" s="26" t="str">
        <f>VLOOKUP(E4071,PROCV!$A$1:$B$107,2,TRUE)</f>
        <v>Patrimônio</v>
      </c>
      <c r="G4071" s="31">
        <v>2005</v>
      </c>
      <c r="H4071" s="24">
        <v>0</v>
      </c>
      <c r="I4071" s="23" t="str">
        <f>VLOOKUP(J4071,PROCV!$E$1:$F$27,2,FALSE)</f>
        <v>41 - Paraná</v>
      </c>
      <c r="J4071" s="22" t="s">
        <v>106</v>
      </c>
      <c r="K4071" s="22">
        <v>0</v>
      </c>
      <c r="L4071" s="31">
        <v>32996.559999999998</v>
      </c>
      <c r="M4071" s="20" t="e">
        <f>VLOOKUP(G4071,PROCV!$A$110:$B$119,2,FALSE)</f>
        <v>#N/A</v>
      </c>
      <c r="N4071" s="17" t="e">
        <f t="shared" si="63"/>
        <v>#N/A</v>
      </c>
    </row>
    <row r="4072" spans="1:14" x14ac:dyDescent="0.25">
      <c r="A4072" s="30" t="s">
        <v>48</v>
      </c>
      <c r="B4072" s="29">
        <v>59471</v>
      </c>
      <c r="C4072" s="28" t="s">
        <v>2538</v>
      </c>
      <c r="D4072" s="27" t="s">
        <v>4</v>
      </c>
      <c r="E4072" s="27" t="s">
        <v>230</v>
      </c>
      <c r="F4072" s="26" t="str">
        <f>VLOOKUP(E4072,PROCV!$A$1:$B$107,2,TRUE)</f>
        <v>Artes Cênicas e Espetáculo</v>
      </c>
      <c r="G4072" s="25">
        <v>2005</v>
      </c>
      <c r="H4072" s="24">
        <v>0</v>
      </c>
      <c r="I4072" s="23" t="str">
        <f>VLOOKUP(J4072,PROCV!$E$1:$F$27,2,FALSE)</f>
        <v>29 - Bahia</v>
      </c>
      <c r="J4072" s="22" t="s">
        <v>73</v>
      </c>
      <c r="K4072" s="22">
        <v>0</v>
      </c>
      <c r="L4072" s="25">
        <v>30000</v>
      </c>
      <c r="M4072" s="20" t="e">
        <f>VLOOKUP(G4072,PROCV!$A$110:$B$119,2,FALSE)</f>
        <v>#N/A</v>
      </c>
      <c r="N4072" s="17" t="e">
        <f t="shared" si="63"/>
        <v>#N/A</v>
      </c>
    </row>
    <row r="4073" spans="1:14" x14ac:dyDescent="0.25">
      <c r="A4073" s="30" t="s">
        <v>48</v>
      </c>
      <c r="B4073" s="29">
        <v>47167</v>
      </c>
      <c r="C4073" s="28" t="s">
        <v>2537</v>
      </c>
      <c r="D4073" s="27" t="s">
        <v>189</v>
      </c>
      <c r="E4073" s="27" t="s">
        <v>213</v>
      </c>
      <c r="F4073" s="26" t="str">
        <f>VLOOKUP(E4073,PROCV!$A$1:$B$107,2,TRUE)</f>
        <v>Patrimônio</v>
      </c>
      <c r="G4073" s="25">
        <v>2005</v>
      </c>
      <c r="H4073" s="24">
        <v>0</v>
      </c>
      <c r="I4073" s="23" t="str">
        <f>VLOOKUP(J4073,PROCV!$E$1:$F$27,2,FALSE)</f>
        <v>11 - Rondônia</v>
      </c>
      <c r="J4073" s="22" t="s">
        <v>219</v>
      </c>
      <c r="K4073" s="22">
        <v>0</v>
      </c>
      <c r="L4073" s="25">
        <v>1000000</v>
      </c>
      <c r="M4073" s="20" t="e">
        <f>VLOOKUP(G4073,PROCV!$A$110:$B$119,2,FALSE)</f>
        <v>#N/A</v>
      </c>
      <c r="N4073" s="17" t="e">
        <f t="shared" si="63"/>
        <v>#N/A</v>
      </c>
    </row>
    <row r="4074" spans="1:14" x14ac:dyDescent="0.25">
      <c r="A4074" s="30" t="s">
        <v>48</v>
      </c>
      <c r="B4074" s="29">
        <v>58777</v>
      </c>
      <c r="C4074" s="28" t="s">
        <v>2536</v>
      </c>
      <c r="D4074" s="27" t="s">
        <v>46</v>
      </c>
      <c r="E4074" s="27" t="s">
        <v>45</v>
      </c>
      <c r="F4074" s="26" t="str">
        <f>VLOOKUP(E4074,PROCV!$A$1:$B$107,2,TRUE)</f>
        <v>Artes Cênicas e Espetáculo</v>
      </c>
      <c r="G4074" s="25">
        <v>2005</v>
      </c>
      <c r="H4074" s="24">
        <v>0</v>
      </c>
      <c r="I4074" s="23" t="str">
        <f>VLOOKUP(J4074,PROCV!$E$1:$F$27,2,FALSE)</f>
        <v>21 - Maranhão</v>
      </c>
      <c r="J4074" s="22" t="s">
        <v>63</v>
      </c>
      <c r="K4074" s="22">
        <v>0</v>
      </c>
      <c r="L4074" s="25">
        <v>28412.799999999999</v>
      </c>
      <c r="M4074" s="20" t="e">
        <f>VLOOKUP(G4074,PROCV!$A$110:$B$119,2,FALSE)</f>
        <v>#N/A</v>
      </c>
      <c r="N4074" s="17" t="e">
        <f t="shared" si="63"/>
        <v>#N/A</v>
      </c>
    </row>
    <row r="4075" spans="1:14" x14ac:dyDescent="0.25">
      <c r="A4075" s="30" t="s">
        <v>48</v>
      </c>
      <c r="B4075" s="29">
        <v>55765</v>
      </c>
      <c r="C4075" s="28" t="s">
        <v>2535</v>
      </c>
      <c r="D4075" s="27" t="s">
        <v>189</v>
      </c>
      <c r="E4075" s="27" t="s">
        <v>213</v>
      </c>
      <c r="F4075" s="26" t="str">
        <f>VLOOKUP(E4075,PROCV!$A$1:$B$107,2,TRUE)</f>
        <v>Patrimônio</v>
      </c>
      <c r="G4075" s="25">
        <v>2005</v>
      </c>
      <c r="H4075" s="24">
        <v>0</v>
      </c>
      <c r="I4075" s="23" t="str">
        <f>VLOOKUP(J4075,PROCV!$E$1:$F$27,2,FALSE)</f>
        <v>29 - Bahia</v>
      </c>
      <c r="J4075" s="22" t="s">
        <v>73</v>
      </c>
      <c r="K4075" s="22">
        <v>0</v>
      </c>
      <c r="L4075" s="25">
        <v>150000</v>
      </c>
      <c r="M4075" s="20" t="e">
        <f>VLOOKUP(G4075,PROCV!$A$110:$B$119,2,FALSE)</f>
        <v>#N/A</v>
      </c>
      <c r="N4075" s="17" t="e">
        <f t="shared" si="63"/>
        <v>#N/A</v>
      </c>
    </row>
    <row r="4076" spans="1:14" x14ac:dyDescent="0.25">
      <c r="A4076" s="30" t="s">
        <v>48</v>
      </c>
      <c r="B4076" s="29">
        <v>55960</v>
      </c>
      <c r="C4076" s="28" t="s">
        <v>2534</v>
      </c>
      <c r="D4076" s="27" t="s">
        <v>189</v>
      </c>
      <c r="E4076" s="27" t="s">
        <v>630</v>
      </c>
      <c r="F4076" s="26" t="s">
        <v>10</v>
      </c>
      <c r="G4076" s="25">
        <v>2005</v>
      </c>
      <c r="H4076" s="24">
        <v>0</v>
      </c>
      <c r="I4076" s="23" t="str">
        <f>VLOOKUP(J4076,PROCV!$E$1:$F$27,2,FALSE)</f>
        <v>41 - Paraná</v>
      </c>
      <c r="J4076" s="22" t="s">
        <v>106</v>
      </c>
      <c r="K4076" s="22">
        <v>0</v>
      </c>
      <c r="L4076" s="25">
        <v>150000</v>
      </c>
      <c r="M4076" s="20" t="e">
        <f>VLOOKUP(G4076,PROCV!$A$110:$B$119,2,FALSE)</f>
        <v>#N/A</v>
      </c>
      <c r="N4076" s="17" t="e">
        <f t="shared" si="63"/>
        <v>#N/A</v>
      </c>
    </row>
    <row r="4077" spans="1:14" x14ac:dyDescent="0.25">
      <c r="A4077" s="30" t="s">
        <v>48</v>
      </c>
      <c r="B4077" s="29">
        <v>51737</v>
      </c>
      <c r="C4077" s="28" t="s">
        <v>2533</v>
      </c>
      <c r="D4077" s="27" t="s">
        <v>189</v>
      </c>
      <c r="E4077" s="27" t="s">
        <v>213</v>
      </c>
      <c r="F4077" s="26" t="str">
        <f>VLOOKUP(E4077,PROCV!$A$1:$B$107,2,TRUE)</f>
        <v>Patrimônio</v>
      </c>
      <c r="G4077" s="25">
        <v>2005</v>
      </c>
      <c r="H4077" s="24">
        <v>0</v>
      </c>
      <c r="I4077" s="23" t="str">
        <f>VLOOKUP(J4077,PROCV!$E$1:$F$27,2,FALSE)</f>
        <v>12 - Acre</v>
      </c>
      <c r="J4077" s="22" t="s">
        <v>71</v>
      </c>
      <c r="K4077" s="22">
        <v>0</v>
      </c>
      <c r="L4077" s="25">
        <v>200000</v>
      </c>
      <c r="M4077" s="20" t="e">
        <f>VLOOKUP(G4077,PROCV!$A$110:$B$119,2,FALSE)</f>
        <v>#N/A</v>
      </c>
      <c r="N4077" s="17" t="e">
        <f t="shared" si="63"/>
        <v>#N/A</v>
      </c>
    </row>
    <row r="4078" spans="1:14" x14ac:dyDescent="0.25">
      <c r="A4078" s="30" t="s">
        <v>48</v>
      </c>
      <c r="B4078" s="29">
        <v>59752</v>
      </c>
      <c r="C4078" s="28" t="s">
        <v>2532</v>
      </c>
      <c r="D4078" s="27" t="s">
        <v>189</v>
      </c>
      <c r="E4078" s="27" t="s">
        <v>188</v>
      </c>
      <c r="F4078" s="26" t="str">
        <f>VLOOKUP(E4078,PROCV!$A$1:$B$107,2,TRUE)</f>
        <v>Audiovisual</v>
      </c>
      <c r="G4078" s="25">
        <v>2005</v>
      </c>
      <c r="H4078" s="24">
        <v>0</v>
      </c>
      <c r="I4078" s="23" t="str">
        <f>VLOOKUP(J4078,PROCV!$E$1:$F$27,2,FALSE)</f>
        <v>31 - Minas Gerais</v>
      </c>
      <c r="J4078" s="22" t="s">
        <v>85</v>
      </c>
      <c r="K4078" s="22">
        <v>0</v>
      </c>
      <c r="L4078" s="25">
        <v>156732.79999999999</v>
      </c>
      <c r="M4078" s="20" t="e">
        <f>VLOOKUP(G4078,PROCV!$A$110:$B$119,2,FALSE)</f>
        <v>#N/A</v>
      </c>
      <c r="N4078" s="17" t="e">
        <f t="shared" si="63"/>
        <v>#N/A</v>
      </c>
    </row>
    <row r="4079" spans="1:14" x14ac:dyDescent="0.25">
      <c r="A4079" s="30" t="s">
        <v>48</v>
      </c>
      <c r="B4079" s="29">
        <v>66985</v>
      </c>
      <c r="C4079" s="28" t="s">
        <v>2531</v>
      </c>
      <c r="D4079" s="27" t="s">
        <v>46</v>
      </c>
      <c r="E4079" s="27" t="s">
        <v>50</v>
      </c>
      <c r="F4079" s="26" t="str">
        <f>VLOOKUP(E4079,PROCV!$A$1:$B$107,2,TRUE)</f>
        <v>Educação e Criação em Artes</v>
      </c>
      <c r="G4079" s="25">
        <v>2005</v>
      </c>
      <c r="H4079" s="24">
        <v>0</v>
      </c>
      <c r="I4079" s="23" t="str">
        <f>VLOOKUP(J4079,PROCV!$E$1:$F$27,2,FALSE)</f>
        <v>22 - Piauí</v>
      </c>
      <c r="J4079" s="22" t="s">
        <v>77</v>
      </c>
      <c r="K4079" s="22">
        <v>0</v>
      </c>
      <c r="L4079" s="25">
        <v>152938</v>
      </c>
      <c r="M4079" s="20" t="e">
        <f>VLOOKUP(G4079,PROCV!$A$110:$B$119,2,FALSE)</f>
        <v>#N/A</v>
      </c>
      <c r="N4079" s="17" t="e">
        <f t="shared" si="63"/>
        <v>#N/A</v>
      </c>
    </row>
    <row r="4080" spans="1:14" x14ac:dyDescent="0.25">
      <c r="A4080" s="30" t="s">
        <v>48</v>
      </c>
      <c r="B4080" s="29">
        <v>56931</v>
      </c>
      <c r="C4080" s="28" t="s">
        <v>2530</v>
      </c>
      <c r="D4080" s="27" t="s">
        <v>189</v>
      </c>
      <c r="E4080" s="27" t="s">
        <v>213</v>
      </c>
      <c r="F4080" s="26" t="str">
        <f>VLOOKUP(E4080,PROCV!$A$1:$B$107,2,TRUE)</f>
        <v>Patrimônio</v>
      </c>
      <c r="G4080" s="25">
        <v>2005</v>
      </c>
      <c r="H4080" s="24">
        <v>0</v>
      </c>
      <c r="I4080" s="23" t="str">
        <f>VLOOKUP(J4080,PROCV!$E$1:$F$27,2,FALSE)</f>
        <v>41 - Paraná</v>
      </c>
      <c r="J4080" s="22" t="s">
        <v>106</v>
      </c>
      <c r="K4080" s="22">
        <v>0</v>
      </c>
      <c r="L4080" s="25">
        <v>120000</v>
      </c>
      <c r="M4080" s="20" t="e">
        <f>VLOOKUP(G4080,PROCV!$A$110:$B$119,2,FALSE)</f>
        <v>#N/A</v>
      </c>
      <c r="N4080" s="17" t="e">
        <f t="shared" si="63"/>
        <v>#N/A</v>
      </c>
    </row>
    <row r="4081" spans="1:14" x14ac:dyDescent="0.25">
      <c r="A4081" s="30" t="s">
        <v>48</v>
      </c>
      <c r="B4081" s="29">
        <v>54072</v>
      </c>
      <c r="C4081" s="28" t="s">
        <v>1551</v>
      </c>
      <c r="D4081" s="27" t="s">
        <v>46</v>
      </c>
      <c r="E4081" s="27" t="s">
        <v>50</v>
      </c>
      <c r="F4081" s="26" t="str">
        <f>VLOOKUP(E4081,PROCV!$A$1:$B$107,2,TRUE)</f>
        <v>Educação e Criação em Artes</v>
      </c>
      <c r="G4081" s="25">
        <v>2005</v>
      </c>
      <c r="H4081" s="24">
        <v>0</v>
      </c>
      <c r="I4081" s="23" t="str">
        <f>VLOOKUP(J4081,PROCV!$E$1:$F$27,2,FALSE)</f>
        <v>21 - Maranhão</v>
      </c>
      <c r="J4081" s="22" t="s">
        <v>63</v>
      </c>
      <c r="K4081" s="22">
        <v>0</v>
      </c>
      <c r="L4081" s="25">
        <v>64240</v>
      </c>
      <c r="M4081" s="20" t="e">
        <f>VLOOKUP(G4081,PROCV!$A$110:$B$119,2,FALSE)</f>
        <v>#N/A</v>
      </c>
      <c r="N4081" s="17" t="e">
        <f t="shared" si="63"/>
        <v>#N/A</v>
      </c>
    </row>
    <row r="4082" spans="1:14" x14ac:dyDescent="0.25">
      <c r="A4082" s="30" t="s">
        <v>48</v>
      </c>
      <c r="B4082" s="29">
        <v>66911</v>
      </c>
      <c r="C4082" s="28" t="s">
        <v>2529</v>
      </c>
      <c r="D4082" s="27" t="s">
        <v>46</v>
      </c>
      <c r="E4082" s="27" t="s">
        <v>50</v>
      </c>
      <c r="F4082" s="26" t="str">
        <f>VLOOKUP(E4082,PROCV!$A$1:$B$107,2,TRUE)</f>
        <v>Educação e Criação em Artes</v>
      </c>
      <c r="G4082" s="25">
        <v>2005</v>
      </c>
      <c r="H4082" s="24">
        <v>0</v>
      </c>
      <c r="I4082" s="23" t="str">
        <f>VLOOKUP(J4082,PROCV!$E$1:$F$27,2,FALSE)</f>
        <v>23 - Ceará</v>
      </c>
      <c r="J4082" s="22" t="s">
        <v>52</v>
      </c>
      <c r="K4082" s="22">
        <v>0</v>
      </c>
      <c r="L4082" s="25">
        <v>89950</v>
      </c>
      <c r="M4082" s="20" t="e">
        <f>VLOOKUP(G4082,PROCV!$A$110:$B$119,2,FALSE)</f>
        <v>#N/A</v>
      </c>
      <c r="N4082" s="17" t="e">
        <f t="shared" si="63"/>
        <v>#N/A</v>
      </c>
    </row>
    <row r="4083" spans="1:14" x14ac:dyDescent="0.25">
      <c r="A4083" s="30" t="s">
        <v>48</v>
      </c>
      <c r="B4083" s="29">
        <v>65416</v>
      </c>
      <c r="C4083" s="28" t="s">
        <v>2528</v>
      </c>
      <c r="D4083" s="27" t="s">
        <v>46</v>
      </c>
      <c r="E4083" s="27" t="s">
        <v>50</v>
      </c>
      <c r="F4083" s="26" t="str">
        <f>VLOOKUP(E4083,PROCV!$A$1:$B$107,2,TRUE)</f>
        <v>Educação e Criação em Artes</v>
      </c>
      <c r="G4083" s="25">
        <v>2005</v>
      </c>
      <c r="H4083" s="24">
        <v>0</v>
      </c>
      <c r="I4083" s="23" t="str">
        <f>VLOOKUP(J4083,PROCV!$E$1:$F$27,2,FALSE)</f>
        <v>29 - Bahia</v>
      </c>
      <c r="J4083" s="22" t="s">
        <v>73</v>
      </c>
      <c r="K4083" s="22">
        <v>0</v>
      </c>
      <c r="L4083" s="25">
        <v>150000</v>
      </c>
      <c r="M4083" s="20" t="e">
        <f>VLOOKUP(G4083,PROCV!$A$110:$B$119,2,FALSE)</f>
        <v>#N/A</v>
      </c>
      <c r="N4083" s="17" t="e">
        <f t="shared" si="63"/>
        <v>#N/A</v>
      </c>
    </row>
    <row r="4084" spans="1:14" x14ac:dyDescent="0.25">
      <c r="A4084" s="30" t="s">
        <v>48</v>
      </c>
      <c r="B4084" s="29">
        <v>41304</v>
      </c>
      <c r="C4084" s="28" t="s">
        <v>2527</v>
      </c>
      <c r="D4084" s="27" t="s">
        <v>300</v>
      </c>
      <c r="E4084" s="27" t="s">
        <v>221</v>
      </c>
      <c r="F4084" s="26" t="str">
        <f>VLOOKUP(E4084,PROCV!$A$1:$B$107,2,TRUE)</f>
        <v>Artes Cênicas e Espetáculo</v>
      </c>
      <c r="G4084" s="25">
        <v>2005</v>
      </c>
      <c r="H4084" s="24">
        <v>0</v>
      </c>
      <c r="I4084" s="23" t="str">
        <f>VLOOKUP(J4084,PROCV!$E$1:$F$27,2,FALSE)</f>
        <v>42 - Santa Catarina</v>
      </c>
      <c r="J4084" s="22" t="s">
        <v>79</v>
      </c>
      <c r="K4084" s="22">
        <v>0</v>
      </c>
      <c r="L4084" s="25">
        <v>65133.54</v>
      </c>
      <c r="M4084" s="20" t="e">
        <f>VLOOKUP(G4084,PROCV!$A$110:$B$119,2,FALSE)</f>
        <v>#N/A</v>
      </c>
      <c r="N4084" s="17" t="e">
        <f t="shared" si="63"/>
        <v>#N/A</v>
      </c>
    </row>
    <row r="4085" spans="1:14" x14ac:dyDescent="0.25">
      <c r="A4085" s="30" t="s">
        <v>48</v>
      </c>
      <c r="B4085" s="29">
        <v>56383</v>
      </c>
      <c r="C4085" s="28" t="s">
        <v>2526</v>
      </c>
      <c r="D4085" s="27" t="s">
        <v>189</v>
      </c>
      <c r="E4085" s="27" t="s">
        <v>213</v>
      </c>
      <c r="F4085" s="26" t="str">
        <f>VLOOKUP(E4085,PROCV!$A$1:$B$107,2,TRUE)</f>
        <v>Patrimônio</v>
      </c>
      <c r="G4085" s="25">
        <v>2005</v>
      </c>
      <c r="H4085" s="24">
        <v>0</v>
      </c>
      <c r="I4085" s="23" t="str">
        <f>VLOOKUP(J4085,PROCV!$E$1:$F$27,2,FALSE)</f>
        <v>43 - Rio Grande do Sul</v>
      </c>
      <c r="J4085" s="22" t="s">
        <v>56</v>
      </c>
      <c r="K4085" s="22">
        <v>0</v>
      </c>
      <c r="L4085" s="25">
        <v>41239.760000000002</v>
      </c>
      <c r="M4085" s="20" t="e">
        <f>VLOOKUP(G4085,PROCV!$A$110:$B$119,2,FALSE)</f>
        <v>#N/A</v>
      </c>
      <c r="N4085" s="17" t="e">
        <f t="shared" si="63"/>
        <v>#N/A</v>
      </c>
    </row>
    <row r="4086" spans="1:14" x14ac:dyDescent="0.25">
      <c r="A4086" s="30" t="s">
        <v>48</v>
      </c>
      <c r="B4086" s="29">
        <v>56088</v>
      </c>
      <c r="C4086" s="28" t="s">
        <v>2525</v>
      </c>
      <c r="D4086" s="27" t="s">
        <v>189</v>
      </c>
      <c r="E4086" s="27" t="s">
        <v>213</v>
      </c>
      <c r="F4086" s="26" t="str">
        <f>VLOOKUP(E4086,PROCV!$A$1:$B$107,2,TRUE)</f>
        <v>Patrimônio</v>
      </c>
      <c r="G4086" s="25">
        <v>2005</v>
      </c>
      <c r="H4086" s="24">
        <v>0</v>
      </c>
      <c r="I4086" s="23" t="str">
        <f>VLOOKUP(J4086,PROCV!$E$1:$F$27,2,FALSE)</f>
        <v>52 - Goiás</v>
      </c>
      <c r="J4086" s="22" t="s">
        <v>97</v>
      </c>
      <c r="K4086" s="22">
        <v>0</v>
      </c>
      <c r="L4086" s="25">
        <v>500000</v>
      </c>
      <c r="M4086" s="20" t="e">
        <f>VLOOKUP(G4086,PROCV!$A$110:$B$119,2,FALSE)</f>
        <v>#N/A</v>
      </c>
      <c r="N4086" s="17" t="e">
        <f t="shared" si="63"/>
        <v>#N/A</v>
      </c>
    </row>
    <row r="4087" spans="1:14" x14ac:dyDescent="0.25">
      <c r="A4087" s="30" t="s">
        <v>48</v>
      </c>
      <c r="B4087" s="29">
        <v>52173</v>
      </c>
      <c r="C4087" s="28" t="s">
        <v>2524</v>
      </c>
      <c r="D4087" s="27" t="s">
        <v>189</v>
      </c>
      <c r="E4087" s="27" t="s">
        <v>213</v>
      </c>
      <c r="F4087" s="26" t="str">
        <f>VLOOKUP(E4087,PROCV!$A$1:$B$107,2,TRUE)</f>
        <v>Patrimônio</v>
      </c>
      <c r="G4087" s="25">
        <v>2005</v>
      </c>
      <c r="H4087" s="24">
        <v>0</v>
      </c>
      <c r="I4087" s="23" t="str">
        <f>VLOOKUP(J4087,PROCV!$E$1:$F$27,2,FALSE)</f>
        <v>12 - Acre</v>
      </c>
      <c r="J4087" s="22" t="s">
        <v>71</v>
      </c>
      <c r="K4087" s="22">
        <v>0</v>
      </c>
      <c r="L4087" s="25">
        <v>150000</v>
      </c>
      <c r="M4087" s="20" t="e">
        <f>VLOOKUP(G4087,PROCV!$A$110:$B$119,2,FALSE)</f>
        <v>#N/A</v>
      </c>
      <c r="N4087" s="17" t="e">
        <f t="shared" si="63"/>
        <v>#N/A</v>
      </c>
    </row>
    <row r="4088" spans="1:14" x14ac:dyDescent="0.25">
      <c r="A4088" s="30" t="s">
        <v>48</v>
      </c>
      <c r="B4088" s="29">
        <v>43199</v>
      </c>
      <c r="C4088" s="28" t="s">
        <v>2523</v>
      </c>
      <c r="D4088" s="27" t="s">
        <v>300</v>
      </c>
      <c r="E4088" s="27" t="s">
        <v>917</v>
      </c>
      <c r="F4088" s="26" t="str">
        <f>VLOOKUP(E4088,PROCV!$A$1:$B$107,2,TRUE)</f>
        <v>Música</v>
      </c>
      <c r="G4088" s="25">
        <v>2005</v>
      </c>
      <c r="H4088" s="24">
        <v>0</v>
      </c>
      <c r="I4088" s="23" t="str">
        <f>VLOOKUP(J4088,PROCV!$E$1:$F$27,2,FALSE)</f>
        <v>29 - Bahia</v>
      </c>
      <c r="J4088" s="22" t="s">
        <v>73</v>
      </c>
      <c r="K4088" s="22">
        <v>0</v>
      </c>
      <c r="L4088" s="25">
        <v>142575.20000000001</v>
      </c>
      <c r="M4088" s="20" t="e">
        <f>VLOOKUP(G4088,PROCV!$A$110:$B$119,2,FALSE)</f>
        <v>#N/A</v>
      </c>
      <c r="N4088" s="17" t="e">
        <f t="shared" si="63"/>
        <v>#N/A</v>
      </c>
    </row>
    <row r="4089" spans="1:14" x14ac:dyDescent="0.25">
      <c r="A4089" s="30" t="s">
        <v>48</v>
      </c>
      <c r="B4089" s="29">
        <v>54406</v>
      </c>
      <c r="C4089" s="28" t="s">
        <v>2522</v>
      </c>
      <c r="D4089" s="27" t="s">
        <v>114</v>
      </c>
      <c r="E4089" s="27" t="s">
        <v>113</v>
      </c>
      <c r="F4089" s="26" t="str">
        <f>VLOOKUP(E4089,PROCV!$A$1:$B$107,2,TRUE)</f>
        <v>Música</v>
      </c>
      <c r="G4089" s="25">
        <v>2005</v>
      </c>
      <c r="H4089" s="24">
        <v>0</v>
      </c>
      <c r="I4089" s="23" t="str">
        <f>VLOOKUP(J4089,PROCV!$E$1:$F$27,2,FALSE)</f>
        <v>41 - Paraná</v>
      </c>
      <c r="J4089" s="22" t="s">
        <v>106</v>
      </c>
      <c r="K4089" s="22">
        <v>0</v>
      </c>
      <c r="L4089" s="25">
        <v>50000</v>
      </c>
      <c r="M4089" s="20" t="e">
        <f>VLOOKUP(G4089,PROCV!$A$110:$B$119,2,FALSE)</f>
        <v>#N/A</v>
      </c>
      <c r="N4089" s="17" t="e">
        <f t="shared" si="63"/>
        <v>#N/A</v>
      </c>
    </row>
    <row r="4090" spans="1:14" x14ac:dyDescent="0.25">
      <c r="A4090" s="30" t="s">
        <v>48</v>
      </c>
      <c r="B4090" s="29">
        <v>66547</v>
      </c>
      <c r="C4090" s="28" t="s">
        <v>2521</v>
      </c>
      <c r="D4090" s="27" t="s">
        <v>46</v>
      </c>
      <c r="E4090" s="27" t="s">
        <v>50</v>
      </c>
      <c r="F4090" s="26" t="str">
        <f>VLOOKUP(E4090,PROCV!$A$1:$B$107,2,TRUE)</f>
        <v>Educação e Criação em Artes</v>
      </c>
      <c r="G4090" s="25">
        <v>2005</v>
      </c>
      <c r="H4090" s="24">
        <v>0</v>
      </c>
      <c r="I4090" s="23" t="str">
        <f>VLOOKUP(J4090,PROCV!$E$1:$F$27,2,FALSE)</f>
        <v>12 - Acre</v>
      </c>
      <c r="J4090" s="22" t="s">
        <v>71</v>
      </c>
      <c r="K4090" s="22">
        <v>0</v>
      </c>
      <c r="L4090" s="25">
        <v>170000</v>
      </c>
      <c r="M4090" s="20" t="e">
        <f>VLOOKUP(G4090,PROCV!$A$110:$B$119,2,FALSE)</f>
        <v>#N/A</v>
      </c>
      <c r="N4090" s="17" t="e">
        <f t="shared" si="63"/>
        <v>#N/A</v>
      </c>
    </row>
    <row r="4091" spans="1:14" x14ac:dyDescent="0.25">
      <c r="A4091" s="30" t="s">
        <v>48</v>
      </c>
      <c r="B4091" s="29">
        <v>51296</v>
      </c>
      <c r="C4091" s="28" t="s">
        <v>2520</v>
      </c>
      <c r="D4091" s="27" t="s">
        <v>46</v>
      </c>
      <c r="E4091" s="27" t="s">
        <v>50</v>
      </c>
      <c r="F4091" s="26" t="str">
        <f>VLOOKUP(E4091,PROCV!$A$1:$B$107,2,TRUE)</f>
        <v>Educação e Criação em Artes</v>
      </c>
      <c r="G4091" s="25">
        <v>2005</v>
      </c>
      <c r="H4091" s="24">
        <v>0</v>
      </c>
      <c r="I4091" s="23" t="str">
        <f>VLOOKUP(J4091,PROCV!$E$1:$F$27,2,FALSE)</f>
        <v>33 - Rio de Janeiro</v>
      </c>
      <c r="J4091" s="22" t="s">
        <v>82</v>
      </c>
      <c r="K4091" s="22">
        <v>0</v>
      </c>
      <c r="L4091" s="25">
        <v>87384</v>
      </c>
      <c r="M4091" s="20" t="e">
        <f>VLOOKUP(G4091,PROCV!$A$110:$B$119,2,FALSE)</f>
        <v>#N/A</v>
      </c>
      <c r="N4091" s="17" t="e">
        <f t="shared" si="63"/>
        <v>#N/A</v>
      </c>
    </row>
    <row r="4092" spans="1:14" x14ac:dyDescent="0.25">
      <c r="A4092" s="30" t="s">
        <v>48</v>
      </c>
      <c r="B4092" s="29">
        <v>52976</v>
      </c>
      <c r="C4092" s="28" t="s">
        <v>2519</v>
      </c>
      <c r="D4092" s="27" t="s">
        <v>300</v>
      </c>
      <c r="E4092" s="27" t="s">
        <v>320</v>
      </c>
      <c r="F4092" s="26" t="str">
        <f>VLOOKUP(E4092,PROCV!$A$1:$B$107,2,TRUE)</f>
        <v>Música</v>
      </c>
      <c r="G4092" s="25">
        <v>2005</v>
      </c>
      <c r="H4092" s="24">
        <v>0</v>
      </c>
      <c r="I4092" s="23" t="str">
        <f>VLOOKUP(J4092,PROCV!$E$1:$F$27,2,FALSE)</f>
        <v>31 - Minas Gerais</v>
      </c>
      <c r="J4092" s="22" t="s">
        <v>85</v>
      </c>
      <c r="K4092" s="22">
        <v>0</v>
      </c>
      <c r="L4092" s="25">
        <v>159155.20000000001</v>
      </c>
      <c r="M4092" s="20" t="e">
        <f>VLOOKUP(G4092,PROCV!$A$110:$B$119,2,FALSE)</f>
        <v>#N/A</v>
      </c>
      <c r="N4092" s="17" t="e">
        <f t="shared" si="63"/>
        <v>#N/A</v>
      </c>
    </row>
    <row r="4093" spans="1:14" x14ac:dyDescent="0.25">
      <c r="A4093" s="30" t="s">
        <v>48</v>
      </c>
      <c r="B4093" s="29">
        <v>58782</v>
      </c>
      <c r="C4093" s="28" t="s">
        <v>2518</v>
      </c>
      <c r="D4093" s="27" t="s">
        <v>46</v>
      </c>
      <c r="E4093" s="27" t="s">
        <v>45</v>
      </c>
      <c r="F4093" s="26" t="str">
        <f>VLOOKUP(E4093,PROCV!$A$1:$B$107,2,TRUE)</f>
        <v>Artes Cênicas e Espetáculo</v>
      </c>
      <c r="G4093" s="25">
        <v>2005</v>
      </c>
      <c r="H4093" s="24">
        <v>0</v>
      </c>
      <c r="I4093" s="23" t="str">
        <f>VLOOKUP(J4093,PROCV!$E$1:$F$27,2,FALSE)</f>
        <v>52 - Goiás</v>
      </c>
      <c r="J4093" s="22" t="s">
        <v>97</v>
      </c>
      <c r="K4093" s="22">
        <v>0</v>
      </c>
      <c r="L4093" s="25">
        <v>54406</v>
      </c>
      <c r="M4093" s="20" t="e">
        <f>VLOOKUP(G4093,PROCV!$A$110:$B$119,2,FALSE)</f>
        <v>#N/A</v>
      </c>
      <c r="N4093" s="17" t="e">
        <f t="shared" si="63"/>
        <v>#N/A</v>
      </c>
    </row>
    <row r="4094" spans="1:14" x14ac:dyDescent="0.25">
      <c r="A4094" s="30" t="s">
        <v>48</v>
      </c>
      <c r="B4094" s="29">
        <v>66172</v>
      </c>
      <c r="C4094" s="28" t="s">
        <v>2517</v>
      </c>
      <c r="D4094" s="27" t="s">
        <v>46</v>
      </c>
      <c r="E4094" s="27" t="s">
        <v>50</v>
      </c>
      <c r="F4094" s="26" t="str">
        <f>VLOOKUP(E4094,PROCV!$A$1:$B$107,2,TRUE)</f>
        <v>Educação e Criação em Artes</v>
      </c>
      <c r="G4094" s="25">
        <v>2005</v>
      </c>
      <c r="H4094" s="24">
        <v>0</v>
      </c>
      <c r="I4094" s="23" t="str">
        <f>VLOOKUP(J4094,PROCV!$E$1:$F$27,2,FALSE)</f>
        <v>31 - Minas Gerais</v>
      </c>
      <c r="J4094" s="22" t="s">
        <v>85</v>
      </c>
      <c r="K4094" s="22">
        <v>0</v>
      </c>
      <c r="L4094" s="25">
        <v>150582</v>
      </c>
      <c r="M4094" s="20" t="e">
        <f>VLOOKUP(G4094,PROCV!$A$110:$B$119,2,FALSE)</f>
        <v>#N/A</v>
      </c>
      <c r="N4094" s="17" t="e">
        <f t="shared" si="63"/>
        <v>#N/A</v>
      </c>
    </row>
    <row r="4095" spans="1:14" x14ac:dyDescent="0.25">
      <c r="A4095" s="30" t="s">
        <v>48</v>
      </c>
      <c r="B4095" s="29">
        <v>66253</v>
      </c>
      <c r="C4095" s="28" t="s">
        <v>2516</v>
      </c>
      <c r="D4095" s="27" t="s">
        <v>46</v>
      </c>
      <c r="E4095" s="27" t="s">
        <v>50</v>
      </c>
      <c r="F4095" s="26" t="str">
        <f>VLOOKUP(E4095,PROCV!$A$1:$B$107,2,TRUE)</f>
        <v>Educação e Criação em Artes</v>
      </c>
      <c r="G4095" s="25">
        <v>2005</v>
      </c>
      <c r="H4095" s="24">
        <v>0</v>
      </c>
      <c r="I4095" s="23" t="str">
        <f>VLOOKUP(J4095,PROCV!$E$1:$F$27,2,FALSE)</f>
        <v>12 - Acre</v>
      </c>
      <c r="J4095" s="22" t="s">
        <v>71</v>
      </c>
      <c r="K4095" s="22">
        <v>0</v>
      </c>
      <c r="L4095" s="25">
        <v>102899.52</v>
      </c>
      <c r="M4095" s="20" t="e">
        <f>VLOOKUP(G4095,PROCV!$A$110:$B$119,2,FALSE)</f>
        <v>#N/A</v>
      </c>
      <c r="N4095" s="17" t="e">
        <f t="shared" si="63"/>
        <v>#N/A</v>
      </c>
    </row>
    <row r="4096" spans="1:14" x14ac:dyDescent="0.25">
      <c r="A4096" s="30" t="s">
        <v>48</v>
      </c>
      <c r="B4096" s="29">
        <v>65426</v>
      </c>
      <c r="C4096" s="28" t="s">
        <v>2515</v>
      </c>
      <c r="D4096" s="27" t="s">
        <v>46</v>
      </c>
      <c r="E4096" s="27" t="s">
        <v>50</v>
      </c>
      <c r="F4096" s="26" t="str">
        <f>VLOOKUP(E4096,PROCV!$A$1:$B$107,2,TRUE)</f>
        <v>Educação e Criação em Artes</v>
      </c>
      <c r="G4096" s="25">
        <v>2005</v>
      </c>
      <c r="H4096" s="24">
        <v>0</v>
      </c>
      <c r="I4096" s="23" t="str">
        <f>VLOOKUP(J4096,PROCV!$E$1:$F$27,2,FALSE)</f>
        <v>33 - Rio de Janeiro</v>
      </c>
      <c r="J4096" s="22" t="s">
        <v>82</v>
      </c>
      <c r="K4096" s="22">
        <v>0</v>
      </c>
      <c r="L4096" s="25">
        <v>150000</v>
      </c>
      <c r="M4096" s="20" t="e">
        <f>VLOOKUP(G4096,PROCV!$A$110:$B$119,2,FALSE)</f>
        <v>#N/A</v>
      </c>
      <c r="N4096" s="17" t="e">
        <f t="shared" si="63"/>
        <v>#N/A</v>
      </c>
    </row>
    <row r="4097" spans="1:14" x14ac:dyDescent="0.25">
      <c r="A4097" s="30" t="s">
        <v>48</v>
      </c>
      <c r="B4097" s="29">
        <v>66492</v>
      </c>
      <c r="C4097" s="28" t="s">
        <v>2514</v>
      </c>
      <c r="D4097" s="27" t="s">
        <v>46</v>
      </c>
      <c r="E4097" s="27" t="s">
        <v>50</v>
      </c>
      <c r="F4097" s="26" t="str">
        <f>VLOOKUP(E4097,PROCV!$A$1:$B$107,2,TRUE)</f>
        <v>Educação e Criação em Artes</v>
      </c>
      <c r="G4097" s="25">
        <v>2005</v>
      </c>
      <c r="H4097" s="24">
        <v>0</v>
      </c>
      <c r="I4097" s="23" t="str">
        <f>VLOOKUP(J4097,PROCV!$E$1:$F$27,2,FALSE)</f>
        <v>43 - Rio Grande do Sul</v>
      </c>
      <c r="J4097" s="22" t="s">
        <v>56</v>
      </c>
      <c r="K4097" s="22">
        <v>0</v>
      </c>
      <c r="L4097" s="25">
        <v>150000</v>
      </c>
      <c r="M4097" s="20" t="e">
        <f>VLOOKUP(G4097,PROCV!$A$110:$B$119,2,FALSE)</f>
        <v>#N/A</v>
      </c>
      <c r="N4097" s="17" t="e">
        <f t="shared" si="63"/>
        <v>#N/A</v>
      </c>
    </row>
    <row r="4098" spans="1:14" x14ac:dyDescent="0.25">
      <c r="A4098" s="30" t="s">
        <v>48</v>
      </c>
      <c r="B4098" s="29">
        <v>66450</v>
      </c>
      <c r="C4098" s="28" t="s">
        <v>2513</v>
      </c>
      <c r="D4098" s="27" t="s">
        <v>46</v>
      </c>
      <c r="E4098" s="27" t="s">
        <v>50</v>
      </c>
      <c r="F4098" s="26" t="str">
        <f>VLOOKUP(E4098,PROCV!$A$1:$B$107,2,TRUE)</f>
        <v>Educação e Criação em Artes</v>
      </c>
      <c r="G4098" s="25">
        <v>2005</v>
      </c>
      <c r="H4098" s="24">
        <v>0</v>
      </c>
      <c r="I4098" s="23" t="str">
        <f>VLOOKUP(J4098,PROCV!$E$1:$F$27,2,FALSE)</f>
        <v>33 - Rio de Janeiro</v>
      </c>
      <c r="J4098" s="22" t="s">
        <v>82</v>
      </c>
      <c r="K4098" s="22">
        <v>0</v>
      </c>
      <c r="L4098" s="25">
        <v>149997</v>
      </c>
      <c r="M4098" s="20" t="e">
        <f>VLOOKUP(G4098,PROCV!$A$110:$B$119,2,FALSE)</f>
        <v>#N/A</v>
      </c>
      <c r="N4098" s="17" t="e">
        <f t="shared" ref="N4098:N4161" si="64">+M4098*L4098</f>
        <v>#N/A</v>
      </c>
    </row>
    <row r="4099" spans="1:14" x14ac:dyDescent="0.25">
      <c r="A4099" s="30" t="s">
        <v>48</v>
      </c>
      <c r="B4099" s="29">
        <v>66375</v>
      </c>
      <c r="C4099" s="28" t="s">
        <v>2512</v>
      </c>
      <c r="D4099" s="27" t="s">
        <v>46</v>
      </c>
      <c r="E4099" s="27" t="s">
        <v>50</v>
      </c>
      <c r="F4099" s="26" t="str">
        <f>VLOOKUP(E4099,PROCV!$A$1:$B$107,2,TRUE)</f>
        <v>Educação e Criação em Artes</v>
      </c>
      <c r="G4099" s="25">
        <v>2005</v>
      </c>
      <c r="H4099" s="24">
        <v>0</v>
      </c>
      <c r="I4099" s="23" t="str">
        <f>VLOOKUP(J4099,PROCV!$E$1:$F$27,2,FALSE)</f>
        <v>35 - São Paulo</v>
      </c>
      <c r="J4099" s="22" t="s">
        <v>76</v>
      </c>
      <c r="K4099" s="22">
        <v>0</v>
      </c>
      <c r="L4099" s="25">
        <v>149994</v>
      </c>
      <c r="M4099" s="20" t="e">
        <f>VLOOKUP(G4099,PROCV!$A$110:$B$119,2,FALSE)</f>
        <v>#N/A</v>
      </c>
      <c r="N4099" s="17" t="e">
        <f t="shared" si="64"/>
        <v>#N/A</v>
      </c>
    </row>
    <row r="4100" spans="1:14" x14ac:dyDescent="0.25">
      <c r="A4100" s="30" t="s">
        <v>48</v>
      </c>
      <c r="B4100" s="29">
        <v>66975</v>
      </c>
      <c r="C4100" s="28" t="s">
        <v>2511</v>
      </c>
      <c r="D4100" s="27" t="s">
        <v>46</v>
      </c>
      <c r="E4100" s="27" t="s">
        <v>50</v>
      </c>
      <c r="F4100" s="26" t="str">
        <f>VLOOKUP(E4100,PROCV!$A$1:$B$107,2,TRUE)</f>
        <v>Educação e Criação em Artes</v>
      </c>
      <c r="G4100" s="25">
        <v>2005</v>
      </c>
      <c r="H4100" s="24">
        <v>0</v>
      </c>
      <c r="I4100" s="23" t="str">
        <f>VLOOKUP(J4100,PROCV!$E$1:$F$27,2,FALSE)</f>
        <v>23 - Ceará</v>
      </c>
      <c r="J4100" s="22" t="s">
        <v>52</v>
      </c>
      <c r="K4100" s="22">
        <v>0</v>
      </c>
      <c r="L4100" s="25">
        <v>175000</v>
      </c>
      <c r="M4100" s="20" t="e">
        <f>VLOOKUP(G4100,PROCV!$A$110:$B$119,2,FALSE)</f>
        <v>#N/A</v>
      </c>
      <c r="N4100" s="17" t="e">
        <f t="shared" si="64"/>
        <v>#N/A</v>
      </c>
    </row>
    <row r="4101" spans="1:14" x14ac:dyDescent="0.25">
      <c r="A4101" s="30" t="s">
        <v>48</v>
      </c>
      <c r="B4101" s="29">
        <v>55409</v>
      </c>
      <c r="C4101" s="28" t="s">
        <v>2510</v>
      </c>
      <c r="D4101" s="27" t="s">
        <v>114</v>
      </c>
      <c r="E4101" s="27" t="s">
        <v>113</v>
      </c>
      <c r="F4101" s="26" t="str">
        <f>VLOOKUP(E4101,PROCV!$A$1:$B$107,2,TRUE)</f>
        <v>Música</v>
      </c>
      <c r="G4101" s="25">
        <v>2005</v>
      </c>
      <c r="H4101" s="24">
        <v>0</v>
      </c>
      <c r="I4101" s="23" t="str">
        <f>VLOOKUP(J4101,PROCV!$E$1:$F$27,2,FALSE)</f>
        <v>29 - Bahia</v>
      </c>
      <c r="J4101" s="22" t="s">
        <v>73</v>
      </c>
      <c r="K4101" s="22">
        <v>0</v>
      </c>
      <c r="L4101" s="25">
        <v>81400</v>
      </c>
      <c r="M4101" s="20" t="e">
        <f>VLOOKUP(G4101,PROCV!$A$110:$B$119,2,FALSE)</f>
        <v>#N/A</v>
      </c>
      <c r="N4101" s="17" t="e">
        <f t="shared" si="64"/>
        <v>#N/A</v>
      </c>
    </row>
    <row r="4102" spans="1:14" x14ac:dyDescent="0.25">
      <c r="A4102" s="30" t="s">
        <v>48</v>
      </c>
      <c r="B4102" s="29">
        <v>52630</v>
      </c>
      <c r="C4102" s="28" t="s">
        <v>2509</v>
      </c>
      <c r="D4102" s="27" t="s">
        <v>114</v>
      </c>
      <c r="E4102" s="27" t="s">
        <v>113</v>
      </c>
      <c r="F4102" s="26" t="str">
        <f>VLOOKUP(E4102,PROCV!$A$1:$B$107,2,TRUE)</f>
        <v>Música</v>
      </c>
      <c r="G4102" s="25">
        <v>2005</v>
      </c>
      <c r="H4102" s="24">
        <v>0</v>
      </c>
      <c r="I4102" s="23" t="str">
        <f>VLOOKUP(J4102,PROCV!$E$1:$F$27,2,FALSE)</f>
        <v>29 - Bahia</v>
      </c>
      <c r="J4102" s="22" t="s">
        <v>73</v>
      </c>
      <c r="K4102" s="22">
        <v>0</v>
      </c>
      <c r="L4102" s="25">
        <v>149600</v>
      </c>
      <c r="M4102" s="20" t="e">
        <f>VLOOKUP(G4102,PROCV!$A$110:$B$119,2,FALSE)</f>
        <v>#N/A</v>
      </c>
      <c r="N4102" s="17" t="e">
        <f t="shared" si="64"/>
        <v>#N/A</v>
      </c>
    </row>
    <row r="4103" spans="1:14" x14ac:dyDescent="0.25">
      <c r="A4103" s="30" t="s">
        <v>48</v>
      </c>
      <c r="B4103" s="29">
        <v>66211</v>
      </c>
      <c r="C4103" s="28" t="s">
        <v>2508</v>
      </c>
      <c r="D4103" s="27" t="s">
        <v>46</v>
      </c>
      <c r="E4103" s="27" t="s">
        <v>50</v>
      </c>
      <c r="F4103" s="26" t="str">
        <f>VLOOKUP(E4103,PROCV!$A$1:$B$107,2,TRUE)</f>
        <v>Educação e Criação em Artes</v>
      </c>
      <c r="G4103" s="25">
        <v>2005</v>
      </c>
      <c r="H4103" s="24">
        <v>0</v>
      </c>
      <c r="I4103" s="23" t="str">
        <f>VLOOKUP(J4103,PROCV!$E$1:$F$27,2,FALSE)</f>
        <v>33 - Rio de Janeiro</v>
      </c>
      <c r="J4103" s="22" t="s">
        <v>82</v>
      </c>
      <c r="K4103" s="22">
        <v>0</v>
      </c>
      <c r="L4103" s="25">
        <v>170000</v>
      </c>
      <c r="M4103" s="20" t="e">
        <f>VLOOKUP(G4103,PROCV!$A$110:$B$119,2,FALSE)</f>
        <v>#N/A</v>
      </c>
      <c r="N4103" s="17" t="e">
        <f t="shared" si="64"/>
        <v>#N/A</v>
      </c>
    </row>
    <row r="4104" spans="1:14" x14ac:dyDescent="0.25">
      <c r="A4104" s="30" t="s">
        <v>48</v>
      </c>
      <c r="B4104" s="29">
        <v>69097</v>
      </c>
      <c r="C4104" s="28" t="s">
        <v>2507</v>
      </c>
      <c r="D4104" s="27" t="s">
        <v>46</v>
      </c>
      <c r="E4104" s="27" t="s">
        <v>50</v>
      </c>
      <c r="F4104" s="26" t="str">
        <f>VLOOKUP(E4104,PROCV!$A$1:$B$107,2,TRUE)</f>
        <v>Educação e Criação em Artes</v>
      </c>
      <c r="G4104" s="25">
        <v>2005</v>
      </c>
      <c r="H4104" s="24">
        <v>0</v>
      </c>
      <c r="I4104" s="23" t="str">
        <f>VLOOKUP(J4104,PROCV!$E$1:$F$27,2,FALSE)</f>
        <v>23 - Ceará</v>
      </c>
      <c r="J4104" s="22" t="s">
        <v>52</v>
      </c>
      <c r="K4104" s="22">
        <v>0</v>
      </c>
      <c r="L4104" s="25">
        <v>132350</v>
      </c>
      <c r="M4104" s="20" t="e">
        <f>VLOOKUP(G4104,PROCV!$A$110:$B$119,2,FALSE)</f>
        <v>#N/A</v>
      </c>
      <c r="N4104" s="17" t="e">
        <f t="shared" si="64"/>
        <v>#N/A</v>
      </c>
    </row>
    <row r="4105" spans="1:14" x14ac:dyDescent="0.25">
      <c r="A4105" s="30" t="s">
        <v>48</v>
      </c>
      <c r="B4105" s="29">
        <v>66516</v>
      </c>
      <c r="C4105" s="28" t="s">
        <v>2506</v>
      </c>
      <c r="D4105" s="27" t="s">
        <v>46</v>
      </c>
      <c r="E4105" s="27" t="s">
        <v>50</v>
      </c>
      <c r="F4105" s="26" t="str">
        <f>VLOOKUP(E4105,PROCV!$A$1:$B$107,2,TRUE)</f>
        <v>Educação e Criação em Artes</v>
      </c>
      <c r="G4105" s="25">
        <v>2005</v>
      </c>
      <c r="H4105" s="24">
        <v>0</v>
      </c>
      <c r="I4105" s="23" t="str">
        <f>VLOOKUP(J4105,PROCV!$E$1:$F$27,2,FALSE)</f>
        <v>42 - Santa Catarina</v>
      </c>
      <c r="J4105" s="22" t="s">
        <v>79</v>
      </c>
      <c r="K4105" s="22">
        <v>0</v>
      </c>
      <c r="L4105" s="25">
        <v>105000</v>
      </c>
      <c r="M4105" s="20" t="e">
        <f>VLOOKUP(G4105,PROCV!$A$110:$B$119,2,FALSE)</f>
        <v>#N/A</v>
      </c>
      <c r="N4105" s="17" t="e">
        <f t="shared" si="64"/>
        <v>#N/A</v>
      </c>
    </row>
    <row r="4106" spans="1:14" x14ac:dyDescent="0.25">
      <c r="A4106" s="30" t="s">
        <v>48</v>
      </c>
      <c r="B4106" s="29">
        <v>51757</v>
      </c>
      <c r="C4106" s="28" t="s">
        <v>2505</v>
      </c>
      <c r="D4106" s="27" t="s">
        <v>114</v>
      </c>
      <c r="E4106" s="27" t="s">
        <v>113</v>
      </c>
      <c r="F4106" s="26" t="str">
        <f>VLOOKUP(E4106,PROCV!$A$1:$B$107,2,TRUE)</f>
        <v>Música</v>
      </c>
      <c r="G4106" s="25">
        <v>2005</v>
      </c>
      <c r="H4106" s="24">
        <v>0</v>
      </c>
      <c r="I4106" s="23" t="str">
        <f>VLOOKUP(J4106,PROCV!$E$1:$F$27,2,FALSE)</f>
        <v>22 - Piauí</v>
      </c>
      <c r="J4106" s="22" t="s">
        <v>77</v>
      </c>
      <c r="K4106" s="22">
        <v>0</v>
      </c>
      <c r="L4106" s="25">
        <v>39168</v>
      </c>
      <c r="M4106" s="20" t="e">
        <f>VLOOKUP(G4106,PROCV!$A$110:$B$119,2,FALSE)</f>
        <v>#N/A</v>
      </c>
      <c r="N4106" s="17" t="e">
        <f t="shared" si="64"/>
        <v>#N/A</v>
      </c>
    </row>
    <row r="4107" spans="1:14" x14ac:dyDescent="0.25">
      <c r="A4107" s="30" t="s">
        <v>48</v>
      </c>
      <c r="B4107" s="29">
        <v>66362</v>
      </c>
      <c r="C4107" s="28" t="s">
        <v>2504</v>
      </c>
      <c r="D4107" s="27" t="s">
        <v>46</v>
      </c>
      <c r="E4107" s="27" t="s">
        <v>50</v>
      </c>
      <c r="F4107" s="26" t="str">
        <f>VLOOKUP(E4107,PROCV!$A$1:$B$107,2,TRUE)</f>
        <v>Educação e Criação em Artes</v>
      </c>
      <c r="G4107" s="25">
        <v>2005</v>
      </c>
      <c r="H4107" s="24">
        <v>0</v>
      </c>
      <c r="I4107" s="23" t="str">
        <f>VLOOKUP(J4107,PROCV!$E$1:$F$27,2,FALSE)</f>
        <v>27 - Alagoas</v>
      </c>
      <c r="J4107" s="22" t="s">
        <v>65</v>
      </c>
      <c r="K4107" s="22">
        <v>0</v>
      </c>
      <c r="L4107" s="25">
        <v>150000</v>
      </c>
      <c r="M4107" s="20" t="e">
        <f>VLOOKUP(G4107,PROCV!$A$110:$B$119,2,FALSE)</f>
        <v>#N/A</v>
      </c>
      <c r="N4107" s="17" t="e">
        <f t="shared" si="64"/>
        <v>#N/A</v>
      </c>
    </row>
    <row r="4108" spans="1:14" x14ac:dyDescent="0.25">
      <c r="A4108" s="30" t="s">
        <v>48</v>
      </c>
      <c r="B4108" s="29">
        <v>68134</v>
      </c>
      <c r="C4108" s="28" t="s">
        <v>2503</v>
      </c>
      <c r="D4108" s="27" t="s">
        <v>46</v>
      </c>
      <c r="E4108" s="27" t="s">
        <v>50</v>
      </c>
      <c r="F4108" s="26" t="str">
        <f>VLOOKUP(E4108,PROCV!$A$1:$B$107,2,TRUE)</f>
        <v>Educação e Criação em Artes</v>
      </c>
      <c r="G4108" s="25">
        <v>2005</v>
      </c>
      <c r="H4108" s="24">
        <v>0</v>
      </c>
      <c r="I4108" s="23" t="str">
        <f>VLOOKUP(J4108,PROCV!$E$1:$F$27,2,FALSE)</f>
        <v>24 - Rio Grande do Norte</v>
      </c>
      <c r="J4108" s="22" t="s">
        <v>54</v>
      </c>
      <c r="K4108" s="22">
        <v>0</v>
      </c>
      <c r="L4108" s="25">
        <v>160000</v>
      </c>
      <c r="M4108" s="20" t="e">
        <f>VLOOKUP(G4108,PROCV!$A$110:$B$119,2,FALSE)</f>
        <v>#N/A</v>
      </c>
      <c r="N4108" s="17" t="e">
        <f t="shared" si="64"/>
        <v>#N/A</v>
      </c>
    </row>
    <row r="4109" spans="1:14" x14ac:dyDescent="0.25">
      <c r="A4109" s="30" t="s">
        <v>48</v>
      </c>
      <c r="B4109" s="29">
        <v>58324</v>
      </c>
      <c r="C4109" s="28" t="s">
        <v>2502</v>
      </c>
      <c r="D4109" s="27" t="s">
        <v>46</v>
      </c>
      <c r="E4109" s="27" t="s">
        <v>50</v>
      </c>
      <c r="F4109" s="26" t="str">
        <f>VLOOKUP(E4109,PROCV!$A$1:$B$107,2,TRUE)</f>
        <v>Educação e Criação em Artes</v>
      </c>
      <c r="G4109" s="25">
        <v>2005</v>
      </c>
      <c r="H4109" s="24">
        <v>0</v>
      </c>
      <c r="I4109" s="23" t="str">
        <f>VLOOKUP(J4109,PROCV!$E$1:$F$27,2,FALSE)</f>
        <v>35 - São Paulo</v>
      </c>
      <c r="J4109" s="22" t="s">
        <v>76</v>
      </c>
      <c r="K4109" s="22">
        <v>0</v>
      </c>
      <c r="L4109" s="25">
        <v>685000</v>
      </c>
      <c r="M4109" s="20" t="e">
        <f>VLOOKUP(G4109,PROCV!$A$110:$B$119,2,FALSE)</f>
        <v>#N/A</v>
      </c>
      <c r="N4109" s="17" t="e">
        <f t="shared" si="64"/>
        <v>#N/A</v>
      </c>
    </row>
    <row r="4110" spans="1:14" x14ac:dyDescent="0.25">
      <c r="A4110" s="30" t="s">
        <v>48</v>
      </c>
      <c r="B4110" s="29">
        <v>59578</v>
      </c>
      <c r="C4110" s="28" t="s">
        <v>2501</v>
      </c>
      <c r="D4110" s="27" t="s">
        <v>189</v>
      </c>
      <c r="E4110" s="27" t="s">
        <v>749</v>
      </c>
      <c r="F4110" s="26" t="str">
        <f>VLOOKUP(E4110,PROCV!$A$1:$B$107,2,TRUE)</f>
        <v>Educação e Criação em Artes</v>
      </c>
      <c r="G4110" s="25">
        <v>2005</v>
      </c>
      <c r="H4110" s="24">
        <v>0</v>
      </c>
      <c r="I4110" s="23" t="str">
        <f>VLOOKUP(J4110,PROCV!$E$1:$F$27,2,FALSE)</f>
        <v>42 - Santa Catarina</v>
      </c>
      <c r="J4110" s="22" t="s">
        <v>79</v>
      </c>
      <c r="K4110" s="22">
        <v>0</v>
      </c>
      <c r="L4110" s="25">
        <v>60000</v>
      </c>
      <c r="M4110" s="20" t="e">
        <f>VLOOKUP(G4110,PROCV!$A$110:$B$119,2,FALSE)</f>
        <v>#N/A</v>
      </c>
      <c r="N4110" s="17" t="e">
        <f t="shared" si="64"/>
        <v>#N/A</v>
      </c>
    </row>
    <row r="4111" spans="1:14" x14ac:dyDescent="0.25">
      <c r="A4111" s="30" t="s">
        <v>48</v>
      </c>
      <c r="B4111" s="29">
        <v>55356</v>
      </c>
      <c r="C4111" s="28" t="s">
        <v>2500</v>
      </c>
      <c r="D4111" s="27" t="s">
        <v>4</v>
      </c>
      <c r="E4111" s="27" t="s">
        <v>230</v>
      </c>
      <c r="F4111" s="26" t="str">
        <f>VLOOKUP(E4111,PROCV!$A$1:$B$107,2,TRUE)</f>
        <v>Artes Cênicas e Espetáculo</v>
      </c>
      <c r="G4111" s="25">
        <v>2005</v>
      </c>
      <c r="H4111" s="24">
        <v>0</v>
      </c>
      <c r="I4111" s="23" t="str">
        <f>VLOOKUP(J4111,PROCV!$E$1:$F$27,2,FALSE)</f>
        <v>41 - Paraná</v>
      </c>
      <c r="J4111" s="22" t="s">
        <v>106</v>
      </c>
      <c r="K4111" s="22">
        <v>0</v>
      </c>
      <c r="L4111" s="25">
        <v>25000</v>
      </c>
      <c r="M4111" s="20" t="e">
        <f>VLOOKUP(G4111,PROCV!$A$110:$B$119,2,FALSE)</f>
        <v>#N/A</v>
      </c>
      <c r="N4111" s="17" t="e">
        <f t="shared" si="64"/>
        <v>#N/A</v>
      </c>
    </row>
    <row r="4112" spans="1:14" x14ac:dyDescent="0.25">
      <c r="A4112" s="30" t="s">
        <v>48</v>
      </c>
      <c r="B4112" s="29">
        <v>54744</v>
      </c>
      <c r="C4112" s="28" t="s">
        <v>2499</v>
      </c>
      <c r="D4112" s="27" t="s">
        <v>189</v>
      </c>
      <c r="E4112" s="27" t="s">
        <v>844</v>
      </c>
      <c r="F4112" s="26" t="str">
        <f>VLOOKUP(E4112,PROCV!$A$1:$B$107,2,TRUE)</f>
        <v>Educação e Criação em Artes</v>
      </c>
      <c r="G4112" s="25">
        <v>2005</v>
      </c>
      <c r="H4112" s="24">
        <v>0</v>
      </c>
      <c r="I4112" s="23" t="str">
        <f>VLOOKUP(J4112,PROCV!$E$1:$F$27,2,FALSE)</f>
        <v>26 - Pernambuco</v>
      </c>
      <c r="J4112" s="22" t="s">
        <v>44</v>
      </c>
      <c r="K4112" s="22">
        <v>0</v>
      </c>
      <c r="L4112" s="25">
        <v>152271.67999999999</v>
      </c>
      <c r="M4112" s="20" t="e">
        <f>VLOOKUP(G4112,PROCV!$A$110:$B$119,2,FALSE)</f>
        <v>#N/A</v>
      </c>
      <c r="N4112" s="17" t="e">
        <f t="shared" si="64"/>
        <v>#N/A</v>
      </c>
    </row>
    <row r="4113" spans="1:14" x14ac:dyDescent="0.25">
      <c r="A4113" s="30" t="s">
        <v>48</v>
      </c>
      <c r="B4113" s="29">
        <v>66974</v>
      </c>
      <c r="C4113" s="28" t="s">
        <v>2498</v>
      </c>
      <c r="D4113" s="27" t="s">
        <v>46</v>
      </c>
      <c r="E4113" s="27" t="s">
        <v>50</v>
      </c>
      <c r="F4113" s="26" t="str">
        <f>VLOOKUP(E4113,PROCV!$A$1:$B$107,2,TRUE)</f>
        <v>Educação e Criação em Artes</v>
      </c>
      <c r="G4113" s="25">
        <v>2005</v>
      </c>
      <c r="H4113" s="24">
        <v>0</v>
      </c>
      <c r="I4113" s="23" t="str">
        <f>VLOOKUP(J4113,PROCV!$E$1:$F$27,2,FALSE)</f>
        <v>26 - Pernambuco</v>
      </c>
      <c r="J4113" s="22" t="s">
        <v>44</v>
      </c>
      <c r="K4113" s="22">
        <v>0</v>
      </c>
      <c r="L4113" s="25">
        <v>150000</v>
      </c>
      <c r="M4113" s="20" t="e">
        <f>VLOOKUP(G4113,PROCV!$A$110:$B$119,2,FALSE)</f>
        <v>#N/A</v>
      </c>
      <c r="N4113" s="17" t="e">
        <f t="shared" si="64"/>
        <v>#N/A</v>
      </c>
    </row>
    <row r="4114" spans="1:14" x14ac:dyDescent="0.25">
      <c r="A4114" s="30" t="s">
        <v>48</v>
      </c>
      <c r="B4114" s="29">
        <v>67000</v>
      </c>
      <c r="C4114" s="28" t="s">
        <v>2497</v>
      </c>
      <c r="D4114" s="27" t="s">
        <v>46</v>
      </c>
      <c r="E4114" s="27" t="s">
        <v>50</v>
      </c>
      <c r="F4114" s="26" t="str">
        <f>VLOOKUP(E4114,PROCV!$A$1:$B$107,2,TRUE)</f>
        <v>Educação e Criação em Artes</v>
      </c>
      <c r="G4114" s="25">
        <v>2005</v>
      </c>
      <c r="H4114" s="24">
        <v>0</v>
      </c>
      <c r="I4114" s="23" t="str">
        <f>VLOOKUP(J4114,PROCV!$E$1:$F$27,2,FALSE)</f>
        <v>27 - Alagoas</v>
      </c>
      <c r="J4114" s="22" t="s">
        <v>65</v>
      </c>
      <c r="K4114" s="22">
        <v>0</v>
      </c>
      <c r="L4114" s="25">
        <v>180000</v>
      </c>
      <c r="M4114" s="20" t="e">
        <f>VLOOKUP(G4114,PROCV!$A$110:$B$119,2,FALSE)</f>
        <v>#N/A</v>
      </c>
      <c r="N4114" s="17" t="e">
        <f t="shared" si="64"/>
        <v>#N/A</v>
      </c>
    </row>
    <row r="4115" spans="1:14" x14ac:dyDescent="0.25">
      <c r="A4115" s="30" t="s">
        <v>48</v>
      </c>
      <c r="B4115" s="29">
        <v>66121</v>
      </c>
      <c r="C4115" s="28" t="s">
        <v>2496</v>
      </c>
      <c r="D4115" s="27" t="s">
        <v>46</v>
      </c>
      <c r="E4115" s="27" t="s">
        <v>50</v>
      </c>
      <c r="F4115" s="26" t="str">
        <f>VLOOKUP(E4115,PROCV!$A$1:$B$107,2,TRUE)</f>
        <v>Educação e Criação em Artes</v>
      </c>
      <c r="G4115" s="25">
        <v>2005</v>
      </c>
      <c r="H4115" s="24">
        <v>0</v>
      </c>
      <c r="I4115" s="23" t="str">
        <f>VLOOKUP(J4115,PROCV!$E$1:$F$27,2,FALSE)</f>
        <v>32 - Espírito Santo</v>
      </c>
      <c r="J4115" s="22" t="s">
        <v>67</v>
      </c>
      <c r="K4115" s="22">
        <v>0</v>
      </c>
      <c r="L4115" s="25">
        <v>150000</v>
      </c>
      <c r="M4115" s="20" t="e">
        <f>VLOOKUP(G4115,PROCV!$A$110:$B$119,2,FALSE)</f>
        <v>#N/A</v>
      </c>
      <c r="N4115" s="17" t="e">
        <f t="shared" si="64"/>
        <v>#N/A</v>
      </c>
    </row>
    <row r="4116" spans="1:14" x14ac:dyDescent="0.25">
      <c r="A4116" s="30" t="s">
        <v>48</v>
      </c>
      <c r="B4116" s="29">
        <v>51912</v>
      </c>
      <c r="C4116" s="28" t="s">
        <v>2495</v>
      </c>
      <c r="D4116" s="27" t="s">
        <v>314</v>
      </c>
      <c r="E4116" s="27" t="s">
        <v>265</v>
      </c>
      <c r="F4116" s="26" t="str">
        <f>VLOOKUP(E4116,PROCV!$A$1:$B$107,2,TRUE)</f>
        <v>Patrimônio</v>
      </c>
      <c r="G4116" s="31">
        <v>2005</v>
      </c>
      <c r="H4116" s="24">
        <v>0</v>
      </c>
      <c r="I4116" s="23" t="str">
        <f>VLOOKUP(J4116,PROCV!$E$1:$F$27,2,FALSE)</f>
        <v>53 - Distrito Federal</v>
      </c>
      <c r="J4116" s="22" t="s">
        <v>75</v>
      </c>
      <c r="K4116" s="22">
        <v>0</v>
      </c>
      <c r="L4116" s="31">
        <v>49495</v>
      </c>
      <c r="M4116" s="20" t="e">
        <f>VLOOKUP(G4116,PROCV!$A$110:$B$119,2,FALSE)</f>
        <v>#N/A</v>
      </c>
      <c r="N4116" s="17" t="e">
        <f t="shared" si="64"/>
        <v>#N/A</v>
      </c>
    </row>
    <row r="4117" spans="1:14" x14ac:dyDescent="0.25">
      <c r="A4117" s="30" t="s">
        <v>48</v>
      </c>
      <c r="B4117" s="29">
        <v>54474</v>
      </c>
      <c r="C4117" s="28" t="s">
        <v>2494</v>
      </c>
      <c r="D4117" s="27" t="s">
        <v>189</v>
      </c>
      <c r="E4117" s="27" t="s">
        <v>213</v>
      </c>
      <c r="F4117" s="26" t="str">
        <f>VLOOKUP(E4117,PROCV!$A$1:$B$107,2,TRUE)</f>
        <v>Patrimônio</v>
      </c>
      <c r="G4117" s="25">
        <v>2005</v>
      </c>
      <c r="H4117" s="24">
        <v>0</v>
      </c>
      <c r="I4117" s="23" t="str">
        <f>VLOOKUP(J4117,PROCV!$E$1:$F$27,2,FALSE)</f>
        <v>43 - Rio Grande do Sul</v>
      </c>
      <c r="J4117" s="22" t="s">
        <v>56</v>
      </c>
      <c r="K4117" s="22">
        <v>0</v>
      </c>
      <c r="L4117" s="25">
        <v>38152.94</v>
      </c>
      <c r="M4117" s="20" t="e">
        <f>VLOOKUP(G4117,PROCV!$A$110:$B$119,2,FALSE)</f>
        <v>#N/A</v>
      </c>
      <c r="N4117" s="17" t="e">
        <f t="shared" si="64"/>
        <v>#N/A</v>
      </c>
    </row>
    <row r="4118" spans="1:14" x14ac:dyDescent="0.25">
      <c r="A4118" s="30" t="s">
        <v>48</v>
      </c>
      <c r="B4118" s="29">
        <v>66981</v>
      </c>
      <c r="C4118" s="28" t="s">
        <v>2493</v>
      </c>
      <c r="D4118" s="27" t="s">
        <v>46</v>
      </c>
      <c r="E4118" s="27" t="s">
        <v>50</v>
      </c>
      <c r="F4118" s="26" t="str">
        <f>VLOOKUP(E4118,PROCV!$A$1:$B$107,2,TRUE)</f>
        <v>Educação e Criação em Artes</v>
      </c>
      <c r="G4118" s="25">
        <v>2005</v>
      </c>
      <c r="H4118" s="24">
        <v>0</v>
      </c>
      <c r="I4118" s="23" t="str">
        <f>VLOOKUP(J4118,PROCV!$E$1:$F$27,2,FALSE)</f>
        <v>42 - Santa Catarina</v>
      </c>
      <c r="J4118" s="22" t="s">
        <v>79</v>
      </c>
      <c r="K4118" s="22">
        <v>0</v>
      </c>
      <c r="L4118" s="25">
        <v>167900</v>
      </c>
      <c r="M4118" s="20" t="e">
        <f>VLOOKUP(G4118,PROCV!$A$110:$B$119,2,FALSE)</f>
        <v>#N/A</v>
      </c>
      <c r="N4118" s="17" t="e">
        <f t="shared" si="64"/>
        <v>#N/A</v>
      </c>
    </row>
    <row r="4119" spans="1:14" x14ac:dyDescent="0.25">
      <c r="A4119" s="30" t="s">
        <v>48</v>
      </c>
      <c r="B4119" s="29">
        <v>66161</v>
      </c>
      <c r="C4119" s="28" t="s">
        <v>2492</v>
      </c>
      <c r="D4119" s="27" t="s">
        <v>46</v>
      </c>
      <c r="E4119" s="27" t="s">
        <v>50</v>
      </c>
      <c r="F4119" s="26" t="str">
        <f>VLOOKUP(E4119,PROCV!$A$1:$B$107,2,TRUE)</f>
        <v>Educação e Criação em Artes</v>
      </c>
      <c r="G4119" s="25">
        <v>2005</v>
      </c>
      <c r="H4119" s="24">
        <v>0</v>
      </c>
      <c r="I4119" s="23" t="str">
        <f>VLOOKUP(J4119,PROCV!$E$1:$F$27,2,FALSE)</f>
        <v>27 - Alagoas</v>
      </c>
      <c r="J4119" s="22" t="s">
        <v>65</v>
      </c>
      <c r="K4119" s="22">
        <v>0</v>
      </c>
      <c r="L4119" s="25">
        <v>177125</v>
      </c>
      <c r="M4119" s="20" t="e">
        <f>VLOOKUP(G4119,PROCV!$A$110:$B$119,2,FALSE)</f>
        <v>#N/A</v>
      </c>
      <c r="N4119" s="17" t="e">
        <f t="shared" si="64"/>
        <v>#N/A</v>
      </c>
    </row>
    <row r="4120" spans="1:14" x14ac:dyDescent="0.25">
      <c r="A4120" s="30" t="s">
        <v>48</v>
      </c>
      <c r="B4120" s="29">
        <v>57992</v>
      </c>
      <c r="C4120" s="28" t="s">
        <v>2491</v>
      </c>
      <c r="D4120" s="27" t="s">
        <v>46</v>
      </c>
      <c r="E4120" s="27" t="s">
        <v>45</v>
      </c>
      <c r="F4120" s="26" t="str">
        <f>VLOOKUP(E4120,PROCV!$A$1:$B$107,2,TRUE)</f>
        <v>Artes Cênicas e Espetáculo</v>
      </c>
      <c r="G4120" s="25">
        <v>2005</v>
      </c>
      <c r="H4120" s="24">
        <v>0</v>
      </c>
      <c r="I4120" s="23" t="str">
        <f>VLOOKUP(J4120,PROCV!$E$1:$F$27,2,FALSE)</f>
        <v>26 - Pernambuco</v>
      </c>
      <c r="J4120" s="22" t="s">
        <v>44</v>
      </c>
      <c r="K4120" s="22">
        <v>0</v>
      </c>
      <c r="L4120" s="25">
        <v>18801.12</v>
      </c>
      <c r="M4120" s="20" t="e">
        <f>VLOOKUP(G4120,PROCV!$A$110:$B$119,2,FALSE)</f>
        <v>#N/A</v>
      </c>
      <c r="N4120" s="17" t="e">
        <f t="shared" si="64"/>
        <v>#N/A</v>
      </c>
    </row>
    <row r="4121" spans="1:14" x14ac:dyDescent="0.25">
      <c r="A4121" s="30" t="s">
        <v>48</v>
      </c>
      <c r="B4121" s="29">
        <v>66063</v>
      </c>
      <c r="C4121" s="28" t="s">
        <v>2490</v>
      </c>
      <c r="D4121" s="27" t="s">
        <v>4</v>
      </c>
      <c r="E4121" s="27" t="s">
        <v>224</v>
      </c>
      <c r="F4121" s="26" t="str">
        <f>VLOOKUP(E4121,PROCV!$A$1:$B$107,2,TRUE)</f>
        <v>Patrimônio</v>
      </c>
      <c r="G4121" s="25">
        <v>2005</v>
      </c>
      <c r="H4121" s="24">
        <v>0</v>
      </c>
      <c r="I4121" s="23" t="str">
        <f>VLOOKUP(J4121,PROCV!$E$1:$F$27,2,FALSE)</f>
        <v>41 - Paraná</v>
      </c>
      <c r="J4121" s="22" t="s">
        <v>106</v>
      </c>
      <c r="K4121" s="22">
        <v>0</v>
      </c>
      <c r="L4121" s="25">
        <v>119948</v>
      </c>
      <c r="M4121" s="20" t="e">
        <f>VLOOKUP(G4121,PROCV!$A$110:$B$119,2,FALSE)</f>
        <v>#N/A</v>
      </c>
      <c r="N4121" s="17" t="e">
        <f t="shared" si="64"/>
        <v>#N/A</v>
      </c>
    </row>
    <row r="4122" spans="1:14" x14ac:dyDescent="0.25">
      <c r="A4122" s="30" t="s">
        <v>48</v>
      </c>
      <c r="B4122" s="29">
        <v>43539</v>
      </c>
      <c r="C4122" s="28" t="s">
        <v>2489</v>
      </c>
      <c r="D4122" s="27" t="s">
        <v>189</v>
      </c>
      <c r="E4122" s="27" t="s">
        <v>929</v>
      </c>
      <c r="F4122" s="26" t="str">
        <f>VLOOKUP(E4122,PROCV!$A$1:$B$107,2,TRUE)</f>
        <v>Artes Cênicas e Espetáculo</v>
      </c>
      <c r="G4122" s="25">
        <v>2005</v>
      </c>
      <c r="H4122" s="24">
        <v>0</v>
      </c>
      <c r="I4122" s="23" t="str">
        <f>VLOOKUP(J4122,PROCV!$E$1:$F$27,2,FALSE)</f>
        <v>29 - Bahia</v>
      </c>
      <c r="J4122" s="22" t="s">
        <v>73</v>
      </c>
      <c r="K4122" s="22">
        <v>0</v>
      </c>
      <c r="L4122" s="25">
        <v>150000</v>
      </c>
      <c r="M4122" s="20" t="e">
        <f>VLOOKUP(G4122,PROCV!$A$110:$B$119,2,FALSE)</f>
        <v>#N/A</v>
      </c>
      <c r="N4122" s="17" t="e">
        <f t="shared" si="64"/>
        <v>#N/A</v>
      </c>
    </row>
    <row r="4123" spans="1:14" x14ac:dyDescent="0.25">
      <c r="A4123" s="30" t="s">
        <v>48</v>
      </c>
      <c r="B4123" s="29">
        <v>53363</v>
      </c>
      <c r="C4123" s="28" t="s">
        <v>2488</v>
      </c>
      <c r="D4123" s="27" t="s">
        <v>300</v>
      </c>
      <c r="E4123" s="27" t="s">
        <v>221</v>
      </c>
      <c r="F4123" s="26" t="str">
        <f>VLOOKUP(E4123,PROCV!$A$1:$B$107,2,TRUE)</f>
        <v>Artes Cênicas e Espetáculo</v>
      </c>
      <c r="G4123" s="25">
        <v>2005</v>
      </c>
      <c r="H4123" s="24">
        <v>0</v>
      </c>
      <c r="I4123" s="23" t="str">
        <f>VLOOKUP(J4123,PROCV!$E$1:$F$27,2,FALSE)</f>
        <v>27 - Alagoas</v>
      </c>
      <c r="J4123" s="22" t="s">
        <v>65</v>
      </c>
      <c r="K4123" s="22">
        <v>0</v>
      </c>
      <c r="L4123" s="25">
        <v>20000</v>
      </c>
      <c r="M4123" s="20" t="e">
        <f>VLOOKUP(G4123,PROCV!$A$110:$B$119,2,FALSE)</f>
        <v>#N/A</v>
      </c>
      <c r="N4123" s="17" t="e">
        <f t="shared" si="64"/>
        <v>#N/A</v>
      </c>
    </row>
    <row r="4124" spans="1:14" x14ac:dyDescent="0.25">
      <c r="A4124" s="30" t="s">
        <v>48</v>
      </c>
      <c r="B4124" s="29">
        <v>52212</v>
      </c>
      <c r="C4124" s="28" t="s">
        <v>2487</v>
      </c>
      <c r="D4124" s="27" t="s">
        <v>189</v>
      </c>
      <c r="E4124" s="27" t="s">
        <v>188</v>
      </c>
      <c r="F4124" s="26" t="str">
        <f>VLOOKUP(E4124,PROCV!$A$1:$B$107,2,TRUE)</f>
        <v>Audiovisual</v>
      </c>
      <c r="G4124" s="25">
        <v>2005</v>
      </c>
      <c r="H4124" s="24">
        <v>0</v>
      </c>
      <c r="I4124" s="23" t="str">
        <f>VLOOKUP(J4124,PROCV!$E$1:$F$27,2,FALSE)</f>
        <v>53 - Distrito Federal</v>
      </c>
      <c r="J4124" s="22" t="s">
        <v>75</v>
      </c>
      <c r="K4124" s="22">
        <v>0</v>
      </c>
      <c r="L4124" s="25">
        <v>639434</v>
      </c>
      <c r="M4124" s="20" t="e">
        <f>VLOOKUP(G4124,PROCV!$A$110:$B$119,2,FALSE)</f>
        <v>#N/A</v>
      </c>
      <c r="N4124" s="17" t="e">
        <f t="shared" si="64"/>
        <v>#N/A</v>
      </c>
    </row>
    <row r="4125" spans="1:14" x14ac:dyDescent="0.25">
      <c r="A4125" s="30" t="s">
        <v>48</v>
      </c>
      <c r="B4125" s="29">
        <v>46539</v>
      </c>
      <c r="C4125" s="28" t="s">
        <v>2486</v>
      </c>
      <c r="D4125" s="27" t="s">
        <v>189</v>
      </c>
      <c r="E4125" s="27" t="s">
        <v>213</v>
      </c>
      <c r="F4125" s="26" t="str">
        <f>VLOOKUP(E4125,PROCV!$A$1:$B$107,2,TRUE)</f>
        <v>Patrimônio</v>
      </c>
      <c r="G4125" s="25">
        <v>2005</v>
      </c>
      <c r="H4125" s="24">
        <v>0</v>
      </c>
      <c r="I4125" s="23" t="str">
        <f>VLOOKUP(J4125,PROCV!$E$1:$F$27,2,FALSE)</f>
        <v>53 - Distrito Federal</v>
      </c>
      <c r="J4125" s="22" t="s">
        <v>75</v>
      </c>
      <c r="K4125" s="22">
        <v>0</v>
      </c>
      <c r="L4125" s="25">
        <v>2500000</v>
      </c>
      <c r="M4125" s="20" t="e">
        <f>VLOOKUP(G4125,PROCV!$A$110:$B$119,2,FALSE)</f>
        <v>#N/A</v>
      </c>
      <c r="N4125" s="17" t="e">
        <f t="shared" si="64"/>
        <v>#N/A</v>
      </c>
    </row>
    <row r="4126" spans="1:14" x14ac:dyDescent="0.25">
      <c r="A4126" s="30" t="s">
        <v>48</v>
      </c>
      <c r="B4126" s="29">
        <v>57531</v>
      </c>
      <c r="C4126" s="28" t="s">
        <v>2485</v>
      </c>
      <c r="D4126" s="27" t="s">
        <v>46</v>
      </c>
      <c r="E4126" s="27" t="s">
        <v>45</v>
      </c>
      <c r="F4126" s="26" t="str">
        <f>VLOOKUP(E4126,PROCV!$A$1:$B$107,2,TRUE)</f>
        <v>Artes Cênicas e Espetáculo</v>
      </c>
      <c r="G4126" s="25">
        <v>2005</v>
      </c>
      <c r="H4126" s="24">
        <v>0</v>
      </c>
      <c r="I4126" s="23" t="str">
        <f>VLOOKUP(J4126,PROCV!$E$1:$F$27,2,FALSE)</f>
        <v>52 - Goiás</v>
      </c>
      <c r="J4126" s="22" t="s">
        <v>97</v>
      </c>
      <c r="K4126" s="22">
        <v>0</v>
      </c>
      <c r="L4126" s="25">
        <v>73912.800000000003</v>
      </c>
      <c r="M4126" s="20" t="e">
        <f>VLOOKUP(G4126,PROCV!$A$110:$B$119,2,FALSE)</f>
        <v>#N/A</v>
      </c>
      <c r="N4126" s="17" t="e">
        <f t="shared" si="64"/>
        <v>#N/A</v>
      </c>
    </row>
    <row r="4127" spans="1:14" x14ac:dyDescent="0.25">
      <c r="A4127" s="30" t="s">
        <v>48</v>
      </c>
      <c r="B4127" s="29">
        <v>34111</v>
      </c>
      <c r="C4127" s="28" t="s">
        <v>2484</v>
      </c>
      <c r="D4127" s="27" t="s">
        <v>189</v>
      </c>
      <c r="E4127" s="27" t="s">
        <v>213</v>
      </c>
      <c r="F4127" s="26" t="str">
        <f>VLOOKUP(E4127,PROCV!$A$1:$B$107,2,TRUE)</f>
        <v>Patrimônio</v>
      </c>
      <c r="G4127" s="25">
        <v>2005</v>
      </c>
      <c r="H4127" s="24">
        <v>0</v>
      </c>
      <c r="I4127" s="23" t="str">
        <f>VLOOKUP(J4127,PROCV!$E$1:$F$27,2,FALSE)</f>
        <v>43 - Rio Grande do Sul</v>
      </c>
      <c r="J4127" s="22" t="s">
        <v>56</v>
      </c>
      <c r="K4127" s="22">
        <v>0</v>
      </c>
      <c r="L4127" s="25">
        <v>90000</v>
      </c>
      <c r="M4127" s="20" t="e">
        <f>VLOOKUP(G4127,PROCV!$A$110:$B$119,2,FALSE)</f>
        <v>#N/A</v>
      </c>
      <c r="N4127" s="17" t="e">
        <f t="shared" si="64"/>
        <v>#N/A</v>
      </c>
    </row>
    <row r="4128" spans="1:14" x14ac:dyDescent="0.25">
      <c r="A4128" s="30" t="s">
        <v>48</v>
      </c>
      <c r="B4128" s="29">
        <v>66043</v>
      </c>
      <c r="C4128" s="28" t="s">
        <v>2483</v>
      </c>
      <c r="D4128" s="27" t="s">
        <v>46</v>
      </c>
      <c r="E4128" s="27" t="s">
        <v>50</v>
      </c>
      <c r="F4128" s="26" t="str">
        <f>VLOOKUP(E4128,PROCV!$A$1:$B$107,2,TRUE)</f>
        <v>Educação e Criação em Artes</v>
      </c>
      <c r="G4128" s="25">
        <v>2005</v>
      </c>
      <c r="H4128" s="24">
        <v>0</v>
      </c>
      <c r="I4128" s="23" t="str">
        <f>VLOOKUP(J4128,PROCV!$E$1:$F$27,2,FALSE)</f>
        <v>50 - Mato Grosso do Sul</v>
      </c>
      <c r="J4128" s="22" t="s">
        <v>179</v>
      </c>
      <c r="K4128" s="22">
        <v>0</v>
      </c>
      <c r="L4128" s="25">
        <v>150000</v>
      </c>
      <c r="M4128" s="20" t="e">
        <f>VLOOKUP(G4128,PROCV!$A$110:$B$119,2,FALSE)</f>
        <v>#N/A</v>
      </c>
      <c r="N4128" s="17" t="e">
        <f t="shared" si="64"/>
        <v>#N/A</v>
      </c>
    </row>
    <row r="4129" spans="1:14" x14ac:dyDescent="0.25">
      <c r="A4129" s="30" t="s">
        <v>48</v>
      </c>
      <c r="B4129" s="29">
        <v>56514</v>
      </c>
      <c r="C4129" s="28" t="s">
        <v>2482</v>
      </c>
      <c r="D4129" s="27" t="s">
        <v>4</v>
      </c>
      <c r="E4129" s="27" t="s">
        <v>230</v>
      </c>
      <c r="F4129" s="26" t="str">
        <f>VLOOKUP(E4129,PROCV!$A$1:$B$107,2,TRUE)</f>
        <v>Artes Cênicas e Espetáculo</v>
      </c>
      <c r="G4129" s="25">
        <v>2005</v>
      </c>
      <c r="H4129" s="24">
        <v>0</v>
      </c>
      <c r="I4129" s="23" t="str">
        <f>VLOOKUP(J4129,PROCV!$E$1:$F$27,2,FALSE)</f>
        <v>29 - Bahia</v>
      </c>
      <c r="J4129" s="22" t="s">
        <v>73</v>
      </c>
      <c r="K4129" s="22">
        <v>0</v>
      </c>
      <c r="L4129" s="25">
        <v>110000</v>
      </c>
      <c r="M4129" s="20" t="e">
        <f>VLOOKUP(G4129,PROCV!$A$110:$B$119,2,FALSE)</f>
        <v>#N/A</v>
      </c>
      <c r="N4129" s="17" t="e">
        <f t="shared" si="64"/>
        <v>#N/A</v>
      </c>
    </row>
    <row r="4130" spans="1:14" x14ac:dyDescent="0.25">
      <c r="A4130" s="30" t="s">
        <v>48</v>
      </c>
      <c r="B4130" s="29">
        <v>57991</v>
      </c>
      <c r="C4130" s="28" t="s">
        <v>2481</v>
      </c>
      <c r="D4130" s="27" t="s">
        <v>46</v>
      </c>
      <c r="E4130" s="27" t="s">
        <v>45</v>
      </c>
      <c r="F4130" s="26" t="str">
        <f>VLOOKUP(E4130,PROCV!$A$1:$B$107,2,TRUE)</f>
        <v>Artes Cênicas e Espetáculo</v>
      </c>
      <c r="G4130" s="25">
        <v>2005</v>
      </c>
      <c r="H4130" s="24">
        <v>0</v>
      </c>
      <c r="I4130" s="23" t="str">
        <f>VLOOKUP(J4130,PROCV!$E$1:$F$27,2,FALSE)</f>
        <v>35 - São Paulo</v>
      </c>
      <c r="J4130" s="22" t="s">
        <v>76</v>
      </c>
      <c r="K4130" s="22">
        <v>0</v>
      </c>
      <c r="L4130" s="25">
        <v>25736</v>
      </c>
      <c r="M4130" s="20" t="e">
        <f>VLOOKUP(G4130,PROCV!$A$110:$B$119,2,FALSE)</f>
        <v>#N/A</v>
      </c>
      <c r="N4130" s="17" t="e">
        <f t="shared" si="64"/>
        <v>#N/A</v>
      </c>
    </row>
    <row r="4131" spans="1:14" x14ac:dyDescent="0.25">
      <c r="A4131" s="30" t="s">
        <v>48</v>
      </c>
      <c r="B4131" s="29">
        <v>52841</v>
      </c>
      <c r="C4131" s="28" t="s">
        <v>2480</v>
      </c>
      <c r="D4131" s="27" t="s">
        <v>114</v>
      </c>
      <c r="E4131" s="27" t="s">
        <v>369</v>
      </c>
      <c r="F4131" s="26" t="str">
        <f>VLOOKUP(E4131,PROCV!$A$1:$B$107,2,TRUE)</f>
        <v>Patrimônio</v>
      </c>
      <c r="G4131" s="25">
        <v>2005</v>
      </c>
      <c r="H4131" s="24">
        <v>0</v>
      </c>
      <c r="I4131" s="23" t="str">
        <f>VLOOKUP(J4131,PROCV!$E$1:$F$27,2,FALSE)</f>
        <v>27 - Alagoas</v>
      </c>
      <c r="J4131" s="22" t="s">
        <v>65</v>
      </c>
      <c r="K4131" s="22">
        <v>0</v>
      </c>
      <c r="L4131" s="25">
        <v>16090</v>
      </c>
      <c r="M4131" s="20" t="e">
        <f>VLOOKUP(G4131,PROCV!$A$110:$B$119,2,FALSE)</f>
        <v>#N/A</v>
      </c>
      <c r="N4131" s="17" t="e">
        <f t="shared" si="64"/>
        <v>#N/A</v>
      </c>
    </row>
    <row r="4132" spans="1:14" x14ac:dyDescent="0.25">
      <c r="A4132" s="30" t="s">
        <v>48</v>
      </c>
      <c r="B4132" s="29">
        <v>59633</v>
      </c>
      <c r="C4132" s="28" t="s">
        <v>2479</v>
      </c>
      <c r="D4132" s="27" t="s">
        <v>4</v>
      </c>
      <c r="E4132" s="27" t="s">
        <v>230</v>
      </c>
      <c r="F4132" s="26" t="str">
        <f>VLOOKUP(E4132,PROCV!$A$1:$B$107,2,TRUE)</f>
        <v>Artes Cênicas e Espetáculo</v>
      </c>
      <c r="G4132" s="25">
        <v>2005</v>
      </c>
      <c r="H4132" s="24">
        <v>0</v>
      </c>
      <c r="I4132" s="23" t="str">
        <f>VLOOKUP(J4132,PROCV!$E$1:$F$27,2,FALSE)</f>
        <v>31 - Minas Gerais</v>
      </c>
      <c r="J4132" s="22" t="s">
        <v>85</v>
      </c>
      <c r="K4132" s="22">
        <v>0</v>
      </c>
      <c r="L4132" s="25">
        <v>30000</v>
      </c>
      <c r="M4132" s="20" t="e">
        <f>VLOOKUP(G4132,PROCV!$A$110:$B$119,2,FALSE)</f>
        <v>#N/A</v>
      </c>
      <c r="N4132" s="17" t="e">
        <f t="shared" si="64"/>
        <v>#N/A</v>
      </c>
    </row>
    <row r="4133" spans="1:14" x14ac:dyDescent="0.25">
      <c r="A4133" s="30" t="s">
        <v>48</v>
      </c>
      <c r="B4133" s="29">
        <v>51972</v>
      </c>
      <c r="C4133" s="28" t="s">
        <v>2478</v>
      </c>
      <c r="D4133" s="27" t="s">
        <v>4</v>
      </c>
      <c r="E4133" s="27" t="s">
        <v>230</v>
      </c>
      <c r="F4133" s="26" t="str">
        <f>VLOOKUP(E4133,PROCV!$A$1:$B$107,2,TRUE)</f>
        <v>Artes Cênicas e Espetáculo</v>
      </c>
      <c r="G4133" s="25">
        <v>2005</v>
      </c>
      <c r="H4133" s="24">
        <v>0</v>
      </c>
      <c r="I4133" s="23" t="str">
        <f>VLOOKUP(J4133,PROCV!$E$1:$F$27,2,FALSE)</f>
        <v>42 - Santa Catarina</v>
      </c>
      <c r="J4133" s="22" t="s">
        <v>79</v>
      </c>
      <c r="K4133" s="22">
        <v>0</v>
      </c>
      <c r="L4133" s="25">
        <v>30000</v>
      </c>
      <c r="M4133" s="20" t="e">
        <f>VLOOKUP(G4133,PROCV!$A$110:$B$119,2,FALSE)</f>
        <v>#N/A</v>
      </c>
      <c r="N4133" s="17" t="e">
        <f t="shared" si="64"/>
        <v>#N/A</v>
      </c>
    </row>
    <row r="4134" spans="1:14" x14ac:dyDescent="0.25">
      <c r="A4134" s="30" t="s">
        <v>48</v>
      </c>
      <c r="B4134" s="29">
        <v>510326</v>
      </c>
      <c r="C4134" s="28" t="s">
        <v>2477</v>
      </c>
      <c r="D4134" s="27" t="s">
        <v>4</v>
      </c>
      <c r="E4134" s="27" t="s">
        <v>230</v>
      </c>
      <c r="F4134" s="26" t="str">
        <f>VLOOKUP(E4134,PROCV!$A$1:$B$107,2,TRUE)</f>
        <v>Artes Cênicas e Espetáculo</v>
      </c>
      <c r="G4134" s="25">
        <v>2005</v>
      </c>
      <c r="H4134" s="24">
        <v>0</v>
      </c>
      <c r="I4134" s="23" t="str">
        <f>VLOOKUP(J4134,PROCV!$E$1:$F$27,2,FALSE)</f>
        <v>21 - Maranhão</v>
      </c>
      <c r="J4134" s="22" t="s">
        <v>63</v>
      </c>
      <c r="K4134" s="22">
        <v>0</v>
      </c>
      <c r="L4134" s="25">
        <v>30000</v>
      </c>
      <c r="M4134" s="20" t="e">
        <f>VLOOKUP(G4134,PROCV!$A$110:$B$119,2,FALSE)</f>
        <v>#N/A</v>
      </c>
      <c r="N4134" s="17" t="e">
        <f t="shared" si="64"/>
        <v>#N/A</v>
      </c>
    </row>
    <row r="4135" spans="1:14" x14ac:dyDescent="0.25">
      <c r="A4135" s="30" t="s">
        <v>48</v>
      </c>
      <c r="B4135" s="29">
        <v>54522</v>
      </c>
      <c r="C4135" s="28" t="s">
        <v>2476</v>
      </c>
      <c r="D4135" s="27" t="s">
        <v>4</v>
      </c>
      <c r="E4135" s="27" t="s">
        <v>230</v>
      </c>
      <c r="F4135" s="26" t="str">
        <f>VLOOKUP(E4135,PROCV!$A$1:$B$107,2,TRUE)</f>
        <v>Artes Cênicas e Espetáculo</v>
      </c>
      <c r="G4135" s="25">
        <v>2005</v>
      </c>
      <c r="H4135" s="24">
        <v>0</v>
      </c>
      <c r="I4135" s="23" t="str">
        <f>VLOOKUP(J4135,PROCV!$E$1:$F$27,2,FALSE)</f>
        <v>35 - São Paulo</v>
      </c>
      <c r="J4135" s="22" t="s">
        <v>76</v>
      </c>
      <c r="K4135" s="22">
        <v>0</v>
      </c>
      <c r="L4135" s="25">
        <v>100000</v>
      </c>
      <c r="M4135" s="20" t="e">
        <f>VLOOKUP(G4135,PROCV!$A$110:$B$119,2,FALSE)</f>
        <v>#N/A</v>
      </c>
      <c r="N4135" s="17" t="e">
        <f t="shared" si="64"/>
        <v>#N/A</v>
      </c>
    </row>
    <row r="4136" spans="1:14" x14ac:dyDescent="0.25">
      <c r="A4136" s="30" t="s">
        <v>48</v>
      </c>
      <c r="B4136" s="29">
        <v>55762</v>
      </c>
      <c r="C4136" s="28" t="s">
        <v>2475</v>
      </c>
      <c r="D4136" s="27" t="s">
        <v>300</v>
      </c>
      <c r="E4136" s="27" t="s">
        <v>320</v>
      </c>
      <c r="F4136" s="26" t="str">
        <f>VLOOKUP(E4136,PROCV!$A$1:$B$107,2,TRUE)</f>
        <v>Música</v>
      </c>
      <c r="G4136" s="25">
        <v>2005</v>
      </c>
      <c r="H4136" s="24">
        <v>0</v>
      </c>
      <c r="I4136" s="23" t="str">
        <f>VLOOKUP(J4136,PROCV!$E$1:$F$27,2,FALSE)</f>
        <v>35 - São Paulo</v>
      </c>
      <c r="J4136" s="22" t="s">
        <v>76</v>
      </c>
      <c r="K4136" s="22">
        <v>0</v>
      </c>
      <c r="L4136" s="25">
        <v>160000</v>
      </c>
      <c r="M4136" s="20" t="e">
        <f>VLOOKUP(G4136,PROCV!$A$110:$B$119,2,FALSE)</f>
        <v>#N/A</v>
      </c>
      <c r="N4136" s="17" t="e">
        <f t="shared" si="64"/>
        <v>#N/A</v>
      </c>
    </row>
    <row r="4137" spans="1:14" x14ac:dyDescent="0.25">
      <c r="A4137" s="30" t="s">
        <v>48</v>
      </c>
      <c r="B4137" s="29">
        <v>63488</v>
      </c>
      <c r="C4137" s="28" t="s">
        <v>2474</v>
      </c>
      <c r="D4137" s="27" t="s">
        <v>46</v>
      </c>
      <c r="E4137" s="27" t="s">
        <v>50</v>
      </c>
      <c r="F4137" s="26" t="str">
        <f>VLOOKUP(E4137,PROCV!$A$1:$B$107,2,TRUE)</f>
        <v>Educação e Criação em Artes</v>
      </c>
      <c r="G4137" s="25">
        <v>2005</v>
      </c>
      <c r="H4137" s="24">
        <v>0</v>
      </c>
      <c r="I4137" s="23" t="str">
        <f>VLOOKUP(J4137,PROCV!$E$1:$F$27,2,FALSE)</f>
        <v>33 - Rio de Janeiro</v>
      </c>
      <c r="J4137" s="22" t="s">
        <v>82</v>
      </c>
      <c r="K4137" s="22">
        <v>0</v>
      </c>
      <c r="L4137" s="25">
        <v>150000</v>
      </c>
      <c r="M4137" s="20" t="e">
        <f>VLOOKUP(G4137,PROCV!$A$110:$B$119,2,FALSE)</f>
        <v>#N/A</v>
      </c>
      <c r="N4137" s="17" t="e">
        <f t="shared" si="64"/>
        <v>#N/A</v>
      </c>
    </row>
    <row r="4138" spans="1:14" x14ac:dyDescent="0.25">
      <c r="A4138" s="30" t="s">
        <v>48</v>
      </c>
      <c r="B4138" s="29">
        <v>43354</v>
      </c>
      <c r="C4138" s="28" t="s">
        <v>2473</v>
      </c>
      <c r="D4138" s="27" t="s">
        <v>189</v>
      </c>
      <c r="E4138" s="27" t="s">
        <v>278</v>
      </c>
      <c r="F4138" s="26" t="str">
        <f>VLOOKUP(E4138,PROCV!$A$1:$B$107,2,TRUE)</f>
        <v>Artes Cênicas e Espetáculo</v>
      </c>
      <c r="G4138" s="25">
        <v>2005</v>
      </c>
      <c r="H4138" s="24">
        <v>0</v>
      </c>
      <c r="I4138" s="23" t="str">
        <f>VLOOKUP(J4138,PROCV!$E$1:$F$27,2,FALSE)</f>
        <v>16 - Amapá</v>
      </c>
      <c r="J4138" s="22" t="s">
        <v>61</v>
      </c>
      <c r="K4138" s="22">
        <v>0</v>
      </c>
      <c r="L4138" s="25">
        <v>492767.28</v>
      </c>
      <c r="M4138" s="20" t="e">
        <f>VLOOKUP(G4138,PROCV!$A$110:$B$119,2,FALSE)</f>
        <v>#N/A</v>
      </c>
      <c r="N4138" s="17" t="e">
        <f t="shared" si="64"/>
        <v>#N/A</v>
      </c>
    </row>
    <row r="4139" spans="1:14" x14ac:dyDescent="0.25">
      <c r="A4139" s="30" t="s">
        <v>48</v>
      </c>
      <c r="B4139" s="29">
        <v>510152</v>
      </c>
      <c r="C4139" s="28" t="s">
        <v>2472</v>
      </c>
      <c r="D4139" s="27" t="s">
        <v>189</v>
      </c>
      <c r="E4139" s="27" t="s">
        <v>188</v>
      </c>
      <c r="F4139" s="26" t="str">
        <f>VLOOKUP(E4139,PROCV!$A$1:$B$107,2,TRUE)</f>
        <v>Audiovisual</v>
      </c>
      <c r="G4139" s="25">
        <v>2005</v>
      </c>
      <c r="H4139" s="24">
        <v>0</v>
      </c>
      <c r="I4139" s="23" t="str">
        <f>VLOOKUP(J4139,PROCV!$E$1:$F$27,2,FALSE)</f>
        <v>42 - Santa Catarina</v>
      </c>
      <c r="J4139" s="22" t="s">
        <v>79</v>
      </c>
      <c r="K4139" s="22">
        <v>0</v>
      </c>
      <c r="L4139" s="25">
        <v>280000</v>
      </c>
      <c r="M4139" s="20" t="e">
        <f>VLOOKUP(G4139,PROCV!$A$110:$B$119,2,FALSE)</f>
        <v>#N/A</v>
      </c>
      <c r="N4139" s="17" t="e">
        <f t="shared" si="64"/>
        <v>#N/A</v>
      </c>
    </row>
    <row r="4140" spans="1:14" x14ac:dyDescent="0.25">
      <c r="A4140" s="30" t="s">
        <v>48</v>
      </c>
      <c r="B4140" s="29">
        <v>66030</v>
      </c>
      <c r="C4140" s="28" t="s">
        <v>2471</v>
      </c>
      <c r="D4140" s="27" t="s">
        <v>189</v>
      </c>
      <c r="E4140" s="27" t="s">
        <v>188</v>
      </c>
      <c r="F4140" s="26" t="str">
        <f>VLOOKUP(E4140,PROCV!$A$1:$B$107,2,TRUE)</f>
        <v>Audiovisual</v>
      </c>
      <c r="G4140" s="25">
        <v>2005</v>
      </c>
      <c r="H4140" s="24">
        <v>0</v>
      </c>
      <c r="I4140" s="23" t="str">
        <f>VLOOKUP(J4140,PROCV!$E$1:$F$27,2,FALSE)</f>
        <v>31 - Minas Gerais</v>
      </c>
      <c r="J4140" s="22" t="s">
        <v>85</v>
      </c>
      <c r="K4140" s="22">
        <v>0</v>
      </c>
      <c r="L4140" s="25">
        <v>185000</v>
      </c>
      <c r="M4140" s="20" t="e">
        <f>VLOOKUP(G4140,PROCV!$A$110:$B$119,2,FALSE)</f>
        <v>#N/A</v>
      </c>
      <c r="N4140" s="17" t="e">
        <f t="shared" si="64"/>
        <v>#N/A</v>
      </c>
    </row>
    <row r="4141" spans="1:14" x14ac:dyDescent="0.25">
      <c r="A4141" s="30" t="s">
        <v>48</v>
      </c>
      <c r="B4141" s="29">
        <v>51561</v>
      </c>
      <c r="C4141" s="28" t="s">
        <v>2470</v>
      </c>
      <c r="D4141" s="27" t="s">
        <v>114</v>
      </c>
      <c r="E4141" s="27" t="s">
        <v>113</v>
      </c>
      <c r="F4141" s="26" t="str">
        <f>VLOOKUP(E4141,PROCV!$A$1:$B$107,2,TRUE)</f>
        <v>Música</v>
      </c>
      <c r="G4141" s="25">
        <v>2005</v>
      </c>
      <c r="H4141" s="24">
        <v>0</v>
      </c>
      <c r="I4141" s="23" t="str">
        <f>VLOOKUP(J4141,PROCV!$E$1:$F$27,2,FALSE)</f>
        <v>43 - Rio Grande do Sul</v>
      </c>
      <c r="J4141" s="22" t="s">
        <v>56</v>
      </c>
      <c r="K4141" s="22">
        <v>0</v>
      </c>
      <c r="L4141" s="25">
        <v>24000</v>
      </c>
      <c r="M4141" s="20" t="e">
        <f>VLOOKUP(G4141,PROCV!$A$110:$B$119,2,FALSE)</f>
        <v>#N/A</v>
      </c>
      <c r="N4141" s="17" t="e">
        <f t="shared" si="64"/>
        <v>#N/A</v>
      </c>
    </row>
    <row r="4142" spans="1:14" x14ac:dyDescent="0.25">
      <c r="A4142" s="30" t="s">
        <v>48</v>
      </c>
      <c r="B4142" s="29">
        <v>67036</v>
      </c>
      <c r="C4142" s="28" t="s">
        <v>2469</v>
      </c>
      <c r="D4142" s="27" t="s">
        <v>46</v>
      </c>
      <c r="E4142" s="27" t="s">
        <v>50</v>
      </c>
      <c r="F4142" s="26" t="str">
        <f>VLOOKUP(E4142,PROCV!$A$1:$B$107,2,TRUE)</f>
        <v>Educação e Criação em Artes</v>
      </c>
      <c r="G4142" s="25">
        <v>2005</v>
      </c>
      <c r="H4142" s="24">
        <v>0</v>
      </c>
      <c r="I4142" s="23" t="str">
        <f>VLOOKUP(J4142,PROCV!$E$1:$F$27,2,FALSE)</f>
        <v>15 - Pará</v>
      </c>
      <c r="J4142" s="22" t="s">
        <v>140</v>
      </c>
      <c r="K4142" s="22">
        <v>0</v>
      </c>
      <c r="L4142" s="25">
        <v>113644</v>
      </c>
      <c r="M4142" s="20" t="e">
        <f>VLOOKUP(G4142,PROCV!$A$110:$B$119,2,FALSE)</f>
        <v>#N/A</v>
      </c>
      <c r="N4142" s="17" t="e">
        <f t="shared" si="64"/>
        <v>#N/A</v>
      </c>
    </row>
    <row r="4143" spans="1:14" x14ac:dyDescent="0.25">
      <c r="A4143" s="30" t="s">
        <v>48</v>
      </c>
      <c r="B4143" s="29">
        <v>68770</v>
      </c>
      <c r="C4143" s="28" t="s">
        <v>2468</v>
      </c>
      <c r="D4143" s="27" t="s">
        <v>46</v>
      </c>
      <c r="E4143" s="27" t="s">
        <v>50</v>
      </c>
      <c r="F4143" s="26" t="str">
        <f>VLOOKUP(E4143,PROCV!$A$1:$B$107,2,TRUE)</f>
        <v>Educação e Criação em Artes</v>
      </c>
      <c r="G4143" s="25">
        <v>2005</v>
      </c>
      <c r="H4143" s="24">
        <v>0</v>
      </c>
      <c r="I4143" s="23" t="str">
        <f>VLOOKUP(J4143,PROCV!$E$1:$F$27,2,FALSE)</f>
        <v>31 - Minas Gerais</v>
      </c>
      <c r="J4143" s="22" t="s">
        <v>85</v>
      </c>
      <c r="K4143" s="22">
        <v>0</v>
      </c>
      <c r="L4143" s="25">
        <v>143940</v>
      </c>
      <c r="M4143" s="20" t="e">
        <f>VLOOKUP(G4143,PROCV!$A$110:$B$119,2,FALSE)</f>
        <v>#N/A</v>
      </c>
      <c r="N4143" s="17" t="e">
        <f t="shared" si="64"/>
        <v>#N/A</v>
      </c>
    </row>
    <row r="4144" spans="1:14" x14ac:dyDescent="0.25">
      <c r="A4144" s="30" t="s">
        <v>48</v>
      </c>
      <c r="B4144" s="29">
        <v>66343</v>
      </c>
      <c r="C4144" s="28" t="s">
        <v>2467</v>
      </c>
      <c r="D4144" s="27" t="s">
        <v>46</v>
      </c>
      <c r="E4144" s="27" t="s">
        <v>50</v>
      </c>
      <c r="F4144" s="26" t="str">
        <f>VLOOKUP(E4144,PROCV!$A$1:$B$107,2,TRUE)</f>
        <v>Educação e Criação em Artes</v>
      </c>
      <c r="G4144" s="25">
        <v>2005</v>
      </c>
      <c r="H4144" s="24">
        <v>0</v>
      </c>
      <c r="I4144" s="23" t="str">
        <f>VLOOKUP(J4144,PROCV!$E$1:$F$27,2,FALSE)</f>
        <v>35 - São Paulo</v>
      </c>
      <c r="J4144" s="22" t="s">
        <v>76</v>
      </c>
      <c r="K4144" s="22">
        <v>0</v>
      </c>
      <c r="L4144" s="25">
        <v>165968</v>
      </c>
      <c r="M4144" s="20" t="e">
        <f>VLOOKUP(G4144,PROCV!$A$110:$B$119,2,FALSE)</f>
        <v>#N/A</v>
      </c>
      <c r="N4144" s="17" t="e">
        <f t="shared" si="64"/>
        <v>#N/A</v>
      </c>
    </row>
    <row r="4145" spans="1:14" x14ac:dyDescent="0.25">
      <c r="A4145" s="30" t="s">
        <v>48</v>
      </c>
      <c r="B4145" s="29">
        <v>66148</v>
      </c>
      <c r="C4145" s="28" t="s">
        <v>2466</v>
      </c>
      <c r="D4145" s="27" t="s">
        <v>46</v>
      </c>
      <c r="E4145" s="27" t="s">
        <v>50</v>
      </c>
      <c r="F4145" s="26" t="str">
        <f>VLOOKUP(E4145,PROCV!$A$1:$B$107,2,TRUE)</f>
        <v>Educação e Criação em Artes</v>
      </c>
      <c r="G4145" s="25">
        <v>2005</v>
      </c>
      <c r="H4145" s="24">
        <v>0</v>
      </c>
      <c r="I4145" s="23" t="str">
        <f>VLOOKUP(J4145,PROCV!$E$1:$F$27,2,FALSE)</f>
        <v>35 - São Paulo</v>
      </c>
      <c r="J4145" s="22" t="s">
        <v>76</v>
      </c>
      <c r="K4145" s="22">
        <v>0</v>
      </c>
      <c r="L4145" s="25">
        <v>270000</v>
      </c>
      <c r="M4145" s="20" t="e">
        <f>VLOOKUP(G4145,PROCV!$A$110:$B$119,2,FALSE)</f>
        <v>#N/A</v>
      </c>
      <c r="N4145" s="17" t="e">
        <f t="shared" si="64"/>
        <v>#N/A</v>
      </c>
    </row>
    <row r="4146" spans="1:14" x14ac:dyDescent="0.25">
      <c r="A4146" s="30" t="s">
        <v>48</v>
      </c>
      <c r="B4146" s="29">
        <v>57866</v>
      </c>
      <c r="C4146" s="28" t="s">
        <v>2465</v>
      </c>
      <c r="D4146" s="27" t="s">
        <v>46</v>
      </c>
      <c r="E4146" s="27" t="s">
        <v>45</v>
      </c>
      <c r="F4146" s="26" t="str">
        <f>VLOOKUP(E4146,PROCV!$A$1:$B$107,2,TRUE)</f>
        <v>Artes Cênicas e Espetáculo</v>
      </c>
      <c r="G4146" s="25">
        <v>2005</v>
      </c>
      <c r="H4146" s="24">
        <v>0</v>
      </c>
      <c r="I4146" s="23" t="str">
        <f>VLOOKUP(J4146,PROCV!$E$1:$F$27,2,FALSE)</f>
        <v>33 - Rio de Janeiro</v>
      </c>
      <c r="J4146" s="22" t="s">
        <v>82</v>
      </c>
      <c r="K4146" s="22">
        <v>0</v>
      </c>
      <c r="L4146" s="25">
        <v>79850</v>
      </c>
      <c r="M4146" s="20" t="e">
        <f>VLOOKUP(G4146,PROCV!$A$110:$B$119,2,FALSE)</f>
        <v>#N/A</v>
      </c>
      <c r="N4146" s="17" t="e">
        <f t="shared" si="64"/>
        <v>#N/A</v>
      </c>
    </row>
    <row r="4147" spans="1:14" x14ac:dyDescent="0.25">
      <c r="A4147" s="30" t="s">
        <v>48</v>
      </c>
      <c r="B4147" s="29">
        <v>58735</v>
      </c>
      <c r="C4147" s="28" t="s">
        <v>2464</v>
      </c>
      <c r="D4147" s="27" t="s">
        <v>46</v>
      </c>
      <c r="E4147" s="27" t="s">
        <v>45</v>
      </c>
      <c r="F4147" s="26" t="str">
        <f>VLOOKUP(E4147,PROCV!$A$1:$B$107,2,TRUE)</f>
        <v>Artes Cênicas e Espetáculo</v>
      </c>
      <c r="G4147" s="25">
        <v>2005</v>
      </c>
      <c r="H4147" s="24">
        <v>0</v>
      </c>
      <c r="I4147" s="23" t="str">
        <f>VLOOKUP(J4147,PROCV!$E$1:$F$27,2,FALSE)</f>
        <v>35 - São Paulo</v>
      </c>
      <c r="J4147" s="22" t="s">
        <v>76</v>
      </c>
      <c r="K4147" s="22">
        <v>0</v>
      </c>
      <c r="L4147" s="25">
        <v>58437.22</v>
      </c>
      <c r="M4147" s="20" t="e">
        <f>VLOOKUP(G4147,PROCV!$A$110:$B$119,2,FALSE)</f>
        <v>#N/A</v>
      </c>
      <c r="N4147" s="17" t="e">
        <f t="shared" si="64"/>
        <v>#N/A</v>
      </c>
    </row>
    <row r="4148" spans="1:14" x14ac:dyDescent="0.25">
      <c r="A4148" s="30" t="s">
        <v>48</v>
      </c>
      <c r="B4148" s="29">
        <v>66443</v>
      </c>
      <c r="C4148" s="28" t="s">
        <v>2463</v>
      </c>
      <c r="D4148" s="27" t="s">
        <v>46</v>
      </c>
      <c r="E4148" s="27" t="s">
        <v>50</v>
      </c>
      <c r="F4148" s="26" t="str">
        <f>VLOOKUP(E4148,PROCV!$A$1:$B$107,2,TRUE)</f>
        <v>Educação e Criação em Artes</v>
      </c>
      <c r="G4148" s="25">
        <v>2005</v>
      </c>
      <c r="H4148" s="24">
        <v>0</v>
      </c>
      <c r="I4148" s="23" t="str">
        <f>VLOOKUP(J4148,PROCV!$E$1:$F$27,2,FALSE)</f>
        <v>31 - Minas Gerais</v>
      </c>
      <c r="J4148" s="22" t="s">
        <v>85</v>
      </c>
      <c r="K4148" s="22">
        <v>0</v>
      </c>
      <c r="L4148" s="25">
        <v>149650</v>
      </c>
      <c r="M4148" s="20" t="e">
        <f>VLOOKUP(G4148,PROCV!$A$110:$B$119,2,FALSE)</f>
        <v>#N/A</v>
      </c>
      <c r="N4148" s="17" t="e">
        <f t="shared" si="64"/>
        <v>#N/A</v>
      </c>
    </row>
    <row r="4149" spans="1:14" x14ac:dyDescent="0.25">
      <c r="A4149" s="30" t="s">
        <v>48</v>
      </c>
      <c r="B4149" s="29">
        <v>66073</v>
      </c>
      <c r="C4149" s="28" t="s">
        <v>2462</v>
      </c>
      <c r="D4149" s="27" t="s">
        <v>46</v>
      </c>
      <c r="E4149" s="27" t="s">
        <v>50</v>
      </c>
      <c r="F4149" s="26" t="str">
        <f>VLOOKUP(E4149,PROCV!$A$1:$B$107,2,TRUE)</f>
        <v>Educação e Criação em Artes</v>
      </c>
      <c r="G4149" s="25">
        <v>2005</v>
      </c>
      <c r="H4149" s="24">
        <v>0</v>
      </c>
      <c r="I4149" s="23" t="str">
        <f>VLOOKUP(J4149,PROCV!$E$1:$F$27,2,FALSE)</f>
        <v>13 - Amazonas</v>
      </c>
      <c r="J4149" s="22" t="s">
        <v>823</v>
      </c>
      <c r="K4149" s="22">
        <v>0</v>
      </c>
      <c r="L4149" s="25">
        <v>915000</v>
      </c>
      <c r="M4149" s="20" t="e">
        <f>VLOOKUP(G4149,PROCV!$A$110:$B$119,2,FALSE)</f>
        <v>#N/A</v>
      </c>
      <c r="N4149" s="17" t="e">
        <f t="shared" si="64"/>
        <v>#N/A</v>
      </c>
    </row>
    <row r="4150" spans="1:14" x14ac:dyDescent="0.25">
      <c r="A4150" s="30" t="s">
        <v>48</v>
      </c>
      <c r="B4150" s="29">
        <v>66947</v>
      </c>
      <c r="C4150" s="28" t="s">
        <v>2461</v>
      </c>
      <c r="D4150" s="27" t="s">
        <v>46</v>
      </c>
      <c r="E4150" s="27" t="s">
        <v>50</v>
      </c>
      <c r="F4150" s="26" t="str">
        <f>VLOOKUP(E4150,PROCV!$A$1:$B$107,2,TRUE)</f>
        <v>Educação e Criação em Artes</v>
      </c>
      <c r="G4150" s="25">
        <v>2005</v>
      </c>
      <c r="H4150" s="24">
        <v>0</v>
      </c>
      <c r="I4150" s="23" t="str">
        <f>VLOOKUP(J4150,PROCV!$E$1:$F$27,2,FALSE)</f>
        <v>17 - Tocantins</v>
      </c>
      <c r="J4150" s="22" t="s">
        <v>64</v>
      </c>
      <c r="K4150" s="22">
        <v>0</v>
      </c>
      <c r="L4150" s="25">
        <v>124000</v>
      </c>
      <c r="M4150" s="20" t="e">
        <f>VLOOKUP(G4150,PROCV!$A$110:$B$119,2,FALSE)</f>
        <v>#N/A</v>
      </c>
      <c r="N4150" s="17" t="e">
        <f t="shared" si="64"/>
        <v>#N/A</v>
      </c>
    </row>
    <row r="4151" spans="1:14" x14ac:dyDescent="0.25">
      <c r="A4151" s="30" t="s">
        <v>48</v>
      </c>
      <c r="B4151" s="29">
        <v>65431</v>
      </c>
      <c r="C4151" s="28" t="s">
        <v>2460</v>
      </c>
      <c r="D4151" s="27" t="s">
        <v>46</v>
      </c>
      <c r="E4151" s="27" t="s">
        <v>50</v>
      </c>
      <c r="F4151" s="26" t="str">
        <f>VLOOKUP(E4151,PROCV!$A$1:$B$107,2,TRUE)</f>
        <v>Educação e Criação em Artes</v>
      </c>
      <c r="G4151" s="25">
        <v>2005</v>
      </c>
      <c r="H4151" s="24">
        <v>0</v>
      </c>
      <c r="I4151" s="23" t="str">
        <f>VLOOKUP(J4151,PROCV!$E$1:$F$27,2,FALSE)</f>
        <v>28 - Sergipe</v>
      </c>
      <c r="J4151" s="22" t="s">
        <v>49</v>
      </c>
      <c r="K4151" s="22">
        <v>0</v>
      </c>
      <c r="L4151" s="25">
        <v>150000</v>
      </c>
      <c r="M4151" s="20" t="e">
        <f>VLOOKUP(G4151,PROCV!$A$110:$B$119,2,FALSE)</f>
        <v>#N/A</v>
      </c>
      <c r="N4151" s="17" t="e">
        <f t="shared" si="64"/>
        <v>#N/A</v>
      </c>
    </row>
    <row r="4152" spans="1:14" x14ac:dyDescent="0.25">
      <c r="A4152" s="30" t="s">
        <v>48</v>
      </c>
      <c r="B4152" s="29">
        <v>66106</v>
      </c>
      <c r="C4152" s="28" t="s">
        <v>2459</v>
      </c>
      <c r="D4152" s="27" t="s">
        <v>46</v>
      </c>
      <c r="E4152" s="27" t="s">
        <v>50</v>
      </c>
      <c r="F4152" s="26" t="str">
        <f>VLOOKUP(E4152,PROCV!$A$1:$B$107,2,TRUE)</f>
        <v>Educação e Criação em Artes</v>
      </c>
      <c r="G4152" s="25">
        <v>2005</v>
      </c>
      <c r="H4152" s="24">
        <v>0</v>
      </c>
      <c r="I4152" s="23" t="str">
        <f>VLOOKUP(J4152,PROCV!$E$1:$F$27,2,FALSE)</f>
        <v>15 - Pará</v>
      </c>
      <c r="J4152" s="22" t="s">
        <v>140</v>
      </c>
      <c r="K4152" s="22">
        <v>0</v>
      </c>
      <c r="L4152" s="25">
        <v>180000</v>
      </c>
      <c r="M4152" s="20" t="e">
        <f>VLOOKUP(G4152,PROCV!$A$110:$B$119,2,FALSE)</f>
        <v>#N/A</v>
      </c>
      <c r="N4152" s="17" t="e">
        <f t="shared" si="64"/>
        <v>#N/A</v>
      </c>
    </row>
    <row r="4153" spans="1:14" x14ac:dyDescent="0.25">
      <c r="A4153" s="30" t="s">
        <v>48</v>
      </c>
      <c r="B4153" s="29">
        <v>66968</v>
      </c>
      <c r="C4153" s="28" t="s">
        <v>2458</v>
      </c>
      <c r="D4153" s="27" t="s">
        <v>46</v>
      </c>
      <c r="E4153" s="27" t="s">
        <v>50</v>
      </c>
      <c r="F4153" s="26" t="str">
        <f>VLOOKUP(E4153,PROCV!$A$1:$B$107,2,TRUE)</f>
        <v>Educação e Criação em Artes</v>
      </c>
      <c r="G4153" s="25">
        <v>2005</v>
      </c>
      <c r="H4153" s="24">
        <v>0</v>
      </c>
      <c r="I4153" s="23" t="str">
        <f>VLOOKUP(J4153,PROCV!$E$1:$F$27,2,FALSE)</f>
        <v>51 - Mato Grosso</v>
      </c>
      <c r="J4153" s="22" t="s">
        <v>99</v>
      </c>
      <c r="K4153" s="22">
        <v>0</v>
      </c>
      <c r="L4153" s="25">
        <v>360000</v>
      </c>
      <c r="M4153" s="20" t="e">
        <f>VLOOKUP(G4153,PROCV!$A$110:$B$119,2,FALSE)</f>
        <v>#N/A</v>
      </c>
      <c r="N4153" s="17" t="e">
        <f t="shared" si="64"/>
        <v>#N/A</v>
      </c>
    </row>
    <row r="4154" spans="1:14" x14ac:dyDescent="0.25">
      <c r="A4154" s="30" t="s">
        <v>48</v>
      </c>
      <c r="B4154" s="29">
        <v>66299</v>
      </c>
      <c r="C4154" s="28" t="s">
        <v>2457</v>
      </c>
      <c r="D4154" s="27" t="s">
        <v>46</v>
      </c>
      <c r="E4154" s="27" t="s">
        <v>50</v>
      </c>
      <c r="F4154" s="26" t="str">
        <f>VLOOKUP(E4154,PROCV!$A$1:$B$107,2,TRUE)</f>
        <v>Educação e Criação em Artes</v>
      </c>
      <c r="G4154" s="25">
        <v>2005</v>
      </c>
      <c r="H4154" s="24">
        <v>0</v>
      </c>
      <c r="I4154" s="23" t="str">
        <f>VLOOKUP(J4154,PROCV!$E$1:$F$27,2,FALSE)</f>
        <v>31 - Minas Gerais</v>
      </c>
      <c r="J4154" s="22" t="s">
        <v>85</v>
      </c>
      <c r="K4154" s="22">
        <v>0</v>
      </c>
      <c r="L4154" s="25">
        <v>153865</v>
      </c>
      <c r="M4154" s="20" t="e">
        <f>VLOOKUP(G4154,PROCV!$A$110:$B$119,2,FALSE)</f>
        <v>#N/A</v>
      </c>
      <c r="N4154" s="17" t="e">
        <f t="shared" si="64"/>
        <v>#N/A</v>
      </c>
    </row>
    <row r="4155" spans="1:14" x14ac:dyDescent="0.25">
      <c r="A4155" s="30" t="s">
        <v>48</v>
      </c>
      <c r="B4155" s="29">
        <v>59751</v>
      </c>
      <c r="C4155" s="28" t="s">
        <v>2456</v>
      </c>
      <c r="D4155" s="27" t="s">
        <v>4</v>
      </c>
      <c r="E4155" s="27" t="s">
        <v>230</v>
      </c>
      <c r="F4155" s="26" t="str">
        <f>VLOOKUP(E4155,PROCV!$A$1:$B$107,2,TRUE)</f>
        <v>Artes Cênicas e Espetáculo</v>
      </c>
      <c r="G4155" s="25">
        <v>2005</v>
      </c>
      <c r="H4155" s="24">
        <v>0</v>
      </c>
      <c r="I4155" s="23" t="str">
        <f>VLOOKUP(J4155,PROCV!$E$1:$F$27,2,FALSE)</f>
        <v>29 - Bahia</v>
      </c>
      <c r="J4155" s="22" t="s">
        <v>73</v>
      </c>
      <c r="K4155" s="22">
        <v>0</v>
      </c>
      <c r="L4155" s="25">
        <v>100000</v>
      </c>
      <c r="M4155" s="20" t="e">
        <f>VLOOKUP(G4155,PROCV!$A$110:$B$119,2,FALSE)</f>
        <v>#N/A</v>
      </c>
      <c r="N4155" s="17" t="e">
        <f t="shared" si="64"/>
        <v>#N/A</v>
      </c>
    </row>
    <row r="4156" spans="1:14" x14ac:dyDescent="0.25">
      <c r="A4156" s="30" t="s">
        <v>48</v>
      </c>
      <c r="B4156" s="29">
        <v>66201</v>
      </c>
      <c r="C4156" s="28" t="s">
        <v>2455</v>
      </c>
      <c r="D4156" s="27" t="s">
        <v>46</v>
      </c>
      <c r="E4156" s="27" t="s">
        <v>50</v>
      </c>
      <c r="F4156" s="26" t="str">
        <f>VLOOKUP(E4156,PROCV!$A$1:$B$107,2,TRUE)</f>
        <v>Educação e Criação em Artes</v>
      </c>
      <c r="G4156" s="25">
        <v>2005</v>
      </c>
      <c r="H4156" s="24">
        <v>0</v>
      </c>
      <c r="I4156" s="23" t="str">
        <f>VLOOKUP(J4156,PROCV!$E$1:$F$27,2,FALSE)</f>
        <v>26 - Pernambuco</v>
      </c>
      <c r="J4156" s="22" t="s">
        <v>44</v>
      </c>
      <c r="K4156" s="22">
        <v>0</v>
      </c>
      <c r="L4156" s="25">
        <v>149952.4</v>
      </c>
      <c r="M4156" s="20" t="e">
        <f>VLOOKUP(G4156,PROCV!$A$110:$B$119,2,FALSE)</f>
        <v>#N/A</v>
      </c>
      <c r="N4156" s="17" t="e">
        <f t="shared" si="64"/>
        <v>#N/A</v>
      </c>
    </row>
    <row r="4157" spans="1:14" x14ac:dyDescent="0.25">
      <c r="A4157" s="30" t="s">
        <v>48</v>
      </c>
      <c r="B4157" s="29">
        <v>66332</v>
      </c>
      <c r="C4157" s="28" t="s">
        <v>2454</v>
      </c>
      <c r="D4157" s="27" t="s">
        <v>46</v>
      </c>
      <c r="E4157" s="27" t="s">
        <v>50</v>
      </c>
      <c r="F4157" s="26" t="str">
        <f>VLOOKUP(E4157,PROCV!$A$1:$B$107,2,TRUE)</f>
        <v>Educação e Criação em Artes</v>
      </c>
      <c r="G4157" s="25">
        <v>2005</v>
      </c>
      <c r="H4157" s="24">
        <v>0</v>
      </c>
      <c r="I4157" s="23" t="str">
        <f>VLOOKUP(J4157,PROCV!$E$1:$F$27,2,FALSE)</f>
        <v>26 - Pernambuco</v>
      </c>
      <c r="J4157" s="22" t="s">
        <v>44</v>
      </c>
      <c r="K4157" s="22">
        <v>0</v>
      </c>
      <c r="L4157" s="25">
        <v>150000</v>
      </c>
      <c r="M4157" s="20" t="e">
        <f>VLOOKUP(G4157,PROCV!$A$110:$B$119,2,FALSE)</f>
        <v>#N/A</v>
      </c>
      <c r="N4157" s="17" t="e">
        <f t="shared" si="64"/>
        <v>#N/A</v>
      </c>
    </row>
    <row r="4158" spans="1:14" x14ac:dyDescent="0.25">
      <c r="A4158" s="30" t="s">
        <v>48</v>
      </c>
      <c r="B4158" s="29">
        <v>73060</v>
      </c>
      <c r="C4158" s="28" t="s">
        <v>2453</v>
      </c>
      <c r="D4158" s="27" t="s">
        <v>46</v>
      </c>
      <c r="E4158" s="27" t="s">
        <v>50</v>
      </c>
      <c r="F4158" s="26" t="str">
        <f>VLOOKUP(E4158,PROCV!$A$1:$B$107,2,TRUE)</f>
        <v>Educação e Criação em Artes</v>
      </c>
      <c r="G4158" s="25">
        <v>2005</v>
      </c>
      <c r="H4158" s="24">
        <v>0</v>
      </c>
      <c r="I4158" s="23" t="str">
        <f>VLOOKUP(J4158,PROCV!$E$1:$F$27,2,FALSE)</f>
        <v>35 - São Paulo</v>
      </c>
      <c r="J4158" s="22" t="s">
        <v>76</v>
      </c>
      <c r="K4158" s="22">
        <v>0</v>
      </c>
      <c r="L4158" s="25">
        <v>350000</v>
      </c>
      <c r="M4158" s="20" t="e">
        <f>VLOOKUP(G4158,PROCV!$A$110:$B$119,2,FALSE)</f>
        <v>#N/A</v>
      </c>
      <c r="N4158" s="17" t="e">
        <f t="shared" si="64"/>
        <v>#N/A</v>
      </c>
    </row>
    <row r="4159" spans="1:14" x14ac:dyDescent="0.25">
      <c r="A4159" s="30" t="s">
        <v>48</v>
      </c>
      <c r="B4159" s="29">
        <v>66239</v>
      </c>
      <c r="C4159" s="28" t="s">
        <v>2452</v>
      </c>
      <c r="D4159" s="27" t="s">
        <v>46</v>
      </c>
      <c r="E4159" s="27" t="s">
        <v>50</v>
      </c>
      <c r="F4159" s="26" t="str">
        <f>VLOOKUP(E4159,PROCV!$A$1:$B$107,2,TRUE)</f>
        <v>Educação e Criação em Artes</v>
      </c>
      <c r="G4159" s="25">
        <v>2005</v>
      </c>
      <c r="H4159" s="24">
        <v>0</v>
      </c>
      <c r="I4159" s="23" t="str">
        <f>VLOOKUP(J4159,PROCV!$E$1:$F$27,2,FALSE)</f>
        <v>22 - Piauí</v>
      </c>
      <c r="J4159" s="22" t="s">
        <v>77</v>
      </c>
      <c r="K4159" s="22">
        <v>0</v>
      </c>
      <c r="L4159" s="25">
        <v>150000</v>
      </c>
      <c r="M4159" s="20" t="e">
        <f>VLOOKUP(G4159,PROCV!$A$110:$B$119,2,FALSE)</f>
        <v>#N/A</v>
      </c>
      <c r="N4159" s="17" t="e">
        <f t="shared" si="64"/>
        <v>#N/A</v>
      </c>
    </row>
    <row r="4160" spans="1:14" x14ac:dyDescent="0.25">
      <c r="A4160" s="30" t="s">
        <v>48</v>
      </c>
      <c r="B4160" s="29">
        <v>57685</v>
      </c>
      <c r="C4160" s="28" t="s">
        <v>2451</v>
      </c>
      <c r="D4160" s="27" t="s">
        <v>46</v>
      </c>
      <c r="E4160" s="27" t="s">
        <v>50</v>
      </c>
      <c r="F4160" s="26" t="str">
        <f>VLOOKUP(E4160,PROCV!$A$1:$B$107,2,TRUE)</f>
        <v>Educação e Criação em Artes</v>
      </c>
      <c r="G4160" s="25">
        <v>2005</v>
      </c>
      <c r="H4160" s="24">
        <v>0</v>
      </c>
      <c r="I4160" s="23" t="str">
        <f>VLOOKUP(J4160,PROCV!$E$1:$F$27,2,FALSE)</f>
        <v>31 - Minas Gerais</v>
      </c>
      <c r="J4160" s="22" t="s">
        <v>85</v>
      </c>
      <c r="K4160" s="22">
        <v>0</v>
      </c>
      <c r="L4160" s="25">
        <v>92751.12</v>
      </c>
      <c r="M4160" s="20" t="e">
        <f>VLOOKUP(G4160,PROCV!$A$110:$B$119,2,FALSE)</f>
        <v>#N/A</v>
      </c>
      <c r="N4160" s="17" t="e">
        <f t="shared" si="64"/>
        <v>#N/A</v>
      </c>
    </row>
    <row r="4161" spans="1:14" x14ac:dyDescent="0.25">
      <c r="A4161" s="30" t="s">
        <v>48</v>
      </c>
      <c r="B4161" s="29">
        <v>55507</v>
      </c>
      <c r="C4161" s="28" t="s">
        <v>2450</v>
      </c>
      <c r="D4161" s="27" t="s">
        <v>46</v>
      </c>
      <c r="E4161" s="27" t="s">
        <v>50</v>
      </c>
      <c r="F4161" s="26" t="str">
        <f>VLOOKUP(E4161,PROCV!$A$1:$B$107,2,TRUE)</f>
        <v>Educação e Criação em Artes</v>
      </c>
      <c r="G4161" s="25">
        <v>2005</v>
      </c>
      <c r="H4161" s="24">
        <v>0</v>
      </c>
      <c r="I4161" s="23" t="str">
        <f>VLOOKUP(J4161,PROCV!$E$1:$F$27,2,FALSE)</f>
        <v>53 - Distrito Federal</v>
      </c>
      <c r="J4161" s="22" t="s">
        <v>75</v>
      </c>
      <c r="K4161" s="22">
        <v>0</v>
      </c>
      <c r="L4161" s="25">
        <v>35867.699999999997</v>
      </c>
      <c r="M4161" s="20" t="e">
        <f>VLOOKUP(G4161,PROCV!$A$110:$B$119,2,FALSE)</f>
        <v>#N/A</v>
      </c>
      <c r="N4161" s="17" t="e">
        <f t="shared" si="64"/>
        <v>#N/A</v>
      </c>
    </row>
    <row r="4162" spans="1:14" x14ac:dyDescent="0.25">
      <c r="A4162" s="30" t="s">
        <v>48</v>
      </c>
      <c r="B4162" s="29">
        <v>57394</v>
      </c>
      <c r="C4162" s="28" t="s">
        <v>2449</v>
      </c>
      <c r="D4162" s="27" t="s">
        <v>4</v>
      </c>
      <c r="E4162" s="27" t="s">
        <v>230</v>
      </c>
      <c r="F4162" s="26" t="str">
        <f>VLOOKUP(E4162,PROCV!$A$1:$B$107,2,TRUE)</f>
        <v>Artes Cênicas e Espetáculo</v>
      </c>
      <c r="G4162" s="25">
        <v>2005</v>
      </c>
      <c r="H4162" s="24">
        <v>0</v>
      </c>
      <c r="I4162" s="23" t="str">
        <f>VLOOKUP(J4162,PROCV!$E$1:$F$27,2,FALSE)</f>
        <v>33 - Rio de Janeiro</v>
      </c>
      <c r="J4162" s="22" t="s">
        <v>82</v>
      </c>
      <c r="K4162" s="22">
        <v>0</v>
      </c>
      <c r="L4162" s="25">
        <v>134191.20000000001</v>
      </c>
      <c r="M4162" s="20" t="e">
        <f>VLOOKUP(G4162,PROCV!$A$110:$B$119,2,FALSE)</f>
        <v>#N/A</v>
      </c>
      <c r="N4162" s="17" t="e">
        <f t="shared" ref="N4162:N4225" si="65">+M4162*L4162</f>
        <v>#N/A</v>
      </c>
    </row>
    <row r="4163" spans="1:14" x14ac:dyDescent="0.25">
      <c r="A4163" s="30" t="s">
        <v>48</v>
      </c>
      <c r="B4163" s="29">
        <v>66386</v>
      </c>
      <c r="C4163" s="28" t="s">
        <v>2448</v>
      </c>
      <c r="D4163" s="27" t="s">
        <v>46</v>
      </c>
      <c r="E4163" s="27" t="s">
        <v>50</v>
      </c>
      <c r="F4163" s="26" t="str">
        <f>VLOOKUP(E4163,PROCV!$A$1:$B$107,2,TRUE)</f>
        <v>Educação e Criação em Artes</v>
      </c>
      <c r="G4163" s="25">
        <v>2005</v>
      </c>
      <c r="H4163" s="24">
        <v>0</v>
      </c>
      <c r="I4163" s="23" t="str">
        <f>VLOOKUP(J4163,PROCV!$E$1:$F$27,2,FALSE)</f>
        <v>35 - São Paulo</v>
      </c>
      <c r="J4163" s="22" t="s">
        <v>76</v>
      </c>
      <c r="K4163" s="22">
        <v>0</v>
      </c>
      <c r="L4163" s="25">
        <v>150000</v>
      </c>
      <c r="M4163" s="20" t="e">
        <f>VLOOKUP(G4163,PROCV!$A$110:$B$119,2,FALSE)</f>
        <v>#N/A</v>
      </c>
      <c r="N4163" s="17" t="e">
        <f t="shared" si="65"/>
        <v>#N/A</v>
      </c>
    </row>
    <row r="4164" spans="1:14" x14ac:dyDescent="0.25">
      <c r="A4164" s="30" t="s">
        <v>48</v>
      </c>
      <c r="B4164" s="29">
        <v>66483</v>
      </c>
      <c r="C4164" s="28" t="s">
        <v>2447</v>
      </c>
      <c r="D4164" s="27" t="s">
        <v>46</v>
      </c>
      <c r="E4164" s="27" t="s">
        <v>50</v>
      </c>
      <c r="F4164" s="26" t="str">
        <f>VLOOKUP(E4164,PROCV!$A$1:$B$107,2,TRUE)</f>
        <v>Educação e Criação em Artes</v>
      </c>
      <c r="G4164" s="25">
        <v>2005</v>
      </c>
      <c r="H4164" s="24">
        <v>0</v>
      </c>
      <c r="I4164" s="23" t="str">
        <f>VLOOKUP(J4164,PROCV!$E$1:$F$27,2,FALSE)</f>
        <v>26 - Pernambuco</v>
      </c>
      <c r="J4164" s="22" t="s">
        <v>44</v>
      </c>
      <c r="K4164" s="22">
        <v>0</v>
      </c>
      <c r="L4164" s="25">
        <v>149593</v>
      </c>
      <c r="M4164" s="20" t="e">
        <f>VLOOKUP(G4164,PROCV!$A$110:$B$119,2,FALSE)</f>
        <v>#N/A</v>
      </c>
      <c r="N4164" s="17" t="e">
        <f t="shared" si="65"/>
        <v>#N/A</v>
      </c>
    </row>
    <row r="4165" spans="1:14" x14ac:dyDescent="0.25">
      <c r="A4165" s="30" t="s">
        <v>48</v>
      </c>
      <c r="B4165" s="29">
        <v>67698</v>
      </c>
      <c r="C4165" s="28" t="s">
        <v>2446</v>
      </c>
      <c r="D4165" s="27" t="s">
        <v>46</v>
      </c>
      <c r="E4165" s="27" t="s">
        <v>50</v>
      </c>
      <c r="F4165" s="26" t="str">
        <f>VLOOKUP(E4165,PROCV!$A$1:$B$107,2,TRUE)</f>
        <v>Educação e Criação em Artes</v>
      </c>
      <c r="G4165" s="25">
        <v>2005</v>
      </c>
      <c r="H4165" s="24">
        <v>0</v>
      </c>
      <c r="I4165" s="23" t="str">
        <f>VLOOKUP(J4165,PROCV!$E$1:$F$27,2,FALSE)</f>
        <v>43 - Rio Grande do Sul</v>
      </c>
      <c r="J4165" s="22" t="s">
        <v>56</v>
      </c>
      <c r="K4165" s="22">
        <v>0</v>
      </c>
      <c r="L4165" s="25">
        <v>170935</v>
      </c>
      <c r="M4165" s="20" t="e">
        <f>VLOOKUP(G4165,PROCV!$A$110:$B$119,2,FALSE)</f>
        <v>#N/A</v>
      </c>
      <c r="N4165" s="17" t="e">
        <f t="shared" si="65"/>
        <v>#N/A</v>
      </c>
    </row>
    <row r="4166" spans="1:14" x14ac:dyDescent="0.25">
      <c r="A4166" s="30" t="s">
        <v>48</v>
      </c>
      <c r="B4166" s="29">
        <v>58554</v>
      </c>
      <c r="C4166" s="28" t="s">
        <v>2445</v>
      </c>
      <c r="D4166" s="27" t="s">
        <v>46</v>
      </c>
      <c r="E4166" s="27" t="s">
        <v>45</v>
      </c>
      <c r="F4166" s="26" t="str">
        <f>VLOOKUP(E4166,PROCV!$A$1:$B$107,2,TRUE)</f>
        <v>Artes Cênicas e Espetáculo</v>
      </c>
      <c r="G4166" s="25">
        <v>2005</v>
      </c>
      <c r="H4166" s="24">
        <v>0</v>
      </c>
      <c r="I4166" s="23" t="str">
        <f>VLOOKUP(J4166,PROCV!$E$1:$F$27,2,FALSE)</f>
        <v>26 - Pernambuco</v>
      </c>
      <c r="J4166" s="22" t="s">
        <v>44</v>
      </c>
      <c r="K4166" s="22">
        <v>0</v>
      </c>
      <c r="L4166" s="25">
        <v>11974.4</v>
      </c>
      <c r="M4166" s="20" t="e">
        <f>VLOOKUP(G4166,PROCV!$A$110:$B$119,2,FALSE)</f>
        <v>#N/A</v>
      </c>
      <c r="N4166" s="17" t="e">
        <f t="shared" si="65"/>
        <v>#N/A</v>
      </c>
    </row>
    <row r="4167" spans="1:14" x14ac:dyDescent="0.25">
      <c r="A4167" s="30" t="s">
        <v>48</v>
      </c>
      <c r="B4167" s="29">
        <v>58464</v>
      </c>
      <c r="C4167" s="28" t="s">
        <v>2444</v>
      </c>
      <c r="D4167" s="27" t="s">
        <v>46</v>
      </c>
      <c r="E4167" s="27" t="s">
        <v>45</v>
      </c>
      <c r="F4167" s="26" t="str">
        <f>VLOOKUP(E4167,PROCV!$A$1:$B$107,2,TRUE)</f>
        <v>Artes Cênicas e Espetáculo</v>
      </c>
      <c r="G4167" s="25">
        <v>2005</v>
      </c>
      <c r="H4167" s="24">
        <v>0</v>
      </c>
      <c r="I4167" s="23" t="str">
        <f>VLOOKUP(J4167,PROCV!$E$1:$F$27,2,FALSE)</f>
        <v>26 - Pernambuco</v>
      </c>
      <c r="J4167" s="22" t="s">
        <v>44</v>
      </c>
      <c r="K4167" s="22">
        <v>0</v>
      </c>
      <c r="L4167" s="25">
        <v>7672</v>
      </c>
      <c r="M4167" s="20" t="e">
        <f>VLOOKUP(G4167,PROCV!$A$110:$B$119,2,FALSE)</f>
        <v>#N/A</v>
      </c>
      <c r="N4167" s="17" t="e">
        <f t="shared" si="65"/>
        <v>#N/A</v>
      </c>
    </row>
    <row r="4168" spans="1:14" x14ac:dyDescent="0.25">
      <c r="A4168" s="30" t="s">
        <v>48</v>
      </c>
      <c r="B4168" s="29">
        <v>55292</v>
      </c>
      <c r="C4168" s="28" t="s">
        <v>2443</v>
      </c>
      <c r="D4168" s="27" t="s">
        <v>114</v>
      </c>
      <c r="E4168" s="27" t="s">
        <v>113</v>
      </c>
      <c r="F4168" s="26" t="str">
        <f>VLOOKUP(E4168,PROCV!$A$1:$B$107,2,TRUE)</f>
        <v>Música</v>
      </c>
      <c r="G4168" s="25">
        <v>2005</v>
      </c>
      <c r="H4168" s="24">
        <v>0</v>
      </c>
      <c r="I4168" s="23" t="str">
        <f>VLOOKUP(J4168,PROCV!$E$1:$F$27,2,FALSE)</f>
        <v>53 - Distrito Federal</v>
      </c>
      <c r="J4168" s="22" t="s">
        <v>75</v>
      </c>
      <c r="K4168" s="22">
        <v>0</v>
      </c>
      <c r="L4168" s="25">
        <v>115520</v>
      </c>
      <c r="M4168" s="20" t="e">
        <f>VLOOKUP(G4168,PROCV!$A$110:$B$119,2,FALSE)</f>
        <v>#N/A</v>
      </c>
      <c r="N4168" s="17" t="e">
        <f t="shared" si="65"/>
        <v>#N/A</v>
      </c>
    </row>
    <row r="4169" spans="1:14" x14ac:dyDescent="0.25">
      <c r="A4169" s="30" t="s">
        <v>48</v>
      </c>
      <c r="B4169" s="29">
        <v>67523</v>
      </c>
      <c r="C4169" s="28" t="s">
        <v>2442</v>
      </c>
      <c r="D4169" s="27" t="s">
        <v>46</v>
      </c>
      <c r="E4169" s="27" t="s">
        <v>50</v>
      </c>
      <c r="F4169" s="26" t="str">
        <f>VLOOKUP(E4169,PROCV!$A$1:$B$107,2,TRUE)</f>
        <v>Educação e Criação em Artes</v>
      </c>
      <c r="G4169" s="25">
        <v>2005</v>
      </c>
      <c r="H4169" s="24">
        <v>0</v>
      </c>
      <c r="I4169" s="23" t="str">
        <f>VLOOKUP(J4169,PROCV!$E$1:$F$27,2,FALSE)</f>
        <v>35 - São Paulo</v>
      </c>
      <c r="J4169" s="22" t="s">
        <v>76</v>
      </c>
      <c r="K4169" s="22">
        <v>0</v>
      </c>
      <c r="L4169" s="25">
        <v>170000</v>
      </c>
      <c r="M4169" s="20" t="e">
        <f>VLOOKUP(G4169,PROCV!$A$110:$B$119,2,FALSE)</f>
        <v>#N/A</v>
      </c>
      <c r="N4169" s="17" t="e">
        <f t="shared" si="65"/>
        <v>#N/A</v>
      </c>
    </row>
    <row r="4170" spans="1:14" x14ac:dyDescent="0.25">
      <c r="A4170" s="30" t="s">
        <v>48</v>
      </c>
      <c r="B4170" s="29">
        <v>58488</v>
      </c>
      <c r="C4170" s="28" t="s">
        <v>2441</v>
      </c>
      <c r="D4170" s="27" t="s">
        <v>46</v>
      </c>
      <c r="E4170" s="27" t="s">
        <v>45</v>
      </c>
      <c r="F4170" s="26" t="str">
        <f>VLOOKUP(E4170,PROCV!$A$1:$B$107,2,TRUE)</f>
        <v>Artes Cênicas e Espetáculo</v>
      </c>
      <c r="G4170" s="25">
        <v>2005</v>
      </c>
      <c r="H4170" s="24">
        <v>0</v>
      </c>
      <c r="I4170" s="23" t="str">
        <f>VLOOKUP(J4170,PROCV!$E$1:$F$27,2,FALSE)</f>
        <v>26 - Pernambuco</v>
      </c>
      <c r="J4170" s="22" t="s">
        <v>44</v>
      </c>
      <c r="K4170" s="22">
        <v>0</v>
      </c>
      <c r="L4170" s="25">
        <v>9600</v>
      </c>
      <c r="M4170" s="20" t="e">
        <f>VLOOKUP(G4170,PROCV!$A$110:$B$119,2,FALSE)</f>
        <v>#N/A</v>
      </c>
      <c r="N4170" s="17" t="e">
        <f t="shared" si="65"/>
        <v>#N/A</v>
      </c>
    </row>
    <row r="4171" spans="1:14" x14ac:dyDescent="0.25">
      <c r="A4171" s="30" t="s">
        <v>48</v>
      </c>
      <c r="B4171" s="29">
        <v>67263</v>
      </c>
      <c r="C4171" s="28" t="s">
        <v>2440</v>
      </c>
      <c r="D4171" s="27" t="s">
        <v>46</v>
      </c>
      <c r="E4171" s="27" t="s">
        <v>50</v>
      </c>
      <c r="F4171" s="26" t="str">
        <f>VLOOKUP(E4171,PROCV!$A$1:$B$107,2,TRUE)</f>
        <v>Educação e Criação em Artes</v>
      </c>
      <c r="G4171" s="25">
        <v>2005</v>
      </c>
      <c r="H4171" s="24">
        <v>0</v>
      </c>
      <c r="I4171" s="23" t="str">
        <f>VLOOKUP(J4171,PROCV!$E$1:$F$27,2,FALSE)</f>
        <v>33 - Rio de Janeiro</v>
      </c>
      <c r="J4171" s="22" t="s">
        <v>82</v>
      </c>
      <c r="K4171" s="22">
        <v>0</v>
      </c>
      <c r="L4171" s="25">
        <v>150000</v>
      </c>
      <c r="M4171" s="20" t="e">
        <f>VLOOKUP(G4171,PROCV!$A$110:$B$119,2,FALSE)</f>
        <v>#N/A</v>
      </c>
      <c r="N4171" s="17" t="e">
        <f t="shared" si="65"/>
        <v>#N/A</v>
      </c>
    </row>
    <row r="4172" spans="1:14" x14ac:dyDescent="0.25">
      <c r="A4172" s="30" t="s">
        <v>48</v>
      </c>
      <c r="B4172" s="29">
        <v>66163</v>
      </c>
      <c r="C4172" s="28" t="s">
        <v>2439</v>
      </c>
      <c r="D4172" s="27" t="s">
        <v>46</v>
      </c>
      <c r="E4172" s="27" t="s">
        <v>50</v>
      </c>
      <c r="F4172" s="26" t="str">
        <f>VLOOKUP(E4172,PROCV!$A$1:$B$107,2,TRUE)</f>
        <v>Educação e Criação em Artes</v>
      </c>
      <c r="G4172" s="25">
        <v>2005</v>
      </c>
      <c r="H4172" s="24">
        <v>0</v>
      </c>
      <c r="I4172" s="23" t="str">
        <f>VLOOKUP(J4172,PROCV!$E$1:$F$27,2,FALSE)</f>
        <v>12 - Acre</v>
      </c>
      <c r="J4172" s="22" t="s">
        <v>71</v>
      </c>
      <c r="K4172" s="22">
        <v>0</v>
      </c>
      <c r="L4172" s="25">
        <v>148989</v>
      </c>
      <c r="M4172" s="20" t="e">
        <f>VLOOKUP(G4172,PROCV!$A$110:$B$119,2,FALSE)</f>
        <v>#N/A</v>
      </c>
      <c r="N4172" s="17" t="e">
        <f t="shared" si="65"/>
        <v>#N/A</v>
      </c>
    </row>
    <row r="4173" spans="1:14" x14ac:dyDescent="0.25">
      <c r="A4173" s="30" t="s">
        <v>48</v>
      </c>
      <c r="B4173" s="29">
        <v>55494</v>
      </c>
      <c r="C4173" s="28" t="s">
        <v>2438</v>
      </c>
      <c r="D4173" s="27" t="s">
        <v>46</v>
      </c>
      <c r="E4173" s="27" t="s">
        <v>50</v>
      </c>
      <c r="F4173" s="26" t="str">
        <f>VLOOKUP(E4173,PROCV!$A$1:$B$107,2,TRUE)</f>
        <v>Educação e Criação em Artes</v>
      </c>
      <c r="G4173" s="25">
        <v>2005</v>
      </c>
      <c r="H4173" s="24">
        <v>0</v>
      </c>
      <c r="I4173" s="23" t="str">
        <f>VLOOKUP(J4173,PROCV!$E$1:$F$27,2,FALSE)</f>
        <v>41 - Paraná</v>
      </c>
      <c r="J4173" s="22" t="s">
        <v>106</v>
      </c>
      <c r="K4173" s="22">
        <v>0</v>
      </c>
      <c r="L4173" s="25">
        <v>14664.8</v>
      </c>
      <c r="M4173" s="20" t="e">
        <f>VLOOKUP(G4173,PROCV!$A$110:$B$119,2,FALSE)</f>
        <v>#N/A</v>
      </c>
      <c r="N4173" s="17" t="e">
        <f t="shared" si="65"/>
        <v>#N/A</v>
      </c>
    </row>
    <row r="4174" spans="1:14" x14ac:dyDescent="0.25">
      <c r="A4174" s="30" t="s">
        <v>48</v>
      </c>
      <c r="B4174" s="29">
        <v>58613</v>
      </c>
      <c r="C4174" s="28" t="s">
        <v>2437</v>
      </c>
      <c r="D4174" s="27" t="s">
        <v>46</v>
      </c>
      <c r="E4174" s="27" t="s">
        <v>45</v>
      </c>
      <c r="F4174" s="26" t="str">
        <f>VLOOKUP(E4174,PROCV!$A$1:$B$107,2,TRUE)</f>
        <v>Artes Cênicas e Espetáculo</v>
      </c>
      <c r="G4174" s="25">
        <v>2005</v>
      </c>
      <c r="H4174" s="24">
        <v>0</v>
      </c>
      <c r="I4174" s="23" t="str">
        <f>VLOOKUP(J4174,PROCV!$E$1:$F$27,2,FALSE)</f>
        <v>53 - Distrito Federal</v>
      </c>
      <c r="J4174" s="22" t="s">
        <v>75</v>
      </c>
      <c r="K4174" s="22">
        <v>0</v>
      </c>
      <c r="L4174" s="25">
        <v>54576</v>
      </c>
      <c r="M4174" s="20" t="e">
        <f>VLOOKUP(G4174,PROCV!$A$110:$B$119,2,FALSE)</f>
        <v>#N/A</v>
      </c>
      <c r="N4174" s="17" t="e">
        <f t="shared" si="65"/>
        <v>#N/A</v>
      </c>
    </row>
    <row r="4175" spans="1:14" x14ac:dyDescent="0.25">
      <c r="A4175" s="30" t="s">
        <v>48</v>
      </c>
      <c r="B4175" s="29">
        <v>55295</v>
      </c>
      <c r="C4175" s="28" t="s">
        <v>2436</v>
      </c>
      <c r="D4175" s="27" t="s">
        <v>46</v>
      </c>
      <c r="E4175" s="27" t="s">
        <v>50</v>
      </c>
      <c r="F4175" s="26" t="str">
        <f>VLOOKUP(E4175,PROCV!$A$1:$B$107,2,TRUE)</f>
        <v>Educação e Criação em Artes</v>
      </c>
      <c r="G4175" s="25">
        <v>2005</v>
      </c>
      <c r="H4175" s="24">
        <v>0</v>
      </c>
      <c r="I4175" s="23" t="str">
        <f>VLOOKUP(J4175,PROCV!$E$1:$F$27,2,FALSE)</f>
        <v>26 - Pernambuco</v>
      </c>
      <c r="J4175" s="22" t="s">
        <v>44</v>
      </c>
      <c r="K4175" s="22">
        <v>0</v>
      </c>
      <c r="L4175" s="25">
        <v>138740.88</v>
      </c>
      <c r="M4175" s="20" t="e">
        <f>VLOOKUP(G4175,PROCV!$A$110:$B$119,2,FALSE)</f>
        <v>#N/A</v>
      </c>
      <c r="N4175" s="17" t="e">
        <f t="shared" si="65"/>
        <v>#N/A</v>
      </c>
    </row>
    <row r="4176" spans="1:14" x14ac:dyDescent="0.25">
      <c r="A4176" s="30" t="s">
        <v>48</v>
      </c>
      <c r="B4176" s="29">
        <v>66029</v>
      </c>
      <c r="C4176" s="28" t="s">
        <v>2435</v>
      </c>
      <c r="D4176" s="27" t="s">
        <v>46</v>
      </c>
      <c r="E4176" s="27" t="s">
        <v>50</v>
      </c>
      <c r="F4176" s="26" t="str">
        <f>VLOOKUP(E4176,PROCV!$A$1:$B$107,2,TRUE)</f>
        <v>Educação e Criação em Artes</v>
      </c>
      <c r="G4176" s="25">
        <v>2005</v>
      </c>
      <c r="H4176" s="24">
        <v>0</v>
      </c>
      <c r="I4176" s="23" t="str">
        <f>VLOOKUP(J4176,PROCV!$E$1:$F$27,2,FALSE)</f>
        <v>31 - Minas Gerais</v>
      </c>
      <c r="J4176" s="22" t="s">
        <v>85</v>
      </c>
      <c r="K4176" s="22">
        <v>0</v>
      </c>
      <c r="L4176" s="25">
        <v>100879</v>
      </c>
      <c r="M4176" s="20" t="e">
        <f>VLOOKUP(G4176,PROCV!$A$110:$B$119,2,FALSE)</f>
        <v>#N/A</v>
      </c>
      <c r="N4176" s="17" t="e">
        <f t="shared" si="65"/>
        <v>#N/A</v>
      </c>
    </row>
    <row r="4177" spans="1:14" x14ac:dyDescent="0.25">
      <c r="A4177" s="30" t="s">
        <v>48</v>
      </c>
      <c r="B4177" s="29">
        <v>66183</v>
      </c>
      <c r="C4177" s="28" t="s">
        <v>2434</v>
      </c>
      <c r="D4177" s="27" t="s">
        <v>46</v>
      </c>
      <c r="E4177" s="27" t="s">
        <v>50</v>
      </c>
      <c r="F4177" s="26" t="str">
        <f>VLOOKUP(E4177,PROCV!$A$1:$B$107,2,TRUE)</f>
        <v>Educação e Criação em Artes</v>
      </c>
      <c r="G4177" s="25">
        <v>2005</v>
      </c>
      <c r="H4177" s="24">
        <v>0</v>
      </c>
      <c r="I4177" s="23" t="str">
        <f>VLOOKUP(J4177,PROCV!$E$1:$F$27,2,FALSE)</f>
        <v>35 - São Paulo</v>
      </c>
      <c r="J4177" s="22" t="s">
        <v>76</v>
      </c>
      <c r="K4177" s="22">
        <v>0</v>
      </c>
      <c r="L4177" s="25">
        <v>149290</v>
      </c>
      <c r="M4177" s="20" t="e">
        <f>VLOOKUP(G4177,PROCV!$A$110:$B$119,2,FALSE)</f>
        <v>#N/A</v>
      </c>
      <c r="N4177" s="17" t="e">
        <f t="shared" si="65"/>
        <v>#N/A</v>
      </c>
    </row>
    <row r="4178" spans="1:14" x14ac:dyDescent="0.25">
      <c r="A4178" s="30" t="s">
        <v>48</v>
      </c>
      <c r="B4178" s="29">
        <v>55503</v>
      </c>
      <c r="C4178" s="28" t="s">
        <v>2433</v>
      </c>
      <c r="D4178" s="27" t="s">
        <v>46</v>
      </c>
      <c r="E4178" s="27" t="s">
        <v>50</v>
      </c>
      <c r="F4178" s="26" t="str">
        <f>VLOOKUP(E4178,PROCV!$A$1:$B$107,2,TRUE)</f>
        <v>Educação e Criação em Artes</v>
      </c>
      <c r="G4178" s="25">
        <v>2005</v>
      </c>
      <c r="H4178" s="24">
        <v>0</v>
      </c>
      <c r="I4178" s="23" t="str">
        <f>VLOOKUP(J4178,PROCV!$E$1:$F$27,2,FALSE)</f>
        <v>33 - Rio de Janeiro</v>
      </c>
      <c r="J4178" s="22" t="s">
        <v>82</v>
      </c>
      <c r="K4178" s="22">
        <v>0</v>
      </c>
      <c r="L4178" s="25">
        <v>45500</v>
      </c>
      <c r="M4178" s="20" t="e">
        <f>VLOOKUP(G4178,PROCV!$A$110:$B$119,2,FALSE)</f>
        <v>#N/A</v>
      </c>
      <c r="N4178" s="17" t="e">
        <f t="shared" si="65"/>
        <v>#N/A</v>
      </c>
    </row>
    <row r="4179" spans="1:14" x14ac:dyDescent="0.25">
      <c r="A4179" s="30" t="s">
        <v>48</v>
      </c>
      <c r="B4179" s="29">
        <v>52238</v>
      </c>
      <c r="C4179" s="28" t="s">
        <v>2432</v>
      </c>
      <c r="D4179" s="27" t="s">
        <v>46</v>
      </c>
      <c r="E4179" s="27" t="s">
        <v>50</v>
      </c>
      <c r="F4179" s="26" t="str">
        <f>VLOOKUP(E4179,PROCV!$A$1:$B$107,2,TRUE)</f>
        <v>Educação e Criação em Artes</v>
      </c>
      <c r="G4179" s="25">
        <v>2005</v>
      </c>
      <c r="H4179" s="24">
        <v>0</v>
      </c>
      <c r="I4179" s="23" t="str">
        <f>VLOOKUP(J4179,PROCV!$E$1:$F$27,2,FALSE)</f>
        <v>25 - Paraíba</v>
      </c>
      <c r="J4179" s="22" t="s">
        <v>346</v>
      </c>
      <c r="K4179" s="22">
        <v>0</v>
      </c>
      <c r="L4179" s="25">
        <v>10000</v>
      </c>
      <c r="M4179" s="20" t="e">
        <f>VLOOKUP(G4179,PROCV!$A$110:$B$119,2,FALSE)</f>
        <v>#N/A</v>
      </c>
      <c r="N4179" s="17" t="e">
        <f t="shared" si="65"/>
        <v>#N/A</v>
      </c>
    </row>
    <row r="4180" spans="1:14" x14ac:dyDescent="0.25">
      <c r="A4180" s="30" t="s">
        <v>48</v>
      </c>
      <c r="B4180" s="29">
        <v>66095</v>
      </c>
      <c r="C4180" s="28" t="s">
        <v>2431</v>
      </c>
      <c r="D4180" s="27" t="s">
        <v>46</v>
      </c>
      <c r="E4180" s="27" t="s">
        <v>50</v>
      </c>
      <c r="F4180" s="26" t="str">
        <f>VLOOKUP(E4180,PROCV!$A$1:$B$107,2,TRUE)</f>
        <v>Educação e Criação em Artes</v>
      </c>
      <c r="G4180" s="25">
        <v>2005</v>
      </c>
      <c r="H4180" s="24">
        <v>0</v>
      </c>
      <c r="I4180" s="23" t="str">
        <f>VLOOKUP(J4180,PROCV!$E$1:$F$27,2,FALSE)</f>
        <v>35 - São Paulo</v>
      </c>
      <c r="J4180" s="22" t="s">
        <v>76</v>
      </c>
      <c r="K4180" s="22">
        <v>0</v>
      </c>
      <c r="L4180" s="25">
        <v>160000</v>
      </c>
      <c r="M4180" s="20" t="e">
        <f>VLOOKUP(G4180,PROCV!$A$110:$B$119,2,FALSE)</f>
        <v>#N/A</v>
      </c>
      <c r="N4180" s="17" t="e">
        <f t="shared" si="65"/>
        <v>#N/A</v>
      </c>
    </row>
    <row r="4181" spans="1:14" x14ac:dyDescent="0.25">
      <c r="A4181" s="30" t="s">
        <v>48</v>
      </c>
      <c r="B4181" s="29">
        <v>66036</v>
      </c>
      <c r="C4181" s="28" t="s">
        <v>2430</v>
      </c>
      <c r="D4181" s="27" t="s">
        <v>46</v>
      </c>
      <c r="E4181" s="27" t="s">
        <v>50</v>
      </c>
      <c r="F4181" s="26" t="str">
        <f>VLOOKUP(E4181,PROCV!$A$1:$B$107,2,TRUE)</f>
        <v>Educação e Criação em Artes</v>
      </c>
      <c r="G4181" s="25">
        <v>2005</v>
      </c>
      <c r="H4181" s="24">
        <v>0</v>
      </c>
      <c r="I4181" s="23" t="str">
        <f>VLOOKUP(J4181,PROCV!$E$1:$F$27,2,FALSE)</f>
        <v>25 - Paraíba</v>
      </c>
      <c r="J4181" s="22" t="s">
        <v>346</v>
      </c>
      <c r="K4181" s="22">
        <v>0</v>
      </c>
      <c r="L4181" s="25">
        <v>135170</v>
      </c>
      <c r="M4181" s="20" t="e">
        <f>VLOOKUP(G4181,PROCV!$A$110:$B$119,2,FALSE)</f>
        <v>#N/A</v>
      </c>
      <c r="N4181" s="17" t="e">
        <f t="shared" si="65"/>
        <v>#N/A</v>
      </c>
    </row>
    <row r="4182" spans="1:14" x14ac:dyDescent="0.25">
      <c r="A4182" s="30" t="s">
        <v>48</v>
      </c>
      <c r="B4182" s="29">
        <v>55781</v>
      </c>
      <c r="C4182" s="28" t="s">
        <v>2429</v>
      </c>
      <c r="D4182" s="27" t="s">
        <v>300</v>
      </c>
      <c r="E4182" s="27" t="s">
        <v>299</v>
      </c>
      <c r="F4182" s="26" t="str">
        <f>VLOOKUP(E4182,PROCV!$A$1:$B$107,2,TRUE)</f>
        <v>Patrimônio</v>
      </c>
      <c r="G4182" s="25">
        <v>2005</v>
      </c>
      <c r="H4182" s="24">
        <v>0</v>
      </c>
      <c r="I4182" s="23" t="str">
        <f>VLOOKUP(J4182,PROCV!$E$1:$F$27,2,FALSE)</f>
        <v>26 - Pernambuco</v>
      </c>
      <c r="J4182" s="22" t="s">
        <v>44</v>
      </c>
      <c r="K4182" s="22">
        <v>0</v>
      </c>
      <c r="L4182" s="25">
        <v>189421.07</v>
      </c>
      <c r="M4182" s="20" t="e">
        <f>VLOOKUP(G4182,PROCV!$A$110:$B$119,2,FALSE)</f>
        <v>#N/A</v>
      </c>
      <c r="N4182" s="17" t="e">
        <f t="shared" si="65"/>
        <v>#N/A</v>
      </c>
    </row>
    <row r="4183" spans="1:14" x14ac:dyDescent="0.25">
      <c r="A4183" s="30" t="s">
        <v>48</v>
      </c>
      <c r="B4183" s="29">
        <v>65806</v>
      </c>
      <c r="C4183" s="28" t="s">
        <v>2428</v>
      </c>
      <c r="D4183" s="27" t="s">
        <v>46</v>
      </c>
      <c r="E4183" s="27" t="s">
        <v>50</v>
      </c>
      <c r="F4183" s="26" t="str">
        <f>VLOOKUP(E4183,PROCV!$A$1:$B$107,2,TRUE)</f>
        <v>Educação e Criação em Artes</v>
      </c>
      <c r="G4183" s="25">
        <v>2005</v>
      </c>
      <c r="H4183" s="24">
        <v>0</v>
      </c>
      <c r="I4183" s="23" t="str">
        <f>VLOOKUP(J4183,PROCV!$E$1:$F$27,2,FALSE)</f>
        <v>33 - Rio de Janeiro</v>
      </c>
      <c r="J4183" s="22" t="s">
        <v>82</v>
      </c>
      <c r="K4183" s="22">
        <v>0</v>
      </c>
      <c r="L4183" s="25">
        <v>149995.5</v>
      </c>
      <c r="M4183" s="20" t="e">
        <f>VLOOKUP(G4183,PROCV!$A$110:$B$119,2,FALSE)</f>
        <v>#N/A</v>
      </c>
      <c r="N4183" s="17" t="e">
        <f t="shared" si="65"/>
        <v>#N/A</v>
      </c>
    </row>
    <row r="4184" spans="1:14" x14ac:dyDescent="0.25">
      <c r="A4184" s="30" t="s">
        <v>48</v>
      </c>
      <c r="B4184" s="29">
        <v>65349</v>
      </c>
      <c r="C4184" s="28" t="s">
        <v>2427</v>
      </c>
      <c r="D4184" s="27" t="s">
        <v>46</v>
      </c>
      <c r="E4184" s="27" t="s">
        <v>50</v>
      </c>
      <c r="F4184" s="26" t="str">
        <f>VLOOKUP(E4184,PROCV!$A$1:$B$107,2,TRUE)</f>
        <v>Educação e Criação em Artes</v>
      </c>
      <c r="G4184" s="25">
        <v>2005</v>
      </c>
      <c r="H4184" s="24">
        <v>0</v>
      </c>
      <c r="I4184" s="23" t="str">
        <f>VLOOKUP(J4184,PROCV!$E$1:$F$27,2,FALSE)</f>
        <v>25 - Paraíba</v>
      </c>
      <c r="J4184" s="22" t="s">
        <v>346</v>
      </c>
      <c r="K4184" s="22">
        <v>0</v>
      </c>
      <c r="L4184" s="25">
        <v>170000</v>
      </c>
      <c r="M4184" s="20" t="e">
        <f>VLOOKUP(G4184,PROCV!$A$110:$B$119,2,FALSE)</f>
        <v>#N/A</v>
      </c>
      <c r="N4184" s="17" t="e">
        <f t="shared" si="65"/>
        <v>#N/A</v>
      </c>
    </row>
    <row r="4185" spans="1:14" x14ac:dyDescent="0.25">
      <c r="A4185" s="30" t="s">
        <v>48</v>
      </c>
      <c r="B4185" s="29">
        <v>51791</v>
      </c>
      <c r="C4185" s="28" t="s">
        <v>2426</v>
      </c>
      <c r="D4185" s="27" t="s">
        <v>46</v>
      </c>
      <c r="E4185" s="27" t="s">
        <v>50</v>
      </c>
      <c r="F4185" s="26" t="str">
        <f>VLOOKUP(E4185,PROCV!$A$1:$B$107,2,TRUE)</f>
        <v>Educação e Criação em Artes</v>
      </c>
      <c r="G4185" s="25">
        <v>2005</v>
      </c>
      <c r="H4185" s="24">
        <v>0</v>
      </c>
      <c r="I4185" s="23" t="str">
        <f>VLOOKUP(J4185,PROCV!$E$1:$F$27,2,FALSE)</f>
        <v>29 - Bahia</v>
      </c>
      <c r="J4185" s="22" t="s">
        <v>73</v>
      </c>
      <c r="K4185" s="22">
        <v>0</v>
      </c>
      <c r="L4185" s="25">
        <v>307200</v>
      </c>
      <c r="M4185" s="20" t="e">
        <f>VLOOKUP(G4185,PROCV!$A$110:$B$119,2,FALSE)</f>
        <v>#N/A</v>
      </c>
      <c r="N4185" s="17" t="e">
        <f t="shared" si="65"/>
        <v>#N/A</v>
      </c>
    </row>
    <row r="4186" spans="1:14" x14ac:dyDescent="0.25">
      <c r="A4186" s="30" t="s">
        <v>48</v>
      </c>
      <c r="B4186" s="29">
        <v>63539</v>
      </c>
      <c r="C4186" s="28" t="s">
        <v>2425</v>
      </c>
      <c r="D4186" s="27" t="s">
        <v>46</v>
      </c>
      <c r="E4186" s="27" t="s">
        <v>50</v>
      </c>
      <c r="F4186" s="26" t="str">
        <f>VLOOKUP(E4186,PROCV!$A$1:$B$107,2,TRUE)</f>
        <v>Educação e Criação em Artes</v>
      </c>
      <c r="G4186" s="25">
        <v>2005</v>
      </c>
      <c r="H4186" s="24">
        <v>0</v>
      </c>
      <c r="I4186" s="23" t="str">
        <f>VLOOKUP(J4186,PROCV!$E$1:$F$27,2,FALSE)</f>
        <v>29 - Bahia</v>
      </c>
      <c r="J4186" s="22" t="s">
        <v>73</v>
      </c>
      <c r="K4186" s="22">
        <v>0</v>
      </c>
      <c r="L4186" s="25">
        <v>185000</v>
      </c>
      <c r="M4186" s="20" t="e">
        <f>VLOOKUP(G4186,PROCV!$A$110:$B$119,2,FALSE)</f>
        <v>#N/A</v>
      </c>
      <c r="N4186" s="17" t="e">
        <f t="shared" si="65"/>
        <v>#N/A</v>
      </c>
    </row>
    <row r="4187" spans="1:14" x14ac:dyDescent="0.25">
      <c r="A4187" s="30" t="s">
        <v>48</v>
      </c>
      <c r="B4187" s="29">
        <v>53207</v>
      </c>
      <c r="C4187" s="28" t="s">
        <v>2424</v>
      </c>
      <c r="D4187" s="27" t="s">
        <v>524</v>
      </c>
      <c r="E4187" s="27" t="s">
        <v>763</v>
      </c>
      <c r="F4187" s="26" t="str">
        <f>VLOOKUP(E4187,PROCV!$A$1:$B$107,2,TRUE)</f>
        <v>Audiovisual</v>
      </c>
      <c r="G4187" s="25">
        <v>2005</v>
      </c>
      <c r="H4187" s="24">
        <v>0</v>
      </c>
      <c r="I4187" s="23" t="str">
        <f>VLOOKUP(J4187,PROCV!$E$1:$F$27,2,FALSE)</f>
        <v>35 - São Paulo</v>
      </c>
      <c r="J4187" s="22" t="s">
        <v>76</v>
      </c>
      <c r="K4187" s="22">
        <v>0</v>
      </c>
      <c r="L4187" s="25">
        <v>3000000</v>
      </c>
      <c r="M4187" s="20" t="e">
        <f>VLOOKUP(G4187,PROCV!$A$110:$B$119,2,FALSE)</f>
        <v>#N/A</v>
      </c>
      <c r="N4187" s="17" t="e">
        <f t="shared" si="65"/>
        <v>#N/A</v>
      </c>
    </row>
    <row r="4188" spans="1:14" x14ac:dyDescent="0.25">
      <c r="A4188" s="30" t="s">
        <v>48</v>
      </c>
      <c r="B4188" s="29">
        <v>46537</v>
      </c>
      <c r="C4188" s="28" t="s">
        <v>2423</v>
      </c>
      <c r="D4188" s="27" t="s">
        <v>189</v>
      </c>
      <c r="E4188" s="27" t="s">
        <v>213</v>
      </c>
      <c r="F4188" s="26" t="str">
        <f>VLOOKUP(E4188,PROCV!$A$1:$B$107,2,TRUE)</f>
        <v>Patrimônio</v>
      </c>
      <c r="G4188" s="25">
        <v>2005</v>
      </c>
      <c r="H4188" s="24">
        <v>0</v>
      </c>
      <c r="I4188" s="23" t="str">
        <f>VLOOKUP(J4188,PROCV!$E$1:$F$27,2,FALSE)</f>
        <v>53 - Distrito Federal</v>
      </c>
      <c r="J4188" s="22" t="s">
        <v>75</v>
      </c>
      <c r="K4188" s="22">
        <v>0</v>
      </c>
      <c r="L4188" s="25">
        <v>1994005.93</v>
      </c>
      <c r="M4188" s="20" t="e">
        <f>VLOOKUP(G4188,PROCV!$A$110:$B$119,2,FALSE)</f>
        <v>#N/A</v>
      </c>
      <c r="N4188" s="17" t="e">
        <f t="shared" si="65"/>
        <v>#N/A</v>
      </c>
    </row>
    <row r="4189" spans="1:14" x14ac:dyDescent="0.25">
      <c r="A4189" s="30" t="s">
        <v>48</v>
      </c>
      <c r="B4189" s="29">
        <v>54502</v>
      </c>
      <c r="C4189" s="28" t="s">
        <v>2422</v>
      </c>
      <c r="D4189" s="27" t="s">
        <v>4</v>
      </c>
      <c r="E4189" s="27" t="s">
        <v>430</v>
      </c>
      <c r="F4189" s="26" t="str">
        <f>VLOOKUP(E4189,PROCV!$A$1:$B$107,2,TRUE)</f>
        <v>Audiovisual</v>
      </c>
      <c r="G4189" s="25">
        <v>2005</v>
      </c>
      <c r="H4189" s="24">
        <v>0</v>
      </c>
      <c r="I4189" s="23" t="str">
        <f>VLOOKUP(J4189,PROCV!$E$1:$F$27,2,FALSE)</f>
        <v>33 - Rio de Janeiro</v>
      </c>
      <c r="J4189" s="22" t="s">
        <v>82</v>
      </c>
      <c r="K4189" s="22">
        <v>0</v>
      </c>
      <c r="L4189" s="25">
        <v>50000</v>
      </c>
      <c r="M4189" s="20" t="e">
        <f>VLOOKUP(G4189,PROCV!$A$110:$B$119,2,FALSE)</f>
        <v>#N/A</v>
      </c>
      <c r="N4189" s="17" t="e">
        <f t="shared" si="65"/>
        <v>#N/A</v>
      </c>
    </row>
    <row r="4190" spans="1:14" x14ac:dyDescent="0.25">
      <c r="A4190" s="30" t="s">
        <v>48</v>
      </c>
      <c r="B4190" s="29">
        <v>66378</v>
      </c>
      <c r="C4190" s="28" t="s">
        <v>2421</v>
      </c>
      <c r="D4190" s="27" t="s">
        <v>46</v>
      </c>
      <c r="E4190" s="27" t="s">
        <v>50</v>
      </c>
      <c r="F4190" s="26" t="str">
        <f>VLOOKUP(E4190,PROCV!$A$1:$B$107,2,TRUE)</f>
        <v>Educação e Criação em Artes</v>
      </c>
      <c r="G4190" s="25">
        <v>2005</v>
      </c>
      <c r="H4190" s="24">
        <v>0</v>
      </c>
      <c r="I4190" s="23" t="str">
        <f>VLOOKUP(J4190,PROCV!$E$1:$F$27,2,FALSE)</f>
        <v>33 - Rio de Janeiro</v>
      </c>
      <c r="J4190" s="22" t="s">
        <v>82</v>
      </c>
      <c r="K4190" s="22">
        <v>0</v>
      </c>
      <c r="L4190" s="25">
        <v>150000</v>
      </c>
      <c r="M4190" s="20" t="e">
        <f>VLOOKUP(G4190,PROCV!$A$110:$B$119,2,FALSE)</f>
        <v>#N/A</v>
      </c>
      <c r="N4190" s="17" t="e">
        <f t="shared" si="65"/>
        <v>#N/A</v>
      </c>
    </row>
    <row r="4191" spans="1:14" x14ac:dyDescent="0.25">
      <c r="A4191" s="30" t="s">
        <v>48</v>
      </c>
      <c r="B4191" s="29">
        <v>610264</v>
      </c>
      <c r="C4191" s="28" t="s">
        <v>2420</v>
      </c>
      <c r="D4191" s="27" t="s">
        <v>46</v>
      </c>
      <c r="E4191" s="27" t="s">
        <v>50</v>
      </c>
      <c r="F4191" s="26" t="str">
        <f>VLOOKUP(E4191,PROCV!$A$1:$B$107,2,TRUE)</f>
        <v>Educação e Criação em Artes</v>
      </c>
      <c r="G4191" s="25">
        <v>2005</v>
      </c>
      <c r="H4191" s="24">
        <v>0</v>
      </c>
      <c r="I4191" s="23" t="str">
        <f>VLOOKUP(J4191,PROCV!$E$1:$F$27,2,FALSE)</f>
        <v>26 - Pernambuco</v>
      </c>
      <c r="J4191" s="22" t="s">
        <v>44</v>
      </c>
      <c r="K4191" s="22">
        <v>0</v>
      </c>
      <c r="L4191" s="25">
        <v>604073</v>
      </c>
      <c r="M4191" s="20" t="e">
        <f>VLOOKUP(G4191,PROCV!$A$110:$B$119,2,FALSE)</f>
        <v>#N/A</v>
      </c>
      <c r="N4191" s="17" t="e">
        <f t="shared" si="65"/>
        <v>#N/A</v>
      </c>
    </row>
    <row r="4192" spans="1:14" x14ac:dyDescent="0.25">
      <c r="A4192" s="30" t="s">
        <v>48</v>
      </c>
      <c r="B4192" s="29">
        <v>610236</v>
      </c>
      <c r="C4192" s="28" t="s">
        <v>2419</v>
      </c>
      <c r="D4192" s="27" t="s">
        <v>46</v>
      </c>
      <c r="E4192" s="27" t="s">
        <v>50</v>
      </c>
      <c r="F4192" s="26" t="str">
        <f>VLOOKUP(E4192,PROCV!$A$1:$B$107,2,TRUE)</f>
        <v>Educação e Criação em Artes</v>
      </c>
      <c r="G4192" s="25">
        <v>2005</v>
      </c>
      <c r="H4192" s="24">
        <v>0</v>
      </c>
      <c r="I4192" s="23" t="str">
        <f>VLOOKUP(J4192,PROCV!$E$1:$F$27,2,FALSE)</f>
        <v>27 - Alagoas</v>
      </c>
      <c r="J4192" s="22" t="s">
        <v>65</v>
      </c>
      <c r="K4192" s="22">
        <v>0</v>
      </c>
      <c r="L4192" s="25">
        <v>258838</v>
      </c>
      <c r="M4192" s="20" t="e">
        <f>VLOOKUP(G4192,PROCV!$A$110:$B$119,2,FALSE)</f>
        <v>#N/A</v>
      </c>
      <c r="N4192" s="17" t="e">
        <f t="shared" si="65"/>
        <v>#N/A</v>
      </c>
    </row>
    <row r="4193" spans="1:14" x14ac:dyDescent="0.25">
      <c r="A4193" s="30" t="s">
        <v>48</v>
      </c>
      <c r="B4193" s="29">
        <v>65622</v>
      </c>
      <c r="C4193" s="28" t="s">
        <v>2418</v>
      </c>
      <c r="D4193" s="27" t="s">
        <v>46</v>
      </c>
      <c r="E4193" s="27" t="s">
        <v>50</v>
      </c>
      <c r="F4193" s="26" t="str">
        <f>VLOOKUP(E4193,PROCV!$A$1:$B$107,2,TRUE)</f>
        <v>Educação e Criação em Artes</v>
      </c>
      <c r="G4193" s="25">
        <v>2005</v>
      </c>
      <c r="H4193" s="24">
        <v>0</v>
      </c>
      <c r="I4193" s="23" t="str">
        <f>VLOOKUP(J4193,PROCV!$E$1:$F$27,2,FALSE)</f>
        <v>35 - São Paulo</v>
      </c>
      <c r="J4193" s="22" t="s">
        <v>76</v>
      </c>
      <c r="K4193" s="22">
        <v>0</v>
      </c>
      <c r="L4193" s="25">
        <v>1499562</v>
      </c>
      <c r="M4193" s="20" t="e">
        <f>VLOOKUP(G4193,PROCV!$A$110:$B$119,2,FALSE)</f>
        <v>#N/A</v>
      </c>
      <c r="N4193" s="17" t="e">
        <f t="shared" si="65"/>
        <v>#N/A</v>
      </c>
    </row>
    <row r="4194" spans="1:14" x14ac:dyDescent="0.25">
      <c r="A4194" s="30" t="s">
        <v>48</v>
      </c>
      <c r="B4194" s="29">
        <v>66143</v>
      </c>
      <c r="C4194" s="28" t="s">
        <v>2417</v>
      </c>
      <c r="D4194" s="27" t="s">
        <v>46</v>
      </c>
      <c r="E4194" s="27" t="s">
        <v>50</v>
      </c>
      <c r="F4194" s="26" t="str">
        <f>VLOOKUP(E4194,PROCV!$A$1:$B$107,2,TRUE)</f>
        <v>Educação e Criação em Artes</v>
      </c>
      <c r="G4194" s="25">
        <v>2005</v>
      </c>
      <c r="H4194" s="24">
        <v>0</v>
      </c>
      <c r="I4194" s="23" t="str">
        <f>VLOOKUP(J4194,PROCV!$E$1:$F$27,2,FALSE)</f>
        <v>35 - São Paulo</v>
      </c>
      <c r="J4194" s="22" t="s">
        <v>76</v>
      </c>
      <c r="K4194" s="22">
        <v>0</v>
      </c>
      <c r="L4194" s="25">
        <v>799931.45</v>
      </c>
      <c r="M4194" s="20" t="e">
        <f>VLOOKUP(G4194,PROCV!$A$110:$B$119,2,FALSE)</f>
        <v>#N/A</v>
      </c>
      <c r="N4194" s="17" t="e">
        <f t="shared" si="65"/>
        <v>#N/A</v>
      </c>
    </row>
    <row r="4195" spans="1:14" x14ac:dyDescent="0.25">
      <c r="A4195" s="30" t="s">
        <v>48</v>
      </c>
      <c r="B4195" s="29">
        <v>67522</v>
      </c>
      <c r="C4195" s="28" t="s">
        <v>2416</v>
      </c>
      <c r="D4195" s="27" t="s">
        <v>46</v>
      </c>
      <c r="E4195" s="27" t="s">
        <v>50</v>
      </c>
      <c r="F4195" s="26" t="str">
        <f>VLOOKUP(E4195,PROCV!$A$1:$B$107,2,TRUE)</f>
        <v>Educação e Criação em Artes</v>
      </c>
      <c r="G4195" s="25">
        <v>2005</v>
      </c>
      <c r="H4195" s="24">
        <v>0</v>
      </c>
      <c r="I4195" s="23" t="str">
        <f>VLOOKUP(J4195,PROCV!$E$1:$F$27,2,FALSE)</f>
        <v>52 - Goiás</v>
      </c>
      <c r="J4195" s="22" t="s">
        <v>97</v>
      </c>
      <c r="K4195" s="22">
        <v>0</v>
      </c>
      <c r="L4195" s="25">
        <v>700000</v>
      </c>
      <c r="M4195" s="20" t="e">
        <f>VLOOKUP(G4195,PROCV!$A$110:$B$119,2,FALSE)</f>
        <v>#N/A</v>
      </c>
      <c r="N4195" s="17" t="e">
        <f t="shared" si="65"/>
        <v>#N/A</v>
      </c>
    </row>
    <row r="4196" spans="1:14" x14ac:dyDescent="0.25">
      <c r="A4196" s="30" t="s">
        <v>48</v>
      </c>
      <c r="B4196" s="29">
        <v>67611</v>
      </c>
      <c r="C4196" s="28" t="s">
        <v>2415</v>
      </c>
      <c r="D4196" s="27" t="s">
        <v>46</v>
      </c>
      <c r="E4196" s="27" t="s">
        <v>50</v>
      </c>
      <c r="F4196" s="26" t="str">
        <f>VLOOKUP(E4196,PROCV!$A$1:$B$107,2,TRUE)</f>
        <v>Educação e Criação em Artes</v>
      </c>
      <c r="G4196" s="25">
        <v>2005</v>
      </c>
      <c r="H4196" s="24">
        <v>0</v>
      </c>
      <c r="I4196" s="23" t="str">
        <f>VLOOKUP(J4196,PROCV!$E$1:$F$27,2,FALSE)</f>
        <v>33 - Rio de Janeiro</v>
      </c>
      <c r="J4196" s="22" t="s">
        <v>82</v>
      </c>
      <c r="K4196" s="22">
        <v>0</v>
      </c>
      <c r="L4196" s="25">
        <v>215000</v>
      </c>
      <c r="M4196" s="20" t="e">
        <f>VLOOKUP(G4196,PROCV!$A$110:$B$119,2,FALSE)</f>
        <v>#N/A</v>
      </c>
      <c r="N4196" s="17" t="e">
        <f t="shared" si="65"/>
        <v>#N/A</v>
      </c>
    </row>
    <row r="4197" spans="1:14" x14ac:dyDescent="0.25">
      <c r="A4197" s="30" t="s">
        <v>48</v>
      </c>
      <c r="B4197" s="29">
        <v>66897</v>
      </c>
      <c r="C4197" s="28" t="s">
        <v>2414</v>
      </c>
      <c r="D4197" s="27" t="s">
        <v>46</v>
      </c>
      <c r="E4197" s="27" t="s">
        <v>50</v>
      </c>
      <c r="F4197" s="26" t="str">
        <f>VLOOKUP(E4197,PROCV!$A$1:$B$107,2,TRUE)</f>
        <v>Educação e Criação em Artes</v>
      </c>
      <c r="G4197" s="25">
        <v>2005</v>
      </c>
      <c r="H4197" s="24">
        <v>0</v>
      </c>
      <c r="I4197" s="23" t="str">
        <f>VLOOKUP(J4197,PROCV!$E$1:$F$27,2,FALSE)</f>
        <v>35 - São Paulo</v>
      </c>
      <c r="J4197" s="22" t="s">
        <v>76</v>
      </c>
      <c r="K4197" s="22">
        <v>0</v>
      </c>
      <c r="L4197" s="25">
        <v>297599.5</v>
      </c>
      <c r="M4197" s="20" t="e">
        <f>VLOOKUP(G4197,PROCV!$A$110:$B$119,2,FALSE)</f>
        <v>#N/A</v>
      </c>
      <c r="N4197" s="17" t="e">
        <f t="shared" si="65"/>
        <v>#N/A</v>
      </c>
    </row>
    <row r="4198" spans="1:14" x14ac:dyDescent="0.25">
      <c r="A4198" s="30" t="s">
        <v>48</v>
      </c>
      <c r="B4198" s="29">
        <v>66072</v>
      </c>
      <c r="C4198" s="28" t="s">
        <v>2413</v>
      </c>
      <c r="D4198" s="27" t="s">
        <v>46</v>
      </c>
      <c r="E4198" s="27" t="s">
        <v>50</v>
      </c>
      <c r="F4198" s="26" t="str">
        <f>VLOOKUP(E4198,PROCV!$A$1:$B$107,2,TRUE)</f>
        <v>Educação e Criação em Artes</v>
      </c>
      <c r="G4198" s="25">
        <v>2005</v>
      </c>
      <c r="H4198" s="24">
        <v>0</v>
      </c>
      <c r="I4198" s="23" t="str">
        <f>VLOOKUP(J4198,PROCV!$E$1:$F$27,2,FALSE)</f>
        <v>53 - Distrito Federal</v>
      </c>
      <c r="J4198" s="22" t="s">
        <v>75</v>
      </c>
      <c r="K4198" s="22">
        <v>0</v>
      </c>
      <c r="L4198" s="25">
        <v>401520.2</v>
      </c>
      <c r="M4198" s="20" t="e">
        <f>VLOOKUP(G4198,PROCV!$A$110:$B$119,2,FALSE)</f>
        <v>#N/A</v>
      </c>
      <c r="N4198" s="17" t="e">
        <f t="shared" si="65"/>
        <v>#N/A</v>
      </c>
    </row>
    <row r="4199" spans="1:14" x14ac:dyDescent="0.25">
      <c r="A4199" s="30" t="s">
        <v>48</v>
      </c>
      <c r="B4199" s="29">
        <v>610690</v>
      </c>
      <c r="C4199" s="28" t="s">
        <v>2412</v>
      </c>
      <c r="D4199" s="27" t="s">
        <v>46</v>
      </c>
      <c r="E4199" s="27" t="s">
        <v>50</v>
      </c>
      <c r="F4199" s="26" t="str">
        <f>VLOOKUP(E4199,PROCV!$A$1:$B$107,2,TRUE)</f>
        <v>Educação e Criação em Artes</v>
      </c>
      <c r="G4199" s="25">
        <v>2005</v>
      </c>
      <c r="H4199" s="24">
        <v>0</v>
      </c>
      <c r="I4199" s="23" t="str">
        <f>VLOOKUP(J4199,PROCV!$E$1:$F$27,2,FALSE)</f>
        <v>14 - Roraima</v>
      </c>
      <c r="J4199" s="22" t="s">
        <v>69</v>
      </c>
      <c r="K4199" s="22">
        <v>0</v>
      </c>
      <c r="L4199" s="25">
        <v>250000</v>
      </c>
      <c r="M4199" s="20" t="e">
        <f>VLOOKUP(G4199,PROCV!$A$110:$B$119,2,FALSE)</f>
        <v>#N/A</v>
      </c>
      <c r="N4199" s="17" t="e">
        <f t="shared" si="65"/>
        <v>#N/A</v>
      </c>
    </row>
    <row r="4200" spans="1:14" x14ac:dyDescent="0.25">
      <c r="A4200" s="30" t="s">
        <v>48</v>
      </c>
      <c r="B4200" s="29">
        <v>66359</v>
      </c>
      <c r="C4200" s="28" t="s">
        <v>2411</v>
      </c>
      <c r="D4200" s="27" t="s">
        <v>46</v>
      </c>
      <c r="E4200" s="27" t="s">
        <v>50</v>
      </c>
      <c r="F4200" s="26" t="str">
        <f>VLOOKUP(E4200,PROCV!$A$1:$B$107,2,TRUE)</f>
        <v>Educação e Criação em Artes</v>
      </c>
      <c r="G4200" s="25">
        <v>2005</v>
      </c>
      <c r="H4200" s="24">
        <v>0</v>
      </c>
      <c r="I4200" s="23" t="str">
        <f>VLOOKUP(J4200,PROCV!$E$1:$F$27,2,FALSE)</f>
        <v>27 - Alagoas</v>
      </c>
      <c r="J4200" s="22" t="s">
        <v>65</v>
      </c>
      <c r="K4200" s="22">
        <v>0</v>
      </c>
      <c r="L4200" s="25">
        <v>900000</v>
      </c>
      <c r="M4200" s="20" t="e">
        <f>VLOOKUP(G4200,PROCV!$A$110:$B$119,2,FALSE)</f>
        <v>#N/A</v>
      </c>
      <c r="N4200" s="17" t="e">
        <f t="shared" si="65"/>
        <v>#N/A</v>
      </c>
    </row>
    <row r="4201" spans="1:14" x14ac:dyDescent="0.25">
      <c r="A4201" s="30" t="s">
        <v>48</v>
      </c>
      <c r="B4201" s="29">
        <v>66977</v>
      </c>
      <c r="C4201" s="28" t="s">
        <v>2410</v>
      </c>
      <c r="D4201" s="27" t="s">
        <v>46</v>
      </c>
      <c r="E4201" s="27" t="s">
        <v>50</v>
      </c>
      <c r="F4201" s="26" t="str">
        <f>VLOOKUP(E4201,PROCV!$A$1:$B$107,2,TRUE)</f>
        <v>Educação e Criação em Artes</v>
      </c>
      <c r="G4201" s="25">
        <v>2005</v>
      </c>
      <c r="H4201" s="24">
        <v>0</v>
      </c>
      <c r="I4201" s="23" t="str">
        <f>VLOOKUP(J4201,PROCV!$E$1:$F$27,2,FALSE)</f>
        <v>14 - Roraima</v>
      </c>
      <c r="J4201" s="22" t="s">
        <v>69</v>
      </c>
      <c r="K4201" s="22">
        <v>0</v>
      </c>
      <c r="L4201" s="25">
        <v>1300000</v>
      </c>
      <c r="M4201" s="20" t="e">
        <f>VLOOKUP(G4201,PROCV!$A$110:$B$119,2,FALSE)</f>
        <v>#N/A</v>
      </c>
      <c r="N4201" s="17" t="e">
        <f t="shared" si="65"/>
        <v>#N/A</v>
      </c>
    </row>
    <row r="4202" spans="1:14" x14ac:dyDescent="0.25">
      <c r="A4202" s="30" t="s">
        <v>48</v>
      </c>
      <c r="B4202" s="29">
        <v>66446</v>
      </c>
      <c r="C4202" s="28" t="s">
        <v>2409</v>
      </c>
      <c r="D4202" s="27" t="s">
        <v>46</v>
      </c>
      <c r="E4202" s="27" t="s">
        <v>50</v>
      </c>
      <c r="F4202" s="26" t="str">
        <f>VLOOKUP(E4202,PROCV!$A$1:$B$107,2,TRUE)</f>
        <v>Educação e Criação em Artes</v>
      </c>
      <c r="G4202" s="25">
        <v>2005</v>
      </c>
      <c r="H4202" s="24">
        <v>0</v>
      </c>
      <c r="I4202" s="23" t="str">
        <f>VLOOKUP(J4202,PROCV!$E$1:$F$27,2,FALSE)</f>
        <v>15 - Pará</v>
      </c>
      <c r="J4202" s="22" t="s">
        <v>140</v>
      </c>
      <c r="K4202" s="22">
        <v>0</v>
      </c>
      <c r="L4202" s="25">
        <v>180000</v>
      </c>
      <c r="M4202" s="20" t="e">
        <f>VLOOKUP(G4202,PROCV!$A$110:$B$119,2,FALSE)</f>
        <v>#N/A</v>
      </c>
      <c r="N4202" s="17" t="e">
        <f t="shared" si="65"/>
        <v>#N/A</v>
      </c>
    </row>
    <row r="4203" spans="1:14" x14ac:dyDescent="0.25">
      <c r="A4203" s="30" t="s">
        <v>48</v>
      </c>
      <c r="B4203" s="29">
        <v>66181</v>
      </c>
      <c r="C4203" s="28" t="s">
        <v>2408</v>
      </c>
      <c r="D4203" s="27" t="s">
        <v>46</v>
      </c>
      <c r="E4203" s="27" t="s">
        <v>50</v>
      </c>
      <c r="F4203" s="26" t="str">
        <f>VLOOKUP(E4203,PROCV!$A$1:$B$107,2,TRUE)</f>
        <v>Educação e Criação em Artes</v>
      </c>
      <c r="G4203" s="25">
        <v>2005</v>
      </c>
      <c r="H4203" s="24">
        <v>0</v>
      </c>
      <c r="I4203" s="23" t="str">
        <f>VLOOKUP(J4203,PROCV!$E$1:$F$27,2,FALSE)</f>
        <v>43 - Rio Grande do Sul</v>
      </c>
      <c r="J4203" s="22" t="s">
        <v>56</v>
      </c>
      <c r="K4203" s="22">
        <v>0</v>
      </c>
      <c r="L4203" s="25">
        <v>131380</v>
      </c>
      <c r="M4203" s="20" t="e">
        <f>VLOOKUP(G4203,PROCV!$A$110:$B$119,2,FALSE)</f>
        <v>#N/A</v>
      </c>
      <c r="N4203" s="17" t="e">
        <f t="shared" si="65"/>
        <v>#N/A</v>
      </c>
    </row>
    <row r="4204" spans="1:14" x14ac:dyDescent="0.25">
      <c r="A4204" s="30" t="s">
        <v>48</v>
      </c>
      <c r="B4204" s="29">
        <v>66074</v>
      </c>
      <c r="C4204" s="28" t="s">
        <v>2407</v>
      </c>
      <c r="D4204" s="27" t="s">
        <v>46</v>
      </c>
      <c r="E4204" s="27" t="s">
        <v>50</v>
      </c>
      <c r="F4204" s="26" t="str">
        <f>VLOOKUP(E4204,PROCV!$A$1:$B$107,2,TRUE)</f>
        <v>Educação e Criação em Artes</v>
      </c>
      <c r="G4204" s="25">
        <v>2005</v>
      </c>
      <c r="H4204" s="24">
        <v>0</v>
      </c>
      <c r="I4204" s="23" t="str">
        <f>VLOOKUP(J4204,PROCV!$E$1:$F$27,2,FALSE)</f>
        <v>31 - Minas Gerais</v>
      </c>
      <c r="J4204" s="22" t="s">
        <v>85</v>
      </c>
      <c r="K4204" s="22">
        <v>0</v>
      </c>
      <c r="L4204" s="25">
        <v>150000</v>
      </c>
      <c r="M4204" s="20" t="e">
        <f>VLOOKUP(G4204,PROCV!$A$110:$B$119,2,FALSE)</f>
        <v>#N/A</v>
      </c>
      <c r="N4204" s="17" t="e">
        <f t="shared" si="65"/>
        <v>#N/A</v>
      </c>
    </row>
    <row r="4205" spans="1:14" x14ac:dyDescent="0.25">
      <c r="A4205" s="30" t="s">
        <v>48</v>
      </c>
      <c r="B4205" s="29">
        <v>66118</v>
      </c>
      <c r="C4205" s="28" t="s">
        <v>2406</v>
      </c>
      <c r="D4205" s="27" t="s">
        <v>46</v>
      </c>
      <c r="E4205" s="27" t="s">
        <v>50</v>
      </c>
      <c r="F4205" s="26" t="str">
        <f>VLOOKUP(E4205,PROCV!$A$1:$B$107,2,TRUE)</f>
        <v>Educação e Criação em Artes</v>
      </c>
      <c r="G4205" s="25">
        <v>2005</v>
      </c>
      <c r="H4205" s="24">
        <v>0</v>
      </c>
      <c r="I4205" s="23" t="str">
        <f>VLOOKUP(J4205,PROCV!$E$1:$F$27,2,FALSE)</f>
        <v>29 - Bahia</v>
      </c>
      <c r="J4205" s="22" t="s">
        <v>73</v>
      </c>
      <c r="K4205" s="22">
        <v>0</v>
      </c>
      <c r="L4205" s="25">
        <v>111576</v>
      </c>
      <c r="M4205" s="20" t="e">
        <f>VLOOKUP(G4205,PROCV!$A$110:$B$119,2,FALSE)</f>
        <v>#N/A</v>
      </c>
      <c r="N4205" s="17" t="e">
        <f t="shared" si="65"/>
        <v>#N/A</v>
      </c>
    </row>
    <row r="4206" spans="1:14" x14ac:dyDescent="0.25">
      <c r="A4206" s="30" t="s">
        <v>48</v>
      </c>
      <c r="B4206" s="29">
        <v>66097</v>
      </c>
      <c r="C4206" s="28" t="s">
        <v>2405</v>
      </c>
      <c r="D4206" s="27" t="s">
        <v>46</v>
      </c>
      <c r="E4206" s="27" t="s">
        <v>50</v>
      </c>
      <c r="F4206" s="26" t="str">
        <f>VLOOKUP(E4206,PROCV!$A$1:$B$107,2,TRUE)</f>
        <v>Educação e Criação em Artes</v>
      </c>
      <c r="G4206" s="25">
        <v>2005</v>
      </c>
      <c r="H4206" s="24">
        <v>0</v>
      </c>
      <c r="I4206" s="23" t="str">
        <f>VLOOKUP(J4206,PROCV!$E$1:$F$27,2,FALSE)</f>
        <v>35 - São Paulo</v>
      </c>
      <c r="J4206" s="22" t="s">
        <v>76</v>
      </c>
      <c r="K4206" s="22">
        <v>0</v>
      </c>
      <c r="L4206" s="25">
        <v>177505</v>
      </c>
      <c r="M4206" s="20" t="e">
        <f>VLOOKUP(G4206,PROCV!$A$110:$B$119,2,FALSE)</f>
        <v>#N/A</v>
      </c>
      <c r="N4206" s="17" t="e">
        <f t="shared" si="65"/>
        <v>#N/A</v>
      </c>
    </row>
    <row r="4207" spans="1:14" x14ac:dyDescent="0.25">
      <c r="A4207" s="30" t="s">
        <v>48</v>
      </c>
      <c r="B4207" s="29">
        <v>56329</v>
      </c>
      <c r="C4207" s="28" t="s">
        <v>2404</v>
      </c>
      <c r="D4207" s="27" t="s">
        <v>46</v>
      </c>
      <c r="E4207" s="27" t="s">
        <v>50</v>
      </c>
      <c r="F4207" s="26" t="str">
        <f>VLOOKUP(E4207,PROCV!$A$1:$B$107,2,TRUE)</f>
        <v>Educação e Criação em Artes</v>
      </c>
      <c r="G4207" s="25">
        <v>2005</v>
      </c>
      <c r="H4207" s="24">
        <v>0</v>
      </c>
      <c r="I4207" s="23" t="str">
        <f>VLOOKUP(J4207,PROCV!$E$1:$F$27,2,FALSE)</f>
        <v>51 - Mato Grosso</v>
      </c>
      <c r="J4207" s="22" t="s">
        <v>99</v>
      </c>
      <c r="K4207" s="22">
        <v>0</v>
      </c>
      <c r="L4207" s="25">
        <v>45000</v>
      </c>
      <c r="M4207" s="20" t="e">
        <f>VLOOKUP(G4207,PROCV!$A$110:$B$119,2,FALSE)</f>
        <v>#N/A</v>
      </c>
      <c r="N4207" s="17" t="e">
        <f t="shared" si="65"/>
        <v>#N/A</v>
      </c>
    </row>
    <row r="4208" spans="1:14" x14ac:dyDescent="0.25">
      <c r="A4208" s="30" t="s">
        <v>48</v>
      </c>
      <c r="B4208" s="29">
        <v>56416</v>
      </c>
      <c r="C4208" s="28" t="s">
        <v>2403</v>
      </c>
      <c r="D4208" s="27" t="s">
        <v>189</v>
      </c>
      <c r="E4208" s="27" t="s">
        <v>749</v>
      </c>
      <c r="F4208" s="26" t="str">
        <f>VLOOKUP(E4208,PROCV!$A$1:$B$107,2,TRUE)</f>
        <v>Educação e Criação em Artes</v>
      </c>
      <c r="G4208" s="25">
        <v>2005</v>
      </c>
      <c r="H4208" s="24">
        <v>0</v>
      </c>
      <c r="I4208" s="23" t="str">
        <f>VLOOKUP(J4208,PROCV!$E$1:$F$27,2,FALSE)</f>
        <v>51 - Mato Grosso</v>
      </c>
      <c r="J4208" s="22" t="s">
        <v>99</v>
      </c>
      <c r="K4208" s="22">
        <v>0</v>
      </c>
      <c r="L4208" s="25">
        <v>45000</v>
      </c>
      <c r="M4208" s="20" t="e">
        <f>VLOOKUP(G4208,PROCV!$A$110:$B$119,2,FALSE)</f>
        <v>#N/A</v>
      </c>
      <c r="N4208" s="17" t="e">
        <f t="shared" si="65"/>
        <v>#N/A</v>
      </c>
    </row>
    <row r="4209" spans="1:14" x14ac:dyDescent="0.25">
      <c r="A4209" s="30" t="s">
        <v>48</v>
      </c>
      <c r="B4209" s="29">
        <v>57167</v>
      </c>
      <c r="C4209" s="28" t="s">
        <v>2402</v>
      </c>
      <c r="D4209" s="27" t="s">
        <v>46</v>
      </c>
      <c r="E4209" s="27" t="s">
        <v>50</v>
      </c>
      <c r="F4209" s="26" t="str">
        <f>VLOOKUP(E4209,PROCV!$A$1:$B$107,2,TRUE)</f>
        <v>Educação e Criação em Artes</v>
      </c>
      <c r="G4209" s="25">
        <v>2005</v>
      </c>
      <c r="H4209" s="24">
        <v>0</v>
      </c>
      <c r="I4209" s="23" t="str">
        <f>VLOOKUP(J4209,PROCV!$E$1:$F$27,2,FALSE)</f>
        <v>14 - Roraima</v>
      </c>
      <c r="J4209" s="22" t="s">
        <v>69</v>
      </c>
      <c r="K4209" s="22">
        <v>0</v>
      </c>
      <c r="L4209" s="25">
        <v>121096</v>
      </c>
      <c r="M4209" s="20" t="e">
        <f>VLOOKUP(G4209,PROCV!$A$110:$B$119,2,FALSE)</f>
        <v>#N/A</v>
      </c>
      <c r="N4209" s="17" t="e">
        <f t="shared" si="65"/>
        <v>#N/A</v>
      </c>
    </row>
    <row r="4210" spans="1:14" x14ac:dyDescent="0.25">
      <c r="A4210" s="30" t="s">
        <v>48</v>
      </c>
      <c r="B4210" s="29">
        <v>66992</v>
      </c>
      <c r="C4210" s="28" t="s">
        <v>2401</v>
      </c>
      <c r="D4210" s="27" t="s">
        <v>46</v>
      </c>
      <c r="E4210" s="27" t="s">
        <v>50</v>
      </c>
      <c r="F4210" s="26" t="str">
        <f>VLOOKUP(E4210,PROCV!$A$1:$B$107,2,TRUE)</f>
        <v>Educação e Criação em Artes</v>
      </c>
      <c r="G4210" s="25">
        <v>2005</v>
      </c>
      <c r="H4210" s="24">
        <v>0</v>
      </c>
      <c r="I4210" s="23" t="str">
        <f>VLOOKUP(J4210,PROCV!$E$1:$F$27,2,FALSE)</f>
        <v>22 - Piauí</v>
      </c>
      <c r="J4210" s="22" t="s">
        <v>77</v>
      </c>
      <c r="K4210" s="22">
        <v>0</v>
      </c>
      <c r="L4210" s="25">
        <v>145000</v>
      </c>
      <c r="M4210" s="20" t="e">
        <f>VLOOKUP(G4210,PROCV!$A$110:$B$119,2,FALSE)</f>
        <v>#N/A</v>
      </c>
      <c r="N4210" s="17" t="e">
        <f t="shared" si="65"/>
        <v>#N/A</v>
      </c>
    </row>
    <row r="4211" spans="1:14" x14ac:dyDescent="0.25">
      <c r="A4211" s="30" t="s">
        <v>48</v>
      </c>
      <c r="B4211" s="29">
        <v>66318</v>
      </c>
      <c r="C4211" s="28" t="s">
        <v>2400</v>
      </c>
      <c r="D4211" s="27" t="s">
        <v>46</v>
      </c>
      <c r="E4211" s="27" t="s">
        <v>50</v>
      </c>
      <c r="F4211" s="26" t="str">
        <f>VLOOKUP(E4211,PROCV!$A$1:$B$107,2,TRUE)</f>
        <v>Educação e Criação em Artes</v>
      </c>
      <c r="G4211" s="25">
        <v>2005</v>
      </c>
      <c r="H4211" s="24">
        <v>0</v>
      </c>
      <c r="I4211" s="23" t="str">
        <f>VLOOKUP(J4211,PROCV!$E$1:$F$27,2,FALSE)</f>
        <v>35 - São Paulo</v>
      </c>
      <c r="J4211" s="22" t="s">
        <v>76</v>
      </c>
      <c r="K4211" s="22">
        <v>0</v>
      </c>
      <c r="L4211" s="25">
        <v>150000</v>
      </c>
      <c r="M4211" s="20" t="e">
        <f>VLOOKUP(G4211,PROCV!$A$110:$B$119,2,FALSE)</f>
        <v>#N/A</v>
      </c>
      <c r="N4211" s="17" t="e">
        <f t="shared" si="65"/>
        <v>#N/A</v>
      </c>
    </row>
    <row r="4212" spans="1:14" x14ac:dyDescent="0.25">
      <c r="A4212" s="30" t="s">
        <v>48</v>
      </c>
      <c r="B4212" s="29">
        <v>66171</v>
      </c>
      <c r="C4212" s="28" t="s">
        <v>2399</v>
      </c>
      <c r="D4212" s="27" t="s">
        <v>46</v>
      </c>
      <c r="E4212" s="27" t="s">
        <v>50</v>
      </c>
      <c r="F4212" s="26" t="str">
        <f>VLOOKUP(E4212,PROCV!$A$1:$B$107,2,TRUE)</f>
        <v>Educação e Criação em Artes</v>
      </c>
      <c r="G4212" s="25">
        <v>2005</v>
      </c>
      <c r="H4212" s="24">
        <v>0</v>
      </c>
      <c r="I4212" s="23" t="str">
        <f>VLOOKUP(J4212,PROCV!$E$1:$F$27,2,FALSE)</f>
        <v>15 - Pará</v>
      </c>
      <c r="J4212" s="22" t="s">
        <v>140</v>
      </c>
      <c r="K4212" s="22">
        <v>0</v>
      </c>
      <c r="L4212" s="25">
        <v>180000</v>
      </c>
      <c r="M4212" s="20" t="e">
        <f>VLOOKUP(G4212,PROCV!$A$110:$B$119,2,FALSE)</f>
        <v>#N/A</v>
      </c>
      <c r="N4212" s="17" t="e">
        <f t="shared" si="65"/>
        <v>#N/A</v>
      </c>
    </row>
    <row r="4213" spans="1:14" x14ac:dyDescent="0.25">
      <c r="A4213" s="30" t="s">
        <v>48</v>
      </c>
      <c r="B4213" s="29">
        <v>66038</v>
      </c>
      <c r="C4213" s="28" t="s">
        <v>2398</v>
      </c>
      <c r="D4213" s="27" t="s">
        <v>314</v>
      </c>
      <c r="E4213" s="27" t="s">
        <v>265</v>
      </c>
      <c r="F4213" s="26" t="str">
        <f>VLOOKUP(E4213,PROCV!$A$1:$B$107,2,TRUE)</f>
        <v>Patrimônio</v>
      </c>
      <c r="G4213" s="25">
        <v>2005</v>
      </c>
      <c r="H4213" s="24">
        <v>0</v>
      </c>
      <c r="I4213" s="23" t="str">
        <f>VLOOKUP(J4213,PROCV!$E$1:$F$27,2,FALSE)</f>
        <v>24 - Rio Grande do Norte</v>
      </c>
      <c r="J4213" s="22" t="s">
        <v>54</v>
      </c>
      <c r="K4213" s="22">
        <v>0</v>
      </c>
      <c r="L4213" s="25">
        <v>228094.61</v>
      </c>
      <c r="M4213" s="20" t="e">
        <f>VLOOKUP(G4213,PROCV!$A$110:$B$119,2,FALSE)</f>
        <v>#N/A</v>
      </c>
      <c r="N4213" s="17" t="e">
        <f t="shared" si="65"/>
        <v>#N/A</v>
      </c>
    </row>
    <row r="4214" spans="1:14" x14ac:dyDescent="0.25">
      <c r="A4214" s="30" t="s">
        <v>48</v>
      </c>
      <c r="B4214" s="29">
        <v>67069</v>
      </c>
      <c r="C4214" s="28" t="s">
        <v>2397</v>
      </c>
      <c r="D4214" s="27" t="s">
        <v>46</v>
      </c>
      <c r="E4214" s="27" t="s">
        <v>50</v>
      </c>
      <c r="F4214" s="26" t="str">
        <f>VLOOKUP(E4214,PROCV!$A$1:$B$107,2,TRUE)</f>
        <v>Educação e Criação em Artes</v>
      </c>
      <c r="G4214" s="25">
        <v>2005</v>
      </c>
      <c r="H4214" s="24">
        <v>0</v>
      </c>
      <c r="I4214" s="23" t="str">
        <f>VLOOKUP(J4214,PROCV!$E$1:$F$27,2,FALSE)</f>
        <v>51 - Mato Grosso</v>
      </c>
      <c r="J4214" s="22" t="s">
        <v>99</v>
      </c>
      <c r="K4214" s="22">
        <v>0</v>
      </c>
      <c r="L4214" s="25">
        <v>180000</v>
      </c>
      <c r="M4214" s="20" t="e">
        <f>VLOOKUP(G4214,PROCV!$A$110:$B$119,2,FALSE)</f>
        <v>#N/A</v>
      </c>
      <c r="N4214" s="17" t="e">
        <f t="shared" si="65"/>
        <v>#N/A</v>
      </c>
    </row>
    <row r="4215" spans="1:14" x14ac:dyDescent="0.25">
      <c r="A4215" s="30" t="s">
        <v>48</v>
      </c>
      <c r="B4215" s="29">
        <v>66474</v>
      </c>
      <c r="C4215" s="28" t="s">
        <v>2396</v>
      </c>
      <c r="D4215" s="27" t="s">
        <v>46</v>
      </c>
      <c r="E4215" s="27" t="s">
        <v>50</v>
      </c>
      <c r="F4215" s="26" t="str">
        <f>VLOOKUP(E4215,PROCV!$A$1:$B$107,2,TRUE)</f>
        <v>Educação e Criação em Artes</v>
      </c>
      <c r="G4215" s="25">
        <v>2005</v>
      </c>
      <c r="H4215" s="24">
        <v>0</v>
      </c>
      <c r="I4215" s="23" t="str">
        <f>VLOOKUP(J4215,PROCV!$E$1:$F$27,2,FALSE)</f>
        <v>33 - Rio de Janeiro</v>
      </c>
      <c r="J4215" s="22" t="s">
        <v>82</v>
      </c>
      <c r="K4215" s="22">
        <v>0</v>
      </c>
      <c r="L4215" s="25">
        <v>150000</v>
      </c>
      <c r="M4215" s="20" t="e">
        <f>VLOOKUP(G4215,PROCV!$A$110:$B$119,2,FALSE)</f>
        <v>#N/A</v>
      </c>
      <c r="N4215" s="17" t="e">
        <f t="shared" si="65"/>
        <v>#N/A</v>
      </c>
    </row>
    <row r="4216" spans="1:14" x14ac:dyDescent="0.25">
      <c r="A4216" s="30" t="s">
        <v>48</v>
      </c>
      <c r="B4216" s="29">
        <v>66064</v>
      </c>
      <c r="C4216" s="28" t="s">
        <v>2395</v>
      </c>
      <c r="D4216" s="27" t="s">
        <v>46</v>
      </c>
      <c r="E4216" s="27" t="s">
        <v>50</v>
      </c>
      <c r="F4216" s="26" t="str">
        <f>VLOOKUP(E4216,PROCV!$A$1:$B$107,2,TRUE)</f>
        <v>Educação e Criação em Artes</v>
      </c>
      <c r="G4216" s="25">
        <v>2005</v>
      </c>
      <c r="H4216" s="24">
        <v>0</v>
      </c>
      <c r="I4216" s="23" t="str">
        <f>VLOOKUP(J4216,PROCV!$E$1:$F$27,2,FALSE)</f>
        <v>22 - Piauí</v>
      </c>
      <c r="J4216" s="22" t="s">
        <v>77</v>
      </c>
      <c r="K4216" s="22">
        <v>0</v>
      </c>
      <c r="L4216" s="25">
        <v>177055</v>
      </c>
      <c r="M4216" s="20" t="e">
        <f>VLOOKUP(G4216,PROCV!$A$110:$B$119,2,FALSE)</f>
        <v>#N/A</v>
      </c>
      <c r="N4216" s="17" t="e">
        <f t="shared" si="65"/>
        <v>#N/A</v>
      </c>
    </row>
    <row r="4217" spans="1:14" x14ac:dyDescent="0.25">
      <c r="A4217" s="30" t="s">
        <v>48</v>
      </c>
      <c r="B4217" s="29">
        <v>67108</v>
      </c>
      <c r="C4217" s="28" t="s">
        <v>2394</v>
      </c>
      <c r="D4217" s="27" t="s">
        <v>46</v>
      </c>
      <c r="E4217" s="27" t="s">
        <v>50</v>
      </c>
      <c r="F4217" s="26" t="str">
        <f>VLOOKUP(E4217,PROCV!$A$1:$B$107,2,TRUE)</f>
        <v>Educação e Criação em Artes</v>
      </c>
      <c r="G4217" s="25">
        <v>2005</v>
      </c>
      <c r="H4217" s="24">
        <v>0</v>
      </c>
      <c r="I4217" s="23" t="str">
        <f>VLOOKUP(J4217,PROCV!$E$1:$F$27,2,FALSE)</f>
        <v>53 - Distrito Federal</v>
      </c>
      <c r="J4217" s="22" t="s">
        <v>75</v>
      </c>
      <c r="K4217" s="22">
        <v>0</v>
      </c>
      <c r="L4217" s="25">
        <v>184800</v>
      </c>
      <c r="M4217" s="20" t="e">
        <f>VLOOKUP(G4217,PROCV!$A$110:$B$119,2,FALSE)</f>
        <v>#N/A</v>
      </c>
      <c r="N4217" s="17" t="e">
        <f t="shared" si="65"/>
        <v>#N/A</v>
      </c>
    </row>
    <row r="4218" spans="1:14" x14ac:dyDescent="0.25">
      <c r="A4218" s="30" t="s">
        <v>48</v>
      </c>
      <c r="B4218" s="29">
        <v>66154</v>
      </c>
      <c r="C4218" s="28" t="s">
        <v>2393</v>
      </c>
      <c r="D4218" s="27" t="s">
        <v>46</v>
      </c>
      <c r="E4218" s="27" t="s">
        <v>50</v>
      </c>
      <c r="F4218" s="26" t="str">
        <f>VLOOKUP(E4218,PROCV!$A$1:$B$107,2,TRUE)</f>
        <v>Educação e Criação em Artes</v>
      </c>
      <c r="G4218" s="25">
        <v>2005</v>
      </c>
      <c r="H4218" s="24">
        <v>0</v>
      </c>
      <c r="I4218" s="23" t="str">
        <f>VLOOKUP(J4218,PROCV!$E$1:$F$27,2,FALSE)</f>
        <v>52 - Goiás</v>
      </c>
      <c r="J4218" s="22" t="s">
        <v>97</v>
      </c>
      <c r="K4218" s="22">
        <v>0</v>
      </c>
      <c r="L4218" s="25">
        <v>177200</v>
      </c>
      <c r="M4218" s="20" t="e">
        <f>VLOOKUP(G4218,PROCV!$A$110:$B$119,2,FALSE)</f>
        <v>#N/A</v>
      </c>
      <c r="N4218" s="17" t="e">
        <f t="shared" si="65"/>
        <v>#N/A</v>
      </c>
    </row>
    <row r="4219" spans="1:14" x14ac:dyDescent="0.25">
      <c r="A4219" s="30" t="s">
        <v>48</v>
      </c>
      <c r="B4219" s="29">
        <v>66494</v>
      </c>
      <c r="C4219" s="28" t="s">
        <v>2392</v>
      </c>
      <c r="D4219" s="27" t="s">
        <v>46</v>
      </c>
      <c r="E4219" s="27" t="s">
        <v>50</v>
      </c>
      <c r="F4219" s="26" t="str">
        <f>VLOOKUP(E4219,PROCV!$A$1:$B$107,2,TRUE)</f>
        <v>Educação e Criação em Artes</v>
      </c>
      <c r="G4219" s="25">
        <v>2005</v>
      </c>
      <c r="H4219" s="24">
        <v>0</v>
      </c>
      <c r="I4219" s="23" t="str">
        <f>VLOOKUP(J4219,PROCV!$E$1:$F$27,2,FALSE)</f>
        <v>43 - Rio Grande do Sul</v>
      </c>
      <c r="J4219" s="22" t="s">
        <v>56</v>
      </c>
      <c r="K4219" s="22">
        <v>0</v>
      </c>
      <c r="L4219" s="25">
        <v>150000</v>
      </c>
      <c r="M4219" s="20" t="e">
        <f>VLOOKUP(G4219,PROCV!$A$110:$B$119,2,FALSE)</f>
        <v>#N/A</v>
      </c>
      <c r="N4219" s="17" t="e">
        <f t="shared" si="65"/>
        <v>#N/A</v>
      </c>
    </row>
    <row r="4220" spans="1:14" x14ac:dyDescent="0.25">
      <c r="A4220" s="30" t="s">
        <v>48</v>
      </c>
      <c r="B4220" s="29">
        <v>66346</v>
      </c>
      <c r="C4220" s="28" t="s">
        <v>2391</v>
      </c>
      <c r="D4220" s="27" t="s">
        <v>46</v>
      </c>
      <c r="E4220" s="27" t="s">
        <v>50</v>
      </c>
      <c r="F4220" s="26" t="str">
        <f>VLOOKUP(E4220,PROCV!$A$1:$B$107,2,TRUE)</f>
        <v>Educação e Criação em Artes</v>
      </c>
      <c r="G4220" s="25">
        <v>2005</v>
      </c>
      <c r="H4220" s="24">
        <v>0</v>
      </c>
      <c r="I4220" s="23" t="str">
        <f>VLOOKUP(J4220,PROCV!$E$1:$F$27,2,FALSE)</f>
        <v>52 - Goiás</v>
      </c>
      <c r="J4220" s="22" t="s">
        <v>97</v>
      </c>
      <c r="K4220" s="22">
        <v>0</v>
      </c>
      <c r="L4220" s="25">
        <v>157800</v>
      </c>
      <c r="M4220" s="20" t="e">
        <f>VLOOKUP(G4220,PROCV!$A$110:$B$119,2,FALSE)</f>
        <v>#N/A</v>
      </c>
      <c r="N4220" s="17" t="e">
        <f t="shared" si="65"/>
        <v>#N/A</v>
      </c>
    </row>
    <row r="4221" spans="1:14" x14ac:dyDescent="0.25">
      <c r="A4221" s="30" t="s">
        <v>48</v>
      </c>
      <c r="B4221" s="29">
        <v>67020</v>
      </c>
      <c r="C4221" s="28" t="s">
        <v>2390</v>
      </c>
      <c r="D4221" s="27" t="s">
        <v>46</v>
      </c>
      <c r="E4221" s="27" t="s">
        <v>50</v>
      </c>
      <c r="F4221" s="26" t="str">
        <f>VLOOKUP(E4221,PROCV!$A$1:$B$107,2,TRUE)</f>
        <v>Educação e Criação em Artes</v>
      </c>
      <c r="G4221" s="25">
        <v>2005</v>
      </c>
      <c r="H4221" s="24">
        <v>0</v>
      </c>
      <c r="I4221" s="23" t="str">
        <f>VLOOKUP(J4221,PROCV!$E$1:$F$27,2,FALSE)</f>
        <v>12 - Acre</v>
      </c>
      <c r="J4221" s="22" t="s">
        <v>71</v>
      </c>
      <c r="K4221" s="22">
        <v>0</v>
      </c>
      <c r="L4221" s="25">
        <v>143557</v>
      </c>
      <c r="M4221" s="20" t="e">
        <f>VLOOKUP(G4221,PROCV!$A$110:$B$119,2,FALSE)</f>
        <v>#N/A</v>
      </c>
      <c r="N4221" s="17" t="e">
        <f t="shared" si="65"/>
        <v>#N/A</v>
      </c>
    </row>
    <row r="4222" spans="1:14" x14ac:dyDescent="0.25">
      <c r="A4222" s="30" t="s">
        <v>48</v>
      </c>
      <c r="B4222" s="29">
        <v>66904</v>
      </c>
      <c r="C4222" s="28" t="s">
        <v>2389</v>
      </c>
      <c r="D4222" s="27" t="s">
        <v>46</v>
      </c>
      <c r="E4222" s="27" t="s">
        <v>50</v>
      </c>
      <c r="F4222" s="26" t="str">
        <f>VLOOKUP(E4222,PROCV!$A$1:$B$107,2,TRUE)</f>
        <v>Educação e Criação em Artes</v>
      </c>
      <c r="G4222" s="25">
        <v>2005</v>
      </c>
      <c r="H4222" s="24">
        <v>0</v>
      </c>
      <c r="I4222" s="23" t="str">
        <f>VLOOKUP(J4222,PROCV!$E$1:$F$27,2,FALSE)</f>
        <v>53 - Distrito Federal</v>
      </c>
      <c r="J4222" s="22" t="s">
        <v>75</v>
      </c>
      <c r="K4222" s="22">
        <v>0</v>
      </c>
      <c r="L4222" s="25">
        <v>148000</v>
      </c>
      <c r="M4222" s="20" t="e">
        <f>VLOOKUP(G4222,PROCV!$A$110:$B$119,2,FALSE)</f>
        <v>#N/A</v>
      </c>
      <c r="N4222" s="17" t="e">
        <f t="shared" si="65"/>
        <v>#N/A</v>
      </c>
    </row>
    <row r="4223" spans="1:14" x14ac:dyDescent="0.25">
      <c r="A4223" s="30" t="s">
        <v>48</v>
      </c>
      <c r="B4223" s="29">
        <v>67043</v>
      </c>
      <c r="C4223" s="28" t="s">
        <v>2388</v>
      </c>
      <c r="D4223" s="27" t="s">
        <v>46</v>
      </c>
      <c r="E4223" s="27" t="s">
        <v>50</v>
      </c>
      <c r="F4223" s="26" t="str">
        <f>VLOOKUP(E4223,PROCV!$A$1:$B$107,2,TRUE)</f>
        <v>Educação e Criação em Artes</v>
      </c>
      <c r="G4223" s="25">
        <v>2005</v>
      </c>
      <c r="H4223" s="24">
        <v>0</v>
      </c>
      <c r="I4223" s="23" t="str">
        <f>VLOOKUP(J4223,PROCV!$E$1:$F$27,2,FALSE)</f>
        <v>32 - Espírito Santo</v>
      </c>
      <c r="J4223" s="22" t="s">
        <v>67</v>
      </c>
      <c r="K4223" s="22">
        <v>0</v>
      </c>
      <c r="L4223" s="25">
        <v>175000</v>
      </c>
      <c r="M4223" s="20" t="e">
        <f>VLOOKUP(G4223,PROCV!$A$110:$B$119,2,FALSE)</f>
        <v>#N/A</v>
      </c>
      <c r="N4223" s="17" t="e">
        <f t="shared" si="65"/>
        <v>#N/A</v>
      </c>
    </row>
    <row r="4224" spans="1:14" x14ac:dyDescent="0.25">
      <c r="A4224" s="30" t="s">
        <v>48</v>
      </c>
      <c r="B4224" s="29">
        <v>66906</v>
      </c>
      <c r="C4224" s="28" t="s">
        <v>2387</v>
      </c>
      <c r="D4224" s="27" t="s">
        <v>314</v>
      </c>
      <c r="E4224" s="27" t="s">
        <v>504</v>
      </c>
      <c r="F4224" s="26" t="str">
        <f>VLOOKUP(E4224,PROCV!$A$1:$B$107,2,TRUE)</f>
        <v>Artes Cênicas e Espetáculo</v>
      </c>
      <c r="G4224" s="25">
        <v>2005</v>
      </c>
      <c r="H4224" s="24">
        <v>0</v>
      </c>
      <c r="I4224" s="23" t="str">
        <f>VLOOKUP(J4224,PROCV!$E$1:$F$27,2,FALSE)</f>
        <v>53 - Distrito Federal</v>
      </c>
      <c r="J4224" s="22" t="s">
        <v>75</v>
      </c>
      <c r="K4224" s="22">
        <v>0</v>
      </c>
      <c r="L4224" s="25">
        <v>148000</v>
      </c>
      <c r="M4224" s="20" t="e">
        <f>VLOOKUP(G4224,PROCV!$A$110:$B$119,2,FALSE)</f>
        <v>#N/A</v>
      </c>
      <c r="N4224" s="17" t="e">
        <f t="shared" si="65"/>
        <v>#N/A</v>
      </c>
    </row>
    <row r="4225" spans="1:14" x14ac:dyDescent="0.25">
      <c r="A4225" s="30" t="s">
        <v>48</v>
      </c>
      <c r="B4225" s="29">
        <v>66568</v>
      </c>
      <c r="C4225" s="28" t="s">
        <v>2386</v>
      </c>
      <c r="D4225" s="27" t="s">
        <v>46</v>
      </c>
      <c r="E4225" s="27" t="s">
        <v>50</v>
      </c>
      <c r="F4225" s="26" t="str">
        <f>VLOOKUP(E4225,PROCV!$A$1:$B$107,2,TRUE)</f>
        <v>Educação e Criação em Artes</v>
      </c>
      <c r="G4225" s="25">
        <v>2005</v>
      </c>
      <c r="H4225" s="24">
        <v>0</v>
      </c>
      <c r="I4225" s="23" t="str">
        <f>VLOOKUP(J4225,PROCV!$E$1:$F$27,2,FALSE)</f>
        <v>35 - São Paulo</v>
      </c>
      <c r="J4225" s="22" t="s">
        <v>76</v>
      </c>
      <c r="K4225" s="22">
        <v>0</v>
      </c>
      <c r="L4225" s="25">
        <v>149953</v>
      </c>
      <c r="M4225" s="20" t="e">
        <f>VLOOKUP(G4225,PROCV!$A$110:$B$119,2,FALSE)</f>
        <v>#N/A</v>
      </c>
      <c r="N4225" s="17" t="e">
        <f t="shared" si="65"/>
        <v>#N/A</v>
      </c>
    </row>
    <row r="4226" spans="1:14" x14ac:dyDescent="0.25">
      <c r="A4226" s="30" t="s">
        <v>48</v>
      </c>
      <c r="B4226" s="29">
        <v>71735</v>
      </c>
      <c r="C4226" s="28" t="s">
        <v>2385</v>
      </c>
      <c r="D4226" s="27" t="s">
        <v>46</v>
      </c>
      <c r="E4226" s="27" t="s">
        <v>50</v>
      </c>
      <c r="F4226" s="26" t="str">
        <f>VLOOKUP(E4226,PROCV!$A$1:$B$107,2,TRUE)</f>
        <v>Educação e Criação em Artes</v>
      </c>
      <c r="G4226" s="25">
        <v>2005</v>
      </c>
      <c r="H4226" s="24">
        <v>0</v>
      </c>
      <c r="I4226" s="23" t="str">
        <f>VLOOKUP(J4226,PROCV!$E$1:$F$27,2,FALSE)</f>
        <v>21 - Maranhão</v>
      </c>
      <c r="J4226" s="22" t="s">
        <v>63</v>
      </c>
      <c r="K4226" s="22">
        <v>0</v>
      </c>
      <c r="L4226" s="25">
        <v>185000</v>
      </c>
      <c r="M4226" s="20" t="e">
        <f>VLOOKUP(G4226,PROCV!$A$110:$B$119,2,FALSE)</f>
        <v>#N/A</v>
      </c>
      <c r="N4226" s="17" t="e">
        <f t="shared" ref="N4226:N4289" si="66">+M4226*L4226</f>
        <v>#N/A</v>
      </c>
    </row>
    <row r="4227" spans="1:14" x14ac:dyDescent="0.25">
      <c r="A4227" s="30" t="s">
        <v>48</v>
      </c>
      <c r="B4227" s="29">
        <v>66914</v>
      </c>
      <c r="C4227" s="28" t="s">
        <v>2384</v>
      </c>
      <c r="D4227" s="27" t="s">
        <v>46</v>
      </c>
      <c r="E4227" s="27" t="s">
        <v>50</v>
      </c>
      <c r="F4227" s="26" t="str">
        <f>VLOOKUP(E4227,PROCV!$A$1:$B$107,2,TRUE)</f>
        <v>Educação e Criação em Artes</v>
      </c>
      <c r="G4227" s="25">
        <v>2005</v>
      </c>
      <c r="H4227" s="24">
        <v>0</v>
      </c>
      <c r="I4227" s="23" t="str">
        <f>VLOOKUP(J4227,PROCV!$E$1:$F$27,2,FALSE)</f>
        <v>33 - Rio de Janeiro</v>
      </c>
      <c r="J4227" s="22" t="s">
        <v>82</v>
      </c>
      <c r="K4227" s="22">
        <v>0</v>
      </c>
      <c r="L4227" s="25">
        <v>180000</v>
      </c>
      <c r="M4227" s="20" t="e">
        <f>VLOOKUP(G4227,PROCV!$A$110:$B$119,2,FALSE)</f>
        <v>#N/A</v>
      </c>
      <c r="N4227" s="17" t="e">
        <f t="shared" si="66"/>
        <v>#N/A</v>
      </c>
    </row>
    <row r="4228" spans="1:14" x14ac:dyDescent="0.25">
      <c r="A4228" s="30" t="s">
        <v>48</v>
      </c>
      <c r="B4228" s="29">
        <v>66058</v>
      </c>
      <c r="C4228" s="28" t="s">
        <v>2383</v>
      </c>
      <c r="D4228" s="27" t="s">
        <v>46</v>
      </c>
      <c r="E4228" s="27" t="s">
        <v>50</v>
      </c>
      <c r="F4228" s="26" t="str">
        <f>VLOOKUP(E4228,PROCV!$A$1:$B$107,2,TRUE)</f>
        <v>Educação e Criação em Artes</v>
      </c>
      <c r="G4228" s="25">
        <v>2005</v>
      </c>
      <c r="H4228" s="24">
        <v>0</v>
      </c>
      <c r="I4228" s="23" t="str">
        <f>VLOOKUP(J4228,PROCV!$E$1:$F$27,2,FALSE)</f>
        <v>21 - Maranhão</v>
      </c>
      <c r="J4228" s="22" t="s">
        <v>63</v>
      </c>
      <c r="K4228" s="22">
        <v>0</v>
      </c>
      <c r="L4228" s="25">
        <v>150000</v>
      </c>
      <c r="M4228" s="20" t="e">
        <f>VLOOKUP(G4228,PROCV!$A$110:$B$119,2,FALSE)</f>
        <v>#N/A</v>
      </c>
      <c r="N4228" s="17" t="e">
        <f t="shared" si="66"/>
        <v>#N/A</v>
      </c>
    </row>
    <row r="4229" spans="1:14" x14ac:dyDescent="0.25">
      <c r="A4229" s="30" t="s">
        <v>48</v>
      </c>
      <c r="B4229" s="29">
        <v>68319</v>
      </c>
      <c r="C4229" s="28" t="s">
        <v>2382</v>
      </c>
      <c r="D4229" s="27" t="s">
        <v>46</v>
      </c>
      <c r="E4229" s="27" t="s">
        <v>50</v>
      </c>
      <c r="F4229" s="26" t="str">
        <f>VLOOKUP(E4229,PROCV!$A$1:$B$107,2,TRUE)</f>
        <v>Educação e Criação em Artes</v>
      </c>
      <c r="G4229" s="25">
        <v>2005</v>
      </c>
      <c r="H4229" s="24">
        <v>0</v>
      </c>
      <c r="I4229" s="23" t="str">
        <f>VLOOKUP(J4229,PROCV!$E$1:$F$27,2,FALSE)</f>
        <v>35 - São Paulo</v>
      </c>
      <c r="J4229" s="22" t="s">
        <v>76</v>
      </c>
      <c r="K4229" s="22">
        <v>0</v>
      </c>
      <c r="L4229" s="25">
        <v>1350000</v>
      </c>
      <c r="M4229" s="20" t="e">
        <f>VLOOKUP(G4229,PROCV!$A$110:$B$119,2,FALSE)</f>
        <v>#N/A</v>
      </c>
      <c r="N4229" s="17" t="e">
        <f t="shared" si="66"/>
        <v>#N/A</v>
      </c>
    </row>
    <row r="4230" spans="1:14" x14ac:dyDescent="0.25">
      <c r="A4230" s="30" t="s">
        <v>48</v>
      </c>
      <c r="B4230" s="29">
        <v>66114</v>
      </c>
      <c r="C4230" s="28" t="s">
        <v>2381</v>
      </c>
      <c r="D4230" s="27" t="s">
        <v>46</v>
      </c>
      <c r="E4230" s="27" t="s">
        <v>50</v>
      </c>
      <c r="F4230" s="26" t="str">
        <f>VLOOKUP(E4230,PROCV!$A$1:$B$107,2,TRUE)</f>
        <v>Educação e Criação em Artes</v>
      </c>
      <c r="G4230" s="25">
        <v>2005</v>
      </c>
      <c r="H4230" s="24">
        <v>0</v>
      </c>
      <c r="I4230" s="23" t="str">
        <f>VLOOKUP(J4230,PROCV!$E$1:$F$27,2,FALSE)</f>
        <v>33 - Rio de Janeiro</v>
      </c>
      <c r="J4230" s="22" t="s">
        <v>82</v>
      </c>
      <c r="K4230" s="22">
        <v>0</v>
      </c>
      <c r="L4230" s="25">
        <v>185000</v>
      </c>
      <c r="M4230" s="20" t="e">
        <f>VLOOKUP(G4230,PROCV!$A$110:$B$119,2,FALSE)</f>
        <v>#N/A</v>
      </c>
      <c r="N4230" s="17" t="e">
        <f t="shared" si="66"/>
        <v>#N/A</v>
      </c>
    </row>
    <row r="4231" spans="1:14" x14ac:dyDescent="0.25">
      <c r="A4231" s="30" t="s">
        <v>48</v>
      </c>
      <c r="B4231" s="29">
        <v>66142</v>
      </c>
      <c r="C4231" s="28" t="s">
        <v>2380</v>
      </c>
      <c r="D4231" s="27" t="s">
        <v>46</v>
      </c>
      <c r="E4231" s="27" t="s">
        <v>50</v>
      </c>
      <c r="F4231" s="26" t="str">
        <f>VLOOKUP(E4231,PROCV!$A$1:$B$107,2,TRUE)</f>
        <v>Educação e Criação em Artes</v>
      </c>
      <c r="G4231" s="25">
        <v>2005</v>
      </c>
      <c r="H4231" s="24">
        <v>0</v>
      </c>
      <c r="I4231" s="23" t="str">
        <f>VLOOKUP(J4231,PROCV!$E$1:$F$27,2,FALSE)</f>
        <v>43 - Rio Grande do Sul</v>
      </c>
      <c r="J4231" s="22" t="s">
        <v>56</v>
      </c>
      <c r="K4231" s="22">
        <v>0</v>
      </c>
      <c r="L4231" s="25">
        <v>182850</v>
      </c>
      <c r="M4231" s="20" t="e">
        <f>VLOOKUP(G4231,PROCV!$A$110:$B$119,2,FALSE)</f>
        <v>#N/A</v>
      </c>
      <c r="N4231" s="17" t="e">
        <f t="shared" si="66"/>
        <v>#N/A</v>
      </c>
    </row>
    <row r="4232" spans="1:14" x14ac:dyDescent="0.25">
      <c r="A4232" s="30" t="s">
        <v>48</v>
      </c>
      <c r="B4232" s="29">
        <v>66055</v>
      </c>
      <c r="C4232" s="28" t="s">
        <v>2379</v>
      </c>
      <c r="D4232" s="27" t="s">
        <v>189</v>
      </c>
      <c r="E4232" s="27" t="s">
        <v>278</v>
      </c>
      <c r="F4232" s="26" t="str">
        <f>VLOOKUP(E4232,PROCV!$A$1:$B$107,2,TRUE)</f>
        <v>Artes Cênicas e Espetáculo</v>
      </c>
      <c r="G4232" s="25">
        <v>2005</v>
      </c>
      <c r="H4232" s="24">
        <v>0</v>
      </c>
      <c r="I4232" s="23" t="str">
        <f>VLOOKUP(J4232,PROCV!$E$1:$F$27,2,FALSE)</f>
        <v>35 - São Paulo</v>
      </c>
      <c r="J4232" s="22" t="s">
        <v>76</v>
      </c>
      <c r="K4232" s="22">
        <v>0</v>
      </c>
      <c r="L4232" s="25">
        <v>142280</v>
      </c>
      <c r="M4232" s="20" t="e">
        <f>VLOOKUP(G4232,PROCV!$A$110:$B$119,2,FALSE)</f>
        <v>#N/A</v>
      </c>
      <c r="N4232" s="17" t="e">
        <f t="shared" si="66"/>
        <v>#N/A</v>
      </c>
    </row>
    <row r="4233" spans="1:14" x14ac:dyDescent="0.25">
      <c r="A4233" s="30" t="s">
        <v>48</v>
      </c>
      <c r="B4233" s="29">
        <v>67052</v>
      </c>
      <c r="C4233" s="28" t="s">
        <v>2378</v>
      </c>
      <c r="D4233" s="27" t="s">
        <v>46</v>
      </c>
      <c r="E4233" s="27" t="s">
        <v>50</v>
      </c>
      <c r="F4233" s="26" t="str">
        <f>VLOOKUP(E4233,PROCV!$A$1:$B$107,2,TRUE)</f>
        <v>Educação e Criação em Artes</v>
      </c>
      <c r="G4233" s="25">
        <v>2005</v>
      </c>
      <c r="H4233" s="24">
        <v>0</v>
      </c>
      <c r="I4233" s="23" t="str">
        <f>VLOOKUP(J4233,PROCV!$E$1:$F$27,2,FALSE)</f>
        <v>15 - Pará</v>
      </c>
      <c r="J4233" s="22" t="s">
        <v>140</v>
      </c>
      <c r="K4233" s="22">
        <v>0</v>
      </c>
      <c r="L4233" s="25">
        <v>176607</v>
      </c>
      <c r="M4233" s="20" t="e">
        <f>VLOOKUP(G4233,PROCV!$A$110:$B$119,2,FALSE)</f>
        <v>#N/A</v>
      </c>
      <c r="N4233" s="17" t="e">
        <f t="shared" si="66"/>
        <v>#N/A</v>
      </c>
    </row>
    <row r="4234" spans="1:14" x14ac:dyDescent="0.25">
      <c r="A4234" s="30" t="s">
        <v>48</v>
      </c>
      <c r="B4234" s="29">
        <v>68130</v>
      </c>
      <c r="C4234" s="28" t="s">
        <v>2377</v>
      </c>
      <c r="D4234" s="27" t="s">
        <v>46</v>
      </c>
      <c r="E4234" s="27" t="s">
        <v>50</v>
      </c>
      <c r="F4234" s="26" t="str">
        <f>VLOOKUP(E4234,PROCV!$A$1:$B$107,2,TRUE)</f>
        <v>Educação e Criação em Artes</v>
      </c>
      <c r="G4234" s="25">
        <v>2005</v>
      </c>
      <c r="H4234" s="24">
        <v>0</v>
      </c>
      <c r="I4234" s="23" t="str">
        <f>VLOOKUP(J4234,PROCV!$E$1:$F$27,2,FALSE)</f>
        <v>33 - Rio de Janeiro</v>
      </c>
      <c r="J4234" s="22" t="s">
        <v>82</v>
      </c>
      <c r="K4234" s="22">
        <v>0</v>
      </c>
      <c r="L4234" s="25">
        <v>185000</v>
      </c>
      <c r="M4234" s="20" t="e">
        <f>VLOOKUP(G4234,PROCV!$A$110:$B$119,2,FALSE)</f>
        <v>#N/A</v>
      </c>
      <c r="N4234" s="17" t="e">
        <f t="shared" si="66"/>
        <v>#N/A</v>
      </c>
    </row>
    <row r="4235" spans="1:14" x14ac:dyDescent="0.25">
      <c r="A4235" s="30" t="s">
        <v>48</v>
      </c>
      <c r="B4235" s="29">
        <v>66185</v>
      </c>
      <c r="C4235" s="28" t="s">
        <v>2376</v>
      </c>
      <c r="D4235" s="27" t="s">
        <v>46</v>
      </c>
      <c r="E4235" s="27" t="s">
        <v>50</v>
      </c>
      <c r="F4235" s="26" t="str">
        <f>VLOOKUP(E4235,PROCV!$A$1:$B$107,2,TRUE)</f>
        <v>Educação e Criação em Artes</v>
      </c>
      <c r="G4235" s="25">
        <v>2005</v>
      </c>
      <c r="H4235" s="24">
        <v>0</v>
      </c>
      <c r="I4235" s="23" t="str">
        <f>VLOOKUP(J4235,PROCV!$E$1:$F$27,2,FALSE)</f>
        <v>53 - Distrito Federal</v>
      </c>
      <c r="J4235" s="22" t="s">
        <v>75</v>
      </c>
      <c r="K4235" s="22">
        <v>0</v>
      </c>
      <c r="L4235" s="25">
        <v>183390</v>
      </c>
      <c r="M4235" s="20" t="e">
        <f>VLOOKUP(G4235,PROCV!$A$110:$B$119,2,FALSE)</f>
        <v>#N/A</v>
      </c>
      <c r="N4235" s="17" t="e">
        <f t="shared" si="66"/>
        <v>#N/A</v>
      </c>
    </row>
    <row r="4236" spans="1:14" x14ac:dyDescent="0.25">
      <c r="A4236" s="30" t="s">
        <v>48</v>
      </c>
      <c r="B4236" s="29">
        <v>66909</v>
      </c>
      <c r="C4236" s="28" t="s">
        <v>2375</v>
      </c>
      <c r="D4236" s="27" t="s">
        <v>46</v>
      </c>
      <c r="E4236" s="27" t="s">
        <v>50</v>
      </c>
      <c r="F4236" s="26" t="str">
        <f>VLOOKUP(E4236,PROCV!$A$1:$B$107,2,TRUE)</f>
        <v>Educação e Criação em Artes</v>
      </c>
      <c r="G4236" s="25">
        <v>2005</v>
      </c>
      <c r="H4236" s="24">
        <v>0</v>
      </c>
      <c r="I4236" s="23" t="str">
        <f>VLOOKUP(J4236,PROCV!$E$1:$F$27,2,FALSE)</f>
        <v>33 - Rio de Janeiro</v>
      </c>
      <c r="J4236" s="22" t="s">
        <v>82</v>
      </c>
      <c r="K4236" s="22">
        <v>0</v>
      </c>
      <c r="L4236" s="25">
        <v>182080</v>
      </c>
      <c r="M4236" s="20" t="e">
        <f>VLOOKUP(G4236,PROCV!$A$110:$B$119,2,FALSE)</f>
        <v>#N/A</v>
      </c>
      <c r="N4236" s="17" t="e">
        <f t="shared" si="66"/>
        <v>#N/A</v>
      </c>
    </row>
    <row r="4237" spans="1:14" x14ac:dyDescent="0.25">
      <c r="A4237" s="30" t="s">
        <v>48</v>
      </c>
      <c r="B4237" s="29">
        <v>66545</v>
      </c>
      <c r="C4237" s="28" t="s">
        <v>2374</v>
      </c>
      <c r="D4237" s="27" t="s">
        <v>46</v>
      </c>
      <c r="E4237" s="27" t="s">
        <v>50</v>
      </c>
      <c r="F4237" s="26" t="str">
        <f>VLOOKUP(E4237,PROCV!$A$1:$B$107,2,TRUE)</f>
        <v>Educação e Criação em Artes</v>
      </c>
      <c r="G4237" s="25">
        <v>2005</v>
      </c>
      <c r="H4237" s="24">
        <v>0</v>
      </c>
      <c r="I4237" s="23" t="str">
        <f>VLOOKUP(J4237,PROCV!$E$1:$F$27,2,FALSE)</f>
        <v>13 - Amazonas</v>
      </c>
      <c r="J4237" s="22" t="s">
        <v>823</v>
      </c>
      <c r="K4237" s="22">
        <v>0</v>
      </c>
      <c r="L4237" s="25">
        <v>111181</v>
      </c>
      <c r="M4237" s="20" t="e">
        <f>VLOOKUP(G4237,PROCV!$A$110:$B$119,2,FALSE)</f>
        <v>#N/A</v>
      </c>
      <c r="N4237" s="17" t="e">
        <f t="shared" si="66"/>
        <v>#N/A</v>
      </c>
    </row>
    <row r="4238" spans="1:14" x14ac:dyDescent="0.25">
      <c r="A4238" s="30" t="s">
        <v>48</v>
      </c>
      <c r="B4238" s="29">
        <v>67122</v>
      </c>
      <c r="C4238" s="28" t="s">
        <v>2373</v>
      </c>
      <c r="D4238" s="27" t="s">
        <v>46</v>
      </c>
      <c r="E4238" s="27" t="s">
        <v>50</v>
      </c>
      <c r="F4238" s="26" t="str">
        <f>VLOOKUP(E4238,PROCV!$A$1:$B$107,2,TRUE)</f>
        <v>Educação e Criação em Artes</v>
      </c>
      <c r="G4238" s="25">
        <v>2005</v>
      </c>
      <c r="H4238" s="24">
        <v>0</v>
      </c>
      <c r="I4238" s="23" t="str">
        <f>VLOOKUP(J4238,PROCV!$E$1:$F$27,2,FALSE)</f>
        <v>35 - São Paulo</v>
      </c>
      <c r="J4238" s="22" t="s">
        <v>76</v>
      </c>
      <c r="K4238" s="22">
        <v>0</v>
      </c>
      <c r="L4238" s="25">
        <v>107270</v>
      </c>
      <c r="M4238" s="20" t="e">
        <f>VLOOKUP(G4238,PROCV!$A$110:$B$119,2,FALSE)</f>
        <v>#N/A</v>
      </c>
      <c r="N4238" s="17" t="e">
        <f t="shared" si="66"/>
        <v>#N/A</v>
      </c>
    </row>
    <row r="4239" spans="1:14" x14ac:dyDescent="0.25">
      <c r="A4239" s="30" t="s">
        <v>48</v>
      </c>
      <c r="B4239" s="29">
        <v>67039</v>
      </c>
      <c r="C4239" s="28" t="s">
        <v>2372</v>
      </c>
      <c r="D4239" s="27" t="s">
        <v>46</v>
      </c>
      <c r="E4239" s="27" t="s">
        <v>50</v>
      </c>
      <c r="F4239" s="26" t="str">
        <f>VLOOKUP(E4239,PROCV!$A$1:$B$107,2,TRUE)</f>
        <v>Educação e Criação em Artes</v>
      </c>
      <c r="G4239" s="25">
        <v>2005</v>
      </c>
      <c r="H4239" s="24">
        <v>0</v>
      </c>
      <c r="I4239" s="23" t="str">
        <f>VLOOKUP(J4239,PROCV!$E$1:$F$27,2,FALSE)</f>
        <v>22 - Piauí</v>
      </c>
      <c r="J4239" s="22" t="s">
        <v>77</v>
      </c>
      <c r="K4239" s="22">
        <v>0</v>
      </c>
      <c r="L4239" s="25">
        <v>180000</v>
      </c>
      <c r="M4239" s="20" t="e">
        <f>VLOOKUP(G4239,PROCV!$A$110:$B$119,2,FALSE)</f>
        <v>#N/A</v>
      </c>
      <c r="N4239" s="17" t="e">
        <f t="shared" si="66"/>
        <v>#N/A</v>
      </c>
    </row>
    <row r="4240" spans="1:14" x14ac:dyDescent="0.25">
      <c r="A4240" s="30" t="s">
        <v>48</v>
      </c>
      <c r="B4240" s="29">
        <v>66174</v>
      </c>
      <c r="C4240" s="28" t="s">
        <v>2371</v>
      </c>
      <c r="D4240" s="27" t="s">
        <v>46</v>
      </c>
      <c r="E4240" s="27" t="s">
        <v>50</v>
      </c>
      <c r="F4240" s="26" t="str">
        <f>VLOOKUP(E4240,PROCV!$A$1:$B$107,2,TRUE)</f>
        <v>Educação e Criação em Artes</v>
      </c>
      <c r="G4240" s="25">
        <v>2005</v>
      </c>
      <c r="H4240" s="24">
        <v>0</v>
      </c>
      <c r="I4240" s="23" t="str">
        <f>VLOOKUP(J4240,PROCV!$E$1:$F$27,2,FALSE)</f>
        <v>25 - Paraíba</v>
      </c>
      <c r="J4240" s="22" t="s">
        <v>346</v>
      </c>
      <c r="K4240" s="22">
        <v>0</v>
      </c>
      <c r="L4240" s="25">
        <v>54246</v>
      </c>
      <c r="M4240" s="20" t="e">
        <f>VLOOKUP(G4240,PROCV!$A$110:$B$119,2,FALSE)</f>
        <v>#N/A</v>
      </c>
      <c r="N4240" s="17" t="e">
        <f t="shared" si="66"/>
        <v>#N/A</v>
      </c>
    </row>
    <row r="4241" spans="1:14" x14ac:dyDescent="0.25">
      <c r="A4241" s="30" t="s">
        <v>48</v>
      </c>
      <c r="B4241" s="29">
        <v>66340</v>
      </c>
      <c r="C4241" s="28" t="s">
        <v>2370</v>
      </c>
      <c r="D4241" s="27" t="s">
        <v>46</v>
      </c>
      <c r="E4241" s="27" t="s">
        <v>50</v>
      </c>
      <c r="F4241" s="26" t="str">
        <f>VLOOKUP(E4241,PROCV!$A$1:$B$107,2,TRUE)</f>
        <v>Educação e Criação em Artes</v>
      </c>
      <c r="G4241" s="25">
        <v>2005</v>
      </c>
      <c r="H4241" s="24">
        <v>0</v>
      </c>
      <c r="I4241" s="23" t="str">
        <f>VLOOKUP(J4241,PROCV!$E$1:$F$27,2,FALSE)</f>
        <v>22 - Piauí</v>
      </c>
      <c r="J4241" s="22" t="s">
        <v>77</v>
      </c>
      <c r="K4241" s="22">
        <v>0</v>
      </c>
      <c r="L4241" s="25">
        <v>170000</v>
      </c>
      <c r="M4241" s="20" t="e">
        <f>VLOOKUP(G4241,PROCV!$A$110:$B$119,2,FALSE)</f>
        <v>#N/A</v>
      </c>
      <c r="N4241" s="17" t="e">
        <f t="shared" si="66"/>
        <v>#N/A</v>
      </c>
    </row>
    <row r="4242" spans="1:14" x14ac:dyDescent="0.25">
      <c r="A4242" s="30" t="s">
        <v>48</v>
      </c>
      <c r="B4242" s="29">
        <v>65990</v>
      </c>
      <c r="C4242" s="28" t="s">
        <v>2369</v>
      </c>
      <c r="D4242" s="27" t="s">
        <v>46</v>
      </c>
      <c r="E4242" s="27" t="s">
        <v>50</v>
      </c>
      <c r="F4242" s="26" t="str">
        <f>VLOOKUP(E4242,PROCV!$A$1:$B$107,2,TRUE)</f>
        <v>Educação e Criação em Artes</v>
      </c>
      <c r="G4242" s="25">
        <v>2005</v>
      </c>
      <c r="H4242" s="24">
        <v>0</v>
      </c>
      <c r="I4242" s="23" t="str">
        <f>VLOOKUP(J4242,PROCV!$E$1:$F$27,2,FALSE)</f>
        <v>29 - Bahia</v>
      </c>
      <c r="J4242" s="22" t="s">
        <v>73</v>
      </c>
      <c r="K4242" s="22">
        <v>0</v>
      </c>
      <c r="L4242" s="25">
        <v>178819</v>
      </c>
      <c r="M4242" s="20" t="e">
        <f>VLOOKUP(G4242,PROCV!$A$110:$B$119,2,FALSE)</f>
        <v>#N/A</v>
      </c>
      <c r="N4242" s="17" t="e">
        <f t="shared" si="66"/>
        <v>#N/A</v>
      </c>
    </row>
    <row r="4243" spans="1:14" x14ac:dyDescent="0.25">
      <c r="A4243" s="30" t="s">
        <v>48</v>
      </c>
      <c r="B4243" s="29">
        <v>66541</v>
      </c>
      <c r="C4243" s="28" t="s">
        <v>2368</v>
      </c>
      <c r="D4243" s="27" t="s">
        <v>46</v>
      </c>
      <c r="E4243" s="27" t="s">
        <v>50</v>
      </c>
      <c r="F4243" s="26" t="str">
        <f>VLOOKUP(E4243,PROCV!$A$1:$B$107,2,TRUE)</f>
        <v>Educação e Criação em Artes</v>
      </c>
      <c r="G4243" s="25">
        <v>2005</v>
      </c>
      <c r="H4243" s="24">
        <v>0</v>
      </c>
      <c r="I4243" s="23" t="str">
        <f>VLOOKUP(J4243,PROCV!$E$1:$F$27,2,FALSE)</f>
        <v>35 - São Paulo</v>
      </c>
      <c r="J4243" s="22" t="s">
        <v>76</v>
      </c>
      <c r="K4243" s="22">
        <v>0</v>
      </c>
      <c r="L4243" s="25">
        <v>150000</v>
      </c>
      <c r="M4243" s="20" t="e">
        <f>VLOOKUP(G4243,PROCV!$A$110:$B$119,2,FALSE)</f>
        <v>#N/A</v>
      </c>
      <c r="N4243" s="17" t="e">
        <f t="shared" si="66"/>
        <v>#N/A</v>
      </c>
    </row>
    <row r="4244" spans="1:14" x14ac:dyDescent="0.25">
      <c r="A4244" s="30" t="s">
        <v>48</v>
      </c>
      <c r="B4244" s="29">
        <v>51402</v>
      </c>
      <c r="C4244" s="28" t="s">
        <v>2367</v>
      </c>
      <c r="D4244" s="27" t="s">
        <v>4</v>
      </c>
      <c r="E4244" s="27" t="s">
        <v>138</v>
      </c>
      <c r="F4244" s="26" t="str">
        <f>VLOOKUP(E4244,PROCV!$A$1:$B$107,2,TRUE)</f>
        <v>Arquitetura e Design</v>
      </c>
      <c r="G4244" s="25">
        <v>2005</v>
      </c>
      <c r="H4244" s="24">
        <v>0</v>
      </c>
      <c r="I4244" s="23" t="str">
        <f>VLOOKUP(J4244,PROCV!$E$1:$F$27,2,FALSE)</f>
        <v>35 - São Paulo</v>
      </c>
      <c r="J4244" s="22" t="s">
        <v>76</v>
      </c>
      <c r="K4244" s="22">
        <v>0</v>
      </c>
      <c r="L4244" s="25">
        <v>84600</v>
      </c>
      <c r="M4244" s="20" t="e">
        <f>VLOOKUP(G4244,PROCV!$A$110:$B$119,2,FALSE)</f>
        <v>#N/A</v>
      </c>
      <c r="N4244" s="17" t="e">
        <f t="shared" si="66"/>
        <v>#N/A</v>
      </c>
    </row>
    <row r="4245" spans="1:14" x14ac:dyDescent="0.25">
      <c r="A4245" s="30" t="s">
        <v>48</v>
      </c>
      <c r="B4245" s="29">
        <v>67064</v>
      </c>
      <c r="C4245" s="28" t="s">
        <v>2366</v>
      </c>
      <c r="D4245" s="27" t="s">
        <v>46</v>
      </c>
      <c r="E4245" s="27" t="s">
        <v>50</v>
      </c>
      <c r="F4245" s="26" t="str">
        <f>VLOOKUP(E4245,PROCV!$A$1:$B$107,2,TRUE)</f>
        <v>Educação e Criação em Artes</v>
      </c>
      <c r="G4245" s="25">
        <v>2005</v>
      </c>
      <c r="H4245" s="24">
        <v>0</v>
      </c>
      <c r="I4245" s="23" t="str">
        <f>VLOOKUP(J4245,PROCV!$E$1:$F$27,2,FALSE)</f>
        <v>35 - São Paulo</v>
      </c>
      <c r="J4245" s="22" t="s">
        <v>76</v>
      </c>
      <c r="K4245" s="22">
        <v>0</v>
      </c>
      <c r="L4245" s="25">
        <v>150000</v>
      </c>
      <c r="M4245" s="20" t="e">
        <f>VLOOKUP(G4245,PROCV!$A$110:$B$119,2,FALSE)</f>
        <v>#N/A</v>
      </c>
      <c r="N4245" s="17" t="e">
        <f t="shared" si="66"/>
        <v>#N/A</v>
      </c>
    </row>
    <row r="4246" spans="1:14" x14ac:dyDescent="0.25">
      <c r="A4246" s="30" t="s">
        <v>48</v>
      </c>
      <c r="B4246" s="29">
        <v>66355</v>
      </c>
      <c r="C4246" s="28" t="s">
        <v>2365</v>
      </c>
      <c r="D4246" s="27" t="s">
        <v>46</v>
      </c>
      <c r="E4246" s="27" t="s">
        <v>50</v>
      </c>
      <c r="F4246" s="26" t="str">
        <f>VLOOKUP(E4246,PROCV!$A$1:$B$107,2,TRUE)</f>
        <v>Educação e Criação em Artes</v>
      </c>
      <c r="G4246" s="25">
        <v>2005</v>
      </c>
      <c r="H4246" s="24">
        <v>0</v>
      </c>
      <c r="I4246" s="23" t="str">
        <f>VLOOKUP(J4246,PROCV!$E$1:$F$27,2,FALSE)</f>
        <v>15 - Pará</v>
      </c>
      <c r="J4246" s="22" t="s">
        <v>140</v>
      </c>
      <c r="K4246" s="22">
        <v>0</v>
      </c>
      <c r="L4246" s="25">
        <v>180000</v>
      </c>
      <c r="M4246" s="20" t="e">
        <f>VLOOKUP(G4246,PROCV!$A$110:$B$119,2,FALSE)</f>
        <v>#N/A</v>
      </c>
      <c r="N4246" s="17" t="e">
        <f t="shared" si="66"/>
        <v>#N/A</v>
      </c>
    </row>
    <row r="4247" spans="1:14" x14ac:dyDescent="0.25">
      <c r="A4247" s="30" t="s">
        <v>48</v>
      </c>
      <c r="B4247" s="29">
        <v>66237</v>
      </c>
      <c r="C4247" s="28" t="s">
        <v>2364</v>
      </c>
      <c r="D4247" s="27" t="s">
        <v>46</v>
      </c>
      <c r="E4247" s="27" t="s">
        <v>50</v>
      </c>
      <c r="F4247" s="26" t="str">
        <f>VLOOKUP(E4247,PROCV!$A$1:$B$107,2,TRUE)</f>
        <v>Educação e Criação em Artes</v>
      </c>
      <c r="G4247" s="25">
        <v>2005</v>
      </c>
      <c r="H4247" s="24">
        <v>0</v>
      </c>
      <c r="I4247" s="23" t="str">
        <f>VLOOKUP(J4247,PROCV!$E$1:$F$27,2,FALSE)</f>
        <v>31 - Minas Gerais</v>
      </c>
      <c r="J4247" s="22" t="s">
        <v>85</v>
      </c>
      <c r="K4247" s="22">
        <v>0</v>
      </c>
      <c r="L4247" s="25">
        <v>150000</v>
      </c>
      <c r="M4247" s="20" t="e">
        <f>VLOOKUP(G4247,PROCV!$A$110:$B$119,2,FALSE)</f>
        <v>#N/A</v>
      </c>
      <c r="N4247" s="17" t="e">
        <f t="shared" si="66"/>
        <v>#N/A</v>
      </c>
    </row>
    <row r="4248" spans="1:14" x14ac:dyDescent="0.25">
      <c r="A4248" s="30" t="s">
        <v>48</v>
      </c>
      <c r="B4248" s="29">
        <v>43582</v>
      </c>
      <c r="C4248" s="28" t="s">
        <v>2363</v>
      </c>
      <c r="D4248" s="27" t="s">
        <v>4</v>
      </c>
      <c r="E4248" s="27" t="s">
        <v>230</v>
      </c>
      <c r="F4248" s="26" t="str">
        <f>VLOOKUP(E4248,PROCV!$A$1:$B$107,2,TRUE)</f>
        <v>Artes Cênicas e Espetáculo</v>
      </c>
      <c r="G4248" s="25">
        <v>2005</v>
      </c>
      <c r="H4248" s="24">
        <v>0</v>
      </c>
      <c r="I4248" s="23" t="str">
        <f>VLOOKUP(J4248,PROCV!$E$1:$F$27,2,FALSE)</f>
        <v>27 - Alagoas</v>
      </c>
      <c r="J4248" s="22" t="s">
        <v>65</v>
      </c>
      <c r="K4248" s="22">
        <v>0</v>
      </c>
      <c r="L4248" s="25">
        <v>50000</v>
      </c>
      <c r="M4248" s="20" t="e">
        <f>VLOOKUP(G4248,PROCV!$A$110:$B$119,2,FALSE)</f>
        <v>#N/A</v>
      </c>
      <c r="N4248" s="17" t="e">
        <f t="shared" si="66"/>
        <v>#N/A</v>
      </c>
    </row>
    <row r="4249" spans="1:14" x14ac:dyDescent="0.25">
      <c r="A4249" s="30" t="s">
        <v>48</v>
      </c>
      <c r="B4249" s="29">
        <v>54074</v>
      </c>
      <c r="C4249" s="28" t="s">
        <v>2362</v>
      </c>
      <c r="D4249" s="27" t="s">
        <v>300</v>
      </c>
      <c r="E4249" s="27" t="s">
        <v>221</v>
      </c>
      <c r="F4249" s="26" t="str">
        <f>VLOOKUP(E4249,PROCV!$A$1:$B$107,2,TRUE)</f>
        <v>Artes Cênicas e Espetáculo</v>
      </c>
      <c r="G4249" s="25">
        <v>2005</v>
      </c>
      <c r="H4249" s="24">
        <v>0</v>
      </c>
      <c r="I4249" s="23" t="str">
        <f>VLOOKUP(J4249,PROCV!$E$1:$F$27,2,FALSE)</f>
        <v>52 - Goiás</v>
      </c>
      <c r="J4249" s="22" t="s">
        <v>97</v>
      </c>
      <c r="K4249" s="22">
        <v>0</v>
      </c>
      <c r="L4249" s="25">
        <v>7125.08</v>
      </c>
      <c r="M4249" s="20" t="e">
        <f>VLOOKUP(G4249,PROCV!$A$110:$B$119,2,FALSE)</f>
        <v>#N/A</v>
      </c>
      <c r="N4249" s="17" t="e">
        <f t="shared" si="66"/>
        <v>#N/A</v>
      </c>
    </row>
    <row r="4250" spans="1:14" x14ac:dyDescent="0.25">
      <c r="A4250" s="30" t="s">
        <v>48</v>
      </c>
      <c r="B4250" s="29">
        <v>56459</v>
      </c>
      <c r="C4250" s="28" t="s">
        <v>2361</v>
      </c>
      <c r="D4250" s="27" t="s">
        <v>314</v>
      </c>
      <c r="E4250" s="27" t="s">
        <v>504</v>
      </c>
      <c r="F4250" s="26" t="str">
        <f>VLOOKUP(E4250,PROCV!$A$1:$B$107,2,TRUE)</f>
        <v>Artes Cênicas e Espetáculo</v>
      </c>
      <c r="G4250" s="25">
        <v>2005</v>
      </c>
      <c r="H4250" s="24">
        <v>0</v>
      </c>
      <c r="I4250" s="23" t="str">
        <f>VLOOKUP(J4250,PROCV!$E$1:$F$27,2,FALSE)</f>
        <v>33 - Rio de Janeiro</v>
      </c>
      <c r="J4250" s="22" t="s">
        <v>82</v>
      </c>
      <c r="K4250" s="22">
        <v>0</v>
      </c>
      <c r="L4250" s="25">
        <v>1000000</v>
      </c>
      <c r="M4250" s="20" t="e">
        <f>VLOOKUP(G4250,PROCV!$A$110:$B$119,2,FALSE)</f>
        <v>#N/A</v>
      </c>
      <c r="N4250" s="17" t="e">
        <f t="shared" si="66"/>
        <v>#N/A</v>
      </c>
    </row>
    <row r="4251" spans="1:14" x14ac:dyDescent="0.25">
      <c r="A4251" s="30" t="s">
        <v>48</v>
      </c>
      <c r="B4251" s="29">
        <v>510297</v>
      </c>
      <c r="C4251" s="28" t="s">
        <v>2360</v>
      </c>
      <c r="D4251" s="27" t="s">
        <v>4</v>
      </c>
      <c r="E4251" s="27" t="s">
        <v>230</v>
      </c>
      <c r="F4251" s="26" t="str">
        <f>VLOOKUP(E4251,PROCV!$A$1:$B$107,2,TRUE)</f>
        <v>Artes Cênicas e Espetáculo</v>
      </c>
      <c r="G4251" s="25">
        <v>2005</v>
      </c>
      <c r="H4251" s="24">
        <v>0</v>
      </c>
      <c r="I4251" s="23" t="str">
        <f>VLOOKUP(J4251,PROCV!$E$1:$F$27,2,FALSE)</f>
        <v>35 - São Paulo</v>
      </c>
      <c r="J4251" s="22" t="s">
        <v>76</v>
      </c>
      <c r="K4251" s="22">
        <v>0</v>
      </c>
      <c r="L4251" s="25">
        <v>66000</v>
      </c>
      <c r="M4251" s="20" t="e">
        <f>VLOOKUP(G4251,PROCV!$A$110:$B$119,2,FALSE)</f>
        <v>#N/A</v>
      </c>
      <c r="N4251" s="17" t="e">
        <f t="shared" si="66"/>
        <v>#N/A</v>
      </c>
    </row>
    <row r="4252" spans="1:14" x14ac:dyDescent="0.25">
      <c r="A4252" s="30" t="s">
        <v>48</v>
      </c>
      <c r="B4252" s="29">
        <v>51949</v>
      </c>
      <c r="C4252" s="28" t="s">
        <v>2359</v>
      </c>
      <c r="D4252" s="27" t="s">
        <v>4</v>
      </c>
      <c r="E4252" s="27" t="s">
        <v>230</v>
      </c>
      <c r="F4252" s="26" t="str">
        <f>VLOOKUP(E4252,PROCV!$A$1:$B$107,2,TRUE)</f>
        <v>Artes Cênicas e Espetáculo</v>
      </c>
      <c r="G4252" s="25">
        <v>2005</v>
      </c>
      <c r="H4252" s="24">
        <v>0</v>
      </c>
      <c r="I4252" s="23" t="str">
        <f>VLOOKUP(J4252,PROCV!$E$1:$F$27,2,FALSE)</f>
        <v>33 - Rio de Janeiro</v>
      </c>
      <c r="J4252" s="22" t="s">
        <v>82</v>
      </c>
      <c r="K4252" s="22">
        <v>0</v>
      </c>
      <c r="L4252" s="25">
        <v>400000</v>
      </c>
      <c r="M4252" s="20" t="e">
        <f>VLOOKUP(G4252,PROCV!$A$110:$B$119,2,FALSE)</f>
        <v>#N/A</v>
      </c>
      <c r="N4252" s="17" t="e">
        <f t="shared" si="66"/>
        <v>#N/A</v>
      </c>
    </row>
    <row r="4253" spans="1:14" x14ac:dyDescent="0.25">
      <c r="A4253" s="30" t="s">
        <v>48</v>
      </c>
      <c r="B4253" s="29">
        <v>510012</v>
      </c>
      <c r="C4253" s="28" t="s">
        <v>2358</v>
      </c>
      <c r="D4253" s="27" t="s">
        <v>189</v>
      </c>
      <c r="E4253" s="27" t="s">
        <v>749</v>
      </c>
      <c r="F4253" s="26" t="str">
        <f>VLOOKUP(E4253,PROCV!$A$1:$B$107,2,TRUE)</f>
        <v>Educação e Criação em Artes</v>
      </c>
      <c r="G4253" s="25">
        <v>2005</v>
      </c>
      <c r="H4253" s="24">
        <v>0</v>
      </c>
      <c r="I4253" s="23" t="str">
        <f>VLOOKUP(J4253,PROCV!$E$1:$F$27,2,FALSE)</f>
        <v>43 - Rio Grande do Sul</v>
      </c>
      <c r="J4253" s="22" t="s">
        <v>56</v>
      </c>
      <c r="K4253" s="22">
        <v>0</v>
      </c>
      <c r="L4253" s="25">
        <v>100000</v>
      </c>
      <c r="M4253" s="20" t="e">
        <f>VLOOKUP(G4253,PROCV!$A$110:$B$119,2,FALSE)</f>
        <v>#N/A</v>
      </c>
      <c r="N4253" s="17" t="e">
        <f t="shared" si="66"/>
        <v>#N/A</v>
      </c>
    </row>
    <row r="4254" spans="1:14" x14ac:dyDescent="0.25">
      <c r="A4254" s="30" t="s">
        <v>48</v>
      </c>
      <c r="B4254" s="29">
        <v>55037</v>
      </c>
      <c r="C4254" s="28" t="s">
        <v>2357</v>
      </c>
      <c r="D4254" s="27" t="s">
        <v>189</v>
      </c>
      <c r="E4254" s="27" t="s">
        <v>213</v>
      </c>
      <c r="F4254" s="26" t="str">
        <f>VLOOKUP(E4254,PROCV!$A$1:$B$107,2,TRUE)</f>
        <v>Patrimônio</v>
      </c>
      <c r="G4254" s="25">
        <v>2005</v>
      </c>
      <c r="H4254" s="24">
        <v>0</v>
      </c>
      <c r="I4254" s="23" t="str">
        <f>VLOOKUP(J4254,PROCV!$E$1:$F$27,2,FALSE)</f>
        <v>43 - Rio Grande do Sul</v>
      </c>
      <c r="J4254" s="22" t="s">
        <v>56</v>
      </c>
      <c r="K4254" s="22">
        <v>0</v>
      </c>
      <c r="L4254" s="25">
        <v>30000</v>
      </c>
      <c r="M4254" s="20" t="e">
        <f>VLOOKUP(G4254,PROCV!$A$110:$B$119,2,FALSE)</f>
        <v>#N/A</v>
      </c>
      <c r="N4254" s="17" t="e">
        <f t="shared" si="66"/>
        <v>#N/A</v>
      </c>
    </row>
    <row r="4255" spans="1:14" x14ac:dyDescent="0.25">
      <c r="A4255" s="30" t="s">
        <v>48</v>
      </c>
      <c r="B4255" s="29">
        <v>56107</v>
      </c>
      <c r="C4255" s="28" t="s">
        <v>1877</v>
      </c>
      <c r="D4255" s="27" t="s">
        <v>189</v>
      </c>
      <c r="E4255" s="27" t="s">
        <v>749</v>
      </c>
      <c r="F4255" s="26" t="str">
        <f>VLOOKUP(E4255,PROCV!$A$1:$B$107,2,TRUE)</f>
        <v>Educação e Criação em Artes</v>
      </c>
      <c r="G4255" s="25">
        <v>2005</v>
      </c>
      <c r="H4255" s="24">
        <v>0</v>
      </c>
      <c r="I4255" s="23" t="str">
        <f>VLOOKUP(J4255,PROCV!$E$1:$F$27,2,FALSE)</f>
        <v>53 - Distrito Federal</v>
      </c>
      <c r="J4255" s="22" t="s">
        <v>75</v>
      </c>
      <c r="K4255" s="22">
        <v>0</v>
      </c>
      <c r="L4255" s="25">
        <v>200000</v>
      </c>
      <c r="M4255" s="20" t="e">
        <f>VLOOKUP(G4255,PROCV!$A$110:$B$119,2,FALSE)</f>
        <v>#N/A</v>
      </c>
      <c r="N4255" s="17" t="e">
        <f t="shared" si="66"/>
        <v>#N/A</v>
      </c>
    </row>
    <row r="4256" spans="1:14" x14ac:dyDescent="0.25">
      <c r="A4256" s="30" t="s">
        <v>48</v>
      </c>
      <c r="B4256" s="29">
        <v>56327</v>
      </c>
      <c r="C4256" s="28" t="s">
        <v>1876</v>
      </c>
      <c r="D4256" s="27" t="s">
        <v>189</v>
      </c>
      <c r="E4256" s="27" t="s">
        <v>188</v>
      </c>
      <c r="F4256" s="26" t="str">
        <f>VLOOKUP(E4256,PROCV!$A$1:$B$107,2,TRUE)</f>
        <v>Audiovisual</v>
      </c>
      <c r="G4256" s="25">
        <v>2005</v>
      </c>
      <c r="H4256" s="24">
        <v>0</v>
      </c>
      <c r="I4256" s="23" t="str">
        <f>VLOOKUP(J4256,PROCV!$E$1:$F$27,2,FALSE)</f>
        <v>33 - Rio de Janeiro</v>
      </c>
      <c r="J4256" s="22" t="s">
        <v>82</v>
      </c>
      <c r="K4256" s="22">
        <v>0</v>
      </c>
      <c r="L4256" s="25">
        <v>170000</v>
      </c>
      <c r="M4256" s="20" t="e">
        <f>VLOOKUP(G4256,PROCV!$A$110:$B$119,2,FALSE)</f>
        <v>#N/A</v>
      </c>
      <c r="N4256" s="17" t="e">
        <f t="shared" si="66"/>
        <v>#N/A</v>
      </c>
    </row>
    <row r="4257" spans="1:14" x14ac:dyDescent="0.25">
      <c r="A4257" s="30" t="s">
        <v>48</v>
      </c>
      <c r="B4257" s="29">
        <v>66512</v>
      </c>
      <c r="C4257" s="28" t="s">
        <v>2356</v>
      </c>
      <c r="D4257" s="27" t="s">
        <v>46</v>
      </c>
      <c r="E4257" s="27" t="s">
        <v>50</v>
      </c>
      <c r="F4257" s="26" t="str">
        <f>VLOOKUP(E4257,PROCV!$A$1:$B$107,2,TRUE)</f>
        <v>Educação e Criação em Artes</v>
      </c>
      <c r="G4257" s="25">
        <v>2005</v>
      </c>
      <c r="H4257" s="24">
        <v>0</v>
      </c>
      <c r="I4257" s="23" t="str">
        <f>VLOOKUP(J4257,PROCV!$E$1:$F$27,2,FALSE)</f>
        <v>29 - Bahia</v>
      </c>
      <c r="J4257" s="22" t="s">
        <v>73</v>
      </c>
      <c r="K4257" s="22">
        <v>0</v>
      </c>
      <c r="L4257" s="25">
        <v>150000</v>
      </c>
      <c r="M4257" s="20" t="e">
        <f>VLOOKUP(G4257,PROCV!$A$110:$B$119,2,FALSE)</f>
        <v>#N/A</v>
      </c>
      <c r="N4257" s="17" t="e">
        <f t="shared" si="66"/>
        <v>#N/A</v>
      </c>
    </row>
    <row r="4258" spans="1:14" x14ac:dyDescent="0.25">
      <c r="A4258" s="30" t="s">
        <v>48</v>
      </c>
      <c r="B4258" s="29">
        <v>66514</v>
      </c>
      <c r="C4258" s="28" t="s">
        <v>2355</v>
      </c>
      <c r="D4258" s="27" t="s">
        <v>46</v>
      </c>
      <c r="E4258" s="27" t="s">
        <v>50</v>
      </c>
      <c r="F4258" s="26" t="str">
        <f>VLOOKUP(E4258,PROCV!$A$1:$B$107,2,TRUE)</f>
        <v>Educação e Criação em Artes</v>
      </c>
      <c r="G4258" s="25">
        <v>2005</v>
      </c>
      <c r="H4258" s="24">
        <v>0</v>
      </c>
      <c r="I4258" s="23" t="str">
        <f>VLOOKUP(J4258,PROCV!$E$1:$F$27,2,FALSE)</f>
        <v>29 - Bahia</v>
      </c>
      <c r="J4258" s="22" t="s">
        <v>73</v>
      </c>
      <c r="K4258" s="22">
        <v>0</v>
      </c>
      <c r="L4258" s="25">
        <v>150000</v>
      </c>
      <c r="M4258" s="20" t="e">
        <f>VLOOKUP(G4258,PROCV!$A$110:$B$119,2,FALSE)</f>
        <v>#N/A</v>
      </c>
      <c r="N4258" s="17" t="e">
        <f t="shared" si="66"/>
        <v>#N/A</v>
      </c>
    </row>
    <row r="4259" spans="1:14" x14ac:dyDescent="0.25">
      <c r="A4259" s="30" t="s">
        <v>48</v>
      </c>
      <c r="B4259" s="29">
        <v>54996</v>
      </c>
      <c r="C4259" s="28" t="s">
        <v>2354</v>
      </c>
      <c r="D4259" s="27" t="s">
        <v>189</v>
      </c>
      <c r="E4259" s="27" t="s">
        <v>630</v>
      </c>
      <c r="F4259" s="26" t="s">
        <v>10</v>
      </c>
      <c r="G4259" s="25">
        <v>2005</v>
      </c>
      <c r="H4259" s="24">
        <v>0</v>
      </c>
      <c r="I4259" s="23" t="str">
        <f>VLOOKUP(J4259,PROCV!$E$1:$F$27,2,FALSE)</f>
        <v>14 - Roraima</v>
      </c>
      <c r="J4259" s="22" t="s">
        <v>69</v>
      </c>
      <c r="K4259" s="22">
        <v>0</v>
      </c>
      <c r="L4259" s="25">
        <v>49500</v>
      </c>
      <c r="M4259" s="20" t="e">
        <f>VLOOKUP(G4259,PROCV!$A$110:$B$119,2,FALSE)</f>
        <v>#N/A</v>
      </c>
      <c r="N4259" s="17" t="e">
        <f t="shared" si="66"/>
        <v>#N/A</v>
      </c>
    </row>
    <row r="4260" spans="1:14" x14ac:dyDescent="0.25">
      <c r="A4260" s="30" t="s">
        <v>48</v>
      </c>
      <c r="B4260" s="29">
        <v>54989</v>
      </c>
      <c r="C4260" s="28" t="s">
        <v>2353</v>
      </c>
      <c r="D4260" s="27" t="s">
        <v>4</v>
      </c>
      <c r="E4260" s="27" t="s">
        <v>230</v>
      </c>
      <c r="F4260" s="26" t="str">
        <f>VLOOKUP(E4260,PROCV!$A$1:$B$107,2,TRUE)</f>
        <v>Artes Cênicas e Espetáculo</v>
      </c>
      <c r="G4260" s="25">
        <v>2005</v>
      </c>
      <c r="H4260" s="24">
        <v>0</v>
      </c>
      <c r="I4260" s="23" t="str">
        <f>VLOOKUP(J4260,PROCV!$E$1:$F$27,2,FALSE)</f>
        <v>31 - Minas Gerais</v>
      </c>
      <c r="J4260" s="22" t="s">
        <v>85</v>
      </c>
      <c r="K4260" s="22">
        <v>0</v>
      </c>
      <c r="L4260" s="25">
        <v>20000</v>
      </c>
      <c r="M4260" s="20" t="e">
        <f>VLOOKUP(G4260,PROCV!$A$110:$B$119,2,FALSE)</f>
        <v>#N/A</v>
      </c>
      <c r="N4260" s="17" t="e">
        <f t="shared" si="66"/>
        <v>#N/A</v>
      </c>
    </row>
    <row r="4261" spans="1:14" x14ac:dyDescent="0.25">
      <c r="A4261" s="30" t="s">
        <v>48</v>
      </c>
      <c r="B4261" s="29">
        <v>65430</v>
      </c>
      <c r="C4261" s="28" t="s">
        <v>2352</v>
      </c>
      <c r="D4261" s="27" t="s">
        <v>46</v>
      </c>
      <c r="E4261" s="27" t="s">
        <v>50</v>
      </c>
      <c r="F4261" s="26" t="str">
        <f>VLOOKUP(E4261,PROCV!$A$1:$B$107,2,TRUE)</f>
        <v>Educação e Criação em Artes</v>
      </c>
      <c r="G4261" s="25">
        <v>2005</v>
      </c>
      <c r="H4261" s="24">
        <v>0</v>
      </c>
      <c r="I4261" s="23" t="str">
        <f>VLOOKUP(J4261,PROCV!$E$1:$F$27,2,FALSE)</f>
        <v>23 - Ceará</v>
      </c>
      <c r="J4261" s="22" t="s">
        <v>52</v>
      </c>
      <c r="K4261" s="22">
        <v>0</v>
      </c>
      <c r="L4261" s="25">
        <v>150000</v>
      </c>
      <c r="M4261" s="20" t="e">
        <f>VLOOKUP(G4261,PROCV!$A$110:$B$119,2,FALSE)</f>
        <v>#N/A</v>
      </c>
      <c r="N4261" s="17" t="e">
        <f t="shared" si="66"/>
        <v>#N/A</v>
      </c>
    </row>
    <row r="4262" spans="1:14" x14ac:dyDescent="0.25">
      <c r="A4262" s="30" t="s">
        <v>48</v>
      </c>
      <c r="B4262" s="29">
        <v>52392</v>
      </c>
      <c r="C4262" s="28" t="s">
        <v>2351</v>
      </c>
      <c r="D4262" s="27" t="s">
        <v>4</v>
      </c>
      <c r="E4262" s="27" t="s">
        <v>2350</v>
      </c>
      <c r="F4262" s="26" t="str">
        <f>VLOOKUP(E4262,PROCV!$A$1:$B$107,2,TRUE)</f>
        <v>Audiovisual</v>
      </c>
      <c r="G4262" s="25">
        <v>2005</v>
      </c>
      <c r="H4262" s="24">
        <v>0</v>
      </c>
      <c r="I4262" s="23" t="str">
        <f>VLOOKUP(J4262,PROCV!$E$1:$F$27,2,FALSE)</f>
        <v>35 - São Paulo</v>
      </c>
      <c r="J4262" s="22" t="s">
        <v>76</v>
      </c>
      <c r="K4262" s="22">
        <v>0</v>
      </c>
      <c r="L4262" s="25">
        <v>3750000</v>
      </c>
      <c r="M4262" s="20" t="e">
        <f>VLOOKUP(G4262,PROCV!$A$110:$B$119,2,FALSE)</f>
        <v>#N/A</v>
      </c>
      <c r="N4262" s="17" t="e">
        <f t="shared" si="66"/>
        <v>#N/A</v>
      </c>
    </row>
    <row r="4263" spans="1:14" x14ac:dyDescent="0.25">
      <c r="A4263" s="30" t="s">
        <v>48</v>
      </c>
      <c r="B4263" s="29">
        <v>65608</v>
      </c>
      <c r="C4263" s="28" t="s">
        <v>2349</v>
      </c>
      <c r="D4263" s="27" t="s">
        <v>46</v>
      </c>
      <c r="E4263" s="27" t="s">
        <v>50</v>
      </c>
      <c r="F4263" s="26" t="str">
        <f>VLOOKUP(E4263,PROCV!$A$1:$B$107,2,TRUE)</f>
        <v>Educação e Criação em Artes</v>
      </c>
      <c r="G4263" s="25">
        <v>2005</v>
      </c>
      <c r="H4263" s="24">
        <v>0</v>
      </c>
      <c r="I4263" s="23" t="str">
        <f>VLOOKUP(J4263,PROCV!$E$1:$F$27,2,FALSE)</f>
        <v>33 - Rio de Janeiro</v>
      </c>
      <c r="J4263" s="22" t="s">
        <v>82</v>
      </c>
      <c r="K4263" s="22">
        <v>0</v>
      </c>
      <c r="L4263" s="25">
        <v>150000</v>
      </c>
      <c r="M4263" s="20" t="e">
        <f>VLOOKUP(G4263,PROCV!$A$110:$B$119,2,FALSE)</f>
        <v>#N/A</v>
      </c>
      <c r="N4263" s="17" t="e">
        <f t="shared" si="66"/>
        <v>#N/A</v>
      </c>
    </row>
    <row r="4264" spans="1:14" x14ac:dyDescent="0.25">
      <c r="A4264" s="30" t="s">
        <v>48</v>
      </c>
      <c r="B4264" s="29">
        <v>52361</v>
      </c>
      <c r="C4264" s="28" t="s">
        <v>2348</v>
      </c>
      <c r="D4264" s="27" t="s">
        <v>314</v>
      </c>
      <c r="E4264" s="27" t="s">
        <v>590</v>
      </c>
      <c r="F4264" s="26" t="str">
        <f>VLOOKUP(E4264,PROCV!$A$1:$B$107,2,TRUE)</f>
        <v>Artes Cênicas e Espetáculo</v>
      </c>
      <c r="G4264" s="25">
        <v>2005</v>
      </c>
      <c r="H4264" s="24">
        <v>0</v>
      </c>
      <c r="I4264" s="23" t="str">
        <f>VLOOKUP(J4264,PROCV!$E$1:$F$27,2,FALSE)</f>
        <v>29 - Bahia</v>
      </c>
      <c r="J4264" s="22" t="s">
        <v>73</v>
      </c>
      <c r="K4264" s="22">
        <v>0</v>
      </c>
      <c r="L4264" s="25">
        <v>75480</v>
      </c>
      <c r="M4264" s="20" t="e">
        <f>VLOOKUP(G4264,PROCV!$A$110:$B$119,2,FALSE)</f>
        <v>#N/A</v>
      </c>
      <c r="N4264" s="17" t="e">
        <f t="shared" si="66"/>
        <v>#N/A</v>
      </c>
    </row>
    <row r="4265" spans="1:14" x14ac:dyDescent="0.25">
      <c r="A4265" s="30" t="s">
        <v>48</v>
      </c>
      <c r="B4265" s="29">
        <v>66112</v>
      </c>
      <c r="C4265" s="28" t="s">
        <v>2347</v>
      </c>
      <c r="D4265" s="27" t="s">
        <v>46</v>
      </c>
      <c r="E4265" s="27" t="s">
        <v>50</v>
      </c>
      <c r="F4265" s="26" t="str">
        <f>VLOOKUP(E4265,PROCV!$A$1:$B$107,2,TRUE)</f>
        <v>Educação e Criação em Artes</v>
      </c>
      <c r="G4265" s="25">
        <v>2005</v>
      </c>
      <c r="H4265" s="24">
        <v>0</v>
      </c>
      <c r="I4265" s="23" t="str">
        <f>VLOOKUP(J4265,PROCV!$E$1:$F$27,2,FALSE)</f>
        <v>35 - São Paulo</v>
      </c>
      <c r="J4265" s="22" t="s">
        <v>76</v>
      </c>
      <c r="K4265" s="22">
        <v>0</v>
      </c>
      <c r="L4265" s="25">
        <v>150000</v>
      </c>
      <c r="M4265" s="20" t="e">
        <f>VLOOKUP(G4265,PROCV!$A$110:$B$119,2,FALSE)</f>
        <v>#N/A</v>
      </c>
      <c r="N4265" s="17" t="e">
        <f t="shared" si="66"/>
        <v>#N/A</v>
      </c>
    </row>
    <row r="4266" spans="1:14" x14ac:dyDescent="0.25">
      <c r="A4266" s="30" t="s">
        <v>48</v>
      </c>
      <c r="B4266" s="29">
        <v>53703</v>
      </c>
      <c r="C4266" s="28" t="s">
        <v>2346</v>
      </c>
      <c r="D4266" s="27" t="s">
        <v>114</v>
      </c>
      <c r="E4266" s="27" t="s">
        <v>113</v>
      </c>
      <c r="F4266" s="26" t="str">
        <f>VLOOKUP(E4266,PROCV!$A$1:$B$107,2,TRUE)</f>
        <v>Música</v>
      </c>
      <c r="G4266" s="25">
        <v>2005</v>
      </c>
      <c r="H4266" s="24">
        <v>0</v>
      </c>
      <c r="I4266" s="23" t="str">
        <f>VLOOKUP(J4266,PROCV!$E$1:$F$27,2,FALSE)</f>
        <v>29 - Bahia</v>
      </c>
      <c r="J4266" s="22" t="s">
        <v>73</v>
      </c>
      <c r="K4266" s="22">
        <v>0</v>
      </c>
      <c r="L4266" s="25">
        <v>158922.29999999999</v>
      </c>
      <c r="M4266" s="20" t="e">
        <f>VLOOKUP(G4266,PROCV!$A$110:$B$119,2,FALSE)</f>
        <v>#N/A</v>
      </c>
      <c r="N4266" s="17" t="e">
        <f t="shared" si="66"/>
        <v>#N/A</v>
      </c>
    </row>
    <row r="4267" spans="1:14" x14ac:dyDescent="0.25">
      <c r="A4267" s="30" t="s">
        <v>48</v>
      </c>
      <c r="B4267" s="29">
        <v>51645</v>
      </c>
      <c r="C4267" s="28" t="s">
        <v>1866</v>
      </c>
      <c r="D4267" s="27" t="s">
        <v>4</v>
      </c>
      <c r="E4267" s="27" t="s">
        <v>230</v>
      </c>
      <c r="F4267" s="26" t="str">
        <f>VLOOKUP(E4267,PROCV!$A$1:$B$107,2,TRUE)</f>
        <v>Artes Cênicas e Espetáculo</v>
      </c>
      <c r="G4267" s="25">
        <v>2005</v>
      </c>
      <c r="H4267" s="24">
        <v>0</v>
      </c>
      <c r="I4267" s="23" t="str">
        <f>VLOOKUP(J4267,PROCV!$E$1:$F$27,2,FALSE)</f>
        <v>32 - Espírito Santo</v>
      </c>
      <c r="J4267" s="22" t="s">
        <v>67</v>
      </c>
      <c r="K4267" s="22">
        <v>0</v>
      </c>
      <c r="L4267" s="25">
        <v>65608.19</v>
      </c>
      <c r="M4267" s="20" t="e">
        <f>VLOOKUP(G4267,PROCV!$A$110:$B$119,2,FALSE)</f>
        <v>#N/A</v>
      </c>
      <c r="N4267" s="17" t="e">
        <f t="shared" si="66"/>
        <v>#N/A</v>
      </c>
    </row>
    <row r="4268" spans="1:14" x14ac:dyDescent="0.25">
      <c r="A4268" s="30" t="s">
        <v>48</v>
      </c>
      <c r="B4268" s="29">
        <v>66090</v>
      </c>
      <c r="C4268" s="28" t="s">
        <v>2345</v>
      </c>
      <c r="D4268" s="27" t="s">
        <v>46</v>
      </c>
      <c r="E4268" s="27" t="s">
        <v>50</v>
      </c>
      <c r="F4268" s="26" t="str">
        <f>VLOOKUP(E4268,PROCV!$A$1:$B$107,2,TRUE)</f>
        <v>Educação e Criação em Artes</v>
      </c>
      <c r="G4268" s="25">
        <v>2005</v>
      </c>
      <c r="H4268" s="24">
        <v>0</v>
      </c>
      <c r="I4268" s="23" t="str">
        <f>VLOOKUP(J4268,PROCV!$E$1:$F$27,2,FALSE)</f>
        <v>23 - Ceará</v>
      </c>
      <c r="J4268" s="22" t="s">
        <v>52</v>
      </c>
      <c r="K4268" s="22">
        <v>0</v>
      </c>
      <c r="L4268" s="25">
        <v>180000</v>
      </c>
      <c r="M4268" s="20" t="e">
        <f>VLOOKUP(G4268,PROCV!$A$110:$B$119,2,FALSE)</f>
        <v>#N/A</v>
      </c>
      <c r="N4268" s="17" t="e">
        <f t="shared" si="66"/>
        <v>#N/A</v>
      </c>
    </row>
    <row r="4269" spans="1:14" x14ac:dyDescent="0.25">
      <c r="A4269" s="30" t="s">
        <v>48</v>
      </c>
      <c r="B4269" s="29">
        <v>63163</v>
      </c>
      <c r="C4269" s="28" t="s">
        <v>2344</v>
      </c>
      <c r="D4269" s="27" t="s">
        <v>46</v>
      </c>
      <c r="E4269" s="27" t="s">
        <v>50</v>
      </c>
      <c r="F4269" s="26" t="str">
        <f>VLOOKUP(E4269,PROCV!$A$1:$B$107,2,TRUE)</f>
        <v>Educação e Criação em Artes</v>
      </c>
      <c r="G4269" s="25">
        <v>2005</v>
      </c>
      <c r="H4269" s="24">
        <v>0</v>
      </c>
      <c r="I4269" s="23" t="str">
        <f>VLOOKUP(J4269,PROCV!$E$1:$F$27,2,FALSE)</f>
        <v>23 - Ceará</v>
      </c>
      <c r="J4269" s="22" t="s">
        <v>52</v>
      </c>
      <c r="K4269" s="22">
        <v>0</v>
      </c>
      <c r="L4269" s="25">
        <v>46568</v>
      </c>
      <c r="M4269" s="20" t="e">
        <f>VLOOKUP(G4269,PROCV!$A$110:$B$119,2,FALSE)</f>
        <v>#N/A</v>
      </c>
      <c r="N4269" s="17" t="e">
        <f t="shared" si="66"/>
        <v>#N/A</v>
      </c>
    </row>
    <row r="4270" spans="1:14" x14ac:dyDescent="0.25">
      <c r="A4270" s="30" t="s">
        <v>48</v>
      </c>
      <c r="B4270" s="29">
        <v>66269</v>
      </c>
      <c r="C4270" s="28" t="s">
        <v>2343</v>
      </c>
      <c r="D4270" s="27" t="s">
        <v>46</v>
      </c>
      <c r="E4270" s="27" t="s">
        <v>50</v>
      </c>
      <c r="F4270" s="26" t="str">
        <f>VLOOKUP(E4270,PROCV!$A$1:$B$107,2,TRUE)</f>
        <v>Educação e Criação em Artes</v>
      </c>
      <c r="G4270" s="25">
        <v>2005</v>
      </c>
      <c r="H4270" s="24">
        <v>0</v>
      </c>
      <c r="I4270" s="23" t="str">
        <f>VLOOKUP(J4270,PROCV!$E$1:$F$27,2,FALSE)</f>
        <v>33 - Rio de Janeiro</v>
      </c>
      <c r="J4270" s="22" t="s">
        <v>82</v>
      </c>
      <c r="K4270" s="22">
        <v>0</v>
      </c>
      <c r="L4270" s="25">
        <v>143968</v>
      </c>
      <c r="M4270" s="20" t="e">
        <f>VLOOKUP(G4270,PROCV!$A$110:$B$119,2,FALSE)</f>
        <v>#N/A</v>
      </c>
      <c r="N4270" s="17" t="e">
        <f t="shared" si="66"/>
        <v>#N/A</v>
      </c>
    </row>
    <row r="4271" spans="1:14" x14ac:dyDescent="0.25">
      <c r="A4271" s="30" t="s">
        <v>48</v>
      </c>
      <c r="B4271" s="29">
        <v>65423</v>
      </c>
      <c r="C4271" s="28" t="s">
        <v>2342</v>
      </c>
      <c r="D4271" s="27" t="s">
        <v>46</v>
      </c>
      <c r="E4271" s="27" t="s">
        <v>50</v>
      </c>
      <c r="F4271" s="26" t="str">
        <f>VLOOKUP(E4271,PROCV!$A$1:$B$107,2,TRUE)</f>
        <v>Educação e Criação em Artes</v>
      </c>
      <c r="G4271" s="25">
        <v>2005</v>
      </c>
      <c r="H4271" s="24">
        <v>0</v>
      </c>
      <c r="I4271" s="23" t="str">
        <f>VLOOKUP(J4271,PROCV!$E$1:$F$27,2,FALSE)</f>
        <v>33 - Rio de Janeiro</v>
      </c>
      <c r="J4271" s="22" t="s">
        <v>82</v>
      </c>
      <c r="K4271" s="22">
        <v>0</v>
      </c>
      <c r="L4271" s="25">
        <v>161500.16</v>
      </c>
      <c r="M4271" s="20" t="e">
        <f>VLOOKUP(G4271,PROCV!$A$110:$B$119,2,FALSE)</f>
        <v>#N/A</v>
      </c>
      <c r="N4271" s="17" t="e">
        <f t="shared" si="66"/>
        <v>#N/A</v>
      </c>
    </row>
    <row r="4272" spans="1:14" x14ac:dyDescent="0.25">
      <c r="A4272" s="30" t="s">
        <v>48</v>
      </c>
      <c r="B4272" s="29">
        <v>52280</v>
      </c>
      <c r="C4272" s="28" t="s">
        <v>2341</v>
      </c>
      <c r="D4272" s="27" t="s">
        <v>46</v>
      </c>
      <c r="E4272" s="27" t="s">
        <v>50</v>
      </c>
      <c r="F4272" s="26" t="str">
        <f>VLOOKUP(E4272,PROCV!$A$1:$B$107,2,TRUE)</f>
        <v>Educação e Criação em Artes</v>
      </c>
      <c r="G4272" s="25">
        <v>2005</v>
      </c>
      <c r="H4272" s="24">
        <v>0</v>
      </c>
      <c r="I4272" s="23" t="str">
        <f>VLOOKUP(J4272,PROCV!$E$1:$F$27,2,FALSE)</f>
        <v>21 - Maranhão</v>
      </c>
      <c r="J4272" s="22" t="s">
        <v>63</v>
      </c>
      <c r="K4272" s="22">
        <v>0</v>
      </c>
      <c r="L4272" s="25">
        <v>32296.799999999999</v>
      </c>
      <c r="M4272" s="20" t="e">
        <f>VLOOKUP(G4272,PROCV!$A$110:$B$119,2,FALSE)</f>
        <v>#N/A</v>
      </c>
      <c r="N4272" s="17" t="e">
        <f t="shared" si="66"/>
        <v>#N/A</v>
      </c>
    </row>
    <row r="4273" spans="1:14" x14ac:dyDescent="0.25">
      <c r="A4273" s="30" t="s">
        <v>48</v>
      </c>
      <c r="B4273" s="29">
        <v>67500</v>
      </c>
      <c r="C4273" s="28" t="s">
        <v>2340</v>
      </c>
      <c r="D4273" s="27" t="s">
        <v>46</v>
      </c>
      <c r="E4273" s="27" t="s">
        <v>50</v>
      </c>
      <c r="F4273" s="26" t="str">
        <f>VLOOKUP(E4273,PROCV!$A$1:$B$107,2,TRUE)</f>
        <v>Educação e Criação em Artes</v>
      </c>
      <c r="G4273" s="25">
        <v>2005</v>
      </c>
      <c r="H4273" s="24">
        <v>0</v>
      </c>
      <c r="I4273" s="23" t="str">
        <f>VLOOKUP(J4273,PROCV!$E$1:$F$27,2,FALSE)</f>
        <v>35 - São Paulo</v>
      </c>
      <c r="J4273" s="22" t="s">
        <v>76</v>
      </c>
      <c r="K4273" s="22">
        <v>0</v>
      </c>
      <c r="L4273" s="25">
        <v>149000</v>
      </c>
      <c r="M4273" s="20" t="e">
        <f>VLOOKUP(G4273,PROCV!$A$110:$B$119,2,FALSE)</f>
        <v>#N/A</v>
      </c>
      <c r="N4273" s="17" t="e">
        <f t="shared" si="66"/>
        <v>#N/A</v>
      </c>
    </row>
    <row r="4274" spans="1:14" x14ac:dyDescent="0.25">
      <c r="A4274" s="30" t="s">
        <v>48</v>
      </c>
      <c r="B4274" s="29">
        <v>66952</v>
      </c>
      <c r="C4274" s="28" t="s">
        <v>2339</v>
      </c>
      <c r="D4274" s="27" t="s">
        <v>46</v>
      </c>
      <c r="E4274" s="27" t="s">
        <v>50</v>
      </c>
      <c r="F4274" s="26" t="str">
        <f>VLOOKUP(E4274,PROCV!$A$1:$B$107,2,TRUE)</f>
        <v>Educação e Criação em Artes</v>
      </c>
      <c r="G4274" s="25">
        <v>2005</v>
      </c>
      <c r="H4274" s="24">
        <v>0</v>
      </c>
      <c r="I4274" s="23" t="str">
        <f>VLOOKUP(J4274,PROCV!$E$1:$F$27,2,FALSE)</f>
        <v>21 - Maranhão</v>
      </c>
      <c r="J4274" s="22" t="s">
        <v>63</v>
      </c>
      <c r="K4274" s="22">
        <v>0</v>
      </c>
      <c r="L4274" s="25">
        <v>160000</v>
      </c>
      <c r="M4274" s="20" t="e">
        <f>VLOOKUP(G4274,PROCV!$A$110:$B$119,2,FALSE)</f>
        <v>#N/A</v>
      </c>
      <c r="N4274" s="17" t="e">
        <f t="shared" si="66"/>
        <v>#N/A</v>
      </c>
    </row>
    <row r="4275" spans="1:14" x14ac:dyDescent="0.25">
      <c r="A4275" s="30" t="s">
        <v>48</v>
      </c>
      <c r="B4275" s="29">
        <v>53566</v>
      </c>
      <c r="C4275" s="28" t="s">
        <v>2338</v>
      </c>
      <c r="D4275" s="27" t="s">
        <v>114</v>
      </c>
      <c r="E4275" s="27" t="s">
        <v>369</v>
      </c>
      <c r="F4275" s="26" t="str">
        <f>VLOOKUP(E4275,PROCV!$A$1:$B$107,2,TRUE)</f>
        <v>Patrimônio</v>
      </c>
      <c r="G4275" s="25">
        <v>2005</v>
      </c>
      <c r="H4275" s="24">
        <v>0</v>
      </c>
      <c r="I4275" s="23" t="str">
        <f>VLOOKUP(J4275,PROCV!$E$1:$F$27,2,FALSE)</f>
        <v>31 - Minas Gerais</v>
      </c>
      <c r="J4275" s="22" t="s">
        <v>85</v>
      </c>
      <c r="K4275" s="22">
        <v>0</v>
      </c>
      <c r="L4275" s="25">
        <v>300000</v>
      </c>
      <c r="M4275" s="20" t="e">
        <f>VLOOKUP(G4275,PROCV!$A$110:$B$119,2,FALSE)</f>
        <v>#N/A</v>
      </c>
      <c r="N4275" s="17" t="e">
        <f t="shared" si="66"/>
        <v>#N/A</v>
      </c>
    </row>
    <row r="4276" spans="1:14" x14ac:dyDescent="0.25">
      <c r="A4276" s="30" t="s">
        <v>48</v>
      </c>
      <c r="B4276" s="29">
        <v>42214</v>
      </c>
      <c r="C4276" s="28" t="s">
        <v>2337</v>
      </c>
      <c r="D4276" s="27" t="s">
        <v>189</v>
      </c>
      <c r="E4276" s="27" t="s">
        <v>213</v>
      </c>
      <c r="F4276" s="26" t="str">
        <f>VLOOKUP(E4276,PROCV!$A$1:$B$107,2,TRUE)</f>
        <v>Patrimônio</v>
      </c>
      <c r="G4276" s="25">
        <v>2005</v>
      </c>
      <c r="H4276" s="24">
        <v>0</v>
      </c>
      <c r="I4276" s="23" t="str">
        <f>VLOOKUP(J4276,PROCV!$E$1:$F$27,2,FALSE)</f>
        <v>29 - Bahia</v>
      </c>
      <c r="J4276" s="22" t="s">
        <v>73</v>
      </c>
      <c r="K4276" s="22">
        <v>0</v>
      </c>
      <c r="L4276" s="25">
        <v>127915.48</v>
      </c>
      <c r="M4276" s="20" t="e">
        <f>VLOOKUP(G4276,PROCV!$A$110:$B$119,2,FALSE)</f>
        <v>#N/A</v>
      </c>
      <c r="N4276" s="17" t="e">
        <f t="shared" si="66"/>
        <v>#N/A</v>
      </c>
    </row>
    <row r="4277" spans="1:14" x14ac:dyDescent="0.25">
      <c r="A4277" s="30" t="s">
        <v>48</v>
      </c>
      <c r="B4277" s="29">
        <v>66485</v>
      </c>
      <c r="C4277" s="28" t="s">
        <v>2336</v>
      </c>
      <c r="D4277" s="27" t="s">
        <v>46</v>
      </c>
      <c r="E4277" s="27" t="s">
        <v>50</v>
      </c>
      <c r="F4277" s="26" t="str">
        <f>VLOOKUP(E4277,PROCV!$A$1:$B$107,2,TRUE)</f>
        <v>Educação e Criação em Artes</v>
      </c>
      <c r="G4277" s="25">
        <v>2005</v>
      </c>
      <c r="H4277" s="24">
        <v>0</v>
      </c>
      <c r="I4277" s="23" t="str">
        <f>VLOOKUP(J4277,PROCV!$E$1:$F$27,2,FALSE)</f>
        <v>33 - Rio de Janeiro</v>
      </c>
      <c r="J4277" s="22" t="s">
        <v>82</v>
      </c>
      <c r="K4277" s="22">
        <v>0</v>
      </c>
      <c r="L4277" s="25">
        <v>150000</v>
      </c>
      <c r="M4277" s="20" t="e">
        <f>VLOOKUP(G4277,PROCV!$A$110:$B$119,2,FALSE)</f>
        <v>#N/A</v>
      </c>
      <c r="N4277" s="17" t="e">
        <f t="shared" si="66"/>
        <v>#N/A</v>
      </c>
    </row>
    <row r="4278" spans="1:14" x14ac:dyDescent="0.25">
      <c r="A4278" s="30" t="s">
        <v>48</v>
      </c>
      <c r="B4278" s="29">
        <v>66989</v>
      </c>
      <c r="C4278" s="28" t="s">
        <v>2335</v>
      </c>
      <c r="D4278" s="27" t="s">
        <v>46</v>
      </c>
      <c r="E4278" s="27" t="s">
        <v>50</v>
      </c>
      <c r="F4278" s="26" t="str">
        <f>VLOOKUP(E4278,PROCV!$A$1:$B$107,2,TRUE)</f>
        <v>Educação e Criação em Artes</v>
      </c>
      <c r="G4278" s="25">
        <v>2005</v>
      </c>
      <c r="H4278" s="24">
        <v>0</v>
      </c>
      <c r="I4278" s="23" t="str">
        <f>VLOOKUP(J4278,PROCV!$E$1:$F$27,2,FALSE)</f>
        <v>29 - Bahia</v>
      </c>
      <c r="J4278" s="22" t="s">
        <v>73</v>
      </c>
      <c r="K4278" s="22">
        <v>0</v>
      </c>
      <c r="L4278" s="25">
        <v>185000</v>
      </c>
      <c r="M4278" s="20" t="e">
        <f>VLOOKUP(G4278,PROCV!$A$110:$B$119,2,FALSE)</f>
        <v>#N/A</v>
      </c>
      <c r="N4278" s="17" t="e">
        <f t="shared" si="66"/>
        <v>#N/A</v>
      </c>
    </row>
    <row r="4279" spans="1:14" x14ac:dyDescent="0.25">
      <c r="A4279" s="30" t="s">
        <v>48</v>
      </c>
      <c r="B4279" s="29">
        <v>66430</v>
      </c>
      <c r="C4279" s="28" t="s">
        <v>2334</v>
      </c>
      <c r="D4279" s="27" t="s">
        <v>46</v>
      </c>
      <c r="E4279" s="27" t="s">
        <v>50</v>
      </c>
      <c r="F4279" s="26" t="str">
        <f>VLOOKUP(E4279,PROCV!$A$1:$B$107,2,TRUE)</f>
        <v>Educação e Criação em Artes</v>
      </c>
      <c r="G4279" s="25">
        <v>2005</v>
      </c>
      <c r="H4279" s="24">
        <v>0</v>
      </c>
      <c r="I4279" s="23" t="str">
        <f>VLOOKUP(J4279,PROCV!$E$1:$F$27,2,FALSE)</f>
        <v>33 - Rio de Janeiro</v>
      </c>
      <c r="J4279" s="22" t="s">
        <v>82</v>
      </c>
      <c r="K4279" s="22">
        <v>0</v>
      </c>
      <c r="L4279" s="25">
        <v>149958.9</v>
      </c>
      <c r="M4279" s="20" t="e">
        <f>VLOOKUP(G4279,PROCV!$A$110:$B$119,2,FALSE)</f>
        <v>#N/A</v>
      </c>
      <c r="N4279" s="17" t="e">
        <f t="shared" si="66"/>
        <v>#N/A</v>
      </c>
    </row>
    <row r="4280" spans="1:14" x14ac:dyDescent="0.25">
      <c r="A4280" s="30" t="s">
        <v>48</v>
      </c>
      <c r="B4280" s="29">
        <v>51117</v>
      </c>
      <c r="C4280" s="28" t="s">
        <v>2333</v>
      </c>
      <c r="D4280" s="27" t="s">
        <v>314</v>
      </c>
      <c r="E4280" s="27" t="s">
        <v>265</v>
      </c>
      <c r="F4280" s="26" t="str">
        <f>VLOOKUP(E4280,PROCV!$A$1:$B$107,2,TRUE)</f>
        <v>Patrimônio</v>
      </c>
      <c r="G4280" s="31">
        <v>2005</v>
      </c>
      <c r="H4280" s="24">
        <v>0</v>
      </c>
      <c r="I4280" s="23" t="str">
        <f>VLOOKUP(J4280,PROCV!$E$1:$F$27,2,FALSE)</f>
        <v>53 - Distrito Federal</v>
      </c>
      <c r="J4280" s="22" t="s">
        <v>75</v>
      </c>
      <c r="K4280" s="22">
        <v>0</v>
      </c>
      <c r="L4280" s="31">
        <v>394260</v>
      </c>
      <c r="M4280" s="20" t="e">
        <f>VLOOKUP(G4280,PROCV!$A$110:$B$119,2,FALSE)</f>
        <v>#N/A</v>
      </c>
      <c r="N4280" s="17" t="e">
        <f t="shared" si="66"/>
        <v>#N/A</v>
      </c>
    </row>
    <row r="4281" spans="1:14" x14ac:dyDescent="0.25">
      <c r="A4281" s="30" t="s">
        <v>48</v>
      </c>
      <c r="B4281" s="29">
        <v>52308</v>
      </c>
      <c r="C4281" s="28" t="s">
        <v>2332</v>
      </c>
      <c r="D4281" s="27" t="s">
        <v>189</v>
      </c>
      <c r="E4281" s="27" t="s">
        <v>213</v>
      </c>
      <c r="F4281" s="26" t="str">
        <f>VLOOKUP(E4281,PROCV!$A$1:$B$107,2,TRUE)</f>
        <v>Patrimônio</v>
      </c>
      <c r="G4281" s="25">
        <v>2005</v>
      </c>
      <c r="H4281" s="24">
        <v>0</v>
      </c>
      <c r="I4281" s="23" t="str">
        <f>VLOOKUP(J4281,PROCV!$E$1:$F$27,2,FALSE)</f>
        <v>41 - Paraná</v>
      </c>
      <c r="J4281" s="22" t="s">
        <v>106</v>
      </c>
      <c r="K4281" s="22">
        <v>0</v>
      </c>
      <c r="L4281" s="25">
        <v>199500.99</v>
      </c>
      <c r="M4281" s="20" t="e">
        <f>VLOOKUP(G4281,PROCV!$A$110:$B$119,2,FALSE)</f>
        <v>#N/A</v>
      </c>
      <c r="N4281" s="17" t="e">
        <f t="shared" si="66"/>
        <v>#N/A</v>
      </c>
    </row>
    <row r="4282" spans="1:14" x14ac:dyDescent="0.25">
      <c r="A4282" s="30" t="s">
        <v>48</v>
      </c>
      <c r="B4282" s="29">
        <v>55496</v>
      </c>
      <c r="C4282" s="28" t="s">
        <v>2331</v>
      </c>
      <c r="D4282" s="27" t="s">
        <v>189</v>
      </c>
      <c r="E4282" s="27" t="s">
        <v>749</v>
      </c>
      <c r="F4282" s="26" t="str">
        <f>VLOOKUP(E4282,PROCV!$A$1:$B$107,2,TRUE)</f>
        <v>Educação e Criação em Artes</v>
      </c>
      <c r="G4282" s="25">
        <v>2005</v>
      </c>
      <c r="H4282" s="24">
        <v>0</v>
      </c>
      <c r="I4282" s="23" t="str">
        <f>VLOOKUP(J4282,PROCV!$E$1:$F$27,2,FALSE)</f>
        <v>41 - Paraná</v>
      </c>
      <c r="J4282" s="22" t="s">
        <v>106</v>
      </c>
      <c r="K4282" s="22">
        <v>0</v>
      </c>
      <c r="L4282" s="25">
        <v>100000</v>
      </c>
      <c r="M4282" s="20" t="e">
        <f>VLOOKUP(G4282,PROCV!$A$110:$B$119,2,FALSE)</f>
        <v>#N/A</v>
      </c>
      <c r="N4282" s="17" t="e">
        <f t="shared" si="66"/>
        <v>#N/A</v>
      </c>
    </row>
    <row r="4283" spans="1:14" x14ac:dyDescent="0.25">
      <c r="A4283" s="30" t="s">
        <v>48</v>
      </c>
      <c r="B4283" s="29">
        <v>68149</v>
      </c>
      <c r="C4283" s="28" t="s">
        <v>2330</v>
      </c>
      <c r="D4283" s="27" t="s">
        <v>46</v>
      </c>
      <c r="E4283" s="27" t="s">
        <v>50</v>
      </c>
      <c r="F4283" s="26" t="str">
        <f>VLOOKUP(E4283,PROCV!$A$1:$B$107,2,TRUE)</f>
        <v>Educação e Criação em Artes</v>
      </c>
      <c r="G4283" s="25">
        <v>2005</v>
      </c>
      <c r="H4283" s="24">
        <v>0</v>
      </c>
      <c r="I4283" s="23" t="str">
        <f>VLOOKUP(J4283,PROCV!$E$1:$F$27,2,FALSE)</f>
        <v>31 - Minas Gerais</v>
      </c>
      <c r="J4283" s="22" t="s">
        <v>85</v>
      </c>
      <c r="K4283" s="22">
        <v>0</v>
      </c>
      <c r="L4283" s="25">
        <v>150000</v>
      </c>
      <c r="M4283" s="20" t="e">
        <f>VLOOKUP(G4283,PROCV!$A$110:$B$119,2,FALSE)</f>
        <v>#N/A</v>
      </c>
      <c r="N4283" s="17" t="e">
        <f t="shared" si="66"/>
        <v>#N/A</v>
      </c>
    </row>
    <row r="4284" spans="1:14" x14ac:dyDescent="0.25">
      <c r="A4284" s="30" t="s">
        <v>48</v>
      </c>
      <c r="B4284" s="29">
        <v>51569</v>
      </c>
      <c r="C4284" s="28" t="s">
        <v>2329</v>
      </c>
      <c r="D4284" s="27" t="s">
        <v>189</v>
      </c>
      <c r="E4284" s="27" t="s">
        <v>213</v>
      </c>
      <c r="F4284" s="26" t="str">
        <f>VLOOKUP(E4284,PROCV!$A$1:$B$107,2,TRUE)</f>
        <v>Patrimônio</v>
      </c>
      <c r="G4284" s="25">
        <v>2005</v>
      </c>
      <c r="H4284" s="24">
        <v>0</v>
      </c>
      <c r="I4284" s="23" t="str">
        <f>VLOOKUP(J4284,PROCV!$E$1:$F$27,2,FALSE)</f>
        <v>12 - Acre</v>
      </c>
      <c r="J4284" s="22" t="s">
        <v>71</v>
      </c>
      <c r="K4284" s="22">
        <v>0</v>
      </c>
      <c r="L4284" s="25">
        <v>100000</v>
      </c>
      <c r="M4284" s="20" t="e">
        <f>VLOOKUP(G4284,PROCV!$A$110:$B$119,2,FALSE)</f>
        <v>#N/A</v>
      </c>
      <c r="N4284" s="17" t="e">
        <f t="shared" si="66"/>
        <v>#N/A</v>
      </c>
    </row>
    <row r="4285" spans="1:14" x14ac:dyDescent="0.25">
      <c r="A4285" s="30" t="s">
        <v>48</v>
      </c>
      <c r="B4285" s="29">
        <v>56664</v>
      </c>
      <c r="C4285" s="28" t="s">
        <v>2328</v>
      </c>
      <c r="D4285" s="27" t="s">
        <v>189</v>
      </c>
      <c r="E4285" s="27" t="s">
        <v>213</v>
      </c>
      <c r="F4285" s="26" t="str">
        <f>VLOOKUP(E4285,PROCV!$A$1:$B$107,2,TRUE)</f>
        <v>Patrimônio</v>
      </c>
      <c r="G4285" s="25">
        <v>2005</v>
      </c>
      <c r="H4285" s="24">
        <v>0</v>
      </c>
      <c r="I4285" s="23" t="str">
        <f>VLOOKUP(J4285,PROCV!$E$1:$F$27,2,FALSE)</f>
        <v>43 - Rio Grande do Sul</v>
      </c>
      <c r="J4285" s="22" t="s">
        <v>56</v>
      </c>
      <c r="K4285" s="22">
        <v>0</v>
      </c>
      <c r="L4285" s="25">
        <v>100000</v>
      </c>
      <c r="M4285" s="20" t="e">
        <f>VLOOKUP(G4285,PROCV!$A$110:$B$119,2,FALSE)</f>
        <v>#N/A</v>
      </c>
      <c r="N4285" s="17" t="e">
        <f t="shared" si="66"/>
        <v>#N/A</v>
      </c>
    </row>
    <row r="4286" spans="1:14" x14ac:dyDescent="0.25">
      <c r="A4286" s="30" t="s">
        <v>48</v>
      </c>
      <c r="B4286" s="29">
        <v>54147</v>
      </c>
      <c r="C4286" s="28" t="s">
        <v>2327</v>
      </c>
      <c r="D4286" s="27" t="s">
        <v>300</v>
      </c>
      <c r="E4286" s="27" t="s">
        <v>770</v>
      </c>
      <c r="F4286" s="26" t="str">
        <f>VLOOKUP(E4286,PROCV!$A$1:$B$107,2,TRUE)</f>
        <v>Arquitetura e Design</v>
      </c>
      <c r="G4286" s="25">
        <v>2005</v>
      </c>
      <c r="H4286" s="24">
        <v>0</v>
      </c>
      <c r="I4286" s="23" t="str">
        <f>VLOOKUP(J4286,PROCV!$E$1:$F$27,2,FALSE)</f>
        <v>35 - São Paulo</v>
      </c>
      <c r="J4286" s="22" t="s">
        <v>76</v>
      </c>
      <c r="K4286" s="22">
        <v>0</v>
      </c>
      <c r="L4286" s="25">
        <v>215178.78</v>
      </c>
      <c r="M4286" s="20" t="e">
        <f>VLOOKUP(G4286,PROCV!$A$110:$B$119,2,FALSE)</f>
        <v>#N/A</v>
      </c>
      <c r="N4286" s="17" t="e">
        <f t="shared" si="66"/>
        <v>#N/A</v>
      </c>
    </row>
    <row r="4287" spans="1:14" x14ac:dyDescent="0.25">
      <c r="A4287" s="30" t="s">
        <v>48</v>
      </c>
      <c r="B4287" s="29">
        <v>66153</v>
      </c>
      <c r="C4287" s="28" t="s">
        <v>2326</v>
      </c>
      <c r="D4287" s="27" t="s">
        <v>46</v>
      </c>
      <c r="E4287" s="27" t="s">
        <v>50</v>
      </c>
      <c r="F4287" s="26" t="str">
        <f>VLOOKUP(E4287,PROCV!$A$1:$B$107,2,TRUE)</f>
        <v>Educação e Criação em Artes</v>
      </c>
      <c r="G4287" s="25">
        <v>2005</v>
      </c>
      <c r="H4287" s="24">
        <v>0</v>
      </c>
      <c r="I4287" s="23" t="str">
        <f>VLOOKUP(J4287,PROCV!$E$1:$F$27,2,FALSE)</f>
        <v>28 - Sergipe</v>
      </c>
      <c r="J4287" s="22" t="s">
        <v>49</v>
      </c>
      <c r="K4287" s="22">
        <v>0</v>
      </c>
      <c r="L4287" s="25">
        <v>170000</v>
      </c>
      <c r="M4287" s="20" t="e">
        <f>VLOOKUP(G4287,PROCV!$A$110:$B$119,2,FALSE)</f>
        <v>#N/A</v>
      </c>
      <c r="N4287" s="17" t="e">
        <f t="shared" si="66"/>
        <v>#N/A</v>
      </c>
    </row>
    <row r="4288" spans="1:14" x14ac:dyDescent="0.25">
      <c r="A4288" s="30" t="s">
        <v>48</v>
      </c>
      <c r="B4288" s="29">
        <v>66092</v>
      </c>
      <c r="C4288" s="28" t="s">
        <v>2325</v>
      </c>
      <c r="D4288" s="27" t="s">
        <v>46</v>
      </c>
      <c r="E4288" s="27" t="s">
        <v>50</v>
      </c>
      <c r="F4288" s="26" t="str">
        <f>VLOOKUP(E4288,PROCV!$A$1:$B$107,2,TRUE)</f>
        <v>Educação e Criação em Artes</v>
      </c>
      <c r="G4288" s="25">
        <v>2005</v>
      </c>
      <c r="H4288" s="24">
        <v>0</v>
      </c>
      <c r="I4288" s="23" t="str">
        <f>VLOOKUP(J4288,PROCV!$E$1:$F$27,2,FALSE)</f>
        <v>29 - Bahia</v>
      </c>
      <c r="J4288" s="22" t="s">
        <v>73</v>
      </c>
      <c r="K4288" s="22">
        <v>0</v>
      </c>
      <c r="L4288" s="25">
        <v>230000</v>
      </c>
      <c r="M4288" s="20" t="e">
        <f>VLOOKUP(G4288,PROCV!$A$110:$B$119,2,FALSE)</f>
        <v>#N/A</v>
      </c>
      <c r="N4288" s="17" t="e">
        <f t="shared" si="66"/>
        <v>#N/A</v>
      </c>
    </row>
    <row r="4289" spans="1:14" x14ac:dyDescent="0.25">
      <c r="A4289" s="30" t="s">
        <v>48</v>
      </c>
      <c r="B4289" s="29">
        <v>58756</v>
      </c>
      <c r="C4289" s="28" t="s">
        <v>2324</v>
      </c>
      <c r="D4289" s="27" t="s">
        <v>46</v>
      </c>
      <c r="E4289" s="27" t="s">
        <v>45</v>
      </c>
      <c r="F4289" s="26" t="str">
        <f>VLOOKUP(E4289,PROCV!$A$1:$B$107,2,TRUE)</f>
        <v>Artes Cênicas e Espetáculo</v>
      </c>
      <c r="G4289" s="25">
        <v>2005</v>
      </c>
      <c r="H4289" s="24">
        <v>0</v>
      </c>
      <c r="I4289" s="23" t="str">
        <f>VLOOKUP(J4289,PROCV!$E$1:$F$27,2,FALSE)</f>
        <v>31 - Minas Gerais</v>
      </c>
      <c r="J4289" s="22" t="s">
        <v>85</v>
      </c>
      <c r="K4289" s="22">
        <v>0</v>
      </c>
      <c r="L4289" s="25">
        <v>16256.2</v>
      </c>
      <c r="M4289" s="20" t="e">
        <f>VLOOKUP(G4289,PROCV!$A$110:$B$119,2,FALSE)</f>
        <v>#N/A</v>
      </c>
      <c r="N4289" s="17" t="e">
        <f t="shared" si="66"/>
        <v>#N/A</v>
      </c>
    </row>
    <row r="4290" spans="1:14" x14ac:dyDescent="0.25">
      <c r="A4290" s="30" t="s">
        <v>48</v>
      </c>
      <c r="B4290" s="29">
        <v>63177</v>
      </c>
      <c r="C4290" s="28" t="s">
        <v>2323</v>
      </c>
      <c r="D4290" s="27" t="s">
        <v>46</v>
      </c>
      <c r="E4290" s="27" t="s">
        <v>50</v>
      </c>
      <c r="F4290" s="26" t="str">
        <f>VLOOKUP(E4290,PROCV!$A$1:$B$107,2,TRUE)</f>
        <v>Educação e Criação em Artes</v>
      </c>
      <c r="G4290" s="25">
        <v>2005</v>
      </c>
      <c r="H4290" s="24">
        <v>0</v>
      </c>
      <c r="I4290" s="23" t="str">
        <f>VLOOKUP(J4290,PROCV!$E$1:$F$27,2,FALSE)</f>
        <v>33 - Rio de Janeiro</v>
      </c>
      <c r="J4290" s="22" t="s">
        <v>82</v>
      </c>
      <c r="K4290" s="22">
        <v>0</v>
      </c>
      <c r="L4290" s="25">
        <v>150000</v>
      </c>
      <c r="M4290" s="20" t="e">
        <f>VLOOKUP(G4290,PROCV!$A$110:$B$119,2,FALSE)</f>
        <v>#N/A</v>
      </c>
      <c r="N4290" s="17" t="e">
        <f t="shared" ref="N4290:N4353" si="67">+M4290*L4290</f>
        <v>#N/A</v>
      </c>
    </row>
    <row r="4291" spans="1:14" x14ac:dyDescent="0.25">
      <c r="A4291" s="30" t="s">
        <v>48</v>
      </c>
      <c r="B4291" s="29">
        <v>66037</v>
      </c>
      <c r="C4291" s="28" t="s">
        <v>2322</v>
      </c>
      <c r="D4291" s="27" t="s">
        <v>189</v>
      </c>
      <c r="E4291" s="27" t="s">
        <v>844</v>
      </c>
      <c r="F4291" s="26" t="str">
        <f>VLOOKUP(E4291,PROCV!$A$1:$B$107,2,TRUE)</f>
        <v>Educação e Criação em Artes</v>
      </c>
      <c r="G4291" s="25">
        <v>2005</v>
      </c>
      <c r="H4291" s="24">
        <v>0</v>
      </c>
      <c r="I4291" s="23" t="str">
        <f>VLOOKUP(J4291,PROCV!$E$1:$F$27,2,FALSE)</f>
        <v>26 - Pernambuco</v>
      </c>
      <c r="J4291" s="22" t="s">
        <v>44</v>
      </c>
      <c r="K4291" s="22">
        <v>0</v>
      </c>
      <c r="L4291" s="25">
        <v>174000</v>
      </c>
      <c r="M4291" s="20" t="e">
        <f>VLOOKUP(G4291,PROCV!$A$110:$B$119,2,FALSE)</f>
        <v>#N/A</v>
      </c>
      <c r="N4291" s="17" t="e">
        <f t="shared" si="67"/>
        <v>#N/A</v>
      </c>
    </row>
    <row r="4292" spans="1:14" x14ac:dyDescent="0.25">
      <c r="A4292" s="30" t="s">
        <v>48</v>
      </c>
      <c r="B4292" s="29">
        <v>66901</v>
      </c>
      <c r="C4292" s="28" t="s">
        <v>2321</v>
      </c>
      <c r="D4292" s="27" t="s">
        <v>46</v>
      </c>
      <c r="E4292" s="27" t="s">
        <v>50</v>
      </c>
      <c r="F4292" s="26" t="str">
        <f>VLOOKUP(E4292,PROCV!$A$1:$B$107,2,TRUE)</f>
        <v>Educação e Criação em Artes</v>
      </c>
      <c r="G4292" s="25">
        <v>2005</v>
      </c>
      <c r="H4292" s="24">
        <v>0</v>
      </c>
      <c r="I4292" s="23" t="str">
        <f>VLOOKUP(J4292,PROCV!$E$1:$F$27,2,FALSE)</f>
        <v>35 - São Paulo</v>
      </c>
      <c r="J4292" s="22" t="s">
        <v>76</v>
      </c>
      <c r="K4292" s="22">
        <v>0</v>
      </c>
      <c r="L4292" s="25">
        <v>185000</v>
      </c>
      <c r="M4292" s="20" t="e">
        <f>VLOOKUP(G4292,PROCV!$A$110:$B$119,2,FALSE)</f>
        <v>#N/A</v>
      </c>
      <c r="N4292" s="17" t="e">
        <f t="shared" si="67"/>
        <v>#N/A</v>
      </c>
    </row>
    <row r="4293" spans="1:14" x14ac:dyDescent="0.25">
      <c r="A4293" s="30" t="s">
        <v>48</v>
      </c>
      <c r="B4293" s="29">
        <v>57183</v>
      </c>
      <c r="C4293" s="28" t="s">
        <v>2320</v>
      </c>
      <c r="D4293" s="27" t="s">
        <v>46</v>
      </c>
      <c r="E4293" s="27" t="s">
        <v>45</v>
      </c>
      <c r="F4293" s="26" t="str">
        <f>VLOOKUP(E4293,PROCV!$A$1:$B$107,2,TRUE)</f>
        <v>Artes Cênicas e Espetáculo</v>
      </c>
      <c r="G4293" s="25">
        <v>2005</v>
      </c>
      <c r="H4293" s="24">
        <v>0</v>
      </c>
      <c r="I4293" s="23" t="str">
        <f>VLOOKUP(J4293,PROCV!$E$1:$F$27,2,FALSE)</f>
        <v>32 - Espírito Santo</v>
      </c>
      <c r="J4293" s="22" t="s">
        <v>67</v>
      </c>
      <c r="K4293" s="22">
        <v>0</v>
      </c>
      <c r="L4293" s="25">
        <v>24640</v>
      </c>
      <c r="M4293" s="20" t="e">
        <f>VLOOKUP(G4293,PROCV!$A$110:$B$119,2,FALSE)</f>
        <v>#N/A</v>
      </c>
      <c r="N4293" s="17" t="e">
        <f t="shared" si="67"/>
        <v>#N/A</v>
      </c>
    </row>
    <row r="4294" spans="1:14" x14ac:dyDescent="0.25">
      <c r="A4294" s="30" t="s">
        <v>48</v>
      </c>
      <c r="B4294" s="29">
        <v>66521</v>
      </c>
      <c r="C4294" s="28" t="s">
        <v>2319</v>
      </c>
      <c r="D4294" s="27" t="s">
        <v>46</v>
      </c>
      <c r="E4294" s="27" t="s">
        <v>50</v>
      </c>
      <c r="F4294" s="26" t="str">
        <f>VLOOKUP(E4294,PROCV!$A$1:$B$107,2,TRUE)</f>
        <v>Educação e Criação em Artes</v>
      </c>
      <c r="G4294" s="25">
        <v>2005</v>
      </c>
      <c r="H4294" s="24">
        <v>0</v>
      </c>
      <c r="I4294" s="23" t="str">
        <f>VLOOKUP(J4294,PROCV!$E$1:$F$27,2,FALSE)</f>
        <v>26 - Pernambuco</v>
      </c>
      <c r="J4294" s="22" t="s">
        <v>44</v>
      </c>
      <c r="K4294" s="22">
        <v>0</v>
      </c>
      <c r="L4294" s="25">
        <v>136200</v>
      </c>
      <c r="M4294" s="20" t="e">
        <f>VLOOKUP(G4294,PROCV!$A$110:$B$119,2,FALSE)</f>
        <v>#N/A</v>
      </c>
      <c r="N4294" s="17" t="e">
        <f t="shared" si="67"/>
        <v>#N/A</v>
      </c>
    </row>
    <row r="4295" spans="1:14" x14ac:dyDescent="0.25">
      <c r="A4295" s="30" t="s">
        <v>48</v>
      </c>
      <c r="B4295" s="29">
        <v>53999</v>
      </c>
      <c r="C4295" s="28" t="s">
        <v>1855</v>
      </c>
      <c r="D4295" s="27" t="s">
        <v>114</v>
      </c>
      <c r="E4295" s="27" t="s">
        <v>192</v>
      </c>
      <c r="F4295" s="26" t="str">
        <f>VLOOKUP(E4295,PROCV!$A$1:$B$107,2,TRUE)</f>
        <v>Música</v>
      </c>
      <c r="G4295" s="25">
        <v>2005</v>
      </c>
      <c r="H4295" s="24">
        <v>0</v>
      </c>
      <c r="I4295" s="23" t="str">
        <f>VLOOKUP(J4295,PROCV!$E$1:$F$27,2,FALSE)</f>
        <v>22 - Piauí</v>
      </c>
      <c r="J4295" s="22" t="s">
        <v>77</v>
      </c>
      <c r="K4295" s="22">
        <v>0</v>
      </c>
      <c r="L4295" s="25">
        <v>79040</v>
      </c>
      <c r="M4295" s="20" t="e">
        <f>VLOOKUP(G4295,PROCV!$A$110:$B$119,2,FALSE)</f>
        <v>#N/A</v>
      </c>
      <c r="N4295" s="17" t="e">
        <f t="shared" si="67"/>
        <v>#N/A</v>
      </c>
    </row>
    <row r="4296" spans="1:14" x14ac:dyDescent="0.25">
      <c r="A4296" s="30" t="s">
        <v>48</v>
      </c>
      <c r="B4296" s="29">
        <v>65406</v>
      </c>
      <c r="C4296" s="28" t="s">
        <v>2318</v>
      </c>
      <c r="D4296" s="27" t="s">
        <v>46</v>
      </c>
      <c r="E4296" s="27" t="s">
        <v>50</v>
      </c>
      <c r="F4296" s="26" t="str">
        <f>VLOOKUP(E4296,PROCV!$A$1:$B$107,2,TRUE)</f>
        <v>Educação e Criação em Artes</v>
      </c>
      <c r="G4296" s="25">
        <v>2005</v>
      </c>
      <c r="H4296" s="24">
        <v>0</v>
      </c>
      <c r="I4296" s="23" t="str">
        <f>VLOOKUP(J4296,PROCV!$E$1:$F$27,2,FALSE)</f>
        <v>16 - Amapá</v>
      </c>
      <c r="J4296" s="22" t="s">
        <v>61</v>
      </c>
      <c r="K4296" s="22">
        <v>0</v>
      </c>
      <c r="L4296" s="25">
        <v>299311.03999999998</v>
      </c>
      <c r="M4296" s="20" t="e">
        <f>VLOOKUP(G4296,PROCV!$A$110:$B$119,2,FALSE)</f>
        <v>#N/A</v>
      </c>
      <c r="N4296" s="17" t="e">
        <f t="shared" si="67"/>
        <v>#N/A</v>
      </c>
    </row>
    <row r="4297" spans="1:14" x14ac:dyDescent="0.25">
      <c r="A4297" s="30" t="s">
        <v>48</v>
      </c>
      <c r="B4297" s="29">
        <v>66976</v>
      </c>
      <c r="C4297" s="28" t="s">
        <v>2317</v>
      </c>
      <c r="D4297" s="27" t="s">
        <v>46</v>
      </c>
      <c r="E4297" s="27" t="s">
        <v>50</v>
      </c>
      <c r="F4297" s="26" t="str">
        <f>VLOOKUP(E4297,PROCV!$A$1:$B$107,2,TRUE)</f>
        <v>Educação e Criação em Artes</v>
      </c>
      <c r="G4297" s="25">
        <v>2005</v>
      </c>
      <c r="H4297" s="24">
        <v>0</v>
      </c>
      <c r="I4297" s="23" t="str">
        <f>VLOOKUP(J4297,PROCV!$E$1:$F$27,2,FALSE)</f>
        <v>33 - Rio de Janeiro</v>
      </c>
      <c r="J4297" s="22" t="s">
        <v>82</v>
      </c>
      <c r="K4297" s="22">
        <v>0</v>
      </c>
      <c r="L4297" s="25">
        <v>165000</v>
      </c>
      <c r="M4297" s="20" t="e">
        <f>VLOOKUP(G4297,PROCV!$A$110:$B$119,2,FALSE)</f>
        <v>#N/A</v>
      </c>
      <c r="N4297" s="17" t="e">
        <f t="shared" si="67"/>
        <v>#N/A</v>
      </c>
    </row>
    <row r="4298" spans="1:14" x14ac:dyDescent="0.25">
      <c r="A4298" s="30" t="s">
        <v>48</v>
      </c>
      <c r="B4298" s="29">
        <v>66014</v>
      </c>
      <c r="C4298" s="28" t="s">
        <v>2316</v>
      </c>
      <c r="D4298" s="27" t="s">
        <v>46</v>
      </c>
      <c r="E4298" s="27" t="s">
        <v>50</v>
      </c>
      <c r="F4298" s="26" t="str">
        <f>VLOOKUP(E4298,PROCV!$A$1:$B$107,2,TRUE)</f>
        <v>Educação e Criação em Artes</v>
      </c>
      <c r="G4298" s="25">
        <v>2005</v>
      </c>
      <c r="H4298" s="24">
        <v>0</v>
      </c>
      <c r="I4298" s="23" t="str">
        <f>VLOOKUP(J4298,PROCV!$E$1:$F$27,2,FALSE)</f>
        <v>43 - Rio Grande do Sul</v>
      </c>
      <c r="J4298" s="22" t="s">
        <v>56</v>
      </c>
      <c r="K4298" s="22">
        <v>0</v>
      </c>
      <c r="L4298" s="25">
        <v>133100</v>
      </c>
      <c r="M4298" s="20" t="e">
        <f>VLOOKUP(G4298,PROCV!$A$110:$B$119,2,FALSE)</f>
        <v>#N/A</v>
      </c>
      <c r="N4298" s="17" t="e">
        <f t="shared" si="67"/>
        <v>#N/A</v>
      </c>
    </row>
    <row r="4299" spans="1:14" x14ac:dyDescent="0.25">
      <c r="A4299" s="30" t="s">
        <v>48</v>
      </c>
      <c r="B4299" s="29">
        <v>66093</v>
      </c>
      <c r="C4299" s="28" t="s">
        <v>2315</v>
      </c>
      <c r="D4299" s="27" t="s">
        <v>46</v>
      </c>
      <c r="E4299" s="27" t="s">
        <v>50</v>
      </c>
      <c r="F4299" s="26" t="str">
        <f>VLOOKUP(E4299,PROCV!$A$1:$B$107,2,TRUE)</f>
        <v>Educação e Criação em Artes</v>
      </c>
      <c r="G4299" s="25">
        <v>2005</v>
      </c>
      <c r="H4299" s="24">
        <v>0</v>
      </c>
      <c r="I4299" s="23" t="str">
        <f>VLOOKUP(J4299,PROCV!$E$1:$F$27,2,FALSE)</f>
        <v>29 - Bahia</v>
      </c>
      <c r="J4299" s="22" t="s">
        <v>73</v>
      </c>
      <c r="K4299" s="22">
        <v>0</v>
      </c>
      <c r="L4299" s="25">
        <v>85000</v>
      </c>
      <c r="M4299" s="20" t="e">
        <f>VLOOKUP(G4299,PROCV!$A$110:$B$119,2,FALSE)</f>
        <v>#N/A</v>
      </c>
      <c r="N4299" s="17" t="e">
        <f t="shared" si="67"/>
        <v>#N/A</v>
      </c>
    </row>
    <row r="4300" spans="1:14" x14ac:dyDescent="0.25">
      <c r="A4300" s="30" t="s">
        <v>48</v>
      </c>
      <c r="B4300" s="29">
        <v>58737</v>
      </c>
      <c r="C4300" s="28" t="s">
        <v>2314</v>
      </c>
      <c r="D4300" s="27" t="s">
        <v>46</v>
      </c>
      <c r="E4300" s="27" t="s">
        <v>2313</v>
      </c>
      <c r="F4300" s="26" t="str">
        <f>VLOOKUP(E4300,PROCV!$A$1:$B$107,2,TRUE)</f>
        <v>Artes Cênicas e Espetáculo</v>
      </c>
      <c r="G4300" s="25">
        <v>2005</v>
      </c>
      <c r="H4300" s="24">
        <v>0</v>
      </c>
      <c r="I4300" s="23" t="str">
        <f>VLOOKUP(J4300,PROCV!$E$1:$F$27,2,FALSE)</f>
        <v>41 - Paraná</v>
      </c>
      <c r="J4300" s="22" t="s">
        <v>106</v>
      </c>
      <c r="K4300" s="22">
        <v>0</v>
      </c>
      <c r="L4300" s="25">
        <v>58928</v>
      </c>
      <c r="M4300" s="20" t="e">
        <f>VLOOKUP(G4300,PROCV!$A$110:$B$119,2,FALSE)</f>
        <v>#N/A</v>
      </c>
      <c r="N4300" s="17" t="e">
        <f t="shared" si="67"/>
        <v>#N/A</v>
      </c>
    </row>
    <row r="4301" spans="1:14" x14ac:dyDescent="0.25">
      <c r="A4301" s="30" t="s">
        <v>48</v>
      </c>
      <c r="B4301" s="29">
        <v>56795</v>
      </c>
      <c r="C4301" s="28" t="s">
        <v>2312</v>
      </c>
      <c r="D4301" s="27" t="s">
        <v>189</v>
      </c>
      <c r="E4301" s="27" t="s">
        <v>630</v>
      </c>
      <c r="F4301" s="26" t="s">
        <v>10</v>
      </c>
      <c r="G4301" s="25">
        <v>2005</v>
      </c>
      <c r="H4301" s="24">
        <v>0</v>
      </c>
      <c r="I4301" s="23" t="str">
        <f>VLOOKUP(J4301,PROCV!$E$1:$F$27,2,FALSE)</f>
        <v>33 - Rio de Janeiro</v>
      </c>
      <c r="J4301" s="22" t="s">
        <v>82</v>
      </c>
      <c r="K4301" s="22">
        <v>0</v>
      </c>
      <c r="L4301" s="25">
        <v>250000</v>
      </c>
      <c r="M4301" s="20" t="e">
        <f>VLOOKUP(G4301,PROCV!$A$110:$B$119,2,FALSE)</f>
        <v>#N/A</v>
      </c>
      <c r="N4301" s="17" t="e">
        <f t="shared" si="67"/>
        <v>#N/A</v>
      </c>
    </row>
    <row r="4302" spans="1:14" x14ac:dyDescent="0.25">
      <c r="A4302" s="30" t="s">
        <v>48</v>
      </c>
      <c r="B4302" s="29">
        <v>43329</v>
      </c>
      <c r="C4302" s="28" t="s">
        <v>2311</v>
      </c>
      <c r="D4302" s="27" t="s">
        <v>189</v>
      </c>
      <c r="E4302" s="27" t="s">
        <v>630</v>
      </c>
      <c r="F4302" s="26" t="s">
        <v>10</v>
      </c>
      <c r="G4302" s="25">
        <v>2005</v>
      </c>
      <c r="H4302" s="24">
        <v>0</v>
      </c>
      <c r="I4302" s="23" t="str">
        <f>VLOOKUP(J4302,PROCV!$E$1:$F$27,2,FALSE)</f>
        <v>31 - Minas Gerais</v>
      </c>
      <c r="J4302" s="22" t="s">
        <v>85</v>
      </c>
      <c r="K4302" s="22">
        <v>0</v>
      </c>
      <c r="L4302" s="25">
        <v>26408.400000000001</v>
      </c>
      <c r="M4302" s="20" t="e">
        <f>VLOOKUP(G4302,PROCV!$A$110:$B$119,2,FALSE)</f>
        <v>#N/A</v>
      </c>
      <c r="N4302" s="17" t="e">
        <f t="shared" si="67"/>
        <v>#N/A</v>
      </c>
    </row>
    <row r="4303" spans="1:14" x14ac:dyDescent="0.25">
      <c r="A4303" s="30" t="s">
        <v>48</v>
      </c>
      <c r="B4303" s="29">
        <v>66190</v>
      </c>
      <c r="C4303" s="28" t="s">
        <v>2310</v>
      </c>
      <c r="D4303" s="27" t="s">
        <v>46</v>
      </c>
      <c r="E4303" s="27" t="s">
        <v>50</v>
      </c>
      <c r="F4303" s="26" t="str">
        <f>VLOOKUP(E4303,PROCV!$A$1:$B$107,2,TRUE)</f>
        <v>Educação e Criação em Artes</v>
      </c>
      <c r="G4303" s="25">
        <v>2005</v>
      </c>
      <c r="H4303" s="24">
        <v>0</v>
      </c>
      <c r="I4303" s="23" t="str">
        <f>VLOOKUP(J4303,PROCV!$E$1:$F$27,2,FALSE)</f>
        <v>35 - São Paulo</v>
      </c>
      <c r="J4303" s="22" t="s">
        <v>76</v>
      </c>
      <c r="K4303" s="22">
        <v>0</v>
      </c>
      <c r="L4303" s="25">
        <v>184999</v>
      </c>
      <c r="M4303" s="20" t="e">
        <f>VLOOKUP(G4303,PROCV!$A$110:$B$119,2,FALSE)</f>
        <v>#N/A</v>
      </c>
      <c r="N4303" s="17" t="e">
        <f t="shared" si="67"/>
        <v>#N/A</v>
      </c>
    </row>
    <row r="4304" spans="1:14" x14ac:dyDescent="0.25">
      <c r="A4304" s="30" t="s">
        <v>48</v>
      </c>
      <c r="B4304" s="29">
        <v>52634</v>
      </c>
      <c r="C4304" s="28" t="s">
        <v>2309</v>
      </c>
      <c r="D4304" s="27" t="s">
        <v>114</v>
      </c>
      <c r="E4304" s="27" t="s">
        <v>113</v>
      </c>
      <c r="F4304" s="26" t="str">
        <f>VLOOKUP(E4304,PROCV!$A$1:$B$107,2,TRUE)</f>
        <v>Música</v>
      </c>
      <c r="G4304" s="25">
        <v>2005</v>
      </c>
      <c r="H4304" s="24">
        <v>0</v>
      </c>
      <c r="I4304" s="23" t="str">
        <f>VLOOKUP(J4304,PROCV!$E$1:$F$27,2,FALSE)</f>
        <v>29 - Bahia</v>
      </c>
      <c r="J4304" s="22" t="s">
        <v>73</v>
      </c>
      <c r="K4304" s="22">
        <v>0</v>
      </c>
      <c r="L4304" s="25">
        <v>80320</v>
      </c>
      <c r="M4304" s="20" t="e">
        <f>VLOOKUP(G4304,PROCV!$A$110:$B$119,2,FALSE)</f>
        <v>#N/A</v>
      </c>
      <c r="N4304" s="17" t="e">
        <f t="shared" si="67"/>
        <v>#N/A</v>
      </c>
    </row>
    <row r="4305" spans="1:14" x14ac:dyDescent="0.25">
      <c r="A4305" s="30" t="s">
        <v>48</v>
      </c>
      <c r="B4305" s="29">
        <v>63537</v>
      </c>
      <c r="C4305" s="28" t="s">
        <v>2308</v>
      </c>
      <c r="D4305" s="27" t="s">
        <v>46</v>
      </c>
      <c r="E4305" s="27" t="s">
        <v>50</v>
      </c>
      <c r="F4305" s="26" t="str">
        <f>VLOOKUP(E4305,PROCV!$A$1:$B$107,2,TRUE)</f>
        <v>Educação e Criação em Artes</v>
      </c>
      <c r="G4305" s="25">
        <v>2005</v>
      </c>
      <c r="H4305" s="24">
        <v>0</v>
      </c>
      <c r="I4305" s="23" t="str">
        <f>VLOOKUP(J4305,PROCV!$E$1:$F$27,2,FALSE)</f>
        <v>29 - Bahia</v>
      </c>
      <c r="J4305" s="22" t="s">
        <v>73</v>
      </c>
      <c r="K4305" s="22">
        <v>0</v>
      </c>
      <c r="L4305" s="25">
        <v>150000</v>
      </c>
      <c r="M4305" s="20" t="e">
        <f>VLOOKUP(G4305,PROCV!$A$110:$B$119,2,FALSE)</f>
        <v>#N/A</v>
      </c>
      <c r="N4305" s="17" t="e">
        <f t="shared" si="67"/>
        <v>#N/A</v>
      </c>
    </row>
    <row r="4306" spans="1:14" x14ac:dyDescent="0.25">
      <c r="A4306" s="30" t="s">
        <v>48</v>
      </c>
      <c r="B4306" s="29">
        <v>65400</v>
      </c>
      <c r="C4306" s="28" t="s">
        <v>2307</v>
      </c>
      <c r="D4306" s="27" t="s">
        <v>46</v>
      </c>
      <c r="E4306" s="27" t="s">
        <v>50</v>
      </c>
      <c r="F4306" s="26" t="str">
        <f>VLOOKUP(E4306,PROCV!$A$1:$B$107,2,TRUE)</f>
        <v>Educação e Criação em Artes</v>
      </c>
      <c r="G4306" s="25">
        <v>2005</v>
      </c>
      <c r="H4306" s="24">
        <v>0</v>
      </c>
      <c r="I4306" s="23" t="str">
        <f>VLOOKUP(J4306,PROCV!$E$1:$F$27,2,FALSE)</f>
        <v>26 - Pernambuco</v>
      </c>
      <c r="J4306" s="22" t="s">
        <v>44</v>
      </c>
      <c r="K4306" s="22">
        <v>0</v>
      </c>
      <c r="L4306" s="25">
        <v>179546</v>
      </c>
      <c r="M4306" s="20" t="e">
        <f>VLOOKUP(G4306,PROCV!$A$110:$B$119,2,FALSE)</f>
        <v>#N/A</v>
      </c>
      <c r="N4306" s="17" t="e">
        <f t="shared" si="67"/>
        <v>#N/A</v>
      </c>
    </row>
    <row r="4307" spans="1:14" x14ac:dyDescent="0.25">
      <c r="A4307" s="30" t="s">
        <v>48</v>
      </c>
      <c r="B4307" s="29">
        <v>66021</v>
      </c>
      <c r="C4307" s="28" t="s">
        <v>2306</v>
      </c>
      <c r="D4307" s="27" t="s">
        <v>46</v>
      </c>
      <c r="E4307" s="27" t="s">
        <v>50</v>
      </c>
      <c r="F4307" s="26" t="str">
        <f>VLOOKUP(E4307,PROCV!$A$1:$B$107,2,TRUE)</f>
        <v>Educação e Criação em Artes</v>
      </c>
      <c r="G4307" s="25">
        <v>2005</v>
      </c>
      <c r="H4307" s="24">
        <v>0</v>
      </c>
      <c r="I4307" s="23" t="str">
        <f>VLOOKUP(J4307,PROCV!$E$1:$F$27,2,FALSE)</f>
        <v>35 - São Paulo</v>
      </c>
      <c r="J4307" s="22" t="s">
        <v>76</v>
      </c>
      <c r="K4307" s="22">
        <v>0</v>
      </c>
      <c r="L4307" s="25">
        <v>185000</v>
      </c>
      <c r="M4307" s="20" t="e">
        <f>VLOOKUP(G4307,PROCV!$A$110:$B$119,2,FALSE)</f>
        <v>#N/A</v>
      </c>
      <c r="N4307" s="17" t="e">
        <f t="shared" si="67"/>
        <v>#N/A</v>
      </c>
    </row>
    <row r="4308" spans="1:14" x14ac:dyDescent="0.25">
      <c r="A4308" s="30" t="s">
        <v>48</v>
      </c>
      <c r="B4308" s="29">
        <v>58218</v>
      </c>
      <c r="C4308" s="28" t="s">
        <v>2305</v>
      </c>
      <c r="D4308" s="27" t="s">
        <v>46</v>
      </c>
      <c r="E4308" s="27" t="s">
        <v>45</v>
      </c>
      <c r="F4308" s="26" t="str">
        <f>VLOOKUP(E4308,PROCV!$A$1:$B$107,2,TRUE)</f>
        <v>Artes Cênicas e Espetáculo</v>
      </c>
      <c r="G4308" s="25">
        <v>2005</v>
      </c>
      <c r="H4308" s="24">
        <v>0</v>
      </c>
      <c r="I4308" s="23" t="str">
        <f>VLOOKUP(J4308,PROCV!$E$1:$F$27,2,FALSE)</f>
        <v>31 - Minas Gerais</v>
      </c>
      <c r="J4308" s="22" t="s">
        <v>85</v>
      </c>
      <c r="K4308" s="22">
        <v>0</v>
      </c>
      <c r="L4308" s="25">
        <v>55605.46</v>
      </c>
      <c r="M4308" s="20" t="e">
        <f>VLOOKUP(G4308,PROCV!$A$110:$B$119,2,FALSE)</f>
        <v>#N/A</v>
      </c>
      <c r="N4308" s="17" t="e">
        <f t="shared" si="67"/>
        <v>#N/A</v>
      </c>
    </row>
    <row r="4309" spans="1:14" x14ac:dyDescent="0.25">
      <c r="A4309" s="30" t="s">
        <v>48</v>
      </c>
      <c r="B4309" s="29">
        <v>66166</v>
      </c>
      <c r="C4309" s="28" t="s">
        <v>2304</v>
      </c>
      <c r="D4309" s="27" t="s">
        <v>46</v>
      </c>
      <c r="E4309" s="27" t="s">
        <v>50</v>
      </c>
      <c r="F4309" s="26" t="str">
        <f>VLOOKUP(E4309,PROCV!$A$1:$B$107,2,TRUE)</f>
        <v>Educação e Criação em Artes</v>
      </c>
      <c r="G4309" s="25">
        <v>2005</v>
      </c>
      <c r="H4309" s="24">
        <v>0</v>
      </c>
      <c r="I4309" s="23" t="str">
        <f>VLOOKUP(J4309,PROCV!$E$1:$F$27,2,FALSE)</f>
        <v>27 - Alagoas</v>
      </c>
      <c r="J4309" s="22" t="s">
        <v>65</v>
      </c>
      <c r="K4309" s="22">
        <v>0</v>
      </c>
      <c r="L4309" s="25">
        <v>129894</v>
      </c>
      <c r="M4309" s="20" t="e">
        <f>VLOOKUP(G4309,PROCV!$A$110:$B$119,2,FALSE)</f>
        <v>#N/A</v>
      </c>
      <c r="N4309" s="17" t="e">
        <f t="shared" si="67"/>
        <v>#N/A</v>
      </c>
    </row>
    <row r="4310" spans="1:14" x14ac:dyDescent="0.25">
      <c r="A4310" s="30" t="s">
        <v>48</v>
      </c>
      <c r="B4310" s="29">
        <v>66159</v>
      </c>
      <c r="C4310" s="28" t="s">
        <v>2303</v>
      </c>
      <c r="D4310" s="27" t="s">
        <v>46</v>
      </c>
      <c r="E4310" s="27" t="s">
        <v>50</v>
      </c>
      <c r="F4310" s="26" t="str">
        <f>VLOOKUP(E4310,PROCV!$A$1:$B$107,2,TRUE)</f>
        <v>Educação e Criação em Artes</v>
      </c>
      <c r="G4310" s="25">
        <v>2005</v>
      </c>
      <c r="H4310" s="24">
        <v>0</v>
      </c>
      <c r="I4310" s="23" t="str">
        <f>VLOOKUP(J4310,PROCV!$E$1:$F$27,2,FALSE)</f>
        <v>29 - Bahia</v>
      </c>
      <c r="J4310" s="22" t="s">
        <v>73</v>
      </c>
      <c r="K4310" s="22">
        <v>0</v>
      </c>
      <c r="L4310" s="25">
        <v>180000</v>
      </c>
      <c r="M4310" s="20" t="e">
        <f>VLOOKUP(G4310,PROCV!$A$110:$B$119,2,FALSE)</f>
        <v>#N/A</v>
      </c>
      <c r="N4310" s="17" t="e">
        <f t="shared" si="67"/>
        <v>#N/A</v>
      </c>
    </row>
    <row r="4311" spans="1:14" x14ac:dyDescent="0.25">
      <c r="A4311" s="30" t="s">
        <v>48</v>
      </c>
      <c r="B4311" s="29">
        <v>65396</v>
      </c>
      <c r="C4311" s="28" t="s">
        <v>2302</v>
      </c>
      <c r="D4311" s="27" t="s">
        <v>46</v>
      </c>
      <c r="E4311" s="27" t="s">
        <v>50</v>
      </c>
      <c r="F4311" s="26" t="str">
        <f>VLOOKUP(E4311,PROCV!$A$1:$B$107,2,TRUE)</f>
        <v>Educação e Criação em Artes</v>
      </c>
      <c r="G4311" s="25">
        <v>2005</v>
      </c>
      <c r="H4311" s="24">
        <v>0</v>
      </c>
      <c r="I4311" s="23" t="str">
        <f>VLOOKUP(J4311,PROCV!$E$1:$F$27,2,FALSE)</f>
        <v>31 - Minas Gerais</v>
      </c>
      <c r="J4311" s="22" t="s">
        <v>85</v>
      </c>
      <c r="K4311" s="22">
        <v>0</v>
      </c>
      <c r="L4311" s="25">
        <v>154337.20000000001</v>
      </c>
      <c r="M4311" s="20" t="e">
        <f>VLOOKUP(G4311,PROCV!$A$110:$B$119,2,FALSE)</f>
        <v>#N/A</v>
      </c>
      <c r="N4311" s="17" t="e">
        <f t="shared" si="67"/>
        <v>#N/A</v>
      </c>
    </row>
    <row r="4312" spans="1:14" x14ac:dyDescent="0.25">
      <c r="A4312" s="30" t="s">
        <v>48</v>
      </c>
      <c r="B4312" s="29">
        <v>58746</v>
      </c>
      <c r="C4312" s="28" t="s">
        <v>2301</v>
      </c>
      <c r="D4312" s="27" t="s">
        <v>46</v>
      </c>
      <c r="E4312" s="27" t="s">
        <v>45</v>
      </c>
      <c r="F4312" s="26" t="str">
        <f>VLOOKUP(E4312,PROCV!$A$1:$B$107,2,TRUE)</f>
        <v>Artes Cênicas e Espetáculo</v>
      </c>
      <c r="G4312" s="25">
        <v>2005</v>
      </c>
      <c r="H4312" s="24">
        <v>0</v>
      </c>
      <c r="I4312" s="23" t="str">
        <f>VLOOKUP(J4312,PROCV!$E$1:$F$27,2,FALSE)</f>
        <v>17 - Tocantins</v>
      </c>
      <c r="J4312" s="22" t="s">
        <v>64</v>
      </c>
      <c r="K4312" s="22">
        <v>0</v>
      </c>
      <c r="L4312" s="25">
        <v>70720</v>
      </c>
      <c r="M4312" s="20" t="e">
        <f>VLOOKUP(G4312,PROCV!$A$110:$B$119,2,FALSE)</f>
        <v>#N/A</v>
      </c>
      <c r="N4312" s="17" t="e">
        <f t="shared" si="67"/>
        <v>#N/A</v>
      </c>
    </row>
    <row r="4313" spans="1:14" x14ac:dyDescent="0.25">
      <c r="A4313" s="30" t="s">
        <v>48</v>
      </c>
      <c r="B4313" s="29">
        <v>55946</v>
      </c>
      <c r="C4313" s="28" t="s">
        <v>2300</v>
      </c>
      <c r="D4313" s="27" t="s">
        <v>114</v>
      </c>
      <c r="E4313" s="27" t="s">
        <v>192</v>
      </c>
      <c r="F4313" s="26" t="str">
        <f>VLOOKUP(E4313,PROCV!$A$1:$B$107,2,TRUE)</f>
        <v>Música</v>
      </c>
      <c r="G4313" s="25">
        <v>2005</v>
      </c>
      <c r="H4313" s="24">
        <v>0</v>
      </c>
      <c r="I4313" s="23" t="str">
        <f>VLOOKUP(J4313,PROCV!$E$1:$F$27,2,FALSE)</f>
        <v>35 - São Paulo</v>
      </c>
      <c r="J4313" s="22" t="s">
        <v>76</v>
      </c>
      <c r="K4313" s="22">
        <v>0</v>
      </c>
      <c r="L4313" s="25">
        <v>17680</v>
      </c>
      <c r="M4313" s="20" t="e">
        <f>VLOOKUP(G4313,PROCV!$A$110:$B$119,2,FALSE)</f>
        <v>#N/A</v>
      </c>
      <c r="N4313" s="17" t="e">
        <f t="shared" si="67"/>
        <v>#N/A</v>
      </c>
    </row>
    <row r="4314" spans="1:14" x14ac:dyDescent="0.25">
      <c r="A4314" s="30" t="s">
        <v>48</v>
      </c>
      <c r="B4314" s="29">
        <v>66995</v>
      </c>
      <c r="C4314" s="28" t="s">
        <v>2299</v>
      </c>
      <c r="D4314" s="27" t="s">
        <v>46</v>
      </c>
      <c r="E4314" s="27" t="s">
        <v>50</v>
      </c>
      <c r="F4314" s="26" t="str">
        <f>VLOOKUP(E4314,PROCV!$A$1:$B$107,2,TRUE)</f>
        <v>Educação e Criação em Artes</v>
      </c>
      <c r="G4314" s="25">
        <v>2005</v>
      </c>
      <c r="H4314" s="24">
        <v>0</v>
      </c>
      <c r="I4314" s="23" t="str">
        <f>VLOOKUP(J4314,PROCV!$E$1:$F$27,2,FALSE)</f>
        <v>15 - Pará</v>
      </c>
      <c r="J4314" s="22" t="s">
        <v>140</v>
      </c>
      <c r="K4314" s="22">
        <v>0</v>
      </c>
      <c r="L4314" s="25">
        <v>130448</v>
      </c>
      <c r="M4314" s="20" t="e">
        <f>VLOOKUP(G4314,PROCV!$A$110:$B$119,2,FALSE)</f>
        <v>#N/A</v>
      </c>
      <c r="N4314" s="17" t="e">
        <f t="shared" si="67"/>
        <v>#N/A</v>
      </c>
    </row>
    <row r="4315" spans="1:14" x14ac:dyDescent="0.25">
      <c r="A4315" s="30" t="s">
        <v>48</v>
      </c>
      <c r="B4315" s="29">
        <v>42025</v>
      </c>
      <c r="C4315" s="28" t="s">
        <v>2298</v>
      </c>
      <c r="D4315" s="27" t="s">
        <v>189</v>
      </c>
      <c r="E4315" s="27" t="s">
        <v>213</v>
      </c>
      <c r="F4315" s="26" t="str">
        <f>VLOOKUP(E4315,PROCV!$A$1:$B$107,2,TRUE)</f>
        <v>Patrimônio</v>
      </c>
      <c r="G4315" s="25">
        <v>2005</v>
      </c>
      <c r="H4315" s="24">
        <v>0</v>
      </c>
      <c r="I4315" s="23" t="str">
        <f>VLOOKUP(J4315,PROCV!$E$1:$F$27,2,FALSE)</f>
        <v>53 - Distrito Federal</v>
      </c>
      <c r="J4315" s="22" t="s">
        <v>75</v>
      </c>
      <c r="K4315" s="22">
        <v>0</v>
      </c>
      <c r="L4315" s="25">
        <v>400000</v>
      </c>
      <c r="M4315" s="20" t="e">
        <f>VLOOKUP(G4315,PROCV!$A$110:$B$119,2,FALSE)</f>
        <v>#N/A</v>
      </c>
      <c r="N4315" s="17" t="e">
        <f t="shared" si="67"/>
        <v>#N/A</v>
      </c>
    </row>
    <row r="4316" spans="1:14" x14ac:dyDescent="0.25">
      <c r="A4316" s="30" t="s">
        <v>48</v>
      </c>
      <c r="B4316" s="29">
        <v>55937</v>
      </c>
      <c r="C4316" s="28" t="s">
        <v>2297</v>
      </c>
      <c r="D4316" s="27" t="s">
        <v>189</v>
      </c>
      <c r="E4316" s="27" t="s">
        <v>749</v>
      </c>
      <c r="F4316" s="26" t="str">
        <f>VLOOKUP(E4316,PROCV!$A$1:$B$107,2,TRUE)</f>
        <v>Educação e Criação em Artes</v>
      </c>
      <c r="G4316" s="25">
        <v>2005</v>
      </c>
      <c r="H4316" s="24">
        <v>0</v>
      </c>
      <c r="I4316" s="23" t="str">
        <f>VLOOKUP(J4316,PROCV!$E$1:$F$27,2,FALSE)</f>
        <v>29 - Bahia</v>
      </c>
      <c r="J4316" s="22" t="s">
        <v>73</v>
      </c>
      <c r="K4316" s="22">
        <v>0</v>
      </c>
      <c r="L4316" s="25">
        <v>87223</v>
      </c>
      <c r="M4316" s="20" t="e">
        <f>VLOOKUP(G4316,PROCV!$A$110:$B$119,2,FALSE)</f>
        <v>#N/A</v>
      </c>
      <c r="N4316" s="17" t="e">
        <f t="shared" si="67"/>
        <v>#N/A</v>
      </c>
    </row>
    <row r="4317" spans="1:14" x14ac:dyDescent="0.25">
      <c r="A4317" s="30" t="s">
        <v>48</v>
      </c>
      <c r="B4317" s="29">
        <v>66311</v>
      </c>
      <c r="C4317" s="28" t="s">
        <v>2296</v>
      </c>
      <c r="D4317" s="27" t="s">
        <v>46</v>
      </c>
      <c r="E4317" s="27" t="s">
        <v>50</v>
      </c>
      <c r="F4317" s="26" t="str">
        <f>VLOOKUP(E4317,PROCV!$A$1:$B$107,2,TRUE)</f>
        <v>Educação e Criação em Artes</v>
      </c>
      <c r="G4317" s="25">
        <v>2005</v>
      </c>
      <c r="H4317" s="24">
        <v>0</v>
      </c>
      <c r="I4317" s="23" t="str">
        <f>VLOOKUP(J4317,PROCV!$E$1:$F$27,2,FALSE)</f>
        <v>41 - Paraná</v>
      </c>
      <c r="J4317" s="22" t="s">
        <v>106</v>
      </c>
      <c r="K4317" s="22">
        <v>0</v>
      </c>
      <c r="L4317" s="25">
        <v>750000</v>
      </c>
      <c r="M4317" s="20" t="e">
        <f>VLOOKUP(G4317,PROCV!$A$110:$B$119,2,FALSE)</f>
        <v>#N/A</v>
      </c>
      <c r="N4317" s="17" t="e">
        <f t="shared" si="67"/>
        <v>#N/A</v>
      </c>
    </row>
    <row r="4318" spans="1:14" x14ac:dyDescent="0.25">
      <c r="A4318" s="30" t="s">
        <v>48</v>
      </c>
      <c r="B4318" s="29">
        <v>66294</v>
      </c>
      <c r="C4318" s="28" t="s">
        <v>2295</v>
      </c>
      <c r="D4318" s="27" t="s">
        <v>46</v>
      </c>
      <c r="E4318" s="27" t="s">
        <v>50</v>
      </c>
      <c r="F4318" s="26" t="str">
        <f>VLOOKUP(E4318,PROCV!$A$1:$B$107,2,TRUE)</f>
        <v>Educação e Criação em Artes</v>
      </c>
      <c r="G4318" s="25">
        <v>2005</v>
      </c>
      <c r="H4318" s="24">
        <v>0</v>
      </c>
      <c r="I4318" s="23" t="str">
        <f>VLOOKUP(J4318,PROCV!$E$1:$F$27,2,FALSE)</f>
        <v>23 - Ceará</v>
      </c>
      <c r="J4318" s="22" t="s">
        <v>52</v>
      </c>
      <c r="K4318" s="22">
        <v>0</v>
      </c>
      <c r="L4318" s="25">
        <v>168900</v>
      </c>
      <c r="M4318" s="20" t="e">
        <f>VLOOKUP(G4318,PROCV!$A$110:$B$119,2,FALSE)</f>
        <v>#N/A</v>
      </c>
      <c r="N4318" s="17" t="e">
        <f t="shared" si="67"/>
        <v>#N/A</v>
      </c>
    </row>
    <row r="4319" spans="1:14" x14ac:dyDescent="0.25">
      <c r="A4319" s="30" t="s">
        <v>48</v>
      </c>
      <c r="B4319" s="29">
        <v>66933</v>
      </c>
      <c r="C4319" s="28" t="s">
        <v>2294</v>
      </c>
      <c r="D4319" s="27" t="s">
        <v>46</v>
      </c>
      <c r="E4319" s="27" t="s">
        <v>50</v>
      </c>
      <c r="F4319" s="26" t="str">
        <f>VLOOKUP(E4319,PROCV!$A$1:$B$107,2,TRUE)</f>
        <v>Educação e Criação em Artes</v>
      </c>
      <c r="G4319" s="25">
        <v>2005</v>
      </c>
      <c r="H4319" s="24">
        <v>0</v>
      </c>
      <c r="I4319" s="23" t="str">
        <f>VLOOKUP(J4319,PROCV!$E$1:$F$27,2,FALSE)</f>
        <v>35 - São Paulo</v>
      </c>
      <c r="J4319" s="22" t="s">
        <v>76</v>
      </c>
      <c r="K4319" s="22">
        <v>0</v>
      </c>
      <c r="L4319" s="25">
        <v>270000</v>
      </c>
      <c r="M4319" s="20" t="e">
        <f>VLOOKUP(G4319,PROCV!$A$110:$B$119,2,FALSE)</f>
        <v>#N/A</v>
      </c>
      <c r="N4319" s="17" t="e">
        <f t="shared" si="67"/>
        <v>#N/A</v>
      </c>
    </row>
    <row r="4320" spans="1:14" x14ac:dyDescent="0.25">
      <c r="A4320" s="30" t="s">
        <v>48</v>
      </c>
      <c r="B4320" s="29">
        <v>82898</v>
      </c>
      <c r="C4320" s="28" t="s">
        <v>2293</v>
      </c>
      <c r="D4320" s="27" t="s">
        <v>46</v>
      </c>
      <c r="E4320" s="27" t="s">
        <v>50</v>
      </c>
      <c r="F4320" s="26" t="str">
        <f>VLOOKUP(E4320,PROCV!$A$1:$B$107,2,TRUE)</f>
        <v>Educação e Criação em Artes</v>
      </c>
      <c r="G4320" s="25">
        <v>2005</v>
      </c>
      <c r="H4320" s="24">
        <v>0</v>
      </c>
      <c r="I4320" s="23" t="str">
        <f>VLOOKUP(J4320,PROCV!$E$1:$F$27,2,FALSE)</f>
        <v>35 - São Paulo</v>
      </c>
      <c r="J4320" s="22" t="s">
        <v>76</v>
      </c>
      <c r="K4320" s="22">
        <v>0</v>
      </c>
      <c r="L4320" s="25">
        <v>1200000</v>
      </c>
      <c r="M4320" s="20" t="e">
        <f>VLOOKUP(G4320,PROCV!$A$110:$B$119,2,FALSE)</f>
        <v>#N/A</v>
      </c>
      <c r="N4320" s="17" t="e">
        <f t="shared" si="67"/>
        <v>#N/A</v>
      </c>
    </row>
    <row r="4321" spans="1:14" x14ac:dyDescent="0.25">
      <c r="A4321" s="30" t="s">
        <v>48</v>
      </c>
      <c r="B4321" s="29">
        <v>66177</v>
      </c>
      <c r="C4321" s="28" t="s">
        <v>2292</v>
      </c>
      <c r="D4321" s="27" t="s">
        <v>46</v>
      </c>
      <c r="E4321" s="27" t="s">
        <v>50</v>
      </c>
      <c r="F4321" s="26" t="str">
        <f>VLOOKUP(E4321,PROCV!$A$1:$B$107,2,TRUE)</f>
        <v>Educação e Criação em Artes</v>
      </c>
      <c r="G4321" s="25">
        <v>2005</v>
      </c>
      <c r="H4321" s="24">
        <v>0</v>
      </c>
      <c r="I4321" s="23" t="str">
        <f>VLOOKUP(J4321,PROCV!$E$1:$F$27,2,FALSE)</f>
        <v>43 - Rio Grande do Sul</v>
      </c>
      <c r="J4321" s="22" t="s">
        <v>56</v>
      </c>
      <c r="K4321" s="22">
        <v>0</v>
      </c>
      <c r="L4321" s="25">
        <v>150000</v>
      </c>
      <c r="M4321" s="20" t="e">
        <f>VLOOKUP(G4321,PROCV!$A$110:$B$119,2,FALSE)</f>
        <v>#N/A</v>
      </c>
      <c r="N4321" s="17" t="e">
        <f t="shared" si="67"/>
        <v>#N/A</v>
      </c>
    </row>
    <row r="4322" spans="1:14" x14ac:dyDescent="0.25">
      <c r="A4322" s="30" t="s">
        <v>48</v>
      </c>
      <c r="B4322" s="29">
        <v>67073</v>
      </c>
      <c r="C4322" s="28" t="s">
        <v>2291</v>
      </c>
      <c r="D4322" s="27" t="s">
        <v>46</v>
      </c>
      <c r="E4322" s="27" t="s">
        <v>50</v>
      </c>
      <c r="F4322" s="26" t="str">
        <f>VLOOKUP(E4322,PROCV!$A$1:$B$107,2,TRUE)</f>
        <v>Educação e Criação em Artes</v>
      </c>
      <c r="G4322" s="25">
        <v>2005</v>
      </c>
      <c r="H4322" s="24">
        <v>0</v>
      </c>
      <c r="I4322" s="23" t="str">
        <f>VLOOKUP(J4322,PROCV!$E$1:$F$27,2,FALSE)</f>
        <v>22 - Piauí</v>
      </c>
      <c r="J4322" s="22" t="s">
        <v>77</v>
      </c>
      <c r="K4322" s="22">
        <v>0</v>
      </c>
      <c r="L4322" s="25">
        <v>1700000</v>
      </c>
      <c r="M4322" s="20" t="e">
        <f>VLOOKUP(G4322,PROCV!$A$110:$B$119,2,FALSE)</f>
        <v>#N/A</v>
      </c>
      <c r="N4322" s="17" t="e">
        <f t="shared" si="67"/>
        <v>#N/A</v>
      </c>
    </row>
    <row r="4323" spans="1:14" x14ac:dyDescent="0.25">
      <c r="A4323" s="30" t="s">
        <v>48</v>
      </c>
      <c r="B4323" s="29">
        <v>65619</v>
      </c>
      <c r="C4323" s="28" t="s">
        <v>2290</v>
      </c>
      <c r="D4323" s="27" t="s">
        <v>46</v>
      </c>
      <c r="E4323" s="27" t="s">
        <v>50</v>
      </c>
      <c r="F4323" s="26" t="str">
        <f>VLOOKUP(E4323,PROCV!$A$1:$B$107,2,TRUE)</f>
        <v>Educação e Criação em Artes</v>
      </c>
      <c r="G4323" s="25">
        <v>2005</v>
      </c>
      <c r="H4323" s="24">
        <v>0</v>
      </c>
      <c r="I4323" s="23" t="str">
        <f>VLOOKUP(J4323,PROCV!$E$1:$F$27,2,FALSE)</f>
        <v>29 - Bahia</v>
      </c>
      <c r="J4323" s="22" t="s">
        <v>73</v>
      </c>
      <c r="K4323" s="22">
        <v>0</v>
      </c>
      <c r="L4323" s="25">
        <v>2100000</v>
      </c>
      <c r="M4323" s="20" t="e">
        <f>VLOOKUP(G4323,PROCV!$A$110:$B$119,2,FALSE)</f>
        <v>#N/A</v>
      </c>
      <c r="N4323" s="17" t="e">
        <f t="shared" si="67"/>
        <v>#N/A</v>
      </c>
    </row>
    <row r="4324" spans="1:14" x14ac:dyDescent="0.25">
      <c r="A4324" s="30" t="s">
        <v>48</v>
      </c>
      <c r="B4324" s="29">
        <v>66147</v>
      </c>
      <c r="C4324" s="28" t="s">
        <v>2289</v>
      </c>
      <c r="D4324" s="27" t="s">
        <v>46</v>
      </c>
      <c r="E4324" s="27" t="s">
        <v>50</v>
      </c>
      <c r="F4324" s="26" t="str">
        <f>VLOOKUP(E4324,PROCV!$A$1:$B$107,2,TRUE)</f>
        <v>Educação e Criação em Artes</v>
      </c>
      <c r="G4324" s="25">
        <v>2005</v>
      </c>
      <c r="H4324" s="24">
        <v>0</v>
      </c>
      <c r="I4324" s="23" t="str">
        <f>VLOOKUP(J4324,PROCV!$E$1:$F$27,2,FALSE)</f>
        <v>25 - Paraíba</v>
      </c>
      <c r="J4324" s="22" t="s">
        <v>346</v>
      </c>
      <c r="K4324" s="22">
        <v>0</v>
      </c>
      <c r="L4324" s="25">
        <v>180000</v>
      </c>
      <c r="M4324" s="20" t="e">
        <f>VLOOKUP(G4324,PROCV!$A$110:$B$119,2,FALSE)</f>
        <v>#N/A</v>
      </c>
      <c r="N4324" s="17" t="e">
        <f t="shared" si="67"/>
        <v>#N/A</v>
      </c>
    </row>
    <row r="4325" spans="1:14" x14ac:dyDescent="0.25">
      <c r="A4325" s="30" t="s">
        <v>48</v>
      </c>
      <c r="B4325" s="29">
        <v>510339</v>
      </c>
      <c r="C4325" s="28" t="s">
        <v>2288</v>
      </c>
      <c r="D4325" s="27" t="s">
        <v>189</v>
      </c>
      <c r="E4325" s="27" t="s">
        <v>213</v>
      </c>
      <c r="F4325" s="26" t="str">
        <f>VLOOKUP(E4325,PROCV!$A$1:$B$107,2,TRUE)</f>
        <v>Patrimônio</v>
      </c>
      <c r="G4325" s="25">
        <v>2005</v>
      </c>
      <c r="H4325" s="24">
        <v>0</v>
      </c>
      <c r="I4325" s="23" t="str">
        <f>VLOOKUP(J4325,PROCV!$E$1:$F$27,2,FALSE)</f>
        <v>53 - Distrito Federal</v>
      </c>
      <c r="J4325" s="22" t="s">
        <v>75</v>
      </c>
      <c r="K4325" s="22">
        <v>0</v>
      </c>
      <c r="L4325" s="25">
        <v>130000</v>
      </c>
      <c r="M4325" s="20" t="e">
        <f>VLOOKUP(G4325,PROCV!$A$110:$B$119,2,FALSE)</f>
        <v>#N/A</v>
      </c>
      <c r="N4325" s="17" t="e">
        <f t="shared" si="67"/>
        <v>#N/A</v>
      </c>
    </row>
    <row r="4326" spans="1:14" x14ac:dyDescent="0.25">
      <c r="A4326" s="30" t="s">
        <v>48</v>
      </c>
      <c r="B4326" s="29">
        <v>56403</v>
      </c>
      <c r="C4326" s="28" t="s">
        <v>2287</v>
      </c>
      <c r="D4326" s="27" t="s">
        <v>189</v>
      </c>
      <c r="E4326" s="27" t="s">
        <v>749</v>
      </c>
      <c r="F4326" s="26" t="str">
        <f>VLOOKUP(E4326,PROCV!$A$1:$B$107,2,TRUE)</f>
        <v>Educação e Criação em Artes</v>
      </c>
      <c r="G4326" s="25">
        <v>2005</v>
      </c>
      <c r="H4326" s="24">
        <v>0</v>
      </c>
      <c r="I4326" s="23" t="str">
        <f>VLOOKUP(J4326,PROCV!$E$1:$F$27,2,FALSE)</f>
        <v>42 - Santa Catarina</v>
      </c>
      <c r="J4326" s="22" t="s">
        <v>79</v>
      </c>
      <c r="K4326" s="22">
        <v>0</v>
      </c>
      <c r="L4326" s="25">
        <v>100000</v>
      </c>
      <c r="M4326" s="20" t="e">
        <f>VLOOKUP(G4326,PROCV!$A$110:$B$119,2,FALSE)</f>
        <v>#N/A</v>
      </c>
      <c r="N4326" s="17" t="e">
        <f t="shared" si="67"/>
        <v>#N/A</v>
      </c>
    </row>
    <row r="4327" spans="1:14" x14ac:dyDescent="0.25">
      <c r="A4327" s="30" t="s">
        <v>48</v>
      </c>
      <c r="B4327" s="29">
        <v>54637</v>
      </c>
      <c r="C4327" s="28" t="s">
        <v>2286</v>
      </c>
      <c r="D4327" s="27" t="s">
        <v>189</v>
      </c>
      <c r="E4327" s="27" t="s">
        <v>213</v>
      </c>
      <c r="F4327" s="26" t="str">
        <f>VLOOKUP(E4327,PROCV!$A$1:$B$107,2,TRUE)</f>
        <v>Patrimônio</v>
      </c>
      <c r="G4327" s="25">
        <v>2005</v>
      </c>
      <c r="H4327" s="24">
        <v>0</v>
      </c>
      <c r="I4327" s="23" t="str">
        <f>VLOOKUP(J4327,PROCV!$E$1:$F$27,2,FALSE)</f>
        <v>41 - Paraná</v>
      </c>
      <c r="J4327" s="22" t="s">
        <v>106</v>
      </c>
      <c r="K4327" s="22">
        <v>0</v>
      </c>
      <c r="L4327" s="25">
        <v>388233.48</v>
      </c>
      <c r="M4327" s="20" t="e">
        <f>VLOOKUP(G4327,PROCV!$A$110:$B$119,2,FALSE)</f>
        <v>#N/A</v>
      </c>
      <c r="N4327" s="17" t="e">
        <f t="shared" si="67"/>
        <v>#N/A</v>
      </c>
    </row>
    <row r="4328" spans="1:14" x14ac:dyDescent="0.25">
      <c r="A4328" s="30" t="s">
        <v>48</v>
      </c>
      <c r="B4328" s="29">
        <v>52371</v>
      </c>
      <c r="C4328" s="28" t="s">
        <v>2285</v>
      </c>
      <c r="D4328" s="27" t="s">
        <v>189</v>
      </c>
      <c r="E4328" s="27" t="s">
        <v>213</v>
      </c>
      <c r="F4328" s="26" t="str">
        <f>VLOOKUP(E4328,PROCV!$A$1:$B$107,2,TRUE)</f>
        <v>Patrimônio</v>
      </c>
      <c r="G4328" s="25">
        <v>2005</v>
      </c>
      <c r="H4328" s="24">
        <v>0</v>
      </c>
      <c r="I4328" s="23" t="str">
        <f>VLOOKUP(J4328,PROCV!$E$1:$F$27,2,FALSE)</f>
        <v>26 - Pernambuco</v>
      </c>
      <c r="J4328" s="22" t="s">
        <v>44</v>
      </c>
      <c r="K4328" s="22">
        <v>0</v>
      </c>
      <c r="L4328" s="25">
        <v>149152.18</v>
      </c>
      <c r="M4328" s="20" t="e">
        <f>VLOOKUP(G4328,PROCV!$A$110:$B$119,2,FALSE)</f>
        <v>#N/A</v>
      </c>
      <c r="N4328" s="17" t="e">
        <f t="shared" si="67"/>
        <v>#N/A</v>
      </c>
    </row>
    <row r="4329" spans="1:14" x14ac:dyDescent="0.25">
      <c r="A4329" s="30" t="s">
        <v>48</v>
      </c>
      <c r="B4329" s="29">
        <v>56292</v>
      </c>
      <c r="C4329" s="28" t="s">
        <v>2284</v>
      </c>
      <c r="D4329" s="27" t="s">
        <v>189</v>
      </c>
      <c r="E4329" s="27" t="s">
        <v>213</v>
      </c>
      <c r="F4329" s="26" t="str">
        <f>VLOOKUP(E4329,PROCV!$A$1:$B$107,2,TRUE)</f>
        <v>Patrimônio</v>
      </c>
      <c r="G4329" s="25">
        <v>2005</v>
      </c>
      <c r="H4329" s="24">
        <v>0</v>
      </c>
      <c r="I4329" s="23" t="str">
        <f>VLOOKUP(J4329,PROCV!$E$1:$F$27,2,FALSE)</f>
        <v>29 - Bahia</v>
      </c>
      <c r="J4329" s="22" t="s">
        <v>73</v>
      </c>
      <c r="K4329" s="22">
        <v>0</v>
      </c>
      <c r="L4329" s="25">
        <v>150000</v>
      </c>
      <c r="M4329" s="20" t="e">
        <f>VLOOKUP(G4329,PROCV!$A$110:$B$119,2,FALSE)</f>
        <v>#N/A</v>
      </c>
      <c r="N4329" s="17" t="e">
        <f t="shared" si="67"/>
        <v>#N/A</v>
      </c>
    </row>
    <row r="4330" spans="1:14" x14ac:dyDescent="0.25">
      <c r="A4330" s="30" t="s">
        <v>48</v>
      </c>
      <c r="B4330" s="29">
        <v>53854</v>
      </c>
      <c r="C4330" s="28" t="s">
        <v>2283</v>
      </c>
      <c r="D4330" s="27" t="s">
        <v>189</v>
      </c>
      <c r="E4330" s="27" t="s">
        <v>213</v>
      </c>
      <c r="F4330" s="26" t="str">
        <f>VLOOKUP(E4330,PROCV!$A$1:$B$107,2,TRUE)</f>
        <v>Patrimônio</v>
      </c>
      <c r="G4330" s="25">
        <v>2005</v>
      </c>
      <c r="H4330" s="24">
        <v>0</v>
      </c>
      <c r="I4330" s="23" t="str">
        <f>VLOOKUP(J4330,PROCV!$E$1:$F$27,2,FALSE)</f>
        <v>35 - São Paulo</v>
      </c>
      <c r="J4330" s="22" t="s">
        <v>76</v>
      </c>
      <c r="K4330" s="22">
        <v>0</v>
      </c>
      <c r="L4330" s="25">
        <v>70000</v>
      </c>
      <c r="M4330" s="20" t="e">
        <f>VLOOKUP(G4330,PROCV!$A$110:$B$119,2,FALSE)</f>
        <v>#N/A</v>
      </c>
      <c r="N4330" s="17" t="e">
        <f t="shared" si="67"/>
        <v>#N/A</v>
      </c>
    </row>
    <row r="4331" spans="1:14" x14ac:dyDescent="0.25">
      <c r="A4331" s="30" t="s">
        <v>48</v>
      </c>
      <c r="B4331" s="29">
        <v>53765</v>
      </c>
      <c r="C4331" s="28" t="s">
        <v>2282</v>
      </c>
      <c r="D4331" s="27" t="s">
        <v>189</v>
      </c>
      <c r="E4331" s="27" t="s">
        <v>213</v>
      </c>
      <c r="F4331" s="26" t="str">
        <f>VLOOKUP(E4331,PROCV!$A$1:$B$107,2,TRUE)</f>
        <v>Patrimônio</v>
      </c>
      <c r="G4331" s="25">
        <v>2005</v>
      </c>
      <c r="H4331" s="24">
        <v>0</v>
      </c>
      <c r="I4331" s="23" t="str">
        <f>VLOOKUP(J4331,PROCV!$E$1:$F$27,2,FALSE)</f>
        <v>35 - São Paulo</v>
      </c>
      <c r="J4331" s="22" t="s">
        <v>76</v>
      </c>
      <c r="K4331" s="22">
        <v>0</v>
      </c>
      <c r="L4331" s="25">
        <v>100000</v>
      </c>
      <c r="M4331" s="20" t="e">
        <f>VLOOKUP(G4331,PROCV!$A$110:$B$119,2,FALSE)</f>
        <v>#N/A</v>
      </c>
      <c r="N4331" s="17" t="e">
        <f t="shared" si="67"/>
        <v>#N/A</v>
      </c>
    </row>
    <row r="4332" spans="1:14" x14ac:dyDescent="0.25">
      <c r="A4332" s="30" t="s">
        <v>48</v>
      </c>
      <c r="B4332" s="29">
        <v>42099</v>
      </c>
      <c r="C4332" s="28" t="s">
        <v>2281</v>
      </c>
      <c r="D4332" s="27" t="s">
        <v>189</v>
      </c>
      <c r="E4332" s="27" t="s">
        <v>213</v>
      </c>
      <c r="F4332" s="26" t="str">
        <f>VLOOKUP(E4332,PROCV!$A$1:$B$107,2,TRUE)</f>
        <v>Patrimônio</v>
      </c>
      <c r="G4332" s="25">
        <v>2005</v>
      </c>
      <c r="H4332" s="24">
        <v>0</v>
      </c>
      <c r="I4332" s="23" t="str">
        <f>VLOOKUP(J4332,PROCV!$E$1:$F$27,2,FALSE)</f>
        <v>33 - Rio de Janeiro</v>
      </c>
      <c r="J4332" s="22" t="s">
        <v>82</v>
      </c>
      <c r="K4332" s="22">
        <v>0</v>
      </c>
      <c r="L4332" s="25">
        <v>190080</v>
      </c>
      <c r="M4332" s="20" t="e">
        <f>VLOOKUP(G4332,PROCV!$A$110:$B$119,2,FALSE)</f>
        <v>#N/A</v>
      </c>
      <c r="N4332" s="17" t="e">
        <f t="shared" si="67"/>
        <v>#N/A</v>
      </c>
    </row>
    <row r="4333" spans="1:14" x14ac:dyDescent="0.25">
      <c r="A4333" s="30" t="s">
        <v>48</v>
      </c>
      <c r="B4333" s="29">
        <v>42851</v>
      </c>
      <c r="C4333" s="28" t="s">
        <v>2280</v>
      </c>
      <c r="D4333" s="27" t="s">
        <v>189</v>
      </c>
      <c r="E4333" s="27" t="s">
        <v>213</v>
      </c>
      <c r="F4333" s="26" t="str">
        <f>VLOOKUP(E4333,PROCV!$A$1:$B$107,2,TRUE)</f>
        <v>Patrimônio</v>
      </c>
      <c r="G4333" s="25">
        <v>2005</v>
      </c>
      <c r="H4333" s="24">
        <v>0</v>
      </c>
      <c r="I4333" s="23" t="str">
        <f>VLOOKUP(J4333,PROCV!$E$1:$F$27,2,FALSE)</f>
        <v>13 - Amazonas</v>
      </c>
      <c r="J4333" s="22" t="s">
        <v>823</v>
      </c>
      <c r="K4333" s="22">
        <v>0</v>
      </c>
      <c r="L4333" s="25">
        <v>241125.6</v>
      </c>
      <c r="M4333" s="20" t="e">
        <f>VLOOKUP(G4333,PROCV!$A$110:$B$119,2,FALSE)</f>
        <v>#N/A</v>
      </c>
      <c r="N4333" s="17" t="e">
        <f t="shared" si="67"/>
        <v>#N/A</v>
      </c>
    </row>
    <row r="4334" spans="1:14" x14ac:dyDescent="0.25">
      <c r="A4334" s="30" t="s">
        <v>48</v>
      </c>
      <c r="B4334" s="29">
        <v>53851</v>
      </c>
      <c r="C4334" s="28" t="s">
        <v>2279</v>
      </c>
      <c r="D4334" s="27" t="s">
        <v>189</v>
      </c>
      <c r="E4334" s="27" t="s">
        <v>213</v>
      </c>
      <c r="F4334" s="26" t="str">
        <f>VLOOKUP(E4334,PROCV!$A$1:$B$107,2,TRUE)</f>
        <v>Patrimônio</v>
      </c>
      <c r="G4334" s="25">
        <v>2005</v>
      </c>
      <c r="H4334" s="24">
        <v>0</v>
      </c>
      <c r="I4334" s="23" t="str">
        <f>VLOOKUP(J4334,PROCV!$E$1:$F$27,2,FALSE)</f>
        <v>35 - São Paulo</v>
      </c>
      <c r="J4334" s="22" t="s">
        <v>76</v>
      </c>
      <c r="K4334" s="22">
        <v>0</v>
      </c>
      <c r="L4334" s="25">
        <v>70000</v>
      </c>
      <c r="M4334" s="20" t="e">
        <f>VLOOKUP(G4334,PROCV!$A$110:$B$119,2,FALSE)</f>
        <v>#N/A</v>
      </c>
      <c r="N4334" s="17" t="e">
        <f t="shared" si="67"/>
        <v>#N/A</v>
      </c>
    </row>
    <row r="4335" spans="1:14" x14ac:dyDescent="0.25">
      <c r="A4335" s="30" t="s">
        <v>48</v>
      </c>
      <c r="B4335" s="29">
        <v>66460</v>
      </c>
      <c r="C4335" s="28" t="s">
        <v>2278</v>
      </c>
      <c r="D4335" s="27" t="s">
        <v>46</v>
      </c>
      <c r="E4335" s="27" t="s">
        <v>50</v>
      </c>
      <c r="F4335" s="26" t="str">
        <f>VLOOKUP(E4335,PROCV!$A$1:$B$107,2,TRUE)</f>
        <v>Educação e Criação em Artes</v>
      </c>
      <c r="G4335" s="25">
        <v>2005</v>
      </c>
      <c r="H4335" s="24">
        <v>0</v>
      </c>
      <c r="I4335" s="23" t="str">
        <f>VLOOKUP(J4335,PROCV!$E$1:$F$27,2,FALSE)</f>
        <v>23 - Ceará</v>
      </c>
      <c r="J4335" s="22" t="s">
        <v>52</v>
      </c>
      <c r="K4335" s="22">
        <v>0</v>
      </c>
      <c r="L4335" s="25">
        <v>148694</v>
      </c>
      <c r="M4335" s="20" t="e">
        <f>VLOOKUP(G4335,PROCV!$A$110:$B$119,2,FALSE)</f>
        <v>#N/A</v>
      </c>
      <c r="N4335" s="17" t="e">
        <f t="shared" si="67"/>
        <v>#N/A</v>
      </c>
    </row>
    <row r="4336" spans="1:14" x14ac:dyDescent="0.25">
      <c r="A4336" s="30" t="s">
        <v>48</v>
      </c>
      <c r="B4336" s="29">
        <v>66170</v>
      </c>
      <c r="C4336" s="28" t="s">
        <v>2277</v>
      </c>
      <c r="D4336" s="27" t="s">
        <v>46</v>
      </c>
      <c r="E4336" s="27" t="s">
        <v>50</v>
      </c>
      <c r="F4336" s="26" t="str">
        <f>VLOOKUP(E4336,PROCV!$A$1:$B$107,2,TRUE)</f>
        <v>Educação e Criação em Artes</v>
      </c>
      <c r="G4336" s="25">
        <v>2005</v>
      </c>
      <c r="H4336" s="24">
        <v>0</v>
      </c>
      <c r="I4336" s="23" t="str">
        <f>VLOOKUP(J4336,PROCV!$E$1:$F$27,2,FALSE)</f>
        <v>31 - Minas Gerais</v>
      </c>
      <c r="J4336" s="22" t="s">
        <v>85</v>
      </c>
      <c r="K4336" s="22">
        <v>0</v>
      </c>
      <c r="L4336" s="25">
        <v>130030</v>
      </c>
      <c r="M4336" s="20" t="e">
        <f>VLOOKUP(G4336,PROCV!$A$110:$B$119,2,FALSE)</f>
        <v>#N/A</v>
      </c>
      <c r="N4336" s="17" t="e">
        <f t="shared" si="67"/>
        <v>#N/A</v>
      </c>
    </row>
    <row r="4337" spans="1:14" x14ac:dyDescent="0.25">
      <c r="A4337" s="30" t="s">
        <v>48</v>
      </c>
      <c r="B4337" s="29">
        <v>55543</v>
      </c>
      <c r="C4337" s="28" t="s">
        <v>2276</v>
      </c>
      <c r="D4337" s="27" t="s">
        <v>46</v>
      </c>
      <c r="E4337" s="27" t="s">
        <v>50</v>
      </c>
      <c r="F4337" s="26" t="str">
        <f>VLOOKUP(E4337,PROCV!$A$1:$B$107,2,TRUE)</f>
        <v>Educação e Criação em Artes</v>
      </c>
      <c r="G4337" s="25">
        <v>2005</v>
      </c>
      <c r="H4337" s="24">
        <v>0</v>
      </c>
      <c r="I4337" s="23" t="str">
        <f>VLOOKUP(J4337,PROCV!$E$1:$F$27,2,FALSE)</f>
        <v>41 - Paraná</v>
      </c>
      <c r="J4337" s="22" t="s">
        <v>106</v>
      </c>
      <c r="K4337" s="22">
        <v>0</v>
      </c>
      <c r="L4337" s="25">
        <v>200000</v>
      </c>
      <c r="M4337" s="20" t="e">
        <f>VLOOKUP(G4337,PROCV!$A$110:$B$119,2,FALSE)</f>
        <v>#N/A</v>
      </c>
      <c r="N4337" s="17" t="e">
        <f t="shared" si="67"/>
        <v>#N/A</v>
      </c>
    </row>
    <row r="4338" spans="1:14" x14ac:dyDescent="0.25">
      <c r="A4338" s="30" t="s">
        <v>48</v>
      </c>
      <c r="B4338" s="29">
        <v>66315</v>
      </c>
      <c r="C4338" s="28" t="s">
        <v>2276</v>
      </c>
      <c r="D4338" s="27" t="s">
        <v>46</v>
      </c>
      <c r="E4338" s="27" t="s">
        <v>50</v>
      </c>
      <c r="F4338" s="26" t="str">
        <f>VLOOKUP(E4338,PROCV!$A$1:$B$107,2,TRUE)</f>
        <v>Educação e Criação em Artes</v>
      </c>
      <c r="G4338" s="25">
        <v>2005</v>
      </c>
      <c r="H4338" s="24">
        <v>0</v>
      </c>
      <c r="I4338" s="23" t="str">
        <f>VLOOKUP(J4338,PROCV!$E$1:$F$27,2,FALSE)</f>
        <v>11 - Rondônia</v>
      </c>
      <c r="J4338" s="22" t="s">
        <v>219</v>
      </c>
      <c r="K4338" s="22">
        <v>0</v>
      </c>
      <c r="L4338" s="25">
        <v>151460.96</v>
      </c>
      <c r="M4338" s="20" t="e">
        <f>VLOOKUP(G4338,PROCV!$A$110:$B$119,2,FALSE)</f>
        <v>#N/A</v>
      </c>
      <c r="N4338" s="17" t="e">
        <f t="shared" si="67"/>
        <v>#N/A</v>
      </c>
    </row>
    <row r="4339" spans="1:14" x14ac:dyDescent="0.25">
      <c r="A4339" s="30" t="s">
        <v>48</v>
      </c>
      <c r="B4339" s="29">
        <v>66023</v>
      </c>
      <c r="C4339" s="28" t="s">
        <v>2275</v>
      </c>
      <c r="D4339" s="27" t="s">
        <v>46</v>
      </c>
      <c r="E4339" s="27" t="s">
        <v>50</v>
      </c>
      <c r="F4339" s="26" t="str">
        <f>VLOOKUP(E4339,PROCV!$A$1:$B$107,2,TRUE)</f>
        <v>Educação e Criação em Artes</v>
      </c>
      <c r="G4339" s="25">
        <v>2005</v>
      </c>
      <c r="H4339" s="24">
        <v>0</v>
      </c>
      <c r="I4339" s="23" t="str">
        <f>VLOOKUP(J4339,PROCV!$E$1:$F$27,2,FALSE)</f>
        <v>27 - Alagoas</v>
      </c>
      <c r="J4339" s="22" t="s">
        <v>65</v>
      </c>
      <c r="K4339" s="22">
        <v>0</v>
      </c>
      <c r="L4339" s="25">
        <v>185000</v>
      </c>
      <c r="M4339" s="20" t="e">
        <f>VLOOKUP(G4339,PROCV!$A$110:$B$119,2,FALSE)</f>
        <v>#N/A</v>
      </c>
      <c r="N4339" s="17" t="e">
        <f t="shared" si="67"/>
        <v>#N/A</v>
      </c>
    </row>
    <row r="4340" spans="1:14" x14ac:dyDescent="0.25">
      <c r="A4340" s="30" t="s">
        <v>48</v>
      </c>
      <c r="B4340" s="29">
        <v>54025</v>
      </c>
      <c r="C4340" s="28" t="s">
        <v>2274</v>
      </c>
      <c r="D4340" s="27" t="s">
        <v>189</v>
      </c>
      <c r="E4340" s="27" t="s">
        <v>188</v>
      </c>
      <c r="F4340" s="26" t="str">
        <f>VLOOKUP(E4340,PROCV!$A$1:$B$107,2,TRUE)</f>
        <v>Audiovisual</v>
      </c>
      <c r="G4340" s="25">
        <v>2005</v>
      </c>
      <c r="H4340" s="24">
        <v>0</v>
      </c>
      <c r="I4340" s="23" t="str">
        <f>VLOOKUP(J4340,PROCV!$E$1:$F$27,2,FALSE)</f>
        <v>31 - Minas Gerais</v>
      </c>
      <c r="J4340" s="22" t="s">
        <v>85</v>
      </c>
      <c r="K4340" s="22">
        <v>0</v>
      </c>
      <c r="L4340" s="25">
        <v>100000</v>
      </c>
      <c r="M4340" s="20" t="e">
        <f>VLOOKUP(G4340,PROCV!$A$110:$B$119,2,FALSE)</f>
        <v>#N/A</v>
      </c>
      <c r="N4340" s="17" t="e">
        <f t="shared" si="67"/>
        <v>#N/A</v>
      </c>
    </row>
    <row r="4341" spans="1:14" x14ac:dyDescent="0.25">
      <c r="A4341" s="30" t="s">
        <v>48</v>
      </c>
      <c r="B4341" s="29">
        <v>56332</v>
      </c>
      <c r="C4341" s="28" t="s">
        <v>2273</v>
      </c>
      <c r="D4341" s="27" t="s">
        <v>189</v>
      </c>
      <c r="E4341" s="27" t="s">
        <v>213</v>
      </c>
      <c r="F4341" s="26" t="str">
        <f>VLOOKUP(E4341,PROCV!$A$1:$B$107,2,TRUE)</f>
        <v>Patrimônio</v>
      </c>
      <c r="G4341" s="25">
        <v>2005</v>
      </c>
      <c r="H4341" s="24">
        <v>0</v>
      </c>
      <c r="I4341" s="23" t="str">
        <f>VLOOKUP(J4341,PROCV!$E$1:$F$27,2,FALSE)</f>
        <v>31 - Minas Gerais</v>
      </c>
      <c r="J4341" s="22" t="s">
        <v>85</v>
      </c>
      <c r="K4341" s="22">
        <v>0</v>
      </c>
      <c r="L4341" s="25">
        <v>100000</v>
      </c>
      <c r="M4341" s="20" t="e">
        <f>VLOOKUP(G4341,PROCV!$A$110:$B$119,2,FALSE)</f>
        <v>#N/A</v>
      </c>
      <c r="N4341" s="17" t="e">
        <f t="shared" si="67"/>
        <v>#N/A</v>
      </c>
    </row>
    <row r="4342" spans="1:14" x14ac:dyDescent="0.25">
      <c r="A4342" s="30" t="s">
        <v>48</v>
      </c>
      <c r="B4342" s="29">
        <v>56361</v>
      </c>
      <c r="C4342" s="28" t="s">
        <v>2272</v>
      </c>
      <c r="D4342" s="27" t="s">
        <v>189</v>
      </c>
      <c r="E4342" s="27" t="s">
        <v>213</v>
      </c>
      <c r="F4342" s="26" t="str">
        <f>VLOOKUP(E4342,PROCV!$A$1:$B$107,2,TRUE)</f>
        <v>Patrimônio</v>
      </c>
      <c r="G4342" s="25">
        <v>2005</v>
      </c>
      <c r="H4342" s="24">
        <v>0</v>
      </c>
      <c r="I4342" s="23" t="str">
        <f>VLOOKUP(J4342,PROCV!$E$1:$F$27,2,FALSE)</f>
        <v>33 - Rio de Janeiro</v>
      </c>
      <c r="J4342" s="22" t="s">
        <v>82</v>
      </c>
      <c r="K4342" s="22">
        <v>0</v>
      </c>
      <c r="L4342" s="25">
        <v>350000</v>
      </c>
      <c r="M4342" s="20" t="e">
        <f>VLOOKUP(G4342,PROCV!$A$110:$B$119,2,FALSE)</f>
        <v>#N/A</v>
      </c>
      <c r="N4342" s="17" t="e">
        <f t="shared" si="67"/>
        <v>#N/A</v>
      </c>
    </row>
    <row r="4343" spans="1:14" x14ac:dyDescent="0.25">
      <c r="A4343" s="30" t="s">
        <v>48</v>
      </c>
      <c r="B4343" s="29">
        <v>55034</v>
      </c>
      <c r="C4343" s="28" t="s">
        <v>2271</v>
      </c>
      <c r="D4343" s="27" t="s">
        <v>189</v>
      </c>
      <c r="E4343" s="27" t="s">
        <v>213</v>
      </c>
      <c r="F4343" s="26" t="str">
        <f>VLOOKUP(E4343,PROCV!$A$1:$B$107,2,TRUE)</f>
        <v>Patrimônio</v>
      </c>
      <c r="G4343" s="25">
        <v>2005</v>
      </c>
      <c r="H4343" s="24">
        <v>0</v>
      </c>
      <c r="I4343" s="23" t="str">
        <f>VLOOKUP(J4343,PROCV!$E$1:$F$27,2,FALSE)</f>
        <v>23 - Ceará</v>
      </c>
      <c r="J4343" s="22" t="s">
        <v>52</v>
      </c>
      <c r="K4343" s="22">
        <v>0</v>
      </c>
      <c r="L4343" s="25">
        <v>343011.67</v>
      </c>
      <c r="M4343" s="20" t="e">
        <f>VLOOKUP(G4343,PROCV!$A$110:$B$119,2,FALSE)</f>
        <v>#N/A</v>
      </c>
      <c r="N4343" s="17" t="e">
        <f t="shared" si="67"/>
        <v>#N/A</v>
      </c>
    </row>
    <row r="4344" spans="1:14" x14ac:dyDescent="0.25">
      <c r="A4344" s="30" t="s">
        <v>48</v>
      </c>
      <c r="B4344" s="29">
        <v>54493</v>
      </c>
      <c r="C4344" s="28" t="s">
        <v>2270</v>
      </c>
      <c r="D4344" s="27" t="s">
        <v>4</v>
      </c>
      <c r="E4344" s="27" t="s">
        <v>230</v>
      </c>
      <c r="F4344" s="26" t="str">
        <f>VLOOKUP(E4344,PROCV!$A$1:$B$107,2,TRUE)</f>
        <v>Artes Cênicas e Espetáculo</v>
      </c>
      <c r="G4344" s="25">
        <v>2005</v>
      </c>
      <c r="H4344" s="24">
        <v>0</v>
      </c>
      <c r="I4344" s="23" t="str">
        <f>VLOOKUP(J4344,PROCV!$E$1:$F$27,2,FALSE)</f>
        <v>35 - São Paulo</v>
      </c>
      <c r="J4344" s="22" t="s">
        <v>76</v>
      </c>
      <c r="K4344" s="22">
        <v>0</v>
      </c>
      <c r="L4344" s="25">
        <v>100000</v>
      </c>
      <c r="M4344" s="20" t="e">
        <f>VLOOKUP(G4344,PROCV!$A$110:$B$119,2,FALSE)</f>
        <v>#N/A</v>
      </c>
      <c r="N4344" s="17" t="e">
        <f t="shared" si="67"/>
        <v>#N/A</v>
      </c>
    </row>
    <row r="4345" spans="1:14" x14ac:dyDescent="0.25">
      <c r="A4345" s="30" t="s">
        <v>48</v>
      </c>
      <c r="B4345" s="29">
        <v>52933</v>
      </c>
      <c r="C4345" s="28" t="s">
        <v>789</v>
      </c>
      <c r="D4345" s="27" t="s">
        <v>4</v>
      </c>
      <c r="E4345" s="27" t="s">
        <v>230</v>
      </c>
      <c r="F4345" s="26" t="str">
        <f>VLOOKUP(E4345,PROCV!$A$1:$B$107,2,TRUE)</f>
        <v>Artes Cênicas e Espetáculo</v>
      </c>
      <c r="G4345" s="25">
        <v>2005</v>
      </c>
      <c r="H4345" s="24">
        <v>0</v>
      </c>
      <c r="I4345" s="23" t="str">
        <f>VLOOKUP(J4345,PROCV!$E$1:$F$27,2,FALSE)</f>
        <v>33 - Rio de Janeiro</v>
      </c>
      <c r="J4345" s="22" t="s">
        <v>82</v>
      </c>
      <c r="K4345" s="22">
        <v>0</v>
      </c>
      <c r="L4345" s="25">
        <v>100000</v>
      </c>
      <c r="M4345" s="20" t="e">
        <f>VLOOKUP(G4345,PROCV!$A$110:$B$119,2,FALSE)</f>
        <v>#N/A</v>
      </c>
      <c r="N4345" s="17" t="e">
        <f t="shared" si="67"/>
        <v>#N/A</v>
      </c>
    </row>
    <row r="4346" spans="1:14" x14ac:dyDescent="0.25">
      <c r="A4346" s="30" t="s">
        <v>48</v>
      </c>
      <c r="B4346" s="29">
        <v>56805</v>
      </c>
      <c r="C4346" s="28" t="s">
        <v>2269</v>
      </c>
      <c r="D4346" s="27" t="s">
        <v>189</v>
      </c>
      <c r="E4346" s="27" t="s">
        <v>630</v>
      </c>
      <c r="F4346" s="26" t="s">
        <v>10</v>
      </c>
      <c r="G4346" s="25">
        <v>2005</v>
      </c>
      <c r="H4346" s="24">
        <v>0</v>
      </c>
      <c r="I4346" s="23" t="str">
        <f>VLOOKUP(J4346,PROCV!$E$1:$F$27,2,FALSE)</f>
        <v>33 - Rio de Janeiro</v>
      </c>
      <c r="J4346" s="22" t="s">
        <v>82</v>
      </c>
      <c r="K4346" s="22">
        <v>0</v>
      </c>
      <c r="L4346" s="25">
        <v>160000</v>
      </c>
      <c r="M4346" s="20" t="e">
        <f>VLOOKUP(G4346,PROCV!$A$110:$B$119,2,FALSE)</f>
        <v>#N/A</v>
      </c>
      <c r="N4346" s="17" t="e">
        <f t="shared" si="67"/>
        <v>#N/A</v>
      </c>
    </row>
    <row r="4347" spans="1:14" x14ac:dyDescent="0.25">
      <c r="A4347" s="30" t="s">
        <v>48</v>
      </c>
      <c r="B4347" s="29">
        <v>56800</v>
      </c>
      <c r="C4347" s="28" t="s">
        <v>2268</v>
      </c>
      <c r="D4347" s="27" t="s">
        <v>189</v>
      </c>
      <c r="E4347" s="27" t="s">
        <v>749</v>
      </c>
      <c r="F4347" s="26" t="str">
        <f>VLOOKUP(E4347,PROCV!$A$1:$B$107,2,TRUE)</f>
        <v>Educação e Criação em Artes</v>
      </c>
      <c r="G4347" s="25">
        <v>2005</v>
      </c>
      <c r="H4347" s="24">
        <v>0</v>
      </c>
      <c r="I4347" s="23" t="str">
        <f>VLOOKUP(J4347,PROCV!$E$1:$F$27,2,FALSE)</f>
        <v>33 - Rio de Janeiro</v>
      </c>
      <c r="J4347" s="22" t="s">
        <v>82</v>
      </c>
      <c r="K4347" s="22">
        <v>0</v>
      </c>
      <c r="L4347" s="25">
        <v>90000</v>
      </c>
      <c r="M4347" s="20" t="e">
        <f>VLOOKUP(G4347,PROCV!$A$110:$B$119,2,FALSE)</f>
        <v>#N/A</v>
      </c>
      <c r="N4347" s="17" t="e">
        <f t="shared" si="67"/>
        <v>#N/A</v>
      </c>
    </row>
    <row r="4348" spans="1:14" x14ac:dyDescent="0.25">
      <c r="A4348" s="30" t="s">
        <v>48</v>
      </c>
      <c r="B4348" s="29">
        <v>66388</v>
      </c>
      <c r="C4348" s="28" t="s">
        <v>2267</v>
      </c>
      <c r="D4348" s="27" t="s">
        <v>46</v>
      </c>
      <c r="E4348" s="27" t="s">
        <v>50</v>
      </c>
      <c r="F4348" s="26" t="str">
        <f>VLOOKUP(E4348,PROCV!$A$1:$B$107,2,TRUE)</f>
        <v>Educação e Criação em Artes</v>
      </c>
      <c r="G4348" s="25">
        <v>2005</v>
      </c>
      <c r="H4348" s="24">
        <v>0</v>
      </c>
      <c r="I4348" s="23" t="str">
        <f>VLOOKUP(J4348,PROCV!$E$1:$F$27,2,FALSE)</f>
        <v>35 - São Paulo</v>
      </c>
      <c r="J4348" s="22" t="s">
        <v>76</v>
      </c>
      <c r="K4348" s="22">
        <v>0</v>
      </c>
      <c r="L4348" s="25">
        <v>150000</v>
      </c>
      <c r="M4348" s="20" t="e">
        <f>VLOOKUP(G4348,PROCV!$A$110:$B$119,2,FALSE)</f>
        <v>#N/A</v>
      </c>
      <c r="N4348" s="17" t="e">
        <f t="shared" si="67"/>
        <v>#N/A</v>
      </c>
    </row>
    <row r="4349" spans="1:14" x14ac:dyDescent="0.25">
      <c r="A4349" s="30" t="s">
        <v>48</v>
      </c>
      <c r="B4349" s="29">
        <v>52782</v>
      </c>
      <c r="C4349" s="28" t="s">
        <v>2266</v>
      </c>
      <c r="D4349" s="27" t="s">
        <v>314</v>
      </c>
      <c r="E4349" s="27" t="s">
        <v>265</v>
      </c>
      <c r="F4349" s="26" t="str">
        <f>VLOOKUP(E4349,PROCV!$A$1:$B$107,2,TRUE)</f>
        <v>Patrimônio</v>
      </c>
      <c r="G4349" s="31">
        <v>2005</v>
      </c>
      <c r="H4349" s="24">
        <v>0</v>
      </c>
      <c r="I4349" s="23" t="str">
        <f>VLOOKUP(J4349,PROCV!$E$1:$F$27,2,FALSE)</f>
        <v>53 - Distrito Federal</v>
      </c>
      <c r="J4349" s="22" t="s">
        <v>75</v>
      </c>
      <c r="K4349" s="22">
        <v>0</v>
      </c>
      <c r="L4349" s="31">
        <v>57000</v>
      </c>
      <c r="M4349" s="20" t="e">
        <f>VLOOKUP(G4349,PROCV!$A$110:$B$119,2,FALSE)</f>
        <v>#N/A</v>
      </c>
      <c r="N4349" s="17" t="e">
        <f t="shared" si="67"/>
        <v>#N/A</v>
      </c>
    </row>
    <row r="4350" spans="1:14" x14ac:dyDescent="0.25">
      <c r="A4350" s="30" t="s">
        <v>48</v>
      </c>
      <c r="B4350" s="29">
        <v>58349</v>
      </c>
      <c r="C4350" s="28" t="s">
        <v>2265</v>
      </c>
      <c r="D4350" s="27" t="s">
        <v>46</v>
      </c>
      <c r="E4350" s="27" t="s">
        <v>45</v>
      </c>
      <c r="F4350" s="26" t="str">
        <f>VLOOKUP(E4350,PROCV!$A$1:$B$107,2,TRUE)</f>
        <v>Artes Cênicas e Espetáculo</v>
      </c>
      <c r="G4350" s="25">
        <v>2005</v>
      </c>
      <c r="H4350" s="24">
        <v>0</v>
      </c>
      <c r="I4350" s="23" t="str">
        <f>VLOOKUP(J4350,PROCV!$E$1:$F$27,2,FALSE)</f>
        <v>53 - Distrito Federal</v>
      </c>
      <c r="J4350" s="22" t="s">
        <v>75</v>
      </c>
      <c r="K4350" s="22">
        <v>0</v>
      </c>
      <c r="L4350" s="25">
        <v>62634.62</v>
      </c>
      <c r="M4350" s="20" t="e">
        <f>VLOOKUP(G4350,PROCV!$A$110:$B$119,2,FALSE)</f>
        <v>#N/A</v>
      </c>
      <c r="N4350" s="17" t="e">
        <f t="shared" si="67"/>
        <v>#N/A</v>
      </c>
    </row>
    <row r="4351" spans="1:14" x14ac:dyDescent="0.25">
      <c r="A4351" s="30" t="s">
        <v>48</v>
      </c>
      <c r="B4351" s="29">
        <v>66197</v>
      </c>
      <c r="C4351" s="28" t="s">
        <v>2264</v>
      </c>
      <c r="D4351" s="27" t="s">
        <v>46</v>
      </c>
      <c r="E4351" s="27" t="s">
        <v>50</v>
      </c>
      <c r="F4351" s="26" t="str">
        <f>VLOOKUP(E4351,PROCV!$A$1:$B$107,2,TRUE)</f>
        <v>Educação e Criação em Artes</v>
      </c>
      <c r="G4351" s="25">
        <v>2005</v>
      </c>
      <c r="H4351" s="24">
        <v>0</v>
      </c>
      <c r="I4351" s="23" t="str">
        <f>VLOOKUP(J4351,PROCV!$E$1:$F$27,2,FALSE)</f>
        <v>23 - Ceará</v>
      </c>
      <c r="J4351" s="22" t="s">
        <v>52</v>
      </c>
      <c r="K4351" s="22">
        <v>0</v>
      </c>
      <c r="L4351" s="25">
        <v>165282</v>
      </c>
      <c r="M4351" s="20" t="e">
        <f>VLOOKUP(G4351,PROCV!$A$110:$B$119,2,FALSE)</f>
        <v>#N/A</v>
      </c>
      <c r="N4351" s="17" t="e">
        <f t="shared" si="67"/>
        <v>#N/A</v>
      </c>
    </row>
    <row r="4352" spans="1:14" x14ac:dyDescent="0.25">
      <c r="A4352" s="30" t="s">
        <v>48</v>
      </c>
      <c r="B4352" s="29">
        <v>66229</v>
      </c>
      <c r="C4352" s="28" t="s">
        <v>2263</v>
      </c>
      <c r="D4352" s="27" t="s">
        <v>46</v>
      </c>
      <c r="E4352" s="27" t="s">
        <v>50</v>
      </c>
      <c r="F4352" s="26" t="str">
        <f>VLOOKUP(E4352,PROCV!$A$1:$B$107,2,TRUE)</f>
        <v>Educação e Criação em Artes</v>
      </c>
      <c r="G4352" s="25">
        <v>2005</v>
      </c>
      <c r="H4352" s="24">
        <v>0</v>
      </c>
      <c r="I4352" s="23" t="str">
        <f>VLOOKUP(J4352,PROCV!$E$1:$F$27,2,FALSE)</f>
        <v>24 - Rio Grande do Norte</v>
      </c>
      <c r="J4352" s="22" t="s">
        <v>54</v>
      </c>
      <c r="K4352" s="22">
        <v>0</v>
      </c>
      <c r="L4352" s="25">
        <v>149894.75</v>
      </c>
      <c r="M4352" s="20" t="e">
        <f>VLOOKUP(G4352,PROCV!$A$110:$B$119,2,FALSE)</f>
        <v>#N/A</v>
      </c>
      <c r="N4352" s="17" t="e">
        <f t="shared" si="67"/>
        <v>#N/A</v>
      </c>
    </row>
    <row r="4353" spans="1:14" x14ac:dyDescent="0.25">
      <c r="A4353" s="30" t="s">
        <v>48</v>
      </c>
      <c r="B4353" s="29">
        <v>58798</v>
      </c>
      <c r="C4353" s="28" t="s">
        <v>2262</v>
      </c>
      <c r="D4353" s="27" t="s">
        <v>46</v>
      </c>
      <c r="E4353" s="27" t="s">
        <v>45</v>
      </c>
      <c r="F4353" s="26" t="str">
        <f>VLOOKUP(E4353,PROCV!$A$1:$B$107,2,TRUE)</f>
        <v>Artes Cênicas e Espetáculo</v>
      </c>
      <c r="G4353" s="25">
        <v>2005</v>
      </c>
      <c r="H4353" s="24">
        <v>0</v>
      </c>
      <c r="I4353" s="23" t="str">
        <f>VLOOKUP(J4353,PROCV!$E$1:$F$27,2,FALSE)</f>
        <v>26 - Pernambuco</v>
      </c>
      <c r="J4353" s="22" t="s">
        <v>44</v>
      </c>
      <c r="K4353" s="22">
        <v>0</v>
      </c>
      <c r="L4353" s="25">
        <v>31640</v>
      </c>
      <c r="M4353" s="20" t="e">
        <f>VLOOKUP(G4353,PROCV!$A$110:$B$119,2,FALSE)</f>
        <v>#N/A</v>
      </c>
      <c r="N4353" s="17" t="e">
        <f t="shared" si="67"/>
        <v>#N/A</v>
      </c>
    </row>
    <row r="4354" spans="1:14" x14ac:dyDescent="0.25">
      <c r="A4354" s="30" t="s">
        <v>48</v>
      </c>
      <c r="B4354" s="29">
        <v>66515</v>
      </c>
      <c r="C4354" s="28" t="s">
        <v>2261</v>
      </c>
      <c r="D4354" s="27" t="s">
        <v>46</v>
      </c>
      <c r="E4354" s="27" t="s">
        <v>50</v>
      </c>
      <c r="F4354" s="26" t="str">
        <f>VLOOKUP(E4354,PROCV!$A$1:$B$107,2,TRUE)</f>
        <v>Educação e Criação em Artes</v>
      </c>
      <c r="G4354" s="25">
        <v>2005</v>
      </c>
      <c r="H4354" s="24">
        <v>0</v>
      </c>
      <c r="I4354" s="23" t="str">
        <f>VLOOKUP(J4354,PROCV!$E$1:$F$27,2,FALSE)</f>
        <v>28 - Sergipe</v>
      </c>
      <c r="J4354" s="22" t="s">
        <v>49</v>
      </c>
      <c r="K4354" s="22">
        <v>0</v>
      </c>
      <c r="L4354" s="25">
        <v>183964</v>
      </c>
      <c r="M4354" s="20" t="e">
        <f>VLOOKUP(G4354,PROCV!$A$110:$B$119,2,FALSE)</f>
        <v>#N/A</v>
      </c>
      <c r="N4354" s="17" t="e">
        <f t="shared" ref="N4354:N4417" si="68">+M4354*L4354</f>
        <v>#N/A</v>
      </c>
    </row>
    <row r="4355" spans="1:14" x14ac:dyDescent="0.25">
      <c r="A4355" s="30" t="s">
        <v>48</v>
      </c>
      <c r="B4355" s="29">
        <v>65434</v>
      </c>
      <c r="C4355" s="28" t="s">
        <v>2260</v>
      </c>
      <c r="D4355" s="27" t="s">
        <v>46</v>
      </c>
      <c r="E4355" s="27" t="s">
        <v>50</v>
      </c>
      <c r="F4355" s="26" t="str">
        <f>VLOOKUP(E4355,PROCV!$A$1:$B$107,2,TRUE)</f>
        <v>Educação e Criação em Artes</v>
      </c>
      <c r="G4355" s="25">
        <v>2005</v>
      </c>
      <c r="H4355" s="24">
        <v>0</v>
      </c>
      <c r="I4355" s="23" t="str">
        <f>VLOOKUP(J4355,PROCV!$E$1:$F$27,2,FALSE)</f>
        <v>21 - Maranhão</v>
      </c>
      <c r="J4355" s="22" t="s">
        <v>63</v>
      </c>
      <c r="K4355" s="22">
        <v>0</v>
      </c>
      <c r="L4355" s="25">
        <v>143271</v>
      </c>
      <c r="M4355" s="20" t="e">
        <f>VLOOKUP(G4355,PROCV!$A$110:$B$119,2,FALSE)</f>
        <v>#N/A</v>
      </c>
      <c r="N4355" s="17" t="e">
        <f t="shared" si="68"/>
        <v>#N/A</v>
      </c>
    </row>
    <row r="4356" spans="1:14" x14ac:dyDescent="0.25">
      <c r="A4356" s="30" t="s">
        <v>48</v>
      </c>
      <c r="B4356" s="29">
        <v>67032</v>
      </c>
      <c r="C4356" s="28" t="s">
        <v>2259</v>
      </c>
      <c r="D4356" s="27" t="s">
        <v>46</v>
      </c>
      <c r="E4356" s="27" t="s">
        <v>50</v>
      </c>
      <c r="F4356" s="26" t="str">
        <f>VLOOKUP(E4356,PROCV!$A$1:$B$107,2,TRUE)</f>
        <v>Educação e Criação em Artes</v>
      </c>
      <c r="G4356" s="25">
        <v>2005</v>
      </c>
      <c r="H4356" s="24">
        <v>0</v>
      </c>
      <c r="I4356" s="23" t="str">
        <f>VLOOKUP(J4356,PROCV!$E$1:$F$27,2,FALSE)</f>
        <v>41 - Paraná</v>
      </c>
      <c r="J4356" s="22" t="s">
        <v>106</v>
      </c>
      <c r="K4356" s="22">
        <v>0</v>
      </c>
      <c r="L4356" s="25">
        <v>159600</v>
      </c>
      <c r="M4356" s="20" t="e">
        <f>VLOOKUP(G4356,PROCV!$A$110:$B$119,2,FALSE)</f>
        <v>#N/A</v>
      </c>
      <c r="N4356" s="17" t="e">
        <f t="shared" si="68"/>
        <v>#N/A</v>
      </c>
    </row>
    <row r="4357" spans="1:14" x14ac:dyDescent="0.25">
      <c r="A4357" s="30" t="s">
        <v>48</v>
      </c>
      <c r="B4357" s="29">
        <v>52067</v>
      </c>
      <c r="C4357" s="28" t="s">
        <v>2258</v>
      </c>
      <c r="D4357" s="27" t="s">
        <v>46</v>
      </c>
      <c r="E4357" s="27" t="s">
        <v>50</v>
      </c>
      <c r="F4357" s="26" t="str">
        <f>VLOOKUP(E4357,PROCV!$A$1:$B$107,2,TRUE)</f>
        <v>Educação e Criação em Artes</v>
      </c>
      <c r="G4357" s="25">
        <v>2005</v>
      </c>
      <c r="H4357" s="24">
        <v>0</v>
      </c>
      <c r="I4357" s="23" t="str">
        <f>VLOOKUP(J4357,PROCV!$E$1:$F$27,2,FALSE)</f>
        <v>29 - Bahia</v>
      </c>
      <c r="J4357" s="22" t="s">
        <v>73</v>
      </c>
      <c r="K4357" s="22">
        <v>0</v>
      </c>
      <c r="L4357" s="25">
        <v>192480</v>
      </c>
      <c r="M4357" s="20" t="e">
        <f>VLOOKUP(G4357,PROCV!$A$110:$B$119,2,FALSE)</f>
        <v>#N/A</v>
      </c>
      <c r="N4357" s="17" t="e">
        <f t="shared" si="68"/>
        <v>#N/A</v>
      </c>
    </row>
    <row r="4358" spans="1:14" x14ac:dyDescent="0.25">
      <c r="A4358" s="30" t="s">
        <v>48</v>
      </c>
      <c r="B4358" s="29">
        <v>66099</v>
      </c>
      <c r="C4358" s="28" t="s">
        <v>2257</v>
      </c>
      <c r="D4358" s="27" t="s">
        <v>46</v>
      </c>
      <c r="E4358" s="27" t="s">
        <v>50</v>
      </c>
      <c r="F4358" s="26" t="str">
        <f>VLOOKUP(E4358,PROCV!$A$1:$B$107,2,TRUE)</f>
        <v>Educação e Criação em Artes</v>
      </c>
      <c r="G4358" s="25">
        <v>2005</v>
      </c>
      <c r="H4358" s="24">
        <v>0</v>
      </c>
      <c r="I4358" s="23" t="str">
        <f>VLOOKUP(J4358,PROCV!$E$1:$F$27,2,FALSE)</f>
        <v>42 - Santa Catarina</v>
      </c>
      <c r="J4358" s="22" t="s">
        <v>79</v>
      </c>
      <c r="K4358" s="22">
        <v>0</v>
      </c>
      <c r="L4358" s="25">
        <v>165000</v>
      </c>
      <c r="M4358" s="20" t="e">
        <f>VLOOKUP(G4358,PROCV!$A$110:$B$119,2,FALSE)</f>
        <v>#N/A</v>
      </c>
      <c r="N4358" s="17" t="e">
        <f t="shared" si="68"/>
        <v>#N/A</v>
      </c>
    </row>
    <row r="4359" spans="1:14" x14ac:dyDescent="0.25">
      <c r="A4359" s="30" t="s">
        <v>48</v>
      </c>
      <c r="B4359" s="29">
        <v>55147</v>
      </c>
      <c r="C4359" s="28" t="s">
        <v>2256</v>
      </c>
      <c r="D4359" s="27" t="s">
        <v>4</v>
      </c>
      <c r="E4359" s="27" t="s">
        <v>230</v>
      </c>
      <c r="F4359" s="26" t="str">
        <f>VLOOKUP(E4359,PROCV!$A$1:$B$107,2,TRUE)</f>
        <v>Artes Cênicas e Espetáculo</v>
      </c>
      <c r="G4359" s="25">
        <v>2005</v>
      </c>
      <c r="H4359" s="24">
        <v>0</v>
      </c>
      <c r="I4359" s="23" t="str">
        <f>VLOOKUP(J4359,PROCV!$E$1:$F$27,2,FALSE)</f>
        <v>29 - Bahia</v>
      </c>
      <c r="J4359" s="22" t="s">
        <v>73</v>
      </c>
      <c r="K4359" s="22">
        <v>0</v>
      </c>
      <c r="L4359" s="25">
        <v>20000</v>
      </c>
      <c r="M4359" s="20" t="e">
        <f>VLOOKUP(G4359,PROCV!$A$110:$B$119,2,FALSE)</f>
        <v>#N/A</v>
      </c>
      <c r="N4359" s="17" t="e">
        <f t="shared" si="68"/>
        <v>#N/A</v>
      </c>
    </row>
    <row r="4360" spans="1:14" x14ac:dyDescent="0.25">
      <c r="A4360" s="30" t="s">
        <v>48</v>
      </c>
      <c r="B4360" s="29">
        <v>50621</v>
      </c>
      <c r="C4360" s="28" t="s">
        <v>2255</v>
      </c>
      <c r="D4360" s="27" t="s">
        <v>189</v>
      </c>
      <c r="E4360" s="27" t="s">
        <v>188</v>
      </c>
      <c r="F4360" s="26" t="str">
        <f>VLOOKUP(E4360,PROCV!$A$1:$B$107,2,TRUE)</f>
        <v>Audiovisual</v>
      </c>
      <c r="G4360" s="25">
        <v>2005</v>
      </c>
      <c r="H4360" s="24">
        <v>0</v>
      </c>
      <c r="I4360" s="23" t="str">
        <f>VLOOKUP(J4360,PROCV!$E$1:$F$27,2,FALSE)</f>
        <v>33 - Rio de Janeiro</v>
      </c>
      <c r="J4360" s="22" t="s">
        <v>82</v>
      </c>
      <c r="K4360" s="22">
        <v>0</v>
      </c>
      <c r="L4360" s="25">
        <v>65912.800000000003</v>
      </c>
      <c r="M4360" s="20" t="e">
        <f>VLOOKUP(G4360,PROCV!$A$110:$B$119,2,FALSE)</f>
        <v>#N/A</v>
      </c>
      <c r="N4360" s="17" t="e">
        <f t="shared" si="68"/>
        <v>#N/A</v>
      </c>
    </row>
    <row r="4361" spans="1:14" x14ac:dyDescent="0.25">
      <c r="A4361" s="30" t="s">
        <v>48</v>
      </c>
      <c r="B4361" s="29">
        <v>66371</v>
      </c>
      <c r="C4361" s="28" t="s">
        <v>2254</v>
      </c>
      <c r="D4361" s="27" t="s">
        <v>46</v>
      </c>
      <c r="E4361" s="27" t="s">
        <v>50</v>
      </c>
      <c r="F4361" s="26" t="str">
        <f>VLOOKUP(E4361,PROCV!$A$1:$B$107,2,TRUE)</f>
        <v>Educação e Criação em Artes</v>
      </c>
      <c r="G4361" s="25">
        <v>2005</v>
      </c>
      <c r="H4361" s="24">
        <v>0</v>
      </c>
      <c r="I4361" s="23" t="str">
        <f>VLOOKUP(J4361,PROCV!$E$1:$F$27,2,FALSE)</f>
        <v>29 - Bahia</v>
      </c>
      <c r="J4361" s="22" t="s">
        <v>73</v>
      </c>
      <c r="K4361" s="22">
        <v>0</v>
      </c>
      <c r="L4361" s="25">
        <v>150000</v>
      </c>
      <c r="M4361" s="20" t="e">
        <f>VLOOKUP(G4361,PROCV!$A$110:$B$119,2,FALSE)</f>
        <v>#N/A</v>
      </c>
      <c r="N4361" s="17" t="e">
        <f t="shared" si="68"/>
        <v>#N/A</v>
      </c>
    </row>
    <row r="4362" spans="1:14" x14ac:dyDescent="0.25">
      <c r="A4362" s="30" t="s">
        <v>48</v>
      </c>
      <c r="B4362" s="29">
        <v>68280</v>
      </c>
      <c r="C4362" s="28" t="s">
        <v>2253</v>
      </c>
      <c r="D4362" s="27" t="s">
        <v>46</v>
      </c>
      <c r="E4362" s="27" t="s">
        <v>50</v>
      </c>
      <c r="F4362" s="26" t="str">
        <f>VLOOKUP(E4362,PROCV!$A$1:$B$107,2,TRUE)</f>
        <v>Educação e Criação em Artes</v>
      </c>
      <c r="G4362" s="25">
        <v>2005</v>
      </c>
      <c r="H4362" s="24">
        <v>0</v>
      </c>
      <c r="I4362" s="23" t="str">
        <f>VLOOKUP(J4362,PROCV!$E$1:$F$27,2,FALSE)</f>
        <v>25 - Paraíba</v>
      </c>
      <c r="J4362" s="22" t="s">
        <v>346</v>
      </c>
      <c r="K4362" s="22">
        <v>0</v>
      </c>
      <c r="L4362" s="25">
        <v>47700</v>
      </c>
      <c r="M4362" s="20" t="e">
        <f>VLOOKUP(G4362,PROCV!$A$110:$B$119,2,FALSE)</f>
        <v>#N/A</v>
      </c>
      <c r="N4362" s="17" t="e">
        <f t="shared" si="68"/>
        <v>#N/A</v>
      </c>
    </row>
    <row r="4363" spans="1:14" x14ac:dyDescent="0.25">
      <c r="A4363" s="30" t="s">
        <v>48</v>
      </c>
      <c r="B4363" s="29">
        <v>52552</v>
      </c>
      <c r="C4363" s="28" t="s">
        <v>2252</v>
      </c>
      <c r="D4363" s="27" t="s">
        <v>314</v>
      </c>
      <c r="E4363" s="27" t="s">
        <v>265</v>
      </c>
      <c r="F4363" s="26" t="str">
        <f>VLOOKUP(E4363,PROCV!$A$1:$B$107,2,TRUE)</f>
        <v>Patrimônio</v>
      </c>
      <c r="G4363" s="31">
        <v>2005</v>
      </c>
      <c r="H4363" s="24">
        <v>0</v>
      </c>
      <c r="I4363" s="23" t="str">
        <f>VLOOKUP(J4363,PROCV!$E$1:$F$27,2,FALSE)</f>
        <v>41 - Paraná</v>
      </c>
      <c r="J4363" s="22" t="s">
        <v>106</v>
      </c>
      <c r="K4363" s="22">
        <v>0</v>
      </c>
      <c r="L4363" s="31">
        <v>82060.800000000003</v>
      </c>
      <c r="M4363" s="20" t="e">
        <f>VLOOKUP(G4363,PROCV!$A$110:$B$119,2,FALSE)</f>
        <v>#N/A</v>
      </c>
      <c r="N4363" s="17" t="e">
        <f t="shared" si="68"/>
        <v>#N/A</v>
      </c>
    </row>
    <row r="4364" spans="1:14" x14ac:dyDescent="0.25">
      <c r="A4364" s="30" t="s">
        <v>48</v>
      </c>
      <c r="B4364" s="29">
        <v>42297</v>
      </c>
      <c r="C4364" s="28" t="s">
        <v>2251</v>
      </c>
      <c r="D4364" s="27" t="s">
        <v>189</v>
      </c>
      <c r="E4364" s="27" t="s">
        <v>630</v>
      </c>
      <c r="F4364" s="26" t="s">
        <v>10</v>
      </c>
      <c r="G4364" s="25">
        <v>2005</v>
      </c>
      <c r="H4364" s="24">
        <v>0</v>
      </c>
      <c r="I4364" s="23" t="str">
        <f>VLOOKUP(J4364,PROCV!$E$1:$F$27,2,FALSE)</f>
        <v>31 - Minas Gerais</v>
      </c>
      <c r="J4364" s="22" t="s">
        <v>85</v>
      </c>
      <c r="K4364" s="22">
        <v>0</v>
      </c>
      <c r="L4364" s="25">
        <v>960656</v>
      </c>
      <c r="M4364" s="20" t="e">
        <f>VLOOKUP(G4364,PROCV!$A$110:$B$119,2,FALSE)</f>
        <v>#N/A</v>
      </c>
      <c r="N4364" s="17" t="e">
        <f t="shared" si="68"/>
        <v>#N/A</v>
      </c>
    </row>
    <row r="4365" spans="1:14" x14ac:dyDescent="0.25">
      <c r="A4365" s="30" t="s">
        <v>48</v>
      </c>
      <c r="B4365" s="29">
        <v>65412</v>
      </c>
      <c r="C4365" s="28" t="s">
        <v>2250</v>
      </c>
      <c r="D4365" s="27" t="s">
        <v>46</v>
      </c>
      <c r="E4365" s="27" t="s">
        <v>50</v>
      </c>
      <c r="F4365" s="26" t="str">
        <f>VLOOKUP(E4365,PROCV!$A$1:$B$107,2,TRUE)</f>
        <v>Educação e Criação em Artes</v>
      </c>
      <c r="G4365" s="25">
        <v>2005</v>
      </c>
      <c r="H4365" s="24">
        <v>0</v>
      </c>
      <c r="I4365" s="23" t="str">
        <f>VLOOKUP(J4365,PROCV!$E$1:$F$27,2,FALSE)</f>
        <v>29 - Bahia</v>
      </c>
      <c r="J4365" s="22" t="s">
        <v>73</v>
      </c>
      <c r="K4365" s="22">
        <v>0</v>
      </c>
      <c r="L4365" s="25">
        <v>37500</v>
      </c>
      <c r="M4365" s="20" t="e">
        <f>VLOOKUP(G4365,PROCV!$A$110:$B$119,2,FALSE)</f>
        <v>#N/A</v>
      </c>
      <c r="N4365" s="17" t="e">
        <f t="shared" si="68"/>
        <v>#N/A</v>
      </c>
    </row>
    <row r="4366" spans="1:14" x14ac:dyDescent="0.25">
      <c r="A4366" s="30" t="s">
        <v>48</v>
      </c>
      <c r="B4366" s="29">
        <v>57626</v>
      </c>
      <c r="C4366" s="28" t="s">
        <v>2249</v>
      </c>
      <c r="D4366" s="27" t="s">
        <v>46</v>
      </c>
      <c r="E4366" s="27" t="s">
        <v>45</v>
      </c>
      <c r="F4366" s="26" t="str">
        <f>VLOOKUP(E4366,PROCV!$A$1:$B$107,2,TRUE)</f>
        <v>Artes Cênicas e Espetáculo</v>
      </c>
      <c r="G4366" s="25">
        <v>2005</v>
      </c>
      <c r="H4366" s="24">
        <v>0</v>
      </c>
      <c r="I4366" s="23" t="str">
        <f>VLOOKUP(J4366,PROCV!$E$1:$F$27,2,FALSE)</f>
        <v>53 - Distrito Federal</v>
      </c>
      <c r="J4366" s="22" t="s">
        <v>75</v>
      </c>
      <c r="K4366" s="22">
        <v>0</v>
      </c>
      <c r="L4366" s="25">
        <v>36594.519999999997</v>
      </c>
      <c r="M4366" s="20" t="e">
        <f>VLOOKUP(G4366,PROCV!$A$110:$B$119,2,FALSE)</f>
        <v>#N/A</v>
      </c>
      <c r="N4366" s="17" t="e">
        <f t="shared" si="68"/>
        <v>#N/A</v>
      </c>
    </row>
    <row r="4367" spans="1:14" x14ac:dyDescent="0.25">
      <c r="A4367" s="30" t="s">
        <v>48</v>
      </c>
      <c r="B4367" s="29">
        <v>66508</v>
      </c>
      <c r="C4367" s="28" t="s">
        <v>2248</v>
      </c>
      <c r="D4367" s="27" t="s">
        <v>46</v>
      </c>
      <c r="E4367" s="27" t="s">
        <v>50</v>
      </c>
      <c r="F4367" s="26" t="str">
        <f>VLOOKUP(E4367,PROCV!$A$1:$B$107,2,TRUE)</f>
        <v>Educação e Criação em Artes</v>
      </c>
      <c r="G4367" s="25">
        <v>2005</v>
      </c>
      <c r="H4367" s="24">
        <v>0</v>
      </c>
      <c r="I4367" s="23" t="str">
        <f>VLOOKUP(J4367,PROCV!$E$1:$F$27,2,FALSE)</f>
        <v>23 - Ceará</v>
      </c>
      <c r="J4367" s="22" t="s">
        <v>52</v>
      </c>
      <c r="K4367" s="22">
        <v>0</v>
      </c>
      <c r="L4367" s="25">
        <v>150000</v>
      </c>
      <c r="M4367" s="20" t="e">
        <f>VLOOKUP(G4367,PROCV!$A$110:$B$119,2,FALSE)</f>
        <v>#N/A</v>
      </c>
      <c r="N4367" s="17" t="e">
        <f t="shared" si="68"/>
        <v>#N/A</v>
      </c>
    </row>
    <row r="4368" spans="1:14" x14ac:dyDescent="0.25">
      <c r="A4368" s="30" t="s">
        <v>48</v>
      </c>
      <c r="B4368" s="29">
        <v>66502</v>
      </c>
      <c r="C4368" s="28" t="s">
        <v>2247</v>
      </c>
      <c r="D4368" s="27" t="s">
        <v>46</v>
      </c>
      <c r="E4368" s="27" t="s">
        <v>50</v>
      </c>
      <c r="F4368" s="26" t="str">
        <f>VLOOKUP(E4368,PROCV!$A$1:$B$107,2,TRUE)</f>
        <v>Educação e Criação em Artes</v>
      </c>
      <c r="G4368" s="25">
        <v>2005</v>
      </c>
      <c r="H4368" s="24">
        <v>0</v>
      </c>
      <c r="I4368" s="23" t="str">
        <f>VLOOKUP(J4368,PROCV!$E$1:$F$27,2,FALSE)</f>
        <v>24 - Rio Grande do Norte</v>
      </c>
      <c r="J4368" s="22" t="s">
        <v>54</v>
      </c>
      <c r="K4368" s="22">
        <v>0</v>
      </c>
      <c r="L4368" s="25">
        <v>150000</v>
      </c>
      <c r="M4368" s="20" t="e">
        <f>VLOOKUP(G4368,PROCV!$A$110:$B$119,2,FALSE)</f>
        <v>#N/A</v>
      </c>
      <c r="N4368" s="17" t="e">
        <f t="shared" si="68"/>
        <v>#N/A</v>
      </c>
    </row>
    <row r="4369" spans="1:14" x14ac:dyDescent="0.25">
      <c r="A4369" s="30" t="s">
        <v>48</v>
      </c>
      <c r="B4369" s="29">
        <v>58479</v>
      </c>
      <c r="C4369" s="28" t="s">
        <v>2246</v>
      </c>
      <c r="D4369" s="27" t="s">
        <v>46</v>
      </c>
      <c r="E4369" s="27" t="s">
        <v>50</v>
      </c>
      <c r="F4369" s="26" t="str">
        <f>VLOOKUP(E4369,PROCV!$A$1:$B$107,2,TRUE)</f>
        <v>Educação e Criação em Artes</v>
      </c>
      <c r="G4369" s="25">
        <v>2005</v>
      </c>
      <c r="H4369" s="24">
        <v>0</v>
      </c>
      <c r="I4369" s="23" t="str">
        <f>VLOOKUP(J4369,PROCV!$E$1:$F$27,2,FALSE)</f>
        <v>53 - Distrito Federal</v>
      </c>
      <c r="J4369" s="22" t="s">
        <v>75</v>
      </c>
      <c r="K4369" s="22">
        <v>0</v>
      </c>
      <c r="L4369" s="25">
        <v>199040</v>
      </c>
      <c r="M4369" s="20" t="e">
        <f>VLOOKUP(G4369,PROCV!$A$110:$B$119,2,FALSE)</f>
        <v>#N/A</v>
      </c>
      <c r="N4369" s="17" t="e">
        <f t="shared" si="68"/>
        <v>#N/A</v>
      </c>
    </row>
    <row r="4370" spans="1:14" x14ac:dyDescent="0.25">
      <c r="A4370" s="30" t="s">
        <v>48</v>
      </c>
      <c r="B4370" s="29">
        <v>67056</v>
      </c>
      <c r="C4370" s="28" t="s">
        <v>2245</v>
      </c>
      <c r="D4370" s="27" t="s">
        <v>46</v>
      </c>
      <c r="E4370" s="27" t="s">
        <v>50</v>
      </c>
      <c r="F4370" s="26" t="str">
        <f>VLOOKUP(E4370,PROCV!$A$1:$B$107,2,TRUE)</f>
        <v>Educação e Criação em Artes</v>
      </c>
      <c r="G4370" s="25">
        <v>2005</v>
      </c>
      <c r="H4370" s="24">
        <v>0</v>
      </c>
      <c r="I4370" s="23" t="str">
        <f>VLOOKUP(J4370,PROCV!$E$1:$F$27,2,FALSE)</f>
        <v>31 - Minas Gerais</v>
      </c>
      <c r="J4370" s="22" t="s">
        <v>85</v>
      </c>
      <c r="K4370" s="22">
        <v>0</v>
      </c>
      <c r="L4370" s="25">
        <v>158940</v>
      </c>
      <c r="M4370" s="20" t="e">
        <f>VLOOKUP(G4370,PROCV!$A$110:$B$119,2,FALSE)</f>
        <v>#N/A</v>
      </c>
      <c r="N4370" s="17" t="e">
        <f t="shared" si="68"/>
        <v>#N/A</v>
      </c>
    </row>
    <row r="4371" spans="1:14" x14ac:dyDescent="0.25">
      <c r="A4371" s="30" t="s">
        <v>48</v>
      </c>
      <c r="B4371" s="29">
        <v>65433</v>
      </c>
      <c r="C4371" s="28" t="s">
        <v>2244</v>
      </c>
      <c r="D4371" s="27" t="s">
        <v>46</v>
      </c>
      <c r="E4371" s="27" t="s">
        <v>50</v>
      </c>
      <c r="F4371" s="26" t="str">
        <f>VLOOKUP(E4371,PROCV!$A$1:$B$107,2,TRUE)</f>
        <v>Educação e Criação em Artes</v>
      </c>
      <c r="G4371" s="25">
        <v>2005</v>
      </c>
      <c r="H4371" s="24">
        <v>0</v>
      </c>
      <c r="I4371" s="23" t="str">
        <f>VLOOKUP(J4371,PROCV!$E$1:$F$27,2,FALSE)</f>
        <v>33 - Rio de Janeiro</v>
      </c>
      <c r="J4371" s="22" t="s">
        <v>82</v>
      </c>
      <c r="K4371" s="22">
        <v>0</v>
      </c>
      <c r="L4371" s="25">
        <v>180124</v>
      </c>
      <c r="M4371" s="20" t="e">
        <f>VLOOKUP(G4371,PROCV!$A$110:$B$119,2,FALSE)</f>
        <v>#N/A</v>
      </c>
      <c r="N4371" s="17" t="e">
        <f t="shared" si="68"/>
        <v>#N/A</v>
      </c>
    </row>
    <row r="4372" spans="1:14" x14ac:dyDescent="0.25">
      <c r="A4372" s="30" t="s">
        <v>48</v>
      </c>
      <c r="B4372" s="29">
        <v>66433</v>
      </c>
      <c r="C4372" s="28" t="s">
        <v>2243</v>
      </c>
      <c r="D4372" s="27" t="s">
        <v>46</v>
      </c>
      <c r="E4372" s="27" t="s">
        <v>50</v>
      </c>
      <c r="F4372" s="26" t="str">
        <f>VLOOKUP(E4372,PROCV!$A$1:$B$107,2,TRUE)</f>
        <v>Educação e Criação em Artes</v>
      </c>
      <c r="G4372" s="25">
        <v>2005</v>
      </c>
      <c r="H4372" s="24">
        <v>0</v>
      </c>
      <c r="I4372" s="23" t="str">
        <f>VLOOKUP(J4372,PROCV!$E$1:$F$27,2,FALSE)</f>
        <v>17 - Tocantins</v>
      </c>
      <c r="J4372" s="22" t="s">
        <v>64</v>
      </c>
      <c r="K4372" s="22">
        <v>0</v>
      </c>
      <c r="L4372" s="25">
        <v>150000</v>
      </c>
      <c r="M4372" s="20" t="e">
        <f>VLOOKUP(G4372,PROCV!$A$110:$B$119,2,FALSE)</f>
        <v>#N/A</v>
      </c>
      <c r="N4372" s="17" t="e">
        <f t="shared" si="68"/>
        <v>#N/A</v>
      </c>
    </row>
    <row r="4373" spans="1:14" x14ac:dyDescent="0.25">
      <c r="A4373" s="30" t="s">
        <v>48</v>
      </c>
      <c r="B4373" s="29">
        <v>66189</v>
      </c>
      <c r="C4373" s="28" t="s">
        <v>2242</v>
      </c>
      <c r="D4373" s="27" t="s">
        <v>46</v>
      </c>
      <c r="E4373" s="27" t="s">
        <v>50</v>
      </c>
      <c r="F4373" s="26" t="str">
        <f>VLOOKUP(E4373,PROCV!$A$1:$B$107,2,TRUE)</f>
        <v>Educação e Criação em Artes</v>
      </c>
      <c r="G4373" s="25">
        <v>2005</v>
      </c>
      <c r="H4373" s="24">
        <v>0</v>
      </c>
      <c r="I4373" s="23" t="str">
        <f>VLOOKUP(J4373,PROCV!$E$1:$F$27,2,FALSE)</f>
        <v>21 - Maranhão</v>
      </c>
      <c r="J4373" s="22" t="s">
        <v>63</v>
      </c>
      <c r="K4373" s="22">
        <v>0</v>
      </c>
      <c r="L4373" s="25">
        <v>163150</v>
      </c>
      <c r="M4373" s="20" t="e">
        <f>VLOOKUP(G4373,PROCV!$A$110:$B$119,2,FALSE)</f>
        <v>#N/A</v>
      </c>
      <c r="N4373" s="17" t="e">
        <f t="shared" si="68"/>
        <v>#N/A</v>
      </c>
    </row>
    <row r="4374" spans="1:14" x14ac:dyDescent="0.25">
      <c r="A4374" s="30" t="s">
        <v>48</v>
      </c>
      <c r="B4374" s="29">
        <v>58441</v>
      </c>
      <c r="C4374" s="28" t="s">
        <v>2241</v>
      </c>
      <c r="D4374" s="27" t="s">
        <v>46</v>
      </c>
      <c r="E4374" s="27" t="s">
        <v>45</v>
      </c>
      <c r="F4374" s="26" t="str">
        <f>VLOOKUP(E4374,PROCV!$A$1:$B$107,2,TRUE)</f>
        <v>Artes Cênicas e Espetáculo</v>
      </c>
      <c r="G4374" s="25">
        <v>2005</v>
      </c>
      <c r="H4374" s="24">
        <v>0</v>
      </c>
      <c r="I4374" s="23" t="str">
        <f>VLOOKUP(J4374,PROCV!$E$1:$F$27,2,FALSE)</f>
        <v>21 - Maranhão</v>
      </c>
      <c r="J4374" s="22" t="s">
        <v>63</v>
      </c>
      <c r="K4374" s="22">
        <v>0</v>
      </c>
      <c r="L4374" s="25">
        <v>45624.72</v>
      </c>
      <c r="M4374" s="20" t="e">
        <f>VLOOKUP(G4374,PROCV!$A$110:$B$119,2,FALSE)</f>
        <v>#N/A</v>
      </c>
      <c r="N4374" s="17" t="e">
        <f t="shared" si="68"/>
        <v>#N/A</v>
      </c>
    </row>
    <row r="4375" spans="1:14" x14ac:dyDescent="0.25">
      <c r="A4375" s="30" t="s">
        <v>48</v>
      </c>
      <c r="B4375" s="29">
        <v>66540</v>
      </c>
      <c r="C4375" s="28" t="s">
        <v>2240</v>
      </c>
      <c r="D4375" s="27" t="s">
        <v>46</v>
      </c>
      <c r="E4375" s="27" t="s">
        <v>50</v>
      </c>
      <c r="F4375" s="26" t="str">
        <f>VLOOKUP(E4375,PROCV!$A$1:$B$107,2,TRUE)</f>
        <v>Educação e Criação em Artes</v>
      </c>
      <c r="G4375" s="25">
        <v>2005</v>
      </c>
      <c r="H4375" s="24">
        <v>0</v>
      </c>
      <c r="I4375" s="23" t="str">
        <f>VLOOKUP(J4375,PROCV!$E$1:$F$27,2,FALSE)</f>
        <v>21 - Maranhão</v>
      </c>
      <c r="J4375" s="22" t="s">
        <v>63</v>
      </c>
      <c r="K4375" s="22">
        <v>0</v>
      </c>
      <c r="L4375" s="25">
        <v>150000</v>
      </c>
      <c r="M4375" s="20" t="e">
        <f>VLOOKUP(G4375,PROCV!$A$110:$B$119,2,FALSE)</f>
        <v>#N/A</v>
      </c>
      <c r="N4375" s="17" t="e">
        <f t="shared" si="68"/>
        <v>#N/A</v>
      </c>
    </row>
    <row r="4376" spans="1:14" x14ac:dyDescent="0.25">
      <c r="A4376" s="30" t="s">
        <v>48</v>
      </c>
      <c r="B4376" s="29">
        <v>46963</v>
      </c>
      <c r="C4376" s="28" t="s">
        <v>2239</v>
      </c>
      <c r="D4376" s="27" t="s">
        <v>46</v>
      </c>
      <c r="E4376" s="27" t="s">
        <v>50</v>
      </c>
      <c r="F4376" s="26" t="str">
        <f>VLOOKUP(E4376,PROCV!$A$1:$B$107,2,TRUE)</f>
        <v>Educação e Criação em Artes</v>
      </c>
      <c r="G4376" s="25">
        <v>2005</v>
      </c>
      <c r="H4376" s="24">
        <v>0</v>
      </c>
      <c r="I4376" s="23" t="str">
        <f>VLOOKUP(J4376,PROCV!$E$1:$F$27,2,FALSE)</f>
        <v>35 - São Paulo</v>
      </c>
      <c r="J4376" s="22" t="s">
        <v>76</v>
      </c>
      <c r="K4376" s="22">
        <v>0</v>
      </c>
      <c r="L4376" s="25">
        <v>106734.47</v>
      </c>
      <c r="M4376" s="20" t="e">
        <f>VLOOKUP(G4376,PROCV!$A$110:$B$119,2,FALSE)</f>
        <v>#N/A</v>
      </c>
      <c r="N4376" s="17" t="e">
        <f t="shared" si="68"/>
        <v>#N/A</v>
      </c>
    </row>
    <row r="4377" spans="1:14" x14ac:dyDescent="0.25">
      <c r="A4377" s="30" t="s">
        <v>48</v>
      </c>
      <c r="B4377" s="29">
        <v>55987</v>
      </c>
      <c r="C4377" s="28" t="s">
        <v>2238</v>
      </c>
      <c r="D4377" s="27" t="s">
        <v>314</v>
      </c>
      <c r="E4377" s="27" t="s">
        <v>265</v>
      </c>
      <c r="F4377" s="26" t="str">
        <f>VLOOKUP(E4377,PROCV!$A$1:$B$107,2,TRUE)</f>
        <v>Patrimônio</v>
      </c>
      <c r="G4377" s="31">
        <v>2005</v>
      </c>
      <c r="H4377" s="24">
        <v>0</v>
      </c>
      <c r="I4377" s="23" t="str">
        <f>VLOOKUP(J4377,PROCV!$E$1:$F$27,2,FALSE)</f>
        <v>21 - Maranhão</v>
      </c>
      <c r="J4377" s="22" t="s">
        <v>63</v>
      </c>
      <c r="K4377" s="22">
        <v>0</v>
      </c>
      <c r="L4377" s="31">
        <v>100000</v>
      </c>
      <c r="M4377" s="20" t="e">
        <f>VLOOKUP(G4377,PROCV!$A$110:$B$119,2,FALSE)</f>
        <v>#N/A</v>
      </c>
      <c r="N4377" s="17" t="e">
        <f t="shared" si="68"/>
        <v>#N/A</v>
      </c>
    </row>
    <row r="4378" spans="1:14" x14ac:dyDescent="0.25">
      <c r="A4378" s="30" t="s">
        <v>48</v>
      </c>
      <c r="B4378" s="29">
        <v>66966</v>
      </c>
      <c r="C4378" s="28" t="s">
        <v>2237</v>
      </c>
      <c r="D4378" s="27" t="s">
        <v>46</v>
      </c>
      <c r="E4378" s="27" t="s">
        <v>50</v>
      </c>
      <c r="F4378" s="26" t="str">
        <f>VLOOKUP(E4378,PROCV!$A$1:$B$107,2,TRUE)</f>
        <v>Educação e Criação em Artes</v>
      </c>
      <c r="G4378" s="25">
        <v>2005</v>
      </c>
      <c r="H4378" s="24">
        <v>0</v>
      </c>
      <c r="I4378" s="23" t="str">
        <f>VLOOKUP(J4378,PROCV!$E$1:$F$27,2,FALSE)</f>
        <v>33 - Rio de Janeiro</v>
      </c>
      <c r="J4378" s="22" t="s">
        <v>82</v>
      </c>
      <c r="K4378" s="22">
        <v>0</v>
      </c>
      <c r="L4378" s="25">
        <v>1483636.1</v>
      </c>
      <c r="M4378" s="20" t="e">
        <f>VLOOKUP(G4378,PROCV!$A$110:$B$119,2,FALSE)</f>
        <v>#N/A</v>
      </c>
      <c r="N4378" s="17" t="e">
        <f t="shared" si="68"/>
        <v>#N/A</v>
      </c>
    </row>
    <row r="4379" spans="1:14" x14ac:dyDescent="0.25">
      <c r="A4379" s="30" t="s">
        <v>48</v>
      </c>
      <c r="B4379" s="29">
        <v>53330</v>
      </c>
      <c r="C4379" s="28" t="s">
        <v>2236</v>
      </c>
      <c r="D4379" s="27" t="s">
        <v>314</v>
      </c>
      <c r="E4379" s="27" t="s">
        <v>265</v>
      </c>
      <c r="F4379" s="26" t="str">
        <f>VLOOKUP(E4379,PROCV!$A$1:$B$107,2,TRUE)</f>
        <v>Patrimônio</v>
      </c>
      <c r="G4379" s="31">
        <v>2005</v>
      </c>
      <c r="H4379" s="24">
        <v>0</v>
      </c>
      <c r="I4379" s="23" t="str">
        <f>VLOOKUP(J4379,PROCV!$E$1:$F$27,2,FALSE)</f>
        <v>53 - Distrito Federal</v>
      </c>
      <c r="J4379" s="22" t="s">
        <v>75</v>
      </c>
      <c r="K4379" s="22">
        <v>0</v>
      </c>
      <c r="L4379" s="31">
        <v>177000</v>
      </c>
      <c r="M4379" s="20" t="e">
        <f>VLOOKUP(G4379,PROCV!$A$110:$B$119,2,FALSE)</f>
        <v>#N/A</v>
      </c>
      <c r="N4379" s="17" t="e">
        <f t="shared" si="68"/>
        <v>#N/A</v>
      </c>
    </row>
    <row r="4380" spans="1:14" x14ac:dyDescent="0.25">
      <c r="A4380" s="30" t="s">
        <v>48</v>
      </c>
      <c r="B4380" s="29">
        <v>42084</v>
      </c>
      <c r="C4380" s="28" t="s">
        <v>2235</v>
      </c>
      <c r="D4380" s="27" t="s">
        <v>189</v>
      </c>
      <c r="E4380" s="27" t="s">
        <v>213</v>
      </c>
      <c r="F4380" s="26" t="str">
        <f>VLOOKUP(E4380,PROCV!$A$1:$B$107,2,TRUE)</f>
        <v>Patrimônio</v>
      </c>
      <c r="G4380" s="25">
        <v>2005</v>
      </c>
      <c r="H4380" s="24">
        <v>0</v>
      </c>
      <c r="I4380" s="23" t="str">
        <f>VLOOKUP(J4380,PROCV!$E$1:$F$27,2,FALSE)</f>
        <v>25 - Paraíba</v>
      </c>
      <c r="J4380" s="22" t="s">
        <v>346</v>
      </c>
      <c r="K4380" s="22">
        <v>0</v>
      </c>
      <c r="L4380" s="25">
        <v>115465.4</v>
      </c>
      <c r="M4380" s="20" t="e">
        <f>VLOOKUP(G4380,PROCV!$A$110:$B$119,2,FALSE)</f>
        <v>#N/A</v>
      </c>
      <c r="N4380" s="17" t="e">
        <f t="shared" si="68"/>
        <v>#N/A</v>
      </c>
    </row>
    <row r="4381" spans="1:14" x14ac:dyDescent="0.25">
      <c r="A4381" s="30" t="s">
        <v>48</v>
      </c>
      <c r="B4381" s="29">
        <v>66039</v>
      </c>
      <c r="C4381" s="28" t="s">
        <v>2234</v>
      </c>
      <c r="D4381" s="27" t="s">
        <v>314</v>
      </c>
      <c r="E4381" s="27" t="s">
        <v>265</v>
      </c>
      <c r="F4381" s="26" t="str">
        <f>VLOOKUP(E4381,PROCV!$A$1:$B$107,2,TRUE)</f>
        <v>Patrimônio</v>
      </c>
      <c r="G4381" s="25">
        <v>2005</v>
      </c>
      <c r="H4381" s="24">
        <v>0</v>
      </c>
      <c r="I4381" s="23" t="str">
        <f>VLOOKUP(J4381,PROCV!$E$1:$F$27,2,FALSE)</f>
        <v>35 - São Paulo</v>
      </c>
      <c r="J4381" s="22" t="s">
        <v>76</v>
      </c>
      <c r="K4381" s="22">
        <v>0</v>
      </c>
      <c r="L4381" s="25">
        <v>169050</v>
      </c>
      <c r="M4381" s="20" t="e">
        <f>VLOOKUP(G4381,PROCV!$A$110:$B$119,2,FALSE)</f>
        <v>#N/A</v>
      </c>
      <c r="N4381" s="17" t="e">
        <f t="shared" si="68"/>
        <v>#N/A</v>
      </c>
    </row>
    <row r="4382" spans="1:14" x14ac:dyDescent="0.25">
      <c r="A4382" s="30" t="s">
        <v>48</v>
      </c>
      <c r="B4382" s="29">
        <v>66151</v>
      </c>
      <c r="C4382" s="28" t="s">
        <v>2233</v>
      </c>
      <c r="D4382" s="27" t="s">
        <v>46</v>
      </c>
      <c r="E4382" s="27" t="s">
        <v>50</v>
      </c>
      <c r="F4382" s="26" t="str">
        <f>VLOOKUP(E4382,PROCV!$A$1:$B$107,2,TRUE)</f>
        <v>Educação e Criação em Artes</v>
      </c>
      <c r="G4382" s="25">
        <v>2005</v>
      </c>
      <c r="H4382" s="24">
        <v>0</v>
      </c>
      <c r="I4382" s="23" t="str">
        <f>VLOOKUP(J4382,PROCV!$E$1:$F$27,2,FALSE)</f>
        <v>27 - Alagoas</v>
      </c>
      <c r="J4382" s="22" t="s">
        <v>65</v>
      </c>
      <c r="K4382" s="22">
        <v>0</v>
      </c>
      <c r="L4382" s="25">
        <v>150000</v>
      </c>
      <c r="M4382" s="20" t="e">
        <f>VLOOKUP(G4382,PROCV!$A$110:$B$119,2,FALSE)</f>
        <v>#N/A</v>
      </c>
      <c r="N4382" s="17" t="e">
        <f t="shared" si="68"/>
        <v>#N/A</v>
      </c>
    </row>
    <row r="4383" spans="1:14" x14ac:dyDescent="0.25">
      <c r="A4383" s="30" t="s">
        <v>48</v>
      </c>
      <c r="B4383" s="29">
        <v>58266</v>
      </c>
      <c r="C4383" s="28" t="s">
        <v>2232</v>
      </c>
      <c r="D4383" s="27" t="s">
        <v>4</v>
      </c>
      <c r="E4383" s="27" t="s">
        <v>230</v>
      </c>
      <c r="F4383" s="26" t="str">
        <f>VLOOKUP(E4383,PROCV!$A$1:$B$107,2,TRUE)</f>
        <v>Artes Cênicas e Espetáculo</v>
      </c>
      <c r="G4383" s="25">
        <v>2005</v>
      </c>
      <c r="H4383" s="24">
        <v>0</v>
      </c>
      <c r="I4383" s="23" t="str">
        <f>VLOOKUP(J4383,PROCV!$E$1:$F$27,2,FALSE)</f>
        <v>32 - Espírito Santo</v>
      </c>
      <c r="J4383" s="22" t="s">
        <v>67</v>
      </c>
      <c r="K4383" s="22">
        <v>0</v>
      </c>
      <c r="L4383" s="25">
        <v>1600000</v>
      </c>
      <c r="M4383" s="20" t="e">
        <f>VLOOKUP(G4383,PROCV!$A$110:$B$119,2,FALSE)</f>
        <v>#N/A</v>
      </c>
      <c r="N4383" s="17" t="e">
        <f t="shared" si="68"/>
        <v>#N/A</v>
      </c>
    </row>
    <row r="4384" spans="1:14" x14ac:dyDescent="0.25">
      <c r="A4384" s="30" t="s">
        <v>48</v>
      </c>
      <c r="B4384" s="29">
        <v>68165</v>
      </c>
      <c r="C4384" s="28" t="s">
        <v>2231</v>
      </c>
      <c r="D4384" s="27" t="s">
        <v>46</v>
      </c>
      <c r="E4384" s="27" t="s">
        <v>50</v>
      </c>
      <c r="F4384" s="26" t="str">
        <f>VLOOKUP(E4384,PROCV!$A$1:$B$107,2,TRUE)</f>
        <v>Educação e Criação em Artes</v>
      </c>
      <c r="G4384" s="25">
        <v>2005</v>
      </c>
      <c r="H4384" s="24">
        <v>0</v>
      </c>
      <c r="I4384" s="23" t="str">
        <f>VLOOKUP(J4384,PROCV!$E$1:$F$27,2,FALSE)</f>
        <v>35 - São Paulo</v>
      </c>
      <c r="J4384" s="22" t="s">
        <v>76</v>
      </c>
      <c r="K4384" s="22">
        <v>0</v>
      </c>
      <c r="L4384" s="25">
        <v>149000</v>
      </c>
      <c r="M4384" s="20" t="e">
        <f>VLOOKUP(G4384,PROCV!$A$110:$B$119,2,FALSE)</f>
        <v>#N/A</v>
      </c>
      <c r="N4384" s="17" t="e">
        <f t="shared" si="68"/>
        <v>#N/A</v>
      </c>
    </row>
    <row r="4385" spans="1:14" x14ac:dyDescent="0.25">
      <c r="A4385" s="30" t="s">
        <v>48</v>
      </c>
      <c r="B4385" s="29">
        <v>65354</v>
      </c>
      <c r="C4385" s="28" t="s">
        <v>2230</v>
      </c>
      <c r="D4385" s="27" t="s">
        <v>46</v>
      </c>
      <c r="E4385" s="27" t="s">
        <v>50</v>
      </c>
      <c r="F4385" s="26" t="str">
        <f>VLOOKUP(E4385,PROCV!$A$1:$B$107,2,TRUE)</f>
        <v>Educação e Criação em Artes</v>
      </c>
      <c r="G4385" s="25">
        <v>2005</v>
      </c>
      <c r="H4385" s="24">
        <v>0</v>
      </c>
      <c r="I4385" s="23" t="str">
        <f>VLOOKUP(J4385,PROCV!$E$1:$F$27,2,FALSE)</f>
        <v>29 - Bahia</v>
      </c>
      <c r="J4385" s="22" t="s">
        <v>73</v>
      </c>
      <c r="K4385" s="22">
        <v>0</v>
      </c>
      <c r="L4385" s="25">
        <v>150000</v>
      </c>
      <c r="M4385" s="20" t="e">
        <f>VLOOKUP(G4385,PROCV!$A$110:$B$119,2,FALSE)</f>
        <v>#N/A</v>
      </c>
      <c r="N4385" s="17" t="e">
        <f t="shared" si="68"/>
        <v>#N/A</v>
      </c>
    </row>
    <row r="4386" spans="1:14" x14ac:dyDescent="0.25">
      <c r="A4386" s="30" t="s">
        <v>48</v>
      </c>
      <c r="B4386" s="29">
        <v>510281</v>
      </c>
      <c r="C4386" s="28" t="s">
        <v>2229</v>
      </c>
      <c r="D4386" s="27" t="s">
        <v>4</v>
      </c>
      <c r="E4386" s="27" t="s">
        <v>1658</v>
      </c>
      <c r="F4386" s="26" t="str">
        <f>VLOOKUP(E4386,PROCV!$A$1:$B$107,2,TRUE)</f>
        <v>Patrimônio</v>
      </c>
      <c r="G4386" s="25">
        <v>2005</v>
      </c>
      <c r="H4386" s="24">
        <v>0</v>
      </c>
      <c r="I4386" s="23" t="str">
        <f>VLOOKUP(J4386,PROCV!$E$1:$F$27,2,FALSE)</f>
        <v>35 - São Paulo</v>
      </c>
      <c r="J4386" s="22" t="s">
        <v>76</v>
      </c>
      <c r="K4386" s="22">
        <v>0</v>
      </c>
      <c r="L4386" s="25">
        <v>5000000</v>
      </c>
      <c r="M4386" s="20" t="e">
        <f>VLOOKUP(G4386,PROCV!$A$110:$B$119,2,FALSE)</f>
        <v>#N/A</v>
      </c>
      <c r="N4386" s="17" t="e">
        <f t="shared" si="68"/>
        <v>#N/A</v>
      </c>
    </row>
    <row r="4387" spans="1:14" x14ac:dyDescent="0.25">
      <c r="A4387" s="30" t="s">
        <v>48</v>
      </c>
      <c r="B4387" s="29">
        <v>66441</v>
      </c>
      <c r="C4387" s="28" t="s">
        <v>2228</v>
      </c>
      <c r="D4387" s="27" t="s">
        <v>46</v>
      </c>
      <c r="E4387" s="27" t="s">
        <v>50</v>
      </c>
      <c r="F4387" s="26" t="str">
        <f>VLOOKUP(E4387,PROCV!$A$1:$B$107,2,TRUE)</f>
        <v>Educação e Criação em Artes</v>
      </c>
      <c r="G4387" s="25">
        <v>2005</v>
      </c>
      <c r="H4387" s="24">
        <v>0</v>
      </c>
      <c r="I4387" s="23" t="str">
        <f>VLOOKUP(J4387,PROCV!$E$1:$F$27,2,FALSE)</f>
        <v>29 - Bahia</v>
      </c>
      <c r="J4387" s="22" t="s">
        <v>73</v>
      </c>
      <c r="K4387" s="22">
        <v>0</v>
      </c>
      <c r="L4387" s="25">
        <v>150000</v>
      </c>
      <c r="M4387" s="20" t="e">
        <f>VLOOKUP(G4387,PROCV!$A$110:$B$119,2,FALSE)</f>
        <v>#N/A</v>
      </c>
      <c r="N4387" s="17" t="e">
        <f t="shared" si="68"/>
        <v>#N/A</v>
      </c>
    </row>
    <row r="4388" spans="1:14" x14ac:dyDescent="0.25">
      <c r="A4388" s="30" t="s">
        <v>48</v>
      </c>
      <c r="B4388" s="29">
        <v>66210</v>
      </c>
      <c r="C4388" s="28" t="s">
        <v>2227</v>
      </c>
      <c r="D4388" s="27" t="s">
        <v>46</v>
      </c>
      <c r="E4388" s="27" t="s">
        <v>50</v>
      </c>
      <c r="F4388" s="26" t="str">
        <f>VLOOKUP(E4388,PROCV!$A$1:$B$107,2,TRUE)</f>
        <v>Educação e Criação em Artes</v>
      </c>
      <c r="G4388" s="25">
        <v>2005</v>
      </c>
      <c r="H4388" s="24">
        <v>0</v>
      </c>
      <c r="I4388" s="23" t="str">
        <f>VLOOKUP(J4388,PROCV!$E$1:$F$27,2,FALSE)</f>
        <v>35 - São Paulo</v>
      </c>
      <c r="J4388" s="22" t="s">
        <v>76</v>
      </c>
      <c r="K4388" s="22">
        <v>0</v>
      </c>
      <c r="L4388" s="25">
        <v>170000</v>
      </c>
      <c r="M4388" s="20" t="e">
        <f>VLOOKUP(G4388,PROCV!$A$110:$B$119,2,FALSE)</f>
        <v>#N/A</v>
      </c>
      <c r="N4388" s="17" t="e">
        <f t="shared" si="68"/>
        <v>#N/A</v>
      </c>
    </row>
    <row r="4389" spans="1:14" x14ac:dyDescent="0.25">
      <c r="A4389" s="30" t="s">
        <v>48</v>
      </c>
      <c r="B4389" s="29">
        <v>52912</v>
      </c>
      <c r="C4389" s="28" t="s">
        <v>2226</v>
      </c>
      <c r="D4389" s="27" t="s">
        <v>300</v>
      </c>
      <c r="E4389" s="27" t="s">
        <v>299</v>
      </c>
      <c r="F4389" s="26" t="str">
        <f>VLOOKUP(E4389,PROCV!$A$1:$B$107,2,TRUE)</f>
        <v>Patrimônio</v>
      </c>
      <c r="G4389" s="25">
        <v>2005</v>
      </c>
      <c r="H4389" s="24">
        <v>0</v>
      </c>
      <c r="I4389" s="23" t="str">
        <f>VLOOKUP(J4389,PROCV!$E$1:$F$27,2,FALSE)</f>
        <v>22 - Piauí</v>
      </c>
      <c r="J4389" s="22" t="s">
        <v>77</v>
      </c>
      <c r="K4389" s="22">
        <v>0</v>
      </c>
      <c r="L4389" s="25">
        <v>66302.320000000007</v>
      </c>
      <c r="M4389" s="20" t="e">
        <f>VLOOKUP(G4389,PROCV!$A$110:$B$119,2,FALSE)</f>
        <v>#N/A</v>
      </c>
      <c r="N4389" s="17" t="e">
        <f t="shared" si="68"/>
        <v>#N/A</v>
      </c>
    </row>
    <row r="4390" spans="1:14" x14ac:dyDescent="0.25">
      <c r="A4390" s="30" t="s">
        <v>48</v>
      </c>
      <c r="B4390" s="29">
        <v>510088</v>
      </c>
      <c r="C4390" s="28" t="s">
        <v>2225</v>
      </c>
      <c r="D4390" s="27" t="s">
        <v>189</v>
      </c>
      <c r="E4390" s="27" t="s">
        <v>213</v>
      </c>
      <c r="F4390" s="26" t="str">
        <f>VLOOKUP(E4390,PROCV!$A$1:$B$107,2,TRUE)</f>
        <v>Patrimônio</v>
      </c>
      <c r="G4390" s="25">
        <v>2005</v>
      </c>
      <c r="H4390" s="24">
        <v>0</v>
      </c>
      <c r="I4390" s="23" t="str">
        <f>VLOOKUP(J4390,PROCV!$E$1:$F$27,2,FALSE)</f>
        <v>43 - Rio Grande do Sul</v>
      </c>
      <c r="J4390" s="22" t="s">
        <v>56</v>
      </c>
      <c r="K4390" s="22">
        <v>0</v>
      </c>
      <c r="L4390" s="25">
        <v>100000</v>
      </c>
      <c r="M4390" s="20" t="e">
        <f>VLOOKUP(G4390,PROCV!$A$110:$B$119,2,FALSE)</f>
        <v>#N/A</v>
      </c>
      <c r="N4390" s="17" t="e">
        <f t="shared" si="68"/>
        <v>#N/A</v>
      </c>
    </row>
    <row r="4391" spans="1:14" x14ac:dyDescent="0.25">
      <c r="A4391" s="30" t="s">
        <v>48</v>
      </c>
      <c r="B4391" s="29">
        <v>66903</v>
      </c>
      <c r="C4391" s="28" t="s">
        <v>2224</v>
      </c>
      <c r="D4391" s="27" t="s">
        <v>46</v>
      </c>
      <c r="E4391" s="27" t="s">
        <v>50</v>
      </c>
      <c r="F4391" s="26" t="str">
        <f>VLOOKUP(E4391,PROCV!$A$1:$B$107,2,TRUE)</f>
        <v>Educação e Criação em Artes</v>
      </c>
      <c r="G4391" s="25">
        <v>2005</v>
      </c>
      <c r="H4391" s="24">
        <v>0</v>
      </c>
      <c r="I4391" s="23" t="str">
        <f>VLOOKUP(J4391,PROCV!$E$1:$F$27,2,FALSE)</f>
        <v>32 - Espírito Santo</v>
      </c>
      <c r="J4391" s="22" t="s">
        <v>67</v>
      </c>
      <c r="K4391" s="22">
        <v>0</v>
      </c>
      <c r="L4391" s="25">
        <v>160000</v>
      </c>
      <c r="M4391" s="20" t="e">
        <f>VLOOKUP(G4391,PROCV!$A$110:$B$119,2,FALSE)</f>
        <v>#N/A</v>
      </c>
      <c r="N4391" s="17" t="e">
        <f t="shared" si="68"/>
        <v>#N/A</v>
      </c>
    </row>
    <row r="4392" spans="1:14" x14ac:dyDescent="0.25">
      <c r="A4392" s="30" t="s">
        <v>48</v>
      </c>
      <c r="B4392" s="29">
        <v>58439</v>
      </c>
      <c r="C4392" s="28" t="s">
        <v>2223</v>
      </c>
      <c r="D4392" s="27" t="s">
        <v>46</v>
      </c>
      <c r="E4392" s="27" t="s">
        <v>45</v>
      </c>
      <c r="F4392" s="26" t="str">
        <f>VLOOKUP(E4392,PROCV!$A$1:$B$107,2,TRUE)</f>
        <v>Artes Cênicas e Espetáculo</v>
      </c>
      <c r="G4392" s="25">
        <v>2005</v>
      </c>
      <c r="H4392" s="24">
        <v>0</v>
      </c>
      <c r="I4392" s="23" t="str">
        <f>VLOOKUP(J4392,PROCV!$E$1:$F$27,2,FALSE)</f>
        <v>31 - Minas Gerais</v>
      </c>
      <c r="J4392" s="22" t="s">
        <v>85</v>
      </c>
      <c r="K4392" s="22">
        <v>0</v>
      </c>
      <c r="L4392" s="25">
        <v>60911.519999999997</v>
      </c>
      <c r="M4392" s="20" t="e">
        <f>VLOOKUP(G4392,PROCV!$A$110:$B$119,2,FALSE)</f>
        <v>#N/A</v>
      </c>
      <c r="N4392" s="17" t="e">
        <f t="shared" si="68"/>
        <v>#N/A</v>
      </c>
    </row>
    <row r="4393" spans="1:14" x14ac:dyDescent="0.25">
      <c r="A4393" s="30" t="s">
        <v>48</v>
      </c>
      <c r="B4393" s="29">
        <v>68161</v>
      </c>
      <c r="C4393" s="28" t="s">
        <v>2222</v>
      </c>
      <c r="D4393" s="27" t="s">
        <v>46</v>
      </c>
      <c r="E4393" s="27" t="s">
        <v>50</v>
      </c>
      <c r="F4393" s="26" t="str">
        <f>VLOOKUP(E4393,PROCV!$A$1:$B$107,2,TRUE)</f>
        <v>Educação e Criação em Artes</v>
      </c>
      <c r="G4393" s="25">
        <v>2005</v>
      </c>
      <c r="H4393" s="24">
        <v>0</v>
      </c>
      <c r="I4393" s="23" t="str">
        <f>VLOOKUP(J4393,PROCV!$E$1:$F$27,2,FALSE)</f>
        <v>35 - São Paulo</v>
      </c>
      <c r="J4393" s="22" t="s">
        <v>76</v>
      </c>
      <c r="K4393" s="22">
        <v>0</v>
      </c>
      <c r="L4393" s="25">
        <v>150000</v>
      </c>
      <c r="M4393" s="20" t="e">
        <f>VLOOKUP(G4393,PROCV!$A$110:$B$119,2,FALSE)</f>
        <v>#N/A</v>
      </c>
      <c r="N4393" s="17" t="e">
        <f t="shared" si="68"/>
        <v>#N/A</v>
      </c>
    </row>
    <row r="4394" spans="1:14" x14ac:dyDescent="0.25">
      <c r="A4394" s="30" t="s">
        <v>48</v>
      </c>
      <c r="B4394" s="29">
        <v>52794</v>
      </c>
      <c r="C4394" s="28" t="s">
        <v>2221</v>
      </c>
      <c r="D4394" s="27" t="s">
        <v>314</v>
      </c>
      <c r="E4394" s="27" t="s">
        <v>265</v>
      </c>
      <c r="F4394" s="26" t="str">
        <f>VLOOKUP(E4394,PROCV!$A$1:$B$107,2,TRUE)</f>
        <v>Patrimônio</v>
      </c>
      <c r="G4394" s="31">
        <v>2005</v>
      </c>
      <c r="H4394" s="24">
        <v>0</v>
      </c>
      <c r="I4394" s="23" t="str">
        <f>VLOOKUP(J4394,PROCV!$E$1:$F$27,2,FALSE)</f>
        <v>31 - Minas Gerais</v>
      </c>
      <c r="J4394" s="22" t="s">
        <v>85</v>
      </c>
      <c r="K4394" s="22">
        <v>0</v>
      </c>
      <c r="L4394" s="31">
        <v>111624.46</v>
      </c>
      <c r="M4394" s="20" t="e">
        <f>VLOOKUP(G4394,PROCV!$A$110:$B$119,2,FALSE)</f>
        <v>#N/A</v>
      </c>
      <c r="N4394" s="17" t="e">
        <f t="shared" si="68"/>
        <v>#N/A</v>
      </c>
    </row>
    <row r="4395" spans="1:14" x14ac:dyDescent="0.25">
      <c r="A4395" s="30" t="s">
        <v>48</v>
      </c>
      <c r="B4395" s="29">
        <v>66061</v>
      </c>
      <c r="C4395" s="28" t="s">
        <v>2220</v>
      </c>
      <c r="D4395" s="27" t="s">
        <v>314</v>
      </c>
      <c r="E4395" s="27" t="s">
        <v>265</v>
      </c>
      <c r="F4395" s="26" t="str">
        <f>VLOOKUP(E4395,PROCV!$A$1:$B$107,2,TRUE)</f>
        <v>Patrimônio</v>
      </c>
      <c r="G4395" s="25">
        <v>2005</v>
      </c>
      <c r="H4395" s="24">
        <v>0</v>
      </c>
      <c r="I4395" s="23" t="str">
        <f>VLOOKUP(J4395,PROCV!$E$1:$F$27,2,FALSE)</f>
        <v>35 - São Paulo</v>
      </c>
      <c r="J4395" s="22" t="s">
        <v>76</v>
      </c>
      <c r="K4395" s="22">
        <v>0</v>
      </c>
      <c r="L4395" s="25">
        <v>185000</v>
      </c>
      <c r="M4395" s="20" t="e">
        <f>VLOOKUP(G4395,PROCV!$A$110:$B$119,2,FALSE)</f>
        <v>#N/A</v>
      </c>
      <c r="N4395" s="17" t="e">
        <f t="shared" si="68"/>
        <v>#N/A</v>
      </c>
    </row>
    <row r="4396" spans="1:14" x14ac:dyDescent="0.25">
      <c r="A4396" s="30" t="s">
        <v>48</v>
      </c>
      <c r="B4396" s="29">
        <v>66065</v>
      </c>
      <c r="C4396" s="28" t="s">
        <v>2219</v>
      </c>
      <c r="D4396" s="27" t="s">
        <v>46</v>
      </c>
      <c r="E4396" s="27" t="s">
        <v>50</v>
      </c>
      <c r="F4396" s="26" t="str">
        <f>VLOOKUP(E4396,PROCV!$A$1:$B$107,2,TRUE)</f>
        <v>Educação e Criação em Artes</v>
      </c>
      <c r="G4396" s="25">
        <v>2005</v>
      </c>
      <c r="H4396" s="24">
        <v>0</v>
      </c>
      <c r="I4396" s="23" t="str">
        <f>VLOOKUP(J4396,PROCV!$E$1:$F$27,2,FALSE)</f>
        <v>33 - Rio de Janeiro</v>
      </c>
      <c r="J4396" s="22" t="s">
        <v>82</v>
      </c>
      <c r="K4396" s="22">
        <v>0</v>
      </c>
      <c r="L4396" s="25">
        <v>149500</v>
      </c>
      <c r="M4396" s="20" t="e">
        <f>VLOOKUP(G4396,PROCV!$A$110:$B$119,2,FALSE)</f>
        <v>#N/A</v>
      </c>
      <c r="N4396" s="17" t="e">
        <f t="shared" si="68"/>
        <v>#N/A</v>
      </c>
    </row>
    <row r="4397" spans="1:14" x14ac:dyDescent="0.25">
      <c r="A4397" s="30" t="s">
        <v>48</v>
      </c>
      <c r="B4397" s="29">
        <v>57493</v>
      </c>
      <c r="C4397" s="28" t="s">
        <v>2218</v>
      </c>
      <c r="D4397" s="27" t="s">
        <v>46</v>
      </c>
      <c r="E4397" s="27" t="s">
        <v>45</v>
      </c>
      <c r="F4397" s="26" t="str">
        <f>VLOOKUP(E4397,PROCV!$A$1:$B$107,2,TRUE)</f>
        <v>Artes Cênicas e Espetáculo</v>
      </c>
      <c r="G4397" s="25">
        <v>2005</v>
      </c>
      <c r="H4397" s="24">
        <v>0</v>
      </c>
      <c r="I4397" s="23" t="str">
        <f>VLOOKUP(J4397,PROCV!$E$1:$F$27,2,FALSE)</f>
        <v>33 - Rio de Janeiro</v>
      </c>
      <c r="J4397" s="22" t="s">
        <v>82</v>
      </c>
      <c r="K4397" s="22">
        <v>0</v>
      </c>
      <c r="L4397" s="25">
        <v>89174.24</v>
      </c>
      <c r="M4397" s="20" t="e">
        <f>VLOOKUP(G4397,PROCV!$A$110:$B$119,2,FALSE)</f>
        <v>#N/A</v>
      </c>
      <c r="N4397" s="17" t="e">
        <f t="shared" si="68"/>
        <v>#N/A</v>
      </c>
    </row>
    <row r="4398" spans="1:14" x14ac:dyDescent="0.25">
      <c r="A4398" s="30" t="s">
        <v>48</v>
      </c>
      <c r="B4398" s="29">
        <v>56142</v>
      </c>
      <c r="C4398" s="28" t="s">
        <v>2217</v>
      </c>
      <c r="D4398" s="27" t="s">
        <v>114</v>
      </c>
      <c r="E4398" s="27" t="s">
        <v>113</v>
      </c>
      <c r="F4398" s="26" t="str">
        <f>VLOOKUP(E4398,PROCV!$A$1:$B$107,2,TRUE)</f>
        <v>Música</v>
      </c>
      <c r="G4398" s="25">
        <v>2005</v>
      </c>
      <c r="H4398" s="24">
        <v>0</v>
      </c>
      <c r="I4398" s="23" t="str">
        <f>VLOOKUP(J4398,PROCV!$E$1:$F$27,2,FALSE)</f>
        <v>43 - Rio Grande do Sul</v>
      </c>
      <c r="J4398" s="22" t="s">
        <v>56</v>
      </c>
      <c r="K4398" s="22">
        <v>0</v>
      </c>
      <c r="L4398" s="25">
        <v>424800</v>
      </c>
      <c r="M4398" s="20" t="e">
        <f>VLOOKUP(G4398,PROCV!$A$110:$B$119,2,FALSE)</f>
        <v>#N/A</v>
      </c>
      <c r="N4398" s="17" t="e">
        <f t="shared" si="68"/>
        <v>#N/A</v>
      </c>
    </row>
    <row r="4399" spans="1:14" x14ac:dyDescent="0.25">
      <c r="A4399" s="30" t="s">
        <v>48</v>
      </c>
      <c r="B4399" s="29">
        <v>52166</v>
      </c>
      <c r="C4399" s="28" t="s">
        <v>2216</v>
      </c>
      <c r="D4399" s="27" t="s">
        <v>189</v>
      </c>
      <c r="E4399" s="27" t="s">
        <v>630</v>
      </c>
      <c r="F4399" s="26" t="s">
        <v>10</v>
      </c>
      <c r="G4399" s="25">
        <v>2005</v>
      </c>
      <c r="H4399" s="24">
        <v>0</v>
      </c>
      <c r="I4399" s="23" t="str">
        <f>VLOOKUP(J4399,PROCV!$E$1:$F$27,2,FALSE)</f>
        <v>33 - Rio de Janeiro</v>
      </c>
      <c r="J4399" s="22" t="s">
        <v>82</v>
      </c>
      <c r="K4399" s="22">
        <v>0</v>
      </c>
      <c r="L4399" s="25">
        <v>100000</v>
      </c>
      <c r="M4399" s="20" t="e">
        <f>VLOOKUP(G4399,PROCV!$A$110:$B$119,2,FALSE)</f>
        <v>#N/A</v>
      </c>
      <c r="N4399" s="17" t="e">
        <f t="shared" si="68"/>
        <v>#N/A</v>
      </c>
    </row>
    <row r="4400" spans="1:14" x14ac:dyDescent="0.25">
      <c r="A4400" s="30" t="s">
        <v>48</v>
      </c>
      <c r="B4400" s="29">
        <v>66048</v>
      </c>
      <c r="C4400" s="28" t="s">
        <v>2215</v>
      </c>
      <c r="D4400" s="27" t="s">
        <v>46</v>
      </c>
      <c r="E4400" s="27" t="s">
        <v>50</v>
      </c>
      <c r="F4400" s="26" t="str">
        <f>VLOOKUP(E4400,PROCV!$A$1:$B$107,2,TRUE)</f>
        <v>Educação e Criação em Artes</v>
      </c>
      <c r="G4400" s="25">
        <v>2005</v>
      </c>
      <c r="H4400" s="24">
        <v>0</v>
      </c>
      <c r="I4400" s="23" t="str">
        <f>VLOOKUP(J4400,PROCV!$E$1:$F$27,2,FALSE)</f>
        <v>35 - São Paulo</v>
      </c>
      <c r="J4400" s="22" t="s">
        <v>76</v>
      </c>
      <c r="K4400" s="22">
        <v>0</v>
      </c>
      <c r="L4400" s="25">
        <v>185000</v>
      </c>
      <c r="M4400" s="20" t="e">
        <f>VLOOKUP(G4400,PROCV!$A$110:$B$119,2,FALSE)</f>
        <v>#N/A</v>
      </c>
      <c r="N4400" s="17" t="e">
        <f t="shared" si="68"/>
        <v>#N/A</v>
      </c>
    </row>
    <row r="4401" spans="1:14" x14ac:dyDescent="0.25">
      <c r="A4401" s="30" t="s">
        <v>48</v>
      </c>
      <c r="B4401" s="29">
        <v>67610</v>
      </c>
      <c r="C4401" s="28" t="s">
        <v>2214</v>
      </c>
      <c r="D4401" s="27" t="s">
        <v>46</v>
      </c>
      <c r="E4401" s="27" t="s">
        <v>50</v>
      </c>
      <c r="F4401" s="26" t="str">
        <f>VLOOKUP(E4401,PROCV!$A$1:$B$107,2,TRUE)</f>
        <v>Educação e Criação em Artes</v>
      </c>
      <c r="G4401" s="25">
        <v>2005</v>
      </c>
      <c r="H4401" s="24">
        <v>0</v>
      </c>
      <c r="I4401" s="23" t="str">
        <f>VLOOKUP(J4401,PROCV!$E$1:$F$27,2,FALSE)</f>
        <v>41 - Paraná</v>
      </c>
      <c r="J4401" s="22" t="s">
        <v>106</v>
      </c>
      <c r="K4401" s="22">
        <v>0</v>
      </c>
      <c r="L4401" s="25">
        <v>144807</v>
      </c>
      <c r="M4401" s="20" t="e">
        <f>VLOOKUP(G4401,PROCV!$A$110:$B$119,2,FALSE)</f>
        <v>#N/A</v>
      </c>
      <c r="N4401" s="17" t="e">
        <f t="shared" si="68"/>
        <v>#N/A</v>
      </c>
    </row>
    <row r="4402" spans="1:14" x14ac:dyDescent="0.25">
      <c r="A4402" s="30" t="s">
        <v>48</v>
      </c>
      <c r="B4402" s="29">
        <v>66032</v>
      </c>
      <c r="C4402" s="28" t="s">
        <v>2213</v>
      </c>
      <c r="D4402" s="27" t="s">
        <v>46</v>
      </c>
      <c r="E4402" s="27" t="s">
        <v>50</v>
      </c>
      <c r="F4402" s="26" t="str">
        <f>VLOOKUP(E4402,PROCV!$A$1:$B$107,2,TRUE)</f>
        <v>Educação e Criação em Artes</v>
      </c>
      <c r="G4402" s="25">
        <v>2005</v>
      </c>
      <c r="H4402" s="24">
        <v>0</v>
      </c>
      <c r="I4402" s="23" t="str">
        <f>VLOOKUP(J4402,PROCV!$E$1:$F$27,2,FALSE)</f>
        <v>26 - Pernambuco</v>
      </c>
      <c r="J4402" s="22" t="s">
        <v>44</v>
      </c>
      <c r="K4402" s="22">
        <v>0</v>
      </c>
      <c r="L4402" s="25">
        <v>179875</v>
      </c>
      <c r="M4402" s="20" t="e">
        <f>VLOOKUP(G4402,PROCV!$A$110:$B$119,2,FALSE)</f>
        <v>#N/A</v>
      </c>
      <c r="N4402" s="17" t="e">
        <f t="shared" si="68"/>
        <v>#N/A</v>
      </c>
    </row>
    <row r="4403" spans="1:14" x14ac:dyDescent="0.25">
      <c r="A4403" s="30" t="s">
        <v>48</v>
      </c>
      <c r="B4403" s="29">
        <v>66513</v>
      </c>
      <c r="C4403" s="28" t="s">
        <v>2212</v>
      </c>
      <c r="D4403" s="27" t="s">
        <v>46</v>
      </c>
      <c r="E4403" s="27" t="s">
        <v>50</v>
      </c>
      <c r="F4403" s="26" t="str">
        <f>VLOOKUP(E4403,PROCV!$A$1:$B$107,2,TRUE)</f>
        <v>Educação e Criação em Artes</v>
      </c>
      <c r="G4403" s="25">
        <v>2005</v>
      </c>
      <c r="H4403" s="24">
        <v>0</v>
      </c>
      <c r="I4403" s="23" t="str">
        <f>VLOOKUP(J4403,PROCV!$E$1:$F$27,2,FALSE)</f>
        <v>25 - Paraíba</v>
      </c>
      <c r="J4403" s="22" t="s">
        <v>346</v>
      </c>
      <c r="K4403" s="22">
        <v>0</v>
      </c>
      <c r="L4403" s="25">
        <v>150000</v>
      </c>
      <c r="M4403" s="20" t="e">
        <f>VLOOKUP(G4403,PROCV!$A$110:$B$119,2,FALSE)</f>
        <v>#N/A</v>
      </c>
      <c r="N4403" s="17" t="e">
        <f t="shared" si="68"/>
        <v>#N/A</v>
      </c>
    </row>
    <row r="4404" spans="1:14" x14ac:dyDescent="0.25">
      <c r="A4404" s="30" t="s">
        <v>48</v>
      </c>
      <c r="B4404" s="29">
        <v>67078</v>
      </c>
      <c r="C4404" s="28" t="s">
        <v>2211</v>
      </c>
      <c r="D4404" s="27" t="s">
        <v>46</v>
      </c>
      <c r="E4404" s="27" t="s">
        <v>50</v>
      </c>
      <c r="F4404" s="26" t="str">
        <f>VLOOKUP(E4404,PROCV!$A$1:$B$107,2,TRUE)</f>
        <v>Educação e Criação em Artes</v>
      </c>
      <c r="G4404" s="25">
        <v>2005</v>
      </c>
      <c r="H4404" s="24">
        <v>0</v>
      </c>
      <c r="I4404" s="23" t="str">
        <f>VLOOKUP(J4404,PROCV!$E$1:$F$27,2,FALSE)</f>
        <v>31 - Minas Gerais</v>
      </c>
      <c r="J4404" s="22" t="s">
        <v>85</v>
      </c>
      <c r="K4404" s="22">
        <v>0</v>
      </c>
      <c r="L4404" s="25">
        <v>180000</v>
      </c>
      <c r="M4404" s="20" t="e">
        <f>VLOOKUP(G4404,PROCV!$A$110:$B$119,2,FALSE)</f>
        <v>#N/A</v>
      </c>
      <c r="N4404" s="17" t="e">
        <f t="shared" si="68"/>
        <v>#N/A</v>
      </c>
    </row>
    <row r="4405" spans="1:14" x14ac:dyDescent="0.25">
      <c r="A4405" s="30" t="s">
        <v>48</v>
      </c>
      <c r="B4405" s="29">
        <v>53525</v>
      </c>
      <c r="C4405" s="28" t="s">
        <v>2210</v>
      </c>
      <c r="D4405" s="27" t="s">
        <v>314</v>
      </c>
      <c r="E4405" s="27" t="s">
        <v>265</v>
      </c>
      <c r="F4405" s="26" t="str">
        <f>VLOOKUP(E4405,PROCV!$A$1:$B$107,2,TRUE)</f>
        <v>Patrimônio</v>
      </c>
      <c r="G4405" s="31">
        <v>2005</v>
      </c>
      <c r="H4405" s="24">
        <v>0</v>
      </c>
      <c r="I4405" s="23" t="str">
        <f>VLOOKUP(J4405,PROCV!$E$1:$F$27,2,FALSE)</f>
        <v>53 - Distrito Federal</v>
      </c>
      <c r="J4405" s="22" t="s">
        <v>75</v>
      </c>
      <c r="K4405" s="22">
        <v>0</v>
      </c>
      <c r="L4405" s="31">
        <v>93950</v>
      </c>
      <c r="M4405" s="20" t="e">
        <f>VLOOKUP(G4405,PROCV!$A$110:$B$119,2,FALSE)</f>
        <v>#N/A</v>
      </c>
      <c r="N4405" s="17" t="e">
        <f t="shared" si="68"/>
        <v>#N/A</v>
      </c>
    </row>
    <row r="4406" spans="1:14" x14ac:dyDescent="0.25">
      <c r="A4406" s="30" t="s">
        <v>48</v>
      </c>
      <c r="B4406" s="29">
        <v>66167</v>
      </c>
      <c r="C4406" s="28" t="s">
        <v>2209</v>
      </c>
      <c r="D4406" s="27" t="s">
        <v>46</v>
      </c>
      <c r="E4406" s="27" t="s">
        <v>50</v>
      </c>
      <c r="F4406" s="26" t="str">
        <f>VLOOKUP(E4406,PROCV!$A$1:$B$107,2,TRUE)</f>
        <v>Educação e Criação em Artes</v>
      </c>
      <c r="G4406" s="25">
        <v>2005</v>
      </c>
      <c r="H4406" s="24">
        <v>0</v>
      </c>
      <c r="I4406" s="23" t="str">
        <f>VLOOKUP(J4406,PROCV!$E$1:$F$27,2,FALSE)</f>
        <v>29 - Bahia</v>
      </c>
      <c r="J4406" s="22" t="s">
        <v>73</v>
      </c>
      <c r="K4406" s="22">
        <v>0</v>
      </c>
      <c r="L4406" s="25">
        <v>185000</v>
      </c>
      <c r="M4406" s="20" t="e">
        <f>VLOOKUP(G4406,PROCV!$A$110:$B$119,2,FALSE)</f>
        <v>#N/A</v>
      </c>
      <c r="N4406" s="17" t="e">
        <f t="shared" si="68"/>
        <v>#N/A</v>
      </c>
    </row>
    <row r="4407" spans="1:14" x14ac:dyDescent="0.25">
      <c r="A4407" s="30" t="s">
        <v>48</v>
      </c>
      <c r="B4407" s="29">
        <v>67699</v>
      </c>
      <c r="C4407" s="28" t="s">
        <v>2208</v>
      </c>
      <c r="D4407" s="27" t="s">
        <v>46</v>
      </c>
      <c r="E4407" s="27" t="s">
        <v>50</v>
      </c>
      <c r="F4407" s="26" t="str">
        <f>VLOOKUP(E4407,PROCV!$A$1:$B$107,2,TRUE)</f>
        <v>Educação e Criação em Artes</v>
      </c>
      <c r="G4407" s="25">
        <v>2005</v>
      </c>
      <c r="H4407" s="24">
        <v>0</v>
      </c>
      <c r="I4407" s="23" t="str">
        <f>VLOOKUP(J4407,PROCV!$E$1:$F$27,2,FALSE)</f>
        <v>29 - Bahia</v>
      </c>
      <c r="J4407" s="22" t="s">
        <v>73</v>
      </c>
      <c r="K4407" s="22">
        <v>0</v>
      </c>
      <c r="L4407" s="25">
        <v>185000</v>
      </c>
      <c r="M4407" s="20" t="e">
        <f>VLOOKUP(G4407,PROCV!$A$110:$B$119,2,FALSE)</f>
        <v>#N/A</v>
      </c>
      <c r="N4407" s="17" t="e">
        <f t="shared" si="68"/>
        <v>#N/A</v>
      </c>
    </row>
    <row r="4408" spans="1:14" x14ac:dyDescent="0.25">
      <c r="A4408" s="30" t="s">
        <v>48</v>
      </c>
      <c r="B4408" s="29">
        <v>66916</v>
      </c>
      <c r="C4408" s="28" t="s">
        <v>2207</v>
      </c>
      <c r="D4408" s="27" t="s">
        <v>46</v>
      </c>
      <c r="E4408" s="27" t="s">
        <v>50</v>
      </c>
      <c r="F4408" s="26" t="str">
        <f>VLOOKUP(E4408,PROCV!$A$1:$B$107,2,TRUE)</f>
        <v>Educação e Criação em Artes</v>
      </c>
      <c r="G4408" s="25">
        <v>2005</v>
      </c>
      <c r="H4408" s="24">
        <v>0</v>
      </c>
      <c r="I4408" s="23" t="str">
        <f>VLOOKUP(J4408,PROCV!$E$1:$F$27,2,FALSE)</f>
        <v>23 - Ceará</v>
      </c>
      <c r="J4408" s="22" t="s">
        <v>52</v>
      </c>
      <c r="K4408" s="22">
        <v>0</v>
      </c>
      <c r="L4408" s="25">
        <v>108380</v>
      </c>
      <c r="M4408" s="20" t="e">
        <f>VLOOKUP(G4408,PROCV!$A$110:$B$119,2,FALSE)</f>
        <v>#N/A</v>
      </c>
      <c r="N4408" s="17" t="e">
        <f t="shared" si="68"/>
        <v>#N/A</v>
      </c>
    </row>
    <row r="4409" spans="1:14" x14ac:dyDescent="0.25">
      <c r="A4409" s="30" t="s">
        <v>48</v>
      </c>
      <c r="B4409" s="29">
        <v>54416</v>
      </c>
      <c r="C4409" s="28" t="s">
        <v>2206</v>
      </c>
      <c r="D4409" s="27" t="s">
        <v>524</v>
      </c>
      <c r="E4409" s="27" t="s">
        <v>1514</v>
      </c>
      <c r="F4409" s="26" t="str">
        <f>VLOOKUP(E4409,PROCV!$A$1:$B$107,2,TRUE)</f>
        <v>Audiovisual</v>
      </c>
      <c r="G4409" s="25">
        <v>2005</v>
      </c>
      <c r="H4409" s="24">
        <v>0</v>
      </c>
      <c r="I4409" s="23" t="str">
        <f>VLOOKUP(J4409,PROCV!$E$1:$F$27,2,FALSE)</f>
        <v>26 - Pernambuco</v>
      </c>
      <c r="J4409" s="22" t="s">
        <v>44</v>
      </c>
      <c r="K4409" s="22">
        <v>0</v>
      </c>
      <c r="L4409" s="25">
        <v>90000</v>
      </c>
      <c r="M4409" s="20" t="e">
        <f>VLOOKUP(G4409,PROCV!$A$110:$B$119,2,FALSE)</f>
        <v>#N/A</v>
      </c>
      <c r="N4409" s="17" t="e">
        <f t="shared" si="68"/>
        <v>#N/A</v>
      </c>
    </row>
    <row r="4410" spans="1:14" x14ac:dyDescent="0.25">
      <c r="A4410" s="30" t="s">
        <v>48</v>
      </c>
      <c r="B4410" s="29">
        <v>58697</v>
      </c>
      <c r="C4410" s="28" t="s">
        <v>2205</v>
      </c>
      <c r="D4410" s="27" t="s">
        <v>46</v>
      </c>
      <c r="E4410" s="27" t="s">
        <v>45</v>
      </c>
      <c r="F4410" s="26" t="str">
        <f>VLOOKUP(E4410,PROCV!$A$1:$B$107,2,TRUE)</f>
        <v>Artes Cênicas e Espetáculo</v>
      </c>
      <c r="G4410" s="25">
        <v>2005</v>
      </c>
      <c r="H4410" s="24">
        <v>0</v>
      </c>
      <c r="I4410" s="23" t="str">
        <f>VLOOKUP(J4410,PROCV!$E$1:$F$27,2,FALSE)</f>
        <v>15 - Pará</v>
      </c>
      <c r="J4410" s="22" t="s">
        <v>140</v>
      </c>
      <c r="K4410" s="22">
        <v>0</v>
      </c>
      <c r="L4410" s="25">
        <v>70283.92</v>
      </c>
      <c r="M4410" s="20" t="e">
        <f>VLOOKUP(G4410,PROCV!$A$110:$B$119,2,FALSE)</f>
        <v>#N/A</v>
      </c>
      <c r="N4410" s="17" t="e">
        <f t="shared" si="68"/>
        <v>#N/A</v>
      </c>
    </row>
    <row r="4411" spans="1:14" x14ac:dyDescent="0.25">
      <c r="A4411" s="30" t="s">
        <v>48</v>
      </c>
      <c r="B4411" s="29">
        <v>51045</v>
      </c>
      <c r="C4411" s="28" t="s">
        <v>2204</v>
      </c>
      <c r="D4411" s="27" t="s">
        <v>314</v>
      </c>
      <c r="E4411" s="27" t="s">
        <v>265</v>
      </c>
      <c r="F4411" s="26" t="str">
        <f>VLOOKUP(E4411,PROCV!$A$1:$B$107,2,TRUE)</f>
        <v>Patrimônio</v>
      </c>
      <c r="G4411" s="31">
        <v>2005</v>
      </c>
      <c r="H4411" s="24">
        <v>0</v>
      </c>
      <c r="I4411" s="23" t="str">
        <f>VLOOKUP(J4411,PROCV!$E$1:$F$27,2,FALSE)</f>
        <v>53 - Distrito Federal</v>
      </c>
      <c r="J4411" s="22" t="s">
        <v>75</v>
      </c>
      <c r="K4411" s="22">
        <v>0</v>
      </c>
      <c r="L4411" s="31">
        <v>102860</v>
      </c>
      <c r="M4411" s="20" t="e">
        <f>VLOOKUP(G4411,PROCV!$A$110:$B$119,2,FALSE)</f>
        <v>#N/A</v>
      </c>
      <c r="N4411" s="17" t="e">
        <f t="shared" si="68"/>
        <v>#N/A</v>
      </c>
    </row>
    <row r="4412" spans="1:14" x14ac:dyDescent="0.25">
      <c r="A4412" s="30" t="s">
        <v>48</v>
      </c>
      <c r="B4412" s="29">
        <v>65414</v>
      </c>
      <c r="C4412" s="28" t="s">
        <v>2203</v>
      </c>
      <c r="D4412" s="27" t="s">
        <v>46</v>
      </c>
      <c r="E4412" s="27" t="s">
        <v>50</v>
      </c>
      <c r="F4412" s="26" t="str">
        <f>VLOOKUP(E4412,PROCV!$A$1:$B$107,2,TRUE)</f>
        <v>Educação e Criação em Artes</v>
      </c>
      <c r="G4412" s="25">
        <v>2005</v>
      </c>
      <c r="H4412" s="24">
        <v>0</v>
      </c>
      <c r="I4412" s="23" t="str">
        <f>VLOOKUP(J4412,PROCV!$E$1:$F$27,2,FALSE)</f>
        <v>33 - Rio de Janeiro</v>
      </c>
      <c r="J4412" s="22" t="s">
        <v>82</v>
      </c>
      <c r="K4412" s="22">
        <v>0</v>
      </c>
      <c r="L4412" s="25">
        <v>148315</v>
      </c>
      <c r="M4412" s="20" t="e">
        <f>VLOOKUP(G4412,PROCV!$A$110:$B$119,2,FALSE)</f>
        <v>#N/A</v>
      </c>
      <c r="N4412" s="17" t="e">
        <f t="shared" si="68"/>
        <v>#N/A</v>
      </c>
    </row>
    <row r="4413" spans="1:14" x14ac:dyDescent="0.25">
      <c r="A4413" s="30" t="s">
        <v>48</v>
      </c>
      <c r="B4413" s="29">
        <v>56022</v>
      </c>
      <c r="C4413" s="28" t="s">
        <v>2202</v>
      </c>
      <c r="D4413" s="27" t="s">
        <v>314</v>
      </c>
      <c r="E4413" s="27" t="s">
        <v>504</v>
      </c>
      <c r="F4413" s="26" t="str">
        <f>VLOOKUP(E4413,PROCV!$A$1:$B$107,2,TRUE)</f>
        <v>Artes Cênicas e Espetáculo</v>
      </c>
      <c r="G4413" s="25">
        <v>2005</v>
      </c>
      <c r="H4413" s="24">
        <v>0</v>
      </c>
      <c r="I4413" s="23" t="str">
        <f>VLOOKUP(J4413,PROCV!$E$1:$F$27,2,FALSE)</f>
        <v>29 - Bahia</v>
      </c>
      <c r="J4413" s="22" t="s">
        <v>73</v>
      </c>
      <c r="K4413" s="22">
        <v>0</v>
      </c>
      <c r="L4413" s="25">
        <v>70968</v>
      </c>
      <c r="M4413" s="20" t="e">
        <f>VLOOKUP(G4413,PROCV!$A$110:$B$119,2,FALSE)</f>
        <v>#N/A</v>
      </c>
      <c r="N4413" s="17" t="e">
        <f t="shared" si="68"/>
        <v>#N/A</v>
      </c>
    </row>
    <row r="4414" spans="1:14" x14ac:dyDescent="0.25">
      <c r="A4414" s="30" t="s">
        <v>48</v>
      </c>
      <c r="B4414" s="29">
        <v>51856</v>
      </c>
      <c r="C4414" s="28" t="s">
        <v>2201</v>
      </c>
      <c r="D4414" s="27" t="s">
        <v>300</v>
      </c>
      <c r="E4414" s="27" t="s">
        <v>263</v>
      </c>
      <c r="F4414" s="26" t="str">
        <f>VLOOKUP(E4414,PROCV!$A$1:$B$107,2,TRUE)</f>
        <v>Artes Cênicas e Espetáculo</v>
      </c>
      <c r="G4414" s="25">
        <v>2005</v>
      </c>
      <c r="H4414" s="24">
        <v>0</v>
      </c>
      <c r="I4414" s="23" t="str">
        <f>VLOOKUP(J4414,PROCV!$E$1:$F$27,2,FALSE)</f>
        <v>53 - Distrito Federal</v>
      </c>
      <c r="J4414" s="22" t="s">
        <v>75</v>
      </c>
      <c r="K4414" s="22">
        <v>0</v>
      </c>
      <c r="L4414" s="25">
        <v>49995</v>
      </c>
      <c r="M4414" s="20" t="e">
        <f>VLOOKUP(G4414,PROCV!$A$110:$B$119,2,FALSE)</f>
        <v>#N/A</v>
      </c>
      <c r="N4414" s="17" t="e">
        <f t="shared" si="68"/>
        <v>#N/A</v>
      </c>
    </row>
    <row r="4415" spans="1:14" x14ac:dyDescent="0.25">
      <c r="A4415" s="30" t="s">
        <v>48</v>
      </c>
      <c r="B4415" s="29">
        <v>66158</v>
      </c>
      <c r="C4415" s="28" t="s">
        <v>2200</v>
      </c>
      <c r="D4415" s="27" t="s">
        <v>46</v>
      </c>
      <c r="E4415" s="27" t="s">
        <v>50</v>
      </c>
      <c r="F4415" s="26" t="str">
        <f>VLOOKUP(E4415,PROCV!$A$1:$B$107,2,TRUE)</f>
        <v>Educação e Criação em Artes</v>
      </c>
      <c r="G4415" s="25">
        <v>2005</v>
      </c>
      <c r="H4415" s="24">
        <v>0</v>
      </c>
      <c r="I4415" s="23" t="str">
        <f>VLOOKUP(J4415,PROCV!$E$1:$F$27,2,FALSE)</f>
        <v>35 - São Paulo</v>
      </c>
      <c r="J4415" s="22" t="s">
        <v>76</v>
      </c>
      <c r="K4415" s="22">
        <v>0</v>
      </c>
      <c r="L4415" s="25">
        <v>158318</v>
      </c>
      <c r="M4415" s="20" t="e">
        <f>VLOOKUP(G4415,PROCV!$A$110:$B$119,2,FALSE)</f>
        <v>#N/A</v>
      </c>
      <c r="N4415" s="17" t="e">
        <f t="shared" si="68"/>
        <v>#N/A</v>
      </c>
    </row>
    <row r="4416" spans="1:14" x14ac:dyDescent="0.25">
      <c r="A4416" s="30" t="s">
        <v>48</v>
      </c>
      <c r="B4416" s="29">
        <v>66309</v>
      </c>
      <c r="C4416" s="28" t="s">
        <v>2199</v>
      </c>
      <c r="D4416" s="27" t="s">
        <v>46</v>
      </c>
      <c r="E4416" s="27" t="s">
        <v>50</v>
      </c>
      <c r="F4416" s="26" t="str">
        <f>VLOOKUP(E4416,PROCV!$A$1:$B$107,2,TRUE)</f>
        <v>Educação e Criação em Artes</v>
      </c>
      <c r="G4416" s="25">
        <v>2005</v>
      </c>
      <c r="H4416" s="24">
        <v>0</v>
      </c>
      <c r="I4416" s="23" t="str">
        <f>VLOOKUP(J4416,PROCV!$E$1:$F$27,2,FALSE)</f>
        <v>29 - Bahia</v>
      </c>
      <c r="J4416" s="22" t="s">
        <v>73</v>
      </c>
      <c r="K4416" s="22">
        <v>0</v>
      </c>
      <c r="L4416" s="25">
        <v>153356</v>
      </c>
      <c r="M4416" s="20" t="e">
        <f>VLOOKUP(G4416,PROCV!$A$110:$B$119,2,FALSE)</f>
        <v>#N/A</v>
      </c>
      <c r="N4416" s="17" t="e">
        <f t="shared" si="68"/>
        <v>#N/A</v>
      </c>
    </row>
    <row r="4417" spans="1:14" x14ac:dyDescent="0.25">
      <c r="A4417" s="30" t="s">
        <v>48</v>
      </c>
      <c r="B4417" s="29">
        <v>66100</v>
      </c>
      <c r="C4417" s="28" t="s">
        <v>2198</v>
      </c>
      <c r="D4417" s="27" t="s">
        <v>46</v>
      </c>
      <c r="E4417" s="27" t="s">
        <v>50</v>
      </c>
      <c r="F4417" s="26" t="str">
        <f>VLOOKUP(E4417,PROCV!$A$1:$B$107,2,TRUE)</f>
        <v>Educação e Criação em Artes</v>
      </c>
      <c r="G4417" s="25">
        <v>2005</v>
      </c>
      <c r="H4417" s="24">
        <v>0</v>
      </c>
      <c r="I4417" s="23" t="str">
        <f>VLOOKUP(J4417,PROCV!$E$1:$F$27,2,FALSE)</f>
        <v>26 - Pernambuco</v>
      </c>
      <c r="J4417" s="22" t="s">
        <v>44</v>
      </c>
      <c r="K4417" s="22">
        <v>0</v>
      </c>
      <c r="L4417" s="25">
        <v>150000</v>
      </c>
      <c r="M4417" s="20" t="e">
        <f>VLOOKUP(G4417,PROCV!$A$110:$B$119,2,FALSE)</f>
        <v>#N/A</v>
      </c>
      <c r="N4417" s="17" t="e">
        <f t="shared" si="68"/>
        <v>#N/A</v>
      </c>
    </row>
    <row r="4418" spans="1:14" x14ac:dyDescent="0.25">
      <c r="A4418" s="30" t="s">
        <v>48</v>
      </c>
      <c r="B4418" s="29">
        <v>66331</v>
      </c>
      <c r="C4418" s="28" t="s">
        <v>2197</v>
      </c>
      <c r="D4418" s="27" t="s">
        <v>46</v>
      </c>
      <c r="E4418" s="27" t="s">
        <v>50</v>
      </c>
      <c r="F4418" s="26" t="str">
        <f>VLOOKUP(E4418,PROCV!$A$1:$B$107,2,TRUE)</f>
        <v>Educação e Criação em Artes</v>
      </c>
      <c r="G4418" s="25">
        <v>2005</v>
      </c>
      <c r="H4418" s="24">
        <v>0</v>
      </c>
      <c r="I4418" s="23" t="str">
        <f>VLOOKUP(J4418,PROCV!$E$1:$F$27,2,FALSE)</f>
        <v>53 - Distrito Federal</v>
      </c>
      <c r="J4418" s="22" t="s">
        <v>75</v>
      </c>
      <c r="K4418" s="22">
        <v>0</v>
      </c>
      <c r="L4418" s="25">
        <v>150000</v>
      </c>
      <c r="M4418" s="20" t="e">
        <f>VLOOKUP(G4418,PROCV!$A$110:$B$119,2,FALSE)</f>
        <v>#N/A</v>
      </c>
      <c r="N4418" s="17" t="e">
        <f t="shared" ref="N4418:N4481" si="69">+M4418*L4418</f>
        <v>#N/A</v>
      </c>
    </row>
    <row r="4419" spans="1:14" x14ac:dyDescent="0.25">
      <c r="A4419" s="30" t="s">
        <v>48</v>
      </c>
      <c r="B4419" s="29">
        <v>66260</v>
      </c>
      <c r="C4419" s="28" t="s">
        <v>2196</v>
      </c>
      <c r="D4419" s="27" t="s">
        <v>46</v>
      </c>
      <c r="E4419" s="27" t="s">
        <v>50</v>
      </c>
      <c r="F4419" s="26" t="str">
        <f>VLOOKUP(E4419,PROCV!$A$1:$B$107,2,TRUE)</f>
        <v>Educação e Criação em Artes</v>
      </c>
      <c r="G4419" s="25">
        <v>2005</v>
      </c>
      <c r="H4419" s="24">
        <v>0</v>
      </c>
      <c r="I4419" s="23" t="str">
        <f>VLOOKUP(J4419,PROCV!$E$1:$F$27,2,FALSE)</f>
        <v>53 - Distrito Federal</v>
      </c>
      <c r="J4419" s="22" t="s">
        <v>75</v>
      </c>
      <c r="K4419" s="22">
        <v>0</v>
      </c>
      <c r="L4419" s="25">
        <v>150000</v>
      </c>
      <c r="M4419" s="20" t="e">
        <f>VLOOKUP(G4419,PROCV!$A$110:$B$119,2,FALSE)</f>
        <v>#N/A</v>
      </c>
      <c r="N4419" s="17" t="e">
        <f t="shared" si="69"/>
        <v>#N/A</v>
      </c>
    </row>
    <row r="4420" spans="1:14" x14ac:dyDescent="0.25">
      <c r="A4420" s="30" t="s">
        <v>48</v>
      </c>
      <c r="B4420" s="29">
        <v>65985</v>
      </c>
      <c r="C4420" s="28" t="s">
        <v>2195</v>
      </c>
      <c r="D4420" s="27" t="s">
        <v>4</v>
      </c>
      <c r="E4420" s="27" t="s">
        <v>230</v>
      </c>
      <c r="F4420" s="26" t="str">
        <f>VLOOKUP(E4420,PROCV!$A$1:$B$107,2,TRUE)</f>
        <v>Artes Cênicas e Espetáculo</v>
      </c>
      <c r="G4420" s="25">
        <v>2006</v>
      </c>
      <c r="H4420" s="24">
        <v>0</v>
      </c>
      <c r="I4420" s="23" t="str">
        <f>VLOOKUP(J4420,PROCV!$E$1:$F$27,2,FALSE)</f>
        <v>35 - São Paulo</v>
      </c>
      <c r="J4420" s="22" t="s">
        <v>76</v>
      </c>
      <c r="K4420" s="22">
        <v>0</v>
      </c>
      <c r="L4420" s="25">
        <v>40000</v>
      </c>
      <c r="M4420" s="20" t="e">
        <f>VLOOKUP(G4420,PROCV!$A$110:$B$119,2,FALSE)</f>
        <v>#N/A</v>
      </c>
      <c r="N4420" s="17" t="e">
        <f t="shared" si="69"/>
        <v>#N/A</v>
      </c>
    </row>
    <row r="4421" spans="1:14" x14ac:dyDescent="0.25">
      <c r="A4421" s="30" t="s">
        <v>48</v>
      </c>
      <c r="B4421" s="29">
        <v>69054</v>
      </c>
      <c r="C4421" s="28" t="s">
        <v>2194</v>
      </c>
      <c r="D4421" s="27" t="s">
        <v>4</v>
      </c>
      <c r="E4421" s="27" t="s">
        <v>230</v>
      </c>
      <c r="F4421" s="26" t="str">
        <f>VLOOKUP(E4421,PROCV!$A$1:$B$107,2,TRUE)</f>
        <v>Artes Cênicas e Espetáculo</v>
      </c>
      <c r="G4421" s="25">
        <v>2006</v>
      </c>
      <c r="H4421" s="24">
        <v>0</v>
      </c>
      <c r="I4421" s="23" t="str">
        <f>VLOOKUP(J4421,PROCV!$E$1:$F$27,2,FALSE)</f>
        <v>33 - Rio de Janeiro</v>
      </c>
      <c r="J4421" s="22" t="s">
        <v>82</v>
      </c>
      <c r="K4421" s="22">
        <v>0</v>
      </c>
      <c r="L4421" s="25">
        <v>40000</v>
      </c>
      <c r="M4421" s="20" t="e">
        <f>VLOOKUP(G4421,PROCV!$A$110:$B$119,2,FALSE)</f>
        <v>#N/A</v>
      </c>
      <c r="N4421" s="17" t="e">
        <f t="shared" si="69"/>
        <v>#N/A</v>
      </c>
    </row>
    <row r="4422" spans="1:14" x14ac:dyDescent="0.25">
      <c r="A4422" s="30" t="s">
        <v>48</v>
      </c>
      <c r="B4422" s="29">
        <v>63873</v>
      </c>
      <c r="C4422" s="28" t="s">
        <v>2193</v>
      </c>
      <c r="D4422" s="27" t="s">
        <v>4</v>
      </c>
      <c r="E4422" s="27" t="s">
        <v>230</v>
      </c>
      <c r="F4422" s="26" t="str">
        <f>VLOOKUP(E4422,PROCV!$A$1:$B$107,2,TRUE)</f>
        <v>Artes Cênicas e Espetáculo</v>
      </c>
      <c r="G4422" s="25">
        <v>2006</v>
      </c>
      <c r="H4422" s="24">
        <v>0</v>
      </c>
      <c r="I4422" s="23" t="str">
        <f>VLOOKUP(J4422,PROCV!$E$1:$F$27,2,FALSE)</f>
        <v>33 - Rio de Janeiro</v>
      </c>
      <c r="J4422" s="22" t="s">
        <v>82</v>
      </c>
      <c r="K4422" s="22">
        <v>0</v>
      </c>
      <c r="L4422" s="25">
        <v>150000</v>
      </c>
      <c r="M4422" s="20" t="e">
        <f>VLOOKUP(G4422,PROCV!$A$110:$B$119,2,FALSE)</f>
        <v>#N/A</v>
      </c>
      <c r="N4422" s="17" t="e">
        <f t="shared" si="69"/>
        <v>#N/A</v>
      </c>
    </row>
    <row r="4423" spans="1:14" x14ac:dyDescent="0.25">
      <c r="A4423" s="30" t="s">
        <v>48</v>
      </c>
      <c r="B4423" s="29">
        <v>61834</v>
      </c>
      <c r="C4423" s="28" t="s">
        <v>2192</v>
      </c>
      <c r="D4423" s="27" t="s">
        <v>46</v>
      </c>
      <c r="E4423" s="27" t="s">
        <v>50</v>
      </c>
      <c r="F4423" s="26" t="str">
        <f>VLOOKUP(E4423,PROCV!$A$1:$B$107,2,TRUE)</f>
        <v>Educação e Criação em Artes</v>
      </c>
      <c r="G4423" s="25">
        <v>2006</v>
      </c>
      <c r="H4423" s="24">
        <v>0</v>
      </c>
      <c r="I4423" s="23" t="str">
        <f>VLOOKUP(J4423,PROCV!$E$1:$F$27,2,FALSE)</f>
        <v>29 - Bahia</v>
      </c>
      <c r="J4423" s="22" t="s">
        <v>73</v>
      </c>
      <c r="K4423" s="22">
        <v>0</v>
      </c>
      <c r="L4423" s="25">
        <v>31800</v>
      </c>
      <c r="M4423" s="20" t="e">
        <f>VLOOKUP(G4423,PROCV!$A$110:$B$119,2,FALSE)</f>
        <v>#N/A</v>
      </c>
      <c r="N4423" s="17" t="e">
        <f t="shared" si="69"/>
        <v>#N/A</v>
      </c>
    </row>
    <row r="4424" spans="1:14" x14ac:dyDescent="0.25">
      <c r="A4424" s="30" t="s">
        <v>48</v>
      </c>
      <c r="B4424" s="29">
        <v>62056</v>
      </c>
      <c r="C4424" s="28" t="s">
        <v>2191</v>
      </c>
      <c r="D4424" s="27" t="s">
        <v>4</v>
      </c>
      <c r="E4424" s="27" t="s">
        <v>230</v>
      </c>
      <c r="F4424" s="26" t="str">
        <f>VLOOKUP(E4424,PROCV!$A$1:$B$107,2,TRUE)</f>
        <v>Artes Cênicas e Espetáculo</v>
      </c>
      <c r="G4424" s="25">
        <v>2006</v>
      </c>
      <c r="H4424" s="24">
        <v>0</v>
      </c>
      <c r="I4424" s="23" t="str">
        <f>VLOOKUP(J4424,PROCV!$E$1:$F$27,2,FALSE)</f>
        <v>43 - Rio Grande do Sul</v>
      </c>
      <c r="J4424" s="22" t="s">
        <v>56</v>
      </c>
      <c r="K4424" s="22">
        <v>0</v>
      </c>
      <c r="L4424" s="25">
        <v>100000</v>
      </c>
      <c r="M4424" s="20" t="e">
        <f>VLOOKUP(G4424,PROCV!$A$110:$B$119,2,FALSE)</f>
        <v>#N/A</v>
      </c>
      <c r="N4424" s="17" t="e">
        <f t="shared" si="69"/>
        <v>#N/A</v>
      </c>
    </row>
    <row r="4425" spans="1:14" x14ac:dyDescent="0.25">
      <c r="A4425" s="30" t="s">
        <v>48</v>
      </c>
      <c r="B4425" s="29">
        <v>67433</v>
      </c>
      <c r="C4425" s="28" t="s">
        <v>2190</v>
      </c>
      <c r="D4425" s="27" t="s">
        <v>46</v>
      </c>
      <c r="E4425" s="27" t="s">
        <v>50</v>
      </c>
      <c r="F4425" s="26" t="str">
        <f>VLOOKUP(E4425,PROCV!$A$1:$B$107,2,TRUE)</f>
        <v>Educação e Criação em Artes</v>
      </c>
      <c r="G4425" s="25">
        <v>2006</v>
      </c>
      <c r="H4425" s="24">
        <v>0</v>
      </c>
      <c r="I4425" s="23" t="str">
        <f>VLOOKUP(J4425,PROCV!$E$1:$F$27,2,FALSE)</f>
        <v>53 - Distrito Federal</v>
      </c>
      <c r="J4425" s="22" t="s">
        <v>75</v>
      </c>
      <c r="K4425" s="22">
        <v>0</v>
      </c>
      <c r="L4425" s="25">
        <v>32711.52</v>
      </c>
      <c r="M4425" s="20" t="e">
        <f>VLOOKUP(G4425,PROCV!$A$110:$B$119,2,FALSE)</f>
        <v>#N/A</v>
      </c>
      <c r="N4425" s="17" t="e">
        <f t="shared" si="69"/>
        <v>#N/A</v>
      </c>
    </row>
    <row r="4426" spans="1:14" x14ac:dyDescent="0.25">
      <c r="A4426" s="30" t="s">
        <v>48</v>
      </c>
      <c r="B4426" s="29">
        <v>68004</v>
      </c>
      <c r="C4426" s="28" t="s">
        <v>2189</v>
      </c>
      <c r="D4426" s="27" t="s">
        <v>4</v>
      </c>
      <c r="E4426" s="27" t="s">
        <v>230</v>
      </c>
      <c r="F4426" s="26" t="str">
        <f>VLOOKUP(E4426,PROCV!$A$1:$B$107,2,TRUE)</f>
        <v>Artes Cênicas e Espetáculo</v>
      </c>
      <c r="G4426" s="25">
        <v>2006</v>
      </c>
      <c r="H4426" s="24">
        <v>0</v>
      </c>
      <c r="I4426" s="23" t="str">
        <f>VLOOKUP(J4426,PROCV!$E$1:$F$27,2,FALSE)</f>
        <v>32 - Espírito Santo</v>
      </c>
      <c r="J4426" s="22" t="s">
        <v>67</v>
      </c>
      <c r="K4426" s="22">
        <v>0</v>
      </c>
      <c r="L4426" s="25">
        <v>136000</v>
      </c>
      <c r="M4426" s="20" t="e">
        <f>VLOOKUP(G4426,PROCV!$A$110:$B$119,2,FALSE)</f>
        <v>#N/A</v>
      </c>
      <c r="N4426" s="17" t="e">
        <f t="shared" si="69"/>
        <v>#N/A</v>
      </c>
    </row>
    <row r="4427" spans="1:14" x14ac:dyDescent="0.25">
      <c r="A4427" s="30" t="s">
        <v>48</v>
      </c>
      <c r="B4427" s="29">
        <v>65514</v>
      </c>
      <c r="C4427" s="28" t="s">
        <v>2188</v>
      </c>
      <c r="D4427" s="27" t="s">
        <v>4</v>
      </c>
      <c r="E4427" s="27" t="s">
        <v>230</v>
      </c>
      <c r="F4427" s="26" t="str">
        <f>VLOOKUP(E4427,PROCV!$A$1:$B$107,2,TRUE)</f>
        <v>Artes Cênicas e Espetáculo</v>
      </c>
      <c r="G4427" s="25">
        <v>2006</v>
      </c>
      <c r="H4427" s="24">
        <v>0</v>
      </c>
      <c r="I4427" s="23" t="str">
        <f>VLOOKUP(J4427,PROCV!$E$1:$F$27,2,FALSE)</f>
        <v>53 - Distrito Federal</v>
      </c>
      <c r="J4427" s="22" t="s">
        <v>75</v>
      </c>
      <c r="K4427" s="22">
        <v>0</v>
      </c>
      <c r="L4427" s="25">
        <v>45000</v>
      </c>
      <c r="M4427" s="20" t="e">
        <f>VLOOKUP(G4427,PROCV!$A$110:$B$119,2,FALSE)</f>
        <v>#N/A</v>
      </c>
      <c r="N4427" s="17" t="e">
        <f t="shared" si="69"/>
        <v>#N/A</v>
      </c>
    </row>
    <row r="4428" spans="1:14" x14ac:dyDescent="0.25">
      <c r="A4428" s="30" t="s">
        <v>48</v>
      </c>
      <c r="B4428" s="29">
        <v>61484</v>
      </c>
      <c r="C4428" s="28" t="s">
        <v>2187</v>
      </c>
      <c r="D4428" s="27" t="s">
        <v>4</v>
      </c>
      <c r="E4428" s="27" t="s">
        <v>230</v>
      </c>
      <c r="F4428" s="26" t="str">
        <f>VLOOKUP(E4428,PROCV!$A$1:$B$107,2,TRUE)</f>
        <v>Artes Cênicas e Espetáculo</v>
      </c>
      <c r="G4428" s="25">
        <v>2006</v>
      </c>
      <c r="H4428" s="24">
        <v>0</v>
      </c>
      <c r="I4428" s="23" t="str">
        <f>VLOOKUP(J4428,PROCV!$E$1:$F$27,2,FALSE)</f>
        <v>50 - Mato Grosso do Sul</v>
      </c>
      <c r="J4428" s="22" t="s">
        <v>179</v>
      </c>
      <c r="K4428" s="22">
        <v>0</v>
      </c>
      <c r="L4428" s="25">
        <v>40000</v>
      </c>
      <c r="M4428" s="20" t="e">
        <f>VLOOKUP(G4428,PROCV!$A$110:$B$119,2,FALSE)</f>
        <v>#N/A</v>
      </c>
      <c r="N4428" s="17" t="e">
        <f t="shared" si="69"/>
        <v>#N/A</v>
      </c>
    </row>
    <row r="4429" spans="1:14" x14ac:dyDescent="0.25">
      <c r="A4429" s="30" t="s">
        <v>48</v>
      </c>
      <c r="B4429" s="29">
        <v>69825</v>
      </c>
      <c r="C4429" s="28" t="s">
        <v>2186</v>
      </c>
      <c r="D4429" s="27" t="s">
        <v>4</v>
      </c>
      <c r="E4429" s="27" t="s">
        <v>230</v>
      </c>
      <c r="F4429" s="26" t="str">
        <f>VLOOKUP(E4429,PROCV!$A$1:$B$107,2,TRUE)</f>
        <v>Artes Cênicas e Espetáculo</v>
      </c>
      <c r="G4429" s="25">
        <v>2006</v>
      </c>
      <c r="H4429" s="24">
        <v>0</v>
      </c>
      <c r="I4429" s="23" t="str">
        <f>VLOOKUP(J4429,PROCV!$E$1:$F$27,2,FALSE)</f>
        <v>15 - Pará</v>
      </c>
      <c r="J4429" s="22" t="s">
        <v>140</v>
      </c>
      <c r="K4429" s="22">
        <v>0</v>
      </c>
      <c r="L4429" s="25">
        <v>40000</v>
      </c>
      <c r="M4429" s="20" t="e">
        <f>VLOOKUP(G4429,PROCV!$A$110:$B$119,2,FALSE)</f>
        <v>#N/A</v>
      </c>
      <c r="N4429" s="17" t="e">
        <f t="shared" si="69"/>
        <v>#N/A</v>
      </c>
    </row>
    <row r="4430" spans="1:14" x14ac:dyDescent="0.25">
      <c r="A4430" s="30" t="s">
        <v>48</v>
      </c>
      <c r="B4430" s="29">
        <v>510263</v>
      </c>
      <c r="C4430" s="28" t="s">
        <v>2185</v>
      </c>
      <c r="D4430" s="27" t="s">
        <v>114</v>
      </c>
      <c r="E4430" s="27" t="s">
        <v>192</v>
      </c>
      <c r="F4430" s="26" t="str">
        <f>VLOOKUP(E4430,PROCV!$A$1:$B$107,2,TRUE)</f>
        <v>Música</v>
      </c>
      <c r="G4430" s="25">
        <v>2006</v>
      </c>
      <c r="H4430" s="24">
        <v>0</v>
      </c>
      <c r="I4430" s="23" t="str">
        <f>VLOOKUP(J4430,PROCV!$E$1:$F$27,2,FALSE)</f>
        <v>33 - Rio de Janeiro</v>
      </c>
      <c r="J4430" s="22" t="s">
        <v>82</v>
      </c>
      <c r="K4430" s="22">
        <v>0</v>
      </c>
      <c r="L4430" s="25">
        <v>286328</v>
      </c>
      <c r="M4430" s="20" t="e">
        <f>VLOOKUP(G4430,PROCV!$A$110:$B$119,2,FALSE)</f>
        <v>#N/A</v>
      </c>
      <c r="N4430" s="17" t="e">
        <f t="shared" si="69"/>
        <v>#N/A</v>
      </c>
    </row>
    <row r="4431" spans="1:14" x14ac:dyDescent="0.25">
      <c r="A4431" s="30" t="s">
        <v>48</v>
      </c>
      <c r="B4431" s="29">
        <v>65975</v>
      </c>
      <c r="C4431" s="28" t="s">
        <v>2184</v>
      </c>
      <c r="D4431" s="27" t="s">
        <v>4</v>
      </c>
      <c r="E4431" s="27" t="s">
        <v>138</v>
      </c>
      <c r="F4431" s="26" t="str">
        <f>VLOOKUP(E4431,PROCV!$A$1:$B$107,2,TRUE)</f>
        <v>Arquitetura e Design</v>
      </c>
      <c r="G4431" s="25">
        <v>2006</v>
      </c>
      <c r="H4431" s="24">
        <v>0</v>
      </c>
      <c r="I4431" s="23" t="str">
        <f>VLOOKUP(J4431,PROCV!$E$1:$F$27,2,FALSE)</f>
        <v>35 - São Paulo</v>
      </c>
      <c r="J4431" s="22" t="s">
        <v>76</v>
      </c>
      <c r="K4431" s="22">
        <v>0</v>
      </c>
      <c r="L4431" s="25">
        <v>250000</v>
      </c>
      <c r="M4431" s="20" t="e">
        <f>VLOOKUP(G4431,PROCV!$A$110:$B$119,2,FALSE)</f>
        <v>#N/A</v>
      </c>
      <c r="N4431" s="17" t="e">
        <f t="shared" si="69"/>
        <v>#N/A</v>
      </c>
    </row>
    <row r="4432" spans="1:14" ht="26.25" x14ac:dyDescent="0.25">
      <c r="A4432" s="30" t="s">
        <v>48</v>
      </c>
      <c r="B4432" s="29">
        <v>60794</v>
      </c>
      <c r="C4432" s="28" t="s">
        <v>2183</v>
      </c>
      <c r="D4432" s="27" t="s">
        <v>4</v>
      </c>
      <c r="E4432" s="27" t="s">
        <v>230</v>
      </c>
      <c r="F4432" s="26" t="str">
        <f>VLOOKUP(E4432,PROCV!$A$1:$B$107,2,TRUE)</f>
        <v>Artes Cênicas e Espetáculo</v>
      </c>
      <c r="G4432" s="25">
        <v>2006</v>
      </c>
      <c r="H4432" s="24">
        <v>0</v>
      </c>
      <c r="I4432" s="23" t="str">
        <f>VLOOKUP(J4432,PROCV!$E$1:$F$27,2,FALSE)</f>
        <v>23 - Ceará</v>
      </c>
      <c r="J4432" s="22" t="s">
        <v>52</v>
      </c>
      <c r="K4432" s="22">
        <v>0</v>
      </c>
      <c r="L4432" s="25">
        <v>20000</v>
      </c>
      <c r="M4432" s="20" t="e">
        <f>VLOOKUP(G4432,PROCV!$A$110:$B$119,2,FALSE)</f>
        <v>#N/A</v>
      </c>
      <c r="N4432" s="17" t="e">
        <f t="shared" si="69"/>
        <v>#N/A</v>
      </c>
    </row>
    <row r="4433" spans="1:14" x14ac:dyDescent="0.25">
      <c r="A4433" s="30" t="s">
        <v>48</v>
      </c>
      <c r="B4433" s="29">
        <v>64130</v>
      </c>
      <c r="C4433" s="28" t="s">
        <v>2182</v>
      </c>
      <c r="D4433" s="27" t="s">
        <v>4</v>
      </c>
      <c r="E4433" s="27" t="s">
        <v>230</v>
      </c>
      <c r="F4433" s="26" t="str">
        <f>VLOOKUP(E4433,PROCV!$A$1:$B$107,2,TRUE)</f>
        <v>Artes Cênicas e Espetáculo</v>
      </c>
      <c r="G4433" s="25">
        <v>2006</v>
      </c>
      <c r="H4433" s="24">
        <v>0</v>
      </c>
      <c r="I4433" s="23" t="str">
        <f>VLOOKUP(J4433,PROCV!$E$1:$F$27,2,FALSE)</f>
        <v>33 - Rio de Janeiro</v>
      </c>
      <c r="J4433" s="22" t="s">
        <v>82</v>
      </c>
      <c r="K4433" s="22">
        <v>0</v>
      </c>
      <c r="L4433" s="25">
        <v>40000</v>
      </c>
      <c r="M4433" s="20" t="e">
        <f>VLOOKUP(G4433,PROCV!$A$110:$B$119,2,FALSE)</f>
        <v>#N/A</v>
      </c>
      <c r="N4433" s="17" t="e">
        <f t="shared" si="69"/>
        <v>#N/A</v>
      </c>
    </row>
    <row r="4434" spans="1:14" x14ac:dyDescent="0.25">
      <c r="A4434" s="30" t="s">
        <v>48</v>
      </c>
      <c r="B4434" s="29">
        <v>61791</v>
      </c>
      <c r="C4434" s="28" t="s">
        <v>2181</v>
      </c>
      <c r="D4434" s="27" t="s">
        <v>4</v>
      </c>
      <c r="E4434" s="27" t="s">
        <v>230</v>
      </c>
      <c r="F4434" s="26" t="str">
        <f>VLOOKUP(E4434,PROCV!$A$1:$B$107,2,TRUE)</f>
        <v>Artes Cênicas e Espetáculo</v>
      </c>
      <c r="G4434" s="25">
        <v>2006</v>
      </c>
      <c r="H4434" s="24">
        <v>0</v>
      </c>
      <c r="I4434" s="23" t="str">
        <f>VLOOKUP(J4434,PROCV!$E$1:$F$27,2,FALSE)</f>
        <v>52 - Goiás</v>
      </c>
      <c r="J4434" s="22" t="s">
        <v>97</v>
      </c>
      <c r="K4434" s="22">
        <v>0</v>
      </c>
      <c r="L4434" s="25">
        <v>50000</v>
      </c>
      <c r="M4434" s="20" t="e">
        <f>VLOOKUP(G4434,PROCV!$A$110:$B$119,2,FALSE)</f>
        <v>#N/A</v>
      </c>
      <c r="N4434" s="17" t="e">
        <f t="shared" si="69"/>
        <v>#N/A</v>
      </c>
    </row>
    <row r="4435" spans="1:14" x14ac:dyDescent="0.25">
      <c r="A4435" s="30" t="s">
        <v>48</v>
      </c>
      <c r="B4435" s="29">
        <v>65197</v>
      </c>
      <c r="C4435" s="28" t="s">
        <v>2180</v>
      </c>
      <c r="D4435" s="27" t="s">
        <v>46</v>
      </c>
      <c r="E4435" s="27" t="s">
        <v>50</v>
      </c>
      <c r="F4435" s="26" t="str">
        <f>VLOOKUP(E4435,PROCV!$A$1:$B$107,2,TRUE)</f>
        <v>Educação e Criação em Artes</v>
      </c>
      <c r="G4435" s="25">
        <v>2006</v>
      </c>
      <c r="H4435" s="24">
        <v>0</v>
      </c>
      <c r="I4435" s="23" t="str">
        <f>VLOOKUP(J4435,PROCV!$E$1:$F$27,2,FALSE)</f>
        <v>43 - Rio Grande do Sul</v>
      </c>
      <c r="J4435" s="22" t="s">
        <v>56</v>
      </c>
      <c r="K4435" s="22">
        <v>0</v>
      </c>
      <c r="L4435" s="25">
        <v>154200</v>
      </c>
      <c r="M4435" s="20" t="e">
        <f>VLOOKUP(G4435,PROCV!$A$110:$B$119,2,FALSE)</f>
        <v>#N/A</v>
      </c>
      <c r="N4435" s="17" t="e">
        <f t="shared" si="69"/>
        <v>#N/A</v>
      </c>
    </row>
    <row r="4436" spans="1:14" x14ac:dyDescent="0.25">
      <c r="A4436" s="30" t="s">
        <v>48</v>
      </c>
      <c r="B4436" s="29">
        <v>64416</v>
      </c>
      <c r="C4436" s="28" t="s">
        <v>2179</v>
      </c>
      <c r="D4436" s="27" t="s">
        <v>114</v>
      </c>
      <c r="E4436" s="27" t="s">
        <v>113</v>
      </c>
      <c r="F4436" s="26" t="str">
        <f>VLOOKUP(E4436,PROCV!$A$1:$B$107,2,TRUE)</f>
        <v>Música</v>
      </c>
      <c r="G4436" s="25">
        <v>2006</v>
      </c>
      <c r="H4436" s="24">
        <v>0</v>
      </c>
      <c r="I4436" s="23" t="str">
        <f>VLOOKUP(J4436,PROCV!$E$1:$F$27,2,FALSE)</f>
        <v>29 - Bahia</v>
      </c>
      <c r="J4436" s="22" t="s">
        <v>73</v>
      </c>
      <c r="K4436" s="22">
        <v>0</v>
      </c>
      <c r="L4436" s="25">
        <v>100000</v>
      </c>
      <c r="M4436" s="20" t="e">
        <f>VLOOKUP(G4436,PROCV!$A$110:$B$119,2,FALSE)</f>
        <v>#N/A</v>
      </c>
      <c r="N4436" s="17" t="e">
        <f t="shared" si="69"/>
        <v>#N/A</v>
      </c>
    </row>
    <row r="4437" spans="1:14" x14ac:dyDescent="0.25">
      <c r="A4437" s="30" t="s">
        <v>48</v>
      </c>
      <c r="B4437" s="29">
        <v>59246</v>
      </c>
      <c r="C4437" s="28" t="s">
        <v>2178</v>
      </c>
      <c r="D4437" s="27" t="s">
        <v>314</v>
      </c>
      <c r="E4437" s="27" t="s">
        <v>265</v>
      </c>
      <c r="F4437" s="26" t="str">
        <f>VLOOKUP(E4437,PROCV!$A$1:$B$107,2,TRUE)</f>
        <v>Patrimônio</v>
      </c>
      <c r="G4437" s="31">
        <v>2006</v>
      </c>
      <c r="H4437" s="24">
        <v>0</v>
      </c>
      <c r="I4437" s="23" t="str">
        <f>VLOOKUP(J4437,PROCV!$E$1:$F$27,2,FALSE)</f>
        <v>29 - Bahia</v>
      </c>
      <c r="J4437" s="22" t="s">
        <v>73</v>
      </c>
      <c r="K4437" s="22">
        <v>0</v>
      </c>
      <c r="L4437" s="31">
        <v>63770.53</v>
      </c>
      <c r="M4437" s="20" t="e">
        <f>VLOOKUP(G4437,PROCV!$A$110:$B$119,2,FALSE)</f>
        <v>#N/A</v>
      </c>
      <c r="N4437" s="17" t="e">
        <f t="shared" si="69"/>
        <v>#N/A</v>
      </c>
    </row>
    <row r="4438" spans="1:14" x14ac:dyDescent="0.25">
      <c r="A4438" s="30" t="s">
        <v>48</v>
      </c>
      <c r="B4438" s="29">
        <v>63489</v>
      </c>
      <c r="C4438" s="28" t="s">
        <v>2177</v>
      </c>
      <c r="D4438" s="27" t="s">
        <v>314</v>
      </c>
      <c r="E4438" s="27" t="s">
        <v>590</v>
      </c>
      <c r="F4438" s="26" t="str">
        <f>VLOOKUP(E4438,PROCV!$A$1:$B$107,2,TRUE)</f>
        <v>Artes Cênicas e Espetáculo</v>
      </c>
      <c r="G4438" s="25">
        <v>2006</v>
      </c>
      <c r="H4438" s="24">
        <v>0</v>
      </c>
      <c r="I4438" s="23" t="str">
        <f>VLOOKUP(J4438,PROCV!$E$1:$F$27,2,FALSE)</f>
        <v>24 - Rio Grande do Norte</v>
      </c>
      <c r="J4438" s="22" t="s">
        <v>54</v>
      </c>
      <c r="K4438" s="22">
        <v>0</v>
      </c>
      <c r="L4438" s="25">
        <v>10289.98</v>
      </c>
      <c r="M4438" s="20" t="e">
        <f>VLOOKUP(G4438,PROCV!$A$110:$B$119,2,FALSE)</f>
        <v>#N/A</v>
      </c>
      <c r="N4438" s="17" t="e">
        <f t="shared" si="69"/>
        <v>#N/A</v>
      </c>
    </row>
    <row r="4439" spans="1:14" x14ac:dyDescent="0.25">
      <c r="A4439" s="30" t="s">
        <v>48</v>
      </c>
      <c r="B4439" s="29">
        <v>611227</v>
      </c>
      <c r="C4439" s="28" t="s">
        <v>2176</v>
      </c>
      <c r="D4439" s="27" t="s">
        <v>4</v>
      </c>
      <c r="E4439" s="27" t="s">
        <v>230</v>
      </c>
      <c r="F4439" s="26" t="str">
        <f>VLOOKUP(E4439,PROCV!$A$1:$B$107,2,TRUE)</f>
        <v>Artes Cênicas e Espetáculo</v>
      </c>
      <c r="G4439" s="25">
        <v>2006</v>
      </c>
      <c r="H4439" s="24">
        <v>0</v>
      </c>
      <c r="I4439" s="23" t="str">
        <f>VLOOKUP(J4439,PROCV!$E$1:$F$27,2,FALSE)</f>
        <v>35 - São Paulo</v>
      </c>
      <c r="J4439" s="22" t="s">
        <v>76</v>
      </c>
      <c r="K4439" s="22">
        <v>0</v>
      </c>
      <c r="L4439" s="25">
        <v>101760</v>
      </c>
      <c r="M4439" s="20" t="e">
        <f>VLOOKUP(G4439,PROCV!$A$110:$B$119,2,FALSE)</f>
        <v>#N/A</v>
      </c>
      <c r="N4439" s="17" t="e">
        <f t="shared" si="69"/>
        <v>#N/A</v>
      </c>
    </row>
    <row r="4440" spans="1:14" x14ac:dyDescent="0.25">
      <c r="A4440" s="30" t="s">
        <v>48</v>
      </c>
      <c r="B4440" s="29">
        <v>65625</v>
      </c>
      <c r="C4440" s="28" t="s">
        <v>2175</v>
      </c>
      <c r="D4440" s="27" t="s">
        <v>524</v>
      </c>
      <c r="E4440" s="27" t="s">
        <v>763</v>
      </c>
      <c r="F4440" s="26" t="str">
        <f>VLOOKUP(E4440,PROCV!$A$1:$B$107,2,TRUE)</f>
        <v>Audiovisual</v>
      </c>
      <c r="G4440" s="25">
        <v>2006</v>
      </c>
      <c r="H4440" s="24">
        <v>0</v>
      </c>
      <c r="I4440" s="23" t="str">
        <f>VLOOKUP(J4440,PROCV!$E$1:$F$27,2,FALSE)</f>
        <v>53 - Distrito Federal</v>
      </c>
      <c r="J4440" s="22" t="s">
        <v>75</v>
      </c>
      <c r="K4440" s="22">
        <v>0</v>
      </c>
      <c r="L4440" s="25">
        <v>95201.43</v>
      </c>
      <c r="M4440" s="20" t="e">
        <f>VLOOKUP(G4440,PROCV!$A$110:$B$119,2,FALSE)</f>
        <v>#N/A</v>
      </c>
      <c r="N4440" s="17" t="e">
        <f t="shared" si="69"/>
        <v>#N/A</v>
      </c>
    </row>
    <row r="4441" spans="1:14" x14ac:dyDescent="0.25">
      <c r="A4441" s="30" t="s">
        <v>48</v>
      </c>
      <c r="B4441" s="29">
        <v>65607</v>
      </c>
      <c r="C4441" s="28" t="s">
        <v>2174</v>
      </c>
      <c r="D4441" s="27" t="s">
        <v>46</v>
      </c>
      <c r="E4441" s="27" t="s">
        <v>50</v>
      </c>
      <c r="F4441" s="26" t="str">
        <f>VLOOKUP(E4441,PROCV!$A$1:$B$107,2,TRUE)</f>
        <v>Educação e Criação em Artes</v>
      </c>
      <c r="G4441" s="25">
        <v>2006</v>
      </c>
      <c r="H4441" s="24">
        <v>0</v>
      </c>
      <c r="I4441" s="23" t="str">
        <f>VLOOKUP(J4441,PROCV!$E$1:$F$27,2,FALSE)</f>
        <v>21 - Maranhão</v>
      </c>
      <c r="J4441" s="22" t="s">
        <v>63</v>
      </c>
      <c r="K4441" s="22">
        <v>0</v>
      </c>
      <c r="L4441" s="25">
        <v>600000</v>
      </c>
      <c r="M4441" s="20" t="e">
        <f>VLOOKUP(G4441,PROCV!$A$110:$B$119,2,FALSE)</f>
        <v>#N/A</v>
      </c>
      <c r="N4441" s="17" t="e">
        <f t="shared" si="69"/>
        <v>#N/A</v>
      </c>
    </row>
    <row r="4442" spans="1:14" x14ac:dyDescent="0.25">
      <c r="A4442" s="30" t="s">
        <v>48</v>
      </c>
      <c r="B4442" s="29">
        <v>69857</v>
      </c>
      <c r="C4442" s="28" t="s">
        <v>2173</v>
      </c>
      <c r="D4442" s="27" t="s">
        <v>46</v>
      </c>
      <c r="E4442" s="27" t="s">
        <v>50</v>
      </c>
      <c r="F4442" s="26" t="str">
        <f>VLOOKUP(E4442,PROCV!$A$1:$B$107,2,TRUE)</f>
        <v>Educação e Criação em Artes</v>
      </c>
      <c r="G4442" s="25">
        <v>2006</v>
      </c>
      <c r="H4442" s="24">
        <v>0</v>
      </c>
      <c r="I4442" s="23" t="str">
        <f>VLOOKUP(J4442,PROCV!$E$1:$F$27,2,FALSE)</f>
        <v>43 - Rio Grande do Sul</v>
      </c>
      <c r="J4442" s="22" t="s">
        <v>56</v>
      </c>
      <c r="K4442" s="22">
        <v>0</v>
      </c>
      <c r="L4442" s="25">
        <v>44824</v>
      </c>
      <c r="M4442" s="20" t="e">
        <f>VLOOKUP(G4442,PROCV!$A$110:$B$119,2,FALSE)</f>
        <v>#N/A</v>
      </c>
      <c r="N4442" s="17" t="e">
        <f t="shared" si="69"/>
        <v>#N/A</v>
      </c>
    </row>
    <row r="4443" spans="1:14" x14ac:dyDescent="0.25">
      <c r="A4443" s="30" t="s">
        <v>48</v>
      </c>
      <c r="B4443" s="29">
        <v>65295</v>
      </c>
      <c r="C4443" s="28" t="s">
        <v>2172</v>
      </c>
      <c r="D4443" s="27" t="s">
        <v>4</v>
      </c>
      <c r="E4443" s="27" t="s">
        <v>230</v>
      </c>
      <c r="F4443" s="26" t="str">
        <f>VLOOKUP(E4443,PROCV!$A$1:$B$107,2,TRUE)</f>
        <v>Artes Cênicas e Espetáculo</v>
      </c>
      <c r="G4443" s="25">
        <v>2006</v>
      </c>
      <c r="H4443" s="24">
        <v>0</v>
      </c>
      <c r="I4443" s="23" t="str">
        <f>VLOOKUP(J4443,PROCV!$E$1:$F$27,2,FALSE)</f>
        <v>27 - Alagoas</v>
      </c>
      <c r="J4443" s="22" t="s">
        <v>65</v>
      </c>
      <c r="K4443" s="22">
        <v>0</v>
      </c>
      <c r="L4443" s="25">
        <v>30000</v>
      </c>
      <c r="M4443" s="20" t="e">
        <f>VLOOKUP(G4443,PROCV!$A$110:$B$119,2,FALSE)</f>
        <v>#N/A</v>
      </c>
      <c r="N4443" s="17" t="e">
        <f t="shared" si="69"/>
        <v>#N/A</v>
      </c>
    </row>
    <row r="4444" spans="1:14" x14ac:dyDescent="0.25">
      <c r="A4444" s="30" t="s">
        <v>48</v>
      </c>
      <c r="B4444" s="29">
        <v>63830</v>
      </c>
      <c r="C4444" s="28" t="s">
        <v>2171</v>
      </c>
      <c r="D4444" s="27" t="s">
        <v>4</v>
      </c>
      <c r="E4444" s="27" t="s">
        <v>230</v>
      </c>
      <c r="F4444" s="26" t="str">
        <f>VLOOKUP(E4444,PROCV!$A$1:$B$107,2,TRUE)</f>
        <v>Artes Cênicas e Espetáculo</v>
      </c>
      <c r="G4444" s="25">
        <v>2006</v>
      </c>
      <c r="H4444" s="24">
        <v>0</v>
      </c>
      <c r="I4444" s="23" t="str">
        <f>VLOOKUP(J4444,PROCV!$E$1:$F$27,2,FALSE)</f>
        <v>31 - Minas Gerais</v>
      </c>
      <c r="J4444" s="22" t="s">
        <v>85</v>
      </c>
      <c r="K4444" s="22">
        <v>0</v>
      </c>
      <c r="L4444" s="25">
        <v>50000</v>
      </c>
      <c r="M4444" s="20" t="e">
        <f>VLOOKUP(G4444,PROCV!$A$110:$B$119,2,FALSE)</f>
        <v>#N/A</v>
      </c>
      <c r="N4444" s="17" t="e">
        <f t="shared" si="69"/>
        <v>#N/A</v>
      </c>
    </row>
    <row r="4445" spans="1:14" x14ac:dyDescent="0.25">
      <c r="A4445" s="30" t="s">
        <v>48</v>
      </c>
      <c r="B4445" s="29">
        <v>65535</v>
      </c>
      <c r="C4445" s="28" t="s">
        <v>2170</v>
      </c>
      <c r="D4445" s="27" t="s">
        <v>189</v>
      </c>
      <c r="E4445" s="27" t="s">
        <v>213</v>
      </c>
      <c r="F4445" s="26" t="str">
        <f>VLOOKUP(E4445,PROCV!$A$1:$B$107,2,TRUE)</f>
        <v>Patrimônio</v>
      </c>
      <c r="G4445" s="25">
        <v>2006</v>
      </c>
      <c r="H4445" s="24">
        <v>0</v>
      </c>
      <c r="I4445" s="23" t="str">
        <f>VLOOKUP(J4445,PROCV!$E$1:$F$27,2,FALSE)</f>
        <v>35 - São Paulo</v>
      </c>
      <c r="J4445" s="22" t="s">
        <v>76</v>
      </c>
      <c r="K4445" s="22">
        <v>0</v>
      </c>
      <c r="L4445" s="25">
        <v>380000</v>
      </c>
      <c r="M4445" s="20" t="e">
        <f>VLOOKUP(G4445,PROCV!$A$110:$B$119,2,FALSE)</f>
        <v>#N/A</v>
      </c>
      <c r="N4445" s="17" t="e">
        <f t="shared" si="69"/>
        <v>#N/A</v>
      </c>
    </row>
    <row r="4446" spans="1:14" x14ac:dyDescent="0.25">
      <c r="A4446" s="30" t="s">
        <v>48</v>
      </c>
      <c r="B4446" s="29">
        <v>610058</v>
      </c>
      <c r="C4446" s="28" t="s">
        <v>2169</v>
      </c>
      <c r="D4446" s="27" t="s">
        <v>4</v>
      </c>
      <c r="E4446" s="27" t="s">
        <v>230</v>
      </c>
      <c r="F4446" s="26" t="str">
        <f>VLOOKUP(E4446,PROCV!$A$1:$B$107,2,TRUE)</f>
        <v>Artes Cênicas e Espetáculo</v>
      </c>
      <c r="G4446" s="25">
        <v>2006</v>
      </c>
      <c r="H4446" s="24">
        <v>0</v>
      </c>
      <c r="I4446" s="23" t="str">
        <f>VLOOKUP(J4446,PROCV!$E$1:$F$27,2,FALSE)</f>
        <v>33 - Rio de Janeiro</v>
      </c>
      <c r="J4446" s="22" t="s">
        <v>82</v>
      </c>
      <c r="K4446" s="22">
        <v>0</v>
      </c>
      <c r="L4446" s="25">
        <v>25000</v>
      </c>
      <c r="M4446" s="20" t="e">
        <f>VLOOKUP(G4446,PROCV!$A$110:$B$119,2,FALSE)</f>
        <v>#N/A</v>
      </c>
      <c r="N4446" s="17" t="e">
        <f t="shared" si="69"/>
        <v>#N/A</v>
      </c>
    </row>
    <row r="4447" spans="1:14" x14ac:dyDescent="0.25">
      <c r="A4447" s="30" t="s">
        <v>48</v>
      </c>
      <c r="B4447" s="29">
        <v>65620</v>
      </c>
      <c r="C4447" s="28" t="s">
        <v>2168</v>
      </c>
      <c r="D4447" s="27" t="s">
        <v>300</v>
      </c>
      <c r="E4447" s="27" t="s">
        <v>320</v>
      </c>
      <c r="F4447" s="26" t="str">
        <f>VLOOKUP(E4447,PROCV!$A$1:$B$107,2,TRUE)</f>
        <v>Música</v>
      </c>
      <c r="G4447" s="25">
        <v>2006</v>
      </c>
      <c r="H4447" s="24">
        <v>0</v>
      </c>
      <c r="I4447" s="23" t="str">
        <f>VLOOKUP(J4447,PROCV!$E$1:$F$27,2,FALSE)</f>
        <v>29 - Bahia</v>
      </c>
      <c r="J4447" s="22" t="s">
        <v>73</v>
      </c>
      <c r="K4447" s="22">
        <v>0</v>
      </c>
      <c r="L4447" s="25">
        <v>52996.78</v>
      </c>
      <c r="M4447" s="20" t="e">
        <f>VLOOKUP(G4447,PROCV!$A$110:$B$119,2,FALSE)</f>
        <v>#N/A</v>
      </c>
      <c r="N4447" s="17" t="e">
        <f t="shared" si="69"/>
        <v>#N/A</v>
      </c>
    </row>
    <row r="4448" spans="1:14" x14ac:dyDescent="0.25">
      <c r="A4448" s="30" t="s">
        <v>48</v>
      </c>
      <c r="B4448" s="29">
        <v>66548</v>
      </c>
      <c r="C4448" s="28" t="s">
        <v>2167</v>
      </c>
      <c r="D4448" s="27" t="s">
        <v>46</v>
      </c>
      <c r="E4448" s="27" t="s">
        <v>50</v>
      </c>
      <c r="F4448" s="26" t="str">
        <f>VLOOKUP(E4448,PROCV!$A$1:$B$107,2,TRUE)</f>
        <v>Educação e Criação em Artes</v>
      </c>
      <c r="G4448" s="25">
        <v>2006</v>
      </c>
      <c r="H4448" s="24">
        <v>0</v>
      </c>
      <c r="I4448" s="23" t="str">
        <f>VLOOKUP(J4448,PROCV!$E$1:$F$27,2,FALSE)</f>
        <v>29 - Bahia</v>
      </c>
      <c r="J4448" s="22" t="s">
        <v>73</v>
      </c>
      <c r="K4448" s="22">
        <v>0</v>
      </c>
      <c r="L4448" s="25">
        <v>127140</v>
      </c>
      <c r="M4448" s="20" t="e">
        <f>VLOOKUP(G4448,PROCV!$A$110:$B$119,2,FALSE)</f>
        <v>#N/A</v>
      </c>
      <c r="N4448" s="17" t="e">
        <f t="shared" si="69"/>
        <v>#N/A</v>
      </c>
    </row>
    <row r="4449" spans="1:14" x14ac:dyDescent="0.25">
      <c r="A4449" s="30" t="s">
        <v>48</v>
      </c>
      <c r="B4449" s="29">
        <v>72623</v>
      </c>
      <c r="C4449" s="28" t="s">
        <v>2166</v>
      </c>
      <c r="D4449" s="27" t="s">
        <v>46</v>
      </c>
      <c r="E4449" s="27" t="s">
        <v>50</v>
      </c>
      <c r="F4449" s="26" t="str">
        <f>VLOOKUP(E4449,PROCV!$A$1:$B$107,2,TRUE)</f>
        <v>Educação e Criação em Artes</v>
      </c>
      <c r="G4449" s="25">
        <v>2006</v>
      </c>
      <c r="H4449" s="24">
        <v>0</v>
      </c>
      <c r="I4449" s="23" t="str">
        <f>VLOOKUP(J4449,PROCV!$E$1:$F$27,2,FALSE)</f>
        <v>24 - Rio Grande do Norte</v>
      </c>
      <c r="J4449" s="22" t="s">
        <v>54</v>
      </c>
      <c r="K4449" s="22">
        <v>0</v>
      </c>
      <c r="L4449" s="25">
        <v>100000</v>
      </c>
      <c r="M4449" s="20" t="e">
        <f>VLOOKUP(G4449,PROCV!$A$110:$B$119,2,FALSE)</f>
        <v>#N/A</v>
      </c>
      <c r="N4449" s="17" t="e">
        <f t="shared" si="69"/>
        <v>#N/A</v>
      </c>
    </row>
    <row r="4450" spans="1:14" x14ac:dyDescent="0.25">
      <c r="A4450" s="30" t="s">
        <v>48</v>
      </c>
      <c r="B4450" s="29">
        <v>65112</v>
      </c>
      <c r="C4450" s="28" t="s">
        <v>2165</v>
      </c>
      <c r="D4450" s="27" t="s">
        <v>114</v>
      </c>
      <c r="E4450" s="27" t="s">
        <v>113</v>
      </c>
      <c r="F4450" s="26" t="str">
        <f>VLOOKUP(E4450,PROCV!$A$1:$B$107,2,TRUE)</f>
        <v>Música</v>
      </c>
      <c r="G4450" s="25">
        <v>2006</v>
      </c>
      <c r="H4450" s="24">
        <v>0</v>
      </c>
      <c r="I4450" s="23" t="str">
        <f>VLOOKUP(J4450,PROCV!$E$1:$F$27,2,FALSE)</f>
        <v>53 - Distrito Federal</v>
      </c>
      <c r="J4450" s="22" t="s">
        <v>75</v>
      </c>
      <c r="K4450" s="22">
        <v>0</v>
      </c>
      <c r="L4450" s="25">
        <v>43200</v>
      </c>
      <c r="M4450" s="20" t="e">
        <f>VLOOKUP(G4450,PROCV!$A$110:$B$119,2,FALSE)</f>
        <v>#N/A</v>
      </c>
      <c r="N4450" s="17" t="e">
        <f t="shared" si="69"/>
        <v>#N/A</v>
      </c>
    </row>
    <row r="4451" spans="1:14" x14ac:dyDescent="0.25">
      <c r="A4451" s="30" t="s">
        <v>48</v>
      </c>
      <c r="B4451" s="29">
        <v>65375</v>
      </c>
      <c r="C4451" s="28" t="s">
        <v>2164</v>
      </c>
      <c r="D4451" s="27" t="s">
        <v>189</v>
      </c>
      <c r="E4451" s="27" t="s">
        <v>213</v>
      </c>
      <c r="F4451" s="26" t="str">
        <f>VLOOKUP(E4451,PROCV!$A$1:$B$107,2,TRUE)</f>
        <v>Patrimônio</v>
      </c>
      <c r="G4451" s="25">
        <v>2006</v>
      </c>
      <c r="H4451" s="24">
        <v>0</v>
      </c>
      <c r="I4451" s="23" t="str">
        <f>VLOOKUP(J4451,PROCV!$E$1:$F$27,2,FALSE)</f>
        <v>41 - Paraná</v>
      </c>
      <c r="J4451" s="22" t="s">
        <v>106</v>
      </c>
      <c r="K4451" s="22">
        <v>0</v>
      </c>
      <c r="L4451" s="25">
        <v>110000</v>
      </c>
      <c r="M4451" s="20" t="e">
        <f>VLOOKUP(G4451,PROCV!$A$110:$B$119,2,FALSE)</f>
        <v>#N/A</v>
      </c>
      <c r="N4451" s="17" t="e">
        <f t="shared" si="69"/>
        <v>#N/A</v>
      </c>
    </row>
    <row r="4452" spans="1:14" x14ac:dyDescent="0.25">
      <c r="A4452" s="30" t="s">
        <v>48</v>
      </c>
      <c r="B4452" s="29">
        <v>59481</v>
      </c>
      <c r="C4452" s="28" t="s">
        <v>2163</v>
      </c>
      <c r="D4452" s="27" t="s">
        <v>46</v>
      </c>
      <c r="E4452" s="27" t="s">
        <v>169</v>
      </c>
      <c r="F4452" s="26" t="str">
        <f>VLOOKUP(E4452,PROCV!$A$1:$B$107,2,TRUE)</f>
        <v>Editorial</v>
      </c>
      <c r="G4452" s="25">
        <v>2006</v>
      </c>
      <c r="H4452" s="24">
        <v>0</v>
      </c>
      <c r="I4452" s="23" t="str">
        <f>VLOOKUP(J4452,PROCV!$E$1:$F$27,2,FALSE)</f>
        <v>33 - Rio de Janeiro</v>
      </c>
      <c r="J4452" s="22" t="s">
        <v>82</v>
      </c>
      <c r="K4452" s="22">
        <v>0</v>
      </c>
      <c r="L4452" s="25">
        <v>215997</v>
      </c>
      <c r="M4452" s="20" t="e">
        <f>VLOOKUP(G4452,PROCV!$A$110:$B$119,2,FALSE)</f>
        <v>#N/A</v>
      </c>
      <c r="N4452" s="17" t="e">
        <f t="shared" si="69"/>
        <v>#N/A</v>
      </c>
    </row>
    <row r="4453" spans="1:14" x14ac:dyDescent="0.25">
      <c r="A4453" s="30" t="s">
        <v>48</v>
      </c>
      <c r="B4453" s="29">
        <v>61867</v>
      </c>
      <c r="C4453" s="28" t="s">
        <v>2162</v>
      </c>
      <c r="D4453" s="27" t="s">
        <v>46</v>
      </c>
      <c r="E4453" s="27" t="s">
        <v>50</v>
      </c>
      <c r="F4453" s="26" t="str">
        <f>VLOOKUP(E4453,PROCV!$A$1:$B$107,2,TRUE)</f>
        <v>Educação e Criação em Artes</v>
      </c>
      <c r="G4453" s="25">
        <v>2006</v>
      </c>
      <c r="H4453" s="24">
        <v>0</v>
      </c>
      <c r="I4453" s="23" t="str">
        <f>VLOOKUP(J4453,PROCV!$E$1:$F$27,2,FALSE)</f>
        <v>33 - Rio de Janeiro</v>
      </c>
      <c r="J4453" s="22" t="s">
        <v>82</v>
      </c>
      <c r="K4453" s="22">
        <v>0</v>
      </c>
      <c r="L4453" s="25">
        <v>209188.4</v>
      </c>
      <c r="M4453" s="20" t="e">
        <f>VLOOKUP(G4453,PROCV!$A$110:$B$119,2,FALSE)</f>
        <v>#N/A</v>
      </c>
      <c r="N4453" s="17" t="e">
        <f t="shared" si="69"/>
        <v>#N/A</v>
      </c>
    </row>
    <row r="4454" spans="1:14" x14ac:dyDescent="0.25">
      <c r="A4454" s="30" t="s">
        <v>48</v>
      </c>
      <c r="B4454" s="29">
        <v>64781</v>
      </c>
      <c r="C4454" s="28" t="s">
        <v>2161</v>
      </c>
      <c r="D4454" s="27" t="s">
        <v>4</v>
      </c>
      <c r="E4454" s="27" t="s">
        <v>230</v>
      </c>
      <c r="F4454" s="26" t="str">
        <f>VLOOKUP(E4454,PROCV!$A$1:$B$107,2,TRUE)</f>
        <v>Artes Cênicas e Espetáculo</v>
      </c>
      <c r="G4454" s="25">
        <v>2006</v>
      </c>
      <c r="H4454" s="24">
        <v>0</v>
      </c>
      <c r="I4454" s="23" t="str">
        <f>VLOOKUP(J4454,PROCV!$E$1:$F$27,2,FALSE)</f>
        <v>33 - Rio de Janeiro</v>
      </c>
      <c r="J4454" s="22" t="s">
        <v>82</v>
      </c>
      <c r="K4454" s="22">
        <v>0</v>
      </c>
      <c r="L4454" s="25">
        <v>35000</v>
      </c>
      <c r="M4454" s="20" t="e">
        <f>VLOOKUP(G4454,PROCV!$A$110:$B$119,2,FALSE)</f>
        <v>#N/A</v>
      </c>
      <c r="N4454" s="17" t="e">
        <f t="shared" si="69"/>
        <v>#N/A</v>
      </c>
    </row>
    <row r="4455" spans="1:14" x14ac:dyDescent="0.25">
      <c r="A4455" s="30" t="s">
        <v>48</v>
      </c>
      <c r="B4455" s="29">
        <v>65704</v>
      </c>
      <c r="C4455" s="28" t="s">
        <v>2160</v>
      </c>
      <c r="D4455" s="27" t="s">
        <v>46</v>
      </c>
      <c r="E4455" s="27" t="s">
        <v>50</v>
      </c>
      <c r="F4455" s="26" t="str">
        <f>VLOOKUP(E4455,PROCV!$A$1:$B$107,2,TRUE)</f>
        <v>Educação e Criação em Artes</v>
      </c>
      <c r="G4455" s="25">
        <v>2006</v>
      </c>
      <c r="H4455" s="24">
        <v>0</v>
      </c>
      <c r="I4455" s="23" t="str">
        <f>VLOOKUP(J4455,PROCV!$E$1:$F$27,2,FALSE)</f>
        <v>31 - Minas Gerais</v>
      </c>
      <c r="J4455" s="22" t="s">
        <v>85</v>
      </c>
      <c r="K4455" s="22">
        <v>0</v>
      </c>
      <c r="L4455" s="25">
        <v>287009.08</v>
      </c>
      <c r="M4455" s="20" t="e">
        <f>VLOOKUP(G4455,PROCV!$A$110:$B$119,2,FALSE)</f>
        <v>#N/A</v>
      </c>
      <c r="N4455" s="17" t="e">
        <f t="shared" si="69"/>
        <v>#N/A</v>
      </c>
    </row>
    <row r="4456" spans="1:14" x14ac:dyDescent="0.25">
      <c r="A4456" s="30" t="s">
        <v>48</v>
      </c>
      <c r="B4456" s="29">
        <v>611058</v>
      </c>
      <c r="C4456" s="28" t="s">
        <v>2159</v>
      </c>
      <c r="D4456" s="27" t="s">
        <v>46</v>
      </c>
      <c r="E4456" s="27" t="s">
        <v>50</v>
      </c>
      <c r="F4456" s="26" t="str">
        <f>VLOOKUP(E4456,PROCV!$A$1:$B$107,2,TRUE)</f>
        <v>Educação e Criação em Artes</v>
      </c>
      <c r="G4456" s="25">
        <v>2006</v>
      </c>
      <c r="H4456" s="24">
        <v>0</v>
      </c>
      <c r="I4456" s="23" t="str">
        <f>VLOOKUP(J4456,PROCV!$E$1:$F$27,2,FALSE)</f>
        <v>31 - Minas Gerais</v>
      </c>
      <c r="J4456" s="22" t="s">
        <v>85</v>
      </c>
      <c r="K4456" s="22">
        <v>0</v>
      </c>
      <c r="L4456" s="25">
        <v>9700</v>
      </c>
      <c r="M4456" s="20" t="e">
        <f>VLOOKUP(G4456,PROCV!$A$110:$B$119,2,FALSE)</f>
        <v>#N/A</v>
      </c>
      <c r="N4456" s="17" t="e">
        <f t="shared" si="69"/>
        <v>#N/A</v>
      </c>
    </row>
    <row r="4457" spans="1:14" x14ac:dyDescent="0.25">
      <c r="A4457" s="30" t="s">
        <v>48</v>
      </c>
      <c r="B4457" s="29">
        <v>65473</v>
      </c>
      <c r="C4457" s="28" t="s">
        <v>2158</v>
      </c>
      <c r="D4457" s="27" t="s">
        <v>300</v>
      </c>
      <c r="E4457" s="27" t="s">
        <v>221</v>
      </c>
      <c r="F4457" s="26" t="str">
        <f>VLOOKUP(E4457,PROCV!$A$1:$B$107,2,TRUE)</f>
        <v>Artes Cênicas e Espetáculo</v>
      </c>
      <c r="G4457" s="25">
        <v>2006</v>
      </c>
      <c r="H4457" s="24">
        <v>0</v>
      </c>
      <c r="I4457" s="23" t="str">
        <f>VLOOKUP(J4457,PROCV!$E$1:$F$27,2,FALSE)</f>
        <v>35 - São Paulo</v>
      </c>
      <c r="J4457" s="22" t="s">
        <v>76</v>
      </c>
      <c r="K4457" s="22">
        <v>0</v>
      </c>
      <c r="L4457" s="25">
        <v>20000</v>
      </c>
      <c r="M4457" s="20" t="e">
        <f>VLOOKUP(G4457,PROCV!$A$110:$B$119,2,FALSE)</f>
        <v>#N/A</v>
      </c>
      <c r="N4457" s="17" t="e">
        <f t="shared" si="69"/>
        <v>#N/A</v>
      </c>
    </row>
    <row r="4458" spans="1:14" x14ac:dyDescent="0.25">
      <c r="A4458" s="30" t="s">
        <v>48</v>
      </c>
      <c r="B4458" s="29">
        <v>65601</v>
      </c>
      <c r="C4458" s="28" t="s">
        <v>2157</v>
      </c>
      <c r="D4458" s="27" t="s">
        <v>46</v>
      </c>
      <c r="E4458" s="27" t="s">
        <v>50</v>
      </c>
      <c r="F4458" s="26" t="str">
        <f>VLOOKUP(E4458,PROCV!$A$1:$B$107,2,TRUE)</f>
        <v>Educação e Criação em Artes</v>
      </c>
      <c r="G4458" s="25">
        <v>2006</v>
      </c>
      <c r="H4458" s="24">
        <v>0</v>
      </c>
      <c r="I4458" s="23" t="str">
        <f>VLOOKUP(J4458,PROCV!$E$1:$F$27,2,FALSE)</f>
        <v>31 - Minas Gerais</v>
      </c>
      <c r="J4458" s="22" t="s">
        <v>85</v>
      </c>
      <c r="K4458" s="22">
        <v>0</v>
      </c>
      <c r="L4458" s="25">
        <v>30000</v>
      </c>
      <c r="M4458" s="20" t="e">
        <f>VLOOKUP(G4458,PROCV!$A$110:$B$119,2,FALSE)</f>
        <v>#N/A</v>
      </c>
      <c r="N4458" s="17" t="e">
        <f t="shared" si="69"/>
        <v>#N/A</v>
      </c>
    </row>
    <row r="4459" spans="1:14" x14ac:dyDescent="0.25">
      <c r="A4459" s="30" t="s">
        <v>48</v>
      </c>
      <c r="B4459" s="29">
        <v>55103</v>
      </c>
      <c r="C4459" s="28" t="s">
        <v>2156</v>
      </c>
      <c r="D4459" s="27" t="s">
        <v>46</v>
      </c>
      <c r="E4459" s="27" t="s">
        <v>50</v>
      </c>
      <c r="F4459" s="26" t="str">
        <f>VLOOKUP(E4459,PROCV!$A$1:$B$107,2,TRUE)</f>
        <v>Educação e Criação em Artes</v>
      </c>
      <c r="G4459" s="25">
        <v>2006</v>
      </c>
      <c r="H4459" s="24">
        <v>0</v>
      </c>
      <c r="I4459" s="23" t="str">
        <f>VLOOKUP(J4459,PROCV!$E$1:$F$27,2,FALSE)</f>
        <v>41 - Paraná</v>
      </c>
      <c r="J4459" s="22" t="s">
        <v>106</v>
      </c>
      <c r="K4459" s="22">
        <v>0</v>
      </c>
      <c r="L4459" s="25">
        <v>28122</v>
      </c>
      <c r="M4459" s="20" t="e">
        <f>VLOOKUP(G4459,PROCV!$A$110:$B$119,2,FALSE)</f>
        <v>#N/A</v>
      </c>
      <c r="N4459" s="17" t="e">
        <f t="shared" si="69"/>
        <v>#N/A</v>
      </c>
    </row>
    <row r="4460" spans="1:14" x14ac:dyDescent="0.25">
      <c r="A4460" s="30" t="s">
        <v>48</v>
      </c>
      <c r="B4460" s="29">
        <v>65786</v>
      </c>
      <c r="C4460" s="28" t="s">
        <v>2155</v>
      </c>
      <c r="D4460" s="27" t="s">
        <v>46</v>
      </c>
      <c r="E4460" s="27" t="s">
        <v>50</v>
      </c>
      <c r="F4460" s="26" t="str">
        <f>VLOOKUP(E4460,PROCV!$A$1:$B$107,2,TRUE)</f>
        <v>Educação e Criação em Artes</v>
      </c>
      <c r="G4460" s="25">
        <v>2006</v>
      </c>
      <c r="H4460" s="24">
        <v>0</v>
      </c>
      <c r="I4460" s="23" t="str">
        <f>VLOOKUP(J4460,PROCV!$E$1:$F$27,2,FALSE)</f>
        <v>41 - Paraná</v>
      </c>
      <c r="J4460" s="22" t="s">
        <v>106</v>
      </c>
      <c r="K4460" s="22">
        <v>0</v>
      </c>
      <c r="L4460" s="25">
        <v>70000</v>
      </c>
      <c r="M4460" s="20" t="e">
        <f>VLOOKUP(G4460,PROCV!$A$110:$B$119,2,FALSE)</f>
        <v>#N/A</v>
      </c>
      <c r="N4460" s="17" t="e">
        <f t="shared" si="69"/>
        <v>#N/A</v>
      </c>
    </row>
    <row r="4461" spans="1:14" x14ac:dyDescent="0.25">
      <c r="A4461" s="30" t="s">
        <v>48</v>
      </c>
      <c r="B4461" s="29">
        <v>66564</v>
      </c>
      <c r="C4461" s="28" t="s">
        <v>2154</v>
      </c>
      <c r="D4461" s="27" t="s">
        <v>46</v>
      </c>
      <c r="E4461" s="27" t="s">
        <v>50</v>
      </c>
      <c r="F4461" s="26" t="str">
        <f>VLOOKUP(E4461,PROCV!$A$1:$B$107,2,TRUE)</f>
        <v>Educação e Criação em Artes</v>
      </c>
      <c r="G4461" s="25">
        <v>2006</v>
      </c>
      <c r="H4461" s="24">
        <v>0</v>
      </c>
      <c r="I4461" s="23" t="str">
        <f>VLOOKUP(J4461,PROCV!$E$1:$F$27,2,FALSE)</f>
        <v>11 - Rondônia</v>
      </c>
      <c r="J4461" s="22" t="s">
        <v>219</v>
      </c>
      <c r="K4461" s="22">
        <v>0</v>
      </c>
      <c r="L4461" s="25">
        <v>391330</v>
      </c>
      <c r="M4461" s="20" t="e">
        <f>VLOOKUP(G4461,PROCV!$A$110:$B$119,2,FALSE)</f>
        <v>#N/A</v>
      </c>
      <c r="N4461" s="17" t="e">
        <f t="shared" si="69"/>
        <v>#N/A</v>
      </c>
    </row>
    <row r="4462" spans="1:14" x14ac:dyDescent="0.25">
      <c r="A4462" s="30" t="s">
        <v>48</v>
      </c>
      <c r="B4462" s="29">
        <v>70045</v>
      </c>
      <c r="C4462" s="28" t="s">
        <v>2153</v>
      </c>
      <c r="D4462" s="27" t="s">
        <v>46</v>
      </c>
      <c r="E4462" s="27" t="s">
        <v>50</v>
      </c>
      <c r="F4462" s="26" t="str">
        <f>VLOOKUP(E4462,PROCV!$A$1:$B$107,2,TRUE)</f>
        <v>Educação e Criação em Artes</v>
      </c>
      <c r="G4462" s="25">
        <v>2006</v>
      </c>
      <c r="H4462" s="24">
        <v>0</v>
      </c>
      <c r="I4462" s="23" t="str">
        <f>VLOOKUP(J4462,PROCV!$E$1:$F$27,2,FALSE)</f>
        <v>33 - Rio de Janeiro</v>
      </c>
      <c r="J4462" s="22" t="s">
        <v>82</v>
      </c>
      <c r="K4462" s="22">
        <v>0</v>
      </c>
      <c r="L4462" s="25">
        <v>150000</v>
      </c>
      <c r="M4462" s="20" t="e">
        <f>VLOOKUP(G4462,PROCV!$A$110:$B$119,2,FALSE)</f>
        <v>#N/A</v>
      </c>
      <c r="N4462" s="17" t="e">
        <f t="shared" si="69"/>
        <v>#N/A</v>
      </c>
    </row>
    <row r="4463" spans="1:14" x14ac:dyDescent="0.25">
      <c r="A4463" s="30" t="s">
        <v>48</v>
      </c>
      <c r="B4463" s="29">
        <v>61107</v>
      </c>
      <c r="C4463" s="28" t="s">
        <v>2152</v>
      </c>
      <c r="D4463" s="27" t="s">
        <v>46</v>
      </c>
      <c r="E4463" s="27" t="s">
        <v>50</v>
      </c>
      <c r="F4463" s="26" t="str">
        <f>VLOOKUP(E4463,PROCV!$A$1:$B$107,2,TRUE)</f>
        <v>Educação e Criação em Artes</v>
      </c>
      <c r="G4463" s="25">
        <v>2006</v>
      </c>
      <c r="H4463" s="24">
        <v>0</v>
      </c>
      <c r="I4463" s="23" t="str">
        <f>VLOOKUP(J4463,PROCV!$E$1:$F$27,2,FALSE)</f>
        <v>35 - São Paulo</v>
      </c>
      <c r="J4463" s="22" t="s">
        <v>76</v>
      </c>
      <c r="K4463" s="22">
        <v>0</v>
      </c>
      <c r="L4463" s="25">
        <v>98522.1</v>
      </c>
      <c r="M4463" s="20" t="e">
        <f>VLOOKUP(G4463,PROCV!$A$110:$B$119,2,FALSE)</f>
        <v>#N/A</v>
      </c>
      <c r="N4463" s="17" t="e">
        <f t="shared" si="69"/>
        <v>#N/A</v>
      </c>
    </row>
    <row r="4464" spans="1:14" x14ac:dyDescent="0.25">
      <c r="A4464" s="30" t="s">
        <v>48</v>
      </c>
      <c r="B4464" s="29">
        <v>610447</v>
      </c>
      <c r="C4464" s="28" t="s">
        <v>2151</v>
      </c>
      <c r="D4464" s="27" t="s">
        <v>46</v>
      </c>
      <c r="E4464" s="27" t="s">
        <v>50</v>
      </c>
      <c r="F4464" s="26" t="str">
        <f>VLOOKUP(E4464,PROCV!$A$1:$B$107,2,TRUE)</f>
        <v>Educação e Criação em Artes</v>
      </c>
      <c r="G4464" s="25">
        <v>2006</v>
      </c>
      <c r="H4464" s="24">
        <v>0</v>
      </c>
      <c r="I4464" s="23" t="str">
        <f>VLOOKUP(J4464,PROCV!$E$1:$F$27,2,FALSE)</f>
        <v>29 - Bahia</v>
      </c>
      <c r="J4464" s="22" t="s">
        <v>73</v>
      </c>
      <c r="K4464" s="22">
        <v>0</v>
      </c>
      <c r="L4464" s="25">
        <v>175000</v>
      </c>
      <c r="M4464" s="20" t="e">
        <f>VLOOKUP(G4464,PROCV!$A$110:$B$119,2,FALSE)</f>
        <v>#N/A</v>
      </c>
      <c r="N4464" s="17" t="e">
        <f t="shared" si="69"/>
        <v>#N/A</v>
      </c>
    </row>
    <row r="4465" spans="1:14" x14ac:dyDescent="0.25">
      <c r="A4465" s="30" t="s">
        <v>48</v>
      </c>
      <c r="B4465" s="29">
        <v>68828</v>
      </c>
      <c r="C4465" s="28" t="s">
        <v>2150</v>
      </c>
      <c r="D4465" s="27" t="s">
        <v>46</v>
      </c>
      <c r="E4465" s="27" t="s">
        <v>50</v>
      </c>
      <c r="F4465" s="26" t="str">
        <f>VLOOKUP(E4465,PROCV!$A$1:$B$107,2,TRUE)</f>
        <v>Educação e Criação em Artes</v>
      </c>
      <c r="G4465" s="25">
        <v>2006</v>
      </c>
      <c r="H4465" s="24">
        <v>0</v>
      </c>
      <c r="I4465" s="23" t="str">
        <f>VLOOKUP(J4465,PROCV!$E$1:$F$27,2,FALSE)</f>
        <v>35 - São Paulo</v>
      </c>
      <c r="J4465" s="22" t="s">
        <v>76</v>
      </c>
      <c r="K4465" s="22">
        <v>0</v>
      </c>
      <c r="L4465" s="25">
        <v>220000</v>
      </c>
      <c r="M4465" s="20" t="e">
        <f>VLOOKUP(G4465,PROCV!$A$110:$B$119,2,FALSE)</f>
        <v>#N/A</v>
      </c>
      <c r="N4465" s="17" t="e">
        <f t="shared" si="69"/>
        <v>#N/A</v>
      </c>
    </row>
    <row r="4466" spans="1:14" x14ac:dyDescent="0.25">
      <c r="A4466" s="30" t="s">
        <v>48</v>
      </c>
      <c r="B4466" s="29">
        <v>69865</v>
      </c>
      <c r="C4466" s="28" t="s">
        <v>2149</v>
      </c>
      <c r="D4466" s="27" t="s">
        <v>46</v>
      </c>
      <c r="E4466" s="27" t="s">
        <v>50</v>
      </c>
      <c r="F4466" s="26" t="str">
        <f>VLOOKUP(E4466,PROCV!$A$1:$B$107,2,TRUE)</f>
        <v>Educação e Criação em Artes</v>
      </c>
      <c r="G4466" s="25">
        <v>2006</v>
      </c>
      <c r="H4466" s="24">
        <v>0</v>
      </c>
      <c r="I4466" s="23" t="str">
        <f>VLOOKUP(J4466,PROCV!$E$1:$F$27,2,FALSE)</f>
        <v>31 - Minas Gerais</v>
      </c>
      <c r="J4466" s="22" t="s">
        <v>85</v>
      </c>
      <c r="K4466" s="22">
        <v>0</v>
      </c>
      <c r="L4466" s="25">
        <v>99356</v>
      </c>
      <c r="M4466" s="20" t="e">
        <f>VLOOKUP(G4466,PROCV!$A$110:$B$119,2,FALSE)</f>
        <v>#N/A</v>
      </c>
      <c r="N4466" s="17" t="e">
        <f t="shared" si="69"/>
        <v>#N/A</v>
      </c>
    </row>
    <row r="4467" spans="1:14" x14ac:dyDescent="0.25">
      <c r="A4467" s="30" t="s">
        <v>48</v>
      </c>
      <c r="B4467" s="29">
        <v>611028</v>
      </c>
      <c r="C4467" s="28" t="s">
        <v>2148</v>
      </c>
      <c r="D4467" s="27" t="s">
        <v>46</v>
      </c>
      <c r="E4467" s="27" t="s">
        <v>50</v>
      </c>
      <c r="F4467" s="26" t="str">
        <f>VLOOKUP(E4467,PROCV!$A$1:$B$107,2,TRUE)</f>
        <v>Educação e Criação em Artes</v>
      </c>
      <c r="G4467" s="25">
        <v>2006</v>
      </c>
      <c r="H4467" s="24">
        <v>0</v>
      </c>
      <c r="I4467" s="23" t="str">
        <f>VLOOKUP(J4467,PROCV!$E$1:$F$27,2,FALSE)</f>
        <v>41 - Paraná</v>
      </c>
      <c r="J4467" s="22" t="s">
        <v>106</v>
      </c>
      <c r="K4467" s="22">
        <v>0</v>
      </c>
      <c r="L4467" s="25">
        <v>142995.6</v>
      </c>
      <c r="M4467" s="20" t="e">
        <f>VLOOKUP(G4467,PROCV!$A$110:$B$119,2,FALSE)</f>
        <v>#N/A</v>
      </c>
      <c r="N4467" s="17" t="e">
        <f t="shared" si="69"/>
        <v>#N/A</v>
      </c>
    </row>
    <row r="4468" spans="1:14" x14ac:dyDescent="0.25">
      <c r="A4468" s="30" t="s">
        <v>48</v>
      </c>
      <c r="B4468" s="29">
        <v>67236</v>
      </c>
      <c r="C4468" s="28" t="s">
        <v>2147</v>
      </c>
      <c r="D4468" s="27" t="s">
        <v>46</v>
      </c>
      <c r="E4468" s="27" t="s">
        <v>50</v>
      </c>
      <c r="F4468" s="26" t="str">
        <f>VLOOKUP(E4468,PROCV!$A$1:$B$107,2,TRUE)</f>
        <v>Educação e Criação em Artes</v>
      </c>
      <c r="G4468" s="25">
        <v>2006</v>
      </c>
      <c r="H4468" s="24">
        <v>0</v>
      </c>
      <c r="I4468" s="23" t="str">
        <f>VLOOKUP(J4468,PROCV!$E$1:$F$27,2,FALSE)</f>
        <v>41 - Paraná</v>
      </c>
      <c r="J4468" s="22" t="s">
        <v>106</v>
      </c>
      <c r="K4468" s="22">
        <v>0</v>
      </c>
      <c r="L4468" s="25">
        <v>40000</v>
      </c>
      <c r="M4468" s="20" t="e">
        <f>VLOOKUP(G4468,PROCV!$A$110:$B$119,2,FALSE)</f>
        <v>#N/A</v>
      </c>
      <c r="N4468" s="17" t="e">
        <f t="shared" si="69"/>
        <v>#N/A</v>
      </c>
    </row>
    <row r="4469" spans="1:14" x14ac:dyDescent="0.25">
      <c r="A4469" s="30" t="s">
        <v>48</v>
      </c>
      <c r="B4469" s="29">
        <v>66554</v>
      </c>
      <c r="C4469" s="28" t="s">
        <v>2146</v>
      </c>
      <c r="D4469" s="27" t="s">
        <v>46</v>
      </c>
      <c r="E4469" s="27" t="s">
        <v>50</v>
      </c>
      <c r="F4469" s="26" t="str">
        <f>VLOOKUP(E4469,PROCV!$A$1:$B$107,2,TRUE)</f>
        <v>Educação e Criação em Artes</v>
      </c>
      <c r="G4469" s="25">
        <v>2006</v>
      </c>
      <c r="H4469" s="24">
        <v>0</v>
      </c>
      <c r="I4469" s="23" t="str">
        <f>VLOOKUP(J4469,PROCV!$E$1:$F$27,2,FALSE)</f>
        <v>23 - Ceará</v>
      </c>
      <c r="J4469" s="22" t="s">
        <v>52</v>
      </c>
      <c r="K4469" s="22">
        <v>0</v>
      </c>
      <c r="L4469" s="25">
        <v>155000</v>
      </c>
      <c r="M4469" s="20" t="e">
        <f>VLOOKUP(G4469,PROCV!$A$110:$B$119,2,FALSE)</f>
        <v>#N/A</v>
      </c>
      <c r="N4469" s="17" t="e">
        <f t="shared" si="69"/>
        <v>#N/A</v>
      </c>
    </row>
    <row r="4470" spans="1:14" x14ac:dyDescent="0.25">
      <c r="A4470" s="30" t="s">
        <v>48</v>
      </c>
      <c r="B4470" s="29">
        <v>59221</v>
      </c>
      <c r="C4470" s="28" t="s">
        <v>50</v>
      </c>
      <c r="D4470" s="27" t="s">
        <v>314</v>
      </c>
      <c r="E4470" s="27" t="s">
        <v>590</v>
      </c>
      <c r="F4470" s="26" t="str">
        <f>VLOOKUP(E4470,PROCV!$A$1:$B$107,2,TRUE)</f>
        <v>Artes Cênicas e Espetáculo</v>
      </c>
      <c r="G4470" s="31">
        <v>2006</v>
      </c>
      <c r="H4470" s="24">
        <v>0</v>
      </c>
      <c r="I4470" s="23" t="str">
        <f>VLOOKUP(J4470,PROCV!$E$1:$F$27,2,FALSE)</f>
        <v>17 - Tocantins</v>
      </c>
      <c r="J4470" s="22" t="s">
        <v>64</v>
      </c>
      <c r="K4470" s="22">
        <v>0</v>
      </c>
      <c r="L4470" s="31">
        <v>20342.27</v>
      </c>
      <c r="M4470" s="20" t="e">
        <f>VLOOKUP(G4470,PROCV!$A$110:$B$119,2,FALSE)</f>
        <v>#N/A</v>
      </c>
      <c r="N4470" s="17" t="e">
        <f t="shared" si="69"/>
        <v>#N/A</v>
      </c>
    </row>
    <row r="4471" spans="1:14" x14ac:dyDescent="0.25">
      <c r="A4471" s="30" t="s">
        <v>48</v>
      </c>
      <c r="B4471" s="29">
        <v>65663</v>
      </c>
      <c r="C4471" s="28" t="s">
        <v>2145</v>
      </c>
      <c r="D4471" s="27" t="s">
        <v>314</v>
      </c>
      <c r="E4471" s="27" t="s">
        <v>265</v>
      </c>
      <c r="F4471" s="26" t="str">
        <f>VLOOKUP(E4471,PROCV!$A$1:$B$107,2,TRUE)</f>
        <v>Patrimônio</v>
      </c>
      <c r="G4471" s="31">
        <v>2006</v>
      </c>
      <c r="H4471" s="24">
        <v>0</v>
      </c>
      <c r="I4471" s="23" t="str">
        <f>VLOOKUP(J4471,PROCV!$E$1:$F$27,2,FALSE)</f>
        <v>31 - Minas Gerais</v>
      </c>
      <c r="J4471" s="22" t="s">
        <v>85</v>
      </c>
      <c r="K4471" s="22">
        <v>0</v>
      </c>
      <c r="L4471" s="31">
        <v>30000</v>
      </c>
      <c r="M4471" s="20" t="e">
        <f>VLOOKUP(G4471,PROCV!$A$110:$B$119,2,FALSE)</f>
        <v>#N/A</v>
      </c>
      <c r="N4471" s="17" t="e">
        <f t="shared" si="69"/>
        <v>#N/A</v>
      </c>
    </row>
    <row r="4472" spans="1:14" x14ac:dyDescent="0.25">
      <c r="A4472" s="30" t="s">
        <v>48</v>
      </c>
      <c r="B4472" s="29">
        <v>66120</v>
      </c>
      <c r="C4472" s="28" t="s">
        <v>2144</v>
      </c>
      <c r="D4472" s="27" t="s">
        <v>46</v>
      </c>
      <c r="E4472" s="27" t="s">
        <v>50</v>
      </c>
      <c r="F4472" s="26" t="str">
        <f>VLOOKUP(E4472,PROCV!$A$1:$B$107,2,TRUE)</f>
        <v>Educação e Criação em Artes</v>
      </c>
      <c r="G4472" s="25">
        <v>2006</v>
      </c>
      <c r="H4472" s="24">
        <v>0</v>
      </c>
      <c r="I4472" s="23" t="str">
        <f>VLOOKUP(J4472,PROCV!$E$1:$F$27,2,FALSE)</f>
        <v>35 - São Paulo</v>
      </c>
      <c r="J4472" s="22" t="s">
        <v>76</v>
      </c>
      <c r="K4472" s="22">
        <v>0</v>
      </c>
      <c r="L4472" s="25">
        <v>1485805.43</v>
      </c>
      <c r="M4472" s="20" t="e">
        <f>VLOOKUP(G4472,PROCV!$A$110:$B$119,2,FALSE)</f>
        <v>#N/A</v>
      </c>
      <c r="N4472" s="17" t="e">
        <f t="shared" si="69"/>
        <v>#N/A</v>
      </c>
    </row>
    <row r="4473" spans="1:14" x14ac:dyDescent="0.25">
      <c r="A4473" s="30" t="s">
        <v>48</v>
      </c>
      <c r="B4473" s="29">
        <v>67195</v>
      </c>
      <c r="C4473" s="28" t="s">
        <v>2143</v>
      </c>
      <c r="D4473" s="27" t="s">
        <v>46</v>
      </c>
      <c r="E4473" s="27" t="s">
        <v>50</v>
      </c>
      <c r="F4473" s="26" t="str">
        <f>VLOOKUP(E4473,PROCV!$A$1:$B$107,2,TRUE)</f>
        <v>Educação e Criação em Artes</v>
      </c>
      <c r="G4473" s="25">
        <v>2006</v>
      </c>
      <c r="H4473" s="24">
        <v>0</v>
      </c>
      <c r="I4473" s="23" t="str">
        <f>VLOOKUP(J4473,PROCV!$E$1:$F$27,2,FALSE)</f>
        <v>35 - São Paulo</v>
      </c>
      <c r="J4473" s="22" t="s">
        <v>76</v>
      </c>
      <c r="K4473" s="22">
        <v>0</v>
      </c>
      <c r="L4473" s="25">
        <v>1272734</v>
      </c>
      <c r="M4473" s="20" t="e">
        <f>VLOOKUP(G4473,PROCV!$A$110:$B$119,2,FALSE)</f>
        <v>#N/A</v>
      </c>
      <c r="N4473" s="17" t="e">
        <f t="shared" si="69"/>
        <v>#N/A</v>
      </c>
    </row>
    <row r="4474" spans="1:14" x14ac:dyDescent="0.25">
      <c r="A4474" s="30" t="s">
        <v>48</v>
      </c>
      <c r="B4474" s="29">
        <v>62311</v>
      </c>
      <c r="C4474" s="28" t="s">
        <v>2142</v>
      </c>
      <c r="D4474" s="27" t="s">
        <v>4</v>
      </c>
      <c r="E4474" s="27" t="s">
        <v>230</v>
      </c>
      <c r="F4474" s="26" t="str">
        <f>VLOOKUP(E4474,PROCV!$A$1:$B$107,2,TRUE)</f>
        <v>Artes Cênicas e Espetáculo</v>
      </c>
      <c r="G4474" s="25">
        <v>2006</v>
      </c>
      <c r="H4474" s="24">
        <v>0</v>
      </c>
      <c r="I4474" s="23" t="str">
        <f>VLOOKUP(J4474,PROCV!$E$1:$F$27,2,FALSE)</f>
        <v>31 - Minas Gerais</v>
      </c>
      <c r="J4474" s="22" t="s">
        <v>85</v>
      </c>
      <c r="K4474" s="22">
        <v>0</v>
      </c>
      <c r="L4474" s="25">
        <v>35000</v>
      </c>
      <c r="M4474" s="20" t="e">
        <f>VLOOKUP(G4474,PROCV!$A$110:$B$119,2,FALSE)</f>
        <v>#N/A</v>
      </c>
      <c r="N4474" s="17" t="e">
        <f t="shared" si="69"/>
        <v>#N/A</v>
      </c>
    </row>
    <row r="4475" spans="1:14" x14ac:dyDescent="0.25">
      <c r="A4475" s="30" t="s">
        <v>48</v>
      </c>
      <c r="B4475" s="29">
        <v>65955</v>
      </c>
      <c r="C4475" s="28" t="s">
        <v>2141</v>
      </c>
      <c r="D4475" s="27" t="s">
        <v>300</v>
      </c>
      <c r="E4475" s="27" t="s">
        <v>221</v>
      </c>
      <c r="F4475" s="26" t="str">
        <f>VLOOKUP(E4475,PROCV!$A$1:$B$107,2,TRUE)</f>
        <v>Artes Cênicas e Espetáculo</v>
      </c>
      <c r="G4475" s="25">
        <v>2006</v>
      </c>
      <c r="H4475" s="24">
        <v>0</v>
      </c>
      <c r="I4475" s="23" t="str">
        <f>VLOOKUP(J4475,PROCV!$E$1:$F$27,2,FALSE)</f>
        <v>35 - São Paulo</v>
      </c>
      <c r="J4475" s="22" t="s">
        <v>76</v>
      </c>
      <c r="K4475" s="22">
        <v>0</v>
      </c>
      <c r="L4475" s="25">
        <v>292025.5</v>
      </c>
      <c r="M4475" s="20" t="e">
        <f>VLOOKUP(G4475,PROCV!$A$110:$B$119,2,FALSE)</f>
        <v>#N/A</v>
      </c>
      <c r="N4475" s="17" t="e">
        <f t="shared" si="69"/>
        <v>#N/A</v>
      </c>
    </row>
    <row r="4476" spans="1:14" x14ac:dyDescent="0.25">
      <c r="A4476" s="30" t="s">
        <v>48</v>
      </c>
      <c r="B4476" s="29">
        <v>52443</v>
      </c>
      <c r="C4476" s="28" t="s">
        <v>2140</v>
      </c>
      <c r="D4476" s="27" t="s">
        <v>300</v>
      </c>
      <c r="E4476" s="27" t="s">
        <v>299</v>
      </c>
      <c r="F4476" s="26" t="str">
        <f>VLOOKUP(E4476,PROCV!$A$1:$B$107,2,TRUE)</f>
        <v>Patrimônio</v>
      </c>
      <c r="G4476" s="25">
        <v>2006</v>
      </c>
      <c r="H4476" s="24">
        <v>0</v>
      </c>
      <c r="I4476" s="23" t="str">
        <f>VLOOKUP(J4476,PROCV!$E$1:$F$27,2,FALSE)</f>
        <v>42 - Santa Catarina</v>
      </c>
      <c r="J4476" s="22" t="s">
        <v>79</v>
      </c>
      <c r="K4476" s="22">
        <v>0</v>
      </c>
      <c r="L4476" s="25">
        <v>158346.79999999999</v>
      </c>
      <c r="M4476" s="20" t="e">
        <f>VLOOKUP(G4476,PROCV!$A$110:$B$119,2,FALSE)</f>
        <v>#N/A</v>
      </c>
      <c r="N4476" s="17" t="e">
        <f t="shared" si="69"/>
        <v>#N/A</v>
      </c>
    </row>
    <row r="4477" spans="1:14" x14ac:dyDescent="0.25">
      <c r="A4477" s="30" t="s">
        <v>48</v>
      </c>
      <c r="B4477" s="29">
        <v>69588</v>
      </c>
      <c r="C4477" s="28" t="s">
        <v>2139</v>
      </c>
      <c r="D4477" s="27" t="s">
        <v>46</v>
      </c>
      <c r="E4477" s="27" t="s">
        <v>50</v>
      </c>
      <c r="F4477" s="26" t="str">
        <f>VLOOKUP(E4477,PROCV!$A$1:$B$107,2,TRUE)</f>
        <v>Educação e Criação em Artes</v>
      </c>
      <c r="G4477" s="25">
        <v>2006</v>
      </c>
      <c r="H4477" s="24">
        <v>0</v>
      </c>
      <c r="I4477" s="23" t="str">
        <f>VLOOKUP(J4477,PROCV!$E$1:$F$27,2,FALSE)</f>
        <v>33 - Rio de Janeiro</v>
      </c>
      <c r="J4477" s="22" t="s">
        <v>82</v>
      </c>
      <c r="K4477" s="22">
        <v>0</v>
      </c>
      <c r="L4477" s="25">
        <v>100000</v>
      </c>
      <c r="M4477" s="20" t="e">
        <f>VLOOKUP(G4477,PROCV!$A$110:$B$119,2,FALSE)</f>
        <v>#N/A</v>
      </c>
      <c r="N4477" s="17" t="e">
        <f t="shared" si="69"/>
        <v>#N/A</v>
      </c>
    </row>
    <row r="4478" spans="1:14" x14ac:dyDescent="0.25">
      <c r="A4478" s="30" t="s">
        <v>48</v>
      </c>
      <c r="B4478" s="29">
        <v>69915</v>
      </c>
      <c r="C4478" s="28" t="s">
        <v>2138</v>
      </c>
      <c r="D4478" s="27" t="s">
        <v>4</v>
      </c>
      <c r="E4478" s="27" t="s">
        <v>230</v>
      </c>
      <c r="F4478" s="26" t="str">
        <f>VLOOKUP(E4478,PROCV!$A$1:$B$107,2,TRUE)</f>
        <v>Artes Cênicas e Espetáculo</v>
      </c>
      <c r="G4478" s="25">
        <v>2006</v>
      </c>
      <c r="H4478" s="24">
        <v>0</v>
      </c>
      <c r="I4478" s="23" t="str">
        <f>VLOOKUP(J4478,PROCV!$E$1:$F$27,2,FALSE)</f>
        <v>42 - Santa Catarina</v>
      </c>
      <c r="J4478" s="22" t="s">
        <v>79</v>
      </c>
      <c r="K4478" s="22">
        <v>0</v>
      </c>
      <c r="L4478" s="25">
        <v>50000</v>
      </c>
      <c r="M4478" s="20" t="e">
        <f>VLOOKUP(G4478,PROCV!$A$110:$B$119,2,FALSE)</f>
        <v>#N/A</v>
      </c>
      <c r="N4478" s="17" t="e">
        <f t="shared" si="69"/>
        <v>#N/A</v>
      </c>
    </row>
    <row r="4479" spans="1:14" x14ac:dyDescent="0.25">
      <c r="A4479" s="30" t="s">
        <v>48</v>
      </c>
      <c r="B4479" s="29">
        <v>54362</v>
      </c>
      <c r="C4479" s="28" t="s">
        <v>2137</v>
      </c>
      <c r="D4479" s="27" t="s">
        <v>46</v>
      </c>
      <c r="E4479" s="27" t="s">
        <v>50</v>
      </c>
      <c r="F4479" s="26" t="str">
        <f>VLOOKUP(E4479,PROCV!$A$1:$B$107,2,TRUE)</f>
        <v>Educação e Criação em Artes</v>
      </c>
      <c r="G4479" s="25">
        <v>2006</v>
      </c>
      <c r="H4479" s="24">
        <v>0</v>
      </c>
      <c r="I4479" s="23" t="str">
        <f>VLOOKUP(J4479,PROCV!$E$1:$F$27,2,FALSE)</f>
        <v>26 - Pernambuco</v>
      </c>
      <c r="J4479" s="22" t="s">
        <v>44</v>
      </c>
      <c r="K4479" s="22">
        <v>0</v>
      </c>
      <c r="L4479" s="25">
        <v>110065.12</v>
      </c>
      <c r="M4479" s="20" t="e">
        <f>VLOOKUP(G4479,PROCV!$A$110:$B$119,2,FALSE)</f>
        <v>#N/A</v>
      </c>
      <c r="N4479" s="17" t="e">
        <f t="shared" si="69"/>
        <v>#N/A</v>
      </c>
    </row>
    <row r="4480" spans="1:14" x14ac:dyDescent="0.25">
      <c r="A4480" s="30" t="s">
        <v>48</v>
      </c>
      <c r="B4480" s="29">
        <v>63613</v>
      </c>
      <c r="C4480" s="28" t="s">
        <v>2136</v>
      </c>
      <c r="D4480" s="27" t="s">
        <v>114</v>
      </c>
      <c r="E4480" s="27" t="s">
        <v>113</v>
      </c>
      <c r="F4480" s="26" t="str">
        <f>VLOOKUP(E4480,PROCV!$A$1:$B$107,2,TRUE)</f>
        <v>Música</v>
      </c>
      <c r="G4480" s="25">
        <v>2006</v>
      </c>
      <c r="H4480" s="24">
        <v>0</v>
      </c>
      <c r="I4480" s="23" t="str">
        <f>VLOOKUP(J4480,PROCV!$E$1:$F$27,2,FALSE)</f>
        <v>41 - Paraná</v>
      </c>
      <c r="J4480" s="22" t="s">
        <v>106</v>
      </c>
      <c r="K4480" s="22">
        <v>0</v>
      </c>
      <c r="L4480" s="25">
        <v>60000</v>
      </c>
      <c r="M4480" s="20" t="e">
        <f>VLOOKUP(G4480,PROCV!$A$110:$B$119,2,FALSE)</f>
        <v>#N/A</v>
      </c>
      <c r="N4480" s="17" t="e">
        <f t="shared" si="69"/>
        <v>#N/A</v>
      </c>
    </row>
    <row r="4481" spans="1:14" x14ac:dyDescent="0.25">
      <c r="A4481" s="30" t="s">
        <v>48</v>
      </c>
      <c r="B4481" s="29">
        <v>65725</v>
      </c>
      <c r="C4481" s="28" t="s">
        <v>2135</v>
      </c>
      <c r="D4481" s="27" t="s">
        <v>114</v>
      </c>
      <c r="E4481" s="27" t="s">
        <v>113</v>
      </c>
      <c r="F4481" s="26" t="str">
        <f>VLOOKUP(E4481,PROCV!$A$1:$B$107,2,TRUE)</f>
        <v>Música</v>
      </c>
      <c r="G4481" s="25">
        <v>2006</v>
      </c>
      <c r="H4481" s="24">
        <v>0</v>
      </c>
      <c r="I4481" s="23" t="str">
        <f>VLOOKUP(J4481,PROCV!$E$1:$F$27,2,FALSE)</f>
        <v>53 - Distrito Federal</v>
      </c>
      <c r="J4481" s="22" t="s">
        <v>75</v>
      </c>
      <c r="K4481" s="22">
        <v>0</v>
      </c>
      <c r="L4481" s="25">
        <v>168253.2</v>
      </c>
      <c r="M4481" s="20" t="e">
        <f>VLOOKUP(G4481,PROCV!$A$110:$B$119,2,FALSE)</f>
        <v>#N/A</v>
      </c>
      <c r="N4481" s="17" t="e">
        <f t="shared" si="69"/>
        <v>#N/A</v>
      </c>
    </row>
    <row r="4482" spans="1:14" x14ac:dyDescent="0.25">
      <c r="A4482" s="30" t="s">
        <v>48</v>
      </c>
      <c r="B4482" s="29">
        <v>56781</v>
      </c>
      <c r="C4482" s="28" t="s">
        <v>2134</v>
      </c>
      <c r="D4482" s="27" t="s">
        <v>314</v>
      </c>
      <c r="E4482" s="27" t="s">
        <v>590</v>
      </c>
      <c r="F4482" s="26" t="str">
        <f>VLOOKUP(E4482,PROCV!$A$1:$B$107,2,TRUE)</f>
        <v>Artes Cênicas e Espetáculo</v>
      </c>
      <c r="G4482" s="25">
        <v>2006</v>
      </c>
      <c r="H4482" s="24">
        <v>0</v>
      </c>
      <c r="I4482" s="23" t="str">
        <f>VLOOKUP(J4482,PROCV!$E$1:$F$27,2,FALSE)</f>
        <v>41 - Paraná</v>
      </c>
      <c r="J4482" s="22" t="s">
        <v>106</v>
      </c>
      <c r="K4482" s="22">
        <v>0</v>
      </c>
      <c r="L4482" s="25">
        <v>93832</v>
      </c>
      <c r="M4482" s="20" t="e">
        <f>VLOOKUP(G4482,PROCV!$A$110:$B$119,2,FALSE)</f>
        <v>#N/A</v>
      </c>
      <c r="N4482" s="17" t="e">
        <f t="shared" ref="N4482:N4545" si="70">+M4482*L4482</f>
        <v>#N/A</v>
      </c>
    </row>
    <row r="4483" spans="1:14" x14ac:dyDescent="0.25">
      <c r="A4483" s="30" t="s">
        <v>48</v>
      </c>
      <c r="B4483" s="29">
        <v>68409</v>
      </c>
      <c r="C4483" s="28" t="s">
        <v>2133</v>
      </c>
      <c r="D4483" s="27" t="s">
        <v>46</v>
      </c>
      <c r="E4483" s="27" t="s">
        <v>50</v>
      </c>
      <c r="F4483" s="26" t="str">
        <f>VLOOKUP(E4483,PROCV!$A$1:$B$107,2,TRUE)</f>
        <v>Educação e Criação em Artes</v>
      </c>
      <c r="G4483" s="25">
        <v>2006</v>
      </c>
      <c r="H4483" s="24">
        <v>0</v>
      </c>
      <c r="I4483" s="23" t="str">
        <f>VLOOKUP(J4483,PROCV!$E$1:$F$27,2,FALSE)</f>
        <v>52 - Goiás</v>
      </c>
      <c r="J4483" s="22" t="s">
        <v>97</v>
      </c>
      <c r="K4483" s="22">
        <v>0</v>
      </c>
      <c r="L4483" s="25">
        <v>149980</v>
      </c>
      <c r="M4483" s="20" t="e">
        <f>VLOOKUP(G4483,PROCV!$A$110:$B$119,2,FALSE)</f>
        <v>#N/A</v>
      </c>
      <c r="N4483" s="17" t="e">
        <f t="shared" si="70"/>
        <v>#N/A</v>
      </c>
    </row>
    <row r="4484" spans="1:14" x14ac:dyDescent="0.25">
      <c r="A4484" s="30" t="s">
        <v>48</v>
      </c>
      <c r="B4484" s="29">
        <v>66285</v>
      </c>
      <c r="C4484" s="28" t="s">
        <v>2132</v>
      </c>
      <c r="D4484" s="27" t="s">
        <v>46</v>
      </c>
      <c r="E4484" s="27" t="s">
        <v>50</v>
      </c>
      <c r="F4484" s="26" t="str">
        <f>VLOOKUP(E4484,PROCV!$A$1:$B$107,2,TRUE)</f>
        <v>Educação e Criação em Artes</v>
      </c>
      <c r="G4484" s="25">
        <v>2006</v>
      </c>
      <c r="H4484" s="24">
        <v>0</v>
      </c>
      <c r="I4484" s="23" t="str">
        <f>VLOOKUP(J4484,PROCV!$E$1:$F$27,2,FALSE)</f>
        <v>21 - Maranhão</v>
      </c>
      <c r="J4484" s="22" t="s">
        <v>63</v>
      </c>
      <c r="K4484" s="22">
        <v>0</v>
      </c>
      <c r="L4484" s="25">
        <v>53800</v>
      </c>
      <c r="M4484" s="20" t="e">
        <f>VLOOKUP(G4484,PROCV!$A$110:$B$119,2,FALSE)</f>
        <v>#N/A</v>
      </c>
      <c r="N4484" s="17" t="e">
        <f t="shared" si="70"/>
        <v>#N/A</v>
      </c>
    </row>
    <row r="4485" spans="1:14" x14ac:dyDescent="0.25">
      <c r="A4485" s="30" t="s">
        <v>48</v>
      </c>
      <c r="B4485" s="29">
        <v>61760</v>
      </c>
      <c r="C4485" s="28" t="s">
        <v>2131</v>
      </c>
      <c r="D4485" s="27" t="s">
        <v>46</v>
      </c>
      <c r="E4485" s="27" t="s">
        <v>127</v>
      </c>
      <c r="F4485" s="26" t="str">
        <f>VLOOKUP(E4485,PROCV!$A$1:$B$107,2,TRUE)</f>
        <v>Patrimônio</v>
      </c>
      <c r="G4485" s="25">
        <v>2006</v>
      </c>
      <c r="H4485" s="24">
        <v>0</v>
      </c>
      <c r="I4485" s="23" t="str">
        <f>VLOOKUP(J4485,PROCV!$E$1:$F$27,2,FALSE)</f>
        <v>26 - Pernambuco</v>
      </c>
      <c r="J4485" s="22" t="s">
        <v>44</v>
      </c>
      <c r="K4485" s="22">
        <v>0</v>
      </c>
      <c r="L4485" s="25">
        <v>447856</v>
      </c>
      <c r="M4485" s="20" t="e">
        <f>VLOOKUP(G4485,PROCV!$A$110:$B$119,2,FALSE)</f>
        <v>#N/A</v>
      </c>
      <c r="N4485" s="17" t="e">
        <f t="shared" si="70"/>
        <v>#N/A</v>
      </c>
    </row>
    <row r="4486" spans="1:14" x14ac:dyDescent="0.25">
      <c r="A4486" s="30" t="s">
        <v>48</v>
      </c>
      <c r="B4486" s="29">
        <v>65634</v>
      </c>
      <c r="C4486" s="28" t="s">
        <v>2130</v>
      </c>
      <c r="D4486" s="27" t="s">
        <v>300</v>
      </c>
      <c r="E4486" s="27" t="s">
        <v>320</v>
      </c>
      <c r="F4486" s="26" t="str">
        <f>VLOOKUP(E4486,PROCV!$A$1:$B$107,2,TRUE)</f>
        <v>Música</v>
      </c>
      <c r="G4486" s="25">
        <v>2006</v>
      </c>
      <c r="H4486" s="24">
        <v>0</v>
      </c>
      <c r="I4486" s="23" t="str">
        <f>VLOOKUP(J4486,PROCV!$E$1:$F$27,2,FALSE)</f>
        <v>26 - Pernambuco</v>
      </c>
      <c r="J4486" s="22" t="s">
        <v>44</v>
      </c>
      <c r="K4486" s="22">
        <v>0</v>
      </c>
      <c r="L4486" s="25">
        <v>300000</v>
      </c>
      <c r="M4486" s="20" t="e">
        <f>VLOOKUP(G4486,PROCV!$A$110:$B$119,2,FALSE)</f>
        <v>#N/A</v>
      </c>
      <c r="N4486" s="17" t="e">
        <f t="shared" si="70"/>
        <v>#N/A</v>
      </c>
    </row>
    <row r="4487" spans="1:14" x14ac:dyDescent="0.25">
      <c r="A4487" s="30" t="s">
        <v>48</v>
      </c>
      <c r="B4487" s="29">
        <v>59867</v>
      </c>
      <c r="C4487" s="28" t="s">
        <v>1704</v>
      </c>
      <c r="D4487" s="27" t="s">
        <v>46</v>
      </c>
      <c r="E4487" s="27" t="s">
        <v>169</v>
      </c>
      <c r="F4487" s="26" t="str">
        <f>VLOOKUP(E4487,PROCV!$A$1:$B$107,2,TRUE)</f>
        <v>Editorial</v>
      </c>
      <c r="G4487" s="25">
        <v>2006</v>
      </c>
      <c r="H4487" s="24">
        <v>0</v>
      </c>
      <c r="I4487" s="23" t="str">
        <f>VLOOKUP(J4487,PROCV!$E$1:$F$27,2,FALSE)</f>
        <v>50 - Mato Grosso do Sul</v>
      </c>
      <c r="J4487" s="22" t="s">
        <v>179</v>
      </c>
      <c r="K4487" s="22">
        <v>0</v>
      </c>
      <c r="L4487" s="25">
        <v>10676.53</v>
      </c>
      <c r="M4487" s="20" t="e">
        <f>VLOOKUP(G4487,PROCV!$A$110:$B$119,2,FALSE)</f>
        <v>#N/A</v>
      </c>
      <c r="N4487" s="17" t="e">
        <f t="shared" si="70"/>
        <v>#N/A</v>
      </c>
    </row>
    <row r="4488" spans="1:14" x14ac:dyDescent="0.25">
      <c r="A4488" s="30" t="s">
        <v>48</v>
      </c>
      <c r="B4488" s="29">
        <v>65437</v>
      </c>
      <c r="C4488" s="28" t="s">
        <v>1704</v>
      </c>
      <c r="D4488" s="27" t="s">
        <v>189</v>
      </c>
      <c r="E4488" s="27" t="s">
        <v>213</v>
      </c>
      <c r="F4488" s="26" t="str">
        <f>VLOOKUP(E4488,PROCV!$A$1:$B$107,2,TRUE)</f>
        <v>Patrimônio</v>
      </c>
      <c r="G4488" s="25">
        <v>2006</v>
      </c>
      <c r="H4488" s="24">
        <v>0</v>
      </c>
      <c r="I4488" s="23" t="str">
        <f>VLOOKUP(J4488,PROCV!$E$1:$F$27,2,FALSE)</f>
        <v>41 - Paraná</v>
      </c>
      <c r="J4488" s="22" t="s">
        <v>106</v>
      </c>
      <c r="K4488" s="22">
        <v>0</v>
      </c>
      <c r="L4488" s="25">
        <v>100000</v>
      </c>
      <c r="M4488" s="20" t="e">
        <f>VLOOKUP(G4488,PROCV!$A$110:$B$119,2,FALSE)</f>
        <v>#N/A</v>
      </c>
      <c r="N4488" s="17" t="e">
        <f t="shared" si="70"/>
        <v>#N/A</v>
      </c>
    </row>
    <row r="4489" spans="1:14" x14ac:dyDescent="0.25">
      <c r="A4489" s="30" t="s">
        <v>48</v>
      </c>
      <c r="B4489" s="29">
        <v>67342</v>
      </c>
      <c r="C4489" s="28" t="s">
        <v>2129</v>
      </c>
      <c r="D4489" s="27" t="s">
        <v>189</v>
      </c>
      <c r="E4489" s="27" t="s">
        <v>213</v>
      </c>
      <c r="F4489" s="26" t="str">
        <f>VLOOKUP(E4489,PROCV!$A$1:$B$107,2,TRUE)</f>
        <v>Patrimônio</v>
      </c>
      <c r="G4489" s="25">
        <v>2006</v>
      </c>
      <c r="H4489" s="24">
        <v>0</v>
      </c>
      <c r="I4489" s="23" t="str">
        <f>VLOOKUP(J4489,PROCV!$E$1:$F$27,2,FALSE)</f>
        <v>41 - Paraná</v>
      </c>
      <c r="J4489" s="22" t="s">
        <v>106</v>
      </c>
      <c r="K4489" s="22">
        <v>0</v>
      </c>
      <c r="L4489" s="25">
        <v>110000</v>
      </c>
      <c r="M4489" s="20" t="e">
        <f>VLOOKUP(G4489,PROCV!$A$110:$B$119,2,FALSE)</f>
        <v>#N/A</v>
      </c>
      <c r="N4489" s="17" t="e">
        <f t="shared" si="70"/>
        <v>#N/A</v>
      </c>
    </row>
    <row r="4490" spans="1:14" x14ac:dyDescent="0.25">
      <c r="A4490" s="30" t="s">
        <v>48</v>
      </c>
      <c r="B4490" s="29">
        <v>62565</v>
      </c>
      <c r="C4490" s="28" t="s">
        <v>2128</v>
      </c>
      <c r="D4490" s="27" t="s">
        <v>46</v>
      </c>
      <c r="E4490" s="27" t="s">
        <v>169</v>
      </c>
      <c r="F4490" s="26" t="str">
        <f>VLOOKUP(E4490,PROCV!$A$1:$B$107,2,TRUE)</f>
        <v>Editorial</v>
      </c>
      <c r="G4490" s="25">
        <v>2006</v>
      </c>
      <c r="H4490" s="24">
        <v>0</v>
      </c>
      <c r="I4490" s="23" t="str">
        <f>VLOOKUP(J4490,PROCV!$E$1:$F$27,2,FALSE)</f>
        <v>35 - São Paulo</v>
      </c>
      <c r="J4490" s="22" t="s">
        <v>76</v>
      </c>
      <c r="K4490" s="22">
        <v>0</v>
      </c>
      <c r="L4490" s="25">
        <v>190042.43</v>
      </c>
      <c r="M4490" s="20" t="e">
        <f>VLOOKUP(G4490,PROCV!$A$110:$B$119,2,FALSE)</f>
        <v>#N/A</v>
      </c>
      <c r="N4490" s="17" t="e">
        <f t="shared" si="70"/>
        <v>#N/A</v>
      </c>
    </row>
    <row r="4491" spans="1:14" x14ac:dyDescent="0.25">
      <c r="A4491" s="30" t="s">
        <v>48</v>
      </c>
      <c r="B4491" s="29">
        <v>65283</v>
      </c>
      <c r="C4491" s="28" t="s">
        <v>2127</v>
      </c>
      <c r="D4491" s="27" t="s">
        <v>300</v>
      </c>
      <c r="E4491" s="27" t="s">
        <v>221</v>
      </c>
      <c r="F4491" s="26" t="str">
        <f>VLOOKUP(E4491,PROCV!$A$1:$B$107,2,TRUE)</f>
        <v>Artes Cênicas e Espetáculo</v>
      </c>
      <c r="G4491" s="25">
        <v>2006</v>
      </c>
      <c r="H4491" s="24">
        <v>0</v>
      </c>
      <c r="I4491" s="23" t="str">
        <f>VLOOKUP(J4491,PROCV!$E$1:$F$27,2,FALSE)</f>
        <v>41 - Paraná</v>
      </c>
      <c r="J4491" s="22" t="s">
        <v>106</v>
      </c>
      <c r="K4491" s="22">
        <v>0</v>
      </c>
      <c r="L4491" s="25">
        <v>99400</v>
      </c>
      <c r="M4491" s="20" t="e">
        <f>VLOOKUP(G4491,PROCV!$A$110:$B$119,2,FALSE)</f>
        <v>#N/A</v>
      </c>
      <c r="N4491" s="17" t="e">
        <f t="shared" si="70"/>
        <v>#N/A</v>
      </c>
    </row>
    <row r="4492" spans="1:14" x14ac:dyDescent="0.25">
      <c r="A4492" s="30" t="s">
        <v>48</v>
      </c>
      <c r="B4492" s="29">
        <v>46676</v>
      </c>
      <c r="C4492" s="28" t="s">
        <v>2126</v>
      </c>
      <c r="D4492" s="27" t="s">
        <v>189</v>
      </c>
      <c r="E4492" s="27" t="s">
        <v>213</v>
      </c>
      <c r="F4492" s="26" t="str">
        <f>VLOOKUP(E4492,PROCV!$A$1:$B$107,2,TRUE)</f>
        <v>Patrimônio</v>
      </c>
      <c r="G4492" s="25">
        <v>2006</v>
      </c>
      <c r="H4492" s="24">
        <v>0</v>
      </c>
      <c r="I4492" s="23" t="str">
        <f>VLOOKUP(J4492,PROCV!$E$1:$F$27,2,FALSE)</f>
        <v>50 - Mato Grosso do Sul</v>
      </c>
      <c r="J4492" s="22" t="s">
        <v>179</v>
      </c>
      <c r="K4492" s="22">
        <v>0</v>
      </c>
      <c r="L4492" s="25">
        <v>194578.16</v>
      </c>
      <c r="M4492" s="20" t="e">
        <f>VLOOKUP(G4492,PROCV!$A$110:$B$119,2,FALSE)</f>
        <v>#N/A</v>
      </c>
      <c r="N4492" s="17" t="e">
        <f t="shared" si="70"/>
        <v>#N/A</v>
      </c>
    </row>
    <row r="4493" spans="1:14" x14ac:dyDescent="0.25">
      <c r="A4493" s="30" t="s">
        <v>48</v>
      </c>
      <c r="B4493" s="29">
        <v>64554</v>
      </c>
      <c r="C4493" s="28" t="s">
        <v>2125</v>
      </c>
      <c r="D4493" s="27" t="s">
        <v>189</v>
      </c>
      <c r="E4493" s="27" t="s">
        <v>213</v>
      </c>
      <c r="F4493" s="26" t="str">
        <f>VLOOKUP(E4493,PROCV!$A$1:$B$107,2,TRUE)</f>
        <v>Patrimônio</v>
      </c>
      <c r="G4493" s="25">
        <v>2006</v>
      </c>
      <c r="H4493" s="24">
        <v>0</v>
      </c>
      <c r="I4493" s="23" t="str">
        <f>VLOOKUP(J4493,PROCV!$E$1:$F$27,2,FALSE)</f>
        <v>52 - Goiás</v>
      </c>
      <c r="J4493" s="22" t="s">
        <v>97</v>
      </c>
      <c r="K4493" s="22">
        <v>0</v>
      </c>
      <c r="L4493" s="25">
        <v>200000</v>
      </c>
      <c r="M4493" s="20" t="e">
        <f>VLOOKUP(G4493,PROCV!$A$110:$B$119,2,FALSE)</f>
        <v>#N/A</v>
      </c>
      <c r="N4493" s="17" t="e">
        <f t="shared" si="70"/>
        <v>#N/A</v>
      </c>
    </row>
    <row r="4494" spans="1:14" x14ac:dyDescent="0.25">
      <c r="A4494" s="30" t="s">
        <v>48</v>
      </c>
      <c r="B4494" s="29">
        <v>65151</v>
      </c>
      <c r="C4494" s="28" t="s">
        <v>2125</v>
      </c>
      <c r="D4494" s="27" t="s">
        <v>189</v>
      </c>
      <c r="E4494" s="27" t="s">
        <v>213</v>
      </c>
      <c r="F4494" s="26" t="str">
        <f>VLOOKUP(E4494,PROCV!$A$1:$B$107,2,TRUE)</f>
        <v>Patrimônio</v>
      </c>
      <c r="G4494" s="25">
        <v>2006</v>
      </c>
      <c r="H4494" s="24">
        <v>0</v>
      </c>
      <c r="I4494" s="23" t="str">
        <f>VLOOKUP(J4494,PROCV!$E$1:$F$27,2,FALSE)</f>
        <v>50 - Mato Grosso do Sul</v>
      </c>
      <c r="J4494" s="22" t="s">
        <v>179</v>
      </c>
      <c r="K4494" s="22">
        <v>0</v>
      </c>
      <c r="L4494" s="25">
        <v>250000</v>
      </c>
      <c r="M4494" s="20" t="e">
        <f>VLOOKUP(G4494,PROCV!$A$110:$B$119,2,FALSE)</f>
        <v>#N/A</v>
      </c>
      <c r="N4494" s="17" t="e">
        <f t="shared" si="70"/>
        <v>#N/A</v>
      </c>
    </row>
    <row r="4495" spans="1:14" x14ac:dyDescent="0.25">
      <c r="A4495" s="30" t="s">
        <v>48</v>
      </c>
      <c r="B4495" s="29">
        <v>67243</v>
      </c>
      <c r="C4495" s="28" t="s">
        <v>2124</v>
      </c>
      <c r="D4495" s="27" t="s">
        <v>189</v>
      </c>
      <c r="E4495" s="27" t="s">
        <v>213</v>
      </c>
      <c r="F4495" s="26" t="str">
        <f>VLOOKUP(E4495,PROCV!$A$1:$B$107,2,TRUE)</f>
        <v>Patrimônio</v>
      </c>
      <c r="G4495" s="25">
        <v>2006</v>
      </c>
      <c r="H4495" s="24">
        <v>0</v>
      </c>
      <c r="I4495" s="23" t="str">
        <f>VLOOKUP(J4495,PROCV!$E$1:$F$27,2,FALSE)</f>
        <v>11 - Rondônia</v>
      </c>
      <c r="J4495" s="22" t="s">
        <v>219</v>
      </c>
      <c r="K4495" s="22">
        <v>0</v>
      </c>
      <c r="L4495" s="25">
        <v>200000</v>
      </c>
      <c r="M4495" s="20" t="e">
        <f>VLOOKUP(G4495,PROCV!$A$110:$B$119,2,FALSE)</f>
        <v>#N/A</v>
      </c>
      <c r="N4495" s="17" t="e">
        <f t="shared" si="70"/>
        <v>#N/A</v>
      </c>
    </row>
    <row r="4496" spans="1:14" x14ac:dyDescent="0.25">
      <c r="A4496" s="30" t="s">
        <v>48</v>
      </c>
      <c r="B4496" s="29">
        <v>63630</v>
      </c>
      <c r="C4496" s="28" t="s">
        <v>2123</v>
      </c>
      <c r="D4496" s="27" t="s">
        <v>524</v>
      </c>
      <c r="E4496" s="27" t="s">
        <v>2122</v>
      </c>
      <c r="F4496" s="26" t="str">
        <f>VLOOKUP(E4496,PROCV!$A$1:$B$107,2,TRUE)</f>
        <v>Educação e Criação em Artes</v>
      </c>
      <c r="G4496" s="25">
        <v>2006</v>
      </c>
      <c r="H4496" s="24">
        <v>0</v>
      </c>
      <c r="I4496" s="23" t="str">
        <f>VLOOKUP(J4496,PROCV!$E$1:$F$27,2,FALSE)</f>
        <v>41 - Paraná</v>
      </c>
      <c r="J4496" s="22" t="s">
        <v>106</v>
      </c>
      <c r="K4496" s="22">
        <v>0</v>
      </c>
      <c r="L4496" s="25">
        <v>60000</v>
      </c>
      <c r="M4496" s="20" t="e">
        <f>VLOOKUP(G4496,PROCV!$A$110:$B$119,2,FALSE)</f>
        <v>#N/A</v>
      </c>
      <c r="N4496" s="17" t="e">
        <f t="shared" si="70"/>
        <v>#N/A</v>
      </c>
    </row>
    <row r="4497" spans="1:14" x14ac:dyDescent="0.25">
      <c r="A4497" s="30" t="s">
        <v>48</v>
      </c>
      <c r="B4497" s="29">
        <v>65379</v>
      </c>
      <c r="C4497" s="28" t="s">
        <v>2121</v>
      </c>
      <c r="D4497" s="27" t="s">
        <v>300</v>
      </c>
      <c r="E4497" s="27" t="s">
        <v>221</v>
      </c>
      <c r="F4497" s="26" t="str">
        <f>VLOOKUP(E4497,PROCV!$A$1:$B$107,2,TRUE)</f>
        <v>Artes Cênicas e Espetáculo</v>
      </c>
      <c r="G4497" s="25">
        <v>2006</v>
      </c>
      <c r="H4497" s="24">
        <v>0</v>
      </c>
      <c r="I4497" s="23" t="str">
        <f>VLOOKUP(J4497,PROCV!$E$1:$F$27,2,FALSE)</f>
        <v>41 - Paraná</v>
      </c>
      <c r="J4497" s="22" t="s">
        <v>106</v>
      </c>
      <c r="K4497" s="22">
        <v>0</v>
      </c>
      <c r="L4497" s="25">
        <v>99994</v>
      </c>
      <c r="M4497" s="20" t="e">
        <f>VLOOKUP(G4497,PROCV!$A$110:$B$119,2,FALSE)</f>
        <v>#N/A</v>
      </c>
      <c r="N4497" s="17" t="e">
        <f t="shared" si="70"/>
        <v>#N/A</v>
      </c>
    </row>
    <row r="4498" spans="1:14" x14ac:dyDescent="0.25">
      <c r="A4498" s="30" t="s">
        <v>48</v>
      </c>
      <c r="B4498" s="29">
        <v>47032</v>
      </c>
      <c r="C4498" s="28" t="s">
        <v>2120</v>
      </c>
      <c r="D4498" s="27" t="s">
        <v>46</v>
      </c>
      <c r="E4498" s="27" t="s">
        <v>50</v>
      </c>
      <c r="F4498" s="26" t="str">
        <f>VLOOKUP(E4498,PROCV!$A$1:$B$107,2,TRUE)</f>
        <v>Educação e Criação em Artes</v>
      </c>
      <c r="G4498" s="25">
        <v>2006</v>
      </c>
      <c r="H4498" s="24">
        <v>0</v>
      </c>
      <c r="I4498" s="23" t="str">
        <f>VLOOKUP(J4498,PROCV!$E$1:$F$27,2,FALSE)</f>
        <v>33 - Rio de Janeiro</v>
      </c>
      <c r="J4498" s="22" t="s">
        <v>82</v>
      </c>
      <c r="K4498" s="22">
        <v>0</v>
      </c>
      <c r="L4498" s="25">
        <v>87679.17</v>
      </c>
      <c r="M4498" s="20" t="e">
        <f>VLOOKUP(G4498,PROCV!$A$110:$B$119,2,FALSE)</f>
        <v>#N/A</v>
      </c>
      <c r="N4498" s="17" t="e">
        <f t="shared" si="70"/>
        <v>#N/A</v>
      </c>
    </row>
    <row r="4499" spans="1:14" x14ac:dyDescent="0.25">
      <c r="A4499" s="30" t="s">
        <v>48</v>
      </c>
      <c r="B4499" s="29">
        <v>65378</v>
      </c>
      <c r="C4499" s="28" t="s">
        <v>2119</v>
      </c>
      <c r="D4499" s="27" t="s">
        <v>46</v>
      </c>
      <c r="E4499" s="27" t="s">
        <v>50</v>
      </c>
      <c r="F4499" s="26" t="str">
        <f>VLOOKUP(E4499,PROCV!$A$1:$B$107,2,TRUE)</f>
        <v>Educação e Criação em Artes</v>
      </c>
      <c r="G4499" s="25">
        <v>2006</v>
      </c>
      <c r="H4499" s="24">
        <v>0</v>
      </c>
      <c r="I4499" s="23" t="str">
        <f>VLOOKUP(J4499,PROCV!$E$1:$F$27,2,FALSE)</f>
        <v>23 - Ceará</v>
      </c>
      <c r="J4499" s="22" t="s">
        <v>52</v>
      </c>
      <c r="K4499" s="22">
        <v>0</v>
      </c>
      <c r="L4499" s="25">
        <v>5105442.58</v>
      </c>
      <c r="M4499" s="20" t="e">
        <f>VLOOKUP(G4499,PROCV!$A$110:$B$119,2,FALSE)</f>
        <v>#N/A</v>
      </c>
      <c r="N4499" s="17" t="e">
        <f t="shared" si="70"/>
        <v>#N/A</v>
      </c>
    </row>
    <row r="4500" spans="1:14" x14ac:dyDescent="0.25">
      <c r="A4500" s="30" t="s">
        <v>48</v>
      </c>
      <c r="B4500" s="29">
        <v>66539</v>
      </c>
      <c r="C4500" s="28" t="s">
        <v>2118</v>
      </c>
      <c r="D4500" s="27" t="s">
        <v>46</v>
      </c>
      <c r="E4500" s="27" t="s">
        <v>50</v>
      </c>
      <c r="F4500" s="26" t="str">
        <f>VLOOKUP(E4500,PROCV!$A$1:$B$107,2,TRUE)</f>
        <v>Educação e Criação em Artes</v>
      </c>
      <c r="G4500" s="25">
        <v>2006</v>
      </c>
      <c r="H4500" s="24">
        <v>0</v>
      </c>
      <c r="I4500" s="23" t="str">
        <f>VLOOKUP(J4500,PROCV!$E$1:$F$27,2,FALSE)</f>
        <v>21 - Maranhão</v>
      </c>
      <c r="J4500" s="22" t="s">
        <v>63</v>
      </c>
      <c r="K4500" s="22">
        <v>0</v>
      </c>
      <c r="L4500" s="25">
        <v>179643</v>
      </c>
      <c r="M4500" s="20" t="e">
        <f>VLOOKUP(G4500,PROCV!$A$110:$B$119,2,FALSE)</f>
        <v>#N/A</v>
      </c>
      <c r="N4500" s="17" t="e">
        <f t="shared" si="70"/>
        <v>#N/A</v>
      </c>
    </row>
    <row r="4501" spans="1:14" x14ac:dyDescent="0.25">
      <c r="A4501" s="30" t="s">
        <v>48</v>
      </c>
      <c r="B4501" s="29">
        <v>66549</v>
      </c>
      <c r="C4501" s="28" t="s">
        <v>2117</v>
      </c>
      <c r="D4501" s="27" t="s">
        <v>46</v>
      </c>
      <c r="E4501" s="27" t="s">
        <v>50</v>
      </c>
      <c r="F4501" s="26" t="str">
        <f>VLOOKUP(E4501,PROCV!$A$1:$B$107,2,TRUE)</f>
        <v>Educação e Criação em Artes</v>
      </c>
      <c r="G4501" s="25">
        <v>2006</v>
      </c>
      <c r="H4501" s="24">
        <v>0</v>
      </c>
      <c r="I4501" s="23" t="str">
        <f>VLOOKUP(J4501,PROCV!$E$1:$F$27,2,FALSE)</f>
        <v>21 - Maranhão</v>
      </c>
      <c r="J4501" s="22" t="s">
        <v>63</v>
      </c>
      <c r="K4501" s="22">
        <v>0</v>
      </c>
      <c r="L4501" s="25">
        <v>113072</v>
      </c>
      <c r="M4501" s="20" t="e">
        <f>VLOOKUP(G4501,PROCV!$A$110:$B$119,2,FALSE)</f>
        <v>#N/A</v>
      </c>
      <c r="N4501" s="17" t="e">
        <f t="shared" si="70"/>
        <v>#N/A</v>
      </c>
    </row>
    <row r="4502" spans="1:14" x14ac:dyDescent="0.25">
      <c r="A4502" s="30" t="s">
        <v>48</v>
      </c>
      <c r="B4502" s="29">
        <v>510045</v>
      </c>
      <c r="C4502" s="28" t="s">
        <v>2116</v>
      </c>
      <c r="D4502" s="27" t="s">
        <v>300</v>
      </c>
      <c r="E4502" s="27" t="s">
        <v>320</v>
      </c>
      <c r="F4502" s="26" t="str">
        <f>VLOOKUP(E4502,PROCV!$A$1:$B$107,2,TRUE)</f>
        <v>Música</v>
      </c>
      <c r="G4502" s="25">
        <v>2006</v>
      </c>
      <c r="H4502" s="24">
        <v>0</v>
      </c>
      <c r="I4502" s="23" t="str">
        <f>VLOOKUP(J4502,PROCV!$E$1:$F$27,2,FALSE)</f>
        <v>43 - Rio Grande do Sul</v>
      </c>
      <c r="J4502" s="22" t="s">
        <v>56</v>
      </c>
      <c r="K4502" s="22">
        <v>0</v>
      </c>
      <c r="L4502" s="25">
        <v>79522.399999999994</v>
      </c>
      <c r="M4502" s="20" t="e">
        <f>VLOOKUP(G4502,PROCV!$A$110:$B$119,2,FALSE)</f>
        <v>#N/A</v>
      </c>
      <c r="N4502" s="17" t="e">
        <f t="shared" si="70"/>
        <v>#N/A</v>
      </c>
    </row>
    <row r="4503" spans="1:14" x14ac:dyDescent="0.25">
      <c r="A4503" s="30" t="s">
        <v>48</v>
      </c>
      <c r="B4503" s="29">
        <v>610494</v>
      </c>
      <c r="C4503" s="28" t="s">
        <v>2115</v>
      </c>
      <c r="D4503" s="27" t="s">
        <v>4</v>
      </c>
      <c r="E4503" s="27" t="s">
        <v>230</v>
      </c>
      <c r="F4503" s="26" t="str">
        <f>VLOOKUP(E4503,PROCV!$A$1:$B$107,2,TRUE)</f>
        <v>Artes Cênicas e Espetáculo</v>
      </c>
      <c r="G4503" s="25">
        <v>2006</v>
      </c>
      <c r="H4503" s="24">
        <v>0</v>
      </c>
      <c r="I4503" s="23" t="str">
        <f>VLOOKUP(J4503,PROCV!$E$1:$F$27,2,FALSE)</f>
        <v>33 - Rio de Janeiro</v>
      </c>
      <c r="J4503" s="22" t="s">
        <v>82</v>
      </c>
      <c r="K4503" s="22">
        <v>0</v>
      </c>
      <c r="L4503" s="25">
        <v>50000</v>
      </c>
      <c r="M4503" s="20" t="e">
        <f>VLOOKUP(G4503,PROCV!$A$110:$B$119,2,FALSE)</f>
        <v>#N/A</v>
      </c>
      <c r="N4503" s="17" t="e">
        <f t="shared" si="70"/>
        <v>#N/A</v>
      </c>
    </row>
    <row r="4504" spans="1:14" x14ac:dyDescent="0.25">
      <c r="A4504" s="30" t="s">
        <v>48</v>
      </c>
      <c r="B4504" s="29">
        <v>65402</v>
      </c>
      <c r="C4504" s="28" t="s">
        <v>2114</v>
      </c>
      <c r="D4504" s="27" t="s">
        <v>4</v>
      </c>
      <c r="E4504" s="27" t="s">
        <v>230</v>
      </c>
      <c r="F4504" s="26" t="str">
        <f>VLOOKUP(E4504,PROCV!$A$1:$B$107,2,TRUE)</f>
        <v>Artes Cênicas e Espetáculo</v>
      </c>
      <c r="G4504" s="25">
        <v>2006</v>
      </c>
      <c r="H4504" s="24">
        <v>0</v>
      </c>
      <c r="I4504" s="23" t="str">
        <f>VLOOKUP(J4504,PROCV!$E$1:$F$27,2,FALSE)</f>
        <v>31 - Minas Gerais</v>
      </c>
      <c r="J4504" s="22" t="s">
        <v>85</v>
      </c>
      <c r="K4504" s="22">
        <v>0</v>
      </c>
      <c r="L4504" s="25">
        <v>30000</v>
      </c>
      <c r="M4504" s="20" t="e">
        <f>VLOOKUP(G4504,PROCV!$A$110:$B$119,2,FALSE)</f>
        <v>#N/A</v>
      </c>
      <c r="N4504" s="17" t="e">
        <f t="shared" si="70"/>
        <v>#N/A</v>
      </c>
    </row>
    <row r="4505" spans="1:14" x14ac:dyDescent="0.25">
      <c r="A4505" s="30" t="s">
        <v>48</v>
      </c>
      <c r="B4505" s="29">
        <v>69011</v>
      </c>
      <c r="C4505" s="28" t="s">
        <v>2113</v>
      </c>
      <c r="D4505" s="27" t="s">
        <v>4</v>
      </c>
      <c r="E4505" s="27" t="s">
        <v>230</v>
      </c>
      <c r="F4505" s="26" t="str">
        <f>VLOOKUP(E4505,PROCV!$A$1:$B$107,2,TRUE)</f>
        <v>Artes Cênicas e Espetáculo</v>
      </c>
      <c r="G4505" s="25">
        <v>2006</v>
      </c>
      <c r="H4505" s="24">
        <v>0</v>
      </c>
      <c r="I4505" s="23" t="str">
        <f>VLOOKUP(J4505,PROCV!$E$1:$F$27,2,FALSE)</f>
        <v>11 - Rondônia</v>
      </c>
      <c r="J4505" s="22" t="s">
        <v>219</v>
      </c>
      <c r="K4505" s="22">
        <v>0</v>
      </c>
      <c r="L4505" s="25">
        <v>60000</v>
      </c>
      <c r="M4505" s="20" t="e">
        <f>VLOOKUP(G4505,PROCV!$A$110:$B$119,2,FALSE)</f>
        <v>#N/A</v>
      </c>
      <c r="N4505" s="17" t="e">
        <f t="shared" si="70"/>
        <v>#N/A</v>
      </c>
    </row>
    <row r="4506" spans="1:14" x14ac:dyDescent="0.25">
      <c r="A4506" s="30" t="s">
        <v>48</v>
      </c>
      <c r="B4506" s="29">
        <v>69346</v>
      </c>
      <c r="C4506" s="28" t="s">
        <v>2112</v>
      </c>
      <c r="D4506" s="27" t="s">
        <v>4</v>
      </c>
      <c r="E4506" s="27" t="s">
        <v>230</v>
      </c>
      <c r="F4506" s="26" t="str">
        <f>VLOOKUP(E4506,PROCV!$A$1:$B$107,2,TRUE)</f>
        <v>Artes Cênicas e Espetáculo</v>
      </c>
      <c r="G4506" s="25">
        <v>2006</v>
      </c>
      <c r="H4506" s="24">
        <v>0</v>
      </c>
      <c r="I4506" s="23" t="str">
        <f>VLOOKUP(J4506,PROCV!$E$1:$F$27,2,FALSE)</f>
        <v>33 - Rio de Janeiro</v>
      </c>
      <c r="J4506" s="22" t="s">
        <v>82</v>
      </c>
      <c r="K4506" s="22">
        <v>0</v>
      </c>
      <c r="L4506" s="25">
        <v>200000</v>
      </c>
      <c r="M4506" s="20" t="e">
        <f>VLOOKUP(G4506,PROCV!$A$110:$B$119,2,FALSE)</f>
        <v>#N/A</v>
      </c>
      <c r="N4506" s="17" t="e">
        <f t="shared" si="70"/>
        <v>#N/A</v>
      </c>
    </row>
    <row r="4507" spans="1:14" x14ac:dyDescent="0.25">
      <c r="A4507" s="30" t="s">
        <v>48</v>
      </c>
      <c r="B4507" s="29">
        <v>62919</v>
      </c>
      <c r="C4507" s="28" t="s">
        <v>2111</v>
      </c>
      <c r="D4507" s="27" t="s">
        <v>4</v>
      </c>
      <c r="E4507" s="27" t="s">
        <v>230</v>
      </c>
      <c r="F4507" s="26" t="str">
        <f>VLOOKUP(E4507,PROCV!$A$1:$B$107,2,TRUE)</f>
        <v>Artes Cênicas e Espetáculo</v>
      </c>
      <c r="G4507" s="25">
        <v>2006</v>
      </c>
      <c r="H4507" s="24">
        <v>0</v>
      </c>
      <c r="I4507" s="23" t="str">
        <f>VLOOKUP(J4507,PROCV!$E$1:$F$27,2,FALSE)</f>
        <v>33 - Rio de Janeiro</v>
      </c>
      <c r="J4507" s="22" t="s">
        <v>82</v>
      </c>
      <c r="K4507" s="22">
        <v>0</v>
      </c>
      <c r="L4507" s="25">
        <v>50000</v>
      </c>
      <c r="M4507" s="20" t="e">
        <f>VLOOKUP(G4507,PROCV!$A$110:$B$119,2,FALSE)</f>
        <v>#N/A</v>
      </c>
      <c r="N4507" s="17" t="e">
        <f t="shared" si="70"/>
        <v>#N/A</v>
      </c>
    </row>
    <row r="4508" spans="1:14" x14ac:dyDescent="0.25">
      <c r="A4508" s="30" t="s">
        <v>48</v>
      </c>
      <c r="B4508" s="29">
        <v>611225</v>
      </c>
      <c r="C4508" s="28" t="s">
        <v>2110</v>
      </c>
      <c r="D4508" s="27" t="s">
        <v>4</v>
      </c>
      <c r="E4508" s="27" t="s">
        <v>230</v>
      </c>
      <c r="F4508" s="26" t="str">
        <f>VLOOKUP(E4508,PROCV!$A$1:$B$107,2,TRUE)</f>
        <v>Artes Cênicas e Espetáculo</v>
      </c>
      <c r="G4508" s="25">
        <v>2006</v>
      </c>
      <c r="H4508" s="24">
        <v>0</v>
      </c>
      <c r="I4508" s="23" t="str">
        <f>VLOOKUP(J4508,PROCV!$E$1:$F$27,2,FALSE)</f>
        <v>35 - São Paulo</v>
      </c>
      <c r="J4508" s="22" t="s">
        <v>76</v>
      </c>
      <c r="K4508" s="22">
        <v>0</v>
      </c>
      <c r="L4508" s="25">
        <v>50000</v>
      </c>
      <c r="M4508" s="20" t="e">
        <f>VLOOKUP(G4508,PROCV!$A$110:$B$119,2,FALSE)</f>
        <v>#N/A</v>
      </c>
      <c r="N4508" s="17" t="e">
        <f t="shared" si="70"/>
        <v>#N/A</v>
      </c>
    </row>
    <row r="4509" spans="1:14" x14ac:dyDescent="0.25">
      <c r="A4509" s="30" t="s">
        <v>48</v>
      </c>
      <c r="B4509" s="29">
        <v>68501</v>
      </c>
      <c r="C4509" s="28" t="s">
        <v>2109</v>
      </c>
      <c r="D4509" s="27" t="s">
        <v>4</v>
      </c>
      <c r="E4509" s="27" t="s">
        <v>230</v>
      </c>
      <c r="F4509" s="26" t="str">
        <f>VLOOKUP(E4509,PROCV!$A$1:$B$107,2,TRUE)</f>
        <v>Artes Cênicas e Espetáculo</v>
      </c>
      <c r="G4509" s="25">
        <v>2006</v>
      </c>
      <c r="H4509" s="24">
        <v>0</v>
      </c>
      <c r="I4509" s="23" t="str">
        <f>VLOOKUP(J4509,PROCV!$E$1:$F$27,2,FALSE)</f>
        <v>23 - Ceará</v>
      </c>
      <c r="J4509" s="22" t="s">
        <v>52</v>
      </c>
      <c r="K4509" s="22">
        <v>0</v>
      </c>
      <c r="L4509" s="25">
        <v>50000</v>
      </c>
      <c r="M4509" s="20" t="e">
        <f>VLOOKUP(G4509,PROCV!$A$110:$B$119,2,FALSE)</f>
        <v>#N/A</v>
      </c>
      <c r="N4509" s="17" t="e">
        <f t="shared" si="70"/>
        <v>#N/A</v>
      </c>
    </row>
    <row r="4510" spans="1:14" x14ac:dyDescent="0.25">
      <c r="A4510" s="30" t="s">
        <v>48</v>
      </c>
      <c r="B4510" s="29">
        <v>610919</v>
      </c>
      <c r="C4510" s="28" t="s">
        <v>2108</v>
      </c>
      <c r="D4510" s="27" t="s">
        <v>4</v>
      </c>
      <c r="E4510" s="27" t="s">
        <v>230</v>
      </c>
      <c r="F4510" s="26" t="str">
        <f>VLOOKUP(E4510,PROCV!$A$1:$B$107,2,TRUE)</f>
        <v>Artes Cênicas e Espetáculo</v>
      </c>
      <c r="G4510" s="25">
        <v>2006</v>
      </c>
      <c r="H4510" s="24">
        <v>0</v>
      </c>
      <c r="I4510" s="23" t="str">
        <f>VLOOKUP(J4510,PROCV!$E$1:$F$27,2,FALSE)</f>
        <v>51 - Mato Grosso</v>
      </c>
      <c r="J4510" s="22" t="s">
        <v>99</v>
      </c>
      <c r="K4510" s="22">
        <v>0</v>
      </c>
      <c r="L4510" s="25">
        <v>436783</v>
      </c>
      <c r="M4510" s="20" t="e">
        <f>VLOOKUP(G4510,PROCV!$A$110:$B$119,2,FALSE)</f>
        <v>#N/A</v>
      </c>
      <c r="N4510" s="17" t="e">
        <f t="shared" si="70"/>
        <v>#N/A</v>
      </c>
    </row>
    <row r="4511" spans="1:14" x14ac:dyDescent="0.25">
      <c r="A4511" s="30" t="s">
        <v>48</v>
      </c>
      <c r="B4511" s="29">
        <v>63786</v>
      </c>
      <c r="C4511" s="28" t="s">
        <v>2107</v>
      </c>
      <c r="D4511" s="27" t="s">
        <v>4</v>
      </c>
      <c r="E4511" s="27" t="s">
        <v>230</v>
      </c>
      <c r="F4511" s="26" t="str">
        <f>VLOOKUP(E4511,PROCV!$A$1:$B$107,2,TRUE)</f>
        <v>Artes Cênicas e Espetáculo</v>
      </c>
      <c r="G4511" s="25">
        <v>2006</v>
      </c>
      <c r="H4511" s="24">
        <v>0</v>
      </c>
      <c r="I4511" s="23" t="str">
        <f>VLOOKUP(J4511,PROCV!$E$1:$F$27,2,FALSE)</f>
        <v>35 - São Paulo</v>
      </c>
      <c r="J4511" s="22" t="s">
        <v>76</v>
      </c>
      <c r="K4511" s="22">
        <v>0</v>
      </c>
      <c r="L4511" s="25">
        <v>20000</v>
      </c>
      <c r="M4511" s="20" t="e">
        <f>VLOOKUP(G4511,PROCV!$A$110:$B$119,2,FALSE)</f>
        <v>#N/A</v>
      </c>
      <c r="N4511" s="17" t="e">
        <f t="shared" si="70"/>
        <v>#N/A</v>
      </c>
    </row>
    <row r="4512" spans="1:14" x14ac:dyDescent="0.25">
      <c r="A4512" s="30" t="s">
        <v>48</v>
      </c>
      <c r="B4512" s="29">
        <v>70048</v>
      </c>
      <c r="C4512" s="28" t="s">
        <v>2106</v>
      </c>
      <c r="D4512" s="27" t="s">
        <v>46</v>
      </c>
      <c r="E4512" s="27" t="s">
        <v>50</v>
      </c>
      <c r="F4512" s="26" t="str">
        <f>VLOOKUP(E4512,PROCV!$A$1:$B$107,2,TRUE)</f>
        <v>Educação e Criação em Artes</v>
      </c>
      <c r="G4512" s="25">
        <v>2006</v>
      </c>
      <c r="H4512" s="24">
        <v>0</v>
      </c>
      <c r="I4512" s="23" t="str">
        <f>VLOOKUP(J4512,PROCV!$E$1:$F$27,2,FALSE)</f>
        <v>31 - Minas Gerais</v>
      </c>
      <c r="J4512" s="22" t="s">
        <v>85</v>
      </c>
      <c r="K4512" s="22">
        <v>0</v>
      </c>
      <c r="L4512" s="25">
        <v>145000</v>
      </c>
      <c r="M4512" s="20" t="e">
        <f>VLOOKUP(G4512,PROCV!$A$110:$B$119,2,FALSE)</f>
        <v>#N/A</v>
      </c>
      <c r="N4512" s="17" t="e">
        <f t="shared" si="70"/>
        <v>#N/A</v>
      </c>
    </row>
    <row r="4513" spans="1:14" x14ac:dyDescent="0.25">
      <c r="A4513" s="30" t="s">
        <v>48</v>
      </c>
      <c r="B4513" s="29">
        <v>62067</v>
      </c>
      <c r="C4513" s="28" t="s">
        <v>2105</v>
      </c>
      <c r="D4513" s="27" t="s">
        <v>46</v>
      </c>
      <c r="E4513" s="27" t="s">
        <v>50</v>
      </c>
      <c r="F4513" s="26" t="str">
        <f>VLOOKUP(E4513,PROCV!$A$1:$B$107,2,TRUE)</f>
        <v>Educação e Criação em Artes</v>
      </c>
      <c r="G4513" s="25">
        <v>2006</v>
      </c>
      <c r="H4513" s="24">
        <v>0</v>
      </c>
      <c r="I4513" s="23" t="str">
        <f>VLOOKUP(J4513,PROCV!$E$1:$F$27,2,FALSE)</f>
        <v>53 - Distrito Federal</v>
      </c>
      <c r="J4513" s="22" t="s">
        <v>75</v>
      </c>
      <c r="K4513" s="22">
        <v>0</v>
      </c>
      <c r="L4513" s="25">
        <v>118532.73</v>
      </c>
      <c r="M4513" s="20" t="e">
        <f>VLOOKUP(G4513,PROCV!$A$110:$B$119,2,FALSE)</f>
        <v>#N/A</v>
      </c>
      <c r="N4513" s="17" t="e">
        <f t="shared" si="70"/>
        <v>#N/A</v>
      </c>
    </row>
    <row r="4514" spans="1:14" x14ac:dyDescent="0.25">
      <c r="A4514" s="30" t="s">
        <v>48</v>
      </c>
      <c r="B4514" s="29">
        <v>65749</v>
      </c>
      <c r="C4514" s="28" t="s">
        <v>2104</v>
      </c>
      <c r="D4514" s="27" t="s">
        <v>46</v>
      </c>
      <c r="E4514" s="27" t="s">
        <v>50</v>
      </c>
      <c r="F4514" s="26" t="str">
        <f>VLOOKUP(E4514,PROCV!$A$1:$B$107,2,TRUE)</f>
        <v>Educação e Criação em Artes</v>
      </c>
      <c r="G4514" s="25">
        <v>2006</v>
      </c>
      <c r="H4514" s="24">
        <v>0</v>
      </c>
      <c r="I4514" s="23" t="str">
        <f>VLOOKUP(J4514,PROCV!$E$1:$F$27,2,FALSE)</f>
        <v>53 - Distrito Federal</v>
      </c>
      <c r="J4514" s="22" t="s">
        <v>75</v>
      </c>
      <c r="K4514" s="22">
        <v>0</v>
      </c>
      <c r="L4514" s="25">
        <v>105524.8</v>
      </c>
      <c r="M4514" s="20" t="e">
        <f>VLOOKUP(G4514,PROCV!$A$110:$B$119,2,FALSE)</f>
        <v>#N/A</v>
      </c>
      <c r="N4514" s="17" t="e">
        <f t="shared" si="70"/>
        <v>#N/A</v>
      </c>
    </row>
    <row r="4515" spans="1:14" x14ac:dyDescent="0.25">
      <c r="A4515" s="30" t="s">
        <v>48</v>
      </c>
      <c r="B4515" s="29">
        <v>65791</v>
      </c>
      <c r="C4515" s="28" t="s">
        <v>2103</v>
      </c>
      <c r="D4515" s="27" t="s">
        <v>314</v>
      </c>
      <c r="E4515" s="27" t="s">
        <v>265</v>
      </c>
      <c r="F4515" s="26" t="str">
        <f>VLOOKUP(E4515,PROCV!$A$1:$B$107,2,TRUE)</f>
        <v>Patrimônio</v>
      </c>
      <c r="G4515" s="31">
        <v>2006</v>
      </c>
      <c r="H4515" s="24">
        <v>0</v>
      </c>
      <c r="I4515" s="23" t="str">
        <f>VLOOKUP(J4515,PROCV!$E$1:$F$27,2,FALSE)</f>
        <v>35 - São Paulo</v>
      </c>
      <c r="J4515" s="22" t="s">
        <v>76</v>
      </c>
      <c r="K4515" s="22">
        <v>0</v>
      </c>
      <c r="L4515" s="31">
        <v>196300</v>
      </c>
      <c r="M4515" s="20" t="e">
        <f>VLOOKUP(G4515,PROCV!$A$110:$B$119,2,FALSE)</f>
        <v>#N/A</v>
      </c>
      <c r="N4515" s="17" t="e">
        <f t="shared" si="70"/>
        <v>#N/A</v>
      </c>
    </row>
    <row r="4516" spans="1:14" x14ac:dyDescent="0.25">
      <c r="A4516" s="30" t="s">
        <v>48</v>
      </c>
      <c r="B4516" s="29">
        <v>67434</v>
      </c>
      <c r="C4516" s="28" t="s">
        <v>2102</v>
      </c>
      <c r="D4516" s="27" t="s">
        <v>314</v>
      </c>
      <c r="E4516" s="27" t="s">
        <v>265</v>
      </c>
      <c r="F4516" s="26" t="str">
        <f>VLOOKUP(E4516,PROCV!$A$1:$B$107,2,TRUE)</f>
        <v>Patrimônio</v>
      </c>
      <c r="G4516" s="31">
        <v>2006</v>
      </c>
      <c r="H4516" s="24">
        <v>0</v>
      </c>
      <c r="I4516" s="23" t="str">
        <f>VLOOKUP(J4516,PROCV!$E$1:$F$27,2,FALSE)</f>
        <v>53 - Distrito Federal</v>
      </c>
      <c r="J4516" s="22" t="s">
        <v>75</v>
      </c>
      <c r="K4516" s="22">
        <v>0</v>
      </c>
      <c r="L4516" s="31">
        <v>50000</v>
      </c>
      <c r="M4516" s="20" t="e">
        <f>VLOOKUP(G4516,PROCV!$A$110:$B$119,2,FALSE)</f>
        <v>#N/A</v>
      </c>
      <c r="N4516" s="17" t="e">
        <f t="shared" si="70"/>
        <v>#N/A</v>
      </c>
    </row>
    <row r="4517" spans="1:14" x14ac:dyDescent="0.25">
      <c r="A4517" s="30" t="s">
        <v>48</v>
      </c>
      <c r="B4517" s="29">
        <v>66986</v>
      </c>
      <c r="C4517" s="28" t="s">
        <v>2101</v>
      </c>
      <c r="D4517" s="27" t="s">
        <v>189</v>
      </c>
      <c r="E4517" s="27" t="s">
        <v>188</v>
      </c>
      <c r="F4517" s="26" t="str">
        <f>VLOOKUP(E4517,PROCV!$A$1:$B$107,2,TRUE)</f>
        <v>Audiovisual</v>
      </c>
      <c r="G4517" s="25">
        <v>2006</v>
      </c>
      <c r="H4517" s="24">
        <v>0</v>
      </c>
      <c r="I4517" s="23" t="str">
        <f>VLOOKUP(J4517,PROCV!$E$1:$F$27,2,FALSE)</f>
        <v>33 - Rio de Janeiro</v>
      </c>
      <c r="J4517" s="22" t="s">
        <v>82</v>
      </c>
      <c r="K4517" s="22">
        <v>0</v>
      </c>
      <c r="L4517" s="25">
        <v>170000</v>
      </c>
      <c r="M4517" s="20" t="e">
        <f>VLOOKUP(G4517,PROCV!$A$110:$B$119,2,FALSE)</f>
        <v>#N/A</v>
      </c>
      <c r="N4517" s="17" t="e">
        <f t="shared" si="70"/>
        <v>#N/A</v>
      </c>
    </row>
    <row r="4518" spans="1:14" x14ac:dyDescent="0.25">
      <c r="A4518" s="30" t="s">
        <v>48</v>
      </c>
      <c r="B4518" s="29">
        <v>68915</v>
      </c>
      <c r="C4518" s="28" t="s">
        <v>2100</v>
      </c>
      <c r="D4518" s="27" t="s">
        <v>46</v>
      </c>
      <c r="E4518" s="27" t="s">
        <v>50</v>
      </c>
      <c r="F4518" s="26" t="str">
        <f>VLOOKUP(E4518,PROCV!$A$1:$B$107,2,TRUE)</f>
        <v>Educação e Criação em Artes</v>
      </c>
      <c r="G4518" s="25">
        <v>2006</v>
      </c>
      <c r="H4518" s="24">
        <v>0</v>
      </c>
      <c r="I4518" s="23" t="str">
        <f>VLOOKUP(J4518,PROCV!$E$1:$F$27,2,FALSE)</f>
        <v>35 - São Paulo</v>
      </c>
      <c r="J4518" s="22" t="s">
        <v>76</v>
      </c>
      <c r="K4518" s="22">
        <v>0</v>
      </c>
      <c r="L4518" s="25">
        <v>150000</v>
      </c>
      <c r="M4518" s="20" t="e">
        <f>VLOOKUP(G4518,PROCV!$A$110:$B$119,2,FALSE)</f>
        <v>#N/A</v>
      </c>
      <c r="N4518" s="17" t="e">
        <f t="shared" si="70"/>
        <v>#N/A</v>
      </c>
    </row>
    <row r="4519" spans="1:14" x14ac:dyDescent="0.25">
      <c r="A4519" s="30" t="s">
        <v>48</v>
      </c>
      <c r="B4519" s="29">
        <v>65774</v>
      </c>
      <c r="C4519" s="28" t="s">
        <v>2099</v>
      </c>
      <c r="D4519" s="27" t="s">
        <v>189</v>
      </c>
      <c r="E4519" s="27" t="s">
        <v>213</v>
      </c>
      <c r="F4519" s="26" t="str">
        <f>VLOOKUP(E4519,PROCV!$A$1:$B$107,2,TRUE)</f>
        <v>Patrimônio</v>
      </c>
      <c r="G4519" s="25">
        <v>2006</v>
      </c>
      <c r="H4519" s="24">
        <v>0</v>
      </c>
      <c r="I4519" s="23" t="str">
        <f>VLOOKUP(J4519,PROCV!$E$1:$F$27,2,FALSE)</f>
        <v>12 - Acre</v>
      </c>
      <c r="J4519" s="22" t="s">
        <v>71</v>
      </c>
      <c r="K4519" s="22">
        <v>0</v>
      </c>
      <c r="L4519" s="25">
        <v>100000</v>
      </c>
      <c r="M4519" s="20" t="e">
        <f>VLOOKUP(G4519,PROCV!$A$110:$B$119,2,FALSE)</f>
        <v>#N/A</v>
      </c>
      <c r="N4519" s="17" t="e">
        <f t="shared" si="70"/>
        <v>#N/A</v>
      </c>
    </row>
    <row r="4520" spans="1:14" x14ac:dyDescent="0.25">
      <c r="A4520" s="30" t="s">
        <v>48</v>
      </c>
      <c r="B4520" s="29">
        <v>65581</v>
      </c>
      <c r="C4520" s="28" t="s">
        <v>2098</v>
      </c>
      <c r="D4520" s="27" t="s">
        <v>46</v>
      </c>
      <c r="E4520" s="27" t="s">
        <v>50</v>
      </c>
      <c r="F4520" s="26" t="str">
        <f>VLOOKUP(E4520,PROCV!$A$1:$B$107,2,TRUE)</f>
        <v>Educação e Criação em Artes</v>
      </c>
      <c r="G4520" s="25">
        <v>2006</v>
      </c>
      <c r="H4520" s="24">
        <v>0</v>
      </c>
      <c r="I4520" s="23" t="str">
        <f>VLOOKUP(J4520,PROCV!$E$1:$F$27,2,FALSE)</f>
        <v>32 - Espírito Santo</v>
      </c>
      <c r="J4520" s="22" t="s">
        <v>67</v>
      </c>
      <c r="K4520" s="22">
        <v>0</v>
      </c>
      <c r="L4520" s="25">
        <v>30000</v>
      </c>
      <c r="M4520" s="20" t="e">
        <f>VLOOKUP(G4520,PROCV!$A$110:$B$119,2,FALSE)</f>
        <v>#N/A</v>
      </c>
      <c r="N4520" s="17" t="e">
        <f t="shared" si="70"/>
        <v>#N/A</v>
      </c>
    </row>
    <row r="4521" spans="1:14" x14ac:dyDescent="0.25">
      <c r="A4521" s="30" t="s">
        <v>48</v>
      </c>
      <c r="B4521" s="29">
        <v>65881</v>
      </c>
      <c r="C4521" s="28" t="s">
        <v>2097</v>
      </c>
      <c r="D4521" s="27" t="s">
        <v>189</v>
      </c>
      <c r="E4521" s="27" t="s">
        <v>640</v>
      </c>
      <c r="F4521" s="26" t="str">
        <f>VLOOKUP(E4521,PROCV!$A$1:$B$107,2,TRUE)</f>
        <v>Música</v>
      </c>
      <c r="G4521" s="25">
        <v>2006</v>
      </c>
      <c r="H4521" s="24">
        <v>0</v>
      </c>
      <c r="I4521" s="23" t="str">
        <f>VLOOKUP(J4521,PROCV!$E$1:$F$27,2,FALSE)</f>
        <v>22 - Piauí</v>
      </c>
      <c r="J4521" s="22" t="s">
        <v>77</v>
      </c>
      <c r="K4521" s="22">
        <v>0</v>
      </c>
      <c r="L4521" s="25">
        <v>349970</v>
      </c>
      <c r="M4521" s="20" t="e">
        <f>VLOOKUP(G4521,PROCV!$A$110:$B$119,2,FALSE)</f>
        <v>#N/A</v>
      </c>
      <c r="N4521" s="17" t="e">
        <f t="shared" si="70"/>
        <v>#N/A</v>
      </c>
    </row>
    <row r="4522" spans="1:14" x14ac:dyDescent="0.25">
      <c r="A4522" s="30" t="s">
        <v>48</v>
      </c>
      <c r="B4522" s="29">
        <v>65265</v>
      </c>
      <c r="C4522" s="28" t="s">
        <v>2096</v>
      </c>
      <c r="D4522" s="27" t="s">
        <v>189</v>
      </c>
      <c r="E4522" s="27" t="s">
        <v>213</v>
      </c>
      <c r="F4522" s="26" t="str">
        <f>VLOOKUP(E4522,PROCV!$A$1:$B$107,2,TRUE)</f>
        <v>Patrimônio</v>
      </c>
      <c r="G4522" s="25">
        <v>2006</v>
      </c>
      <c r="H4522" s="24">
        <v>0</v>
      </c>
      <c r="I4522" s="23" t="str">
        <f>VLOOKUP(J4522,PROCV!$E$1:$F$27,2,FALSE)</f>
        <v>41 - Paraná</v>
      </c>
      <c r="J4522" s="22" t="s">
        <v>106</v>
      </c>
      <c r="K4522" s="22">
        <v>0</v>
      </c>
      <c r="L4522" s="25">
        <v>40767.93</v>
      </c>
      <c r="M4522" s="20" t="e">
        <f>VLOOKUP(G4522,PROCV!$A$110:$B$119,2,FALSE)</f>
        <v>#N/A</v>
      </c>
      <c r="N4522" s="17" t="e">
        <f t="shared" si="70"/>
        <v>#N/A</v>
      </c>
    </row>
    <row r="4523" spans="1:14" x14ac:dyDescent="0.25">
      <c r="A4523" s="30" t="s">
        <v>48</v>
      </c>
      <c r="B4523" s="29">
        <v>610400</v>
      </c>
      <c r="C4523" s="28" t="s">
        <v>2095</v>
      </c>
      <c r="D4523" s="27" t="s">
        <v>189</v>
      </c>
      <c r="E4523" s="27" t="s">
        <v>213</v>
      </c>
      <c r="F4523" s="26" t="str">
        <f>VLOOKUP(E4523,PROCV!$A$1:$B$107,2,TRUE)</f>
        <v>Patrimônio</v>
      </c>
      <c r="G4523" s="25">
        <v>2006</v>
      </c>
      <c r="H4523" s="24">
        <v>0</v>
      </c>
      <c r="I4523" s="23" t="str">
        <f>VLOOKUP(J4523,PROCV!$E$1:$F$27,2,FALSE)</f>
        <v>35 - São Paulo</v>
      </c>
      <c r="J4523" s="22" t="s">
        <v>76</v>
      </c>
      <c r="K4523" s="22">
        <v>0</v>
      </c>
      <c r="L4523" s="25">
        <v>80000</v>
      </c>
      <c r="M4523" s="20" t="e">
        <f>VLOOKUP(G4523,PROCV!$A$110:$B$119,2,FALSE)</f>
        <v>#N/A</v>
      </c>
      <c r="N4523" s="17" t="e">
        <f t="shared" si="70"/>
        <v>#N/A</v>
      </c>
    </row>
    <row r="4524" spans="1:14" x14ac:dyDescent="0.25">
      <c r="A4524" s="30" t="s">
        <v>48</v>
      </c>
      <c r="B4524" s="29">
        <v>65792</v>
      </c>
      <c r="C4524" s="28" t="s">
        <v>2094</v>
      </c>
      <c r="D4524" s="27" t="s">
        <v>189</v>
      </c>
      <c r="E4524" s="27" t="s">
        <v>213</v>
      </c>
      <c r="F4524" s="26" t="str">
        <f>VLOOKUP(E4524,PROCV!$A$1:$B$107,2,TRUE)</f>
        <v>Patrimônio</v>
      </c>
      <c r="G4524" s="25">
        <v>2006</v>
      </c>
      <c r="H4524" s="24">
        <v>0</v>
      </c>
      <c r="I4524" s="23" t="str">
        <f>VLOOKUP(J4524,PROCV!$E$1:$F$27,2,FALSE)</f>
        <v>11 - Rondônia</v>
      </c>
      <c r="J4524" s="22" t="s">
        <v>219</v>
      </c>
      <c r="K4524" s="22">
        <v>0</v>
      </c>
      <c r="L4524" s="25">
        <v>81600.03</v>
      </c>
      <c r="M4524" s="20" t="e">
        <f>VLOOKUP(G4524,PROCV!$A$110:$B$119,2,FALSE)</f>
        <v>#N/A</v>
      </c>
      <c r="N4524" s="17" t="e">
        <f t="shared" si="70"/>
        <v>#N/A</v>
      </c>
    </row>
    <row r="4525" spans="1:14" x14ac:dyDescent="0.25">
      <c r="A4525" s="30" t="s">
        <v>48</v>
      </c>
      <c r="B4525" s="29">
        <v>65684</v>
      </c>
      <c r="C4525" s="28" t="s">
        <v>2093</v>
      </c>
      <c r="D4525" s="27" t="s">
        <v>189</v>
      </c>
      <c r="E4525" s="27" t="s">
        <v>213</v>
      </c>
      <c r="F4525" s="26" t="str">
        <f>VLOOKUP(E4525,PROCV!$A$1:$B$107,2,TRUE)</f>
        <v>Patrimônio</v>
      </c>
      <c r="G4525" s="25">
        <v>2006</v>
      </c>
      <c r="H4525" s="24">
        <v>0</v>
      </c>
      <c r="I4525" s="23" t="str">
        <f>VLOOKUP(J4525,PROCV!$E$1:$F$27,2,FALSE)</f>
        <v>11 - Rondônia</v>
      </c>
      <c r="J4525" s="22" t="s">
        <v>219</v>
      </c>
      <c r="K4525" s="22">
        <v>0</v>
      </c>
      <c r="L4525" s="25">
        <v>150000</v>
      </c>
      <c r="M4525" s="20" t="e">
        <f>VLOOKUP(G4525,PROCV!$A$110:$B$119,2,FALSE)</f>
        <v>#N/A</v>
      </c>
      <c r="N4525" s="17" t="e">
        <f t="shared" si="70"/>
        <v>#N/A</v>
      </c>
    </row>
    <row r="4526" spans="1:14" x14ac:dyDescent="0.25">
      <c r="A4526" s="30" t="s">
        <v>48</v>
      </c>
      <c r="B4526" s="29">
        <v>65218</v>
      </c>
      <c r="C4526" s="28" t="s">
        <v>2092</v>
      </c>
      <c r="D4526" s="27" t="s">
        <v>189</v>
      </c>
      <c r="E4526" s="27" t="s">
        <v>213</v>
      </c>
      <c r="F4526" s="26" t="str">
        <f>VLOOKUP(E4526,PROCV!$A$1:$B$107,2,TRUE)</f>
        <v>Patrimônio</v>
      </c>
      <c r="G4526" s="25">
        <v>2006</v>
      </c>
      <c r="H4526" s="24">
        <v>0</v>
      </c>
      <c r="I4526" s="23" t="str">
        <f>VLOOKUP(J4526,PROCV!$E$1:$F$27,2,FALSE)</f>
        <v>41 - Paraná</v>
      </c>
      <c r="J4526" s="22" t="s">
        <v>106</v>
      </c>
      <c r="K4526" s="22">
        <v>0</v>
      </c>
      <c r="L4526" s="25">
        <v>110000</v>
      </c>
      <c r="M4526" s="20" t="e">
        <f>VLOOKUP(G4526,PROCV!$A$110:$B$119,2,FALSE)</f>
        <v>#N/A</v>
      </c>
      <c r="N4526" s="17" t="e">
        <f t="shared" si="70"/>
        <v>#N/A</v>
      </c>
    </row>
    <row r="4527" spans="1:14" x14ac:dyDescent="0.25">
      <c r="A4527" s="30" t="s">
        <v>48</v>
      </c>
      <c r="B4527" s="29">
        <v>65653</v>
      </c>
      <c r="C4527" s="28" t="s">
        <v>2091</v>
      </c>
      <c r="D4527" s="27" t="s">
        <v>189</v>
      </c>
      <c r="E4527" s="27" t="s">
        <v>213</v>
      </c>
      <c r="F4527" s="26" t="str">
        <f>VLOOKUP(E4527,PROCV!$A$1:$B$107,2,TRUE)</f>
        <v>Patrimônio</v>
      </c>
      <c r="G4527" s="25">
        <v>2006</v>
      </c>
      <c r="H4527" s="24">
        <v>0</v>
      </c>
      <c r="I4527" s="23" t="str">
        <f>VLOOKUP(J4527,PROCV!$E$1:$F$27,2,FALSE)</f>
        <v>43 - Rio Grande do Sul</v>
      </c>
      <c r="J4527" s="22" t="s">
        <v>56</v>
      </c>
      <c r="K4527" s="22">
        <v>0</v>
      </c>
      <c r="L4527" s="25">
        <v>290000</v>
      </c>
      <c r="M4527" s="20" t="e">
        <f>VLOOKUP(G4527,PROCV!$A$110:$B$119,2,FALSE)</f>
        <v>#N/A</v>
      </c>
      <c r="N4527" s="17" t="e">
        <f t="shared" si="70"/>
        <v>#N/A</v>
      </c>
    </row>
    <row r="4528" spans="1:14" x14ac:dyDescent="0.25">
      <c r="A4528" s="30" t="s">
        <v>48</v>
      </c>
      <c r="B4528" s="29">
        <v>65745</v>
      </c>
      <c r="C4528" s="28" t="s">
        <v>2090</v>
      </c>
      <c r="D4528" s="27" t="s">
        <v>189</v>
      </c>
      <c r="E4528" s="27" t="s">
        <v>213</v>
      </c>
      <c r="F4528" s="26" t="str">
        <f>VLOOKUP(E4528,PROCV!$A$1:$B$107,2,TRUE)</f>
        <v>Patrimônio</v>
      </c>
      <c r="G4528" s="25">
        <v>2006</v>
      </c>
      <c r="H4528" s="24">
        <v>0</v>
      </c>
      <c r="I4528" s="23" t="str">
        <f>VLOOKUP(J4528,PROCV!$E$1:$F$27,2,FALSE)</f>
        <v>35 - São Paulo</v>
      </c>
      <c r="J4528" s="22" t="s">
        <v>76</v>
      </c>
      <c r="K4528" s="22">
        <v>0</v>
      </c>
      <c r="L4528" s="25">
        <v>20000</v>
      </c>
      <c r="M4528" s="20" t="e">
        <f>VLOOKUP(G4528,PROCV!$A$110:$B$119,2,FALSE)</f>
        <v>#N/A</v>
      </c>
      <c r="N4528" s="17" t="e">
        <f t="shared" si="70"/>
        <v>#N/A</v>
      </c>
    </row>
    <row r="4529" spans="1:14" x14ac:dyDescent="0.25">
      <c r="A4529" s="30" t="s">
        <v>48</v>
      </c>
      <c r="B4529" s="29">
        <v>63125</v>
      </c>
      <c r="C4529" s="28" t="s">
        <v>644</v>
      </c>
      <c r="D4529" s="27" t="s">
        <v>189</v>
      </c>
      <c r="E4529" s="27" t="s">
        <v>213</v>
      </c>
      <c r="F4529" s="26" t="str">
        <f>VLOOKUP(E4529,PROCV!$A$1:$B$107,2,TRUE)</f>
        <v>Patrimônio</v>
      </c>
      <c r="G4529" s="25">
        <v>2006</v>
      </c>
      <c r="H4529" s="24">
        <v>0</v>
      </c>
      <c r="I4529" s="23" t="str">
        <f>VLOOKUP(J4529,PROCV!$E$1:$F$27,2,FALSE)</f>
        <v>13 - Amazonas</v>
      </c>
      <c r="J4529" s="22" t="s">
        <v>823</v>
      </c>
      <c r="K4529" s="22">
        <v>0</v>
      </c>
      <c r="L4529" s="25">
        <v>300000</v>
      </c>
      <c r="M4529" s="20" t="e">
        <f>VLOOKUP(G4529,PROCV!$A$110:$B$119,2,FALSE)</f>
        <v>#N/A</v>
      </c>
      <c r="N4529" s="17" t="e">
        <f t="shared" si="70"/>
        <v>#N/A</v>
      </c>
    </row>
    <row r="4530" spans="1:14" x14ac:dyDescent="0.25">
      <c r="A4530" s="30" t="s">
        <v>48</v>
      </c>
      <c r="B4530" s="29">
        <v>65781</v>
      </c>
      <c r="C4530" s="28" t="s">
        <v>643</v>
      </c>
      <c r="D4530" s="27" t="s">
        <v>189</v>
      </c>
      <c r="E4530" s="27" t="s">
        <v>213</v>
      </c>
      <c r="F4530" s="26" t="str">
        <f>VLOOKUP(E4530,PROCV!$A$1:$B$107,2,TRUE)</f>
        <v>Patrimônio</v>
      </c>
      <c r="G4530" s="25">
        <v>2006</v>
      </c>
      <c r="H4530" s="24">
        <v>0</v>
      </c>
      <c r="I4530" s="23" t="str">
        <f>VLOOKUP(J4530,PROCV!$E$1:$F$27,2,FALSE)</f>
        <v>41 - Paraná</v>
      </c>
      <c r="J4530" s="22" t="s">
        <v>106</v>
      </c>
      <c r="K4530" s="22">
        <v>0</v>
      </c>
      <c r="L4530" s="25">
        <v>80000</v>
      </c>
      <c r="M4530" s="20" t="e">
        <f>VLOOKUP(G4530,PROCV!$A$110:$B$119,2,FALSE)</f>
        <v>#N/A</v>
      </c>
      <c r="N4530" s="17" t="e">
        <f t="shared" si="70"/>
        <v>#N/A</v>
      </c>
    </row>
    <row r="4531" spans="1:14" x14ac:dyDescent="0.25">
      <c r="A4531" s="30" t="s">
        <v>48</v>
      </c>
      <c r="B4531" s="29">
        <v>65780</v>
      </c>
      <c r="C4531" s="28" t="s">
        <v>2089</v>
      </c>
      <c r="D4531" s="27" t="s">
        <v>189</v>
      </c>
      <c r="E4531" s="27" t="s">
        <v>213</v>
      </c>
      <c r="F4531" s="26" t="str">
        <f>VLOOKUP(E4531,PROCV!$A$1:$B$107,2,TRUE)</f>
        <v>Patrimônio</v>
      </c>
      <c r="G4531" s="25">
        <v>2006</v>
      </c>
      <c r="H4531" s="24">
        <v>0</v>
      </c>
      <c r="I4531" s="23" t="str">
        <f>VLOOKUP(J4531,PROCV!$E$1:$F$27,2,FALSE)</f>
        <v>43 - Rio Grande do Sul</v>
      </c>
      <c r="J4531" s="22" t="s">
        <v>56</v>
      </c>
      <c r="K4531" s="22">
        <v>0</v>
      </c>
      <c r="L4531" s="25">
        <v>40000</v>
      </c>
      <c r="M4531" s="20" t="e">
        <f>VLOOKUP(G4531,PROCV!$A$110:$B$119,2,FALSE)</f>
        <v>#N/A</v>
      </c>
      <c r="N4531" s="17" t="e">
        <f t="shared" si="70"/>
        <v>#N/A</v>
      </c>
    </row>
    <row r="4532" spans="1:14" x14ac:dyDescent="0.25">
      <c r="A4532" s="30" t="s">
        <v>48</v>
      </c>
      <c r="B4532" s="29">
        <v>65752</v>
      </c>
      <c r="C4532" s="28" t="s">
        <v>1004</v>
      </c>
      <c r="D4532" s="27" t="s">
        <v>46</v>
      </c>
      <c r="E4532" s="27" t="s">
        <v>50</v>
      </c>
      <c r="F4532" s="26" t="str">
        <f>VLOOKUP(E4532,PROCV!$A$1:$B$107,2,TRUE)</f>
        <v>Educação e Criação em Artes</v>
      </c>
      <c r="G4532" s="25">
        <v>2006</v>
      </c>
      <c r="H4532" s="24">
        <v>0</v>
      </c>
      <c r="I4532" s="23" t="str">
        <f>VLOOKUP(J4532,PROCV!$E$1:$F$27,2,FALSE)</f>
        <v>51 - Mato Grosso</v>
      </c>
      <c r="J4532" s="22" t="s">
        <v>99</v>
      </c>
      <c r="K4532" s="22">
        <v>0</v>
      </c>
      <c r="L4532" s="25">
        <v>200000</v>
      </c>
      <c r="M4532" s="20" t="e">
        <f>VLOOKUP(G4532,PROCV!$A$110:$B$119,2,FALSE)</f>
        <v>#N/A</v>
      </c>
      <c r="N4532" s="17" t="e">
        <f t="shared" si="70"/>
        <v>#N/A</v>
      </c>
    </row>
    <row r="4533" spans="1:14" x14ac:dyDescent="0.25">
      <c r="A4533" s="30" t="s">
        <v>48</v>
      </c>
      <c r="B4533" s="29">
        <v>65787</v>
      </c>
      <c r="C4533" s="28" t="s">
        <v>1004</v>
      </c>
      <c r="D4533" s="27" t="s">
        <v>189</v>
      </c>
      <c r="E4533" s="27" t="s">
        <v>213</v>
      </c>
      <c r="F4533" s="26" t="str">
        <f>VLOOKUP(E4533,PROCV!$A$1:$B$107,2,TRUE)</f>
        <v>Patrimônio</v>
      </c>
      <c r="G4533" s="25">
        <v>2006</v>
      </c>
      <c r="H4533" s="24">
        <v>0</v>
      </c>
      <c r="I4533" s="23" t="str">
        <f>VLOOKUP(J4533,PROCV!$E$1:$F$27,2,FALSE)</f>
        <v>51 - Mato Grosso</v>
      </c>
      <c r="J4533" s="22" t="s">
        <v>99</v>
      </c>
      <c r="K4533" s="22">
        <v>0</v>
      </c>
      <c r="L4533" s="25">
        <v>197959.15</v>
      </c>
      <c r="M4533" s="20" t="e">
        <f>VLOOKUP(G4533,PROCV!$A$110:$B$119,2,FALSE)</f>
        <v>#N/A</v>
      </c>
      <c r="N4533" s="17" t="e">
        <f t="shared" si="70"/>
        <v>#N/A</v>
      </c>
    </row>
    <row r="4534" spans="1:14" x14ac:dyDescent="0.25">
      <c r="A4534" s="30" t="s">
        <v>48</v>
      </c>
      <c r="B4534" s="29">
        <v>66715</v>
      </c>
      <c r="C4534" s="28" t="s">
        <v>1004</v>
      </c>
      <c r="D4534" s="27" t="s">
        <v>189</v>
      </c>
      <c r="E4534" s="27" t="s">
        <v>213</v>
      </c>
      <c r="F4534" s="26" t="str">
        <f>VLOOKUP(E4534,PROCV!$A$1:$B$107,2,TRUE)</f>
        <v>Patrimônio</v>
      </c>
      <c r="G4534" s="25">
        <v>2006</v>
      </c>
      <c r="H4534" s="24">
        <v>0</v>
      </c>
      <c r="I4534" s="23" t="str">
        <f>VLOOKUP(J4534,PROCV!$E$1:$F$27,2,FALSE)</f>
        <v>51 - Mato Grosso</v>
      </c>
      <c r="J4534" s="22" t="s">
        <v>99</v>
      </c>
      <c r="K4534" s="22">
        <v>0</v>
      </c>
      <c r="L4534" s="25">
        <v>200000</v>
      </c>
      <c r="M4534" s="20" t="e">
        <f>VLOOKUP(G4534,PROCV!$A$110:$B$119,2,FALSE)</f>
        <v>#N/A</v>
      </c>
      <c r="N4534" s="17" t="e">
        <f t="shared" si="70"/>
        <v>#N/A</v>
      </c>
    </row>
    <row r="4535" spans="1:14" x14ac:dyDescent="0.25">
      <c r="A4535" s="30" t="s">
        <v>48</v>
      </c>
      <c r="B4535" s="29">
        <v>65631</v>
      </c>
      <c r="C4535" s="28" t="s">
        <v>2088</v>
      </c>
      <c r="D4535" s="27" t="s">
        <v>189</v>
      </c>
      <c r="E4535" s="27" t="s">
        <v>213</v>
      </c>
      <c r="F4535" s="26" t="str">
        <f>VLOOKUP(E4535,PROCV!$A$1:$B$107,2,TRUE)</f>
        <v>Patrimônio</v>
      </c>
      <c r="G4535" s="25">
        <v>2006</v>
      </c>
      <c r="H4535" s="24">
        <v>0</v>
      </c>
      <c r="I4535" s="23" t="str">
        <f>VLOOKUP(J4535,PROCV!$E$1:$F$27,2,FALSE)</f>
        <v>35 - São Paulo</v>
      </c>
      <c r="J4535" s="22" t="s">
        <v>76</v>
      </c>
      <c r="K4535" s="22">
        <v>0</v>
      </c>
      <c r="L4535" s="25">
        <v>93940</v>
      </c>
      <c r="M4535" s="20" t="e">
        <f>VLOOKUP(G4535,PROCV!$A$110:$B$119,2,FALSE)</f>
        <v>#N/A</v>
      </c>
      <c r="N4535" s="17" t="e">
        <f t="shared" si="70"/>
        <v>#N/A</v>
      </c>
    </row>
    <row r="4536" spans="1:14" x14ac:dyDescent="0.25">
      <c r="A4536" s="30" t="s">
        <v>48</v>
      </c>
      <c r="B4536" s="29">
        <v>63530</v>
      </c>
      <c r="C4536" s="28" t="s">
        <v>2087</v>
      </c>
      <c r="D4536" s="27" t="s">
        <v>189</v>
      </c>
      <c r="E4536" s="27" t="s">
        <v>213</v>
      </c>
      <c r="F4536" s="26" t="str">
        <f>VLOOKUP(E4536,PROCV!$A$1:$B$107,2,TRUE)</f>
        <v>Patrimônio</v>
      </c>
      <c r="G4536" s="25">
        <v>2006</v>
      </c>
      <c r="H4536" s="24">
        <v>0</v>
      </c>
      <c r="I4536" s="23" t="str">
        <f>VLOOKUP(J4536,PROCV!$E$1:$F$27,2,FALSE)</f>
        <v>43 - Rio Grande do Sul</v>
      </c>
      <c r="J4536" s="22" t="s">
        <v>56</v>
      </c>
      <c r="K4536" s="22">
        <v>0</v>
      </c>
      <c r="L4536" s="25">
        <v>210000</v>
      </c>
      <c r="M4536" s="20" t="e">
        <f>VLOOKUP(G4536,PROCV!$A$110:$B$119,2,FALSE)</f>
        <v>#N/A</v>
      </c>
      <c r="N4536" s="17" t="e">
        <f t="shared" si="70"/>
        <v>#N/A</v>
      </c>
    </row>
    <row r="4537" spans="1:14" ht="26.25" x14ac:dyDescent="0.25">
      <c r="A4537" s="30" t="s">
        <v>48</v>
      </c>
      <c r="B4537" s="29">
        <v>65711</v>
      </c>
      <c r="C4537" s="28" t="s">
        <v>2086</v>
      </c>
      <c r="D4537" s="27" t="s">
        <v>189</v>
      </c>
      <c r="E4537" s="27" t="s">
        <v>213</v>
      </c>
      <c r="F4537" s="26" t="str">
        <f>VLOOKUP(E4537,PROCV!$A$1:$B$107,2,TRUE)</f>
        <v>Patrimônio</v>
      </c>
      <c r="G4537" s="25">
        <v>2006</v>
      </c>
      <c r="H4537" s="24">
        <v>0</v>
      </c>
      <c r="I4537" s="23" t="str">
        <f>VLOOKUP(J4537,PROCV!$E$1:$F$27,2,FALSE)</f>
        <v>23 - Ceará</v>
      </c>
      <c r="J4537" s="22" t="s">
        <v>52</v>
      </c>
      <c r="K4537" s="22">
        <v>0</v>
      </c>
      <c r="L4537" s="25">
        <v>90000</v>
      </c>
      <c r="M4537" s="20" t="e">
        <f>VLOOKUP(G4537,PROCV!$A$110:$B$119,2,FALSE)</f>
        <v>#N/A</v>
      </c>
      <c r="N4537" s="17" t="e">
        <f t="shared" si="70"/>
        <v>#N/A</v>
      </c>
    </row>
    <row r="4538" spans="1:14" x14ac:dyDescent="0.25">
      <c r="A4538" s="30" t="s">
        <v>48</v>
      </c>
      <c r="B4538" s="29">
        <v>62112</v>
      </c>
      <c r="C4538" s="28" t="s">
        <v>2085</v>
      </c>
      <c r="D4538" s="27" t="s">
        <v>189</v>
      </c>
      <c r="E4538" s="27" t="s">
        <v>213</v>
      </c>
      <c r="F4538" s="26" t="str">
        <f>VLOOKUP(E4538,PROCV!$A$1:$B$107,2,TRUE)</f>
        <v>Patrimônio</v>
      </c>
      <c r="G4538" s="25">
        <v>2006</v>
      </c>
      <c r="H4538" s="24">
        <v>0</v>
      </c>
      <c r="I4538" s="23" t="str">
        <f>VLOOKUP(J4538,PROCV!$E$1:$F$27,2,FALSE)</f>
        <v>43 - Rio Grande do Sul</v>
      </c>
      <c r="J4538" s="22" t="s">
        <v>56</v>
      </c>
      <c r="K4538" s="22">
        <v>0</v>
      </c>
      <c r="L4538" s="25">
        <v>180194.82</v>
      </c>
      <c r="M4538" s="20" t="e">
        <f>VLOOKUP(G4538,PROCV!$A$110:$B$119,2,FALSE)</f>
        <v>#N/A</v>
      </c>
      <c r="N4538" s="17" t="e">
        <f t="shared" si="70"/>
        <v>#N/A</v>
      </c>
    </row>
    <row r="4539" spans="1:14" x14ac:dyDescent="0.25">
      <c r="A4539" s="30" t="s">
        <v>48</v>
      </c>
      <c r="B4539" s="29">
        <v>68358</v>
      </c>
      <c r="C4539" s="28" t="s">
        <v>2084</v>
      </c>
      <c r="D4539" s="27" t="s">
        <v>189</v>
      </c>
      <c r="E4539" s="27" t="s">
        <v>213</v>
      </c>
      <c r="F4539" s="26" t="str">
        <f>VLOOKUP(E4539,PROCV!$A$1:$B$107,2,TRUE)</f>
        <v>Patrimônio</v>
      </c>
      <c r="G4539" s="25">
        <v>2006</v>
      </c>
      <c r="H4539" s="24">
        <v>0</v>
      </c>
      <c r="I4539" s="23" t="str">
        <f>VLOOKUP(J4539,PROCV!$E$1:$F$27,2,FALSE)</f>
        <v>32 - Espírito Santo</v>
      </c>
      <c r="J4539" s="22" t="s">
        <v>67</v>
      </c>
      <c r="K4539" s="22">
        <v>0</v>
      </c>
      <c r="L4539" s="25">
        <v>100000</v>
      </c>
      <c r="M4539" s="20" t="e">
        <f>VLOOKUP(G4539,PROCV!$A$110:$B$119,2,FALSE)</f>
        <v>#N/A</v>
      </c>
      <c r="N4539" s="17" t="e">
        <f t="shared" si="70"/>
        <v>#N/A</v>
      </c>
    </row>
    <row r="4540" spans="1:14" x14ac:dyDescent="0.25">
      <c r="A4540" s="30" t="s">
        <v>48</v>
      </c>
      <c r="B4540" s="29">
        <v>54085</v>
      </c>
      <c r="C4540" s="28" t="s">
        <v>2083</v>
      </c>
      <c r="D4540" s="27" t="s">
        <v>189</v>
      </c>
      <c r="E4540" s="27" t="s">
        <v>213</v>
      </c>
      <c r="F4540" s="26" t="str">
        <f>VLOOKUP(E4540,PROCV!$A$1:$B$107,2,TRUE)</f>
        <v>Patrimônio</v>
      </c>
      <c r="G4540" s="25">
        <v>2006</v>
      </c>
      <c r="H4540" s="24">
        <v>0</v>
      </c>
      <c r="I4540" s="23" t="str">
        <f>VLOOKUP(J4540,PROCV!$E$1:$F$27,2,FALSE)</f>
        <v>43 - Rio Grande do Sul</v>
      </c>
      <c r="J4540" s="22" t="s">
        <v>56</v>
      </c>
      <c r="K4540" s="22">
        <v>0</v>
      </c>
      <c r="L4540" s="25">
        <v>300000</v>
      </c>
      <c r="M4540" s="20" t="e">
        <f>VLOOKUP(G4540,PROCV!$A$110:$B$119,2,FALSE)</f>
        <v>#N/A</v>
      </c>
      <c r="N4540" s="17" t="e">
        <f t="shared" si="70"/>
        <v>#N/A</v>
      </c>
    </row>
    <row r="4541" spans="1:14" x14ac:dyDescent="0.25">
      <c r="A4541" s="30" t="s">
        <v>48</v>
      </c>
      <c r="B4541" s="29">
        <v>65614</v>
      </c>
      <c r="C4541" s="28" t="s">
        <v>2082</v>
      </c>
      <c r="D4541" s="27" t="s">
        <v>189</v>
      </c>
      <c r="E4541" s="27" t="s">
        <v>213</v>
      </c>
      <c r="F4541" s="26" t="str">
        <f>VLOOKUP(E4541,PROCV!$A$1:$B$107,2,TRUE)</f>
        <v>Patrimônio</v>
      </c>
      <c r="G4541" s="25">
        <v>2006</v>
      </c>
      <c r="H4541" s="24">
        <v>0</v>
      </c>
      <c r="I4541" s="23" t="str">
        <f>VLOOKUP(J4541,PROCV!$E$1:$F$27,2,FALSE)</f>
        <v>16 - Amapá</v>
      </c>
      <c r="J4541" s="22" t="s">
        <v>61</v>
      </c>
      <c r="K4541" s="22">
        <v>0</v>
      </c>
      <c r="L4541" s="25">
        <v>2787097.96</v>
      </c>
      <c r="M4541" s="20" t="e">
        <f>VLOOKUP(G4541,PROCV!$A$110:$B$119,2,FALSE)</f>
        <v>#N/A</v>
      </c>
      <c r="N4541" s="17" t="e">
        <f t="shared" si="70"/>
        <v>#N/A</v>
      </c>
    </row>
    <row r="4542" spans="1:14" x14ac:dyDescent="0.25">
      <c r="A4542" s="30" t="s">
        <v>48</v>
      </c>
      <c r="B4542" s="29">
        <v>610306</v>
      </c>
      <c r="C4542" s="28" t="s">
        <v>2081</v>
      </c>
      <c r="D4542" s="27" t="s">
        <v>4</v>
      </c>
      <c r="E4542" s="27" t="s">
        <v>230</v>
      </c>
      <c r="F4542" s="26" t="str">
        <f>VLOOKUP(E4542,PROCV!$A$1:$B$107,2,TRUE)</f>
        <v>Artes Cênicas e Espetáculo</v>
      </c>
      <c r="G4542" s="25">
        <v>2006</v>
      </c>
      <c r="H4542" s="24">
        <v>0</v>
      </c>
      <c r="I4542" s="23" t="str">
        <f>VLOOKUP(J4542,PROCV!$E$1:$F$27,2,FALSE)</f>
        <v>33 - Rio de Janeiro</v>
      </c>
      <c r="J4542" s="22" t="s">
        <v>82</v>
      </c>
      <c r="K4542" s="22">
        <v>0</v>
      </c>
      <c r="L4542" s="25">
        <v>121300</v>
      </c>
      <c r="M4542" s="20" t="e">
        <f>VLOOKUP(G4542,PROCV!$A$110:$B$119,2,FALSE)</f>
        <v>#N/A</v>
      </c>
      <c r="N4542" s="17" t="e">
        <f t="shared" si="70"/>
        <v>#N/A</v>
      </c>
    </row>
    <row r="4543" spans="1:14" x14ac:dyDescent="0.25">
      <c r="A4543" s="30" t="s">
        <v>48</v>
      </c>
      <c r="B4543" s="29">
        <v>65960</v>
      </c>
      <c r="C4543" s="28" t="s">
        <v>2080</v>
      </c>
      <c r="D4543" s="27" t="s">
        <v>46</v>
      </c>
      <c r="E4543" s="27" t="s">
        <v>50</v>
      </c>
      <c r="F4543" s="26" t="str">
        <f>VLOOKUP(E4543,PROCV!$A$1:$B$107,2,TRUE)</f>
        <v>Educação e Criação em Artes</v>
      </c>
      <c r="G4543" s="25">
        <v>2006</v>
      </c>
      <c r="H4543" s="24">
        <v>0</v>
      </c>
      <c r="I4543" s="23" t="str">
        <f>VLOOKUP(J4543,PROCV!$E$1:$F$27,2,FALSE)</f>
        <v>27 - Alagoas</v>
      </c>
      <c r="J4543" s="22" t="s">
        <v>65</v>
      </c>
      <c r="K4543" s="22">
        <v>0</v>
      </c>
      <c r="L4543" s="25">
        <v>155000</v>
      </c>
      <c r="M4543" s="20" t="e">
        <f>VLOOKUP(G4543,PROCV!$A$110:$B$119,2,FALSE)</f>
        <v>#N/A</v>
      </c>
      <c r="N4543" s="17" t="e">
        <f t="shared" si="70"/>
        <v>#N/A</v>
      </c>
    </row>
    <row r="4544" spans="1:14" ht="26.25" x14ac:dyDescent="0.25">
      <c r="A4544" s="30" t="s">
        <v>48</v>
      </c>
      <c r="B4544" s="29">
        <v>65236</v>
      </c>
      <c r="C4544" s="28" t="s">
        <v>2079</v>
      </c>
      <c r="D4544" s="27" t="s">
        <v>189</v>
      </c>
      <c r="E4544" s="27" t="s">
        <v>213</v>
      </c>
      <c r="F4544" s="26" t="str">
        <f>VLOOKUP(E4544,PROCV!$A$1:$B$107,2,TRUE)</f>
        <v>Patrimônio</v>
      </c>
      <c r="G4544" s="25">
        <v>2006</v>
      </c>
      <c r="H4544" s="24">
        <v>0</v>
      </c>
      <c r="I4544" s="23" t="str">
        <f>VLOOKUP(J4544,PROCV!$E$1:$F$27,2,FALSE)</f>
        <v>43 - Rio Grande do Sul</v>
      </c>
      <c r="J4544" s="22" t="s">
        <v>56</v>
      </c>
      <c r="K4544" s="22">
        <v>0</v>
      </c>
      <c r="L4544" s="25">
        <v>300000</v>
      </c>
      <c r="M4544" s="20" t="e">
        <f>VLOOKUP(G4544,PROCV!$A$110:$B$119,2,FALSE)</f>
        <v>#N/A</v>
      </c>
      <c r="N4544" s="17" t="e">
        <f t="shared" si="70"/>
        <v>#N/A</v>
      </c>
    </row>
    <row r="4545" spans="1:14" x14ac:dyDescent="0.25">
      <c r="A4545" s="30" t="s">
        <v>48</v>
      </c>
      <c r="B4545" s="29">
        <v>66570</v>
      </c>
      <c r="C4545" s="28" t="s">
        <v>2078</v>
      </c>
      <c r="D4545" s="27" t="s">
        <v>46</v>
      </c>
      <c r="E4545" s="27" t="s">
        <v>50</v>
      </c>
      <c r="F4545" s="26" t="str">
        <f>VLOOKUP(E4545,PROCV!$A$1:$B$107,2,TRUE)</f>
        <v>Educação e Criação em Artes</v>
      </c>
      <c r="G4545" s="25">
        <v>2006</v>
      </c>
      <c r="H4545" s="24">
        <v>0</v>
      </c>
      <c r="I4545" s="23" t="str">
        <f>VLOOKUP(J4545,PROCV!$E$1:$F$27,2,FALSE)</f>
        <v>35 - São Paulo</v>
      </c>
      <c r="J4545" s="22" t="s">
        <v>76</v>
      </c>
      <c r="K4545" s="22">
        <v>0</v>
      </c>
      <c r="L4545" s="25">
        <v>250000</v>
      </c>
      <c r="M4545" s="20" t="e">
        <f>VLOOKUP(G4545,PROCV!$A$110:$B$119,2,FALSE)</f>
        <v>#N/A</v>
      </c>
      <c r="N4545" s="17" t="e">
        <f t="shared" si="70"/>
        <v>#N/A</v>
      </c>
    </row>
    <row r="4546" spans="1:14" x14ac:dyDescent="0.25">
      <c r="A4546" s="30" t="s">
        <v>48</v>
      </c>
      <c r="B4546" s="29">
        <v>65880</v>
      </c>
      <c r="C4546" s="28" t="s">
        <v>2077</v>
      </c>
      <c r="D4546" s="27" t="s">
        <v>46</v>
      </c>
      <c r="E4546" s="27" t="s">
        <v>50</v>
      </c>
      <c r="F4546" s="26" t="str">
        <f>VLOOKUP(E4546,PROCV!$A$1:$B$107,2,TRUE)</f>
        <v>Educação e Criação em Artes</v>
      </c>
      <c r="G4546" s="25">
        <v>2006</v>
      </c>
      <c r="H4546" s="24">
        <v>0</v>
      </c>
      <c r="I4546" s="23" t="str">
        <f>VLOOKUP(J4546,PROCV!$E$1:$F$27,2,FALSE)</f>
        <v>26 - Pernambuco</v>
      </c>
      <c r="J4546" s="22" t="s">
        <v>44</v>
      </c>
      <c r="K4546" s="22">
        <v>0</v>
      </c>
      <c r="L4546" s="25">
        <v>70000</v>
      </c>
      <c r="M4546" s="20" t="e">
        <f>VLOOKUP(G4546,PROCV!$A$110:$B$119,2,FALSE)</f>
        <v>#N/A</v>
      </c>
      <c r="N4546" s="17" t="e">
        <f t="shared" ref="N4546:N4609" si="71">+M4546*L4546</f>
        <v>#N/A</v>
      </c>
    </row>
    <row r="4547" spans="1:14" x14ac:dyDescent="0.25">
      <c r="A4547" s="30" t="s">
        <v>48</v>
      </c>
      <c r="B4547" s="29">
        <v>64872</v>
      </c>
      <c r="C4547" s="28" t="s">
        <v>2076</v>
      </c>
      <c r="D4547" s="27" t="s">
        <v>114</v>
      </c>
      <c r="E4547" s="27" t="s">
        <v>113</v>
      </c>
      <c r="F4547" s="26" t="str">
        <f>VLOOKUP(E4547,PROCV!$A$1:$B$107,2,TRUE)</f>
        <v>Música</v>
      </c>
      <c r="G4547" s="25">
        <v>2006</v>
      </c>
      <c r="H4547" s="24">
        <v>0</v>
      </c>
      <c r="I4547" s="23" t="str">
        <f>VLOOKUP(J4547,PROCV!$E$1:$F$27,2,FALSE)</f>
        <v>35 - São Paulo</v>
      </c>
      <c r="J4547" s="22" t="s">
        <v>76</v>
      </c>
      <c r="K4547" s="22">
        <v>0</v>
      </c>
      <c r="L4547" s="25">
        <v>80000</v>
      </c>
      <c r="M4547" s="20" t="e">
        <f>VLOOKUP(G4547,PROCV!$A$110:$B$119,2,FALSE)</f>
        <v>#N/A</v>
      </c>
      <c r="N4547" s="17" t="e">
        <f t="shared" si="71"/>
        <v>#N/A</v>
      </c>
    </row>
    <row r="4548" spans="1:14" x14ac:dyDescent="0.25">
      <c r="A4548" s="30" t="s">
        <v>48</v>
      </c>
      <c r="B4548" s="29">
        <v>67217</v>
      </c>
      <c r="C4548" s="28" t="s">
        <v>2075</v>
      </c>
      <c r="D4548" s="27" t="s">
        <v>46</v>
      </c>
      <c r="E4548" s="27" t="s">
        <v>50</v>
      </c>
      <c r="F4548" s="26" t="str">
        <f>VLOOKUP(E4548,PROCV!$A$1:$B$107,2,TRUE)</f>
        <v>Educação e Criação em Artes</v>
      </c>
      <c r="G4548" s="25">
        <v>2006</v>
      </c>
      <c r="H4548" s="24">
        <v>0</v>
      </c>
      <c r="I4548" s="23" t="str">
        <f>VLOOKUP(J4548,PROCV!$E$1:$F$27,2,FALSE)</f>
        <v>16 - Amapá</v>
      </c>
      <c r="J4548" s="22" t="s">
        <v>61</v>
      </c>
      <c r="K4548" s="22">
        <v>0</v>
      </c>
      <c r="L4548" s="25">
        <v>180000</v>
      </c>
      <c r="M4548" s="20" t="e">
        <f>VLOOKUP(G4548,PROCV!$A$110:$B$119,2,FALSE)</f>
        <v>#N/A</v>
      </c>
      <c r="N4548" s="17" t="e">
        <f t="shared" si="71"/>
        <v>#N/A</v>
      </c>
    </row>
    <row r="4549" spans="1:14" x14ac:dyDescent="0.25">
      <c r="A4549" s="30" t="s">
        <v>48</v>
      </c>
      <c r="B4549" s="29">
        <v>66938</v>
      </c>
      <c r="C4549" s="28" t="s">
        <v>2074</v>
      </c>
      <c r="D4549" s="27" t="s">
        <v>46</v>
      </c>
      <c r="E4549" s="27" t="s">
        <v>50</v>
      </c>
      <c r="F4549" s="26" t="str">
        <f>VLOOKUP(E4549,PROCV!$A$1:$B$107,2,TRUE)</f>
        <v>Educação e Criação em Artes</v>
      </c>
      <c r="G4549" s="25">
        <v>2006</v>
      </c>
      <c r="H4549" s="24">
        <v>0</v>
      </c>
      <c r="I4549" s="23" t="str">
        <f>VLOOKUP(J4549,PROCV!$E$1:$F$27,2,FALSE)</f>
        <v>24 - Rio Grande do Norte</v>
      </c>
      <c r="J4549" s="22" t="s">
        <v>54</v>
      </c>
      <c r="K4549" s="22">
        <v>0</v>
      </c>
      <c r="L4549" s="25">
        <v>60000</v>
      </c>
      <c r="M4549" s="20" t="e">
        <f>VLOOKUP(G4549,PROCV!$A$110:$B$119,2,FALSE)</f>
        <v>#N/A</v>
      </c>
      <c r="N4549" s="17" t="e">
        <f t="shared" si="71"/>
        <v>#N/A</v>
      </c>
    </row>
    <row r="4550" spans="1:14" x14ac:dyDescent="0.25">
      <c r="A4550" s="30" t="s">
        <v>48</v>
      </c>
      <c r="B4550" s="29">
        <v>67569</v>
      </c>
      <c r="C4550" s="28" t="s">
        <v>2073</v>
      </c>
      <c r="D4550" s="27" t="s">
        <v>4</v>
      </c>
      <c r="E4550" s="27" t="s">
        <v>230</v>
      </c>
      <c r="F4550" s="26" t="str">
        <f>VLOOKUP(E4550,PROCV!$A$1:$B$107,2,TRUE)</f>
        <v>Artes Cênicas e Espetáculo</v>
      </c>
      <c r="G4550" s="25">
        <v>2006</v>
      </c>
      <c r="H4550" s="24">
        <v>0</v>
      </c>
      <c r="I4550" s="23" t="str">
        <f>VLOOKUP(J4550,PROCV!$E$1:$F$27,2,FALSE)</f>
        <v>12 - Acre</v>
      </c>
      <c r="J4550" s="22" t="s">
        <v>71</v>
      </c>
      <c r="K4550" s="22">
        <v>0</v>
      </c>
      <c r="L4550" s="25">
        <v>50000</v>
      </c>
      <c r="M4550" s="20" t="e">
        <f>VLOOKUP(G4550,PROCV!$A$110:$B$119,2,FALSE)</f>
        <v>#N/A</v>
      </c>
      <c r="N4550" s="17" t="e">
        <f t="shared" si="71"/>
        <v>#N/A</v>
      </c>
    </row>
    <row r="4551" spans="1:14" x14ac:dyDescent="0.25">
      <c r="A4551" s="30" t="s">
        <v>48</v>
      </c>
      <c r="B4551" s="29">
        <v>63700</v>
      </c>
      <c r="C4551" s="28" t="s">
        <v>2072</v>
      </c>
      <c r="D4551" s="27" t="s">
        <v>4</v>
      </c>
      <c r="E4551" s="27" t="s">
        <v>230</v>
      </c>
      <c r="F4551" s="26" t="str">
        <f>VLOOKUP(E4551,PROCV!$A$1:$B$107,2,TRUE)</f>
        <v>Artes Cênicas e Espetáculo</v>
      </c>
      <c r="G4551" s="25">
        <v>2006</v>
      </c>
      <c r="H4551" s="24">
        <v>0</v>
      </c>
      <c r="I4551" s="23" t="str">
        <f>VLOOKUP(J4551,PROCV!$E$1:$F$27,2,FALSE)</f>
        <v>23 - Ceará</v>
      </c>
      <c r="J4551" s="22" t="s">
        <v>52</v>
      </c>
      <c r="K4551" s="22">
        <v>0</v>
      </c>
      <c r="L4551" s="25">
        <v>100000</v>
      </c>
      <c r="M4551" s="20" t="e">
        <f>VLOOKUP(G4551,PROCV!$A$110:$B$119,2,FALSE)</f>
        <v>#N/A</v>
      </c>
      <c r="N4551" s="17" t="e">
        <f t="shared" si="71"/>
        <v>#N/A</v>
      </c>
    </row>
    <row r="4552" spans="1:14" x14ac:dyDescent="0.25">
      <c r="A4552" s="30" t="s">
        <v>48</v>
      </c>
      <c r="B4552" s="29">
        <v>59519</v>
      </c>
      <c r="C4552" s="28" t="s">
        <v>2071</v>
      </c>
      <c r="D4552" s="27" t="s">
        <v>46</v>
      </c>
      <c r="E4552" s="27" t="s">
        <v>50</v>
      </c>
      <c r="F4552" s="26" t="str">
        <f>VLOOKUP(E4552,PROCV!$A$1:$B$107,2,TRUE)</f>
        <v>Educação e Criação em Artes</v>
      </c>
      <c r="G4552" s="25">
        <v>2006</v>
      </c>
      <c r="H4552" s="24">
        <v>0</v>
      </c>
      <c r="I4552" s="23" t="str">
        <f>VLOOKUP(J4552,PROCV!$E$1:$F$27,2,FALSE)</f>
        <v>17 - Tocantins</v>
      </c>
      <c r="J4552" s="22" t="s">
        <v>64</v>
      </c>
      <c r="K4552" s="22">
        <v>0</v>
      </c>
      <c r="L4552" s="25">
        <v>88697.3</v>
      </c>
      <c r="M4552" s="20" t="e">
        <f>VLOOKUP(G4552,PROCV!$A$110:$B$119,2,FALSE)</f>
        <v>#N/A</v>
      </c>
      <c r="N4552" s="17" t="e">
        <f t="shared" si="71"/>
        <v>#N/A</v>
      </c>
    </row>
    <row r="4553" spans="1:14" x14ac:dyDescent="0.25">
      <c r="A4553" s="30" t="s">
        <v>48</v>
      </c>
      <c r="B4553" s="29">
        <v>68424</v>
      </c>
      <c r="C4553" s="28" t="s">
        <v>2070</v>
      </c>
      <c r="D4553" s="27" t="s">
        <v>46</v>
      </c>
      <c r="E4553" s="27" t="s">
        <v>50</v>
      </c>
      <c r="F4553" s="26" t="str">
        <f>VLOOKUP(E4553,PROCV!$A$1:$B$107,2,TRUE)</f>
        <v>Educação e Criação em Artes</v>
      </c>
      <c r="G4553" s="25">
        <v>2006</v>
      </c>
      <c r="H4553" s="24">
        <v>0</v>
      </c>
      <c r="I4553" s="23" t="str">
        <f>VLOOKUP(J4553,PROCV!$E$1:$F$27,2,FALSE)</f>
        <v>35 - São Paulo</v>
      </c>
      <c r="J4553" s="22" t="s">
        <v>76</v>
      </c>
      <c r="K4553" s="22">
        <v>0</v>
      </c>
      <c r="L4553" s="25">
        <v>165000</v>
      </c>
      <c r="M4553" s="20" t="e">
        <f>VLOOKUP(G4553,PROCV!$A$110:$B$119,2,FALSE)</f>
        <v>#N/A</v>
      </c>
      <c r="N4553" s="17" t="e">
        <f t="shared" si="71"/>
        <v>#N/A</v>
      </c>
    </row>
    <row r="4554" spans="1:14" x14ac:dyDescent="0.25">
      <c r="A4554" s="30" t="s">
        <v>48</v>
      </c>
      <c r="B4554" s="29">
        <v>64091</v>
      </c>
      <c r="C4554" s="28" t="s">
        <v>2069</v>
      </c>
      <c r="D4554" s="27" t="s">
        <v>46</v>
      </c>
      <c r="E4554" s="27" t="s">
        <v>50</v>
      </c>
      <c r="F4554" s="26" t="str">
        <f>VLOOKUP(E4554,PROCV!$A$1:$B$107,2,TRUE)</f>
        <v>Educação e Criação em Artes</v>
      </c>
      <c r="G4554" s="25">
        <v>2006</v>
      </c>
      <c r="H4554" s="24">
        <v>0</v>
      </c>
      <c r="I4554" s="23" t="str">
        <f>VLOOKUP(J4554,PROCV!$E$1:$F$27,2,FALSE)</f>
        <v>53 - Distrito Federal</v>
      </c>
      <c r="J4554" s="22" t="s">
        <v>75</v>
      </c>
      <c r="K4554" s="22">
        <v>0</v>
      </c>
      <c r="L4554" s="25">
        <v>50000</v>
      </c>
      <c r="M4554" s="20" t="e">
        <f>VLOOKUP(G4554,PROCV!$A$110:$B$119,2,FALSE)</f>
        <v>#N/A</v>
      </c>
      <c r="N4554" s="17" t="e">
        <f t="shared" si="71"/>
        <v>#N/A</v>
      </c>
    </row>
    <row r="4555" spans="1:14" x14ac:dyDescent="0.25">
      <c r="A4555" s="30" t="s">
        <v>48</v>
      </c>
      <c r="B4555" s="29">
        <v>610816</v>
      </c>
      <c r="C4555" s="28" t="s">
        <v>2068</v>
      </c>
      <c r="D4555" s="27" t="s">
        <v>114</v>
      </c>
      <c r="E4555" s="27" t="s">
        <v>113</v>
      </c>
      <c r="F4555" s="26" t="str">
        <f>VLOOKUP(E4555,PROCV!$A$1:$B$107,2,TRUE)</f>
        <v>Música</v>
      </c>
      <c r="G4555" s="25">
        <v>2006</v>
      </c>
      <c r="H4555" s="24">
        <v>0</v>
      </c>
      <c r="I4555" s="23" t="str">
        <f>VLOOKUP(J4555,PROCV!$E$1:$F$27,2,FALSE)</f>
        <v>29 - Bahia</v>
      </c>
      <c r="J4555" s="22" t="s">
        <v>73</v>
      </c>
      <c r="K4555" s="22">
        <v>0</v>
      </c>
      <c r="L4555" s="25">
        <v>170437.2</v>
      </c>
      <c r="M4555" s="20" t="e">
        <f>VLOOKUP(G4555,PROCV!$A$110:$B$119,2,FALSE)</f>
        <v>#N/A</v>
      </c>
      <c r="N4555" s="17" t="e">
        <f t="shared" si="71"/>
        <v>#N/A</v>
      </c>
    </row>
    <row r="4556" spans="1:14" x14ac:dyDescent="0.25">
      <c r="A4556" s="30" t="s">
        <v>48</v>
      </c>
      <c r="B4556" s="29">
        <v>68610</v>
      </c>
      <c r="C4556" s="28" t="s">
        <v>1644</v>
      </c>
      <c r="D4556" s="27" t="s">
        <v>4</v>
      </c>
      <c r="E4556" s="27" t="s">
        <v>230</v>
      </c>
      <c r="F4556" s="26" t="str">
        <f>VLOOKUP(E4556,PROCV!$A$1:$B$107,2,TRUE)</f>
        <v>Artes Cênicas e Espetáculo</v>
      </c>
      <c r="G4556" s="25">
        <v>2006</v>
      </c>
      <c r="H4556" s="24">
        <v>0</v>
      </c>
      <c r="I4556" s="23" t="str">
        <f>VLOOKUP(J4556,PROCV!$E$1:$F$27,2,FALSE)</f>
        <v>33 - Rio de Janeiro</v>
      </c>
      <c r="J4556" s="22" t="s">
        <v>82</v>
      </c>
      <c r="K4556" s="22">
        <v>0</v>
      </c>
      <c r="L4556" s="25">
        <v>40000</v>
      </c>
      <c r="M4556" s="20" t="e">
        <f>VLOOKUP(G4556,PROCV!$A$110:$B$119,2,FALSE)</f>
        <v>#N/A</v>
      </c>
      <c r="N4556" s="17" t="e">
        <f t="shared" si="71"/>
        <v>#N/A</v>
      </c>
    </row>
    <row r="4557" spans="1:14" x14ac:dyDescent="0.25">
      <c r="A4557" s="30" t="s">
        <v>48</v>
      </c>
      <c r="B4557" s="29">
        <v>69585</v>
      </c>
      <c r="C4557" s="28" t="s">
        <v>608</v>
      </c>
      <c r="D4557" s="27" t="s">
        <v>4</v>
      </c>
      <c r="E4557" s="27" t="s">
        <v>230</v>
      </c>
      <c r="F4557" s="26" t="str">
        <f>VLOOKUP(E4557,PROCV!$A$1:$B$107,2,TRUE)</f>
        <v>Artes Cênicas e Espetáculo</v>
      </c>
      <c r="G4557" s="25">
        <v>2006</v>
      </c>
      <c r="H4557" s="24">
        <v>0</v>
      </c>
      <c r="I4557" s="23" t="str">
        <f>VLOOKUP(J4557,PROCV!$E$1:$F$27,2,FALSE)</f>
        <v>35 - São Paulo</v>
      </c>
      <c r="J4557" s="22" t="s">
        <v>76</v>
      </c>
      <c r="K4557" s="22">
        <v>0</v>
      </c>
      <c r="L4557" s="25">
        <v>100000</v>
      </c>
      <c r="M4557" s="20" t="e">
        <f>VLOOKUP(G4557,PROCV!$A$110:$B$119,2,FALSE)</f>
        <v>#N/A</v>
      </c>
      <c r="N4557" s="17" t="e">
        <f t="shared" si="71"/>
        <v>#N/A</v>
      </c>
    </row>
    <row r="4558" spans="1:14" x14ac:dyDescent="0.25">
      <c r="A4558" s="30" t="s">
        <v>48</v>
      </c>
      <c r="B4558" s="29">
        <v>65185</v>
      </c>
      <c r="C4558" s="28" t="s">
        <v>2067</v>
      </c>
      <c r="D4558" s="27" t="s">
        <v>46</v>
      </c>
      <c r="E4558" s="27" t="s">
        <v>50</v>
      </c>
      <c r="F4558" s="26" t="str">
        <f>VLOOKUP(E4558,PROCV!$A$1:$B$107,2,TRUE)</f>
        <v>Educação e Criação em Artes</v>
      </c>
      <c r="G4558" s="25">
        <v>2006</v>
      </c>
      <c r="H4558" s="24">
        <v>0</v>
      </c>
      <c r="I4558" s="23" t="str">
        <f>VLOOKUP(J4558,PROCV!$E$1:$F$27,2,FALSE)</f>
        <v>28 - Sergipe</v>
      </c>
      <c r="J4558" s="22" t="s">
        <v>49</v>
      </c>
      <c r="K4558" s="22">
        <v>0</v>
      </c>
      <c r="L4558" s="25">
        <v>25000</v>
      </c>
      <c r="M4558" s="20" t="e">
        <f>VLOOKUP(G4558,PROCV!$A$110:$B$119,2,FALSE)</f>
        <v>#N/A</v>
      </c>
      <c r="N4558" s="17" t="e">
        <f t="shared" si="71"/>
        <v>#N/A</v>
      </c>
    </row>
    <row r="4559" spans="1:14" x14ac:dyDescent="0.25">
      <c r="A4559" s="30" t="s">
        <v>48</v>
      </c>
      <c r="B4559" s="29">
        <v>65214</v>
      </c>
      <c r="C4559" s="28" t="s">
        <v>2066</v>
      </c>
      <c r="D4559" s="27" t="s">
        <v>46</v>
      </c>
      <c r="E4559" s="27" t="s">
        <v>50</v>
      </c>
      <c r="F4559" s="26" t="str">
        <f>VLOOKUP(E4559,PROCV!$A$1:$B$107,2,TRUE)</f>
        <v>Educação e Criação em Artes</v>
      </c>
      <c r="G4559" s="25">
        <v>2006</v>
      </c>
      <c r="H4559" s="24">
        <v>0</v>
      </c>
      <c r="I4559" s="23" t="str">
        <f>VLOOKUP(J4559,PROCV!$E$1:$F$27,2,FALSE)</f>
        <v>13 - Amazonas</v>
      </c>
      <c r="J4559" s="22" t="s">
        <v>823</v>
      </c>
      <c r="K4559" s="22">
        <v>0</v>
      </c>
      <c r="L4559" s="25">
        <v>15000</v>
      </c>
      <c r="M4559" s="20" t="e">
        <f>VLOOKUP(G4559,PROCV!$A$110:$B$119,2,FALSE)</f>
        <v>#N/A</v>
      </c>
      <c r="N4559" s="17" t="e">
        <f t="shared" si="71"/>
        <v>#N/A</v>
      </c>
    </row>
    <row r="4560" spans="1:14" x14ac:dyDescent="0.25">
      <c r="A4560" s="30" t="s">
        <v>48</v>
      </c>
      <c r="B4560" s="29">
        <v>65255</v>
      </c>
      <c r="C4560" s="28" t="s">
        <v>2065</v>
      </c>
      <c r="D4560" s="27" t="s">
        <v>46</v>
      </c>
      <c r="E4560" s="27" t="s">
        <v>50</v>
      </c>
      <c r="F4560" s="26" t="str">
        <f>VLOOKUP(E4560,PROCV!$A$1:$B$107,2,TRUE)</f>
        <v>Educação e Criação em Artes</v>
      </c>
      <c r="G4560" s="25">
        <v>2006</v>
      </c>
      <c r="H4560" s="24">
        <v>0</v>
      </c>
      <c r="I4560" s="23" t="str">
        <f>VLOOKUP(J4560,PROCV!$E$1:$F$27,2,FALSE)</f>
        <v>33 - Rio de Janeiro</v>
      </c>
      <c r="J4560" s="22" t="s">
        <v>82</v>
      </c>
      <c r="K4560" s="22">
        <v>0</v>
      </c>
      <c r="L4560" s="25">
        <v>20000</v>
      </c>
      <c r="M4560" s="20" t="e">
        <f>VLOOKUP(G4560,PROCV!$A$110:$B$119,2,FALSE)</f>
        <v>#N/A</v>
      </c>
      <c r="N4560" s="17" t="e">
        <f t="shared" si="71"/>
        <v>#N/A</v>
      </c>
    </row>
    <row r="4561" spans="1:14" x14ac:dyDescent="0.25">
      <c r="A4561" s="30" t="s">
        <v>48</v>
      </c>
      <c r="B4561" s="29">
        <v>65169</v>
      </c>
      <c r="C4561" s="28" t="s">
        <v>2064</v>
      </c>
      <c r="D4561" s="27" t="s">
        <v>46</v>
      </c>
      <c r="E4561" s="27" t="s">
        <v>50</v>
      </c>
      <c r="F4561" s="26" t="str">
        <f>VLOOKUP(E4561,PROCV!$A$1:$B$107,2,TRUE)</f>
        <v>Educação e Criação em Artes</v>
      </c>
      <c r="G4561" s="25">
        <v>2006</v>
      </c>
      <c r="H4561" s="24">
        <v>0</v>
      </c>
      <c r="I4561" s="23" t="str">
        <f>VLOOKUP(J4561,PROCV!$E$1:$F$27,2,FALSE)</f>
        <v>23 - Ceará</v>
      </c>
      <c r="J4561" s="22" t="s">
        <v>52</v>
      </c>
      <c r="K4561" s="22">
        <v>0</v>
      </c>
      <c r="L4561" s="25">
        <v>10000</v>
      </c>
      <c r="M4561" s="20" t="e">
        <f>VLOOKUP(G4561,PROCV!$A$110:$B$119,2,FALSE)</f>
        <v>#N/A</v>
      </c>
      <c r="N4561" s="17" t="e">
        <f t="shared" si="71"/>
        <v>#N/A</v>
      </c>
    </row>
    <row r="4562" spans="1:14" x14ac:dyDescent="0.25">
      <c r="A4562" s="30" t="s">
        <v>48</v>
      </c>
      <c r="B4562" s="29">
        <v>65291</v>
      </c>
      <c r="C4562" s="28" t="s">
        <v>2063</v>
      </c>
      <c r="D4562" s="27" t="s">
        <v>46</v>
      </c>
      <c r="E4562" s="27" t="s">
        <v>50</v>
      </c>
      <c r="F4562" s="26" t="str">
        <f>VLOOKUP(E4562,PROCV!$A$1:$B$107,2,TRUE)</f>
        <v>Educação e Criação em Artes</v>
      </c>
      <c r="G4562" s="25">
        <v>2006</v>
      </c>
      <c r="H4562" s="24">
        <v>0</v>
      </c>
      <c r="I4562" s="23" t="str">
        <f>VLOOKUP(J4562,PROCV!$E$1:$F$27,2,FALSE)</f>
        <v>16 - Amapá</v>
      </c>
      <c r="J4562" s="22" t="s">
        <v>61</v>
      </c>
      <c r="K4562" s="22">
        <v>0</v>
      </c>
      <c r="L4562" s="25">
        <v>10000</v>
      </c>
      <c r="M4562" s="20" t="e">
        <f>VLOOKUP(G4562,PROCV!$A$110:$B$119,2,FALSE)</f>
        <v>#N/A</v>
      </c>
      <c r="N4562" s="17" t="e">
        <f t="shared" si="71"/>
        <v>#N/A</v>
      </c>
    </row>
    <row r="4563" spans="1:14" x14ac:dyDescent="0.25">
      <c r="A4563" s="30" t="s">
        <v>48</v>
      </c>
      <c r="B4563" s="29">
        <v>65256</v>
      </c>
      <c r="C4563" s="28" t="s">
        <v>2062</v>
      </c>
      <c r="D4563" s="27" t="s">
        <v>46</v>
      </c>
      <c r="E4563" s="27" t="s">
        <v>50</v>
      </c>
      <c r="F4563" s="26" t="str">
        <f>VLOOKUP(E4563,PROCV!$A$1:$B$107,2,TRUE)</f>
        <v>Educação e Criação em Artes</v>
      </c>
      <c r="G4563" s="25">
        <v>2006</v>
      </c>
      <c r="H4563" s="24">
        <v>0</v>
      </c>
      <c r="I4563" s="23" t="str">
        <f>VLOOKUP(J4563,PROCV!$E$1:$F$27,2,FALSE)</f>
        <v>32 - Espírito Santo</v>
      </c>
      <c r="J4563" s="22" t="s">
        <v>67</v>
      </c>
      <c r="K4563" s="22">
        <v>0</v>
      </c>
      <c r="L4563" s="25">
        <v>20000</v>
      </c>
      <c r="M4563" s="20" t="e">
        <f>VLOOKUP(G4563,PROCV!$A$110:$B$119,2,FALSE)</f>
        <v>#N/A</v>
      </c>
      <c r="N4563" s="17" t="e">
        <f t="shared" si="71"/>
        <v>#N/A</v>
      </c>
    </row>
    <row r="4564" spans="1:14" x14ac:dyDescent="0.25">
      <c r="A4564" s="30" t="s">
        <v>48</v>
      </c>
      <c r="B4564" s="29">
        <v>65421</v>
      </c>
      <c r="C4564" s="28" t="s">
        <v>2061</v>
      </c>
      <c r="D4564" s="27" t="s">
        <v>46</v>
      </c>
      <c r="E4564" s="27" t="s">
        <v>50</v>
      </c>
      <c r="F4564" s="26" t="str">
        <f>VLOOKUP(E4564,PROCV!$A$1:$B$107,2,TRUE)</f>
        <v>Educação e Criação em Artes</v>
      </c>
      <c r="G4564" s="25">
        <v>2006</v>
      </c>
      <c r="H4564" s="24">
        <v>0</v>
      </c>
      <c r="I4564" s="23" t="str">
        <f>VLOOKUP(J4564,PROCV!$E$1:$F$27,2,FALSE)</f>
        <v>25 - Paraíba</v>
      </c>
      <c r="J4564" s="22" t="s">
        <v>346</v>
      </c>
      <c r="K4564" s="22">
        <v>0</v>
      </c>
      <c r="L4564" s="25">
        <v>20000</v>
      </c>
      <c r="M4564" s="20" t="e">
        <f>VLOOKUP(G4564,PROCV!$A$110:$B$119,2,FALSE)</f>
        <v>#N/A</v>
      </c>
      <c r="N4564" s="17" t="e">
        <f t="shared" si="71"/>
        <v>#N/A</v>
      </c>
    </row>
    <row r="4565" spans="1:14" x14ac:dyDescent="0.25">
      <c r="A4565" s="30" t="s">
        <v>48</v>
      </c>
      <c r="B4565" s="29">
        <v>65167</v>
      </c>
      <c r="C4565" s="28" t="s">
        <v>2060</v>
      </c>
      <c r="D4565" s="27" t="s">
        <v>46</v>
      </c>
      <c r="E4565" s="27" t="s">
        <v>50</v>
      </c>
      <c r="F4565" s="26" t="str">
        <f>VLOOKUP(E4565,PROCV!$A$1:$B$107,2,TRUE)</f>
        <v>Educação e Criação em Artes</v>
      </c>
      <c r="G4565" s="25">
        <v>2006</v>
      </c>
      <c r="H4565" s="24">
        <v>0</v>
      </c>
      <c r="I4565" s="23" t="str">
        <f>VLOOKUP(J4565,PROCV!$E$1:$F$27,2,FALSE)</f>
        <v>27 - Alagoas</v>
      </c>
      <c r="J4565" s="22" t="s">
        <v>65</v>
      </c>
      <c r="K4565" s="22">
        <v>0</v>
      </c>
      <c r="L4565" s="25">
        <v>50000</v>
      </c>
      <c r="M4565" s="20" t="e">
        <f>VLOOKUP(G4565,PROCV!$A$110:$B$119,2,FALSE)</f>
        <v>#N/A</v>
      </c>
      <c r="N4565" s="17" t="e">
        <f t="shared" si="71"/>
        <v>#N/A</v>
      </c>
    </row>
    <row r="4566" spans="1:14" x14ac:dyDescent="0.25">
      <c r="A4566" s="30" t="s">
        <v>48</v>
      </c>
      <c r="B4566" s="29">
        <v>65233</v>
      </c>
      <c r="C4566" s="28" t="s">
        <v>2059</v>
      </c>
      <c r="D4566" s="27" t="s">
        <v>46</v>
      </c>
      <c r="E4566" s="27" t="s">
        <v>50</v>
      </c>
      <c r="F4566" s="26" t="str">
        <f>VLOOKUP(E4566,PROCV!$A$1:$B$107,2,TRUE)</f>
        <v>Educação e Criação em Artes</v>
      </c>
      <c r="G4566" s="25">
        <v>2006</v>
      </c>
      <c r="H4566" s="24">
        <v>0</v>
      </c>
      <c r="I4566" s="23" t="str">
        <f>VLOOKUP(J4566,PROCV!$E$1:$F$27,2,FALSE)</f>
        <v>52 - Goiás</v>
      </c>
      <c r="J4566" s="22" t="s">
        <v>97</v>
      </c>
      <c r="K4566" s="22">
        <v>0</v>
      </c>
      <c r="L4566" s="25">
        <v>10000</v>
      </c>
      <c r="M4566" s="20" t="e">
        <f>VLOOKUP(G4566,PROCV!$A$110:$B$119,2,FALSE)</f>
        <v>#N/A</v>
      </c>
      <c r="N4566" s="17" t="e">
        <f t="shared" si="71"/>
        <v>#N/A</v>
      </c>
    </row>
    <row r="4567" spans="1:14" x14ac:dyDescent="0.25">
      <c r="A4567" s="30" t="s">
        <v>48</v>
      </c>
      <c r="B4567" s="29">
        <v>65037</v>
      </c>
      <c r="C4567" s="28" t="s">
        <v>2058</v>
      </c>
      <c r="D4567" s="27" t="s">
        <v>46</v>
      </c>
      <c r="E4567" s="27" t="s">
        <v>50</v>
      </c>
      <c r="F4567" s="26" t="str">
        <f>VLOOKUP(E4567,PROCV!$A$1:$B$107,2,TRUE)</f>
        <v>Educação e Criação em Artes</v>
      </c>
      <c r="G4567" s="25">
        <v>2006</v>
      </c>
      <c r="H4567" s="24">
        <v>0</v>
      </c>
      <c r="I4567" s="23" t="str">
        <f>VLOOKUP(J4567,PROCV!$E$1:$F$27,2,FALSE)</f>
        <v>43 - Rio Grande do Sul</v>
      </c>
      <c r="J4567" s="22" t="s">
        <v>56</v>
      </c>
      <c r="K4567" s="22">
        <v>0</v>
      </c>
      <c r="L4567" s="25">
        <v>20000</v>
      </c>
      <c r="M4567" s="20" t="e">
        <f>VLOOKUP(G4567,PROCV!$A$110:$B$119,2,FALSE)</f>
        <v>#N/A</v>
      </c>
      <c r="N4567" s="17" t="e">
        <f t="shared" si="71"/>
        <v>#N/A</v>
      </c>
    </row>
    <row r="4568" spans="1:14" x14ac:dyDescent="0.25">
      <c r="A4568" s="30" t="s">
        <v>48</v>
      </c>
      <c r="B4568" s="29">
        <v>65071</v>
      </c>
      <c r="C4568" s="28" t="s">
        <v>2057</v>
      </c>
      <c r="D4568" s="27" t="s">
        <v>46</v>
      </c>
      <c r="E4568" s="27" t="s">
        <v>50</v>
      </c>
      <c r="F4568" s="26" t="str">
        <f>VLOOKUP(E4568,PROCV!$A$1:$B$107,2,TRUE)</f>
        <v>Educação e Criação em Artes</v>
      </c>
      <c r="G4568" s="25">
        <v>2006</v>
      </c>
      <c r="H4568" s="24">
        <v>0</v>
      </c>
      <c r="I4568" s="23" t="str">
        <f>VLOOKUP(J4568,PROCV!$E$1:$F$27,2,FALSE)</f>
        <v>15 - Pará</v>
      </c>
      <c r="J4568" s="22" t="s">
        <v>140</v>
      </c>
      <c r="K4568" s="22">
        <v>0</v>
      </c>
      <c r="L4568" s="25">
        <v>25000</v>
      </c>
      <c r="M4568" s="20" t="e">
        <f>VLOOKUP(G4568,PROCV!$A$110:$B$119,2,FALSE)</f>
        <v>#N/A</v>
      </c>
      <c r="N4568" s="17" t="e">
        <f t="shared" si="71"/>
        <v>#N/A</v>
      </c>
    </row>
    <row r="4569" spans="1:14" x14ac:dyDescent="0.25">
      <c r="A4569" s="30" t="s">
        <v>48</v>
      </c>
      <c r="B4569" s="29">
        <v>65049</v>
      </c>
      <c r="C4569" s="28" t="s">
        <v>2056</v>
      </c>
      <c r="D4569" s="27" t="s">
        <v>46</v>
      </c>
      <c r="E4569" s="27" t="s">
        <v>50</v>
      </c>
      <c r="F4569" s="26" t="str">
        <f>VLOOKUP(E4569,PROCV!$A$1:$B$107,2,TRUE)</f>
        <v>Educação e Criação em Artes</v>
      </c>
      <c r="G4569" s="25">
        <v>2006</v>
      </c>
      <c r="H4569" s="24">
        <v>0</v>
      </c>
      <c r="I4569" s="23" t="str">
        <f>VLOOKUP(J4569,PROCV!$E$1:$F$27,2,FALSE)</f>
        <v>35 - São Paulo</v>
      </c>
      <c r="J4569" s="22" t="s">
        <v>76</v>
      </c>
      <c r="K4569" s="22">
        <v>0</v>
      </c>
      <c r="L4569" s="25">
        <v>20000</v>
      </c>
      <c r="M4569" s="20" t="e">
        <f>VLOOKUP(G4569,PROCV!$A$110:$B$119,2,FALSE)</f>
        <v>#N/A</v>
      </c>
      <c r="N4569" s="17" t="e">
        <f t="shared" si="71"/>
        <v>#N/A</v>
      </c>
    </row>
    <row r="4570" spans="1:14" x14ac:dyDescent="0.25">
      <c r="A4570" s="30" t="s">
        <v>48</v>
      </c>
      <c r="B4570" s="29">
        <v>65202</v>
      </c>
      <c r="C4570" s="28" t="s">
        <v>2055</v>
      </c>
      <c r="D4570" s="27" t="s">
        <v>46</v>
      </c>
      <c r="E4570" s="27" t="s">
        <v>50</v>
      </c>
      <c r="F4570" s="26" t="str">
        <f>VLOOKUP(E4570,PROCV!$A$1:$B$107,2,TRUE)</f>
        <v>Educação e Criação em Artes</v>
      </c>
      <c r="G4570" s="25">
        <v>2006</v>
      </c>
      <c r="H4570" s="24">
        <v>0</v>
      </c>
      <c r="I4570" s="23" t="str">
        <f>VLOOKUP(J4570,PROCV!$E$1:$F$27,2,FALSE)</f>
        <v>35 - São Paulo</v>
      </c>
      <c r="J4570" s="22" t="s">
        <v>76</v>
      </c>
      <c r="K4570" s="22">
        <v>0</v>
      </c>
      <c r="L4570" s="25">
        <v>37500</v>
      </c>
      <c r="M4570" s="20" t="e">
        <f>VLOOKUP(G4570,PROCV!$A$110:$B$119,2,FALSE)</f>
        <v>#N/A</v>
      </c>
      <c r="N4570" s="17" t="e">
        <f t="shared" si="71"/>
        <v>#N/A</v>
      </c>
    </row>
    <row r="4571" spans="1:14" x14ac:dyDescent="0.25">
      <c r="A4571" s="30" t="s">
        <v>48</v>
      </c>
      <c r="B4571" s="29">
        <v>65177</v>
      </c>
      <c r="C4571" s="28" t="s">
        <v>2054</v>
      </c>
      <c r="D4571" s="27" t="s">
        <v>46</v>
      </c>
      <c r="E4571" s="27" t="s">
        <v>50</v>
      </c>
      <c r="F4571" s="26" t="str">
        <f>VLOOKUP(E4571,PROCV!$A$1:$B$107,2,TRUE)</f>
        <v>Educação e Criação em Artes</v>
      </c>
      <c r="G4571" s="25">
        <v>2006</v>
      </c>
      <c r="H4571" s="24">
        <v>0</v>
      </c>
      <c r="I4571" s="23" t="str">
        <f>VLOOKUP(J4571,PROCV!$E$1:$F$27,2,FALSE)</f>
        <v>43 - Rio Grande do Sul</v>
      </c>
      <c r="J4571" s="22" t="s">
        <v>56</v>
      </c>
      <c r="K4571" s="22">
        <v>0</v>
      </c>
      <c r="L4571" s="25">
        <v>20000</v>
      </c>
      <c r="M4571" s="20" t="e">
        <f>VLOOKUP(G4571,PROCV!$A$110:$B$119,2,FALSE)</f>
        <v>#N/A</v>
      </c>
      <c r="N4571" s="17" t="e">
        <f t="shared" si="71"/>
        <v>#N/A</v>
      </c>
    </row>
    <row r="4572" spans="1:14" x14ac:dyDescent="0.25">
      <c r="A4572" s="30" t="s">
        <v>48</v>
      </c>
      <c r="B4572" s="29">
        <v>65108</v>
      </c>
      <c r="C4572" s="28" t="s">
        <v>2053</v>
      </c>
      <c r="D4572" s="27" t="s">
        <v>46</v>
      </c>
      <c r="E4572" s="27" t="s">
        <v>50</v>
      </c>
      <c r="F4572" s="26" t="str">
        <f>VLOOKUP(E4572,PROCV!$A$1:$B$107,2,TRUE)</f>
        <v>Educação e Criação em Artes</v>
      </c>
      <c r="G4572" s="25">
        <v>2006</v>
      </c>
      <c r="H4572" s="24">
        <v>0</v>
      </c>
      <c r="I4572" s="23" t="str">
        <f>VLOOKUP(J4572,PROCV!$E$1:$F$27,2,FALSE)</f>
        <v>52 - Goiás</v>
      </c>
      <c r="J4572" s="22" t="s">
        <v>97</v>
      </c>
      <c r="K4572" s="22">
        <v>0</v>
      </c>
      <c r="L4572" s="25">
        <v>10000</v>
      </c>
      <c r="M4572" s="20" t="e">
        <f>VLOOKUP(G4572,PROCV!$A$110:$B$119,2,FALSE)</f>
        <v>#N/A</v>
      </c>
      <c r="N4572" s="17" t="e">
        <f t="shared" si="71"/>
        <v>#N/A</v>
      </c>
    </row>
    <row r="4573" spans="1:14" x14ac:dyDescent="0.25">
      <c r="A4573" s="30" t="s">
        <v>48</v>
      </c>
      <c r="B4573" s="29">
        <v>65278</v>
      </c>
      <c r="C4573" s="28" t="s">
        <v>2052</v>
      </c>
      <c r="D4573" s="27" t="s">
        <v>46</v>
      </c>
      <c r="E4573" s="27" t="s">
        <v>50</v>
      </c>
      <c r="F4573" s="26" t="str">
        <f>VLOOKUP(E4573,PROCV!$A$1:$B$107,2,TRUE)</f>
        <v>Educação e Criação em Artes</v>
      </c>
      <c r="G4573" s="25">
        <v>2006</v>
      </c>
      <c r="H4573" s="24">
        <v>0</v>
      </c>
      <c r="I4573" s="23" t="str">
        <f>VLOOKUP(J4573,PROCV!$E$1:$F$27,2,FALSE)</f>
        <v>33 - Rio de Janeiro</v>
      </c>
      <c r="J4573" s="22" t="s">
        <v>82</v>
      </c>
      <c r="K4573" s="22">
        <v>0</v>
      </c>
      <c r="L4573" s="25">
        <v>10000</v>
      </c>
      <c r="M4573" s="20" t="e">
        <f>VLOOKUP(G4573,PROCV!$A$110:$B$119,2,FALSE)</f>
        <v>#N/A</v>
      </c>
      <c r="N4573" s="17" t="e">
        <f t="shared" si="71"/>
        <v>#N/A</v>
      </c>
    </row>
    <row r="4574" spans="1:14" x14ac:dyDescent="0.25">
      <c r="A4574" s="30" t="s">
        <v>48</v>
      </c>
      <c r="B4574" s="29">
        <v>65280</v>
      </c>
      <c r="C4574" s="28" t="s">
        <v>2051</v>
      </c>
      <c r="D4574" s="27" t="s">
        <v>46</v>
      </c>
      <c r="E4574" s="27" t="s">
        <v>50</v>
      </c>
      <c r="F4574" s="26" t="str">
        <f>VLOOKUP(E4574,PROCV!$A$1:$B$107,2,TRUE)</f>
        <v>Educação e Criação em Artes</v>
      </c>
      <c r="G4574" s="25">
        <v>2006</v>
      </c>
      <c r="H4574" s="24">
        <v>0</v>
      </c>
      <c r="I4574" s="23" t="str">
        <f>VLOOKUP(J4574,PROCV!$E$1:$F$27,2,FALSE)</f>
        <v>26 - Pernambuco</v>
      </c>
      <c r="J4574" s="22" t="s">
        <v>44</v>
      </c>
      <c r="K4574" s="22">
        <v>0</v>
      </c>
      <c r="L4574" s="25">
        <v>35000</v>
      </c>
      <c r="M4574" s="20" t="e">
        <f>VLOOKUP(G4574,PROCV!$A$110:$B$119,2,FALSE)</f>
        <v>#N/A</v>
      </c>
      <c r="N4574" s="17" t="e">
        <f t="shared" si="71"/>
        <v>#N/A</v>
      </c>
    </row>
    <row r="4575" spans="1:14" x14ac:dyDescent="0.25">
      <c r="A4575" s="30" t="s">
        <v>48</v>
      </c>
      <c r="B4575" s="29">
        <v>65201</v>
      </c>
      <c r="C4575" s="28" t="s">
        <v>2050</v>
      </c>
      <c r="D4575" s="27" t="s">
        <v>46</v>
      </c>
      <c r="E4575" s="27" t="s">
        <v>50</v>
      </c>
      <c r="F4575" s="26" t="str">
        <f>VLOOKUP(E4575,PROCV!$A$1:$B$107,2,TRUE)</f>
        <v>Educação e Criação em Artes</v>
      </c>
      <c r="G4575" s="25">
        <v>2006</v>
      </c>
      <c r="H4575" s="24">
        <v>0</v>
      </c>
      <c r="I4575" s="23" t="str">
        <f>VLOOKUP(J4575,PROCV!$E$1:$F$27,2,FALSE)</f>
        <v>35 - São Paulo</v>
      </c>
      <c r="J4575" s="22" t="s">
        <v>76</v>
      </c>
      <c r="K4575" s="22">
        <v>0</v>
      </c>
      <c r="L4575" s="25">
        <v>40000</v>
      </c>
      <c r="M4575" s="20" t="e">
        <f>VLOOKUP(G4575,PROCV!$A$110:$B$119,2,FALSE)</f>
        <v>#N/A</v>
      </c>
      <c r="N4575" s="17" t="e">
        <f t="shared" si="71"/>
        <v>#N/A</v>
      </c>
    </row>
    <row r="4576" spans="1:14" x14ac:dyDescent="0.25">
      <c r="A4576" s="30" t="s">
        <v>48</v>
      </c>
      <c r="B4576" s="29">
        <v>65163</v>
      </c>
      <c r="C4576" s="28" t="s">
        <v>2049</v>
      </c>
      <c r="D4576" s="27" t="s">
        <v>46</v>
      </c>
      <c r="E4576" s="27" t="s">
        <v>50</v>
      </c>
      <c r="F4576" s="26" t="str">
        <f>VLOOKUP(E4576,PROCV!$A$1:$B$107,2,TRUE)</f>
        <v>Educação e Criação em Artes</v>
      </c>
      <c r="G4576" s="25">
        <v>2006</v>
      </c>
      <c r="H4576" s="24">
        <v>0</v>
      </c>
      <c r="I4576" s="23" t="str">
        <f>VLOOKUP(J4576,PROCV!$E$1:$F$27,2,FALSE)</f>
        <v>28 - Sergipe</v>
      </c>
      <c r="J4576" s="22" t="s">
        <v>49</v>
      </c>
      <c r="K4576" s="22">
        <v>0</v>
      </c>
      <c r="L4576" s="25">
        <v>20000</v>
      </c>
      <c r="M4576" s="20" t="e">
        <f>VLOOKUP(G4576,PROCV!$A$110:$B$119,2,FALSE)</f>
        <v>#N/A</v>
      </c>
      <c r="N4576" s="17" t="e">
        <f t="shared" si="71"/>
        <v>#N/A</v>
      </c>
    </row>
    <row r="4577" spans="1:14" x14ac:dyDescent="0.25">
      <c r="A4577" s="30" t="s">
        <v>48</v>
      </c>
      <c r="B4577" s="29">
        <v>65490</v>
      </c>
      <c r="C4577" s="28" t="s">
        <v>2048</v>
      </c>
      <c r="D4577" s="27" t="s">
        <v>46</v>
      </c>
      <c r="E4577" s="27" t="s">
        <v>50</v>
      </c>
      <c r="F4577" s="26" t="str">
        <f>VLOOKUP(E4577,PROCV!$A$1:$B$107,2,TRUE)</f>
        <v>Educação e Criação em Artes</v>
      </c>
      <c r="G4577" s="25">
        <v>2006</v>
      </c>
      <c r="H4577" s="24">
        <v>0</v>
      </c>
      <c r="I4577" s="23" t="str">
        <f>VLOOKUP(J4577,PROCV!$E$1:$F$27,2,FALSE)</f>
        <v>35 - São Paulo</v>
      </c>
      <c r="J4577" s="22" t="s">
        <v>76</v>
      </c>
      <c r="K4577" s="22">
        <v>0</v>
      </c>
      <c r="L4577" s="25">
        <v>10000</v>
      </c>
      <c r="M4577" s="20" t="e">
        <f>VLOOKUP(G4577,PROCV!$A$110:$B$119,2,FALSE)</f>
        <v>#N/A</v>
      </c>
      <c r="N4577" s="17" t="e">
        <f t="shared" si="71"/>
        <v>#N/A</v>
      </c>
    </row>
    <row r="4578" spans="1:14" x14ac:dyDescent="0.25">
      <c r="A4578" s="30" t="s">
        <v>48</v>
      </c>
      <c r="B4578" s="29">
        <v>65040</v>
      </c>
      <c r="C4578" s="28" t="s">
        <v>2047</v>
      </c>
      <c r="D4578" s="27" t="s">
        <v>46</v>
      </c>
      <c r="E4578" s="27" t="s">
        <v>50</v>
      </c>
      <c r="F4578" s="26" t="str">
        <f>VLOOKUP(E4578,PROCV!$A$1:$B$107,2,TRUE)</f>
        <v>Educação e Criação em Artes</v>
      </c>
      <c r="G4578" s="25">
        <v>2006</v>
      </c>
      <c r="H4578" s="24">
        <v>0</v>
      </c>
      <c r="I4578" s="23" t="str">
        <f>VLOOKUP(J4578,PROCV!$E$1:$F$27,2,FALSE)</f>
        <v>43 - Rio Grande do Sul</v>
      </c>
      <c r="J4578" s="22" t="s">
        <v>56</v>
      </c>
      <c r="K4578" s="22">
        <v>0</v>
      </c>
      <c r="L4578" s="25">
        <v>30000</v>
      </c>
      <c r="M4578" s="20" t="e">
        <f>VLOOKUP(G4578,PROCV!$A$110:$B$119,2,FALSE)</f>
        <v>#N/A</v>
      </c>
      <c r="N4578" s="17" t="e">
        <f t="shared" si="71"/>
        <v>#N/A</v>
      </c>
    </row>
    <row r="4579" spans="1:14" x14ac:dyDescent="0.25">
      <c r="A4579" s="30" t="s">
        <v>48</v>
      </c>
      <c r="B4579" s="29">
        <v>65168</v>
      </c>
      <c r="C4579" s="28" t="s">
        <v>2046</v>
      </c>
      <c r="D4579" s="27" t="s">
        <v>46</v>
      </c>
      <c r="E4579" s="27" t="s">
        <v>50</v>
      </c>
      <c r="F4579" s="26" t="str">
        <f>VLOOKUP(E4579,PROCV!$A$1:$B$107,2,TRUE)</f>
        <v>Educação e Criação em Artes</v>
      </c>
      <c r="G4579" s="25">
        <v>2006</v>
      </c>
      <c r="H4579" s="24">
        <v>0</v>
      </c>
      <c r="I4579" s="23" t="str">
        <f>VLOOKUP(J4579,PROCV!$E$1:$F$27,2,FALSE)</f>
        <v>25 - Paraíba</v>
      </c>
      <c r="J4579" s="22" t="s">
        <v>346</v>
      </c>
      <c r="K4579" s="22">
        <v>0</v>
      </c>
      <c r="L4579" s="25">
        <v>15000</v>
      </c>
      <c r="M4579" s="20" t="e">
        <f>VLOOKUP(G4579,PROCV!$A$110:$B$119,2,FALSE)</f>
        <v>#N/A</v>
      </c>
      <c r="N4579" s="17" t="e">
        <f t="shared" si="71"/>
        <v>#N/A</v>
      </c>
    </row>
    <row r="4580" spans="1:14" x14ac:dyDescent="0.25">
      <c r="A4580" s="30" t="s">
        <v>48</v>
      </c>
      <c r="B4580" s="29">
        <v>65276</v>
      </c>
      <c r="C4580" s="28" t="s">
        <v>2045</v>
      </c>
      <c r="D4580" s="27" t="s">
        <v>46</v>
      </c>
      <c r="E4580" s="27" t="s">
        <v>50</v>
      </c>
      <c r="F4580" s="26" t="str">
        <f>VLOOKUP(E4580,PROCV!$A$1:$B$107,2,TRUE)</f>
        <v>Educação e Criação em Artes</v>
      </c>
      <c r="G4580" s="25">
        <v>2006</v>
      </c>
      <c r="H4580" s="24">
        <v>0</v>
      </c>
      <c r="I4580" s="23" t="str">
        <f>VLOOKUP(J4580,PROCV!$E$1:$F$27,2,FALSE)</f>
        <v>35 - São Paulo</v>
      </c>
      <c r="J4580" s="22" t="s">
        <v>76</v>
      </c>
      <c r="K4580" s="22">
        <v>0</v>
      </c>
      <c r="L4580" s="25">
        <v>15000</v>
      </c>
      <c r="M4580" s="20" t="e">
        <f>VLOOKUP(G4580,PROCV!$A$110:$B$119,2,FALSE)</f>
        <v>#N/A</v>
      </c>
      <c r="N4580" s="17" t="e">
        <f t="shared" si="71"/>
        <v>#N/A</v>
      </c>
    </row>
    <row r="4581" spans="1:14" x14ac:dyDescent="0.25">
      <c r="A4581" s="30" t="s">
        <v>48</v>
      </c>
      <c r="B4581" s="29">
        <v>65284</v>
      </c>
      <c r="C4581" s="28" t="s">
        <v>2044</v>
      </c>
      <c r="D4581" s="27" t="s">
        <v>46</v>
      </c>
      <c r="E4581" s="27" t="s">
        <v>50</v>
      </c>
      <c r="F4581" s="26" t="str">
        <f>VLOOKUP(E4581,PROCV!$A$1:$B$107,2,TRUE)</f>
        <v>Educação e Criação em Artes</v>
      </c>
      <c r="G4581" s="25">
        <v>2006</v>
      </c>
      <c r="H4581" s="24">
        <v>0</v>
      </c>
      <c r="I4581" s="23" t="str">
        <f>VLOOKUP(J4581,PROCV!$E$1:$F$27,2,FALSE)</f>
        <v>29 - Bahia</v>
      </c>
      <c r="J4581" s="22" t="s">
        <v>73</v>
      </c>
      <c r="K4581" s="22">
        <v>0</v>
      </c>
      <c r="L4581" s="25">
        <v>10000</v>
      </c>
      <c r="M4581" s="20" t="e">
        <f>VLOOKUP(G4581,PROCV!$A$110:$B$119,2,FALSE)</f>
        <v>#N/A</v>
      </c>
      <c r="N4581" s="17" t="e">
        <f t="shared" si="71"/>
        <v>#N/A</v>
      </c>
    </row>
    <row r="4582" spans="1:14" x14ac:dyDescent="0.25">
      <c r="A4582" s="30" t="s">
        <v>48</v>
      </c>
      <c r="B4582" s="29">
        <v>65079</v>
      </c>
      <c r="C4582" s="28" t="s">
        <v>2043</v>
      </c>
      <c r="D4582" s="27" t="s">
        <v>46</v>
      </c>
      <c r="E4582" s="27" t="s">
        <v>50</v>
      </c>
      <c r="F4582" s="26" t="str">
        <f>VLOOKUP(E4582,PROCV!$A$1:$B$107,2,TRUE)</f>
        <v>Educação e Criação em Artes</v>
      </c>
      <c r="G4582" s="25">
        <v>2006</v>
      </c>
      <c r="H4582" s="24">
        <v>0</v>
      </c>
      <c r="I4582" s="23" t="str">
        <f>VLOOKUP(J4582,PROCV!$E$1:$F$27,2,FALSE)</f>
        <v>31 - Minas Gerais</v>
      </c>
      <c r="J4582" s="22" t="s">
        <v>85</v>
      </c>
      <c r="K4582" s="22">
        <v>0</v>
      </c>
      <c r="L4582" s="25">
        <v>35000</v>
      </c>
      <c r="M4582" s="20" t="e">
        <f>VLOOKUP(G4582,PROCV!$A$110:$B$119,2,FALSE)</f>
        <v>#N/A</v>
      </c>
      <c r="N4582" s="17" t="e">
        <f t="shared" si="71"/>
        <v>#N/A</v>
      </c>
    </row>
    <row r="4583" spans="1:14" x14ac:dyDescent="0.25">
      <c r="A4583" s="30" t="s">
        <v>48</v>
      </c>
      <c r="B4583" s="29">
        <v>65137</v>
      </c>
      <c r="C4583" s="28" t="s">
        <v>2042</v>
      </c>
      <c r="D4583" s="27" t="s">
        <v>46</v>
      </c>
      <c r="E4583" s="27" t="s">
        <v>50</v>
      </c>
      <c r="F4583" s="26" t="str">
        <f>VLOOKUP(E4583,PROCV!$A$1:$B$107,2,TRUE)</f>
        <v>Educação e Criação em Artes</v>
      </c>
      <c r="G4583" s="25">
        <v>2006</v>
      </c>
      <c r="H4583" s="24">
        <v>0</v>
      </c>
      <c r="I4583" s="23" t="str">
        <f>VLOOKUP(J4583,PROCV!$E$1:$F$27,2,FALSE)</f>
        <v>41 - Paraná</v>
      </c>
      <c r="J4583" s="22" t="s">
        <v>106</v>
      </c>
      <c r="K4583" s="22">
        <v>0</v>
      </c>
      <c r="L4583" s="25">
        <v>25000</v>
      </c>
      <c r="M4583" s="20" t="e">
        <f>VLOOKUP(G4583,PROCV!$A$110:$B$119,2,FALSE)</f>
        <v>#N/A</v>
      </c>
      <c r="N4583" s="17" t="e">
        <f t="shared" si="71"/>
        <v>#N/A</v>
      </c>
    </row>
    <row r="4584" spans="1:14" x14ac:dyDescent="0.25">
      <c r="A4584" s="30" t="s">
        <v>48</v>
      </c>
      <c r="B4584" s="29">
        <v>65226</v>
      </c>
      <c r="C4584" s="28" t="s">
        <v>2041</v>
      </c>
      <c r="D4584" s="27" t="s">
        <v>46</v>
      </c>
      <c r="E4584" s="27" t="s">
        <v>50</v>
      </c>
      <c r="F4584" s="26" t="str">
        <f>VLOOKUP(E4584,PROCV!$A$1:$B$107,2,TRUE)</f>
        <v>Educação e Criação em Artes</v>
      </c>
      <c r="G4584" s="25">
        <v>2006</v>
      </c>
      <c r="H4584" s="24">
        <v>0</v>
      </c>
      <c r="I4584" s="23" t="str">
        <f>VLOOKUP(J4584,PROCV!$E$1:$F$27,2,FALSE)</f>
        <v>33 - Rio de Janeiro</v>
      </c>
      <c r="J4584" s="22" t="s">
        <v>82</v>
      </c>
      <c r="K4584" s="22">
        <v>0</v>
      </c>
      <c r="L4584" s="25">
        <v>25000</v>
      </c>
      <c r="M4584" s="20" t="e">
        <f>VLOOKUP(G4584,PROCV!$A$110:$B$119,2,FALSE)</f>
        <v>#N/A</v>
      </c>
      <c r="N4584" s="17" t="e">
        <f t="shared" si="71"/>
        <v>#N/A</v>
      </c>
    </row>
    <row r="4585" spans="1:14" x14ac:dyDescent="0.25">
      <c r="A4585" s="30" t="s">
        <v>48</v>
      </c>
      <c r="B4585" s="29">
        <v>65117</v>
      </c>
      <c r="C4585" s="28" t="s">
        <v>2040</v>
      </c>
      <c r="D4585" s="27" t="s">
        <v>46</v>
      </c>
      <c r="E4585" s="27" t="s">
        <v>50</v>
      </c>
      <c r="F4585" s="26" t="str">
        <f>VLOOKUP(E4585,PROCV!$A$1:$B$107,2,TRUE)</f>
        <v>Educação e Criação em Artes</v>
      </c>
      <c r="G4585" s="25">
        <v>2006</v>
      </c>
      <c r="H4585" s="24">
        <v>0</v>
      </c>
      <c r="I4585" s="23" t="str">
        <f>VLOOKUP(J4585,PROCV!$E$1:$F$27,2,FALSE)</f>
        <v>50 - Mato Grosso do Sul</v>
      </c>
      <c r="J4585" s="22" t="s">
        <v>179</v>
      </c>
      <c r="K4585" s="22">
        <v>0</v>
      </c>
      <c r="L4585" s="25">
        <v>35000</v>
      </c>
      <c r="M4585" s="20" t="e">
        <f>VLOOKUP(G4585,PROCV!$A$110:$B$119,2,FALSE)</f>
        <v>#N/A</v>
      </c>
      <c r="N4585" s="17" t="e">
        <f t="shared" si="71"/>
        <v>#N/A</v>
      </c>
    </row>
    <row r="4586" spans="1:14" x14ac:dyDescent="0.25">
      <c r="A4586" s="30" t="s">
        <v>48</v>
      </c>
      <c r="B4586" s="29">
        <v>65204</v>
      </c>
      <c r="C4586" s="28" t="s">
        <v>2039</v>
      </c>
      <c r="D4586" s="27" t="s">
        <v>46</v>
      </c>
      <c r="E4586" s="27" t="s">
        <v>50</v>
      </c>
      <c r="F4586" s="26" t="str">
        <f>VLOOKUP(E4586,PROCV!$A$1:$B$107,2,TRUE)</f>
        <v>Educação e Criação em Artes</v>
      </c>
      <c r="G4586" s="25">
        <v>2006</v>
      </c>
      <c r="H4586" s="24">
        <v>0</v>
      </c>
      <c r="I4586" s="23" t="str">
        <f>VLOOKUP(J4586,PROCV!$E$1:$F$27,2,FALSE)</f>
        <v>29 - Bahia</v>
      </c>
      <c r="J4586" s="22" t="s">
        <v>73</v>
      </c>
      <c r="K4586" s="22">
        <v>0</v>
      </c>
      <c r="L4586" s="25">
        <v>40000</v>
      </c>
      <c r="M4586" s="20" t="e">
        <f>VLOOKUP(G4586,PROCV!$A$110:$B$119,2,FALSE)</f>
        <v>#N/A</v>
      </c>
      <c r="N4586" s="17" t="e">
        <f t="shared" si="71"/>
        <v>#N/A</v>
      </c>
    </row>
    <row r="4587" spans="1:14" x14ac:dyDescent="0.25">
      <c r="A4587" s="30" t="s">
        <v>48</v>
      </c>
      <c r="B4587" s="29">
        <v>65110</v>
      </c>
      <c r="C4587" s="28" t="s">
        <v>2038</v>
      </c>
      <c r="D4587" s="27" t="s">
        <v>46</v>
      </c>
      <c r="E4587" s="27" t="s">
        <v>50</v>
      </c>
      <c r="F4587" s="26" t="str">
        <f>VLOOKUP(E4587,PROCV!$A$1:$B$107,2,TRUE)</f>
        <v>Educação e Criação em Artes</v>
      </c>
      <c r="G4587" s="25">
        <v>2006</v>
      </c>
      <c r="H4587" s="24">
        <v>0</v>
      </c>
      <c r="I4587" s="23" t="str">
        <f>VLOOKUP(J4587,PROCV!$E$1:$F$27,2,FALSE)</f>
        <v>29 - Bahia</v>
      </c>
      <c r="J4587" s="22" t="s">
        <v>73</v>
      </c>
      <c r="K4587" s="22">
        <v>0</v>
      </c>
      <c r="L4587" s="25">
        <v>10000</v>
      </c>
      <c r="M4587" s="20" t="e">
        <f>VLOOKUP(G4587,PROCV!$A$110:$B$119,2,FALSE)</f>
        <v>#N/A</v>
      </c>
      <c r="N4587" s="17" t="e">
        <f t="shared" si="71"/>
        <v>#N/A</v>
      </c>
    </row>
    <row r="4588" spans="1:14" x14ac:dyDescent="0.25">
      <c r="A4588" s="30" t="s">
        <v>48</v>
      </c>
      <c r="B4588" s="29">
        <v>65220</v>
      </c>
      <c r="C4588" s="28" t="s">
        <v>2037</v>
      </c>
      <c r="D4588" s="27" t="s">
        <v>46</v>
      </c>
      <c r="E4588" s="27" t="s">
        <v>50</v>
      </c>
      <c r="F4588" s="26" t="str">
        <f>VLOOKUP(E4588,PROCV!$A$1:$B$107,2,TRUE)</f>
        <v>Educação e Criação em Artes</v>
      </c>
      <c r="G4588" s="25">
        <v>2006</v>
      </c>
      <c r="H4588" s="24">
        <v>0</v>
      </c>
      <c r="I4588" s="23" t="str">
        <f>VLOOKUP(J4588,PROCV!$E$1:$F$27,2,FALSE)</f>
        <v>52 - Goiás</v>
      </c>
      <c r="J4588" s="22" t="s">
        <v>97</v>
      </c>
      <c r="K4588" s="22">
        <v>0</v>
      </c>
      <c r="L4588" s="25">
        <v>20000</v>
      </c>
      <c r="M4588" s="20" t="e">
        <f>VLOOKUP(G4588,PROCV!$A$110:$B$119,2,FALSE)</f>
        <v>#N/A</v>
      </c>
      <c r="N4588" s="17" t="e">
        <f t="shared" si="71"/>
        <v>#N/A</v>
      </c>
    </row>
    <row r="4589" spans="1:14" x14ac:dyDescent="0.25">
      <c r="A4589" s="30" t="s">
        <v>48</v>
      </c>
      <c r="B4589" s="29">
        <v>65245</v>
      </c>
      <c r="C4589" s="28" t="s">
        <v>2036</v>
      </c>
      <c r="D4589" s="27" t="s">
        <v>46</v>
      </c>
      <c r="E4589" s="27" t="s">
        <v>50</v>
      </c>
      <c r="F4589" s="26" t="str">
        <f>VLOOKUP(E4589,PROCV!$A$1:$B$107,2,TRUE)</f>
        <v>Educação e Criação em Artes</v>
      </c>
      <c r="G4589" s="25">
        <v>2006</v>
      </c>
      <c r="H4589" s="24">
        <v>0</v>
      </c>
      <c r="I4589" s="23" t="str">
        <f>VLOOKUP(J4589,PROCV!$E$1:$F$27,2,FALSE)</f>
        <v>25 - Paraíba</v>
      </c>
      <c r="J4589" s="22" t="s">
        <v>346</v>
      </c>
      <c r="K4589" s="22">
        <v>0</v>
      </c>
      <c r="L4589" s="25">
        <v>10000</v>
      </c>
      <c r="M4589" s="20" t="e">
        <f>VLOOKUP(G4589,PROCV!$A$110:$B$119,2,FALSE)</f>
        <v>#N/A</v>
      </c>
      <c r="N4589" s="17" t="e">
        <f t="shared" si="71"/>
        <v>#N/A</v>
      </c>
    </row>
    <row r="4590" spans="1:14" x14ac:dyDescent="0.25">
      <c r="A4590" s="30" t="s">
        <v>48</v>
      </c>
      <c r="B4590" s="29">
        <v>65413</v>
      </c>
      <c r="C4590" s="28" t="s">
        <v>2035</v>
      </c>
      <c r="D4590" s="27" t="s">
        <v>46</v>
      </c>
      <c r="E4590" s="27" t="s">
        <v>50</v>
      </c>
      <c r="F4590" s="26" t="str">
        <f>VLOOKUP(E4590,PROCV!$A$1:$B$107,2,TRUE)</f>
        <v>Educação e Criação em Artes</v>
      </c>
      <c r="G4590" s="25">
        <v>2006</v>
      </c>
      <c r="H4590" s="24">
        <v>0</v>
      </c>
      <c r="I4590" s="23" t="str">
        <f>VLOOKUP(J4590,PROCV!$E$1:$F$27,2,FALSE)</f>
        <v>53 - Distrito Federal</v>
      </c>
      <c r="J4590" s="22" t="s">
        <v>75</v>
      </c>
      <c r="K4590" s="22">
        <v>0</v>
      </c>
      <c r="L4590" s="25">
        <v>20000</v>
      </c>
      <c r="M4590" s="20" t="e">
        <f>VLOOKUP(G4590,PROCV!$A$110:$B$119,2,FALSE)</f>
        <v>#N/A</v>
      </c>
      <c r="N4590" s="17" t="e">
        <f t="shared" si="71"/>
        <v>#N/A</v>
      </c>
    </row>
    <row r="4591" spans="1:14" x14ac:dyDescent="0.25">
      <c r="A4591" s="30" t="s">
        <v>48</v>
      </c>
      <c r="B4591" s="29">
        <v>65652</v>
      </c>
      <c r="C4591" s="28" t="s">
        <v>2034</v>
      </c>
      <c r="D4591" s="27" t="s">
        <v>46</v>
      </c>
      <c r="E4591" s="27" t="s">
        <v>50</v>
      </c>
      <c r="F4591" s="26" t="str">
        <f>VLOOKUP(E4591,PROCV!$A$1:$B$107,2,TRUE)</f>
        <v>Educação e Criação em Artes</v>
      </c>
      <c r="G4591" s="25">
        <v>2006</v>
      </c>
      <c r="H4591" s="24">
        <v>0</v>
      </c>
      <c r="I4591" s="23" t="str">
        <f>VLOOKUP(J4591,PROCV!$E$1:$F$27,2,FALSE)</f>
        <v>33 - Rio de Janeiro</v>
      </c>
      <c r="J4591" s="22" t="s">
        <v>82</v>
      </c>
      <c r="K4591" s="22">
        <v>0</v>
      </c>
      <c r="L4591" s="25">
        <v>100000</v>
      </c>
      <c r="M4591" s="20" t="e">
        <f>VLOOKUP(G4591,PROCV!$A$110:$B$119,2,FALSE)</f>
        <v>#N/A</v>
      </c>
      <c r="N4591" s="17" t="e">
        <f t="shared" si="71"/>
        <v>#N/A</v>
      </c>
    </row>
    <row r="4592" spans="1:14" x14ac:dyDescent="0.25">
      <c r="A4592" s="30" t="s">
        <v>48</v>
      </c>
      <c r="B4592" s="29">
        <v>610812</v>
      </c>
      <c r="C4592" s="28" t="s">
        <v>2033</v>
      </c>
      <c r="D4592" s="27" t="s">
        <v>189</v>
      </c>
      <c r="E4592" s="27" t="s">
        <v>213</v>
      </c>
      <c r="F4592" s="26" t="str">
        <f>VLOOKUP(E4592,PROCV!$A$1:$B$107,2,TRUE)</f>
        <v>Patrimônio</v>
      </c>
      <c r="G4592" s="25">
        <v>2006</v>
      </c>
      <c r="H4592" s="24">
        <v>0</v>
      </c>
      <c r="I4592" s="23" t="str">
        <f>VLOOKUP(J4592,PROCV!$E$1:$F$27,2,FALSE)</f>
        <v>11 - Rondônia</v>
      </c>
      <c r="J4592" s="22" t="s">
        <v>219</v>
      </c>
      <c r="K4592" s="22">
        <v>0</v>
      </c>
      <c r="L4592" s="25">
        <v>142000</v>
      </c>
      <c r="M4592" s="20" t="e">
        <f>VLOOKUP(G4592,PROCV!$A$110:$B$119,2,FALSE)</f>
        <v>#N/A</v>
      </c>
      <c r="N4592" s="17" t="e">
        <f t="shared" si="71"/>
        <v>#N/A</v>
      </c>
    </row>
    <row r="4593" spans="1:14" x14ac:dyDescent="0.25">
      <c r="A4593" s="30" t="s">
        <v>48</v>
      </c>
      <c r="B4593" s="29">
        <v>610738</v>
      </c>
      <c r="C4593" s="28" t="s">
        <v>2032</v>
      </c>
      <c r="D4593" s="27" t="s">
        <v>46</v>
      </c>
      <c r="E4593" s="27" t="s">
        <v>50</v>
      </c>
      <c r="F4593" s="26" t="str">
        <f>VLOOKUP(E4593,PROCV!$A$1:$B$107,2,TRUE)</f>
        <v>Educação e Criação em Artes</v>
      </c>
      <c r="G4593" s="25">
        <v>2006</v>
      </c>
      <c r="H4593" s="24">
        <v>0</v>
      </c>
      <c r="I4593" s="23" t="str">
        <f>VLOOKUP(J4593,PROCV!$E$1:$F$27,2,FALSE)</f>
        <v>53 - Distrito Federal</v>
      </c>
      <c r="J4593" s="22" t="s">
        <v>75</v>
      </c>
      <c r="K4593" s="22">
        <v>0</v>
      </c>
      <c r="L4593" s="25">
        <v>80000</v>
      </c>
      <c r="M4593" s="20" t="e">
        <f>VLOOKUP(G4593,PROCV!$A$110:$B$119,2,FALSE)</f>
        <v>#N/A</v>
      </c>
      <c r="N4593" s="17" t="e">
        <f t="shared" si="71"/>
        <v>#N/A</v>
      </c>
    </row>
    <row r="4594" spans="1:14" x14ac:dyDescent="0.25">
      <c r="A4594" s="30" t="s">
        <v>48</v>
      </c>
      <c r="B4594" s="29">
        <v>64165</v>
      </c>
      <c r="C4594" s="28" t="s">
        <v>2031</v>
      </c>
      <c r="D4594" s="27" t="s">
        <v>46</v>
      </c>
      <c r="E4594" s="27" t="s">
        <v>45</v>
      </c>
      <c r="F4594" s="26" t="str">
        <f>VLOOKUP(E4594,PROCV!$A$1:$B$107,2,TRUE)</f>
        <v>Artes Cênicas e Espetáculo</v>
      </c>
      <c r="G4594" s="25">
        <v>2006</v>
      </c>
      <c r="H4594" s="24">
        <v>0</v>
      </c>
      <c r="I4594" s="23" t="str">
        <f>VLOOKUP(J4594,PROCV!$E$1:$F$27,2,FALSE)</f>
        <v>27 - Alagoas</v>
      </c>
      <c r="J4594" s="22" t="s">
        <v>65</v>
      </c>
      <c r="K4594" s="22">
        <v>0</v>
      </c>
      <c r="L4594" s="25">
        <v>66075.72</v>
      </c>
      <c r="M4594" s="20" t="e">
        <f>VLOOKUP(G4594,PROCV!$A$110:$B$119,2,FALSE)</f>
        <v>#N/A</v>
      </c>
      <c r="N4594" s="17" t="e">
        <f t="shared" si="71"/>
        <v>#N/A</v>
      </c>
    </row>
    <row r="4595" spans="1:14" x14ac:dyDescent="0.25">
      <c r="A4595" s="30" t="s">
        <v>48</v>
      </c>
      <c r="B4595" s="29">
        <v>68128</v>
      </c>
      <c r="C4595" s="28" t="s">
        <v>2030</v>
      </c>
      <c r="D4595" s="27" t="s">
        <v>4</v>
      </c>
      <c r="E4595" s="27" t="s">
        <v>230</v>
      </c>
      <c r="F4595" s="26" t="str">
        <f>VLOOKUP(E4595,PROCV!$A$1:$B$107,2,TRUE)</f>
        <v>Artes Cênicas e Espetáculo</v>
      </c>
      <c r="G4595" s="25">
        <v>2006</v>
      </c>
      <c r="H4595" s="24">
        <v>0</v>
      </c>
      <c r="I4595" s="23" t="str">
        <f>VLOOKUP(J4595,PROCV!$E$1:$F$27,2,FALSE)</f>
        <v>35 - São Paulo</v>
      </c>
      <c r="J4595" s="22" t="s">
        <v>76</v>
      </c>
      <c r="K4595" s="22">
        <v>0</v>
      </c>
      <c r="L4595" s="25">
        <v>43000</v>
      </c>
      <c r="M4595" s="20" t="e">
        <f>VLOOKUP(G4595,PROCV!$A$110:$B$119,2,FALSE)</f>
        <v>#N/A</v>
      </c>
      <c r="N4595" s="17" t="e">
        <f t="shared" si="71"/>
        <v>#N/A</v>
      </c>
    </row>
    <row r="4596" spans="1:14" x14ac:dyDescent="0.25">
      <c r="A4596" s="30" t="s">
        <v>48</v>
      </c>
      <c r="B4596" s="29">
        <v>65152</v>
      </c>
      <c r="C4596" s="28" t="s">
        <v>2029</v>
      </c>
      <c r="D4596" s="27" t="s">
        <v>114</v>
      </c>
      <c r="E4596" s="27" t="s">
        <v>192</v>
      </c>
      <c r="F4596" s="26" t="str">
        <f>VLOOKUP(E4596,PROCV!$A$1:$B$107,2,TRUE)</f>
        <v>Música</v>
      </c>
      <c r="G4596" s="25">
        <v>2006</v>
      </c>
      <c r="H4596" s="24">
        <v>0</v>
      </c>
      <c r="I4596" s="23" t="str">
        <f>VLOOKUP(J4596,PROCV!$E$1:$F$27,2,FALSE)</f>
        <v>35 - São Paulo</v>
      </c>
      <c r="J4596" s="22" t="s">
        <v>76</v>
      </c>
      <c r="K4596" s="22">
        <v>0</v>
      </c>
      <c r="L4596" s="25">
        <v>49440</v>
      </c>
      <c r="M4596" s="20" t="e">
        <f>VLOOKUP(G4596,PROCV!$A$110:$B$119,2,FALSE)</f>
        <v>#N/A</v>
      </c>
      <c r="N4596" s="17" t="e">
        <f t="shared" si="71"/>
        <v>#N/A</v>
      </c>
    </row>
    <row r="4597" spans="1:14" x14ac:dyDescent="0.25">
      <c r="A4597" s="30" t="s">
        <v>48</v>
      </c>
      <c r="B4597" s="29">
        <v>61095</v>
      </c>
      <c r="C4597" s="28" t="s">
        <v>2028</v>
      </c>
      <c r="D4597" s="27" t="s">
        <v>114</v>
      </c>
      <c r="E4597" s="27" t="s">
        <v>113</v>
      </c>
      <c r="F4597" s="26" t="str">
        <f>VLOOKUP(E4597,PROCV!$A$1:$B$107,2,TRUE)</f>
        <v>Música</v>
      </c>
      <c r="G4597" s="25">
        <v>2006</v>
      </c>
      <c r="H4597" s="24">
        <v>0</v>
      </c>
      <c r="I4597" s="23" t="str">
        <f>VLOOKUP(J4597,PROCV!$E$1:$F$27,2,FALSE)</f>
        <v>27 - Alagoas</v>
      </c>
      <c r="J4597" s="22" t="s">
        <v>65</v>
      </c>
      <c r="K4597" s="22">
        <v>0</v>
      </c>
      <c r="L4597" s="25">
        <v>120000</v>
      </c>
      <c r="M4597" s="20" t="e">
        <f>VLOOKUP(G4597,PROCV!$A$110:$B$119,2,FALSE)</f>
        <v>#N/A</v>
      </c>
      <c r="N4597" s="17" t="e">
        <f t="shared" si="71"/>
        <v>#N/A</v>
      </c>
    </row>
    <row r="4598" spans="1:14" x14ac:dyDescent="0.25">
      <c r="A4598" s="30" t="s">
        <v>48</v>
      </c>
      <c r="B4598" s="29">
        <v>65982</v>
      </c>
      <c r="C4598" s="28" t="s">
        <v>2027</v>
      </c>
      <c r="D4598" s="27" t="s">
        <v>314</v>
      </c>
      <c r="E4598" s="27" t="s">
        <v>265</v>
      </c>
      <c r="F4598" s="26" t="str">
        <f>VLOOKUP(E4598,PROCV!$A$1:$B$107,2,TRUE)</f>
        <v>Patrimônio</v>
      </c>
      <c r="G4598" s="31">
        <v>2006</v>
      </c>
      <c r="H4598" s="24">
        <v>0</v>
      </c>
      <c r="I4598" s="23" t="str">
        <f>VLOOKUP(J4598,PROCV!$E$1:$F$27,2,FALSE)</f>
        <v>35 - São Paulo</v>
      </c>
      <c r="J4598" s="22" t="s">
        <v>76</v>
      </c>
      <c r="K4598" s="22">
        <v>0</v>
      </c>
      <c r="L4598" s="31">
        <v>192812</v>
      </c>
      <c r="M4598" s="20" t="e">
        <f>VLOOKUP(G4598,PROCV!$A$110:$B$119,2,FALSE)</f>
        <v>#N/A</v>
      </c>
      <c r="N4598" s="17" t="e">
        <f t="shared" si="71"/>
        <v>#N/A</v>
      </c>
    </row>
    <row r="4599" spans="1:14" x14ac:dyDescent="0.25">
      <c r="A4599" s="30" t="s">
        <v>48</v>
      </c>
      <c r="B4599" s="29">
        <v>65470</v>
      </c>
      <c r="C4599" s="28" t="s">
        <v>2026</v>
      </c>
      <c r="D4599" s="27" t="s">
        <v>114</v>
      </c>
      <c r="E4599" s="27" t="s">
        <v>192</v>
      </c>
      <c r="F4599" s="26" t="str">
        <f>VLOOKUP(E4599,PROCV!$A$1:$B$107,2,TRUE)</f>
        <v>Música</v>
      </c>
      <c r="G4599" s="25">
        <v>2006</v>
      </c>
      <c r="H4599" s="24">
        <v>0</v>
      </c>
      <c r="I4599" s="23" t="str">
        <f>VLOOKUP(J4599,PROCV!$E$1:$F$27,2,FALSE)</f>
        <v>31 - Minas Gerais</v>
      </c>
      <c r="J4599" s="22" t="s">
        <v>85</v>
      </c>
      <c r="K4599" s="22">
        <v>0</v>
      </c>
      <c r="L4599" s="25">
        <v>20000</v>
      </c>
      <c r="M4599" s="20" t="e">
        <f>VLOOKUP(G4599,PROCV!$A$110:$B$119,2,FALSE)</f>
        <v>#N/A</v>
      </c>
      <c r="N4599" s="17" t="e">
        <f t="shared" si="71"/>
        <v>#N/A</v>
      </c>
    </row>
    <row r="4600" spans="1:14" x14ac:dyDescent="0.25">
      <c r="A4600" s="30" t="s">
        <v>48</v>
      </c>
      <c r="B4600" s="29">
        <v>510273</v>
      </c>
      <c r="C4600" s="28" t="s">
        <v>2025</v>
      </c>
      <c r="D4600" s="27" t="s">
        <v>189</v>
      </c>
      <c r="E4600" s="27" t="s">
        <v>213</v>
      </c>
      <c r="F4600" s="26" t="str">
        <f>VLOOKUP(E4600,PROCV!$A$1:$B$107,2,TRUE)</f>
        <v>Patrimônio</v>
      </c>
      <c r="G4600" s="25">
        <v>2006</v>
      </c>
      <c r="H4600" s="24">
        <v>0</v>
      </c>
      <c r="I4600" s="23" t="str">
        <f>VLOOKUP(J4600,PROCV!$E$1:$F$27,2,FALSE)</f>
        <v>29 - Bahia</v>
      </c>
      <c r="J4600" s="22" t="s">
        <v>73</v>
      </c>
      <c r="K4600" s="22">
        <v>0</v>
      </c>
      <c r="L4600" s="25">
        <v>92522.18</v>
      </c>
      <c r="M4600" s="20" t="e">
        <f>VLOOKUP(G4600,PROCV!$A$110:$B$119,2,FALSE)</f>
        <v>#N/A</v>
      </c>
      <c r="N4600" s="17" t="e">
        <f t="shared" si="71"/>
        <v>#N/A</v>
      </c>
    </row>
    <row r="4601" spans="1:14" x14ac:dyDescent="0.25">
      <c r="A4601" s="30" t="s">
        <v>48</v>
      </c>
      <c r="B4601" s="29">
        <v>69332</v>
      </c>
      <c r="C4601" s="28" t="s">
        <v>2024</v>
      </c>
      <c r="D4601" s="27" t="s">
        <v>4</v>
      </c>
      <c r="E4601" s="27" t="s">
        <v>230</v>
      </c>
      <c r="F4601" s="26" t="str">
        <f>VLOOKUP(E4601,PROCV!$A$1:$B$107,2,TRUE)</f>
        <v>Artes Cênicas e Espetáculo</v>
      </c>
      <c r="G4601" s="25">
        <v>2006</v>
      </c>
      <c r="H4601" s="24">
        <v>0</v>
      </c>
      <c r="I4601" s="23" t="str">
        <f>VLOOKUP(J4601,PROCV!$E$1:$F$27,2,FALSE)</f>
        <v>33 - Rio de Janeiro</v>
      </c>
      <c r="J4601" s="22" t="s">
        <v>82</v>
      </c>
      <c r="K4601" s="22">
        <v>0</v>
      </c>
      <c r="L4601" s="25">
        <v>50000</v>
      </c>
      <c r="M4601" s="20" t="e">
        <f>VLOOKUP(G4601,PROCV!$A$110:$B$119,2,FALSE)</f>
        <v>#N/A</v>
      </c>
      <c r="N4601" s="17" t="e">
        <f t="shared" si="71"/>
        <v>#N/A</v>
      </c>
    </row>
    <row r="4602" spans="1:14" x14ac:dyDescent="0.25">
      <c r="A4602" s="30" t="s">
        <v>48</v>
      </c>
      <c r="B4602" s="29">
        <v>610688</v>
      </c>
      <c r="C4602" s="28" t="s">
        <v>2023</v>
      </c>
      <c r="D4602" s="27" t="s">
        <v>114</v>
      </c>
      <c r="E4602" s="27" t="s">
        <v>113</v>
      </c>
      <c r="F4602" s="26" t="str">
        <f>VLOOKUP(E4602,PROCV!$A$1:$B$107,2,TRUE)</f>
        <v>Música</v>
      </c>
      <c r="G4602" s="25">
        <v>2006</v>
      </c>
      <c r="H4602" s="24">
        <v>0</v>
      </c>
      <c r="I4602" s="23" t="str">
        <f>VLOOKUP(J4602,PROCV!$E$1:$F$27,2,FALSE)</f>
        <v>53 - Distrito Federal</v>
      </c>
      <c r="J4602" s="22" t="s">
        <v>75</v>
      </c>
      <c r="K4602" s="22">
        <v>0</v>
      </c>
      <c r="L4602" s="25">
        <v>80081.600000000006</v>
      </c>
      <c r="M4602" s="20" t="e">
        <f>VLOOKUP(G4602,PROCV!$A$110:$B$119,2,FALSE)</f>
        <v>#N/A</v>
      </c>
      <c r="N4602" s="17" t="e">
        <f t="shared" si="71"/>
        <v>#N/A</v>
      </c>
    </row>
    <row r="4603" spans="1:14" x14ac:dyDescent="0.25">
      <c r="A4603" s="30" t="s">
        <v>48</v>
      </c>
      <c r="B4603" s="29">
        <v>61480</v>
      </c>
      <c r="C4603" s="28" t="s">
        <v>2022</v>
      </c>
      <c r="D4603" s="27" t="s">
        <v>4</v>
      </c>
      <c r="E4603" s="27" t="s">
        <v>230</v>
      </c>
      <c r="F4603" s="26" t="str">
        <f>VLOOKUP(E4603,PROCV!$A$1:$B$107,2,TRUE)</f>
        <v>Artes Cênicas e Espetáculo</v>
      </c>
      <c r="G4603" s="25">
        <v>2006</v>
      </c>
      <c r="H4603" s="24">
        <v>0</v>
      </c>
      <c r="I4603" s="23" t="str">
        <f>VLOOKUP(J4603,PROCV!$E$1:$F$27,2,FALSE)</f>
        <v>23 - Ceará</v>
      </c>
      <c r="J4603" s="22" t="s">
        <v>52</v>
      </c>
      <c r="K4603" s="22">
        <v>0</v>
      </c>
      <c r="L4603" s="25">
        <v>160000</v>
      </c>
      <c r="M4603" s="20" t="e">
        <f>VLOOKUP(G4603,PROCV!$A$110:$B$119,2,FALSE)</f>
        <v>#N/A</v>
      </c>
      <c r="N4603" s="17" t="e">
        <f t="shared" si="71"/>
        <v>#N/A</v>
      </c>
    </row>
    <row r="4604" spans="1:14" x14ac:dyDescent="0.25">
      <c r="A4604" s="30" t="s">
        <v>48</v>
      </c>
      <c r="B4604" s="29">
        <v>65457</v>
      </c>
      <c r="C4604" s="28" t="s">
        <v>1245</v>
      </c>
      <c r="D4604" s="27" t="s">
        <v>189</v>
      </c>
      <c r="E4604" s="27" t="s">
        <v>213</v>
      </c>
      <c r="F4604" s="26" t="str">
        <f>VLOOKUP(E4604,PROCV!$A$1:$B$107,2,TRUE)</f>
        <v>Patrimônio</v>
      </c>
      <c r="G4604" s="25">
        <v>2006</v>
      </c>
      <c r="H4604" s="24">
        <v>0</v>
      </c>
      <c r="I4604" s="23" t="str">
        <f>VLOOKUP(J4604,PROCV!$E$1:$F$27,2,FALSE)</f>
        <v>43 - Rio Grande do Sul</v>
      </c>
      <c r="J4604" s="22" t="s">
        <v>56</v>
      </c>
      <c r="K4604" s="22">
        <v>0</v>
      </c>
      <c r="L4604" s="25">
        <v>460000</v>
      </c>
      <c r="M4604" s="20" t="e">
        <f>VLOOKUP(G4604,PROCV!$A$110:$B$119,2,FALSE)</f>
        <v>#N/A</v>
      </c>
      <c r="N4604" s="17" t="e">
        <f t="shared" si="71"/>
        <v>#N/A</v>
      </c>
    </row>
    <row r="4605" spans="1:14" x14ac:dyDescent="0.25">
      <c r="A4605" s="30" t="s">
        <v>48</v>
      </c>
      <c r="B4605" s="29">
        <v>76033</v>
      </c>
      <c r="C4605" s="28" t="s">
        <v>2021</v>
      </c>
      <c r="D4605" s="27" t="s">
        <v>46</v>
      </c>
      <c r="E4605" s="27" t="s">
        <v>50</v>
      </c>
      <c r="F4605" s="26" t="str">
        <f>VLOOKUP(E4605,PROCV!$A$1:$B$107,2,TRUE)</f>
        <v>Educação e Criação em Artes</v>
      </c>
      <c r="G4605" s="25">
        <v>2006</v>
      </c>
      <c r="H4605" s="24">
        <v>0</v>
      </c>
      <c r="I4605" s="23" t="str">
        <f>VLOOKUP(J4605,PROCV!$E$1:$F$27,2,FALSE)</f>
        <v>35 - São Paulo</v>
      </c>
      <c r="J4605" s="22" t="s">
        <v>76</v>
      </c>
      <c r="K4605" s="22">
        <v>0</v>
      </c>
      <c r="L4605" s="25">
        <v>182000</v>
      </c>
      <c r="M4605" s="20" t="e">
        <f>VLOOKUP(G4605,PROCV!$A$110:$B$119,2,FALSE)</f>
        <v>#N/A</v>
      </c>
      <c r="N4605" s="17" t="e">
        <f t="shared" si="71"/>
        <v>#N/A</v>
      </c>
    </row>
    <row r="4606" spans="1:14" x14ac:dyDescent="0.25">
      <c r="A4606" s="30" t="s">
        <v>48</v>
      </c>
      <c r="B4606" s="29">
        <v>65761</v>
      </c>
      <c r="C4606" s="28" t="s">
        <v>2020</v>
      </c>
      <c r="D4606" s="27" t="s">
        <v>314</v>
      </c>
      <c r="E4606" s="27" t="s">
        <v>265</v>
      </c>
      <c r="F4606" s="26" t="str">
        <f>VLOOKUP(E4606,PROCV!$A$1:$B$107,2,TRUE)</f>
        <v>Patrimônio</v>
      </c>
      <c r="G4606" s="31">
        <v>2006</v>
      </c>
      <c r="H4606" s="24">
        <v>0</v>
      </c>
      <c r="I4606" s="23" t="str">
        <f>VLOOKUP(J4606,PROCV!$E$1:$F$27,2,FALSE)</f>
        <v>53 - Distrito Federal</v>
      </c>
      <c r="J4606" s="22" t="s">
        <v>75</v>
      </c>
      <c r="K4606" s="22">
        <v>0</v>
      </c>
      <c r="L4606" s="31">
        <v>70000</v>
      </c>
      <c r="M4606" s="20" t="e">
        <f>VLOOKUP(G4606,PROCV!$A$110:$B$119,2,FALSE)</f>
        <v>#N/A</v>
      </c>
      <c r="N4606" s="17" t="e">
        <f t="shared" si="71"/>
        <v>#N/A</v>
      </c>
    </row>
    <row r="4607" spans="1:14" x14ac:dyDescent="0.25">
      <c r="A4607" s="30" t="s">
        <v>48</v>
      </c>
      <c r="B4607" s="29">
        <v>67151</v>
      </c>
      <c r="C4607" s="28" t="s">
        <v>2019</v>
      </c>
      <c r="D4607" s="27" t="s">
        <v>524</v>
      </c>
      <c r="E4607" s="27" t="s">
        <v>763</v>
      </c>
      <c r="F4607" s="26" t="str">
        <f>VLOOKUP(E4607,PROCV!$A$1:$B$107,2,TRUE)</f>
        <v>Audiovisual</v>
      </c>
      <c r="G4607" s="25">
        <v>2006</v>
      </c>
      <c r="H4607" s="24">
        <v>0</v>
      </c>
      <c r="I4607" s="23" t="str">
        <f>VLOOKUP(J4607,PROCV!$E$1:$F$27,2,FALSE)</f>
        <v>35 - São Paulo</v>
      </c>
      <c r="J4607" s="22" t="s">
        <v>76</v>
      </c>
      <c r="K4607" s="22">
        <v>0</v>
      </c>
      <c r="L4607" s="25">
        <v>3500000</v>
      </c>
      <c r="M4607" s="20" t="e">
        <f>VLOOKUP(G4607,PROCV!$A$110:$B$119,2,FALSE)</f>
        <v>#N/A</v>
      </c>
      <c r="N4607" s="17" t="e">
        <f t="shared" si="71"/>
        <v>#N/A</v>
      </c>
    </row>
    <row r="4608" spans="1:14" x14ac:dyDescent="0.25">
      <c r="A4608" s="30" t="s">
        <v>48</v>
      </c>
      <c r="B4608" s="29">
        <v>65609</v>
      </c>
      <c r="C4608" s="28" t="s">
        <v>2018</v>
      </c>
      <c r="D4608" s="27" t="s">
        <v>46</v>
      </c>
      <c r="E4608" s="27" t="s">
        <v>50</v>
      </c>
      <c r="F4608" s="26" t="str">
        <f>VLOOKUP(E4608,PROCV!$A$1:$B$107,2,TRUE)</f>
        <v>Educação e Criação em Artes</v>
      </c>
      <c r="G4608" s="25">
        <v>2006</v>
      </c>
      <c r="H4608" s="24">
        <v>0</v>
      </c>
      <c r="I4608" s="23" t="str">
        <f>VLOOKUP(J4608,PROCV!$E$1:$F$27,2,FALSE)</f>
        <v>15 - Pará</v>
      </c>
      <c r="J4608" s="22" t="s">
        <v>140</v>
      </c>
      <c r="K4608" s="22">
        <v>0</v>
      </c>
      <c r="L4608" s="25">
        <v>343050</v>
      </c>
      <c r="M4608" s="20" t="e">
        <f>VLOOKUP(G4608,PROCV!$A$110:$B$119,2,FALSE)</f>
        <v>#N/A</v>
      </c>
      <c r="N4608" s="17" t="e">
        <f t="shared" si="71"/>
        <v>#N/A</v>
      </c>
    </row>
    <row r="4609" spans="1:14" x14ac:dyDescent="0.25">
      <c r="A4609" s="30" t="s">
        <v>48</v>
      </c>
      <c r="B4609" s="29">
        <v>65942</v>
      </c>
      <c r="C4609" s="28" t="s">
        <v>2017</v>
      </c>
      <c r="D4609" s="27" t="s">
        <v>4</v>
      </c>
      <c r="E4609" s="27" t="s">
        <v>230</v>
      </c>
      <c r="F4609" s="26" t="str">
        <f>VLOOKUP(E4609,PROCV!$A$1:$B$107,2,TRUE)</f>
        <v>Artes Cênicas e Espetáculo</v>
      </c>
      <c r="G4609" s="25">
        <v>2006</v>
      </c>
      <c r="H4609" s="24">
        <v>0</v>
      </c>
      <c r="I4609" s="23" t="str">
        <f>VLOOKUP(J4609,PROCV!$E$1:$F$27,2,FALSE)</f>
        <v>33 - Rio de Janeiro</v>
      </c>
      <c r="J4609" s="22" t="s">
        <v>82</v>
      </c>
      <c r="K4609" s="22">
        <v>0</v>
      </c>
      <c r="L4609" s="25">
        <v>90000</v>
      </c>
      <c r="M4609" s="20" t="e">
        <f>VLOOKUP(G4609,PROCV!$A$110:$B$119,2,FALSE)</f>
        <v>#N/A</v>
      </c>
      <c r="N4609" s="17" t="e">
        <f t="shared" si="71"/>
        <v>#N/A</v>
      </c>
    </row>
    <row r="4610" spans="1:14" x14ac:dyDescent="0.25">
      <c r="A4610" s="30" t="s">
        <v>48</v>
      </c>
      <c r="B4610" s="29">
        <v>65576</v>
      </c>
      <c r="C4610" s="28" t="s">
        <v>2016</v>
      </c>
      <c r="D4610" s="27" t="s">
        <v>46</v>
      </c>
      <c r="E4610" s="27" t="s">
        <v>50</v>
      </c>
      <c r="F4610" s="26" t="str">
        <f>VLOOKUP(E4610,PROCV!$A$1:$B$107,2,TRUE)</f>
        <v>Educação e Criação em Artes</v>
      </c>
      <c r="G4610" s="25">
        <v>2006</v>
      </c>
      <c r="H4610" s="24">
        <v>0</v>
      </c>
      <c r="I4610" s="23" t="str">
        <f>VLOOKUP(J4610,PROCV!$E$1:$F$27,2,FALSE)</f>
        <v>43 - Rio Grande do Sul</v>
      </c>
      <c r="J4610" s="22" t="s">
        <v>56</v>
      </c>
      <c r="K4610" s="22">
        <v>0</v>
      </c>
      <c r="L4610" s="25">
        <v>15000</v>
      </c>
      <c r="M4610" s="20" t="e">
        <f>VLOOKUP(G4610,PROCV!$A$110:$B$119,2,FALSE)</f>
        <v>#N/A</v>
      </c>
      <c r="N4610" s="17" t="e">
        <f t="shared" ref="N4610:N4673" si="72">+M4610*L4610</f>
        <v>#N/A</v>
      </c>
    </row>
    <row r="4611" spans="1:14" x14ac:dyDescent="0.25">
      <c r="A4611" s="30" t="s">
        <v>48</v>
      </c>
      <c r="B4611" s="29">
        <v>610819</v>
      </c>
      <c r="C4611" s="28" t="s">
        <v>2015</v>
      </c>
      <c r="D4611" s="27" t="s">
        <v>4</v>
      </c>
      <c r="E4611" s="27" t="s">
        <v>230</v>
      </c>
      <c r="F4611" s="26" t="str">
        <f>VLOOKUP(E4611,PROCV!$A$1:$B$107,2,TRUE)</f>
        <v>Artes Cênicas e Espetáculo</v>
      </c>
      <c r="G4611" s="25">
        <v>2006</v>
      </c>
      <c r="H4611" s="24">
        <v>0</v>
      </c>
      <c r="I4611" s="23" t="str">
        <f>VLOOKUP(J4611,PROCV!$E$1:$F$27,2,FALSE)</f>
        <v>29 - Bahia</v>
      </c>
      <c r="J4611" s="22" t="s">
        <v>73</v>
      </c>
      <c r="K4611" s="22">
        <v>0</v>
      </c>
      <c r="L4611" s="25">
        <v>50000</v>
      </c>
      <c r="M4611" s="20" t="e">
        <f>VLOOKUP(G4611,PROCV!$A$110:$B$119,2,FALSE)</f>
        <v>#N/A</v>
      </c>
      <c r="N4611" s="17" t="e">
        <f t="shared" si="72"/>
        <v>#N/A</v>
      </c>
    </row>
    <row r="4612" spans="1:14" x14ac:dyDescent="0.25">
      <c r="A4612" s="30" t="s">
        <v>48</v>
      </c>
      <c r="B4612" s="29">
        <v>70650</v>
      </c>
      <c r="C4612" s="28" t="s">
        <v>2014</v>
      </c>
      <c r="D4612" s="27" t="s">
        <v>114</v>
      </c>
      <c r="E4612" s="27" t="s">
        <v>113</v>
      </c>
      <c r="F4612" s="26" t="str">
        <f>VLOOKUP(E4612,PROCV!$A$1:$B$107,2,TRUE)</f>
        <v>Música</v>
      </c>
      <c r="G4612" s="25">
        <v>2006</v>
      </c>
      <c r="H4612" s="24">
        <v>0</v>
      </c>
      <c r="I4612" s="23" t="str">
        <f>VLOOKUP(J4612,PROCV!$E$1:$F$27,2,FALSE)</f>
        <v>35 - São Paulo</v>
      </c>
      <c r="J4612" s="22" t="s">
        <v>76</v>
      </c>
      <c r="K4612" s="22">
        <v>0</v>
      </c>
      <c r="L4612" s="25">
        <v>435800</v>
      </c>
      <c r="M4612" s="20" t="e">
        <f>VLOOKUP(G4612,PROCV!$A$110:$B$119,2,FALSE)</f>
        <v>#N/A</v>
      </c>
      <c r="N4612" s="17" t="e">
        <f t="shared" si="72"/>
        <v>#N/A</v>
      </c>
    </row>
    <row r="4613" spans="1:14" x14ac:dyDescent="0.25">
      <c r="A4613" s="30" t="s">
        <v>48</v>
      </c>
      <c r="B4613" s="29">
        <v>64024</v>
      </c>
      <c r="C4613" s="28" t="s">
        <v>2013</v>
      </c>
      <c r="D4613" s="27" t="s">
        <v>46</v>
      </c>
      <c r="E4613" s="27" t="s">
        <v>50</v>
      </c>
      <c r="F4613" s="26" t="str">
        <f>VLOOKUP(E4613,PROCV!$A$1:$B$107,2,TRUE)</f>
        <v>Educação e Criação em Artes</v>
      </c>
      <c r="G4613" s="25">
        <v>2006</v>
      </c>
      <c r="H4613" s="24">
        <v>0</v>
      </c>
      <c r="I4613" s="23" t="str">
        <f>VLOOKUP(J4613,PROCV!$E$1:$F$27,2,FALSE)</f>
        <v>53 - Distrito Federal</v>
      </c>
      <c r="J4613" s="22" t="s">
        <v>75</v>
      </c>
      <c r="K4613" s="22">
        <v>0</v>
      </c>
      <c r="L4613" s="25">
        <v>39360</v>
      </c>
      <c r="M4613" s="20" t="e">
        <f>VLOOKUP(G4613,PROCV!$A$110:$B$119,2,FALSE)</f>
        <v>#N/A</v>
      </c>
      <c r="N4613" s="17" t="e">
        <f t="shared" si="72"/>
        <v>#N/A</v>
      </c>
    </row>
    <row r="4614" spans="1:14" x14ac:dyDescent="0.25">
      <c r="A4614" s="30" t="s">
        <v>48</v>
      </c>
      <c r="B4614" s="29">
        <v>610747</v>
      </c>
      <c r="C4614" s="28" t="s">
        <v>2012</v>
      </c>
      <c r="D4614" s="27" t="s">
        <v>46</v>
      </c>
      <c r="E4614" s="27" t="s">
        <v>50</v>
      </c>
      <c r="F4614" s="26" t="str">
        <f>VLOOKUP(E4614,PROCV!$A$1:$B$107,2,TRUE)</f>
        <v>Educação e Criação em Artes</v>
      </c>
      <c r="G4614" s="25">
        <v>2006</v>
      </c>
      <c r="H4614" s="24">
        <v>0</v>
      </c>
      <c r="I4614" s="23" t="str">
        <f>VLOOKUP(J4614,PROCV!$E$1:$F$27,2,FALSE)</f>
        <v>53 - Distrito Federal</v>
      </c>
      <c r="J4614" s="22" t="s">
        <v>75</v>
      </c>
      <c r="K4614" s="22">
        <v>0</v>
      </c>
      <c r="L4614" s="25">
        <v>50000</v>
      </c>
      <c r="M4614" s="20" t="e">
        <f>VLOOKUP(G4614,PROCV!$A$110:$B$119,2,FALSE)</f>
        <v>#N/A</v>
      </c>
      <c r="N4614" s="17" t="e">
        <f t="shared" si="72"/>
        <v>#N/A</v>
      </c>
    </row>
    <row r="4615" spans="1:14" x14ac:dyDescent="0.25">
      <c r="A4615" s="30" t="s">
        <v>48</v>
      </c>
      <c r="B4615" s="29">
        <v>61680</v>
      </c>
      <c r="C4615" s="28" t="s">
        <v>2011</v>
      </c>
      <c r="D4615" s="27" t="s">
        <v>4</v>
      </c>
      <c r="E4615" s="27" t="s">
        <v>230</v>
      </c>
      <c r="F4615" s="26" t="str">
        <f>VLOOKUP(E4615,PROCV!$A$1:$B$107,2,TRUE)</f>
        <v>Artes Cênicas e Espetáculo</v>
      </c>
      <c r="G4615" s="25">
        <v>2006</v>
      </c>
      <c r="H4615" s="24">
        <v>0</v>
      </c>
      <c r="I4615" s="23" t="str">
        <f>VLOOKUP(J4615,PROCV!$E$1:$F$27,2,FALSE)</f>
        <v>33 - Rio de Janeiro</v>
      </c>
      <c r="J4615" s="22" t="s">
        <v>82</v>
      </c>
      <c r="K4615" s="22">
        <v>0</v>
      </c>
      <c r="L4615" s="25">
        <v>60000</v>
      </c>
      <c r="M4615" s="20" t="e">
        <f>VLOOKUP(G4615,PROCV!$A$110:$B$119,2,FALSE)</f>
        <v>#N/A</v>
      </c>
      <c r="N4615" s="17" t="e">
        <f t="shared" si="72"/>
        <v>#N/A</v>
      </c>
    </row>
    <row r="4616" spans="1:14" x14ac:dyDescent="0.25">
      <c r="A4616" s="30" t="s">
        <v>48</v>
      </c>
      <c r="B4616" s="29">
        <v>63883</v>
      </c>
      <c r="C4616" s="28" t="s">
        <v>2010</v>
      </c>
      <c r="D4616" s="27" t="s">
        <v>46</v>
      </c>
      <c r="E4616" s="27" t="s">
        <v>50</v>
      </c>
      <c r="F4616" s="26" t="str">
        <f>VLOOKUP(E4616,PROCV!$A$1:$B$107,2,TRUE)</f>
        <v>Educação e Criação em Artes</v>
      </c>
      <c r="G4616" s="25">
        <v>2006</v>
      </c>
      <c r="H4616" s="24">
        <v>0</v>
      </c>
      <c r="I4616" s="23" t="str">
        <f>VLOOKUP(J4616,PROCV!$E$1:$F$27,2,FALSE)</f>
        <v>53 - Distrito Federal</v>
      </c>
      <c r="J4616" s="22" t="s">
        <v>75</v>
      </c>
      <c r="K4616" s="22">
        <v>0</v>
      </c>
      <c r="L4616" s="25">
        <v>60000</v>
      </c>
      <c r="M4616" s="20" t="e">
        <f>VLOOKUP(G4616,PROCV!$A$110:$B$119,2,FALSE)</f>
        <v>#N/A</v>
      </c>
      <c r="N4616" s="17" t="e">
        <f t="shared" si="72"/>
        <v>#N/A</v>
      </c>
    </row>
    <row r="4617" spans="1:14" x14ac:dyDescent="0.25">
      <c r="A4617" s="30" t="s">
        <v>48</v>
      </c>
      <c r="B4617" s="29">
        <v>63885</v>
      </c>
      <c r="C4617" s="28" t="s">
        <v>2009</v>
      </c>
      <c r="D4617" s="27" t="s">
        <v>46</v>
      </c>
      <c r="E4617" s="27" t="s">
        <v>50</v>
      </c>
      <c r="F4617" s="26" t="str">
        <f>VLOOKUP(E4617,PROCV!$A$1:$B$107,2,TRUE)</f>
        <v>Educação e Criação em Artes</v>
      </c>
      <c r="G4617" s="25">
        <v>2006</v>
      </c>
      <c r="H4617" s="24">
        <v>0</v>
      </c>
      <c r="I4617" s="23" t="str">
        <f>VLOOKUP(J4617,PROCV!$E$1:$F$27,2,FALSE)</f>
        <v>53 - Distrito Federal</v>
      </c>
      <c r="J4617" s="22" t="s">
        <v>75</v>
      </c>
      <c r="K4617" s="22">
        <v>0</v>
      </c>
      <c r="L4617" s="25">
        <v>56254.5</v>
      </c>
      <c r="M4617" s="20" t="e">
        <f>VLOOKUP(G4617,PROCV!$A$110:$B$119,2,FALSE)</f>
        <v>#N/A</v>
      </c>
      <c r="N4617" s="17" t="e">
        <f t="shared" si="72"/>
        <v>#N/A</v>
      </c>
    </row>
    <row r="4618" spans="1:14" x14ac:dyDescent="0.25">
      <c r="A4618" s="30" t="s">
        <v>48</v>
      </c>
      <c r="B4618" s="29">
        <v>610884</v>
      </c>
      <c r="C4618" s="28" t="s">
        <v>2008</v>
      </c>
      <c r="D4618" s="27" t="s">
        <v>46</v>
      </c>
      <c r="E4618" s="27" t="s">
        <v>50</v>
      </c>
      <c r="F4618" s="26" t="str">
        <f>VLOOKUP(E4618,PROCV!$A$1:$B$107,2,TRUE)</f>
        <v>Educação e Criação em Artes</v>
      </c>
      <c r="G4618" s="25">
        <v>2006</v>
      </c>
      <c r="H4618" s="24">
        <v>0</v>
      </c>
      <c r="I4618" s="23" t="str">
        <f>VLOOKUP(J4618,PROCV!$E$1:$F$27,2,FALSE)</f>
        <v>53 - Distrito Federal</v>
      </c>
      <c r="J4618" s="22" t="s">
        <v>75</v>
      </c>
      <c r="K4618" s="22">
        <v>0</v>
      </c>
      <c r="L4618" s="25">
        <v>40000</v>
      </c>
      <c r="M4618" s="20" t="e">
        <f>VLOOKUP(G4618,PROCV!$A$110:$B$119,2,FALSE)</f>
        <v>#N/A</v>
      </c>
      <c r="N4618" s="17" t="e">
        <f t="shared" si="72"/>
        <v>#N/A</v>
      </c>
    </row>
    <row r="4619" spans="1:14" x14ac:dyDescent="0.25">
      <c r="A4619" s="30" t="s">
        <v>48</v>
      </c>
      <c r="B4619" s="29">
        <v>611218</v>
      </c>
      <c r="C4619" s="28" t="s">
        <v>2007</v>
      </c>
      <c r="D4619" s="27" t="s">
        <v>314</v>
      </c>
      <c r="E4619" s="27" t="s">
        <v>265</v>
      </c>
      <c r="F4619" s="26" t="str">
        <f>VLOOKUP(E4619,PROCV!$A$1:$B$107,2,TRUE)</f>
        <v>Patrimônio</v>
      </c>
      <c r="G4619" s="31">
        <v>2006</v>
      </c>
      <c r="H4619" s="24">
        <v>0</v>
      </c>
      <c r="I4619" s="23" t="str">
        <f>VLOOKUP(J4619,PROCV!$E$1:$F$27,2,FALSE)</f>
        <v>31 - Minas Gerais</v>
      </c>
      <c r="J4619" s="22" t="s">
        <v>85</v>
      </c>
      <c r="K4619" s="22">
        <v>0</v>
      </c>
      <c r="L4619" s="31">
        <v>60000</v>
      </c>
      <c r="M4619" s="20" t="e">
        <f>VLOOKUP(G4619,PROCV!$A$110:$B$119,2,FALSE)</f>
        <v>#N/A</v>
      </c>
      <c r="N4619" s="17" t="e">
        <f t="shared" si="72"/>
        <v>#N/A</v>
      </c>
    </row>
    <row r="4620" spans="1:14" x14ac:dyDescent="0.25">
      <c r="A4620" s="30" t="s">
        <v>48</v>
      </c>
      <c r="B4620" s="29">
        <v>610544</v>
      </c>
      <c r="C4620" s="28" t="s">
        <v>2006</v>
      </c>
      <c r="D4620" s="27" t="s">
        <v>4</v>
      </c>
      <c r="E4620" s="27" t="s">
        <v>230</v>
      </c>
      <c r="F4620" s="26" t="str">
        <f>VLOOKUP(E4620,PROCV!$A$1:$B$107,2,TRUE)</f>
        <v>Artes Cênicas e Espetáculo</v>
      </c>
      <c r="G4620" s="25">
        <v>2006</v>
      </c>
      <c r="H4620" s="24">
        <v>0</v>
      </c>
      <c r="I4620" s="23" t="str">
        <f>VLOOKUP(J4620,PROCV!$E$1:$F$27,2,FALSE)</f>
        <v>25 - Paraíba</v>
      </c>
      <c r="J4620" s="22" t="s">
        <v>346</v>
      </c>
      <c r="K4620" s="22">
        <v>0</v>
      </c>
      <c r="L4620" s="25">
        <v>20000</v>
      </c>
      <c r="M4620" s="20" t="e">
        <f>VLOOKUP(G4620,PROCV!$A$110:$B$119,2,FALSE)</f>
        <v>#N/A</v>
      </c>
      <c r="N4620" s="17" t="e">
        <f t="shared" si="72"/>
        <v>#N/A</v>
      </c>
    </row>
    <row r="4621" spans="1:14" x14ac:dyDescent="0.25">
      <c r="A4621" s="30" t="s">
        <v>48</v>
      </c>
      <c r="B4621" s="29">
        <v>63737</v>
      </c>
      <c r="C4621" s="28" t="s">
        <v>2005</v>
      </c>
      <c r="D4621" s="27" t="s">
        <v>46</v>
      </c>
      <c r="E4621" s="27" t="s">
        <v>50</v>
      </c>
      <c r="F4621" s="26" t="str">
        <f>VLOOKUP(E4621,PROCV!$A$1:$B$107,2,TRUE)</f>
        <v>Educação e Criação em Artes</v>
      </c>
      <c r="G4621" s="25">
        <v>2006</v>
      </c>
      <c r="H4621" s="24">
        <v>0</v>
      </c>
      <c r="I4621" s="23" t="str">
        <f>VLOOKUP(J4621,PROCV!$E$1:$F$27,2,FALSE)</f>
        <v>52 - Goiás</v>
      </c>
      <c r="J4621" s="22" t="s">
        <v>97</v>
      </c>
      <c r="K4621" s="22">
        <v>0</v>
      </c>
      <c r="L4621" s="25">
        <v>27768</v>
      </c>
      <c r="M4621" s="20" t="e">
        <f>VLOOKUP(G4621,PROCV!$A$110:$B$119,2,FALSE)</f>
        <v>#N/A</v>
      </c>
      <c r="N4621" s="17" t="e">
        <f t="shared" si="72"/>
        <v>#N/A</v>
      </c>
    </row>
    <row r="4622" spans="1:14" x14ac:dyDescent="0.25">
      <c r="A4622" s="30" t="s">
        <v>48</v>
      </c>
      <c r="B4622" s="29">
        <v>69089</v>
      </c>
      <c r="C4622" s="28" t="s">
        <v>2004</v>
      </c>
      <c r="D4622" s="27" t="s">
        <v>4</v>
      </c>
      <c r="E4622" s="27" t="s">
        <v>230</v>
      </c>
      <c r="F4622" s="26" t="str">
        <f>VLOOKUP(E4622,PROCV!$A$1:$B$107,2,TRUE)</f>
        <v>Artes Cênicas e Espetáculo</v>
      </c>
      <c r="G4622" s="25">
        <v>2006</v>
      </c>
      <c r="H4622" s="24">
        <v>0</v>
      </c>
      <c r="I4622" s="23" t="str">
        <f>VLOOKUP(J4622,PROCV!$E$1:$F$27,2,FALSE)</f>
        <v>33 - Rio de Janeiro</v>
      </c>
      <c r="J4622" s="22" t="s">
        <v>82</v>
      </c>
      <c r="K4622" s="22">
        <v>0</v>
      </c>
      <c r="L4622" s="25">
        <v>50000</v>
      </c>
      <c r="M4622" s="20" t="e">
        <f>VLOOKUP(G4622,PROCV!$A$110:$B$119,2,FALSE)</f>
        <v>#N/A</v>
      </c>
      <c r="N4622" s="17" t="e">
        <f t="shared" si="72"/>
        <v>#N/A</v>
      </c>
    </row>
    <row r="4623" spans="1:14" x14ac:dyDescent="0.25">
      <c r="A4623" s="30" t="s">
        <v>48</v>
      </c>
      <c r="B4623" s="29">
        <v>65920</v>
      </c>
      <c r="C4623" s="28" t="s">
        <v>2003</v>
      </c>
      <c r="D4623" s="27" t="s">
        <v>46</v>
      </c>
      <c r="E4623" s="27" t="s">
        <v>45</v>
      </c>
      <c r="F4623" s="26" t="str">
        <f>VLOOKUP(E4623,PROCV!$A$1:$B$107,2,TRUE)</f>
        <v>Artes Cênicas e Espetáculo</v>
      </c>
      <c r="G4623" s="25">
        <v>2006</v>
      </c>
      <c r="H4623" s="24">
        <v>0</v>
      </c>
      <c r="I4623" s="23" t="str">
        <f>VLOOKUP(J4623,PROCV!$E$1:$F$27,2,FALSE)</f>
        <v>23 - Ceará</v>
      </c>
      <c r="J4623" s="22" t="s">
        <v>52</v>
      </c>
      <c r="K4623" s="22">
        <v>0</v>
      </c>
      <c r="L4623" s="25">
        <v>134320</v>
      </c>
      <c r="M4623" s="20" t="e">
        <f>VLOOKUP(G4623,PROCV!$A$110:$B$119,2,FALSE)</f>
        <v>#N/A</v>
      </c>
      <c r="N4623" s="17" t="e">
        <f t="shared" si="72"/>
        <v>#N/A</v>
      </c>
    </row>
    <row r="4624" spans="1:14" x14ac:dyDescent="0.25">
      <c r="A4624" s="30" t="s">
        <v>48</v>
      </c>
      <c r="B4624" s="29">
        <v>65760</v>
      </c>
      <c r="C4624" s="28" t="s">
        <v>2002</v>
      </c>
      <c r="D4624" s="27" t="s">
        <v>46</v>
      </c>
      <c r="E4624" s="27" t="s">
        <v>50</v>
      </c>
      <c r="F4624" s="26" t="str">
        <f>VLOOKUP(E4624,PROCV!$A$1:$B$107,2,TRUE)</f>
        <v>Educação e Criação em Artes</v>
      </c>
      <c r="G4624" s="25">
        <v>2006</v>
      </c>
      <c r="H4624" s="24">
        <v>0</v>
      </c>
      <c r="I4624" s="23" t="str">
        <f>VLOOKUP(J4624,PROCV!$E$1:$F$27,2,FALSE)</f>
        <v>31 - Minas Gerais</v>
      </c>
      <c r="J4624" s="22" t="s">
        <v>85</v>
      </c>
      <c r="K4624" s="22">
        <v>0</v>
      </c>
      <c r="L4624" s="25">
        <v>20000</v>
      </c>
      <c r="M4624" s="20" t="e">
        <f>VLOOKUP(G4624,PROCV!$A$110:$B$119,2,FALSE)</f>
        <v>#N/A</v>
      </c>
      <c r="N4624" s="17" t="e">
        <f t="shared" si="72"/>
        <v>#N/A</v>
      </c>
    </row>
    <row r="4625" spans="1:14" x14ac:dyDescent="0.25">
      <c r="A4625" s="30" t="s">
        <v>48</v>
      </c>
      <c r="B4625" s="29">
        <v>70043</v>
      </c>
      <c r="C4625" s="28" t="s">
        <v>2001</v>
      </c>
      <c r="D4625" s="27" t="s">
        <v>46</v>
      </c>
      <c r="E4625" s="27" t="s">
        <v>50</v>
      </c>
      <c r="F4625" s="26" t="str">
        <f>VLOOKUP(E4625,PROCV!$A$1:$B$107,2,TRUE)</f>
        <v>Educação e Criação em Artes</v>
      </c>
      <c r="G4625" s="25">
        <v>2006</v>
      </c>
      <c r="H4625" s="24">
        <v>0</v>
      </c>
      <c r="I4625" s="23" t="str">
        <f>VLOOKUP(J4625,PROCV!$E$1:$F$27,2,FALSE)</f>
        <v>33 - Rio de Janeiro</v>
      </c>
      <c r="J4625" s="22" t="s">
        <v>82</v>
      </c>
      <c r="K4625" s="22">
        <v>0</v>
      </c>
      <c r="L4625" s="25">
        <v>165000</v>
      </c>
      <c r="M4625" s="20" t="e">
        <f>VLOOKUP(G4625,PROCV!$A$110:$B$119,2,FALSE)</f>
        <v>#N/A</v>
      </c>
      <c r="N4625" s="17" t="e">
        <f t="shared" si="72"/>
        <v>#N/A</v>
      </c>
    </row>
    <row r="4626" spans="1:14" x14ac:dyDescent="0.25">
      <c r="A4626" s="30" t="s">
        <v>48</v>
      </c>
      <c r="B4626" s="29">
        <v>50241</v>
      </c>
      <c r="C4626" s="28" t="s">
        <v>2000</v>
      </c>
      <c r="D4626" s="27" t="s">
        <v>189</v>
      </c>
      <c r="E4626" s="27" t="s">
        <v>630</v>
      </c>
      <c r="F4626" s="26" t="s">
        <v>10</v>
      </c>
      <c r="G4626" s="25">
        <v>2006</v>
      </c>
      <c r="H4626" s="24">
        <v>0</v>
      </c>
      <c r="I4626" s="23" t="str">
        <f>VLOOKUP(J4626,PROCV!$E$1:$F$27,2,FALSE)</f>
        <v>43 - Rio Grande do Sul</v>
      </c>
      <c r="J4626" s="22" t="s">
        <v>56</v>
      </c>
      <c r="K4626" s="22">
        <v>0</v>
      </c>
      <c r="L4626" s="25">
        <v>188314.33</v>
      </c>
      <c r="M4626" s="20" t="e">
        <f>VLOOKUP(G4626,PROCV!$A$110:$B$119,2,FALSE)</f>
        <v>#N/A</v>
      </c>
      <c r="N4626" s="17" t="e">
        <f t="shared" si="72"/>
        <v>#N/A</v>
      </c>
    </row>
    <row r="4627" spans="1:14" x14ac:dyDescent="0.25">
      <c r="A4627" s="30" t="s">
        <v>48</v>
      </c>
      <c r="B4627" s="29">
        <v>67209</v>
      </c>
      <c r="C4627" s="28" t="s">
        <v>1999</v>
      </c>
      <c r="D4627" s="27" t="s">
        <v>46</v>
      </c>
      <c r="E4627" s="27" t="s">
        <v>50</v>
      </c>
      <c r="F4627" s="26" t="str">
        <f>VLOOKUP(E4627,PROCV!$A$1:$B$107,2,TRUE)</f>
        <v>Educação e Criação em Artes</v>
      </c>
      <c r="G4627" s="25">
        <v>2006</v>
      </c>
      <c r="H4627" s="24">
        <v>0</v>
      </c>
      <c r="I4627" s="23" t="str">
        <f>VLOOKUP(J4627,PROCV!$E$1:$F$27,2,FALSE)</f>
        <v>29 - Bahia</v>
      </c>
      <c r="J4627" s="22" t="s">
        <v>73</v>
      </c>
      <c r="K4627" s="22">
        <v>0</v>
      </c>
      <c r="L4627" s="25">
        <v>175000</v>
      </c>
      <c r="M4627" s="20" t="e">
        <f>VLOOKUP(G4627,PROCV!$A$110:$B$119,2,FALSE)</f>
        <v>#N/A</v>
      </c>
      <c r="N4627" s="17" t="e">
        <f t="shared" si="72"/>
        <v>#N/A</v>
      </c>
    </row>
    <row r="4628" spans="1:14" x14ac:dyDescent="0.25">
      <c r="A4628" s="30" t="s">
        <v>48</v>
      </c>
      <c r="B4628" s="29">
        <v>66532</v>
      </c>
      <c r="C4628" s="28" t="s">
        <v>1998</v>
      </c>
      <c r="D4628" s="27" t="s">
        <v>46</v>
      </c>
      <c r="E4628" s="27" t="s">
        <v>50</v>
      </c>
      <c r="F4628" s="26" t="str">
        <f>VLOOKUP(E4628,PROCV!$A$1:$B$107,2,TRUE)</f>
        <v>Educação e Criação em Artes</v>
      </c>
      <c r="G4628" s="25">
        <v>2006</v>
      </c>
      <c r="H4628" s="24">
        <v>0</v>
      </c>
      <c r="I4628" s="23" t="str">
        <f>VLOOKUP(J4628,PROCV!$E$1:$F$27,2,FALSE)</f>
        <v>33 - Rio de Janeiro</v>
      </c>
      <c r="J4628" s="22" t="s">
        <v>82</v>
      </c>
      <c r="K4628" s="22">
        <v>0</v>
      </c>
      <c r="L4628" s="25">
        <v>114540</v>
      </c>
      <c r="M4628" s="20" t="e">
        <f>VLOOKUP(G4628,PROCV!$A$110:$B$119,2,FALSE)</f>
        <v>#N/A</v>
      </c>
      <c r="N4628" s="17" t="e">
        <f t="shared" si="72"/>
        <v>#N/A</v>
      </c>
    </row>
    <row r="4629" spans="1:14" x14ac:dyDescent="0.25">
      <c r="A4629" s="30" t="s">
        <v>48</v>
      </c>
      <c r="B4629" s="29">
        <v>65980</v>
      </c>
      <c r="C4629" s="28" t="s">
        <v>1997</v>
      </c>
      <c r="D4629" s="27" t="s">
        <v>4</v>
      </c>
      <c r="E4629" s="27" t="s">
        <v>230</v>
      </c>
      <c r="F4629" s="26" t="str">
        <f>VLOOKUP(E4629,PROCV!$A$1:$B$107,2,TRUE)</f>
        <v>Artes Cênicas e Espetáculo</v>
      </c>
      <c r="G4629" s="25">
        <v>2006</v>
      </c>
      <c r="H4629" s="24">
        <v>0</v>
      </c>
      <c r="I4629" s="23" t="str">
        <f>VLOOKUP(J4629,PROCV!$E$1:$F$27,2,FALSE)</f>
        <v>32 - Espírito Santo</v>
      </c>
      <c r="J4629" s="22" t="s">
        <v>67</v>
      </c>
      <c r="K4629" s="22">
        <v>0</v>
      </c>
      <c r="L4629" s="25">
        <v>35000</v>
      </c>
      <c r="M4629" s="20" t="e">
        <f>VLOOKUP(G4629,PROCV!$A$110:$B$119,2,FALSE)</f>
        <v>#N/A</v>
      </c>
      <c r="N4629" s="17" t="e">
        <f t="shared" si="72"/>
        <v>#N/A</v>
      </c>
    </row>
    <row r="4630" spans="1:14" ht="26.25" x14ac:dyDescent="0.25">
      <c r="A4630" s="30" t="s">
        <v>48</v>
      </c>
      <c r="B4630" s="29">
        <v>62865</v>
      </c>
      <c r="C4630" s="28" t="s">
        <v>1996</v>
      </c>
      <c r="D4630" s="27" t="s">
        <v>189</v>
      </c>
      <c r="E4630" s="27" t="s">
        <v>929</v>
      </c>
      <c r="F4630" s="26" t="str">
        <f>VLOOKUP(E4630,PROCV!$A$1:$B$107,2,TRUE)</f>
        <v>Artes Cênicas e Espetáculo</v>
      </c>
      <c r="G4630" s="25">
        <v>2006</v>
      </c>
      <c r="H4630" s="24">
        <v>0</v>
      </c>
      <c r="I4630" s="23" t="str">
        <f>VLOOKUP(J4630,PROCV!$E$1:$F$27,2,FALSE)</f>
        <v>31 - Minas Gerais</v>
      </c>
      <c r="J4630" s="22" t="s">
        <v>85</v>
      </c>
      <c r="K4630" s="22">
        <v>0</v>
      </c>
      <c r="L4630" s="25">
        <v>34847.300000000003</v>
      </c>
      <c r="M4630" s="20" t="e">
        <f>VLOOKUP(G4630,PROCV!$A$110:$B$119,2,FALSE)</f>
        <v>#N/A</v>
      </c>
      <c r="N4630" s="17" t="e">
        <f t="shared" si="72"/>
        <v>#N/A</v>
      </c>
    </row>
    <row r="4631" spans="1:14" x14ac:dyDescent="0.25">
      <c r="A4631" s="30" t="s">
        <v>48</v>
      </c>
      <c r="B4631" s="29">
        <v>610854</v>
      </c>
      <c r="C4631" s="28" t="s">
        <v>1995</v>
      </c>
      <c r="D4631" s="27" t="s">
        <v>4</v>
      </c>
      <c r="E4631" s="27" t="s">
        <v>230</v>
      </c>
      <c r="F4631" s="26" t="str">
        <f>VLOOKUP(E4631,PROCV!$A$1:$B$107,2,TRUE)</f>
        <v>Artes Cênicas e Espetáculo</v>
      </c>
      <c r="G4631" s="25">
        <v>2006</v>
      </c>
      <c r="H4631" s="24">
        <v>0</v>
      </c>
      <c r="I4631" s="23" t="str">
        <f>VLOOKUP(J4631,PROCV!$E$1:$F$27,2,FALSE)</f>
        <v>35 - São Paulo</v>
      </c>
      <c r="J4631" s="22" t="s">
        <v>76</v>
      </c>
      <c r="K4631" s="22">
        <v>0</v>
      </c>
      <c r="L4631" s="25">
        <v>50000</v>
      </c>
      <c r="M4631" s="20" t="e">
        <f>VLOOKUP(G4631,PROCV!$A$110:$B$119,2,FALSE)</f>
        <v>#N/A</v>
      </c>
      <c r="N4631" s="17" t="e">
        <f t="shared" si="72"/>
        <v>#N/A</v>
      </c>
    </row>
    <row r="4632" spans="1:14" x14ac:dyDescent="0.25">
      <c r="A4632" s="30" t="s">
        <v>48</v>
      </c>
      <c r="B4632" s="29">
        <v>610855</v>
      </c>
      <c r="C4632" s="28" t="s">
        <v>1994</v>
      </c>
      <c r="D4632" s="27" t="s">
        <v>4</v>
      </c>
      <c r="E4632" s="27" t="s">
        <v>230</v>
      </c>
      <c r="F4632" s="26" t="str">
        <f>VLOOKUP(E4632,PROCV!$A$1:$B$107,2,TRUE)</f>
        <v>Artes Cênicas e Espetáculo</v>
      </c>
      <c r="G4632" s="25">
        <v>2006</v>
      </c>
      <c r="H4632" s="24">
        <v>0</v>
      </c>
      <c r="I4632" s="23" t="str">
        <f>VLOOKUP(J4632,PROCV!$E$1:$F$27,2,FALSE)</f>
        <v>35 - São Paulo</v>
      </c>
      <c r="J4632" s="22" t="s">
        <v>76</v>
      </c>
      <c r="K4632" s="22">
        <v>0</v>
      </c>
      <c r="L4632" s="25">
        <v>100000</v>
      </c>
      <c r="M4632" s="20" t="e">
        <f>VLOOKUP(G4632,PROCV!$A$110:$B$119,2,FALSE)</f>
        <v>#N/A</v>
      </c>
      <c r="N4632" s="17" t="e">
        <f t="shared" si="72"/>
        <v>#N/A</v>
      </c>
    </row>
    <row r="4633" spans="1:14" x14ac:dyDescent="0.25">
      <c r="A4633" s="30" t="s">
        <v>48</v>
      </c>
      <c r="B4633" s="29">
        <v>64563</v>
      </c>
      <c r="C4633" s="28" t="s">
        <v>1993</v>
      </c>
      <c r="D4633" s="27" t="s">
        <v>114</v>
      </c>
      <c r="E4633" s="27" t="s">
        <v>113</v>
      </c>
      <c r="F4633" s="26" t="str">
        <f>VLOOKUP(E4633,PROCV!$A$1:$B$107,2,TRUE)</f>
        <v>Música</v>
      </c>
      <c r="G4633" s="25">
        <v>2006</v>
      </c>
      <c r="H4633" s="24">
        <v>0</v>
      </c>
      <c r="I4633" s="23" t="str">
        <f>VLOOKUP(J4633,PROCV!$E$1:$F$27,2,FALSE)</f>
        <v>41 - Paraná</v>
      </c>
      <c r="J4633" s="22" t="s">
        <v>106</v>
      </c>
      <c r="K4633" s="22">
        <v>0</v>
      </c>
      <c r="L4633" s="25">
        <v>45000</v>
      </c>
      <c r="M4633" s="20" t="e">
        <f>VLOOKUP(G4633,PROCV!$A$110:$B$119,2,FALSE)</f>
        <v>#N/A</v>
      </c>
      <c r="N4633" s="17" t="e">
        <f t="shared" si="72"/>
        <v>#N/A</v>
      </c>
    </row>
    <row r="4634" spans="1:14" x14ac:dyDescent="0.25">
      <c r="A4634" s="30" t="s">
        <v>48</v>
      </c>
      <c r="B4634" s="29">
        <v>64575</v>
      </c>
      <c r="C4634" s="28" t="s">
        <v>1992</v>
      </c>
      <c r="D4634" s="27" t="s">
        <v>114</v>
      </c>
      <c r="E4634" s="27" t="s">
        <v>113</v>
      </c>
      <c r="F4634" s="26" t="str">
        <f>VLOOKUP(E4634,PROCV!$A$1:$B$107,2,TRUE)</f>
        <v>Música</v>
      </c>
      <c r="G4634" s="25">
        <v>2006</v>
      </c>
      <c r="H4634" s="24">
        <v>0</v>
      </c>
      <c r="I4634" s="23" t="str">
        <f>VLOOKUP(J4634,PROCV!$E$1:$F$27,2,FALSE)</f>
        <v>41 - Paraná</v>
      </c>
      <c r="J4634" s="22" t="s">
        <v>106</v>
      </c>
      <c r="K4634" s="22">
        <v>0</v>
      </c>
      <c r="L4634" s="25">
        <v>55000</v>
      </c>
      <c r="M4634" s="20" t="e">
        <f>VLOOKUP(G4634,PROCV!$A$110:$B$119,2,FALSE)</f>
        <v>#N/A</v>
      </c>
      <c r="N4634" s="17" t="e">
        <f t="shared" si="72"/>
        <v>#N/A</v>
      </c>
    </row>
    <row r="4635" spans="1:14" x14ac:dyDescent="0.25">
      <c r="A4635" s="30" t="s">
        <v>48</v>
      </c>
      <c r="B4635" s="29">
        <v>64831</v>
      </c>
      <c r="C4635" s="28" t="s">
        <v>1991</v>
      </c>
      <c r="D4635" s="27" t="s">
        <v>46</v>
      </c>
      <c r="E4635" s="27" t="s">
        <v>50</v>
      </c>
      <c r="F4635" s="26" t="str">
        <f>VLOOKUP(E4635,PROCV!$A$1:$B$107,2,TRUE)</f>
        <v>Educação e Criação em Artes</v>
      </c>
      <c r="G4635" s="25">
        <v>2006</v>
      </c>
      <c r="H4635" s="24">
        <v>0</v>
      </c>
      <c r="I4635" s="23" t="str">
        <f>VLOOKUP(J4635,PROCV!$E$1:$F$27,2,FALSE)</f>
        <v>53 - Distrito Federal</v>
      </c>
      <c r="J4635" s="22" t="s">
        <v>75</v>
      </c>
      <c r="K4635" s="22">
        <v>0</v>
      </c>
      <c r="L4635" s="25">
        <v>60000</v>
      </c>
      <c r="M4635" s="20" t="e">
        <f>VLOOKUP(G4635,PROCV!$A$110:$B$119,2,FALSE)</f>
        <v>#N/A</v>
      </c>
      <c r="N4635" s="17" t="e">
        <f t="shared" si="72"/>
        <v>#N/A</v>
      </c>
    </row>
    <row r="4636" spans="1:14" x14ac:dyDescent="0.25">
      <c r="A4636" s="30" t="s">
        <v>48</v>
      </c>
      <c r="B4636" s="29">
        <v>65626</v>
      </c>
      <c r="C4636" s="28" t="s">
        <v>1990</v>
      </c>
      <c r="D4636" s="27" t="s">
        <v>4</v>
      </c>
      <c r="E4636" s="27" t="s">
        <v>230</v>
      </c>
      <c r="F4636" s="26" t="str">
        <f>VLOOKUP(E4636,PROCV!$A$1:$B$107,2,TRUE)</f>
        <v>Artes Cênicas e Espetáculo</v>
      </c>
      <c r="G4636" s="25">
        <v>2006</v>
      </c>
      <c r="H4636" s="24">
        <v>0</v>
      </c>
      <c r="I4636" s="23" t="str">
        <f>VLOOKUP(J4636,PROCV!$E$1:$F$27,2,FALSE)</f>
        <v>33 - Rio de Janeiro</v>
      </c>
      <c r="J4636" s="22" t="s">
        <v>82</v>
      </c>
      <c r="K4636" s="22">
        <v>0</v>
      </c>
      <c r="L4636" s="25">
        <v>50000</v>
      </c>
      <c r="M4636" s="20" t="e">
        <f>VLOOKUP(G4636,PROCV!$A$110:$B$119,2,FALSE)</f>
        <v>#N/A</v>
      </c>
      <c r="N4636" s="17" t="e">
        <f t="shared" si="72"/>
        <v>#N/A</v>
      </c>
    </row>
    <row r="4637" spans="1:14" x14ac:dyDescent="0.25">
      <c r="A4637" s="30" t="s">
        <v>48</v>
      </c>
      <c r="B4637" s="29">
        <v>63740</v>
      </c>
      <c r="C4637" s="28" t="s">
        <v>1989</v>
      </c>
      <c r="D4637" s="27" t="s">
        <v>4</v>
      </c>
      <c r="E4637" s="27" t="s">
        <v>230</v>
      </c>
      <c r="F4637" s="26" t="str">
        <f>VLOOKUP(E4637,PROCV!$A$1:$B$107,2,TRUE)</f>
        <v>Artes Cênicas e Espetáculo</v>
      </c>
      <c r="G4637" s="25">
        <v>2006</v>
      </c>
      <c r="H4637" s="24">
        <v>0</v>
      </c>
      <c r="I4637" s="23" t="str">
        <f>VLOOKUP(J4637,PROCV!$E$1:$F$27,2,FALSE)</f>
        <v>31 - Minas Gerais</v>
      </c>
      <c r="J4637" s="22" t="s">
        <v>85</v>
      </c>
      <c r="K4637" s="22">
        <v>0</v>
      </c>
      <c r="L4637" s="25">
        <v>200000</v>
      </c>
      <c r="M4637" s="20" t="e">
        <f>VLOOKUP(G4637,PROCV!$A$110:$B$119,2,FALSE)</f>
        <v>#N/A</v>
      </c>
      <c r="N4637" s="17" t="e">
        <f t="shared" si="72"/>
        <v>#N/A</v>
      </c>
    </row>
    <row r="4638" spans="1:14" x14ac:dyDescent="0.25">
      <c r="A4638" s="30" t="s">
        <v>48</v>
      </c>
      <c r="B4638" s="29">
        <v>64520</v>
      </c>
      <c r="C4638" s="28" t="s">
        <v>1988</v>
      </c>
      <c r="D4638" s="27" t="s">
        <v>4</v>
      </c>
      <c r="E4638" s="27" t="s">
        <v>230</v>
      </c>
      <c r="F4638" s="26" t="str">
        <f>VLOOKUP(E4638,PROCV!$A$1:$B$107,2,TRUE)</f>
        <v>Artes Cênicas e Espetáculo</v>
      </c>
      <c r="G4638" s="25">
        <v>2006</v>
      </c>
      <c r="H4638" s="24">
        <v>0</v>
      </c>
      <c r="I4638" s="23" t="str">
        <f>VLOOKUP(J4638,PROCV!$E$1:$F$27,2,FALSE)</f>
        <v>35 - São Paulo</v>
      </c>
      <c r="J4638" s="22" t="s">
        <v>76</v>
      </c>
      <c r="K4638" s="22">
        <v>0</v>
      </c>
      <c r="L4638" s="25">
        <v>150000</v>
      </c>
      <c r="M4638" s="20" t="e">
        <f>VLOOKUP(G4638,PROCV!$A$110:$B$119,2,FALSE)</f>
        <v>#N/A</v>
      </c>
      <c r="N4638" s="17" t="e">
        <f t="shared" si="72"/>
        <v>#N/A</v>
      </c>
    </row>
    <row r="4639" spans="1:14" x14ac:dyDescent="0.25">
      <c r="A4639" s="30" t="s">
        <v>48</v>
      </c>
      <c r="B4639" s="29">
        <v>610925</v>
      </c>
      <c r="C4639" s="28" t="s">
        <v>1987</v>
      </c>
      <c r="D4639" s="27" t="s">
        <v>114</v>
      </c>
      <c r="E4639" s="27" t="s">
        <v>113</v>
      </c>
      <c r="F4639" s="26" t="str">
        <f>VLOOKUP(E4639,PROCV!$A$1:$B$107,2,TRUE)</f>
        <v>Música</v>
      </c>
      <c r="G4639" s="25">
        <v>2006</v>
      </c>
      <c r="H4639" s="24">
        <v>0</v>
      </c>
      <c r="I4639" s="23" t="str">
        <f>VLOOKUP(J4639,PROCV!$E$1:$F$27,2,FALSE)</f>
        <v>53 - Distrito Federal</v>
      </c>
      <c r="J4639" s="22" t="s">
        <v>75</v>
      </c>
      <c r="K4639" s="22">
        <v>0</v>
      </c>
      <c r="L4639" s="25">
        <v>42000</v>
      </c>
      <c r="M4639" s="20" t="e">
        <f>VLOOKUP(G4639,PROCV!$A$110:$B$119,2,FALSE)</f>
        <v>#N/A</v>
      </c>
      <c r="N4639" s="17" t="e">
        <f t="shared" si="72"/>
        <v>#N/A</v>
      </c>
    </row>
    <row r="4640" spans="1:14" x14ac:dyDescent="0.25">
      <c r="A4640" s="30" t="s">
        <v>48</v>
      </c>
      <c r="B4640" s="29">
        <v>69255</v>
      </c>
      <c r="C4640" s="28" t="s">
        <v>1986</v>
      </c>
      <c r="D4640" s="27" t="s">
        <v>46</v>
      </c>
      <c r="E4640" s="27" t="s">
        <v>50</v>
      </c>
      <c r="F4640" s="26" t="str">
        <f>VLOOKUP(E4640,PROCV!$A$1:$B$107,2,TRUE)</f>
        <v>Educação e Criação em Artes</v>
      </c>
      <c r="G4640" s="25">
        <v>2006</v>
      </c>
      <c r="H4640" s="24">
        <v>0</v>
      </c>
      <c r="I4640" s="23" t="str">
        <f>VLOOKUP(J4640,PROCV!$E$1:$F$27,2,FALSE)</f>
        <v>25 - Paraíba</v>
      </c>
      <c r="J4640" s="22" t="s">
        <v>346</v>
      </c>
      <c r="K4640" s="22">
        <v>0</v>
      </c>
      <c r="L4640" s="25">
        <v>40000</v>
      </c>
      <c r="M4640" s="20" t="e">
        <f>VLOOKUP(G4640,PROCV!$A$110:$B$119,2,FALSE)</f>
        <v>#N/A</v>
      </c>
      <c r="N4640" s="17" t="e">
        <f t="shared" si="72"/>
        <v>#N/A</v>
      </c>
    </row>
    <row r="4641" spans="1:14" x14ac:dyDescent="0.25">
      <c r="A4641" s="30" t="s">
        <v>48</v>
      </c>
      <c r="B4641" s="29">
        <v>610736</v>
      </c>
      <c r="C4641" s="28" t="s">
        <v>1985</v>
      </c>
      <c r="D4641" s="27" t="s">
        <v>46</v>
      </c>
      <c r="E4641" s="27" t="s">
        <v>50</v>
      </c>
      <c r="F4641" s="26" t="str">
        <f>VLOOKUP(E4641,PROCV!$A$1:$B$107,2,TRUE)</f>
        <v>Educação e Criação em Artes</v>
      </c>
      <c r="G4641" s="25">
        <v>2006</v>
      </c>
      <c r="H4641" s="24">
        <v>0</v>
      </c>
      <c r="I4641" s="23" t="str">
        <f>VLOOKUP(J4641,PROCV!$E$1:$F$27,2,FALSE)</f>
        <v>25 - Paraíba</v>
      </c>
      <c r="J4641" s="22" t="s">
        <v>346</v>
      </c>
      <c r="K4641" s="22">
        <v>0</v>
      </c>
      <c r="L4641" s="25">
        <v>29504</v>
      </c>
      <c r="M4641" s="20" t="e">
        <f>VLOOKUP(G4641,PROCV!$A$110:$B$119,2,FALSE)</f>
        <v>#N/A</v>
      </c>
      <c r="N4641" s="17" t="e">
        <f t="shared" si="72"/>
        <v>#N/A</v>
      </c>
    </row>
    <row r="4642" spans="1:14" x14ac:dyDescent="0.25">
      <c r="A4642" s="30" t="s">
        <v>48</v>
      </c>
      <c r="B4642" s="29">
        <v>67568</v>
      </c>
      <c r="C4642" s="28" t="s">
        <v>1984</v>
      </c>
      <c r="D4642" s="27" t="s">
        <v>46</v>
      </c>
      <c r="E4642" s="27" t="s">
        <v>50</v>
      </c>
      <c r="F4642" s="26" t="str">
        <f>VLOOKUP(E4642,PROCV!$A$1:$B$107,2,TRUE)</f>
        <v>Educação e Criação em Artes</v>
      </c>
      <c r="G4642" s="25">
        <v>2006</v>
      </c>
      <c r="H4642" s="24">
        <v>0</v>
      </c>
      <c r="I4642" s="23" t="str">
        <f>VLOOKUP(J4642,PROCV!$E$1:$F$27,2,FALSE)</f>
        <v>52 - Goiás</v>
      </c>
      <c r="J4642" s="22" t="s">
        <v>97</v>
      </c>
      <c r="K4642" s="22">
        <v>0</v>
      </c>
      <c r="L4642" s="25">
        <v>9025.4</v>
      </c>
      <c r="M4642" s="20" t="e">
        <f>VLOOKUP(G4642,PROCV!$A$110:$B$119,2,FALSE)</f>
        <v>#N/A</v>
      </c>
      <c r="N4642" s="17" t="e">
        <f t="shared" si="72"/>
        <v>#N/A</v>
      </c>
    </row>
    <row r="4643" spans="1:14" x14ac:dyDescent="0.25">
      <c r="A4643" s="30" t="s">
        <v>48</v>
      </c>
      <c r="B4643" s="29">
        <v>63818</v>
      </c>
      <c r="C4643" s="28" t="s">
        <v>1983</v>
      </c>
      <c r="D4643" s="27" t="s">
        <v>4</v>
      </c>
      <c r="E4643" s="27" t="s">
        <v>230</v>
      </c>
      <c r="F4643" s="26" t="str">
        <f>VLOOKUP(E4643,PROCV!$A$1:$B$107,2,TRUE)</f>
        <v>Artes Cênicas e Espetáculo</v>
      </c>
      <c r="G4643" s="25">
        <v>2006</v>
      </c>
      <c r="H4643" s="24">
        <v>0</v>
      </c>
      <c r="I4643" s="23" t="str">
        <f>VLOOKUP(J4643,PROCV!$E$1:$F$27,2,FALSE)</f>
        <v>23 - Ceará</v>
      </c>
      <c r="J4643" s="22" t="s">
        <v>52</v>
      </c>
      <c r="K4643" s="22">
        <v>0</v>
      </c>
      <c r="L4643" s="25">
        <v>30000</v>
      </c>
      <c r="M4643" s="20" t="e">
        <f>VLOOKUP(G4643,PROCV!$A$110:$B$119,2,FALSE)</f>
        <v>#N/A</v>
      </c>
      <c r="N4643" s="17" t="e">
        <f t="shared" si="72"/>
        <v>#N/A</v>
      </c>
    </row>
    <row r="4644" spans="1:14" x14ac:dyDescent="0.25">
      <c r="A4644" s="30" t="s">
        <v>48</v>
      </c>
      <c r="B4644" s="29">
        <v>610748</v>
      </c>
      <c r="C4644" s="28" t="s">
        <v>1982</v>
      </c>
      <c r="D4644" s="27" t="s">
        <v>114</v>
      </c>
      <c r="E4644" s="27" t="s">
        <v>113</v>
      </c>
      <c r="F4644" s="26" t="str">
        <f>VLOOKUP(E4644,PROCV!$A$1:$B$107,2,TRUE)</f>
        <v>Música</v>
      </c>
      <c r="G4644" s="25">
        <v>2006</v>
      </c>
      <c r="H4644" s="24">
        <v>0</v>
      </c>
      <c r="I4644" s="23" t="str">
        <f>VLOOKUP(J4644,PROCV!$E$1:$F$27,2,FALSE)</f>
        <v>53 - Distrito Federal</v>
      </c>
      <c r="J4644" s="22" t="s">
        <v>75</v>
      </c>
      <c r="K4644" s="22">
        <v>0</v>
      </c>
      <c r="L4644" s="25">
        <v>44000</v>
      </c>
      <c r="M4644" s="20" t="e">
        <f>VLOOKUP(G4644,PROCV!$A$110:$B$119,2,FALSE)</f>
        <v>#N/A</v>
      </c>
      <c r="N4644" s="17" t="e">
        <f t="shared" si="72"/>
        <v>#N/A</v>
      </c>
    </row>
    <row r="4645" spans="1:14" x14ac:dyDescent="0.25">
      <c r="A4645" s="30" t="s">
        <v>48</v>
      </c>
      <c r="B4645" s="29">
        <v>611069</v>
      </c>
      <c r="C4645" s="28" t="s">
        <v>1981</v>
      </c>
      <c r="D4645" s="27" t="s">
        <v>46</v>
      </c>
      <c r="E4645" s="27" t="s">
        <v>50</v>
      </c>
      <c r="F4645" s="26" t="str">
        <f>VLOOKUP(E4645,PROCV!$A$1:$B$107,2,TRUE)</f>
        <v>Educação e Criação em Artes</v>
      </c>
      <c r="G4645" s="25">
        <v>2006</v>
      </c>
      <c r="H4645" s="24">
        <v>0</v>
      </c>
      <c r="I4645" s="23" t="str">
        <f>VLOOKUP(J4645,PROCV!$E$1:$F$27,2,FALSE)</f>
        <v>29 - Bahia</v>
      </c>
      <c r="J4645" s="22" t="s">
        <v>73</v>
      </c>
      <c r="K4645" s="22">
        <v>0</v>
      </c>
      <c r="L4645" s="25">
        <v>50000</v>
      </c>
      <c r="M4645" s="20" t="e">
        <f>VLOOKUP(G4645,PROCV!$A$110:$B$119,2,FALSE)</f>
        <v>#N/A</v>
      </c>
      <c r="N4645" s="17" t="e">
        <f t="shared" si="72"/>
        <v>#N/A</v>
      </c>
    </row>
    <row r="4646" spans="1:14" x14ac:dyDescent="0.25">
      <c r="A4646" s="30" t="s">
        <v>48</v>
      </c>
      <c r="B4646" s="29">
        <v>67837</v>
      </c>
      <c r="C4646" s="28" t="s">
        <v>1980</v>
      </c>
      <c r="D4646" s="27" t="s">
        <v>46</v>
      </c>
      <c r="E4646" s="27" t="s">
        <v>50</v>
      </c>
      <c r="F4646" s="26" t="str">
        <f>VLOOKUP(E4646,PROCV!$A$1:$B$107,2,TRUE)</f>
        <v>Educação e Criação em Artes</v>
      </c>
      <c r="G4646" s="25">
        <v>2006</v>
      </c>
      <c r="H4646" s="24">
        <v>0</v>
      </c>
      <c r="I4646" s="23" t="str">
        <f>VLOOKUP(J4646,PROCV!$E$1:$F$27,2,FALSE)</f>
        <v>31 - Minas Gerais</v>
      </c>
      <c r="J4646" s="22" t="s">
        <v>85</v>
      </c>
      <c r="K4646" s="22">
        <v>0</v>
      </c>
      <c r="L4646" s="25">
        <v>10000</v>
      </c>
      <c r="M4646" s="20" t="e">
        <f>VLOOKUP(G4646,PROCV!$A$110:$B$119,2,FALSE)</f>
        <v>#N/A</v>
      </c>
      <c r="N4646" s="17" t="e">
        <f t="shared" si="72"/>
        <v>#N/A</v>
      </c>
    </row>
    <row r="4647" spans="1:14" x14ac:dyDescent="0.25">
      <c r="A4647" s="30" t="s">
        <v>48</v>
      </c>
      <c r="B4647" s="29">
        <v>64063</v>
      </c>
      <c r="C4647" s="28" t="s">
        <v>1979</v>
      </c>
      <c r="D4647" s="27" t="s">
        <v>4</v>
      </c>
      <c r="E4647" s="27" t="s">
        <v>230</v>
      </c>
      <c r="F4647" s="26" t="str">
        <f>VLOOKUP(E4647,PROCV!$A$1:$B$107,2,TRUE)</f>
        <v>Artes Cênicas e Espetáculo</v>
      </c>
      <c r="G4647" s="25">
        <v>2006</v>
      </c>
      <c r="H4647" s="24">
        <v>0</v>
      </c>
      <c r="I4647" s="23" t="str">
        <f>VLOOKUP(J4647,PROCV!$E$1:$F$27,2,FALSE)</f>
        <v>21 - Maranhão</v>
      </c>
      <c r="J4647" s="22" t="s">
        <v>63</v>
      </c>
      <c r="K4647" s="22">
        <v>0</v>
      </c>
      <c r="L4647" s="25">
        <v>50000</v>
      </c>
      <c r="M4647" s="20" t="e">
        <f>VLOOKUP(G4647,PROCV!$A$110:$B$119,2,FALSE)</f>
        <v>#N/A</v>
      </c>
      <c r="N4647" s="17" t="e">
        <f t="shared" si="72"/>
        <v>#N/A</v>
      </c>
    </row>
    <row r="4648" spans="1:14" x14ac:dyDescent="0.25">
      <c r="A4648" s="30" t="s">
        <v>48</v>
      </c>
      <c r="B4648" s="29">
        <v>43238</v>
      </c>
      <c r="C4648" s="28" t="s">
        <v>1978</v>
      </c>
      <c r="D4648" s="27" t="s">
        <v>189</v>
      </c>
      <c r="E4648" s="27" t="s">
        <v>213</v>
      </c>
      <c r="F4648" s="26" t="str">
        <f>VLOOKUP(E4648,PROCV!$A$1:$B$107,2,TRUE)</f>
        <v>Patrimônio</v>
      </c>
      <c r="G4648" s="25">
        <v>2006</v>
      </c>
      <c r="H4648" s="24">
        <v>0</v>
      </c>
      <c r="I4648" s="23" t="str">
        <f>VLOOKUP(J4648,PROCV!$E$1:$F$27,2,FALSE)</f>
        <v>50 - Mato Grosso do Sul</v>
      </c>
      <c r="J4648" s="22" t="s">
        <v>179</v>
      </c>
      <c r="K4648" s="22">
        <v>0</v>
      </c>
      <c r="L4648" s="25">
        <v>223348.14</v>
      </c>
      <c r="M4648" s="20" t="e">
        <f>VLOOKUP(G4648,PROCV!$A$110:$B$119,2,FALSE)</f>
        <v>#N/A</v>
      </c>
      <c r="N4648" s="17" t="e">
        <f t="shared" si="72"/>
        <v>#N/A</v>
      </c>
    </row>
    <row r="4649" spans="1:14" x14ac:dyDescent="0.25">
      <c r="A4649" s="30" t="s">
        <v>48</v>
      </c>
      <c r="B4649" s="29">
        <v>63927</v>
      </c>
      <c r="C4649" s="28" t="s">
        <v>928</v>
      </c>
      <c r="D4649" s="27" t="s">
        <v>189</v>
      </c>
      <c r="E4649" s="27" t="s">
        <v>213</v>
      </c>
      <c r="F4649" s="26" t="str">
        <f>VLOOKUP(E4649,PROCV!$A$1:$B$107,2,TRUE)</f>
        <v>Patrimônio</v>
      </c>
      <c r="G4649" s="25">
        <v>2006</v>
      </c>
      <c r="H4649" s="24">
        <v>0</v>
      </c>
      <c r="I4649" s="23" t="str">
        <f>VLOOKUP(J4649,PROCV!$E$1:$F$27,2,FALSE)</f>
        <v>23 - Ceará</v>
      </c>
      <c r="J4649" s="22" t="s">
        <v>52</v>
      </c>
      <c r="K4649" s="22">
        <v>0</v>
      </c>
      <c r="L4649" s="25">
        <v>149977.9</v>
      </c>
      <c r="M4649" s="20" t="e">
        <f>VLOOKUP(G4649,PROCV!$A$110:$B$119,2,FALSE)</f>
        <v>#N/A</v>
      </c>
      <c r="N4649" s="17" t="e">
        <f t="shared" si="72"/>
        <v>#N/A</v>
      </c>
    </row>
    <row r="4650" spans="1:14" x14ac:dyDescent="0.25">
      <c r="A4650" s="30" t="s">
        <v>48</v>
      </c>
      <c r="B4650" s="29">
        <v>63951</v>
      </c>
      <c r="C4650" s="28" t="s">
        <v>928</v>
      </c>
      <c r="D4650" s="27" t="s">
        <v>189</v>
      </c>
      <c r="E4650" s="27" t="s">
        <v>213</v>
      </c>
      <c r="F4650" s="26" t="str">
        <f>VLOOKUP(E4650,PROCV!$A$1:$B$107,2,TRUE)</f>
        <v>Patrimônio</v>
      </c>
      <c r="G4650" s="25">
        <v>2006</v>
      </c>
      <c r="H4650" s="24">
        <v>0</v>
      </c>
      <c r="I4650" s="23" t="str">
        <f>VLOOKUP(J4650,PROCV!$E$1:$F$27,2,FALSE)</f>
        <v>23 - Ceará</v>
      </c>
      <c r="J4650" s="22" t="s">
        <v>52</v>
      </c>
      <c r="K4650" s="22">
        <v>0</v>
      </c>
      <c r="L4650" s="25">
        <v>90000</v>
      </c>
      <c r="M4650" s="20" t="e">
        <f>VLOOKUP(G4650,PROCV!$A$110:$B$119,2,FALSE)</f>
        <v>#N/A</v>
      </c>
      <c r="N4650" s="17" t="e">
        <f t="shared" si="72"/>
        <v>#N/A</v>
      </c>
    </row>
    <row r="4651" spans="1:14" x14ac:dyDescent="0.25">
      <c r="A4651" s="30" t="s">
        <v>48</v>
      </c>
      <c r="B4651" s="29">
        <v>65308</v>
      </c>
      <c r="C4651" s="28" t="s">
        <v>1977</v>
      </c>
      <c r="D4651" s="27" t="s">
        <v>189</v>
      </c>
      <c r="E4651" s="27" t="s">
        <v>213</v>
      </c>
      <c r="F4651" s="26" t="str">
        <f>VLOOKUP(E4651,PROCV!$A$1:$B$107,2,TRUE)</f>
        <v>Patrimônio</v>
      </c>
      <c r="G4651" s="25">
        <v>2006</v>
      </c>
      <c r="H4651" s="24">
        <v>0</v>
      </c>
      <c r="I4651" s="23" t="str">
        <f>VLOOKUP(J4651,PROCV!$E$1:$F$27,2,FALSE)</f>
        <v>41 - Paraná</v>
      </c>
      <c r="J4651" s="22" t="s">
        <v>106</v>
      </c>
      <c r="K4651" s="22">
        <v>0</v>
      </c>
      <c r="L4651" s="25">
        <v>275000</v>
      </c>
      <c r="M4651" s="20" t="e">
        <f>VLOOKUP(G4651,PROCV!$A$110:$B$119,2,FALSE)</f>
        <v>#N/A</v>
      </c>
      <c r="N4651" s="17" t="e">
        <f t="shared" si="72"/>
        <v>#N/A</v>
      </c>
    </row>
    <row r="4652" spans="1:14" x14ac:dyDescent="0.25">
      <c r="A4652" s="30" t="s">
        <v>48</v>
      </c>
      <c r="B4652" s="29">
        <v>65766</v>
      </c>
      <c r="C4652" s="28" t="s">
        <v>1976</v>
      </c>
      <c r="D4652" s="27" t="s">
        <v>189</v>
      </c>
      <c r="E4652" s="27" t="s">
        <v>213</v>
      </c>
      <c r="F4652" s="26" t="str">
        <f>VLOOKUP(E4652,PROCV!$A$1:$B$107,2,TRUE)</f>
        <v>Patrimônio</v>
      </c>
      <c r="G4652" s="25">
        <v>2006</v>
      </c>
      <c r="H4652" s="24">
        <v>0</v>
      </c>
      <c r="I4652" s="23" t="str">
        <f>VLOOKUP(J4652,PROCV!$E$1:$F$27,2,FALSE)</f>
        <v>31 - Minas Gerais</v>
      </c>
      <c r="J4652" s="22" t="s">
        <v>85</v>
      </c>
      <c r="K4652" s="22">
        <v>0</v>
      </c>
      <c r="L4652" s="25">
        <v>250000</v>
      </c>
      <c r="M4652" s="20" t="e">
        <f>VLOOKUP(G4652,PROCV!$A$110:$B$119,2,FALSE)</f>
        <v>#N/A</v>
      </c>
      <c r="N4652" s="17" t="e">
        <f t="shared" si="72"/>
        <v>#N/A</v>
      </c>
    </row>
    <row r="4653" spans="1:14" x14ac:dyDescent="0.25">
      <c r="A4653" s="30" t="s">
        <v>48</v>
      </c>
      <c r="B4653" s="29">
        <v>70038</v>
      </c>
      <c r="C4653" s="28" t="s">
        <v>1975</v>
      </c>
      <c r="D4653" s="27" t="s">
        <v>46</v>
      </c>
      <c r="E4653" s="27" t="s">
        <v>50</v>
      </c>
      <c r="F4653" s="26" t="str">
        <f>VLOOKUP(E4653,PROCV!$A$1:$B$107,2,TRUE)</f>
        <v>Educação e Criação em Artes</v>
      </c>
      <c r="G4653" s="25">
        <v>2006</v>
      </c>
      <c r="H4653" s="24">
        <v>0</v>
      </c>
      <c r="I4653" s="23" t="str">
        <f>VLOOKUP(J4653,PROCV!$E$1:$F$27,2,FALSE)</f>
        <v>29 - Bahia</v>
      </c>
      <c r="J4653" s="22" t="s">
        <v>73</v>
      </c>
      <c r="K4653" s="22">
        <v>0</v>
      </c>
      <c r="L4653" s="25">
        <v>179118.98</v>
      </c>
      <c r="M4653" s="20" t="e">
        <f>VLOOKUP(G4653,PROCV!$A$110:$B$119,2,FALSE)</f>
        <v>#N/A</v>
      </c>
      <c r="N4653" s="17" t="e">
        <f t="shared" si="72"/>
        <v>#N/A</v>
      </c>
    </row>
    <row r="4654" spans="1:14" x14ac:dyDescent="0.25">
      <c r="A4654" s="30" t="s">
        <v>48</v>
      </c>
      <c r="B4654" s="29">
        <v>65320</v>
      </c>
      <c r="C4654" s="28" t="s">
        <v>1974</v>
      </c>
      <c r="D4654" s="27" t="s">
        <v>189</v>
      </c>
      <c r="E4654" s="27" t="s">
        <v>213</v>
      </c>
      <c r="F4654" s="26" t="str">
        <f>VLOOKUP(E4654,PROCV!$A$1:$B$107,2,TRUE)</f>
        <v>Patrimônio</v>
      </c>
      <c r="G4654" s="25">
        <v>2006</v>
      </c>
      <c r="H4654" s="24">
        <v>0</v>
      </c>
      <c r="I4654" s="23" t="str">
        <f>VLOOKUP(J4654,PROCV!$E$1:$F$27,2,FALSE)</f>
        <v>35 - São Paulo</v>
      </c>
      <c r="J4654" s="22" t="s">
        <v>76</v>
      </c>
      <c r="K4654" s="22">
        <v>0</v>
      </c>
      <c r="L4654" s="25">
        <v>100000</v>
      </c>
      <c r="M4654" s="20" t="e">
        <f>VLOOKUP(G4654,PROCV!$A$110:$B$119,2,FALSE)</f>
        <v>#N/A</v>
      </c>
      <c r="N4654" s="17" t="e">
        <f t="shared" si="72"/>
        <v>#N/A</v>
      </c>
    </row>
    <row r="4655" spans="1:14" x14ac:dyDescent="0.25">
      <c r="A4655" s="30" t="s">
        <v>48</v>
      </c>
      <c r="B4655" s="29">
        <v>610809</v>
      </c>
      <c r="C4655" s="28" t="s">
        <v>1973</v>
      </c>
      <c r="D4655" s="27" t="s">
        <v>189</v>
      </c>
      <c r="E4655" s="27" t="s">
        <v>213</v>
      </c>
      <c r="F4655" s="26" t="str">
        <f>VLOOKUP(E4655,PROCV!$A$1:$B$107,2,TRUE)</f>
        <v>Patrimônio</v>
      </c>
      <c r="G4655" s="25">
        <v>2006</v>
      </c>
      <c r="H4655" s="24">
        <v>0</v>
      </c>
      <c r="I4655" s="23" t="str">
        <f>VLOOKUP(J4655,PROCV!$E$1:$F$27,2,FALSE)</f>
        <v>27 - Alagoas</v>
      </c>
      <c r="J4655" s="22" t="s">
        <v>65</v>
      </c>
      <c r="K4655" s="22">
        <v>0</v>
      </c>
      <c r="L4655" s="25">
        <v>300000</v>
      </c>
      <c r="M4655" s="20" t="e">
        <f>VLOOKUP(G4655,PROCV!$A$110:$B$119,2,FALSE)</f>
        <v>#N/A</v>
      </c>
      <c r="N4655" s="17" t="e">
        <f t="shared" si="72"/>
        <v>#N/A</v>
      </c>
    </row>
    <row r="4656" spans="1:14" x14ac:dyDescent="0.25">
      <c r="A4656" s="30" t="s">
        <v>48</v>
      </c>
      <c r="B4656" s="29">
        <v>65195</v>
      </c>
      <c r="C4656" s="28" t="s">
        <v>1972</v>
      </c>
      <c r="D4656" s="27" t="s">
        <v>189</v>
      </c>
      <c r="E4656" s="27" t="s">
        <v>213</v>
      </c>
      <c r="F4656" s="26" t="str">
        <f>VLOOKUP(E4656,PROCV!$A$1:$B$107,2,TRUE)</f>
        <v>Patrimônio</v>
      </c>
      <c r="G4656" s="25">
        <v>2006</v>
      </c>
      <c r="H4656" s="24">
        <v>0</v>
      </c>
      <c r="I4656" s="23" t="str">
        <f>VLOOKUP(J4656,PROCV!$E$1:$F$27,2,FALSE)</f>
        <v>31 - Minas Gerais</v>
      </c>
      <c r="J4656" s="22" t="s">
        <v>85</v>
      </c>
      <c r="K4656" s="22">
        <v>0</v>
      </c>
      <c r="L4656" s="25">
        <v>249940</v>
      </c>
      <c r="M4656" s="20" t="e">
        <f>VLOOKUP(G4656,PROCV!$A$110:$B$119,2,FALSE)</f>
        <v>#N/A</v>
      </c>
      <c r="N4656" s="17" t="e">
        <f t="shared" si="72"/>
        <v>#N/A</v>
      </c>
    </row>
    <row r="4657" spans="1:14" x14ac:dyDescent="0.25">
      <c r="A4657" s="30" t="s">
        <v>48</v>
      </c>
      <c r="B4657" s="29">
        <v>59360</v>
      </c>
      <c r="C4657" s="28" t="s">
        <v>1971</v>
      </c>
      <c r="D4657" s="27" t="s">
        <v>189</v>
      </c>
      <c r="E4657" s="27" t="s">
        <v>749</v>
      </c>
      <c r="F4657" s="26" t="str">
        <f>VLOOKUP(E4657,PROCV!$A$1:$B$107,2,TRUE)</f>
        <v>Educação e Criação em Artes</v>
      </c>
      <c r="G4657" s="25">
        <v>2006</v>
      </c>
      <c r="H4657" s="24">
        <v>0</v>
      </c>
      <c r="I4657" s="23" t="str">
        <f>VLOOKUP(J4657,PROCV!$E$1:$F$27,2,FALSE)</f>
        <v>17 - Tocantins</v>
      </c>
      <c r="J4657" s="22" t="s">
        <v>64</v>
      </c>
      <c r="K4657" s="22">
        <v>0</v>
      </c>
      <c r="L4657" s="25">
        <v>142264.07999999999</v>
      </c>
      <c r="M4657" s="20" t="e">
        <f>VLOOKUP(G4657,PROCV!$A$110:$B$119,2,FALSE)</f>
        <v>#N/A</v>
      </c>
      <c r="N4657" s="17" t="e">
        <f t="shared" si="72"/>
        <v>#N/A</v>
      </c>
    </row>
    <row r="4658" spans="1:14" x14ac:dyDescent="0.25">
      <c r="A4658" s="30" t="s">
        <v>48</v>
      </c>
      <c r="B4658" s="29">
        <v>65690</v>
      </c>
      <c r="C4658" s="28" t="s">
        <v>1970</v>
      </c>
      <c r="D4658" s="27" t="s">
        <v>189</v>
      </c>
      <c r="E4658" s="27" t="s">
        <v>213</v>
      </c>
      <c r="F4658" s="26" t="str">
        <f>VLOOKUP(E4658,PROCV!$A$1:$B$107,2,TRUE)</f>
        <v>Patrimônio</v>
      </c>
      <c r="G4658" s="25">
        <v>2006</v>
      </c>
      <c r="H4658" s="24">
        <v>0</v>
      </c>
      <c r="I4658" s="23" t="str">
        <f>VLOOKUP(J4658,PROCV!$E$1:$F$27,2,FALSE)</f>
        <v>42 - Santa Catarina</v>
      </c>
      <c r="J4658" s="22" t="s">
        <v>79</v>
      </c>
      <c r="K4658" s="22">
        <v>0</v>
      </c>
      <c r="L4658" s="25">
        <v>236675.92</v>
      </c>
      <c r="M4658" s="20" t="e">
        <f>VLOOKUP(G4658,PROCV!$A$110:$B$119,2,FALSE)</f>
        <v>#N/A</v>
      </c>
      <c r="N4658" s="17" t="e">
        <f t="shared" si="72"/>
        <v>#N/A</v>
      </c>
    </row>
    <row r="4659" spans="1:14" x14ac:dyDescent="0.25">
      <c r="A4659" s="30" t="s">
        <v>48</v>
      </c>
      <c r="B4659" s="29">
        <v>610416</v>
      </c>
      <c r="C4659" s="28" t="s">
        <v>1969</v>
      </c>
      <c r="D4659" s="27" t="s">
        <v>300</v>
      </c>
      <c r="E4659" s="27" t="s">
        <v>320</v>
      </c>
      <c r="F4659" s="26" t="str">
        <f>VLOOKUP(E4659,PROCV!$A$1:$B$107,2,TRUE)</f>
        <v>Música</v>
      </c>
      <c r="G4659" s="25">
        <v>2006</v>
      </c>
      <c r="H4659" s="24">
        <v>0</v>
      </c>
      <c r="I4659" s="23" t="str">
        <f>VLOOKUP(J4659,PROCV!$E$1:$F$27,2,FALSE)</f>
        <v>29 - Bahia</v>
      </c>
      <c r="J4659" s="22" t="s">
        <v>73</v>
      </c>
      <c r="K4659" s="22">
        <v>0</v>
      </c>
      <c r="L4659" s="25">
        <v>115616.06</v>
      </c>
      <c r="M4659" s="20" t="e">
        <f>VLOOKUP(G4659,PROCV!$A$110:$B$119,2,FALSE)</f>
        <v>#N/A</v>
      </c>
      <c r="N4659" s="17" t="e">
        <f t="shared" si="72"/>
        <v>#N/A</v>
      </c>
    </row>
    <row r="4660" spans="1:14" x14ac:dyDescent="0.25">
      <c r="A4660" s="30" t="s">
        <v>48</v>
      </c>
      <c r="B4660" s="29">
        <v>68794</v>
      </c>
      <c r="C4660" s="28" t="s">
        <v>1968</v>
      </c>
      <c r="D4660" s="27" t="s">
        <v>4</v>
      </c>
      <c r="E4660" s="27" t="s">
        <v>230</v>
      </c>
      <c r="F4660" s="26" t="str">
        <f>VLOOKUP(E4660,PROCV!$A$1:$B$107,2,TRUE)</f>
        <v>Artes Cênicas e Espetáculo</v>
      </c>
      <c r="G4660" s="25">
        <v>2006</v>
      </c>
      <c r="H4660" s="24">
        <v>0</v>
      </c>
      <c r="I4660" s="23" t="str">
        <f>VLOOKUP(J4660,PROCV!$E$1:$F$27,2,FALSE)</f>
        <v>23 - Ceará</v>
      </c>
      <c r="J4660" s="22" t="s">
        <v>52</v>
      </c>
      <c r="K4660" s="22">
        <v>0</v>
      </c>
      <c r="L4660" s="25">
        <v>30000</v>
      </c>
      <c r="M4660" s="20" t="e">
        <f>VLOOKUP(G4660,PROCV!$A$110:$B$119,2,FALSE)</f>
        <v>#N/A</v>
      </c>
      <c r="N4660" s="17" t="e">
        <f t="shared" si="72"/>
        <v>#N/A</v>
      </c>
    </row>
    <row r="4661" spans="1:14" x14ac:dyDescent="0.25">
      <c r="A4661" s="30" t="s">
        <v>48</v>
      </c>
      <c r="B4661" s="29">
        <v>61643</v>
      </c>
      <c r="C4661" s="28" t="s">
        <v>1967</v>
      </c>
      <c r="D4661" s="27" t="s">
        <v>4</v>
      </c>
      <c r="E4661" s="27" t="s">
        <v>230</v>
      </c>
      <c r="F4661" s="26" t="str">
        <f>VLOOKUP(E4661,PROCV!$A$1:$B$107,2,TRUE)</f>
        <v>Artes Cênicas e Espetáculo</v>
      </c>
      <c r="G4661" s="25">
        <v>2006</v>
      </c>
      <c r="H4661" s="24">
        <v>0</v>
      </c>
      <c r="I4661" s="23" t="str">
        <f>VLOOKUP(J4661,PROCV!$E$1:$F$27,2,FALSE)</f>
        <v>35 - São Paulo</v>
      </c>
      <c r="J4661" s="22" t="s">
        <v>76</v>
      </c>
      <c r="K4661" s="22">
        <v>0</v>
      </c>
      <c r="L4661" s="25">
        <v>500000</v>
      </c>
      <c r="M4661" s="20" t="e">
        <f>VLOOKUP(G4661,PROCV!$A$110:$B$119,2,FALSE)</f>
        <v>#N/A</v>
      </c>
      <c r="N4661" s="17" t="e">
        <f t="shared" si="72"/>
        <v>#N/A</v>
      </c>
    </row>
    <row r="4662" spans="1:14" x14ac:dyDescent="0.25">
      <c r="A4662" s="30" t="s">
        <v>48</v>
      </c>
      <c r="B4662" s="29">
        <v>65086</v>
      </c>
      <c r="C4662" s="28" t="s">
        <v>1966</v>
      </c>
      <c r="D4662" s="27" t="s">
        <v>46</v>
      </c>
      <c r="E4662" s="27" t="s">
        <v>50</v>
      </c>
      <c r="F4662" s="26" t="str">
        <f>VLOOKUP(E4662,PROCV!$A$1:$B$107,2,TRUE)</f>
        <v>Educação e Criação em Artes</v>
      </c>
      <c r="G4662" s="25">
        <v>2006</v>
      </c>
      <c r="H4662" s="24">
        <v>0</v>
      </c>
      <c r="I4662" s="23" t="str">
        <f>VLOOKUP(J4662,PROCV!$E$1:$F$27,2,FALSE)</f>
        <v>16 - Amapá</v>
      </c>
      <c r="J4662" s="22" t="s">
        <v>61</v>
      </c>
      <c r="K4662" s="22">
        <v>0</v>
      </c>
      <c r="L4662" s="25">
        <v>300000</v>
      </c>
      <c r="M4662" s="20" t="e">
        <f>VLOOKUP(G4662,PROCV!$A$110:$B$119,2,FALSE)</f>
        <v>#N/A</v>
      </c>
      <c r="N4662" s="17" t="e">
        <f t="shared" si="72"/>
        <v>#N/A</v>
      </c>
    </row>
    <row r="4663" spans="1:14" x14ac:dyDescent="0.25">
      <c r="A4663" s="30" t="s">
        <v>48</v>
      </c>
      <c r="B4663" s="29">
        <v>61352</v>
      </c>
      <c r="C4663" s="28" t="s">
        <v>1965</v>
      </c>
      <c r="D4663" s="27" t="s">
        <v>4</v>
      </c>
      <c r="E4663" s="27" t="s">
        <v>230</v>
      </c>
      <c r="F4663" s="26" t="str">
        <f>VLOOKUP(E4663,PROCV!$A$1:$B$107,2,TRUE)</f>
        <v>Artes Cênicas e Espetáculo</v>
      </c>
      <c r="G4663" s="25">
        <v>2006</v>
      </c>
      <c r="H4663" s="24">
        <v>0</v>
      </c>
      <c r="I4663" s="23" t="str">
        <f>VLOOKUP(J4663,PROCV!$E$1:$F$27,2,FALSE)</f>
        <v>29 - Bahia</v>
      </c>
      <c r="J4663" s="22" t="s">
        <v>73</v>
      </c>
      <c r="K4663" s="22">
        <v>0</v>
      </c>
      <c r="L4663" s="25">
        <v>110000</v>
      </c>
      <c r="M4663" s="20" t="e">
        <f>VLOOKUP(G4663,PROCV!$A$110:$B$119,2,FALSE)</f>
        <v>#N/A</v>
      </c>
      <c r="N4663" s="17" t="e">
        <f t="shared" si="72"/>
        <v>#N/A</v>
      </c>
    </row>
    <row r="4664" spans="1:14" x14ac:dyDescent="0.25">
      <c r="A4664" s="30" t="s">
        <v>48</v>
      </c>
      <c r="B4664" s="29">
        <v>61115</v>
      </c>
      <c r="C4664" s="28" t="s">
        <v>1964</v>
      </c>
      <c r="D4664" s="27" t="s">
        <v>189</v>
      </c>
      <c r="E4664" s="27" t="s">
        <v>278</v>
      </c>
      <c r="F4664" s="26" t="str">
        <f>VLOOKUP(E4664,PROCV!$A$1:$B$107,2,TRUE)</f>
        <v>Artes Cênicas e Espetáculo</v>
      </c>
      <c r="G4664" s="25">
        <v>2006</v>
      </c>
      <c r="H4664" s="24">
        <v>0</v>
      </c>
      <c r="I4664" s="23" t="str">
        <f>VLOOKUP(J4664,PROCV!$E$1:$F$27,2,FALSE)</f>
        <v>51 - Mato Grosso</v>
      </c>
      <c r="J4664" s="22" t="s">
        <v>99</v>
      </c>
      <c r="K4664" s="22">
        <v>0</v>
      </c>
      <c r="L4664" s="25">
        <v>54988.13</v>
      </c>
      <c r="M4664" s="20" t="e">
        <f>VLOOKUP(G4664,PROCV!$A$110:$B$119,2,FALSE)</f>
        <v>#N/A</v>
      </c>
      <c r="N4664" s="17" t="e">
        <f t="shared" si="72"/>
        <v>#N/A</v>
      </c>
    </row>
    <row r="4665" spans="1:14" x14ac:dyDescent="0.25">
      <c r="A4665" s="30" t="s">
        <v>48</v>
      </c>
      <c r="B4665" s="29">
        <v>68488</v>
      </c>
      <c r="C4665" s="28" t="s">
        <v>1963</v>
      </c>
      <c r="D4665" s="27" t="s">
        <v>4</v>
      </c>
      <c r="E4665" s="27" t="s">
        <v>230</v>
      </c>
      <c r="F4665" s="26" t="str">
        <f>VLOOKUP(E4665,PROCV!$A$1:$B$107,2,TRUE)</f>
        <v>Artes Cênicas e Espetáculo</v>
      </c>
      <c r="G4665" s="25">
        <v>2006</v>
      </c>
      <c r="H4665" s="24">
        <v>0</v>
      </c>
      <c r="I4665" s="23" t="str">
        <f>VLOOKUP(J4665,PROCV!$E$1:$F$27,2,FALSE)</f>
        <v>33 - Rio de Janeiro</v>
      </c>
      <c r="J4665" s="22" t="s">
        <v>82</v>
      </c>
      <c r="K4665" s="22">
        <v>0</v>
      </c>
      <c r="L4665" s="25">
        <v>70000</v>
      </c>
      <c r="M4665" s="20" t="e">
        <f>VLOOKUP(G4665,PROCV!$A$110:$B$119,2,FALSE)</f>
        <v>#N/A</v>
      </c>
      <c r="N4665" s="17" t="e">
        <f t="shared" si="72"/>
        <v>#N/A</v>
      </c>
    </row>
    <row r="4666" spans="1:14" x14ac:dyDescent="0.25">
      <c r="A4666" s="30" t="s">
        <v>48</v>
      </c>
      <c r="B4666" s="29">
        <v>64636</v>
      </c>
      <c r="C4666" s="28" t="s">
        <v>1962</v>
      </c>
      <c r="D4666" s="27" t="s">
        <v>114</v>
      </c>
      <c r="E4666" s="27" t="s">
        <v>113</v>
      </c>
      <c r="F4666" s="26" t="str">
        <f>VLOOKUP(E4666,PROCV!$A$1:$B$107,2,TRUE)</f>
        <v>Música</v>
      </c>
      <c r="G4666" s="25">
        <v>2006</v>
      </c>
      <c r="H4666" s="24">
        <v>0</v>
      </c>
      <c r="I4666" s="23" t="str">
        <f>VLOOKUP(J4666,PROCV!$E$1:$F$27,2,FALSE)</f>
        <v>53 - Distrito Federal</v>
      </c>
      <c r="J4666" s="22" t="s">
        <v>75</v>
      </c>
      <c r="K4666" s="22">
        <v>0</v>
      </c>
      <c r="L4666" s="25">
        <v>41725</v>
      </c>
      <c r="M4666" s="20" t="e">
        <f>VLOOKUP(G4666,PROCV!$A$110:$B$119,2,FALSE)</f>
        <v>#N/A</v>
      </c>
      <c r="N4666" s="17" t="e">
        <f t="shared" si="72"/>
        <v>#N/A</v>
      </c>
    </row>
    <row r="4667" spans="1:14" x14ac:dyDescent="0.25">
      <c r="A4667" s="30" t="s">
        <v>48</v>
      </c>
      <c r="B4667" s="29">
        <v>66809</v>
      </c>
      <c r="C4667" s="28" t="s">
        <v>1961</v>
      </c>
      <c r="D4667" s="27" t="s">
        <v>46</v>
      </c>
      <c r="E4667" s="27" t="s">
        <v>45</v>
      </c>
      <c r="F4667" s="26" t="str">
        <f>VLOOKUP(E4667,PROCV!$A$1:$B$107,2,TRUE)</f>
        <v>Artes Cênicas e Espetáculo</v>
      </c>
      <c r="G4667" s="25">
        <v>2006</v>
      </c>
      <c r="H4667" s="24">
        <v>0</v>
      </c>
      <c r="I4667" s="23" t="str">
        <f>VLOOKUP(J4667,PROCV!$E$1:$F$27,2,FALSE)</f>
        <v>35 - São Paulo</v>
      </c>
      <c r="J4667" s="22" t="s">
        <v>76</v>
      </c>
      <c r="K4667" s="22">
        <v>0</v>
      </c>
      <c r="L4667" s="25">
        <v>64400</v>
      </c>
      <c r="M4667" s="20" t="e">
        <f>VLOOKUP(G4667,PROCV!$A$110:$B$119,2,FALSE)</f>
        <v>#N/A</v>
      </c>
      <c r="N4667" s="17" t="e">
        <f t="shared" si="72"/>
        <v>#N/A</v>
      </c>
    </row>
    <row r="4668" spans="1:14" ht="26.25" x14ac:dyDescent="0.25">
      <c r="A4668" s="30" t="s">
        <v>48</v>
      </c>
      <c r="B4668" s="29">
        <v>610920</v>
      </c>
      <c r="C4668" s="28" t="s">
        <v>1960</v>
      </c>
      <c r="D4668" s="27" t="s">
        <v>4</v>
      </c>
      <c r="E4668" s="27" t="s">
        <v>230</v>
      </c>
      <c r="F4668" s="26" t="str">
        <f>VLOOKUP(E4668,PROCV!$A$1:$B$107,2,TRUE)</f>
        <v>Artes Cênicas e Espetáculo</v>
      </c>
      <c r="G4668" s="25">
        <v>2006</v>
      </c>
      <c r="H4668" s="24">
        <v>0</v>
      </c>
      <c r="I4668" s="23" t="str">
        <f>VLOOKUP(J4668,PROCV!$E$1:$F$27,2,FALSE)</f>
        <v>35 - São Paulo</v>
      </c>
      <c r="J4668" s="22" t="s">
        <v>76</v>
      </c>
      <c r="K4668" s="22">
        <v>0</v>
      </c>
      <c r="L4668" s="25">
        <v>14000</v>
      </c>
      <c r="M4668" s="20" t="e">
        <f>VLOOKUP(G4668,PROCV!$A$110:$B$119,2,FALSE)</f>
        <v>#N/A</v>
      </c>
      <c r="N4668" s="17" t="e">
        <f t="shared" si="72"/>
        <v>#N/A</v>
      </c>
    </row>
    <row r="4669" spans="1:14" x14ac:dyDescent="0.25">
      <c r="A4669" s="30" t="s">
        <v>48</v>
      </c>
      <c r="B4669" s="29">
        <v>510215</v>
      </c>
      <c r="C4669" s="28" t="s">
        <v>1959</v>
      </c>
      <c r="D4669" s="27" t="s">
        <v>300</v>
      </c>
      <c r="E4669" s="27" t="s">
        <v>320</v>
      </c>
      <c r="F4669" s="26" t="str">
        <f>VLOOKUP(E4669,PROCV!$A$1:$B$107,2,TRUE)</f>
        <v>Música</v>
      </c>
      <c r="G4669" s="25">
        <v>2006</v>
      </c>
      <c r="H4669" s="24">
        <v>0</v>
      </c>
      <c r="I4669" s="23" t="str">
        <f>VLOOKUP(J4669,PROCV!$E$1:$F$27,2,FALSE)</f>
        <v>22 - Piauí</v>
      </c>
      <c r="J4669" s="22" t="s">
        <v>77</v>
      </c>
      <c r="K4669" s="22">
        <v>0</v>
      </c>
      <c r="L4669" s="25">
        <v>41807.199999999997</v>
      </c>
      <c r="M4669" s="20" t="e">
        <f>VLOOKUP(G4669,PROCV!$A$110:$B$119,2,FALSE)</f>
        <v>#N/A</v>
      </c>
      <c r="N4669" s="17" t="e">
        <f t="shared" si="72"/>
        <v>#N/A</v>
      </c>
    </row>
    <row r="4670" spans="1:14" x14ac:dyDescent="0.25">
      <c r="A4670" s="30" t="s">
        <v>48</v>
      </c>
      <c r="B4670" s="29">
        <v>65328</v>
      </c>
      <c r="C4670" s="28" t="s">
        <v>1958</v>
      </c>
      <c r="D4670" s="27" t="s">
        <v>300</v>
      </c>
      <c r="E4670" s="27" t="s">
        <v>320</v>
      </c>
      <c r="F4670" s="26" t="str">
        <f>VLOOKUP(E4670,PROCV!$A$1:$B$107,2,TRUE)</f>
        <v>Música</v>
      </c>
      <c r="G4670" s="25">
        <v>2006</v>
      </c>
      <c r="H4670" s="24">
        <v>0</v>
      </c>
      <c r="I4670" s="23" t="str">
        <f>VLOOKUP(J4670,PROCV!$E$1:$F$27,2,FALSE)</f>
        <v>35 - São Paulo</v>
      </c>
      <c r="J4670" s="22" t="s">
        <v>76</v>
      </c>
      <c r="K4670" s="22">
        <v>0</v>
      </c>
      <c r="L4670" s="25">
        <v>55029</v>
      </c>
      <c r="M4670" s="20" t="e">
        <f>VLOOKUP(G4670,PROCV!$A$110:$B$119,2,FALSE)</f>
        <v>#N/A</v>
      </c>
      <c r="N4670" s="17" t="e">
        <f t="shared" si="72"/>
        <v>#N/A</v>
      </c>
    </row>
    <row r="4671" spans="1:14" x14ac:dyDescent="0.25">
      <c r="A4671" s="30" t="s">
        <v>48</v>
      </c>
      <c r="B4671" s="29">
        <v>68905</v>
      </c>
      <c r="C4671" s="28" t="s">
        <v>1957</v>
      </c>
      <c r="D4671" s="27" t="s">
        <v>46</v>
      </c>
      <c r="E4671" s="27" t="s">
        <v>50</v>
      </c>
      <c r="F4671" s="26" t="str">
        <f>VLOOKUP(E4671,PROCV!$A$1:$B$107,2,TRUE)</f>
        <v>Educação e Criação em Artes</v>
      </c>
      <c r="G4671" s="25">
        <v>2006</v>
      </c>
      <c r="H4671" s="24">
        <v>0</v>
      </c>
      <c r="I4671" s="23" t="str">
        <f>VLOOKUP(J4671,PROCV!$E$1:$F$27,2,FALSE)</f>
        <v>29 - Bahia</v>
      </c>
      <c r="J4671" s="22" t="s">
        <v>73</v>
      </c>
      <c r="K4671" s="22">
        <v>0</v>
      </c>
      <c r="L4671" s="25">
        <v>148800</v>
      </c>
      <c r="M4671" s="20" t="e">
        <f>VLOOKUP(G4671,PROCV!$A$110:$B$119,2,FALSE)</f>
        <v>#N/A</v>
      </c>
      <c r="N4671" s="17" t="e">
        <f t="shared" si="72"/>
        <v>#N/A</v>
      </c>
    </row>
    <row r="4672" spans="1:14" x14ac:dyDescent="0.25">
      <c r="A4672" s="30" t="s">
        <v>48</v>
      </c>
      <c r="B4672" s="29">
        <v>63944</v>
      </c>
      <c r="C4672" s="28" t="s">
        <v>1956</v>
      </c>
      <c r="D4672" s="27" t="s">
        <v>314</v>
      </c>
      <c r="E4672" s="27" t="s">
        <v>265</v>
      </c>
      <c r="F4672" s="26" t="str">
        <f>VLOOKUP(E4672,PROCV!$A$1:$B$107,2,TRUE)</f>
        <v>Patrimônio</v>
      </c>
      <c r="G4672" s="31">
        <v>2006</v>
      </c>
      <c r="H4672" s="24">
        <v>0</v>
      </c>
      <c r="I4672" s="23" t="str">
        <f>VLOOKUP(J4672,PROCV!$E$1:$F$27,2,FALSE)</f>
        <v>53 - Distrito Federal</v>
      </c>
      <c r="J4672" s="22" t="s">
        <v>75</v>
      </c>
      <c r="K4672" s="22">
        <v>0</v>
      </c>
      <c r="L4672" s="31">
        <v>42080</v>
      </c>
      <c r="M4672" s="20" t="e">
        <f>VLOOKUP(G4672,PROCV!$A$110:$B$119,2,FALSE)</f>
        <v>#N/A</v>
      </c>
      <c r="N4672" s="17" t="e">
        <f t="shared" si="72"/>
        <v>#N/A</v>
      </c>
    </row>
    <row r="4673" spans="1:14" x14ac:dyDescent="0.25">
      <c r="A4673" s="30" t="s">
        <v>48</v>
      </c>
      <c r="B4673" s="29">
        <v>69258</v>
      </c>
      <c r="C4673" s="28" t="s">
        <v>1955</v>
      </c>
      <c r="D4673" s="27" t="s">
        <v>46</v>
      </c>
      <c r="E4673" s="27" t="s">
        <v>50</v>
      </c>
      <c r="F4673" s="26" t="str">
        <f>VLOOKUP(E4673,PROCV!$A$1:$B$107,2,TRUE)</f>
        <v>Educação e Criação em Artes</v>
      </c>
      <c r="G4673" s="25">
        <v>2006</v>
      </c>
      <c r="H4673" s="24">
        <v>0</v>
      </c>
      <c r="I4673" s="23" t="str">
        <f>VLOOKUP(J4673,PROCV!$E$1:$F$27,2,FALSE)</f>
        <v>33 - Rio de Janeiro</v>
      </c>
      <c r="J4673" s="22" t="s">
        <v>82</v>
      </c>
      <c r="K4673" s="22">
        <v>0</v>
      </c>
      <c r="L4673" s="25">
        <v>159691</v>
      </c>
      <c r="M4673" s="20" t="e">
        <f>VLOOKUP(G4673,PROCV!$A$110:$B$119,2,FALSE)</f>
        <v>#N/A</v>
      </c>
      <c r="N4673" s="17" t="e">
        <f t="shared" si="72"/>
        <v>#N/A</v>
      </c>
    </row>
    <row r="4674" spans="1:14" x14ac:dyDescent="0.25">
      <c r="A4674" s="30" t="s">
        <v>48</v>
      </c>
      <c r="B4674" s="29">
        <v>64021</v>
      </c>
      <c r="C4674" s="28" t="s">
        <v>1954</v>
      </c>
      <c r="D4674" s="27" t="s">
        <v>46</v>
      </c>
      <c r="E4674" s="27" t="s">
        <v>50</v>
      </c>
      <c r="F4674" s="26" t="str">
        <f>VLOOKUP(E4674,PROCV!$A$1:$B$107,2,TRUE)</f>
        <v>Educação e Criação em Artes</v>
      </c>
      <c r="G4674" s="25">
        <v>2006</v>
      </c>
      <c r="H4674" s="24">
        <v>0</v>
      </c>
      <c r="I4674" s="23" t="str">
        <f>VLOOKUP(J4674,PROCV!$E$1:$F$27,2,FALSE)</f>
        <v>53 - Distrito Federal</v>
      </c>
      <c r="J4674" s="22" t="s">
        <v>75</v>
      </c>
      <c r="K4674" s="22">
        <v>0</v>
      </c>
      <c r="L4674" s="25">
        <v>40000</v>
      </c>
      <c r="M4674" s="20" t="e">
        <f>VLOOKUP(G4674,PROCV!$A$110:$B$119,2,FALSE)</f>
        <v>#N/A</v>
      </c>
      <c r="N4674" s="17" t="e">
        <f t="shared" ref="N4674:N4737" si="73">+M4674*L4674</f>
        <v>#N/A</v>
      </c>
    </row>
    <row r="4675" spans="1:14" x14ac:dyDescent="0.25">
      <c r="A4675" s="30" t="s">
        <v>48</v>
      </c>
      <c r="B4675" s="29">
        <v>68039</v>
      </c>
      <c r="C4675" s="28" t="s">
        <v>1953</v>
      </c>
      <c r="D4675" s="27" t="s">
        <v>300</v>
      </c>
      <c r="E4675" s="27" t="s">
        <v>320</v>
      </c>
      <c r="F4675" s="26" t="str">
        <f>VLOOKUP(E4675,PROCV!$A$1:$B$107,2,TRUE)</f>
        <v>Música</v>
      </c>
      <c r="G4675" s="25">
        <v>2006</v>
      </c>
      <c r="H4675" s="24">
        <v>0</v>
      </c>
      <c r="I4675" s="23" t="str">
        <f>VLOOKUP(J4675,PROCV!$E$1:$F$27,2,FALSE)</f>
        <v>43 - Rio Grande do Sul</v>
      </c>
      <c r="J4675" s="22" t="s">
        <v>56</v>
      </c>
      <c r="K4675" s="22">
        <v>0</v>
      </c>
      <c r="L4675" s="25">
        <v>87007.84</v>
      </c>
      <c r="M4675" s="20" t="e">
        <f>VLOOKUP(G4675,PROCV!$A$110:$B$119,2,FALSE)</f>
        <v>#N/A</v>
      </c>
      <c r="N4675" s="17" t="e">
        <f t="shared" si="73"/>
        <v>#N/A</v>
      </c>
    </row>
    <row r="4676" spans="1:14" x14ac:dyDescent="0.25">
      <c r="A4676" s="30" t="s">
        <v>48</v>
      </c>
      <c r="B4676" s="29">
        <v>67141</v>
      </c>
      <c r="C4676" s="28" t="s">
        <v>1952</v>
      </c>
      <c r="D4676" s="27" t="s">
        <v>189</v>
      </c>
      <c r="E4676" s="27" t="s">
        <v>213</v>
      </c>
      <c r="F4676" s="26" t="str">
        <f>VLOOKUP(E4676,PROCV!$A$1:$B$107,2,TRUE)</f>
        <v>Patrimônio</v>
      </c>
      <c r="G4676" s="25">
        <v>2006</v>
      </c>
      <c r="H4676" s="24">
        <v>0</v>
      </c>
      <c r="I4676" s="23" t="str">
        <f>VLOOKUP(J4676,PROCV!$E$1:$F$27,2,FALSE)</f>
        <v>52 - Goiás</v>
      </c>
      <c r="J4676" s="22" t="s">
        <v>97</v>
      </c>
      <c r="K4676" s="22">
        <v>0</v>
      </c>
      <c r="L4676" s="25">
        <v>100000</v>
      </c>
      <c r="M4676" s="20" t="e">
        <f>VLOOKUP(G4676,PROCV!$A$110:$B$119,2,FALSE)</f>
        <v>#N/A</v>
      </c>
      <c r="N4676" s="17" t="e">
        <f t="shared" si="73"/>
        <v>#N/A</v>
      </c>
    </row>
    <row r="4677" spans="1:14" x14ac:dyDescent="0.25">
      <c r="A4677" s="30" t="s">
        <v>48</v>
      </c>
      <c r="B4677" s="29">
        <v>64196</v>
      </c>
      <c r="C4677" s="28" t="s">
        <v>1951</v>
      </c>
      <c r="D4677" s="27" t="s">
        <v>189</v>
      </c>
      <c r="E4677" s="27" t="s">
        <v>213</v>
      </c>
      <c r="F4677" s="26" t="str">
        <f>VLOOKUP(E4677,PROCV!$A$1:$B$107,2,TRUE)</f>
        <v>Patrimônio</v>
      </c>
      <c r="G4677" s="25">
        <v>2006</v>
      </c>
      <c r="H4677" s="24">
        <v>0</v>
      </c>
      <c r="I4677" s="23" t="str">
        <f>VLOOKUP(J4677,PROCV!$E$1:$F$27,2,FALSE)</f>
        <v>52 - Goiás</v>
      </c>
      <c r="J4677" s="22" t="s">
        <v>97</v>
      </c>
      <c r="K4677" s="22">
        <v>0</v>
      </c>
      <c r="L4677" s="25">
        <v>80000</v>
      </c>
      <c r="M4677" s="20" t="e">
        <f>VLOOKUP(G4677,PROCV!$A$110:$B$119,2,FALSE)</f>
        <v>#N/A</v>
      </c>
      <c r="N4677" s="17" t="e">
        <f t="shared" si="73"/>
        <v>#N/A</v>
      </c>
    </row>
    <row r="4678" spans="1:14" x14ac:dyDescent="0.25">
      <c r="A4678" s="30" t="s">
        <v>48</v>
      </c>
      <c r="B4678" s="29">
        <v>65537</v>
      </c>
      <c r="C4678" s="28" t="s">
        <v>1950</v>
      </c>
      <c r="D4678" s="27" t="s">
        <v>114</v>
      </c>
      <c r="E4678" s="27" t="s">
        <v>113</v>
      </c>
      <c r="F4678" s="26" t="str">
        <f>VLOOKUP(E4678,PROCV!$A$1:$B$107,2,TRUE)</f>
        <v>Música</v>
      </c>
      <c r="G4678" s="25">
        <v>2006</v>
      </c>
      <c r="H4678" s="24">
        <v>0</v>
      </c>
      <c r="I4678" s="23" t="str">
        <f>VLOOKUP(J4678,PROCV!$E$1:$F$27,2,FALSE)</f>
        <v>41 - Paraná</v>
      </c>
      <c r="J4678" s="22" t="s">
        <v>106</v>
      </c>
      <c r="K4678" s="22">
        <v>0</v>
      </c>
      <c r="L4678" s="25">
        <v>250000</v>
      </c>
      <c r="M4678" s="20" t="e">
        <f>VLOOKUP(G4678,PROCV!$A$110:$B$119,2,FALSE)</f>
        <v>#N/A</v>
      </c>
      <c r="N4678" s="17" t="e">
        <f t="shared" si="73"/>
        <v>#N/A</v>
      </c>
    </row>
    <row r="4679" spans="1:14" x14ac:dyDescent="0.25">
      <c r="A4679" s="30" t="s">
        <v>48</v>
      </c>
      <c r="B4679" s="29">
        <v>65715</v>
      </c>
      <c r="C4679" s="28" t="s">
        <v>1949</v>
      </c>
      <c r="D4679" s="27" t="s">
        <v>189</v>
      </c>
      <c r="E4679" s="27" t="s">
        <v>213</v>
      </c>
      <c r="F4679" s="26" t="str">
        <f>VLOOKUP(E4679,PROCV!$A$1:$B$107,2,TRUE)</f>
        <v>Patrimônio</v>
      </c>
      <c r="G4679" s="25">
        <v>2006</v>
      </c>
      <c r="H4679" s="24">
        <v>0</v>
      </c>
      <c r="I4679" s="23" t="str">
        <f>VLOOKUP(J4679,PROCV!$E$1:$F$27,2,FALSE)</f>
        <v>35 - São Paulo</v>
      </c>
      <c r="J4679" s="22" t="s">
        <v>76</v>
      </c>
      <c r="K4679" s="22">
        <v>0</v>
      </c>
      <c r="L4679" s="25">
        <v>80000</v>
      </c>
      <c r="M4679" s="20" t="e">
        <f>VLOOKUP(G4679,PROCV!$A$110:$B$119,2,FALSE)</f>
        <v>#N/A</v>
      </c>
      <c r="N4679" s="17" t="e">
        <f t="shared" si="73"/>
        <v>#N/A</v>
      </c>
    </row>
    <row r="4680" spans="1:14" x14ac:dyDescent="0.25">
      <c r="A4680" s="30" t="s">
        <v>48</v>
      </c>
      <c r="B4680" s="29">
        <v>53934</v>
      </c>
      <c r="C4680" s="28" t="s">
        <v>1948</v>
      </c>
      <c r="D4680" s="27" t="s">
        <v>189</v>
      </c>
      <c r="E4680" s="27" t="s">
        <v>213</v>
      </c>
      <c r="F4680" s="26" t="str">
        <f>VLOOKUP(E4680,PROCV!$A$1:$B$107,2,TRUE)</f>
        <v>Patrimônio</v>
      </c>
      <c r="G4680" s="25">
        <v>2006</v>
      </c>
      <c r="H4680" s="24">
        <v>0</v>
      </c>
      <c r="I4680" s="23" t="str">
        <f>VLOOKUP(J4680,PROCV!$E$1:$F$27,2,FALSE)</f>
        <v>29 - Bahia</v>
      </c>
      <c r="J4680" s="22" t="s">
        <v>73</v>
      </c>
      <c r="K4680" s="22">
        <v>0</v>
      </c>
      <c r="L4680" s="25">
        <v>187170</v>
      </c>
      <c r="M4680" s="20" t="e">
        <f>VLOOKUP(G4680,PROCV!$A$110:$B$119,2,FALSE)</f>
        <v>#N/A</v>
      </c>
      <c r="N4680" s="17" t="e">
        <f t="shared" si="73"/>
        <v>#N/A</v>
      </c>
    </row>
    <row r="4681" spans="1:14" x14ac:dyDescent="0.25">
      <c r="A4681" s="30" t="s">
        <v>48</v>
      </c>
      <c r="B4681" s="29">
        <v>65730</v>
      </c>
      <c r="C4681" s="28" t="s">
        <v>1947</v>
      </c>
      <c r="D4681" s="27" t="s">
        <v>189</v>
      </c>
      <c r="E4681" s="27" t="s">
        <v>630</v>
      </c>
      <c r="F4681" s="26" t="s">
        <v>10</v>
      </c>
      <c r="G4681" s="25">
        <v>2006</v>
      </c>
      <c r="H4681" s="24">
        <v>0</v>
      </c>
      <c r="I4681" s="23" t="str">
        <f>VLOOKUP(J4681,PROCV!$E$1:$F$27,2,FALSE)</f>
        <v>42 - Santa Catarina</v>
      </c>
      <c r="J4681" s="22" t="s">
        <v>79</v>
      </c>
      <c r="K4681" s="22">
        <v>0</v>
      </c>
      <c r="L4681" s="25">
        <v>57639.82</v>
      </c>
      <c r="M4681" s="20" t="e">
        <f>VLOOKUP(G4681,PROCV!$A$110:$B$119,2,FALSE)</f>
        <v>#N/A</v>
      </c>
      <c r="N4681" s="17" t="e">
        <f t="shared" si="73"/>
        <v>#N/A</v>
      </c>
    </row>
    <row r="4682" spans="1:14" x14ac:dyDescent="0.25">
      <c r="A4682" s="30" t="s">
        <v>48</v>
      </c>
      <c r="B4682" s="29">
        <v>59015</v>
      </c>
      <c r="C4682" s="28" t="s">
        <v>1946</v>
      </c>
      <c r="D4682" s="27" t="s">
        <v>189</v>
      </c>
      <c r="E4682" s="27" t="s">
        <v>749</v>
      </c>
      <c r="F4682" s="26" t="str">
        <f>VLOOKUP(E4682,PROCV!$A$1:$B$107,2,TRUE)</f>
        <v>Educação e Criação em Artes</v>
      </c>
      <c r="G4682" s="25">
        <v>2006</v>
      </c>
      <c r="H4682" s="24">
        <v>0</v>
      </c>
      <c r="I4682" s="23" t="str">
        <f>VLOOKUP(J4682,PROCV!$E$1:$F$27,2,FALSE)</f>
        <v>29 - Bahia</v>
      </c>
      <c r="J4682" s="22" t="s">
        <v>73</v>
      </c>
      <c r="K4682" s="22">
        <v>0</v>
      </c>
      <c r="L4682" s="25">
        <v>144841.18</v>
      </c>
      <c r="M4682" s="20" t="e">
        <f>VLOOKUP(G4682,PROCV!$A$110:$B$119,2,FALSE)</f>
        <v>#N/A</v>
      </c>
      <c r="N4682" s="17" t="e">
        <f t="shared" si="73"/>
        <v>#N/A</v>
      </c>
    </row>
    <row r="4683" spans="1:14" x14ac:dyDescent="0.25">
      <c r="A4683" s="30" t="s">
        <v>48</v>
      </c>
      <c r="B4683" s="29">
        <v>61944</v>
      </c>
      <c r="C4683" s="28" t="s">
        <v>1945</v>
      </c>
      <c r="D4683" s="27" t="s">
        <v>114</v>
      </c>
      <c r="E4683" s="27" t="s">
        <v>369</v>
      </c>
      <c r="F4683" s="26" t="str">
        <f>VLOOKUP(E4683,PROCV!$A$1:$B$107,2,TRUE)</f>
        <v>Patrimônio</v>
      </c>
      <c r="G4683" s="25">
        <v>2006</v>
      </c>
      <c r="H4683" s="24">
        <v>0</v>
      </c>
      <c r="I4683" s="23" t="str">
        <f>VLOOKUP(J4683,PROCV!$E$1:$F$27,2,FALSE)</f>
        <v>27 - Alagoas</v>
      </c>
      <c r="J4683" s="22" t="s">
        <v>65</v>
      </c>
      <c r="K4683" s="22">
        <v>0</v>
      </c>
      <c r="L4683" s="25">
        <v>27028.38</v>
      </c>
      <c r="M4683" s="20" t="e">
        <f>VLOOKUP(G4683,PROCV!$A$110:$B$119,2,FALSE)</f>
        <v>#N/A</v>
      </c>
      <c r="N4683" s="17" t="e">
        <f t="shared" si="73"/>
        <v>#N/A</v>
      </c>
    </row>
    <row r="4684" spans="1:14" x14ac:dyDescent="0.25">
      <c r="A4684" s="30" t="s">
        <v>48</v>
      </c>
      <c r="B4684" s="29">
        <v>60773</v>
      </c>
      <c r="C4684" s="28" t="s">
        <v>1944</v>
      </c>
      <c r="D4684" s="27" t="s">
        <v>4</v>
      </c>
      <c r="E4684" s="27" t="s">
        <v>230</v>
      </c>
      <c r="F4684" s="26" t="str">
        <f>VLOOKUP(E4684,PROCV!$A$1:$B$107,2,TRUE)</f>
        <v>Artes Cênicas e Espetáculo</v>
      </c>
      <c r="G4684" s="25">
        <v>2006</v>
      </c>
      <c r="H4684" s="24">
        <v>0</v>
      </c>
      <c r="I4684" s="23" t="str">
        <f>VLOOKUP(J4684,PROCV!$E$1:$F$27,2,FALSE)</f>
        <v>29 - Bahia</v>
      </c>
      <c r="J4684" s="22" t="s">
        <v>73</v>
      </c>
      <c r="K4684" s="22">
        <v>0</v>
      </c>
      <c r="L4684" s="25">
        <v>50000</v>
      </c>
      <c r="M4684" s="20" t="e">
        <f>VLOOKUP(G4684,PROCV!$A$110:$B$119,2,FALSE)</f>
        <v>#N/A</v>
      </c>
      <c r="N4684" s="17" t="e">
        <f t="shared" si="73"/>
        <v>#N/A</v>
      </c>
    </row>
    <row r="4685" spans="1:14" x14ac:dyDescent="0.25">
      <c r="A4685" s="30" t="s">
        <v>48</v>
      </c>
      <c r="B4685" s="29">
        <v>65261</v>
      </c>
      <c r="C4685" s="28" t="s">
        <v>1943</v>
      </c>
      <c r="D4685" s="27" t="s">
        <v>46</v>
      </c>
      <c r="E4685" s="27" t="s">
        <v>50</v>
      </c>
      <c r="F4685" s="26" t="str">
        <f>VLOOKUP(E4685,PROCV!$A$1:$B$107,2,TRUE)</f>
        <v>Educação e Criação em Artes</v>
      </c>
      <c r="G4685" s="25">
        <v>2006</v>
      </c>
      <c r="H4685" s="24">
        <v>0</v>
      </c>
      <c r="I4685" s="23" t="str">
        <f>VLOOKUP(J4685,PROCV!$E$1:$F$27,2,FALSE)</f>
        <v>53 - Distrito Federal</v>
      </c>
      <c r="J4685" s="22" t="s">
        <v>75</v>
      </c>
      <c r="K4685" s="22">
        <v>0</v>
      </c>
      <c r="L4685" s="25">
        <v>37120.74</v>
      </c>
      <c r="M4685" s="20" t="e">
        <f>VLOOKUP(G4685,PROCV!$A$110:$B$119,2,FALSE)</f>
        <v>#N/A</v>
      </c>
      <c r="N4685" s="17" t="e">
        <f t="shared" si="73"/>
        <v>#N/A</v>
      </c>
    </row>
    <row r="4686" spans="1:14" x14ac:dyDescent="0.25">
      <c r="A4686" s="30" t="s">
        <v>48</v>
      </c>
      <c r="B4686" s="29">
        <v>610800</v>
      </c>
      <c r="C4686" s="28" t="s">
        <v>1942</v>
      </c>
      <c r="D4686" s="27" t="s">
        <v>4</v>
      </c>
      <c r="E4686" s="27" t="s">
        <v>230</v>
      </c>
      <c r="F4686" s="26" t="str">
        <f>VLOOKUP(E4686,PROCV!$A$1:$B$107,2,TRUE)</f>
        <v>Artes Cênicas e Espetáculo</v>
      </c>
      <c r="G4686" s="25">
        <v>2006</v>
      </c>
      <c r="H4686" s="24">
        <v>0</v>
      </c>
      <c r="I4686" s="23" t="str">
        <f>VLOOKUP(J4686,PROCV!$E$1:$F$27,2,FALSE)</f>
        <v>31 - Minas Gerais</v>
      </c>
      <c r="J4686" s="22" t="s">
        <v>85</v>
      </c>
      <c r="K4686" s="22">
        <v>0</v>
      </c>
      <c r="L4686" s="25">
        <v>50000</v>
      </c>
      <c r="M4686" s="20" t="e">
        <f>VLOOKUP(G4686,PROCV!$A$110:$B$119,2,FALSE)</f>
        <v>#N/A</v>
      </c>
      <c r="N4686" s="17" t="e">
        <f t="shared" si="73"/>
        <v>#N/A</v>
      </c>
    </row>
    <row r="4687" spans="1:14" x14ac:dyDescent="0.25">
      <c r="A4687" s="30" t="s">
        <v>48</v>
      </c>
      <c r="B4687" s="29">
        <v>610853</v>
      </c>
      <c r="C4687" s="28" t="s">
        <v>1941</v>
      </c>
      <c r="D4687" s="27" t="s">
        <v>4</v>
      </c>
      <c r="E4687" s="27" t="s">
        <v>230</v>
      </c>
      <c r="F4687" s="26" t="str">
        <f>VLOOKUP(E4687,PROCV!$A$1:$B$107,2,TRUE)</f>
        <v>Artes Cênicas e Espetáculo</v>
      </c>
      <c r="G4687" s="25">
        <v>2006</v>
      </c>
      <c r="H4687" s="24">
        <v>0</v>
      </c>
      <c r="I4687" s="23" t="str">
        <f>VLOOKUP(J4687,PROCV!$E$1:$F$27,2,FALSE)</f>
        <v>21 - Maranhão</v>
      </c>
      <c r="J4687" s="22" t="s">
        <v>63</v>
      </c>
      <c r="K4687" s="22">
        <v>0</v>
      </c>
      <c r="L4687" s="25">
        <v>30000</v>
      </c>
      <c r="M4687" s="20" t="e">
        <f>VLOOKUP(G4687,PROCV!$A$110:$B$119,2,FALSE)</f>
        <v>#N/A</v>
      </c>
      <c r="N4687" s="17" t="e">
        <f t="shared" si="73"/>
        <v>#N/A</v>
      </c>
    </row>
    <row r="4688" spans="1:14" x14ac:dyDescent="0.25">
      <c r="A4688" s="30" t="s">
        <v>48</v>
      </c>
      <c r="B4688" s="29">
        <v>65779</v>
      </c>
      <c r="C4688" s="28" t="s">
        <v>1940</v>
      </c>
      <c r="D4688" s="27" t="s">
        <v>4</v>
      </c>
      <c r="E4688" s="27" t="s">
        <v>230</v>
      </c>
      <c r="F4688" s="26" t="str">
        <f>VLOOKUP(E4688,PROCV!$A$1:$B$107,2,TRUE)</f>
        <v>Artes Cênicas e Espetáculo</v>
      </c>
      <c r="G4688" s="25">
        <v>2006</v>
      </c>
      <c r="H4688" s="24">
        <v>0</v>
      </c>
      <c r="I4688" s="23" t="str">
        <f>VLOOKUP(J4688,PROCV!$E$1:$F$27,2,FALSE)</f>
        <v>35 - São Paulo</v>
      </c>
      <c r="J4688" s="22" t="s">
        <v>76</v>
      </c>
      <c r="K4688" s="22">
        <v>0</v>
      </c>
      <c r="L4688" s="25">
        <v>480000</v>
      </c>
      <c r="M4688" s="20" t="e">
        <f>VLOOKUP(G4688,PROCV!$A$110:$B$119,2,FALSE)</f>
        <v>#N/A</v>
      </c>
      <c r="N4688" s="17" t="e">
        <f t="shared" si="73"/>
        <v>#N/A</v>
      </c>
    </row>
    <row r="4689" spans="1:14" x14ac:dyDescent="0.25">
      <c r="A4689" s="30" t="s">
        <v>48</v>
      </c>
      <c r="B4689" s="29">
        <v>64864</v>
      </c>
      <c r="C4689" s="28" t="s">
        <v>1939</v>
      </c>
      <c r="D4689" s="27" t="s">
        <v>4</v>
      </c>
      <c r="E4689" s="27" t="s">
        <v>230</v>
      </c>
      <c r="F4689" s="26" t="str">
        <f>VLOOKUP(E4689,PROCV!$A$1:$B$107,2,TRUE)</f>
        <v>Artes Cênicas e Espetáculo</v>
      </c>
      <c r="G4689" s="25">
        <v>2006</v>
      </c>
      <c r="H4689" s="24">
        <v>0</v>
      </c>
      <c r="I4689" s="23" t="str">
        <f>VLOOKUP(J4689,PROCV!$E$1:$F$27,2,FALSE)</f>
        <v>35 - São Paulo</v>
      </c>
      <c r="J4689" s="22" t="s">
        <v>76</v>
      </c>
      <c r="K4689" s="22">
        <v>0</v>
      </c>
      <c r="L4689" s="25">
        <v>200000</v>
      </c>
      <c r="M4689" s="20" t="e">
        <f>VLOOKUP(G4689,PROCV!$A$110:$B$119,2,FALSE)</f>
        <v>#N/A</v>
      </c>
      <c r="N4689" s="17" t="e">
        <f t="shared" si="73"/>
        <v>#N/A</v>
      </c>
    </row>
    <row r="4690" spans="1:14" x14ac:dyDescent="0.25">
      <c r="A4690" s="30" t="s">
        <v>48</v>
      </c>
      <c r="B4690" s="29">
        <v>64859</v>
      </c>
      <c r="C4690" s="28" t="s">
        <v>1938</v>
      </c>
      <c r="D4690" s="27" t="s">
        <v>4</v>
      </c>
      <c r="E4690" s="27" t="s">
        <v>230</v>
      </c>
      <c r="F4690" s="26" t="str">
        <f>VLOOKUP(E4690,PROCV!$A$1:$B$107,2,TRUE)</f>
        <v>Artes Cênicas e Espetáculo</v>
      </c>
      <c r="G4690" s="25">
        <v>2006</v>
      </c>
      <c r="H4690" s="24">
        <v>0</v>
      </c>
      <c r="I4690" s="23" t="str">
        <f>VLOOKUP(J4690,PROCV!$E$1:$F$27,2,FALSE)</f>
        <v>35 - São Paulo</v>
      </c>
      <c r="J4690" s="22" t="s">
        <v>76</v>
      </c>
      <c r="K4690" s="22">
        <v>0</v>
      </c>
      <c r="L4690" s="25">
        <v>50000</v>
      </c>
      <c r="M4690" s="20" t="e">
        <f>VLOOKUP(G4690,PROCV!$A$110:$B$119,2,FALSE)</f>
        <v>#N/A</v>
      </c>
      <c r="N4690" s="17" t="e">
        <f t="shared" si="73"/>
        <v>#N/A</v>
      </c>
    </row>
    <row r="4691" spans="1:14" x14ac:dyDescent="0.25">
      <c r="A4691" s="30" t="s">
        <v>48</v>
      </c>
      <c r="B4691" s="29">
        <v>59783</v>
      </c>
      <c r="C4691" s="28" t="s">
        <v>1937</v>
      </c>
      <c r="D4691" s="27" t="s">
        <v>46</v>
      </c>
      <c r="E4691" s="27" t="s">
        <v>50</v>
      </c>
      <c r="F4691" s="26" t="str">
        <f>VLOOKUP(E4691,PROCV!$A$1:$B$107,2,TRUE)</f>
        <v>Educação e Criação em Artes</v>
      </c>
      <c r="G4691" s="25">
        <v>2006</v>
      </c>
      <c r="H4691" s="24">
        <v>0</v>
      </c>
      <c r="I4691" s="23" t="str">
        <f>VLOOKUP(J4691,PROCV!$E$1:$F$27,2,FALSE)</f>
        <v>25 - Paraíba</v>
      </c>
      <c r="J4691" s="22" t="s">
        <v>346</v>
      </c>
      <c r="K4691" s="22">
        <v>0</v>
      </c>
      <c r="L4691" s="25">
        <v>77100.509999999995</v>
      </c>
      <c r="M4691" s="20" t="e">
        <f>VLOOKUP(G4691,PROCV!$A$110:$B$119,2,FALSE)</f>
        <v>#N/A</v>
      </c>
      <c r="N4691" s="17" t="e">
        <f t="shared" si="73"/>
        <v>#N/A</v>
      </c>
    </row>
    <row r="4692" spans="1:14" x14ac:dyDescent="0.25">
      <c r="A4692" s="30" t="s">
        <v>48</v>
      </c>
      <c r="B4692" s="29">
        <v>66542</v>
      </c>
      <c r="C4692" s="28" t="s">
        <v>1936</v>
      </c>
      <c r="D4692" s="27" t="s">
        <v>46</v>
      </c>
      <c r="E4692" s="27" t="s">
        <v>50</v>
      </c>
      <c r="F4692" s="26" t="str">
        <f>VLOOKUP(E4692,PROCV!$A$1:$B$107,2,TRUE)</f>
        <v>Educação e Criação em Artes</v>
      </c>
      <c r="G4692" s="25">
        <v>2006</v>
      </c>
      <c r="H4692" s="24">
        <v>0</v>
      </c>
      <c r="I4692" s="23" t="str">
        <f>VLOOKUP(J4692,PROCV!$E$1:$F$27,2,FALSE)</f>
        <v>35 - São Paulo</v>
      </c>
      <c r="J4692" s="22" t="s">
        <v>76</v>
      </c>
      <c r="K4692" s="22">
        <v>0</v>
      </c>
      <c r="L4692" s="25">
        <v>334718</v>
      </c>
      <c r="M4692" s="20" t="e">
        <f>VLOOKUP(G4692,PROCV!$A$110:$B$119,2,FALSE)</f>
        <v>#N/A</v>
      </c>
      <c r="N4692" s="17" t="e">
        <f t="shared" si="73"/>
        <v>#N/A</v>
      </c>
    </row>
    <row r="4693" spans="1:14" x14ac:dyDescent="0.25">
      <c r="A4693" s="30" t="s">
        <v>48</v>
      </c>
      <c r="B4693" s="29">
        <v>66530</v>
      </c>
      <c r="C4693" s="28" t="s">
        <v>1935</v>
      </c>
      <c r="D4693" s="27" t="s">
        <v>46</v>
      </c>
      <c r="E4693" s="27" t="s">
        <v>50</v>
      </c>
      <c r="F4693" s="26" t="str">
        <f>VLOOKUP(E4693,PROCV!$A$1:$B$107,2,TRUE)</f>
        <v>Educação e Criação em Artes</v>
      </c>
      <c r="G4693" s="25">
        <v>2006</v>
      </c>
      <c r="H4693" s="24">
        <v>0</v>
      </c>
      <c r="I4693" s="23" t="str">
        <f>VLOOKUP(J4693,PROCV!$E$1:$F$27,2,FALSE)</f>
        <v>35 - São Paulo</v>
      </c>
      <c r="J4693" s="22" t="s">
        <v>76</v>
      </c>
      <c r="K4693" s="22">
        <v>0</v>
      </c>
      <c r="L4693" s="25">
        <v>900000</v>
      </c>
      <c r="M4693" s="20" t="e">
        <f>VLOOKUP(G4693,PROCV!$A$110:$B$119,2,FALSE)</f>
        <v>#N/A</v>
      </c>
      <c r="N4693" s="17" t="e">
        <f t="shared" si="73"/>
        <v>#N/A</v>
      </c>
    </row>
    <row r="4694" spans="1:14" x14ac:dyDescent="0.25">
      <c r="A4694" s="30" t="s">
        <v>48</v>
      </c>
      <c r="B4694" s="29">
        <v>61280</v>
      </c>
      <c r="C4694" s="28" t="s">
        <v>1934</v>
      </c>
      <c r="D4694" s="27" t="s">
        <v>189</v>
      </c>
      <c r="E4694" s="27" t="s">
        <v>188</v>
      </c>
      <c r="F4694" s="26" t="str">
        <f>VLOOKUP(E4694,PROCV!$A$1:$B$107,2,TRUE)</f>
        <v>Audiovisual</v>
      </c>
      <c r="G4694" s="25">
        <v>2006</v>
      </c>
      <c r="H4694" s="24">
        <v>0</v>
      </c>
      <c r="I4694" s="23" t="str">
        <f>VLOOKUP(J4694,PROCV!$E$1:$F$27,2,FALSE)</f>
        <v>31 - Minas Gerais</v>
      </c>
      <c r="J4694" s="22" t="s">
        <v>85</v>
      </c>
      <c r="K4694" s="22">
        <v>0</v>
      </c>
      <c r="L4694" s="25">
        <v>200000</v>
      </c>
      <c r="M4694" s="20" t="e">
        <f>VLOOKUP(G4694,PROCV!$A$110:$B$119,2,FALSE)</f>
        <v>#N/A</v>
      </c>
      <c r="N4694" s="17" t="e">
        <f t="shared" si="73"/>
        <v>#N/A</v>
      </c>
    </row>
    <row r="4695" spans="1:14" x14ac:dyDescent="0.25">
      <c r="A4695" s="30" t="s">
        <v>48</v>
      </c>
      <c r="B4695" s="29">
        <v>65647</v>
      </c>
      <c r="C4695" s="28" t="s">
        <v>1933</v>
      </c>
      <c r="D4695" s="27" t="s">
        <v>114</v>
      </c>
      <c r="E4695" s="27" t="s">
        <v>113</v>
      </c>
      <c r="F4695" s="26" t="str">
        <f>VLOOKUP(E4695,PROCV!$A$1:$B$107,2,TRUE)</f>
        <v>Música</v>
      </c>
      <c r="G4695" s="25">
        <v>2006</v>
      </c>
      <c r="H4695" s="24">
        <v>0</v>
      </c>
      <c r="I4695" s="23" t="str">
        <f>VLOOKUP(J4695,PROCV!$E$1:$F$27,2,FALSE)</f>
        <v>15 - Pará</v>
      </c>
      <c r="J4695" s="22" t="s">
        <v>140</v>
      </c>
      <c r="K4695" s="22">
        <v>0</v>
      </c>
      <c r="L4695" s="25">
        <v>50000</v>
      </c>
      <c r="M4695" s="20" t="e">
        <f>VLOOKUP(G4695,PROCV!$A$110:$B$119,2,FALSE)</f>
        <v>#N/A</v>
      </c>
      <c r="N4695" s="17" t="e">
        <f t="shared" si="73"/>
        <v>#N/A</v>
      </c>
    </row>
    <row r="4696" spans="1:14" x14ac:dyDescent="0.25">
      <c r="A4696" s="30" t="s">
        <v>48</v>
      </c>
      <c r="B4696" s="29">
        <v>66009</v>
      </c>
      <c r="C4696" s="28" t="s">
        <v>1932</v>
      </c>
      <c r="D4696" s="27" t="s">
        <v>46</v>
      </c>
      <c r="E4696" s="27" t="s">
        <v>50</v>
      </c>
      <c r="F4696" s="26" t="str">
        <f>VLOOKUP(E4696,PROCV!$A$1:$B$107,2,TRUE)</f>
        <v>Educação e Criação em Artes</v>
      </c>
      <c r="G4696" s="25">
        <v>2006</v>
      </c>
      <c r="H4696" s="24">
        <v>0</v>
      </c>
      <c r="I4696" s="23" t="str">
        <f>VLOOKUP(J4696,PROCV!$E$1:$F$27,2,FALSE)</f>
        <v>29 - Bahia</v>
      </c>
      <c r="J4696" s="22" t="s">
        <v>73</v>
      </c>
      <c r="K4696" s="22">
        <v>0</v>
      </c>
      <c r="L4696" s="25">
        <v>150000</v>
      </c>
      <c r="M4696" s="20" t="e">
        <f>VLOOKUP(G4696,PROCV!$A$110:$B$119,2,FALSE)</f>
        <v>#N/A</v>
      </c>
      <c r="N4696" s="17" t="e">
        <f t="shared" si="73"/>
        <v>#N/A</v>
      </c>
    </row>
    <row r="4697" spans="1:14" x14ac:dyDescent="0.25">
      <c r="A4697" s="30" t="s">
        <v>48</v>
      </c>
      <c r="B4697" s="29">
        <v>68321</v>
      </c>
      <c r="C4697" s="28" t="s">
        <v>1931</v>
      </c>
      <c r="D4697" s="27" t="s">
        <v>46</v>
      </c>
      <c r="E4697" s="27" t="s">
        <v>50</v>
      </c>
      <c r="F4697" s="26" t="str">
        <f>VLOOKUP(E4697,PROCV!$A$1:$B$107,2,TRUE)</f>
        <v>Educação e Criação em Artes</v>
      </c>
      <c r="G4697" s="25">
        <v>2006</v>
      </c>
      <c r="H4697" s="24">
        <v>0</v>
      </c>
      <c r="I4697" s="23" t="str">
        <f>VLOOKUP(J4697,PROCV!$E$1:$F$27,2,FALSE)</f>
        <v>43 - Rio Grande do Sul</v>
      </c>
      <c r="J4697" s="22" t="s">
        <v>56</v>
      </c>
      <c r="K4697" s="22">
        <v>0</v>
      </c>
      <c r="L4697" s="25">
        <v>160000</v>
      </c>
      <c r="M4697" s="20" t="e">
        <f>VLOOKUP(G4697,PROCV!$A$110:$B$119,2,FALSE)</f>
        <v>#N/A</v>
      </c>
      <c r="N4697" s="17" t="e">
        <f t="shared" si="73"/>
        <v>#N/A</v>
      </c>
    </row>
    <row r="4698" spans="1:14" x14ac:dyDescent="0.25">
      <c r="A4698" s="30" t="s">
        <v>48</v>
      </c>
      <c r="B4698" s="29">
        <v>66519</v>
      </c>
      <c r="C4698" s="28" t="s">
        <v>1930</v>
      </c>
      <c r="D4698" s="27" t="s">
        <v>46</v>
      </c>
      <c r="E4698" s="27" t="s">
        <v>50</v>
      </c>
      <c r="F4698" s="26" t="str">
        <f>VLOOKUP(E4698,PROCV!$A$1:$B$107,2,TRUE)</f>
        <v>Educação e Criação em Artes</v>
      </c>
      <c r="G4698" s="25">
        <v>2006</v>
      </c>
      <c r="H4698" s="24">
        <v>0</v>
      </c>
      <c r="I4698" s="23" t="str">
        <f>VLOOKUP(J4698,PROCV!$E$1:$F$27,2,FALSE)</f>
        <v>31 - Minas Gerais</v>
      </c>
      <c r="J4698" s="22" t="s">
        <v>85</v>
      </c>
      <c r="K4698" s="22">
        <v>0</v>
      </c>
      <c r="L4698" s="25">
        <v>185000</v>
      </c>
      <c r="M4698" s="20" t="e">
        <f>VLOOKUP(G4698,PROCV!$A$110:$B$119,2,FALSE)</f>
        <v>#N/A</v>
      </c>
      <c r="N4698" s="17" t="e">
        <f t="shared" si="73"/>
        <v>#N/A</v>
      </c>
    </row>
    <row r="4699" spans="1:14" x14ac:dyDescent="0.25">
      <c r="A4699" s="30" t="s">
        <v>48</v>
      </c>
      <c r="B4699" s="29">
        <v>64234</v>
      </c>
      <c r="C4699" s="28" t="s">
        <v>1929</v>
      </c>
      <c r="D4699" s="27" t="s">
        <v>46</v>
      </c>
      <c r="E4699" s="27" t="s">
        <v>50</v>
      </c>
      <c r="F4699" s="26" t="str">
        <f>VLOOKUP(E4699,PROCV!$A$1:$B$107,2,TRUE)</f>
        <v>Educação e Criação em Artes</v>
      </c>
      <c r="G4699" s="25">
        <v>2006</v>
      </c>
      <c r="H4699" s="24">
        <v>0</v>
      </c>
      <c r="I4699" s="23" t="str">
        <f>VLOOKUP(J4699,PROCV!$E$1:$F$27,2,FALSE)</f>
        <v>53 - Distrito Federal</v>
      </c>
      <c r="J4699" s="22" t="s">
        <v>75</v>
      </c>
      <c r="K4699" s="22">
        <v>0</v>
      </c>
      <c r="L4699" s="25">
        <v>50000</v>
      </c>
      <c r="M4699" s="20" t="e">
        <f>VLOOKUP(G4699,PROCV!$A$110:$B$119,2,FALSE)</f>
        <v>#N/A</v>
      </c>
      <c r="N4699" s="17" t="e">
        <f t="shared" si="73"/>
        <v>#N/A</v>
      </c>
    </row>
    <row r="4700" spans="1:14" x14ac:dyDescent="0.25">
      <c r="A4700" s="30" t="s">
        <v>48</v>
      </c>
      <c r="B4700" s="29">
        <v>66555</v>
      </c>
      <c r="C4700" s="28" t="s">
        <v>1928</v>
      </c>
      <c r="D4700" s="27" t="s">
        <v>46</v>
      </c>
      <c r="E4700" s="27" t="s">
        <v>50</v>
      </c>
      <c r="F4700" s="26" t="str">
        <f>VLOOKUP(E4700,PROCV!$A$1:$B$107,2,TRUE)</f>
        <v>Educação e Criação em Artes</v>
      </c>
      <c r="G4700" s="25">
        <v>2006</v>
      </c>
      <c r="H4700" s="24">
        <v>0</v>
      </c>
      <c r="I4700" s="23" t="str">
        <f>VLOOKUP(J4700,PROCV!$E$1:$F$27,2,FALSE)</f>
        <v>35 - São Paulo</v>
      </c>
      <c r="J4700" s="22" t="s">
        <v>76</v>
      </c>
      <c r="K4700" s="22">
        <v>0</v>
      </c>
      <c r="L4700" s="25">
        <v>429335</v>
      </c>
      <c r="M4700" s="20" t="e">
        <f>VLOOKUP(G4700,PROCV!$A$110:$B$119,2,FALSE)</f>
        <v>#N/A</v>
      </c>
      <c r="N4700" s="17" t="e">
        <f t="shared" si="73"/>
        <v>#N/A</v>
      </c>
    </row>
    <row r="4701" spans="1:14" x14ac:dyDescent="0.25">
      <c r="A4701" s="30" t="s">
        <v>48</v>
      </c>
      <c r="B4701" s="29">
        <v>66565</v>
      </c>
      <c r="C4701" s="28" t="s">
        <v>1927</v>
      </c>
      <c r="D4701" s="27" t="s">
        <v>46</v>
      </c>
      <c r="E4701" s="27" t="s">
        <v>50</v>
      </c>
      <c r="F4701" s="26" t="str">
        <f>VLOOKUP(E4701,PROCV!$A$1:$B$107,2,TRUE)</f>
        <v>Educação e Criação em Artes</v>
      </c>
      <c r="G4701" s="25">
        <v>2006</v>
      </c>
      <c r="H4701" s="24">
        <v>0</v>
      </c>
      <c r="I4701" s="23" t="str">
        <f>VLOOKUP(J4701,PROCV!$E$1:$F$27,2,FALSE)</f>
        <v>35 - São Paulo</v>
      </c>
      <c r="J4701" s="22" t="s">
        <v>76</v>
      </c>
      <c r="K4701" s="22">
        <v>0</v>
      </c>
      <c r="L4701" s="25">
        <v>146508</v>
      </c>
      <c r="M4701" s="20" t="e">
        <f>VLOOKUP(G4701,PROCV!$A$110:$B$119,2,FALSE)</f>
        <v>#N/A</v>
      </c>
      <c r="N4701" s="17" t="e">
        <f t="shared" si="73"/>
        <v>#N/A</v>
      </c>
    </row>
    <row r="4702" spans="1:14" x14ac:dyDescent="0.25">
      <c r="A4702" s="30" t="s">
        <v>48</v>
      </c>
      <c r="B4702" s="29">
        <v>63719</v>
      </c>
      <c r="C4702" s="28" t="s">
        <v>1926</v>
      </c>
      <c r="D4702" s="27" t="s">
        <v>4</v>
      </c>
      <c r="E4702" s="27" t="s">
        <v>230</v>
      </c>
      <c r="F4702" s="26" t="str">
        <f>VLOOKUP(E4702,PROCV!$A$1:$B$107,2,TRUE)</f>
        <v>Artes Cênicas e Espetáculo</v>
      </c>
      <c r="G4702" s="25">
        <v>2006</v>
      </c>
      <c r="H4702" s="24">
        <v>0</v>
      </c>
      <c r="I4702" s="23" t="str">
        <f>VLOOKUP(J4702,PROCV!$E$1:$F$27,2,FALSE)</f>
        <v>28 - Sergipe</v>
      </c>
      <c r="J4702" s="22" t="s">
        <v>49</v>
      </c>
      <c r="K4702" s="22">
        <v>0</v>
      </c>
      <c r="L4702" s="25">
        <v>100000</v>
      </c>
      <c r="M4702" s="20" t="e">
        <f>VLOOKUP(G4702,PROCV!$A$110:$B$119,2,FALSE)</f>
        <v>#N/A</v>
      </c>
      <c r="N4702" s="17" t="e">
        <f t="shared" si="73"/>
        <v>#N/A</v>
      </c>
    </row>
    <row r="4703" spans="1:14" x14ac:dyDescent="0.25">
      <c r="A4703" s="30" t="s">
        <v>48</v>
      </c>
      <c r="B4703" s="29">
        <v>63002</v>
      </c>
      <c r="C4703" s="28" t="s">
        <v>1925</v>
      </c>
      <c r="D4703" s="27" t="s">
        <v>4</v>
      </c>
      <c r="E4703" s="27" t="s">
        <v>230</v>
      </c>
      <c r="F4703" s="26" t="str">
        <f>VLOOKUP(E4703,PROCV!$A$1:$B$107,2,TRUE)</f>
        <v>Artes Cênicas e Espetáculo</v>
      </c>
      <c r="G4703" s="25">
        <v>2006</v>
      </c>
      <c r="H4703" s="24">
        <v>0</v>
      </c>
      <c r="I4703" s="23" t="str">
        <f>VLOOKUP(J4703,PROCV!$E$1:$F$27,2,FALSE)</f>
        <v>41 - Paraná</v>
      </c>
      <c r="J4703" s="22" t="s">
        <v>106</v>
      </c>
      <c r="K4703" s="22">
        <v>0</v>
      </c>
      <c r="L4703" s="25">
        <v>100000</v>
      </c>
      <c r="M4703" s="20" t="e">
        <f>VLOOKUP(G4703,PROCV!$A$110:$B$119,2,FALSE)</f>
        <v>#N/A</v>
      </c>
      <c r="N4703" s="17" t="e">
        <f t="shared" si="73"/>
        <v>#N/A</v>
      </c>
    </row>
    <row r="4704" spans="1:14" x14ac:dyDescent="0.25">
      <c r="A4704" s="30" t="s">
        <v>48</v>
      </c>
      <c r="B4704" s="29">
        <v>63582</v>
      </c>
      <c r="C4704" s="28" t="s">
        <v>1924</v>
      </c>
      <c r="D4704" s="27" t="s">
        <v>4</v>
      </c>
      <c r="E4704" s="27" t="s">
        <v>230</v>
      </c>
      <c r="F4704" s="26" t="str">
        <f>VLOOKUP(E4704,PROCV!$A$1:$B$107,2,TRUE)</f>
        <v>Artes Cênicas e Espetáculo</v>
      </c>
      <c r="G4704" s="25">
        <v>2006</v>
      </c>
      <c r="H4704" s="24">
        <v>0</v>
      </c>
      <c r="I4704" s="23" t="str">
        <f>VLOOKUP(J4704,PROCV!$E$1:$F$27,2,FALSE)</f>
        <v>29 - Bahia</v>
      </c>
      <c r="J4704" s="22" t="s">
        <v>73</v>
      </c>
      <c r="K4704" s="22">
        <v>0</v>
      </c>
      <c r="L4704" s="25">
        <v>100000</v>
      </c>
      <c r="M4704" s="20" t="e">
        <f>VLOOKUP(G4704,PROCV!$A$110:$B$119,2,FALSE)</f>
        <v>#N/A</v>
      </c>
      <c r="N4704" s="17" t="e">
        <f t="shared" si="73"/>
        <v>#N/A</v>
      </c>
    </row>
    <row r="4705" spans="1:14" x14ac:dyDescent="0.25">
      <c r="A4705" s="30" t="s">
        <v>48</v>
      </c>
      <c r="B4705" s="29">
        <v>63697</v>
      </c>
      <c r="C4705" s="28" t="s">
        <v>1923</v>
      </c>
      <c r="D4705" s="27" t="s">
        <v>4</v>
      </c>
      <c r="E4705" s="27" t="s">
        <v>230</v>
      </c>
      <c r="F4705" s="26" t="str">
        <f>VLOOKUP(E4705,PROCV!$A$1:$B$107,2,TRUE)</f>
        <v>Artes Cênicas e Espetáculo</v>
      </c>
      <c r="G4705" s="25">
        <v>2006</v>
      </c>
      <c r="H4705" s="24">
        <v>0</v>
      </c>
      <c r="I4705" s="23" t="str">
        <f>VLOOKUP(J4705,PROCV!$E$1:$F$27,2,FALSE)</f>
        <v>15 - Pará</v>
      </c>
      <c r="J4705" s="22" t="s">
        <v>140</v>
      </c>
      <c r="K4705" s="22">
        <v>0</v>
      </c>
      <c r="L4705" s="25">
        <v>125000</v>
      </c>
      <c r="M4705" s="20" t="e">
        <f>VLOOKUP(G4705,PROCV!$A$110:$B$119,2,FALSE)</f>
        <v>#N/A</v>
      </c>
      <c r="N4705" s="17" t="e">
        <f t="shared" si="73"/>
        <v>#N/A</v>
      </c>
    </row>
    <row r="4706" spans="1:14" x14ac:dyDescent="0.25">
      <c r="A4706" s="30" t="s">
        <v>48</v>
      </c>
      <c r="B4706" s="29">
        <v>63729</v>
      </c>
      <c r="C4706" s="28" t="s">
        <v>1922</v>
      </c>
      <c r="D4706" s="27" t="s">
        <v>4</v>
      </c>
      <c r="E4706" s="27" t="s">
        <v>230</v>
      </c>
      <c r="F4706" s="26" t="str">
        <f>VLOOKUP(E4706,PROCV!$A$1:$B$107,2,TRUE)</f>
        <v>Artes Cênicas e Espetáculo</v>
      </c>
      <c r="G4706" s="25">
        <v>2006</v>
      </c>
      <c r="H4706" s="24">
        <v>0</v>
      </c>
      <c r="I4706" s="23" t="str">
        <f>VLOOKUP(J4706,PROCV!$E$1:$F$27,2,FALSE)</f>
        <v>22 - Piauí</v>
      </c>
      <c r="J4706" s="22" t="s">
        <v>77</v>
      </c>
      <c r="K4706" s="22">
        <v>0</v>
      </c>
      <c r="L4706" s="25">
        <v>100000</v>
      </c>
      <c r="M4706" s="20" t="e">
        <f>VLOOKUP(G4706,PROCV!$A$110:$B$119,2,FALSE)</f>
        <v>#N/A</v>
      </c>
      <c r="N4706" s="17" t="e">
        <f t="shared" si="73"/>
        <v>#N/A</v>
      </c>
    </row>
    <row r="4707" spans="1:14" x14ac:dyDescent="0.25">
      <c r="A4707" s="30" t="s">
        <v>48</v>
      </c>
      <c r="B4707" s="29">
        <v>64526</v>
      </c>
      <c r="C4707" s="28" t="s">
        <v>1921</v>
      </c>
      <c r="D4707" s="27" t="s">
        <v>4</v>
      </c>
      <c r="E4707" s="27" t="s">
        <v>230</v>
      </c>
      <c r="F4707" s="26" t="str">
        <f>VLOOKUP(E4707,PROCV!$A$1:$B$107,2,TRUE)</f>
        <v>Artes Cênicas e Espetáculo</v>
      </c>
      <c r="G4707" s="25">
        <v>2006</v>
      </c>
      <c r="H4707" s="24">
        <v>0</v>
      </c>
      <c r="I4707" s="23" t="str">
        <f>VLOOKUP(J4707,PROCV!$E$1:$F$27,2,FALSE)</f>
        <v>52 - Goiás</v>
      </c>
      <c r="J4707" s="22" t="s">
        <v>97</v>
      </c>
      <c r="K4707" s="22">
        <v>0</v>
      </c>
      <c r="L4707" s="25">
        <v>100000</v>
      </c>
      <c r="M4707" s="20" t="e">
        <f>VLOOKUP(G4707,PROCV!$A$110:$B$119,2,FALSE)</f>
        <v>#N/A</v>
      </c>
      <c r="N4707" s="17" t="e">
        <f t="shared" si="73"/>
        <v>#N/A</v>
      </c>
    </row>
    <row r="4708" spans="1:14" x14ac:dyDescent="0.25">
      <c r="A4708" s="30" t="s">
        <v>48</v>
      </c>
      <c r="B4708" s="29">
        <v>63657</v>
      </c>
      <c r="C4708" s="28" t="s">
        <v>1920</v>
      </c>
      <c r="D4708" s="27" t="s">
        <v>4</v>
      </c>
      <c r="E4708" s="27" t="s">
        <v>230</v>
      </c>
      <c r="F4708" s="26" t="str">
        <f>VLOOKUP(E4708,PROCV!$A$1:$B$107,2,TRUE)</f>
        <v>Artes Cênicas e Espetáculo</v>
      </c>
      <c r="G4708" s="25">
        <v>2006</v>
      </c>
      <c r="H4708" s="24">
        <v>0</v>
      </c>
      <c r="I4708" s="23" t="str">
        <f>VLOOKUP(J4708,PROCV!$E$1:$F$27,2,FALSE)</f>
        <v>31 - Minas Gerais</v>
      </c>
      <c r="J4708" s="22" t="s">
        <v>85</v>
      </c>
      <c r="K4708" s="22">
        <v>0</v>
      </c>
      <c r="L4708" s="25">
        <v>100000</v>
      </c>
      <c r="M4708" s="20" t="e">
        <f>VLOOKUP(G4708,PROCV!$A$110:$B$119,2,FALSE)</f>
        <v>#N/A</v>
      </c>
      <c r="N4708" s="17" t="e">
        <f t="shared" si="73"/>
        <v>#N/A</v>
      </c>
    </row>
    <row r="4709" spans="1:14" x14ac:dyDescent="0.25">
      <c r="A4709" s="30" t="s">
        <v>48</v>
      </c>
      <c r="B4709" s="29">
        <v>64358</v>
      </c>
      <c r="C4709" s="28" t="s">
        <v>1919</v>
      </c>
      <c r="D4709" s="27" t="s">
        <v>4</v>
      </c>
      <c r="E4709" s="27" t="s">
        <v>230</v>
      </c>
      <c r="F4709" s="26" t="str">
        <f>VLOOKUP(E4709,PROCV!$A$1:$B$107,2,TRUE)</f>
        <v>Artes Cênicas e Espetáculo</v>
      </c>
      <c r="G4709" s="25">
        <v>2006</v>
      </c>
      <c r="H4709" s="24">
        <v>0</v>
      </c>
      <c r="I4709" s="23" t="str">
        <f>VLOOKUP(J4709,PROCV!$E$1:$F$27,2,FALSE)</f>
        <v>25 - Paraíba</v>
      </c>
      <c r="J4709" s="22" t="s">
        <v>346</v>
      </c>
      <c r="K4709" s="22">
        <v>0</v>
      </c>
      <c r="L4709" s="25">
        <v>100000</v>
      </c>
      <c r="M4709" s="20" t="e">
        <f>VLOOKUP(G4709,PROCV!$A$110:$B$119,2,FALSE)</f>
        <v>#N/A</v>
      </c>
      <c r="N4709" s="17" t="e">
        <f t="shared" si="73"/>
        <v>#N/A</v>
      </c>
    </row>
    <row r="4710" spans="1:14" x14ac:dyDescent="0.25">
      <c r="A4710" s="30" t="s">
        <v>48</v>
      </c>
      <c r="B4710" s="29">
        <v>68357</v>
      </c>
      <c r="C4710" s="28" t="s">
        <v>1918</v>
      </c>
      <c r="D4710" s="27" t="s">
        <v>114</v>
      </c>
      <c r="E4710" s="27" t="s">
        <v>113</v>
      </c>
      <c r="F4710" s="26" t="str">
        <f>VLOOKUP(E4710,PROCV!$A$1:$B$107,2,TRUE)</f>
        <v>Música</v>
      </c>
      <c r="G4710" s="25">
        <v>2006</v>
      </c>
      <c r="H4710" s="24">
        <v>0</v>
      </c>
      <c r="I4710" s="23" t="str">
        <f>VLOOKUP(J4710,PROCV!$E$1:$F$27,2,FALSE)</f>
        <v>29 - Bahia</v>
      </c>
      <c r="J4710" s="22" t="s">
        <v>73</v>
      </c>
      <c r="K4710" s="22">
        <v>0</v>
      </c>
      <c r="L4710" s="25">
        <v>11210.96</v>
      </c>
      <c r="M4710" s="20" t="e">
        <f>VLOOKUP(G4710,PROCV!$A$110:$B$119,2,FALSE)</f>
        <v>#N/A</v>
      </c>
      <c r="N4710" s="17" t="e">
        <f t="shared" si="73"/>
        <v>#N/A</v>
      </c>
    </row>
    <row r="4711" spans="1:14" x14ac:dyDescent="0.25">
      <c r="A4711" s="30" t="s">
        <v>48</v>
      </c>
      <c r="B4711" s="29">
        <v>510134</v>
      </c>
      <c r="C4711" s="28" t="s">
        <v>1917</v>
      </c>
      <c r="D4711" s="27" t="s">
        <v>314</v>
      </c>
      <c r="E4711" s="27" t="s">
        <v>504</v>
      </c>
      <c r="F4711" s="26" t="str">
        <f>VLOOKUP(E4711,PROCV!$A$1:$B$107,2,TRUE)</f>
        <v>Artes Cênicas e Espetáculo</v>
      </c>
      <c r="G4711" s="25">
        <v>2006</v>
      </c>
      <c r="H4711" s="24">
        <v>0</v>
      </c>
      <c r="I4711" s="23" t="str">
        <f>VLOOKUP(J4711,PROCV!$E$1:$F$27,2,FALSE)</f>
        <v>22 - Piauí</v>
      </c>
      <c r="J4711" s="22" t="s">
        <v>77</v>
      </c>
      <c r="K4711" s="22">
        <v>0</v>
      </c>
      <c r="L4711" s="25">
        <v>87531.34</v>
      </c>
      <c r="M4711" s="20" t="e">
        <f>VLOOKUP(G4711,PROCV!$A$110:$B$119,2,FALSE)</f>
        <v>#N/A</v>
      </c>
      <c r="N4711" s="17" t="e">
        <f t="shared" si="73"/>
        <v>#N/A</v>
      </c>
    </row>
    <row r="4712" spans="1:14" x14ac:dyDescent="0.25">
      <c r="A4712" s="30" t="s">
        <v>48</v>
      </c>
      <c r="B4712" s="29">
        <v>61084</v>
      </c>
      <c r="C4712" s="28" t="s">
        <v>1916</v>
      </c>
      <c r="D4712" s="27" t="s">
        <v>114</v>
      </c>
      <c r="E4712" s="27" t="s">
        <v>192</v>
      </c>
      <c r="F4712" s="26" t="str">
        <f>VLOOKUP(E4712,PROCV!$A$1:$B$107,2,TRUE)</f>
        <v>Música</v>
      </c>
      <c r="G4712" s="25">
        <v>2006</v>
      </c>
      <c r="H4712" s="24">
        <v>0</v>
      </c>
      <c r="I4712" s="23" t="str">
        <f>VLOOKUP(J4712,PROCV!$E$1:$F$27,2,FALSE)</f>
        <v>29 - Bahia</v>
      </c>
      <c r="J4712" s="22" t="s">
        <v>73</v>
      </c>
      <c r="K4712" s="22">
        <v>0</v>
      </c>
      <c r="L4712" s="25">
        <v>149345.60000000001</v>
      </c>
      <c r="M4712" s="20" t="e">
        <f>VLOOKUP(G4712,PROCV!$A$110:$B$119,2,FALSE)</f>
        <v>#N/A</v>
      </c>
      <c r="N4712" s="17" t="e">
        <f t="shared" si="73"/>
        <v>#N/A</v>
      </c>
    </row>
    <row r="4713" spans="1:14" x14ac:dyDescent="0.25">
      <c r="A4713" s="30" t="s">
        <v>48</v>
      </c>
      <c r="B4713" s="29">
        <v>65147</v>
      </c>
      <c r="C4713" s="28" t="s">
        <v>1915</v>
      </c>
      <c r="D4713" s="27" t="s">
        <v>189</v>
      </c>
      <c r="E4713" s="27" t="s">
        <v>213</v>
      </c>
      <c r="F4713" s="26" t="str">
        <f>VLOOKUP(E4713,PROCV!$A$1:$B$107,2,TRUE)</f>
        <v>Patrimônio</v>
      </c>
      <c r="G4713" s="25">
        <v>2006</v>
      </c>
      <c r="H4713" s="24">
        <v>0</v>
      </c>
      <c r="I4713" s="23" t="str">
        <f>VLOOKUP(J4713,PROCV!$E$1:$F$27,2,FALSE)</f>
        <v>42 - Santa Catarina</v>
      </c>
      <c r="J4713" s="22" t="s">
        <v>79</v>
      </c>
      <c r="K4713" s="22">
        <v>0</v>
      </c>
      <c r="L4713" s="25">
        <v>100000</v>
      </c>
      <c r="M4713" s="20" t="e">
        <f>VLOOKUP(G4713,PROCV!$A$110:$B$119,2,FALSE)</f>
        <v>#N/A</v>
      </c>
      <c r="N4713" s="17" t="e">
        <f t="shared" si="73"/>
        <v>#N/A</v>
      </c>
    </row>
    <row r="4714" spans="1:14" x14ac:dyDescent="0.25">
      <c r="A4714" s="30" t="s">
        <v>48</v>
      </c>
      <c r="B4714" s="29">
        <v>69202</v>
      </c>
      <c r="C4714" s="28" t="s">
        <v>1914</v>
      </c>
      <c r="D4714" s="27" t="s">
        <v>46</v>
      </c>
      <c r="E4714" s="27" t="s">
        <v>50</v>
      </c>
      <c r="F4714" s="26" t="str">
        <f>VLOOKUP(E4714,PROCV!$A$1:$B$107,2,TRUE)</f>
        <v>Educação e Criação em Artes</v>
      </c>
      <c r="G4714" s="25">
        <v>2006</v>
      </c>
      <c r="H4714" s="24">
        <v>0</v>
      </c>
      <c r="I4714" s="23" t="str">
        <f>VLOOKUP(J4714,PROCV!$E$1:$F$27,2,FALSE)</f>
        <v>32 - Espírito Santo</v>
      </c>
      <c r="J4714" s="22" t="s">
        <v>67</v>
      </c>
      <c r="K4714" s="22">
        <v>0</v>
      </c>
      <c r="L4714" s="25">
        <v>30000</v>
      </c>
      <c r="M4714" s="20" t="e">
        <f>VLOOKUP(G4714,PROCV!$A$110:$B$119,2,FALSE)</f>
        <v>#N/A</v>
      </c>
      <c r="N4714" s="17" t="e">
        <f t="shared" si="73"/>
        <v>#N/A</v>
      </c>
    </row>
    <row r="4715" spans="1:14" x14ac:dyDescent="0.25">
      <c r="A4715" s="30" t="s">
        <v>48</v>
      </c>
      <c r="B4715" s="29">
        <v>70042</v>
      </c>
      <c r="C4715" s="28" t="s">
        <v>1913</v>
      </c>
      <c r="D4715" s="27" t="s">
        <v>46</v>
      </c>
      <c r="E4715" s="27" t="s">
        <v>50</v>
      </c>
      <c r="F4715" s="26" t="str">
        <f>VLOOKUP(E4715,PROCV!$A$1:$B$107,2,TRUE)</f>
        <v>Educação e Criação em Artes</v>
      </c>
      <c r="G4715" s="25">
        <v>2006</v>
      </c>
      <c r="H4715" s="24">
        <v>0</v>
      </c>
      <c r="I4715" s="23" t="str">
        <f>VLOOKUP(J4715,PROCV!$E$1:$F$27,2,FALSE)</f>
        <v>43 - Rio Grande do Sul</v>
      </c>
      <c r="J4715" s="22" t="s">
        <v>56</v>
      </c>
      <c r="K4715" s="22">
        <v>0</v>
      </c>
      <c r="L4715" s="25">
        <v>175994.92</v>
      </c>
      <c r="M4715" s="20" t="e">
        <f>VLOOKUP(G4715,PROCV!$A$110:$B$119,2,FALSE)</f>
        <v>#N/A</v>
      </c>
      <c r="N4715" s="17" t="e">
        <f t="shared" si="73"/>
        <v>#N/A</v>
      </c>
    </row>
    <row r="4716" spans="1:14" x14ac:dyDescent="0.25">
      <c r="A4716" s="30" t="s">
        <v>48</v>
      </c>
      <c r="B4716" s="29">
        <v>61931</v>
      </c>
      <c r="C4716" s="28" t="s">
        <v>1912</v>
      </c>
      <c r="D4716" s="27" t="s">
        <v>114</v>
      </c>
      <c r="E4716" s="27" t="s">
        <v>369</v>
      </c>
      <c r="F4716" s="26" t="str">
        <f>VLOOKUP(E4716,PROCV!$A$1:$B$107,2,TRUE)</f>
        <v>Patrimônio</v>
      </c>
      <c r="G4716" s="25">
        <v>2006</v>
      </c>
      <c r="H4716" s="24">
        <v>0</v>
      </c>
      <c r="I4716" s="23" t="str">
        <f>VLOOKUP(J4716,PROCV!$E$1:$F$27,2,FALSE)</f>
        <v>53 - Distrito Federal</v>
      </c>
      <c r="J4716" s="22" t="s">
        <v>75</v>
      </c>
      <c r="K4716" s="22">
        <v>0</v>
      </c>
      <c r="L4716" s="25">
        <v>172832.8</v>
      </c>
      <c r="M4716" s="20" t="e">
        <f>VLOOKUP(G4716,PROCV!$A$110:$B$119,2,FALSE)</f>
        <v>#N/A</v>
      </c>
      <c r="N4716" s="17" t="e">
        <f t="shared" si="73"/>
        <v>#N/A</v>
      </c>
    </row>
    <row r="4717" spans="1:14" x14ac:dyDescent="0.25">
      <c r="A4717" s="30" t="s">
        <v>48</v>
      </c>
      <c r="B4717" s="29">
        <v>66546</v>
      </c>
      <c r="C4717" s="28" t="s">
        <v>1911</v>
      </c>
      <c r="D4717" s="27" t="s">
        <v>46</v>
      </c>
      <c r="E4717" s="27" t="s">
        <v>50</v>
      </c>
      <c r="F4717" s="26" t="str">
        <f>VLOOKUP(E4717,PROCV!$A$1:$B$107,2,TRUE)</f>
        <v>Educação e Criação em Artes</v>
      </c>
      <c r="G4717" s="25">
        <v>2006</v>
      </c>
      <c r="H4717" s="24">
        <v>0</v>
      </c>
      <c r="I4717" s="23" t="str">
        <f>VLOOKUP(J4717,PROCV!$E$1:$F$27,2,FALSE)</f>
        <v>35 - São Paulo</v>
      </c>
      <c r="J4717" s="22" t="s">
        <v>76</v>
      </c>
      <c r="K4717" s="22">
        <v>0</v>
      </c>
      <c r="L4717" s="25">
        <v>180000</v>
      </c>
      <c r="M4717" s="20" t="e">
        <f>VLOOKUP(G4717,PROCV!$A$110:$B$119,2,FALSE)</f>
        <v>#N/A</v>
      </c>
      <c r="N4717" s="17" t="e">
        <f t="shared" si="73"/>
        <v>#N/A</v>
      </c>
    </row>
    <row r="4718" spans="1:14" x14ac:dyDescent="0.25">
      <c r="A4718" s="30" t="s">
        <v>48</v>
      </c>
      <c r="B4718" s="29">
        <v>65635</v>
      </c>
      <c r="C4718" s="28" t="s">
        <v>1910</v>
      </c>
      <c r="D4718" s="27" t="s">
        <v>314</v>
      </c>
      <c r="E4718" s="27" t="s">
        <v>265</v>
      </c>
      <c r="F4718" s="26" t="str">
        <f>VLOOKUP(E4718,PROCV!$A$1:$B$107,2,TRUE)</f>
        <v>Patrimônio</v>
      </c>
      <c r="G4718" s="31">
        <v>2006</v>
      </c>
      <c r="H4718" s="24">
        <v>0</v>
      </c>
      <c r="I4718" s="23" t="str">
        <f>VLOOKUP(J4718,PROCV!$E$1:$F$27,2,FALSE)</f>
        <v>11 - Rondônia</v>
      </c>
      <c r="J4718" s="22" t="s">
        <v>219</v>
      </c>
      <c r="K4718" s="22">
        <v>0</v>
      </c>
      <c r="L4718" s="31">
        <v>58328</v>
      </c>
      <c r="M4718" s="20" t="e">
        <f>VLOOKUP(G4718,PROCV!$A$110:$B$119,2,FALSE)</f>
        <v>#N/A</v>
      </c>
      <c r="N4718" s="17" t="e">
        <f t="shared" si="73"/>
        <v>#N/A</v>
      </c>
    </row>
    <row r="4719" spans="1:14" x14ac:dyDescent="0.25">
      <c r="A4719" s="30" t="s">
        <v>48</v>
      </c>
      <c r="B4719" s="29">
        <v>611613</v>
      </c>
      <c r="C4719" s="28" t="s">
        <v>1909</v>
      </c>
      <c r="D4719" s="27" t="s">
        <v>46</v>
      </c>
      <c r="E4719" s="27" t="s">
        <v>50</v>
      </c>
      <c r="F4719" s="26" t="str">
        <f>VLOOKUP(E4719,PROCV!$A$1:$B$107,2,TRUE)</f>
        <v>Educação e Criação em Artes</v>
      </c>
      <c r="G4719" s="25">
        <v>2006</v>
      </c>
      <c r="H4719" s="24">
        <v>0</v>
      </c>
      <c r="I4719" s="23" t="str">
        <f>VLOOKUP(J4719,PROCV!$E$1:$F$27,2,FALSE)</f>
        <v>24 - Rio Grande do Norte</v>
      </c>
      <c r="J4719" s="22" t="s">
        <v>54</v>
      </c>
      <c r="K4719" s="22">
        <v>0</v>
      </c>
      <c r="L4719" s="25">
        <v>99771</v>
      </c>
      <c r="M4719" s="20" t="e">
        <f>VLOOKUP(G4719,PROCV!$A$110:$B$119,2,FALSE)</f>
        <v>#N/A</v>
      </c>
      <c r="N4719" s="17" t="e">
        <f t="shared" si="73"/>
        <v>#N/A</v>
      </c>
    </row>
    <row r="4720" spans="1:14" x14ac:dyDescent="0.25">
      <c r="A4720" s="30" t="s">
        <v>48</v>
      </c>
      <c r="B4720" s="29">
        <v>66566</v>
      </c>
      <c r="C4720" s="28" t="s">
        <v>1908</v>
      </c>
      <c r="D4720" s="27" t="s">
        <v>46</v>
      </c>
      <c r="E4720" s="27" t="s">
        <v>50</v>
      </c>
      <c r="F4720" s="26" t="str">
        <f>VLOOKUP(E4720,PROCV!$A$1:$B$107,2,TRUE)</f>
        <v>Educação e Criação em Artes</v>
      </c>
      <c r="G4720" s="25">
        <v>2006</v>
      </c>
      <c r="H4720" s="24">
        <v>0</v>
      </c>
      <c r="I4720" s="23" t="str">
        <f>VLOOKUP(J4720,PROCV!$E$1:$F$27,2,FALSE)</f>
        <v>43 - Rio Grande do Sul</v>
      </c>
      <c r="J4720" s="22" t="s">
        <v>56</v>
      </c>
      <c r="K4720" s="22">
        <v>0</v>
      </c>
      <c r="L4720" s="25">
        <v>150000</v>
      </c>
      <c r="M4720" s="20" t="e">
        <f>VLOOKUP(G4720,PROCV!$A$110:$B$119,2,FALSE)</f>
        <v>#N/A</v>
      </c>
      <c r="N4720" s="17" t="e">
        <f t="shared" si="73"/>
        <v>#N/A</v>
      </c>
    </row>
    <row r="4721" spans="1:14" x14ac:dyDescent="0.25">
      <c r="A4721" s="30" t="s">
        <v>48</v>
      </c>
      <c r="B4721" s="29">
        <v>67019</v>
      </c>
      <c r="C4721" s="28" t="s">
        <v>1907</v>
      </c>
      <c r="D4721" s="27" t="s">
        <v>4</v>
      </c>
      <c r="E4721" s="27" t="s">
        <v>230</v>
      </c>
      <c r="F4721" s="26" t="str">
        <f>VLOOKUP(E4721,PROCV!$A$1:$B$107,2,TRUE)</f>
        <v>Artes Cênicas e Espetáculo</v>
      </c>
      <c r="G4721" s="25">
        <v>2006</v>
      </c>
      <c r="H4721" s="24">
        <v>0</v>
      </c>
      <c r="I4721" s="23" t="str">
        <f>VLOOKUP(J4721,PROCV!$E$1:$F$27,2,FALSE)</f>
        <v>33 - Rio de Janeiro</v>
      </c>
      <c r="J4721" s="22" t="s">
        <v>82</v>
      </c>
      <c r="K4721" s="22">
        <v>0</v>
      </c>
      <c r="L4721" s="25">
        <v>30000</v>
      </c>
      <c r="M4721" s="20" t="e">
        <f>VLOOKUP(G4721,PROCV!$A$110:$B$119,2,FALSE)</f>
        <v>#N/A</v>
      </c>
      <c r="N4721" s="17" t="e">
        <f t="shared" si="73"/>
        <v>#N/A</v>
      </c>
    </row>
    <row r="4722" spans="1:14" x14ac:dyDescent="0.25">
      <c r="A4722" s="30" t="s">
        <v>48</v>
      </c>
      <c r="B4722" s="29">
        <v>68070</v>
      </c>
      <c r="C4722" s="28" t="s">
        <v>1906</v>
      </c>
      <c r="D4722" s="27" t="s">
        <v>300</v>
      </c>
      <c r="E4722" s="27" t="s">
        <v>263</v>
      </c>
      <c r="F4722" s="26" t="str">
        <f>VLOOKUP(E4722,PROCV!$A$1:$B$107,2,TRUE)</f>
        <v>Artes Cênicas e Espetáculo</v>
      </c>
      <c r="G4722" s="25">
        <v>2006</v>
      </c>
      <c r="H4722" s="24">
        <v>0</v>
      </c>
      <c r="I4722" s="23" t="str">
        <f>VLOOKUP(J4722,PROCV!$E$1:$F$27,2,FALSE)</f>
        <v>35 - São Paulo</v>
      </c>
      <c r="J4722" s="22" t="s">
        <v>76</v>
      </c>
      <c r="K4722" s="22">
        <v>0</v>
      </c>
      <c r="L4722" s="25">
        <v>331360</v>
      </c>
      <c r="M4722" s="20" t="e">
        <f>VLOOKUP(G4722,PROCV!$A$110:$B$119,2,FALSE)</f>
        <v>#N/A</v>
      </c>
      <c r="N4722" s="17" t="e">
        <f t="shared" si="73"/>
        <v>#N/A</v>
      </c>
    </row>
    <row r="4723" spans="1:14" x14ac:dyDescent="0.25">
      <c r="A4723" s="30" t="s">
        <v>48</v>
      </c>
      <c r="B4723" s="29">
        <v>65731</v>
      </c>
      <c r="C4723" s="28" t="s">
        <v>1905</v>
      </c>
      <c r="D4723" s="27" t="s">
        <v>46</v>
      </c>
      <c r="E4723" s="27" t="s">
        <v>50</v>
      </c>
      <c r="F4723" s="26" t="str">
        <f>VLOOKUP(E4723,PROCV!$A$1:$B$107,2,TRUE)</f>
        <v>Educação e Criação em Artes</v>
      </c>
      <c r="G4723" s="25">
        <v>2006</v>
      </c>
      <c r="H4723" s="24">
        <v>0</v>
      </c>
      <c r="I4723" s="23" t="str">
        <f>VLOOKUP(J4723,PROCV!$E$1:$F$27,2,FALSE)</f>
        <v>43 - Rio Grande do Sul</v>
      </c>
      <c r="J4723" s="22" t="s">
        <v>56</v>
      </c>
      <c r="K4723" s="22">
        <v>0</v>
      </c>
      <c r="L4723" s="25">
        <v>85430.9</v>
      </c>
      <c r="M4723" s="20" t="e">
        <f>VLOOKUP(G4723,PROCV!$A$110:$B$119,2,FALSE)</f>
        <v>#N/A</v>
      </c>
      <c r="N4723" s="17" t="e">
        <f t="shared" si="73"/>
        <v>#N/A</v>
      </c>
    </row>
    <row r="4724" spans="1:14" x14ac:dyDescent="0.25">
      <c r="A4724" s="30" t="s">
        <v>48</v>
      </c>
      <c r="B4724" s="29">
        <v>67222</v>
      </c>
      <c r="C4724" s="28" t="s">
        <v>1904</v>
      </c>
      <c r="D4724" s="27" t="s">
        <v>46</v>
      </c>
      <c r="E4724" s="27" t="s">
        <v>50</v>
      </c>
      <c r="F4724" s="26" t="str">
        <f>VLOOKUP(E4724,PROCV!$A$1:$B$107,2,TRUE)</f>
        <v>Educação e Criação em Artes</v>
      </c>
      <c r="G4724" s="25">
        <v>2006</v>
      </c>
      <c r="H4724" s="24">
        <v>0</v>
      </c>
      <c r="I4724" s="23" t="str">
        <f>VLOOKUP(J4724,PROCV!$E$1:$F$27,2,FALSE)</f>
        <v>41 - Paraná</v>
      </c>
      <c r="J4724" s="22" t="s">
        <v>106</v>
      </c>
      <c r="K4724" s="22">
        <v>0</v>
      </c>
      <c r="L4724" s="25">
        <v>150000</v>
      </c>
      <c r="M4724" s="20" t="e">
        <f>VLOOKUP(G4724,PROCV!$A$110:$B$119,2,FALSE)</f>
        <v>#N/A</v>
      </c>
      <c r="N4724" s="17" t="e">
        <f t="shared" si="73"/>
        <v>#N/A</v>
      </c>
    </row>
    <row r="4725" spans="1:14" x14ac:dyDescent="0.25">
      <c r="A4725" s="30" t="s">
        <v>48</v>
      </c>
      <c r="B4725" s="29">
        <v>610785</v>
      </c>
      <c r="C4725" s="28" t="s">
        <v>1903</v>
      </c>
      <c r="D4725" s="27" t="s">
        <v>46</v>
      </c>
      <c r="E4725" s="27" t="s">
        <v>50</v>
      </c>
      <c r="F4725" s="26" t="str">
        <f>VLOOKUP(E4725,PROCV!$A$1:$B$107,2,TRUE)</f>
        <v>Educação e Criação em Artes</v>
      </c>
      <c r="G4725" s="25">
        <v>2006</v>
      </c>
      <c r="H4725" s="24">
        <v>0</v>
      </c>
      <c r="I4725" s="23" t="str">
        <f>VLOOKUP(J4725,PROCV!$E$1:$F$27,2,FALSE)</f>
        <v>41 - Paraná</v>
      </c>
      <c r="J4725" s="22" t="s">
        <v>106</v>
      </c>
      <c r="K4725" s="22">
        <v>0</v>
      </c>
      <c r="L4725" s="25">
        <v>211051.4</v>
      </c>
      <c r="M4725" s="20" t="e">
        <f>VLOOKUP(G4725,PROCV!$A$110:$B$119,2,FALSE)</f>
        <v>#N/A</v>
      </c>
      <c r="N4725" s="17" t="e">
        <f t="shared" si="73"/>
        <v>#N/A</v>
      </c>
    </row>
    <row r="4726" spans="1:14" x14ac:dyDescent="0.25">
      <c r="A4726" s="30" t="s">
        <v>48</v>
      </c>
      <c r="B4726" s="29">
        <v>610442</v>
      </c>
      <c r="C4726" s="28" t="s">
        <v>1902</v>
      </c>
      <c r="D4726" s="27" t="s">
        <v>46</v>
      </c>
      <c r="E4726" s="27" t="s">
        <v>50</v>
      </c>
      <c r="F4726" s="26" t="str">
        <f>VLOOKUP(E4726,PROCV!$A$1:$B$107,2,TRUE)</f>
        <v>Educação e Criação em Artes</v>
      </c>
      <c r="G4726" s="25">
        <v>2006</v>
      </c>
      <c r="H4726" s="24">
        <v>0</v>
      </c>
      <c r="I4726" s="23" t="str">
        <f>VLOOKUP(J4726,PROCV!$E$1:$F$27,2,FALSE)</f>
        <v>43 - Rio Grande do Sul</v>
      </c>
      <c r="J4726" s="22" t="s">
        <v>56</v>
      </c>
      <c r="K4726" s="22">
        <v>0</v>
      </c>
      <c r="L4726" s="25">
        <v>291261</v>
      </c>
      <c r="M4726" s="20" t="e">
        <f>VLOOKUP(G4726,PROCV!$A$110:$B$119,2,FALSE)</f>
        <v>#N/A</v>
      </c>
      <c r="N4726" s="17" t="e">
        <f t="shared" si="73"/>
        <v>#N/A</v>
      </c>
    </row>
    <row r="4727" spans="1:14" x14ac:dyDescent="0.25">
      <c r="A4727" s="30" t="s">
        <v>48</v>
      </c>
      <c r="B4727" s="29">
        <v>67271</v>
      </c>
      <c r="C4727" s="28" t="s">
        <v>1901</v>
      </c>
      <c r="D4727" s="27" t="s">
        <v>46</v>
      </c>
      <c r="E4727" s="27" t="s">
        <v>50</v>
      </c>
      <c r="F4727" s="26" t="str">
        <f>VLOOKUP(E4727,PROCV!$A$1:$B$107,2,TRUE)</f>
        <v>Educação e Criação em Artes</v>
      </c>
      <c r="G4727" s="25">
        <v>2006</v>
      </c>
      <c r="H4727" s="24">
        <v>0</v>
      </c>
      <c r="I4727" s="23" t="str">
        <f>VLOOKUP(J4727,PROCV!$E$1:$F$27,2,FALSE)</f>
        <v>51 - Mato Grosso</v>
      </c>
      <c r="J4727" s="22" t="s">
        <v>99</v>
      </c>
      <c r="K4727" s="22">
        <v>0</v>
      </c>
      <c r="L4727" s="25">
        <v>360000</v>
      </c>
      <c r="M4727" s="20" t="e">
        <f>VLOOKUP(G4727,PROCV!$A$110:$B$119,2,FALSE)</f>
        <v>#N/A</v>
      </c>
      <c r="N4727" s="17" t="e">
        <f t="shared" si="73"/>
        <v>#N/A</v>
      </c>
    </row>
    <row r="4728" spans="1:14" x14ac:dyDescent="0.25">
      <c r="A4728" s="30" t="s">
        <v>48</v>
      </c>
      <c r="B4728" s="29">
        <v>66535</v>
      </c>
      <c r="C4728" s="28" t="s">
        <v>1900</v>
      </c>
      <c r="D4728" s="27" t="s">
        <v>46</v>
      </c>
      <c r="E4728" s="27" t="s">
        <v>50</v>
      </c>
      <c r="F4728" s="26" t="str">
        <f>VLOOKUP(E4728,PROCV!$A$1:$B$107,2,TRUE)</f>
        <v>Educação e Criação em Artes</v>
      </c>
      <c r="G4728" s="25">
        <v>2006</v>
      </c>
      <c r="H4728" s="24">
        <v>0</v>
      </c>
      <c r="I4728" s="23" t="str">
        <f>VLOOKUP(J4728,PROCV!$E$1:$F$27,2,FALSE)</f>
        <v>26 - Pernambuco</v>
      </c>
      <c r="J4728" s="22" t="s">
        <v>44</v>
      </c>
      <c r="K4728" s="22">
        <v>0</v>
      </c>
      <c r="L4728" s="25">
        <v>456750</v>
      </c>
      <c r="M4728" s="20" t="e">
        <f>VLOOKUP(G4728,PROCV!$A$110:$B$119,2,FALSE)</f>
        <v>#N/A</v>
      </c>
      <c r="N4728" s="17" t="e">
        <f t="shared" si="73"/>
        <v>#N/A</v>
      </c>
    </row>
    <row r="4729" spans="1:14" x14ac:dyDescent="0.25">
      <c r="A4729" s="30" t="s">
        <v>48</v>
      </c>
      <c r="B4729" s="29">
        <v>82650</v>
      </c>
      <c r="C4729" s="28" t="s">
        <v>1899</v>
      </c>
      <c r="D4729" s="27" t="s">
        <v>46</v>
      </c>
      <c r="E4729" s="27" t="s">
        <v>50</v>
      </c>
      <c r="F4729" s="26" t="str">
        <f>VLOOKUP(E4729,PROCV!$A$1:$B$107,2,TRUE)</f>
        <v>Educação e Criação em Artes</v>
      </c>
      <c r="G4729" s="25">
        <v>2006</v>
      </c>
      <c r="H4729" s="24">
        <v>0</v>
      </c>
      <c r="I4729" s="23" t="str">
        <f>VLOOKUP(J4729,PROCV!$E$1:$F$27,2,FALSE)</f>
        <v>33 - Rio de Janeiro</v>
      </c>
      <c r="J4729" s="22" t="s">
        <v>82</v>
      </c>
      <c r="K4729" s="22">
        <v>0</v>
      </c>
      <c r="L4729" s="25">
        <v>1000000</v>
      </c>
      <c r="M4729" s="20" t="e">
        <f>VLOOKUP(G4729,PROCV!$A$110:$B$119,2,FALSE)</f>
        <v>#N/A</v>
      </c>
      <c r="N4729" s="17" t="e">
        <f t="shared" si="73"/>
        <v>#N/A</v>
      </c>
    </row>
    <row r="4730" spans="1:14" x14ac:dyDescent="0.25">
      <c r="A4730" s="30" t="s">
        <v>48</v>
      </c>
      <c r="B4730" s="29">
        <v>66534</v>
      </c>
      <c r="C4730" s="28" t="s">
        <v>1898</v>
      </c>
      <c r="D4730" s="27" t="s">
        <v>46</v>
      </c>
      <c r="E4730" s="27" t="s">
        <v>50</v>
      </c>
      <c r="F4730" s="26" t="str">
        <f>VLOOKUP(E4730,PROCV!$A$1:$B$107,2,TRUE)</f>
        <v>Educação e Criação em Artes</v>
      </c>
      <c r="G4730" s="25">
        <v>2006</v>
      </c>
      <c r="H4730" s="24">
        <v>0</v>
      </c>
      <c r="I4730" s="23" t="str">
        <f>VLOOKUP(J4730,PROCV!$E$1:$F$27,2,FALSE)</f>
        <v>41 - Paraná</v>
      </c>
      <c r="J4730" s="22" t="s">
        <v>106</v>
      </c>
      <c r="K4730" s="22">
        <v>0</v>
      </c>
      <c r="L4730" s="25">
        <v>580901</v>
      </c>
      <c r="M4730" s="20" t="e">
        <f>VLOOKUP(G4730,PROCV!$A$110:$B$119,2,FALSE)</f>
        <v>#N/A</v>
      </c>
      <c r="N4730" s="17" t="e">
        <f t="shared" si="73"/>
        <v>#N/A</v>
      </c>
    </row>
    <row r="4731" spans="1:14" x14ac:dyDescent="0.25">
      <c r="A4731" s="30" t="s">
        <v>48</v>
      </c>
      <c r="B4731" s="29">
        <v>66557</v>
      </c>
      <c r="C4731" s="28" t="s">
        <v>1897</v>
      </c>
      <c r="D4731" s="27" t="s">
        <v>46</v>
      </c>
      <c r="E4731" s="27" t="s">
        <v>50</v>
      </c>
      <c r="F4731" s="26" t="str">
        <f>VLOOKUP(E4731,PROCV!$A$1:$B$107,2,TRUE)</f>
        <v>Educação e Criação em Artes</v>
      </c>
      <c r="G4731" s="25">
        <v>2006</v>
      </c>
      <c r="H4731" s="24">
        <v>0</v>
      </c>
      <c r="I4731" s="23" t="str">
        <f>VLOOKUP(J4731,PROCV!$E$1:$F$27,2,FALSE)</f>
        <v>23 - Ceará</v>
      </c>
      <c r="J4731" s="22" t="s">
        <v>52</v>
      </c>
      <c r="K4731" s="22">
        <v>0</v>
      </c>
      <c r="L4731" s="25">
        <v>1050000</v>
      </c>
      <c r="M4731" s="20" t="e">
        <f>VLOOKUP(G4731,PROCV!$A$110:$B$119,2,FALSE)</f>
        <v>#N/A</v>
      </c>
      <c r="N4731" s="17" t="e">
        <f t="shared" si="73"/>
        <v>#N/A</v>
      </c>
    </row>
    <row r="4732" spans="1:14" x14ac:dyDescent="0.25">
      <c r="A4732" s="30" t="s">
        <v>48</v>
      </c>
      <c r="B4732" s="29">
        <v>81656</v>
      </c>
      <c r="C4732" s="28" t="s">
        <v>1896</v>
      </c>
      <c r="D4732" s="27" t="s">
        <v>46</v>
      </c>
      <c r="E4732" s="27" t="s">
        <v>50</v>
      </c>
      <c r="F4732" s="26" t="str">
        <f>VLOOKUP(E4732,PROCV!$A$1:$B$107,2,TRUE)</f>
        <v>Educação e Criação em Artes</v>
      </c>
      <c r="G4732" s="25">
        <v>2006</v>
      </c>
      <c r="H4732" s="24">
        <v>0</v>
      </c>
      <c r="I4732" s="23" t="str">
        <f>VLOOKUP(J4732,PROCV!$E$1:$F$27,2,FALSE)</f>
        <v>12 - Acre</v>
      </c>
      <c r="J4732" s="22" t="s">
        <v>71</v>
      </c>
      <c r="K4732" s="22">
        <v>0</v>
      </c>
      <c r="L4732" s="25">
        <v>200000</v>
      </c>
      <c r="M4732" s="20" t="e">
        <f>VLOOKUP(G4732,PROCV!$A$110:$B$119,2,FALSE)</f>
        <v>#N/A</v>
      </c>
      <c r="N4732" s="17" t="e">
        <f t="shared" si="73"/>
        <v>#N/A</v>
      </c>
    </row>
    <row r="4733" spans="1:14" x14ac:dyDescent="0.25">
      <c r="A4733" s="30" t="s">
        <v>48</v>
      </c>
      <c r="B4733" s="29">
        <v>66571</v>
      </c>
      <c r="C4733" s="28" t="s">
        <v>1895</v>
      </c>
      <c r="D4733" s="27" t="s">
        <v>46</v>
      </c>
      <c r="E4733" s="27" t="s">
        <v>50</v>
      </c>
      <c r="F4733" s="26" t="str">
        <f>VLOOKUP(E4733,PROCV!$A$1:$B$107,2,TRUE)</f>
        <v>Educação e Criação em Artes</v>
      </c>
      <c r="G4733" s="25">
        <v>2006</v>
      </c>
      <c r="H4733" s="24">
        <v>0</v>
      </c>
      <c r="I4733" s="23" t="str">
        <f>VLOOKUP(J4733,PROCV!$E$1:$F$27,2,FALSE)</f>
        <v>21 - Maranhão</v>
      </c>
      <c r="J4733" s="22" t="s">
        <v>63</v>
      </c>
      <c r="K4733" s="22">
        <v>0</v>
      </c>
      <c r="L4733" s="25">
        <v>1198998</v>
      </c>
      <c r="M4733" s="20" t="e">
        <f>VLOOKUP(G4733,PROCV!$A$110:$B$119,2,FALSE)</f>
        <v>#N/A</v>
      </c>
      <c r="N4733" s="17" t="e">
        <f t="shared" si="73"/>
        <v>#N/A</v>
      </c>
    </row>
    <row r="4734" spans="1:14" x14ac:dyDescent="0.25">
      <c r="A4734" s="30" t="s">
        <v>48</v>
      </c>
      <c r="B4734" s="29">
        <v>610298</v>
      </c>
      <c r="C4734" s="28" t="s">
        <v>1894</v>
      </c>
      <c r="D4734" s="27" t="s">
        <v>46</v>
      </c>
      <c r="E4734" s="27" t="s">
        <v>50</v>
      </c>
      <c r="F4734" s="26" t="str">
        <f>VLOOKUP(E4734,PROCV!$A$1:$B$107,2,TRUE)</f>
        <v>Educação e Criação em Artes</v>
      </c>
      <c r="G4734" s="25">
        <v>2006</v>
      </c>
      <c r="H4734" s="24">
        <v>0</v>
      </c>
      <c r="I4734" s="23" t="str">
        <f>VLOOKUP(J4734,PROCV!$E$1:$F$27,2,FALSE)</f>
        <v>31 - Minas Gerais</v>
      </c>
      <c r="J4734" s="22" t="s">
        <v>85</v>
      </c>
      <c r="K4734" s="22">
        <v>0</v>
      </c>
      <c r="L4734" s="25">
        <v>900000</v>
      </c>
      <c r="M4734" s="20" t="e">
        <f>VLOOKUP(G4734,PROCV!$A$110:$B$119,2,FALSE)</f>
        <v>#N/A</v>
      </c>
      <c r="N4734" s="17" t="e">
        <f t="shared" si="73"/>
        <v>#N/A</v>
      </c>
    </row>
    <row r="4735" spans="1:14" x14ac:dyDescent="0.25">
      <c r="A4735" s="30" t="s">
        <v>48</v>
      </c>
      <c r="B4735" s="29">
        <v>66525</v>
      </c>
      <c r="C4735" s="28" t="s">
        <v>1893</v>
      </c>
      <c r="D4735" s="27" t="s">
        <v>46</v>
      </c>
      <c r="E4735" s="27" t="s">
        <v>50</v>
      </c>
      <c r="F4735" s="26" t="str">
        <f>VLOOKUP(E4735,PROCV!$A$1:$B$107,2,TRUE)</f>
        <v>Educação e Criação em Artes</v>
      </c>
      <c r="G4735" s="25">
        <v>2006</v>
      </c>
      <c r="H4735" s="24">
        <v>0</v>
      </c>
      <c r="I4735" s="23" t="str">
        <f>VLOOKUP(J4735,PROCV!$E$1:$F$27,2,FALSE)</f>
        <v>35 - São Paulo</v>
      </c>
      <c r="J4735" s="22" t="s">
        <v>76</v>
      </c>
      <c r="K4735" s="22">
        <v>0</v>
      </c>
      <c r="L4735" s="25">
        <v>1445235</v>
      </c>
      <c r="M4735" s="20" t="e">
        <f>VLOOKUP(G4735,PROCV!$A$110:$B$119,2,FALSE)</f>
        <v>#N/A</v>
      </c>
      <c r="N4735" s="17" t="e">
        <f t="shared" si="73"/>
        <v>#N/A</v>
      </c>
    </row>
    <row r="4736" spans="1:14" x14ac:dyDescent="0.25">
      <c r="A4736" s="30" t="s">
        <v>48</v>
      </c>
      <c r="B4736" s="29">
        <v>69461</v>
      </c>
      <c r="C4736" s="28" t="s">
        <v>1892</v>
      </c>
      <c r="D4736" s="27" t="s">
        <v>46</v>
      </c>
      <c r="E4736" s="27" t="s">
        <v>50</v>
      </c>
      <c r="F4736" s="26" t="str">
        <f>VLOOKUP(E4736,PROCV!$A$1:$B$107,2,TRUE)</f>
        <v>Educação e Criação em Artes</v>
      </c>
      <c r="G4736" s="25">
        <v>2006</v>
      </c>
      <c r="H4736" s="24">
        <v>0</v>
      </c>
      <c r="I4736" s="23" t="str">
        <f>VLOOKUP(J4736,PROCV!$E$1:$F$27,2,FALSE)</f>
        <v>53 - Distrito Federal</v>
      </c>
      <c r="J4736" s="22" t="s">
        <v>75</v>
      </c>
      <c r="K4736" s="22">
        <v>0</v>
      </c>
      <c r="L4736" s="25">
        <v>432000</v>
      </c>
      <c r="M4736" s="20" t="e">
        <f>VLOOKUP(G4736,PROCV!$A$110:$B$119,2,FALSE)</f>
        <v>#N/A</v>
      </c>
      <c r="N4736" s="17" t="e">
        <f t="shared" si="73"/>
        <v>#N/A</v>
      </c>
    </row>
    <row r="4737" spans="1:14" x14ac:dyDescent="0.25">
      <c r="A4737" s="30" t="s">
        <v>48</v>
      </c>
      <c r="B4737" s="29">
        <v>67202</v>
      </c>
      <c r="C4737" s="28" t="s">
        <v>1891</v>
      </c>
      <c r="D4737" s="27" t="s">
        <v>46</v>
      </c>
      <c r="E4737" s="27" t="s">
        <v>50</v>
      </c>
      <c r="F4737" s="26" t="str">
        <f>VLOOKUP(E4737,PROCV!$A$1:$B$107,2,TRUE)</f>
        <v>Educação e Criação em Artes</v>
      </c>
      <c r="G4737" s="25">
        <v>2006</v>
      </c>
      <c r="H4737" s="24">
        <v>0</v>
      </c>
      <c r="I4737" s="23" t="str">
        <f>VLOOKUP(J4737,PROCV!$E$1:$F$27,2,FALSE)</f>
        <v>35 - São Paulo</v>
      </c>
      <c r="J4737" s="22" t="s">
        <v>76</v>
      </c>
      <c r="K4737" s="22">
        <v>0</v>
      </c>
      <c r="L4737" s="25">
        <v>300000</v>
      </c>
      <c r="M4737" s="20" t="e">
        <f>VLOOKUP(G4737,PROCV!$A$110:$B$119,2,FALSE)</f>
        <v>#N/A</v>
      </c>
      <c r="N4737" s="17" t="e">
        <f t="shared" si="73"/>
        <v>#N/A</v>
      </c>
    </row>
    <row r="4738" spans="1:14" x14ac:dyDescent="0.25">
      <c r="A4738" s="30" t="s">
        <v>48</v>
      </c>
      <c r="B4738" s="29">
        <v>66496</v>
      </c>
      <c r="C4738" s="28" t="s">
        <v>1890</v>
      </c>
      <c r="D4738" s="27" t="s">
        <v>46</v>
      </c>
      <c r="E4738" s="27" t="s">
        <v>50</v>
      </c>
      <c r="F4738" s="26" t="str">
        <f>VLOOKUP(E4738,PROCV!$A$1:$B$107,2,TRUE)</f>
        <v>Educação e Criação em Artes</v>
      </c>
      <c r="G4738" s="25">
        <v>2006</v>
      </c>
      <c r="H4738" s="24">
        <v>0</v>
      </c>
      <c r="I4738" s="23" t="str">
        <f>VLOOKUP(J4738,PROCV!$E$1:$F$27,2,FALSE)</f>
        <v>12 - Acre</v>
      </c>
      <c r="J4738" s="22" t="s">
        <v>71</v>
      </c>
      <c r="K4738" s="22">
        <v>0</v>
      </c>
      <c r="L4738" s="25">
        <v>1033403</v>
      </c>
      <c r="M4738" s="20" t="e">
        <f>VLOOKUP(G4738,PROCV!$A$110:$B$119,2,FALSE)</f>
        <v>#N/A</v>
      </c>
      <c r="N4738" s="17" t="e">
        <f t="shared" ref="N4738:N4801" si="74">+M4738*L4738</f>
        <v>#N/A</v>
      </c>
    </row>
    <row r="4739" spans="1:14" x14ac:dyDescent="0.25">
      <c r="A4739" s="30" t="s">
        <v>48</v>
      </c>
      <c r="B4739" s="29">
        <v>69869</v>
      </c>
      <c r="C4739" s="28" t="s">
        <v>1889</v>
      </c>
      <c r="D4739" s="27" t="s">
        <v>46</v>
      </c>
      <c r="E4739" s="27" t="s">
        <v>50</v>
      </c>
      <c r="F4739" s="26" t="str">
        <f>VLOOKUP(E4739,PROCV!$A$1:$B$107,2,TRUE)</f>
        <v>Educação e Criação em Artes</v>
      </c>
      <c r="G4739" s="25">
        <v>2006</v>
      </c>
      <c r="H4739" s="24">
        <v>0</v>
      </c>
      <c r="I4739" s="23" t="str">
        <f>VLOOKUP(J4739,PROCV!$E$1:$F$27,2,FALSE)</f>
        <v>52 - Goiás</v>
      </c>
      <c r="J4739" s="22" t="s">
        <v>97</v>
      </c>
      <c r="K4739" s="22">
        <v>0</v>
      </c>
      <c r="L4739" s="25">
        <v>1499780</v>
      </c>
      <c r="M4739" s="20" t="e">
        <f>VLOOKUP(G4739,PROCV!$A$110:$B$119,2,FALSE)</f>
        <v>#N/A</v>
      </c>
      <c r="N4739" s="17" t="e">
        <f t="shared" si="74"/>
        <v>#N/A</v>
      </c>
    </row>
    <row r="4740" spans="1:14" x14ac:dyDescent="0.25">
      <c r="A4740" s="30" t="s">
        <v>48</v>
      </c>
      <c r="B4740" s="29">
        <v>67212</v>
      </c>
      <c r="C4740" s="28" t="s">
        <v>1888</v>
      </c>
      <c r="D4740" s="27" t="s">
        <v>46</v>
      </c>
      <c r="E4740" s="27" t="s">
        <v>50</v>
      </c>
      <c r="F4740" s="26" t="str">
        <f>VLOOKUP(E4740,PROCV!$A$1:$B$107,2,TRUE)</f>
        <v>Educação e Criação em Artes</v>
      </c>
      <c r="G4740" s="25">
        <v>2006</v>
      </c>
      <c r="H4740" s="24">
        <v>0</v>
      </c>
      <c r="I4740" s="23" t="str">
        <f>VLOOKUP(J4740,PROCV!$E$1:$F$27,2,FALSE)</f>
        <v>26 - Pernambuco</v>
      </c>
      <c r="J4740" s="22" t="s">
        <v>44</v>
      </c>
      <c r="K4740" s="22">
        <v>0</v>
      </c>
      <c r="L4740" s="25">
        <v>1200000</v>
      </c>
      <c r="M4740" s="20" t="e">
        <f>VLOOKUP(G4740,PROCV!$A$110:$B$119,2,FALSE)</f>
        <v>#N/A</v>
      </c>
      <c r="N4740" s="17" t="e">
        <f t="shared" si="74"/>
        <v>#N/A</v>
      </c>
    </row>
    <row r="4741" spans="1:14" x14ac:dyDescent="0.25">
      <c r="A4741" s="30" t="s">
        <v>48</v>
      </c>
      <c r="B4741" s="29">
        <v>69146</v>
      </c>
      <c r="C4741" s="28" t="s">
        <v>1887</v>
      </c>
      <c r="D4741" s="27" t="s">
        <v>46</v>
      </c>
      <c r="E4741" s="27" t="s">
        <v>50</v>
      </c>
      <c r="F4741" s="26" t="str">
        <f>VLOOKUP(E4741,PROCV!$A$1:$B$107,2,TRUE)</f>
        <v>Educação e Criação em Artes</v>
      </c>
      <c r="G4741" s="25">
        <v>2006</v>
      </c>
      <c r="H4741" s="24">
        <v>0</v>
      </c>
      <c r="I4741" s="23" t="str">
        <f>VLOOKUP(J4741,PROCV!$E$1:$F$27,2,FALSE)</f>
        <v>43 - Rio Grande do Sul</v>
      </c>
      <c r="J4741" s="22" t="s">
        <v>56</v>
      </c>
      <c r="K4741" s="22">
        <v>0</v>
      </c>
      <c r="L4741" s="25">
        <v>132948</v>
      </c>
      <c r="M4741" s="20" t="e">
        <f>VLOOKUP(G4741,PROCV!$A$110:$B$119,2,FALSE)</f>
        <v>#N/A</v>
      </c>
      <c r="N4741" s="17" t="e">
        <f t="shared" si="74"/>
        <v>#N/A</v>
      </c>
    </row>
    <row r="4742" spans="1:14" x14ac:dyDescent="0.25">
      <c r="A4742" s="30" t="s">
        <v>48</v>
      </c>
      <c r="B4742" s="29">
        <v>68425</v>
      </c>
      <c r="C4742" s="28" t="s">
        <v>1886</v>
      </c>
      <c r="D4742" s="27" t="s">
        <v>46</v>
      </c>
      <c r="E4742" s="27" t="s">
        <v>50</v>
      </c>
      <c r="F4742" s="26" t="str">
        <f>VLOOKUP(E4742,PROCV!$A$1:$B$107,2,TRUE)</f>
        <v>Educação e Criação em Artes</v>
      </c>
      <c r="G4742" s="25">
        <v>2006</v>
      </c>
      <c r="H4742" s="24">
        <v>0</v>
      </c>
      <c r="I4742" s="23" t="str">
        <f>VLOOKUP(J4742,PROCV!$E$1:$F$27,2,FALSE)</f>
        <v>43 - Rio Grande do Sul</v>
      </c>
      <c r="J4742" s="22" t="s">
        <v>56</v>
      </c>
      <c r="K4742" s="22">
        <v>0</v>
      </c>
      <c r="L4742" s="25">
        <v>135000</v>
      </c>
      <c r="M4742" s="20" t="e">
        <f>VLOOKUP(G4742,PROCV!$A$110:$B$119,2,FALSE)</f>
        <v>#N/A</v>
      </c>
      <c r="N4742" s="17" t="e">
        <f t="shared" si="74"/>
        <v>#N/A</v>
      </c>
    </row>
    <row r="4743" spans="1:14" x14ac:dyDescent="0.25">
      <c r="A4743" s="30" t="s">
        <v>48</v>
      </c>
      <c r="B4743" s="29">
        <v>610262</v>
      </c>
      <c r="C4743" s="28" t="s">
        <v>1885</v>
      </c>
      <c r="D4743" s="27" t="s">
        <v>46</v>
      </c>
      <c r="E4743" s="27" t="s">
        <v>50</v>
      </c>
      <c r="F4743" s="26" t="str">
        <f>VLOOKUP(E4743,PROCV!$A$1:$B$107,2,TRUE)</f>
        <v>Educação e Criação em Artes</v>
      </c>
      <c r="G4743" s="25">
        <v>2006</v>
      </c>
      <c r="H4743" s="24">
        <v>0</v>
      </c>
      <c r="I4743" s="23" t="str">
        <f>VLOOKUP(J4743,PROCV!$E$1:$F$27,2,FALSE)</f>
        <v>33 - Rio de Janeiro</v>
      </c>
      <c r="J4743" s="22" t="s">
        <v>82</v>
      </c>
      <c r="K4743" s="22">
        <v>0</v>
      </c>
      <c r="L4743" s="25">
        <v>140000</v>
      </c>
      <c r="M4743" s="20" t="e">
        <f>VLOOKUP(G4743,PROCV!$A$110:$B$119,2,FALSE)</f>
        <v>#N/A</v>
      </c>
      <c r="N4743" s="17" t="e">
        <f t="shared" si="74"/>
        <v>#N/A</v>
      </c>
    </row>
    <row r="4744" spans="1:14" x14ac:dyDescent="0.25">
      <c r="A4744" s="30" t="s">
        <v>48</v>
      </c>
      <c r="B4744" s="29">
        <v>57130</v>
      </c>
      <c r="C4744" s="28" t="s">
        <v>1884</v>
      </c>
      <c r="D4744" s="27" t="s">
        <v>46</v>
      </c>
      <c r="E4744" s="27" t="s">
        <v>50</v>
      </c>
      <c r="F4744" s="26" t="str">
        <f>VLOOKUP(E4744,PROCV!$A$1:$B$107,2,TRUE)</f>
        <v>Educação e Criação em Artes</v>
      </c>
      <c r="G4744" s="25">
        <v>2006</v>
      </c>
      <c r="H4744" s="24">
        <v>0</v>
      </c>
      <c r="I4744" s="23" t="str">
        <f>VLOOKUP(J4744,PROCV!$E$1:$F$27,2,FALSE)</f>
        <v>16 - Amapá</v>
      </c>
      <c r="J4744" s="22" t="s">
        <v>61</v>
      </c>
      <c r="K4744" s="22">
        <v>0</v>
      </c>
      <c r="L4744" s="25">
        <v>185000</v>
      </c>
      <c r="M4744" s="20" t="e">
        <f>VLOOKUP(G4744,PROCV!$A$110:$B$119,2,FALSE)</f>
        <v>#N/A</v>
      </c>
      <c r="N4744" s="17" t="e">
        <f t="shared" si="74"/>
        <v>#N/A</v>
      </c>
    </row>
    <row r="4745" spans="1:14" x14ac:dyDescent="0.25">
      <c r="A4745" s="30" t="s">
        <v>48</v>
      </c>
      <c r="B4745" s="29">
        <v>65648</v>
      </c>
      <c r="C4745" s="28" t="s">
        <v>1883</v>
      </c>
      <c r="D4745" s="27" t="s">
        <v>114</v>
      </c>
      <c r="E4745" s="27" t="s">
        <v>113</v>
      </c>
      <c r="F4745" s="26" t="str">
        <f>VLOOKUP(E4745,PROCV!$A$1:$B$107,2,TRUE)</f>
        <v>Música</v>
      </c>
      <c r="G4745" s="25">
        <v>2006</v>
      </c>
      <c r="H4745" s="24">
        <v>0</v>
      </c>
      <c r="I4745" s="23" t="str">
        <f>VLOOKUP(J4745,PROCV!$E$1:$F$27,2,FALSE)</f>
        <v>53 - Distrito Federal</v>
      </c>
      <c r="J4745" s="22" t="s">
        <v>75</v>
      </c>
      <c r="K4745" s="22">
        <v>0</v>
      </c>
      <c r="L4745" s="25">
        <v>37200</v>
      </c>
      <c r="M4745" s="20" t="e">
        <f>VLOOKUP(G4745,PROCV!$A$110:$B$119,2,FALSE)</f>
        <v>#N/A</v>
      </c>
      <c r="N4745" s="17" t="e">
        <f t="shared" si="74"/>
        <v>#N/A</v>
      </c>
    </row>
    <row r="4746" spans="1:14" x14ac:dyDescent="0.25">
      <c r="A4746" s="30" t="s">
        <v>48</v>
      </c>
      <c r="B4746" s="29">
        <v>65222</v>
      </c>
      <c r="C4746" s="28" t="s">
        <v>1882</v>
      </c>
      <c r="D4746" s="27" t="s">
        <v>114</v>
      </c>
      <c r="E4746" s="27" t="s">
        <v>113</v>
      </c>
      <c r="F4746" s="26" t="str">
        <f>VLOOKUP(E4746,PROCV!$A$1:$B$107,2,TRUE)</f>
        <v>Música</v>
      </c>
      <c r="G4746" s="25">
        <v>2006</v>
      </c>
      <c r="H4746" s="24">
        <v>0</v>
      </c>
      <c r="I4746" s="23" t="str">
        <f>VLOOKUP(J4746,PROCV!$E$1:$F$27,2,FALSE)</f>
        <v>29 - Bahia</v>
      </c>
      <c r="J4746" s="22" t="s">
        <v>73</v>
      </c>
      <c r="K4746" s="22">
        <v>0</v>
      </c>
      <c r="L4746" s="25">
        <v>86000</v>
      </c>
      <c r="M4746" s="20" t="e">
        <f>VLOOKUP(G4746,PROCV!$A$110:$B$119,2,FALSE)</f>
        <v>#N/A</v>
      </c>
      <c r="N4746" s="17" t="e">
        <f t="shared" si="74"/>
        <v>#N/A</v>
      </c>
    </row>
    <row r="4747" spans="1:14" x14ac:dyDescent="0.25">
      <c r="A4747" s="30" t="s">
        <v>48</v>
      </c>
      <c r="B4747" s="29">
        <v>66551</v>
      </c>
      <c r="C4747" s="28" t="s">
        <v>1881</v>
      </c>
      <c r="D4747" s="27" t="s">
        <v>46</v>
      </c>
      <c r="E4747" s="27" t="s">
        <v>50</v>
      </c>
      <c r="F4747" s="26" t="str">
        <f>VLOOKUP(E4747,PROCV!$A$1:$B$107,2,TRUE)</f>
        <v>Educação e Criação em Artes</v>
      </c>
      <c r="G4747" s="25">
        <v>2006</v>
      </c>
      <c r="H4747" s="24">
        <v>0</v>
      </c>
      <c r="I4747" s="23" t="str">
        <f>VLOOKUP(J4747,PROCV!$E$1:$F$27,2,FALSE)</f>
        <v>35 - São Paulo</v>
      </c>
      <c r="J4747" s="22" t="s">
        <v>76</v>
      </c>
      <c r="K4747" s="22">
        <v>0</v>
      </c>
      <c r="L4747" s="25">
        <v>263544</v>
      </c>
      <c r="M4747" s="20" t="e">
        <f>VLOOKUP(G4747,PROCV!$A$110:$B$119,2,FALSE)</f>
        <v>#N/A</v>
      </c>
      <c r="N4747" s="17" t="e">
        <f t="shared" si="74"/>
        <v>#N/A</v>
      </c>
    </row>
    <row r="4748" spans="1:14" x14ac:dyDescent="0.25">
      <c r="A4748" s="30" t="s">
        <v>48</v>
      </c>
      <c r="B4748" s="29">
        <v>62733</v>
      </c>
      <c r="C4748" s="28" t="s">
        <v>1880</v>
      </c>
      <c r="D4748" s="27" t="s">
        <v>4</v>
      </c>
      <c r="E4748" s="27" t="s">
        <v>230</v>
      </c>
      <c r="F4748" s="26" t="str">
        <f>VLOOKUP(E4748,PROCV!$A$1:$B$107,2,TRUE)</f>
        <v>Artes Cênicas e Espetáculo</v>
      </c>
      <c r="G4748" s="25">
        <v>2006</v>
      </c>
      <c r="H4748" s="24">
        <v>0</v>
      </c>
      <c r="I4748" s="23" t="str">
        <f>VLOOKUP(J4748,PROCV!$E$1:$F$27,2,FALSE)</f>
        <v>33 - Rio de Janeiro</v>
      </c>
      <c r="J4748" s="22" t="s">
        <v>82</v>
      </c>
      <c r="K4748" s="22">
        <v>0</v>
      </c>
      <c r="L4748" s="25">
        <v>250000</v>
      </c>
      <c r="M4748" s="20" t="e">
        <f>VLOOKUP(G4748,PROCV!$A$110:$B$119,2,FALSE)</f>
        <v>#N/A</v>
      </c>
      <c r="N4748" s="17" t="e">
        <f t="shared" si="74"/>
        <v>#N/A</v>
      </c>
    </row>
    <row r="4749" spans="1:14" x14ac:dyDescent="0.25">
      <c r="A4749" s="30" t="s">
        <v>48</v>
      </c>
      <c r="B4749" s="29">
        <v>65778</v>
      </c>
      <c r="C4749" s="28" t="s">
        <v>1879</v>
      </c>
      <c r="D4749" s="27" t="s">
        <v>189</v>
      </c>
      <c r="E4749" s="27" t="s">
        <v>213</v>
      </c>
      <c r="F4749" s="26" t="str">
        <f>VLOOKUP(E4749,PROCV!$A$1:$B$107,2,TRUE)</f>
        <v>Patrimônio</v>
      </c>
      <c r="G4749" s="25">
        <v>2006</v>
      </c>
      <c r="H4749" s="24">
        <v>0</v>
      </c>
      <c r="I4749" s="23" t="str">
        <f>VLOOKUP(J4749,PROCV!$E$1:$F$27,2,FALSE)</f>
        <v>53 - Distrito Federal</v>
      </c>
      <c r="J4749" s="22" t="s">
        <v>75</v>
      </c>
      <c r="K4749" s="22">
        <v>0</v>
      </c>
      <c r="L4749" s="25">
        <v>200000</v>
      </c>
      <c r="M4749" s="20" t="e">
        <f>VLOOKUP(G4749,PROCV!$A$110:$B$119,2,FALSE)</f>
        <v>#N/A</v>
      </c>
      <c r="N4749" s="17" t="e">
        <f t="shared" si="74"/>
        <v>#N/A</v>
      </c>
    </row>
    <row r="4750" spans="1:14" x14ac:dyDescent="0.25">
      <c r="A4750" s="30" t="s">
        <v>48</v>
      </c>
      <c r="B4750" s="29">
        <v>65771</v>
      </c>
      <c r="C4750" s="28" t="s">
        <v>1878</v>
      </c>
      <c r="D4750" s="27" t="s">
        <v>46</v>
      </c>
      <c r="E4750" s="27" t="s">
        <v>50</v>
      </c>
      <c r="F4750" s="26" t="str">
        <f>VLOOKUP(E4750,PROCV!$A$1:$B$107,2,TRUE)</f>
        <v>Educação e Criação em Artes</v>
      </c>
      <c r="G4750" s="25">
        <v>2006</v>
      </c>
      <c r="H4750" s="24">
        <v>0</v>
      </c>
      <c r="I4750" s="23" t="str">
        <f>VLOOKUP(J4750,PROCV!$E$1:$F$27,2,FALSE)</f>
        <v>53 - Distrito Federal</v>
      </c>
      <c r="J4750" s="22" t="s">
        <v>75</v>
      </c>
      <c r="K4750" s="22">
        <v>0</v>
      </c>
      <c r="L4750" s="25">
        <v>200000</v>
      </c>
      <c r="M4750" s="20" t="e">
        <f>VLOOKUP(G4750,PROCV!$A$110:$B$119,2,FALSE)</f>
        <v>#N/A</v>
      </c>
      <c r="N4750" s="17" t="e">
        <f t="shared" si="74"/>
        <v>#N/A</v>
      </c>
    </row>
    <row r="4751" spans="1:14" x14ac:dyDescent="0.25">
      <c r="A4751" s="30" t="s">
        <v>48</v>
      </c>
      <c r="B4751" s="29">
        <v>65775</v>
      </c>
      <c r="C4751" s="28" t="s">
        <v>1877</v>
      </c>
      <c r="D4751" s="27" t="s">
        <v>189</v>
      </c>
      <c r="E4751" s="27" t="s">
        <v>749</v>
      </c>
      <c r="F4751" s="26" t="str">
        <f>VLOOKUP(E4751,PROCV!$A$1:$B$107,2,TRUE)</f>
        <v>Educação e Criação em Artes</v>
      </c>
      <c r="G4751" s="25">
        <v>2006</v>
      </c>
      <c r="H4751" s="24">
        <v>0</v>
      </c>
      <c r="I4751" s="23" t="str">
        <f>VLOOKUP(J4751,PROCV!$E$1:$F$27,2,FALSE)</f>
        <v>53 - Distrito Federal</v>
      </c>
      <c r="J4751" s="22" t="s">
        <v>75</v>
      </c>
      <c r="K4751" s="22">
        <v>0</v>
      </c>
      <c r="L4751" s="25">
        <v>147710</v>
      </c>
      <c r="M4751" s="20" t="e">
        <f>VLOOKUP(G4751,PROCV!$A$110:$B$119,2,FALSE)</f>
        <v>#N/A</v>
      </c>
      <c r="N4751" s="17" t="e">
        <f t="shared" si="74"/>
        <v>#N/A</v>
      </c>
    </row>
    <row r="4752" spans="1:14" x14ac:dyDescent="0.25">
      <c r="A4752" s="30" t="s">
        <v>48</v>
      </c>
      <c r="B4752" s="29">
        <v>65427</v>
      </c>
      <c r="C4752" s="28" t="s">
        <v>1876</v>
      </c>
      <c r="D4752" s="27" t="s">
        <v>189</v>
      </c>
      <c r="E4752" s="27" t="s">
        <v>188</v>
      </c>
      <c r="F4752" s="26" t="str">
        <f>VLOOKUP(E4752,PROCV!$A$1:$B$107,2,TRUE)</f>
        <v>Audiovisual</v>
      </c>
      <c r="G4752" s="25">
        <v>2006</v>
      </c>
      <c r="H4752" s="24">
        <v>0</v>
      </c>
      <c r="I4752" s="23" t="str">
        <f>VLOOKUP(J4752,PROCV!$E$1:$F$27,2,FALSE)</f>
        <v>33 - Rio de Janeiro</v>
      </c>
      <c r="J4752" s="22" t="s">
        <v>82</v>
      </c>
      <c r="K4752" s="22">
        <v>0</v>
      </c>
      <c r="L4752" s="25">
        <v>21000</v>
      </c>
      <c r="M4752" s="20" t="e">
        <f>VLOOKUP(G4752,PROCV!$A$110:$B$119,2,FALSE)</f>
        <v>#N/A</v>
      </c>
      <c r="N4752" s="17" t="e">
        <f t="shared" si="74"/>
        <v>#N/A</v>
      </c>
    </row>
    <row r="4753" spans="1:14" x14ac:dyDescent="0.25">
      <c r="A4753" s="30" t="s">
        <v>48</v>
      </c>
      <c r="B4753" s="29">
        <v>69367</v>
      </c>
      <c r="C4753" s="28" t="s">
        <v>1875</v>
      </c>
      <c r="D4753" s="27" t="s">
        <v>4</v>
      </c>
      <c r="E4753" s="27" t="s">
        <v>230</v>
      </c>
      <c r="F4753" s="26" t="str">
        <f>VLOOKUP(E4753,PROCV!$A$1:$B$107,2,TRUE)</f>
        <v>Artes Cênicas e Espetáculo</v>
      </c>
      <c r="G4753" s="25">
        <v>2006</v>
      </c>
      <c r="H4753" s="24">
        <v>0</v>
      </c>
      <c r="I4753" s="23" t="str">
        <f>VLOOKUP(J4753,PROCV!$E$1:$F$27,2,FALSE)</f>
        <v>31 - Minas Gerais</v>
      </c>
      <c r="J4753" s="22" t="s">
        <v>85</v>
      </c>
      <c r="K4753" s="22">
        <v>0</v>
      </c>
      <c r="L4753" s="25">
        <v>20000</v>
      </c>
      <c r="M4753" s="20" t="e">
        <f>VLOOKUP(G4753,PROCV!$A$110:$B$119,2,FALSE)</f>
        <v>#N/A</v>
      </c>
      <c r="N4753" s="17" t="e">
        <f t="shared" si="74"/>
        <v>#N/A</v>
      </c>
    </row>
    <row r="4754" spans="1:14" x14ac:dyDescent="0.25">
      <c r="A4754" s="30" t="s">
        <v>48</v>
      </c>
      <c r="B4754" s="29">
        <v>65149</v>
      </c>
      <c r="C4754" s="28" t="s">
        <v>1874</v>
      </c>
      <c r="D4754" s="27" t="s">
        <v>114</v>
      </c>
      <c r="E4754" s="27" t="s">
        <v>192</v>
      </c>
      <c r="F4754" s="26" t="str">
        <f>VLOOKUP(E4754,PROCV!$A$1:$B$107,2,TRUE)</f>
        <v>Música</v>
      </c>
      <c r="G4754" s="25">
        <v>2006</v>
      </c>
      <c r="H4754" s="24">
        <v>0</v>
      </c>
      <c r="I4754" s="23" t="str">
        <f>VLOOKUP(J4754,PROCV!$E$1:$F$27,2,FALSE)</f>
        <v>35 - São Paulo</v>
      </c>
      <c r="J4754" s="22" t="s">
        <v>76</v>
      </c>
      <c r="K4754" s="22">
        <v>0</v>
      </c>
      <c r="L4754" s="25">
        <v>49999.199999999997</v>
      </c>
      <c r="M4754" s="20" t="e">
        <f>VLOOKUP(G4754,PROCV!$A$110:$B$119,2,FALSE)</f>
        <v>#N/A</v>
      </c>
      <c r="N4754" s="17" t="e">
        <f t="shared" si="74"/>
        <v>#N/A</v>
      </c>
    </row>
    <row r="4755" spans="1:14" x14ac:dyDescent="0.25">
      <c r="A4755" s="30" t="s">
        <v>48</v>
      </c>
      <c r="B4755" s="29">
        <v>61083</v>
      </c>
      <c r="C4755" s="28" t="s">
        <v>1873</v>
      </c>
      <c r="D4755" s="27" t="s">
        <v>4</v>
      </c>
      <c r="E4755" s="27" t="s">
        <v>230</v>
      </c>
      <c r="F4755" s="26" t="str">
        <f>VLOOKUP(E4755,PROCV!$A$1:$B$107,2,TRUE)</f>
        <v>Artes Cênicas e Espetáculo</v>
      </c>
      <c r="G4755" s="25">
        <v>2006</v>
      </c>
      <c r="H4755" s="24">
        <v>0</v>
      </c>
      <c r="I4755" s="23" t="str">
        <f>VLOOKUP(J4755,PROCV!$E$1:$F$27,2,FALSE)</f>
        <v>29 - Bahia</v>
      </c>
      <c r="J4755" s="22" t="s">
        <v>73</v>
      </c>
      <c r="K4755" s="22">
        <v>0</v>
      </c>
      <c r="L4755" s="25">
        <v>200000</v>
      </c>
      <c r="M4755" s="20" t="e">
        <f>VLOOKUP(G4755,PROCV!$A$110:$B$119,2,FALSE)</f>
        <v>#N/A</v>
      </c>
      <c r="N4755" s="17" t="e">
        <f t="shared" si="74"/>
        <v>#N/A</v>
      </c>
    </row>
    <row r="4756" spans="1:14" x14ac:dyDescent="0.25">
      <c r="A4756" s="30" t="s">
        <v>48</v>
      </c>
      <c r="B4756" s="29">
        <v>56791</v>
      </c>
      <c r="C4756" s="28" t="s">
        <v>1152</v>
      </c>
      <c r="D4756" s="27" t="s">
        <v>46</v>
      </c>
      <c r="E4756" s="27" t="s">
        <v>127</v>
      </c>
      <c r="F4756" s="26" t="str">
        <f>VLOOKUP(E4756,PROCV!$A$1:$B$107,2,TRUE)</f>
        <v>Patrimônio</v>
      </c>
      <c r="G4756" s="25">
        <v>2006</v>
      </c>
      <c r="H4756" s="24">
        <v>0</v>
      </c>
      <c r="I4756" s="23" t="str">
        <f>VLOOKUP(J4756,PROCV!$E$1:$F$27,2,FALSE)</f>
        <v>33 - Rio de Janeiro</v>
      </c>
      <c r="J4756" s="22" t="s">
        <v>82</v>
      </c>
      <c r="K4756" s="22">
        <v>0</v>
      </c>
      <c r="L4756" s="25">
        <v>68400.100000000006</v>
      </c>
      <c r="M4756" s="20" t="e">
        <f>VLOOKUP(G4756,PROCV!$A$110:$B$119,2,FALSE)</f>
        <v>#N/A</v>
      </c>
      <c r="N4756" s="17" t="e">
        <f t="shared" si="74"/>
        <v>#N/A</v>
      </c>
    </row>
    <row r="4757" spans="1:14" x14ac:dyDescent="0.25">
      <c r="A4757" s="30" t="s">
        <v>48</v>
      </c>
      <c r="B4757" s="29">
        <v>66851</v>
      </c>
      <c r="C4757" s="28" t="s">
        <v>1872</v>
      </c>
      <c r="D4757" s="27" t="s">
        <v>524</v>
      </c>
      <c r="E4757" s="27" t="s">
        <v>763</v>
      </c>
      <c r="F4757" s="26" t="str">
        <f>VLOOKUP(E4757,PROCV!$A$1:$B$107,2,TRUE)</f>
        <v>Audiovisual</v>
      </c>
      <c r="G4757" s="25">
        <v>2006</v>
      </c>
      <c r="H4757" s="24">
        <v>0</v>
      </c>
      <c r="I4757" s="23" t="str">
        <f>VLOOKUP(J4757,PROCV!$E$1:$F$27,2,FALSE)</f>
        <v>33 - Rio de Janeiro</v>
      </c>
      <c r="J4757" s="22" t="s">
        <v>82</v>
      </c>
      <c r="K4757" s="22">
        <v>0</v>
      </c>
      <c r="L4757" s="25">
        <v>68400.100000000006</v>
      </c>
      <c r="M4757" s="20" t="e">
        <f>VLOOKUP(G4757,PROCV!$A$110:$B$119,2,FALSE)</f>
        <v>#N/A</v>
      </c>
      <c r="N4757" s="17" t="e">
        <f t="shared" si="74"/>
        <v>#N/A</v>
      </c>
    </row>
    <row r="4758" spans="1:14" x14ac:dyDescent="0.25">
      <c r="A4758" s="30" t="s">
        <v>48</v>
      </c>
      <c r="B4758" s="29">
        <v>63484</v>
      </c>
      <c r="C4758" s="28" t="s">
        <v>1871</v>
      </c>
      <c r="D4758" s="27" t="s">
        <v>4</v>
      </c>
      <c r="E4758" s="27" t="s">
        <v>230</v>
      </c>
      <c r="F4758" s="26" t="str">
        <f>VLOOKUP(E4758,PROCV!$A$1:$B$107,2,TRUE)</f>
        <v>Artes Cênicas e Espetáculo</v>
      </c>
      <c r="G4758" s="25">
        <v>2006</v>
      </c>
      <c r="H4758" s="24">
        <v>0</v>
      </c>
      <c r="I4758" s="23" t="str">
        <f>VLOOKUP(J4758,PROCV!$E$1:$F$27,2,FALSE)</f>
        <v>27 - Alagoas</v>
      </c>
      <c r="J4758" s="22" t="s">
        <v>65</v>
      </c>
      <c r="K4758" s="22">
        <v>0</v>
      </c>
      <c r="L4758" s="25">
        <v>100000</v>
      </c>
      <c r="M4758" s="20" t="e">
        <f>VLOOKUP(G4758,PROCV!$A$110:$B$119,2,FALSE)</f>
        <v>#N/A</v>
      </c>
      <c r="N4758" s="17" t="e">
        <f t="shared" si="74"/>
        <v>#N/A</v>
      </c>
    </row>
    <row r="4759" spans="1:14" x14ac:dyDescent="0.25">
      <c r="A4759" s="30" t="s">
        <v>48</v>
      </c>
      <c r="B4759" s="29">
        <v>65580</v>
      </c>
      <c r="C4759" s="28" t="s">
        <v>1870</v>
      </c>
      <c r="D4759" s="27" t="s">
        <v>314</v>
      </c>
      <c r="E4759" s="27" t="s">
        <v>265</v>
      </c>
      <c r="F4759" s="26" t="str">
        <f>VLOOKUP(E4759,PROCV!$A$1:$B$107,2,TRUE)</f>
        <v>Patrimônio</v>
      </c>
      <c r="G4759" s="31">
        <v>2006</v>
      </c>
      <c r="H4759" s="24">
        <v>0</v>
      </c>
      <c r="I4759" s="23" t="str">
        <f>VLOOKUP(J4759,PROCV!$E$1:$F$27,2,FALSE)</f>
        <v>42 - Santa Catarina</v>
      </c>
      <c r="J4759" s="22" t="s">
        <v>79</v>
      </c>
      <c r="K4759" s="22">
        <v>0</v>
      </c>
      <c r="L4759" s="31">
        <v>88000</v>
      </c>
      <c r="M4759" s="20" t="e">
        <f>VLOOKUP(G4759,PROCV!$A$110:$B$119,2,FALSE)</f>
        <v>#N/A</v>
      </c>
      <c r="N4759" s="17" t="e">
        <f t="shared" si="74"/>
        <v>#N/A</v>
      </c>
    </row>
    <row r="4760" spans="1:14" x14ac:dyDescent="0.25">
      <c r="A4760" s="30" t="s">
        <v>48</v>
      </c>
      <c r="B4760" s="29">
        <v>63558</v>
      </c>
      <c r="C4760" s="28" t="s">
        <v>1869</v>
      </c>
      <c r="D4760" s="27" t="s">
        <v>4</v>
      </c>
      <c r="E4760" s="27" t="s">
        <v>230</v>
      </c>
      <c r="F4760" s="26" t="str">
        <f>VLOOKUP(E4760,PROCV!$A$1:$B$107,2,TRUE)</f>
        <v>Artes Cênicas e Espetáculo</v>
      </c>
      <c r="G4760" s="25">
        <v>2006</v>
      </c>
      <c r="H4760" s="24">
        <v>0</v>
      </c>
      <c r="I4760" s="23" t="str">
        <f>VLOOKUP(J4760,PROCV!$E$1:$F$27,2,FALSE)</f>
        <v>35 - São Paulo</v>
      </c>
      <c r="J4760" s="22" t="s">
        <v>76</v>
      </c>
      <c r="K4760" s="22">
        <v>0</v>
      </c>
      <c r="L4760" s="25">
        <v>248000</v>
      </c>
      <c r="M4760" s="20" t="e">
        <f>VLOOKUP(G4760,PROCV!$A$110:$B$119,2,FALSE)</f>
        <v>#N/A</v>
      </c>
      <c r="N4760" s="17" t="e">
        <f t="shared" si="74"/>
        <v>#N/A</v>
      </c>
    </row>
    <row r="4761" spans="1:14" x14ac:dyDescent="0.25">
      <c r="A4761" s="30" t="s">
        <v>48</v>
      </c>
      <c r="B4761" s="29">
        <v>62302</v>
      </c>
      <c r="C4761" s="28" t="s">
        <v>1868</v>
      </c>
      <c r="D4761" s="27" t="s">
        <v>4</v>
      </c>
      <c r="E4761" s="27" t="s">
        <v>230</v>
      </c>
      <c r="F4761" s="26" t="str">
        <f>VLOOKUP(E4761,PROCV!$A$1:$B$107,2,TRUE)</f>
        <v>Artes Cênicas e Espetáculo</v>
      </c>
      <c r="G4761" s="25">
        <v>2006</v>
      </c>
      <c r="H4761" s="24">
        <v>0</v>
      </c>
      <c r="I4761" s="23" t="str">
        <f>VLOOKUP(J4761,PROCV!$E$1:$F$27,2,FALSE)</f>
        <v>35 - São Paulo</v>
      </c>
      <c r="J4761" s="22" t="s">
        <v>76</v>
      </c>
      <c r="K4761" s="22">
        <v>0</v>
      </c>
      <c r="L4761" s="25">
        <v>1200000</v>
      </c>
      <c r="M4761" s="20" t="e">
        <f>VLOOKUP(G4761,PROCV!$A$110:$B$119,2,FALSE)</f>
        <v>#N/A</v>
      </c>
      <c r="N4761" s="17" t="e">
        <f t="shared" si="74"/>
        <v>#N/A</v>
      </c>
    </row>
    <row r="4762" spans="1:14" x14ac:dyDescent="0.25">
      <c r="A4762" s="30" t="s">
        <v>48</v>
      </c>
      <c r="B4762" s="29">
        <v>62557</v>
      </c>
      <c r="C4762" s="28" t="s">
        <v>1867</v>
      </c>
      <c r="D4762" s="27" t="s">
        <v>4</v>
      </c>
      <c r="E4762" s="27" t="s">
        <v>230</v>
      </c>
      <c r="F4762" s="26" t="str">
        <f>VLOOKUP(E4762,PROCV!$A$1:$B$107,2,TRUE)</f>
        <v>Artes Cênicas e Espetáculo</v>
      </c>
      <c r="G4762" s="25">
        <v>2006</v>
      </c>
      <c r="H4762" s="24">
        <v>0</v>
      </c>
      <c r="I4762" s="23" t="str">
        <f>VLOOKUP(J4762,PROCV!$E$1:$F$27,2,FALSE)</f>
        <v>35 - São Paulo</v>
      </c>
      <c r="J4762" s="22" t="s">
        <v>76</v>
      </c>
      <c r="K4762" s="22">
        <v>0</v>
      </c>
      <c r="L4762" s="25">
        <v>170000</v>
      </c>
      <c r="M4762" s="20" t="e">
        <f>VLOOKUP(G4762,PROCV!$A$110:$B$119,2,FALSE)</f>
        <v>#N/A</v>
      </c>
      <c r="N4762" s="17" t="e">
        <f t="shared" si="74"/>
        <v>#N/A</v>
      </c>
    </row>
    <row r="4763" spans="1:14" x14ac:dyDescent="0.25">
      <c r="A4763" s="30" t="s">
        <v>48</v>
      </c>
      <c r="B4763" s="29">
        <v>610460</v>
      </c>
      <c r="C4763" s="28" t="s">
        <v>1866</v>
      </c>
      <c r="D4763" s="27" t="s">
        <v>4</v>
      </c>
      <c r="E4763" s="27" t="s">
        <v>230</v>
      </c>
      <c r="F4763" s="26" t="str">
        <f>VLOOKUP(E4763,PROCV!$A$1:$B$107,2,TRUE)</f>
        <v>Artes Cênicas e Espetáculo</v>
      </c>
      <c r="G4763" s="25">
        <v>2006</v>
      </c>
      <c r="H4763" s="24">
        <v>0</v>
      </c>
      <c r="I4763" s="23" t="str">
        <f>VLOOKUP(J4763,PROCV!$E$1:$F$27,2,FALSE)</f>
        <v>32 - Espírito Santo</v>
      </c>
      <c r="J4763" s="22" t="s">
        <v>67</v>
      </c>
      <c r="K4763" s="22">
        <v>0</v>
      </c>
      <c r="L4763" s="25">
        <v>90000</v>
      </c>
      <c r="M4763" s="20" t="e">
        <f>VLOOKUP(G4763,PROCV!$A$110:$B$119,2,FALSE)</f>
        <v>#N/A</v>
      </c>
      <c r="N4763" s="17" t="e">
        <f t="shared" si="74"/>
        <v>#N/A</v>
      </c>
    </row>
    <row r="4764" spans="1:14" x14ac:dyDescent="0.25">
      <c r="A4764" s="30" t="s">
        <v>48</v>
      </c>
      <c r="B4764" s="29">
        <v>58505</v>
      </c>
      <c r="C4764" s="28" t="s">
        <v>1865</v>
      </c>
      <c r="D4764" s="27" t="s">
        <v>114</v>
      </c>
      <c r="E4764" s="27" t="s">
        <v>192</v>
      </c>
      <c r="F4764" s="26" t="str">
        <f>VLOOKUP(E4764,PROCV!$A$1:$B$107,2,TRUE)</f>
        <v>Música</v>
      </c>
      <c r="G4764" s="25">
        <v>2006</v>
      </c>
      <c r="H4764" s="24">
        <v>0</v>
      </c>
      <c r="I4764" s="23" t="str">
        <f>VLOOKUP(J4764,PROCV!$E$1:$F$27,2,FALSE)</f>
        <v>35 - São Paulo</v>
      </c>
      <c r="J4764" s="22" t="s">
        <v>76</v>
      </c>
      <c r="K4764" s="22">
        <v>0</v>
      </c>
      <c r="L4764" s="25">
        <v>64128</v>
      </c>
      <c r="M4764" s="20" t="e">
        <f>VLOOKUP(G4764,PROCV!$A$110:$B$119,2,FALSE)</f>
        <v>#N/A</v>
      </c>
      <c r="N4764" s="17" t="e">
        <f t="shared" si="74"/>
        <v>#N/A</v>
      </c>
    </row>
    <row r="4765" spans="1:14" x14ac:dyDescent="0.25">
      <c r="A4765" s="30" t="s">
        <v>48</v>
      </c>
      <c r="B4765" s="29">
        <v>65445</v>
      </c>
      <c r="C4765" s="28" t="s">
        <v>1864</v>
      </c>
      <c r="D4765" s="27" t="s">
        <v>189</v>
      </c>
      <c r="E4765" s="27" t="s">
        <v>213</v>
      </c>
      <c r="F4765" s="26" t="str">
        <f>VLOOKUP(E4765,PROCV!$A$1:$B$107,2,TRUE)</f>
        <v>Patrimônio</v>
      </c>
      <c r="G4765" s="25">
        <v>2006</v>
      </c>
      <c r="H4765" s="24">
        <v>0</v>
      </c>
      <c r="I4765" s="23" t="str">
        <f>VLOOKUP(J4765,PROCV!$E$1:$F$27,2,FALSE)</f>
        <v>43 - Rio Grande do Sul</v>
      </c>
      <c r="J4765" s="22" t="s">
        <v>56</v>
      </c>
      <c r="K4765" s="22">
        <v>0</v>
      </c>
      <c r="L4765" s="25">
        <v>47920</v>
      </c>
      <c r="M4765" s="20" t="e">
        <f>VLOOKUP(G4765,PROCV!$A$110:$B$119,2,FALSE)</f>
        <v>#N/A</v>
      </c>
      <c r="N4765" s="17" t="e">
        <f t="shared" si="74"/>
        <v>#N/A</v>
      </c>
    </row>
    <row r="4766" spans="1:14" x14ac:dyDescent="0.25">
      <c r="A4766" s="30" t="s">
        <v>48</v>
      </c>
      <c r="B4766" s="29">
        <v>63871</v>
      </c>
      <c r="C4766" s="28" t="s">
        <v>1863</v>
      </c>
      <c r="D4766" s="27" t="s">
        <v>189</v>
      </c>
      <c r="E4766" s="27" t="s">
        <v>213</v>
      </c>
      <c r="F4766" s="26" t="str">
        <f>VLOOKUP(E4766,PROCV!$A$1:$B$107,2,TRUE)</f>
        <v>Patrimônio</v>
      </c>
      <c r="G4766" s="25">
        <v>2006</v>
      </c>
      <c r="H4766" s="24">
        <v>0</v>
      </c>
      <c r="I4766" s="23" t="str">
        <f>VLOOKUP(J4766,PROCV!$E$1:$F$27,2,FALSE)</f>
        <v>41 - Paraná</v>
      </c>
      <c r="J4766" s="22" t="s">
        <v>106</v>
      </c>
      <c r="K4766" s="22">
        <v>0</v>
      </c>
      <c r="L4766" s="25">
        <v>100000</v>
      </c>
      <c r="M4766" s="20" t="e">
        <f>VLOOKUP(G4766,PROCV!$A$110:$B$119,2,FALSE)</f>
        <v>#N/A</v>
      </c>
      <c r="N4766" s="17" t="e">
        <f t="shared" si="74"/>
        <v>#N/A</v>
      </c>
    </row>
    <row r="4767" spans="1:14" x14ac:dyDescent="0.25">
      <c r="A4767" s="30" t="s">
        <v>48</v>
      </c>
      <c r="B4767" s="29">
        <v>53816</v>
      </c>
      <c r="C4767" s="28" t="s">
        <v>1862</v>
      </c>
      <c r="D4767" s="27" t="s">
        <v>189</v>
      </c>
      <c r="E4767" s="27" t="s">
        <v>213</v>
      </c>
      <c r="F4767" s="26" t="str">
        <f>VLOOKUP(E4767,PROCV!$A$1:$B$107,2,TRUE)</f>
        <v>Patrimônio</v>
      </c>
      <c r="G4767" s="25">
        <v>2006</v>
      </c>
      <c r="H4767" s="24">
        <v>0</v>
      </c>
      <c r="I4767" s="23" t="str">
        <f>VLOOKUP(J4767,PROCV!$E$1:$F$27,2,FALSE)</f>
        <v>25 - Paraíba</v>
      </c>
      <c r="J4767" s="22" t="s">
        <v>346</v>
      </c>
      <c r="K4767" s="22">
        <v>0</v>
      </c>
      <c r="L4767" s="25">
        <v>121676.28</v>
      </c>
      <c r="M4767" s="20" t="e">
        <f>VLOOKUP(G4767,PROCV!$A$110:$B$119,2,FALSE)</f>
        <v>#N/A</v>
      </c>
      <c r="N4767" s="17" t="e">
        <f t="shared" si="74"/>
        <v>#N/A</v>
      </c>
    </row>
    <row r="4768" spans="1:14" x14ac:dyDescent="0.25">
      <c r="A4768" s="30" t="s">
        <v>48</v>
      </c>
      <c r="B4768" s="29">
        <v>65784</v>
      </c>
      <c r="C4768" s="28" t="s">
        <v>1861</v>
      </c>
      <c r="D4768" s="27" t="s">
        <v>314</v>
      </c>
      <c r="E4768" s="27" t="s">
        <v>265</v>
      </c>
      <c r="F4768" s="26" t="str">
        <f>VLOOKUP(E4768,PROCV!$A$1:$B$107,2,TRUE)</f>
        <v>Patrimônio</v>
      </c>
      <c r="G4768" s="31">
        <v>2006</v>
      </c>
      <c r="H4768" s="24">
        <v>0</v>
      </c>
      <c r="I4768" s="23" t="str">
        <f>VLOOKUP(J4768,PROCV!$E$1:$F$27,2,FALSE)</f>
        <v>31 - Minas Gerais</v>
      </c>
      <c r="J4768" s="22" t="s">
        <v>85</v>
      </c>
      <c r="K4768" s="22">
        <v>0</v>
      </c>
      <c r="L4768" s="31">
        <v>30000</v>
      </c>
      <c r="M4768" s="20" t="e">
        <f>VLOOKUP(G4768,PROCV!$A$110:$B$119,2,FALSE)</f>
        <v>#N/A</v>
      </c>
      <c r="N4768" s="17" t="e">
        <f t="shared" si="74"/>
        <v>#N/A</v>
      </c>
    </row>
    <row r="4769" spans="1:14" x14ac:dyDescent="0.25">
      <c r="A4769" s="30" t="s">
        <v>48</v>
      </c>
      <c r="B4769" s="29">
        <v>65683</v>
      </c>
      <c r="C4769" s="28" t="s">
        <v>1860</v>
      </c>
      <c r="D4769" s="27" t="s">
        <v>46</v>
      </c>
      <c r="E4769" s="27" t="s">
        <v>50</v>
      </c>
      <c r="F4769" s="26" t="str">
        <f>VLOOKUP(E4769,PROCV!$A$1:$B$107,2,TRUE)</f>
        <v>Educação e Criação em Artes</v>
      </c>
      <c r="G4769" s="25">
        <v>2006</v>
      </c>
      <c r="H4769" s="24">
        <v>0</v>
      </c>
      <c r="I4769" s="23" t="str">
        <f>VLOOKUP(J4769,PROCV!$E$1:$F$27,2,FALSE)</f>
        <v>29 - Bahia</v>
      </c>
      <c r="J4769" s="22" t="s">
        <v>73</v>
      </c>
      <c r="K4769" s="22">
        <v>0</v>
      </c>
      <c r="L4769" s="25">
        <v>50000</v>
      </c>
      <c r="M4769" s="20" t="e">
        <f>VLOOKUP(G4769,PROCV!$A$110:$B$119,2,FALSE)</f>
        <v>#N/A</v>
      </c>
      <c r="N4769" s="17" t="e">
        <f t="shared" si="74"/>
        <v>#N/A</v>
      </c>
    </row>
    <row r="4770" spans="1:14" x14ac:dyDescent="0.25">
      <c r="A4770" s="30" t="s">
        <v>48</v>
      </c>
      <c r="B4770" s="29">
        <v>66079</v>
      </c>
      <c r="C4770" s="28" t="s">
        <v>1859</v>
      </c>
      <c r="D4770" s="27" t="s">
        <v>189</v>
      </c>
      <c r="E4770" s="27" t="s">
        <v>213</v>
      </c>
      <c r="F4770" s="26" t="str">
        <f>VLOOKUP(E4770,PROCV!$A$1:$B$107,2,TRUE)</f>
        <v>Patrimônio</v>
      </c>
      <c r="G4770" s="25">
        <v>2006</v>
      </c>
      <c r="H4770" s="24">
        <v>0</v>
      </c>
      <c r="I4770" s="23" t="str">
        <f>VLOOKUP(J4770,PROCV!$E$1:$F$27,2,FALSE)</f>
        <v>26 - Pernambuco</v>
      </c>
      <c r="J4770" s="22" t="s">
        <v>44</v>
      </c>
      <c r="K4770" s="22">
        <v>0</v>
      </c>
      <c r="L4770" s="25">
        <v>49400</v>
      </c>
      <c r="M4770" s="20" t="e">
        <f>VLOOKUP(G4770,PROCV!$A$110:$B$119,2,FALSE)</f>
        <v>#N/A</v>
      </c>
      <c r="N4770" s="17" t="e">
        <f t="shared" si="74"/>
        <v>#N/A</v>
      </c>
    </row>
    <row r="4771" spans="1:14" x14ac:dyDescent="0.25">
      <c r="A4771" s="30" t="s">
        <v>48</v>
      </c>
      <c r="B4771" s="29">
        <v>65229</v>
      </c>
      <c r="C4771" s="28" t="s">
        <v>1858</v>
      </c>
      <c r="D4771" s="27" t="s">
        <v>189</v>
      </c>
      <c r="E4771" s="27" t="s">
        <v>188</v>
      </c>
      <c r="F4771" s="26" t="str">
        <f>VLOOKUP(E4771,PROCV!$A$1:$B$107,2,TRUE)</f>
        <v>Audiovisual</v>
      </c>
      <c r="G4771" s="25">
        <v>2006</v>
      </c>
      <c r="H4771" s="24">
        <v>0</v>
      </c>
      <c r="I4771" s="23" t="str">
        <f>VLOOKUP(J4771,PROCV!$E$1:$F$27,2,FALSE)</f>
        <v>43 - Rio Grande do Sul</v>
      </c>
      <c r="J4771" s="22" t="s">
        <v>56</v>
      </c>
      <c r="K4771" s="22">
        <v>0</v>
      </c>
      <c r="L4771" s="25">
        <v>150000</v>
      </c>
      <c r="M4771" s="20" t="e">
        <f>VLOOKUP(G4771,PROCV!$A$110:$B$119,2,FALSE)</f>
        <v>#N/A</v>
      </c>
      <c r="N4771" s="17" t="e">
        <f t="shared" si="74"/>
        <v>#N/A</v>
      </c>
    </row>
    <row r="4772" spans="1:14" x14ac:dyDescent="0.25">
      <c r="A4772" s="30" t="s">
        <v>48</v>
      </c>
      <c r="B4772" s="29">
        <v>65461</v>
      </c>
      <c r="C4772" s="28" t="s">
        <v>1857</v>
      </c>
      <c r="D4772" s="27" t="s">
        <v>189</v>
      </c>
      <c r="E4772" s="27" t="s">
        <v>213</v>
      </c>
      <c r="F4772" s="26" t="str">
        <f>VLOOKUP(E4772,PROCV!$A$1:$B$107,2,TRUE)</f>
        <v>Patrimônio</v>
      </c>
      <c r="G4772" s="25">
        <v>2006</v>
      </c>
      <c r="H4772" s="24">
        <v>0</v>
      </c>
      <c r="I4772" s="23" t="str">
        <f>VLOOKUP(J4772,PROCV!$E$1:$F$27,2,FALSE)</f>
        <v>43 - Rio Grande do Sul</v>
      </c>
      <c r="J4772" s="22" t="s">
        <v>56</v>
      </c>
      <c r="K4772" s="22">
        <v>0</v>
      </c>
      <c r="L4772" s="25">
        <v>50000</v>
      </c>
      <c r="M4772" s="20" t="e">
        <f>VLOOKUP(G4772,PROCV!$A$110:$B$119,2,FALSE)</f>
        <v>#N/A</v>
      </c>
      <c r="N4772" s="17" t="e">
        <f t="shared" si="74"/>
        <v>#N/A</v>
      </c>
    </row>
    <row r="4773" spans="1:14" x14ac:dyDescent="0.25">
      <c r="A4773" s="30" t="s">
        <v>48</v>
      </c>
      <c r="B4773" s="29">
        <v>65438</v>
      </c>
      <c r="C4773" s="28" t="s">
        <v>1856</v>
      </c>
      <c r="D4773" s="27" t="s">
        <v>46</v>
      </c>
      <c r="E4773" s="27" t="s">
        <v>50</v>
      </c>
      <c r="F4773" s="26" t="str">
        <f>VLOOKUP(E4773,PROCV!$A$1:$B$107,2,TRUE)</f>
        <v>Educação e Criação em Artes</v>
      </c>
      <c r="G4773" s="25">
        <v>2006</v>
      </c>
      <c r="H4773" s="24">
        <v>0</v>
      </c>
      <c r="I4773" s="23" t="str">
        <f>VLOOKUP(J4773,PROCV!$E$1:$F$27,2,FALSE)</f>
        <v>35 - São Paulo</v>
      </c>
      <c r="J4773" s="22" t="s">
        <v>76</v>
      </c>
      <c r="K4773" s="22">
        <v>0</v>
      </c>
      <c r="L4773" s="25">
        <v>60000</v>
      </c>
      <c r="M4773" s="20" t="e">
        <f>VLOOKUP(G4773,PROCV!$A$110:$B$119,2,FALSE)</f>
        <v>#N/A</v>
      </c>
      <c r="N4773" s="17" t="e">
        <f t="shared" si="74"/>
        <v>#N/A</v>
      </c>
    </row>
    <row r="4774" spans="1:14" x14ac:dyDescent="0.25">
      <c r="A4774" s="30" t="s">
        <v>48</v>
      </c>
      <c r="B4774" s="29">
        <v>62242</v>
      </c>
      <c r="C4774" s="28" t="s">
        <v>1855</v>
      </c>
      <c r="D4774" s="27" t="s">
        <v>114</v>
      </c>
      <c r="E4774" s="27" t="s">
        <v>192</v>
      </c>
      <c r="F4774" s="26" t="str">
        <f>VLOOKUP(E4774,PROCV!$A$1:$B$107,2,TRUE)</f>
        <v>Música</v>
      </c>
      <c r="G4774" s="25">
        <v>2006</v>
      </c>
      <c r="H4774" s="24">
        <v>0</v>
      </c>
      <c r="I4774" s="23" t="str">
        <f>VLOOKUP(J4774,PROCV!$E$1:$F$27,2,FALSE)</f>
        <v>22 - Piauí</v>
      </c>
      <c r="J4774" s="22" t="s">
        <v>77</v>
      </c>
      <c r="K4774" s="22">
        <v>0</v>
      </c>
      <c r="L4774" s="25">
        <v>156480</v>
      </c>
      <c r="M4774" s="20" t="e">
        <f>VLOOKUP(G4774,PROCV!$A$110:$B$119,2,FALSE)</f>
        <v>#N/A</v>
      </c>
      <c r="N4774" s="17" t="e">
        <f t="shared" si="74"/>
        <v>#N/A</v>
      </c>
    </row>
    <row r="4775" spans="1:14" x14ac:dyDescent="0.25">
      <c r="A4775" s="30" t="s">
        <v>48</v>
      </c>
      <c r="B4775" s="29">
        <v>70046</v>
      </c>
      <c r="C4775" s="28" t="s">
        <v>1854</v>
      </c>
      <c r="D4775" s="27" t="s">
        <v>46</v>
      </c>
      <c r="E4775" s="27" t="s">
        <v>50</v>
      </c>
      <c r="F4775" s="26" t="str">
        <f>VLOOKUP(E4775,PROCV!$A$1:$B$107,2,TRUE)</f>
        <v>Educação e Criação em Artes</v>
      </c>
      <c r="G4775" s="25">
        <v>2006</v>
      </c>
      <c r="H4775" s="24">
        <v>0</v>
      </c>
      <c r="I4775" s="23" t="str">
        <f>VLOOKUP(J4775,PROCV!$E$1:$F$27,2,FALSE)</f>
        <v>42 - Santa Catarina</v>
      </c>
      <c r="J4775" s="22" t="s">
        <v>79</v>
      </c>
      <c r="K4775" s="22">
        <v>0</v>
      </c>
      <c r="L4775" s="25">
        <v>45000</v>
      </c>
      <c r="M4775" s="20" t="e">
        <f>VLOOKUP(G4775,PROCV!$A$110:$B$119,2,FALSE)</f>
        <v>#N/A</v>
      </c>
      <c r="N4775" s="17" t="e">
        <f t="shared" si="74"/>
        <v>#N/A</v>
      </c>
    </row>
    <row r="4776" spans="1:14" x14ac:dyDescent="0.25">
      <c r="A4776" s="30" t="s">
        <v>48</v>
      </c>
      <c r="B4776" s="29">
        <v>63557</v>
      </c>
      <c r="C4776" s="28" t="s">
        <v>1853</v>
      </c>
      <c r="D4776" s="27" t="s">
        <v>4</v>
      </c>
      <c r="E4776" s="27" t="s">
        <v>230</v>
      </c>
      <c r="F4776" s="26" t="str">
        <f>VLOOKUP(E4776,PROCV!$A$1:$B$107,2,TRUE)</f>
        <v>Artes Cênicas e Espetáculo</v>
      </c>
      <c r="G4776" s="25">
        <v>2006</v>
      </c>
      <c r="H4776" s="24">
        <v>0</v>
      </c>
      <c r="I4776" s="23" t="str">
        <f>VLOOKUP(J4776,PROCV!$E$1:$F$27,2,FALSE)</f>
        <v>35 - São Paulo</v>
      </c>
      <c r="J4776" s="22" t="s">
        <v>76</v>
      </c>
      <c r="K4776" s="22">
        <v>0</v>
      </c>
      <c r="L4776" s="25">
        <v>1000000</v>
      </c>
      <c r="M4776" s="20" t="e">
        <f>VLOOKUP(G4776,PROCV!$A$110:$B$119,2,FALSE)</f>
        <v>#N/A</v>
      </c>
      <c r="N4776" s="17" t="e">
        <f t="shared" si="74"/>
        <v>#N/A</v>
      </c>
    </row>
    <row r="4777" spans="1:14" x14ac:dyDescent="0.25">
      <c r="A4777" s="30" t="s">
        <v>48</v>
      </c>
      <c r="B4777" s="29">
        <v>64810</v>
      </c>
      <c r="C4777" s="28" t="s">
        <v>1852</v>
      </c>
      <c r="D4777" s="27" t="s">
        <v>189</v>
      </c>
      <c r="E4777" s="27" t="s">
        <v>929</v>
      </c>
      <c r="F4777" s="26" t="str">
        <f>VLOOKUP(E4777,PROCV!$A$1:$B$107,2,TRUE)</f>
        <v>Artes Cênicas e Espetáculo</v>
      </c>
      <c r="G4777" s="25">
        <v>2006</v>
      </c>
      <c r="H4777" s="24">
        <v>0</v>
      </c>
      <c r="I4777" s="23" t="str">
        <f>VLOOKUP(J4777,PROCV!$E$1:$F$27,2,FALSE)</f>
        <v>52 - Goiás</v>
      </c>
      <c r="J4777" s="22" t="s">
        <v>97</v>
      </c>
      <c r="K4777" s="22">
        <v>0</v>
      </c>
      <c r="L4777" s="25">
        <v>68000</v>
      </c>
      <c r="M4777" s="20" t="e">
        <f>VLOOKUP(G4777,PROCV!$A$110:$B$119,2,FALSE)</f>
        <v>#N/A</v>
      </c>
      <c r="N4777" s="17" t="e">
        <f t="shared" si="74"/>
        <v>#N/A</v>
      </c>
    </row>
    <row r="4778" spans="1:14" x14ac:dyDescent="0.25">
      <c r="A4778" s="30" t="s">
        <v>48</v>
      </c>
      <c r="B4778" s="29">
        <v>67432</v>
      </c>
      <c r="C4778" s="28" t="s">
        <v>1851</v>
      </c>
      <c r="D4778" s="27" t="s">
        <v>314</v>
      </c>
      <c r="E4778" s="27" t="s">
        <v>265</v>
      </c>
      <c r="F4778" s="26" t="str">
        <f>VLOOKUP(E4778,PROCV!$A$1:$B$107,2,TRUE)</f>
        <v>Patrimônio</v>
      </c>
      <c r="G4778" s="31">
        <v>2006</v>
      </c>
      <c r="H4778" s="24">
        <v>0</v>
      </c>
      <c r="I4778" s="23" t="str">
        <f>VLOOKUP(J4778,PROCV!$E$1:$F$27,2,FALSE)</f>
        <v>29 - Bahia</v>
      </c>
      <c r="J4778" s="22" t="s">
        <v>73</v>
      </c>
      <c r="K4778" s="22">
        <v>0</v>
      </c>
      <c r="L4778" s="31">
        <v>57800</v>
      </c>
      <c r="M4778" s="20" t="e">
        <f>VLOOKUP(G4778,PROCV!$A$110:$B$119,2,FALSE)</f>
        <v>#N/A</v>
      </c>
      <c r="N4778" s="17" t="e">
        <f t="shared" si="74"/>
        <v>#N/A</v>
      </c>
    </row>
    <row r="4779" spans="1:14" x14ac:dyDescent="0.25">
      <c r="A4779" s="30" t="s">
        <v>48</v>
      </c>
      <c r="B4779" s="29">
        <v>61914</v>
      </c>
      <c r="C4779" s="28" t="s">
        <v>1850</v>
      </c>
      <c r="D4779" s="27" t="s">
        <v>314</v>
      </c>
      <c r="E4779" s="27" t="s">
        <v>265</v>
      </c>
      <c r="F4779" s="26" t="str">
        <f>VLOOKUP(E4779,PROCV!$A$1:$B$107,2,TRUE)</f>
        <v>Patrimônio</v>
      </c>
      <c r="G4779" s="31">
        <v>2006</v>
      </c>
      <c r="H4779" s="24">
        <v>0</v>
      </c>
      <c r="I4779" s="23" t="str">
        <f>VLOOKUP(J4779,PROCV!$E$1:$F$27,2,FALSE)</f>
        <v>31 - Minas Gerais</v>
      </c>
      <c r="J4779" s="22" t="s">
        <v>85</v>
      </c>
      <c r="K4779" s="22">
        <v>0</v>
      </c>
      <c r="L4779" s="31">
        <v>97600</v>
      </c>
      <c r="M4779" s="20" t="e">
        <f>VLOOKUP(G4779,PROCV!$A$110:$B$119,2,FALSE)</f>
        <v>#N/A</v>
      </c>
      <c r="N4779" s="17" t="e">
        <f t="shared" si="74"/>
        <v>#N/A</v>
      </c>
    </row>
    <row r="4780" spans="1:14" x14ac:dyDescent="0.25">
      <c r="A4780" s="30" t="s">
        <v>48</v>
      </c>
      <c r="B4780" s="29">
        <v>61934</v>
      </c>
      <c r="C4780" s="28" t="s">
        <v>1849</v>
      </c>
      <c r="D4780" s="27" t="s">
        <v>4</v>
      </c>
      <c r="E4780" s="27" t="s">
        <v>230</v>
      </c>
      <c r="F4780" s="26" t="str">
        <f>VLOOKUP(E4780,PROCV!$A$1:$B$107,2,TRUE)</f>
        <v>Artes Cênicas e Espetáculo</v>
      </c>
      <c r="G4780" s="25">
        <v>2006</v>
      </c>
      <c r="H4780" s="24">
        <v>0</v>
      </c>
      <c r="I4780" s="23" t="str">
        <f>VLOOKUP(J4780,PROCV!$E$1:$F$27,2,FALSE)</f>
        <v>33 - Rio de Janeiro</v>
      </c>
      <c r="J4780" s="22" t="s">
        <v>82</v>
      </c>
      <c r="K4780" s="22">
        <v>0</v>
      </c>
      <c r="L4780" s="25">
        <v>1500000</v>
      </c>
      <c r="M4780" s="20" t="e">
        <f>VLOOKUP(G4780,PROCV!$A$110:$B$119,2,FALSE)</f>
        <v>#N/A</v>
      </c>
      <c r="N4780" s="17" t="e">
        <f t="shared" si="74"/>
        <v>#N/A</v>
      </c>
    </row>
    <row r="4781" spans="1:14" x14ac:dyDescent="0.25">
      <c r="A4781" s="30" t="s">
        <v>48</v>
      </c>
      <c r="B4781" s="29">
        <v>62503</v>
      </c>
      <c r="C4781" s="28" t="s">
        <v>1848</v>
      </c>
      <c r="D4781" s="27" t="s">
        <v>46</v>
      </c>
      <c r="E4781" s="27" t="s">
        <v>50</v>
      </c>
      <c r="F4781" s="26" t="str">
        <f>VLOOKUP(E4781,PROCV!$A$1:$B$107,2,TRUE)</f>
        <v>Educação e Criação em Artes</v>
      </c>
      <c r="G4781" s="25">
        <v>2006</v>
      </c>
      <c r="H4781" s="24">
        <v>0</v>
      </c>
      <c r="I4781" s="23" t="str">
        <f>VLOOKUP(J4781,PROCV!$E$1:$F$27,2,FALSE)</f>
        <v>53 - Distrito Federal</v>
      </c>
      <c r="J4781" s="22" t="s">
        <v>75</v>
      </c>
      <c r="K4781" s="22">
        <v>0</v>
      </c>
      <c r="L4781" s="25">
        <v>23800</v>
      </c>
      <c r="M4781" s="20" t="e">
        <f>VLOOKUP(G4781,PROCV!$A$110:$B$119,2,FALSE)</f>
        <v>#N/A</v>
      </c>
      <c r="N4781" s="17" t="e">
        <f t="shared" si="74"/>
        <v>#N/A</v>
      </c>
    </row>
    <row r="4782" spans="1:14" x14ac:dyDescent="0.25">
      <c r="A4782" s="30" t="s">
        <v>48</v>
      </c>
      <c r="B4782" s="29">
        <v>65586</v>
      </c>
      <c r="C4782" s="28" t="s">
        <v>1847</v>
      </c>
      <c r="D4782" s="27" t="s">
        <v>46</v>
      </c>
      <c r="E4782" s="27" t="s">
        <v>50</v>
      </c>
      <c r="F4782" s="26" t="str">
        <f>VLOOKUP(E4782,PROCV!$A$1:$B$107,2,TRUE)</f>
        <v>Educação e Criação em Artes</v>
      </c>
      <c r="G4782" s="25">
        <v>2006</v>
      </c>
      <c r="H4782" s="24">
        <v>0</v>
      </c>
      <c r="I4782" s="23" t="str">
        <f>VLOOKUP(J4782,PROCV!$E$1:$F$27,2,FALSE)</f>
        <v>31 - Minas Gerais</v>
      </c>
      <c r="J4782" s="22" t="s">
        <v>85</v>
      </c>
      <c r="K4782" s="22">
        <v>0</v>
      </c>
      <c r="L4782" s="25">
        <v>65000</v>
      </c>
      <c r="M4782" s="20" t="e">
        <f>VLOOKUP(G4782,PROCV!$A$110:$B$119,2,FALSE)</f>
        <v>#N/A</v>
      </c>
      <c r="N4782" s="17" t="e">
        <f t="shared" si="74"/>
        <v>#N/A</v>
      </c>
    </row>
    <row r="4783" spans="1:14" x14ac:dyDescent="0.25">
      <c r="A4783" s="30" t="s">
        <v>48</v>
      </c>
      <c r="B4783" s="29">
        <v>69200</v>
      </c>
      <c r="C4783" s="28" t="s">
        <v>1846</v>
      </c>
      <c r="D4783" s="27" t="s">
        <v>114</v>
      </c>
      <c r="E4783" s="27" t="s">
        <v>113</v>
      </c>
      <c r="F4783" s="26" t="str">
        <f>VLOOKUP(E4783,PROCV!$A$1:$B$107,2,TRUE)</f>
        <v>Música</v>
      </c>
      <c r="G4783" s="25">
        <v>2006</v>
      </c>
      <c r="H4783" s="24">
        <v>0</v>
      </c>
      <c r="I4783" s="23" t="str">
        <f>VLOOKUP(J4783,PROCV!$E$1:$F$27,2,FALSE)</f>
        <v>23 - Ceará</v>
      </c>
      <c r="J4783" s="22" t="s">
        <v>52</v>
      </c>
      <c r="K4783" s="22">
        <v>0</v>
      </c>
      <c r="L4783" s="25">
        <v>66750</v>
      </c>
      <c r="M4783" s="20" t="e">
        <f>VLOOKUP(G4783,PROCV!$A$110:$B$119,2,FALSE)</f>
        <v>#N/A</v>
      </c>
      <c r="N4783" s="17" t="e">
        <f t="shared" si="74"/>
        <v>#N/A</v>
      </c>
    </row>
    <row r="4784" spans="1:14" x14ac:dyDescent="0.25">
      <c r="A4784" s="30" t="s">
        <v>48</v>
      </c>
      <c r="B4784" s="29">
        <v>68126</v>
      </c>
      <c r="C4784" s="28" t="s">
        <v>1845</v>
      </c>
      <c r="D4784" s="27" t="s">
        <v>4</v>
      </c>
      <c r="E4784" s="27" t="s">
        <v>230</v>
      </c>
      <c r="F4784" s="26" t="str">
        <f>VLOOKUP(E4784,PROCV!$A$1:$B$107,2,TRUE)</f>
        <v>Artes Cênicas e Espetáculo</v>
      </c>
      <c r="G4784" s="25">
        <v>2006</v>
      </c>
      <c r="H4784" s="24">
        <v>0</v>
      </c>
      <c r="I4784" s="23" t="str">
        <f>VLOOKUP(J4784,PROCV!$E$1:$F$27,2,FALSE)</f>
        <v>33 - Rio de Janeiro</v>
      </c>
      <c r="J4784" s="22" t="s">
        <v>82</v>
      </c>
      <c r="K4784" s="22">
        <v>0</v>
      </c>
      <c r="L4784" s="25">
        <v>33723</v>
      </c>
      <c r="M4784" s="20" t="e">
        <f>VLOOKUP(G4784,PROCV!$A$110:$B$119,2,FALSE)</f>
        <v>#N/A</v>
      </c>
      <c r="N4784" s="17" t="e">
        <f t="shared" si="74"/>
        <v>#N/A</v>
      </c>
    </row>
    <row r="4785" spans="1:14" x14ac:dyDescent="0.25">
      <c r="A4785" s="30" t="s">
        <v>48</v>
      </c>
      <c r="B4785" s="29">
        <v>65466</v>
      </c>
      <c r="C4785" s="28" t="s">
        <v>1844</v>
      </c>
      <c r="D4785" s="27" t="s">
        <v>189</v>
      </c>
      <c r="E4785" s="27" t="s">
        <v>749</v>
      </c>
      <c r="F4785" s="26" t="str">
        <f>VLOOKUP(E4785,PROCV!$A$1:$B$107,2,TRUE)</f>
        <v>Educação e Criação em Artes</v>
      </c>
      <c r="G4785" s="25">
        <v>2006</v>
      </c>
      <c r="H4785" s="24">
        <v>0</v>
      </c>
      <c r="I4785" s="23" t="str">
        <f>VLOOKUP(J4785,PROCV!$E$1:$F$27,2,FALSE)</f>
        <v>26 - Pernambuco</v>
      </c>
      <c r="J4785" s="22" t="s">
        <v>44</v>
      </c>
      <c r="K4785" s="22">
        <v>0</v>
      </c>
      <c r="L4785" s="25">
        <v>300000</v>
      </c>
      <c r="M4785" s="20" t="e">
        <f>VLOOKUP(G4785,PROCV!$A$110:$B$119,2,FALSE)</f>
        <v>#N/A</v>
      </c>
      <c r="N4785" s="17" t="e">
        <f t="shared" si="74"/>
        <v>#N/A</v>
      </c>
    </row>
    <row r="4786" spans="1:14" x14ac:dyDescent="0.25">
      <c r="A4786" s="30" t="s">
        <v>48</v>
      </c>
      <c r="B4786" s="29">
        <v>68911</v>
      </c>
      <c r="C4786" s="28" t="s">
        <v>1843</v>
      </c>
      <c r="D4786" s="27" t="s">
        <v>46</v>
      </c>
      <c r="E4786" s="27" t="s">
        <v>50</v>
      </c>
      <c r="F4786" s="26" t="str">
        <f>VLOOKUP(E4786,PROCV!$A$1:$B$107,2,TRUE)</f>
        <v>Educação e Criação em Artes</v>
      </c>
      <c r="G4786" s="25">
        <v>2006</v>
      </c>
      <c r="H4786" s="24">
        <v>0</v>
      </c>
      <c r="I4786" s="23" t="str">
        <f>VLOOKUP(J4786,PROCV!$E$1:$F$27,2,FALSE)</f>
        <v>53 - Distrito Federal</v>
      </c>
      <c r="J4786" s="22" t="s">
        <v>75</v>
      </c>
      <c r="K4786" s="22">
        <v>0</v>
      </c>
      <c r="L4786" s="25">
        <v>130000</v>
      </c>
      <c r="M4786" s="20" t="e">
        <f>VLOOKUP(G4786,PROCV!$A$110:$B$119,2,FALSE)</f>
        <v>#N/A</v>
      </c>
      <c r="N4786" s="17" t="e">
        <f t="shared" si="74"/>
        <v>#N/A</v>
      </c>
    </row>
    <row r="4787" spans="1:14" x14ac:dyDescent="0.25">
      <c r="A4787" s="30" t="s">
        <v>48</v>
      </c>
      <c r="B4787" s="29">
        <v>68827</v>
      </c>
      <c r="C4787" s="28" t="s">
        <v>1842</v>
      </c>
      <c r="D4787" s="27" t="s">
        <v>46</v>
      </c>
      <c r="E4787" s="27" t="s">
        <v>50</v>
      </c>
      <c r="F4787" s="26" t="str">
        <f>VLOOKUP(E4787,PROCV!$A$1:$B$107,2,TRUE)</f>
        <v>Educação e Criação em Artes</v>
      </c>
      <c r="G4787" s="25">
        <v>2006</v>
      </c>
      <c r="H4787" s="24">
        <v>0</v>
      </c>
      <c r="I4787" s="23" t="str">
        <f>VLOOKUP(J4787,PROCV!$E$1:$F$27,2,FALSE)</f>
        <v>35 - São Paulo</v>
      </c>
      <c r="J4787" s="22" t="s">
        <v>76</v>
      </c>
      <c r="K4787" s="22">
        <v>0</v>
      </c>
      <c r="L4787" s="25">
        <v>1057682.24</v>
      </c>
      <c r="M4787" s="20" t="e">
        <f>VLOOKUP(G4787,PROCV!$A$110:$B$119,2,FALSE)</f>
        <v>#N/A</v>
      </c>
      <c r="N4787" s="17" t="e">
        <f t="shared" si="74"/>
        <v>#N/A</v>
      </c>
    </row>
    <row r="4788" spans="1:14" x14ac:dyDescent="0.25">
      <c r="A4788" s="30" t="s">
        <v>48</v>
      </c>
      <c r="B4788" s="29">
        <v>66562</v>
      </c>
      <c r="C4788" s="28" t="s">
        <v>1841</v>
      </c>
      <c r="D4788" s="27" t="s">
        <v>46</v>
      </c>
      <c r="E4788" s="27" t="s">
        <v>50</v>
      </c>
      <c r="F4788" s="26" t="str">
        <f>VLOOKUP(E4788,PROCV!$A$1:$B$107,2,TRUE)</f>
        <v>Educação e Criação em Artes</v>
      </c>
      <c r="G4788" s="25">
        <v>2006</v>
      </c>
      <c r="H4788" s="24">
        <v>0</v>
      </c>
      <c r="I4788" s="23" t="str">
        <f>VLOOKUP(J4788,PROCV!$E$1:$F$27,2,FALSE)</f>
        <v>25 - Paraíba</v>
      </c>
      <c r="J4788" s="22" t="s">
        <v>346</v>
      </c>
      <c r="K4788" s="22">
        <v>0</v>
      </c>
      <c r="L4788" s="25">
        <v>320000</v>
      </c>
      <c r="M4788" s="20" t="e">
        <f>VLOOKUP(G4788,PROCV!$A$110:$B$119,2,FALSE)</f>
        <v>#N/A</v>
      </c>
      <c r="N4788" s="17" t="e">
        <f t="shared" si="74"/>
        <v>#N/A</v>
      </c>
    </row>
    <row r="4789" spans="1:14" x14ac:dyDescent="0.25">
      <c r="A4789" s="30" t="s">
        <v>48</v>
      </c>
      <c r="B4789" s="29">
        <v>70037</v>
      </c>
      <c r="C4789" s="28" t="s">
        <v>1840</v>
      </c>
      <c r="D4789" s="27" t="s">
        <v>46</v>
      </c>
      <c r="E4789" s="27" t="s">
        <v>50</v>
      </c>
      <c r="F4789" s="26" t="str">
        <f>VLOOKUP(E4789,PROCV!$A$1:$B$107,2,TRUE)</f>
        <v>Educação e Criação em Artes</v>
      </c>
      <c r="G4789" s="25">
        <v>2006</v>
      </c>
      <c r="H4789" s="24">
        <v>0</v>
      </c>
      <c r="I4789" s="23" t="str">
        <f>VLOOKUP(J4789,PROCV!$E$1:$F$27,2,FALSE)</f>
        <v>23 - Ceará</v>
      </c>
      <c r="J4789" s="22" t="s">
        <v>52</v>
      </c>
      <c r="K4789" s="22">
        <v>0</v>
      </c>
      <c r="L4789" s="25">
        <v>470000</v>
      </c>
      <c r="M4789" s="20" t="e">
        <f>VLOOKUP(G4789,PROCV!$A$110:$B$119,2,FALSE)</f>
        <v>#N/A</v>
      </c>
      <c r="N4789" s="17" t="e">
        <f t="shared" si="74"/>
        <v>#N/A</v>
      </c>
    </row>
    <row r="4790" spans="1:14" x14ac:dyDescent="0.25">
      <c r="A4790" s="30" t="s">
        <v>48</v>
      </c>
      <c r="B4790" s="29">
        <v>66552</v>
      </c>
      <c r="C4790" s="28" t="s">
        <v>1839</v>
      </c>
      <c r="D4790" s="27" t="s">
        <v>46</v>
      </c>
      <c r="E4790" s="27" t="s">
        <v>50</v>
      </c>
      <c r="F4790" s="26" t="str">
        <f>VLOOKUP(E4790,PROCV!$A$1:$B$107,2,TRUE)</f>
        <v>Educação e Criação em Artes</v>
      </c>
      <c r="G4790" s="25">
        <v>2006</v>
      </c>
      <c r="H4790" s="24">
        <v>0</v>
      </c>
      <c r="I4790" s="23" t="str">
        <f>VLOOKUP(J4790,PROCV!$E$1:$F$27,2,FALSE)</f>
        <v>28 - Sergipe</v>
      </c>
      <c r="J4790" s="22" t="s">
        <v>49</v>
      </c>
      <c r="K4790" s="22">
        <v>0</v>
      </c>
      <c r="L4790" s="25">
        <v>250000</v>
      </c>
      <c r="M4790" s="20" t="e">
        <f>VLOOKUP(G4790,PROCV!$A$110:$B$119,2,FALSE)</f>
        <v>#N/A</v>
      </c>
      <c r="N4790" s="17" t="e">
        <f t="shared" si="74"/>
        <v>#N/A</v>
      </c>
    </row>
    <row r="4791" spans="1:14" x14ac:dyDescent="0.25">
      <c r="A4791" s="30" t="s">
        <v>48</v>
      </c>
      <c r="B4791" s="29">
        <v>66560</v>
      </c>
      <c r="C4791" s="28" t="s">
        <v>1838</v>
      </c>
      <c r="D4791" s="27" t="s">
        <v>46</v>
      </c>
      <c r="E4791" s="27" t="s">
        <v>50</v>
      </c>
      <c r="F4791" s="26" t="str">
        <f>VLOOKUP(E4791,PROCV!$A$1:$B$107,2,TRUE)</f>
        <v>Educação e Criação em Artes</v>
      </c>
      <c r="G4791" s="25">
        <v>2006</v>
      </c>
      <c r="H4791" s="24">
        <v>0</v>
      </c>
      <c r="I4791" s="23" t="str">
        <f>VLOOKUP(J4791,PROCV!$E$1:$F$27,2,FALSE)</f>
        <v>50 - Mato Grosso do Sul</v>
      </c>
      <c r="J4791" s="22" t="s">
        <v>179</v>
      </c>
      <c r="K4791" s="22">
        <v>0</v>
      </c>
      <c r="L4791" s="25">
        <v>60000</v>
      </c>
      <c r="M4791" s="20" t="e">
        <f>VLOOKUP(G4791,PROCV!$A$110:$B$119,2,FALSE)</f>
        <v>#N/A</v>
      </c>
      <c r="N4791" s="17" t="e">
        <f t="shared" si="74"/>
        <v>#N/A</v>
      </c>
    </row>
    <row r="4792" spans="1:14" x14ac:dyDescent="0.25">
      <c r="A4792" s="30" t="s">
        <v>48</v>
      </c>
      <c r="B4792" s="29">
        <v>70399</v>
      </c>
      <c r="C4792" s="28" t="s">
        <v>1837</v>
      </c>
      <c r="D4792" s="27" t="s">
        <v>46</v>
      </c>
      <c r="E4792" s="27" t="s">
        <v>50</v>
      </c>
      <c r="F4792" s="26" t="str">
        <f>VLOOKUP(E4792,PROCV!$A$1:$B$107,2,TRUE)</f>
        <v>Educação e Criação em Artes</v>
      </c>
      <c r="G4792" s="25">
        <v>2006</v>
      </c>
      <c r="H4792" s="24">
        <v>0</v>
      </c>
      <c r="I4792" s="23" t="str">
        <f>VLOOKUP(J4792,PROCV!$E$1:$F$27,2,FALSE)</f>
        <v>33 - Rio de Janeiro</v>
      </c>
      <c r="J4792" s="22" t="s">
        <v>82</v>
      </c>
      <c r="K4792" s="22">
        <v>0</v>
      </c>
      <c r="L4792" s="25">
        <v>1000000</v>
      </c>
      <c r="M4792" s="20" t="e">
        <f>VLOOKUP(G4792,PROCV!$A$110:$B$119,2,FALSE)</f>
        <v>#N/A</v>
      </c>
      <c r="N4792" s="17" t="e">
        <f t="shared" si="74"/>
        <v>#N/A</v>
      </c>
    </row>
    <row r="4793" spans="1:14" x14ac:dyDescent="0.25">
      <c r="A4793" s="30" t="s">
        <v>48</v>
      </c>
      <c r="B4793" s="29">
        <v>66527</v>
      </c>
      <c r="C4793" s="28" t="s">
        <v>1836</v>
      </c>
      <c r="D4793" s="27" t="s">
        <v>46</v>
      </c>
      <c r="E4793" s="27" t="s">
        <v>50</v>
      </c>
      <c r="F4793" s="26" t="str">
        <f>VLOOKUP(E4793,PROCV!$A$1:$B$107,2,TRUE)</f>
        <v>Educação e Criação em Artes</v>
      </c>
      <c r="G4793" s="25">
        <v>2006</v>
      </c>
      <c r="H4793" s="24">
        <v>0</v>
      </c>
      <c r="I4793" s="23" t="str">
        <f>VLOOKUP(J4793,PROCV!$E$1:$F$27,2,FALSE)</f>
        <v>35 - São Paulo</v>
      </c>
      <c r="J4793" s="22" t="s">
        <v>76</v>
      </c>
      <c r="K4793" s="22">
        <v>0</v>
      </c>
      <c r="L4793" s="25">
        <v>1350</v>
      </c>
      <c r="M4793" s="20" t="e">
        <f>VLOOKUP(G4793,PROCV!$A$110:$B$119,2,FALSE)</f>
        <v>#N/A</v>
      </c>
      <c r="N4793" s="17" t="e">
        <f t="shared" si="74"/>
        <v>#N/A</v>
      </c>
    </row>
    <row r="4794" spans="1:14" x14ac:dyDescent="0.25">
      <c r="A4794" s="30" t="s">
        <v>48</v>
      </c>
      <c r="B4794" s="29">
        <v>66563</v>
      </c>
      <c r="C4794" s="28" t="s">
        <v>1835</v>
      </c>
      <c r="D4794" s="27" t="s">
        <v>46</v>
      </c>
      <c r="E4794" s="27" t="s">
        <v>50</v>
      </c>
      <c r="F4794" s="26" t="str">
        <f>VLOOKUP(E4794,PROCV!$A$1:$B$107,2,TRUE)</f>
        <v>Educação e Criação em Artes</v>
      </c>
      <c r="G4794" s="25">
        <v>2006</v>
      </c>
      <c r="H4794" s="24">
        <v>0</v>
      </c>
      <c r="I4794" s="23" t="str">
        <f>VLOOKUP(J4794,PROCV!$E$1:$F$27,2,FALSE)</f>
        <v>12 - Acre</v>
      </c>
      <c r="J4794" s="22" t="s">
        <v>71</v>
      </c>
      <c r="K4794" s="22">
        <v>0</v>
      </c>
      <c r="L4794" s="25">
        <v>644000</v>
      </c>
      <c r="M4794" s="20" t="e">
        <f>VLOOKUP(G4794,PROCV!$A$110:$B$119,2,FALSE)</f>
        <v>#N/A</v>
      </c>
      <c r="N4794" s="17" t="e">
        <f t="shared" si="74"/>
        <v>#N/A</v>
      </c>
    </row>
    <row r="4795" spans="1:14" x14ac:dyDescent="0.25">
      <c r="A4795" s="30" t="s">
        <v>48</v>
      </c>
      <c r="B4795" s="29">
        <v>55843</v>
      </c>
      <c r="C4795" s="28" t="s">
        <v>1834</v>
      </c>
      <c r="D4795" s="27" t="s">
        <v>46</v>
      </c>
      <c r="E4795" s="27" t="s">
        <v>50</v>
      </c>
      <c r="F4795" s="26" t="str">
        <f>VLOOKUP(E4795,PROCV!$A$1:$B$107,2,TRUE)</f>
        <v>Educação e Criação em Artes</v>
      </c>
      <c r="G4795" s="25">
        <v>2006</v>
      </c>
      <c r="H4795" s="24">
        <v>0</v>
      </c>
      <c r="I4795" s="23" t="str">
        <f>VLOOKUP(J4795,PROCV!$E$1:$F$27,2,FALSE)</f>
        <v>29 - Bahia</v>
      </c>
      <c r="J4795" s="22" t="s">
        <v>73</v>
      </c>
      <c r="K4795" s="22">
        <v>0</v>
      </c>
      <c r="L4795" s="25">
        <v>200034.38</v>
      </c>
      <c r="M4795" s="20" t="e">
        <f>VLOOKUP(G4795,PROCV!$A$110:$B$119,2,FALSE)</f>
        <v>#N/A</v>
      </c>
      <c r="N4795" s="17" t="e">
        <f t="shared" si="74"/>
        <v>#N/A</v>
      </c>
    </row>
    <row r="4796" spans="1:14" x14ac:dyDescent="0.25">
      <c r="A4796" s="30" t="s">
        <v>48</v>
      </c>
      <c r="B4796" s="29">
        <v>63781</v>
      </c>
      <c r="C4796" s="28" t="s">
        <v>1833</v>
      </c>
      <c r="D4796" s="27" t="s">
        <v>4</v>
      </c>
      <c r="E4796" s="27" t="s">
        <v>230</v>
      </c>
      <c r="F4796" s="26" t="str">
        <f>VLOOKUP(E4796,PROCV!$A$1:$B$107,2,TRUE)</f>
        <v>Artes Cênicas e Espetáculo</v>
      </c>
      <c r="G4796" s="25">
        <v>2006</v>
      </c>
      <c r="H4796" s="24">
        <v>0</v>
      </c>
      <c r="I4796" s="23" t="str">
        <f>VLOOKUP(J4796,PROCV!$E$1:$F$27,2,FALSE)</f>
        <v>12 - Acre</v>
      </c>
      <c r="J4796" s="22" t="s">
        <v>71</v>
      </c>
      <c r="K4796" s="22">
        <v>0</v>
      </c>
      <c r="L4796" s="25">
        <v>100000</v>
      </c>
      <c r="M4796" s="20" t="e">
        <f>VLOOKUP(G4796,PROCV!$A$110:$B$119,2,FALSE)</f>
        <v>#N/A</v>
      </c>
      <c r="N4796" s="17" t="e">
        <f t="shared" si="74"/>
        <v>#N/A</v>
      </c>
    </row>
    <row r="4797" spans="1:14" x14ac:dyDescent="0.25">
      <c r="A4797" s="30" t="s">
        <v>48</v>
      </c>
      <c r="B4797" s="29">
        <v>610464</v>
      </c>
      <c r="C4797" s="28" t="s">
        <v>1832</v>
      </c>
      <c r="D4797" s="27" t="s">
        <v>189</v>
      </c>
      <c r="E4797" s="27" t="s">
        <v>213</v>
      </c>
      <c r="F4797" s="26" t="str">
        <f>VLOOKUP(E4797,PROCV!$A$1:$B$107,2,TRUE)</f>
        <v>Patrimônio</v>
      </c>
      <c r="G4797" s="25">
        <v>2006</v>
      </c>
      <c r="H4797" s="24">
        <v>0</v>
      </c>
      <c r="I4797" s="23" t="str">
        <f>VLOOKUP(J4797,PROCV!$E$1:$F$27,2,FALSE)</f>
        <v>35 - São Paulo</v>
      </c>
      <c r="J4797" s="22" t="s">
        <v>76</v>
      </c>
      <c r="K4797" s="22">
        <v>0</v>
      </c>
      <c r="L4797" s="25">
        <v>50000</v>
      </c>
      <c r="M4797" s="20" t="e">
        <f>VLOOKUP(G4797,PROCV!$A$110:$B$119,2,FALSE)</f>
        <v>#N/A</v>
      </c>
      <c r="N4797" s="17" t="e">
        <f t="shared" si="74"/>
        <v>#N/A</v>
      </c>
    </row>
    <row r="4798" spans="1:14" x14ac:dyDescent="0.25">
      <c r="A4798" s="30" t="s">
        <v>48</v>
      </c>
      <c r="B4798" s="29">
        <v>42627</v>
      </c>
      <c r="C4798" s="28" t="s">
        <v>1831</v>
      </c>
      <c r="D4798" s="27" t="s">
        <v>189</v>
      </c>
      <c r="E4798" s="27" t="s">
        <v>213</v>
      </c>
      <c r="F4798" s="26" t="str">
        <f>VLOOKUP(E4798,PROCV!$A$1:$B$107,2,TRUE)</f>
        <v>Patrimônio</v>
      </c>
      <c r="G4798" s="25">
        <v>2006</v>
      </c>
      <c r="H4798" s="24">
        <v>0</v>
      </c>
      <c r="I4798" s="23" t="str">
        <f>VLOOKUP(J4798,PROCV!$E$1:$F$27,2,FALSE)</f>
        <v>26 - Pernambuco</v>
      </c>
      <c r="J4798" s="22" t="s">
        <v>44</v>
      </c>
      <c r="K4798" s="22">
        <v>0</v>
      </c>
      <c r="L4798" s="25">
        <v>126315.8</v>
      </c>
      <c r="M4798" s="20" t="e">
        <f>VLOOKUP(G4798,PROCV!$A$110:$B$119,2,FALSE)</f>
        <v>#N/A</v>
      </c>
      <c r="N4798" s="17" t="e">
        <f t="shared" si="74"/>
        <v>#N/A</v>
      </c>
    </row>
    <row r="4799" spans="1:14" x14ac:dyDescent="0.25">
      <c r="A4799" s="30" t="s">
        <v>48</v>
      </c>
      <c r="B4799" s="29">
        <v>65728</v>
      </c>
      <c r="C4799" s="28" t="s">
        <v>1830</v>
      </c>
      <c r="D4799" s="27" t="s">
        <v>189</v>
      </c>
      <c r="E4799" s="27" t="s">
        <v>213</v>
      </c>
      <c r="F4799" s="26" t="str">
        <f>VLOOKUP(E4799,PROCV!$A$1:$B$107,2,TRUE)</f>
        <v>Patrimônio</v>
      </c>
      <c r="G4799" s="25">
        <v>2006</v>
      </c>
      <c r="H4799" s="24">
        <v>0</v>
      </c>
      <c r="I4799" s="23" t="str">
        <f>VLOOKUP(J4799,PROCV!$E$1:$F$27,2,FALSE)</f>
        <v>35 - São Paulo</v>
      </c>
      <c r="J4799" s="22" t="s">
        <v>76</v>
      </c>
      <c r="K4799" s="22">
        <v>0</v>
      </c>
      <c r="L4799" s="25">
        <v>100000</v>
      </c>
      <c r="M4799" s="20" t="e">
        <f>VLOOKUP(G4799,PROCV!$A$110:$B$119,2,FALSE)</f>
        <v>#N/A</v>
      </c>
      <c r="N4799" s="17" t="e">
        <f t="shared" si="74"/>
        <v>#N/A</v>
      </c>
    </row>
    <row r="4800" spans="1:14" x14ac:dyDescent="0.25">
      <c r="A4800" s="30" t="s">
        <v>48</v>
      </c>
      <c r="B4800" s="29">
        <v>64548</v>
      </c>
      <c r="C4800" s="28" t="s">
        <v>1829</v>
      </c>
      <c r="D4800" s="27" t="s">
        <v>114</v>
      </c>
      <c r="E4800" s="27" t="s">
        <v>113</v>
      </c>
      <c r="F4800" s="26" t="str">
        <f>VLOOKUP(E4800,PROCV!$A$1:$B$107,2,TRUE)</f>
        <v>Música</v>
      </c>
      <c r="G4800" s="25">
        <v>2006</v>
      </c>
      <c r="H4800" s="24">
        <v>0</v>
      </c>
      <c r="I4800" s="23" t="str">
        <f>VLOOKUP(J4800,PROCV!$E$1:$F$27,2,FALSE)</f>
        <v>53 - Distrito Federal</v>
      </c>
      <c r="J4800" s="22" t="s">
        <v>75</v>
      </c>
      <c r="K4800" s="22">
        <v>0</v>
      </c>
      <c r="L4800" s="25">
        <v>42480</v>
      </c>
      <c r="M4800" s="20" t="e">
        <f>VLOOKUP(G4800,PROCV!$A$110:$B$119,2,FALSE)</f>
        <v>#N/A</v>
      </c>
      <c r="N4800" s="17" t="e">
        <f t="shared" si="74"/>
        <v>#N/A</v>
      </c>
    </row>
    <row r="4801" spans="1:14" x14ac:dyDescent="0.25">
      <c r="A4801" s="30" t="s">
        <v>48</v>
      </c>
      <c r="B4801" s="29">
        <v>66518</v>
      </c>
      <c r="C4801" s="28" t="s">
        <v>1828</v>
      </c>
      <c r="D4801" s="27" t="s">
        <v>46</v>
      </c>
      <c r="E4801" s="27" t="s">
        <v>50</v>
      </c>
      <c r="F4801" s="26" t="str">
        <f>VLOOKUP(E4801,PROCV!$A$1:$B$107,2,TRUE)</f>
        <v>Educação e Criação em Artes</v>
      </c>
      <c r="G4801" s="25">
        <v>2006</v>
      </c>
      <c r="H4801" s="24">
        <v>0</v>
      </c>
      <c r="I4801" s="23" t="str">
        <f>VLOOKUP(J4801,PROCV!$E$1:$F$27,2,FALSE)</f>
        <v>26 - Pernambuco</v>
      </c>
      <c r="J4801" s="22" t="s">
        <v>44</v>
      </c>
      <c r="K4801" s="22">
        <v>0</v>
      </c>
      <c r="L4801" s="25">
        <v>48695</v>
      </c>
      <c r="M4801" s="20" t="e">
        <f>VLOOKUP(G4801,PROCV!$A$110:$B$119,2,FALSE)</f>
        <v>#N/A</v>
      </c>
      <c r="N4801" s="17" t="e">
        <f t="shared" si="74"/>
        <v>#N/A</v>
      </c>
    </row>
    <row r="4802" spans="1:14" x14ac:dyDescent="0.25">
      <c r="A4802" s="30" t="s">
        <v>48</v>
      </c>
      <c r="B4802" s="29">
        <v>67768</v>
      </c>
      <c r="C4802" s="28" t="s">
        <v>1827</v>
      </c>
      <c r="D4802" s="27" t="s">
        <v>4</v>
      </c>
      <c r="E4802" s="27" t="s">
        <v>230</v>
      </c>
      <c r="F4802" s="26" t="str">
        <f>VLOOKUP(E4802,PROCV!$A$1:$B$107,2,TRUE)</f>
        <v>Artes Cênicas e Espetáculo</v>
      </c>
      <c r="G4802" s="25">
        <v>2006</v>
      </c>
      <c r="H4802" s="24">
        <v>0</v>
      </c>
      <c r="I4802" s="23" t="str">
        <f>VLOOKUP(J4802,PROCV!$E$1:$F$27,2,FALSE)</f>
        <v>35 - São Paulo</v>
      </c>
      <c r="J4802" s="22" t="s">
        <v>76</v>
      </c>
      <c r="K4802" s="22">
        <v>0</v>
      </c>
      <c r="L4802" s="25">
        <v>228000</v>
      </c>
      <c r="M4802" s="20" t="e">
        <f>VLOOKUP(G4802,PROCV!$A$110:$B$119,2,FALSE)</f>
        <v>#N/A</v>
      </c>
      <c r="N4802" s="17" t="e">
        <f t="shared" ref="N4802:N4865" si="75">+M4802*L4802</f>
        <v>#N/A</v>
      </c>
    </row>
    <row r="4803" spans="1:14" x14ac:dyDescent="0.25">
      <c r="A4803" s="30" t="s">
        <v>48</v>
      </c>
      <c r="B4803" s="29">
        <v>63634</v>
      </c>
      <c r="C4803" s="28" t="s">
        <v>1826</v>
      </c>
      <c r="D4803" s="27" t="s">
        <v>189</v>
      </c>
      <c r="E4803" s="27" t="s">
        <v>188</v>
      </c>
      <c r="F4803" s="26" t="str">
        <f>VLOOKUP(E4803,PROCV!$A$1:$B$107,2,TRUE)</f>
        <v>Audiovisual</v>
      </c>
      <c r="G4803" s="25">
        <v>2006</v>
      </c>
      <c r="H4803" s="24">
        <v>0</v>
      </c>
      <c r="I4803" s="23" t="str">
        <f>VLOOKUP(J4803,PROCV!$E$1:$F$27,2,FALSE)</f>
        <v>12 - Acre</v>
      </c>
      <c r="J4803" s="22" t="s">
        <v>71</v>
      </c>
      <c r="K4803" s="22">
        <v>0</v>
      </c>
      <c r="L4803" s="25">
        <v>30000</v>
      </c>
      <c r="M4803" s="20" t="e">
        <f>VLOOKUP(G4803,PROCV!$A$110:$B$119,2,FALSE)</f>
        <v>#N/A</v>
      </c>
      <c r="N4803" s="17" t="e">
        <f t="shared" si="75"/>
        <v>#N/A</v>
      </c>
    </row>
    <row r="4804" spans="1:14" x14ac:dyDescent="0.25">
      <c r="A4804" s="30" t="s">
        <v>48</v>
      </c>
      <c r="B4804" s="29">
        <v>55082</v>
      </c>
      <c r="C4804" s="28" t="s">
        <v>1825</v>
      </c>
      <c r="D4804" s="27" t="s">
        <v>46</v>
      </c>
      <c r="E4804" s="27" t="s">
        <v>169</v>
      </c>
      <c r="F4804" s="26" t="str">
        <f>VLOOKUP(E4804,PROCV!$A$1:$B$107,2,TRUE)</f>
        <v>Editorial</v>
      </c>
      <c r="G4804" s="25">
        <v>2006</v>
      </c>
      <c r="H4804" s="24">
        <v>0</v>
      </c>
      <c r="I4804" s="23" t="str">
        <f>VLOOKUP(J4804,PROCV!$E$1:$F$27,2,FALSE)</f>
        <v>43 - Rio Grande do Sul</v>
      </c>
      <c r="J4804" s="22" t="s">
        <v>56</v>
      </c>
      <c r="K4804" s="22">
        <v>0</v>
      </c>
      <c r="L4804" s="25">
        <v>56362.17</v>
      </c>
      <c r="M4804" s="20" t="e">
        <f>VLOOKUP(G4804,PROCV!$A$110:$B$119,2,FALSE)</f>
        <v>#N/A</v>
      </c>
      <c r="N4804" s="17" t="e">
        <f t="shared" si="75"/>
        <v>#N/A</v>
      </c>
    </row>
    <row r="4805" spans="1:14" x14ac:dyDescent="0.25">
      <c r="A4805" s="30" t="s">
        <v>48</v>
      </c>
      <c r="B4805" s="29">
        <v>64392</v>
      </c>
      <c r="C4805" s="28" t="s">
        <v>1824</v>
      </c>
      <c r="D4805" s="27" t="s">
        <v>189</v>
      </c>
      <c r="E4805" s="27" t="s">
        <v>213</v>
      </c>
      <c r="F4805" s="26" t="str">
        <f>VLOOKUP(E4805,PROCV!$A$1:$B$107,2,TRUE)</f>
        <v>Patrimônio</v>
      </c>
      <c r="G4805" s="25">
        <v>2006</v>
      </c>
      <c r="H4805" s="24">
        <v>0</v>
      </c>
      <c r="I4805" s="23" t="str">
        <f>VLOOKUP(J4805,PROCV!$E$1:$F$27,2,FALSE)</f>
        <v>29 - Bahia</v>
      </c>
      <c r="J4805" s="22" t="s">
        <v>73</v>
      </c>
      <c r="K4805" s="22">
        <v>0</v>
      </c>
      <c r="L4805" s="25">
        <v>162612.34</v>
      </c>
      <c r="M4805" s="20" t="e">
        <f>VLOOKUP(G4805,PROCV!$A$110:$B$119,2,FALSE)</f>
        <v>#N/A</v>
      </c>
      <c r="N4805" s="17" t="e">
        <f t="shared" si="75"/>
        <v>#N/A</v>
      </c>
    </row>
    <row r="4806" spans="1:14" x14ac:dyDescent="0.25">
      <c r="A4806" s="30" t="s">
        <v>48</v>
      </c>
      <c r="B4806" s="29">
        <v>55802</v>
      </c>
      <c r="C4806" s="28" t="s">
        <v>1823</v>
      </c>
      <c r="D4806" s="27" t="s">
        <v>189</v>
      </c>
      <c r="E4806" s="27" t="s">
        <v>749</v>
      </c>
      <c r="F4806" s="26" t="str">
        <f>VLOOKUP(E4806,PROCV!$A$1:$B$107,2,TRUE)</f>
        <v>Educação e Criação em Artes</v>
      </c>
      <c r="G4806" s="25">
        <v>2006</v>
      </c>
      <c r="H4806" s="24">
        <v>0</v>
      </c>
      <c r="I4806" s="23" t="str">
        <f>VLOOKUP(J4806,PROCV!$E$1:$F$27,2,FALSE)</f>
        <v>43 - Rio Grande do Sul</v>
      </c>
      <c r="J4806" s="22" t="s">
        <v>56</v>
      </c>
      <c r="K4806" s="22">
        <v>0</v>
      </c>
      <c r="L4806" s="25">
        <v>90974.399999999994</v>
      </c>
      <c r="M4806" s="20" t="e">
        <f>VLOOKUP(G4806,PROCV!$A$110:$B$119,2,FALSE)</f>
        <v>#N/A</v>
      </c>
      <c r="N4806" s="17" t="e">
        <f t="shared" si="75"/>
        <v>#N/A</v>
      </c>
    </row>
    <row r="4807" spans="1:14" x14ac:dyDescent="0.25">
      <c r="A4807" s="30" t="s">
        <v>48</v>
      </c>
      <c r="B4807" s="29">
        <v>63939</v>
      </c>
      <c r="C4807" s="28" t="s">
        <v>1822</v>
      </c>
      <c r="D4807" s="27" t="s">
        <v>189</v>
      </c>
      <c r="E4807" s="27" t="s">
        <v>213</v>
      </c>
      <c r="F4807" s="26" t="str">
        <f>VLOOKUP(E4807,PROCV!$A$1:$B$107,2,TRUE)</f>
        <v>Patrimônio</v>
      </c>
      <c r="G4807" s="25">
        <v>2006</v>
      </c>
      <c r="H4807" s="24">
        <v>0</v>
      </c>
      <c r="I4807" s="23" t="str">
        <f>VLOOKUP(J4807,PROCV!$E$1:$F$27,2,FALSE)</f>
        <v>41 - Paraná</v>
      </c>
      <c r="J4807" s="22" t="s">
        <v>106</v>
      </c>
      <c r="K4807" s="22">
        <v>0</v>
      </c>
      <c r="L4807" s="25">
        <v>100000</v>
      </c>
      <c r="M4807" s="20" t="e">
        <f>VLOOKUP(G4807,PROCV!$A$110:$B$119,2,FALSE)</f>
        <v>#N/A</v>
      </c>
      <c r="N4807" s="17" t="e">
        <f t="shared" si="75"/>
        <v>#N/A</v>
      </c>
    </row>
    <row r="4808" spans="1:14" x14ac:dyDescent="0.25">
      <c r="A4808" s="30" t="s">
        <v>48</v>
      </c>
      <c r="B4808" s="29">
        <v>610749</v>
      </c>
      <c r="C4808" s="28" t="s">
        <v>1821</v>
      </c>
      <c r="D4808" s="27" t="s">
        <v>4</v>
      </c>
      <c r="E4808" s="27" t="s">
        <v>230</v>
      </c>
      <c r="F4808" s="26" t="str">
        <f>VLOOKUP(E4808,PROCV!$A$1:$B$107,2,TRUE)</f>
        <v>Artes Cênicas e Espetáculo</v>
      </c>
      <c r="G4808" s="25">
        <v>2006</v>
      </c>
      <c r="H4808" s="24">
        <v>0</v>
      </c>
      <c r="I4808" s="23" t="str">
        <f>VLOOKUP(J4808,PROCV!$E$1:$F$27,2,FALSE)</f>
        <v>35 - São Paulo</v>
      </c>
      <c r="J4808" s="22" t="s">
        <v>76</v>
      </c>
      <c r="K4808" s="22">
        <v>0</v>
      </c>
      <c r="L4808" s="25">
        <v>50000</v>
      </c>
      <c r="M4808" s="20" t="e">
        <f>VLOOKUP(G4808,PROCV!$A$110:$B$119,2,FALSE)</f>
        <v>#N/A</v>
      </c>
      <c r="N4808" s="17" t="e">
        <f t="shared" si="75"/>
        <v>#N/A</v>
      </c>
    </row>
    <row r="4809" spans="1:14" x14ac:dyDescent="0.25">
      <c r="A4809" s="30" t="s">
        <v>48</v>
      </c>
      <c r="B4809" s="29">
        <v>67673</v>
      </c>
      <c r="C4809" s="28" t="s">
        <v>1820</v>
      </c>
      <c r="D4809" s="27" t="s">
        <v>4</v>
      </c>
      <c r="E4809" s="27" t="s">
        <v>230</v>
      </c>
      <c r="F4809" s="26" t="str">
        <f>VLOOKUP(E4809,PROCV!$A$1:$B$107,2,TRUE)</f>
        <v>Artes Cênicas e Espetáculo</v>
      </c>
      <c r="G4809" s="25">
        <v>2006</v>
      </c>
      <c r="H4809" s="24">
        <v>0</v>
      </c>
      <c r="I4809" s="23" t="str">
        <f>VLOOKUP(J4809,PROCV!$E$1:$F$27,2,FALSE)</f>
        <v>33 - Rio de Janeiro</v>
      </c>
      <c r="J4809" s="22" t="s">
        <v>82</v>
      </c>
      <c r="K4809" s="22">
        <v>0</v>
      </c>
      <c r="L4809" s="25">
        <v>20000</v>
      </c>
      <c r="M4809" s="20" t="e">
        <f>VLOOKUP(G4809,PROCV!$A$110:$B$119,2,FALSE)</f>
        <v>#N/A</v>
      </c>
      <c r="N4809" s="17" t="e">
        <f t="shared" si="75"/>
        <v>#N/A</v>
      </c>
    </row>
    <row r="4810" spans="1:14" x14ac:dyDescent="0.25">
      <c r="A4810" s="30" t="s">
        <v>48</v>
      </c>
      <c r="B4810" s="29">
        <v>65961</v>
      </c>
      <c r="C4810" s="28" t="s">
        <v>1819</v>
      </c>
      <c r="D4810" s="27" t="s">
        <v>46</v>
      </c>
      <c r="E4810" s="27" t="s">
        <v>50</v>
      </c>
      <c r="F4810" s="26" t="str">
        <f>VLOOKUP(E4810,PROCV!$A$1:$B$107,2,TRUE)</f>
        <v>Educação e Criação em Artes</v>
      </c>
      <c r="G4810" s="25">
        <v>2006</v>
      </c>
      <c r="H4810" s="24">
        <v>0</v>
      </c>
      <c r="I4810" s="23" t="str">
        <f>VLOOKUP(J4810,PROCV!$E$1:$F$27,2,FALSE)</f>
        <v>31 - Minas Gerais</v>
      </c>
      <c r="J4810" s="22" t="s">
        <v>85</v>
      </c>
      <c r="K4810" s="22">
        <v>0</v>
      </c>
      <c r="L4810" s="25">
        <v>29840</v>
      </c>
      <c r="M4810" s="20" t="e">
        <f>VLOOKUP(G4810,PROCV!$A$110:$B$119,2,FALSE)</f>
        <v>#N/A</v>
      </c>
      <c r="N4810" s="17" t="e">
        <f t="shared" si="75"/>
        <v>#N/A</v>
      </c>
    </row>
    <row r="4811" spans="1:14" x14ac:dyDescent="0.25">
      <c r="A4811" s="30" t="s">
        <v>48</v>
      </c>
      <c r="B4811" s="29">
        <v>65594</v>
      </c>
      <c r="C4811" s="28" t="s">
        <v>789</v>
      </c>
      <c r="D4811" s="27" t="s">
        <v>4</v>
      </c>
      <c r="E4811" s="27" t="s">
        <v>230</v>
      </c>
      <c r="F4811" s="26" t="str">
        <f>VLOOKUP(E4811,PROCV!$A$1:$B$107,2,TRUE)</f>
        <v>Artes Cênicas e Espetáculo</v>
      </c>
      <c r="G4811" s="25">
        <v>2006</v>
      </c>
      <c r="H4811" s="24">
        <v>0</v>
      </c>
      <c r="I4811" s="23" t="str">
        <f>VLOOKUP(J4811,PROCV!$E$1:$F$27,2,FALSE)</f>
        <v>33 - Rio de Janeiro</v>
      </c>
      <c r="J4811" s="22" t="s">
        <v>82</v>
      </c>
      <c r="K4811" s="22">
        <v>0</v>
      </c>
      <c r="L4811" s="25">
        <v>140000</v>
      </c>
      <c r="M4811" s="20" t="e">
        <f>VLOOKUP(G4811,PROCV!$A$110:$B$119,2,FALSE)</f>
        <v>#N/A</v>
      </c>
      <c r="N4811" s="17" t="e">
        <f t="shared" si="75"/>
        <v>#N/A</v>
      </c>
    </row>
    <row r="4812" spans="1:14" x14ac:dyDescent="0.25">
      <c r="A4812" s="30" t="s">
        <v>48</v>
      </c>
      <c r="B4812" s="29">
        <v>65668</v>
      </c>
      <c r="C4812" s="28" t="s">
        <v>1818</v>
      </c>
      <c r="D4812" s="27" t="s">
        <v>300</v>
      </c>
      <c r="E4812" s="27" t="s">
        <v>299</v>
      </c>
      <c r="F4812" s="26" t="str">
        <f>VLOOKUP(E4812,PROCV!$A$1:$B$107,2,TRUE)</f>
        <v>Patrimônio</v>
      </c>
      <c r="G4812" s="25">
        <v>2006</v>
      </c>
      <c r="H4812" s="24">
        <v>0</v>
      </c>
      <c r="I4812" s="23" t="str">
        <f>VLOOKUP(J4812,PROCV!$E$1:$F$27,2,FALSE)</f>
        <v>31 - Minas Gerais</v>
      </c>
      <c r="J4812" s="22" t="s">
        <v>85</v>
      </c>
      <c r="K4812" s="22">
        <v>0</v>
      </c>
      <c r="L4812" s="25">
        <v>25000</v>
      </c>
      <c r="M4812" s="20" t="e">
        <f>VLOOKUP(G4812,PROCV!$A$110:$B$119,2,FALSE)</f>
        <v>#N/A</v>
      </c>
      <c r="N4812" s="17" t="e">
        <f t="shared" si="75"/>
        <v>#N/A</v>
      </c>
    </row>
    <row r="4813" spans="1:14" x14ac:dyDescent="0.25">
      <c r="A4813" s="30" t="s">
        <v>48</v>
      </c>
      <c r="B4813" s="29">
        <v>65376</v>
      </c>
      <c r="C4813" s="28" t="s">
        <v>1817</v>
      </c>
      <c r="D4813" s="27" t="s">
        <v>114</v>
      </c>
      <c r="E4813" s="27" t="s">
        <v>192</v>
      </c>
      <c r="F4813" s="26" t="str">
        <f>VLOOKUP(E4813,PROCV!$A$1:$B$107,2,TRUE)</f>
        <v>Música</v>
      </c>
      <c r="G4813" s="25">
        <v>2006</v>
      </c>
      <c r="H4813" s="24">
        <v>0</v>
      </c>
      <c r="I4813" s="23" t="str">
        <f>VLOOKUP(J4813,PROCV!$E$1:$F$27,2,FALSE)</f>
        <v>35 - São Paulo</v>
      </c>
      <c r="J4813" s="22" t="s">
        <v>76</v>
      </c>
      <c r="K4813" s="22">
        <v>0</v>
      </c>
      <c r="L4813" s="25">
        <v>77360</v>
      </c>
      <c r="M4813" s="20" t="e">
        <f>VLOOKUP(G4813,PROCV!$A$110:$B$119,2,FALSE)</f>
        <v>#N/A</v>
      </c>
      <c r="N4813" s="17" t="e">
        <f t="shared" si="75"/>
        <v>#N/A</v>
      </c>
    </row>
    <row r="4814" spans="1:14" x14ac:dyDescent="0.25">
      <c r="A4814" s="30" t="s">
        <v>48</v>
      </c>
      <c r="B4814" s="29">
        <v>65765</v>
      </c>
      <c r="C4814" s="28" t="s">
        <v>1816</v>
      </c>
      <c r="D4814" s="27" t="s">
        <v>189</v>
      </c>
      <c r="E4814" s="27" t="s">
        <v>749</v>
      </c>
      <c r="F4814" s="26" t="str">
        <f>VLOOKUP(E4814,PROCV!$A$1:$B$107,2,TRUE)</f>
        <v>Educação e Criação em Artes</v>
      </c>
      <c r="G4814" s="25">
        <v>2006</v>
      </c>
      <c r="H4814" s="24">
        <v>0</v>
      </c>
      <c r="I4814" s="23" t="str">
        <f>VLOOKUP(J4814,PROCV!$E$1:$F$27,2,FALSE)</f>
        <v>43 - Rio Grande do Sul</v>
      </c>
      <c r="J4814" s="22" t="s">
        <v>56</v>
      </c>
      <c r="K4814" s="22">
        <v>0</v>
      </c>
      <c r="L4814" s="25">
        <v>7834.14</v>
      </c>
      <c r="M4814" s="20" t="e">
        <f>VLOOKUP(G4814,PROCV!$A$110:$B$119,2,FALSE)</f>
        <v>#N/A</v>
      </c>
      <c r="N4814" s="17" t="e">
        <f t="shared" si="75"/>
        <v>#N/A</v>
      </c>
    </row>
    <row r="4815" spans="1:14" x14ac:dyDescent="0.25">
      <c r="A4815" s="30" t="s">
        <v>48</v>
      </c>
      <c r="B4815" s="29">
        <v>65224</v>
      </c>
      <c r="C4815" s="28" t="s">
        <v>1815</v>
      </c>
      <c r="D4815" s="27" t="s">
        <v>189</v>
      </c>
      <c r="E4815" s="27" t="s">
        <v>213</v>
      </c>
      <c r="F4815" s="26" t="str">
        <f>VLOOKUP(E4815,PROCV!$A$1:$B$107,2,TRUE)</f>
        <v>Patrimônio</v>
      </c>
      <c r="G4815" s="25">
        <v>2006</v>
      </c>
      <c r="H4815" s="24">
        <v>0</v>
      </c>
      <c r="I4815" s="23" t="str">
        <f>VLOOKUP(J4815,PROCV!$E$1:$F$27,2,FALSE)</f>
        <v>43 - Rio Grande do Sul</v>
      </c>
      <c r="J4815" s="22" t="s">
        <v>56</v>
      </c>
      <c r="K4815" s="22">
        <v>0</v>
      </c>
      <c r="L4815" s="25">
        <v>80000</v>
      </c>
      <c r="M4815" s="20" t="e">
        <f>VLOOKUP(G4815,PROCV!$A$110:$B$119,2,FALSE)</f>
        <v>#N/A</v>
      </c>
      <c r="N4815" s="17" t="e">
        <f t="shared" si="75"/>
        <v>#N/A</v>
      </c>
    </row>
    <row r="4816" spans="1:14" x14ac:dyDescent="0.25">
      <c r="A4816" s="30" t="s">
        <v>48</v>
      </c>
      <c r="B4816" s="29">
        <v>65371</v>
      </c>
      <c r="C4816" s="28" t="s">
        <v>1814</v>
      </c>
      <c r="D4816" s="27" t="s">
        <v>300</v>
      </c>
      <c r="E4816" s="27" t="s">
        <v>320</v>
      </c>
      <c r="F4816" s="26" t="str">
        <f>VLOOKUP(E4816,PROCV!$A$1:$B$107,2,TRUE)</f>
        <v>Música</v>
      </c>
      <c r="G4816" s="25">
        <v>2006</v>
      </c>
      <c r="H4816" s="24">
        <v>0</v>
      </c>
      <c r="I4816" s="23" t="str">
        <f>VLOOKUP(J4816,PROCV!$E$1:$F$27,2,FALSE)</f>
        <v>35 - São Paulo</v>
      </c>
      <c r="J4816" s="22" t="s">
        <v>76</v>
      </c>
      <c r="K4816" s="22">
        <v>0</v>
      </c>
      <c r="L4816" s="25">
        <v>112446.36</v>
      </c>
      <c r="M4816" s="20" t="e">
        <f>VLOOKUP(G4816,PROCV!$A$110:$B$119,2,FALSE)</f>
        <v>#N/A</v>
      </c>
      <c r="N4816" s="17" t="e">
        <f t="shared" si="75"/>
        <v>#N/A</v>
      </c>
    </row>
    <row r="4817" spans="1:14" x14ac:dyDescent="0.25">
      <c r="A4817" s="30" t="s">
        <v>48</v>
      </c>
      <c r="B4817" s="29">
        <v>610930</v>
      </c>
      <c r="C4817" s="28" t="s">
        <v>1813</v>
      </c>
      <c r="D4817" s="27" t="s">
        <v>46</v>
      </c>
      <c r="E4817" s="27" t="s">
        <v>50</v>
      </c>
      <c r="F4817" s="26" t="str">
        <f>VLOOKUP(E4817,PROCV!$A$1:$B$107,2,TRUE)</f>
        <v>Educação e Criação em Artes</v>
      </c>
      <c r="G4817" s="25">
        <v>2006</v>
      </c>
      <c r="H4817" s="24">
        <v>0</v>
      </c>
      <c r="I4817" s="23" t="str">
        <f>VLOOKUP(J4817,PROCV!$E$1:$F$27,2,FALSE)</f>
        <v>42 - Santa Catarina</v>
      </c>
      <c r="J4817" s="22" t="s">
        <v>79</v>
      </c>
      <c r="K4817" s="22">
        <v>0</v>
      </c>
      <c r="L4817" s="25">
        <v>183665</v>
      </c>
      <c r="M4817" s="20" t="e">
        <f>VLOOKUP(G4817,PROCV!$A$110:$B$119,2,FALSE)</f>
        <v>#N/A</v>
      </c>
      <c r="N4817" s="17" t="e">
        <f t="shared" si="75"/>
        <v>#N/A</v>
      </c>
    </row>
    <row r="4818" spans="1:14" x14ac:dyDescent="0.25">
      <c r="A4818" s="30" t="s">
        <v>48</v>
      </c>
      <c r="B4818" s="29">
        <v>68909</v>
      </c>
      <c r="C4818" s="28" t="s">
        <v>1812</v>
      </c>
      <c r="D4818" s="27" t="s">
        <v>46</v>
      </c>
      <c r="E4818" s="27" t="s">
        <v>50</v>
      </c>
      <c r="F4818" s="26" t="str">
        <f>VLOOKUP(E4818,PROCV!$A$1:$B$107,2,TRUE)</f>
        <v>Educação e Criação em Artes</v>
      </c>
      <c r="G4818" s="25">
        <v>2006</v>
      </c>
      <c r="H4818" s="24">
        <v>0</v>
      </c>
      <c r="I4818" s="23" t="str">
        <f>VLOOKUP(J4818,PROCV!$E$1:$F$27,2,FALSE)</f>
        <v>24 - Rio Grande do Norte</v>
      </c>
      <c r="J4818" s="22" t="s">
        <v>54</v>
      </c>
      <c r="K4818" s="22">
        <v>0</v>
      </c>
      <c r="L4818" s="25">
        <v>159995</v>
      </c>
      <c r="M4818" s="20" t="e">
        <f>VLOOKUP(G4818,PROCV!$A$110:$B$119,2,FALSE)</f>
        <v>#N/A</v>
      </c>
      <c r="N4818" s="17" t="e">
        <f t="shared" si="75"/>
        <v>#N/A</v>
      </c>
    </row>
    <row r="4819" spans="1:14" x14ac:dyDescent="0.25">
      <c r="A4819" s="30" t="s">
        <v>48</v>
      </c>
      <c r="B4819" s="29">
        <v>64559</v>
      </c>
      <c r="C4819" s="28" t="s">
        <v>1811</v>
      </c>
      <c r="D4819" s="27" t="s">
        <v>46</v>
      </c>
      <c r="E4819" s="27" t="s">
        <v>50</v>
      </c>
      <c r="F4819" s="26" t="str">
        <f>VLOOKUP(E4819,PROCV!$A$1:$B$107,2,TRUE)</f>
        <v>Educação e Criação em Artes</v>
      </c>
      <c r="G4819" s="25">
        <v>2006</v>
      </c>
      <c r="H4819" s="24">
        <v>0</v>
      </c>
      <c r="I4819" s="23" t="str">
        <f>VLOOKUP(J4819,PROCV!$E$1:$F$27,2,FALSE)</f>
        <v>43 - Rio Grande do Sul</v>
      </c>
      <c r="J4819" s="22" t="s">
        <v>56</v>
      </c>
      <c r="K4819" s="22">
        <v>0</v>
      </c>
      <c r="L4819" s="25">
        <v>49949.09</v>
      </c>
      <c r="M4819" s="20" t="e">
        <f>VLOOKUP(G4819,PROCV!$A$110:$B$119,2,FALSE)</f>
        <v>#N/A</v>
      </c>
      <c r="N4819" s="17" t="e">
        <f t="shared" si="75"/>
        <v>#N/A</v>
      </c>
    </row>
    <row r="4820" spans="1:14" x14ac:dyDescent="0.25">
      <c r="A4820" s="30" t="s">
        <v>48</v>
      </c>
      <c r="B4820" s="29">
        <v>610806</v>
      </c>
      <c r="C4820" s="28" t="s">
        <v>1810</v>
      </c>
      <c r="D4820" s="27" t="s">
        <v>46</v>
      </c>
      <c r="E4820" s="27" t="s">
        <v>50</v>
      </c>
      <c r="F4820" s="26" t="str">
        <f>VLOOKUP(E4820,PROCV!$A$1:$B$107,2,TRUE)</f>
        <v>Educação e Criação em Artes</v>
      </c>
      <c r="G4820" s="25">
        <v>2006</v>
      </c>
      <c r="H4820" s="24">
        <v>0</v>
      </c>
      <c r="I4820" s="23" t="str">
        <f>VLOOKUP(J4820,PROCV!$E$1:$F$27,2,FALSE)</f>
        <v>53 - Distrito Federal</v>
      </c>
      <c r="J4820" s="22" t="s">
        <v>75</v>
      </c>
      <c r="K4820" s="22">
        <v>0</v>
      </c>
      <c r="L4820" s="25">
        <v>44000</v>
      </c>
      <c r="M4820" s="20" t="e">
        <f>VLOOKUP(G4820,PROCV!$A$110:$B$119,2,FALSE)</f>
        <v>#N/A</v>
      </c>
      <c r="N4820" s="17" t="e">
        <f t="shared" si="75"/>
        <v>#N/A</v>
      </c>
    </row>
    <row r="4821" spans="1:14" x14ac:dyDescent="0.25">
      <c r="A4821" s="30" t="s">
        <v>48</v>
      </c>
      <c r="B4821" s="29">
        <v>611632</v>
      </c>
      <c r="C4821" s="28" t="s">
        <v>1809</v>
      </c>
      <c r="D4821" s="27" t="s">
        <v>46</v>
      </c>
      <c r="E4821" s="27" t="s">
        <v>50</v>
      </c>
      <c r="F4821" s="26" t="str">
        <f>VLOOKUP(E4821,PROCV!$A$1:$B$107,2,TRUE)</f>
        <v>Educação e Criação em Artes</v>
      </c>
      <c r="G4821" s="25">
        <v>2006</v>
      </c>
      <c r="H4821" s="24">
        <v>0</v>
      </c>
      <c r="I4821" s="23" t="str">
        <f>VLOOKUP(J4821,PROCV!$E$1:$F$27,2,FALSE)</f>
        <v>23 - Ceará</v>
      </c>
      <c r="J4821" s="22" t="s">
        <v>52</v>
      </c>
      <c r="K4821" s="22">
        <v>0</v>
      </c>
      <c r="L4821" s="25">
        <v>165000</v>
      </c>
      <c r="M4821" s="20" t="e">
        <f>VLOOKUP(G4821,PROCV!$A$110:$B$119,2,FALSE)</f>
        <v>#N/A</v>
      </c>
      <c r="N4821" s="17" t="e">
        <f t="shared" si="75"/>
        <v>#N/A</v>
      </c>
    </row>
    <row r="4822" spans="1:14" x14ac:dyDescent="0.25">
      <c r="A4822" s="30" t="s">
        <v>48</v>
      </c>
      <c r="B4822" s="29">
        <v>65713</v>
      </c>
      <c r="C4822" s="28" t="s">
        <v>1808</v>
      </c>
      <c r="D4822" s="27" t="s">
        <v>314</v>
      </c>
      <c r="E4822" s="27" t="s">
        <v>590</v>
      </c>
      <c r="F4822" s="26" t="str">
        <f>VLOOKUP(E4822,PROCV!$A$1:$B$107,2,TRUE)</f>
        <v>Artes Cênicas e Espetáculo</v>
      </c>
      <c r="G4822" s="25">
        <v>2006</v>
      </c>
      <c r="H4822" s="24">
        <v>0</v>
      </c>
      <c r="I4822" s="23" t="str">
        <f>VLOOKUP(J4822,PROCV!$E$1:$F$27,2,FALSE)</f>
        <v>43 - Rio Grande do Sul</v>
      </c>
      <c r="J4822" s="22" t="s">
        <v>56</v>
      </c>
      <c r="K4822" s="22">
        <v>0</v>
      </c>
      <c r="L4822" s="25">
        <v>36356.800000000003</v>
      </c>
      <c r="M4822" s="20" t="e">
        <f>VLOOKUP(G4822,PROCV!$A$110:$B$119,2,FALSE)</f>
        <v>#N/A</v>
      </c>
      <c r="N4822" s="17" t="e">
        <f t="shared" si="75"/>
        <v>#N/A</v>
      </c>
    </row>
    <row r="4823" spans="1:14" x14ac:dyDescent="0.25">
      <c r="A4823" s="30" t="s">
        <v>48</v>
      </c>
      <c r="B4823" s="29">
        <v>69389</v>
      </c>
      <c r="C4823" s="28" t="s">
        <v>1807</v>
      </c>
      <c r="D4823" s="27" t="s">
        <v>46</v>
      </c>
      <c r="E4823" s="27" t="s">
        <v>50</v>
      </c>
      <c r="F4823" s="26" t="str">
        <f>VLOOKUP(E4823,PROCV!$A$1:$B$107,2,TRUE)</f>
        <v>Educação e Criação em Artes</v>
      </c>
      <c r="G4823" s="25">
        <v>2006</v>
      </c>
      <c r="H4823" s="24">
        <v>0</v>
      </c>
      <c r="I4823" s="23" t="str">
        <f>VLOOKUP(J4823,PROCV!$E$1:$F$27,2,FALSE)</f>
        <v>53 - Distrito Federal</v>
      </c>
      <c r="J4823" s="22" t="s">
        <v>75</v>
      </c>
      <c r="K4823" s="22">
        <v>0</v>
      </c>
      <c r="L4823" s="25">
        <v>200000</v>
      </c>
      <c r="M4823" s="20" t="e">
        <f>VLOOKUP(G4823,PROCV!$A$110:$B$119,2,FALSE)</f>
        <v>#N/A</v>
      </c>
      <c r="N4823" s="17" t="e">
        <f t="shared" si="75"/>
        <v>#N/A</v>
      </c>
    </row>
    <row r="4824" spans="1:14" x14ac:dyDescent="0.25">
      <c r="A4824" s="30" t="s">
        <v>48</v>
      </c>
      <c r="B4824" s="29">
        <v>61175</v>
      </c>
      <c r="C4824" s="28" t="s">
        <v>1806</v>
      </c>
      <c r="D4824" s="27" t="s">
        <v>46</v>
      </c>
      <c r="E4824" s="27" t="s">
        <v>50</v>
      </c>
      <c r="F4824" s="26" t="str">
        <f>VLOOKUP(E4824,PROCV!$A$1:$B$107,2,TRUE)</f>
        <v>Educação e Criação em Artes</v>
      </c>
      <c r="G4824" s="25">
        <v>2006</v>
      </c>
      <c r="H4824" s="24">
        <v>0</v>
      </c>
      <c r="I4824" s="23" t="str">
        <f>VLOOKUP(J4824,PROCV!$E$1:$F$27,2,FALSE)</f>
        <v>25 - Paraíba</v>
      </c>
      <c r="J4824" s="22" t="s">
        <v>346</v>
      </c>
      <c r="K4824" s="22">
        <v>0</v>
      </c>
      <c r="L4824" s="25">
        <v>14460</v>
      </c>
      <c r="M4824" s="20" t="e">
        <f>VLOOKUP(G4824,PROCV!$A$110:$B$119,2,FALSE)</f>
        <v>#N/A</v>
      </c>
      <c r="N4824" s="17" t="e">
        <f t="shared" si="75"/>
        <v>#N/A</v>
      </c>
    </row>
    <row r="4825" spans="1:14" x14ac:dyDescent="0.25">
      <c r="A4825" s="30" t="s">
        <v>48</v>
      </c>
      <c r="B4825" s="29">
        <v>611250</v>
      </c>
      <c r="C4825" s="28" t="s">
        <v>1805</v>
      </c>
      <c r="D4825" s="27" t="s">
        <v>314</v>
      </c>
      <c r="E4825" s="27" t="s">
        <v>265</v>
      </c>
      <c r="F4825" s="26" t="str">
        <f>VLOOKUP(E4825,PROCV!$A$1:$B$107,2,TRUE)</f>
        <v>Patrimônio</v>
      </c>
      <c r="G4825" s="31">
        <v>2006</v>
      </c>
      <c r="H4825" s="24">
        <v>0</v>
      </c>
      <c r="I4825" s="23" t="str">
        <f>VLOOKUP(J4825,PROCV!$E$1:$F$27,2,FALSE)</f>
        <v>53 - Distrito Federal</v>
      </c>
      <c r="J4825" s="22" t="s">
        <v>75</v>
      </c>
      <c r="K4825" s="22">
        <v>0</v>
      </c>
      <c r="L4825" s="31">
        <v>50000</v>
      </c>
      <c r="M4825" s="20" t="e">
        <f>VLOOKUP(G4825,PROCV!$A$110:$B$119,2,FALSE)</f>
        <v>#N/A</v>
      </c>
      <c r="N4825" s="17" t="e">
        <f t="shared" si="75"/>
        <v>#N/A</v>
      </c>
    </row>
    <row r="4826" spans="1:14" x14ac:dyDescent="0.25">
      <c r="A4826" s="30" t="s">
        <v>48</v>
      </c>
      <c r="B4826" s="29">
        <v>70041</v>
      </c>
      <c r="C4826" s="28" t="s">
        <v>1804</v>
      </c>
      <c r="D4826" s="27" t="s">
        <v>46</v>
      </c>
      <c r="E4826" s="27" t="s">
        <v>50</v>
      </c>
      <c r="F4826" s="26" t="str">
        <f>VLOOKUP(E4826,PROCV!$A$1:$B$107,2,TRUE)</f>
        <v>Educação e Criação em Artes</v>
      </c>
      <c r="G4826" s="25">
        <v>2006</v>
      </c>
      <c r="H4826" s="24">
        <v>0</v>
      </c>
      <c r="I4826" s="23" t="str">
        <f>VLOOKUP(J4826,PROCV!$E$1:$F$27,2,FALSE)</f>
        <v>29 - Bahia</v>
      </c>
      <c r="J4826" s="22" t="s">
        <v>73</v>
      </c>
      <c r="K4826" s="22">
        <v>0</v>
      </c>
      <c r="L4826" s="25">
        <v>185000</v>
      </c>
      <c r="M4826" s="20" t="e">
        <f>VLOOKUP(G4826,PROCV!$A$110:$B$119,2,FALSE)</f>
        <v>#N/A</v>
      </c>
      <c r="N4826" s="17" t="e">
        <f t="shared" si="75"/>
        <v>#N/A</v>
      </c>
    </row>
    <row r="4827" spans="1:14" x14ac:dyDescent="0.25">
      <c r="A4827" s="30" t="s">
        <v>48</v>
      </c>
      <c r="B4827" s="29">
        <v>66567</v>
      </c>
      <c r="C4827" s="28" t="s">
        <v>1803</v>
      </c>
      <c r="D4827" s="27" t="s">
        <v>46</v>
      </c>
      <c r="E4827" s="27" t="s">
        <v>50</v>
      </c>
      <c r="F4827" s="26" t="str">
        <f>VLOOKUP(E4827,PROCV!$A$1:$B$107,2,TRUE)</f>
        <v>Educação e Criação em Artes</v>
      </c>
      <c r="G4827" s="25">
        <v>2006</v>
      </c>
      <c r="H4827" s="24">
        <v>0</v>
      </c>
      <c r="I4827" s="23" t="str">
        <f>VLOOKUP(J4827,PROCV!$E$1:$F$27,2,FALSE)</f>
        <v>31 - Minas Gerais</v>
      </c>
      <c r="J4827" s="22" t="s">
        <v>85</v>
      </c>
      <c r="K4827" s="22">
        <v>0</v>
      </c>
      <c r="L4827" s="25">
        <v>145000</v>
      </c>
      <c r="M4827" s="20" t="e">
        <f>VLOOKUP(G4827,PROCV!$A$110:$B$119,2,FALSE)</f>
        <v>#N/A</v>
      </c>
      <c r="N4827" s="17" t="e">
        <f t="shared" si="75"/>
        <v>#N/A</v>
      </c>
    </row>
    <row r="4828" spans="1:14" x14ac:dyDescent="0.25">
      <c r="A4828" s="30" t="s">
        <v>48</v>
      </c>
      <c r="B4828" s="29">
        <v>69145</v>
      </c>
      <c r="C4828" s="28" t="s">
        <v>1802</v>
      </c>
      <c r="D4828" s="27" t="s">
        <v>314</v>
      </c>
      <c r="E4828" s="27" t="s">
        <v>265</v>
      </c>
      <c r="F4828" s="26" t="str">
        <f>VLOOKUP(E4828,PROCV!$A$1:$B$107,2,TRUE)</f>
        <v>Patrimônio</v>
      </c>
      <c r="G4828" s="31">
        <v>2006</v>
      </c>
      <c r="H4828" s="24">
        <v>0</v>
      </c>
      <c r="I4828" s="23" t="str">
        <f>VLOOKUP(J4828,PROCV!$E$1:$F$27,2,FALSE)</f>
        <v>53 - Distrito Federal</v>
      </c>
      <c r="J4828" s="22" t="s">
        <v>75</v>
      </c>
      <c r="K4828" s="22">
        <v>0</v>
      </c>
      <c r="L4828" s="31">
        <v>64256</v>
      </c>
      <c r="M4828" s="20" t="e">
        <f>VLOOKUP(G4828,PROCV!$A$110:$B$119,2,FALSE)</f>
        <v>#N/A</v>
      </c>
      <c r="N4828" s="17" t="e">
        <f t="shared" si="75"/>
        <v>#N/A</v>
      </c>
    </row>
    <row r="4829" spans="1:14" x14ac:dyDescent="0.25">
      <c r="A4829" s="30" t="s">
        <v>48</v>
      </c>
      <c r="B4829" s="29">
        <v>610274</v>
      </c>
      <c r="C4829" s="28" t="s">
        <v>1801</v>
      </c>
      <c r="D4829" s="27" t="s">
        <v>46</v>
      </c>
      <c r="E4829" s="27" t="s">
        <v>50</v>
      </c>
      <c r="F4829" s="26" t="str">
        <f>VLOOKUP(E4829,PROCV!$A$1:$B$107,2,TRUE)</f>
        <v>Educação e Criação em Artes</v>
      </c>
      <c r="G4829" s="25">
        <v>2006</v>
      </c>
      <c r="H4829" s="24">
        <v>0</v>
      </c>
      <c r="I4829" s="23" t="str">
        <f>VLOOKUP(J4829,PROCV!$E$1:$F$27,2,FALSE)</f>
        <v>42 - Santa Catarina</v>
      </c>
      <c r="J4829" s="22" t="s">
        <v>79</v>
      </c>
      <c r="K4829" s="22">
        <v>0</v>
      </c>
      <c r="L4829" s="25">
        <v>150000</v>
      </c>
      <c r="M4829" s="20" t="e">
        <f>VLOOKUP(G4829,PROCV!$A$110:$B$119,2,FALSE)</f>
        <v>#N/A</v>
      </c>
      <c r="N4829" s="17" t="e">
        <f t="shared" si="75"/>
        <v>#N/A</v>
      </c>
    </row>
    <row r="4830" spans="1:14" x14ac:dyDescent="0.25">
      <c r="A4830" s="30" t="s">
        <v>48</v>
      </c>
      <c r="B4830" s="29">
        <v>65612</v>
      </c>
      <c r="C4830" s="28" t="s">
        <v>1800</v>
      </c>
      <c r="D4830" s="27" t="s">
        <v>300</v>
      </c>
      <c r="E4830" s="27" t="s">
        <v>320</v>
      </c>
      <c r="F4830" s="26" t="str">
        <f>VLOOKUP(E4830,PROCV!$A$1:$B$107,2,TRUE)</f>
        <v>Música</v>
      </c>
      <c r="G4830" s="25">
        <v>2006</v>
      </c>
      <c r="H4830" s="24">
        <v>0</v>
      </c>
      <c r="I4830" s="23" t="str">
        <f>VLOOKUP(J4830,PROCV!$E$1:$F$27,2,FALSE)</f>
        <v>29 - Bahia</v>
      </c>
      <c r="J4830" s="22" t="s">
        <v>73</v>
      </c>
      <c r="K4830" s="22">
        <v>0</v>
      </c>
      <c r="L4830" s="25">
        <v>58738.38</v>
      </c>
      <c r="M4830" s="20" t="e">
        <f>VLOOKUP(G4830,PROCV!$A$110:$B$119,2,FALSE)</f>
        <v>#N/A</v>
      </c>
      <c r="N4830" s="17" t="e">
        <f t="shared" si="75"/>
        <v>#N/A</v>
      </c>
    </row>
    <row r="4831" spans="1:14" x14ac:dyDescent="0.25">
      <c r="A4831" s="30" t="s">
        <v>48</v>
      </c>
      <c r="B4831" s="29">
        <v>611581</v>
      </c>
      <c r="C4831" s="28" t="s">
        <v>1799</v>
      </c>
      <c r="D4831" s="27" t="s">
        <v>46</v>
      </c>
      <c r="E4831" s="27" t="s">
        <v>50</v>
      </c>
      <c r="F4831" s="26" t="str">
        <f>VLOOKUP(E4831,PROCV!$A$1:$B$107,2,TRUE)</f>
        <v>Educação e Criação em Artes</v>
      </c>
      <c r="G4831" s="25">
        <v>2006</v>
      </c>
      <c r="H4831" s="24">
        <v>0</v>
      </c>
      <c r="I4831" s="23" t="str">
        <f>VLOOKUP(J4831,PROCV!$E$1:$F$27,2,FALSE)</f>
        <v>31 - Minas Gerais</v>
      </c>
      <c r="J4831" s="22" t="s">
        <v>85</v>
      </c>
      <c r="K4831" s="22">
        <v>0</v>
      </c>
      <c r="L4831" s="25">
        <v>118789</v>
      </c>
      <c r="M4831" s="20" t="e">
        <f>VLOOKUP(G4831,PROCV!$A$110:$B$119,2,FALSE)</f>
        <v>#N/A</v>
      </c>
      <c r="N4831" s="17" t="e">
        <f t="shared" si="75"/>
        <v>#N/A</v>
      </c>
    </row>
    <row r="4832" spans="1:14" x14ac:dyDescent="0.25">
      <c r="A4832" s="30" t="s">
        <v>48</v>
      </c>
      <c r="B4832" s="29">
        <v>73187</v>
      </c>
      <c r="C4832" s="28" t="s">
        <v>1798</v>
      </c>
      <c r="D4832" s="27" t="s">
        <v>46</v>
      </c>
      <c r="E4832" s="27" t="s">
        <v>50</v>
      </c>
      <c r="F4832" s="26" t="str">
        <f>VLOOKUP(E4832,PROCV!$A$1:$B$107,2,TRUE)</f>
        <v>Educação e Criação em Artes</v>
      </c>
      <c r="G4832" s="25">
        <v>2006</v>
      </c>
      <c r="H4832" s="24">
        <v>0</v>
      </c>
      <c r="I4832" s="23" t="str">
        <f>VLOOKUP(J4832,PROCV!$E$1:$F$27,2,FALSE)</f>
        <v>33 - Rio de Janeiro</v>
      </c>
      <c r="J4832" s="22" t="s">
        <v>82</v>
      </c>
      <c r="K4832" s="22">
        <v>0</v>
      </c>
      <c r="L4832" s="25">
        <v>100000</v>
      </c>
      <c r="M4832" s="20" t="e">
        <f>VLOOKUP(G4832,PROCV!$A$110:$B$119,2,FALSE)</f>
        <v>#N/A</v>
      </c>
      <c r="N4832" s="17" t="e">
        <f t="shared" si="75"/>
        <v>#N/A</v>
      </c>
    </row>
    <row r="4833" spans="1:14" x14ac:dyDescent="0.25">
      <c r="A4833" s="30" t="s">
        <v>48</v>
      </c>
      <c r="B4833" s="29">
        <v>66390</v>
      </c>
      <c r="C4833" s="28" t="s">
        <v>1797</v>
      </c>
      <c r="D4833" s="27" t="s">
        <v>4</v>
      </c>
      <c r="E4833" s="27" t="s">
        <v>230</v>
      </c>
      <c r="F4833" s="26" t="str">
        <f>VLOOKUP(E4833,PROCV!$A$1:$B$107,2,TRUE)</f>
        <v>Artes Cênicas e Espetáculo</v>
      </c>
      <c r="G4833" s="25">
        <v>2006</v>
      </c>
      <c r="H4833" s="24">
        <v>0</v>
      </c>
      <c r="I4833" s="23" t="str">
        <f>VLOOKUP(J4833,PROCV!$E$1:$F$27,2,FALSE)</f>
        <v>33 - Rio de Janeiro</v>
      </c>
      <c r="J4833" s="22" t="s">
        <v>82</v>
      </c>
      <c r="K4833" s="22">
        <v>0</v>
      </c>
      <c r="L4833" s="25">
        <v>30000</v>
      </c>
      <c r="M4833" s="20" t="e">
        <f>VLOOKUP(G4833,PROCV!$A$110:$B$119,2,FALSE)</f>
        <v>#N/A</v>
      </c>
      <c r="N4833" s="17" t="e">
        <f t="shared" si="75"/>
        <v>#N/A</v>
      </c>
    </row>
    <row r="4834" spans="1:14" x14ac:dyDescent="0.25">
      <c r="A4834" s="30" t="s">
        <v>48</v>
      </c>
      <c r="B4834" s="29">
        <v>57032</v>
      </c>
      <c r="C4834" s="28" t="s">
        <v>1796</v>
      </c>
      <c r="D4834" s="27" t="s">
        <v>46</v>
      </c>
      <c r="E4834" s="27" t="s">
        <v>169</v>
      </c>
      <c r="F4834" s="26" t="str">
        <f>VLOOKUP(E4834,PROCV!$A$1:$B$107,2,TRUE)</f>
        <v>Editorial</v>
      </c>
      <c r="G4834" s="25">
        <v>2006</v>
      </c>
      <c r="H4834" s="24">
        <v>0</v>
      </c>
      <c r="I4834" s="23" t="str">
        <f>VLOOKUP(J4834,PROCV!$E$1:$F$27,2,FALSE)</f>
        <v>43 - Rio Grande do Sul</v>
      </c>
      <c r="J4834" s="22" t="s">
        <v>56</v>
      </c>
      <c r="K4834" s="22">
        <v>0</v>
      </c>
      <c r="L4834" s="25">
        <v>124390.19</v>
      </c>
      <c r="M4834" s="20" t="e">
        <f>VLOOKUP(G4834,PROCV!$A$110:$B$119,2,FALSE)</f>
        <v>#N/A</v>
      </c>
      <c r="N4834" s="17" t="e">
        <f t="shared" si="75"/>
        <v>#N/A</v>
      </c>
    </row>
    <row r="4835" spans="1:14" x14ac:dyDescent="0.25">
      <c r="A4835" s="30" t="s">
        <v>48</v>
      </c>
      <c r="B4835" s="29">
        <v>62851</v>
      </c>
      <c r="C4835" s="28" t="s">
        <v>1795</v>
      </c>
      <c r="D4835" s="27" t="s">
        <v>46</v>
      </c>
      <c r="E4835" s="27" t="s">
        <v>50</v>
      </c>
      <c r="F4835" s="26" t="str">
        <f>VLOOKUP(E4835,PROCV!$A$1:$B$107,2,TRUE)</f>
        <v>Educação e Criação em Artes</v>
      </c>
      <c r="G4835" s="25">
        <v>2006</v>
      </c>
      <c r="H4835" s="24">
        <v>0</v>
      </c>
      <c r="I4835" s="23" t="str">
        <f>VLOOKUP(J4835,PROCV!$E$1:$F$27,2,FALSE)</f>
        <v>43 - Rio Grande do Sul</v>
      </c>
      <c r="J4835" s="22" t="s">
        <v>56</v>
      </c>
      <c r="K4835" s="22">
        <v>0</v>
      </c>
      <c r="L4835" s="25">
        <v>14704</v>
      </c>
      <c r="M4835" s="20" t="e">
        <f>VLOOKUP(G4835,PROCV!$A$110:$B$119,2,FALSE)</f>
        <v>#N/A</v>
      </c>
      <c r="N4835" s="17" t="e">
        <f t="shared" si="75"/>
        <v>#N/A</v>
      </c>
    </row>
    <row r="4836" spans="1:14" x14ac:dyDescent="0.25">
      <c r="A4836" s="30" t="s">
        <v>48</v>
      </c>
      <c r="B4836" s="29">
        <v>65764</v>
      </c>
      <c r="C4836" s="28" t="s">
        <v>1794</v>
      </c>
      <c r="D4836" s="27" t="s">
        <v>114</v>
      </c>
      <c r="E4836" s="27" t="s">
        <v>192</v>
      </c>
      <c r="F4836" s="26" t="str">
        <f>VLOOKUP(E4836,PROCV!$A$1:$B$107,2,TRUE)</f>
        <v>Música</v>
      </c>
      <c r="G4836" s="25">
        <v>2006</v>
      </c>
      <c r="H4836" s="24">
        <v>0</v>
      </c>
      <c r="I4836" s="23" t="str">
        <f>VLOOKUP(J4836,PROCV!$E$1:$F$27,2,FALSE)</f>
        <v>53 - Distrito Federal</v>
      </c>
      <c r="J4836" s="22" t="s">
        <v>75</v>
      </c>
      <c r="K4836" s="22">
        <v>0</v>
      </c>
      <c r="L4836" s="25">
        <v>68750</v>
      </c>
      <c r="M4836" s="20" t="e">
        <f>VLOOKUP(G4836,PROCV!$A$110:$B$119,2,FALSE)</f>
        <v>#N/A</v>
      </c>
      <c r="N4836" s="17" t="e">
        <f t="shared" si="75"/>
        <v>#N/A</v>
      </c>
    </row>
    <row r="4837" spans="1:14" x14ac:dyDescent="0.25">
      <c r="A4837" s="30" t="s">
        <v>48</v>
      </c>
      <c r="B4837" s="29">
        <v>65231</v>
      </c>
      <c r="C4837" s="28" t="s">
        <v>1793</v>
      </c>
      <c r="D4837" s="27" t="s">
        <v>4</v>
      </c>
      <c r="E4837" s="27" t="s">
        <v>230</v>
      </c>
      <c r="F4837" s="26" t="str">
        <f>VLOOKUP(E4837,PROCV!$A$1:$B$107,2,TRUE)</f>
        <v>Artes Cênicas e Espetáculo</v>
      </c>
      <c r="G4837" s="25">
        <v>2006</v>
      </c>
      <c r="H4837" s="24">
        <v>0</v>
      </c>
      <c r="I4837" s="23" t="str">
        <f>VLOOKUP(J4837,PROCV!$E$1:$F$27,2,FALSE)</f>
        <v>53 - Distrito Federal</v>
      </c>
      <c r="J4837" s="22" t="s">
        <v>75</v>
      </c>
      <c r="K4837" s="22">
        <v>0</v>
      </c>
      <c r="L4837" s="25">
        <v>80000</v>
      </c>
      <c r="M4837" s="20" t="e">
        <f>VLOOKUP(G4837,PROCV!$A$110:$B$119,2,FALSE)</f>
        <v>#N/A</v>
      </c>
      <c r="N4837" s="17" t="e">
        <f t="shared" si="75"/>
        <v>#N/A</v>
      </c>
    </row>
    <row r="4838" spans="1:14" x14ac:dyDescent="0.25">
      <c r="A4838" s="30" t="s">
        <v>48</v>
      </c>
      <c r="B4838" s="29">
        <v>64437</v>
      </c>
      <c r="C4838" s="28" t="s">
        <v>1792</v>
      </c>
      <c r="D4838" s="27" t="s">
        <v>46</v>
      </c>
      <c r="E4838" s="27" t="s">
        <v>50</v>
      </c>
      <c r="F4838" s="26" t="str">
        <f>VLOOKUP(E4838,PROCV!$A$1:$B$107,2,TRUE)</f>
        <v>Educação e Criação em Artes</v>
      </c>
      <c r="G4838" s="25">
        <v>2006</v>
      </c>
      <c r="H4838" s="24">
        <v>0</v>
      </c>
      <c r="I4838" s="23" t="str">
        <f>VLOOKUP(J4838,PROCV!$E$1:$F$27,2,FALSE)</f>
        <v>29 - Bahia</v>
      </c>
      <c r="J4838" s="22" t="s">
        <v>73</v>
      </c>
      <c r="K4838" s="22">
        <v>0</v>
      </c>
      <c r="L4838" s="25">
        <v>46440</v>
      </c>
      <c r="M4838" s="20" t="e">
        <f>VLOOKUP(G4838,PROCV!$A$110:$B$119,2,FALSE)</f>
        <v>#N/A</v>
      </c>
      <c r="N4838" s="17" t="e">
        <f t="shared" si="75"/>
        <v>#N/A</v>
      </c>
    </row>
    <row r="4839" spans="1:14" x14ac:dyDescent="0.25">
      <c r="A4839" s="30" t="s">
        <v>48</v>
      </c>
      <c r="B4839" s="29">
        <v>63957</v>
      </c>
      <c r="C4839" s="28" t="s">
        <v>1791</v>
      </c>
      <c r="D4839" s="27" t="s">
        <v>46</v>
      </c>
      <c r="E4839" s="27" t="s">
        <v>50</v>
      </c>
      <c r="F4839" s="26" t="str">
        <f>VLOOKUP(E4839,PROCV!$A$1:$B$107,2,TRUE)</f>
        <v>Educação e Criação em Artes</v>
      </c>
      <c r="G4839" s="25">
        <v>2006</v>
      </c>
      <c r="H4839" s="24">
        <v>0</v>
      </c>
      <c r="I4839" s="23" t="str">
        <f>VLOOKUP(J4839,PROCV!$E$1:$F$27,2,FALSE)</f>
        <v>53 - Distrito Federal</v>
      </c>
      <c r="J4839" s="22" t="s">
        <v>75</v>
      </c>
      <c r="K4839" s="22">
        <v>0</v>
      </c>
      <c r="L4839" s="25">
        <v>100000</v>
      </c>
      <c r="M4839" s="20" t="e">
        <f>VLOOKUP(G4839,PROCV!$A$110:$B$119,2,FALSE)</f>
        <v>#N/A</v>
      </c>
      <c r="N4839" s="17" t="e">
        <f t="shared" si="75"/>
        <v>#N/A</v>
      </c>
    </row>
    <row r="4840" spans="1:14" x14ac:dyDescent="0.25">
      <c r="A4840" s="30" t="s">
        <v>48</v>
      </c>
      <c r="B4840" s="29">
        <v>69394</v>
      </c>
      <c r="C4840" s="28" t="s">
        <v>1790</v>
      </c>
      <c r="D4840" s="27" t="s">
        <v>46</v>
      </c>
      <c r="E4840" s="27" t="s">
        <v>50</v>
      </c>
      <c r="F4840" s="26" t="str">
        <f>VLOOKUP(E4840,PROCV!$A$1:$B$107,2,TRUE)</f>
        <v>Educação e Criação em Artes</v>
      </c>
      <c r="G4840" s="25">
        <v>2006</v>
      </c>
      <c r="H4840" s="24">
        <v>0</v>
      </c>
      <c r="I4840" s="23" t="str">
        <f>VLOOKUP(J4840,PROCV!$E$1:$F$27,2,FALSE)</f>
        <v>35 - São Paulo</v>
      </c>
      <c r="J4840" s="22" t="s">
        <v>76</v>
      </c>
      <c r="K4840" s="22">
        <v>0</v>
      </c>
      <c r="L4840" s="25">
        <v>39993</v>
      </c>
      <c r="M4840" s="20" t="e">
        <f>VLOOKUP(G4840,PROCV!$A$110:$B$119,2,FALSE)</f>
        <v>#N/A</v>
      </c>
      <c r="N4840" s="17" t="e">
        <f t="shared" si="75"/>
        <v>#N/A</v>
      </c>
    </row>
    <row r="4841" spans="1:14" x14ac:dyDescent="0.25">
      <c r="A4841" s="30" t="s">
        <v>48</v>
      </c>
      <c r="B4841" s="29">
        <v>67298</v>
      </c>
      <c r="C4841" s="28" t="s">
        <v>1789</v>
      </c>
      <c r="D4841" s="27" t="s">
        <v>4</v>
      </c>
      <c r="E4841" s="27" t="s">
        <v>230</v>
      </c>
      <c r="F4841" s="26" t="str">
        <f>VLOOKUP(E4841,PROCV!$A$1:$B$107,2,TRUE)</f>
        <v>Artes Cênicas e Espetáculo</v>
      </c>
      <c r="G4841" s="25">
        <v>2006</v>
      </c>
      <c r="H4841" s="24">
        <v>0</v>
      </c>
      <c r="I4841" s="23" t="str">
        <f>VLOOKUP(J4841,PROCV!$E$1:$F$27,2,FALSE)</f>
        <v>35 - São Paulo</v>
      </c>
      <c r="J4841" s="22" t="s">
        <v>76</v>
      </c>
      <c r="K4841" s="22">
        <v>0</v>
      </c>
      <c r="L4841" s="25">
        <v>30000</v>
      </c>
      <c r="M4841" s="20" t="e">
        <f>VLOOKUP(G4841,PROCV!$A$110:$B$119,2,FALSE)</f>
        <v>#N/A</v>
      </c>
      <c r="N4841" s="17" t="e">
        <f t="shared" si="75"/>
        <v>#N/A</v>
      </c>
    </row>
    <row r="4842" spans="1:14" x14ac:dyDescent="0.25">
      <c r="A4842" s="30" t="s">
        <v>48</v>
      </c>
      <c r="B4842" s="29">
        <v>63476</v>
      </c>
      <c r="C4842" s="28" t="s">
        <v>1788</v>
      </c>
      <c r="D4842" s="27" t="s">
        <v>4</v>
      </c>
      <c r="E4842" s="27" t="s">
        <v>230</v>
      </c>
      <c r="F4842" s="26" t="str">
        <f>VLOOKUP(E4842,PROCV!$A$1:$B$107,2,TRUE)</f>
        <v>Artes Cênicas e Espetáculo</v>
      </c>
      <c r="G4842" s="25">
        <v>2006</v>
      </c>
      <c r="H4842" s="24">
        <v>0</v>
      </c>
      <c r="I4842" s="23" t="str">
        <f>VLOOKUP(J4842,PROCV!$E$1:$F$27,2,FALSE)</f>
        <v>35 - São Paulo</v>
      </c>
      <c r="J4842" s="22" t="s">
        <v>76</v>
      </c>
      <c r="K4842" s="22">
        <v>0</v>
      </c>
      <c r="L4842" s="25">
        <v>64000</v>
      </c>
      <c r="M4842" s="20" t="e">
        <f>VLOOKUP(G4842,PROCV!$A$110:$B$119,2,FALSE)</f>
        <v>#N/A</v>
      </c>
      <c r="N4842" s="17" t="e">
        <f t="shared" si="75"/>
        <v>#N/A</v>
      </c>
    </row>
    <row r="4843" spans="1:14" x14ac:dyDescent="0.25">
      <c r="A4843" s="30" t="s">
        <v>48</v>
      </c>
      <c r="B4843" s="29">
        <v>71769</v>
      </c>
      <c r="C4843" s="28" t="s">
        <v>1787</v>
      </c>
      <c r="D4843" s="27" t="s">
        <v>46</v>
      </c>
      <c r="E4843" s="27" t="s">
        <v>50</v>
      </c>
      <c r="F4843" s="26" t="str">
        <f>VLOOKUP(E4843,PROCV!$A$1:$B$107,2,TRUE)</f>
        <v>Educação e Criação em Artes</v>
      </c>
      <c r="G4843" s="25">
        <v>2007</v>
      </c>
      <c r="H4843" s="24">
        <v>0</v>
      </c>
      <c r="I4843" s="23" t="str">
        <f>VLOOKUP(J4843,PROCV!$E$1:$F$27,2,FALSE)</f>
        <v>31 - Minas Gerais</v>
      </c>
      <c r="J4843" s="22" t="s">
        <v>85</v>
      </c>
      <c r="K4843" s="22">
        <v>0</v>
      </c>
      <c r="L4843" s="25">
        <v>146471.43</v>
      </c>
      <c r="M4843" s="20">
        <f>VLOOKUP(G4843,PROCV!$A$110:$B$119,2,FALSE)</f>
        <v>1.7483032046917215</v>
      </c>
      <c r="N4843" s="17">
        <f t="shared" si="75"/>
        <v>256076.47046477915</v>
      </c>
    </row>
    <row r="4844" spans="1:14" x14ac:dyDescent="0.25">
      <c r="A4844" s="30" t="s">
        <v>48</v>
      </c>
      <c r="B4844" s="29">
        <v>71813</v>
      </c>
      <c r="C4844" s="28" t="s">
        <v>1786</v>
      </c>
      <c r="D4844" s="27" t="s">
        <v>46</v>
      </c>
      <c r="E4844" s="27" t="s">
        <v>50</v>
      </c>
      <c r="F4844" s="26" t="str">
        <f>VLOOKUP(E4844,PROCV!$A$1:$B$107,2,TRUE)</f>
        <v>Educação e Criação em Artes</v>
      </c>
      <c r="G4844" s="25">
        <v>2007</v>
      </c>
      <c r="H4844" s="24">
        <v>0</v>
      </c>
      <c r="I4844" s="23" t="str">
        <f>VLOOKUP(J4844,PROCV!$E$1:$F$27,2,FALSE)</f>
        <v>41 - Paraná</v>
      </c>
      <c r="J4844" s="22" t="s">
        <v>106</v>
      </c>
      <c r="K4844" s="22">
        <v>0</v>
      </c>
      <c r="L4844" s="25">
        <v>119942.51</v>
      </c>
      <c r="M4844" s="20">
        <f>VLOOKUP(G4844,PROCV!$A$110:$B$119,2,FALSE)</f>
        <v>1.7483032046917215</v>
      </c>
      <c r="N4844" s="17">
        <f t="shared" si="75"/>
        <v>209695.87461176884</v>
      </c>
    </row>
    <row r="4845" spans="1:14" x14ac:dyDescent="0.25">
      <c r="A4845" s="30" t="s">
        <v>48</v>
      </c>
      <c r="B4845" s="29">
        <v>72081</v>
      </c>
      <c r="C4845" s="28" t="s">
        <v>1785</v>
      </c>
      <c r="D4845" s="27" t="s">
        <v>46</v>
      </c>
      <c r="E4845" s="27" t="s">
        <v>50</v>
      </c>
      <c r="F4845" s="26" t="str">
        <f>VLOOKUP(E4845,PROCV!$A$1:$B$107,2,TRUE)</f>
        <v>Educação e Criação em Artes</v>
      </c>
      <c r="G4845" s="25">
        <v>2007</v>
      </c>
      <c r="H4845" s="24">
        <v>0</v>
      </c>
      <c r="I4845" s="23" t="str">
        <f>VLOOKUP(J4845,PROCV!$E$1:$F$27,2,FALSE)</f>
        <v>31 - Minas Gerais</v>
      </c>
      <c r="J4845" s="22" t="s">
        <v>85</v>
      </c>
      <c r="K4845" s="22">
        <v>0</v>
      </c>
      <c r="L4845" s="25">
        <v>150000</v>
      </c>
      <c r="M4845" s="20">
        <f>VLOOKUP(G4845,PROCV!$A$110:$B$119,2,FALSE)</f>
        <v>1.7483032046917215</v>
      </c>
      <c r="N4845" s="17">
        <f t="shared" si="75"/>
        <v>262245.48070375825</v>
      </c>
    </row>
    <row r="4846" spans="1:14" x14ac:dyDescent="0.25">
      <c r="A4846" s="30" t="s">
        <v>48</v>
      </c>
      <c r="B4846" s="29">
        <v>71624</v>
      </c>
      <c r="C4846" s="28" t="s">
        <v>1784</v>
      </c>
      <c r="D4846" s="27" t="s">
        <v>46</v>
      </c>
      <c r="E4846" s="27" t="s">
        <v>50</v>
      </c>
      <c r="F4846" s="26" t="str">
        <f>VLOOKUP(E4846,PROCV!$A$1:$B$107,2,TRUE)</f>
        <v>Educação e Criação em Artes</v>
      </c>
      <c r="G4846" s="25">
        <v>2007</v>
      </c>
      <c r="H4846" s="24">
        <v>0</v>
      </c>
      <c r="I4846" s="23" t="str">
        <f>VLOOKUP(J4846,PROCV!$E$1:$F$27,2,FALSE)</f>
        <v>11 - Rondônia</v>
      </c>
      <c r="J4846" s="22" t="s">
        <v>219</v>
      </c>
      <c r="K4846" s="22">
        <v>0</v>
      </c>
      <c r="L4846" s="25">
        <v>150000</v>
      </c>
      <c r="M4846" s="20">
        <f>VLOOKUP(G4846,PROCV!$A$110:$B$119,2,FALSE)</f>
        <v>1.7483032046917215</v>
      </c>
      <c r="N4846" s="17">
        <f t="shared" si="75"/>
        <v>262245.48070375825</v>
      </c>
    </row>
    <row r="4847" spans="1:14" x14ac:dyDescent="0.25">
      <c r="A4847" s="30" t="s">
        <v>48</v>
      </c>
      <c r="B4847" s="29">
        <v>75292</v>
      </c>
      <c r="C4847" s="28" t="s">
        <v>1783</v>
      </c>
      <c r="D4847" s="27" t="s">
        <v>46</v>
      </c>
      <c r="E4847" s="27" t="s">
        <v>50</v>
      </c>
      <c r="F4847" s="26" t="str">
        <f>VLOOKUP(E4847,PROCV!$A$1:$B$107,2,TRUE)</f>
        <v>Educação e Criação em Artes</v>
      </c>
      <c r="G4847" s="25">
        <v>2007</v>
      </c>
      <c r="H4847" s="24">
        <v>0</v>
      </c>
      <c r="I4847" s="23" t="str">
        <f>VLOOKUP(J4847,PROCV!$E$1:$F$27,2,FALSE)</f>
        <v>29 - Bahia</v>
      </c>
      <c r="J4847" s="22" t="s">
        <v>73</v>
      </c>
      <c r="K4847" s="22">
        <v>0</v>
      </c>
      <c r="L4847" s="25">
        <v>42640</v>
      </c>
      <c r="M4847" s="20">
        <f>VLOOKUP(G4847,PROCV!$A$110:$B$119,2,FALSE)</f>
        <v>1.7483032046917215</v>
      </c>
      <c r="N4847" s="17">
        <f t="shared" si="75"/>
        <v>74547.648648055008</v>
      </c>
    </row>
    <row r="4848" spans="1:14" x14ac:dyDescent="0.25">
      <c r="A4848" s="30" t="s">
        <v>48</v>
      </c>
      <c r="B4848" s="29">
        <v>72226</v>
      </c>
      <c r="C4848" s="28" t="s">
        <v>1782</v>
      </c>
      <c r="D4848" s="27" t="s">
        <v>46</v>
      </c>
      <c r="E4848" s="27" t="s">
        <v>50</v>
      </c>
      <c r="F4848" s="26" t="str">
        <f>VLOOKUP(E4848,PROCV!$A$1:$B$107,2,TRUE)</f>
        <v>Educação e Criação em Artes</v>
      </c>
      <c r="G4848" s="25">
        <v>2007</v>
      </c>
      <c r="H4848" s="24">
        <v>0</v>
      </c>
      <c r="I4848" s="23" t="str">
        <f>VLOOKUP(J4848,PROCV!$E$1:$F$27,2,FALSE)</f>
        <v>15 - Pará</v>
      </c>
      <c r="J4848" s="22" t="s">
        <v>140</v>
      </c>
      <c r="K4848" s="22">
        <v>0</v>
      </c>
      <c r="L4848" s="25">
        <v>145420</v>
      </c>
      <c r="M4848" s="20">
        <f>VLOOKUP(G4848,PROCV!$A$110:$B$119,2,FALSE)</f>
        <v>1.7483032046917215</v>
      </c>
      <c r="N4848" s="17">
        <f t="shared" si="75"/>
        <v>254238.25202627014</v>
      </c>
    </row>
    <row r="4849" spans="1:14" x14ac:dyDescent="0.25">
      <c r="A4849" s="30" t="s">
        <v>48</v>
      </c>
      <c r="B4849" s="29">
        <v>71849</v>
      </c>
      <c r="C4849" s="28" t="s">
        <v>1781</v>
      </c>
      <c r="D4849" s="27" t="s">
        <v>46</v>
      </c>
      <c r="E4849" s="27" t="s">
        <v>50</v>
      </c>
      <c r="F4849" s="26" t="str">
        <f>VLOOKUP(E4849,PROCV!$A$1:$B$107,2,TRUE)</f>
        <v>Educação e Criação em Artes</v>
      </c>
      <c r="G4849" s="25">
        <v>2007</v>
      </c>
      <c r="H4849" s="24">
        <v>0</v>
      </c>
      <c r="I4849" s="23" t="str">
        <f>VLOOKUP(J4849,PROCV!$E$1:$F$27,2,FALSE)</f>
        <v>42 - Santa Catarina</v>
      </c>
      <c r="J4849" s="22" t="s">
        <v>79</v>
      </c>
      <c r="K4849" s="22">
        <v>0</v>
      </c>
      <c r="L4849" s="25">
        <v>185000</v>
      </c>
      <c r="M4849" s="20">
        <f>VLOOKUP(G4849,PROCV!$A$110:$B$119,2,FALSE)</f>
        <v>1.7483032046917215</v>
      </c>
      <c r="N4849" s="17">
        <f t="shared" si="75"/>
        <v>323436.09286796849</v>
      </c>
    </row>
    <row r="4850" spans="1:14" x14ac:dyDescent="0.25">
      <c r="A4850" s="30" t="s">
        <v>48</v>
      </c>
      <c r="B4850" s="29">
        <v>71801</v>
      </c>
      <c r="C4850" s="28" t="s">
        <v>1780</v>
      </c>
      <c r="D4850" s="27" t="s">
        <v>46</v>
      </c>
      <c r="E4850" s="27" t="s">
        <v>50</v>
      </c>
      <c r="F4850" s="26" t="str">
        <f>VLOOKUP(E4850,PROCV!$A$1:$B$107,2,TRUE)</f>
        <v>Educação e Criação em Artes</v>
      </c>
      <c r="G4850" s="25">
        <v>2007</v>
      </c>
      <c r="H4850" s="24">
        <v>0</v>
      </c>
      <c r="I4850" s="23" t="str">
        <f>VLOOKUP(J4850,PROCV!$E$1:$F$27,2,FALSE)</f>
        <v>21 - Maranhão</v>
      </c>
      <c r="J4850" s="22" t="s">
        <v>63</v>
      </c>
      <c r="K4850" s="22">
        <v>0</v>
      </c>
      <c r="L4850" s="25">
        <v>148000</v>
      </c>
      <c r="M4850" s="20">
        <f>VLOOKUP(G4850,PROCV!$A$110:$B$119,2,FALSE)</f>
        <v>1.7483032046917215</v>
      </c>
      <c r="N4850" s="17">
        <f t="shared" si="75"/>
        <v>258748.87429437478</v>
      </c>
    </row>
    <row r="4851" spans="1:14" x14ac:dyDescent="0.25">
      <c r="A4851" s="30" t="s">
        <v>48</v>
      </c>
      <c r="B4851" s="29">
        <v>74557</v>
      </c>
      <c r="C4851" s="28" t="s">
        <v>1779</v>
      </c>
      <c r="D4851" s="27" t="s">
        <v>4</v>
      </c>
      <c r="E4851" s="27" t="s">
        <v>230</v>
      </c>
      <c r="F4851" s="26" t="str">
        <f>VLOOKUP(E4851,PROCV!$A$1:$B$107,2,TRUE)</f>
        <v>Artes Cênicas e Espetáculo</v>
      </c>
      <c r="G4851" s="25">
        <v>2007</v>
      </c>
      <c r="H4851" s="24">
        <v>0</v>
      </c>
      <c r="I4851" s="23" t="str">
        <f>VLOOKUP(J4851,PROCV!$E$1:$F$27,2,FALSE)</f>
        <v>29 - Bahia</v>
      </c>
      <c r="J4851" s="22" t="s">
        <v>73</v>
      </c>
      <c r="K4851" s="22">
        <v>0</v>
      </c>
      <c r="L4851" s="25">
        <v>250000</v>
      </c>
      <c r="M4851" s="20">
        <f>VLOOKUP(G4851,PROCV!$A$110:$B$119,2,FALSE)</f>
        <v>1.7483032046917215</v>
      </c>
      <c r="N4851" s="17">
        <f t="shared" si="75"/>
        <v>437075.8011729304</v>
      </c>
    </row>
    <row r="4852" spans="1:14" x14ac:dyDescent="0.25">
      <c r="A4852" s="30" t="s">
        <v>48</v>
      </c>
      <c r="B4852" s="29">
        <v>76149</v>
      </c>
      <c r="C4852" s="28" t="s">
        <v>1778</v>
      </c>
      <c r="D4852" s="27" t="s">
        <v>314</v>
      </c>
      <c r="E4852" s="27" t="s">
        <v>265</v>
      </c>
      <c r="F4852" s="26" t="str">
        <f>VLOOKUP(E4852,PROCV!$A$1:$B$107,2,TRUE)</f>
        <v>Patrimônio</v>
      </c>
      <c r="G4852" s="31">
        <v>2007</v>
      </c>
      <c r="H4852" s="24">
        <v>0</v>
      </c>
      <c r="I4852" s="23" t="str">
        <f>VLOOKUP(J4852,PROCV!$E$1:$F$27,2,FALSE)</f>
        <v>43 - Rio Grande do Sul</v>
      </c>
      <c r="J4852" s="22" t="s">
        <v>56</v>
      </c>
      <c r="K4852" s="22">
        <v>0</v>
      </c>
      <c r="L4852" s="31">
        <v>197848.8</v>
      </c>
      <c r="M4852" s="20">
        <f>VLOOKUP(G4852,PROCV!$A$110:$B$119,2,FALSE)</f>
        <v>1.7483032046917215</v>
      </c>
      <c r="N4852" s="17">
        <f t="shared" si="75"/>
        <v>345899.69108441146</v>
      </c>
    </row>
    <row r="4853" spans="1:14" x14ac:dyDescent="0.25">
      <c r="A4853" s="30" t="s">
        <v>48</v>
      </c>
      <c r="B4853" s="29">
        <v>78261</v>
      </c>
      <c r="C4853" s="28" t="s">
        <v>1777</v>
      </c>
      <c r="D4853" s="27" t="s">
        <v>4</v>
      </c>
      <c r="E4853" s="27" t="s">
        <v>230</v>
      </c>
      <c r="F4853" s="26" t="str">
        <f>VLOOKUP(E4853,PROCV!$A$1:$B$107,2,TRUE)</f>
        <v>Artes Cênicas e Espetáculo</v>
      </c>
      <c r="G4853" s="25">
        <v>2007</v>
      </c>
      <c r="H4853" s="24">
        <v>0</v>
      </c>
      <c r="I4853" s="23" t="str">
        <f>VLOOKUP(J4853,PROCV!$E$1:$F$27,2,FALSE)</f>
        <v>32 - Espírito Santo</v>
      </c>
      <c r="J4853" s="22" t="s">
        <v>67</v>
      </c>
      <c r="K4853" s="22">
        <v>0</v>
      </c>
      <c r="L4853" s="25">
        <v>90000</v>
      </c>
      <c r="M4853" s="20">
        <f>VLOOKUP(G4853,PROCV!$A$110:$B$119,2,FALSE)</f>
        <v>1.7483032046917215</v>
      </c>
      <c r="N4853" s="17">
        <f t="shared" si="75"/>
        <v>157347.28842225493</v>
      </c>
    </row>
    <row r="4854" spans="1:14" x14ac:dyDescent="0.25">
      <c r="A4854" s="30" t="s">
        <v>48</v>
      </c>
      <c r="B4854" s="29">
        <v>74042</v>
      </c>
      <c r="C4854" s="28" t="s">
        <v>1776</v>
      </c>
      <c r="D4854" s="27" t="s">
        <v>4</v>
      </c>
      <c r="E4854" s="27" t="s">
        <v>230</v>
      </c>
      <c r="F4854" s="26" t="str">
        <f>VLOOKUP(E4854,PROCV!$A$1:$B$107,2,TRUE)</f>
        <v>Artes Cênicas e Espetáculo</v>
      </c>
      <c r="G4854" s="25">
        <v>2007</v>
      </c>
      <c r="H4854" s="24">
        <v>0</v>
      </c>
      <c r="I4854" s="23" t="str">
        <f>VLOOKUP(J4854,PROCV!$E$1:$F$27,2,FALSE)</f>
        <v>23 - Ceará</v>
      </c>
      <c r="J4854" s="22" t="s">
        <v>52</v>
      </c>
      <c r="K4854" s="22">
        <v>0</v>
      </c>
      <c r="L4854" s="25">
        <v>100000</v>
      </c>
      <c r="M4854" s="20">
        <f>VLOOKUP(G4854,PROCV!$A$110:$B$119,2,FALSE)</f>
        <v>1.7483032046917215</v>
      </c>
      <c r="N4854" s="17">
        <f t="shared" si="75"/>
        <v>174830.32046917215</v>
      </c>
    </row>
    <row r="4855" spans="1:14" x14ac:dyDescent="0.25">
      <c r="A4855" s="30" t="s">
        <v>48</v>
      </c>
      <c r="B4855" s="29">
        <v>711188</v>
      </c>
      <c r="C4855" s="28" t="s">
        <v>1775</v>
      </c>
      <c r="D4855" s="27" t="s">
        <v>46</v>
      </c>
      <c r="E4855" s="27" t="s">
        <v>50</v>
      </c>
      <c r="F4855" s="26" t="str">
        <f>VLOOKUP(E4855,PROCV!$A$1:$B$107,2,TRUE)</f>
        <v>Educação e Criação em Artes</v>
      </c>
      <c r="G4855" s="25">
        <v>2007</v>
      </c>
      <c r="H4855" s="24">
        <v>0</v>
      </c>
      <c r="I4855" s="23" t="str">
        <f>VLOOKUP(J4855,PROCV!$E$1:$F$27,2,FALSE)</f>
        <v>53 - Distrito Federal</v>
      </c>
      <c r="J4855" s="22" t="s">
        <v>75</v>
      </c>
      <c r="K4855" s="22">
        <v>0</v>
      </c>
      <c r="L4855" s="25">
        <v>225183.9</v>
      </c>
      <c r="M4855" s="20">
        <f>VLOOKUP(G4855,PROCV!$A$110:$B$119,2,FALSE)</f>
        <v>1.7483032046917215</v>
      </c>
      <c r="N4855" s="17">
        <f t="shared" si="75"/>
        <v>393689.73401498015</v>
      </c>
    </row>
    <row r="4856" spans="1:14" x14ac:dyDescent="0.25">
      <c r="A4856" s="30" t="s">
        <v>48</v>
      </c>
      <c r="B4856" s="29">
        <v>710668</v>
      </c>
      <c r="C4856" s="28" t="s">
        <v>1774</v>
      </c>
      <c r="D4856" s="27" t="s">
        <v>314</v>
      </c>
      <c r="E4856" s="27" t="s">
        <v>265</v>
      </c>
      <c r="F4856" s="26" t="str">
        <f>VLOOKUP(E4856,PROCV!$A$1:$B$107,2,TRUE)</f>
        <v>Patrimônio</v>
      </c>
      <c r="G4856" s="31">
        <v>2007</v>
      </c>
      <c r="H4856" s="24">
        <v>0</v>
      </c>
      <c r="I4856" s="23" t="str">
        <f>VLOOKUP(J4856,PROCV!$E$1:$F$27,2,FALSE)</f>
        <v>11 - Rondônia</v>
      </c>
      <c r="J4856" s="22" t="s">
        <v>219</v>
      </c>
      <c r="K4856" s="22">
        <v>0</v>
      </c>
      <c r="L4856" s="31">
        <v>29587.95</v>
      </c>
      <c r="M4856" s="20">
        <f>VLOOKUP(G4856,PROCV!$A$110:$B$119,2,FALSE)</f>
        <v>1.7483032046917215</v>
      </c>
      <c r="N4856" s="17">
        <f t="shared" si="75"/>
        <v>51728.707805258426</v>
      </c>
    </row>
    <row r="4857" spans="1:14" x14ac:dyDescent="0.25">
      <c r="A4857" s="30" t="s">
        <v>48</v>
      </c>
      <c r="B4857" s="29">
        <v>710593</v>
      </c>
      <c r="C4857" s="28" t="s">
        <v>1773</v>
      </c>
      <c r="D4857" s="27" t="s">
        <v>46</v>
      </c>
      <c r="E4857" s="27" t="s">
        <v>50</v>
      </c>
      <c r="F4857" s="26" t="str">
        <f>VLOOKUP(E4857,PROCV!$A$1:$B$107,2,TRUE)</f>
        <v>Educação e Criação em Artes</v>
      </c>
      <c r="G4857" s="25">
        <v>2007</v>
      </c>
      <c r="H4857" s="24">
        <v>0</v>
      </c>
      <c r="I4857" s="23" t="str">
        <f>VLOOKUP(J4857,PROCV!$E$1:$F$27,2,FALSE)</f>
        <v>53 - Distrito Federal</v>
      </c>
      <c r="J4857" s="22" t="s">
        <v>75</v>
      </c>
      <c r="K4857" s="22">
        <v>0</v>
      </c>
      <c r="L4857" s="25">
        <v>179991.53</v>
      </c>
      <c r="M4857" s="20">
        <f>VLOOKUP(G4857,PROCV!$A$110:$B$119,2,FALSE)</f>
        <v>1.7483032046917215</v>
      </c>
      <c r="N4857" s="17">
        <f t="shared" si="75"/>
        <v>314679.76871636615</v>
      </c>
    </row>
    <row r="4858" spans="1:14" x14ac:dyDescent="0.25">
      <c r="A4858" s="30" t="s">
        <v>48</v>
      </c>
      <c r="B4858" s="29">
        <v>74031</v>
      </c>
      <c r="C4858" s="28" t="s">
        <v>1772</v>
      </c>
      <c r="D4858" s="27" t="s">
        <v>4</v>
      </c>
      <c r="E4858" s="27" t="s">
        <v>230</v>
      </c>
      <c r="F4858" s="26" t="str">
        <f>VLOOKUP(E4858,PROCV!$A$1:$B$107,2,TRUE)</f>
        <v>Artes Cênicas e Espetáculo</v>
      </c>
      <c r="G4858" s="25">
        <v>2007</v>
      </c>
      <c r="H4858" s="24">
        <v>0</v>
      </c>
      <c r="I4858" s="23" t="str">
        <f>VLOOKUP(J4858,PROCV!$E$1:$F$27,2,FALSE)</f>
        <v>21 - Maranhão</v>
      </c>
      <c r="J4858" s="22" t="s">
        <v>63</v>
      </c>
      <c r="K4858" s="22">
        <v>0</v>
      </c>
      <c r="L4858" s="25">
        <v>100000</v>
      </c>
      <c r="M4858" s="20">
        <f>VLOOKUP(G4858,PROCV!$A$110:$B$119,2,FALSE)</f>
        <v>1.7483032046917215</v>
      </c>
      <c r="N4858" s="17">
        <f t="shared" si="75"/>
        <v>174830.32046917215</v>
      </c>
    </row>
    <row r="4859" spans="1:14" x14ac:dyDescent="0.25">
      <c r="A4859" s="30" t="s">
        <v>48</v>
      </c>
      <c r="B4859" s="29">
        <v>75429</v>
      </c>
      <c r="C4859" s="28" t="s">
        <v>1771</v>
      </c>
      <c r="D4859" s="27" t="s">
        <v>4</v>
      </c>
      <c r="E4859" s="27" t="s">
        <v>230</v>
      </c>
      <c r="F4859" s="26" t="str">
        <f>VLOOKUP(E4859,PROCV!$A$1:$B$107,2,TRUE)</f>
        <v>Artes Cênicas e Espetáculo</v>
      </c>
      <c r="G4859" s="25">
        <v>2007</v>
      </c>
      <c r="H4859" s="24">
        <v>0</v>
      </c>
      <c r="I4859" s="23" t="str">
        <f>VLOOKUP(J4859,PROCV!$E$1:$F$27,2,FALSE)</f>
        <v>43 - Rio Grande do Sul</v>
      </c>
      <c r="J4859" s="22" t="s">
        <v>56</v>
      </c>
      <c r="K4859" s="22">
        <v>0</v>
      </c>
      <c r="L4859" s="25">
        <v>50000</v>
      </c>
      <c r="M4859" s="20">
        <f>VLOOKUP(G4859,PROCV!$A$110:$B$119,2,FALSE)</f>
        <v>1.7483032046917215</v>
      </c>
      <c r="N4859" s="17">
        <f t="shared" si="75"/>
        <v>87415.160234586074</v>
      </c>
    </row>
    <row r="4860" spans="1:14" x14ac:dyDescent="0.25">
      <c r="A4860" s="30" t="s">
        <v>48</v>
      </c>
      <c r="B4860" s="29">
        <v>711334</v>
      </c>
      <c r="C4860" s="28" t="s">
        <v>1770</v>
      </c>
      <c r="D4860" s="27" t="s">
        <v>4</v>
      </c>
      <c r="E4860" s="27" t="s">
        <v>230</v>
      </c>
      <c r="F4860" s="26" t="str">
        <f>VLOOKUP(E4860,PROCV!$A$1:$B$107,2,TRUE)</f>
        <v>Artes Cênicas e Espetáculo</v>
      </c>
      <c r="G4860" s="25">
        <v>2007</v>
      </c>
      <c r="H4860" s="24">
        <v>0</v>
      </c>
      <c r="I4860" s="23" t="str">
        <f>VLOOKUP(J4860,PROCV!$E$1:$F$27,2,FALSE)</f>
        <v>35 - São Paulo</v>
      </c>
      <c r="J4860" s="22" t="s">
        <v>76</v>
      </c>
      <c r="K4860" s="22">
        <v>0</v>
      </c>
      <c r="L4860" s="25">
        <v>120000</v>
      </c>
      <c r="M4860" s="20">
        <f>VLOOKUP(G4860,PROCV!$A$110:$B$119,2,FALSE)</f>
        <v>1.7483032046917215</v>
      </c>
      <c r="N4860" s="17">
        <f t="shared" si="75"/>
        <v>209796.38456300658</v>
      </c>
    </row>
    <row r="4861" spans="1:14" x14ac:dyDescent="0.25">
      <c r="A4861" s="30" t="s">
        <v>48</v>
      </c>
      <c r="B4861" s="29">
        <v>77855</v>
      </c>
      <c r="C4861" s="28" t="s">
        <v>1769</v>
      </c>
      <c r="D4861" s="27" t="s">
        <v>4</v>
      </c>
      <c r="E4861" s="27" t="s">
        <v>230</v>
      </c>
      <c r="F4861" s="26" t="str">
        <f>VLOOKUP(E4861,PROCV!$A$1:$B$107,2,TRUE)</f>
        <v>Artes Cênicas e Espetáculo</v>
      </c>
      <c r="G4861" s="25">
        <v>2007</v>
      </c>
      <c r="H4861" s="24">
        <v>0</v>
      </c>
      <c r="I4861" s="23" t="str">
        <f>VLOOKUP(J4861,PROCV!$E$1:$F$27,2,FALSE)</f>
        <v>53 - Distrito Federal</v>
      </c>
      <c r="J4861" s="22" t="s">
        <v>75</v>
      </c>
      <c r="K4861" s="22">
        <v>0</v>
      </c>
      <c r="L4861" s="25">
        <v>30000</v>
      </c>
      <c r="M4861" s="20">
        <f>VLOOKUP(G4861,PROCV!$A$110:$B$119,2,FALSE)</f>
        <v>1.7483032046917215</v>
      </c>
      <c r="N4861" s="17">
        <f t="shared" si="75"/>
        <v>52449.096140751644</v>
      </c>
    </row>
    <row r="4862" spans="1:14" x14ac:dyDescent="0.25">
      <c r="A4862" s="30" t="s">
        <v>48</v>
      </c>
      <c r="B4862" s="29">
        <v>79816</v>
      </c>
      <c r="C4862" s="28" t="s">
        <v>1768</v>
      </c>
      <c r="D4862" s="27" t="s">
        <v>4</v>
      </c>
      <c r="E4862" s="27" t="s">
        <v>230</v>
      </c>
      <c r="F4862" s="26" t="str">
        <f>VLOOKUP(E4862,PROCV!$A$1:$B$107,2,TRUE)</f>
        <v>Artes Cênicas e Espetáculo</v>
      </c>
      <c r="G4862" s="25">
        <v>2007</v>
      </c>
      <c r="H4862" s="24">
        <v>0</v>
      </c>
      <c r="I4862" s="23" t="str">
        <f>VLOOKUP(J4862,PROCV!$E$1:$F$27,2,FALSE)</f>
        <v>53 - Distrito Federal</v>
      </c>
      <c r="J4862" s="22" t="s">
        <v>75</v>
      </c>
      <c r="K4862" s="22">
        <v>0</v>
      </c>
      <c r="L4862" s="25">
        <v>55000</v>
      </c>
      <c r="M4862" s="20">
        <f>VLOOKUP(G4862,PROCV!$A$110:$B$119,2,FALSE)</f>
        <v>1.7483032046917215</v>
      </c>
      <c r="N4862" s="17">
        <f t="shared" si="75"/>
        <v>96156.676258044681</v>
      </c>
    </row>
    <row r="4863" spans="1:14" x14ac:dyDescent="0.25">
      <c r="A4863" s="30" t="s">
        <v>48</v>
      </c>
      <c r="B4863" s="29">
        <v>710312</v>
      </c>
      <c r="C4863" s="28" t="s">
        <v>1767</v>
      </c>
      <c r="D4863" s="27" t="s">
        <v>4</v>
      </c>
      <c r="E4863" s="27" t="s">
        <v>230</v>
      </c>
      <c r="F4863" s="26" t="str">
        <f>VLOOKUP(E4863,PROCV!$A$1:$B$107,2,TRUE)</f>
        <v>Artes Cênicas e Espetáculo</v>
      </c>
      <c r="G4863" s="25">
        <v>2007</v>
      </c>
      <c r="H4863" s="24">
        <v>0</v>
      </c>
      <c r="I4863" s="23" t="str">
        <f>VLOOKUP(J4863,PROCV!$E$1:$F$27,2,FALSE)</f>
        <v>53 - Distrito Federal</v>
      </c>
      <c r="J4863" s="22" t="s">
        <v>75</v>
      </c>
      <c r="K4863" s="22">
        <v>0</v>
      </c>
      <c r="L4863" s="25">
        <v>50000</v>
      </c>
      <c r="M4863" s="20">
        <f>VLOOKUP(G4863,PROCV!$A$110:$B$119,2,FALSE)</f>
        <v>1.7483032046917215</v>
      </c>
      <c r="N4863" s="17">
        <f t="shared" si="75"/>
        <v>87415.160234586074</v>
      </c>
    </row>
    <row r="4864" spans="1:14" x14ac:dyDescent="0.25">
      <c r="A4864" s="30" t="s">
        <v>48</v>
      </c>
      <c r="B4864" s="29">
        <v>712004</v>
      </c>
      <c r="C4864" s="28" t="s">
        <v>1766</v>
      </c>
      <c r="D4864" s="27" t="s">
        <v>4</v>
      </c>
      <c r="E4864" s="27" t="s">
        <v>230</v>
      </c>
      <c r="F4864" s="26" t="str">
        <f>VLOOKUP(E4864,PROCV!$A$1:$B$107,2,TRUE)</f>
        <v>Artes Cênicas e Espetáculo</v>
      </c>
      <c r="G4864" s="25">
        <v>2007</v>
      </c>
      <c r="H4864" s="24">
        <v>0</v>
      </c>
      <c r="I4864" s="23" t="str">
        <f>VLOOKUP(J4864,PROCV!$E$1:$F$27,2,FALSE)</f>
        <v>50 - Mato Grosso do Sul</v>
      </c>
      <c r="J4864" s="22" t="s">
        <v>179</v>
      </c>
      <c r="K4864" s="22">
        <v>0</v>
      </c>
      <c r="L4864" s="25">
        <v>50000</v>
      </c>
      <c r="M4864" s="20">
        <f>VLOOKUP(G4864,PROCV!$A$110:$B$119,2,FALSE)</f>
        <v>1.7483032046917215</v>
      </c>
      <c r="N4864" s="17">
        <f t="shared" si="75"/>
        <v>87415.160234586074</v>
      </c>
    </row>
    <row r="4865" spans="1:14" x14ac:dyDescent="0.25">
      <c r="A4865" s="30" t="s">
        <v>48</v>
      </c>
      <c r="B4865" s="29">
        <v>74054</v>
      </c>
      <c r="C4865" s="28" t="s">
        <v>1765</v>
      </c>
      <c r="D4865" s="27" t="s">
        <v>4</v>
      </c>
      <c r="E4865" s="27" t="s">
        <v>230</v>
      </c>
      <c r="F4865" s="26" t="str">
        <f>VLOOKUP(E4865,PROCV!$A$1:$B$107,2,TRUE)</f>
        <v>Artes Cênicas e Espetáculo</v>
      </c>
      <c r="G4865" s="25">
        <v>2007</v>
      </c>
      <c r="H4865" s="24">
        <v>0</v>
      </c>
      <c r="I4865" s="23" t="str">
        <f>VLOOKUP(J4865,PROCV!$E$1:$F$27,2,FALSE)</f>
        <v>23 - Ceará</v>
      </c>
      <c r="J4865" s="22" t="s">
        <v>52</v>
      </c>
      <c r="K4865" s="22">
        <v>0</v>
      </c>
      <c r="L4865" s="25">
        <v>30000</v>
      </c>
      <c r="M4865" s="20">
        <f>VLOOKUP(G4865,PROCV!$A$110:$B$119,2,FALSE)</f>
        <v>1.7483032046917215</v>
      </c>
      <c r="N4865" s="17">
        <f t="shared" si="75"/>
        <v>52449.096140751644</v>
      </c>
    </row>
    <row r="4866" spans="1:14" x14ac:dyDescent="0.25">
      <c r="A4866" s="30" t="s">
        <v>48</v>
      </c>
      <c r="B4866" s="29">
        <v>71438</v>
      </c>
      <c r="C4866" s="28" t="s">
        <v>1764</v>
      </c>
      <c r="D4866" s="27" t="s">
        <v>4</v>
      </c>
      <c r="E4866" s="27" t="s">
        <v>230</v>
      </c>
      <c r="F4866" s="26" t="str">
        <f>VLOOKUP(E4866,PROCV!$A$1:$B$107,2,TRUE)</f>
        <v>Artes Cênicas e Espetáculo</v>
      </c>
      <c r="G4866" s="25">
        <v>2007</v>
      </c>
      <c r="H4866" s="24">
        <v>0</v>
      </c>
      <c r="I4866" s="23" t="str">
        <f>VLOOKUP(J4866,PROCV!$E$1:$F$27,2,FALSE)</f>
        <v>35 - São Paulo</v>
      </c>
      <c r="J4866" s="22" t="s">
        <v>76</v>
      </c>
      <c r="K4866" s="22">
        <v>0</v>
      </c>
      <c r="L4866" s="25">
        <v>28000</v>
      </c>
      <c r="M4866" s="20">
        <f>VLOOKUP(G4866,PROCV!$A$110:$B$119,2,FALSE)</f>
        <v>1.7483032046917215</v>
      </c>
      <c r="N4866" s="17">
        <f t="shared" ref="N4866:N4929" si="76">+M4866*L4866</f>
        <v>48952.489731368201</v>
      </c>
    </row>
    <row r="4867" spans="1:14" x14ac:dyDescent="0.25">
      <c r="A4867" s="30" t="s">
        <v>48</v>
      </c>
      <c r="B4867" s="29">
        <v>74575</v>
      </c>
      <c r="C4867" s="28" t="s">
        <v>1763</v>
      </c>
      <c r="D4867" s="27" t="s">
        <v>4</v>
      </c>
      <c r="E4867" s="27" t="s">
        <v>230</v>
      </c>
      <c r="F4867" s="26" t="str">
        <f>VLOOKUP(E4867,PROCV!$A$1:$B$107,2,TRUE)</f>
        <v>Artes Cênicas e Espetáculo</v>
      </c>
      <c r="G4867" s="25">
        <v>2007</v>
      </c>
      <c r="H4867" s="24">
        <v>0</v>
      </c>
      <c r="I4867" s="23" t="str">
        <f>VLOOKUP(J4867,PROCV!$E$1:$F$27,2,FALSE)</f>
        <v>52 - Goiás</v>
      </c>
      <c r="J4867" s="22" t="s">
        <v>97</v>
      </c>
      <c r="K4867" s="22">
        <v>0</v>
      </c>
      <c r="L4867" s="25">
        <v>50000</v>
      </c>
      <c r="M4867" s="20">
        <f>VLOOKUP(G4867,PROCV!$A$110:$B$119,2,FALSE)</f>
        <v>1.7483032046917215</v>
      </c>
      <c r="N4867" s="17">
        <f t="shared" si="76"/>
        <v>87415.160234586074</v>
      </c>
    </row>
    <row r="4868" spans="1:14" x14ac:dyDescent="0.25">
      <c r="A4868" s="30" t="s">
        <v>48</v>
      </c>
      <c r="B4868" s="29">
        <v>71946</v>
      </c>
      <c r="C4868" s="28" t="s">
        <v>1762</v>
      </c>
      <c r="D4868" s="27" t="s">
        <v>4</v>
      </c>
      <c r="E4868" s="27" t="s">
        <v>230</v>
      </c>
      <c r="F4868" s="26" t="str">
        <f>VLOOKUP(E4868,PROCV!$A$1:$B$107,2,TRUE)</f>
        <v>Artes Cênicas e Espetáculo</v>
      </c>
      <c r="G4868" s="25">
        <v>2007</v>
      </c>
      <c r="H4868" s="24">
        <v>0</v>
      </c>
      <c r="I4868" s="23" t="str">
        <f>VLOOKUP(J4868,PROCV!$E$1:$F$27,2,FALSE)</f>
        <v>33 - Rio de Janeiro</v>
      </c>
      <c r="J4868" s="22" t="s">
        <v>82</v>
      </c>
      <c r="K4868" s="22">
        <v>0</v>
      </c>
      <c r="L4868" s="25">
        <v>100000</v>
      </c>
      <c r="M4868" s="20">
        <f>VLOOKUP(G4868,PROCV!$A$110:$B$119,2,FALSE)</f>
        <v>1.7483032046917215</v>
      </c>
      <c r="N4868" s="17">
        <f t="shared" si="76"/>
        <v>174830.32046917215</v>
      </c>
    </row>
    <row r="4869" spans="1:14" x14ac:dyDescent="0.25">
      <c r="A4869" s="30" t="s">
        <v>48</v>
      </c>
      <c r="B4869" s="29">
        <v>712063</v>
      </c>
      <c r="C4869" s="28" t="s">
        <v>1761</v>
      </c>
      <c r="D4869" s="27" t="s">
        <v>4</v>
      </c>
      <c r="E4869" s="27" t="s">
        <v>230</v>
      </c>
      <c r="F4869" s="26" t="str">
        <f>VLOOKUP(E4869,PROCV!$A$1:$B$107,2,TRUE)</f>
        <v>Artes Cênicas e Espetáculo</v>
      </c>
      <c r="G4869" s="25">
        <v>2007</v>
      </c>
      <c r="H4869" s="24">
        <v>0</v>
      </c>
      <c r="I4869" s="23" t="str">
        <f>VLOOKUP(J4869,PROCV!$E$1:$F$27,2,FALSE)</f>
        <v>35 - São Paulo</v>
      </c>
      <c r="J4869" s="22" t="s">
        <v>76</v>
      </c>
      <c r="K4869" s="22">
        <v>0</v>
      </c>
      <c r="L4869" s="25">
        <v>115000</v>
      </c>
      <c r="M4869" s="20">
        <f>VLOOKUP(G4869,PROCV!$A$110:$B$119,2,FALSE)</f>
        <v>1.7483032046917215</v>
      </c>
      <c r="N4869" s="17">
        <f t="shared" si="76"/>
        <v>201054.86853954798</v>
      </c>
    </row>
    <row r="4870" spans="1:14" x14ac:dyDescent="0.25">
      <c r="A4870" s="30" t="s">
        <v>48</v>
      </c>
      <c r="B4870" s="29">
        <v>72090</v>
      </c>
      <c r="C4870" s="28" t="s">
        <v>1760</v>
      </c>
      <c r="D4870" s="27" t="s">
        <v>46</v>
      </c>
      <c r="E4870" s="27" t="s">
        <v>50</v>
      </c>
      <c r="F4870" s="26" t="str">
        <f>VLOOKUP(E4870,PROCV!$A$1:$B$107,2,TRUE)</f>
        <v>Educação e Criação em Artes</v>
      </c>
      <c r="G4870" s="25">
        <v>2007</v>
      </c>
      <c r="H4870" s="24">
        <v>0</v>
      </c>
      <c r="I4870" s="23" t="str">
        <f>VLOOKUP(J4870,PROCV!$E$1:$F$27,2,FALSE)</f>
        <v>26 - Pernambuco</v>
      </c>
      <c r="J4870" s="22" t="s">
        <v>44</v>
      </c>
      <c r="K4870" s="22">
        <v>0</v>
      </c>
      <c r="L4870" s="25">
        <v>146844</v>
      </c>
      <c r="M4870" s="20">
        <f>VLOOKUP(G4870,PROCV!$A$110:$B$119,2,FALSE)</f>
        <v>1.7483032046917215</v>
      </c>
      <c r="N4870" s="17">
        <f t="shared" si="76"/>
        <v>256727.83578975115</v>
      </c>
    </row>
    <row r="4871" spans="1:14" x14ac:dyDescent="0.25">
      <c r="A4871" s="30" t="s">
        <v>48</v>
      </c>
      <c r="B4871" s="29">
        <v>71547</v>
      </c>
      <c r="C4871" s="28" t="s">
        <v>1759</v>
      </c>
      <c r="D4871" s="27" t="s">
        <v>46</v>
      </c>
      <c r="E4871" s="27" t="s">
        <v>50</v>
      </c>
      <c r="F4871" s="26" t="str">
        <f>VLOOKUP(E4871,PROCV!$A$1:$B$107,2,TRUE)</f>
        <v>Educação e Criação em Artes</v>
      </c>
      <c r="G4871" s="25">
        <v>2007</v>
      </c>
      <c r="H4871" s="24">
        <v>0</v>
      </c>
      <c r="I4871" s="23" t="str">
        <f>VLOOKUP(J4871,PROCV!$E$1:$F$27,2,FALSE)</f>
        <v>42 - Santa Catarina</v>
      </c>
      <c r="J4871" s="22" t="s">
        <v>79</v>
      </c>
      <c r="K4871" s="22">
        <v>0</v>
      </c>
      <c r="L4871" s="25">
        <v>169920.32</v>
      </c>
      <c r="M4871" s="20">
        <f>VLOOKUP(G4871,PROCV!$A$110:$B$119,2,FALSE)</f>
        <v>1.7483032046917215</v>
      </c>
      <c r="N4871" s="17">
        <f t="shared" si="76"/>
        <v>297072.23999824282</v>
      </c>
    </row>
    <row r="4872" spans="1:14" x14ac:dyDescent="0.25">
      <c r="A4872" s="30" t="s">
        <v>48</v>
      </c>
      <c r="B4872" s="29">
        <v>79751</v>
      </c>
      <c r="C4872" s="28" t="s">
        <v>1758</v>
      </c>
      <c r="D4872" s="27" t="s">
        <v>46</v>
      </c>
      <c r="E4872" s="27" t="s">
        <v>50</v>
      </c>
      <c r="F4872" s="26" t="str">
        <f>VLOOKUP(E4872,PROCV!$A$1:$B$107,2,TRUE)</f>
        <v>Educação e Criação em Artes</v>
      </c>
      <c r="G4872" s="25">
        <v>2007</v>
      </c>
      <c r="H4872" s="24">
        <v>0</v>
      </c>
      <c r="I4872" s="23" t="str">
        <f>VLOOKUP(J4872,PROCV!$E$1:$F$27,2,FALSE)</f>
        <v>53 - Distrito Federal</v>
      </c>
      <c r="J4872" s="22" t="s">
        <v>75</v>
      </c>
      <c r="K4872" s="22">
        <v>0</v>
      </c>
      <c r="L4872" s="25">
        <v>200000</v>
      </c>
      <c r="M4872" s="20">
        <f>VLOOKUP(G4872,PROCV!$A$110:$B$119,2,FALSE)</f>
        <v>1.7483032046917215</v>
      </c>
      <c r="N4872" s="17">
        <f t="shared" si="76"/>
        <v>349660.6409383443</v>
      </c>
    </row>
    <row r="4873" spans="1:14" x14ac:dyDescent="0.25">
      <c r="A4873" s="30" t="s">
        <v>48</v>
      </c>
      <c r="B4873" s="29">
        <v>79895</v>
      </c>
      <c r="C4873" s="28" t="s">
        <v>1757</v>
      </c>
      <c r="D4873" s="27" t="s">
        <v>4</v>
      </c>
      <c r="E4873" s="27" t="s">
        <v>230</v>
      </c>
      <c r="F4873" s="26" t="str">
        <f>VLOOKUP(E4873,PROCV!$A$1:$B$107,2,TRUE)</f>
        <v>Artes Cênicas e Espetáculo</v>
      </c>
      <c r="G4873" s="25">
        <v>2007</v>
      </c>
      <c r="H4873" s="24">
        <v>0</v>
      </c>
      <c r="I4873" s="23" t="str">
        <f>VLOOKUP(J4873,PROCV!$E$1:$F$27,2,FALSE)</f>
        <v>27 - Alagoas</v>
      </c>
      <c r="J4873" s="22" t="s">
        <v>65</v>
      </c>
      <c r="K4873" s="22">
        <v>0</v>
      </c>
      <c r="L4873" s="25">
        <v>40000</v>
      </c>
      <c r="M4873" s="20">
        <f>VLOOKUP(G4873,PROCV!$A$110:$B$119,2,FALSE)</f>
        <v>1.7483032046917215</v>
      </c>
      <c r="N4873" s="17">
        <f t="shared" si="76"/>
        <v>69932.128187668859</v>
      </c>
    </row>
    <row r="4874" spans="1:14" x14ac:dyDescent="0.25">
      <c r="A4874" s="30" t="s">
        <v>48</v>
      </c>
      <c r="B4874" s="29">
        <v>710261</v>
      </c>
      <c r="C4874" s="28" t="s">
        <v>1756</v>
      </c>
      <c r="D4874" s="27" t="s">
        <v>4</v>
      </c>
      <c r="E4874" s="27" t="s">
        <v>230</v>
      </c>
      <c r="F4874" s="26" t="str">
        <f>VLOOKUP(E4874,PROCV!$A$1:$B$107,2,TRUE)</f>
        <v>Artes Cênicas e Espetáculo</v>
      </c>
      <c r="G4874" s="25">
        <v>2007</v>
      </c>
      <c r="H4874" s="24">
        <v>0</v>
      </c>
      <c r="I4874" s="23" t="str">
        <f>VLOOKUP(J4874,PROCV!$E$1:$F$27,2,FALSE)</f>
        <v>31 - Minas Gerais</v>
      </c>
      <c r="J4874" s="22" t="s">
        <v>85</v>
      </c>
      <c r="K4874" s="22">
        <v>0</v>
      </c>
      <c r="L4874" s="25">
        <v>50000</v>
      </c>
      <c r="M4874" s="20">
        <f>VLOOKUP(G4874,PROCV!$A$110:$B$119,2,FALSE)</f>
        <v>1.7483032046917215</v>
      </c>
      <c r="N4874" s="17">
        <f t="shared" si="76"/>
        <v>87415.160234586074</v>
      </c>
    </row>
    <row r="4875" spans="1:14" x14ac:dyDescent="0.25">
      <c r="A4875" s="30" t="s">
        <v>48</v>
      </c>
      <c r="B4875" s="29">
        <v>78104</v>
      </c>
      <c r="C4875" s="28" t="s">
        <v>1755</v>
      </c>
      <c r="D4875" s="27" t="s">
        <v>189</v>
      </c>
      <c r="E4875" s="27" t="s">
        <v>749</v>
      </c>
      <c r="F4875" s="26" t="str">
        <f>VLOOKUP(E4875,PROCV!$A$1:$B$107,2,TRUE)</f>
        <v>Educação e Criação em Artes</v>
      </c>
      <c r="G4875" s="25">
        <v>2007</v>
      </c>
      <c r="H4875" s="24">
        <v>0</v>
      </c>
      <c r="I4875" s="23" t="str">
        <f>VLOOKUP(J4875,PROCV!$E$1:$F$27,2,FALSE)</f>
        <v>35 - São Paulo</v>
      </c>
      <c r="J4875" s="22" t="s">
        <v>76</v>
      </c>
      <c r="K4875" s="22">
        <v>0</v>
      </c>
      <c r="L4875" s="25">
        <v>300000</v>
      </c>
      <c r="M4875" s="20">
        <f>VLOOKUP(G4875,PROCV!$A$110:$B$119,2,FALSE)</f>
        <v>1.7483032046917215</v>
      </c>
      <c r="N4875" s="17">
        <f t="shared" si="76"/>
        <v>524490.9614075165</v>
      </c>
    </row>
    <row r="4876" spans="1:14" x14ac:dyDescent="0.25">
      <c r="A4876" s="30" t="s">
        <v>48</v>
      </c>
      <c r="B4876" s="29">
        <v>82719</v>
      </c>
      <c r="C4876" s="28" t="s">
        <v>1754</v>
      </c>
      <c r="D4876" s="27" t="s">
        <v>46</v>
      </c>
      <c r="E4876" s="27" t="s">
        <v>50</v>
      </c>
      <c r="F4876" s="26" t="str">
        <f>VLOOKUP(E4876,PROCV!$A$1:$B$107,2,TRUE)</f>
        <v>Educação e Criação em Artes</v>
      </c>
      <c r="G4876" s="25">
        <v>2007</v>
      </c>
      <c r="H4876" s="24">
        <v>0</v>
      </c>
      <c r="I4876" s="23" t="str">
        <f>VLOOKUP(J4876,PROCV!$E$1:$F$27,2,FALSE)</f>
        <v>23 - Ceará</v>
      </c>
      <c r="J4876" s="22" t="s">
        <v>52</v>
      </c>
      <c r="K4876" s="22">
        <v>0</v>
      </c>
      <c r="L4876" s="25">
        <v>185000</v>
      </c>
      <c r="M4876" s="20">
        <f>VLOOKUP(G4876,PROCV!$A$110:$B$119,2,FALSE)</f>
        <v>1.7483032046917215</v>
      </c>
      <c r="N4876" s="17">
        <f t="shared" si="76"/>
        <v>323436.09286796849</v>
      </c>
    </row>
    <row r="4877" spans="1:14" x14ac:dyDescent="0.25">
      <c r="A4877" s="30" t="s">
        <v>48</v>
      </c>
      <c r="B4877" s="29">
        <v>77170</v>
      </c>
      <c r="C4877" s="28" t="s">
        <v>1753</v>
      </c>
      <c r="D4877" s="27" t="s">
        <v>46</v>
      </c>
      <c r="E4877" s="27" t="s">
        <v>50</v>
      </c>
      <c r="F4877" s="26" t="str">
        <f>VLOOKUP(E4877,PROCV!$A$1:$B$107,2,TRUE)</f>
        <v>Educação e Criação em Artes</v>
      </c>
      <c r="G4877" s="25">
        <v>2007</v>
      </c>
      <c r="H4877" s="24">
        <v>0</v>
      </c>
      <c r="I4877" s="23" t="str">
        <f>VLOOKUP(J4877,PROCV!$E$1:$F$27,2,FALSE)</f>
        <v>26 - Pernambuco</v>
      </c>
      <c r="J4877" s="22" t="s">
        <v>44</v>
      </c>
      <c r="K4877" s="22">
        <v>0</v>
      </c>
      <c r="L4877" s="25">
        <v>185000</v>
      </c>
      <c r="M4877" s="20">
        <f>VLOOKUP(G4877,PROCV!$A$110:$B$119,2,FALSE)</f>
        <v>1.7483032046917215</v>
      </c>
      <c r="N4877" s="17">
        <f t="shared" si="76"/>
        <v>323436.09286796849</v>
      </c>
    </row>
    <row r="4878" spans="1:14" x14ac:dyDescent="0.25">
      <c r="A4878" s="30" t="s">
        <v>48</v>
      </c>
      <c r="B4878" s="29">
        <v>64233</v>
      </c>
      <c r="C4878" s="28" t="s">
        <v>1752</v>
      </c>
      <c r="D4878" s="27" t="s">
        <v>300</v>
      </c>
      <c r="E4878" s="27" t="s">
        <v>221</v>
      </c>
      <c r="F4878" s="26" t="str">
        <f>VLOOKUP(E4878,PROCV!$A$1:$B$107,2,TRUE)</f>
        <v>Artes Cênicas e Espetáculo</v>
      </c>
      <c r="G4878" s="25">
        <v>2007</v>
      </c>
      <c r="H4878" s="24">
        <v>0</v>
      </c>
      <c r="I4878" s="23" t="str">
        <f>VLOOKUP(J4878,PROCV!$E$1:$F$27,2,FALSE)</f>
        <v>31 - Minas Gerais</v>
      </c>
      <c r="J4878" s="22" t="s">
        <v>85</v>
      </c>
      <c r="K4878" s="22">
        <v>0</v>
      </c>
      <c r="L4878" s="25">
        <v>30334.03</v>
      </c>
      <c r="M4878" s="20">
        <f>VLOOKUP(G4878,PROCV!$A$110:$B$119,2,FALSE)</f>
        <v>1.7483032046917215</v>
      </c>
      <c r="N4878" s="17">
        <f t="shared" si="76"/>
        <v>53033.081860214821</v>
      </c>
    </row>
    <row r="4879" spans="1:14" x14ac:dyDescent="0.25">
      <c r="A4879" s="30" t="s">
        <v>48</v>
      </c>
      <c r="B4879" s="29">
        <v>74846</v>
      </c>
      <c r="C4879" s="28" t="s">
        <v>1751</v>
      </c>
      <c r="D4879" s="27" t="s">
        <v>46</v>
      </c>
      <c r="E4879" s="27" t="s">
        <v>50</v>
      </c>
      <c r="F4879" s="26" t="str">
        <f>VLOOKUP(E4879,PROCV!$A$1:$B$107,2,TRUE)</f>
        <v>Educação e Criação em Artes</v>
      </c>
      <c r="G4879" s="25">
        <v>2007</v>
      </c>
      <c r="H4879" s="24">
        <v>0</v>
      </c>
      <c r="I4879" s="23" t="str">
        <f>VLOOKUP(J4879,PROCV!$E$1:$F$27,2,FALSE)</f>
        <v>31 - Minas Gerais</v>
      </c>
      <c r="J4879" s="22" t="s">
        <v>85</v>
      </c>
      <c r="K4879" s="22">
        <v>0</v>
      </c>
      <c r="L4879" s="25">
        <v>250262.39999999999</v>
      </c>
      <c r="M4879" s="20">
        <f>VLOOKUP(G4879,PROCV!$A$110:$B$119,2,FALSE)</f>
        <v>1.7483032046917215</v>
      </c>
      <c r="N4879" s="17">
        <f t="shared" si="76"/>
        <v>437534.5559338415</v>
      </c>
    </row>
    <row r="4880" spans="1:14" x14ac:dyDescent="0.25">
      <c r="A4880" s="30" t="s">
        <v>48</v>
      </c>
      <c r="B4880" s="29">
        <v>74471</v>
      </c>
      <c r="C4880" s="28" t="s">
        <v>1750</v>
      </c>
      <c r="D4880" s="27" t="s">
        <v>4</v>
      </c>
      <c r="E4880" s="27" t="s">
        <v>230</v>
      </c>
      <c r="F4880" s="26" t="str">
        <f>VLOOKUP(E4880,PROCV!$A$1:$B$107,2,TRUE)</f>
        <v>Artes Cênicas e Espetáculo</v>
      </c>
      <c r="G4880" s="25">
        <v>2007</v>
      </c>
      <c r="H4880" s="24">
        <v>0</v>
      </c>
      <c r="I4880" s="23" t="str">
        <f>VLOOKUP(J4880,PROCV!$E$1:$F$27,2,FALSE)</f>
        <v>33 - Rio de Janeiro</v>
      </c>
      <c r="J4880" s="22" t="s">
        <v>82</v>
      </c>
      <c r="K4880" s="22">
        <v>0</v>
      </c>
      <c r="L4880" s="25">
        <v>35000</v>
      </c>
      <c r="M4880" s="20">
        <f>VLOOKUP(G4880,PROCV!$A$110:$B$119,2,FALSE)</f>
        <v>1.7483032046917215</v>
      </c>
      <c r="N4880" s="17">
        <f t="shared" si="76"/>
        <v>61190.612164210252</v>
      </c>
    </row>
    <row r="4881" spans="1:14" x14ac:dyDescent="0.25">
      <c r="A4881" s="30" t="s">
        <v>48</v>
      </c>
      <c r="B4881" s="29">
        <v>78251</v>
      </c>
      <c r="C4881" s="28" t="s">
        <v>1749</v>
      </c>
      <c r="D4881" s="27" t="s">
        <v>4</v>
      </c>
      <c r="E4881" s="27" t="s">
        <v>230</v>
      </c>
      <c r="F4881" s="26" t="str">
        <f>VLOOKUP(E4881,PROCV!$A$1:$B$107,2,TRUE)</f>
        <v>Artes Cênicas e Espetáculo</v>
      </c>
      <c r="G4881" s="25">
        <v>2007</v>
      </c>
      <c r="H4881" s="24">
        <v>0</v>
      </c>
      <c r="I4881" s="23" t="str">
        <f>VLOOKUP(J4881,PROCV!$E$1:$F$27,2,FALSE)</f>
        <v>33 - Rio de Janeiro</v>
      </c>
      <c r="J4881" s="22" t="s">
        <v>82</v>
      </c>
      <c r="K4881" s="22">
        <v>0</v>
      </c>
      <c r="L4881" s="25">
        <v>35000</v>
      </c>
      <c r="M4881" s="20">
        <f>VLOOKUP(G4881,PROCV!$A$110:$B$119,2,FALSE)</f>
        <v>1.7483032046917215</v>
      </c>
      <c r="N4881" s="17">
        <f t="shared" si="76"/>
        <v>61190.612164210252</v>
      </c>
    </row>
    <row r="4882" spans="1:14" x14ac:dyDescent="0.25">
      <c r="A4882" s="30" t="s">
        <v>48</v>
      </c>
      <c r="B4882" s="29">
        <v>76156</v>
      </c>
      <c r="C4882" s="28" t="s">
        <v>1748</v>
      </c>
      <c r="D4882" s="27" t="s">
        <v>46</v>
      </c>
      <c r="E4882" s="27" t="s">
        <v>50</v>
      </c>
      <c r="F4882" s="26" t="str">
        <f>VLOOKUP(E4882,PROCV!$A$1:$B$107,2,TRUE)</f>
        <v>Educação e Criação em Artes</v>
      </c>
      <c r="G4882" s="25">
        <v>2007</v>
      </c>
      <c r="H4882" s="24">
        <v>0</v>
      </c>
      <c r="I4882" s="23" t="str">
        <f>VLOOKUP(J4882,PROCV!$E$1:$F$27,2,FALSE)</f>
        <v>31 - Minas Gerais</v>
      </c>
      <c r="J4882" s="22" t="s">
        <v>85</v>
      </c>
      <c r="K4882" s="22">
        <v>0</v>
      </c>
      <c r="L4882" s="25">
        <v>30000</v>
      </c>
      <c r="M4882" s="20">
        <f>VLOOKUP(G4882,PROCV!$A$110:$B$119,2,FALSE)</f>
        <v>1.7483032046917215</v>
      </c>
      <c r="N4882" s="17">
        <f t="shared" si="76"/>
        <v>52449.096140751644</v>
      </c>
    </row>
    <row r="4883" spans="1:14" x14ac:dyDescent="0.25">
      <c r="A4883" s="30" t="s">
        <v>48</v>
      </c>
      <c r="B4883" s="29">
        <v>62656</v>
      </c>
      <c r="C4883" s="28" t="s">
        <v>1747</v>
      </c>
      <c r="D4883" s="27" t="s">
        <v>46</v>
      </c>
      <c r="E4883" s="27" t="s">
        <v>169</v>
      </c>
      <c r="F4883" s="26" t="str">
        <f>VLOOKUP(E4883,PROCV!$A$1:$B$107,2,TRUE)</f>
        <v>Editorial</v>
      </c>
      <c r="G4883" s="25">
        <v>2007</v>
      </c>
      <c r="H4883" s="24">
        <v>0</v>
      </c>
      <c r="I4883" s="23" t="str">
        <f>VLOOKUP(J4883,PROCV!$E$1:$F$27,2,FALSE)</f>
        <v>41 - Paraná</v>
      </c>
      <c r="J4883" s="22" t="s">
        <v>106</v>
      </c>
      <c r="K4883" s="22">
        <v>0</v>
      </c>
      <c r="L4883" s="25">
        <v>47904.800000000003</v>
      </c>
      <c r="M4883" s="20">
        <f>VLOOKUP(G4883,PROCV!$A$110:$B$119,2,FALSE)</f>
        <v>1.7483032046917215</v>
      </c>
      <c r="N4883" s="17">
        <f t="shared" si="76"/>
        <v>83752.115360115989</v>
      </c>
    </row>
    <row r="4884" spans="1:14" x14ac:dyDescent="0.25">
      <c r="A4884" s="30" t="s">
        <v>48</v>
      </c>
      <c r="B4884" s="29">
        <v>64389</v>
      </c>
      <c r="C4884" s="28" t="s">
        <v>203</v>
      </c>
      <c r="D4884" s="27" t="s">
        <v>114</v>
      </c>
      <c r="E4884" s="27" t="s">
        <v>113</v>
      </c>
      <c r="F4884" s="26" t="str">
        <f>VLOOKUP(E4884,PROCV!$A$1:$B$107,2,TRUE)</f>
        <v>Música</v>
      </c>
      <c r="G4884" s="25">
        <v>2007</v>
      </c>
      <c r="H4884" s="24">
        <v>0</v>
      </c>
      <c r="I4884" s="23" t="str">
        <f>VLOOKUP(J4884,PROCV!$E$1:$F$27,2,FALSE)</f>
        <v>43 - Rio Grande do Sul</v>
      </c>
      <c r="J4884" s="22" t="s">
        <v>56</v>
      </c>
      <c r="K4884" s="22">
        <v>0</v>
      </c>
      <c r="L4884" s="25">
        <v>33747.599999999999</v>
      </c>
      <c r="M4884" s="20">
        <f>VLOOKUP(G4884,PROCV!$A$110:$B$119,2,FALSE)</f>
        <v>1.7483032046917215</v>
      </c>
      <c r="N4884" s="17">
        <f t="shared" si="76"/>
        <v>59001.037230654336</v>
      </c>
    </row>
    <row r="4885" spans="1:14" x14ac:dyDescent="0.25">
      <c r="A4885" s="30" t="s">
        <v>48</v>
      </c>
      <c r="B4885" s="29">
        <v>64395</v>
      </c>
      <c r="C4885" s="28" t="s">
        <v>1746</v>
      </c>
      <c r="D4885" s="27" t="s">
        <v>300</v>
      </c>
      <c r="E4885" s="27" t="s">
        <v>221</v>
      </c>
      <c r="F4885" s="26" t="str">
        <f>VLOOKUP(E4885,PROCV!$A$1:$B$107,2,TRUE)</f>
        <v>Artes Cênicas e Espetáculo</v>
      </c>
      <c r="G4885" s="25">
        <v>2007</v>
      </c>
      <c r="H4885" s="24">
        <v>0</v>
      </c>
      <c r="I4885" s="23" t="str">
        <f>VLOOKUP(J4885,PROCV!$E$1:$F$27,2,FALSE)</f>
        <v>17 - Tocantins</v>
      </c>
      <c r="J4885" s="22" t="s">
        <v>64</v>
      </c>
      <c r="K4885" s="22">
        <v>0</v>
      </c>
      <c r="L4885" s="25">
        <v>82192.639999999999</v>
      </c>
      <c r="M4885" s="20">
        <f>VLOOKUP(G4885,PROCV!$A$110:$B$119,2,FALSE)</f>
        <v>1.7483032046917215</v>
      </c>
      <c r="N4885" s="17">
        <f t="shared" si="76"/>
        <v>143697.65591407297</v>
      </c>
    </row>
    <row r="4886" spans="1:14" x14ac:dyDescent="0.25">
      <c r="A4886" s="30" t="s">
        <v>48</v>
      </c>
      <c r="B4886" s="29">
        <v>79549</v>
      </c>
      <c r="C4886" s="28" t="s">
        <v>1745</v>
      </c>
      <c r="D4886" s="27" t="s">
        <v>189</v>
      </c>
      <c r="E4886" s="27" t="s">
        <v>213</v>
      </c>
      <c r="F4886" s="26" t="str">
        <f>VLOOKUP(E4886,PROCV!$A$1:$B$107,2,TRUE)</f>
        <v>Patrimônio</v>
      </c>
      <c r="G4886" s="25">
        <v>2007</v>
      </c>
      <c r="H4886" s="24">
        <v>0</v>
      </c>
      <c r="I4886" s="23" t="str">
        <f>VLOOKUP(J4886,PROCV!$E$1:$F$27,2,FALSE)</f>
        <v>41 - Paraná</v>
      </c>
      <c r="J4886" s="22" t="s">
        <v>106</v>
      </c>
      <c r="K4886" s="22">
        <v>0</v>
      </c>
      <c r="L4886" s="25">
        <v>200000</v>
      </c>
      <c r="M4886" s="20">
        <f>VLOOKUP(G4886,PROCV!$A$110:$B$119,2,FALSE)</f>
        <v>1.7483032046917215</v>
      </c>
      <c r="N4886" s="17">
        <f t="shared" si="76"/>
        <v>349660.6409383443</v>
      </c>
    </row>
    <row r="4887" spans="1:14" x14ac:dyDescent="0.25">
      <c r="A4887" s="30" t="s">
        <v>48</v>
      </c>
      <c r="B4887" s="29">
        <v>711638</v>
      </c>
      <c r="C4887" s="28" t="s">
        <v>1744</v>
      </c>
      <c r="D4887" s="27" t="s">
        <v>46</v>
      </c>
      <c r="E4887" s="27" t="s">
        <v>50</v>
      </c>
      <c r="F4887" s="26" t="str">
        <f>VLOOKUP(E4887,PROCV!$A$1:$B$107,2,TRUE)</f>
        <v>Educação e Criação em Artes</v>
      </c>
      <c r="G4887" s="25">
        <v>2007</v>
      </c>
      <c r="H4887" s="24">
        <v>0</v>
      </c>
      <c r="I4887" s="23" t="str">
        <f>VLOOKUP(J4887,PROCV!$E$1:$F$27,2,FALSE)</f>
        <v>35 - São Paulo</v>
      </c>
      <c r="J4887" s="22" t="s">
        <v>76</v>
      </c>
      <c r="K4887" s="22">
        <v>0</v>
      </c>
      <c r="L4887" s="25">
        <v>295590.59999999998</v>
      </c>
      <c r="M4887" s="20">
        <f>VLOOKUP(G4887,PROCV!$A$110:$B$119,2,FALSE)</f>
        <v>1.7483032046917215</v>
      </c>
      <c r="N4887" s="17">
        <f t="shared" si="76"/>
        <v>516781.99325674871</v>
      </c>
    </row>
    <row r="4888" spans="1:14" x14ac:dyDescent="0.25">
      <c r="A4888" s="30" t="s">
        <v>48</v>
      </c>
      <c r="B4888" s="29">
        <v>64386</v>
      </c>
      <c r="C4888" s="28" t="s">
        <v>1743</v>
      </c>
      <c r="D4888" s="27" t="s">
        <v>46</v>
      </c>
      <c r="E4888" s="27" t="s">
        <v>169</v>
      </c>
      <c r="F4888" s="26" t="str">
        <f>VLOOKUP(E4888,PROCV!$A$1:$B$107,2,TRUE)</f>
        <v>Editorial</v>
      </c>
      <c r="G4888" s="25">
        <v>2007</v>
      </c>
      <c r="H4888" s="24">
        <v>0</v>
      </c>
      <c r="I4888" s="23" t="str">
        <f>VLOOKUP(J4888,PROCV!$E$1:$F$27,2,FALSE)</f>
        <v>41 - Paraná</v>
      </c>
      <c r="J4888" s="22" t="s">
        <v>106</v>
      </c>
      <c r="K4888" s="22">
        <v>0</v>
      </c>
      <c r="L4888" s="25">
        <v>24889.279999999999</v>
      </c>
      <c r="M4888" s="20">
        <f>VLOOKUP(G4888,PROCV!$A$110:$B$119,2,FALSE)</f>
        <v>1.7483032046917215</v>
      </c>
      <c r="N4888" s="17">
        <f t="shared" si="76"/>
        <v>43514.007986469565</v>
      </c>
    </row>
    <row r="4889" spans="1:14" x14ac:dyDescent="0.25">
      <c r="A4889" s="30" t="s">
        <v>48</v>
      </c>
      <c r="B4889" s="29">
        <v>76224</v>
      </c>
      <c r="C4889" s="28" t="s">
        <v>1742</v>
      </c>
      <c r="D4889" s="27" t="s">
        <v>46</v>
      </c>
      <c r="E4889" s="27" t="s">
        <v>169</v>
      </c>
      <c r="F4889" s="26" t="str">
        <f>VLOOKUP(E4889,PROCV!$A$1:$B$107,2,TRUE)</f>
        <v>Editorial</v>
      </c>
      <c r="G4889" s="25">
        <v>2007</v>
      </c>
      <c r="H4889" s="24">
        <v>0</v>
      </c>
      <c r="I4889" s="23" t="str">
        <f>VLOOKUP(J4889,PROCV!$E$1:$F$27,2,FALSE)</f>
        <v>43 - Rio Grande do Sul</v>
      </c>
      <c r="J4889" s="22" t="s">
        <v>56</v>
      </c>
      <c r="K4889" s="22">
        <v>0</v>
      </c>
      <c r="L4889" s="25">
        <v>90000</v>
      </c>
      <c r="M4889" s="20">
        <f>VLOOKUP(G4889,PROCV!$A$110:$B$119,2,FALSE)</f>
        <v>1.7483032046917215</v>
      </c>
      <c r="N4889" s="17">
        <f t="shared" si="76"/>
        <v>157347.28842225493</v>
      </c>
    </row>
    <row r="4890" spans="1:14" x14ac:dyDescent="0.25">
      <c r="A4890" s="30" t="s">
        <v>48</v>
      </c>
      <c r="B4890" s="29">
        <v>78868</v>
      </c>
      <c r="C4890" s="28" t="s">
        <v>1741</v>
      </c>
      <c r="D4890" s="27" t="s">
        <v>300</v>
      </c>
      <c r="E4890" s="27" t="s">
        <v>221</v>
      </c>
      <c r="F4890" s="26" t="str">
        <f>VLOOKUP(E4890,PROCV!$A$1:$B$107,2,TRUE)</f>
        <v>Artes Cênicas e Espetáculo</v>
      </c>
      <c r="G4890" s="25">
        <v>2007</v>
      </c>
      <c r="H4890" s="24">
        <v>0</v>
      </c>
      <c r="I4890" s="23" t="str">
        <f>VLOOKUP(J4890,PROCV!$E$1:$F$27,2,FALSE)</f>
        <v>11 - Rondônia</v>
      </c>
      <c r="J4890" s="22" t="s">
        <v>219</v>
      </c>
      <c r="K4890" s="22">
        <v>0</v>
      </c>
      <c r="L4890" s="25">
        <v>30000</v>
      </c>
      <c r="M4890" s="20">
        <f>VLOOKUP(G4890,PROCV!$A$110:$B$119,2,FALSE)</f>
        <v>1.7483032046917215</v>
      </c>
      <c r="N4890" s="17">
        <f t="shared" si="76"/>
        <v>52449.096140751644</v>
      </c>
    </row>
    <row r="4891" spans="1:14" x14ac:dyDescent="0.25">
      <c r="A4891" s="30" t="s">
        <v>48</v>
      </c>
      <c r="B4891" s="29">
        <v>711651</v>
      </c>
      <c r="C4891" s="28" t="s">
        <v>1740</v>
      </c>
      <c r="D4891" s="27" t="s">
        <v>300</v>
      </c>
      <c r="E4891" s="27" t="s">
        <v>299</v>
      </c>
      <c r="F4891" s="26" t="str">
        <f>VLOOKUP(E4891,PROCV!$A$1:$B$107,2,TRUE)</f>
        <v>Patrimônio</v>
      </c>
      <c r="G4891" s="25">
        <v>2007</v>
      </c>
      <c r="H4891" s="24">
        <v>0</v>
      </c>
      <c r="I4891" s="23" t="str">
        <f>VLOOKUP(J4891,PROCV!$E$1:$F$27,2,FALSE)</f>
        <v>32 - Espírito Santo</v>
      </c>
      <c r="J4891" s="22" t="s">
        <v>67</v>
      </c>
      <c r="K4891" s="22">
        <v>0</v>
      </c>
      <c r="L4891" s="25">
        <v>30000</v>
      </c>
      <c r="M4891" s="20">
        <f>VLOOKUP(G4891,PROCV!$A$110:$B$119,2,FALSE)</f>
        <v>1.7483032046917215</v>
      </c>
      <c r="N4891" s="17">
        <f t="shared" si="76"/>
        <v>52449.096140751644</v>
      </c>
    </row>
    <row r="4892" spans="1:14" ht="26.25" x14ac:dyDescent="0.25">
      <c r="A4892" s="30" t="s">
        <v>48</v>
      </c>
      <c r="B4892" s="29">
        <v>78446</v>
      </c>
      <c r="C4892" s="28" t="s">
        <v>1739</v>
      </c>
      <c r="D4892" s="27" t="s">
        <v>300</v>
      </c>
      <c r="E4892" s="27" t="s">
        <v>299</v>
      </c>
      <c r="F4892" s="26" t="str">
        <f>VLOOKUP(E4892,PROCV!$A$1:$B$107,2,TRUE)</f>
        <v>Patrimônio</v>
      </c>
      <c r="G4892" s="25">
        <v>2007</v>
      </c>
      <c r="H4892" s="24">
        <v>0</v>
      </c>
      <c r="I4892" s="23" t="str">
        <f>VLOOKUP(J4892,PROCV!$E$1:$F$27,2,FALSE)</f>
        <v>35 - São Paulo</v>
      </c>
      <c r="J4892" s="22" t="s">
        <v>76</v>
      </c>
      <c r="K4892" s="22">
        <v>0</v>
      </c>
      <c r="L4892" s="25">
        <v>76262.100000000006</v>
      </c>
      <c r="M4892" s="20">
        <f>VLOOKUP(G4892,PROCV!$A$110:$B$119,2,FALSE)</f>
        <v>1.7483032046917215</v>
      </c>
      <c r="N4892" s="17">
        <f t="shared" si="76"/>
        <v>133329.27382652054</v>
      </c>
    </row>
    <row r="4893" spans="1:14" x14ac:dyDescent="0.25">
      <c r="A4893" s="30" t="s">
        <v>48</v>
      </c>
      <c r="B4893" s="29">
        <v>76086</v>
      </c>
      <c r="C4893" s="28" t="s">
        <v>1738</v>
      </c>
      <c r="D4893" s="27" t="s">
        <v>189</v>
      </c>
      <c r="E4893" s="27" t="s">
        <v>213</v>
      </c>
      <c r="F4893" s="26" t="str">
        <f>VLOOKUP(E4893,PROCV!$A$1:$B$107,2,TRUE)</f>
        <v>Patrimônio</v>
      </c>
      <c r="G4893" s="25">
        <v>2007</v>
      </c>
      <c r="H4893" s="24">
        <v>0</v>
      </c>
      <c r="I4893" s="23" t="str">
        <f>VLOOKUP(J4893,PROCV!$E$1:$F$27,2,FALSE)</f>
        <v>41 - Paraná</v>
      </c>
      <c r="J4893" s="22" t="s">
        <v>106</v>
      </c>
      <c r="K4893" s="22">
        <v>0</v>
      </c>
      <c r="L4893" s="25">
        <v>200000</v>
      </c>
      <c r="M4893" s="20">
        <f>VLOOKUP(G4893,PROCV!$A$110:$B$119,2,FALSE)</f>
        <v>1.7483032046917215</v>
      </c>
      <c r="N4893" s="17">
        <f t="shared" si="76"/>
        <v>349660.6409383443</v>
      </c>
    </row>
    <row r="4894" spans="1:14" x14ac:dyDescent="0.25">
      <c r="A4894" s="30" t="s">
        <v>48</v>
      </c>
      <c r="B4894" s="29">
        <v>64523</v>
      </c>
      <c r="C4894" s="28" t="s">
        <v>1737</v>
      </c>
      <c r="D4894" s="27" t="s">
        <v>114</v>
      </c>
      <c r="E4894" s="27" t="s">
        <v>113</v>
      </c>
      <c r="F4894" s="26" t="str">
        <f>VLOOKUP(E4894,PROCV!$A$1:$B$107,2,TRUE)</f>
        <v>Música</v>
      </c>
      <c r="G4894" s="25">
        <v>2007</v>
      </c>
      <c r="H4894" s="24">
        <v>0</v>
      </c>
      <c r="I4894" s="23" t="str">
        <f>VLOOKUP(J4894,PROCV!$E$1:$F$27,2,FALSE)</f>
        <v>14 - Roraima</v>
      </c>
      <c r="J4894" s="22" t="s">
        <v>69</v>
      </c>
      <c r="K4894" s="22">
        <v>0</v>
      </c>
      <c r="L4894" s="25">
        <v>130000</v>
      </c>
      <c r="M4894" s="20">
        <f>VLOOKUP(G4894,PROCV!$A$110:$B$119,2,FALSE)</f>
        <v>1.7483032046917215</v>
      </c>
      <c r="N4894" s="17">
        <f t="shared" si="76"/>
        <v>227279.41660992379</v>
      </c>
    </row>
    <row r="4895" spans="1:14" x14ac:dyDescent="0.25">
      <c r="A4895" s="30" t="s">
        <v>48</v>
      </c>
      <c r="B4895" s="29">
        <v>67289</v>
      </c>
      <c r="C4895" s="28" t="s">
        <v>1736</v>
      </c>
      <c r="D4895" s="27" t="s">
        <v>46</v>
      </c>
      <c r="E4895" s="27" t="s">
        <v>169</v>
      </c>
      <c r="F4895" s="26" t="str">
        <f>VLOOKUP(E4895,PROCV!$A$1:$B$107,2,TRUE)</f>
        <v>Editorial</v>
      </c>
      <c r="G4895" s="25">
        <v>2007</v>
      </c>
      <c r="H4895" s="24">
        <v>0</v>
      </c>
      <c r="I4895" s="23" t="str">
        <f>VLOOKUP(J4895,PROCV!$E$1:$F$27,2,FALSE)</f>
        <v>43 - Rio Grande do Sul</v>
      </c>
      <c r="J4895" s="22" t="s">
        <v>56</v>
      </c>
      <c r="K4895" s="22">
        <v>0</v>
      </c>
      <c r="L4895" s="25">
        <v>50000</v>
      </c>
      <c r="M4895" s="20">
        <f>VLOOKUP(G4895,PROCV!$A$110:$B$119,2,FALSE)</f>
        <v>1.7483032046917215</v>
      </c>
      <c r="N4895" s="17">
        <f t="shared" si="76"/>
        <v>87415.160234586074</v>
      </c>
    </row>
    <row r="4896" spans="1:14" x14ac:dyDescent="0.25">
      <c r="A4896" s="30" t="s">
        <v>48</v>
      </c>
      <c r="B4896" s="29">
        <v>711419</v>
      </c>
      <c r="C4896" s="28" t="s">
        <v>1735</v>
      </c>
      <c r="D4896" s="27" t="s">
        <v>4</v>
      </c>
      <c r="E4896" s="27" t="s">
        <v>230</v>
      </c>
      <c r="F4896" s="26" t="str">
        <f>VLOOKUP(E4896,PROCV!$A$1:$B$107,2,TRUE)</f>
        <v>Artes Cênicas e Espetáculo</v>
      </c>
      <c r="G4896" s="25">
        <v>2007</v>
      </c>
      <c r="H4896" s="24">
        <v>0</v>
      </c>
      <c r="I4896" s="23" t="str">
        <f>VLOOKUP(J4896,PROCV!$E$1:$F$27,2,FALSE)</f>
        <v>35 - São Paulo</v>
      </c>
      <c r="J4896" s="22" t="s">
        <v>76</v>
      </c>
      <c r="K4896" s="22">
        <v>0</v>
      </c>
      <c r="L4896" s="25">
        <v>1352000.22</v>
      </c>
      <c r="M4896" s="20">
        <f>VLOOKUP(G4896,PROCV!$A$110:$B$119,2,FALSE)</f>
        <v>1.7483032046917215</v>
      </c>
      <c r="N4896" s="17">
        <f t="shared" si="76"/>
        <v>2363706.3173699123</v>
      </c>
    </row>
    <row r="4897" spans="1:14" x14ac:dyDescent="0.25">
      <c r="A4897" s="30" t="s">
        <v>48</v>
      </c>
      <c r="B4897" s="29">
        <v>77927</v>
      </c>
      <c r="C4897" s="28" t="s">
        <v>1734</v>
      </c>
      <c r="D4897" s="27" t="s">
        <v>46</v>
      </c>
      <c r="E4897" s="27" t="s">
        <v>50</v>
      </c>
      <c r="F4897" s="26" t="str">
        <f>VLOOKUP(E4897,PROCV!$A$1:$B$107,2,TRUE)</f>
        <v>Educação e Criação em Artes</v>
      </c>
      <c r="G4897" s="25">
        <v>2007</v>
      </c>
      <c r="H4897" s="24">
        <v>0</v>
      </c>
      <c r="I4897" s="23" t="str">
        <f>VLOOKUP(J4897,PROCV!$E$1:$F$27,2,FALSE)</f>
        <v>53 - Distrito Federal</v>
      </c>
      <c r="J4897" s="22" t="s">
        <v>75</v>
      </c>
      <c r="K4897" s="22">
        <v>0</v>
      </c>
      <c r="L4897" s="25">
        <v>50000</v>
      </c>
      <c r="M4897" s="20">
        <f>VLOOKUP(G4897,PROCV!$A$110:$B$119,2,FALSE)</f>
        <v>1.7483032046917215</v>
      </c>
      <c r="N4897" s="17">
        <f t="shared" si="76"/>
        <v>87415.160234586074</v>
      </c>
    </row>
    <row r="4898" spans="1:14" x14ac:dyDescent="0.25">
      <c r="A4898" s="30" t="s">
        <v>48</v>
      </c>
      <c r="B4898" s="29">
        <v>73789</v>
      </c>
      <c r="C4898" s="28" t="s">
        <v>1733</v>
      </c>
      <c r="D4898" s="27" t="s">
        <v>46</v>
      </c>
      <c r="E4898" s="27" t="s">
        <v>50</v>
      </c>
      <c r="F4898" s="26" t="str">
        <f>VLOOKUP(E4898,PROCV!$A$1:$B$107,2,TRUE)</f>
        <v>Educação e Criação em Artes</v>
      </c>
      <c r="G4898" s="25">
        <v>2007</v>
      </c>
      <c r="H4898" s="24">
        <v>0</v>
      </c>
      <c r="I4898" s="23" t="str">
        <f>VLOOKUP(J4898,PROCV!$E$1:$F$27,2,FALSE)</f>
        <v>23 - Ceará</v>
      </c>
      <c r="J4898" s="22" t="s">
        <v>52</v>
      </c>
      <c r="K4898" s="22">
        <v>0</v>
      </c>
      <c r="L4898" s="25">
        <v>185000</v>
      </c>
      <c r="M4898" s="20">
        <f>VLOOKUP(G4898,PROCV!$A$110:$B$119,2,FALSE)</f>
        <v>1.7483032046917215</v>
      </c>
      <c r="N4898" s="17">
        <f t="shared" si="76"/>
        <v>323436.09286796849</v>
      </c>
    </row>
    <row r="4899" spans="1:14" x14ac:dyDescent="0.25">
      <c r="A4899" s="30" t="s">
        <v>48</v>
      </c>
      <c r="B4899" s="29">
        <v>71506</v>
      </c>
      <c r="C4899" s="28" t="s">
        <v>1732</v>
      </c>
      <c r="D4899" s="27" t="s">
        <v>46</v>
      </c>
      <c r="E4899" s="27" t="s">
        <v>50</v>
      </c>
      <c r="F4899" s="26" t="str">
        <f>VLOOKUP(E4899,PROCV!$A$1:$B$107,2,TRUE)</f>
        <v>Educação e Criação em Artes</v>
      </c>
      <c r="G4899" s="25">
        <v>2007</v>
      </c>
      <c r="H4899" s="24">
        <v>0</v>
      </c>
      <c r="I4899" s="23" t="str">
        <f>VLOOKUP(J4899,PROCV!$E$1:$F$27,2,FALSE)</f>
        <v>35 - São Paulo</v>
      </c>
      <c r="J4899" s="22" t="s">
        <v>76</v>
      </c>
      <c r="K4899" s="22">
        <v>0</v>
      </c>
      <c r="L4899" s="25">
        <v>176448</v>
      </c>
      <c r="M4899" s="20">
        <f>VLOOKUP(G4899,PROCV!$A$110:$B$119,2,FALSE)</f>
        <v>1.7483032046917215</v>
      </c>
      <c r="N4899" s="17">
        <f t="shared" si="76"/>
        <v>308484.60386144486</v>
      </c>
    </row>
    <row r="4900" spans="1:14" x14ac:dyDescent="0.25">
      <c r="A4900" s="30" t="s">
        <v>48</v>
      </c>
      <c r="B4900" s="29">
        <v>712183</v>
      </c>
      <c r="C4900" s="28" t="s">
        <v>1731</v>
      </c>
      <c r="D4900" s="27" t="s">
        <v>46</v>
      </c>
      <c r="E4900" s="27" t="s">
        <v>50</v>
      </c>
      <c r="F4900" s="26" t="str">
        <f>VLOOKUP(E4900,PROCV!$A$1:$B$107,2,TRUE)</f>
        <v>Educação e Criação em Artes</v>
      </c>
      <c r="G4900" s="25">
        <v>2007</v>
      </c>
      <c r="H4900" s="24">
        <v>0</v>
      </c>
      <c r="I4900" s="23" t="str">
        <f>VLOOKUP(J4900,PROCV!$E$1:$F$27,2,FALSE)</f>
        <v>31 - Minas Gerais</v>
      </c>
      <c r="J4900" s="22" t="s">
        <v>85</v>
      </c>
      <c r="K4900" s="22">
        <v>0</v>
      </c>
      <c r="L4900" s="25">
        <v>168750</v>
      </c>
      <c r="M4900" s="20">
        <f>VLOOKUP(G4900,PROCV!$A$110:$B$119,2,FALSE)</f>
        <v>1.7483032046917215</v>
      </c>
      <c r="N4900" s="17">
        <f t="shared" si="76"/>
        <v>295026.16579172801</v>
      </c>
    </row>
    <row r="4901" spans="1:14" x14ac:dyDescent="0.25">
      <c r="A4901" s="30" t="s">
        <v>48</v>
      </c>
      <c r="B4901" s="29">
        <v>77162</v>
      </c>
      <c r="C4901" s="28" t="s">
        <v>1730</v>
      </c>
      <c r="D4901" s="27" t="s">
        <v>46</v>
      </c>
      <c r="E4901" s="27" t="s">
        <v>50</v>
      </c>
      <c r="F4901" s="26" t="str">
        <f>VLOOKUP(E4901,PROCV!$A$1:$B$107,2,TRUE)</f>
        <v>Educação e Criação em Artes</v>
      </c>
      <c r="G4901" s="25">
        <v>2007</v>
      </c>
      <c r="H4901" s="24">
        <v>0</v>
      </c>
      <c r="I4901" s="23" t="str">
        <f>VLOOKUP(J4901,PROCV!$E$1:$F$27,2,FALSE)</f>
        <v>26 - Pernambuco</v>
      </c>
      <c r="J4901" s="22" t="s">
        <v>44</v>
      </c>
      <c r="K4901" s="22">
        <v>0</v>
      </c>
      <c r="L4901" s="25">
        <v>130405</v>
      </c>
      <c r="M4901" s="20">
        <f>VLOOKUP(G4901,PROCV!$A$110:$B$119,2,FALSE)</f>
        <v>1.7483032046917215</v>
      </c>
      <c r="N4901" s="17">
        <f t="shared" si="76"/>
        <v>227987.47940782394</v>
      </c>
    </row>
    <row r="4902" spans="1:14" x14ac:dyDescent="0.25">
      <c r="A4902" s="30" t="s">
        <v>48</v>
      </c>
      <c r="B4902" s="29">
        <v>71671</v>
      </c>
      <c r="C4902" s="28" t="s">
        <v>1729</v>
      </c>
      <c r="D4902" s="27" t="s">
        <v>46</v>
      </c>
      <c r="E4902" s="27" t="s">
        <v>50</v>
      </c>
      <c r="F4902" s="26" t="str">
        <f>VLOOKUP(E4902,PROCV!$A$1:$B$107,2,TRUE)</f>
        <v>Educação e Criação em Artes</v>
      </c>
      <c r="G4902" s="25">
        <v>2007</v>
      </c>
      <c r="H4902" s="24">
        <v>0</v>
      </c>
      <c r="I4902" s="23" t="str">
        <f>VLOOKUP(J4902,PROCV!$E$1:$F$27,2,FALSE)</f>
        <v>31 - Minas Gerais</v>
      </c>
      <c r="J4902" s="22" t="s">
        <v>85</v>
      </c>
      <c r="K4902" s="22">
        <v>0</v>
      </c>
      <c r="L4902" s="25">
        <v>183042</v>
      </c>
      <c r="M4902" s="20">
        <f>VLOOKUP(G4902,PROCV!$A$110:$B$119,2,FALSE)</f>
        <v>1.7483032046917215</v>
      </c>
      <c r="N4902" s="17">
        <f t="shared" si="76"/>
        <v>320012.91519318207</v>
      </c>
    </row>
    <row r="4903" spans="1:14" x14ac:dyDescent="0.25">
      <c r="A4903" s="30" t="s">
        <v>48</v>
      </c>
      <c r="B4903" s="29">
        <v>77154</v>
      </c>
      <c r="C4903" s="28" t="s">
        <v>1728</v>
      </c>
      <c r="D4903" s="27" t="s">
        <v>46</v>
      </c>
      <c r="E4903" s="27" t="s">
        <v>50</v>
      </c>
      <c r="F4903" s="26" t="str">
        <f>VLOOKUP(E4903,PROCV!$A$1:$B$107,2,TRUE)</f>
        <v>Educação e Criação em Artes</v>
      </c>
      <c r="G4903" s="25">
        <v>2007</v>
      </c>
      <c r="H4903" s="24">
        <v>0</v>
      </c>
      <c r="I4903" s="23" t="str">
        <f>VLOOKUP(J4903,PROCV!$E$1:$F$27,2,FALSE)</f>
        <v>25 - Paraíba</v>
      </c>
      <c r="J4903" s="22" t="s">
        <v>346</v>
      </c>
      <c r="K4903" s="22">
        <v>0</v>
      </c>
      <c r="L4903" s="25">
        <v>182019.96</v>
      </c>
      <c r="M4903" s="20">
        <f>VLOOKUP(G4903,PROCV!$A$110:$B$119,2,FALSE)</f>
        <v>1.7483032046917215</v>
      </c>
      <c r="N4903" s="17">
        <f t="shared" si="76"/>
        <v>318226.07938585896</v>
      </c>
    </row>
    <row r="4904" spans="1:14" x14ac:dyDescent="0.25">
      <c r="A4904" s="30" t="s">
        <v>48</v>
      </c>
      <c r="B4904" s="29">
        <v>77144</v>
      </c>
      <c r="C4904" s="28" t="s">
        <v>1727</v>
      </c>
      <c r="D4904" s="27" t="s">
        <v>46</v>
      </c>
      <c r="E4904" s="27" t="s">
        <v>50</v>
      </c>
      <c r="F4904" s="26" t="str">
        <f>VLOOKUP(E4904,PROCV!$A$1:$B$107,2,TRUE)</f>
        <v>Educação e Criação em Artes</v>
      </c>
      <c r="G4904" s="25">
        <v>2007</v>
      </c>
      <c r="H4904" s="24">
        <v>0</v>
      </c>
      <c r="I4904" s="23" t="str">
        <f>VLOOKUP(J4904,PROCV!$E$1:$F$27,2,FALSE)</f>
        <v>53 - Distrito Federal</v>
      </c>
      <c r="J4904" s="22" t="s">
        <v>75</v>
      </c>
      <c r="K4904" s="22">
        <v>0</v>
      </c>
      <c r="L4904" s="25">
        <v>185000</v>
      </c>
      <c r="M4904" s="20">
        <f>VLOOKUP(G4904,PROCV!$A$110:$B$119,2,FALSE)</f>
        <v>1.7483032046917215</v>
      </c>
      <c r="N4904" s="17">
        <f t="shared" si="76"/>
        <v>323436.09286796849</v>
      </c>
    </row>
    <row r="4905" spans="1:14" x14ac:dyDescent="0.25">
      <c r="A4905" s="30" t="s">
        <v>48</v>
      </c>
      <c r="B4905" s="29">
        <v>72113</v>
      </c>
      <c r="C4905" s="28" t="s">
        <v>1726</v>
      </c>
      <c r="D4905" s="27" t="s">
        <v>46</v>
      </c>
      <c r="E4905" s="27" t="s">
        <v>50</v>
      </c>
      <c r="F4905" s="26" t="str">
        <f>VLOOKUP(E4905,PROCV!$A$1:$B$107,2,TRUE)</f>
        <v>Educação e Criação em Artes</v>
      </c>
      <c r="G4905" s="25">
        <v>2007</v>
      </c>
      <c r="H4905" s="24">
        <v>0</v>
      </c>
      <c r="I4905" s="23" t="str">
        <f>VLOOKUP(J4905,PROCV!$E$1:$F$27,2,FALSE)</f>
        <v>43 - Rio Grande do Sul</v>
      </c>
      <c r="J4905" s="22" t="s">
        <v>56</v>
      </c>
      <c r="K4905" s="22">
        <v>0</v>
      </c>
      <c r="L4905" s="25">
        <v>170000</v>
      </c>
      <c r="M4905" s="20">
        <f>VLOOKUP(G4905,PROCV!$A$110:$B$119,2,FALSE)</f>
        <v>1.7483032046917215</v>
      </c>
      <c r="N4905" s="17">
        <f t="shared" si="76"/>
        <v>297211.54479759268</v>
      </c>
    </row>
    <row r="4906" spans="1:14" x14ac:dyDescent="0.25">
      <c r="A4906" s="30" t="s">
        <v>48</v>
      </c>
      <c r="B4906" s="29">
        <v>72063</v>
      </c>
      <c r="C4906" s="28" t="s">
        <v>1725</v>
      </c>
      <c r="D4906" s="27" t="s">
        <v>46</v>
      </c>
      <c r="E4906" s="27" t="s">
        <v>50</v>
      </c>
      <c r="F4906" s="26" t="str">
        <f>VLOOKUP(E4906,PROCV!$A$1:$B$107,2,TRUE)</f>
        <v>Educação e Criação em Artes</v>
      </c>
      <c r="G4906" s="25">
        <v>2007</v>
      </c>
      <c r="H4906" s="24">
        <v>0</v>
      </c>
      <c r="I4906" s="23" t="str">
        <f>VLOOKUP(J4906,PROCV!$E$1:$F$27,2,FALSE)</f>
        <v>35 - São Paulo</v>
      </c>
      <c r="J4906" s="22" t="s">
        <v>76</v>
      </c>
      <c r="K4906" s="22">
        <v>0</v>
      </c>
      <c r="L4906" s="25">
        <v>182750</v>
      </c>
      <c r="M4906" s="20">
        <f>VLOOKUP(G4906,PROCV!$A$110:$B$119,2,FALSE)</f>
        <v>1.7483032046917215</v>
      </c>
      <c r="N4906" s="17">
        <f t="shared" si="76"/>
        <v>319502.41065741208</v>
      </c>
    </row>
    <row r="4907" spans="1:14" x14ac:dyDescent="0.25">
      <c r="A4907" s="30" t="s">
        <v>48</v>
      </c>
      <c r="B4907" s="29">
        <v>77140</v>
      </c>
      <c r="C4907" s="28" t="s">
        <v>1724</v>
      </c>
      <c r="D4907" s="27" t="s">
        <v>46</v>
      </c>
      <c r="E4907" s="27" t="s">
        <v>50</v>
      </c>
      <c r="F4907" s="26" t="str">
        <f>VLOOKUP(E4907,PROCV!$A$1:$B$107,2,TRUE)</f>
        <v>Educação e Criação em Artes</v>
      </c>
      <c r="G4907" s="25">
        <v>2007</v>
      </c>
      <c r="H4907" s="24">
        <v>0</v>
      </c>
      <c r="I4907" s="23" t="str">
        <f>VLOOKUP(J4907,PROCV!$E$1:$F$27,2,FALSE)</f>
        <v>13 - Amazonas</v>
      </c>
      <c r="J4907" s="22" t="s">
        <v>823</v>
      </c>
      <c r="K4907" s="22">
        <v>0</v>
      </c>
      <c r="L4907" s="25">
        <v>185000</v>
      </c>
      <c r="M4907" s="20">
        <f>VLOOKUP(G4907,PROCV!$A$110:$B$119,2,FALSE)</f>
        <v>1.7483032046917215</v>
      </c>
      <c r="N4907" s="17">
        <f t="shared" si="76"/>
        <v>323436.09286796849</v>
      </c>
    </row>
    <row r="4908" spans="1:14" x14ac:dyDescent="0.25">
      <c r="A4908" s="30" t="s">
        <v>48</v>
      </c>
      <c r="B4908" s="29">
        <v>71908</v>
      </c>
      <c r="C4908" s="28" t="s">
        <v>1723</v>
      </c>
      <c r="D4908" s="27" t="s">
        <v>46</v>
      </c>
      <c r="E4908" s="27" t="s">
        <v>50</v>
      </c>
      <c r="F4908" s="26" t="str">
        <f>VLOOKUP(E4908,PROCV!$A$1:$B$107,2,TRUE)</f>
        <v>Educação e Criação em Artes</v>
      </c>
      <c r="G4908" s="25">
        <v>2007</v>
      </c>
      <c r="H4908" s="24">
        <v>0</v>
      </c>
      <c r="I4908" s="23" t="str">
        <f>VLOOKUP(J4908,PROCV!$E$1:$F$27,2,FALSE)</f>
        <v>35 - São Paulo</v>
      </c>
      <c r="J4908" s="22" t="s">
        <v>76</v>
      </c>
      <c r="K4908" s="22">
        <v>0</v>
      </c>
      <c r="L4908" s="25">
        <v>108605</v>
      </c>
      <c r="M4908" s="20">
        <f>VLOOKUP(G4908,PROCV!$A$110:$B$119,2,FALSE)</f>
        <v>1.7483032046917215</v>
      </c>
      <c r="N4908" s="17">
        <f t="shared" si="76"/>
        <v>189874.46954554442</v>
      </c>
    </row>
    <row r="4909" spans="1:14" x14ac:dyDescent="0.25">
      <c r="A4909" s="30" t="s">
        <v>48</v>
      </c>
      <c r="B4909" s="29">
        <v>710647</v>
      </c>
      <c r="C4909" s="28" t="s">
        <v>1722</v>
      </c>
      <c r="D4909" s="27" t="s">
        <v>4</v>
      </c>
      <c r="E4909" s="27" t="s">
        <v>230</v>
      </c>
      <c r="F4909" s="26" t="str">
        <f>VLOOKUP(E4909,PROCV!$A$1:$B$107,2,TRUE)</f>
        <v>Artes Cênicas e Espetáculo</v>
      </c>
      <c r="G4909" s="25">
        <v>2007</v>
      </c>
      <c r="H4909" s="24">
        <v>0</v>
      </c>
      <c r="I4909" s="23" t="str">
        <f>VLOOKUP(J4909,PROCV!$E$1:$F$27,2,FALSE)</f>
        <v>29 - Bahia</v>
      </c>
      <c r="J4909" s="22" t="s">
        <v>73</v>
      </c>
      <c r="K4909" s="22">
        <v>0</v>
      </c>
      <c r="L4909" s="25">
        <v>100000</v>
      </c>
      <c r="M4909" s="20">
        <f>VLOOKUP(G4909,PROCV!$A$110:$B$119,2,FALSE)</f>
        <v>1.7483032046917215</v>
      </c>
      <c r="N4909" s="17">
        <f t="shared" si="76"/>
        <v>174830.32046917215</v>
      </c>
    </row>
    <row r="4910" spans="1:14" x14ac:dyDescent="0.25">
      <c r="A4910" s="30" t="s">
        <v>48</v>
      </c>
      <c r="B4910" s="29">
        <v>77421</v>
      </c>
      <c r="C4910" s="28" t="s">
        <v>1721</v>
      </c>
      <c r="D4910" s="27" t="s">
        <v>114</v>
      </c>
      <c r="E4910" s="27" t="s">
        <v>113</v>
      </c>
      <c r="F4910" s="26" t="str">
        <f>VLOOKUP(E4910,PROCV!$A$1:$B$107,2,TRUE)</f>
        <v>Música</v>
      </c>
      <c r="G4910" s="25">
        <v>2007</v>
      </c>
      <c r="H4910" s="24">
        <v>0</v>
      </c>
      <c r="I4910" s="23" t="str">
        <f>VLOOKUP(J4910,PROCV!$E$1:$F$27,2,FALSE)</f>
        <v>31 - Minas Gerais</v>
      </c>
      <c r="J4910" s="22" t="s">
        <v>85</v>
      </c>
      <c r="K4910" s="22">
        <v>0</v>
      </c>
      <c r="L4910" s="25">
        <v>140000</v>
      </c>
      <c r="M4910" s="20">
        <f>VLOOKUP(G4910,PROCV!$A$110:$B$119,2,FALSE)</f>
        <v>1.7483032046917215</v>
      </c>
      <c r="N4910" s="17">
        <f t="shared" si="76"/>
        <v>244762.44865684101</v>
      </c>
    </row>
    <row r="4911" spans="1:14" x14ac:dyDescent="0.25">
      <c r="A4911" s="30" t="s">
        <v>48</v>
      </c>
      <c r="B4911" s="29">
        <v>72366</v>
      </c>
      <c r="C4911" s="28" t="s">
        <v>1720</v>
      </c>
      <c r="D4911" s="27" t="s">
        <v>46</v>
      </c>
      <c r="E4911" s="27" t="s">
        <v>50</v>
      </c>
      <c r="F4911" s="26" t="str">
        <f>VLOOKUP(E4911,PROCV!$A$1:$B$107,2,TRUE)</f>
        <v>Educação e Criação em Artes</v>
      </c>
      <c r="G4911" s="25">
        <v>2007</v>
      </c>
      <c r="H4911" s="24">
        <v>0</v>
      </c>
      <c r="I4911" s="23" t="str">
        <f>VLOOKUP(J4911,PROCV!$E$1:$F$27,2,FALSE)</f>
        <v>12 - Acre</v>
      </c>
      <c r="J4911" s="22" t="s">
        <v>71</v>
      </c>
      <c r="K4911" s="22">
        <v>0</v>
      </c>
      <c r="L4911" s="25">
        <v>201720.93</v>
      </c>
      <c r="M4911" s="20">
        <f>VLOOKUP(G4911,PROCV!$A$110:$B$119,2,FALSE)</f>
        <v>1.7483032046917215</v>
      </c>
      <c r="N4911" s="17">
        <f t="shared" si="76"/>
        <v>352669.34837239439</v>
      </c>
    </row>
    <row r="4912" spans="1:14" x14ac:dyDescent="0.25">
      <c r="A4912" s="30" t="s">
        <v>48</v>
      </c>
      <c r="B4912" s="29">
        <v>710764</v>
      </c>
      <c r="C4912" s="28" t="s">
        <v>1719</v>
      </c>
      <c r="D4912" s="27" t="s">
        <v>189</v>
      </c>
      <c r="E4912" s="27" t="s">
        <v>749</v>
      </c>
      <c r="F4912" s="26" t="str">
        <f>VLOOKUP(E4912,PROCV!$A$1:$B$107,2,TRUE)</f>
        <v>Educação e Criação em Artes</v>
      </c>
      <c r="G4912" s="25">
        <v>2007</v>
      </c>
      <c r="H4912" s="24">
        <v>0</v>
      </c>
      <c r="I4912" s="23" t="str">
        <f>VLOOKUP(J4912,PROCV!$E$1:$F$27,2,FALSE)</f>
        <v>41 - Paraná</v>
      </c>
      <c r="J4912" s="22" t="s">
        <v>106</v>
      </c>
      <c r="K4912" s="22">
        <v>0</v>
      </c>
      <c r="L4912" s="25">
        <v>50000</v>
      </c>
      <c r="M4912" s="20">
        <f>VLOOKUP(G4912,PROCV!$A$110:$B$119,2,FALSE)</f>
        <v>1.7483032046917215</v>
      </c>
      <c r="N4912" s="17">
        <f t="shared" si="76"/>
        <v>87415.160234586074</v>
      </c>
    </row>
    <row r="4913" spans="1:14" x14ac:dyDescent="0.25">
      <c r="A4913" s="30" t="s">
        <v>48</v>
      </c>
      <c r="B4913" s="29">
        <v>76411</v>
      </c>
      <c r="C4913" s="28" t="s">
        <v>1719</v>
      </c>
      <c r="D4913" s="27" t="s">
        <v>189</v>
      </c>
      <c r="E4913" s="27" t="s">
        <v>213</v>
      </c>
      <c r="F4913" s="26" t="str">
        <f>VLOOKUP(E4913,PROCV!$A$1:$B$107,2,TRUE)</f>
        <v>Patrimônio</v>
      </c>
      <c r="G4913" s="25">
        <v>2007</v>
      </c>
      <c r="H4913" s="24">
        <v>0</v>
      </c>
      <c r="I4913" s="23" t="str">
        <f>VLOOKUP(J4913,PROCV!$E$1:$F$27,2,FALSE)</f>
        <v>12 - Acre</v>
      </c>
      <c r="J4913" s="22" t="s">
        <v>71</v>
      </c>
      <c r="K4913" s="22">
        <v>0</v>
      </c>
      <c r="L4913" s="25">
        <v>200000</v>
      </c>
      <c r="M4913" s="20">
        <f>VLOOKUP(G4913,PROCV!$A$110:$B$119,2,FALSE)</f>
        <v>1.7483032046917215</v>
      </c>
      <c r="N4913" s="17">
        <f t="shared" si="76"/>
        <v>349660.6409383443</v>
      </c>
    </row>
    <row r="4914" spans="1:14" x14ac:dyDescent="0.25">
      <c r="A4914" s="30" t="s">
        <v>48</v>
      </c>
      <c r="B4914" s="29">
        <v>62312</v>
      </c>
      <c r="C4914" s="28" t="s">
        <v>1718</v>
      </c>
      <c r="D4914" s="27" t="s">
        <v>46</v>
      </c>
      <c r="E4914" s="27" t="s">
        <v>50</v>
      </c>
      <c r="F4914" s="26" t="str">
        <f>VLOOKUP(E4914,PROCV!$A$1:$B$107,2,TRUE)</f>
        <v>Educação e Criação em Artes</v>
      </c>
      <c r="G4914" s="25">
        <v>2007</v>
      </c>
      <c r="H4914" s="24">
        <v>0</v>
      </c>
      <c r="I4914" s="23" t="str">
        <f>VLOOKUP(J4914,PROCV!$E$1:$F$27,2,FALSE)</f>
        <v>24 - Rio Grande do Norte</v>
      </c>
      <c r="J4914" s="22" t="s">
        <v>54</v>
      </c>
      <c r="K4914" s="22">
        <v>0</v>
      </c>
      <c r="L4914" s="25">
        <v>15831.94</v>
      </c>
      <c r="M4914" s="20">
        <f>VLOOKUP(G4914,PROCV!$A$110:$B$119,2,FALSE)</f>
        <v>1.7483032046917215</v>
      </c>
      <c r="N4914" s="17">
        <f t="shared" si="76"/>
        <v>27679.031438487054</v>
      </c>
    </row>
    <row r="4915" spans="1:14" x14ac:dyDescent="0.25">
      <c r="A4915" s="30" t="s">
        <v>48</v>
      </c>
      <c r="B4915" s="29">
        <v>71952</v>
      </c>
      <c r="C4915" s="28" t="s">
        <v>1717</v>
      </c>
      <c r="D4915" s="27" t="s">
        <v>46</v>
      </c>
      <c r="E4915" s="27" t="s">
        <v>50</v>
      </c>
      <c r="F4915" s="26" t="str">
        <f>VLOOKUP(E4915,PROCV!$A$1:$B$107,2,TRUE)</f>
        <v>Educação e Criação em Artes</v>
      </c>
      <c r="G4915" s="25">
        <v>2007</v>
      </c>
      <c r="H4915" s="24">
        <v>0</v>
      </c>
      <c r="I4915" s="23" t="str">
        <f>VLOOKUP(J4915,PROCV!$E$1:$F$27,2,FALSE)</f>
        <v>26 - Pernambuco</v>
      </c>
      <c r="J4915" s="22" t="s">
        <v>44</v>
      </c>
      <c r="K4915" s="22">
        <v>0</v>
      </c>
      <c r="L4915" s="25">
        <v>150000</v>
      </c>
      <c r="M4915" s="20">
        <f>VLOOKUP(G4915,PROCV!$A$110:$B$119,2,FALSE)</f>
        <v>1.7483032046917215</v>
      </c>
      <c r="N4915" s="17">
        <f t="shared" si="76"/>
        <v>262245.48070375825</v>
      </c>
    </row>
    <row r="4916" spans="1:14" x14ac:dyDescent="0.25">
      <c r="A4916" s="30" t="s">
        <v>48</v>
      </c>
      <c r="B4916" s="29">
        <v>77171</v>
      </c>
      <c r="C4916" s="28" t="s">
        <v>1716</v>
      </c>
      <c r="D4916" s="27" t="s">
        <v>46</v>
      </c>
      <c r="E4916" s="27" t="s">
        <v>50</v>
      </c>
      <c r="F4916" s="26" t="str">
        <f>VLOOKUP(E4916,PROCV!$A$1:$B$107,2,TRUE)</f>
        <v>Educação e Criação em Artes</v>
      </c>
      <c r="G4916" s="25">
        <v>2007</v>
      </c>
      <c r="H4916" s="24">
        <v>0</v>
      </c>
      <c r="I4916" s="23" t="str">
        <f>VLOOKUP(J4916,PROCV!$E$1:$F$27,2,FALSE)</f>
        <v>43 - Rio Grande do Sul</v>
      </c>
      <c r="J4916" s="22" t="s">
        <v>56</v>
      </c>
      <c r="K4916" s="22">
        <v>0</v>
      </c>
      <c r="L4916" s="25">
        <v>185000</v>
      </c>
      <c r="M4916" s="20">
        <f>VLOOKUP(G4916,PROCV!$A$110:$B$119,2,FALSE)</f>
        <v>1.7483032046917215</v>
      </c>
      <c r="N4916" s="17">
        <f t="shared" si="76"/>
        <v>323436.09286796849</v>
      </c>
    </row>
    <row r="4917" spans="1:14" x14ac:dyDescent="0.25">
      <c r="A4917" s="30" t="s">
        <v>48</v>
      </c>
      <c r="B4917" s="29">
        <v>78265</v>
      </c>
      <c r="C4917" s="28" t="s">
        <v>1715</v>
      </c>
      <c r="D4917" s="27" t="s">
        <v>4</v>
      </c>
      <c r="E4917" s="27" t="s">
        <v>230</v>
      </c>
      <c r="F4917" s="26" t="str">
        <f>VLOOKUP(E4917,PROCV!$A$1:$B$107,2,TRUE)</f>
        <v>Artes Cênicas e Espetáculo</v>
      </c>
      <c r="G4917" s="25">
        <v>2007</v>
      </c>
      <c r="H4917" s="24">
        <v>0</v>
      </c>
      <c r="I4917" s="23" t="str">
        <f>VLOOKUP(J4917,PROCV!$E$1:$F$27,2,FALSE)</f>
        <v>42 - Santa Catarina</v>
      </c>
      <c r="J4917" s="22" t="s">
        <v>79</v>
      </c>
      <c r="K4917" s="22">
        <v>0</v>
      </c>
      <c r="L4917" s="25">
        <v>50000</v>
      </c>
      <c r="M4917" s="20">
        <f>VLOOKUP(G4917,PROCV!$A$110:$B$119,2,FALSE)</f>
        <v>1.7483032046917215</v>
      </c>
      <c r="N4917" s="17">
        <f t="shared" si="76"/>
        <v>87415.160234586074</v>
      </c>
    </row>
    <row r="4918" spans="1:14" x14ac:dyDescent="0.25">
      <c r="A4918" s="30" t="s">
        <v>48</v>
      </c>
      <c r="B4918" s="29">
        <v>710268</v>
      </c>
      <c r="C4918" s="28" t="s">
        <v>1714</v>
      </c>
      <c r="D4918" s="27" t="s">
        <v>4</v>
      </c>
      <c r="E4918" s="27" t="s">
        <v>230</v>
      </c>
      <c r="F4918" s="26" t="str">
        <f>VLOOKUP(E4918,PROCV!$A$1:$B$107,2,TRUE)</f>
        <v>Artes Cênicas e Espetáculo</v>
      </c>
      <c r="G4918" s="25">
        <v>2007</v>
      </c>
      <c r="H4918" s="24">
        <v>0</v>
      </c>
      <c r="I4918" s="23" t="str">
        <f>VLOOKUP(J4918,PROCV!$E$1:$F$27,2,FALSE)</f>
        <v>33 - Rio de Janeiro</v>
      </c>
      <c r="J4918" s="22" t="s">
        <v>82</v>
      </c>
      <c r="K4918" s="22">
        <v>0</v>
      </c>
      <c r="L4918" s="25">
        <v>20000</v>
      </c>
      <c r="M4918" s="20">
        <f>VLOOKUP(G4918,PROCV!$A$110:$B$119,2,FALSE)</f>
        <v>1.7483032046917215</v>
      </c>
      <c r="N4918" s="17">
        <f t="shared" si="76"/>
        <v>34966.06409383443</v>
      </c>
    </row>
    <row r="4919" spans="1:14" x14ac:dyDescent="0.25">
      <c r="A4919" s="30" t="s">
        <v>48</v>
      </c>
      <c r="B4919" s="29">
        <v>72533</v>
      </c>
      <c r="C4919" s="28" t="s">
        <v>1713</v>
      </c>
      <c r="D4919" s="27" t="s">
        <v>46</v>
      </c>
      <c r="E4919" s="27" t="s">
        <v>50</v>
      </c>
      <c r="F4919" s="26" t="str">
        <f>VLOOKUP(E4919,PROCV!$A$1:$B$107,2,TRUE)</f>
        <v>Educação e Criação em Artes</v>
      </c>
      <c r="G4919" s="25">
        <v>2007</v>
      </c>
      <c r="H4919" s="24">
        <v>0</v>
      </c>
      <c r="I4919" s="23" t="str">
        <f>VLOOKUP(J4919,PROCV!$E$1:$F$27,2,FALSE)</f>
        <v>53 - Distrito Federal</v>
      </c>
      <c r="J4919" s="22" t="s">
        <v>75</v>
      </c>
      <c r="K4919" s="22">
        <v>0</v>
      </c>
      <c r="L4919" s="25">
        <v>150000</v>
      </c>
      <c r="M4919" s="20">
        <f>VLOOKUP(G4919,PROCV!$A$110:$B$119,2,FALSE)</f>
        <v>1.7483032046917215</v>
      </c>
      <c r="N4919" s="17">
        <f t="shared" si="76"/>
        <v>262245.48070375825</v>
      </c>
    </row>
    <row r="4920" spans="1:14" x14ac:dyDescent="0.25">
      <c r="A4920" s="30" t="s">
        <v>48</v>
      </c>
      <c r="B4920" s="29">
        <v>711284</v>
      </c>
      <c r="C4920" s="28" t="s">
        <v>1712</v>
      </c>
      <c r="D4920" s="27" t="s">
        <v>4</v>
      </c>
      <c r="E4920" s="27" t="s">
        <v>230</v>
      </c>
      <c r="F4920" s="26" t="str">
        <f>VLOOKUP(E4920,PROCV!$A$1:$B$107,2,TRUE)</f>
        <v>Artes Cênicas e Espetáculo</v>
      </c>
      <c r="G4920" s="25">
        <v>2007</v>
      </c>
      <c r="H4920" s="24">
        <v>0</v>
      </c>
      <c r="I4920" s="23" t="str">
        <f>VLOOKUP(J4920,PROCV!$E$1:$F$27,2,FALSE)</f>
        <v>35 - São Paulo</v>
      </c>
      <c r="J4920" s="22" t="s">
        <v>76</v>
      </c>
      <c r="K4920" s="22">
        <v>0</v>
      </c>
      <c r="L4920" s="25">
        <v>100000</v>
      </c>
      <c r="M4920" s="20">
        <f>VLOOKUP(G4920,PROCV!$A$110:$B$119,2,FALSE)</f>
        <v>1.7483032046917215</v>
      </c>
      <c r="N4920" s="17">
        <f t="shared" si="76"/>
        <v>174830.32046917215</v>
      </c>
    </row>
    <row r="4921" spans="1:14" x14ac:dyDescent="0.25">
      <c r="A4921" s="30" t="s">
        <v>48</v>
      </c>
      <c r="B4921" s="29">
        <v>77308</v>
      </c>
      <c r="C4921" s="28" t="s">
        <v>1711</v>
      </c>
      <c r="D4921" s="27" t="s">
        <v>46</v>
      </c>
      <c r="E4921" s="27" t="s">
        <v>50</v>
      </c>
      <c r="F4921" s="26" t="str">
        <f>VLOOKUP(E4921,PROCV!$A$1:$B$107,2,TRUE)</f>
        <v>Educação e Criação em Artes</v>
      </c>
      <c r="G4921" s="25">
        <v>2007</v>
      </c>
      <c r="H4921" s="24">
        <v>0</v>
      </c>
      <c r="I4921" s="23" t="str">
        <f>VLOOKUP(J4921,PROCV!$E$1:$F$27,2,FALSE)</f>
        <v>27 - Alagoas</v>
      </c>
      <c r="J4921" s="22" t="s">
        <v>65</v>
      </c>
      <c r="K4921" s="22">
        <v>0</v>
      </c>
      <c r="L4921" s="25">
        <v>185000</v>
      </c>
      <c r="M4921" s="20">
        <f>VLOOKUP(G4921,PROCV!$A$110:$B$119,2,FALSE)</f>
        <v>1.7483032046917215</v>
      </c>
      <c r="N4921" s="17">
        <f t="shared" si="76"/>
        <v>323436.09286796849</v>
      </c>
    </row>
    <row r="4922" spans="1:14" x14ac:dyDescent="0.25">
      <c r="A4922" s="30" t="s">
        <v>48</v>
      </c>
      <c r="B4922" s="29">
        <v>70044</v>
      </c>
      <c r="C4922" s="28" t="s">
        <v>1710</v>
      </c>
      <c r="D4922" s="27" t="s">
        <v>46</v>
      </c>
      <c r="E4922" s="27" t="s">
        <v>50</v>
      </c>
      <c r="F4922" s="26" t="str">
        <f>VLOOKUP(E4922,PROCV!$A$1:$B$107,2,TRUE)</f>
        <v>Educação e Criação em Artes</v>
      </c>
      <c r="G4922" s="25">
        <v>2007</v>
      </c>
      <c r="H4922" s="24">
        <v>0</v>
      </c>
      <c r="I4922" s="23" t="str">
        <f>VLOOKUP(J4922,PROCV!$E$1:$F$27,2,FALSE)</f>
        <v>31 - Minas Gerais</v>
      </c>
      <c r="J4922" s="22" t="s">
        <v>85</v>
      </c>
      <c r="K4922" s="22">
        <v>0</v>
      </c>
      <c r="L4922" s="25">
        <v>185000</v>
      </c>
      <c r="M4922" s="20">
        <f>VLOOKUP(G4922,PROCV!$A$110:$B$119,2,FALSE)</f>
        <v>1.7483032046917215</v>
      </c>
      <c r="N4922" s="17">
        <f t="shared" si="76"/>
        <v>323436.09286796849</v>
      </c>
    </row>
    <row r="4923" spans="1:14" x14ac:dyDescent="0.25">
      <c r="A4923" s="30" t="s">
        <v>48</v>
      </c>
      <c r="B4923" s="29">
        <v>78204</v>
      </c>
      <c r="C4923" s="28" t="s">
        <v>1709</v>
      </c>
      <c r="D4923" s="27" t="s">
        <v>46</v>
      </c>
      <c r="E4923" s="27" t="s">
        <v>50</v>
      </c>
      <c r="F4923" s="26" t="str">
        <f>VLOOKUP(E4923,PROCV!$A$1:$B$107,2,TRUE)</f>
        <v>Educação e Criação em Artes</v>
      </c>
      <c r="G4923" s="25">
        <v>2007</v>
      </c>
      <c r="H4923" s="24">
        <v>0</v>
      </c>
      <c r="I4923" s="23" t="str">
        <f>VLOOKUP(J4923,PROCV!$E$1:$F$27,2,FALSE)</f>
        <v>53 - Distrito Federal</v>
      </c>
      <c r="J4923" s="22" t="s">
        <v>75</v>
      </c>
      <c r="K4923" s="22">
        <v>0</v>
      </c>
      <c r="L4923" s="25">
        <v>179890.78</v>
      </c>
      <c r="M4923" s="20">
        <f>VLOOKUP(G4923,PROCV!$A$110:$B$119,2,FALSE)</f>
        <v>1.7483032046917215</v>
      </c>
      <c r="N4923" s="17">
        <f t="shared" si="76"/>
        <v>314503.62716849346</v>
      </c>
    </row>
    <row r="4924" spans="1:14" x14ac:dyDescent="0.25">
      <c r="A4924" s="30" t="s">
        <v>48</v>
      </c>
      <c r="B4924" s="29">
        <v>73854</v>
      </c>
      <c r="C4924" s="28" t="s">
        <v>1708</v>
      </c>
      <c r="D4924" s="27" t="s">
        <v>46</v>
      </c>
      <c r="E4924" s="27" t="s">
        <v>50</v>
      </c>
      <c r="F4924" s="26" t="str">
        <f>VLOOKUP(E4924,PROCV!$A$1:$B$107,2,TRUE)</f>
        <v>Educação e Criação em Artes</v>
      </c>
      <c r="G4924" s="25">
        <v>2007</v>
      </c>
      <c r="H4924" s="24">
        <v>0</v>
      </c>
      <c r="I4924" s="23" t="str">
        <f>VLOOKUP(J4924,PROCV!$E$1:$F$27,2,FALSE)</f>
        <v>53 - Distrito Federal</v>
      </c>
      <c r="J4924" s="22" t="s">
        <v>75</v>
      </c>
      <c r="K4924" s="22">
        <v>0</v>
      </c>
      <c r="L4924" s="25">
        <v>201506.26</v>
      </c>
      <c r="M4924" s="20">
        <f>VLOOKUP(G4924,PROCV!$A$110:$B$119,2,FALSE)</f>
        <v>1.7483032046917215</v>
      </c>
      <c r="N4924" s="17">
        <f t="shared" si="76"/>
        <v>352294.04012344329</v>
      </c>
    </row>
    <row r="4925" spans="1:14" x14ac:dyDescent="0.25">
      <c r="A4925" s="30" t="s">
        <v>48</v>
      </c>
      <c r="B4925" s="29">
        <v>71793</v>
      </c>
      <c r="C4925" s="28" t="s">
        <v>1707</v>
      </c>
      <c r="D4925" s="27" t="s">
        <v>46</v>
      </c>
      <c r="E4925" s="27" t="s">
        <v>50</v>
      </c>
      <c r="F4925" s="26" t="str">
        <f>VLOOKUP(E4925,PROCV!$A$1:$B$107,2,TRUE)</f>
        <v>Educação e Criação em Artes</v>
      </c>
      <c r="G4925" s="25">
        <v>2007</v>
      </c>
      <c r="H4925" s="24">
        <v>0</v>
      </c>
      <c r="I4925" s="23" t="str">
        <f>VLOOKUP(J4925,PROCV!$E$1:$F$27,2,FALSE)</f>
        <v>25 - Paraíba</v>
      </c>
      <c r="J4925" s="22" t="s">
        <v>346</v>
      </c>
      <c r="K4925" s="22">
        <v>0</v>
      </c>
      <c r="L4925" s="25">
        <v>180000</v>
      </c>
      <c r="M4925" s="20">
        <f>VLOOKUP(G4925,PROCV!$A$110:$B$119,2,FALSE)</f>
        <v>1.7483032046917215</v>
      </c>
      <c r="N4925" s="17">
        <f t="shared" si="76"/>
        <v>314694.57684450987</v>
      </c>
    </row>
    <row r="4926" spans="1:14" x14ac:dyDescent="0.25">
      <c r="A4926" s="30" t="s">
        <v>48</v>
      </c>
      <c r="B4926" s="29">
        <v>77294</v>
      </c>
      <c r="C4926" s="28" t="s">
        <v>1706</v>
      </c>
      <c r="D4926" s="27" t="s">
        <v>46</v>
      </c>
      <c r="E4926" s="27" t="s">
        <v>50</v>
      </c>
      <c r="F4926" s="26" t="str">
        <f>VLOOKUP(E4926,PROCV!$A$1:$B$107,2,TRUE)</f>
        <v>Educação e Criação em Artes</v>
      </c>
      <c r="G4926" s="25">
        <v>2007</v>
      </c>
      <c r="H4926" s="24">
        <v>0</v>
      </c>
      <c r="I4926" s="23" t="str">
        <f>VLOOKUP(J4926,PROCV!$E$1:$F$27,2,FALSE)</f>
        <v>24 - Rio Grande do Norte</v>
      </c>
      <c r="J4926" s="22" t="s">
        <v>54</v>
      </c>
      <c r="K4926" s="22">
        <v>0</v>
      </c>
      <c r="L4926" s="25">
        <v>185000</v>
      </c>
      <c r="M4926" s="20">
        <f>VLOOKUP(G4926,PROCV!$A$110:$B$119,2,FALSE)</f>
        <v>1.7483032046917215</v>
      </c>
      <c r="N4926" s="17">
        <f t="shared" si="76"/>
        <v>323436.09286796849</v>
      </c>
    </row>
    <row r="4927" spans="1:14" x14ac:dyDescent="0.25">
      <c r="A4927" s="30" t="s">
        <v>48</v>
      </c>
      <c r="B4927" s="29">
        <v>71903</v>
      </c>
      <c r="C4927" s="28" t="s">
        <v>1705</v>
      </c>
      <c r="D4927" s="27" t="s">
        <v>46</v>
      </c>
      <c r="E4927" s="27" t="s">
        <v>50</v>
      </c>
      <c r="F4927" s="26" t="str">
        <f>VLOOKUP(E4927,PROCV!$A$1:$B$107,2,TRUE)</f>
        <v>Educação e Criação em Artes</v>
      </c>
      <c r="G4927" s="25">
        <v>2007</v>
      </c>
      <c r="H4927" s="24">
        <v>0</v>
      </c>
      <c r="I4927" s="23" t="str">
        <f>VLOOKUP(J4927,PROCV!$E$1:$F$27,2,FALSE)</f>
        <v>26 - Pernambuco</v>
      </c>
      <c r="J4927" s="22" t="s">
        <v>44</v>
      </c>
      <c r="K4927" s="22">
        <v>0</v>
      </c>
      <c r="L4927" s="25">
        <v>91663</v>
      </c>
      <c r="M4927" s="20">
        <f>VLOOKUP(G4927,PROCV!$A$110:$B$119,2,FALSE)</f>
        <v>1.7483032046917215</v>
      </c>
      <c r="N4927" s="17">
        <f t="shared" si="76"/>
        <v>160254.71665165728</v>
      </c>
    </row>
    <row r="4928" spans="1:14" x14ac:dyDescent="0.25">
      <c r="A4928" s="30" t="s">
        <v>48</v>
      </c>
      <c r="B4928" s="29">
        <v>62259</v>
      </c>
      <c r="C4928" s="28" t="s">
        <v>1704</v>
      </c>
      <c r="D4928" s="27" t="s">
        <v>46</v>
      </c>
      <c r="E4928" s="27" t="s">
        <v>169</v>
      </c>
      <c r="F4928" s="26" t="str">
        <f>VLOOKUP(E4928,PROCV!$A$1:$B$107,2,TRUE)</f>
        <v>Editorial</v>
      </c>
      <c r="G4928" s="25">
        <v>2007</v>
      </c>
      <c r="H4928" s="24">
        <v>0</v>
      </c>
      <c r="I4928" s="23" t="str">
        <f>VLOOKUP(J4928,PROCV!$E$1:$F$27,2,FALSE)</f>
        <v>42 - Santa Catarina</v>
      </c>
      <c r="J4928" s="22" t="s">
        <v>79</v>
      </c>
      <c r="K4928" s="22">
        <v>0</v>
      </c>
      <c r="L4928" s="25">
        <v>252000</v>
      </c>
      <c r="M4928" s="20">
        <f>VLOOKUP(G4928,PROCV!$A$110:$B$119,2,FALSE)</f>
        <v>1.7483032046917215</v>
      </c>
      <c r="N4928" s="17">
        <f t="shared" si="76"/>
        <v>440572.40758231381</v>
      </c>
    </row>
    <row r="4929" spans="1:14" x14ac:dyDescent="0.25">
      <c r="A4929" s="30" t="s">
        <v>48</v>
      </c>
      <c r="B4929" s="29">
        <v>67316</v>
      </c>
      <c r="C4929" s="28" t="s">
        <v>1703</v>
      </c>
      <c r="D4929" s="27" t="s">
        <v>46</v>
      </c>
      <c r="E4929" s="27" t="s">
        <v>50</v>
      </c>
      <c r="F4929" s="26" t="str">
        <f>VLOOKUP(E4929,PROCV!$A$1:$B$107,2,TRUE)</f>
        <v>Educação e Criação em Artes</v>
      </c>
      <c r="G4929" s="25">
        <v>2007</v>
      </c>
      <c r="H4929" s="24">
        <v>0</v>
      </c>
      <c r="I4929" s="23" t="str">
        <f>VLOOKUP(J4929,PROCV!$E$1:$F$27,2,FALSE)</f>
        <v>41 - Paraná</v>
      </c>
      <c r="J4929" s="22" t="s">
        <v>106</v>
      </c>
      <c r="K4929" s="22">
        <v>0</v>
      </c>
      <c r="L4929" s="25">
        <v>94592</v>
      </c>
      <c r="M4929" s="20">
        <f>VLOOKUP(G4929,PROCV!$A$110:$B$119,2,FALSE)</f>
        <v>1.7483032046917215</v>
      </c>
      <c r="N4929" s="17">
        <f t="shared" si="76"/>
        <v>165375.49673819932</v>
      </c>
    </row>
    <row r="4930" spans="1:14" x14ac:dyDescent="0.25">
      <c r="A4930" s="30" t="s">
        <v>48</v>
      </c>
      <c r="B4930" s="29">
        <v>77164</v>
      </c>
      <c r="C4930" s="28" t="s">
        <v>1702</v>
      </c>
      <c r="D4930" s="27" t="s">
        <v>46</v>
      </c>
      <c r="E4930" s="27" t="s">
        <v>50</v>
      </c>
      <c r="F4930" s="26" t="str">
        <f>VLOOKUP(E4930,PROCV!$A$1:$B$107,2,TRUE)</f>
        <v>Educação e Criação em Artes</v>
      </c>
      <c r="G4930" s="25">
        <v>2007</v>
      </c>
      <c r="H4930" s="24">
        <v>0</v>
      </c>
      <c r="I4930" s="23" t="str">
        <f>VLOOKUP(J4930,PROCV!$E$1:$F$27,2,FALSE)</f>
        <v>25 - Paraíba</v>
      </c>
      <c r="J4930" s="22" t="s">
        <v>346</v>
      </c>
      <c r="K4930" s="22">
        <v>0</v>
      </c>
      <c r="L4930" s="25">
        <v>184267.07</v>
      </c>
      <c r="M4930" s="20">
        <f>VLOOKUP(G4930,PROCV!$A$110:$B$119,2,FALSE)</f>
        <v>1.7483032046917215</v>
      </c>
      <c r="N4930" s="17">
        <f t="shared" ref="N4930:N4993" si="77">+M4930*L4930</f>
        <v>322154.70900015382</v>
      </c>
    </row>
    <row r="4931" spans="1:14" x14ac:dyDescent="0.25">
      <c r="A4931" s="30" t="s">
        <v>48</v>
      </c>
      <c r="B4931" s="29">
        <v>81453</v>
      </c>
      <c r="C4931" s="28" t="s">
        <v>1701</v>
      </c>
      <c r="D4931" s="27" t="s">
        <v>46</v>
      </c>
      <c r="E4931" s="27" t="s">
        <v>50</v>
      </c>
      <c r="F4931" s="26" t="str">
        <f>VLOOKUP(E4931,PROCV!$A$1:$B$107,2,TRUE)</f>
        <v>Educação e Criação em Artes</v>
      </c>
      <c r="G4931" s="25">
        <v>2007</v>
      </c>
      <c r="H4931" s="24">
        <v>0</v>
      </c>
      <c r="I4931" s="23" t="str">
        <f>VLOOKUP(J4931,PROCV!$E$1:$F$27,2,FALSE)</f>
        <v>29 - Bahia</v>
      </c>
      <c r="J4931" s="22" t="s">
        <v>73</v>
      </c>
      <c r="K4931" s="22">
        <v>0</v>
      </c>
      <c r="L4931" s="25">
        <v>184978.3</v>
      </c>
      <c r="M4931" s="20">
        <f>VLOOKUP(G4931,PROCV!$A$110:$B$119,2,FALSE)</f>
        <v>1.7483032046917215</v>
      </c>
      <c r="N4931" s="17">
        <f t="shared" si="77"/>
        <v>323398.15468842664</v>
      </c>
    </row>
    <row r="4932" spans="1:14" x14ac:dyDescent="0.25">
      <c r="A4932" s="30" t="s">
        <v>48</v>
      </c>
      <c r="B4932" s="29">
        <v>711315</v>
      </c>
      <c r="C4932" s="28" t="s">
        <v>1700</v>
      </c>
      <c r="D4932" s="27" t="s">
        <v>189</v>
      </c>
      <c r="E4932" s="27" t="s">
        <v>213</v>
      </c>
      <c r="F4932" s="26" t="str">
        <f>VLOOKUP(E4932,PROCV!$A$1:$B$107,2,TRUE)</f>
        <v>Patrimônio</v>
      </c>
      <c r="G4932" s="25">
        <v>2007</v>
      </c>
      <c r="H4932" s="24">
        <v>0</v>
      </c>
      <c r="I4932" s="23" t="str">
        <f>VLOOKUP(J4932,PROCV!$E$1:$F$27,2,FALSE)</f>
        <v>43 - Rio Grande do Sul</v>
      </c>
      <c r="J4932" s="22" t="s">
        <v>56</v>
      </c>
      <c r="K4932" s="22">
        <v>0</v>
      </c>
      <c r="L4932" s="25">
        <v>250000</v>
      </c>
      <c r="M4932" s="20">
        <f>VLOOKUP(G4932,PROCV!$A$110:$B$119,2,FALSE)</f>
        <v>1.7483032046917215</v>
      </c>
      <c r="N4932" s="17">
        <f t="shared" si="77"/>
        <v>437075.8011729304</v>
      </c>
    </row>
    <row r="4933" spans="1:14" x14ac:dyDescent="0.25">
      <c r="A4933" s="30" t="s">
        <v>48</v>
      </c>
      <c r="B4933" s="29">
        <v>67249</v>
      </c>
      <c r="C4933" s="28" t="s">
        <v>1699</v>
      </c>
      <c r="D4933" s="27" t="s">
        <v>46</v>
      </c>
      <c r="E4933" s="27" t="s">
        <v>169</v>
      </c>
      <c r="F4933" s="26" t="str">
        <f>VLOOKUP(E4933,PROCV!$A$1:$B$107,2,TRUE)</f>
        <v>Editorial</v>
      </c>
      <c r="G4933" s="25">
        <v>2007</v>
      </c>
      <c r="H4933" s="24">
        <v>0</v>
      </c>
      <c r="I4933" s="23" t="str">
        <f>VLOOKUP(J4933,PROCV!$E$1:$F$27,2,FALSE)</f>
        <v>23 - Ceará</v>
      </c>
      <c r="J4933" s="22" t="s">
        <v>52</v>
      </c>
      <c r="K4933" s="22">
        <v>0</v>
      </c>
      <c r="L4933" s="25">
        <v>53640</v>
      </c>
      <c r="M4933" s="20">
        <f>VLOOKUP(G4933,PROCV!$A$110:$B$119,2,FALSE)</f>
        <v>1.7483032046917215</v>
      </c>
      <c r="N4933" s="17">
        <f t="shared" si="77"/>
        <v>93778.983899663945</v>
      </c>
    </row>
    <row r="4934" spans="1:14" x14ac:dyDescent="0.25">
      <c r="A4934" s="30" t="s">
        <v>48</v>
      </c>
      <c r="B4934" s="29">
        <v>62894</v>
      </c>
      <c r="C4934" s="28" t="s">
        <v>1698</v>
      </c>
      <c r="D4934" s="27" t="s">
        <v>300</v>
      </c>
      <c r="E4934" s="27" t="s">
        <v>263</v>
      </c>
      <c r="F4934" s="26" t="str">
        <f>VLOOKUP(E4934,PROCV!$A$1:$B$107,2,TRUE)</f>
        <v>Artes Cênicas e Espetáculo</v>
      </c>
      <c r="G4934" s="25">
        <v>2007</v>
      </c>
      <c r="H4934" s="24">
        <v>0</v>
      </c>
      <c r="I4934" s="23" t="str">
        <f>VLOOKUP(J4934,PROCV!$E$1:$F$27,2,FALSE)</f>
        <v>42 - Santa Catarina</v>
      </c>
      <c r="J4934" s="22" t="s">
        <v>79</v>
      </c>
      <c r="K4934" s="22">
        <v>0</v>
      </c>
      <c r="L4934" s="25">
        <v>46688</v>
      </c>
      <c r="M4934" s="20">
        <f>VLOOKUP(G4934,PROCV!$A$110:$B$119,2,FALSE)</f>
        <v>1.7483032046917215</v>
      </c>
      <c r="N4934" s="17">
        <f t="shared" si="77"/>
        <v>81624.7800206471</v>
      </c>
    </row>
    <row r="4935" spans="1:14" x14ac:dyDescent="0.25">
      <c r="A4935" s="30" t="s">
        <v>48</v>
      </c>
      <c r="B4935" s="29">
        <v>79797</v>
      </c>
      <c r="C4935" s="28" t="s">
        <v>1697</v>
      </c>
      <c r="D4935" s="27" t="s">
        <v>189</v>
      </c>
      <c r="E4935" s="27" t="s">
        <v>278</v>
      </c>
      <c r="F4935" s="26" t="str">
        <f>VLOOKUP(E4935,PROCV!$A$1:$B$107,2,TRUE)</f>
        <v>Artes Cênicas e Espetáculo</v>
      </c>
      <c r="G4935" s="25">
        <v>2007</v>
      </c>
      <c r="H4935" s="24">
        <v>0</v>
      </c>
      <c r="I4935" s="23" t="str">
        <f>VLOOKUP(J4935,PROCV!$E$1:$F$27,2,FALSE)</f>
        <v>33 - Rio de Janeiro</v>
      </c>
      <c r="J4935" s="22" t="s">
        <v>82</v>
      </c>
      <c r="K4935" s="22">
        <v>0</v>
      </c>
      <c r="L4935" s="25">
        <v>35232</v>
      </c>
      <c r="M4935" s="20">
        <f>VLOOKUP(G4935,PROCV!$A$110:$B$119,2,FALSE)</f>
        <v>1.7483032046917215</v>
      </c>
      <c r="N4935" s="17">
        <f t="shared" si="77"/>
        <v>61596.21850769873</v>
      </c>
    </row>
    <row r="4936" spans="1:14" x14ac:dyDescent="0.25">
      <c r="A4936" s="30" t="s">
        <v>48</v>
      </c>
      <c r="B4936" s="29">
        <v>72134</v>
      </c>
      <c r="C4936" s="28" t="s">
        <v>1696</v>
      </c>
      <c r="D4936" s="27" t="s">
        <v>46</v>
      </c>
      <c r="E4936" s="27" t="s">
        <v>50</v>
      </c>
      <c r="F4936" s="26" t="str">
        <f>VLOOKUP(E4936,PROCV!$A$1:$B$107,2,TRUE)</f>
        <v>Educação e Criação em Artes</v>
      </c>
      <c r="G4936" s="25">
        <v>2007</v>
      </c>
      <c r="H4936" s="24">
        <v>0</v>
      </c>
      <c r="I4936" s="23" t="str">
        <f>VLOOKUP(J4936,PROCV!$E$1:$F$27,2,FALSE)</f>
        <v>35 - São Paulo</v>
      </c>
      <c r="J4936" s="22" t="s">
        <v>76</v>
      </c>
      <c r="K4936" s="22">
        <v>0</v>
      </c>
      <c r="L4936" s="25">
        <v>185000</v>
      </c>
      <c r="M4936" s="20">
        <f>VLOOKUP(G4936,PROCV!$A$110:$B$119,2,FALSE)</f>
        <v>1.7483032046917215</v>
      </c>
      <c r="N4936" s="17">
        <f t="shared" si="77"/>
        <v>323436.09286796849</v>
      </c>
    </row>
    <row r="4937" spans="1:14" x14ac:dyDescent="0.25">
      <c r="A4937" s="30" t="s">
        <v>48</v>
      </c>
      <c r="B4937" s="29">
        <v>79829</v>
      </c>
      <c r="C4937" s="28" t="s">
        <v>1695</v>
      </c>
      <c r="D4937" s="27" t="s">
        <v>189</v>
      </c>
      <c r="E4937" s="27" t="s">
        <v>213</v>
      </c>
      <c r="F4937" s="26" t="str">
        <f>VLOOKUP(E4937,PROCV!$A$1:$B$107,2,TRUE)</f>
        <v>Patrimônio</v>
      </c>
      <c r="G4937" s="25">
        <v>2007</v>
      </c>
      <c r="H4937" s="24">
        <v>0</v>
      </c>
      <c r="I4937" s="23" t="str">
        <f>VLOOKUP(J4937,PROCV!$E$1:$F$27,2,FALSE)</f>
        <v>51 - Mato Grosso</v>
      </c>
      <c r="J4937" s="22" t="s">
        <v>99</v>
      </c>
      <c r="K4937" s="22">
        <v>0</v>
      </c>
      <c r="L4937" s="25">
        <v>300000</v>
      </c>
      <c r="M4937" s="20">
        <f>VLOOKUP(G4937,PROCV!$A$110:$B$119,2,FALSE)</f>
        <v>1.7483032046917215</v>
      </c>
      <c r="N4937" s="17">
        <f t="shared" si="77"/>
        <v>524490.9614075165</v>
      </c>
    </row>
    <row r="4938" spans="1:14" x14ac:dyDescent="0.25">
      <c r="A4938" s="30" t="s">
        <v>48</v>
      </c>
      <c r="B4938" s="29">
        <v>510275</v>
      </c>
      <c r="C4938" s="28" t="s">
        <v>1694</v>
      </c>
      <c r="D4938" s="27" t="s">
        <v>46</v>
      </c>
      <c r="E4938" s="27" t="s">
        <v>50</v>
      </c>
      <c r="F4938" s="26" t="str">
        <f>VLOOKUP(E4938,PROCV!$A$1:$B$107,2,TRUE)</f>
        <v>Educação e Criação em Artes</v>
      </c>
      <c r="G4938" s="25">
        <v>2007</v>
      </c>
      <c r="H4938" s="24">
        <v>0</v>
      </c>
      <c r="I4938" s="23" t="str">
        <f>VLOOKUP(J4938,PROCV!$E$1:$F$27,2,FALSE)</f>
        <v>26 - Pernambuco</v>
      </c>
      <c r="J4938" s="22" t="s">
        <v>44</v>
      </c>
      <c r="K4938" s="22">
        <v>0</v>
      </c>
      <c r="L4938" s="25">
        <v>70158.23</v>
      </c>
      <c r="M4938" s="20">
        <f>VLOOKUP(G4938,PROCV!$A$110:$B$119,2,FALSE)</f>
        <v>1.7483032046917215</v>
      </c>
      <c r="N4938" s="17">
        <f t="shared" si="77"/>
        <v>122657.85834449888</v>
      </c>
    </row>
    <row r="4939" spans="1:14" x14ac:dyDescent="0.25">
      <c r="A4939" s="30" t="s">
        <v>48</v>
      </c>
      <c r="B4939" s="29">
        <v>710209</v>
      </c>
      <c r="C4939" s="28" t="s">
        <v>1693</v>
      </c>
      <c r="D4939" s="27" t="s">
        <v>189</v>
      </c>
      <c r="E4939" s="27" t="s">
        <v>213</v>
      </c>
      <c r="F4939" s="26" t="str">
        <f>VLOOKUP(E4939,PROCV!$A$1:$B$107,2,TRUE)</f>
        <v>Patrimônio</v>
      </c>
      <c r="G4939" s="25">
        <v>2007</v>
      </c>
      <c r="H4939" s="24">
        <v>0</v>
      </c>
      <c r="I4939" s="23" t="str">
        <f>VLOOKUP(J4939,PROCV!$E$1:$F$27,2,FALSE)</f>
        <v>11 - Rondônia</v>
      </c>
      <c r="J4939" s="22" t="s">
        <v>219</v>
      </c>
      <c r="K4939" s="22">
        <v>0</v>
      </c>
      <c r="L4939" s="25">
        <v>500000</v>
      </c>
      <c r="M4939" s="20">
        <f>VLOOKUP(G4939,PROCV!$A$110:$B$119,2,FALSE)</f>
        <v>1.7483032046917215</v>
      </c>
      <c r="N4939" s="17">
        <f t="shared" si="77"/>
        <v>874151.6023458608</v>
      </c>
    </row>
    <row r="4940" spans="1:14" x14ac:dyDescent="0.25">
      <c r="A4940" s="30" t="s">
        <v>48</v>
      </c>
      <c r="B4940" s="29">
        <v>710262</v>
      </c>
      <c r="C4940" s="28" t="s">
        <v>1692</v>
      </c>
      <c r="D4940" s="27" t="s">
        <v>189</v>
      </c>
      <c r="E4940" s="27" t="s">
        <v>213</v>
      </c>
      <c r="F4940" s="26" t="str">
        <f>VLOOKUP(E4940,PROCV!$A$1:$B$107,2,TRUE)</f>
        <v>Patrimônio</v>
      </c>
      <c r="G4940" s="25">
        <v>2007</v>
      </c>
      <c r="H4940" s="24">
        <v>0</v>
      </c>
      <c r="I4940" s="23" t="str">
        <f>VLOOKUP(J4940,PROCV!$E$1:$F$27,2,FALSE)</f>
        <v>42 - Santa Catarina</v>
      </c>
      <c r="J4940" s="22" t="s">
        <v>79</v>
      </c>
      <c r="K4940" s="22">
        <v>0</v>
      </c>
      <c r="L4940" s="25">
        <v>150000</v>
      </c>
      <c r="M4940" s="20">
        <f>VLOOKUP(G4940,PROCV!$A$110:$B$119,2,FALSE)</f>
        <v>1.7483032046917215</v>
      </c>
      <c r="N4940" s="17">
        <f t="shared" si="77"/>
        <v>262245.48070375825</v>
      </c>
    </row>
    <row r="4941" spans="1:14" x14ac:dyDescent="0.25">
      <c r="A4941" s="30" t="s">
        <v>48</v>
      </c>
      <c r="B4941" s="29">
        <v>711191</v>
      </c>
      <c r="C4941" s="28" t="s">
        <v>1691</v>
      </c>
      <c r="D4941" s="27" t="s">
        <v>46</v>
      </c>
      <c r="E4941" s="27" t="s">
        <v>50</v>
      </c>
      <c r="F4941" s="26" t="str">
        <f>VLOOKUP(E4941,PROCV!$A$1:$B$107,2,TRUE)</f>
        <v>Educação e Criação em Artes</v>
      </c>
      <c r="G4941" s="25">
        <v>2007</v>
      </c>
      <c r="H4941" s="24">
        <v>0</v>
      </c>
      <c r="I4941" s="23" t="str">
        <f>VLOOKUP(J4941,PROCV!$E$1:$F$27,2,FALSE)</f>
        <v>26 - Pernambuco</v>
      </c>
      <c r="J4941" s="22" t="s">
        <v>44</v>
      </c>
      <c r="K4941" s="22">
        <v>0</v>
      </c>
      <c r="L4941" s="25">
        <v>444000</v>
      </c>
      <c r="M4941" s="20">
        <f>VLOOKUP(G4941,PROCV!$A$110:$B$119,2,FALSE)</f>
        <v>1.7483032046917215</v>
      </c>
      <c r="N4941" s="17">
        <f t="shared" si="77"/>
        <v>776246.62288312439</v>
      </c>
    </row>
    <row r="4942" spans="1:14" x14ac:dyDescent="0.25">
      <c r="A4942" s="30" t="s">
        <v>48</v>
      </c>
      <c r="B4942" s="29">
        <v>70047</v>
      </c>
      <c r="C4942" s="28" t="s">
        <v>1690</v>
      </c>
      <c r="D4942" s="27" t="s">
        <v>46</v>
      </c>
      <c r="E4942" s="27" t="s">
        <v>50</v>
      </c>
      <c r="F4942" s="26" t="str">
        <f>VLOOKUP(E4942,PROCV!$A$1:$B$107,2,TRUE)</f>
        <v>Educação e Criação em Artes</v>
      </c>
      <c r="G4942" s="25">
        <v>2007</v>
      </c>
      <c r="H4942" s="24">
        <v>0</v>
      </c>
      <c r="I4942" s="23" t="str">
        <f>VLOOKUP(J4942,PROCV!$E$1:$F$27,2,FALSE)</f>
        <v>50 - Mato Grosso do Sul</v>
      </c>
      <c r="J4942" s="22" t="s">
        <v>179</v>
      </c>
      <c r="K4942" s="22">
        <v>0</v>
      </c>
      <c r="L4942" s="25">
        <v>102150</v>
      </c>
      <c r="M4942" s="20">
        <f>VLOOKUP(G4942,PROCV!$A$110:$B$119,2,FALSE)</f>
        <v>1.7483032046917215</v>
      </c>
      <c r="N4942" s="17">
        <f t="shared" si="77"/>
        <v>178589.17235925936</v>
      </c>
    </row>
    <row r="4943" spans="1:14" x14ac:dyDescent="0.25">
      <c r="A4943" s="30" t="s">
        <v>48</v>
      </c>
      <c r="B4943" s="29">
        <v>63123</v>
      </c>
      <c r="C4943" s="28" t="s">
        <v>1689</v>
      </c>
      <c r="D4943" s="27" t="s">
        <v>46</v>
      </c>
      <c r="E4943" s="27" t="s">
        <v>50</v>
      </c>
      <c r="F4943" s="26" t="str">
        <f>VLOOKUP(E4943,PROCV!$A$1:$B$107,2,TRUE)</f>
        <v>Educação e Criação em Artes</v>
      </c>
      <c r="G4943" s="25">
        <v>2007</v>
      </c>
      <c r="H4943" s="24">
        <v>0</v>
      </c>
      <c r="I4943" s="23" t="str">
        <f>VLOOKUP(J4943,PROCV!$E$1:$F$27,2,FALSE)</f>
        <v>32 - Espírito Santo</v>
      </c>
      <c r="J4943" s="22" t="s">
        <v>67</v>
      </c>
      <c r="K4943" s="22">
        <v>0</v>
      </c>
      <c r="L4943" s="25">
        <v>121324</v>
      </c>
      <c r="M4943" s="20">
        <f>VLOOKUP(G4943,PROCV!$A$110:$B$119,2,FALSE)</f>
        <v>1.7483032046917215</v>
      </c>
      <c r="N4943" s="17">
        <f t="shared" si="77"/>
        <v>212111.13800601842</v>
      </c>
    </row>
    <row r="4944" spans="1:14" x14ac:dyDescent="0.25">
      <c r="A4944" s="30" t="s">
        <v>48</v>
      </c>
      <c r="B4944" s="29">
        <v>79451</v>
      </c>
      <c r="C4944" s="28" t="s">
        <v>1688</v>
      </c>
      <c r="D4944" s="27" t="s">
        <v>314</v>
      </c>
      <c r="E4944" s="27" t="s">
        <v>265</v>
      </c>
      <c r="F4944" s="26" t="str">
        <f>VLOOKUP(E4944,PROCV!$A$1:$B$107,2,TRUE)</f>
        <v>Patrimônio</v>
      </c>
      <c r="G4944" s="31">
        <v>2007</v>
      </c>
      <c r="H4944" s="24">
        <v>0</v>
      </c>
      <c r="I4944" s="23" t="str">
        <f>VLOOKUP(J4944,PROCV!$E$1:$F$27,2,FALSE)</f>
        <v>11 - Rondônia</v>
      </c>
      <c r="J4944" s="22" t="s">
        <v>219</v>
      </c>
      <c r="K4944" s="22">
        <v>0</v>
      </c>
      <c r="L4944" s="31">
        <v>27436.5</v>
      </c>
      <c r="M4944" s="20">
        <f>VLOOKUP(G4944,PROCV!$A$110:$B$119,2,FALSE)</f>
        <v>1.7483032046917215</v>
      </c>
      <c r="N4944" s="17">
        <f t="shared" si="77"/>
        <v>47967.32087552442</v>
      </c>
    </row>
    <row r="4945" spans="1:14" x14ac:dyDescent="0.25">
      <c r="A4945" s="30" t="s">
        <v>48</v>
      </c>
      <c r="B4945" s="29">
        <v>74040</v>
      </c>
      <c r="C4945" s="28" t="s">
        <v>1687</v>
      </c>
      <c r="D4945" s="27" t="s">
        <v>4</v>
      </c>
      <c r="E4945" s="27" t="s">
        <v>230</v>
      </c>
      <c r="F4945" s="26" t="str">
        <f>VLOOKUP(E4945,PROCV!$A$1:$B$107,2,TRUE)</f>
        <v>Artes Cênicas e Espetáculo</v>
      </c>
      <c r="G4945" s="25">
        <v>2007</v>
      </c>
      <c r="H4945" s="24">
        <v>0</v>
      </c>
      <c r="I4945" s="23" t="str">
        <f>VLOOKUP(J4945,PROCV!$E$1:$F$27,2,FALSE)</f>
        <v>33 - Rio de Janeiro</v>
      </c>
      <c r="J4945" s="22" t="s">
        <v>82</v>
      </c>
      <c r="K4945" s="22">
        <v>0</v>
      </c>
      <c r="L4945" s="25">
        <v>50000</v>
      </c>
      <c r="M4945" s="20">
        <f>VLOOKUP(G4945,PROCV!$A$110:$B$119,2,FALSE)</f>
        <v>1.7483032046917215</v>
      </c>
      <c r="N4945" s="17">
        <f t="shared" si="77"/>
        <v>87415.160234586074</v>
      </c>
    </row>
    <row r="4946" spans="1:14" x14ac:dyDescent="0.25">
      <c r="A4946" s="30" t="s">
        <v>48</v>
      </c>
      <c r="B4946" s="29">
        <v>79891</v>
      </c>
      <c r="C4946" s="28" t="s">
        <v>1686</v>
      </c>
      <c r="D4946" s="27" t="s">
        <v>4</v>
      </c>
      <c r="E4946" s="27" t="s">
        <v>230</v>
      </c>
      <c r="F4946" s="26" t="str">
        <f>VLOOKUP(E4946,PROCV!$A$1:$B$107,2,TRUE)</f>
        <v>Artes Cênicas e Espetáculo</v>
      </c>
      <c r="G4946" s="25">
        <v>2007</v>
      </c>
      <c r="H4946" s="24">
        <v>0</v>
      </c>
      <c r="I4946" s="23" t="str">
        <f>VLOOKUP(J4946,PROCV!$E$1:$F$27,2,FALSE)</f>
        <v>23 - Ceará</v>
      </c>
      <c r="J4946" s="22" t="s">
        <v>52</v>
      </c>
      <c r="K4946" s="22">
        <v>0</v>
      </c>
      <c r="L4946" s="25">
        <v>40000</v>
      </c>
      <c r="M4946" s="20">
        <f>VLOOKUP(G4946,PROCV!$A$110:$B$119,2,FALSE)</f>
        <v>1.7483032046917215</v>
      </c>
      <c r="N4946" s="17">
        <f t="shared" si="77"/>
        <v>69932.128187668859</v>
      </c>
    </row>
    <row r="4947" spans="1:14" x14ac:dyDescent="0.25">
      <c r="A4947" s="30" t="s">
        <v>48</v>
      </c>
      <c r="B4947" s="29">
        <v>72851</v>
      </c>
      <c r="C4947" s="28" t="s">
        <v>1685</v>
      </c>
      <c r="D4947" s="27" t="s">
        <v>4</v>
      </c>
      <c r="E4947" s="27" t="s">
        <v>230</v>
      </c>
      <c r="F4947" s="26" t="str">
        <f>VLOOKUP(E4947,PROCV!$A$1:$B$107,2,TRUE)</f>
        <v>Artes Cênicas e Espetáculo</v>
      </c>
      <c r="G4947" s="25">
        <v>2007</v>
      </c>
      <c r="H4947" s="24">
        <v>0</v>
      </c>
      <c r="I4947" s="23" t="str">
        <f>VLOOKUP(J4947,PROCV!$E$1:$F$27,2,FALSE)</f>
        <v>33 - Rio de Janeiro</v>
      </c>
      <c r="J4947" s="22" t="s">
        <v>82</v>
      </c>
      <c r="K4947" s="22">
        <v>0</v>
      </c>
      <c r="L4947" s="25">
        <v>100000</v>
      </c>
      <c r="M4947" s="20">
        <f>VLOOKUP(G4947,PROCV!$A$110:$B$119,2,FALSE)</f>
        <v>1.7483032046917215</v>
      </c>
      <c r="N4947" s="17">
        <f t="shared" si="77"/>
        <v>174830.32046917215</v>
      </c>
    </row>
    <row r="4948" spans="1:14" x14ac:dyDescent="0.25">
      <c r="A4948" s="30" t="s">
        <v>48</v>
      </c>
      <c r="B4948" s="29">
        <v>710311</v>
      </c>
      <c r="C4948" s="28" t="s">
        <v>1684</v>
      </c>
      <c r="D4948" s="27" t="s">
        <v>4</v>
      </c>
      <c r="E4948" s="27" t="s">
        <v>230</v>
      </c>
      <c r="F4948" s="26" t="str">
        <f>VLOOKUP(E4948,PROCV!$A$1:$B$107,2,TRUE)</f>
        <v>Artes Cênicas e Espetáculo</v>
      </c>
      <c r="G4948" s="25">
        <v>2007</v>
      </c>
      <c r="H4948" s="24">
        <v>0</v>
      </c>
      <c r="I4948" s="23" t="str">
        <f>VLOOKUP(J4948,PROCV!$E$1:$F$27,2,FALSE)</f>
        <v>43 - Rio Grande do Sul</v>
      </c>
      <c r="J4948" s="22" t="s">
        <v>56</v>
      </c>
      <c r="K4948" s="22">
        <v>0</v>
      </c>
      <c r="L4948" s="25">
        <v>20000</v>
      </c>
      <c r="M4948" s="20">
        <f>VLOOKUP(G4948,PROCV!$A$110:$B$119,2,FALSE)</f>
        <v>1.7483032046917215</v>
      </c>
      <c r="N4948" s="17">
        <f t="shared" si="77"/>
        <v>34966.06409383443</v>
      </c>
    </row>
    <row r="4949" spans="1:14" x14ac:dyDescent="0.25">
      <c r="A4949" s="30" t="s">
        <v>48</v>
      </c>
      <c r="B4949" s="29">
        <v>74663</v>
      </c>
      <c r="C4949" s="28" t="s">
        <v>1683</v>
      </c>
      <c r="D4949" s="27" t="s">
        <v>4</v>
      </c>
      <c r="E4949" s="27" t="s">
        <v>230</v>
      </c>
      <c r="F4949" s="26" t="str">
        <f>VLOOKUP(E4949,PROCV!$A$1:$B$107,2,TRUE)</f>
        <v>Artes Cênicas e Espetáculo</v>
      </c>
      <c r="G4949" s="25">
        <v>2007</v>
      </c>
      <c r="H4949" s="24">
        <v>0</v>
      </c>
      <c r="I4949" s="23" t="str">
        <f>VLOOKUP(J4949,PROCV!$E$1:$F$27,2,FALSE)</f>
        <v>33 - Rio de Janeiro</v>
      </c>
      <c r="J4949" s="22" t="s">
        <v>82</v>
      </c>
      <c r="K4949" s="22">
        <v>0</v>
      </c>
      <c r="L4949" s="25">
        <v>80000</v>
      </c>
      <c r="M4949" s="20">
        <f>VLOOKUP(G4949,PROCV!$A$110:$B$119,2,FALSE)</f>
        <v>1.7483032046917215</v>
      </c>
      <c r="N4949" s="17">
        <f t="shared" si="77"/>
        <v>139864.25637533772</v>
      </c>
    </row>
    <row r="4950" spans="1:14" x14ac:dyDescent="0.25">
      <c r="A4950" s="30" t="s">
        <v>48</v>
      </c>
      <c r="B4950" s="29">
        <v>74283</v>
      </c>
      <c r="C4950" s="28" t="s">
        <v>1682</v>
      </c>
      <c r="D4950" s="27" t="s">
        <v>4</v>
      </c>
      <c r="E4950" s="27" t="s">
        <v>230</v>
      </c>
      <c r="F4950" s="26" t="str">
        <f>VLOOKUP(E4950,PROCV!$A$1:$B$107,2,TRUE)</f>
        <v>Artes Cênicas e Espetáculo</v>
      </c>
      <c r="G4950" s="25">
        <v>2007</v>
      </c>
      <c r="H4950" s="24">
        <v>0</v>
      </c>
      <c r="I4950" s="23" t="str">
        <f>VLOOKUP(J4950,PROCV!$E$1:$F$27,2,FALSE)</f>
        <v>31 - Minas Gerais</v>
      </c>
      <c r="J4950" s="22" t="s">
        <v>85</v>
      </c>
      <c r="K4950" s="22">
        <v>0</v>
      </c>
      <c r="L4950" s="25">
        <v>40000</v>
      </c>
      <c r="M4950" s="20">
        <f>VLOOKUP(G4950,PROCV!$A$110:$B$119,2,FALSE)</f>
        <v>1.7483032046917215</v>
      </c>
      <c r="N4950" s="17">
        <f t="shared" si="77"/>
        <v>69932.128187668859</v>
      </c>
    </row>
    <row r="4951" spans="1:14" x14ac:dyDescent="0.25">
      <c r="A4951" s="30" t="s">
        <v>48</v>
      </c>
      <c r="B4951" s="29">
        <v>77151</v>
      </c>
      <c r="C4951" s="28" t="s">
        <v>1681</v>
      </c>
      <c r="D4951" s="27" t="s">
        <v>46</v>
      </c>
      <c r="E4951" s="27" t="s">
        <v>50</v>
      </c>
      <c r="F4951" s="26" t="str">
        <f>VLOOKUP(E4951,PROCV!$A$1:$B$107,2,TRUE)</f>
        <v>Educação e Criação em Artes</v>
      </c>
      <c r="G4951" s="25">
        <v>2007</v>
      </c>
      <c r="H4951" s="24">
        <v>0</v>
      </c>
      <c r="I4951" s="23" t="str">
        <f>VLOOKUP(J4951,PROCV!$E$1:$F$27,2,FALSE)</f>
        <v>23 - Ceará</v>
      </c>
      <c r="J4951" s="22" t="s">
        <v>52</v>
      </c>
      <c r="K4951" s="22">
        <v>0</v>
      </c>
      <c r="L4951" s="25">
        <v>185000</v>
      </c>
      <c r="M4951" s="20">
        <f>VLOOKUP(G4951,PROCV!$A$110:$B$119,2,FALSE)</f>
        <v>1.7483032046917215</v>
      </c>
      <c r="N4951" s="17">
        <f t="shared" si="77"/>
        <v>323436.09286796849</v>
      </c>
    </row>
    <row r="4952" spans="1:14" x14ac:dyDescent="0.25">
      <c r="A4952" s="30" t="s">
        <v>48</v>
      </c>
      <c r="B4952" s="29">
        <v>74089</v>
      </c>
      <c r="C4952" s="28" t="s">
        <v>1680</v>
      </c>
      <c r="D4952" s="27" t="s">
        <v>4</v>
      </c>
      <c r="E4952" s="27" t="s">
        <v>230</v>
      </c>
      <c r="F4952" s="26" t="str">
        <f>VLOOKUP(E4952,PROCV!$A$1:$B$107,2,TRUE)</f>
        <v>Artes Cênicas e Espetáculo</v>
      </c>
      <c r="G4952" s="25">
        <v>2007</v>
      </c>
      <c r="H4952" s="24">
        <v>0</v>
      </c>
      <c r="I4952" s="23" t="str">
        <f>VLOOKUP(J4952,PROCV!$E$1:$F$27,2,FALSE)</f>
        <v>33 - Rio de Janeiro</v>
      </c>
      <c r="J4952" s="22" t="s">
        <v>82</v>
      </c>
      <c r="K4952" s="22">
        <v>0</v>
      </c>
      <c r="L4952" s="25">
        <v>190000</v>
      </c>
      <c r="M4952" s="20">
        <f>VLOOKUP(G4952,PROCV!$A$110:$B$119,2,FALSE)</f>
        <v>1.7483032046917215</v>
      </c>
      <c r="N4952" s="17">
        <f t="shared" si="77"/>
        <v>332177.60889142711</v>
      </c>
    </row>
    <row r="4953" spans="1:14" x14ac:dyDescent="0.25">
      <c r="A4953" s="30" t="s">
        <v>48</v>
      </c>
      <c r="B4953" s="29">
        <v>72002</v>
      </c>
      <c r="C4953" s="28" t="s">
        <v>1679</v>
      </c>
      <c r="D4953" s="27" t="s">
        <v>300</v>
      </c>
      <c r="E4953" s="27" t="s">
        <v>263</v>
      </c>
      <c r="F4953" s="26" t="str">
        <f>VLOOKUP(E4953,PROCV!$A$1:$B$107,2,TRUE)</f>
        <v>Artes Cênicas e Espetáculo</v>
      </c>
      <c r="G4953" s="25">
        <v>2007</v>
      </c>
      <c r="H4953" s="24">
        <v>0</v>
      </c>
      <c r="I4953" s="23" t="str">
        <f>VLOOKUP(J4953,PROCV!$E$1:$F$27,2,FALSE)</f>
        <v>29 - Bahia</v>
      </c>
      <c r="J4953" s="22" t="s">
        <v>73</v>
      </c>
      <c r="K4953" s="22">
        <v>0</v>
      </c>
      <c r="L4953" s="25">
        <v>500000</v>
      </c>
      <c r="M4953" s="20">
        <f>VLOOKUP(G4953,PROCV!$A$110:$B$119,2,FALSE)</f>
        <v>1.7483032046917215</v>
      </c>
      <c r="N4953" s="17">
        <f t="shared" si="77"/>
        <v>874151.6023458608</v>
      </c>
    </row>
    <row r="4954" spans="1:14" x14ac:dyDescent="0.25">
      <c r="A4954" s="30" t="s">
        <v>48</v>
      </c>
      <c r="B4954" s="29">
        <v>72604</v>
      </c>
      <c r="C4954" s="28" t="s">
        <v>1678</v>
      </c>
      <c r="D4954" s="27" t="s">
        <v>314</v>
      </c>
      <c r="E4954" s="27" t="s">
        <v>265</v>
      </c>
      <c r="F4954" s="26" t="str">
        <f>VLOOKUP(E4954,PROCV!$A$1:$B$107,2,TRUE)</f>
        <v>Patrimônio</v>
      </c>
      <c r="G4954" s="31">
        <v>2007</v>
      </c>
      <c r="H4954" s="24">
        <v>0</v>
      </c>
      <c r="I4954" s="23" t="str">
        <f>VLOOKUP(J4954,PROCV!$E$1:$F$27,2,FALSE)</f>
        <v>53 - Distrito Federal</v>
      </c>
      <c r="J4954" s="22" t="s">
        <v>75</v>
      </c>
      <c r="K4954" s="22">
        <v>0</v>
      </c>
      <c r="L4954" s="31">
        <v>70000</v>
      </c>
      <c r="M4954" s="20">
        <f>VLOOKUP(G4954,PROCV!$A$110:$B$119,2,FALSE)</f>
        <v>1.7483032046917215</v>
      </c>
      <c r="N4954" s="17">
        <f t="shared" si="77"/>
        <v>122381.2243284205</v>
      </c>
    </row>
    <row r="4955" spans="1:14" x14ac:dyDescent="0.25">
      <c r="A4955" s="30" t="s">
        <v>48</v>
      </c>
      <c r="B4955" s="29">
        <v>712080</v>
      </c>
      <c r="C4955" s="28" t="s">
        <v>1677</v>
      </c>
      <c r="D4955" s="27" t="s">
        <v>46</v>
      </c>
      <c r="E4955" s="27" t="s">
        <v>50</v>
      </c>
      <c r="F4955" s="26" t="str">
        <f>VLOOKUP(E4955,PROCV!$A$1:$B$107,2,TRUE)</f>
        <v>Educação e Criação em Artes</v>
      </c>
      <c r="G4955" s="25">
        <v>2007</v>
      </c>
      <c r="H4955" s="24">
        <v>0</v>
      </c>
      <c r="I4955" s="23" t="str">
        <f>VLOOKUP(J4955,PROCV!$E$1:$F$27,2,FALSE)</f>
        <v>35 - São Paulo</v>
      </c>
      <c r="J4955" s="22" t="s">
        <v>76</v>
      </c>
      <c r="K4955" s="22">
        <v>0</v>
      </c>
      <c r="L4955" s="25">
        <v>440000</v>
      </c>
      <c r="M4955" s="20">
        <f>VLOOKUP(G4955,PROCV!$A$110:$B$119,2,FALSE)</f>
        <v>1.7483032046917215</v>
      </c>
      <c r="N4955" s="17">
        <f t="shared" si="77"/>
        <v>769253.41006435745</v>
      </c>
    </row>
    <row r="4956" spans="1:14" x14ac:dyDescent="0.25">
      <c r="A4956" s="30" t="s">
        <v>48</v>
      </c>
      <c r="B4956" s="29">
        <v>68470</v>
      </c>
      <c r="C4956" s="28" t="s">
        <v>1676</v>
      </c>
      <c r="D4956" s="27" t="s">
        <v>189</v>
      </c>
      <c r="E4956" s="27" t="s">
        <v>749</v>
      </c>
      <c r="F4956" s="26" t="str">
        <f>VLOOKUP(E4956,PROCV!$A$1:$B$107,2,TRUE)</f>
        <v>Educação e Criação em Artes</v>
      </c>
      <c r="G4956" s="25">
        <v>2007</v>
      </c>
      <c r="H4956" s="24">
        <v>0</v>
      </c>
      <c r="I4956" s="23" t="str">
        <f>VLOOKUP(J4956,PROCV!$E$1:$F$27,2,FALSE)</f>
        <v>31 - Minas Gerais</v>
      </c>
      <c r="J4956" s="22" t="s">
        <v>85</v>
      </c>
      <c r="K4956" s="22">
        <v>0</v>
      </c>
      <c r="L4956" s="25">
        <v>1339828.24</v>
      </c>
      <c r="M4956" s="20">
        <f>VLOOKUP(G4956,PROCV!$A$110:$B$119,2,FALSE)</f>
        <v>1.7483032046917215</v>
      </c>
      <c r="N4956" s="17">
        <f t="shared" si="77"/>
        <v>2342426.0057284688</v>
      </c>
    </row>
    <row r="4957" spans="1:14" x14ac:dyDescent="0.25">
      <c r="A4957" s="30" t="s">
        <v>48</v>
      </c>
      <c r="B4957" s="29">
        <v>710202</v>
      </c>
      <c r="C4957" s="28" t="s">
        <v>1675</v>
      </c>
      <c r="D4957" s="27" t="s">
        <v>189</v>
      </c>
      <c r="E4957" s="27" t="s">
        <v>213</v>
      </c>
      <c r="F4957" s="26" t="str">
        <f>VLOOKUP(E4957,PROCV!$A$1:$B$107,2,TRUE)</f>
        <v>Patrimônio</v>
      </c>
      <c r="G4957" s="25">
        <v>2007</v>
      </c>
      <c r="H4957" s="24">
        <v>0</v>
      </c>
      <c r="I4957" s="23" t="str">
        <f>VLOOKUP(J4957,PROCV!$E$1:$F$27,2,FALSE)</f>
        <v>41 - Paraná</v>
      </c>
      <c r="J4957" s="22" t="s">
        <v>106</v>
      </c>
      <c r="K4957" s="22">
        <v>0</v>
      </c>
      <c r="L4957" s="25">
        <v>100000</v>
      </c>
      <c r="M4957" s="20">
        <f>VLOOKUP(G4957,PROCV!$A$110:$B$119,2,FALSE)</f>
        <v>1.7483032046917215</v>
      </c>
      <c r="N4957" s="17">
        <f t="shared" si="77"/>
        <v>174830.32046917215</v>
      </c>
    </row>
    <row r="4958" spans="1:14" x14ac:dyDescent="0.25">
      <c r="A4958" s="30" t="s">
        <v>48</v>
      </c>
      <c r="B4958" s="29">
        <v>67050</v>
      </c>
      <c r="C4958" s="28" t="s">
        <v>1674</v>
      </c>
      <c r="D4958" s="27" t="s">
        <v>46</v>
      </c>
      <c r="E4958" s="27" t="s">
        <v>169</v>
      </c>
      <c r="F4958" s="26" t="str">
        <f>VLOOKUP(E4958,PROCV!$A$1:$B$107,2,TRUE)</f>
        <v>Editorial</v>
      </c>
      <c r="G4958" s="25">
        <v>2007</v>
      </c>
      <c r="H4958" s="24">
        <v>0</v>
      </c>
      <c r="I4958" s="23" t="str">
        <f>VLOOKUP(J4958,PROCV!$E$1:$F$27,2,FALSE)</f>
        <v>43 - Rio Grande do Sul</v>
      </c>
      <c r="J4958" s="22" t="s">
        <v>56</v>
      </c>
      <c r="K4958" s="22">
        <v>0</v>
      </c>
      <c r="L4958" s="25">
        <v>157737.5</v>
      </c>
      <c r="M4958" s="20">
        <f>VLOOKUP(G4958,PROCV!$A$110:$B$119,2,FALSE)</f>
        <v>1.7483032046917215</v>
      </c>
      <c r="N4958" s="17">
        <f t="shared" si="77"/>
        <v>275772.97675006045</v>
      </c>
    </row>
    <row r="4959" spans="1:14" x14ac:dyDescent="0.25">
      <c r="A4959" s="30" t="s">
        <v>48</v>
      </c>
      <c r="B4959" s="29">
        <v>710815</v>
      </c>
      <c r="C4959" s="28" t="s">
        <v>1673</v>
      </c>
      <c r="D4959" s="27" t="s">
        <v>46</v>
      </c>
      <c r="E4959" s="27" t="s">
        <v>50</v>
      </c>
      <c r="F4959" s="26" t="str">
        <f>VLOOKUP(E4959,PROCV!$A$1:$B$107,2,TRUE)</f>
        <v>Educação e Criação em Artes</v>
      </c>
      <c r="G4959" s="25">
        <v>2007</v>
      </c>
      <c r="H4959" s="24">
        <v>0</v>
      </c>
      <c r="I4959" s="23" t="str">
        <f>VLOOKUP(J4959,PROCV!$E$1:$F$27,2,FALSE)</f>
        <v>43 - Rio Grande do Sul</v>
      </c>
      <c r="J4959" s="22" t="s">
        <v>56</v>
      </c>
      <c r="K4959" s="22">
        <v>0</v>
      </c>
      <c r="L4959" s="25">
        <v>28476.76</v>
      </c>
      <c r="M4959" s="20">
        <f>VLOOKUP(G4959,PROCV!$A$110:$B$119,2,FALSE)</f>
        <v>1.7483032046917215</v>
      </c>
      <c r="N4959" s="17">
        <f t="shared" si="77"/>
        <v>49786.010767237021</v>
      </c>
    </row>
    <row r="4960" spans="1:14" x14ac:dyDescent="0.25">
      <c r="A4960" s="30" t="s">
        <v>48</v>
      </c>
      <c r="B4960" s="29">
        <v>64428</v>
      </c>
      <c r="C4960" s="28" t="s">
        <v>1672</v>
      </c>
      <c r="D4960" s="27" t="s">
        <v>46</v>
      </c>
      <c r="E4960" s="27" t="s">
        <v>169</v>
      </c>
      <c r="F4960" s="26" t="str">
        <f>VLOOKUP(E4960,PROCV!$A$1:$B$107,2,TRUE)</f>
        <v>Editorial</v>
      </c>
      <c r="G4960" s="25">
        <v>2007</v>
      </c>
      <c r="H4960" s="24">
        <v>0</v>
      </c>
      <c r="I4960" s="23" t="str">
        <f>VLOOKUP(J4960,PROCV!$E$1:$F$27,2,FALSE)</f>
        <v>42 - Santa Catarina</v>
      </c>
      <c r="J4960" s="22" t="s">
        <v>79</v>
      </c>
      <c r="K4960" s="22">
        <v>0</v>
      </c>
      <c r="L4960" s="25">
        <v>99953</v>
      </c>
      <c r="M4960" s="20">
        <f>VLOOKUP(G4960,PROCV!$A$110:$B$119,2,FALSE)</f>
        <v>1.7483032046917215</v>
      </c>
      <c r="N4960" s="17">
        <f t="shared" si="77"/>
        <v>174748.15021855163</v>
      </c>
    </row>
    <row r="4961" spans="1:14" x14ac:dyDescent="0.25">
      <c r="A4961" s="30" t="s">
        <v>48</v>
      </c>
      <c r="B4961" s="29">
        <v>78467</v>
      </c>
      <c r="C4961" s="28" t="s">
        <v>1672</v>
      </c>
      <c r="D4961" s="27" t="s">
        <v>189</v>
      </c>
      <c r="E4961" s="27" t="s">
        <v>213</v>
      </c>
      <c r="F4961" s="26" t="str">
        <f>VLOOKUP(E4961,PROCV!$A$1:$B$107,2,TRUE)</f>
        <v>Patrimônio</v>
      </c>
      <c r="G4961" s="25">
        <v>2007</v>
      </c>
      <c r="H4961" s="24">
        <v>0</v>
      </c>
      <c r="I4961" s="23" t="str">
        <f>VLOOKUP(J4961,PROCV!$E$1:$F$27,2,FALSE)</f>
        <v>41 - Paraná</v>
      </c>
      <c r="J4961" s="22" t="s">
        <v>106</v>
      </c>
      <c r="K4961" s="22">
        <v>0</v>
      </c>
      <c r="L4961" s="25">
        <v>149625</v>
      </c>
      <c r="M4961" s="20">
        <f>VLOOKUP(G4961,PROCV!$A$110:$B$119,2,FALSE)</f>
        <v>1.7483032046917215</v>
      </c>
      <c r="N4961" s="17">
        <f t="shared" si="77"/>
        <v>261589.86700199882</v>
      </c>
    </row>
    <row r="4962" spans="1:14" x14ac:dyDescent="0.25">
      <c r="A4962" s="30" t="s">
        <v>48</v>
      </c>
      <c r="B4962" s="29">
        <v>61133</v>
      </c>
      <c r="C4962" s="28" t="s">
        <v>1671</v>
      </c>
      <c r="D4962" s="27" t="s">
        <v>46</v>
      </c>
      <c r="E4962" s="27" t="s">
        <v>169</v>
      </c>
      <c r="F4962" s="26" t="str">
        <f>VLOOKUP(E4962,PROCV!$A$1:$B$107,2,TRUE)</f>
        <v>Editorial</v>
      </c>
      <c r="G4962" s="25">
        <v>2007</v>
      </c>
      <c r="H4962" s="24">
        <v>0</v>
      </c>
      <c r="I4962" s="23" t="str">
        <f>VLOOKUP(J4962,PROCV!$E$1:$F$27,2,FALSE)</f>
        <v>41 - Paraná</v>
      </c>
      <c r="J4962" s="22" t="s">
        <v>106</v>
      </c>
      <c r="K4962" s="22">
        <v>0</v>
      </c>
      <c r="L4962" s="25">
        <v>118000</v>
      </c>
      <c r="M4962" s="20">
        <f>VLOOKUP(G4962,PROCV!$A$110:$B$119,2,FALSE)</f>
        <v>1.7483032046917215</v>
      </c>
      <c r="N4962" s="17">
        <f t="shared" si="77"/>
        <v>206299.77815362313</v>
      </c>
    </row>
    <row r="4963" spans="1:14" x14ac:dyDescent="0.25">
      <c r="A4963" s="30" t="s">
        <v>48</v>
      </c>
      <c r="B4963" s="29">
        <v>79428</v>
      </c>
      <c r="C4963" s="28" t="s">
        <v>1670</v>
      </c>
      <c r="D4963" s="27" t="s">
        <v>189</v>
      </c>
      <c r="E4963" s="27" t="s">
        <v>213</v>
      </c>
      <c r="F4963" s="26" t="str">
        <f>VLOOKUP(E4963,PROCV!$A$1:$B$107,2,TRUE)</f>
        <v>Patrimônio</v>
      </c>
      <c r="G4963" s="25">
        <v>2007</v>
      </c>
      <c r="H4963" s="24">
        <v>0</v>
      </c>
      <c r="I4963" s="23" t="str">
        <f>VLOOKUP(J4963,PROCV!$E$1:$F$27,2,FALSE)</f>
        <v>41 - Paraná</v>
      </c>
      <c r="J4963" s="22" t="s">
        <v>106</v>
      </c>
      <c r="K4963" s="22">
        <v>0</v>
      </c>
      <c r="L4963" s="25">
        <v>300000</v>
      </c>
      <c r="M4963" s="20">
        <f>VLOOKUP(G4963,PROCV!$A$110:$B$119,2,FALSE)</f>
        <v>1.7483032046917215</v>
      </c>
      <c r="N4963" s="17">
        <f t="shared" si="77"/>
        <v>524490.9614075165</v>
      </c>
    </row>
    <row r="4964" spans="1:14" x14ac:dyDescent="0.25">
      <c r="A4964" s="30" t="s">
        <v>48</v>
      </c>
      <c r="B4964" s="29">
        <v>710666</v>
      </c>
      <c r="C4964" s="28" t="s">
        <v>1669</v>
      </c>
      <c r="D4964" s="27" t="s">
        <v>189</v>
      </c>
      <c r="E4964" s="27" t="s">
        <v>213</v>
      </c>
      <c r="F4964" s="26" t="str">
        <f>VLOOKUP(E4964,PROCV!$A$1:$B$107,2,TRUE)</f>
        <v>Patrimônio</v>
      </c>
      <c r="G4964" s="25">
        <v>2007</v>
      </c>
      <c r="H4964" s="24">
        <v>0</v>
      </c>
      <c r="I4964" s="23" t="str">
        <f>VLOOKUP(J4964,PROCV!$E$1:$F$27,2,FALSE)</f>
        <v>41 - Paraná</v>
      </c>
      <c r="J4964" s="22" t="s">
        <v>106</v>
      </c>
      <c r="K4964" s="22">
        <v>0</v>
      </c>
      <c r="L4964" s="25">
        <v>100000</v>
      </c>
      <c r="M4964" s="20">
        <f>VLOOKUP(G4964,PROCV!$A$110:$B$119,2,FALSE)</f>
        <v>1.7483032046917215</v>
      </c>
      <c r="N4964" s="17">
        <f t="shared" si="77"/>
        <v>174830.32046917215</v>
      </c>
    </row>
    <row r="4965" spans="1:14" x14ac:dyDescent="0.25">
      <c r="A4965" s="30" t="s">
        <v>48</v>
      </c>
      <c r="B4965" s="29">
        <v>72782</v>
      </c>
      <c r="C4965" s="28" t="s">
        <v>1668</v>
      </c>
      <c r="D4965" s="27" t="s">
        <v>46</v>
      </c>
      <c r="E4965" s="27" t="s">
        <v>169</v>
      </c>
      <c r="F4965" s="26" t="str">
        <f>VLOOKUP(E4965,PROCV!$A$1:$B$107,2,TRUE)</f>
        <v>Editorial</v>
      </c>
      <c r="G4965" s="25">
        <v>2007</v>
      </c>
      <c r="H4965" s="24">
        <v>0</v>
      </c>
      <c r="I4965" s="23" t="str">
        <f>VLOOKUP(J4965,PROCV!$E$1:$F$27,2,FALSE)</f>
        <v>43 - Rio Grande do Sul</v>
      </c>
      <c r="J4965" s="22" t="s">
        <v>56</v>
      </c>
      <c r="K4965" s="22">
        <v>0</v>
      </c>
      <c r="L4965" s="25">
        <v>128000</v>
      </c>
      <c r="M4965" s="20">
        <f>VLOOKUP(G4965,PROCV!$A$110:$B$119,2,FALSE)</f>
        <v>1.7483032046917215</v>
      </c>
      <c r="N4965" s="17">
        <f t="shared" si="77"/>
        <v>223782.81020054035</v>
      </c>
    </row>
    <row r="4966" spans="1:14" x14ac:dyDescent="0.25">
      <c r="A4966" s="30" t="s">
        <v>48</v>
      </c>
      <c r="B4966" s="29">
        <v>76153</v>
      </c>
      <c r="C4966" s="28" t="s">
        <v>644</v>
      </c>
      <c r="D4966" s="27" t="s">
        <v>189</v>
      </c>
      <c r="E4966" s="27" t="s">
        <v>213</v>
      </c>
      <c r="F4966" s="26" t="str">
        <f>VLOOKUP(E4966,PROCV!$A$1:$B$107,2,TRUE)</f>
        <v>Patrimônio</v>
      </c>
      <c r="G4966" s="25">
        <v>2007</v>
      </c>
      <c r="H4966" s="24">
        <v>0</v>
      </c>
      <c r="I4966" s="23" t="str">
        <f>VLOOKUP(J4966,PROCV!$E$1:$F$27,2,FALSE)</f>
        <v>13 - Amazonas</v>
      </c>
      <c r="J4966" s="22" t="s">
        <v>823</v>
      </c>
      <c r="K4966" s="22">
        <v>0</v>
      </c>
      <c r="L4966" s="25">
        <v>250000</v>
      </c>
      <c r="M4966" s="20">
        <f>VLOOKUP(G4966,PROCV!$A$110:$B$119,2,FALSE)</f>
        <v>1.7483032046917215</v>
      </c>
      <c r="N4966" s="17">
        <f t="shared" si="77"/>
        <v>437075.8011729304</v>
      </c>
    </row>
    <row r="4967" spans="1:14" x14ac:dyDescent="0.25">
      <c r="A4967" s="30" t="s">
        <v>48</v>
      </c>
      <c r="B4967" s="29">
        <v>75171</v>
      </c>
      <c r="C4967" s="28" t="s">
        <v>1667</v>
      </c>
      <c r="D4967" s="27" t="s">
        <v>300</v>
      </c>
      <c r="E4967" s="27" t="s">
        <v>221</v>
      </c>
      <c r="F4967" s="26" t="str">
        <f>VLOOKUP(E4967,PROCV!$A$1:$B$107,2,TRUE)</f>
        <v>Artes Cênicas e Espetáculo</v>
      </c>
      <c r="G4967" s="25">
        <v>2007</v>
      </c>
      <c r="H4967" s="24">
        <v>0</v>
      </c>
      <c r="I4967" s="23" t="str">
        <f>VLOOKUP(J4967,PROCV!$E$1:$F$27,2,FALSE)</f>
        <v>14 - Roraima</v>
      </c>
      <c r="J4967" s="22" t="s">
        <v>69</v>
      </c>
      <c r="K4967" s="22">
        <v>0</v>
      </c>
      <c r="L4967" s="25">
        <v>200000</v>
      </c>
      <c r="M4967" s="20">
        <f>VLOOKUP(G4967,PROCV!$A$110:$B$119,2,FALSE)</f>
        <v>1.7483032046917215</v>
      </c>
      <c r="N4967" s="17">
        <f t="shared" si="77"/>
        <v>349660.6409383443</v>
      </c>
    </row>
    <row r="4968" spans="1:14" x14ac:dyDescent="0.25">
      <c r="A4968" s="30" t="s">
        <v>48</v>
      </c>
      <c r="B4968" s="29">
        <v>72368</v>
      </c>
      <c r="C4968" s="28" t="s">
        <v>643</v>
      </c>
      <c r="D4968" s="27" t="s">
        <v>189</v>
      </c>
      <c r="E4968" s="27" t="s">
        <v>213</v>
      </c>
      <c r="F4968" s="26" t="str">
        <f>VLOOKUP(E4968,PROCV!$A$1:$B$107,2,TRUE)</f>
        <v>Patrimônio</v>
      </c>
      <c r="G4968" s="25">
        <v>2007</v>
      </c>
      <c r="H4968" s="24">
        <v>0</v>
      </c>
      <c r="I4968" s="23" t="str">
        <f>VLOOKUP(J4968,PROCV!$E$1:$F$27,2,FALSE)</f>
        <v>35 - São Paulo</v>
      </c>
      <c r="J4968" s="22" t="s">
        <v>76</v>
      </c>
      <c r="K4968" s="22">
        <v>0</v>
      </c>
      <c r="L4968" s="25">
        <v>406356.71</v>
      </c>
      <c r="M4968" s="20">
        <f>VLOOKUP(G4968,PROCV!$A$110:$B$119,2,FALSE)</f>
        <v>1.7483032046917215</v>
      </c>
      <c r="N4968" s="17">
        <f t="shared" si="77"/>
        <v>710434.73834098456</v>
      </c>
    </row>
    <row r="4969" spans="1:14" x14ac:dyDescent="0.25">
      <c r="A4969" s="30" t="s">
        <v>48</v>
      </c>
      <c r="B4969" s="29">
        <v>73181</v>
      </c>
      <c r="C4969" s="28" t="s">
        <v>643</v>
      </c>
      <c r="D4969" s="27" t="s">
        <v>189</v>
      </c>
      <c r="E4969" s="27" t="s">
        <v>213</v>
      </c>
      <c r="F4969" s="26" t="str">
        <f>VLOOKUP(E4969,PROCV!$A$1:$B$107,2,TRUE)</f>
        <v>Patrimônio</v>
      </c>
      <c r="G4969" s="25">
        <v>2007</v>
      </c>
      <c r="H4969" s="24">
        <v>0</v>
      </c>
      <c r="I4969" s="23" t="str">
        <f>VLOOKUP(J4969,PROCV!$E$1:$F$27,2,FALSE)</f>
        <v>35 - São Paulo</v>
      </c>
      <c r="J4969" s="22" t="s">
        <v>76</v>
      </c>
      <c r="K4969" s="22">
        <v>0</v>
      </c>
      <c r="L4969" s="25">
        <v>408225.93</v>
      </c>
      <c r="M4969" s="20">
        <f>VLOOKUP(G4969,PROCV!$A$110:$B$119,2,FALSE)</f>
        <v>1.7483032046917215</v>
      </c>
      <c r="N4969" s="17">
        <f t="shared" si="77"/>
        <v>713702.70165725832</v>
      </c>
    </row>
    <row r="4970" spans="1:14" x14ac:dyDescent="0.25">
      <c r="A4970" s="30" t="s">
        <v>48</v>
      </c>
      <c r="B4970" s="29">
        <v>73489</v>
      </c>
      <c r="C4970" s="28" t="s">
        <v>643</v>
      </c>
      <c r="D4970" s="27" t="s">
        <v>189</v>
      </c>
      <c r="E4970" s="27" t="s">
        <v>213</v>
      </c>
      <c r="F4970" s="26" t="str">
        <f>VLOOKUP(E4970,PROCV!$A$1:$B$107,2,TRUE)</f>
        <v>Patrimônio</v>
      </c>
      <c r="G4970" s="25">
        <v>2007</v>
      </c>
      <c r="H4970" s="24">
        <v>0</v>
      </c>
      <c r="I4970" s="23" t="str">
        <f>VLOOKUP(J4970,PROCV!$E$1:$F$27,2,FALSE)</f>
        <v>35 - São Paulo</v>
      </c>
      <c r="J4970" s="22" t="s">
        <v>76</v>
      </c>
      <c r="K4970" s="22">
        <v>0</v>
      </c>
      <c r="L4970" s="25">
        <v>388020</v>
      </c>
      <c r="M4970" s="20">
        <f>VLOOKUP(G4970,PROCV!$A$110:$B$119,2,FALSE)</f>
        <v>1.7483032046917215</v>
      </c>
      <c r="N4970" s="17">
        <f t="shared" si="77"/>
        <v>678376.60948448174</v>
      </c>
    </row>
    <row r="4971" spans="1:14" x14ac:dyDescent="0.25">
      <c r="A4971" s="30" t="s">
        <v>48</v>
      </c>
      <c r="B4971" s="29">
        <v>76558</v>
      </c>
      <c r="C4971" s="28" t="s">
        <v>643</v>
      </c>
      <c r="D4971" s="27" t="s">
        <v>189</v>
      </c>
      <c r="E4971" s="27" t="s">
        <v>213</v>
      </c>
      <c r="F4971" s="26" t="str">
        <f>VLOOKUP(E4971,PROCV!$A$1:$B$107,2,TRUE)</f>
        <v>Patrimônio</v>
      </c>
      <c r="G4971" s="25">
        <v>2007</v>
      </c>
      <c r="H4971" s="24">
        <v>0</v>
      </c>
      <c r="I4971" s="23" t="str">
        <f>VLOOKUP(J4971,PROCV!$E$1:$F$27,2,FALSE)</f>
        <v>35 - São Paulo</v>
      </c>
      <c r="J4971" s="22" t="s">
        <v>76</v>
      </c>
      <c r="K4971" s="22">
        <v>0</v>
      </c>
      <c r="L4971" s="25">
        <v>200000</v>
      </c>
      <c r="M4971" s="20">
        <f>VLOOKUP(G4971,PROCV!$A$110:$B$119,2,FALSE)</f>
        <v>1.7483032046917215</v>
      </c>
      <c r="N4971" s="17">
        <f t="shared" si="77"/>
        <v>349660.6409383443</v>
      </c>
    </row>
    <row r="4972" spans="1:14" x14ac:dyDescent="0.25">
      <c r="A4972" s="30" t="s">
        <v>48</v>
      </c>
      <c r="B4972" s="29">
        <v>78842</v>
      </c>
      <c r="C4972" s="28" t="s">
        <v>643</v>
      </c>
      <c r="D4972" s="27" t="s">
        <v>189</v>
      </c>
      <c r="E4972" s="27" t="s">
        <v>213</v>
      </c>
      <c r="F4972" s="26" t="str">
        <f>VLOOKUP(E4972,PROCV!$A$1:$B$107,2,TRUE)</f>
        <v>Patrimônio</v>
      </c>
      <c r="G4972" s="25">
        <v>2007</v>
      </c>
      <c r="H4972" s="24">
        <v>0</v>
      </c>
      <c r="I4972" s="23" t="str">
        <f>VLOOKUP(J4972,PROCV!$E$1:$F$27,2,FALSE)</f>
        <v>35 - São Paulo</v>
      </c>
      <c r="J4972" s="22" t="s">
        <v>76</v>
      </c>
      <c r="K4972" s="22">
        <v>0</v>
      </c>
      <c r="L4972" s="25">
        <v>417462.12</v>
      </c>
      <c r="M4972" s="20">
        <f>VLOOKUP(G4972,PROCV!$A$110:$B$119,2,FALSE)</f>
        <v>1.7483032046917215</v>
      </c>
      <c r="N4972" s="17">
        <f t="shared" si="77"/>
        <v>729850.3622334</v>
      </c>
    </row>
    <row r="4973" spans="1:14" x14ac:dyDescent="0.25">
      <c r="A4973" s="30" t="s">
        <v>48</v>
      </c>
      <c r="B4973" s="29">
        <v>78132</v>
      </c>
      <c r="C4973" s="28" t="s">
        <v>1276</v>
      </c>
      <c r="D4973" s="27" t="s">
        <v>189</v>
      </c>
      <c r="E4973" s="27" t="s">
        <v>213</v>
      </c>
      <c r="F4973" s="26" t="str">
        <f>VLOOKUP(E4973,PROCV!$A$1:$B$107,2,TRUE)</f>
        <v>Patrimônio</v>
      </c>
      <c r="G4973" s="25">
        <v>2007</v>
      </c>
      <c r="H4973" s="24">
        <v>0</v>
      </c>
      <c r="I4973" s="23" t="str">
        <f>VLOOKUP(J4973,PROCV!$E$1:$F$27,2,FALSE)</f>
        <v>11 - Rondônia</v>
      </c>
      <c r="J4973" s="22" t="s">
        <v>219</v>
      </c>
      <c r="K4973" s="22">
        <v>0</v>
      </c>
      <c r="L4973" s="25">
        <v>500000</v>
      </c>
      <c r="M4973" s="20">
        <f>VLOOKUP(G4973,PROCV!$A$110:$B$119,2,FALSE)</f>
        <v>1.7483032046917215</v>
      </c>
      <c r="N4973" s="17">
        <f t="shared" si="77"/>
        <v>874151.6023458608</v>
      </c>
    </row>
    <row r="4974" spans="1:14" x14ac:dyDescent="0.25">
      <c r="A4974" s="30" t="s">
        <v>48</v>
      </c>
      <c r="B4974" s="29">
        <v>711936</v>
      </c>
      <c r="C4974" s="28" t="s">
        <v>1666</v>
      </c>
      <c r="D4974" s="27" t="s">
        <v>189</v>
      </c>
      <c r="E4974" s="27" t="s">
        <v>213</v>
      </c>
      <c r="F4974" s="26" t="str">
        <f>VLOOKUP(E4974,PROCV!$A$1:$B$107,2,TRUE)</f>
        <v>Patrimônio</v>
      </c>
      <c r="G4974" s="25">
        <v>2007</v>
      </c>
      <c r="H4974" s="24">
        <v>0</v>
      </c>
      <c r="I4974" s="23" t="str">
        <f>VLOOKUP(J4974,PROCV!$E$1:$F$27,2,FALSE)</f>
        <v>43 - Rio Grande do Sul</v>
      </c>
      <c r="J4974" s="22" t="s">
        <v>56</v>
      </c>
      <c r="K4974" s="22">
        <v>0</v>
      </c>
      <c r="L4974" s="25">
        <v>30000</v>
      </c>
      <c r="M4974" s="20">
        <f>VLOOKUP(G4974,PROCV!$A$110:$B$119,2,FALSE)</f>
        <v>1.7483032046917215</v>
      </c>
      <c r="N4974" s="17">
        <f t="shared" si="77"/>
        <v>52449.096140751644</v>
      </c>
    </row>
    <row r="4975" spans="1:14" x14ac:dyDescent="0.25">
      <c r="A4975" s="30" t="s">
        <v>48</v>
      </c>
      <c r="B4975" s="29">
        <v>73590</v>
      </c>
      <c r="C4975" s="28" t="s">
        <v>1004</v>
      </c>
      <c r="D4975" s="27" t="s">
        <v>189</v>
      </c>
      <c r="E4975" s="27" t="s">
        <v>213</v>
      </c>
      <c r="F4975" s="26" t="str">
        <f>VLOOKUP(E4975,PROCV!$A$1:$B$107,2,TRUE)</f>
        <v>Patrimônio</v>
      </c>
      <c r="G4975" s="25">
        <v>2007</v>
      </c>
      <c r="H4975" s="24">
        <v>0</v>
      </c>
      <c r="I4975" s="23" t="str">
        <f>VLOOKUP(J4975,PROCV!$E$1:$F$27,2,FALSE)</f>
        <v>35 - São Paulo</v>
      </c>
      <c r="J4975" s="22" t="s">
        <v>76</v>
      </c>
      <c r="K4975" s="22">
        <v>0</v>
      </c>
      <c r="L4975" s="25">
        <v>500000</v>
      </c>
      <c r="M4975" s="20">
        <f>VLOOKUP(G4975,PROCV!$A$110:$B$119,2,FALSE)</f>
        <v>1.7483032046917215</v>
      </c>
      <c r="N4975" s="17">
        <f t="shared" si="77"/>
        <v>874151.6023458608</v>
      </c>
    </row>
    <row r="4976" spans="1:14" x14ac:dyDescent="0.25">
      <c r="A4976" s="30" t="s">
        <v>48</v>
      </c>
      <c r="B4976" s="29">
        <v>74861</v>
      </c>
      <c r="C4976" s="28" t="s">
        <v>1665</v>
      </c>
      <c r="D4976" s="27" t="s">
        <v>189</v>
      </c>
      <c r="E4976" s="27" t="s">
        <v>188</v>
      </c>
      <c r="F4976" s="26" t="str">
        <f>VLOOKUP(E4976,PROCV!$A$1:$B$107,2,TRUE)</f>
        <v>Audiovisual</v>
      </c>
      <c r="G4976" s="25">
        <v>2007</v>
      </c>
      <c r="H4976" s="24">
        <v>0</v>
      </c>
      <c r="I4976" s="23" t="str">
        <f>VLOOKUP(J4976,PROCV!$E$1:$F$27,2,FALSE)</f>
        <v>41 - Paraná</v>
      </c>
      <c r="J4976" s="22" t="s">
        <v>106</v>
      </c>
      <c r="K4976" s="22">
        <v>0</v>
      </c>
      <c r="L4976" s="25">
        <v>130000</v>
      </c>
      <c r="M4976" s="20">
        <f>VLOOKUP(G4976,PROCV!$A$110:$B$119,2,FALSE)</f>
        <v>1.7483032046917215</v>
      </c>
      <c r="N4976" s="17">
        <f t="shared" si="77"/>
        <v>227279.41660992379</v>
      </c>
    </row>
    <row r="4977" spans="1:14" x14ac:dyDescent="0.25">
      <c r="A4977" s="30" t="s">
        <v>48</v>
      </c>
      <c r="B4977" s="29">
        <v>78421</v>
      </c>
      <c r="C4977" s="28" t="s">
        <v>1664</v>
      </c>
      <c r="D4977" s="27" t="s">
        <v>189</v>
      </c>
      <c r="E4977" s="27" t="s">
        <v>213</v>
      </c>
      <c r="F4977" s="26" t="str">
        <f>VLOOKUP(E4977,PROCV!$A$1:$B$107,2,TRUE)</f>
        <v>Patrimônio</v>
      </c>
      <c r="G4977" s="25">
        <v>2007</v>
      </c>
      <c r="H4977" s="24">
        <v>0</v>
      </c>
      <c r="I4977" s="23" t="str">
        <f>VLOOKUP(J4977,PROCV!$E$1:$F$27,2,FALSE)</f>
        <v>43 - Rio Grande do Sul</v>
      </c>
      <c r="J4977" s="22" t="s">
        <v>56</v>
      </c>
      <c r="K4977" s="22">
        <v>0</v>
      </c>
      <c r="L4977" s="25">
        <v>500000</v>
      </c>
      <c r="M4977" s="20">
        <f>VLOOKUP(G4977,PROCV!$A$110:$B$119,2,FALSE)</f>
        <v>1.7483032046917215</v>
      </c>
      <c r="N4977" s="17">
        <f t="shared" si="77"/>
        <v>874151.6023458608</v>
      </c>
    </row>
    <row r="4978" spans="1:14" x14ac:dyDescent="0.25">
      <c r="A4978" s="30" t="s">
        <v>48</v>
      </c>
      <c r="B4978" s="29">
        <v>73971</v>
      </c>
      <c r="C4978" s="28" t="s">
        <v>1663</v>
      </c>
      <c r="D4978" s="27" t="s">
        <v>189</v>
      </c>
      <c r="E4978" s="27" t="s">
        <v>213</v>
      </c>
      <c r="F4978" s="26" t="str">
        <f>VLOOKUP(E4978,PROCV!$A$1:$B$107,2,TRUE)</f>
        <v>Patrimônio</v>
      </c>
      <c r="G4978" s="25">
        <v>2007</v>
      </c>
      <c r="H4978" s="24">
        <v>0</v>
      </c>
      <c r="I4978" s="23" t="str">
        <f>VLOOKUP(J4978,PROCV!$E$1:$F$27,2,FALSE)</f>
        <v>43 - Rio Grande do Sul</v>
      </c>
      <c r="J4978" s="22" t="s">
        <v>56</v>
      </c>
      <c r="K4978" s="22">
        <v>0</v>
      </c>
      <c r="L4978" s="25">
        <v>100000</v>
      </c>
      <c r="M4978" s="20">
        <f>VLOOKUP(G4978,PROCV!$A$110:$B$119,2,FALSE)</f>
        <v>1.7483032046917215</v>
      </c>
      <c r="N4978" s="17">
        <f t="shared" si="77"/>
        <v>174830.32046917215</v>
      </c>
    </row>
    <row r="4979" spans="1:14" x14ac:dyDescent="0.25">
      <c r="A4979" s="30" t="s">
        <v>48</v>
      </c>
      <c r="B4979" s="29">
        <v>76372</v>
      </c>
      <c r="C4979" s="28" t="s">
        <v>1662</v>
      </c>
      <c r="D4979" s="27" t="s">
        <v>189</v>
      </c>
      <c r="E4979" s="27" t="s">
        <v>213</v>
      </c>
      <c r="F4979" s="26" t="str">
        <f>VLOOKUP(E4979,PROCV!$A$1:$B$107,2,TRUE)</f>
        <v>Patrimônio</v>
      </c>
      <c r="G4979" s="25">
        <v>2007</v>
      </c>
      <c r="H4979" s="24">
        <v>0</v>
      </c>
      <c r="I4979" s="23" t="str">
        <f>VLOOKUP(J4979,PROCV!$E$1:$F$27,2,FALSE)</f>
        <v>11 - Rondônia</v>
      </c>
      <c r="J4979" s="22" t="s">
        <v>219</v>
      </c>
      <c r="K4979" s="22">
        <v>0</v>
      </c>
      <c r="L4979" s="25">
        <v>40000</v>
      </c>
      <c r="M4979" s="20">
        <f>VLOOKUP(G4979,PROCV!$A$110:$B$119,2,FALSE)</f>
        <v>1.7483032046917215</v>
      </c>
      <c r="N4979" s="17">
        <f t="shared" si="77"/>
        <v>69932.128187668859</v>
      </c>
    </row>
    <row r="4980" spans="1:14" x14ac:dyDescent="0.25">
      <c r="A4980" s="30" t="s">
        <v>48</v>
      </c>
      <c r="B4980" s="29">
        <v>76577</v>
      </c>
      <c r="C4980" s="28" t="s">
        <v>1661</v>
      </c>
      <c r="D4980" s="27" t="s">
        <v>189</v>
      </c>
      <c r="E4980" s="27" t="s">
        <v>213</v>
      </c>
      <c r="F4980" s="26" t="str">
        <f>VLOOKUP(E4980,PROCV!$A$1:$B$107,2,TRUE)</f>
        <v>Patrimônio</v>
      </c>
      <c r="G4980" s="25">
        <v>2007</v>
      </c>
      <c r="H4980" s="24">
        <v>0</v>
      </c>
      <c r="I4980" s="23" t="str">
        <f>VLOOKUP(J4980,PROCV!$E$1:$F$27,2,FALSE)</f>
        <v>11 - Rondônia</v>
      </c>
      <c r="J4980" s="22" t="s">
        <v>219</v>
      </c>
      <c r="K4980" s="22">
        <v>0</v>
      </c>
      <c r="L4980" s="25">
        <v>500000</v>
      </c>
      <c r="M4980" s="20">
        <f>VLOOKUP(G4980,PROCV!$A$110:$B$119,2,FALSE)</f>
        <v>1.7483032046917215</v>
      </c>
      <c r="N4980" s="17">
        <f t="shared" si="77"/>
        <v>874151.6023458608</v>
      </c>
    </row>
    <row r="4981" spans="1:14" x14ac:dyDescent="0.25">
      <c r="A4981" s="30" t="s">
        <v>48</v>
      </c>
      <c r="B4981" s="29">
        <v>77506</v>
      </c>
      <c r="C4981" s="28" t="s">
        <v>1660</v>
      </c>
      <c r="D4981" s="27" t="s">
        <v>46</v>
      </c>
      <c r="E4981" s="27" t="s">
        <v>50</v>
      </c>
      <c r="F4981" s="26" t="str">
        <f>VLOOKUP(E4981,PROCV!$A$1:$B$107,2,TRUE)</f>
        <v>Educação e Criação em Artes</v>
      </c>
      <c r="G4981" s="25">
        <v>2007</v>
      </c>
      <c r="H4981" s="24">
        <v>0</v>
      </c>
      <c r="I4981" s="23" t="str">
        <f>VLOOKUP(J4981,PROCV!$E$1:$F$27,2,FALSE)</f>
        <v>31 - Minas Gerais</v>
      </c>
      <c r="J4981" s="22" t="s">
        <v>85</v>
      </c>
      <c r="K4981" s="22">
        <v>0</v>
      </c>
      <c r="L4981" s="25">
        <v>400000</v>
      </c>
      <c r="M4981" s="20">
        <f>VLOOKUP(G4981,PROCV!$A$110:$B$119,2,FALSE)</f>
        <v>1.7483032046917215</v>
      </c>
      <c r="N4981" s="17">
        <f t="shared" si="77"/>
        <v>699321.28187668859</v>
      </c>
    </row>
    <row r="4982" spans="1:14" x14ac:dyDescent="0.25">
      <c r="A4982" s="30" t="s">
        <v>48</v>
      </c>
      <c r="B4982" s="29">
        <v>711353</v>
      </c>
      <c r="C4982" s="28" t="s">
        <v>1659</v>
      </c>
      <c r="D4982" s="27" t="s">
        <v>4</v>
      </c>
      <c r="E4982" s="27" t="s">
        <v>1658</v>
      </c>
      <c r="F4982" s="26" t="str">
        <f>VLOOKUP(E4982,PROCV!$A$1:$B$107,2,TRUE)</f>
        <v>Patrimônio</v>
      </c>
      <c r="G4982" s="25">
        <v>2007</v>
      </c>
      <c r="H4982" s="24">
        <v>0</v>
      </c>
      <c r="I4982" s="23" t="str">
        <f>VLOOKUP(J4982,PROCV!$E$1:$F$27,2,FALSE)</f>
        <v>33 - Rio de Janeiro</v>
      </c>
      <c r="J4982" s="22" t="s">
        <v>82</v>
      </c>
      <c r="K4982" s="22">
        <v>0</v>
      </c>
      <c r="L4982" s="25">
        <v>80000</v>
      </c>
      <c r="M4982" s="20">
        <f>VLOOKUP(G4982,PROCV!$A$110:$B$119,2,FALSE)</f>
        <v>1.7483032046917215</v>
      </c>
      <c r="N4982" s="17">
        <f t="shared" si="77"/>
        <v>139864.25637533772</v>
      </c>
    </row>
    <row r="4983" spans="1:14" x14ac:dyDescent="0.25">
      <c r="A4983" s="30" t="s">
        <v>48</v>
      </c>
      <c r="B4983" s="29">
        <v>77142</v>
      </c>
      <c r="C4983" s="28" t="s">
        <v>1657</v>
      </c>
      <c r="D4983" s="27" t="s">
        <v>46</v>
      </c>
      <c r="E4983" s="27" t="s">
        <v>50</v>
      </c>
      <c r="F4983" s="26" t="str">
        <f>VLOOKUP(E4983,PROCV!$A$1:$B$107,2,TRUE)</f>
        <v>Educação e Criação em Artes</v>
      </c>
      <c r="G4983" s="25">
        <v>2007</v>
      </c>
      <c r="H4983" s="24">
        <v>0</v>
      </c>
      <c r="I4983" s="23" t="str">
        <f>VLOOKUP(J4983,PROCV!$E$1:$F$27,2,FALSE)</f>
        <v>52 - Goiás</v>
      </c>
      <c r="J4983" s="22" t="s">
        <v>97</v>
      </c>
      <c r="K4983" s="22">
        <v>0</v>
      </c>
      <c r="L4983" s="25">
        <v>185000</v>
      </c>
      <c r="M4983" s="20">
        <f>VLOOKUP(G4983,PROCV!$A$110:$B$119,2,FALSE)</f>
        <v>1.7483032046917215</v>
      </c>
      <c r="N4983" s="17">
        <f t="shared" si="77"/>
        <v>323436.09286796849</v>
      </c>
    </row>
    <row r="4984" spans="1:14" x14ac:dyDescent="0.25">
      <c r="A4984" s="30" t="s">
        <v>48</v>
      </c>
      <c r="B4984" s="29">
        <v>72046</v>
      </c>
      <c r="C4984" s="28" t="s">
        <v>1656</v>
      </c>
      <c r="D4984" s="27" t="s">
        <v>46</v>
      </c>
      <c r="E4984" s="27" t="s">
        <v>50</v>
      </c>
      <c r="F4984" s="26" t="str">
        <f>VLOOKUP(E4984,PROCV!$A$1:$B$107,2,TRUE)</f>
        <v>Educação e Criação em Artes</v>
      </c>
      <c r="G4984" s="25">
        <v>2007</v>
      </c>
      <c r="H4984" s="24">
        <v>0</v>
      </c>
      <c r="I4984" s="23" t="str">
        <f>VLOOKUP(J4984,PROCV!$E$1:$F$27,2,FALSE)</f>
        <v>43 - Rio Grande do Sul</v>
      </c>
      <c r="J4984" s="22" t="s">
        <v>56</v>
      </c>
      <c r="K4984" s="22">
        <v>0</v>
      </c>
      <c r="L4984" s="25">
        <v>135000</v>
      </c>
      <c r="M4984" s="20">
        <f>VLOOKUP(G4984,PROCV!$A$110:$B$119,2,FALSE)</f>
        <v>1.7483032046917215</v>
      </c>
      <c r="N4984" s="17">
        <f t="shared" si="77"/>
        <v>236020.93263338241</v>
      </c>
    </row>
    <row r="4985" spans="1:14" x14ac:dyDescent="0.25">
      <c r="A4985" s="30" t="s">
        <v>48</v>
      </c>
      <c r="B4985" s="29">
        <v>75170</v>
      </c>
      <c r="C4985" s="28" t="s">
        <v>1655</v>
      </c>
      <c r="D4985" s="27" t="s">
        <v>189</v>
      </c>
      <c r="E4985" s="27" t="s">
        <v>213</v>
      </c>
      <c r="F4985" s="26" t="str">
        <f>VLOOKUP(E4985,PROCV!$A$1:$B$107,2,TRUE)</f>
        <v>Patrimônio</v>
      </c>
      <c r="G4985" s="25">
        <v>2007</v>
      </c>
      <c r="H4985" s="24">
        <v>0</v>
      </c>
      <c r="I4985" s="23" t="str">
        <f>VLOOKUP(J4985,PROCV!$E$1:$F$27,2,FALSE)</f>
        <v>11 - Rondônia</v>
      </c>
      <c r="J4985" s="22" t="s">
        <v>219</v>
      </c>
      <c r="K4985" s="22">
        <v>0</v>
      </c>
      <c r="L4985" s="25">
        <v>50000</v>
      </c>
      <c r="M4985" s="20">
        <f>VLOOKUP(G4985,PROCV!$A$110:$B$119,2,FALSE)</f>
        <v>1.7483032046917215</v>
      </c>
      <c r="N4985" s="17">
        <f t="shared" si="77"/>
        <v>87415.160234586074</v>
      </c>
    </row>
    <row r="4986" spans="1:14" x14ac:dyDescent="0.25">
      <c r="A4986" s="30" t="s">
        <v>48</v>
      </c>
      <c r="B4986" s="29">
        <v>71639</v>
      </c>
      <c r="C4986" s="28" t="s">
        <v>1654</v>
      </c>
      <c r="D4986" s="27" t="s">
        <v>46</v>
      </c>
      <c r="E4986" s="27" t="s">
        <v>50</v>
      </c>
      <c r="F4986" s="26" t="str">
        <f>VLOOKUP(E4986,PROCV!$A$1:$B$107,2,TRUE)</f>
        <v>Educação e Criação em Artes</v>
      </c>
      <c r="G4986" s="25">
        <v>2007</v>
      </c>
      <c r="H4986" s="24">
        <v>0</v>
      </c>
      <c r="I4986" s="23" t="str">
        <f>VLOOKUP(J4986,PROCV!$E$1:$F$27,2,FALSE)</f>
        <v>15 - Pará</v>
      </c>
      <c r="J4986" s="22" t="s">
        <v>140</v>
      </c>
      <c r="K4986" s="22">
        <v>0</v>
      </c>
      <c r="L4986" s="25">
        <v>131000</v>
      </c>
      <c r="M4986" s="20">
        <f>VLOOKUP(G4986,PROCV!$A$110:$B$119,2,FALSE)</f>
        <v>1.7483032046917215</v>
      </c>
      <c r="N4986" s="17">
        <f t="shared" si="77"/>
        <v>229027.71981461553</v>
      </c>
    </row>
    <row r="4987" spans="1:14" x14ac:dyDescent="0.25">
      <c r="A4987" s="30" t="s">
        <v>48</v>
      </c>
      <c r="B4987" s="29">
        <v>711963</v>
      </c>
      <c r="C4987" s="28" t="s">
        <v>1653</v>
      </c>
      <c r="D4987" s="27" t="s">
        <v>46</v>
      </c>
      <c r="E4987" s="27" t="s">
        <v>50</v>
      </c>
      <c r="F4987" s="26" t="str">
        <f>VLOOKUP(E4987,PROCV!$A$1:$B$107,2,TRUE)</f>
        <v>Educação e Criação em Artes</v>
      </c>
      <c r="G4987" s="25">
        <v>2007</v>
      </c>
      <c r="H4987" s="24">
        <v>0</v>
      </c>
      <c r="I4987" s="23" t="str">
        <f>VLOOKUP(J4987,PROCV!$E$1:$F$27,2,FALSE)</f>
        <v>23 - Ceará</v>
      </c>
      <c r="J4987" s="22" t="s">
        <v>52</v>
      </c>
      <c r="K4987" s="22">
        <v>0</v>
      </c>
      <c r="L4987" s="25">
        <v>185000</v>
      </c>
      <c r="M4987" s="20">
        <f>VLOOKUP(G4987,PROCV!$A$110:$B$119,2,FALSE)</f>
        <v>1.7483032046917215</v>
      </c>
      <c r="N4987" s="17">
        <f t="shared" si="77"/>
        <v>323436.09286796849</v>
      </c>
    </row>
    <row r="4988" spans="1:14" x14ac:dyDescent="0.25">
      <c r="A4988" s="30" t="s">
        <v>48</v>
      </c>
      <c r="B4988" s="29">
        <v>77496</v>
      </c>
      <c r="C4988" s="28" t="s">
        <v>1652</v>
      </c>
      <c r="D4988" s="27" t="s">
        <v>46</v>
      </c>
      <c r="E4988" s="27" t="s">
        <v>50</v>
      </c>
      <c r="F4988" s="26" t="str">
        <f>VLOOKUP(E4988,PROCV!$A$1:$B$107,2,TRUE)</f>
        <v>Educação e Criação em Artes</v>
      </c>
      <c r="G4988" s="25">
        <v>2007</v>
      </c>
      <c r="H4988" s="24">
        <v>0</v>
      </c>
      <c r="I4988" s="23" t="str">
        <f>VLOOKUP(J4988,PROCV!$E$1:$F$27,2,FALSE)</f>
        <v>23 - Ceará</v>
      </c>
      <c r="J4988" s="22" t="s">
        <v>52</v>
      </c>
      <c r="K4988" s="22">
        <v>0</v>
      </c>
      <c r="L4988" s="25">
        <v>185000</v>
      </c>
      <c r="M4988" s="20">
        <f>VLOOKUP(G4988,PROCV!$A$110:$B$119,2,FALSE)</f>
        <v>1.7483032046917215</v>
      </c>
      <c r="N4988" s="17">
        <f t="shared" si="77"/>
        <v>323436.09286796849</v>
      </c>
    </row>
    <row r="4989" spans="1:14" x14ac:dyDescent="0.25">
      <c r="A4989" s="30" t="s">
        <v>48</v>
      </c>
      <c r="B4989" s="29">
        <v>77218</v>
      </c>
      <c r="C4989" s="28" t="s">
        <v>1651</v>
      </c>
      <c r="D4989" s="27" t="s">
        <v>46</v>
      </c>
      <c r="E4989" s="27" t="s">
        <v>50</v>
      </c>
      <c r="F4989" s="26" t="str">
        <f>VLOOKUP(E4989,PROCV!$A$1:$B$107,2,TRUE)</f>
        <v>Educação e Criação em Artes</v>
      </c>
      <c r="G4989" s="25">
        <v>2007</v>
      </c>
      <c r="H4989" s="24">
        <v>0</v>
      </c>
      <c r="I4989" s="23" t="str">
        <f>VLOOKUP(J4989,PROCV!$E$1:$F$27,2,FALSE)</f>
        <v>50 - Mato Grosso do Sul</v>
      </c>
      <c r="J4989" s="22" t="s">
        <v>179</v>
      </c>
      <c r="K4989" s="22">
        <v>0</v>
      </c>
      <c r="L4989" s="25">
        <v>48800</v>
      </c>
      <c r="M4989" s="20">
        <f>VLOOKUP(G4989,PROCV!$A$110:$B$119,2,FALSE)</f>
        <v>1.7483032046917215</v>
      </c>
      <c r="N4989" s="17">
        <f t="shared" si="77"/>
        <v>85317.196388956014</v>
      </c>
    </row>
    <row r="4990" spans="1:14" x14ac:dyDescent="0.25">
      <c r="A4990" s="30" t="s">
        <v>48</v>
      </c>
      <c r="B4990" s="29">
        <v>77161</v>
      </c>
      <c r="C4990" s="28" t="s">
        <v>1650</v>
      </c>
      <c r="D4990" s="27" t="s">
        <v>46</v>
      </c>
      <c r="E4990" s="27" t="s">
        <v>50</v>
      </c>
      <c r="F4990" s="26" t="str">
        <f>VLOOKUP(E4990,PROCV!$A$1:$B$107,2,TRUE)</f>
        <v>Educação e Criação em Artes</v>
      </c>
      <c r="G4990" s="25">
        <v>2007</v>
      </c>
      <c r="H4990" s="24">
        <v>0</v>
      </c>
      <c r="I4990" s="23" t="str">
        <f>VLOOKUP(J4990,PROCV!$E$1:$F$27,2,FALSE)</f>
        <v>41 - Paraná</v>
      </c>
      <c r="J4990" s="22" t="s">
        <v>106</v>
      </c>
      <c r="K4990" s="22">
        <v>0</v>
      </c>
      <c r="L4990" s="25">
        <v>184999</v>
      </c>
      <c r="M4990" s="20">
        <f>VLOOKUP(G4990,PROCV!$A$110:$B$119,2,FALSE)</f>
        <v>1.7483032046917215</v>
      </c>
      <c r="N4990" s="17">
        <f t="shared" si="77"/>
        <v>323434.34456476377</v>
      </c>
    </row>
    <row r="4991" spans="1:14" x14ac:dyDescent="0.25">
      <c r="A4991" s="30" t="s">
        <v>48</v>
      </c>
      <c r="B4991" s="29">
        <v>712138</v>
      </c>
      <c r="C4991" s="28" t="s">
        <v>1649</v>
      </c>
      <c r="D4991" s="27" t="s">
        <v>46</v>
      </c>
      <c r="E4991" s="27" t="s">
        <v>50</v>
      </c>
      <c r="F4991" s="26" t="str">
        <f>VLOOKUP(E4991,PROCV!$A$1:$B$107,2,TRUE)</f>
        <v>Educação e Criação em Artes</v>
      </c>
      <c r="G4991" s="25">
        <v>2007</v>
      </c>
      <c r="H4991" s="24">
        <v>0</v>
      </c>
      <c r="I4991" s="23" t="str">
        <f>VLOOKUP(J4991,PROCV!$E$1:$F$27,2,FALSE)</f>
        <v>15 - Pará</v>
      </c>
      <c r="J4991" s="22" t="s">
        <v>140</v>
      </c>
      <c r="K4991" s="22">
        <v>0</v>
      </c>
      <c r="L4991" s="25">
        <v>185000</v>
      </c>
      <c r="M4991" s="20">
        <f>VLOOKUP(G4991,PROCV!$A$110:$B$119,2,FALSE)</f>
        <v>1.7483032046917215</v>
      </c>
      <c r="N4991" s="17">
        <f t="shared" si="77"/>
        <v>323436.09286796849</v>
      </c>
    </row>
    <row r="4992" spans="1:14" x14ac:dyDescent="0.25">
      <c r="A4992" s="30" t="s">
        <v>48</v>
      </c>
      <c r="B4992" s="29">
        <v>71599</v>
      </c>
      <c r="C4992" s="28" t="s">
        <v>1648</v>
      </c>
      <c r="D4992" s="27" t="s">
        <v>46</v>
      </c>
      <c r="E4992" s="27" t="s">
        <v>50</v>
      </c>
      <c r="F4992" s="26" t="str">
        <f>VLOOKUP(E4992,PROCV!$A$1:$B$107,2,TRUE)</f>
        <v>Educação e Criação em Artes</v>
      </c>
      <c r="G4992" s="25">
        <v>2007</v>
      </c>
      <c r="H4992" s="24">
        <v>0</v>
      </c>
      <c r="I4992" s="23" t="str">
        <f>VLOOKUP(J4992,PROCV!$E$1:$F$27,2,FALSE)</f>
        <v>43 - Rio Grande do Sul</v>
      </c>
      <c r="J4992" s="22" t="s">
        <v>56</v>
      </c>
      <c r="K4992" s="22">
        <v>0</v>
      </c>
      <c r="L4992" s="25">
        <v>185000</v>
      </c>
      <c r="M4992" s="20">
        <f>VLOOKUP(G4992,PROCV!$A$110:$B$119,2,FALSE)</f>
        <v>1.7483032046917215</v>
      </c>
      <c r="N4992" s="17">
        <f t="shared" si="77"/>
        <v>323436.09286796849</v>
      </c>
    </row>
    <row r="4993" spans="1:14" x14ac:dyDescent="0.25">
      <c r="A4993" s="30" t="s">
        <v>48</v>
      </c>
      <c r="B4993" s="29">
        <v>711536</v>
      </c>
      <c r="C4993" s="28" t="s">
        <v>1647</v>
      </c>
      <c r="D4993" s="27" t="s">
        <v>4</v>
      </c>
      <c r="E4993" s="27" t="s">
        <v>230</v>
      </c>
      <c r="F4993" s="26" t="str">
        <f>VLOOKUP(E4993,PROCV!$A$1:$B$107,2,TRUE)</f>
        <v>Artes Cênicas e Espetáculo</v>
      </c>
      <c r="G4993" s="25">
        <v>2007</v>
      </c>
      <c r="H4993" s="24">
        <v>0</v>
      </c>
      <c r="I4993" s="23" t="str">
        <f>VLOOKUP(J4993,PROCV!$E$1:$F$27,2,FALSE)</f>
        <v>33 - Rio de Janeiro</v>
      </c>
      <c r="J4993" s="22" t="s">
        <v>82</v>
      </c>
      <c r="K4993" s="22">
        <v>0</v>
      </c>
      <c r="L4993" s="25">
        <v>793500</v>
      </c>
      <c r="M4993" s="20">
        <f>VLOOKUP(G4993,PROCV!$A$110:$B$119,2,FALSE)</f>
        <v>1.7483032046917215</v>
      </c>
      <c r="N4993" s="17">
        <f t="shared" si="77"/>
        <v>1387278.592922881</v>
      </c>
    </row>
    <row r="4994" spans="1:14" ht="26.25" x14ac:dyDescent="0.25">
      <c r="A4994" s="30" t="s">
        <v>48</v>
      </c>
      <c r="B4994" s="29">
        <v>76726</v>
      </c>
      <c r="C4994" s="28" t="s">
        <v>1646</v>
      </c>
      <c r="D4994" s="27" t="s">
        <v>46</v>
      </c>
      <c r="E4994" s="27" t="s">
        <v>50</v>
      </c>
      <c r="F4994" s="26" t="str">
        <f>VLOOKUP(E4994,PROCV!$A$1:$B$107,2,TRUE)</f>
        <v>Educação e Criação em Artes</v>
      </c>
      <c r="G4994" s="25">
        <v>2007</v>
      </c>
      <c r="H4994" s="24">
        <v>0</v>
      </c>
      <c r="I4994" s="23" t="str">
        <f>VLOOKUP(J4994,PROCV!$E$1:$F$27,2,FALSE)</f>
        <v>42 - Santa Catarina</v>
      </c>
      <c r="J4994" s="22" t="s">
        <v>79</v>
      </c>
      <c r="K4994" s="22">
        <v>0</v>
      </c>
      <c r="L4994" s="25">
        <v>120000</v>
      </c>
      <c r="M4994" s="20">
        <f>VLOOKUP(G4994,PROCV!$A$110:$B$119,2,FALSE)</f>
        <v>1.7483032046917215</v>
      </c>
      <c r="N4994" s="17">
        <f t="shared" ref="N4994:N5057" si="78">+M4994*L4994</f>
        <v>209796.38456300658</v>
      </c>
    </row>
    <row r="4995" spans="1:14" x14ac:dyDescent="0.25">
      <c r="A4995" s="30" t="s">
        <v>48</v>
      </c>
      <c r="B4995" s="29">
        <v>71679</v>
      </c>
      <c r="C4995" s="28" t="s">
        <v>1645</v>
      </c>
      <c r="D4995" s="27" t="s">
        <v>46</v>
      </c>
      <c r="E4995" s="27" t="s">
        <v>50</v>
      </c>
      <c r="F4995" s="26" t="str">
        <f>VLOOKUP(E4995,PROCV!$A$1:$B$107,2,TRUE)</f>
        <v>Educação e Criação em Artes</v>
      </c>
      <c r="G4995" s="25">
        <v>2007</v>
      </c>
      <c r="H4995" s="24">
        <v>0</v>
      </c>
      <c r="I4995" s="23" t="str">
        <f>VLOOKUP(J4995,PROCV!$E$1:$F$27,2,FALSE)</f>
        <v>41 - Paraná</v>
      </c>
      <c r="J4995" s="22" t="s">
        <v>106</v>
      </c>
      <c r="K4995" s="22">
        <v>0</v>
      </c>
      <c r="L4995" s="25">
        <v>180000</v>
      </c>
      <c r="M4995" s="20">
        <f>VLOOKUP(G4995,PROCV!$A$110:$B$119,2,FALSE)</f>
        <v>1.7483032046917215</v>
      </c>
      <c r="N4995" s="17">
        <f t="shared" si="78"/>
        <v>314694.57684450987</v>
      </c>
    </row>
    <row r="4996" spans="1:14" x14ac:dyDescent="0.25">
      <c r="A4996" s="30" t="s">
        <v>48</v>
      </c>
      <c r="B4996" s="29">
        <v>79495</v>
      </c>
      <c r="C4996" s="28" t="s">
        <v>1644</v>
      </c>
      <c r="D4996" s="27" t="s">
        <v>4</v>
      </c>
      <c r="E4996" s="27" t="s">
        <v>230</v>
      </c>
      <c r="F4996" s="26" t="str">
        <f>VLOOKUP(E4996,PROCV!$A$1:$B$107,2,TRUE)</f>
        <v>Artes Cênicas e Espetáculo</v>
      </c>
      <c r="G4996" s="25">
        <v>2007</v>
      </c>
      <c r="H4996" s="24">
        <v>0</v>
      </c>
      <c r="I4996" s="23" t="str">
        <f>VLOOKUP(J4996,PROCV!$E$1:$F$27,2,FALSE)</f>
        <v>33 - Rio de Janeiro</v>
      </c>
      <c r="J4996" s="22" t="s">
        <v>82</v>
      </c>
      <c r="K4996" s="22">
        <v>0</v>
      </c>
      <c r="L4996" s="25">
        <v>50000</v>
      </c>
      <c r="M4996" s="20">
        <f>VLOOKUP(G4996,PROCV!$A$110:$B$119,2,FALSE)</f>
        <v>1.7483032046917215</v>
      </c>
      <c r="N4996" s="17">
        <f t="shared" si="78"/>
        <v>87415.160234586074</v>
      </c>
    </row>
    <row r="4997" spans="1:14" x14ac:dyDescent="0.25">
      <c r="A4997" s="30" t="s">
        <v>48</v>
      </c>
      <c r="B4997" s="29">
        <v>68083</v>
      </c>
      <c r="C4997" s="28" t="s">
        <v>1643</v>
      </c>
      <c r="D4997" s="27" t="s">
        <v>46</v>
      </c>
      <c r="E4997" s="27" t="s">
        <v>50</v>
      </c>
      <c r="F4997" s="26" t="str">
        <f>VLOOKUP(E4997,PROCV!$A$1:$B$107,2,TRUE)</f>
        <v>Educação e Criação em Artes</v>
      </c>
      <c r="G4997" s="25">
        <v>2007</v>
      </c>
      <c r="H4997" s="24">
        <v>0</v>
      </c>
      <c r="I4997" s="23" t="str">
        <f>VLOOKUP(J4997,PROCV!$E$1:$F$27,2,FALSE)</f>
        <v>26 - Pernambuco</v>
      </c>
      <c r="J4997" s="22" t="s">
        <v>44</v>
      </c>
      <c r="K4997" s="22">
        <v>0</v>
      </c>
      <c r="L4997" s="25">
        <v>43822.400000000001</v>
      </c>
      <c r="M4997" s="20">
        <f>VLOOKUP(G4997,PROCV!$A$110:$B$119,2,FALSE)</f>
        <v>1.7483032046917215</v>
      </c>
      <c r="N4997" s="17">
        <f t="shared" si="78"/>
        <v>76614.842357282498</v>
      </c>
    </row>
    <row r="4998" spans="1:14" x14ac:dyDescent="0.25">
      <c r="A4998" s="30" t="s">
        <v>48</v>
      </c>
      <c r="B4998" s="29">
        <v>73826</v>
      </c>
      <c r="C4998" s="28" t="s">
        <v>1642</v>
      </c>
      <c r="D4998" s="27" t="s">
        <v>4</v>
      </c>
      <c r="E4998" s="27" t="s">
        <v>230</v>
      </c>
      <c r="F4998" s="26" t="str">
        <f>VLOOKUP(E4998,PROCV!$A$1:$B$107,2,TRUE)</f>
        <v>Artes Cênicas e Espetáculo</v>
      </c>
      <c r="G4998" s="25">
        <v>2007</v>
      </c>
      <c r="H4998" s="24">
        <v>0</v>
      </c>
      <c r="I4998" s="23" t="str">
        <f>VLOOKUP(J4998,PROCV!$E$1:$F$27,2,FALSE)</f>
        <v>29 - Bahia</v>
      </c>
      <c r="J4998" s="22" t="s">
        <v>73</v>
      </c>
      <c r="K4998" s="22">
        <v>0</v>
      </c>
      <c r="L4998" s="25">
        <v>100000</v>
      </c>
      <c r="M4998" s="20">
        <f>VLOOKUP(G4998,PROCV!$A$110:$B$119,2,FALSE)</f>
        <v>1.7483032046917215</v>
      </c>
      <c r="N4998" s="17">
        <f t="shared" si="78"/>
        <v>174830.32046917215</v>
      </c>
    </row>
    <row r="4999" spans="1:14" x14ac:dyDescent="0.25">
      <c r="A4999" s="30" t="s">
        <v>48</v>
      </c>
      <c r="B4999" s="29">
        <v>74045</v>
      </c>
      <c r="C4999" s="28" t="s">
        <v>989</v>
      </c>
      <c r="D4999" s="27" t="s">
        <v>4</v>
      </c>
      <c r="E4999" s="27" t="s">
        <v>230</v>
      </c>
      <c r="F4999" s="26" t="str">
        <f>VLOOKUP(E4999,PROCV!$A$1:$B$107,2,TRUE)</f>
        <v>Artes Cênicas e Espetáculo</v>
      </c>
      <c r="G4999" s="25">
        <v>2007</v>
      </c>
      <c r="H4999" s="24">
        <v>0</v>
      </c>
      <c r="I4999" s="23" t="str">
        <f>VLOOKUP(J4999,PROCV!$E$1:$F$27,2,FALSE)</f>
        <v>35 - São Paulo</v>
      </c>
      <c r="J4999" s="22" t="s">
        <v>76</v>
      </c>
      <c r="K4999" s="22">
        <v>0</v>
      </c>
      <c r="L4999" s="25">
        <v>100000</v>
      </c>
      <c r="M4999" s="20">
        <f>VLOOKUP(G4999,PROCV!$A$110:$B$119,2,FALSE)</f>
        <v>1.7483032046917215</v>
      </c>
      <c r="N4999" s="17">
        <f t="shared" si="78"/>
        <v>174830.32046917215</v>
      </c>
    </row>
    <row r="5000" spans="1:14" x14ac:dyDescent="0.25">
      <c r="A5000" s="30" t="s">
        <v>48</v>
      </c>
      <c r="B5000" s="29">
        <v>78722</v>
      </c>
      <c r="C5000" s="28" t="s">
        <v>1641</v>
      </c>
      <c r="D5000" s="27" t="s">
        <v>300</v>
      </c>
      <c r="E5000" s="27" t="s">
        <v>299</v>
      </c>
      <c r="F5000" s="26" t="str">
        <f>VLOOKUP(E5000,PROCV!$A$1:$B$107,2,TRUE)</f>
        <v>Patrimônio</v>
      </c>
      <c r="G5000" s="25">
        <v>2007</v>
      </c>
      <c r="H5000" s="24">
        <v>0</v>
      </c>
      <c r="I5000" s="23" t="str">
        <f>VLOOKUP(J5000,PROCV!$E$1:$F$27,2,FALSE)</f>
        <v>29 - Bahia</v>
      </c>
      <c r="J5000" s="22" t="s">
        <v>73</v>
      </c>
      <c r="K5000" s="22">
        <v>0</v>
      </c>
      <c r="L5000" s="25">
        <v>95305.23</v>
      </c>
      <c r="M5000" s="20">
        <f>VLOOKUP(G5000,PROCV!$A$110:$B$119,2,FALSE)</f>
        <v>1.7483032046917215</v>
      </c>
      <c r="N5000" s="17">
        <f t="shared" si="78"/>
        <v>166622.43903288158</v>
      </c>
    </row>
    <row r="5001" spans="1:14" x14ac:dyDescent="0.25">
      <c r="A5001" s="30" t="s">
        <v>48</v>
      </c>
      <c r="B5001" s="29">
        <v>711159</v>
      </c>
      <c r="C5001" s="28" t="s">
        <v>1640</v>
      </c>
      <c r="D5001" s="27" t="s">
        <v>189</v>
      </c>
      <c r="E5001" s="27" t="s">
        <v>749</v>
      </c>
      <c r="F5001" s="26" t="str">
        <f>VLOOKUP(E5001,PROCV!$A$1:$B$107,2,TRUE)</f>
        <v>Educação e Criação em Artes</v>
      </c>
      <c r="G5001" s="25">
        <v>2007</v>
      </c>
      <c r="H5001" s="24">
        <v>0</v>
      </c>
      <c r="I5001" s="23" t="str">
        <f>VLOOKUP(J5001,PROCV!$E$1:$F$27,2,FALSE)</f>
        <v>43 - Rio Grande do Sul</v>
      </c>
      <c r="J5001" s="22" t="s">
        <v>56</v>
      </c>
      <c r="K5001" s="22">
        <v>0</v>
      </c>
      <c r="L5001" s="25">
        <v>25621.119999999999</v>
      </c>
      <c r="M5001" s="20">
        <f>VLOOKUP(G5001,PROCV!$A$110:$B$119,2,FALSE)</f>
        <v>1.7483032046917215</v>
      </c>
      <c r="N5001" s="17">
        <f t="shared" si="78"/>
        <v>44793.486203791159</v>
      </c>
    </row>
    <row r="5002" spans="1:14" x14ac:dyDescent="0.25">
      <c r="A5002" s="30" t="s">
        <v>48</v>
      </c>
      <c r="B5002" s="29">
        <v>74848</v>
      </c>
      <c r="C5002" s="28" t="s">
        <v>1639</v>
      </c>
      <c r="D5002" s="27" t="s">
        <v>189</v>
      </c>
      <c r="E5002" s="27" t="s">
        <v>213</v>
      </c>
      <c r="F5002" s="26" t="str">
        <f>VLOOKUP(E5002,PROCV!$A$1:$B$107,2,TRUE)</f>
        <v>Patrimônio</v>
      </c>
      <c r="G5002" s="25">
        <v>2007</v>
      </c>
      <c r="H5002" s="24">
        <v>0</v>
      </c>
      <c r="I5002" s="23" t="str">
        <f>VLOOKUP(J5002,PROCV!$E$1:$F$27,2,FALSE)</f>
        <v>23 - Ceará</v>
      </c>
      <c r="J5002" s="22" t="s">
        <v>52</v>
      </c>
      <c r="K5002" s="22">
        <v>0</v>
      </c>
      <c r="L5002" s="25">
        <v>500000</v>
      </c>
      <c r="M5002" s="20">
        <f>VLOOKUP(G5002,PROCV!$A$110:$B$119,2,FALSE)</f>
        <v>1.7483032046917215</v>
      </c>
      <c r="N5002" s="17">
        <f t="shared" si="78"/>
        <v>874151.6023458608</v>
      </c>
    </row>
    <row r="5003" spans="1:14" x14ac:dyDescent="0.25">
      <c r="A5003" s="30" t="s">
        <v>48</v>
      </c>
      <c r="B5003" s="29">
        <v>77259</v>
      </c>
      <c r="C5003" s="28" t="s">
        <v>1638</v>
      </c>
      <c r="D5003" s="27" t="s">
        <v>46</v>
      </c>
      <c r="E5003" s="27" t="s">
        <v>50</v>
      </c>
      <c r="F5003" s="26" t="str">
        <f>VLOOKUP(E5003,PROCV!$A$1:$B$107,2,TRUE)</f>
        <v>Educação e Criação em Artes</v>
      </c>
      <c r="G5003" s="25">
        <v>2007</v>
      </c>
      <c r="H5003" s="24">
        <v>0</v>
      </c>
      <c r="I5003" s="23" t="str">
        <f>VLOOKUP(J5003,PROCV!$E$1:$F$27,2,FALSE)</f>
        <v>27 - Alagoas</v>
      </c>
      <c r="J5003" s="22" t="s">
        <v>65</v>
      </c>
      <c r="K5003" s="22">
        <v>0</v>
      </c>
      <c r="L5003" s="25">
        <v>185000</v>
      </c>
      <c r="M5003" s="20">
        <f>VLOOKUP(G5003,PROCV!$A$110:$B$119,2,FALSE)</f>
        <v>1.7483032046917215</v>
      </c>
      <c r="N5003" s="17">
        <f t="shared" si="78"/>
        <v>323436.09286796849</v>
      </c>
    </row>
    <row r="5004" spans="1:14" x14ac:dyDescent="0.25">
      <c r="A5004" s="30" t="s">
        <v>48</v>
      </c>
      <c r="B5004" s="29">
        <v>76728</v>
      </c>
      <c r="C5004" s="28" t="s">
        <v>1637</v>
      </c>
      <c r="D5004" s="27" t="s">
        <v>46</v>
      </c>
      <c r="E5004" s="27" t="s">
        <v>50</v>
      </c>
      <c r="F5004" s="26" t="str">
        <f>VLOOKUP(E5004,PROCV!$A$1:$B$107,2,TRUE)</f>
        <v>Educação e Criação em Artes</v>
      </c>
      <c r="G5004" s="25">
        <v>2007</v>
      </c>
      <c r="H5004" s="24">
        <v>0</v>
      </c>
      <c r="I5004" s="23" t="str">
        <f>VLOOKUP(J5004,PROCV!$E$1:$F$27,2,FALSE)</f>
        <v>29 - Bahia</v>
      </c>
      <c r="J5004" s="22" t="s">
        <v>73</v>
      </c>
      <c r="K5004" s="22">
        <v>0</v>
      </c>
      <c r="L5004" s="25">
        <v>258211.89</v>
      </c>
      <c r="M5004" s="20">
        <f>VLOOKUP(G5004,PROCV!$A$110:$B$119,2,FALSE)</f>
        <v>1.7483032046917215</v>
      </c>
      <c r="N5004" s="17">
        <f t="shared" si="78"/>
        <v>451432.67477650632</v>
      </c>
    </row>
    <row r="5005" spans="1:14" x14ac:dyDescent="0.25">
      <c r="A5005" s="30" t="s">
        <v>48</v>
      </c>
      <c r="B5005" s="29">
        <v>79811</v>
      </c>
      <c r="C5005" s="28" t="s">
        <v>1636</v>
      </c>
      <c r="D5005" s="27" t="s">
        <v>4</v>
      </c>
      <c r="E5005" s="27" t="s">
        <v>230</v>
      </c>
      <c r="F5005" s="26" t="str">
        <f>VLOOKUP(E5005,PROCV!$A$1:$B$107,2,TRUE)</f>
        <v>Artes Cênicas e Espetáculo</v>
      </c>
      <c r="G5005" s="25">
        <v>2007</v>
      </c>
      <c r="H5005" s="24">
        <v>0</v>
      </c>
      <c r="I5005" s="23" t="str">
        <f>VLOOKUP(J5005,PROCV!$E$1:$F$27,2,FALSE)</f>
        <v>53 - Distrito Federal</v>
      </c>
      <c r="J5005" s="22" t="s">
        <v>75</v>
      </c>
      <c r="K5005" s="22">
        <v>0</v>
      </c>
      <c r="L5005" s="25">
        <v>60000</v>
      </c>
      <c r="M5005" s="20">
        <f>VLOOKUP(G5005,PROCV!$A$110:$B$119,2,FALSE)</f>
        <v>1.7483032046917215</v>
      </c>
      <c r="N5005" s="17">
        <f t="shared" si="78"/>
        <v>104898.19228150329</v>
      </c>
    </row>
    <row r="5006" spans="1:14" x14ac:dyDescent="0.25">
      <c r="A5006" s="30" t="s">
        <v>48</v>
      </c>
      <c r="B5006" s="29">
        <v>712072</v>
      </c>
      <c r="C5006" s="28" t="s">
        <v>1635</v>
      </c>
      <c r="D5006" s="27" t="s">
        <v>300</v>
      </c>
      <c r="E5006" s="27" t="s">
        <v>221</v>
      </c>
      <c r="F5006" s="26" t="str">
        <f>VLOOKUP(E5006,PROCV!$A$1:$B$107,2,TRUE)</f>
        <v>Artes Cênicas e Espetáculo</v>
      </c>
      <c r="G5006" s="25">
        <v>2007</v>
      </c>
      <c r="H5006" s="24">
        <v>0</v>
      </c>
      <c r="I5006" s="23" t="str">
        <f>VLOOKUP(J5006,PROCV!$E$1:$F$27,2,FALSE)</f>
        <v>35 - São Paulo</v>
      </c>
      <c r="J5006" s="22" t="s">
        <v>76</v>
      </c>
      <c r="K5006" s="22">
        <v>0</v>
      </c>
      <c r="L5006" s="25">
        <v>500000</v>
      </c>
      <c r="M5006" s="20">
        <f>VLOOKUP(G5006,PROCV!$A$110:$B$119,2,FALSE)</f>
        <v>1.7483032046917215</v>
      </c>
      <c r="N5006" s="17">
        <f t="shared" si="78"/>
        <v>874151.6023458608</v>
      </c>
    </row>
    <row r="5007" spans="1:14" x14ac:dyDescent="0.25">
      <c r="A5007" s="30" t="s">
        <v>48</v>
      </c>
      <c r="B5007" s="29">
        <v>75425</v>
      </c>
      <c r="C5007" s="28" t="s">
        <v>1634</v>
      </c>
      <c r="D5007" s="27" t="s">
        <v>46</v>
      </c>
      <c r="E5007" s="27" t="s">
        <v>50</v>
      </c>
      <c r="F5007" s="26" t="str">
        <f>VLOOKUP(E5007,PROCV!$A$1:$B$107,2,TRUE)</f>
        <v>Educação e Criação em Artes</v>
      </c>
      <c r="G5007" s="25">
        <v>2007</v>
      </c>
      <c r="H5007" s="24">
        <v>0</v>
      </c>
      <c r="I5007" s="23" t="str">
        <f>VLOOKUP(J5007,PROCV!$E$1:$F$27,2,FALSE)</f>
        <v>24 - Rio Grande do Norte</v>
      </c>
      <c r="J5007" s="22" t="s">
        <v>54</v>
      </c>
      <c r="K5007" s="22">
        <v>0</v>
      </c>
      <c r="L5007" s="25">
        <v>28040</v>
      </c>
      <c r="M5007" s="20">
        <f>VLOOKUP(G5007,PROCV!$A$110:$B$119,2,FALSE)</f>
        <v>1.7483032046917215</v>
      </c>
      <c r="N5007" s="17">
        <f t="shared" si="78"/>
        <v>49022.42185955587</v>
      </c>
    </row>
    <row r="5008" spans="1:14" x14ac:dyDescent="0.25">
      <c r="A5008" s="30" t="s">
        <v>48</v>
      </c>
      <c r="B5008" s="29">
        <v>75295</v>
      </c>
      <c r="C5008" s="28" t="s">
        <v>1633</v>
      </c>
      <c r="D5008" s="27" t="s">
        <v>46</v>
      </c>
      <c r="E5008" s="27" t="s">
        <v>50</v>
      </c>
      <c r="F5008" s="26" t="str">
        <f>VLOOKUP(E5008,PROCV!$A$1:$B$107,2,TRUE)</f>
        <v>Educação e Criação em Artes</v>
      </c>
      <c r="G5008" s="25">
        <v>2007</v>
      </c>
      <c r="H5008" s="24">
        <v>0</v>
      </c>
      <c r="I5008" s="23" t="str">
        <f>VLOOKUP(J5008,PROCV!$E$1:$F$27,2,FALSE)</f>
        <v>41 - Paraná</v>
      </c>
      <c r="J5008" s="22" t="s">
        <v>106</v>
      </c>
      <c r="K5008" s="22">
        <v>0</v>
      </c>
      <c r="L5008" s="25">
        <v>43935.7</v>
      </c>
      <c r="M5008" s="20">
        <f>VLOOKUP(G5008,PROCV!$A$110:$B$119,2,FALSE)</f>
        <v>1.7483032046917215</v>
      </c>
      <c r="N5008" s="17">
        <f t="shared" si="78"/>
        <v>76812.925110374068</v>
      </c>
    </row>
    <row r="5009" spans="1:14" x14ac:dyDescent="0.25">
      <c r="A5009" s="30" t="s">
        <v>48</v>
      </c>
      <c r="B5009" s="29">
        <v>75421</v>
      </c>
      <c r="C5009" s="28" t="s">
        <v>1632</v>
      </c>
      <c r="D5009" s="27" t="s">
        <v>46</v>
      </c>
      <c r="E5009" s="27" t="s">
        <v>50</v>
      </c>
      <c r="F5009" s="26" t="str">
        <f>VLOOKUP(E5009,PROCV!$A$1:$B$107,2,TRUE)</f>
        <v>Educação e Criação em Artes</v>
      </c>
      <c r="G5009" s="25">
        <v>2007</v>
      </c>
      <c r="H5009" s="24">
        <v>0</v>
      </c>
      <c r="I5009" s="23" t="str">
        <f>VLOOKUP(J5009,PROCV!$E$1:$F$27,2,FALSE)</f>
        <v>26 - Pernambuco</v>
      </c>
      <c r="J5009" s="22" t="s">
        <v>44</v>
      </c>
      <c r="K5009" s="22">
        <v>0</v>
      </c>
      <c r="L5009" s="25">
        <v>50000</v>
      </c>
      <c r="M5009" s="20">
        <f>VLOOKUP(G5009,PROCV!$A$110:$B$119,2,FALSE)</f>
        <v>1.7483032046917215</v>
      </c>
      <c r="N5009" s="17">
        <f t="shared" si="78"/>
        <v>87415.160234586074</v>
      </c>
    </row>
    <row r="5010" spans="1:14" ht="26.25" x14ac:dyDescent="0.25">
      <c r="A5010" s="30" t="s">
        <v>48</v>
      </c>
      <c r="B5010" s="29">
        <v>76146</v>
      </c>
      <c r="C5010" s="28" t="s">
        <v>1631</v>
      </c>
      <c r="D5010" s="27" t="s">
        <v>46</v>
      </c>
      <c r="E5010" s="27" t="s">
        <v>50</v>
      </c>
      <c r="F5010" s="26" t="str">
        <f>VLOOKUP(E5010,PROCV!$A$1:$B$107,2,TRUE)</f>
        <v>Educação e Criação em Artes</v>
      </c>
      <c r="G5010" s="25">
        <v>2007</v>
      </c>
      <c r="H5010" s="24">
        <v>0</v>
      </c>
      <c r="I5010" s="23" t="str">
        <f>VLOOKUP(J5010,PROCV!$E$1:$F$27,2,FALSE)</f>
        <v>53 - Distrito Federal</v>
      </c>
      <c r="J5010" s="22" t="s">
        <v>75</v>
      </c>
      <c r="K5010" s="22">
        <v>0</v>
      </c>
      <c r="L5010" s="25">
        <v>59448.66</v>
      </c>
      <c r="M5010" s="20">
        <f>VLOOKUP(G5010,PROCV!$A$110:$B$119,2,FALSE)</f>
        <v>1.7483032046917215</v>
      </c>
      <c r="N5010" s="17">
        <f t="shared" si="78"/>
        <v>103934.28279262857</v>
      </c>
    </row>
    <row r="5011" spans="1:14" x14ac:dyDescent="0.25">
      <c r="A5011" s="30" t="s">
        <v>48</v>
      </c>
      <c r="B5011" s="29">
        <v>75300</v>
      </c>
      <c r="C5011" s="28" t="s">
        <v>1630</v>
      </c>
      <c r="D5011" s="27" t="s">
        <v>46</v>
      </c>
      <c r="E5011" s="27" t="s">
        <v>50</v>
      </c>
      <c r="F5011" s="26" t="str">
        <f>VLOOKUP(E5011,PROCV!$A$1:$B$107,2,TRUE)</f>
        <v>Educação e Criação em Artes</v>
      </c>
      <c r="G5011" s="25">
        <v>2007</v>
      </c>
      <c r="H5011" s="24">
        <v>0</v>
      </c>
      <c r="I5011" s="23" t="str">
        <f>VLOOKUP(J5011,PROCV!$E$1:$F$27,2,FALSE)</f>
        <v>23 - Ceará</v>
      </c>
      <c r="J5011" s="22" t="s">
        <v>52</v>
      </c>
      <c r="K5011" s="22">
        <v>0</v>
      </c>
      <c r="L5011" s="25">
        <v>22229.02</v>
      </c>
      <c r="M5011" s="20">
        <f>VLOOKUP(G5011,PROCV!$A$110:$B$119,2,FALSE)</f>
        <v>1.7483032046917215</v>
      </c>
      <c r="N5011" s="17">
        <f t="shared" si="78"/>
        <v>38863.066903156374</v>
      </c>
    </row>
    <row r="5012" spans="1:14" x14ac:dyDescent="0.25">
      <c r="A5012" s="30" t="s">
        <v>48</v>
      </c>
      <c r="B5012" s="29">
        <v>75265</v>
      </c>
      <c r="C5012" s="28" t="s">
        <v>1629</v>
      </c>
      <c r="D5012" s="27" t="s">
        <v>46</v>
      </c>
      <c r="E5012" s="27" t="s">
        <v>50</v>
      </c>
      <c r="F5012" s="26" t="str">
        <f>VLOOKUP(E5012,PROCV!$A$1:$B$107,2,TRUE)</f>
        <v>Educação e Criação em Artes</v>
      </c>
      <c r="G5012" s="25">
        <v>2007</v>
      </c>
      <c r="H5012" s="24">
        <v>0</v>
      </c>
      <c r="I5012" s="23" t="str">
        <f>VLOOKUP(J5012,PROCV!$E$1:$F$27,2,FALSE)</f>
        <v>43 - Rio Grande do Sul</v>
      </c>
      <c r="J5012" s="22" t="s">
        <v>56</v>
      </c>
      <c r="K5012" s="22">
        <v>0</v>
      </c>
      <c r="L5012" s="25">
        <v>40360</v>
      </c>
      <c r="M5012" s="20">
        <f>VLOOKUP(G5012,PROCV!$A$110:$B$119,2,FALSE)</f>
        <v>1.7483032046917215</v>
      </c>
      <c r="N5012" s="17">
        <f t="shared" si="78"/>
        <v>70561.517341357874</v>
      </c>
    </row>
    <row r="5013" spans="1:14" x14ac:dyDescent="0.25">
      <c r="A5013" s="30" t="s">
        <v>48</v>
      </c>
      <c r="B5013" s="29">
        <v>76069</v>
      </c>
      <c r="C5013" s="28" t="s">
        <v>1628</v>
      </c>
      <c r="D5013" s="27" t="s">
        <v>46</v>
      </c>
      <c r="E5013" s="27" t="s">
        <v>50</v>
      </c>
      <c r="F5013" s="26" t="str">
        <f>VLOOKUP(E5013,PROCV!$A$1:$B$107,2,TRUE)</f>
        <v>Educação e Criação em Artes</v>
      </c>
      <c r="G5013" s="25">
        <v>2007</v>
      </c>
      <c r="H5013" s="24">
        <v>0</v>
      </c>
      <c r="I5013" s="23" t="str">
        <f>VLOOKUP(J5013,PROCV!$E$1:$F$27,2,FALSE)</f>
        <v>42 - Santa Catarina</v>
      </c>
      <c r="J5013" s="22" t="s">
        <v>79</v>
      </c>
      <c r="K5013" s="22">
        <v>0</v>
      </c>
      <c r="L5013" s="25">
        <v>56938.559999999998</v>
      </c>
      <c r="M5013" s="20">
        <f>VLOOKUP(G5013,PROCV!$A$110:$B$119,2,FALSE)</f>
        <v>1.7483032046917215</v>
      </c>
      <c r="N5013" s="17">
        <f t="shared" si="78"/>
        <v>99545.866918531858</v>
      </c>
    </row>
    <row r="5014" spans="1:14" x14ac:dyDescent="0.25">
      <c r="A5014" s="30" t="s">
        <v>48</v>
      </c>
      <c r="B5014" s="29">
        <v>76076</v>
      </c>
      <c r="C5014" s="28" t="s">
        <v>1627</v>
      </c>
      <c r="D5014" s="27" t="s">
        <v>46</v>
      </c>
      <c r="E5014" s="27" t="s">
        <v>50</v>
      </c>
      <c r="F5014" s="26" t="str">
        <f>VLOOKUP(E5014,PROCV!$A$1:$B$107,2,TRUE)</f>
        <v>Educação e Criação em Artes</v>
      </c>
      <c r="G5014" s="25">
        <v>2007</v>
      </c>
      <c r="H5014" s="24">
        <v>0</v>
      </c>
      <c r="I5014" s="23" t="str">
        <f>VLOOKUP(J5014,PROCV!$E$1:$F$27,2,FALSE)</f>
        <v>22 - Piauí</v>
      </c>
      <c r="J5014" s="22" t="s">
        <v>77</v>
      </c>
      <c r="K5014" s="22">
        <v>0</v>
      </c>
      <c r="L5014" s="25">
        <v>37696</v>
      </c>
      <c r="M5014" s="20">
        <f>VLOOKUP(G5014,PROCV!$A$110:$B$119,2,FALSE)</f>
        <v>1.7483032046917215</v>
      </c>
      <c r="N5014" s="17">
        <f t="shared" si="78"/>
        <v>65904.037604059136</v>
      </c>
    </row>
    <row r="5015" spans="1:14" x14ac:dyDescent="0.25">
      <c r="A5015" s="30" t="s">
        <v>48</v>
      </c>
      <c r="B5015" s="29">
        <v>76019</v>
      </c>
      <c r="C5015" s="28" t="s">
        <v>1626</v>
      </c>
      <c r="D5015" s="27" t="s">
        <v>46</v>
      </c>
      <c r="E5015" s="27" t="s">
        <v>50</v>
      </c>
      <c r="F5015" s="26" t="str">
        <f>VLOOKUP(E5015,PROCV!$A$1:$B$107,2,TRUE)</f>
        <v>Educação e Criação em Artes</v>
      </c>
      <c r="G5015" s="25">
        <v>2007</v>
      </c>
      <c r="H5015" s="24">
        <v>0</v>
      </c>
      <c r="I5015" s="23" t="str">
        <f>VLOOKUP(J5015,PROCV!$E$1:$F$27,2,FALSE)</f>
        <v>27 - Alagoas</v>
      </c>
      <c r="J5015" s="22" t="s">
        <v>65</v>
      </c>
      <c r="K5015" s="22">
        <v>0</v>
      </c>
      <c r="L5015" s="25">
        <v>24000</v>
      </c>
      <c r="M5015" s="20">
        <f>VLOOKUP(G5015,PROCV!$A$110:$B$119,2,FALSE)</f>
        <v>1.7483032046917215</v>
      </c>
      <c r="N5015" s="17">
        <f t="shared" si="78"/>
        <v>41959.276912601315</v>
      </c>
    </row>
    <row r="5016" spans="1:14" x14ac:dyDescent="0.25">
      <c r="A5016" s="30" t="s">
        <v>48</v>
      </c>
      <c r="B5016" s="29">
        <v>75261</v>
      </c>
      <c r="C5016" s="28" t="s">
        <v>1625</v>
      </c>
      <c r="D5016" s="27" t="s">
        <v>46</v>
      </c>
      <c r="E5016" s="27" t="s">
        <v>50</v>
      </c>
      <c r="F5016" s="26" t="str">
        <f>VLOOKUP(E5016,PROCV!$A$1:$B$107,2,TRUE)</f>
        <v>Educação e Criação em Artes</v>
      </c>
      <c r="G5016" s="25">
        <v>2007</v>
      </c>
      <c r="H5016" s="24">
        <v>0</v>
      </c>
      <c r="I5016" s="23" t="str">
        <f>VLOOKUP(J5016,PROCV!$E$1:$F$27,2,FALSE)</f>
        <v>21 - Maranhão</v>
      </c>
      <c r="J5016" s="22" t="s">
        <v>63</v>
      </c>
      <c r="K5016" s="22">
        <v>0</v>
      </c>
      <c r="L5016" s="25">
        <v>56898.720000000001</v>
      </c>
      <c r="M5016" s="20">
        <f>VLOOKUP(G5016,PROCV!$A$110:$B$119,2,FALSE)</f>
        <v>1.7483032046917215</v>
      </c>
      <c r="N5016" s="17">
        <f t="shared" si="78"/>
        <v>99476.214518856956</v>
      </c>
    </row>
    <row r="5017" spans="1:14" x14ac:dyDescent="0.25">
      <c r="A5017" s="30" t="s">
        <v>48</v>
      </c>
      <c r="B5017" s="29">
        <v>76212</v>
      </c>
      <c r="C5017" s="28" t="s">
        <v>1624</v>
      </c>
      <c r="D5017" s="27" t="s">
        <v>46</v>
      </c>
      <c r="E5017" s="27" t="s">
        <v>50</v>
      </c>
      <c r="F5017" s="26" t="str">
        <f>VLOOKUP(E5017,PROCV!$A$1:$B$107,2,TRUE)</f>
        <v>Educação e Criação em Artes</v>
      </c>
      <c r="G5017" s="25">
        <v>2007</v>
      </c>
      <c r="H5017" s="24">
        <v>0</v>
      </c>
      <c r="I5017" s="23" t="str">
        <f>VLOOKUP(J5017,PROCV!$E$1:$F$27,2,FALSE)</f>
        <v>53 - Distrito Federal</v>
      </c>
      <c r="J5017" s="22" t="s">
        <v>75</v>
      </c>
      <c r="K5017" s="22">
        <v>0</v>
      </c>
      <c r="L5017" s="25">
        <v>32944</v>
      </c>
      <c r="M5017" s="20">
        <f>VLOOKUP(G5017,PROCV!$A$110:$B$119,2,FALSE)</f>
        <v>1.7483032046917215</v>
      </c>
      <c r="N5017" s="17">
        <f t="shared" si="78"/>
        <v>57596.100775364073</v>
      </c>
    </row>
    <row r="5018" spans="1:14" x14ac:dyDescent="0.25">
      <c r="A5018" s="30" t="s">
        <v>48</v>
      </c>
      <c r="B5018" s="29">
        <v>75544</v>
      </c>
      <c r="C5018" s="28" t="s">
        <v>1623</v>
      </c>
      <c r="D5018" s="27" t="s">
        <v>46</v>
      </c>
      <c r="E5018" s="27" t="s">
        <v>50</v>
      </c>
      <c r="F5018" s="26" t="str">
        <f>VLOOKUP(E5018,PROCV!$A$1:$B$107,2,TRUE)</f>
        <v>Educação e Criação em Artes</v>
      </c>
      <c r="G5018" s="25">
        <v>2007</v>
      </c>
      <c r="H5018" s="24">
        <v>0</v>
      </c>
      <c r="I5018" s="23" t="str">
        <f>VLOOKUP(J5018,PROCV!$E$1:$F$27,2,FALSE)</f>
        <v>33 - Rio de Janeiro</v>
      </c>
      <c r="J5018" s="22" t="s">
        <v>82</v>
      </c>
      <c r="K5018" s="22">
        <v>0</v>
      </c>
      <c r="L5018" s="25">
        <v>38804</v>
      </c>
      <c r="M5018" s="20">
        <f>VLOOKUP(G5018,PROCV!$A$110:$B$119,2,FALSE)</f>
        <v>1.7483032046917215</v>
      </c>
      <c r="N5018" s="17">
        <f t="shared" si="78"/>
        <v>67841.157554857564</v>
      </c>
    </row>
    <row r="5019" spans="1:14" x14ac:dyDescent="0.25">
      <c r="A5019" s="30" t="s">
        <v>48</v>
      </c>
      <c r="B5019" s="29">
        <v>75372</v>
      </c>
      <c r="C5019" s="28" t="s">
        <v>1622</v>
      </c>
      <c r="D5019" s="27" t="s">
        <v>46</v>
      </c>
      <c r="E5019" s="27" t="s">
        <v>50</v>
      </c>
      <c r="F5019" s="26" t="str">
        <f>VLOOKUP(E5019,PROCV!$A$1:$B$107,2,TRUE)</f>
        <v>Educação e Criação em Artes</v>
      </c>
      <c r="G5019" s="25">
        <v>2007</v>
      </c>
      <c r="H5019" s="24">
        <v>0</v>
      </c>
      <c r="I5019" s="23" t="str">
        <f>VLOOKUP(J5019,PROCV!$E$1:$F$27,2,FALSE)</f>
        <v>43 - Rio Grande do Sul</v>
      </c>
      <c r="J5019" s="22" t="s">
        <v>56</v>
      </c>
      <c r="K5019" s="22">
        <v>0</v>
      </c>
      <c r="L5019" s="25">
        <v>48824</v>
      </c>
      <c r="M5019" s="20">
        <f>VLOOKUP(G5019,PROCV!$A$110:$B$119,2,FALSE)</f>
        <v>1.7483032046917215</v>
      </c>
      <c r="N5019" s="17">
        <f t="shared" si="78"/>
        <v>85359.155665868617</v>
      </c>
    </row>
    <row r="5020" spans="1:14" x14ac:dyDescent="0.25">
      <c r="A5020" s="30" t="s">
        <v>48</v>
      </c>
      <c r="B5020" s="29">
        <v>75507</v>
      </c>
      <c r="C5020" s="28" t="s">
        <v>1621</v>
      </c>
      <c r="D5020" s="27" t="s">
        <v>46</v>
      </c>
      <c r="E5020" s="27" t="s">
        <v>50</v>
      </c>
      <c r="F5020" s="26" t="str">
        <f>VLOOKUP(E5020,PROCV!$A$1:$B$107,2,TRUE)</f>
        <v>Educação e Criação em Artes</v>
      </c>
      <c r="G5020" s="25">
        <v>2007</v>
      </c>
      <c r="H5020" s="24">
        <v>0</v>
      </c>
      <c r="I5020" s="23" t="str">
        <f>VLOOKUP(J5020,PROCV!$E$1:$F$27,2,FALSE)</f>
        <v>35 - São Paulo</v>
      </c>
      <c r="J5020" s="22" t="s">
        <v>76</v>
      </c>
      <c r="K5020" s="22">
        <v>0</v>
      </c>
      <c r="L5020" s="25">
        <v>40800</v>
      </c>
      <c r="M5020" s="20">
        <f>VLOOKUP(G5020,PROCV!$A$110:$B$119,2,FALSE)</f>
        <v>1.7483032046917215</v>
      </c>
      <c r="N5020" s="17">
        <f t="shared" si="78"/>
        <v>71330.770751422242</v>
      </c>
    </row>
    <row r="5021" spans="1:14" x14ac:dyDescent="0.25">
      <c r="A5021" s="30" t="s">
        <v>48</v>
      </c>
      <c r="B5021" s="29">
        <v>75061</v>
      </c>
      <c r="C5021" s="28" t="s">
        <v>1620</v>
      </c>
      <c r="D5021" s="27" t="s">
        <v>46</v>
      </c>
      <c r="E5021" s="27" t="s">
        <v>50</v>
      </c>
      <c r="F5021" s="26" t="str">
        <f>VLOOKUP(E5021,PROCV!$A$1:$B$107,2,TRUE)</f>
        <v>Educação e Criação em Artes</v>
      </c>
      <c r="G5021" s="25">
        <v>2007</v>
      </c>
      <c r="H5021" s="24">
        <v>0</v>
      </c>
      <c r="I5021" s="23" t="str">
        <f>VLOOKUP(J5021,PROCV!$E$1:$F$27,2,FALSE)</f>
        <v>50 - Mato Grosso do Sul</v>
      </c>
      <c r="J5021" s="22" t="s">
        <v>179</v>
      </c>
      <c r="K5021" s="22">
        <v>0</v>
      </c>
      <c r="L5021" s="25">
        <v>82900</v>
      </c>
      <c r="M5021" s="20">
        <f>VLOOKUP(G5021,PROCV!$A$110:$B$119,2,FALSE)</f>
        <v>1.7483032046917215</v>
      </c>
      <c r="N5021" s="17">
        <f t="shared" si="78"/>
        <v>144934.33566894371</v>
      </c>
    </row>
    <row r="5022" spans="1:14" x14ac:dyDescent="0.25">
      <c r="A5022" s="30" t="s">
        <v>48</v>
      </c>
      <c r="B5022" s="29">
        <v>74834</v>
      </c>
      <c r="C5022" s="28" t="s">
        <v>1619</v>
      </c>
      <c r="D5022" s="27" t="s">
        <v>46</v>
      </c>
      <c r="E5022" s="27" t="s">
        <v>50</v>
      </c>
      <c r="F5022" s="26" t="str">
        <f>VLOOKUP(E5022,PROCV!$A$1:$B$107,2,TRUE)</f>
        <v>Educação e Criação em Artes</v>
      </c>
      <c r="G5022" s="25">
        <v>2007</v>
      </c>
      <c r="H5022" s="24">
        <v>0</v>
      </c>
      <c r="I5022" s="23" t="str">
        <f>VLOOKUP(J5022,PROCV!$E$1:$F$27,2,FALSE)</f>
        <v>13 - Amazonas</v>
      </c>
      <c r="J5022" s="22" t="s">
        <v>823</v>
      </c>
      <c r="K5022" s="22">
        <v>0</v>
      </c>
      <c r="L5022" s="25">
        <v>43178.27</v>
      </c>
      <c r="M5022" s="20">
        <f>VLOOKUP(G5022,PROCV!$A$110:$B$119,2,FALSE)</f>
        <v>1.7483032046917215</v>
      </c>
      <c r="N5022" s="17">
        <f t="shared" si="78"/>
        <v>75488.707814044406</v>
      </c>
    </row>
    <row r="5023" spans="1:14" x14ac:dyDescent="0.25">
      <c r="A5023" s="30" t="s">
        <v>48</v>
      </c>
      <c r="B5023" s="29">
        <v>75162</v>
      </c>
      <c r="C5023" s="28" t="s">
        <v>1618</v>
      </c>
      <c r="D5023" s="27" t="s">
        <v>46</v>
      </c>
      <c r="E5023" s="27" t="s">
        <v>50</v>
      </c>
      <c r="F5023" s="26" t="str">
        <f>VLOOKUP(E5023,PROCV!$A$1:$B$107,2,TRUE)</f>
        <v>Educação e Criação em Artes</v>
      </c>
      <c r="G5023" s="25">
        <v>2007</v>
      </c>
      <c r="H5023" s="24">
        <v>0</v>
      </c>
      <c r="I5023" s="23" t="str">
        <f>VLOOKUP(J5023,PROCV!$E$1:$F$27,2,FALSE)</f>
        <v>16 - Amapá</v>
      </c>
      <c r="J5023" s="22" t="s">
        <v>61</v>
      </c>
      <c r="K5023" s="22">
        <v>0</v>
      </c>
      <c r="L5023" s="25">
        <v>19172</v>
      </c>
      <c r="M5023" s="20">
        <f>VLOOKUP(G5023,PROCV!$A$110:$B$119,2,FALSE)</f>
        <v>1.7483032046917215</v>
      </c>
      <c r="N5023" s="17">
        <f t="shared" si="78"/>
        <v>33518.469040349686</v>
      </c>
    </row>
    <row r="5024" spans="1:14" x14ac:dyDescent="0.25">
      <c r="A5024" s="30" t="s">
        <v>48</v>
      </c>
      <c r="B5024" s="29">
        <v>75413</v>
      </c>
      <c r="C5024" s="28" t="s">
        <v>1617</v>
      </c>
      <c r="D5024" s="27" t="s">
        <v>46</v>
      </c>
      <c r="E5024" s="27" t="s">
        <v>50</v>
      </c>
      <c r="F5024" s="26" t="str">
        <f>VLOOKUP(E5024,PROCV!$A$1:$B$107,2,TRUE)</f>
        <v>Educação e Criação em Artes</v>
      </c>
      <c r="G5024" s="25">
        <v>2007</v>
      </c>
      <c r="H5024" s="24">
        <v>0</v>
      </c>
      <c r="I5024" s="23" t="str">
        <f>VLOOKUP(J5024,PROCV!$E$1:$F$27,2,FALSE)</f>
        <v>17 - Tocantins</v>
      </c>
      <c r="J5024" s="22" t="s">
        <v>64</v>
      </c>
      <c r="K5024" s="22">
        <v>0</v>
      </c>
      <c r="L5024" s="25">
        <v>24968</v>
      </c>
      <c r="M5024" s="20">
        <f>VLOOKUP(G5024,PROCV!$A$110:$B$119,2,FALSE)</f>
        <v>1.7483032046917215</v>
      </c>
      <c r="N5024" s="17">
        <f t="shared" si="78"/>
        <v>43651.634414742904</v>
      </c>
    </row>
    <row r="5025" spans="1:14" x14ac:dyDescent="0.25">
      <c r="A5025" s="30" t="s">
        <v>48</v>
      </c>
      <c r="B5025" s="29">
        <v>75500</v>
      </c>
      <c r="C5025" s="28" t="s">
        <v>1616</v>
      </c>
      <c r="D5025" s="27" t="s">
        <v>46</v>
      </c>
      <c r="E5025" s="27" t="s">
        <v>50</v>
      </c>
      <c r="F5025" s="26" t="str">
        <f>VLOOKUP(E5025,PROCV!$A$1:$B$107,2,TRUE)</f>
        <v>Educação e Criação em Artes</v>
      </c>
      <c r="G5025" s="25">
        <v>2007</v>
      </c>
      <c r="H5025" s="24">
        <v>0</v>
      </c>
      <c r="I5025" s="23" t="str">
        <f>VLOOKUP(J5025,PROCV!$E$1:$F$27,2,FALSE)</f>
        <v>29 - Bahia</v>
      </c>
      <c r="J5025" s="22" t="s">
        <v>73</v>
      </c>
      <c r="K5025" s="22">
        <v>0</v>
      </c>
      <c r="L5025" s="25">
        <v>64036.6</v>
      </c>
      <c r="M5025" s="20">
        <f>VLOOKUP(G5025,PROCV!$A$110:$B$119,2,FALSE)</f>
        <v>1.7483032046917215</v>
      </c>
      <c r="N5025" s="17">
        <f t="shared" si="78"/>
        <v>111955.3929975619</v>
      </c>
    </row>
    <row r="5026" spans="1:14" ht="26.25" x14ac:dyDescent="0.25">
      <c r="A5026" s="30" t="s">
        <v>48</v>
      </c>
      <c r="B5026" s="29">
        <v>75495</v>
      </c>
      <c r="C5026" s="28" t="s">
        <v>1615</v>
      </c>
      <c r="D5026" s="27" t="s">
        <v>46</v>
      </c>
      <c r="E5026" s="27" t="s">
        <v>50</v>
      </c>
      <c r="F5026" s="26" t="str">
        <f>VLOOKUP(E5026,PROCV!$A$1:$B$107,2,TRUE)</f>
        <v>Educação e Criação em Artes</v>
      </c>
      <c r="G5026" s="25">
        <v>2007</v>
      </c>
      <c r="H5026" s="24">
        <v>0</v>
      </c>
      <c r="I5026" s="23" t="str">
        <f>VLOOKUP(J5026,PROCV!$E$1:$F$27,2,FALSE)</f>
        <v>25 - Paraíba</v>
      </c>
      <c r="J5026" s="22" t="s">
        <v>346</v>
      </c>
      <c r="K5026" s="22">
        <v>0</v>
      </c>
      <c r="L5026" s="25">
        <v>42720</v>
      </c>
      <c r="M5026" s="20">
        <f>VLOOKUP(G5026,PROCV!$A$110:$B$119,2,FALSE)</f>
        <v>1.7483032046917215</v>
      </c>
      <c r="N5026" s="17">
        <f t="shared" si="78"/>
        <v>74687.512904430347</v>
      </c>
    </row>
    <row r="5027" spans="1:14" x14ac:dyDescent="0.25">
      <c r="A5027" s="30" t="s">
        <v>48</v>
      </c>
      <c r="B5027" s="29">
        <v>74748</v>
      </c>
      <c r="C5027" s="28" t="s">
        <v>1614</v>
      </c>
      <c r="D5027" s="27" t="s">
        <v>189</v>
      </c>
      <c r="E5027" s="27" t="s">
        <v>640</v>
      </c>
      <c r="F5027" s="26" t="str">
        <f>VLOOKUP(E5027,PROCV!$A$1:$B$107,2,TRUE)</f>
        <v>Música</v>
      </c>
      <c r="G5027" s="25">
        <v>2007</v>
      </c>
      <c r="H5027" s="24">
        <v>0</v>
      </c>
      <c r="I5027" s="23" t="str">
        <f>VLOOKUP(J5027,PROCV!$E$1:$F$27,2,FALSE)</f>
        <v>22 - Piauí</v>
      </c>
      <c r="J5027" s="22" t="s">
        <v>77</v>
      </c>
      <c r="K5027" s="22">
        <v>0</v>
      </c>
      <c r="L5027" s="25">
        <v>500000</v>
      </c>
      <c r="M5027" s="20">
        <f>VLOOKUP(G5027,PROCV!$A$110:$B$119,2,FALSE)</f>
        <v>1.7483032046917215</v>
      </c>
      <c r="N5027" s="17">
        <f t="shared" si="78"/>
        <v>874151.6023458608</v>
      </c>
    </row>
    <row r="5028" spans="1:14" x14ac:dyDescent="0.25">
      <c r="A5028" s="30" t="s">
        <v>48</v>
      </c>
      <c r="B5028" s="29">
        <v>79833</v>
      </c>
      <c r="C5028" s="28" t="s">
        <v>1613</v>
      </c>
      <c r="D5028" s="27" t="s">
        <v>314</v>
      </c>
      <c r="E5028" s="27" t="s">
        <v>265</v>
      </c>
      <c r="F5028" s="26" t="str">
        <f>VLOOKUP(E5028,PROCV!$A$1:$B$107,2,TRUE)</f>
        <v>Patrimônio</v>
      </c>
      <c r="G5028" s="31">
        <v>2007</v>
      </c>
      <c r="H5028" s="24">
        <v>0</v>
      </c>
      <c r="I5028" s="23" t="str">
        <f>VLOOKUP(J5028,PROCV!$E$1:$F$27,2,FALSE)</f>
        <v>33 - Rio de Janeiro</v>
      </c>
      <c r="J5028" s="22" t="s">
        <v>82</v>
      </c>
      <c r="K5028" s="22">
        <v>0</v>
      </c>
      <c r="L5028" s="31">
        <v>120000</v>
      </c>
      <c r="M5028" s="20">
        <f>VLOOKUP(G5028,PROCV!$A$110:$B$119,2,FALSE)</f>
        <v>1.7483032046917215</v>
      </c>
      <c r="N5028" s="17">
        <f t="shared" si="78"/>
        <v>209796.38456300658</v>
      </c>
    </row>
    <row r="5029" spans="1:14" x14ac:dyDescent="0.25">
      <c r="A5029" s="30" t="s">
        <v>48</v>
      </c>
      <c r="B5029" s="29">
        <v>75748</v>
      </c>
      <c r="C5029" s="28" t="s">
        <v>1612</v>
      </c>
      <c r="D5029" s="27" t="s">
        <v>46</v>
      </c>
      <c r="E5029" s="27" t="s">
        <v>50</v>
      </c>
      <c r="F5029" s="26" t="str">
        <f>VLOOKUP(E5029,PROCV!$A$1:$B$107,2,TRUE)</f>
        <v>Educação e Criação em Artes</v>
      </c>
      <c r="G5029" s="25">
        <v>2007</v>
      </c>
      <c r="H5029" s="24">
        <v>0</v>
      </c>
      <c r="I5029" s="23" t="str">
        <f>VLOOKUP(J5029,PROCV!$E$1:$F$27,2,FALSE)</f>
        <v>41 - Paraná</v>
      </c>
      <c r="J5029" s="22" t="s">
        <v>106</v>
      </c>
      <c r="K5029" s="22">
        <v>0</v>
      </c>
      <c r="L5029" s="25">
        <v>75446</v>
      </c>
      <c r="M5029" s="20">
        <f>VLOOKUP(G5029,PROCV!$A$110:$B$119,2,FALSE)</f>
        <v>1.7483032046917215</v>
      </c>
      <c r="N5029" s="17">
        <f t="shared" si="78"/>
        <v>131902.48358117163</v>
      </c>
    </row>
    <row r="5030" spans="1:14" x14ac:dyDescent="0.25">
      <c r="A5030" s="30" t="s">
        <v>48</v>
      </c>
      <c r="B5030" s="29">
        <v>75752</v>
      </c>
      <c r="C5030" s="28" t="s">
        <v>1611</v>
      </c>
      <c r="D5030" s="27" t="s">
        <v>46</v>
      </c>
      <c r="E5030" s="27" t="s">
        <v>50</v>
      </c>
      <c r="F5030" s="26" t="str">
        <f>VLOOKUP(E5030,PROCV!$A$1:$B$107,2,TRUE)</f>
        <v>Educação e Criação em Artes</v>
      </c>
      <c r="G5030" s="25">
        <v>2007</v>
      </c>
      <c r="H5030" s="24">
        <v>0</v>
      </c>
      <c r="I5030" s="23" t="str">
        <f>VLOOKUP(J5030,PROCV!$E$1:$F$27,2,FALSE)</f>
        <v>41 - Paraná</v>
      </c>
      <c r="J5030" s="22" t="s">
        <v>106</v>
      </c>
      <c r="K5030" s="22">
        <v>0</v>
      </c>
      <c r="L5030" s="25">
        <v>99301</v>
      </c>
      <c r="M5030" s="20">
        <f>VLOOKUP(G5030,PROCV!$A$110:$B$119,2,FALSE)</f>
        <v>1.7483032046917215</v>
      </c>
      <c r="N5030" s="17">
        <f t="shared" si="78"/>
        <v>173608.25652909264</v>
      </c>
    </row>
    <row r="5031" spans="1:14" x14ac:dyDescent="0.25">
      <c r="A5031" s="30" t="s">
        <v>48</v>
      </c>
      <c r="B5031" s="29">
        <v>76215</v>
      </c>
      <c r="C5031" s="28" t="s">
        <v>1610</v>
      </c>
      <c r="D5031" s="27" t="s">
        <v>46</v>
      </c>
      <c r="E5031" s="27" t="s">
        <v>50</v>
      </c>
      <c r="F5031" s="26" t="str">
        <f>VLOOKUP(E5031,PROCV!$A$1:$B$107,2,TRUE)</f>
        <v>Educação e Criação em Artes</v>
      </c>
      <c r="G5031" s="25">
        <v>2007</v>
      </c>
      <c r="H5031" s="24">
        <v>0</v>
      </c>
      <c r="I5031" s="23" t="str">
        <f>VLOOKUP(J5031,PROCV!$E$1:$F$27,2,FALSE)</f>
        <v>41 - Paraná</v>
      </c>
      <c r="J5031" s="22" t="s">
        <v>106</v>
      </c>
      <c r="K5031" s="22">
        <v>0</v>
      </c>
      <c r="L5031" s="25">
        <v>75251</v>
      </c>
      <c r="M5031" s="20">
        <f>VLOOKUP(G5031,PROCV!$A$110:$B$119,2,FALSE)</f>
        <v>1.7483032046917215</v>
      </c>
      <c r="N5031" s="17">
        <f t="shared" si="78"/>
        <v>131561.56445625675</v>
      </c>
    </row>
    <row r="5032" spans="1:14" x14ac:dyDescent="0.25">
      <c r="A5032" s="30" t="s">
        <v>48</v>
      </c>
      <c r="B5032" s="29">
        <v>77081</v>
      </c>
      <c r="C5032" s="28" t="s">
        <v>1609</v>
      </c>
      <c r="D5032" s="27" t="s">
        <v>314</v>
      </c>
      <c r="E5032" s="27" t="s">
        <v>265</v>
      </c>
      <c r="F5032" s="26" t="str">
        <f>VLOOKUP(E5032,PROCV!$A$1:$B$107,2,TRUE)</f>
        <v>Patrimônio</v>
      </c>
      <c r="G5032" s="31">
        <v>2007</v>
      </c>
      <c r="H5032" s="24">
        <v>0</v>
      </c>
      <c r="I5032" s="23" t="str">
        <f>VLOOKUP(J5032,PROCV!$E$1:$F$27,2,FALSE)</f>
        <v>53 - Distrito Federal</v>
      </c>
      <c r="J5032" s="22" t="s">
        <v>75</v>
      </c>
      <c r="K5032" s="22">
        <v>0</v>
      </c>
      <c r="L5032" s="31">
        <v>100000</v>
      </c>
      <c r="M5032" s="20">
        <f>VLOOKUP(G5032,PROCV!$A$110:$B$119,2,FALSE)</f>
        <v>1.7483032046917215</v>
      </c>
      <c r="N5032" s="17">
        <f t="shared" si="78"/>
        <v>174830.32046917215</v>
      </c>
    </row>
    <row r="5033" spans="1:14" x14ac:dyDescent="0.25">
      <c r="A5033" s="30" t="s">
        <v>48</v>
      </c>
      <c r="B5033" s="29">
        <v>66129</v>
      </c>
      <c r="C5033" s="28" t="s">
        <v>1608</v>
      </c>
      <c r="D5033" s="27" t="s">
        <v>46</v>
      </c>
      <c r="E5033" s="27" t="s">
        <v>45</v>
      </c>
      <c r="F5033" s="26" t="str">
        <f>VLOOKUP(E5033,PROCV!$A$1:$B$107,2,TRUE)</f>
        <v>Artes Cênicas e Espetáculo</v>
      </c>
      <c r="G5033" s="25">
        <v>2007</v>
      </c>
      <c r="H5033" s="24">
        <v>0</v>
      </c>
      <c r="I5033" s="23" t="str">
        <f>VLOOKUP(J5033,PROCV!$E$1:$F$27,2,FALSE)</f>
        <v>32 - Espírito Santo</v>
      </c>
      <c r="J5033" s="22" t="s">
        <v>67</v>
      </c>
      <c r="K5033" s="22">
        <v>0</v>
      </c>
      <c r="L5033" s="25">
        <v>30706.959999999999</v>
      </c>
      <c r="M5033" s="20">
        <f>VLOOKUP(G5033,PROCV!$A$110:$B$119,2,FALSE)</f>
        <v>1.7483032046917215</v>
      </c>
      <c r="N5033" s="17">
        <f t="shared" si="78"/>
        <v>53685.076574340506</v>
      </c>
    </row>
    <row r="5034" spans="1:14" x14ac:dyDescent="0.25">
      <c r="A5034" s="30" t="s">
        <v>48</v>
      </c>
      <c r="B5034" s="29">
        <v>74836</v>
      </c>
      <c r="C5034" s="28" t="s">
        <v>1607</v>
      </c>
      <c r="D5034" s="27" t="s">
        <v>46</v>
      </c>
      <c r="E5034" s="27" t="s">
        <v>50</v>
      </c>
      <c r="F5034" s="26" t="str">
        <f>VLOOKUP(E5034,PROCV!$A$1:$B$107,2,TRUE)</f>
        <v>Educação e Criação em Artes</v>
      </c>
      <c r="G5034" s="25">
        <v>2007</v>
      </c>
      <c r="H5034" s="24">
        <v>0</v>
      </c>
      <c r="I5034" s="23" t="str">
        <f>VLOOKUP(J5034,PROCV!$E$1:$F$27,2,FALSE)</f>
        <v>24 - Rio Grande do Norte</v>
      </c>
      <c r="J5034" s="22" t="s">
        <v>54</v>
      </c>
      <c r="K5034" s="22">
        <v>0</v>
      </c>
      <c r="L5034" s="25">
        <v>128938.05</v>
      </c>
      <c r="M5034" s="20">
        <f>VLOOKUP(G5034,PROCV!$A$110:$B$119,2,FALSE)</f>
        <v>1.7483032046917215</v>
      </c>
      <c r="N5034" s="17">
        <f t="shared" si="78"/>
        <v>225422.80602170143</v>
      </c>
    </row>
    <row r="5035" spans="1:14" x14ac:dyDescent="0.25">
      <c r="A5035" s="30" t="s">
        <v>48</v>
      </c>
      <c r="B5035" s="29">
        <v>68415</v>
      </c>
      <c r="C5035" s="28" t="s">
        <v>1606</v>
      </c>
      <c r="D5035" s="27" t="s">
        <v>314</v>
      </c>
      <c r="E5035" s="27" t="s">
        <v>590</v>
      </c>
      <c r="F5035" s="26" t="str">
        <f>VLOOKUP(E5035,PROCV!$A$1:$B$107,2,TRUE)</f>
        <v>Artes Cênicas e Espetáculo</v>
      </c>
      <c r="G5035" s="31">
        <v>2007</v>
      </c>
      <c r="H5035" s="24">
        <v>0</v>
      </c>
      <c r="I5035" s="23" t="str">
        <f>VLOOKUP(J5035,PROCV!$E$1:$F$27,2,FALSE)</f>
        <v>53 - Distrito Federal</v>
      </c>
      <c r="J5035" s="22" t="s">
        <v>75</v>
      </c>
      <c r="K5035" s="22">
        <v>0</v>
      </c>
      <c r="L5035" s="31">
        <v>29780</v>
      </c>
      <c r="M5035" s="20">
        <f>VLOOKUP(G5035,PROCV!$A$110:$B$119,2,FALSE)</f>
        <v>1.7483032046917215</v>
      </c>
      <c r="N5035" s="17">
        <f t="shared" si="78"/>
        <v>52064.469435719468</v>
      </c>
    </row>
    <row r="5036" spans="1:14" x14ac:dyDescent="0.25">
      <c r="A5036" s="30" t="s">
        <v>48</v>
      </c>
      <c r="B5036" s="29">
        <v>76565</v>
      </c>
      <c r="C5036" s="28" t="s">
        <v>1605</v>
      </c>
      <c r="D5036" s="27" t="s">
        <v>46</v>
      </c>
      <c r="E5036" s="27" t="s">
        <v>50</v>
      </c>
      <c r="F5036" s="26" t="str">
        <f>VLOOKUP(E5036,PROCV!$A$1:$B$107,2,TRUE)</f>
        <v>Educação e Criação em Artes</v>
      </c>
      <c r="G5036" s="25">
        <v>2007</v>
      </c>
      <c r="H5036" s="24">
        <v>0</v>
      </c>
      <c r="I5036" s="23" t="str">
        <f>VLOOKUP(J5036,PROCV!$E$1:$F$27,2,FALSE)</f>
        <v>23 - Ceará</v>
      </c>
      <c r="J5036" s="22" t="s">
        <v>52</v>
      </c>
      <c r="K5036" s="22">
        <v>0</v>
      </c>
      <c r="L5036" s="25">
        <v>200000</v>
      </c>
      <c r="M5036" s="20">
        <f>VLOOKUP(G5036,PROCV!$A$110:$B$119,2,FALSE)</f>
        <v>1.7483032046917215</v>
      </c>
      <c r="N5036" s="17">
        <f t="shared" si="78"/>
        <v>349660.6409383443</v>
      </c>
    </row>
    <row r="5037" spans="1:14" x14ac:dyDescent="0.25">
      <c r="A5037" s="30" t="s">
        <v>48</v>
      </c>
      <c r="B5037" s="29">
        <v>73191</v>
      </c>
      <c r="C5037" s="28" t="s">
        <v>1604</v>
      </c>
      <c r="D5037" s="27" t="s">
        <v>114</v>
      </c>
      <c r="E5037" s="27" t="s">
        <v>113</v>
      </c>
      <c r="F5037" s="26" t="str">
        <f>VLOOKUP(E5037,PROCV!$A$1:$B$107,2,TRUE)</f>
        <v>Música</v>
      </c>
      <c r="G5037" s="25">
        <v>2007</v>
      </c>
      <c r="H5037" s="24">
        <v>0</v>
      </c>
      <c r="I5037" s="23" t="str">
        <f>VLOOKUP(J5037,PROCV!$E$1:$F$27,2,FALSE)</f>
        <v>27 - Alagoas</v>
      </c>
      <c r="J5037" s="22" t="s">
        <v>65</v>
      </c>
      <c r="K5037" s="22">
        <v>0</v>
      </c>
      <c r="L5037" s="25">
        <v>160000</v>
      </c>
      <c r="M5037" s="20">
        <f>VLOOKUP(G5037,PROCV!$A$110:$B$119,2,FALSE)</f>
        <v>1.7483032046917215</v>
      </c>
      <c r="N5037" s="17">
        <f t="shared" si="78"/>
        <v>279728.51275067544</v>
      </c>
    </row>
    <row r="5038" spans="1:14" x14ac:dyDescent="0.25">
      <c r="A5038" s="30" t="s">
        <v>48</v>
      </c>
      <c r="B5038" s="29">
        <v>78330</v>
      </c>
      <c r="C5038" s="28" t="s">
        <v>1603</v>
      </c>
      <c r="D5038" s="27" t="s">
        <v>189</v>
      </c>
      <c r="E5038" s="27" t="s">
        <v>630</v>
      </c>
      <c r="F5038" s="26" t="s">
        <v>10</v>
      </c>
      <c r="G5038" s="25">
        <v>2007</v>
      </c>
      <c r="H5038" s="24">
        <v>0</v>
      </c>
      <c r="I5038" s="23" t="str">
        <f>VLOOKUP(J5038,PROCV!$E$1:$F$27,2,FALSE)</f>
        <v>41 - Paraná</v>
      </c>
      <c r="J5038" s="22" t="s">
        <v>106</v>
      </c>
      <c r="K5038" s="22">
        <v>0</v>
      </c>
      <c r="L5038" s="25">
        <v>49999.62</v>
      </c>
      <c r="M5038" s="20">
        <f>VLOOKUP(G5038,PROCV!$A$110:$B$119,2,FALSE)</f>
        <v>1.7483032046917215</v>
      </c>
      <c r="N5038" s="17">
        <f t="shared" si="78"/>
        <v>87414.495879368304</v>
      </c>
    </row>
    <row r="5039" spans="1:14" x14ac:dyDescent="0.25">
      <c r="A5039" s="30" t="s">
        <v>48</v>
      </c>
      <c r="B5039" s="29">
        <v>72768</v>
      </c>
      <c r="C5039" s="28" t="s">
        <v>1602</v>
      </c>
      <c r="D5039" s="27" t="s">
        <v>4</v>
      </c>
      <c r="E5039" s="27" t="s">
        <v>230</v>
      </c>
      <c r="F5039" s="26" t="str">
        <f>VLOOKUP(E5039,PROCV!$A$1:$B$107,2,TRUE)</f>
        <v>Artes Cênicas e Espetáculo</v>
      </c>
      <c r="G5039" s="25">
        <v>2007</v>
      </c>
      <c r="H5039" s="24">
        <v>0</v>
      </c>
      <c r="I5039" s="23" t="str">
        <f>VLOOKUP(J5039,PROCV!$E$1:$F$27,2,FALSE)</f>
        <v>23 - Ceará</v>
      </c>
      <c r="J5039" s="22" t="s">
        <v>52</v>
      </c>
      <c r="K5039" s="22">
        <v>0</v>
      </c>
      <c r="L5039" s="25">
        <v>160000</v>
      </c>
      <c r="M5039" s="20">
        <f>VLOOKUP(G5039,PROCV!$A$110:$B$119,2,FALSE)</f>
        <v>1.7483032046917215</v>
      </c>
      <c r="N5039" s="17">
        <f t="shared" si="78"/>
        <v>279728.51275067544</v>
      </c>
    </row>
    <row r="5040" spans="1:14" x14ac:dyDescent="0.25">
      <c r="A5040" s="30" t="s">
        <v>48</v>
      </c>
      <c r="B5040" s="29">
        <v>61533</v>
      </c>
      <c r="C5040" s="28" t="s">
        <v>1601</v>
      </c>
      <c r="D5040" s="27" t="s">
        <v>114</v>
      </c>
      <c r="E5040" s="27" t="s">
        <v>113</v>
      </c>
      <c r="F5040" s="26" t="str">
        <f>VLOOKUP(E5040,PROCV!$A$1:$B$107,2,TRUE)</f>
        <v>Música</v>
      </c>
      <c r="G5040" s="25">
        <v>2007</v>
      </c>
      <c r="H5040" s="24">
        <v>0</v>
      </c>
      <c r="I5040" s="23" t="str">
        <f>VLOOKUP(J5040,PROCV!$E$1:$F$27,2,FALSE)</f>
        <v>23 - Ceará</v>
      </c>
      <c r="J5040" s="22" t="s">
        <v>52</v>
      </c>
      <c r="K5040" s="22">
        <v>0</v>
      </c>
      <c r="L5040" s="25">
        <v>473949.56</v>
      </c>
      <c r="M5040" s="20">
        <f>VLOOKUP(G5040,PROCV!$A$110:$B$119,2,FALSE)</f>
        <v>1.7483032046917215</v>
      </c>
      <c r="N5040" s="17">
        <f t="shared" si="78"/>
        <v>828607.53461023129</v>
      </c>
    </row>
    <row r="5041" spans="1:14" x14ac:dyDescent="0.25">
      <c r="A5041" s="30" t="s">
        <v>48</v>
      </c>
      <c r="B5041" s="29">
        <v>75877</v>
      </c>
      <c r="C5041" s="28" t="s">
        <v>1600</v>
      </c>
      <c r="D5041" s="27" t="s">
        <v>189</v>
      </c>
      <c r="E5041" s="27" t="s">
        <v>213</v>
      </c>
      <c r="F5041" s="26" t="str">
        <f>VLOOKUP(E5041,PROCV!$A$1:$B$107,2,TRUE)</f>
        <v>Patrimônio</v>
      </c>
      <c r="G5041" s="25">
        <v>2007</v>
      </c>
      <c r="H5041" s="24">
        <v>0</v>
      </c>
      <c r="I5041" s="23" t="str">
        <f>VLOOKUP(J5041,PROCV!$E$1:$F$27,2,FALSE)</f>
        <v>35 - São Paulo</v>
      </c>
      <c r="J5041" s="22" t="s">
        <v>76</v>
      </c>
      <c r="K5041" s="22">
        <v>0</v>
      </c>
      <c r="L5041" s="25">
        <v>87962.880000000005</v>
      </c>
      <c r="M5041" s="20">
        <f>VLOOKUP(G5041,PROCV!$A$110:$B$119,2,FALSE)</f>
        <v>1.7483032046917215</v>
      </c>
      <c r="N5041" s="17">
        <f t="shared" si="78"/>
        <v>153785.78499791335</v>
      </c>
    </row>
    <row r="5042" spans="1:14" x14ac:dyDescent="0.25">
      <c r="A5042" s="30" t="s">
        <v>48</v>
      </c>
      <c r="B5042" s="29">
        <v>79722</v>
      </c>
      <c r="C5042" s="28" t="s">
        <v>1599</v>
      </c>
      <c r="D5042" s="27" t="s">
        <v>46</v>
      </c>
      <c r="E5042" s="27" t="s">
        <v>50</v>
      </c>
      <c r="F5042" s="26" t="str">
        <f>VLOOKUP(E5042,PROCV!$A$1:$B$107,2,TRUE)</f>
        <v>Educação e Criação em Artes</v>
      </c>
      <c r="G5042" s="25">
        <v>2007</v>
      </c>
      <c r="H5042" s="24">
        <v>0</v>
      </c>
      <c r="I5042" s="23" t="str">
        <f>VLOOKUP(J5042,PROCV!$E$1:$F$27,2,FALSE)</f>
        <v>29 - Bahia</v>
      </c>
      <c r="J5042" s="22" t="s">
        <v>73</v>
      </c>
      <c r="K5042" s="22">
        <v>0</v>
      </c>
      <c r="L5042" s="25">
        <v>100000</v>
      </c>
      <c r="M5042" s="20">
        <f>VLOOKUP(G5042,PROCV!$A$110:$B$119,2,FALSE)</f>
        <v>1.7483032046917215</v>
      </c>
      <c r="N5042" s="17">
        <f t="shared" si="78"/>
        <v>174830.32046917215</v>
      </c>
    </row>
    <row r="5043" spans="1:14" x14ac:dyDescent="0.25">
      <c r="A5043" s="30" t="s">
        <v>48</v>
      </c>
      <c r="B5043" s="29">
        <v>73645</v>
      </c>
      <c r="C5043" s="28" t="s">
        <v>1598</v>
      </c>
      <c r="D5043" s="27" t="s">
        <v>46</v>
      </c>
      <c r="E5043" s="27" t="s">
        <v>50</v>
      </c>
      <c r="F5043" s="26" t="str">
        <f>VLOOKUP(E5043,PROCV!$A$1:$B$107,2,TRUE)</f>
        <v>Educação e Criação em Artes</v>
      </c>
      <c r="G5043" s="25">
        <v>2007</v>
      </c>
      <c r="H5043" s="24">
        <v>0</v>
      </c>
      <c r="I5043" s="23" t="str">
        <f>VLOOKUP(J5043,PROCV!$E$1:$F$27,2,FALSE)</f>
        <v>25 - Paraíba</v>
      </c>
      <c r="J5043" s="22" t="s">
        <v>346</v>
      </c>
      <c r="K5043" s="22">
        <v>0</v>
      </c>
      <c r="L5043" s="25">
        <v>147824</v>
      </c>
      <c r="M5043" s="20">
        <f>VLOOKUP(G5043,PROCV!$A$110:$B$119,2,FALSE)</f>
        <v>1.7483032046917215</v>
      </c>
      <c r="N5043" s="17">
        <f t="shared" si="78"/>
        <v>258441.17293034904</v>
      </c>
    </row>
    <row r="5044" spans="1:14" x14ac:dyDescent="0.25">
      <c r="A5044" s="30" t="s">
        <v>48</v>
      </c>
      <c r="B5044" s="29">
        <v>76154</v>
      </c>
      <c r="C5044" s="28" t="s">
        <v>1597</v>
      </c>
      <c r="D5044" s="27" t="s">
        <v>46</v>
      </c>
      <c r="E5044" s="27" t="s">
        <v>50</v>
      </c>
      <c r="F5044" s="26" t="str">
        <f>VLOOKUP(E5044,PROCV!$A$1:$B$107,2,TRUE)</f>
        <v>Educação e Criação em Artes</v>
      </c>
      <c r="G5044" s="25">
        <v>2007</v>
      </c>
      <c r="H5044" s="24">
        <v>0</v>
      </c>
      <c r="I5044" s="23" t="str">
        <f>VLOOKUP(J5044,PROCV!$E$1:$F$27,2,FALSE)</f>
        <v>43 - Rio Grande do Sul</v>
      </c>
      <c r="J5044" s="22" t="s">
        <v>56</v>
      </c>
      <c r="K5044" s="22">
        <v>0</v>
      </c>
      <c r="L5044" s="25">
        <v>29912.3</v>
      </c>
      <c r="M5044" s="20">
        <f>VLOOKUP(G5044,PROCV!$A$110:$B$119,2,FALSE)</f>
        <v>1.7483032046917215</v>
      </c>
      <c r="N5044" s="17">
        <f t="shared" si="78"/>
        <v>52295.769949700181</v>
      </c>
    </row>
    <row r="5045" spans="1:14" x14ac:dyDescent="0.25">
      <c r="A5045" s="30" t="s">
        <v>48</v>
      </c>
      <c r="B5045" s="29">
        <v>710899</v>
      </c>
      <c r="C5045" s="28" t="s">
        <v>1596</v>
      </c>
      <c r="D5045" s="27" t="s">
        <v>4</v>
      </c>
      <c r="E5045" s="27" t="s">
        <v>230</v>
      </c>
      <c r="F5045" s="26" t="str">
        <f>VLOOKUP(E5045,PROCV!$A$1:$B$107,2,TRUE)</f>
        <v>Artes Cênicas e Espetáculo</v>
      </c>
      <c r="G5045" s="25">
        <v>2007</v>
      </c>
      <c r="H5045" s="24">
        <v>0</v>
      </c>
      <c r="I5045" s="23" t="str">
        <f>VLOOKUP(J5045,PROCV!$E$1:$F$27,2,FALSE)</f>
        <v>31 - Minas Gerais</v>
      </c>
      <c r="J5045" s="22" t="s">
        <v>85</v>
      </c>
      <c r="K5045" s="22">
        <v>0</v>
      </c>
      <c r="L5045" s="25">
        <v>250000</v>
      </c>
      <c r="M5045" s="20">
        <f>VLOOKUP(G5045,PROCV!$A$110:$B$119,2,FALSE)</f>
        <v>1.7483032046917215</v>
      </c>
      <c r="N5045" s="17">
        <f t="shared" si="78"/>
        <v>437075.8011729304</v>
      </c>
    </row>
    <row r="5046" spans="1:14" x14ac:dyDescent="0.25">
      <c r="A5046" s="30" t="s">
        <v>48</v>
      </c>
      <c r="B5046" s="29">
        <v>75239</v>
      </c>
      <c r="C5046" s="28" t="s">
        <v>1595</v>
      </c>
      <c r="D5046" s="27" t="s">
        <v>46</v>
      </c>
      <c r="E5046" s="27" t="s">
        <v>50</v>
      </c>
      <c r="F5046" s="26" t="str">
        <f>VLOOKUP(E5046,PROCV!$A$1:$B$107,2,TRUE)</f>
        <v>Educação e Criação em Artes</v>
      </c>
      <c r="G5046" s="25">
        <v>2007</v>
      </c>
      <c r="H5046" s="24">
        <v>0</v>
      </c>
      <c r="I5046" s="23" t="str">
        <f>VLOOKUP(J5046,PROCV!$E$1:$F$27,2,FALSE)</f>
        <v>53 - Distrito Federal</v>
      </c>
      <c r="J5046" s="22" t="s">
        <v>75</v>
      </c>
      <c r="K5046" s="22">
        <v>0</v>
      </c>
      <c r="L5046" s="25">
        <v>185000</v>
      </c>
      <c r="M5046" s="20">
        <f>VLOOKUP(G5046,PROCV!$A$110:$B$119,2,FALSE)</f>
        <v>1.7483032046917215</v>
      </c>
      <c r="N5046" s="17">
        <f t="shared" si="78"/>
        <v>323436.09286796849</v>
      </c>
    </row>
    <row r="5047" spans="1:14" x14ac:dyDescent="0.25">
      <c r="A5047" s="30" t="s">
        <v>48</v>
      </c>
      <c r="B5047" s="29">
        <v>74039</v>
      </c>
      <c r="C5047" s="28" t="s">
        <v>1594</v>
      </c>
      <c r="D5047" s="27" t="s">
        <v>4</v>
      </c>
      <c r="E5047" s="27" t="s">
        <v>230</v>
      </c>
      <c r="F5047" s="26" t="str">
        <f>VLOOKUP(E5047,PROCV!$A$1:$B$107,2,TRUE)</f>
        <v>Artes Cênicas e Espetáculo</v>
      </c>
      <c r="G5047" s="25">
        <v>2007</v>
      </c>
      <c r="H5047" s="24">
        <v>0</v>
      </c>
      <c r="I5047" s="23" t="str">
        <f>VLOOKUP(J5047,PROCV!$E$1:$F$27,2,FALSE)</f>
        <v>42 - Santa Catarina</v>
      </c>
      <c r="J5047" s="22" t="s">
        <v>79</v>
      </c>
      <c r="K5047" s="22">
        <v>0</v>
      </c>
      <c r="L5047" s="25">
        <v>70000</v>
      </c>
      <c r="M5047" s="20">
        <f>VLOOKUP(G5047,PROCV!$A$110:$B$119,2,FALSE)</f>
        <v>1.7483032046917215</v>
      </c>
      <c r="N5047" s="17">
        <f t="shared" si="78"/>
        <v>122381.2243284205</v>
      </c>
    </row>
    <row r="5048" spans="1:14" x14ac:dyDescent="0.25">
      <c r="A5048" s="30" t="s">
        <v>48</v>
      </c>
      <c r="B5048" s="29">
        <v>77216</v>
      </c>
      <c r="C5048" s="28" t="s">
        <v>1593</v>
      </c>
      <c r="D5048" s="27" t="s">
        <v>46</v>
      </c>
      <c r="E5048" s="27" t="s">
        <v>50</v>
      </c>
      <c r="F5048" s="26" t="str">
        <f>VLOOKUP(E5048,PROCV!$A$1:$B$107,2,TRUE)</f>
        <v>Educação e Criação em Artes</v>
      </c>
      <c r="G5048" s="25">
        <v>2007</v>
      </c>
      <c r="H5048" s="24">
        <v>0</v>
      </c>
      <c r="I5048" s="23" t="str">
        <f>VLOOKUP(J5048,PROCV!$E$1:$F$27,2,FALSE)</f>
        <v>35 - São Paulo</v>
      </c>
      <c r="J5048" s="22" t="s">
        <v>76</v>
      </c>
      <c r="K5048" s="22">
        <v>0</v>
      </c>
      <c r="L5048" s="25">
        <v>185000</v>
      </c>
      <c r="M5048" s="20">
        <f>VLOOKUP(G5048,PROCV!$A$110:$B$119,2,FALSE)</f>
        <v>1.7483032046917215</v>
      </c>
      <c r="N5048" s="17">
        <f t="shared" si="78"/>
        <v>323436.09286796849</v>
      </c>
    </row>
    <row r="5049" spans="1:14" x14ac:dyDescent="0.25">
      <c r="A5049" s="30" t="s">
        <v>48</v>
      </c>
      <c r="B5049" s="29">
        <v>611737</v>
      </c>
      <c r="C5049" s="28" t="s">
        <v>1592</v>
      </c>
      <c r="D5049" s="27" t="s">
        <v>46</v>
      </c>
      <c r="E5049" s="27" t="s">
        <v>50</v>
      </c>
      <c r="F5049" s="26" t="str">
        <f>VLOOKUP(E5049,PROCV!$A$1:$B$107,2,TRUE)</f>
        <v>Educação e Criação em Artes</v>
      </c>
      <c r="G5049" s="25">
        <v>2007</v>
      </c>
      <c r="H5049" s="24">
        <v>0</v>
      </c>
      <c r="I5049" s="23" t="str">
        <f>VLOOKUP(J5049,PROCV!$E$1:$F$27,2,FALSE)</f>
        <v>33 - Rio de Janeiro</v>
      </c>
      <c r="J5049" s="22" t="s">
        <v>82</v>
      </c>
      <c r="K5049" s="22">
        <v>0</v>
      </c>
      <c r="L5049" s="25">
        <v>164688.5</v>
      </c>
      <c r="M5049" s="20">
        <f>VLOOKUP(G5049,PROCV!$A$110:$B$119,2,FALSE)</f>
        <v>1.7483032046917215</v>
      </c>
      <c r="N5049" s="17">
        <f t="shared" si="78"/>
        <v>287925.43232587259</v>
      </c>
    </row>
    <row r="5050" spans="1:14" x14ac:dyDescent="0.25">
      <c r="A5050" s="30" t="s">
        <v>48</v>
      </c>
      <c r="B5050" s="29">
        <v>67226</v>
      </c>
      <c r="C5050" s="28" t="s">
        <v>1591</v>
      </c>
      <c r="D5050" s="27" t="s">
        <v>46</v>
      </c>
      <c r="E5050" s="27" t="s">
        <v>50</v>
      </c>
      <c r="F5050" s="26" t="str">
        <f>VLOOKUP(E5050,PROCV!$A$1:$B$107,2,TRUE)</f>
        <v>Educação e Criação em Artes</v>
      </c>
      <c r="G5050" s="25">
        <v>2007</v>
      </c>
      <c r="H5050" s="24">
        <v>0</v>
      </c>
      <c r="I5050" s="23" t="str">
        <f>VLOOKUP(J5050,PROCV!$E$1:$F$27,2,FALSE)</f>
        <v>41 - Paraná</v>
      </c>
      <c r="J5050" s="22" t="s">
        <v>106</v>
      </c>
      <c r="K5050" s="22">
        <v>0</v>
      </c>
      <c r="L5050" s="25">
        <v>123150</v>
      </c>
      <c r="M5050" s="20">
        <f>VLOOKUP(G5050,PROCV!$A$110:$B$119,2,FALSE)</f>
        <v>1.7483032046917215</v>
      </c>
      <c r="N5050" s="17">
        <f t="shared" si="78"/>
        <v>215303.5396577855</v>
      </c>
    </row>
    <row r="5051" spans="1:14" x14ac:dyDescent="0.25">
      <c r="A5051" s="30" t="s">
        <v>48</v>
      </c>
      <c r="B5051" s="29">
        <v>79433</v>
      </c>
      <c r="C5051" s="28" t="s">
        <v>1590</v>
      </c>
      <c r="D5051" s="27" t="s">
        <v>46</v>
      </c>
      <c r="E5051" s="27" t="s">
        <v>50</v>
      </c>
      <c r="F5051" s="26" t="str">
        <f>VLOOKUP(E5051,PROCV!$A$1:$B$107,2,TRUE)</f>
        <v>Educação e Criação em Artes</v>
      </c>
      <c r="G5051" s="25">
        <v>2007</v>
      </c>
      <c r="H5051" s="24">
        <v>0</v>
      </c>
      <c r="I5051" s="23" t="str">
        <f>VLOOKUP(J5051,PROCV!$E$1:$F$27,2,FALSE)</f>
        <v>53 - Distrito Federal</v>
      </c>
      <c r="J5051" s="22" t="s">
        <v>75</v>
      </c>
      <c r="K5051" s="22">
        <v>0</v>
      </c>
      <c r="L5051" s="25">
        <v>471163.99</v>
      </c>
      <c r="M5051" s="20">
        <f>VLOOKUP(G5051,PROCV!$A$110:$B$119,2,FALSE)</f>
        <v>1.7483032046917215</v>
      </c>
      <c r="N5051" s="17">
        <f t="shared" si="78"/>
        <v>823737.51365233818</v>
      </c>
    </row>
    <row r="5052" spans="1:14" x14ac:dyDescent="0.25">
      <c r="A5052" s="30" t="s">
        <v>48</v>
      </c>
      <c r="B5052" s="29">
        <v>71997</v>
      </c>
      <c r="C5052" s="28" t="s">
        <v>1589</v>
      </c>
      <c r="D5052" s="27" t="s">
        <v>314</v>
      </c>
      <c r="E5052" s="27" t="s">
        <v>265</v>
      </c>
      <c r="F5052" s="26" t="str">
        <f>VLOOKUP(E5052,PROCV!$A$1:$B$107,2,TRUE)</f>
        <v>Patrimônio</v>
      </c>
      <c r="G5052" s="31">
        <v>2007</v>
      </c>
      <c r="H5052" s="24">
        <v>0</v>
      </c>
      <c r="I5052" s="23" t="str">
        <f>VLOOKUP(J5052,PROCV!$E$1:$F$27,2,FALSE)</f>
        <v>21 - Maranhão</v>
      </c>
      <c r="J5052" s="22" t="s">
        <v>63</v>
      </c>
      <c r="K5052" s="22">
        <v>0</v>
      </c>
      <c r="L5052" s="31">
        <v>96000</v>
      </c>
      <c r="M5052" s="20">
        <f>VLOOKUP(G5052,PROCV!$A$110:$B$119,2,FALSE)</f>
        <v>1.7483032046917215</v>
      </c>
      <c r="N5052" s="17">
        <f t="shared" si="78"/>
        <v>167837.10765040526</v>
      </c>
    </row>
    <row r="5053" spans="1:14" x14ac:dyDescent="0.25">
      <c r="A5053" s="30" t="s">
        <v>48</v>
      </c>
      <c r="B5053" s="29">
        <v>710524</v>
      </c>
      <c r="C5053" s="28" t="s">
        <v>1588</v>
      </c>
      <c r="D5053" s="27" t="s">
        <v>4</v>
      </c>
      <c r="E5053" s="27" t="s">
        <v>230</v>
      </c>
      <c r="F5053" s="26" t="str">
        <f>VLOOKUP(E5053,PROCV!$A$1:$B$107,2,TRUE)</f>
        <v>Artes Cênicas e Espetáculo</v>
      </c>
      <c r="G5053" s="25">
        <v>2007</v>
      </c>
      <c r="H5053" s="24">
        <v>0</v>
      </c>
      <c r="I5053" s="23" t="str">
        <f>VLOOKUP(J5053,PROCV!$E$1:$F$27,2,FALSE)</f>
        <v>11 - Rondônia</v>
      </c>
      <c r="J5053" s="22" t="s">
        <v>219</v>
      </c>
      <c r="K5053" s="22">
        <v>0</v>
      </c>
      <c r="L5053" s="25">
        <v>500000</v>
      </c>
      <c r="M5053" s="20">
        <f>VLOOKUP(G5053,PROCV!$A$110:$B$119,2,FALSE)</f>
        <v>1.7483032046917215</v>
      </c>
      <c r="N5053" s="17">
        <f t="shared" si="78"/>
        <v>874151.6023458608</v>
      </c>
    </row>
    <row r="5054" spans="1:14" x14ac:dyDescent="0.25">
      <c r="A5054" s="30" t="s">
        <v>48</v>
      </c>
      <c r="B5054" s="29">
        <v>79471</v>
      </c>
      <c r="C5054" s="28" t="s">
        <v>1587</v>
      </c>
      <c r="D5054" s="27" t="s">
        <v>46</v>
      </c>
      <c r="E5054" s="27" t="s">
        <v>50</v>
      </c>
      <c r="F5054" s="26" t="str">
        <f>VLOOKUP(E5054,PROCV!$A$1:$B$107,2,TRUE)</f>
        <v>Educação e Criação em Artes</v>
      </c>
      <c r="G5054" s="25">
        <v>2007</v>
      </c>
      <c r="H5054" s="24">
        <v>0</v>
      </c>
      <c r="I5054" s="23" t="str">
        <f>VLOOKUP(J5054,PROCV!$E$1:$F$27,2,FALSE)</f>
        <v>29 - Bahia</v>
      </c>
      <c r="J5054" s="22" t="s">
        <v>73</v>
      </c>
      <c r="K5054" s="22">
        <v>0</v>
      </c>
      <c r="L5054" s="25">
        <v>245020</v>
      </c>
      <c r="M5054" s="20">
        <f>VLOOKUP(G5054,PROCV!$A$110:$B$119,2,FALSE)</f>
        <v>1.7483032046917215</v>
      </c>
      <c r="N5054" s="17">
        <f t="shared" si="78"/>
        <v>428369.25121356559</v>
      </c>
    </row>
    <row r="5055" spans="1:14" x14ac:dyDescent="0.25">
      <c r="A5055" s="30" t="s">
        <v>48</v>
      </c>
      <c r="B5055" s="29">
        <v>78831</v>
      </c>
      <c r="C5055" s="28" t="s">
        <v>1586</v>
      </c>
      <c r="D5055" s="27" t="s">
        <v>314</v>
      </c>
      <c r="E5055" s="27" t="s">
        <v>265</v>
      </c>
      <c r="F5055" s="26" t="str">
        <f>VLOOKUP(E5055,PROCV!$A$1:$B$107,2,TRUE)</f>
        <v>Patrimônio</v>
      </c>
      <c r="G5055" s="31">
        <v>2007</v>
      </c>
      <c r="H5055" s="24">
        <v>0</v>
      </c>
      <c r="I5055" s="23" t="str">
        <f>VLOOKUP(J5055,PROCV!$E$1:$F$27,2,FALSE)</f>
        <v>53 - Distrito Federal</v>
      </c>
      <c r="J5055" s="22" t="s">
        <v>75</v>
      </c>
      <c r="K5055" s="22">
        <v>0</v>
      </c>
      <c r="L5055" s="31">
        <v>109568</v>
      </c>
      <c r="M5055" s="20">
        <f>VLOOKUP(G5055,PROCV!$A$110:$B$119,2,FALSE)</f>
        <v>1.7483032046917215</v>
      </c>
      <c r="N5055" s="17">
        <f t="shared" si="78"/>
        <v>191558.08553166254</v>
      </c>
    </row>
    <row r="5056" spans="1:14" x14ac:dyDescent="0.25">
      <c r="A5056" s="30" t="s">
        <v>48</v>
      </c>
      <c r="B5056" s="29">
        <v>67093</v>
      </c>
      <c r="C5056" s="28" t="s">
        <v>1585</v>
      </c>
      <c r="D5056" s="27" t="s">
        <v>189</v>
      </c>
      <c r="E5056" s="27" t="s">
        <v>929</v>
      </c>
      <c r="F5056" s="26" t="str">
        <f>VLOOKUP(E5056,PROCV!$A$1:$B$107,2,TRUE)</f>
        <v>Artes Cênicas e Espetáculo</v>
      </c>
      <c r="G5056" s="25">
        <v>2007</v>
      </c>
      <c r="H5056" s="24">
        <v>0</v>
      </c>
      <c r="I5056" s="23" t="str">
        <f>VLOOKUP(J5056,PROCV!$E$1:$F$27,2,FALSE)</f>
        <v>26 - Pernambuco</v>
      </c>
      <c r="J5056" s="22" t="s">
        <v>44</v>
      </c>
      <c r="K5056" s="22">
        <v>0</v>
      </c>
      <c r="L5056" s="25">
        <v>72233.45</v>
      </c>
      <c r="M5056" s="20">
        <f>VLOOKUP(G5056,PROCV!$A$110:$B$119,2,FALSE)</f>
        <v>1.7483032046917215</v>
      </c>
      <c r="N5056" s="17">
        <f t="shared" si="78"/>
        <v>126285.97212093923</v>
      </c>
    </row>
    <row r="5057" spans="1:14" x14ac:dyDescent="0.25">
      <c r="A5057" s="30" t="s">
        <v>48</v>
      </c>
      <c r="B5057" s="29">
        <v>78657</v>
      </c>
      <c r="C5057" s="28" t="s">
        <v>1584</v>
      </c>
      <c r="D5057" s="27" t="s">
        <v>46</v>
      </c>
      <c r="E5057" s="27" t="s">
        <v>50</v>
      </c>
      <c r="F5057" s="26" t="str">
        <f>VLOOKUP(E5057,PROCV!$A$1:$B$107,2,TRUE)</f>
        <v>Educação e Criação em Artes</v>
      </c>
      <c r="G5057" s="25">
        <v>2007</v>
      </c>
      <c r="H5057" s="24">
        <v>0</v>
      </c>
      <c r="I5057" s="23" t="str">
        <f>VLOOKUP(J5057,PROCV!$E$1:$F$27,2,FALSE)</f>
        <v>33 - Rio de Janeiro</v>
      </c>
      <c r="J5057" s="22" t="s">
        <v>82</v>
      </c>
      <c r="K5057" s="22">
        <v>0</v>
      </c>
      <c r="L5057" s="25">
        <v>153200</v>
      </c>
      <c r="M5057" s="20">
        <f>VLOOKUP(G5057,PROCV!$A$110:$B$119,2,FALSE)</f>
        <v>1.7483032046917215</v>
      </c>
      <c r="N5057" s="17">
        <f t="shared" si="78"/>
        <v>267840.05095877172</v>
      </c>
    </row>
    <row r="5058" spans="1:14" x14ac:dyDescent="0.25">
      <c r="A5058" s="30" t="s">
        <v>48</v>
      </c>
      <c r="B5058" s="29">
        <v>711272</v>
      </c>
      <c r="C5058" s="28" t="s">
        <v>1583</v>
      </c>
      <c r="D5058" s="27" t="s">
        <v>114</v>
      </c>
      <c r="E5058" s="27" t="s">
        <v>113</v>
      </c>
      <c r="F5058" s="26" t="str">
        <f>VLOOKUP(E5058,PROCV!$A$1:$B$107,2,TRUE)</f>
        <v>Música</v>
      </c>
      <c r="G5058" s="25">
        <v>2007</v>
      </c>
      <c r="H5058" s="24">
        <v>0</v>
      </c>
      <c r="I5058" s="23" t="str">
        <f>VLOOKUP(J5058,PROCV!$E$1:$F$27,2,FALSE)</f>
        <v>31 - Minas Gerais</v>
      </c>
      <c r="J5058" s="22" t="s">
        <v>85</v>
      </c>
      <c r="K5058" s="22">
        <v>0</v>
      </c>
      <c r="L5058" s="25">
        <v>137680</v>
      </c>
      <c r="M5058" s="20">
        <f>VLOOKUP(G5058,PROCV!$A$110:$B$119,2,FALSE)</f>
        <v>1.7483032046917215</v>
      </c>
      <c r="N5058" s="17">
        <f t="shared" ref="N5058:N5121" si="79">+M5058*L5058</f>
        <v>240706.38522195621</v>
      </c>
    </row>
    <row r="5059" spans="1:14" x14ac:dyDescent="0.25">
      <c r="A5059" s="30" t="s">
        <v>48</v>
      </c>
      <c r="B5059" s="29">
        <v>710867</v>
      </c>
      <c r="C5059" s="28" t="s">
        <v>1582</v>
      </c>
      <c r="D5059" s="27" t="s">
        <v>46</v>
      </c>
      <c r="E5059" s="27" t="s">
        <v>50</v>
      </c>
      <c r="F5059" s="26" t="str">
        <f>VLOOKUP(E5059,PROCV!$A$1:$B$107,2,TRUE)</f>
        <v>Educação e Criação em Artes</v>
      </c>
      <c r="G5059" s="25">
        <v>2007</v>
      </c>
      <c r="H5059" s="24">
        <v>0</v>
      </c>
      <c r="I5059" s="23" t="str">
        <f>VLOOKUP(J5059,PROCV!$E$1:$F$27,2,FALSE)</f>
        <v>53 - Distrito Federal</v>
      </c>
      <c r="J5059" s="22" t="s">
        <v>75</v>
      </c>
      <c r="K5059" s="22">
        <v>0</v>
      </c>
      <c r="L5059" s="25">
        <v>84021.759999999995</v>
      </c>
      <c r="M5059" s="20">
        <f>VLOOKUP(G5059,PROCV!$A$110:$B$119,2,FALSE)</f>
        <v>1.7483032046917215</v>
      </c>
      <c r="N5059" s="17">
        <f t="shared" si="79"/>
        <v>146895.5122718387</v>
      </c>
    </row>
    <row r="5060" spans="1:14" x14ac:dyDescent="0.25">
      <c r="A5060" s="30" t="s">
        <v>48</v>
      </c>
      <c r="B5060" s="29">
        <v>77861</v>
      </c>
      <c r="C5060" s="28" t="s">
        <v>1581</v>
      </c>
      <c r="D5060" s="27" t="s">
        <v>4</v>
      </c>
      <c r="E5060" s="27" t="s">
        <v>230</v>
      </c>
      <c r="F5060" s="26" t="str">
        <f>VLOOKUP(E5060,PROCV!$A$1:$B$107,2,TRUE)</f>
        <v>Artes Cênicas e Espetáculo</v>
      </c>
      <c r="G5060" s="25">
        <v>2007</v>
      </c>
      <c r="H5060" s="24">
        <v>0</v>
      </c>
      <c r="I5060" s="23" t="str">
        <f>VLOOKUP(J5060,PROCV!$E$1:$F$27,2,FALSE)</f>
        <v>35 - São Paulo</v>
      </c>
      <c r="J5060" s="22" t="s">
        <v>76</v>
      </c>
      <c r="K5060" s="22">
        <v>0</v>
      </c>
      <c r="L5060" s="25">
        <v>50000</v>
      </c>
      <c r="M5060" s="20">
        <f>VLOOKUP(G5060,PROCV!$A$110:$B$119,2,FALSE)</f>
        <v>1.7483032046917215</v>
      </c>
      <c r="N5060" s="17">
        <f t="shared" si="79"/>
        <v>87415.160234586074</v>
      </c>
    </row>
    <row r="5061" spans="1:14" x14ac:dyDescent="0.25">
      <c r="A5061" s="30" t="s">
        <v>48</v>
      </c>
      <c r="B5061" s="29">
        <v>710309</v>
      </c>
      <c r="C5061" s="28" t="s">
        <v>1228</v>
      </c>
      <c r="D5061" s="27" t="s">
        <v>4</v>
      </c>
      <c r="E5061" s="27" t="s">
        <v>230</v>
      </c>
      <c r="F5061" s="26" t="str">
        <f>VLOOKUP(E5061,PROCV!$A$1:$B$107,2,TRUE)</f>
        <v>Artes Cênicas e Espetáculo</v>
      </c>
      <c r="G5061" s="25">
        <v>2007</v>
      </c>
      <c r="H5061" s="24">
        <v>0</v>
      </c>
      <c r="I5061" s="23" t="str">
        <f>VLOOKUP(J5061,PROCV!$E$1:$F$27,2,FALSE)</f>
        <v>33 - Rio de Janeiro</v>
      </c>
      <c r="J5061" s="22" t="s">
        <v>82</v>
      </c>
      <c r="K5061" s="22">
        <v>0</v>
      </c>
      <c r="L5061" s="25">
        <v>100000</v>
      </c>
      <c r="M5061" s="20">
        <f>VLOOKUP(G5061,PROCV!$A$110:$B$119,2,FALSE)</f>
        <v>1.7483032046917215</v>
      </c>
      <c r="N5061" s="17">
        <f t="shared" si="79"/>
        <v>174830.32046917215</v>
      </c>
    </row>
    <row r="5062" spans="1:14" x14ac:dyDescent="0.25">
      <c r="A5062" s="30" t="s">
        <v>48</v>
      </c>
      <c r="B5062" s="29">
        <v>64522</v>
      </c>
      <c r="C5062" s="28" t="s">
        <v>1580</v>
      </c>
      <c r="D5062" s="27" t="s">
        <v>314</v>
      </c>
      <c r="E5062" s="27" t="s">
        <v>590</v>
      </c>
      <c r="F5062" s="26" t="str">
        <f>VLOOKUP(E5062,PROCV!$A$1:$B$107,2,TRUE)</f>
        <v>Artes Cênicas e Espetáculo</v>
      </c>
      <c r="G5062" s="31">
        <v>2007</v>
      </c>
      <c r="H5062" s="24">
        <v>0</v>
      </c>
      <c r="I5062" s="23" t="str">
        <f>VLOOKUP(J5062,PROCV!$E$1:$F$27,2,FALSE)</f>
        <v>16 - Amapá</v>
      </c>
      <c r="J5062" s="22" t="s">
        <v>61</v>
      </c>
      <c r="K5062" s="22">
        <v>0</v>
      </c>
      <c r="L5062" s="31">
        <v>39360</v>
      </c>
      <c r="M5062" s="20">
        <f>VLOOKUP(G5062,PROCV!$A$110:$B$119,2,FALSE)</f>
        <v>1.7483032046917215</v>
      </c>
      <c r="N5062" s="17">
        <f t="shared" si="79"/>
        <v>68813.214136666153</v>
      </c>
    </row>
    <row r="5063" spans="1:14" x14ac:dyDescent="0.25">
      <c r="A5063" s="30" t="s">
        <v>48</v>
      </c>
      <c r="B5063" s="29">
        <v>711900</v>
      </c>
      <c r="C5063" s="28" t="s">
        <v>1579</v>
      </c>
      <c r="D5063" s="27" t="s">
        <v>314</v>
      </c>
      <c r="E5063" s="27" t="s">
        <v>265</v>
      </c>
      <c r="F5063" s="26" t="str">
        <f>VLOOKUP(E5063,PROCV!$A$1:$B$107,2,TRUE)</f>
        <v>Patrimônio</v>
      </c>
      <c r="G5063" s="31">
        <v>2007</v>
      </c>
      <c r="H5063" s="24">
        <v>0</v>
      </c>
      <c r="I5063" s="23" t="str">
        <f>VLOOKUP(J5063,PROCV!$E$1:$F$27,2,FALSE)</f>
        <v>16 - Amapá</v>
      </c>
      <c r="J5063" s="22" t="s">
        <v>61</v>
      </c>
      <c r="K5063" s="22">
        <v>0</v>
      </c>
      <c r="L5063" s="31">
        <v>185088</v>
      </c>
      <c r="M5063" s="20">
        <f>VLOOKUP(G5063,PROCV!$A$110:$B$119,2,FALSE)</f>
        <v>1.7483032046917215</v>
      </c>
      <c r="N5063" s="17">
        <f t="shared" si="79"/>
        <v>323589.94354998134</v>
      </c>
    </row>
    <row r="5064" spans="1:14" x14ac:dyDescent="0.25">
      <c r="A5064" s="30" t="s">
        <v>48</v>
      </c>
      <c r="B5064" s="29">
        <v>71819</v>
      </c>
      <c r="C5064" s="28" t="s">
        <v>1578</v>
      </c>
      <c r="D5064" s="27" t="s">
        <v>46</v>
      </c>
      <c r="E5064" s="27" t="s">
        <v>50</v>
      </c>
      <c r="F5064" s="26" t="str">
        <f>VLOOKUP(E5064,PROCV!$A$1:$B$107,2,TRUE)</f>
        <v>Educação e Criação em Artes</v>
      </c>
      <c r="G5064" s="25">
        <v>2007</v>
      </c>
      <c r="H5064" s="24">
        <v>0</v>
      </c>
      <c r="I5064" s="23" t="str">
        <f>VLOOKUP(J5064,PROCV!$E$1:$F$27,2,FALSE)</f>
        <v>31 - Minas Gerais</v>
      </c>
      <c r="J5064" s="22" t="s">
        <v>85</v>
      </c>
      <c r="K5064" s="22">
        <v>0</v>
      </c>
      <c r="L5064" s="25">
        <v>50000</v>
      </c>
      <c r="M5064" s="20">
        <f>VLOOKUP(G5064,PROCV!$A$110:$B$119,2,FALSE)</f>
        <v>1.7483032046917215</v>
      </c>
      <c r="N5064" s="17">
        <f t="shared" si="79"/>
        <v>87415.160234586074</v>
      </c>
    </row>
    <row r="5065" spans="1:14" x14ac:dyDescent="0.25">
      <c r="A5065" s="30" t="s">
        <v>48</v>
      </c>
      <c r="B5065" s="29">
        <v>710110</v>
      </c>
      <c r="C5065" s="28" t="s">
        <v>1577</v>
      </c>
      <c r="D5065" s="27" t="s">
        <v>524</v>
      </c>
      <c r="E5065" s="27" t="s">
        <v>763</v>
      </c>
      <c r="F5065" s="26" t="str">
        <f>VLOOKUP(E5065,PROCV!$A$1:$B$107,2,TRUE)</f>
        <v>Audiovisual</v>
      </c>
      <c r="G5065" s="25">
        <v>2007</v>
      </c>
      <c r="H5065" s="24">
        <v>0</v>
      </c>
      <c r="I5065" s="23" t="str">
        <f>VLOOKUP(J5065,PROCV!$E$1:$F$27,2,FALSE)</f>
        <v>35 - São Paulo</v>
      </c>
      <c r="J5065" s="22" t="s">
        <v>76</v>
      </c>
      <c r="K5065" s="22">
        <v>0</v>
      </c>
      <c r="L5065" s="25">
        <v>1234720</v>
      </c>
      <c r="M5065" s="20">
        <f>VLOOKUP(G5065,PROCV!$A$110:$B$119,2,FALSE)</f>
        <v>1.7483032046917215</v>
      </c>
      <c r="N5065" s="17">
        <f t="shared" si="79"/>
        <v>2158664.9328969624</v>
      </c>
    </row>
    <row r="5066" spans="1:14" x14ac:dyDescent="0.25">
      <c r="A5066" s="30" t="s">
        <v>48</v>
      </c>
      <c r="B5066" s="29">
        <v>75328</v>
      </c>
      <c r="C5066" s="28" t="s">
        <v>1576</v>
      </c>
      <c r="D5066" s="27" t="s">
        <v>4</v>
      </c>
      <c r="E5066" s="27" t="s">
        <v>230</v>
      </c>
      <c r="F5066" s="26" t="str">
        <f>VLOOKUP(E5066,PROCV!$A$1:$B$107,2,TRUE)</f>
        <v>Artes Cênicas e Espetáculo</v>
      </c>
      <c r="G5066" s="25">
        <v>2007</v>
      </c>
      <c r="H5066" s="24">
        <v>0</v>
      </c>
      <c r="I5066" s="23" t="str">
        <f>VLOOKUP(J5066,PROCV!$E$1:$F$27,2,FALSE)</f>
        <v>35 - São Paulo</v>
      </c>
      <c r="J5066" s="22" t="s">
        <v>76</v>
      </c>
      <c r="K5066" s="22">
        <v>0</v>
      </c>
      <c r="L5066" s="25">
        <v>15000</v>
      </c>
      <c r="M5066" s="20">
        <f>VLOOKUP(G5066,PROCV!$A$110:$B$119,2,FALSE)</f>
        <v>1.7483032046917215</v>
      </c>
      <c r="N5066" s="17">
        <f t="shared" si="79"/>
        <v>26224.548070375822</v>
      </c>
    </row>
    <row r="5067" spans="1:14" x14ac:dyDescent="0.25">
      <c r="A5067" s="30" t="s">
        <v>48</v>
      </c>
      <c r="B5067" s="29">
        <v>72013</v>
      </c>
      <c r="C5067" s="28" t="s">
        <v>1575</v>
      </c>
      <c r="D5067" s="27" t="s">
        <v>46</v>
      </c>
      <c r="E5067" s="27" t="s">
        <v>50</v>
      </c>
      <c r="F5067" s="26" t="str">
        <f>VLOOKUP(E5067,PROCV!$A$1:$B$107,2,TRUE)</f>
        <v>Educação e Criação em Artes</v>
      </c>
      <c r="G5067" s="25">
        <v>2007</v>
      </c>
      <c r="H5067" s="24">
        <v>0</v>
      </c>
      <c r="I5067" s="23" t="str">
        <f>VLOOKUP(J5067,PROCV!$E$1:$F$27,2,FALSE)</f>
        <v>22 - Piauí</v>
      </c>
      <c r="J5067" s="22" t="s">
        <v>77</v>
      </c>
      <c r="K5067" s="22">
        <v>0</v>
      </c>
      <c r="L5067" s="25">
        <v>180000</v>
      </c>
      <c r="M5067" s="20">
        <f>VLOOKUP(G5067,PROCV!$A$110:$B$119,2,FALSE)</f>
        <v>1.7483032046917215</v>
      </c>
      <c r="N5067" s="17">
        <f t="shared" si="79"/>
        <v>314694.57684450987</v>
      </c>
    </row>
    <row r="5068" spans="1:14" x14ac:dyDescent="0.25">
      <c r="A5068" s="30" t="s">
        <v>48</v>
      </c>
      <c r="B5068" s="29">
        <v>76163</v>
      </c>
      <c r="C5068" s="28" t="s">
        <v>1574</v>
      </c>
      <c r="D5068" s="27" t="s">
        <v>189</v>
      </c>
      <c r="E5068" s="27" t="s">
        <v>213</v>
      </c>
      <c r="F5068" s="26" t="str">
        <f>VLOOKUP(E5068,PROCV!$A$1:$B$107,2,TRUE)</f>
        <v>Patrimônio</v>
      </c>
      <c r="G5068" s="25">
        <v>2007</v>
      </c>
      <c r="H5068" s="24">
        <v>0</v>
      </c>
      <c r="I5068" s="23" t="str">
        <f>VLOOKUP(J5068,PROCV!$E$1:$F$27,2,FALSE)</f>
        <v>12 - Acre</v>
      </c>
      <c r="J5068" s="22" t="s">
        <v>71</v>
      </c>
      <c r="K5068" s="22">
        <v>0</v>
      </c>
      <c r="L5068" s="25">
        <v>195769.95</v>
      </c>
      <c r="M5068" s="20">
        <f>VLOOKUP(G5068,PROCV!$A$110:$B$119,2,FALSE)</f>
        <v>1.7483032046917215</v>
      </c>
      <c r="N5068" s="17">
        <f t="shared" si="79"/>
        <v>342265.23096733808</v>
      </c>
    </row>
    <row r="5069" spans="1:14" x14ac:dyDescent="0.25">
      <c r="A5069" s="30" t="s">
        <v>48</v>
      </c>
      <c r="B5069" s="29">
        <v>76209</v>
      </c>
      <c r="C5069" s="28" t="s">
        <v>1573</v>
      </c>
      <c r="D5069" s="27" t="s">
        <v>4</v>
      </c>
      <c r="E5069" s="27" t="s">
        <v>230</v>
      </c>
      <c r="F5069" s="26" t="str">
        <f>VLOOKUP(E5069,PROCV!$A$1:$B$107,2,TRUE)</f>
        <v>Artes Cênicas e Espetáculo</v>
      </c>
      <c r="G5069" s="25">
        <v>2007</v>
      </c>
      <c r="H5069" s="24">
        <v>0</v>
      </c>
      <c r="I5069" s="23" t="str">
        <f>VLOOKUP(J5069,PROCV!$E$1:$F$27,2,FALSE)</f>
        <v>33 - Rio de Janeiro</v>
      </c>
      <c r="J5069" s="22" t="s">
        <v>82</v>
      </c>
      <c r="K5069" s="22">
        <v>0</v>
      </c>
      <c r="L5069" s="25">
        <v>29000</v>
      </c>
      <c r="M5069" s="20">
        <f>VLOOKUP(G5069,PROCV!$A$110:$B$119,2,FALSE)</f>
        <v>1.7483032046917215</v>
      </c>
      <c r="N5069" s="17">
        <f t="shared" si="79"/>
        <v>50700.792936059923</v>
      </c>
    </row>
    <row r="5070" spans="1:14" x14ac:dyDescent="0.25">
      <c r="A5070" s="30" t="s">
        <v>48</v>
      </c>
      <c r="B5070" s="29">
        <v>711863</v>
      </c>
      <c r="C5070" s="28" t="s">
        <v>1572</v>
      </c>
      <c r="D5070" s="27" t="s">
        <v>46</v>
      </c>
      <c r="E5070" s="27" t="s">
        <v>50</v>
      </c>
      <c r="F5070" s="26" t="str">
        <f>VLOOKUP(E5070,PROCV!$A$1:$B$107,2,TRUE)</f>
        <v>Educação e Criação em Artes</v>
      </c>
      <c r="G5070" s="25">
        <v>2007</v>
      </c>
      <c r="H5070" s="24">
        <v>0</v>
      </c>
      <c r="I5070" s="23" t="str">
        <f>VLOOKUP(J5070,PROCV!$E$1:$F$27,2,FALSE)</f>
        <v>33 - Rio de Janeiro</v>
      </c>
      <c r="J5070" s="22" t="s">
        <v>82</v>
      </c>
      <c r="K5070" s="22">
        <v>0</v>
      </c>
      <c r="L5070" s="25">
        <v>18100000</v>
      </c>
      <c r="M5070" s="20">
        <f>VLOOKUP(G5070,PROCV!$A$110:$B$119,2,FALSE)</f>
        <v>1.7483032046917215</v>
      </c>
      <c r="N5070" s="17">
        <f t="shared" si="79"/>
        <v>31644288.004920159</v>
      </c>
    </row>
    <row r="5071" spans="1:14" x14ac:dyDescent="0.25">
      <c r="A5071" s="30" t="s">
        <v>48</v>
      </c>
      <c r="B5071" s="29">
        <v>711893</v>
      </c>
      <c r="C5071" s="28" t="s">
        <v>1571</v>
      </c>
      <c r="D5071" s="27" t="s">
        <v>46</v>
      </c>
      <c r="E5071" s="27" t="s">
        <v>50</v>
      </c>
      <c r="F5071" s="26" t="str">
        <f>VLOOKUP(E5071,PROCV!$A$1:$B$107,2,TRUE)</f>
        <v>Educação e Criação em Artes</v>
      </c>
      <c r="G5071" s="25">
        <v>2007</v>
      </c>
      <c r="H5071" s="24">
        <v>0</v>
      </c>
      <c r="I5071" s="23" t="str">
        <f>VLOOKUP(J5071,PROCV!$E$1:$F$27,2,FALSE)</f>
        <v>23 - Ceará</v>
      </c>
      <c r="J5071" s="22" t="s">
        <v>52</v>
      </c>
      <c r="K5071" s="22">
        <v>0</v>
      </c>
      <c r="L5071" s="25">
        <v>12100000</v>
      </c>
      <c r="M5071" s="20">
        <f>VLOOKUP(G5071,PROCV!$A$110:$B$119,2,FALSE)</f>
        <v>1.7483032046917215</v>
      </c>
      <c r="N5071" s="17">
        <f t="shared" si="79"/>
        <v>21154468.776769832</v>
      </c>
    </row>
    <row r="5072" spans="1:14" x14ac:dyDescent="0.25">
      <c r="A5072" s="30" t="s">
        <v>48</v>
      </c>
      <c r="B5072" s="29">
        <v>711882</v>
      </c>
      <c r="C5072" s="28" t="s">
        <v>1570</v>
      </c>
      <c r="D5072" s="27" t="s">
        <v>46</v>
      </c>
      <c r="E5072" s="27" t="s">
        <v>50</v>
      </c>
      <c r="F5072" s="26" t="str">
        <f>VLOOKUP(E5072,PROCV!$A$1:$B$107,2,TRUE)</f>
        <v>Educação e Criação em Artes</v>
      </c>
      <c r="G5072" s="25">
        <v>2007</v>
      </c>
      <c r="H5072" s="24">
        <v>0</v>
      </c>
      <c r="I5072" s="23" t="str">
        <f>VLOOKUP(J5072,PROCV!$E$1:$F$27,2,FALSE)</f>
        <v>21 - Maranhão</v>
      </c>
      <c r="J5072" s="22" t="s">
        <v>63</v>
      </c>
      <c r="K5072" s="22">
        <v>0</v>
      </c>
      <c r="L5072" s="25">
        <v>7300000</v>
      </c>
      <c r="M5072" s="20">
        <f>VLOOKUP(G5072,PROCV!$A$110:$B$119,2,FALSE)</f>
        <v>1.7483032046917215</v>
      </c>
      <c r="N5072" s="17">
        <f t="shared" si="79"/>
        <v>12762613.394249568</v>
      </c>
    </row>
    <row r="5073" spans="1:14" x14ac:dyDescent="0.25">
      <c r="A5073" s="30" t="s">
        <v>48</v>
      </c>
      <c r="B5073" s="29">
        <v>72139</v>
      </c>
      <c r="C5073" s="28" t="s">
        <v>1569</v>
      </c>
      <c r="D5073" s="27" t="s">
        <v>46</v>
      </c>
      <c r="E5073" s="27" t="s">
        <v>50</v>
      </c>
      <c r="F5073" s="26" t="str">
        <f>VLOOKUP(E5073,PROCV!$A$1:$B$107,2,TRUE)</f>
        <v>Educação e Criação em Artes</v>
      </c>
      <c r="G5073" s="25">
        <v>2007</v>
      </c>
      <c r="H5073" s="24">
        <v>0</v>
      </c>
      <c r="I5073" s="23" t="str">
        <f>VLOOKUP(J5073,PROCV!$E$1:$F$27,2,FALSE)</f>
        <v>29 - Bahia</v>
      </c>
      <c r="J5073" s="22" t="s">
        <v>73</v>
      </c>
      <c r="K5073" s="22">
        <v>0</v>
      </c>
      <c r="L5073" s="25">
        <v>180000</v>
      </c>
      <c r="M5073" s="20">
        <f>VLOOKUP(G5073,PROCV!$A$110:$B$119,2,FALSE)</f>
        <v>1.7483032046917215</v>
      </c>
      <c r="N5073" s="17">
        <f t="shared" si="79"/>
        <v>314694.57684450987</v>
      </c>
    </row>
    <row r="5074" spans="1:14" x14ac:dyDescent="0.25">
      <c r="A5074" s="30" t="s">
        <v>48</v>
      </c>
      <c r="B5074" s="29">
        <v>77214</v>
      </c>
      <c r="C5074" s="28" t="s">
        <v>1568</v>
      </c>
      <c r="D5074" s="27" t="s">
        <v>46</v>
      </c>
      <c r="E5074" s="27" t="s">
        <v>50</v>
      </c>
      <c r="F5074" s="26" t="str">
        <f>VLOOKUP(E5074,PROCV!$A$1:$B$107,2,TRUE)</f>
        <v>Educação e Criação em Artes</v>
      </c>
      <c r="G5074" s="25">
        <v>2007</v>
      </c>
      <c r="H5074" s="24">
        <v>0</v>
      </c>
      <c r="I5074" s="23" t="str">
        <f>VLOOKUP(J5074,PROCV!$E$1:$F$27,2,FALSE)</f>
        <v>42 - Santa Catarina</v>
      </c>
      <c r="J5074" s="22" t="s">
        <v>79</v>
      </c>
      <c r="K5074" s="22">
        <v>0</v>
      </c>
      <c r="L5074" s="25">
        <v>185000</v>
      </c>
      <c r="M5074" s="20">
        <f>VLOOKUP(G5074,PROCV!$A$110:$B$119,2,FALSE)</f>
        <v>1.7483032046917215</v>
      </c>
      <c r="N5074" s="17">
        <f t="shared" si="79"/>
        <v>323436.09286796849</v>
      </c>
    </row>
    <row r="5075" spans="1:14" x14ac:dyDescent="0.25">
      <c r="A5075" s="30" t="s">
        <v>48</v>
      </c>
      <c r="B5075" s="29">
        <v>72025</v>
      </c>
      <c r="C5075" s="28" t="s">
        <v>1567</v>
      </c>
      <c r="D5075" s="27" t="s">
        <v>46</v>
      </c>
      <c r="E5075" s="27" t="s">
        <v>50</v>
      </c>
      <c r="F5075" s="26" t="str">
        <f>VLOOKUP(E5075,PROCV!$A$1:$B$107,2,TRUE)</f>
        <v>Educação e Criação em Artes</v>
      </c>
      <c r="G5075" s="25">
        <v>2007</v>
      </c>
      <c r="H5075" s="24">
        <v>0</v>
      </c>
      <c r="I5075" s="23" t="str">
        <f>VLOOKUP(J5075,PROCV!$E$1:$F$27,2,FALSE)</f>
        <v>41 - Paraná</v>
      </c>
      <c r="J5075" s="22" t="s">
        <v>106</v>
      </c>
      <c r="K5075" s="22">
        <v>0</v>
      </c>
      <c r="L5075" s="25">
        <v>98328</v>
      </c>
      <c r="M5075" s="20">
        <f>VLOOKUP(G5075,PROCV!$A$110:$B$119,2,FALSE)</f>
        <v>1.7483032046917215</v>
      </c>
      <c r="N5075" s="17">
        <f t="shared" si="79"/>
        <v>171907.15751092759</v>
      </c>
    </row>
    <row r="5076" spans="1:14" x14ac:dyDescent="0.25">
      <c r="A5076" s="30" t="s">
        <v>48</v>
      </c>
      <c r="B5076" s="29">
        <v>64328</v>
      </c>
      <c r="C5076" s="28" t="s">
        <v>1566</v>
      </c>
      <c r="D5076" s="27" t="s">
        <v>114</v>
      </c>
      <c r="E5076" s="27" t="s">
        <v>113</v>
      </c>
      <c r="F5076" s="26" t="str">
        <f>VLOOKUP(E5076,PROCV!$A$1:$B$107,2,TRUE)</f>
        <v>Música</v>
      </c>
      <c r="G5076" s="25">
        <v>2007</v>
      </c>
      <c r="H5076" s="24">
        <v>0</v>
      </c>
      <c r="I5076" s="23" t="str">
        <f>VLOOKUP(J5076,PROCV!$E$1:$F$27,2,FALSE)</f>
        <v>50 - Mato Grosso do Sul</v>
      </c>
      <c r="J5076" s="22" t="s">
        <v>179</v>
      </c>
      <c r="K5076" s="22">
        <v>0</v>
      </c>
      <c r="L5076" s="25">
        <v>11940</v>
      </c>
      <c r="M5076" s="20">
        <f>VLOOKUP(G5076,PROCV!$A$110:$B$119,2,FALSE)</f>
        <v>1.7483032046917215</v>
      </c>
      <c r="N5076" s="17">
        <f t="shared" si="79"/>
        <v>20874.740264019154</v>
      </c>
    </row>
    <row r="5077" spans="1:14" x14ac:dyDescent="0.25">
      <c r="A5077" s="30" t="s">
        <v>48</v>
      </c>
      <c r="B5077" s="29">
        <v>79966</v>
      </c>
      <c r="C5077" s="28" t="s">
        <v>1565</v>
      </c>
      <c r="D5077" s="27" t="s">
        <v>46</v>
      </c>
      <c r="E5077" s="27" t="s">
        <v>50</v>
      </c>
      <c r="F5077" s="26" t="str">
        <f>VLOOKUP(E5077,PROCV!$A$1:$B$107,2,TRUE)</f>
        <v>Educação e Criação em Artes</v>
      </c>
      <c r="G5077" s="25">
        <v>2007</v>
      </c>
      <c r="H5077" s="24">
        <v>0</v>
      </c>
      <c r="I5077" s="23" t="str">
        <f>VLOOKUP(J5077,PROCV!$E$1:$F$27,2,FALSE)</f>
        <v>35 - São Paulo</v>
      </c>
      <c r="J5077" s="22" t="s">
        <v>76</v>
      </c>
      <c r="K5077" s="22">
        <v>0</v>
      </c>
      <c r="L5077" s="25">
        <v>99430</v>
      </c>
      <c r="M5077" s="20">
        <f>VLOOKUP(G5077,PROCV!$A$110:$B$119,2,FALSE)</f>
        <v>1.7483032046917215</v>
      </c>
      <c r="N5077" s="17">
        <f t="shared" si="79"/>
        <v>173833.78764249786</v>
      </c>
    </row>
    <row r="5078" spans="1:14" x14ac:dyDescent="0.25">
      <c r="A5078" s="30" t="s">
        <v>48</v>
      </c>
      <c r="B5078" s="29">
        <v>72690</v>
      </c>
      <c r="C5078" s="28" t="s">
        <v>1564</v>
      </c>
      <c r="D5078" s="27" t="s">
        <v>46</v>
      </c>
      <c r="E5078" s="27" t="s">
        <v>50</v>
      </c>
      <c r="F5078" s="26" t="str">
        <f>VLOOKUP(E5078,PROCV!$A$1:$B$107,2,TRUE)</f>
        <v>Educação e Criação em Artes</v>
      </c>
      <c r="G5078" s="25">
        <v>2007</v>
      </c>
      <c r="H5078" s="24">
        <v>0</v>
      </c>
      <c r="I5078" s="23" t="str">
        <f>VLOOKUP(J5078,PROCV!$E$1:$F$27,2,FALSE)</f>
        <v>53 - Distrito Federal</v>
      </c>
      <c r="J5078" s="22" t="s">
        <v>75</v>
      </c>
      <c r="K5078" s="22">
        <v>0</v>
      </c>
      <c r="L5078" s="25">
        <v>119174.49</v>
      </c>
      <c r="M5078" s="20">
        <f>VLOOKUP(G5078,PROCV!$A$110:$B$119,2,FALSE)</f>
        <v>1.7483032046917215</v>
      </c>
      <c r="N5078" s="17">
        <f t="shared" si="79"/>
        <v>208353.14278450151</v>
      </c>
    </row>
    <row r="5079" spans="1:14" x14ac:dyDescent="0.25">
      <c r="A5079" s="30" t="s">
        <v>48</v>
      </c>
      <c r="B5079" s="29">
        <v>710143</v>
      </c>
      <c r="C5079" s="28" t="s">
        <v>1563</v>
      </c>
      <c r="D5079" s="27" t="s">
        <v>4</v>
      </c>
      <c r="E5079" s="27" t="s">
        <v>230</v>
      </c>
      <c r="F5079" s="26" t="str">
        <f>VLOOKUP(E5079,PROCV!$A$1:$B$107,2,TRUE)</f>
        <v>Artes Cênicas e Espetáculo</v>
      </c>
      <c r="G5079" s="25">
        <v>2007</v>
      </c>
      <c r="H5079" s="24">
        <v>0</v>
      </c>
      <c r="I5079" s="23" t="str">
        <f>VLOOKUP(J5079,PROCV!$E$1:$F$27,2,FALSE)</f>
        <v>33 - Rio de Janeiro</v>
      </c>
      <c r="J5079" s="22" t="s">
        <v>82</v>
      </c>
      <c r="K5079" s="22">
        <v>0</v>
      </c>
      <c r="L5079" s="25">
        <v>100000</v>
      </c>
      <c r="M5079" s="20">
        <f>VLOOKUP(G5079,PROCV!$A$110:$B$119,2,FALSE)</f>
        <v>1.7483032046917215</v>
      </c>
      <c r="N5079" s="17">
        <f t="shared" si="79"/>
        <v>174830.32046917215</v>
      </c>
    </row>
    <row r="5080" spans="1:14" x14ac:dyDescent="0.25">
      <c r="A5080" s="30" t="s">
        <v>48</v>
      </c>
      <c r="B5080" s="29">
        <v>71991</v>
      </c>
      <c r="C5080" s="28" t="s">
        <v>1562</v>
      </c>
      <c r="D5080" s="27" t="s">
        <v>4</v>
      </c>
      <c r="E5080" s="27" t="s">
        <v>230</v>
      </c>
      <c r="F5080" s="26" t="str">
        <f>VLOOKUP(E5080,PROCV!$A$1:$B$107,2,TRUE)</f>
        <v>Artes Cênicas e Espetáculo</v>
      </c>
      <c r="G5080" s="25">
        <v>2007</v>
      </c>
      <c r="H5080" s="24">
        <v>0</v>
      </c>
      <c r="I5080" s="23" t="str">
        <f>VLOOKUP(J5080,PROCV!$E$1:$F$27,2,FALSE)</f>
        <v>35 - São Paulo</v>
      </c>
      <c r="J5080" s="22" t="s">
        <v>76</v>
      </c>
      <c r="K5080" s="22">
        <v>0</v>
      </c>
      <c r="L5080" s="25">
        <v>552500</v>
      </c>
      <c r="M5080" s="20">
        <f>VLOOKUP(G5080,PROCV!$A$110:$B$119,2,FALSE)</f>
        <v>1.7483032046917215</v>
      </c>
      <c r="N5080" s="17">
        <f t="shared" si="79"/>
        <v>965937.52059217612</v>
      </c>
    </row>
    <row r="5081" spans="1:14" x14ac:dyDescent="0.25">
      <c r="A5081" s="30" t="s">
        <v>48</v>
      </c>
      <c r="B5081" s="29">
        <v>75832</v>
      </c>
      <c r="C5081" s="28" t="s">
        <v>1561</v>
      </c>
      <c r="D5081" s="27" t="s">
        <v>46</v>
      </c>
      <c r="E5081" s="27" t="s">
        <v>50</v>
      </c>
      <c r="F5081" s="26" t="str">
        <f>VLOOKUP(E5081,PROCV!$A$1:$B$107,2,TRUE)</f>
        <v>Educação e Criação em Artes</v>
      </c>
      <c r="G5081" s="25">
        <v>2007</v>
      </c>
      <c r="H5081" s="24">
        <v>0</v>
      </c>
      <c r="I5081" s="23" t="str">
        <f>VLOOKUP(J5081,PROCV!$E$1:$F$27,2,FALSE)</f>
        <v>29 - Bahia</v>
      </c>
      <c r="J5081" s="22" t="s">
        <v>73</v>
      </c>
      <c r="K5081" s="22">
        <v>0</v>
      </c>
      <c r="L5081" s="25">
        <v>98563.93</v>
      </c>
      <c r="M5081" s="20">
        <f>VLOOKUP(G5081,PROCV!$A$110:$B$119,2,FALSE)</f>
        <v>1.7483032046917215</v>
      </c>
      <c r="N5081" s="17">
        <f t="shared" si="79"/>
        <v>172319.63468601051</v>
      </c>
    </row>
    <row r="5082" spans="1:14" x14ac:dyDescent="0.25">
      <c r="A5082" s="30" t="s">
        <v>48</v>
      </c>
      <c r="B5082" s="29">
        <v>74550</v>
      </c>
      <c r="C5082" s="28" t="s">
        <v>1560</v>
      </c>
      <c r="D5082" s="27" t="s">
        <v>4</v>
      </c>
      <c r="E5082" s="27" t="s">
        <v>230</v>
      </c>
      <c r="F5082" s="26" t="str">
        <f>VLOOKUP(E5082,PROCV!$A$1:$B$107,2,TRUE)</f>
        <v>Artes Cênicas e Espetáculo</v>
      </c>
      <c r="G5082" s="25">
        <v>2007</v>
      </c>
      <c r="H5082" s="24">
        <v>0</v>
      </c>
      <c r="I5082" s="23" t="str">
        <f>VLOOKUP(J5082,PROCV!$E$1:$F$27,2,FALSE)</f>
        <v>53 - Distrito Federal</v>
      </c>
      <c r="J5082" s="22" t="s">
        <v>75</v>
      </c>
      <c r="K5082" s="22">
        <v>0</v>
      </c>
      <c r="L5082" s="25">
        <v>40000</v>
      </c>
      <c r="M5082" s="20">
        <f>VLOOKUP(G5082,PROCV!$A$110:$B$119,2,FALSE)</f>
        <v>1.7483032046917215</v>
      </c>
      <c r="N5082" s="17">
        <f t="shared" si="79"/>
        <v>69932.128187668859</v>
      </c>
    </row>
    <row r="5083" spans="1:14" x14ac:dyDescent="0.25">
      <c r="A5083" s="30" t="s">
        <v>48</v>
      </c>
      <c r="B5083" s="29">
        <v>70424</v>
      </c>
      <c r="C5083" s="28" t="s">
        <v>1559</v>
      </c>
      <c r="D5083" s="27" t="s">
        <v>114</v>
      </c>
      <c r="E5083" s="27" t="s">
        <v>113</v>
      </c>
      <c r="F5083" s="26" t="str">
        <f>VLOOKUP(E5083,PROCV!$A$1:$B$107,2,TRUE)</f>
        <v>Música</v>
      </c>
      <c r="G5083" s="25">
        <v>2007</v>
      </c>
      <c r="H5083" s="24">
        <v>0</v>
      </c>
      <c r="I5083" s="23" t="str">
        <f>VLOOKUP(J5083,PROCV!$E$1:$F$27,2,FALSE)</f>
        <v>23 - Ceará</v>
      </c>
      <c r="J5083" s="22" t="s">
        <v>52</v>
      </c>
      <c r="K5083" s="22">
        <v>0</v>
      </c>
      <c r="L5083" s="25">
        <v>99645.22</v>
      </c>
      <c r="M5083" s="20">
        <f>VLOOKUP(G5083,PROCV!$A$110:$B$119,2,FALSE)</f>
        <v>1.7483032046917215</v>
      </c>
      <c r="N5083" s="17">
        <f t="shared" si="79"/>
        <v>174210.05745821164</v>
      </c>
    </row>
    <row r="5084" spans="1:14" x14ac:dyDescent="0.25">
      <c r="A5084" s="30" t="s">
        <v>48</v>
      </c>
      <c r="B5084" s="29">
        <v>78259</v>
      </c>
      <c r="C5084" s="28" t="s">
        <v>1558</v>
      </c>
      <c r="D5084" s="27" t="s">
        <v>4</v>
      </c>
      <c r="E5084" s="27" t="s">
        <v>230</v>
      </c>
      <c r="F5084" s="26" t="str">
        <f>VLOOKUP(E5084,PROCV!$A$1:$B$107,2,TRUE)</f>
        <v>Artes Cênicas e Espetáculo</v>
      </c>
      <c r="G5084" s="25">
        <v>2007</v>
      </c>
      <c r="H5084" s="24">
        <v>0</v>
      </c>
      <c r="I5084" s="23" t="str">
        <f>VLOOKUP(J5084,PROCV!$E$1:$F$27,2,FALSE)</f>
        <v>23 - Ceará</v>
      </c>
      <c r="J5084" s="22" t="s">
        <v>52</v>
      </c>
      <c r="K5084" s="22">
        <v>0</v>
      </c>
      <c r="L5084" s="25">
        <v>30000</v>
      </c>
      <c r="M5084" s="20">
        <f>VLOOKUP(G5084,PROCV!$A$110:$B$119,2,FALSE)</f>
        <v>1.7483032046917215</v>
      </c>
      <c r="N5084" s="17">
        <f t="shared" si="79"/>
        <v>52449.096140751644</v>
      </c>
    </row>
    <row r="5085" spans="1:14" x14ac:dyDescent="0.25">
      <c r="A5085" s="30" t="s">
        <v>48</v>
      </c>
      <c r="B5085" s="29">
        <v>710897</v>
      </c>
      <c r="C5085" s="28" t="s">
        <v>1557</v>
      </c>
      <c r="D5085" s="27" t="s">
        <v>4</v>
      </c>
      <c r="E5085" s="27" t="s">
        <v>230</v>
      </c>
      <c r="F5085" s="26" t="str">
        <f>VLOOKUP(E5085,PROCV!$A$1:$B$107,2,TRUE)</f>
        <v>Artes Cênicas e Espetáculo</v>
      </c>
      <c r="G5085" s="25">
        <v>2007</v>
      </c>
      <c r="H5085" s="24">
        <v>0</v>
      </c>
      <c r="I5085" s="23" t="str">
        <f>VLOOKUP(J5085,PROCV!$E$1:$F$27,2,FALSE)</f>
        <v>25 - Paraíba</v>
      </c>
      <c r="J5085" s="22" t="s">
        <v>346</v>
      </c>
      <c r="K5085" s="22">
        <v>0</v>
      </c>
      <c r="L5085" s="25">
        <v>50000</v>
      </c>
      <c r="M5085" s="20">
        <f>VLOOKUP(G5085,PROCV!$A$110:$B$119,2,FALSE)</f>
        <v>1.7483032046917215</v>
      </c>
      <c r="N5085" s="17">
        <f t="shared" si="79"/>
        <v>87415.160234586074</v>
      </c>
    </row>
    <row r="5086" spans="1:14" x14ac:dyDescent="0.25">
      <c r="A5086" s="30" t="s">
        <v>48</v>
      </c>
      <c r="B5086" s="29">
        <v>75251</v>
      </c>
      <c r="C5086" s="28" t="s">
        <v>1556</v>
      </c>
      <c r="D5086" s="27" t="s">
        <v>4</v>
      </c>
      <c r="E5086" s="27" t="s">
        <v>230</v>
      </c>
      <c r="F5086" s="26" t="str">
        <f>VLOOKUP(E5086,PROCV!$A$1:$B$107,2,TRUE)</f>
        <v>Artes Cênicas e Espetáculo</v>
      </c>
      <c r="G5086" s="25">
        <v>2007</v>
      </c>
      <c r="H5086" s="24">
        <v>0</v>
      </c>
      <c r="I5086" s="23" t="str">
        <f>VLOOKUP(J5086,PROCV!$E$1:$F$27,2,FALSE)</f>
        <v>35 - São Paulo</v>
      </c>
      <c r="J5086" s="22" t="s">
        <v>76</v>
      </c>
      <c r="K5086" s="22">
        <v>0</v>
      </c>
      <c r="L5086" s="25">
        <v>30000</v>
      </c>
      <c r="M5086" s="20">
        <f>VLOOKUP(G5086,PROCV!$A$110:$B$119,2,FALSE)</f>
        <v>1.7483032046917215</v>
      </c>
      <c r="N5086" s="17">
        <f t="shared" si="79"/>
        <v>52449.096140751644</v>
      </c>
    </row>
    <row r="5087" spans="1:14" x14ac:dyDescent="0.25">
      <c r="A5087" s="30" t="s">
        <v>48</v>
      </c>
      <c r="B5087" s="29">
        <v>710571</v>
      </c>
      <c r="C5087" s="28" t="s">
        <v>1555</v>
      </c>
      <c r="D5087" s="27" t="s">
        <v>46</v>
      </c>
      <c r="E5087" s="27" t="s">
        <v>50</v>
      </c>
      <c r="F5087" s="26" t="str">
        <f>VLOOKUP(E5087,PROCV!$A$1:$B$107,2,TRUE)</f>
        <v>Educação e Criação em Artes</v>
      </c>
      <c r="G5087" s="25">
        <v>2007</v>
      </c>
      <c r="H5087" s="24">
        <v>0</v>
      </c>
      <c r="I5087" s="23" t="str">
        <f>VLOOKUP(J5087,PROCV!$E$1:$F$27,2,FALSE)</f>
        <v>15 - Pará</v>
      </c>
      <c r="J5087" s="22" t="s">
        <v>140</v>
      </c>
      <c r="K5087" s="22">
        <v>0</v>
      </c>
      <c r="L5087" s="25">
        <v>99000</v>
      </c>
      <c r="M5087" s="20">
        <f>VLOOKUP(G5087,PROCV!$A$110:$B$119,2,FALSE)</f>
        <v>1.7483032046917215</v>
      </c>
      <c r="N5087" s="17">
        <f t="shared" si="79"/>
        <v>173082.01726448044</v>
      </c>
    </row>
    <row r="5088" spans="1:14" x14ac:dyDescent="0.25">
      <c r="A5088" s="30" t="s">
        <v>48</v>
      </c>
      <c r="B5088" s="29">
        <v>67175</v>
      </c>
      <c r="C5088" s="28" t="s">
        <v>928</v>
      </c>
      <c r="D5088" s="27" t="s">
        <v>46</v>
      </c>
      <c r="E5088" s="27" t="s">
        <v>169</v>
      </c>
      <c r="F5088" s="26" t="str">
        <f>VLOOKUP(E5088,PROCV!$A$1:$B$107,2,TRUE)</f>
        <v>Editorial</v>
      </c>
      <c r="G5088" s="25">
        <v>2007</v>
      </c>
      <c r="H5088" s="24">
        <v>0</v>
      </c>
      <c r="I5088" s="23" t="str">
        <f>VLOOKUP(J5088,PROCV!$E$1:$F$27,2,FALSE)</f>
        <v>43 - Rio Grande do Sul</v>
      </c>
      <c r="J5088" s="22" t="s">
        <v>56</v>
      </c>
      <c r="K5088" s="22">
        <v>0</v>
      </c>
      <c r="L5088" s="25">
        <v>50188.800000000003</v>
      </c>
      <c r="M5088" s="20">
        <f>VLOOKUP(G5088,PROCV!$A$110:$B$119,2,FALSE)</f>
        <v>1.7483032046917215</v>
      </c>
      <c r="N5088" s="17">
        <f t="shared" si="79"/>
        <v>87745.239879631874</v>
      </c>
    </row>
    <row r="5089" spans="1:14" x14ac:dyDescent="0.25">
      <c r="A5089" s="30" t="s">
        <v>48</v>
      </c>
      <c r="B5089" s="29">
        <v>73391</v>
      </c>
      <c r="C5089" s="28" t="s">
        <v>1554</v>
      </c>
      <c r="D5089" s="27" t="s">
        <v>189</v>
      </c>
      <c r="E5089" s="27" t="s">
        <v>213</v>
      </c>
      <c r="F5089" s="26" t="str">
        <f>VLOOKUP(E5089,PROCV!$A$1:$B$107,2,TRUE)</f>
        <v>Patrimônio</v>
      </c>
      <c r="G5089" s="25">
        <v>2007</v>
      </c>
      <c r="H5089" s="24">
        <v>0</v>
      </c>
      <c r="I5089" s="23" t="str">
        <f>VLOOKUP(J5089,PROCV!$E$1:$F$27,2,FALSE)</f>
        <v>51 - Mato Grosso</v>
      </c>
      <c r="J5089" s="22" t="s">
        <v>99</v>
      </c>
      <c r="K5089" s="22">
        <v>0</v>
      </c>
      <c r="L5089" s="25">
        <v>200000</v>
      </c>
      <c r="M5089" s="20">
        <f>VLOOKUP(G5089,PROCV!$A$110:$B$119,2,FALSE)</f>
        <v>1.7483032046917215</v>
      </c>
      <c r="N5089" s="17">
        <f t="shared" si="79"/>
        <v>349660.6409383443</v>
      </c>
    </row>
    <row r="5090" spans="1:14" x14ac:dyDescent="0.25">
      <c r="A5090" s="30" t="s">
        <v>48</v>
      </c>
      <c r="B5090" s="29">
        <v>79860</v>
      </c>
      <c r="C5090" s="28" t="s">
        <v>1553</v>
      </c>
      <c r="D5090" s="27" t="s">
        <v>46</v>
      </c>
      <c r="E5090" s="27" t="s">
        <v>50</v>
      </c>
      <c r="F5090" s="26" t="str">
        <f>VLOOKUP(E5090,PROCV!$A$1:$B$107,2,TRUE)</f>
        <v>Educação e Criação em Artes</v>
      </c>
      <c r="G5090" s="25">
        <v>2007</v>
      </c>
      <c r="H5090" s="24">
        <v>0</v>
      </c>
      <c r="I5090" s="23" t="str">
        <f>VLOOKUP(J5090,PROCV!$E$1:$F$27,2,FALSE)</f>
        <v>33 - Rio de Janeiro</v>
      </c>
      <c r="J5090" s="22" t="s">
        <v>82</v>
      </c>
      <c r="K5090" s="22">
        <v>0</v>
      </c>
      <c r="L5090" s="25">
        <v>131200</v>
      </c>
      <c r="M5090" s="20">
        <f>VLOOKUP(G5090,PROCV!$A$110:$B$119,2,FALSE)</f>
        <v>1.7483032046917215</v>
      </c>
      <c r="N5090" s="17">
        <f t="shared" si="79"/>
        <v>229377.38045555385</v>
      </c>
    </row>
    <row r="5091" spans="1:14" x14ac:dyDescent="0.25">
      <c r="A5091" s="30" t="s">
        <v>48</v>
      </c>
      <c r="B5091" s="29">
        <v>60386</v>
      </c>
      <c r="C5091" s="28" t="s">
        <v>1552</v>
      </c>
      <c r="D5091" s="27" t="s">
        <v>300</v>
      </c>
      <c r="E5091" s="27" t="s">
        <v>299</v>
      </c>
      <c r="F5091" s="26" t="str">
        <f>VLOOKUP(E5091,PROCV!$A$1:$B$107,2,TRUE)</f>
        <v>Patrimônio</v>
      </c>
      <c r="G5091" s="25">
        <v>2007</v>
      </c>
      <c r="H5091" s="24">
        <v>0</v>
      </c>
      <c r="I5091" s="23" t="str">
        <f>VLOOKUP(J5091,PROCV!$E$1:$F$27,2,FALSE)</f>
        <v>35 - São Paulo</v>
      </c>
      <c r="J5091" s="22" t="s">
        <v>76</v>
      </c>
      <c r="K5091" s="22">
        <v>0</v>
      </c>
      <c r="L5091" s="25">
        <v>96000</v>
      </c>
      <c r="M5091" s="20">
        <f>VLOOKUP(G5091,PROCV!$A$110:$B$119,2,FALSE)</f>
        <v>1.7483032046917215</v>
      </c>
      <c r="N5091" s="17">
        <f t="shared" si="79"/>
        <v>167837.10765040526</v>
      </c>
    </row>
    <row r="5092" spans="1:14" x14ac:dyDescent="0.25">
      <c r="A5092" s="30" t="s">
        <v>48</v>
      </c>
      <c r="B5092" s="29">
        <v>65142</v>
      </c>
      <c r="C5092" s="28" t="s">
        <v>1551</v>
      </c>
      <c r="D5092" s="27" t="s">
        <v>46</v>
      </c>
      <c r="E5092" s="27" t="s">
        <v>45</v>
      </c>
      <c r="F5092" s="26" t="str">
        <f>VLOOKUP(E5092,PROCV!$A$1:$B$107,2,TRUE)</f>
        <v>Artes Cênicas e Espetáculo</v>
      </c>
      <c r="G5092" s="25">
        <v>2007</v>
      </c>
      <c r="H5092" s="24">
        <v>0</v>
      </c>
      <c r="I5092" s="23" t="str">
        <f>VLOOKUP(J5092,PROCV!$E$1:$F$27,2,FALSE)</f>
        <v>21 - Maranhão</v>
      </c>
      <c r="J5092" s="22" t="s">
        <v>63</v>
      </c>
      <c r="K5092" s="22">
        <v>0</v>
      </c>
      <c r="L5092" s="25">
        <v>63740</v>
      </c>
      <c r="M5092" s="20">
        <f>VLOOKUP(G5092,PROCV!$A$110:$B$119,2,FALSE)</f>
        <v>1.7483032046917215</v>
      </c>
      <c r="N5092" s="17">
        <f t="shared" si="79"/>
        <v>111436.84626705034</v>
      </c>
    </row>
    <row r="5093" spans="1:14" x14ac:dyDescent="0.25">
      <c r="A5093" s="30" t="s">
        <v>48</v>
      </c>
      <c r="B5093" s="29">
        <v>76051</v>
      </c>
      <c r="C5093" s="28" t="s">
        <v>1550</v>
      </c>
      <c r="D5093" s="27" t="s">
        <v>189</v>
      </c>
      <c r="E5093" s="27" t="s">
        <v>630</v>
      </c>
      <c r="F5093" s="26" t="s">
        <v>10</v>
      </c>
      <c r="G5093" s="25">
        <v>2007</v>
      </c>
      <c r="H5093" s="24">
        <v>0</v>
      </c>
      <c r="I5093" s="23" t="str">
        <f>VLOOKUP(J5093,PROCV!$E$1:$F$27,2,FALSE)</f>
        <v>31 - Minas Gerais</v>
      </c>
      <c r="J5093" s="22" t="s">
        <v>85</v>
      </c>
      <c r="K5093" s="22">
        <v>0</v>
      </c>
      <c r="L5093" s="25">
        <v>47239.040000000001</v>
      </c>
      <c r="M5093" s="20">
        <f>VLOOKUP(G5093,PROCV!$A$110:$B$119,2,FALSE)</f>
        <v>1.7483032046917215</v>
      </c>
      <c r="N5093" s="17">
        <f t="shared" si="79"/>
        <v>82588.165018560423</v>
      </c>
    </row>
    <row r="5094" spans="1:14" x14ac:dyDescent="0.25">
      <c r="A5094" s="30" t="s">
        <v>48</v>
      </c>
      <c r="B5094" s="29">
        <v>59678</v>
      </c>
      <c r="C5094" s="28" t="s">
        <v>1549</v>
      </c>
      <c r="D5094" s="27" t="s">
        <v>189</v>
      </c>
      <c r="E5094" s="27" t="s">
        <v>188</v>
      </c>
      <c r="F5094" s="26" t="str">
        <f>VLOOKUP(E5094,PROCV!$A$1:$B$107,2,TRUE)</f>
        <v>Audiovisual</v>
      </c>
      <c r="G5094" s="25">
        <v>2007</v>
      </c>
      <c r="H5094" s="24">
        <v>0</v>
      </c>
      <c r="I5094" s="23" t="str">
        <f>VLOOKUP(J5094,PROCV!$E$1:$F$27,2,FALSE)</f>
        <v>43 - Rio Grande do Sul</v>
      </c>
      <c r="J5094" s="22" t="s">
        <v>56</v>
      </c>
      <c r="K5094" s="22">
        <v>0</v>
      </c>
      <c r="L5094" s="25">
        <v>12000</v>
      </c>
      <c r="M5094" s="20">
        <f>VLOOKUP(G5094,PROCV!$A$110:$B$119,2,FALSE)</f>
        <v>1.7483032046917215</v>
      </c>
      <c r="N5094" s="17">
        <f t="shared" si="79"/>
        <v>20979.638456300658</v>
      </c>
    </row>
    <row r="5095" spans="1:14" x14ac:dyDescent="0.25">
      <c r="A5095" s="30" t="s">
        <v>48</v>
      </c>
      <c r="B5095" s="29">
        <v>75234</v>
      </c>
      <c r="C5095" s="28" t="s">
        <v>1548</v>
      </c>
      <c r="D5095" s="27" t="s">
        <v>46</v>
      </c>
      <c r="E5095" s="27" t="s">
        <v>50</v>
      </c>
      <c r="F5095" s="26" t="str">
        <f>VLOOKUP(E5095,PROCV!$A$1:$B$107,2,TRUE)</f>
        <v>Educação e Criação em Artes</v>
      </c>
      <c r="G5095" s="25">
        <v>2007</v>
      </c>
      <c r="H5095" s="24">
        <v>0</v>
      </c>
      <c r="I5095" s="23" t="str">
        <f>VLOOKUP(J5095,PROCV!$E$1:$F$27,2,FALSE)</f>
        <v>33 - Rio de Janeiro</v>
      </c>
      <c r="J5095" s="22" t="s">
        <v>82</v>
      </c>
      <c r="K5095" s="22">
        <v>0</v>
      </c>
      <c r="L5095" s="25">
        <v>50000</v>
      </c>
      <c r="M5095" s="20">
        <f>VLOOKUP(G5095,PROCV!$A$110:$B$119,2,FALSE)</f>
        <v>1.7483032046917215</v>
      </c>
      <c r="N5095" s="17">
        <f t="shared" si="79"/>
        <v>87415.160234586074</v>
      </c>
    </row>
    <row r="5096" spans="1:14" x14ac:dyDescent="0.25">
      <c r="A5096" s="30" t="s">
        <v>48</v>
      </c>
      <c r="B5096" s="29">
        <v>72267</v>
      </c>
      <c r="C5096" s="28" t="s">
        <v>1547</v>
      </c>
      <c r="D5096" s="27" t="s">
        <v>46</v>
      </c>
      <c r="E5096" s="27" t="s">
        <v>50</v>
      </c>
      <c r="F5096" s="26" t="str">
        <f>VLOOKUP(E5096,PROCV!$A$1:$B$107,2,TRUE)</f>
        <v>Educação e Criação em Artes</v>
      </c>
      <c r="G5096" s="25">
        <v>2007</v>
      </c>
      <c r="H5096" s="24">
        <v>0</v>
      </c>
      <c r="I5096" s="23" t="str">
        <f>VLOOKUP(J5096,PROCV!$E$1:$F$27,2,FALSE)</f>
        <v>12 - Acre</v>
      </c>
      <c r="J5096" s="22" t="s">
        <v>71</v>
      </c>
      <c r="K5096" s="22">
        <v>0</v>
      </c>
      <c r="L5096" s="25">
        <v>170000</v>
      </c>
      <c r="M5096" s="20">
        <f>VLOOKUP(G5096,PROCV!$A$110:$B$119,2,FALSE)</f>
        <v>1.7483032046917215</v>
      </c>
      <c r="N5096" s="17">
        <f t="shared" si="79"/>
        <v>297211.54479759268</v>
      </c>
    </row>
    <row r="5097" spans="1:14" x14ac:dyDescent="0.25">
      <c r="A5097" s="30" t="s">
        <v>48</v>
      </c>
      <c r="B5097" s="29">
        <v>611599</v>
      </c>
      <c r="C5097" s="28" t="s">
        <v>1546</v>
      </c>
      <c r="D5097" s="27" t="s">
        <v>46</v>
      </c>
      <c r="E5097" s="27" t="s">
        <v>50</v>
      </c>
      <c r="F5097" s="26" t="str">
        <f>VLOOKUP(E5097,PROCV!$A$1:$B$107,2,TRUE)</f>
        <v>Educação e Criação em Artes</v>
      </c>
      <c r="G5097" s="25">
        <v>2007</v>
      </c>
      <c r="H5097" s="24">
        <v>0</v>
      </c>
      <c r="I5097" s="23" t="str">
        <f>VLOOKUP(J5097,PROCV!$E$1:$F$27,2,FALSE)</f>
        <v>24 - Rio Grande do Norte</v>
      </c>
      <c r="J5097" s="22" t="s">
        <v>54</v>
      </c>
      <c r="K5097" s="22">
        <v>0</v>
      </c>
      <c r="L5097" s="25">
        <v>142000</v>
      </c>
      <c r="M5097" s="20">
        <f>VLOOKUP(G5097,PROCV!$A$110:$B$119,2,FALSE)</f>
        <v>1.7483032046917215</v>
      </c>
      <c r="N5097" s="17">
        <f t="shared" si="79"/>
        <v>248259.05506622445</v>
      </c>
    </row>
    <row r="5098" spans="1:14" x14ac:dyDescent="0.25">
      <c r="A5098" s="30" t="s">
        <v>48</v>
      </c>
      <c r="B5098" s="29">
        <v>74746</v>
      </c>
      <c r="C5098" s="28" t="s">
        <v>1545</v>
      </c>
      <c r="D5098" s="27" t="s">
        <v>4</v>
      </c>
      <c r="E5098" s="27" t="s">
        <v>230</v>
      </c>
      <c r="F5098" s="26" t="str">
        <f>VLOOKUP(E5098,PROCV!$A$1:$B$107,2,TRUE)</f>
        <v>Artes Cênicas e Espetáculo</v>
      </c>
      <c r="G5098" s="25">
        <v>2007</v>
      </c>
      <c r="H5098" s="24">
        <v>0</v>
      </c>
      <c r="I5098" s="23" t="str">
        <f>VLOOKUP(J5098,PROCV!$E$1:$F$27,2,FALSE)</f>
        <v>33 - Rio de Janeiro</v>
      </c>
      <c r="J5098" s="22" t="s">
        <v>82</v>
      </c>
      <c r="K5098" s="22">
        <v>0</v>
      </c>
      <c r="L5098" s="25">
        <v>50000</v>
      </c>
      <c r="M5098" s="20">
        <f>VLOOKUP(G5098,PROCV!$A$110:$B$119,2,FALSE)</f>
        <v>1.7483032046917215</v>
      </c>
      <c r="N5098" s="17">
        <f t="shared" si="79"/>
        <v>87415.160234586074</v>
      </c>
    </row>
    <row r="5099" spans="1:14" x14ac:dyDescent="0.25">
      <c r="A5099" s="30" t="s">
        <v>48</v>
      </c>
      <c r="B5099" s="29">
        <v>710981</v>
      </c>
      <c r="C5099" s="28" t="s">
        <v>1544</v>
      </c>
      <c r="D5099" s="27" t="s">
        <v>4</v>
      </c>
      <c r="E5099" s="27" t="s">
        <v>230</v>
      </c>
      <c r="F5099" s="26" t="str">
        <f>VLOOKUP(E5099,PROCV!$A$1:$B$107,2,TRUE)</f>
        <v>Artes Cênicas e Espetáculo</v>
      </c>
      <c r="G5099" s="25">
        <v>2007</v>
      </c>
      <c r="H5099" s="24">
        <v>0</v>
      </c>
      <c r="I5099" s="23" t="str">
        <f>VLOOKUP(J5099,PROCV!$E$1:$F$27,2,FALSE)</f>
        <v>35 - São Paulo</v>
      </c>
      <c r="J5099" s="22" t="s">
        <v>76</v>
      </c>
      <c r="K5099" s="22">
        <v>0</v>
      </c>
      <c r="L5099" s="25">
        <v>3987180</v>
      </c>
      <c r="M5099" s="20">
        <f>VLOOKUP(G5099,PROCV!$A$110:$B$119,2,FALSE)</f>
        <v>1.7483032046917215</v>
      </c>
      <c r="N5099" s="17">
        <f t="shared" si="79"/>
        <v>6970799.5716827381</v>
      </c>
    </row>
    <row r="5100" spans="1:14" x14ac:dyDescent="0.25">
      <c r="A5100" s="30" t="s">
        <v>48</v>
      </c>
      <c r="B5100" s="29">
        <v>711960</v>
      </c>
      <c r="C5100" s="28" t="s">
        <v>1543</v>
      </c>
      <c r="D5100" s="27" t="s">
        <v>4</v>
      </c>
      <c r="E5100" s="27" t="s">
        <v>230</v>
      </c>
      <c r="F5100" s="26" t="str">
        <f>VLOOKUP(E5100,PROCV!$A$1:$B$107,2,TRUE)</f>
        <v>Artes Cênicas e Espetáculo</v>
      </c>
      <c r="G5100" s="25">
        <v>2007</v>
      </c>
      <c r="H5100" s="24">
        <v>0</v>
      </c>
      <c r="I5100" s="23" t="str">
        <f>VLOOKUP(J5100,PROCV!$E$1:$F$27,2,FALSE)</f>
        <v>33 - Rio de Janeiro</v>
      </c>
      <c r="J5100" s="22" t="s">
        <v>82</v>
      </c>
      <c r="K5100" s="22">
        <v>0</v>
      </c>
      <c r="L5100" s="25">
        <v>80000</v>
      </c>
      <c r="M5100" s="20">
        <f>VLOOKUP(G5100,PROCV!$A$110:$B$119,2,FALSE)</f>
        <v>1.7483032046917215</v>
      </c>
      <c r="N5100" s="17">
        <f t="shared" si="79"/>
        <v>139864.25637533772</v>
      </c>
    </row>
    <row r="5101" spans="1:14" x14ac:dyDescent="0.25">
      <c r="A5101" s="30" t="s">
        <v>48</v>
      </c>
      <c r="B5101" s="29">
        <v>73661</v>
      </c>
      <c r="C5101" s="28" t="s">
        <v>1542</v>
      </c>
      <c r="D5101" s="27" t="s">
        <v>46</v>
      </c>
      <c r="E5101" s="27" t="s">
        <v>50</v>
      </c>
      <c r="F5101" s="26" t="str">
        <f>VLOOKUP(E5101,PROCV!$A$1:$B$107,2,TRUE)</f>
        <v>Educação e Criação em Artes</v>
      </c>
      <c r="G5101" s="25">
        <v>2007</v>
      </c>
      <c r="H5101" s="24">
        <v>0</v>
      </c>
      <c r="I5101" s="23" t="str">
        <f>VLOOKUP(J5101,PROCV!$E$1:$F$27,2,FALSE)</f>
        <v>35 - São Paulo</v>
      </c>
      <c r="J5101" s="22" t="s">
        <v>76</v>
      </c>
      <c r="K5101" s="22">
        <v>0</v>
      </c>
      <c r="L5101" s="25">
        <v>50000</v>
      </c>
      <c r="M5101" s="20">
        <f>VLOOKUP(G5101,PROCV!$A$110:$B$119,2,FALSE)</f>
        <v>1.7483032046917215</v>
      </c>
      <c r="N5101" s="17">
        <f t="shared" si="79"/>
        <v>87415.160234586074</v>
      </c>
    </row>
    <row r="5102" spans="1:14" ht="26.25" x14ac:dyDescent="0.25">
      <c r="A5102" s="30" t="s">
        <v>48</v>
      </c>
      <c r="B5102" s="29">
        <v>710933</v>
      </c>
      <c r="C5102" s="28" t="s">
        <v>1541</v>
      </c>
      <c r="D5102" s="27" t="s">
        <v>46</v>
      </c>
      <c r="E5102" s="27" t="s">
        <v>50</v>
      </c>
      <c r="F5102" s="26" t="str">
        <f>VLOOKUP(E5102,PROCV!$A$1:$B$107,2,TRUE)</f>
        <v>Educação e Criação em Artes</v>
      </c>
      <c r="G5102" s="25">
        <v>2007</v>
      </c>
      <c r="H5102" s="24">
        <v>0</v>
      </c>
      <c r="I5102" s="23" t="str">
        <f>VLOOKUP(J5102,PROCV!$E$1:$F$27,2,FALSE)</f>
        <v>35 - São Paulo</v>
      </c>
      <c r="J5102" s="22" t="s">
        <v>76</v>
      </c>
      <c r="K5102" s="22">
        <v>0</v>
      </c>
      <c r="L5102" s="25">
        <v>250000</v>
      </c>
      <c r="M5102" s="20">
        <f>VLOOKUP(G5102,PROCV!$A$110:$B$119,2,FALSE)</f>
        <v>1.7483032046917215</v>
      </c>
      <c r="N5102" s="17">
        <f t="shared" si="79"/>
        <v>437075.8011729304</v>
      </c>
    </row>
    <row r="5103" spans="1:14" x14ac:dyDescent="0.25">
      <c r="A5103" s="30" t="s">
        <v>48</v>
      </c>
      <c r="B5103" s="29">
        <v>712089</v>
      </c>
      <c r="C5103" s="28" t="s">
        <v>1540</v>
      </c>
      <c r="D5103" s="27" t="s">
        <v>4</v>
      </c>
      <c r="E5103" s="27" t="s">
        <v>230</v>
      </c>
      <c r="F5103" s="26" t="str">
        <f>VLOOKUP(E5103,PROCV!$A$1:$B$107,2,TRUE)</f>
        <v>Artes Cênicas e Espetáculo</v>
      </c>
      <c r="G5103" s="25">
        <v>2007</v>
      </c>
      <c r="H5103" s="24">
        <v>0</v>
      </c>
      <c r="I5103" s="23" t="str">
        <f>VLOOKUP(J5103,PROCV!$E$1:$F$27,2,FALSE)</f>
        <v>35 - São Paulo</v>
      </c>
      <c r="J5103" s="22" t="s">
        <v>76</v>
      </c>
      <c r="K5103" s="22">
        <v>0</v>
      </c>
      <c r="L5103" s="25">
        <v>150000</v>
      </c>
      <c r="M5103" s="20">
        <f>VLOOKUP(G5103,PROCV!$A$110:$B$119,2,FALSE)</f>
        <v>1.7483032046917215</v>
      </c>
      <c r="N5103" s="17">
        <f t="shared" si="79"/>
        <v>262245.48070375825</v>
      </c>
    </row>
    <row r="5104" spans="1:14" x14ac:dyDescent="0.25">
      <c r="A5104" s="30" t="s">
        <v>48</v>
      </c>
      <c r="B5104" s="29">
        <v>710071</v>
      </c>
      <c r="C5104" s="28" t="s">
        <v>1539</v>
      </c>
      <c r="D5104" s="27" t="s">
        <v>46</v>
      </c>
      <c r="E5104" s="27" t="s">
        <v>50</v>
      </c>
      <c r="F5104" s="26" t="str">
        <f>VLOOKUP(E5104,PROCV!$A$1:$B$107,2,TRUE)</f>
        <v>Educação e Criação em Artes</v>
      </c>
      <c r="G5104" s="25">
        <v>2007</v>
      </c>
      <c r="H5104" s="24">
        <v>0</v>
      </c>
      <c r="I5104" s="23" t="str">
        <f>VLOOKUP(J5104,PROCV!$E$1:$F$27,2,FALSE)</f>
        <v>35 - São Paulo</v>
      </c>
      <c r="J5104" s="22" t="s">
        <v>76</v>
      </c>
      <c r="K5104" s="22">
        <v>0</v>
      </c>
      <c r="L5104" s="25">
        <v>580000</v>
      </c>
      <c r="M5104" s="20">
        <f>VLOOKUP(G5104,PROCV!$A$110:$B$119,2,FALSE)</f>
        <v>1.7483032046917215</v>
      </c>
      <c r="N5104" s="17">
        <f t="shared" si="79"/>
        <v>1014015.8587211985</v>
      </c>
    </row>
    <row r="5105" spans="1:14" x14ac:dyDescent="0.25">
      <c r="A5105" s="30" t="s">
        <v>48</v>
      </c>
      <c r="B5105" s="29">
        <v>77518</v>
      </c>
      <c r="C5105" s="28" t="s">
        <v>1538</v>
      </c>
      <c r="D5105" s="27" t="s">
        <v>46</v>
      </c>
      <c r="E5105" s="27" t="s">
        <v>50</v>
      </c>
      <c r="F5105" s="26" t="str">
        <f>VLOOKUP(E5105,PROCV!$A$1:$B$107,2,TRUE)</f>
        <v>Educação e Criação em Artes</v>
      </c>
      <c r="G5105" s="25">
        <v>2007</v>
      </c>
      <c r="H5105" s="24">
        <v>0</v>
      </c>
      <c r="I5105" s="23" t="str">
        <f>VLOOKUP(J5105,PROCV!$E$1:$F$27,2,FALSE)</f>
        <v>53 - Distrito Federal</v>
      </c>
      <c r="J5105" s="22" t="s">
        <v>75</v>
      </c>
      <c r="K5105" s="22">
        <v>0</v>
      </c>
      <c r="L5105" s="25">
        <v>100000</v>
      </c>
      <c r="M5105" s="20">
        <f>VLOOKUP(G5105,PROCV!$A$110:$B$119,2,FALSE)</f>
        <v>1.7483032046917215</v>
      </c>
      <c r="N5105" s="17">
        <f t="shared" si="79"/>
        <v>174830.32046917215</v>
      </c>
    </row>
    <row r="5106" spans="1:14" x14ac:dyDescent="0.25">
      <c r="A5106" s="30" t="s">
        <v>48</v>
      </c>
      <c r="B5106" s="29">
        <v>71795</v>
      </c>
      <c r="C5106" s="28" t="s">
        <v>1537</v>
      </c>
      <c r="D5106" s="27" t="s">
        <v>46</v>
      </c>
      <c r="E5106" s="27" t="s">
        <v>50</v>
      </c>
      <c r="F5106" s="26" t="str">
        <f>VLOOKUP(E5106,PROCV!$A$1:$B$107,2,TRUE)</f>
        <v>Educação e Criação em Artes</v>
      </c>
      <c r="G5106" s="25">
        <v>2007</v>
      </c>
      <c r="H5106" s="24">
        <v>0</v>
      </c>
      <c r="I5106" s="23" t="str">
        <f>VLOOKUP(J5106,PROCV!$E$1:$F$27,2,FALSE)</f>
        <v>26 - Pernambuco</v>
      </c>
      <c r="J5106" s="22" t="s">
        <v>44</v>
      </c>
      <c r="K5106" s="22">
        <v>0</v>
      </c>
      <c r="L5106" s="25">
        <v>178981.28</v>
      </c>
      <c r="M5106" s="20">
        <f>VLOOKUP(G5106,PROCV!$A$110:$B$119,2,FALSE)</f>
        <v>1.7483032046917215</v>
      </c>
      <c r="N5106" s="17">
        <f t="shared" si="79"/>
        <v>312913.54540382634</v>
      </c>
    </row>
    <row r="5107" spans="1:14" x14ac:dyDescent="0.25">
      <c r="A5107" s="30" t="s">
        <v>48</v>
      </c>
      <c r="B5107" s="29">
        <v>75108</v>
      </c>
      <c r="C5107" s="28" t="s">
        <v>1536</v>
      </c>
      <c r="D5107" s="27" t="s">
        <v>46</v>
      </c>
      <c r="E5107" s="27" t="s">
        <v>50</v>
      </c>
      <c r="F5107" s="26" t="str">
        <f>VLOOKUP(E5107,PROCV!$A$1:$B$107,2,TRUE)</f>
        <v>Educação e Criação em Artes</v>
      </c>
      <c r="G5107" s="25">
        <v>2007</v>
      </c>
      <c r="H5107" s="24">
        <v>0</v>
      </c>
      <c r="I5107" s="23" t="str">
        <f>VLOOKUP(J5107,PROCV!$E$1:$F$27,2,FALSE)</f>
        <v>53 - Distrito Federal</v>
      </c>
      <c r="J5107" s="22" t="s">
        <v>75</v>
      </c>
      <c r="K5107" s="22">
        <v>0</v>
      </c>
      <c r="L5107" s="25">
        <v>50000</v>
      </c>
      <c r="M5107" s="20">
        <f>VLOOKUP(G5107,PROCV!$A$110:$B$119,2,FALSE)</f>
        <v>1.7483032046917215</v>
      </c>
      <c r="N5107" s="17">
        <f t="shared" si="79"/>
        <v>87415.160234586074</v>
      </c>
    </row>
    <row r="5108" spans="1:14" x14ac:dyDescent="0.25">
      <c r="A5108" s="30" t="s">
        <v>48</v>
      </c>
      <c r="B5108" s="29">
        <v>712022</v>
      </c>
      <c r="C5108" s="28" t="s">
        <v>1535</v>
      </c>
      <c r="D5108" s="27" t="s">
        <v>114</v>
      </c>
      <c r="E5108" s="27" t="s">
        <v>237</v>
      </c>
      <c r="F5108" s="26" t="str">
        <f>VLOOKUP(E5108,PROCV!$A$1:$B$107,2,TRUE)</f>
        <v>Patrimônio</v>
      </c>
      <c r="G5108" s="25">
        <v>2007</v>
      </c>
      <c r="H5108" s="24">
        <v>0</v>
      </c>
      <c r="I5108" s="23" t="str">
        <f>VLOOKUP(J5108,PROCV!$E$1:$F$27,2,FALSE)</f>
        <v>35 - São Paulo</v>
      </c>
      <c r="J5108" s="22" t="s">
        <v>76</v>
      </c>
      <c r="K5108" s="22">
        <v>0</v>
      </c>
      <c r="L5108" s="25">
        <v>320000</v>
      </c>
      <c r="M5108" s="20">
        <f>VLOOKUP(G5108,PROCV!$A$110:$B$119,2,FALSE)</f>
        <v>1.7483032046917215</v>
      </c>
      <c r="N5108" s="17">
        <f t="shared" si="79"/>
        <v>559457.02550135087</v>
      </c>
    </row>
    <row r="5109" spans="1:14" x14ac:dyDescent="0.25">
      <c r="A5109" s="30" t="s">
        <v>48</v>
      </c>
      <c r="B5109" s="29">
        <v>71857</v>
      </c>
      <c r="C5109" s="28" t="s">
        <v>1534</v>
      </c>
      <c r="D5109" s="27" t="s">
        <v>46</v>
      </c>
      <c r="E5109" s="27" t="s">
        <v>50</v>
      </c>
      <c r="F5109" s="26" t="str">
        <f>VLOOKUP(E5109,PROCV!$A$1:$B$107,2,TRUE)</f>
        <v>Educação e Criação em Artes</v>
      </c>
      <c r="G5109" s="25">
        <v>2007</v>
      </c>
      <c r="H5109" s="24">
        <v>0</v>
      </c>
      <c r="I5109" s="23" t="str">
        <f>VLOOKUP(J5109,PROCV!$E$1:$F$27,2,FALSE)</f>
        <v>31 - Minas Gerais</v>
      </c>
      <c r="J5109" s="22" t="s">
        <v>85</v>
      </c>
      <c r="K5109" s="22">
        <v>0</v>
      </c>
      <c r="L5109" s="25">
        <v>184999.56</v>
      </c>
      <c r="M5109" s="20">
        <f>VLOOKUP(G5109,PROCV!$A$110:$B$119,2,FALSE)</f>
        <v>1.7483032046917215</v>
      </c>
      <c r="N5109" s="17">
        <f t="shared" si="79"/>
        <v>323435.32361455844</v>
      </c>
    </row>
    <row r="5110" spans="1:14" x14ac:dyDescent="0.25">
      <c r="A5110" s="30" t="s">
        <v>48</v>
      </c>
      <c r="B5110" s="29">
        <v>71663</v>
      </c>
      <c r="C5110" s="28" t="s">
        <v>1533</v>
      </c>
      <c r="D5110" s="27" t="s">
        <v>46</v>
      </c>
      <c r="E5110" s="27" t="s">
        <v>50</v>
      </c>
      <c r="F5110" s="26" t="str">
        <f>VLOOKUP(E5110,PROCV!$A$1:$B$107,2,TRUE)</f>
        <v>Educação e Criação em Artes</v>
      </c>
      <c r="G5110" s="25">
        <v>2007</v>
      </c>
      <c r="H5110" s="24">
        <v>0</v>
      </c>
      <c r="I5110" s="23" t="str">
        <f>VLOOKUP(J5110,PROCV!$E$1:$F$27,2,FALSE)</f>
        <v>52 - Goiás</v>
      </c>
      <c r="J5110" s="22" t="s">
        <v>97</v>
      </c>
      <c r="K5110" s="22">
        <v>0</v>
      </c>
      <c r="L5110" s="25">
        <v>185000</v>
      </c>
      <c r="M5110" s="20">
        <f>VLOOKUP(G5110,PROCV!$A$110:$B$119,2,FALSE)</f>
        <v>1.7483032046917215</v>
      </c>
      <c r="N5110" s="17">
        <f t="shared" si="79"/>
        <v>323436.09286796849</v>
      </c>
    </row>
    <row r="5111" spans="1:14" x14ac:dyDescent="0.25">
      <c r="A5111" s="30" t="s">
        <v>48</v>
      </c>
      <c r="B5111" s="29">
        <v>71668</v>
      </c>
      <c r="C5111" s="28" t="s">
        <v>1532</v>
      </c>
      <c r="D5111" s="27" t="s">
        <v>46</v>
      </c>
      <c r="E5111" s="27" t="s">
        <v>50</v>
      </c>
      <c r="F5111" s="26" t="str">
        <f>VLOOKUP(E5111,PROCV!$A$1:$B$107,2,TRUE)</f>
        <v>Educação e Criação em Artes</v>
      </c>
      <c r="G5111" s="25">
        <v>2007</v>
      </c>
      <c r="H5111" s="24">
        <v>0</v>
      </c>
      <c r="I5111" s="23" t="str">
        <f>VLOOKUP(J5111,PROCV!$E$1:$F$27,2,FALSE)</f>
        <v>35 - São Paulo</v>
      </c>
      <c r="J5111" s="22" t="s">
        <v>76</v>
      </c>
      <c r="K5111" s="22">
        <v>0</v>
      </c>
      <c r="L5111" s="25">
        <v>152950</v>
      </c>
      <c r="M5111" s="20">
        <f>VLOOKUP(G5111,PROCV!$A$110:$B$119,2,FALSE)</f>
        <v>1.7483032046917215</v>
      </c>
      <c r="N5111" s="17">
        <f t="shared" si="79"/>
        <v>267402.97515759879</v>
      </c>
    </row>
    <row r="5112" spans="1:14" x14ac:dyDescent="0.25">
      <c r="A5112" s="30" t="s">
        <v>48</v>
      </c>
      <c r="B5112" s="29">
        <v>72378</v>
      </c>
      <c r="C5112" s="28" t="s">
        <v>1531</v>
      </c>
      <c r="D5112" s="27" t="s">
        <v>46</v>
      </c>
      <c r="E5112" s="27" t="s">
        <v>50</v>
      </c>
      <c r="F5112" s="26" t="str">
        <f>VLOOKUP(E5112,PROCV!$A$1:$B$107,2,TRUE)</f>
        <v>Educação e Criação em Artes</v>
      </c>
      <c r="G5112" s="25">
        <v>2007</v>
      </c>
      <c r="H5112" s="24">
        <v>0</v>
      </c>
      <c r="I5112" s="23" t="str">
        <f>VLOOKUP(J5112,PROCV!$E$1:$F$27,2,FALSE)</f>
        <v>12 - Acre</v>
      </c>
      <c r="J5112" s="22" t="s">
        <v>71</v>
      </c>
      <c r="K5112" s="22">
        <v>0</v>
      </c>
      <c r="L5112" s="25">
        <v>50000</v>
      </c>
      <c r="M5112" s="20">
        <f>VLOOKUP(G5112,PROCV!$A$110:$B$119,2,FALSE)</f>
        <v>1.7483032046917215</v>
      </c>
      <c r="N5112" s="17">
        <f t="shared" si="79"/>
        <v>87415.160234586074</v>
      </c>
    </row>
    <row r="5113" spans="1:14" x14ac:dyDescent="0.25">
      <c r="A5113" s="30" t="s">
        <v>48</v>
      </c>
      <c r="B5113" s="29">
        <v>72083</v>
      </c>
      <c r="C5113" s="28" t="s">
        <v>1530</v>
      </c>
      <c r="D5113" s="27" t="s">
        <v>46</v>
      </c>
      <c r="E5113" s="27" t="s">
        <v>50</v>
      </c>
      <c r="F5113" s="26" t="str">
        <f>VLOOKUP(E5113,PROCV!$A$1:$B$107,2,TRUE)</f>
        <v>Educação e Criação em Artes</v>
      </c>
      <c r="G5113" s="25">
        <v>2007</v>
      </c>
      <c r="H5113" s="24">
        <v>0</v>
      </c>
      <c r="I5113" s="23" t="str">
        <f>VLOOKUP(J5113,PROCV!$E$1:$F$27,2,FALSE)</f>
        <v>35 - São Paulo</v>
      </c>
      <c r="J5113" s="22" t="s">
        <v>76</v>
      </c>
      <c r="K5113" s="22">
        <v>0</v>
      </c>
      <c r="L5113" s="25">
        <v>164909</v>
      </c>
      <c r="M5113" s="20">
        <f>VLOOKUP(G5113,PROCV!$A$110:$B$119,2,FALSE)</f>
        <v>1.7483032046917215</v>
      </c>
      <c r="N5113" s="17">
        <f t="shared" si="79"/>
        <v>288310.93318250711</v>
      </c>
    </row>
    <row r="5114" spans="1:14" x14ac:dyDescent="0.25">
      <c r="A5114" s="30" t="s">
        <v>48</v>
      </c>
      <c r="B5114" s="29">
        <v>71893</v>
      </c>
      <c r="C5114" s="28" t="s">
        <v>1529</v>
      </c>
      <c r="D5114" s="27" t="s">
        <v>46</v>
      </c>
      <c r="E5114" s="27" t="s">
        <v>50</v>
      </c>
      <c r="F5114" s="26" t="str">
        <f>VLOOKUP(E5114,PROCV!$A$1:$B$107,2,TRUE)</f>
        <v>Educação e Criação em Artes</v>
      </c>
      <c r="G5114" s="25">
        <v>2007</v>
      </c>
      <c r="H5114" s="24">
        <v>0</v>
      </c>
      <c r="I5114" s="23" t="str">
        <f>VLOOKUP(J5114,PROCV!$E$1:$F$27,2,FALSE)</f>
        <v>33 - Rio de Janeiro</v>
      </c>
      <c r="J5114" s="22" t="s">
        <v>82</v>
      </c>
      <c r="K5114" s="22">
        <v>0</v>
      </c>
      <c r="L5114" s="25">
        <v>130000</v>
      </c>
      <c r="M5114" s="20">
        <f>VLOOKUP(G5114,PROCV!$A$110:$B$119,2,FALSE)</f>
        <v>1.7483032046917215</v>
      </c>
      <c r="N5114" s="17">
        <f t="shared" si="79"/>
        <v>227279.41660992379</v>
      </c>
    </row>
    <row r="5115" spans="1:14" x14ac:dyDescent="0.25">
      <c r="A5115" s="30" t="s">
        <v>48</v>
      </c>
      <c r="B5115" s="29">
        <v>81949</v>
      </c>
      <c r="C5115" s="28" t="s">
        <v>1528</v>
      </c>
      <c r="D5115" s="27" t="s">
        <v>46</v>
      </c>
      <c r="E5115" s="27" t="s">
        <v>50</v>
      </c>
      <c r="F5115" s="26" t="str">
        <f>VLOOKUP(E5115,PROCV!$A$1:$B$107,2,TRUE)</f>
        <v>Educação e Criação em Artes</v>
      </c>
      <c r="G5115" s="25">
        <v>2007</v>
      </c>
      <c r="H5115" s="24">
        <v>0</v>
      </c>
      <c r="I5115" s="23" t="str">
        <f>VLOOKUP(J5115,PROCV!$E$1:$F$27,2,FALSE)</f>
        <v>17 - Tocantins</v>
      </c>
      <c r="J5115" s="22" t="s">
        <v>64</v>
      </c>
      <c r="K5115" s="22">
        <v>0</v>
      </c>
      <c r="L5115" s="25">
        <v>185000</v>
      </c>
      <c r="M5115" s="20">
        <f>VLOOKUP(G5115,PROCV!$A$110:$B$119,2,FALSE)</f>
        <v>1.7483032046917215</v>
      </c>
      <c r="N5115" s="17">
        <f t="shared" si="79"/>
        <v>323436.09286796849</v>
      </c>
    </row>
    <row r="5116" spans="1:14" x14ac:dyDescent="0.25">
      <c r="A5116" s="30" t="s">
        <v>48</v>
      </c>
      <c r="B5116" s="29">
        <v>79393</v>
      </c>
      <c r="C5116" s="28" t="s">
        <v>1527</v>
      </c>
      <c r="D5116" s="27" t="s">
        <v>46</v>
      </c>
      <c r="E5116" s="27" t="s">
        <v>50</v>
      </c>
      <c r="F5116" s="26" t="str">
        <f>VLOOKUP(E5116,PROCV!$A$1:$B$107,2,TRUE)</f>
        <v>Educação e Criação em Artes</v>
      </c>
      <c r="G5116" s="25">
        <v>2007</v>
      </c>
      <c r="H5116" s="24">
        <v>0</v>
      </c>
      <c r="I5116" s="23" t="str">
        <f>VLOOKUP(J5116,PROCV!$E$1:$F$27,2,FALSE)</f>
        <v>16 - Amapá</v>
      </c>
      <c r="J5116" s="22" t="s">
        <v>61</v>
      </c>
      <c r="K5116" s="22">
        <v>0</v>
      </c>
      <c r="L5116" s="25">
        <v>577350</v>
      </c>
      <c r="M5116" s="20">
        <f>VLOOKUP(G5116,PROCV!$A$110:$B$119,2,FALSE)</f>
        <v>1.7483032046917215</v>
      </c>
      <c r="N5116" s="17">
        <f t="shared" si="79"/>
        <v>1009382.8552287654</v>
      </c>
    </row>
    <row r="5117" spans="1:14" x14ac:dyDescent="0.25">
      <c r="A5117" s="30" t="s">
        <v>48</v>
      </c>
      <c r="B5117" s="29">
        <v>79631</v>
      </c>
      <c r="C5117" s="28" t="s">
        <v>1526</v>
      </c>
      <c r="D5117" s="27" t="s">
        <v>4</v>
      </c>
      <c r="E5117" s="27" t="s">
        <v>230</v>
      </c>
      <c r="F5117" s="26" t="str">
        <f>VLOOKUP(E5117,PROCV!$A$1:$B$107,2,TRUE)</f>
        <v>Artes Cênicas e Espetáculo</v>
      </c>
      <c r="G5117" s="25">
        <v>2007</v>
      </c>
      <c r="H5117" s="24">
        <v>0</v>
      </c>
      <c r="I5117" s="23" t="str">
        <f>VLOOKUP(J5117,PROCV!$E$1:$F$27,2,FALSE)</f>
        <v>17 - Tocantins</v>
      </c>
      <c r="J5117" s="22" t="s">
        <v>64</v>
      </c>
      <c r="K5117" s="22">
        <v>0</v>
      </c>
      <c r="L5117" s="25">
        <v>40000</v>
      </c>
      <c r="M5117" s="20">
        <f>VLOOKUP(G5117,PROCV!$A$110:$B$119,2,FALSE)</f>
        <v>1.7483032046917215</v>
      </c>
      <c r="N5117" s="17">
        <f t="shared" si="79"/>
        <v>69932.128187668859</v>
      </c>
    </row>
    <row r="5118" spans="1:14" x14ac:dyDescent="0.25">
      <c r="A5118" s="30" t="s">
        <v>48</v>
      </c>
      <c r="B5118" s="29">
        <v>78254</v>
      </c>
      <c r="C5118" s="28" t="s">
        <v>1525</v>
      </c>
      <c r="D5118" s="27" t="s">
        <v>4</v>
      </c>
      <c r="E5118" s="27" t="s">
        <v>230</v>
      </c>
      <c r="F5118" s="26" t="str">
        <f>VLOOKUP(E5118,PROCV!$A$1:$B$107,2,TRUE)</f>
        <v>Artes Cênicas e Espetáculo</v>
      </c>
      <c r="G5118" s="25">
        <v>2007</v>
      </c>
      <c r="H5118" s="24">
        <v>0</v>
      </c>
      <c r="I5118" s="23" t="str">
        <f>VLOOKUP(J5118,PROCV!$E$1:$F$27,2,FALSE)</f>
        <v>33 - Rio de Janeiro</v>
      </c>
      <c r="J5118" s="22" t="s">
        <v>82</v>
      </c>
      <c r="K5118" s="22">
        <v>0</v>
      </c>
      <c r="L5118" s="25">
        <v>50000</v>
      </c>
      <c r="M5118" s="20">
        <f>VLOOKUP(G5118,PROCV!$A$110:$B$119,2,FALSE)</f>
        <v>1.7483032046917215</v>
      </c>
      <c r="N5118" s="17">
        <f t="shared" si="79"/>
        <v>87415.160234586074</v>
      </c>
    </row>
    <row r="5119" spans="1:14" x14ac:dyDescent="0.25">
      <c r="A5119" s="30" t="s">
        <v>48</v>
      </c>
      <c r="B5119" s="29">
        <v>78631</v>
      </c>
      <c r="C5119" s="28" t="s">
        <v>1524</v>
      </c>
      <c r="D5119" s="27" t="s">
        <v>4</v>
      </c>
      <c r="E5119" s="27" t="s">
        <v>230</v>
      </c>
      <c r="F5119" s="26" t="str">
        <f>VLOOKUP(E5119,PROCV!$A$1:$B$107,2,TRUE)</f>
        <v>Artes Cênicas e Espetáculo</v>
      </c>
      <c r="G5119" s="25">
        <v>2007</v>
      </c>
      <c r="H5119" s="24">
        <v>0</v>
      </c>
      <c r="I5119" s="23" t="str">
        <f>VLOOKUP(J5119,PROCV!$E$1:$F$27,2,FALSE)</f>
        <v>35 - São Paulo</v>
      </c>
      <c r="J5119" s="22" t="s">
        <v>76</v>
      </c>
      <c r="K5119" s="22">
        <v>0</v>
      </c>
      <c r="L5119" s="25">
        <v>30000</v>
      </c>
      <c r="M5119" s="20">
        <f>VLOOKUP(G5119,PROCV!$A$110:$B$119,2,FALSE)</f>
        <v>1.7483032046917215</v>
      </c>
      <c r="N5119" s="17">
        <f t="shared" si="79"/>
        <v>52449.096140751644</v>
      </c>
    </row>
    <row r="5120" spans="1:14" x14ac:dyDescent="0.25">
      <c r="A5120" s="30" t="s">
        <v>48</v>
      </c>
      <c r="B5120" s="29">
        <v>62726</v>
      </c>
      <c r="C5120" s="28" t="s">
        <v>1523</v>
      </c>
      <c r="D5120" s="27" t="s">
        <v>46</v>
      </c>
      <c r="E5120" s="27" t="s">
        <v>50</v>
      </c>
      <c r="F5120" s="26" t="str">
        <f>VLOOKUP(E5120,PROCV!$A$1:$B$107,2,TRUE)</f>
        <v>Educação e Criação em Artes</v>
      </c>
      <c r="G5120" s="25">
        <v>2007</v>
      </c>
      <c r="H5120" s="24">
        <v>0</v>
      </c>
      <c r="I5120" s="23" t="str">
        <f>VLOOKUP(J5120,PROCV!$E$1:$F$27,2,FALSE)</f>
        <v>26 - Pernambuco</v>
      </c>
      <c r="J5120" s="22" t="s">
        <v>44</v>
      </c>
      <c r="K5120" s="22">
        <v>0</v>
      </c>
      <c r="L5120" s="25">
        <v>139893.44</v>
      </c>
      <c r="M5120" s="20">
        <f>VLOOKUP(G5120,PROCV!$A$110:$B$119,2,FALSE)</f>
        <v>1.7483032046917215</v>
      </c>
      <c r="N5120" s="17">
        <f t="shared" si="79"/>
        <v>244576.14946734905</v>
      </c>
    </row>
    <row r="5121" spans="1:14" x14ac:dyDescent="0.25">
      <c r="A5121" s="30" t="s">
        <v>48</v>
      </c>
      <c r="B5121" s="29">
        <v>77078</v>
      </c>
      <c r="C5121" s="28" t="s">
        <v>1522</v>
      </c>
      <c r="D5121" s="27" t="s">
        <v>4</v>
      </c>
      <c r="E5121" s="27" t="s">
        <v>230</v>
      </c>
      <c r="F5121" s="26" t="str">
        <f>VLOOKUP(E5121,PROCV!$A$1:$B$107,2,TRUE)</f>
        <v>Artes Cênicas e Espetáculo</v>
      </c>
      <c r="G5121" s="25">
        <v>2007</v>
      </c>
      <c r="H5121" s="24">
        <v>0</v>
      </c>
      <c r="I5121" s="23" t="str">
        <f>VLOOKUP(J5121,PROCV!$E$1:$F$27,2,FALSE)</f>
        <v>35 - São Paulo</v>
      </c>
      <c r="J5121" s="22" t="s">
        <v>76</v>
      </c>
      <c r="K5121" s="22">
        <v>0</v>
      </c>
      <c r="L5121" s="25">
        <v>400000</v>
      </c>
      <c r="M5121" s="20">
        <f>VLOOKUP(G5121,PROCV!$A$110:$B$119,2,FALSE)</f>
        <v>1.7483032046917215</v>
      </c>
      <c r="N5121" s="17">
        <f t="shared" si="79"/>
        <v>699321.28187668859</v>
      </c>
    </row>
    <row r="5122" spans="1:14" x14ac:dyDescent="0.25">
      <c r="A5122" s="30" t="s">
        <v>48</v>
      </c>
      <c r="B5122" s="29">
        <v>76825</v>
      </c>
      <c r="C5122" s="28" t="s">
        <v>1521</v>
      </c>
      <c r="D5122" s="27" t="s">
        <v>4</v>
      </c>
      <c r="E5122" s="27" t="s">
        <v>230</v>
      </c>
      <c r="F5122" s="26" t="str">
        <f>VLOOKUP(E5122,PROCV!$A$1:$B$107,2,TRUE)</f>
        <v>Artes Cênicas e Espetáculo</v>
      </c>
      <c r="G5122" s="25">
        <v>2007</v>
      </c>
      <c r="H5122" s="24">
        <v>0</v>
      </c>
      <c r="I5122" s="23" t="str">
        <f>VLOOKUP(J5122,PROCV!$E$1:$F$27,2,FALSE)</f>
        <v>35 - São Paulo</v>
      </c>
      <c r="J5122" s="22" t="s">
        <v>76</v>
      </c>
      <c r="K5122" s="22">
        <v>0</v>
      </c>
      <c r="L5122" s="25">
        <v>200000</v>
      </c>
      <c r="M5122" s="20">
        <f>VLOOKUP(G5122,PROCV!$A$110:$B$119,2,FALSE)</f>
        <v>1.7483032046917215</v>
      </c>
      <c r="N5122" s="17">
        <f t="shared" ref="N5122:N5185" si="80">+M5122*L5122</f>
        <v>349660.6409383443</v>
      </c>
    </row>
    <row r="5123" spans="1:14" x14ac:dyDescent="0.25">
      <c r="A5123" s="30" t="s">
        <v>48</v>
      </c>
      <c r="B5123" s="29">
        <v>77614</v>
      </c>
      <c r="C5123" s="28" t="s">
        <v>1520</v>
      </c>
      <c r="D5123" s="27" t="s">
        <v>4</v>
      </c>
      <c r="E5123" s="27" t="s">
        <v>230</v>
      </c>
      <c r="F5123" s="26" t="str">
        <f>VLOOKUP(E5123,PROCV!$A$1:$B$107,2,TRUE)</f>
        <v>Artes Cênicas e Espetáculo</v>
      </c>
      <c r="G5123" s="25">
        <v>2007</v>
      </c>
      <c r="H5123" s="24">
        <v>0</v>
      </c>
      <c r="I5123" s="23" t="str">
        <f>VLOOKUP(J5123,PROCV!$E$1:$F$27,2,FALSE)</f>
        <v>35 - São Paulo</v>
      </c>
      <c r="J5123" s="22" t="s">
        <v>76</v>
      </c>
      <c r="K5123" s="22">
        <v>0</v>
      </c>
      <c r="L5123" s="25">
        <v>30000</v>
      </c>
      <c r="M5123" s="20">
        <f>VLOOKUP(G5123,PROCV!$A$110:$B$119,2,FALSE)</f>
        <v>1.7483032046917215</v>
      </c>
      <c r="N5123" s="17">
        <f t="shared" si="80"/>
        <v>52449.096140751644</v>
      </c>
    </row>
    <row r="5124" spans="1:14" x14ac:dyDescent="0.25">
      <c r="A5124" s="30" t="s">
        <v>48</v>
      </c>
      <c r="B5124" s="29">
        <v>73564</v>
      </c>
      <c r="C5124" s="28" t="s">
        <v>1519</v>
      </c>
      <c r="D5124" s="27" t="s">
        <v>4</v>
      </c>
      <c r="E5124" s="27" t="s">
        <v>230</v>
      </c>
      <c r="F5124" s="26" t="str">
        <f>VLOOKUP(E5124,PROCV!$A$1:$B$107,2,TRUE)</f>
        <v>Artes Cênicas e Espetáculo</v>
      </c>
      <c r="G5124" s="25">
        <v>2007</v>
      </c>
      <c r="H5124" s="24">
        <v>0</v>
      </c>
      <c r="I5124" s="23" t="str">
        <f>VLOOKUP(J5124,PROCV!$E$1:$F$27,2,FALSE)</f>
        <v>53 - Distrito Federal</v>
      </c>
      <c r="J5124" s="22" t="s">
        <v>75</v>
      </c>
      <c r="K5124" s="22">
        <v>0</v>
      </c>
      <c r="L5124" s="25">
        <v>50000</v>
      </c>
      <c r="M5124" s="20">
        <f>VLOOKUP(G5124,PROCV!$A$110:$B$119,2,FALSE)</f>
        <v>1.7483032046917215</v>
      </c>
      <c r="N5124" s="17">
        <f t="shared" si="80"/>
        <v>87415.160234586074</v>
      </c>
    </row>
    <row r="5125" spans="1:14" x14ac:dyDescent="0.25">
      <c r="A5125" s="30" t="s">
        <v>48</v>
      </c>
      <c r="B5125" s="29">
        <v>66124</v>
      </c>
      <c r="C5125" s="28" t="s">
        <v>1518</v>
      </c>
      <c r="D5125" s="27" t="s">
        <v>189</v>
      </c>
      <c r="E5125" s="27" t="s">
        <v>188</v>
      </c>
      <c r="F5125" s="26" t="str">
        <f>VLOOKUP(E5125,PROCV!$A$1:$B$107,2,TRUE)</f>
        <v>Audiovisual</v>
      </c>
      <c r="G5125" s="25">
        <v>2007</v>
      </c>
      <c r="H5125" s="24">
        <v>0</v>
      </c>
      <c r="I5125" s="23" t="str">
        <f>VLOOKUP(J5125,PROCV!$E$1:$F$27,2,FALSE)</f>
        <v>43 - Rio Grande do Sul</v>
      </c>
      <c r="J5125" s="22" t="s">
        <v>56</v>
      </c>
      <c r="K5125" s="22">
        <v>0</v>
      </c>
      <c r="L5125" s="25">
        <v>51463.24</v>
      </c>
      <c r="M5125" s="20">
        <f>VLOOKUP(G5125,PROCV!$A$110:$B$119,2,FALSE)</f>
        <v>1.7483032046917215</v>
      </c>
      <c r="N5125" s="17">
        <f t="shared" si="80"/>
        <v>89973.347415819182</v>
      </c>
    </row>
    <row r="5126" spans="1:14" x14ac:dyDescent="0.25">
      <c r="A5126" s="30" t="s">
        <v>48</v>
      </c>
      <c r="B5126" s="29">
        <v>710514</v>
      </c>
      <c r="C5126" s="28" t="s">
        <v>1517</v>
      </c>
      <c r="D5126" s="27" t="s">
        <v>114</v>
      </c>
      <c r="E5126" s="27" t="s">
        <v>369</v>
      </c>
      <c r="F5126" s="26" t="str">
        <f>VLOOKUP(E5126,PROCV!$A$1:$B$107,2,TRUE)</f>
        <v>Patrimônio</v>
      </c>
      <c r="G5126" s="25">
        <v>2007</v>
      </c>
      <c r="H5126" s="24">
        <v>0</v>
      </c>
      <c r="I5126" s="23" t="str">
        <f>VLOOKUP(J5126,PROCV!$E$1:$F$27,2,FALSE)</f>
        <v>33 - Rio de Janeiro</v>
      </c>
      <c r="J5126" s="22" t="s">
        <v>82</v>
      </c>
      <c r="K5126" s="22">
        <v>0</v>
      </c>
      <c r="L5126" s="25">
        <v>196800</v>
      </c>
      <c r="M5126" s="20">
        <f>VLOOKUP(G5126,PROCV!$A$110:$B$119,2,FALSE)</f>
        <v>1.7483032046917215</v>
      </c>
      <c r="N5126" s="17">
        <f t="shared" si="80"/>
        <v>344066.07068333082</v>
      </c>
    </row>
    <row r="5127" spans="1:14" x14ac:dyDescent="0.25">
      <c r="A5127" s="30" t="s">
        <v>48</v>
      </c>
      <c r="B5127" s="29">
        <v>711398</v>
      </c>
      <c r="C5127" s="28" t="s">
        <v>1516</v>
      </c>
      <c r="D5127" s="27" t="s">
        <v>114</v>
      </c>
      <c r="E5127" s="27" t="s">
        <v>113</v>
      </c>
      <c r="F5127" s="26" t="str">
        <f>VLOOKUP(E5127,PROCV!$A$1:$B$107,2,TRUE)</f>
        <v>Música</v>
      </c>
      <c r="G5127" s="25">
        <v>2007</v>
      </c>
      <c r="H5127" s="24">
        <v>0</v>
      </c>
      <c r="I5127" s="23" t="str">
        <f>VLOOKUP(J5127,PROCV!$E$1:$F$27,2,FALSE)</f>
        <v>53 - Distrito Federal</v>
      </c>
      <c r="J5127" s="22" t="s">
        <v>75</v>
      </c>
      <c r="K5127" s="22">
        <v>0</v>
      </c>
      <c r="L5127" s="25">
        <v>83599.92</v>
      </c>
      <c r="M5127" s="20">
        <f>VLOOKUP(G5127,PROCV!$A$110:$B$119,2,FALSE)</f>
        <v>1.7483032046917215</v>
      </c>
      <c r="N5127" s="17">
        <f t="shared" si="80"/>
        <v>146158.00804797155</v>
      </c>
    </row>
    <row r="5128" spans="1:14" x14ac:dyDescent="0.25">
      <c r="A5128" s="30" t="s">
        <v>48</v>
      </c>
      <c r="B5128" s="29">
        <v>711635</v>
      </c>
      <c r="C5128" s="28" t="s">
        <v>1515</v>
      </c>
      <c r="D5128" s="27" t="s">
        <v>524</v>
      </c>
      <c r="E5128" s="27" t="s">
        <v>1514</v>
      </c>
      <c r="F5128" s="26" t="str">
        <f>VLOOKUP(E5128,PROCV!$A$1:$B$107,2,TRUE)</f>
        <v>Audiovisual</v>
      </c>
      <c r="G5128" s="25">
        <v>2007</v>
      </c>
      <c r="H5128" s="24">
        <v>0</v>
      </c>
      <c r="I5128" s="23" t="str">
        <f>VLOOKUP(J5128,PROCV!$E$1:$F$27,2,FALSE)</f>
        <v>31 - Minas Gerais</v>
      </c>
      <c r="J5128" s="22" t="s">
        <v>85</v>
      </c>
      <c r="K5128" s="22">
        <v>0</v>
      </c>
      <c r="L5128" s="25">
        <v>49000</v>
      </c>
      <c r="M5128" s="20">
        <f>VLOOKUP(G5128,PROCV!$A$110:$B$119,2,FALSE)</f>
        <v>1.7483032046917215</v>
      </c>
      <c r="N5128" s="17">
        <f t="shared" si="80"/>
        <v>85666.857029894352</v>
      </c>
    </row>
    <row r="5129" spans="1:14" x14ac:dyDescent="0.25">
      <c r="A5129" s="30" t="s">
        <v>48</v>
      </c>
      <c r="B5129" s="29">
        <v>72534</v>
      </c>
      <c r="C5129" s="28" t="s">
        <v>1513</v>
      </c>
      <c r="D5129" s="27" t="s">
        <v>46</v>
      </c>
      <c r="E5129" s="27" t="s">
        <v>50</v>
      </c>
      <c r="F5129" s="26" t="str">
        <f>VLOOKUP(E5129,PROCV!$A$1:$B$107,2,TRUE)</f>
        <v>Educação e Criação em Artes</v>
      </c>
      <c r="G5129" s="25">
        <v>2007</v>
      </c>
      <c r="H5129" s="24">
        <v>0</v>
      </c>
      <c r="I5129" s="23" t="str">
        <f>VLOOKUP(J5129,PROCV!$E$1:$F$27,2,FALSE)</f>
        <v>53 - Distrito Federal</v>
      </c>
      <c r="J5129" s="22" t="s">
        <v>75</v>
      </c>
      <c r="K5129" s="22">
        <v>0</v>
      </c>
      <c r="L5129" s="25">
        <v>74154.27</v>
      </c>
      <c r="M5129" s="20">
        <f>VLOOKUP(G5129,PROCV!$A$110:$B$119,2,FALSE)</f>
        <v>1.7483032046917215</v>
      </c>
      <c r="N5129" s="17">
        <f t="shared" si="80"/>
        <v>129644.14788257518</v>
      </c>
    </row>
    <row r="5130" spans="1:14" x14ac:dyDescent="0.25">
      <c r="A5130" s="30" t="s">
        <v>48</v>
      </c>
      <c r="B5130" s="29">
        <v>71753</v>
      </c>
      <c r="C5130" s="28" t="s">
        <v>1512</v>
      </c>
      <c r="D5130" s="27" t="s">
        <v>46</v>
      </c>
      <c r="E5130" s="27" t="s">
        <v>50</v>
      </c>
      <c r="F5130" s="26" t="str">
        <f>VLOOKUP(E5130,PROCV!$A$1:$B$107,2,TRUE)</f>
        <v>Educação e Criação em Artes</v>
      </c>
      <c r="G5130" s="25">
        <v>2007</v>
      </c>
      <c r="H5130" s="24">
        <v>0</v>
      </c>
      <c r="I5130" s="23" t="str">
        <f>VLOOKUP(J5130,PROCV!$E$1:$F$27,2,FALSE)</f>
        <v>22 - Piauí</v>
      </c>
      <c r="J5130" s="22" t="s">
        <v>77</v>
      </c>
      <c r="K5130" s="22">
        <v>0</v>
      </c>
      <c r="L5130" s="25">
        <v>180000</v>
      </c>
      <c r="M5130" s="20">
        <f>VLOOKUP(G5130,PROCV!$A$110:$B$119,2,FALSE)</f>
        <v>1.7483032046917215</v>
      </c>
      <c r="N5130" s="17">
        <f t="shared" si="80"/>
        <v>314694.57684450987</v>
      </c>
    </row>
    <row r="5131" spans="1:14" x14ac:dyDescent="0.25">
      <c r="A5131" s="30" t="s">
        <v>48</v>
      </c>
      <c r="B5131" s="29">
        <v>712020</v>
      </c>
      <c r="C5131" s="28" t="s">
        <v>1511</v>
      </c>
      <c r="D5131" s="27" t="s">
        <v>46</v>
      </c>
      <c r="E5131" s="27" t="s">
        <v>50</v>
      </c>
      <c r="F5131" s="26" t="str">
        <f>VLOOKUP(E5131,PROCV!$A$1:$B$107,2,TRUE)</f>
        <v>Educação e Criação em Artes</v>
      </c>
      <c r="G5131" s="25">
        <v>2007</v>
      </c>
      <c r="H5131" s="24">
        <v>0</v>
      </c>
      <c r="I5131" s="23" t="str">
        <f>VLOOKUP(J5131,PROCV!$E$1:$F$27,2,FALSE)</f>
        <v>16 - Amapá</v>
      </c>
      <c r="J5131" s="22" t="s">
        <v>61</v>
      </c>
      <c r="K5131" s="22">
        <v>0</v>
      </c>
      <c r="L5131" s="25">
        <v>97840</v>
      </c>
      <c r="M5131" s="20">
        <f>VLOOKUP(G5131,PROCV!$A$110:$B$119,2,FALSE)</f>
        <v>1.7483032046917215</v>
      </c>
      <c r="N5131" s="17">
        <f t="shared" si="80"/>
        <v>171053.98554703803</v>
      </c>
    </row>
    <row r="5132" spans="1:14" x14ac:dyDescent="0.25">
      <c r="A5132" s="30" t="s">
        <v>48</v>
      </c>
      <c r="B5132" s="29">
        <v>68413</v>
      </c>
      <c r="C5132" s="28" t="s">
        <v>1510</v>
      </c>
      <c r="D5132" s="27" t="s">
        <v>46</v>
      </c>
      <c r="E5132" s="27" t="s">
        <v>50</v>
      </c>
      <c r="F5132" s="26" t="str">
        <f>VLOOKUP(E5132,PROCV!$A$1:$B$107,2,TRUE)</f>
        <v>Educação e Criação em Artes</v>
      </c>
      <c r="G5132" s="25">
        <v>2007</v>
      </c>
      <c r="H5132" s="24">
        <v>0</v>
      </c>
      <c r="I5132" s="23" t="str">
        <f>VLOOKUP(J5132,PROCV!$E$1:$F$27,2,FALSE)</f>
        <v>33 - Rio de Janeiro</v>
      </c>
      <c r="J5132" s="22" t="s">
        <v>82</v>
      </c>
      <c r="K5132" s="22">
        <v>0</v>
      </c>
      <c r="L5132" s="25">
        <v>160534</v>
      </c>
      <c r="M5132" s="20">
        <f>VLOOKUP(G5132,PROCV!$A$110:$B$119,2,FALSE)</f>
        <v>1.7483032046917215</v>
      </c>
      <c r="N5132" s="17">
        <f t="shared" si="80"/>
        <v>280662.1066619808</v>
      </c>
    </row>
    <row r="5133" spans="1:14" x14ac:dyDescent="0.25">
      <c r="A5133" s="30" t="s">
        <v>48</v>
      </c>
      <c r="B5133" s="29">
        <v>78240</v>
      </c>
      <c r="C5133" s="28" t="s">
        <v>1509</v>
      </c>
      <c r="D5133" s="27" t="s">
        <v>46</v>
      </c>
      <c r="E5133" s="27" t="s">
        <v>169</v>
      </c>
      <c r="F5133" s="26" t="str">
        <f>VLOOKUP(E5133,PROCV!$A$1:$B$107,2,TRUE)</f>
        <v>Editorial</v>
      </c>
      <c r="G5133" s="25">
        <v>2007</v>
      </c>
      <c r="H5133" s="24">
        <v>0</v>
      </c>
      <c r="I5133" s="23" t="str">
        <f>VLOOKUP(J5133,PROCV!$E$1:$F$27,2,FALSE)</f>
        <v>35 - São Paulo</v>
      </c>
      <c r="J5133" s="22" t="s">
        <v>76</v>
      </c>
      <c r="K5133" s="22">
        <v>0</v>
      </c>
      <c r="L5133" s="25">
        <v>791753.53</v>
      </c>
      <c r="M5133" s="20">
        <f>VLOOKUP(G5133,PROCV!$A$110:$B$119,2,FALSE)</f>
        <v>1.7483032046917215</v>
      </c>
      <c r="N5133" s="17">
        <f t="shared" si="80"/>
        <v>1384225.233824983</v>
      </c>
    </row>
    <row r="5134" spans="1:14" x14ac:dyDescent="0.25">
      <c r="A5134" s="30" t="s">
        <v>48</v>
      </c>
      <c r="B5134" s="29">
        <v>77185</v>
      </c>
      <c r="C5134" s="28" t="s">
        <v>1508</v>
      </c>
      <c r="D5134" s="27" t="s">
        <v>46</v>
      </c>
      <c r="E5134" s="27" t="s">
        <v>50</v>
      </c>
      <c r="F5134" s="26" t="str">
        <f>VLOOKUP(E5134,PROCV!$A$1:$B$107,2,TRUE)</f>
        <v>Educação e Criação em Artes</v>
      </c>
      <c r="G5134" s="25">
        <v>2007</v>
      </c>
      <c r="H5134" s="24">
        <v>0</v>
      </c>
      <c r="I5134" s="23" t="str">
        <f>VLOOKUP(J5134,PROCV!$E$1:$F$27,2,FALSE)</f>
        <v>41 - Paraná</v>
      </c>
      <c r="J5134" s="22" t="s">
        <v>106</v>
      </c>
      <c r="K5134" s="22">
        <v>0</v>
      </c>
      <c r="L5134" s="25">
        <v>185000</v>
      </c>
      <c r="M5134" s="20">
        <f>VLOOKUP(G5134,PROCV!$A$110:$B$119,2,FALSE)</f>
        <v>1.7483032046917215</v>
      </c>
      <c r="N5134" s="17">
        <f t="shared" si="80"/>
        <v>323436.09286796849</v>
      </c>
    </row>
    <row r="5135" spans="1:14" x14ac:dyDescent="0.25">
      <c r="A5135" s="30" t="s">
        <v>48</v>
      </c>
      <c r="B5135" s="29">
        <v>77309</v>
      </c>
      <c r="C5135" s="28" t="s">
        <v>1507</v>
      </c>
      <c r="D5135" s="27" t="s">
        <v>46</v>
      </c>
      <c r="E5135" s="27" t="s">
        <v>50</v>
      </c>
      <c r="F5135" s="26" t="str">
        <f>VLOOKUP(E5135,PROCV!$A$1:$B$107,2,TRUE)</f>
        <v>Educação e Criação em Artes</v>
      </c>
      <c r="G5135" s="25">
        <v>2007</v>
      </c>
      <c r="H5135" s="24">
        <v>0</v>
      </c>
      <c r="I5135" s="23" t="str">
        <f>VLOOKUP(J5135,PROCV!$E$1:$F$27,2,FALSE)</f>
        <v>33 - Rio de Janeiro</v>
      </c>
      <c r="J5135" s="22" t="s">
        <v>82</v>
      </c>
      <c r="K5135" s="22">
        <v>0</v>
      </c>
      <c r="L5135" s="25">
        <v>185000</v>
      </c>
      <c r="M5135" s="20">
        <f>VLOOKUP(G5135,PROCV!$A$110:$B$119,2,FALSE)</f>
        <v>1.7483032046917215</v>
      </c>
      <c r="N5135" s="17">
        <f t="shared" si="80"/>
        <v>323436.09286796849</v>
      </c>
    </row>
    <row r="5136" spans="1:14" x14ac:dyDescent="0.25">
      <c r="A5136" s="30" t="s">
        <v>48</v>
      </c>
      <c r="B5136" s="29">
        <v>710310</v>
      </c>
      <c r="C5136" s="28" t="s">
        <v>1506</v>
      </c>
      <c r="D5136" s="27" t="s">
        <v>4</v>
      </c>
      <c r="E5136" s="27" t="s">
        <v>230</v>
      </c>
      <c r="F5136" s="26" t="str">
        <f>VLOOKUP(E5136,PROCV!$A$1:$B$107,2,TRUE)</f>
        <v>Artes Cênicas e Espetáculo</v>
      </c>
      <c r="G5136" s="25">
        <v>2007</v>
      </c>
      <c r="H5136" s="24">
        <v>0</v>
      </c>
      <c r="I5136" s="23" t="str">
        <f>VLOOKUP(J5136,PROCV!$E$1:$F$27,2,FALSE)</f>
        <v>23 - Ceará</v>
      </c>
      <c r="J5136" s="22" t="s">
        <v>52</v>
      </c>
      <c r="K5136" s="22">
        <v>0</v>
      </c>
      <c r="L5136" s="25">
        <v>57050</v>
      </c>
      <c r="M5136" s="20">
        <f>VLOOKUP(G5136,PROCV!$A$110:$B$119,2,FALSE)</f>
        <v>1.7483032046917215</v>
      </c>
      <c r="N5136" s="17">
        <f t="shared" si="80"/>
        <v>99740.697827662705</v>
      </c>
    </row>
    <row r="5137" spans="1:14" x14ac:dyDescent="0.25">
      <c r="A5137" s="30" t="s">
        <v>48</v>
      </c>
      <c r="B5137" s="29">
        <v>78712</v>
      </c>
      <c r="C5137" s="28" t="s">
        <v>1505</v>
      </c>
      <c r="D5137" s="27" t="s">
        <v>46</v>
      </c>
      <c r="E5137" s="27" t="s">
        <v>50</v>
      </c>
      <c r="F5137" s="26" t="str">
        <f>VLOOKUP(E5137,PROCV!$A$1:$B$107,2,TRUE)</f>
        <v>Educação e Criação em Artes</v>
      </c>
      <c r="G5137" s="25">
        <v>2007</v>
      </c>
      <c r="H5137" s="24">
        <v>0</v>
      </c>
      <c r="I5137" s="23" t="str">
        <f>VLOOKUP(J5137,PROCV!$E$1:$F$27,2,FALSE)</f>
        <v>26 - Pernambuco</v>
      </c>
      <c r="J5137" s="22" t="s">
        <v>44</v>
      </c>
      <c r="K5137" s="22">
        <v>0</v>
      </c>
      <c r="L5137" s="25">
        <v>37438.04</v>
      </c>
      <c r="M5137" s="20">
        <f>VLOOKUP(G5137,PROCV!$A$110:$B$119,2,FALSE)</f>
        <v>1.7483032046917215</v>
      </c>
      <c r="N5137" s="17">
        <f t="shared" si="80"/>
        <v>65453.045309376859</v>
      </c>
    </row>
    <row r="5138" spans="1:14" x14ac:dyDescent="0.25">
      <c r="A5138" s="30" t="s">
        <v>48</v>
      </c>
      <c r="B5138" s="29">
        <v>71693</v>
      </c>
      <c r="C5138" s="28" t="s">
        <v>1504</v>
      </c>
      <c r="D5138" s="27" t="s">
        <v>46</v>
      </c>
      <c r="E5138" s="27" t="s">
        <v>138</v>
      </c>
      <c r="F5138" s="26" t="str">
        <f>VLOOKUP(E5138,PROCV!$A$1:$B$107,2,TRUE)</f>
        <v>Arquitetura e Design</v>
      </c>
      <c r="G5138" s="25">
        <v>2007</v>
      </c>
      <c r="H5138" s="24">
        <v>0</v>
      </c>
      <c r="I5138" s="23" t="str">
        <f>VLOOKUP(J5138,PROCV!$E$1:$F$27,2,FALSE)</f>
        <v>33 - Rio de Janeiro</v>
      </c>
      <c r="J5138" s="22" t="s">
        <v>82</v>
      </c>
      <c r="K5138" s="22">
        <v>0</v>
      </c>
      <c r="L5138" s="25">
        <v>185000</v>
      </c>
      <c r="M5138" s="20">
        <f>VLOOKUP(G5138,PROCV!$A$110:$B$119,2,FALSE)</f>
        <v>1.7483032046917215</v>
      </c>
      <c r="N5138" s="17">
        <f t="shared" si="80"/>
        <v>323436.09286796849</v>
      </c>
    </row>
    <row r="5139" spans="1:14" x14ac:dyDescent="0.25">
      <c r="A5139" s="30" t="s">
        <v>48</v>
      </c>
      <c r="B5139" s="29">
        <v>77280</v>
      </c>
      <c r="C5139" s="28" t="s">
        <v>1503</v>
      </c>
      <c r="D5139" s="27" t="s">
        <v>46</v>
      </c>
      <c r="E5139" s="27" t="s">
        <v>50</v>
      </c>
      <c r="F5139" s="26" t="str">
        <f>VLOOKUP(E5139,PROCV!$A$1:$B$107,2,TRUE)</f>
        <v>Educação e Criação em Artes</v>
      </c>
      <c r="G5139" s="25">
        <v>2007</v>
      </c>
      <c r="H5139" s="24">
        <v>0</v>
      </c>
      <c r="I5139" s="23" t="str">
        <f>VLOOKUP(J5139,PROCV!$E$1:$F$27,2,FALSE)</f>
        <v>33 - Rio de Janeiro</v>
      </c>
      <c r="J5139" s="22" t="s">
        <v>82</v>
      </c>
      <c r="K5139" s="22">
        <v>0</v>
      </c>
      <c r="L5139" s="25">
        <v>184994.4</v>
      </c>
      <c r="M5139" s="20">
        <f>VLOOKUP(G5139,PROCV!$A$110:$B$119,2,FALSE)</f>
        <v>1.7483032046917215</v>
      </c>
      <c r="N5139" s="17">
        <f t="shared" si="80"/>
        <v>323426.30237002217</v>
      </c>
    </row>
    <row r="5140" spans="1:14" x14ac:dyDescent="0.25">
      <c r="A5140" s="30" t="s">
        <v>48</v>
      </c>
      <c r="B5140" s="29">
        <v>79474</v>
      </c>
      <c r="C5140" s="28" t="s">
        <v>1502</v>
      </c>
      <c r="D5140" s="27" t="s">
        <v>46</v>
      </c>
      <c r="E5140" s="27" t="s">
        <v>50</v>
      </c>
      <c r="F5140" s="26" t="str">
        <f>VLOOKUP(E5140,PROCV!$A$1:$B$107,2,TRUE)</f>
        <v>Educação e Criação em Artes</v>
      </c>
      <c r="G5140" s="25">
        <v>2007</v>
      </c>
      <c r="H5140" s="24">
        <v>0</v>
      </c>
      <c r="I5140" s="23" t="str">
        <f>VLOOKUP(J5140,PROCV!$E$1:$F$27,2,FALSE)</f>
        <v>35 - São Paulo</v>
      </c>
      <c r="J5140" s="22" t="s">
        <v>76</v>
      </c>
      <c r="K5140" s="22">
        <v>0</v>
      </c>
      <c r="L5140" s="25">
        <v>78393</v>
      </c>
      <c r="M5140" s="20">
        <f>VLOOKUP(G5140,PROCV!$A$110:$B$119,2,FALSE)</f>
        <v>1.7483032046917215</v>
      </c>
      <c r="N5140" s="17">
        <f t="shared" si="80"/>
        <v>137054.73312539811</v>
      </c>
    </row>
    <row r="5141" spans="1:14" x14ac:dyDescent="0.25">
      <c r="A5141" s="30" t="s">
        <v>48</v>
      </c>
      <c r="B5141" s="29">
        <v>710297</v>
      </c>
      <c r="C5141" s="28" t="s">
        <v>1501</v>
      </c>
      <c r="D5141" s="27" t="s">
        <v>46</v>
      </c>
      <c r="E5141" s="27" t="s">
        <v>50</v>
      </c>
      <c r="F5141" s="26" t="str">
        <f>VLOOKUP(E5141,PROCV!$A$1:$B$107,2,TRUE)</f>
        <v>Educação e Criação em Artes</v>
      </c>
      <c r="G5141" s="25">
        <v>2007</v>
      </c>
      <c r="H5141" s="24">
        <v>0</v>
      </c>
      <c r="I5141" s="23" t="str">
        <f>VLOOKUP(J5141,PROCV!$E$1:$F$27,2,FALSE)</f>
        <v>32 - Espírito Santo</v>
      </c>
      <c r="J5141" s="22" t="s">
        <v>67</v>
      </c>
      <c r="K5141" s="22">
        <v>0</v>
      </c>
      <c r="L5141" s="25">
        <v>28656</v>
      </c>
      <c r="M5141" s="20">
        <f>VLOOKUP(G5141,PROCV!$A$110:$B$119,2,FALSE)</f>
        <v>1.7483032046917215</v>
      </c>
      <c r="N5141" s="17">
        <f t="shared" si="80"/>
        <v>50099.376633645974</v>
      </c>
    </row>
    <row r="5142" spans="1:14" x14ac:dyDescent="0.25">
      <c r="A5142" s="30" t="s">
        <v>48</v>
      </c>
      <c r="B5142" s="29">
        <v>710337</v>
      </c>
      <c r="C5142" s="28" t="s">
        <v>1500</v>
      </c>
      <c r="D5142" s="27" t="s">
        <v>4</v>
      </c>
      <c r="E5142" s="27" t="s">
        <v>230</v>
      </c>
      <c r="F5142" s="26" t="str">
        <f>VLOOKUP(E5142,PROCV!$A$1:$B$107,2,TRUE)</f>
        <v>Artes Cênicas e Espetáculo</v>
      </c>
      <c r="G5142" s="25">
        <v>2007</v>
      </c>
      <c r="H5142" s="24">
        <v>0</v>
      </c>
      <c r="I5142" s="23" t="str">
        <f>VLOOKUP(J5142,PROCV!$E$1:$F$27,2,FALSE)</f>
        <v>41 - Paraná</v>
      </c>
      <c r="J5142" s="22" t="s">
        <v>106</v>
      </c>
      <c r="K5142" s="22">
        <v>0</v>
      </c>
      <c r="L5142" s="25">
        <v>50000</v>
      </c>
      <c r="M5142" s="20">
        <f>VLOOKUP(G5142,PROCV!$A$110:$B$119,2,FALSE)</f>
        <v>1.7483032046917215</v>
      </c>
      <c r="N5142" s="17">
        <f t="shared" si="80"/>
        <v>87415.160234586074</v>
      </c>
    </row>
    <row r="5143" spans="1:14" x14ac:dyDescent="0.25">
      <c r="A5143" s="30" t="s">
        <v>48</v>
      </c>
      <c r="B5143" s="29">
        <v>77202</v>
      </c>
      <c r="C5143" s="28" t="s">
        <v>1499</v>
      </c>
      <c r="D5143" s="27" t="s">
        <v>46</v>
      </c>
      <c r="E5143" s="27" t="s">
        <v>50</v>
      </c>
      <c r="F5143" s="26" t="str">
        <f>VLOOKUP(E5143,PROCV!$A$1:$B$107,2,TRUE)</f>
        <v>Educação e Criação em Artes</v>
      </c>
      <c r="G5143" s="25">
        <v>2007</v>
      </c>
      <c r="H5143" s="24">
        <v>0</v>
      </c>
      <c r="I5143" s="23" t="str">
        <f>VLOOKUP(J5143,PROCV!$E$1:$F$27,2,FALSE)</f>
        <v>24 - Rio Grande do Norte</v>
      </c>
      <c r="J5143" s="22" t="s">
        <v>54</v>
      </c>
      <c r="K5143" s="22">
        <v>0</v>
      </c>
      <c r="L5143" s="25">
        <v>180000</v>
      </c>
      <c r="M5143" s="20">
        <f>VLOOKUP(G5143,PROCV!$A$110:$B$119,2,FALSE)</f>
        <v>1.7483032046917215</v>
      </c>
      <c r="N5143" s="17">
        <f t="shared" si="80"/>
        <v>314694.57684450987</v>
      </c>
    </row>
    <row r="5144" spans="1:14" x14ac:dyDescent="0.25">
      <c r="A5144" s="30" t="s">
        <v>48</v>
      </c>
      <c r="B5144" s="29">
        <v>77517</v>
      </c>
      <c r="C5144" s="28" t="s">
        <v>1498</v>
      </c>
      <c r="D5144" s="27" t="s">
        <v>46</v>
      </c>
      <c r="E5144" s="27" t="s">
        <v>50</v>
      </c>
      <c r="F5144" s="26" t="str">
        <f>VLOOKUP(E5144,PROCV!$A$1:$B$107,2,TRUE)</f>
        <v>Educação e Criação em Artes</v>
      </c>
      <c r="G5144" s="25">
        <v>2007</v>
      </c>
      <c r="H5144" s="24">
        <v>0</v>
      </c>
      <c r="I5144" s="23" t="str">
        <f>VLOOKUP(J5144,PROCV!$E$1:$F$27,2,FALSE)</f>
        <v>14 - Roraima</v>
      </c>
      <c r="J5144" s="22" t="s">
        <v>69</v>
      </c>
      <c r="K5144" s="22">
        <v>0</v>
      </c>
      <c r="L5144" s="25">
        <v>150000</v>
      </c>
      <c r="M5144" s="20">
        <f>VLOOKUP(G5144,PROCV!$A$110:$B$119,2,FALSE)</f>
        <v>1.7483032046917215</v>
      </c>
      <c r="N5144" s="17">
        <f t="shared" si="80"/>
        <v>262245.48070375825</v>
      </c>
    </row>
    <row r="5145" spans="1:14" x14ac:dyDescent="0.25">
      <c r="A5145" s="30" t="s">
        <v>48</v>
      </c>
      <c r="B5145" s="29">
        <v>74851</v>
      </c>
      <c r="C5145" s="28" t="s">
        <v>1497</v>
      </c>
      <c r="D5145" s="27" t="s">
        <v>114</v>
      </c>
      <c r="E5145" s="27" t="s">
        <v>113</v>
      </c>
      <c r="F5145" s="26" t="str">
        <f>VLOOKUP(E5145,PROCV!$A$1:$B$107,2,TRUE)</f>
        <v>Música</v>
      </c>
      <c r="G5145" s="25">
        <v>2007</v>
      </c>
      <c r="H5145" s="24">
        <v>0</v>
      </c>
      <c r="I5145" s="23" t="str">
        <f>VLOOKUP(J5145,PROCV!$E$1:$F$27,2,FALSE)</f>
        <v>43 - Rio Grande do Sul</v>
      </c>
      <c r="J5145" s="22" t="s">
        <v>56</v>
      </c>
      <c r="K5145" s="22">
        <v>0</v>
      </c>
      <c r="L5145" s="25">
        <v>50000</v>
      </c>
      <c r="M5145" s="20">
        <f>VLOOKUP(G5145,PROCV!$A$110:$B$119,2,FALSE)</f>
        <v>1.7483032046917215</v>
      </c>
      <c r="N5145" s="17">
        <f t="shared" si="80"/>
        <v>87415.160234586074</v>
      </c>
    </row>
    <row r="5146" spans="1:14" x14ac:dyDescent="0.25">
      <c r="A5146" s="30" t="s">
        <v>48</v>
      </c>
      <c r="B5146" s="29">
        <v>611174</v>
      </c>
      <c r="C5146" s="28" t="s">
        <v>1496</v>
      </c>
      <c r="D5146" s="27" t="s">
        <v>114</v>
      </c>
      <c r="E5146" s="27" t="s">
        <v>183</v>
      </c>
      <c r="F5146" s="26" t="str">
        <f>VLOOKUP(E5146,PROCV!$A$1:$B$107,2,TRUE)</f>
        <v>Música</v>
      </c>
      <c r="G5146" s="25">
        <v>2007</v>
      </c>
      <c r="H5146" s="24">
        <v>0</v>
      </c>
      <c r="I5146" s="23" t="str">
        <f>VLOOKUP(J5146,PROCV!$E$1:$F$27,2,FALSE)</f>
        <v>11 - Rondônia</v>
      </c>
      <c r="J5146" s="22" t="s">
        <v>219</v>
      </c>
      <c r="K5146" s="22">
        <v>0</v>
      </c>
      <c r="L5146" s="25">
        <v>109715.5</v>
      </c>
      <c r="M5146" s="20">
        <f>VLOOKUP(G5146,PROCV!$A$110:$B$119,2,FALSE)</f>
        <v>1.7483032046917215</v>
      </c>
      <c r="N5146" s="17">
        <f t="shared" si="80"/>
        <v>191815.96025435458</v>
      </c>
    </row>
    <row r="5147" spans="1:14" x14ac:dyDescent="0.25">
      <c r="A5147" s="30" t="s">
        <v>48</v>
      </c>
      <c r="B5147" s="29">
        <v>77195</v>
      </c>
      <c r="C5147" s="28" t="s">
        <v>1495</v>
      </c>
      <c r="D5147" s="27" t="s">
        <v>46</v>
      </c>
      <c r="E5147" s="27" t="s">
        <v>50</v>
      </c>
      <c r="F5147" s="26" t="str">
        <f>VLOOKUP(E5147,PROCV!$A$1:$B$107,2,TRUE)</f>
        <v>Educação e Criação em Artes</v>
      </c>
      <c r="G5147" s="25">
        <v>2007</v>
      </c>
      <c r="H5147" s="24">
        <v>0</v>
      </c>
      <c r="I5147" s="23" t="str">
        <f>VLOOKUP(J5147,PROCV!$E$1:$F$27,2,FALSE)</f>
        <v>33 - Rio de Janeiro</v>
      </c>
      <c r="J5147" s="22" t="s">
        <v>82</v>
      </c>
      <c r="K5147" s="22">
        <v>0</v>
      </c>
      <c r="L5147" s="25">
        <v>184883</v>
      </c>
      <c r="M5147" s="20">
        <f>VLOOKUP(G5147,PROCV!$A$110:$B$119,2,FALSE)</f>
        <v>1.7483032046917215</v>
      </c>
      <c r="N5147" s="17">
        <f t="shared" si="80"/>
        <v>323231.54139301955</v>
      </c>
    </row>
    <row r="5148" spans="1:14" x14ac:dyDescent="0.25">
      <c r="A5148" s="30" t="s">
        <v>48</v>
      </c>
      <c r="B5148" s="29">
        <v>79366</v>
      </c>
      <c r="C5148" s="28" t="s">
        <v>1494</v>
      </c>
      <c r="D5148" s="27" t="s">
        <v>46</v>
      </c>
      <c r="E5148" s="27" t="s">
        <v>50</v>
      </c>
      <c r="F5148" s="26" t="str">
        <f>VLOOKUP(E5148,PROCV!$A$1:$B$107,2,TRUE)</f>
        <v>Educação e Criação em Artes</v>
      </c>
      <c r="G5148" s="25">
        <v>2007</v>
      </c>
      <c r="H5148" s="24">
        <v>0</v>
      </c>
      <c r="I5148" s="23" t="str">
        <f>VLOOKUP(J5148,PROCV!$E$1:$F$27,2,FALSE)</f>
        <v>33 - Rio de Janeiro</v>
      </c>
      <c r="J5148" s="22" t="s">
        <v>82</v>
      </c>
      <c r="K5148" s="22">
        <v>0</v>
      </c>
      <c r="L5148" s="25">
        <v>318521.12</v>
      </c>
      <c r="M5148" s="20">
        <f>VLOOKUP(G5148,PROCV!$A$110:$B$119,2,FALSE)</f>
        <v>1.7483032046917215</v>
      </c>
      <c r="N5148" s="17">
        <f t="shared" si="80"/>
        <v>556871.49485799635</v>
      </c>
    </row>
    <row r="5149" spans="1:14" x14ac:dyDescent="0.25">
      <c r="A5149" s="30" t="s">
        <v>48</v>
      </c>
      <c r="B5149" s="29">
        <v>77264</v>
      </c>
      <c r="C5149" s="28" t="s">
        <v>1493</v>
      </c>
      <c r="D5149" s="27" t="s">
        <v>46</v>
      </c>
      <c r="E5149" s="27" t="s">
        <v>50</v>
      </c>
      <c r="F5149" s="26" t="str">
        <f>VLOOKUP(E5149,PROCV!$A$1:$B$107,2,TRUE)</f>
        <v>Educação e Criação em Artes</v>
      </c>
      <c r="G5149" s="25">
        <v>2007</v>
      </c>
      <c r="H5149" s="24">
        <v>0</v>
      </c>
      <c r="I5149" s="23" t="str">
        <f>VLOOKUP(J5149,PROCV!$E$1:$F$27,2,FALSE)</f>
        <v>35 - São Paulo</v>
      </c>
      <c r="J5149" s="22" t="s">
        <v>76</v>
      </c>
      <c r="K5149" s="22">
        <v>0</v>
      </c>
      <c r="L5149" s="25">
        <v>185000</v>
      </c>
      <c r="M5149" s="20">
        <f>VLOOKUP(G5149,PROCV!$A$110:$B$119,2,FALSE)</f>
        <v>1.7483032046917215</v>
      </c>
      <c r="N5149" s="17">
        <f t="shared" si="80"/>
        <v>323436.09286796849</v>
      </c>
    </row>
    <row r="5150" spans="1:14" x14ac:dyDescent="0.25">
      <c r="A5150" s="30" t="s">
        <v>48</v>
      </c>
      <c r="B5150" s="29">
        <v>71675</v>
      </c>
      <c r="C5150" s="28" t="s">
        <v>1492</v>
      </c>
      <c r="D5150" s="27" t="s">
        <v>46</v>
      </c>
      <c r="E5150" s="27" t="s">
        <v>50</v>
      </c>
      <c r="F5150" s="26" t="str">
        <f>VLOOKUP(E5150,PROCV!$A$1:$B$107,2,TRUE)</f>
        <v>Educação e Criação em Artes</v>
      </c>
      <c r="G5150" s="25">
        <v>2007</v>
      </c>
      <c r="H5150" s="24">
        <v>0</v>
      </c>
      <c r="I5150" s="23" t="str">
        <f>VLOOKUP(J5150,PROCV!$E$1:$F$27,2,FALSE)</f>
        <v>29 - Bahia</v>
      </c>
      <c r="J5150" s="22" t="s">
        <v>73</v>
      </c>
      <c r="K5150" s="22">
        <v>0</v>
      </c>
      <c r="L5150" s="25">
        <v>109550</v>
      </c>
      <c r="M5150" s="20">
        <f>VLOOKUP(G5150,PROCV!$A$110:$B$119,2,FALSE)</f>
        <v>1.7483032046917215</v>
      </c>
      <c r="N5150" s="17">
        <f t="shared" si="80"/>
        <v>191526.6160739781</v>
      </c>
    </row>
    <row r="5151" spans="1:14" x14ac:dyDescent="0.25">
      <c r="A5151" s="30" t="s">
        <v>48</v>
      </c>
      <c r="B5151" s="29">
        <v>76602</v>
      </c>
      <c r="C5151" s="28" t="s">
        <v>1491</v>
      </c>
      <c r="D5151" s="27" t="s">
        <v>189</v>
      </c>
      <c r="E5151" s="27" t="s">
        <v>749</v>
      </c>
      <c r="F5151" s="26" t="str">
        <f>VLOOKUP(E5151,PROCV!$A$1:$B$107,2,TRUE)</f>
        <v>Educação e Criação em Artes</v>
      </c>
      <c r="G5151" s="25">
        <v>2007</v>
      </c>
      <c r="H5151" s="24">
        <v>0</v>
      </c>
      <c r="I5151" s="23" t="str">
        <f>VLOOKUP(J5151,PROCV!$E$1:$F$27,2,FALSE)</f>
        <v>31 - Minas Gerais</v>
      </c>
      <c r="J5151" s="22" t="s">
        <v>85</v>
      </c>
      <c r="K5151" s="22">
        <v>0</v>
      </c>
      <c r="L5151" s="25">
        <v>60000</v>
      </c>
      <c r="M5151" s="20">
        <f>VLOOKUP(G5151,PROCV!$A$110:$B$119,2,FALSE)</f>
        <v>1.7483032046917215</v>
      </c>
      <c r="N5151" s="17">
        <f t="shared" si="80"/>
        <v>104898.19228150329</v>
      </c>
    </row>
    <row r="5152" spans="1:14" x14ac:dyDescent="0.25">
      <c r="A5152" s="30" t="s">
        <v>48</v>
      </c>
      <c r="B5152" s="29">
        <v>711314</v>
      </c>
      <c r="C5152" s="28" t="s">
        <v>1490</v>
      </c>
      <c r="D5152" s="27" t="s">
        <v>46</v>
      </c>
      <c r="E5152" s="27" t="s">
        <v>50</v>
      </c>
      <c r="F5152" s="26" t="str">
        <f>VLOOKUP(E5152,PROCV!$A$1:$B$107,2,TRUE)</f>
        <v>Educação e Criação em Artes</v>
      </c>
      <c r="G5152" s="25">
        <v>2007</v>
      </c>
      <c r="H5152" s="24">
        <v>0</v>
      </c>
      <c r="I5152" s="23" t="str">
        <f>VLOOKUP(J5152,PROCV!$E$1:$F$27,2,FALSE)</f>
        <v>31 - Minas Gerais</v>
      </c>
      <c r="J5152" s="22" t="s">
        <v>85</v>
      </c>
      <c r="K5152" s="22">
        <v>0</v>
      </c>
      <c r="L5152" s="25">
        <v>444000</v>
      </c>
      <c r="M5152" s="20">
        <f>VLOOKUP(G5152,PROCV!$A$110:$B$119,2,FALSE)</f>
        <v>1.7483032046917215</v>
      </c>
      <c r="N5152" s="17">
        <f t="shared" si="80"/>
        <v>776246.62288312439</v>
      </c>
    </row>
    <row r="5153" spans="1:14" x14ac:dyDescent="0.25">
      <c r="A5153" s="30" t="s">
        <v>48</v>
      </c>
      <c r="B5153" s="29">
        <v>711195</v>
      </c>
      <c r="C5153" s="28" t="s">
        <v>1489</v>
      </c>
      <c r="D5153" s="27" t="s">
        <v>46</v>
      </c>
      <c r="E5153" s="27" t="s">
        <v>50</v>
      </c>
      <c r="F5153" s="26" t="str">
        <f>VLOOKUP(E5153,PROCV!$A$1:$B$107,2,TRUE)</f>
        <v>Educação e Criação em Artes</v>
      </c>
      <c r="G5153" s="25">
        <v>2007</v>
      </c>
      <c r="H5153" s="24">
        <v>0</v>
      </c>
      <c r="I5153" s="23" t="str">
        <f>VLOOKUP(J5153,PROCV!$E$1:$F$27,2,FALSE)</f>
        <v>35 - São Paulo</v>
      </c>
      <c r="J5153" s="22" t="s">
        <v>76</v>
      </c>
      <c r="K5153" s="22">
        <v>0</v>
      </c>
      <c r="L5153" s="25">
        <v>400000</v>
      </c>
      <c r="M5153" s="20">
        <f>VLOOKUP(G5153,PROCV!$A$110:$B$119,2,FALSE)</f>
        <v>1.7483032046917215</v>
      </c>
      <c r="N5153" s="17">
        <f t="shared" si="80"/>
        <v>699321.28187668859</v>
      </c>
    </row>
    <row r="5154" spans="1:14" x14ac:dyDescent="0.25">
      <c r="A5154" s="30" t="s">
        <v>48</v>
      </c>
      <c r="B5154" s="29">
        <v>711110</v>
      </c>
      <c r="C5154" s="28" t="s">
        <v>1488</v>
      </c>
      <c r="D5154" s="27" t="s">
        <v>46</v>
      </c>
      <c r="E5154" s="27" t="s">
        <v>50</v>
      </c>
      <c r="F5154" s="26" t="str">
        <f>VLOOKUP(E5154,PROCV!$A$1:$B$107,2,TRUE)</f>
        <v>Educação e Criação em Artes</v>
      </c>
      <c r="G5154" s="25">
        <v>2007</v>
      </c>
      <c r="H5154" s="24">
        <v>0</v>
      </c>
      <c r="I5154" s="23" t="str">
        <f>VLOOKUP(J5154,PROCV!$E$1:$F$27,2,FALSE)</f>
        <v>23 - Ceará</v>
      </c>
      <c r="J5154" s="22" t="s">
        <v>52</v>
      </c>
      <c r="K5154" s="22">
        <v>0</v>
      </c>
      <c r="L5154" s="25">
        <v>444000</v>
      </c>
      <c r="M5154" s="20">
        <f>VLOOKUP(G5154,PROCV!$A$110:$B$119,2,FALSE)</f>
        <v>1.7483032046917215</v>
      </c>
      <c r="N5154" s="17">
        <f t="shared" si="80"/>
        <v>776246.62288312439</v>
      </c>
    </row>
    <row r="5155" spans="1:14" x14ac:dyDescent="0.25">
      <c r="A5155" s="30" t="s">
        <v>48</v>
      </c>
      <c r="B5155" s="29">
        <v>711845</v>
      </c>
      <c r="C5155" s="28" t="s">
        <v>1487</v>
      </c>
      <c r="D5155" s="27" t="s">
        <v>46</v>
      </c>
      <c r="E5155" s="27" t="s">
        <v>50</v>
      </c>
      <c r="F5155" s="26" t="str">
        <f>VLOOKUP(E5155,PROCV!$A$1:$B$107,2,TRUE)</f>
        <v>Educação e Criação em Artes</v>
      </c>
      <c r="G5155" s="25">
        <v>2007</v>
      </c>
      <c r="H5155" s="24">
        <v>0</v>
      </c>
      <c r="I5155" s="23" t="str">
        <f>VLOOKUP(J5155,PROCV!$E$1:$F$27,2,FALSE)</f>
        <v>23 - Ceará</v>
      </c>
      <c r="J5155" s="22" t="s">
        <v>52</v>
      </c>
      <c r="K5155" s="22">
        <v>0</v>
      </c>
      <c r="L5155" s="25">
        <v>250000</v>
      </c>
      <c r="M5155" s="20">
        <f>VLOOKUP(G5155,PROCV!$A$110:$B$119,2,FALSE)</f>
        <v>1.7483032046917215</v>
      </c>
      <c r="N5155" s="17">
        <f t="shared" si="80"/>
        <v>437075.8011729304</v>
      </c>
    </row>
    <row r="5156" spans="1:14" x14ac:dyDescent="0.25">
      <c r="A5156" s="30" t="s">
        <v>48</v>
      </c>
      <c r="B5156" s="29">
        <v>711176</v>
      </c>
      <c r="C5156" s="28" t="s">
        <v>1486</v>
      </c>
      <c r="D5156" s="27" t="s">
        <v>46</v>
      </c>
      <c r="E5156" s="27" t="s">
        <v>50</v>
      </c>
      <c r="F5156" s="26" t="str">
        <f>VLOOKUP(E5156,PROCV!$A$1:$B$107,2,TRUE)</f>
        <v>Educação e Criação em Artes</v>
      </c>
      <c r="G5156" s="25">
        <v>2007</v>
      </c>
      <c r="H5156" s="24">
        <v>0</v>
      </c>
      <c r="I5156" s="23" t="str">
        <f>VLOOKUP(J5156,PROCV!$E$1:$F$27,2,FALSE)</f>
        <v>43 - Rio Grande do Sul</v>
      </c>
      <c r="J5156" s="22" t="s">
        <v>56</v>
      </c>
      <c r="K5156" s="22">
        <v>0</v>
      </c>
      <c r="L5156" s="25">
        <v>300000</v>
      </c>
      <c r="M5156" s="20">
        <f>VLOOKUP(G5156,PROCV!$A$110:$B$119,2,FALSE)</f>
        <v>1.7483032046917215</v>
      </c>
      <c r="N5156" s="17">
        <f t="shared" si="80"/>
        <v>524490.9614075165</v>
      </c>
    </row>
    <row r="5157" spans="1:14" x14ac:dyDescent="0.25">
      <c r="A5157" s="30" t="s">
        <v>48</v>
      </c>
      <c r="B5157" s="29">
        <v>711928</v>
      </c>
      <c r="C5157" s="28" t="s">
        <v>1485</v>
      </c>
      <c r="D5157" s="27" t="s">
        <v>46</v>
      </c>
      <c r="E5157" s="27" t="s">
        <v>50</v>
      </c>
      <c r="F5157" s="26" t="str">
        <f>VLOOKUP(E5157,PROCV!$A$1:$B$107,2,TRUE)</f>
        <v>Educação e Criação em Artes</v>
      </c>
      <c r="G5157" s="25">
        <v>2007</v>
      </c>
      <c r="H5157" s="24">
        <v>0</v>
      </c>
      <c r="I5157" s="23" t="str">
        <f>VLOOKUP(J5157,PROCV!$E$1:$F$27,2,FALSE)</f>
        <v>35 - São Paulo</v>
      </c>
      <c r="J5157" s="22" t="s">
        <v>76</v>
      </c>
      <c r="K5157" s="22">
        <v>0</v>
      </c>
      <c r="L5157" s="25">
        <v>440000</v>
      </c>
      <c r="M5157" s="20">
        <f>VLOOKUP(G5157,PROCV!$A$110:$B$119,2,FALSE)</f>
        <v>1.7483032046917215</v>
      </c>
      <c r="N5157" s="17">
        <f t="shared" si="80"/>
        <v>769253.41006435745</v>
      </c>
    </row>
    <row r="5158" spans="1:14" x14ac:dyDescent="0.25">
      <c r="A5158" s="30" t="s">
        <v>48</v>
      </c>
      <c r="B5158" s="29">
        <v>711951</v>
      </c>
      <c r="C5158" s="28" t="s">
        <v>1484</v>
      </c>
      <c r="D5158" s="27" t="s">
        <v>46</v>
      </c>
      <c r="E5158" s="27" t="s">
        <v>50</v>
      </c>
      <c r="F5158" s="26" t="str">
        <f>VLOOKUP(E5158,PROCV!$A$1:$B$107,2,TRUE)</f>
        <v>Educação e Criação em Artes</v>
      </c>
      <c r="G5158" s="25">
        <v>2007</v>
      </c>
      <c r="H5158" s="24">
        <v>0</v>
      </c>
      <c r="I5158" s="23" t="str">
        <f>VLOOKUP(J5158,PROCV!$E$1:$F$27,2,FALSE)</f>
        <v>29 - Bahia</v>
      </c>
      <c r="J5158" s="22" t="s">
        <v>73</v>
      </c>
      <c r="K5158" s="22">
        <v>0</v>
      </c>
      <c r="L5158" s="25">
        <v>433000</v>
      </c>
      <c r="M5158" s="20">
        <f>VLOOKUP(G5158,PROCV!$A$110:$B$119,2,FALSE)</f>
        <v>1.7483032046917215</v>
      </c>
      <c r="N5158" s="17">
        <f t="shared" si="80"/>
        <v>757015.28763151541</v>
      </c>
    </row>
    <row r="5159" spans="1:14" x14ac:dyDescent="0.25">
      <c r="A5159" s="30" t="s">
        <v>48</v>
      </c>
      <c r="B5159" s="29">
        <v>71998</v>
      </c>
      <c r="C5159" s="28" t="s">
        <v>1483</v>
      </c>
      <c r="D5159" s="27" t="s">
        <v>46</v>
      </c>
      <c r="E5159" s="27" t="s">
        <v>50</v>
      </c>
      <c r="F5159" s="26" t="str">
        <f>VLOOKUP(E5159,PROCV!$A$1:$B$107,2,TRUE)</f>
        <v>Educação e Criação em Artes</v>
      </c>
      <c r="G5159" s="25">
        <v>2007</v>
      </c>
      <c r="H5159" s="24">
        <v>0</v>
      </c>
      <c r="I5159" s="23" t="str">
        <f>VLOOKUP(J5159,PROCV!$E$1:$F$27,2,FALSE)</f>
        <v>43 - Rio Grande do Sul</v>
      </c>
      <c r="J5159" s="22" t="s">
        <v>56</v>
      </c>
      <c r="K5159" s="22">
        <v>0</v>
      </c>
      <c r="L5159" s="25">
        <v>470000</v>
      </c>
      <c r="M5159" s="20">
        <f>VLOOKUP(G5159,PROCV!$A$110:$B$119,2,FALSE)</f>
        <v>1.7483032046917215</v>
      </c>
      <c r="N5159" s="17">
        <f t="shared" si="80"/>
        <v>821702.50620510906</v>
      </c>
    </row>
    <row r="5160" spans="1:14" x14ac:dyDescent="0.25">
      <c r="A5160" s="30" t="s">
        <v>48</v>
      </c>
      <c r="B5160" s="29">
        <v>711068</v>
      </c>
      <c r="C5160" s="28" t="s">
        <v>1482</v>
      </c>
      <c r="D5160" s="27" t="s">
        <v>46</v>
      </c>
      <c r="E5160" s="27" t="s">
        <v>50</v>
      </c>
      <c r="F5160" s="26" t="str">
        <f>VLOOKUP(E5160,PROCV!$A$1:$B$107,2,TRUE)</f>
        <v>Educação e Criação em Artes</v>
      </c>
      <c r="G5160" s="25">
        <v>2007</v>
      </c>
      <c r="H5160" s="24">
        <v>0</v>
      </c>
      <c r="I5160" s="23" t="str">
        <f>VLOOKUP(J5160,PROCV!$E$1:$F$27,2,FALSE)</f>
        <v>31 - Minas Gerais</v>
      </c>
      <c r="J5160" s="22" t="s">
        <v>85</v>
      </c>
      <c r="K5160" s="22">
        <v>0</v>
      </c>
      <c r="L5160" s="25">
        <v>300000</v>
      </c>
      <c r="M5160" s="20">
        <f>VLOOKUP(G5160,PROCV!$A$110:$B$119,2,FALSE)</f>
        <v>1.7483032046917215</v>
      </c>
      <c r="N5160" s="17">
        <f t="shared" si="80"/>
        <v>524490.9614075165</v>
      </c>
    </row>
    <row r="5161" spans="1:14" x14ac:dyDescent="0.25">
      <c r="A5161" s="30" t="s">
        <v>48</v>
      </c>
      <c r="B5161" s="29">
        <v>711509</v>
      </c>
      <c r="C5161" s="28" t="s">
        <v>1481</v>
      </c>
      <c r="D5161" s="27" t="s">
        <v>46</v>
      </c>
      <c r="E5161" s="27" t="s">
        <v>50</v>
      </c>
      <c r="F5161" s="26" t="str">
        <f>VLOOKUP(E5161,PROCV!$A$1:$B$107,2,TRUE)</f>
        <v>Educação e Criação em Artes</v>
      </c>
      <c r="G5161" s="25">
        <v>2007</v>
      </c>
      <c r="H5161" s="24">
        <v>0</v>
      </c>
      <c r="I5161" s="23" t="str">
        <f>VLOOKUP(J5161,PROCV!$E$1:$F$27,2,FALSE)</f>
        <v>23 - Ceará</v>
      </c>
      <c r="J5161" s="22" t="s">
        <v>52</v>
      </c>
      <c r="K5161" s="22">
        <v>0</v>
      </c>
      <c r="L5161" s="25">
        <v>350000</v>
      </c>
      <c r="M5161" s="20">
        <f>VLOOKUP(G5161,PROCV!$A$110:$B$119,2,FALSE)</f>
        <v>1.7483032046917215</v>
      </c>
      <c r="N5161" s="17">
        <f t="shared" si="80"/>
        <v>611906.12164210249</v>
      </c>
    </row>
    <row r="5162" spans="1:14" x14ac:dyDescent="0.25">
      <c r="A5162" s="30" t="s">
        <v>48</v>
      </c>
      <c r="B5162" s="29">
        <v>711102</v>
      </c>
      <c r="C5162" s="28" t="s">
        <v>1480</v>
      </c>
      <c r="D5162" s="27" t="s">
        <v>46</v>
      </c>
      <c r="E5162" s="27" t="s">
        <v>50</v>
      </c>
      <c r="F5162" s="26" t="str">
        <f>VLOOKUP(E5162,PROCV!$A$1:$B$107,2,TRUE)</f>
        <v>Educação e Criação em Artes</v>
      </c>
      <c r="G5162" s="25">
        <v>2007</v>
      </c>
      <c r="H5162" s="24">
        <v>0</v>
      </c>
      <c r="I5162" s="23" t="str">
        <f>VLOOKUP(J5162,PROCV!$E$1:$F$27,2,FALSE)</f>
        <v>33 - Rio de Janeiro</v>
      </c>
      <c r="J5162" s="22" t="s">
        <v>82</v>
      </c>
      <c r="K5162" s="22">
        <v>0</v>
      </c>
      <c r="L5162" s="25">
        <v>250000</v>
      </c>
      <c r="M5162" s="20">
        <f>VLOOKUP(G5162,PROCV!$A$110:$B$119,2,FALSE)</f>
        <v>1.7483032046917215</v>
      </c>
      <c r="N5162" s="17">
        <f t="shared" si="80"/>
        <v>437075.8011729304</v>
      </c>
    </row>
    <row r="5163" spans="1:14" x14ac:dyDescent="0.25">
      <c r="A5163" s="30" t="s">
        <v>48</v>
      </c>
      <c r="B5163" s="29">
        <v>711073</v>
      </c>
      <c r="C5163" s="28" t="s">
        <v>1479</v>
      </c>
      <c r="D5163" s="27" t="s">
        <v>46</v>
      </c>
      <c r="E5163" s="27" t="s">
        <v>50</v>
      </c>
      <c r="F5163" s="26" t="str">
        <f>VLOOKUP(E5163,PROCV!$A$1:$B$107,2,TRUE)</f>
        <v>Educação e Criação em Artes</v>
      </c>
      <c r="G5163" s="25">
        <v>2007</v>
      </c>
      <c r="H5163" s="24">
        <v>0</v>
      </c>
      <c r="I5163" s="23" t="str">
        <f>VLOOKUP(J5163,PROCV!$E$1:$F$27,2,FALSE)</f>
        <v>35 - São Paulo</v>
      </c>
      <c r="J5163" s="22" t="s">
        <v>76</v>
      </c>
      <c r="K5163" s="22">
        <v>0</v>
      </c>
      <c r="L5163" s="25">
        <v>394495</v>
      </c>
      <c r="M5163" s="20">
        <f>VLOOKUP(G5163,PROCV!$A$110:$B$119,2,FALSE)</f>
        <v>1.7483032046917215</v>
      </c>
      <c r="N5163" s="17">
        <f t="shared" si="80"/>
        <v>689696.87273486063</v>
      </c>
    </row>
    <row r="5164" spans="1:14" x14ac:dyDescent="0.25">
      <c r="A5164" s="30" t="s">
        <v>48</v>
      </c>
      <c r="B5164" s="29">
        <v>711580</v>
      </c>
      <c r="C5164" s="28" t="s">
        <v>1478</v>
      </c>
      <c r="D5164" s="27" t="s">
        <v>46</v>
      </c>
      <c r="E5164" s="27" t="s">
        <v>50</v>
      </c>
      <c r="F5164" s="26" t="str">
        <f>VLOOKUP(E5164,PROCV!$A$1:$B$107,2,TRUE)</f>
        <v>Educação e Criação em Artes</v>
      </c>
      <c r="G5164" s="25">
        <v>2007</v>
      </c>
      <c r="H5164" s="24">
        <v>0</v>
      </c>
      <c r="I5164" s="23" t="str">
        <f>VLOOKUP(J5164,PROCV!$E$1:$F$27,2,FALSE)</f>
        <v>35 - São Paulo</v>
      </c>
      <c r="J5164" s="22" t="s">
        <v>76</v>
      </c>
      <c r="K5164" s="22">
        <v>0</v>
      </c>
      <c r="L5164" s="25">
        <v>150000</v>
      </c>
      <c r="M5164" s="20">
        <f>VLOOKUP(G5164,PROCV!$A$110:$B$119,2,FALSE)</f>
        <v>1.7483032046917215</v>
      </c>
      <c r="N5164" s="17">
        <f t="shared" si="80"/>
        <v>262245.48070375825</v>
      </c>
    </row>
    <row r="5165" spans="1:14" x14ac:dyDescent="0.25">
      <c r="A5165" s="30" t="s">
        <v>48</v>
      </c>
      <c r="B5165" s="29">
        <v>710923</v>
      </c>
      <c r="C5165" s="28" t="s">
        <v>1477</v>
      </c>
      <c r="D5165" s="27" t="s">
        <v>46</v>
      </c>
      <c r="E5165" s="27" t="s">
        <v>50</v>
      </c>
      <c r="F5165" s="26" t="str">
        <f>VLOOKUP(E5165,PROCV!$A$1:$B$107,2,TRUE)</f>
        <v>Educação e Criação em Artes</v>
      </c>
      <c r="G5165" s="25">
        <v>2007</v>
      </c>
      <c r="H5165" s="24">
        <v>0</v>
      </c>
      <c r="I5165" s="23" t="str">
        <f>VLOOKUP(J5165,PROCV!$E$1:$F$27,2,FALSE)</f>
        <v>35 - São Paulo</v>
      </c>
      <c r="J5165" s="22" t="s">
        <v>76</v>
      </c>
      <c r="K5165" s="22">
        <v>0</v>
      </c>
      <c r="L5165" s="25">
        <v>400000</v>
      </c>
      <c r="M5165" s="20">
        <f>VLOOKUP(G5165,PROCV!$A$110:$B$119,2,FALSE)</f>
        <v>1.7483032046917215</v>
      </c>
      <c r="N5165" s="17">
        <f t="shared" si="80"/>
        <v>699321.28187668859</v>
      </c>
    </row>
    <row r="5166" spans="1:14" x14ac:dyDescent="0.25">
      <c r="A5166" s="30" t="s">
        <v>48</v>
      </c>
      <c r="B5166" s="29">
        <v>711510</v>
      </c>
      <c r="C5166" s="28" t="s">
        <v>1476</v>
      </c>
      <c r="D5166" s="27" t="s">
        <v>46</v>
      </c>
      <c r="E5166" s="27" t="s">
        <v>50</v>
      </c>
      <c r="F5166" s="26" t="str">
        <f>VLOOKUP(E5166,PROCV!$A$1:$B$107,2,TRUE)</f>
        <v>Educação e Criação em Artes</v>
      </c>
      <c r="G5166" s="25">
        <v>2007</v>
      </c>
      <c r="H5166" s="24">
        <v>0</v>
      </c>
      <c r="I5166" s="23" t="str">
        <f>VLOOKUP(J5166,PROCV!$E$1:$F$27,2,FALSE)</f>
        <v>33 - Rio de Janeiro</v>
      </c>
      <c r="J5166" s="22" t="s">
        <v>82</v>
      </c>
      <c r="K5166" s="22">
        <v>0</v>
      </c>
      <c r="L5166" s="25">
        <v>444000</v>
      </c>
      <c r="M5166" s="20">
        <f>VLOOKUP(G5166,PROCV!$A$110:$B$119,2,FALSE)</f>
        <v>1.7483032046917215</v>
      </c>
      <c r="N5166" s="17">
        <f t="shared" si="80"/>
        <v>776246.62288312439</v>
      </c>
    </row>
    <row r="5167" spans="1:14" x14ac:dyDescent="0.25">
      <c r="A5167" s="30" t="s">
        <v>48</v>
      </c>
      <c r="B5167" s="29">
        <v>711564</v>
      </c>
      <c r="C5167" s="28" t="s">
        <v>1475</v>
      </c>
      <c r="D5167" s="27" t="s">
        <v>46</v>
      </c>
      <c r="E5167" s="27" t="s">
        <v>50</v>
      </c>
      <c r="F5167" s="26" t="str">
        <f>VLOOKUP(E5167,PROCV!$A$1:$B$107,2,TRUE)</f>
        <v>Educação e Criação em Artes</v>
      </c>
      <c r="G5167" s="25">
        <v>2007</v>
      </c>
      <c r="H5167" s="24">
        <v>0</v>
      </c>
      <c r="I5167" s="23" t="str">
        <f>VLOOKUP(J5167,PROCV!$E$1:$F$27,2,FALSE)</f>
        <v>15 - Pará</v>
      </c>
      <c r="J5167" s="22" t="s">
        <v>140</v>
      </c>
      <c r="K5167" s="22">
        <v>0</v>
      </c>
      <c r="L5167" s="25">
        <v>434000</v>
      </c>
      <c r="M5167" s="20">
        <f>VLOOKUP(G5167,PROCV!$A$110:$B$119,2,FALSE)</f>
        <v>1.7483032046917215</v>
      </c>
      <c r="N5167" s="17">
        <f t="shared" si="80"/>
        <v>758763.59083620715</v>
      </c>
    </row>
    <row r="5168" spans="1:14" x14ac:dyDescent="0.25">
      <c r="A5168" s="30" t="s">
        <v>48</v>
      </c>
      <c r="B5168" s="29">
        <v>711941</v>
      </c>
      <c r="C5168" s="28" t="s">
        <v>1474</v>
      </c>
      <c r="D5168" s="27" t="s">
        <v>46</v>
      </c>
      <c r="E5168" s="27" t="s">
        <v>50</v>
      </c>
      <c r="F5168" s="26" t="str">
        <f>VLOOKUP(E5168,PROCV!$A$1:$B$107,2,TRUE)</f>
        <v>Educação e Criação em Artes</v>
      </c>
      <c r="G5168" s="25">
        <v>2007</v>
      </c>
      <c r="H5168" s="24">
        <v>0</v>
      </c>
      <c r="I5168" s="23" t="str">
        <f>VLOOKUP(J5168,PROCV!$E$1:$F$27,2,FALSE)</f>
        <v>43 - Rio Grande do Sul</v>
      </c>
      <c r="J5168" s="22" t="s">
        <v>56</v>
      </c>
      <c r="K5168" s="22">
        <v>0</v>
      </c>
      <c r="L5168" s="25">
        <v>444000</v>
      </c>
      <c r="M5168" s="20">
        <f>VLOOKUP(G5168,PROCV!$A$110:$B$119,2,FALSE)</f>
        <v>1.7483032046917215</v>
      </c>
      <c r="N5168" s="17">
        <f t="shared" si="80"/>
        <v>776246.62288312439</v>
      </c>
    </row>
    <row r="5169" spans="1:14" x14ac:dyDescent="0.25">
      <c r="A5169" s="30" t="s">
        <v>48</v>
      </c>
      <c r="B5169" s="29">
        <v>711891</v>
      </c>
      <c r="C5169" s="28" t="s">
        <v>1473</v>
      </c>
      <c r="D5169" s="27" t="s">
        <v>46</v>
      </c>
      <c r="E5169" s="27" t="s">
        <v>50</v>
      </c>
      <c r="F5169" s="26" t="str">
        <f>VLOOKUP(E5169,PROCV!$A$1:$B$107,2,TRUE)</f>
        <v>Educação e Criação em Artes</v>
      </c>
      <c r="G5169" s="25">
        <v>2007</v>
      </c>
      <c r="H5169" s="24">
        <v>0</v>
      </c>
      <c r="I5169" s="23" t="str">
        <f>VLOOKUP(J5169,PROCV!$E$1:$F$27,2,FALSE)</f>
        <v>50 - Mato Grosso do Sul</v>
      </c>
      <c r="J5169" s="22" t="s">
        <v>179</v>
      </c>
      <c r="K5169" s="22">
        <v>0</v>
      </c>
      <c r="L5169" s="25">
        <v>425000</v>
      </c>
      <c r="M5169" s="20">
        <f>VLOOKUP(G5169,PROCV!$A$110:$B$119,2,FALSE)</f>
        <v>1.7483032046917215</v>
      </c>
      <c r="N5169" s="17">
        <f t="shared" si="80"/>
        <v>743028.86199398164</v>
      </c>
    </row>
    <row r="5170" spans="1:14" x14ac:dyDescent="0.25">
      <c r="A5170" s="30" t="s">
        <v>48</v>
      </c>
      <c r="B5170" s="29">
        <v>710929</v>
      </c>
      <c r="C5170" s="28" t="s">
        <v>1472</v>
      </c>
      <c r="D5170" s="27" t="s">
        <v>46</v>
      </c>
      <c r="E5170" s="27" t="s">
        <v>50</v>
      </c>
      <c r="F5170" s="26" t="str">
        <f>VLOOKUP(E5170,PROCV!$A$1:$B$107,2,TRUE)</f>
        <v>Educação e Criação em Artes</v>
      </c>
      <c r="G5170" s="25">
        <v>2007</v>
      </c>
      <c r="H5170" s="24">
        <v>0</v>
      </c>
      <c r="I5170" s="23" t="str">
        <f>VLOOKUP(J5170,PROCV!$E$1:$F$27,2,FALSE)</f>
        <v>53 - Distrito Federal</v>
      </c>
      <c r="J5170" s="22" t="s">
        <v>75</v>
      </c>
      <c r="K5170" s="22">
        <v>0</v>
      </c>
      <c r="L5170" s="25">
        <v>300000</v>
      </c>
      <c r="M5170" s="20">
        <f>VLOOKUP(G5170,PROCV!$A$110:$B$119,2,FALSE)</f>
        <v>1.7483032046917215</v>
      </c>
      <c r="N5170" s="17">
        <f t="shared" si="80"/>
        <v>524490.9614075165</v>
      </c>
    </row>
    <row r="5171" spans="1:14" x14ac:dyDescent="0.25">
      <c r="A5171" s="30" t="s">
        <v>48</v>
      </c>
      <c r="B5171" s="29">
        <v>711302</v>
      </c>
      <c r="C5171" s="28" t="s">
        <v>1471</v>
      </c>
      <c r="D5171" s="27" t="s">
        <v>46</v>
      </c>
      <c r="E5171" s="27" t="s">
        <v>50</v>
      </c>
      <c r="F5171" s="26" t="str">
        <f>VLOOKUP(E5171,PROCV!$A$1:$B$107,2,TRUE)</f>
        <v>Educação e Criação em Artes</v>
      </c>
      <c r="G5171" s="25">
        <v>2007</v>
      </c>
      <c r="H5171" s="24">
        <v>0</v>
      </c>
      <c r="I5171" s="23" t="str">
        <f>VLOOKUP(J5171,PROCV!$E$1:$F$27,2,FALSE)</f>
        <v>15 - Pará</v>
      </c>
      <c r="J5171" s="22" t="s">
        <v>140</v>
      </c>
      <c r="K5171" s="22">
        <v>0</v>
      </c>
      <c r="L5171" s="25">
        <v>400000</v>
      </c>
      <c r="M5171" s="20">
        <f>VLOOKUP(G5171,PROCV!$A$110:$B$119,2,FALSE)</f>
        <v>1.7483032046917215</v>
      </c>
      <c r="N5171" s="17">
        <f t="shared" si="80"/>
        <v>699321.28187668859</v>
      </c>
    </row>
    <row r="5172" spans="1:14" x14ac:dyDescent="0.25">
      <c r="A5172" s="30" t="s">
        <v>48</v>
      </c>
      <c r="B5172" s="29">
        <v>71677</v>
      </c>
      <c r="C5172" s="28" t="s">
        <v>1470</v>
      </c>
      <c r="D5172" s="27" t="s">
        <v>46</v>
      </c>
      <c r="E5172" s="27" t="s">
        <v>50</v>
      </c>
      <c r="F5172" s="26" t="str">
        <f>VLOOKUP(E5172,PROCV!$A$1:$B$107,2,TRUE)</f>
        <v>Educação e Criação em Artes</v>
      </c>
      <c r="G5172" s="25">
        <v>2007</v>
      </c>
      <c r="H5172" s="24">
        <v>0</v>
      </c>
      <c r="I5172" s="23" t="str">
        <f>VLOOKUP(J5172,PROCV!$E$1:$F$27,2,FALSE)</f>
        <v>26 - Pernambuco</v>
      </c>
      <c r="J5172" s="22" t="s">
        <v>44</v>
      </c>
      <c r="K5172" s="22">
        <v>0</v>
      </c>
      <c r="L5172" s="25">
        <v>185000</v>
      </c>
      <c r="M5172" s="20">
        <f>VLOOKUP(G5172,PROCV!$A$110:$B$119,2,FALSE)</f>
        <v>1.7483032046917215</v>
      </c>
      <c r="N5172" s="17">
        <f t="shared" si="80"/>
        <v>323436.09286796849</v>
      </c>
    </row>
    <row r="5173" spans="1:14" x14ac:dyDescent="0.25">
      <c r="A5173" s="30" t="s">
        <v>48</v>
      </c>
      <c r="B5173" s="29">
        <v>71812</v>
      </c>
      <c r="C5173" s="28" t="s">
        <v>1469</v>
      </c>
      <c r="D5173" s="27" t="s">
        <v>46</v>
      </c>
      <c r="E5173" s="27" t="s">
        <v>50</v>
      </c>
      <c r="F5173" s="26" t="str">
        <f>VLOOKUP(E5173,PROCV!$A$1:$B$107,2,TRUE)</f>
        <v>Educação e Criação em Artes</v>
      </c>
      <c r="G5173" s="25">
        <v>2007</v>
      </c>
      <c r="H5173" s="24">
        <v>0</v>
      </c>
      <c r="I5173" s="23" t="str">
        <f>VLOOKUP(J5173,PROCV!$E$1:$F$27,2,FALSE)</f>
        <v>51 - Mato Grosso</v>
      </c>
      <c r="J5173" s="22" t="s">
        <v>99</v>
      </c>
      <c r="K5173" s="22">
        <v>0</v>
      </c>
      <c r="L5173" s="25">
        <v>49910</v>
      </c>
      <c r="M5173" s="20">
        <f>VLOOKUP(G5173,PROCV!$A$110:$B$119,2,FALSE)</f>
        <v>1.7483032046917215</v>
      </c>
      <c r="N5173" s="17">
        <f t="shared" si="80"/>
        <v>87257.812946163816</v>
      </c>
    </row>
    <row r="5174" spans="1:14" x14ac:dyDescent="0.25">
      <c r="A5174" s="30" t="s">
        <v>48</v>
      </c>
      <c r="B5174" s="29">
        <v>71694</v>
      </c>
      <c r="C5174" s="28" t="s">
        <v>1468</v>
      </c>
      <c r="D5174" s="27" t="s">
        <v>46</v>
      </c>
      <c r="E5174" s="27" t="s">
        <v>50</v>
      </c>
      <c r="F5174" s="26" t="str">
        <f>VLOOKUP(E5174,PROCV!$A$1:$B$107,2,TRUE)</f>
        <v>Educação e Criação em Artes</v>
      </c>
      <c r="G5174" s="25">
        <v>2007</v>
      </c>
      <c r="H5174" s="24">
        <v>0</v>
      </c>
      <c r="I5174" s="23" t="str">
        <f>VLOOKUP(J5174,PROCV!$E$1:$F$27,2,FALSE)</f>
        <v>33 - Rio de Janeiro</v>
      </c>
      <c r="J5174" s="22" t="s">
        <v>82</v>
      </c>
      <c r="K5174" s="22">
        <v>0</v>
      </c>
      <c r="L5174" s="25">
        <v>185000</v>
      </c>
      <c r="M5174" s="20">
        <f>VLOOKUP(G5174,PROCV!$A$110:$B$119,2,FALSE)</f>
        <v>1.7483032046917215</v>
      </c>
      <c r="N5174" s="17">
        <f t="shared" si="80"/>
        <v>323436.09286796849</v>
      </c>
    </row>
    <row r="5175" spans="1:14" x14ac:dyDescent="0.25">
      <c r="A5175" s="30" t="s">
        <v>48</v>
      </c>
      <c r="B5175" s="29">
        <v>77201</v>
      </c>
      <c r="C5175" s="28" t="s">
        <v>1467</v>
      </c>
      <c r="D5175" s="27" t="s">
        <v>46</v>
      </c>
      <c r="E5175" s="27" t="s">
        <v>50</v>
      </c>
      <c r="F5175" s="26" t="str">
        <f>VLOOKUP(E5175,PROCV!$A$1:$B$107,2,TRUE)</f>
        <v>Educação e Criação em Artes</v>
      </c>
      <c r="G5175" s="25">
        <v>2007</v>
      </c>
      <c r="H5175" s="24">
        <v>0</v>
      </c>
      <c r="I5175" s="23" t="str">
        <f>VLOOKUP(J5175,PROCV!$E$1:$F$27,2,FALSE)</f>
        <v>31 - Minas Gerais</v>
      </c>
      <c r="J5175" s="22" t="s">
        <v>85</v>
      </c>
      <c r="K5175" s="22">
        <v>0</v>
      </c>
      <c r="L5175" s="25">
        <v>185000</v>
      </c>
      <c r="M5175" s="20">
        <f>VLOOKUP(G5175,PROCV!$A$110:$B$119,2,FALSE)</f>
        <v>1.7483032046917215</v>
      </c>
      <c r="N5175" s="17">
        <f t="shared" si="80"/>
        <v>323436.09286796849</v>
      </c>
    </row>
    <row r="5176" spans="1:14" x14ac:dyDescent="0.25">
      <c r="A5176" s="30" t="s">
        <v>48</v>
      </c>
      <c r="B5176" s="29">
        <v>75244</v>
      </c>
      <c r="C5176" s="28" t="s">
        <v>1466</v>
      </c>
      <c r="D5176" s="27" t="s">
        <v>46</v>
      </c>
      <c r="E5176" s="27" t="s">
        <v>50</v>
      </c>
      <c r="F5176" s="26" t="str">
        <f>VLOOKUP(E5176,PROCV!$A$1:$B$107,2,TRUE)</f>
        <v>Educação e Criação em Artes</v>
      </c>
      <c r="G5176" s="25">
        <v>2007</v>
      </c>
      <c r="H5176" s="24">
        <v>0</v>
      </c>
      <c r="I5176" s="23" t="str">
        <f>VLOOKUP(J5176,PROCV!$E$1:$F$27,2,FALSE)</f>
        <v>35 - São Paulo</v>
      </c>
      <c r="J5176" s="22" t="s">
        <v>76</v>
      </c>
      <c r="K5176" s="22">
        <v>0</v>
      </c>
      <c r="L5176" s="25">
        <v>184998.28</v>
      </c>
      <c r="M5176" s="20">
        <f>VLOOKUP(G5176,PROCV!$A$110:$B$119,2,FALSE)</f>
        <v>1.7483032046917215</v>
      </c>
      <c r="N5176" s="17">
        <f t="shared" si="80"/>
        <v>323433.08578645642</v>
      </c>
    </row>
    <row r="5177" spans="1:14" x14ac:dyDescent="0.25">
      <c r="A5177" s="30" t="s">
        <v>48</v>
      </c>
      <c r="B5177" s="29">
        <v>82013</v>
      </c>
      <c r="C5177" s="28" t="s">
        <v>1465</v>
      </c>
      <c r="D5177" s="27" t="s">
        <v>46</v>
      </c>
      <c r="E5177" s="27" t="s">
        <v>50</v>
      </c>
      <c r="F5177" s="26" t="str">
        <f>VLOOKUP(E5177,PROCV!$A$1:$B$107,2,TRUE)</f>
        <v>Educação e Criação em Artes</v>
      </c>
      <c r="G5177" s="25">
        <v>2007</v>
      </c>
      <c r="H5177" s="24">
        <v>0</v>
      </c>
      <c r="I5177" s="23" t="str">
        <f>VLOOKUP(J5177,PROCV!$E$1:$F$27,2,FALSE)</f>
        <v>35 - São Paulo</v>
      </c>
      <c r="J5177" s="22" t="s">
        <v>76</v>
      </c>
      <c r="K5177" s="22">
        <v>0</v>
      </c>
      <c r="L5177" s="25">
        <v>184874</v>
      </c>
      <c r="M5177" s="20">
        <f>VLOOKUP(G5177,PROCV!$A$110:$B$119,2,FALSE)</f>
        <v>1.7483032046917215</v>
      </c>
      <c r="N5177" s="17">
        <f t="shared" si="80"/>
        <v>323215.80666417733</v>
      </c>
    </row>
    <row r="5178" spans="1:14" x14ac:dyDescent="0.25">
      <c r="A5178" s="30" t="s">
        <v>48</v>
      </c>
      <c r="B5178" s="29">
        <v>77187</v>
      </c>
      <c r="C5178" s="28" t="s">
        <v>1464</v>
      </c>
      <c r="D5178" s="27" t="s">
        <v>46</v>
      </c>
      <c r="E5178" s="27" t="s">
        <v>50</v>
      </c>
      <c r="F5178" s="26" t="str">
        <f>VLOOKUP(E5178,PROCV!$A$1:$B$107,2,TRUE)</f>
        <v>Educação e Criação em Artes</v>
      </c>
      <c r="G5178" s="25">
        <v>2007</v>
      </c>
      <c r="H5178" s="24">
        <v>0</v>
      </c>
      <c r="I5178" s="23" t="str">
        <f>VLOOKUP(J5178,PROCV!$E$1:$F$27,2,FALSE)</f>
        <v>33 - Rio de Janeiro</v>
      </c>
      <c r="J5178" s="22" t="s">
        <v>82</v>
      </c>
      <c r="K5178" s="22">
        <v>0</v>
      </c>
      <c r="L5178" s="25">
        <v>185000</v>
      </c>
      <c r="M5178" s="20">
        <f>VLOOKUP(G5178,PROCV!$A$110:$B$119,2,FALSE)</f>
        <v>1.7483032046917215</v>
      </c>
      <c r="N5178" s="17">
        <f t="shared" si="80"/>
        <v>323436.09286796849</v>
      </c>
    </row>
    <row r="5179" spans="1:14" x14ac:dyDescent="0.25">
      <c r="A5179" s="30" t="s">
        <v>48</v>
      </c>
      <c r="B5179" s="29">
        <v>70040</v>
      </c>
      <c r="C5179" s="28" t="s">
        <v>1463</v>
      </c>
      <c r="D5179" s="27" t="s">
        <v>46</v>
      </c>
      <c r="E5179" s="27" t="s">
        <v>50</v>
      </c>
      <c r="F5179" s="26" t="str">
        <f>VLOOKUP(E5179,PROCV!$A$1:$B$107,2,TRUE)</f>
        <v>Educação e Criação em Artes</v>
      </c>
      <c r="G5179" s="25">
        <v>2007</v>
      </c>
      <c r="H5179" s="24">
        <v>0</v>
      </c>
      <c r="I5179" s="23" t="str">
        <f>VLOOKUP(J5179,PROCV!$E$1:$F$27,2,FALSE)</f>
        <v>32 - Espírito Santo</v>
      </c>
      <c r="J5179" s="22" t="s">
        <v>67</v>
      </c>
      <c r="K5179" s="22">
        <v>0</v>
      </c>
      <c r="L5179" s="25">
        <v>164175</v>
      </c>
      <c r="M5179" s="20">
        <f>VLOOKUP(G5179,PROCV!$A$110:$B$119,2,FALSE)</f>
        <v>1.7483032046917215</v>
      </c>
      <c r="N5179" s="17">
        <f t="shared" si="80"/>
        <v>287027.67863026337</v>
      </c>
    </row>
    <row r="5180" spans="1:14" x14ac:dyDescent="0.25">
      <c r="A5180" s="30" t="s">
        <v>48</v>
      </c>
      <c r="B5180" s="29">
        <v>610674</v>
      </c>
      <c r="C5180" s="28" t="s">
        <v>1462</v>
      </c>
      <c r="D5180" s="27" t="s">
        <v>46</v>
      </c>
      <c r="E5180" s="27" t="s">
        <v>50</v>
      </c>
      <c r="F5180" s="26" t="str">
        <f>VLOOKUP(E5180,PROCV!$A$1:$B$107,2,TRUE)</f>
        <v>Educação e Criação em Artes</v>
      </c>
      <c r="G5180" s="25">
        <v>2007</v>
      </c>
      <c r="H5180" s="24">
        <v>0</v>
      </c>
      <c r="I5180" s="23" t="str">
        <f>VLOOKUP(J5180,PROCV!$E$1:$F$27,2,FALSE)</f>
        <v>26 - Pernambuco</v>
      </c>
      <c r="J5180" s="22" t="s">
        <v>44</v>
      </c>
      <c r="K5180" s="22">
        <v>0</v>
      </c>
      <c r="L5180" s="25">
        <v>500000</v>
      </c>
      <c r="M5180" s="20">
        <f>VLOOKUP(G5180,PROCV!$A$110:$B$119,2,FALSE)</f>
        <v>1.7483032046917215</v>
      </c>
      <c r="N5180" s="17">
        <f t="shared" si="80"/>
        <v>874151.6023458608</v>
      </c>
    </row>
    <row r="5181" spans="1:14" x14ac:dyDescent="0.25">
      <c r="A5181" s="30" t="s">
        <v>48</v>
      </c>
      <c r="B5181" s="29">
        <v>74773</v>
      </c>
      <c r="C5181" s="28" t="s">
        <v>1461</v>
      </c>
      <c r="D5181" s="27" t="s">
        <v>300</v>
      </c>
      <c r="E5181" s="27" t="s">
        <v>299</v>
      </c>
      <c r="F5181" s="26" t="str">
        <f>VLOOKUP(E5181,PROCV!$A$1:$B$107,2,TRUE)</f>
        <v>Patrimônio</v>
      </c>
      <c r="G5181" s="25">
        <v>2007</v>
      </c>
      <c r="H5181" s="24">
        <v>0</v>
      </c>
      <c r="I5181" s="23" t="str">
        <f>VLOOKUP(J5181,PROCV!$E$1:$F$27,2,FALSE)</f>
        <v>52 - Goiás</v>
      </c>
      <c r="J5181" s="22" t="s">
        <v>97</v>
      </c>
      <c r="K5181" s="22">
        <v>0</v>
      </c>
      <c r="L5181" s="25">
        <v>117219.75</v>
      </c>
      <c r="M5181" s="20">
        <f>VLOOKUP(G5181,PROCV!$A$110:$B$119,2,FALSE)</f>
        <v>1.7483032046917215</v>
      </c>
      <c r="N5181" s="17">
        <f t="shared" si="80"/>
        <v>204935.66457816242</v>
      </c>
    </row>
    <row r="5182" spans="1:14" x14ac:dyDescent="0.25">
      <c r="A5182" s="30" t="s">
        <v>48</v>
      </c>
      <c r="B5182" s="29">
        <v>711958</v>
      </c>
      <c r="C5182" s="28" t="s">
        <v>1460</v>
      </c>
      <c r="D5182" s="27" t="s">
        <v>46</v>
      </c>
      <c r="E5182" s="27" t="s">
        <v>50</v>
      </c>
      <c r="F5182" s="26" t="str">
        <f>VLOOKUP(E5182,PROCV!$A$1:$B$107,2,TRUE)</f>
        <v>Educação e Criação em Artes</v>
      </c>
      <c r="G5182" s="25">
        <v>2007</v>
      </c>
      <c r="H5182" s="24">
        <v>0</v>
      </c>
      <c r="I5182" s="23" t="str">
        <f>VLOOKUP(J5182,PROCV!$E$1:$F$27,2,FALSE)</f>
        <v>35 - São Paulo</v>
      </c>
      <c r="J5182" s="22" t="s">
        <v>76</v>
      </c>
      <c r="K5182" s="22">
        <v>0</v>
      </c>
      <c r="L5182" s="25">
        <v>444000</v>
      </c>
      <c r="M5182" s="20">
        <f>VLOOKUP(G5182,PROCV!$A$110:$B$119,2,FALSE)</f>
        <v>1.7483032046917215</v>
      </c>
      <c r="N5182" s="17">
        <f t="shared" si="80"/>
        <v>776246.62288312439</v>
      </c>
    </row>
    <row r="5183" spans="1:14" x14ac:dyDescent="0.25">
      <c r="A5183" s="30" t="s">
        <v>48</v>
      </c>
      <c r="B5183" s="29">
        <v>78362</v>
      </c>
      <c r="C5183" s="28" t="s">
        <v>869</v>
      </c>
      <c r="D5183" s="27" t="s">
        <v>4</v>
      </c>
      <c r="E5183" s="27" t="s">
        <v>230</v>
      </c>
      <c r="F5183" s="26" t="str">
        <f>VLOOKUP(E5183,PROCV!$A$1:$B$107,2,TRUE)</f>
        <v>Artes Cênicas e Espetáculo</v>
      </c>
      <c r="G5183" s="25">
        <v>2007</v>
      </c>
      <c r="H5183" s="24">
        <v>0</v>
      </c>
      <c r="I5183" s="23" t="str">
        <f>VLOOKUP(J5183,PROCV!$E$1:$F$27,2,FALSE)</f>
        <v>32 - Espírito Santo</v>
      </c>
      <c r="J5183" s="22" t="s">
        <v>67</v>
      </c>
      <c r="K5183" s="22">
        <v>0</v>
      </c>
      <c r="L5183" s="25">
        <v>50000</v>
      </c>
      <c r="M5183" s="20">
        <f>VLOOKUP(G5183,PROCV!$A$110:$B$119,2,FALSE)</f>
        <v>1.7483032046917215</v>
      </c>
      <c r="N5183" s="17">
        <f t="shared" si="80"/>
        <v>87415.160234586074</v>
      </c>
    </row>
    <row r="5184" spans="1:14" x14ac:dyDescent="0.25">
      <c r="A5184" s="30" t="s">
        <v>48</v>
      </c>
      <c r="B5184" s="29">
        <v>74233</v>
      </c>
      <c r="C5184" s="28" t="s">
        <v>1459</v>
      </c>
      <c r="D5184" s="27" t="s">
        <v>4</v>
      </c>
      <c r="E5184" s="27" t="s">
        <v>230</v>
      </c>
      <c r="F5184" s="26" t="str">
        <f>VLOOKUP(E5184,PROCV!$A$1:$B$107,2,TRUE)</f>
        <v>Artes Cênicas e Espetáculo</v>
      </c>
      <c r="G5184" s="25">
        <v>2007</v>
      </c>
      <c r="H5184" s="24">
        <v>0</v>
      </c>
      <c r="I5184" s="23" t="str">
        <f>VLOOKUP(J5184,PROCV!$E$1:$F$27,2,FALSE)</f>
        <v>33 - Rio de Janeiro</v>
      </c>
      <c r="J5184" s="22" t="s">
        <v>82</v>
      </c>
      <c r="K5184" s="22">
        <v>0</v>
      </c>
      <c r="L5184" s="25">
        <v>100000</v>
      </c>
      <c r="M5184" s="20">
        <f>VLOOKUP(G5184,PROCV!$A$110:$B$119,2,FALSE)</f>
        <v>1.7483032046917215</v>
      </c>
      <c r="N5184" s="17">
        <f t="shared" si="80"/>
        <v>174830.32046917215</v>
      </c>
    </row>
    <row r="5185" spans="1:14" x14ac:dyDescent="0.25">
      <c r="A5185" s="30" t="s">
        <v>48</v>
      </c>
      <c r="B5185" s="29">
        <v>76339</v>
      </c>
      <c r="C5185" s="28" t="s">
        <v>1458</v>
      </c>
      <c r="D5185" s="27" t="s">
        <v>46</v>
      </c>
      <c r="E5185" s="27" t="s">
        <v>50</v>
      </c>
      <c r="F5185" s="26" t="str">
        <f>VLOOKUP(E5185,PROCV!$A$1:$B$107,2,TRUE)</f>
        <v>Educação e Criação em Artes</v>
      </c>
      <c r="G5185" s="25">
        <v>2007</v>
      </c>
      <c r="H5185" s="24">
        <v>0</v>
      </c>
      <c r="I5185" s="23" t="str">
        <f>VLOOKUP(J5185,PROCV!$E$1:$F$27,2,FALSE)</f>
        <v>25 - Paraíba</v>
      </c>
      <c r="J5185" s="22" t="s">
        <v>346</v>
      </c>
      <c r="K5185" s="22">
        <v>0</v>
      </c>
      <c r="L5185" s="25">
        <v>233184</v>
      </c>
      <c r="M5185" s="20">
        <f>VLOOKUP(G5185,PROCV!$A$110:$B$119,2,FALSE)</f>
        <v>1.7483032046917215</v>
      </c>
      <c r="N5185" s="17">
        <f t="shared" si="80"/>
        <v>407676.33448283438</v>
      </c>
    </row>
    <row r="5186" spans="1:14" x14ac:dyDescent="0.25">
      <c r="A5186" s="30" t="s">
        <v>48</v>
      </c>
      <c r="B5186" s="29">
        <v>712133</v>
      </c>
      <c r="C5186" s="28" t="s">
        <v>1457</v>
      </c>
      <c r="D5186" s="27" t="s">
        <v>524</v>
      </c>
      <c r="E5186" s="27" t="s">
        <v>763</v>
      </c>
      <c r="F5186" s="26" t="str">
        <f>VLOOKUP(E5186,PROCV!$A$1:$B$107,2,TRUE)</f>
        <v>Audiovisual</v>
      </c>
      <c r="G5186" s="25">
        <v>2007</v>
      </c>
      <c r="H5186" s="24">
        <v>0</v>
      </c>
      <c r="I5186" s="23" t="str">
        <f>VLOOKUP(J5186,PROCV!$E$1:$F$27,2,FALSE)</f>
        <v>35 - São Paulo</v>
      </c>
      <c r="J5186" s="22" t="s">
        <v>76</v>
      </c>
      <c r="K5186" s="22">
        <v>0</v>
      </c>
      <c r="L5186" s="25">
        <v>1020320</v>
      </c>
      <c r="M5186" s="20">
        <f>VLOOKUP(G5186,PROCV!$A$110:$B$119,2,FALSE)</f>
        <v>1.7483032046917215</v>
      </c>
      <c r="N5186" s="17">
        <f t="shared" ref="N5186:N5249" si="81">+M5186*L5186</f>
        <v>1783828.7258110573</v>
      </c>
    </row>
    <row r="5187" spans="1:14" x14ac:dyDescent="0.25">
      <c r="A5187" s="30" t="s">
        <v>48</v>
      </c>
      <c r="B5187" s="29">
        <v>68418</v>
      </c>
      <c r="C5187" s="28" t="s">
        <v>1456</v>
      </c>
      <c r="D5187" s="27" t="s">
        <v>189</v>
      </c>
      <c r="E5187" s="27" t="s">
        <v>188</v>
      </c>
      <c r="F5187" s="26" t="str">
        <f>VLOOKUP(E5187,PROCV!$A$1:$B$107,2,TRUE)</f>
        <v>Audiovisual</v>
      </c>
      <c r="G5187" s="25">
        <v>2007</v>
      </c>
      <c r="H5187" s="24">
        <v>0</v>
      </c>
      <c r="I5187" s="23" t="str">
        <f>VLOOKUP(J5187,PROCV!$E$1:$F$27,2,FALSE)</f>
        <v>22 - Piauí</v>
      </c>
      <c r="J5187" s="22" t="s">
        <v>77</v>
      </c>
      <c r="K5187" s="22">
        <v>0</v>
      </c>
      <c r="L5187" s="25">
        <v>37120</v>
      </c>
      <c r="M5187" s="20">
        <f>VLOOKUP(G5187,PROCV!$A$110:$B$119,2,FALSE)</f>
        <v>1.7483032046917215</v>
      </c>
      <c r="N5187" s="17">
        <f t="shared" si="81"/>
        <v>64897.014958156702</v>
      </c>
    </row>
    <row r="5188" spans="1:14" x14ac:dyDescent="0.25">
      <c r="A5188" s="30" t="s">
        <v>48</v>
      </c>
      <c r="B5188" s="29">
        <v>711308</v>
      </c>
      <c r="C5188" s="28" t="s">
        <v>1455</v>
      </c>
      <c r="D5188" s="27" t="s">
        <v>4</v>
      </c>
      <c r="E5188" s="27" t="s">
        <v>230</v>
      </c>
      <c r="F5188" s="26" t="str">
        <f>VLOOKUP(E5188,PROCV!$A$1:$B$107,2,TRUE)</f>
        <v>Artes Cênicas e Espetáculo</v>
      </c>
      <c r="G5188" s="25">
        <v>2007</v>
      </c>
      <c r="H5188" s="24">
        <v>0</v>
      </c>
      <c r="I5188" s="23" t="str">
        <f>VLOOKUP(J5188,PROCV!$E$1:$F$27,2,FALSE)</f>
        <v>32 - Espírito Santo</v>
      </c>
      <c r="J5188" s="22" t="s">
        <v>67</v>
      </c>
      <c r="K5188" s="22">
        <v>0</v>
      </c>
      <c r="L5188" s="25">
        <v>141700</v>
      </c>
      <c r="M5188" s="20">
        <f>VLOOKUP(G5188,PROCV!$A$110:$B$119,2,FALSE)</f>
        <v>1.7483032046917215</v>
      </c>
      <c r="N5188" s="17">
        <f t="shared" si="81"/>
        <v>247734.56410481693</v>
      </c>
    </row>
    <row r="5189" spans="1:14" x14ac:dyDescent="0.25">
      <c r="A5189" s="30" t="s">
        <v>48</v>
      </c>
      <c r="B5189" s="29">
        <v>79387</v>
      </c>
      <c r="C5189" s="28" t="s">
        <v>1454</v>
      </c>
      <c r="D5189" s="27" t="s">
        <v>4</v>
      </c>
      <c r="E5189" s="27" t="s">
        <v>230</v>
      </c>
      <c r="F5189" s="26" t="str">
        <f>VLOOKUP(E5189,PROCV!$A$1:$B$107,2,TRUE)</f>
        <v>Artes Cênicas e Espetáculo</v>
      </c>
      <c r="G5189" s="25">
        <v>2007</v>
      </c>
      <c r="H5189" s="24">
        <v>0</v>
      </c>
      <c r="I5189" s="23" t="str">
        <f>VLOOKUP(J5189,PROCV!$E$1:$F$27,2,FALSE)</f>
        <v>31 - Minas Gerais</v>
      </c>
      <c r="J5189" s="22" t="s">
        <v>85</v>
      </c>
      <c r="K5189" s="22">
        <v>0</v>
      </c>
      <c r="L5189" s="25">
        <v>30000</v>
      </c>
      <c r="M5189" s="20">
        <f>VLOOKUP(G5189,PROCV!$A$110:$B$119,2,FALSE)</f>
        <v>1.7483032046917215</v>
      </c>
      <c r="N5189" s="17">
        <f t="shared" si="81"/>
        <v>52449.096140751644</v>
      </c>
    </row>
    <row r="5190" spans="1:14" x14ac:dyDescent="0.25">
      <c r="A5190" s="30" t="s">
        <v>48</v>
      </c>
      <c r="B5190" s="29">
        <v>71953</v>
      </c>
      <c r="C5190" s="28" t="s">
        <v>1453</v>
      </c>
      <c r="D5190" s="27" t="s">
        <v>46</v>
      </c>
      <c r="E5190" s="27" t="s">
        <v>50</v>
      </c>
      <c r="F5190" s="26" t="str">
        <f>VLOOKUP(E5190,PROCV!$A$1:$B$107,2,TRUE)</f>
        <v>Educação e Criação em Artes</v>
      </c>
      <c r="G5190" s="25">
        <v>2007</v>
      </c>
      <c r="H5190" s="24">
        <v>0</v>
      </c>
      <c r="I5190" s="23" t="str">
        <f>VLOOKUP(J5190,PROCV!$E$1:$F$27,2,FALSE)</f>
        <v>41 - Paraná</v>
      </c>
      <c r="J5190" s="22" t="s">
        <v>106</v>
      </c>
      <c r="K5190" s="22">
        <v>0</v>
      </c>
      <c r="L5190" s="25">
        <v>105434</v>
      </c>
      <c r="M5190" s="20">
        <f>VLOOKUP(G5190,PROCV!$A$110:$B$119,2,FALSE)</f>
        <v>1.7483032046917215</v>
      </c>
      <c r="N5190" s="17">
        <f t="shared" si="81"/>
        <v>184330.60008346697</v>
      </c>
    </row>
    <row r="5191" spans="1:14" x14ac:dyDescent="0.25">
      <c r="A5191" s="30" t="s">
        <v>48</v>
      </c>
      <c r="B5191" s="29">
        <v>711949</v>
      </c>
      <c r="C5191" s="28" t="s">
        <v>1452</v>
      </c>
      <c r="D5191" s="27" t="s">
        <v>4</v>
      </c>
      <c r="E5191" s="27" t="s">
        <v>230</v>
      </c>
      <c r="F5191" s="26" t="str">
        <f>VLOOKUP(E5191,PROCV!$A$1:$B$107,2,TRUE)</f>
        <v>Artes Cênicas e Espetáculo</v>
      </c>
      <c r="G5191" s="25">
        <v>2007</v>
      </c>
      <c r="H5191" s="24">
        <v>0</v>
      </c>
      <c r="I5191" s="23" t="str">
        <f>VLOOKUP(J5191,PROCV!$E$1:$F$27,2,FALSE)</f>
        <v>35 - São Paulo</v>
      </c>
      <c r="J5191" s="22" t="s">
        <v>76</v>
      </c>
      <c r="K5191" s="22">
        <v>0</v>
      </c>
      <c r="L5191" s="25">
        <v>500000</v>
      </c>
      <c r="M5191" s="20">
        <f>VLOOKUP(G5191,PROCV!$A$110:$B$119,2,FALSE)</f>
        <v>1.7483032046917215</v>
      </c>
      <c r="N5191" s="17">
        <f t="shared" si="81"/>
        <v>874151.6023458608</v>
      </c>
    </row>
    <row r="5192" spans="1:14" x14ac:dyDescent="0.25">
      <c r="A5192" s="30" t="s">
        <v>48</v>
      </c>
      <c r="B5192" s="29">
        <v>79711</v>
      </c>
      <c r="C5192" s="28" t="s">
        <v>1451</v>
      </c>
      <c r="D5192" s="27" t="s">
        <v>314</v>
      </c>
      <c r="E5192" s="27" t="s">
        <v>265</v>
      </c>
      <c r="F5192" s="26" t="str">
        <f>VLOOKUP(E5192,PROCV!$A$1:$B$107,2,TRUE)</f>
        <v>Patrimônio</v>
      </c>
      <c r="G5192" s="31">
        <v>2007</v>
      </c>
      <c r="H5192" s="24">
        <v>0</v>
      </c>
      <c r="I5192" s="23" t="str">
        <f>VLOOKUP(J5192,PROCV!$E$1:$F$27,2,FALSE)</f>
        <v>42 - Santa Catarina</v>
      </c>
      <c r="J5192" s="22" t="s">
        <v>79</v>
      </c>
      <c r="K5192" s="22">
        <v>0</v>
      </c>
      <c r="L5192" s="31">
        <v>91660</v>
      </c>
      <c r="M5192" s="20">
        <f>VLOOKUP(G5192,PROCV!$A$110:$B$119,2,FALSE)</f>
        <v>1.7483032046917215</v>
      </c>
      <c r="N5192" s="17">
        <f t="shared" si="81"/>
        <v>160249.47174204318</v>
      </c>
    </row>
    <row r="5193" spans="1:14" x14ac:dyDescent="0.25">
      <c r="A5193" s="30" t="s">
        <v>48</v>
      </c>
      <c r="B5193" s="29">
        <v>77503</v>
      </c>
      <c r="C5193" s="28" t="s">
        <v>1450</v>
      </c>
      <c r="D5193" s="27" t="s">
        <v>46</v>
      </c>
      <c r="E5193" s="27" t="s">
        <v>50</v>
      </c>
      <c r="F5193" s="26" t="str">
        <f>VLOOKUP(E5193,PROCV!$A$1:$B$107,2,TRUE)</f>
        <v>Educação e Criação em Artes</v>
      </c>
      <c r="G5193" s="25">
        <v>2007</v>
      </c>
      <c r="H5193" s="24">
        <v>0</v>
      </c>
      <c r="I5193" s="23" t="str">
        <f>VLOOKUP(J5193,PROCV!$E$1:$F$27,2,FALSE)</f>
        <v>31 - Minas Gerais</v>
      </c>
      <c r="J5193" s="22" t="s">
        <v>85</v>
      </c>
      <c r="K5193" s="22">
        <v>0</v>
      </c>
      <c r="L5193" s="25">
        <v>185000</v>
      </c>
      <c r="M5193" s="20">
        <f>VLOOKUP(G5193,PROCV!$A$110:$B$119,2,FALSE)</f>
        <v>1.7483032046917215</v>
      </c>
      <c r="N5193" s="17">
        <f t="shared" si="81"/>
        <v>323436.09286796849</v>
      </c>
    </row>
    <row r="5194" spans="1:14" x14ac:dyDescent="0.25">
      <c r="A5194" s="30" t="s">
        <v>48</v>
      </c>
      <c r="B5194" s="29">
        <v>71189</v>
      </c>
      <c r="C5194" s="28" t="s">
        <v>1449</v>
      </c>
      <c r="D5194" s="27" t="s">
        <v>4</v>
      </c>
      <c r="E5194" s="27" t="s">
        <v>230</v>
      </c>
      <c r="F5194" s="26" t="str">
        <f>VLOOKUP(E5194,PROCV!$A$1:$B$107,2,TRUE)</f>
        <v>Artes Cênicas e Espetáculo</v>
      </c>
      <c r="G5194" s="25">
        <v>2007</v>
      </c>
      <c r="H5194" s="24">
        <v>0</v>
      </c>
      <c r="I5194" s="23" t="str">
        <f>VLOOKUP(J5194,PROCV!$E$1:$F$27,2,FALSE)</f>
        <v>35 - São Paulo</v>
      </c>
      <c r="J5194" s="22" t="s">
        <v>76</v>
      </c>
      <c r="K5194" s="22">
        <v>0</v>
      </c>
      <c r="L5194" s="25">
        <v>77936</v>
      </c>
      <c r="M5194" s="20">
        <f>VLOOKUP(G5194,PROCV!$A$110:$B$119,2,FALSE)</f>
        <v>1.7483032046917215</v>
      </c>
      <c r="N5194" s="17">
        <f t="shared" si="81"/>
        <v>136255.75856085401</v>
      </c>
    </row>
    <row r="5195" spans="1:14" x14ac:dyDescent="0.25">
      <c r="A5195" s="30" t="s">
        <v>48</v>
      </c>
      <c r="B5195" s="29">
        <v>710890</v>
      </c>
      <c r="C5195" s="28" t="s">
        <v>1448</v>
      </c>
      <c r="D5195" s="27" t="s">
        <v>4</v>
      </c>
      <c r="E5195" s="27" t="s">
        <v>230</v>
      </c>
      <c r="F5195" s="26" t="str">
        <f>VLOOKUP(E5195,PROCV!$A$1:$B$107,2,TRUE)</f>
        <v>Artes Cênicas e Espetáculo</v>
      </c>
      <c r="G5195" s="25">
        <v>2007</v>
      </c>
      <c r="H5195" s="24">
        <v>0</v>
      </c>
      <c r="I5195" s="23" t="str">
        <f>VLOOKUP(J5195,PROCV!$E$1:$F$27,2,FALSE)</f>
        <v>31 - Minas Gerais</v>
      </c>
      <c r="J5195" s="22" t="s">
        <v>85</v>
      </c>
      <c r="K5195" s="22">
        <v>0</v>
      </c>
      <c r="L5195" s="25">
        <v>30000</v>
      </c>
      <c r="M5195" s="20">
        <f>VLOOKUP(G5195,PROCV!$A$110:$B$119,2,FALSE)</f>
        <v>1.7483032046917215</v>
      </c>
      <c r="N5195" s="17">
        <f t="shared" si="81"/>
        <v>52449.096140751644</v>
      </c>
    </row>
    <row r="5196" spans="1:14" x14ac:dyDescent="0.25">
      <c r="A5196" s="30" t="s">
        <v>48</v>
      </c>
      <c r="B5196" s="29">
        <v>72993</v>
      </c>
      <c r="C5196" s="28" t="s">
        <v>1447</v>
      </c>
      <c r="D5196" s="27" t="s">
        <v>4</v>
      </c>
      <c r="E5196" s="27" t="s">
        <v>230</v>
      </c>
      <c r="F5196" s="26" t="str">
        <f>VLOOKUP(E5196,PROCV!$A$1:$B$107,2,TRUE)</f>
        <v>Artes Cênicas e Espetáculo</v>
      </c>
      <c r="G5196" s="25">
        <v>2007</v>
      </c>
      <c r="H5196" s="24">
        <v>0</v>
      </c>
      <c r="I5196" s="23" t="str">
        <f>VLOOKUP(J5196,PROCV!$E$1:$F$27,2,FALSE)</f>
        <v>35 - São Paulo</v>
      </c>
      <c r="J5196" s="22" t="s">
        <v>76</v>
      </c>
      <c r="K5196" s="22">
        <v>0</v>
      </c>
      <c r="L5196" s="25">
        <v>2170000</v>
      </c>
      <c r="M5196" s="20">
        <f>VLOOKUP(G5196,PROCV!$A$110:$B$119,2,FALSE)</f>
        <v>1.7483032046917215</v>
      </c>
      <c r="N5196" s="17">
        <f t="shared" si="81"/>
        <v>3793817.9541810355</v>
      </c>
    </row>
    <row r="5197" spans="1:14" x14ac:dyDescent="0.25">
      <c r="A5197" s="30" t="s">
        <v>48</v>
      </c>
      <c r="B5197" s="29">
        <v>72138</v>
      </c>
      <c r="C5197" s="28" t="s">
        <v>1446</v>
      </c>
      <c r="D5197" s="27" t="s">
        <v>46</v>
      </c>
      <c r="E5197" s="27" t="s">
        <v>50</v>
      </c>
      <c r="F5197" s="26" t="str">
        <f>VLOOKUP(E5197,PROCV!$A$1:$B$107,2,TRUE)</f>
        <v>Educação e Criação em Artes</v>
      </c>
      <c r="G5197" s="25">
        <v>2007</v>
      </c>
      <c r="H5197" s="24">
        <v>0</v>
      </c>
      <c r="I5197" s="23" t="str">
        <f>VLOOKUP(J5197,PROCV!$E$1:$F$27,2,FALSE)</f>
        <v>24 - Rio Grande do Norte</v>
      </c>
      <c r="J5197" s="22" t="s">
        <v>54</v>
      </c>
      <c r="K5197" s="22">
        <v>0</v>
      </c>
      <c r="L5197" s="25">
        <v>146110.62</v>
      </c>
      <c r="M5197" s="20">
        <f>VLOOKUP(G5197,PROCV!$A$110:$B$119,2,FALSE)</f>
        <v>1.7483032046917215</v>
      </c>
      <c r="N5197" s="17">
        <f t="shared" si="81"/>
        <v>255445.66518549432</v>
      </c>
    </row>
    <row r="5198" spans="1:14" x14ac:dyDescent="0.25">
      <c r="A5198" s="30" t="s">
        <v>48</v>
      </c>
      <c r="B5198" s="29">
        <v>72246</v>
      </c>
      <c r="C5198" s="28" t="s">
        <v>1445</v>
      </c>
      <c r="D5198" s="27" t="s">
        <v>46</v>
      </c>
      <c r="E5198" s="27" t="s">
        <v>50</v>
      </c>
      <c r="F5198" s="26" t="str">
        <f>VLOOKUP(E5198,PROCV!$A$1:$B$107,2,TRUE)</f>
        <v>Educação e Criação em Artes</v>
      </c>
      <c r="G5198" s="25">
        <v>2007</v>
      </c>
      <c r="H5198" s="24">
        <v>0</v>
      </c>
      <c r="I5198" s="23" t="str">
        <f>VLOOKUP(J5198,PROCV!$E$1:$F$27,2,FALSE)</f>
        <v>15 - Pará</v>
      </c>
      <c r="J5198" s="22" t="s">
        <v>140</v>
      </c>
      <c r="K5198" s="22">
        <v>0</v>
      </c>
      <c r="L5198" s="25">
        <v>182000</v>
      </c>
      <c r="M5198" s="20">
        <f>VLOOKUP(G5198,PROCV!$A$110:$B$119,2,FALSE)</f>
        <v>1.7483032046917215</v>
      </c>
      <c r="N5198" s="17">
        <f t="shared" si="81"/>
        <v>318191.18325389334</v>
      </c>
    </row>
    <row r="5199" spans="1:14" x14ac:dyDescent="0.25">
      <c r="A5199" s="30" t="s">
        <v>48</v>
      </c>
      <c r="B5199" s="29">
        <v>75224</v>
      </c>
      <c r="C5199" s="28" t="s">
        <v>1444</v>
      </c>
      <c r="D5199" s="27" t="s">
        <v>114</v>
      </c>
      <c r="E5199" s="27" t="s">
        <v>192</v>
      </c>
      <c r="F5199" s="26" t="str">
        <f>VLOOKUP(E5199,PROCV!$A$1:$B$107,2,TRUE)</f>
        <v>Música</v>
      </c>
      <c r="G5199" s="25">
        <v>2007</v>
      </c>
      <c r="H5199" s="24">
        <v>0</v>
      </c>
      <c r="I5199" s="23" t="str">
        <f>VLOOKUP(J5199,PROCV!$E$1:$F$27,2,FALSE)</f>
        <v>23 - Ceará</v>
      </c>
      <c r="J5199" s="22" t="s">
        <v>52</v>
      </c>
      <c r="K5199" s="22">
        <v>0</v>
      </c>
      <c r="L5199" s="25">
        <v>100000</v>
      </c>
      <c r="M5199" s="20">
        <f>VLOOKUP(G5199,PROCV!$A$110:$B$119,2,FALSE)</f>
        <v>1.7483032046917215</v>
      </c>
      <c r="N5199" s="17">
        <f t="shared" si="81"/>
        <v>174830.32046917215</v>
      </c>
    </row>
    <row r="5200" spans="1:14" x14ac:dyDescent="0.25">
      <c r="A5200" s="30" t="s">
        <v>48</v>
      </c>
      <c r="B5200" s="29">
        <v>76348</v>
      </c>
      <c r="C5200" s="28" t="s">
        <v>847</v>
      </c>
      <c r="D5200" s="27" t="s">
        <v>46</v>
      </c>
      <c r="E5200" s="27" t="s">
        <v>50</v>
      </c>
      <c r="F5200" s="26" t="str">
        <f>VLOOKUP(E5200,PROCV!$A$1:$B$107,2,TRUE)</f>
        <v>Educação e Criação em Artes</v>
      </c>
      <c r="G5200" s="25">
        <v>2007</v>
      </c>
      <c r="H5200" s="24">
        <v>0</v>
      </c>
      <c r="I5200" s="23" t="str">
        <f>VLOOKUP(J5200,PROCV!$E$1:$F$27,2,FALSE)</f>
        <v>52 - Goiás</v>
      </c>
      <c r="J5200" s="22" t="s">
        <v>97</v>
      </c>
      <c r="K5200" s="22">
        <v>0</v>
      </c>
      <c r="L5200" s="25">
        <v>579999.99</v>
      </c>
      <c r="M5200" s="20">
        <f>VLOOKUP(G5200,PROCV!$A$110:$B$119,2,FALSE)</f>
        <v>1.7483032046917215</v>
      </c>
      <c r="N5200" s="17">
        <f t="shared" si="81"/>
        <v>1014015.8412381664</v>
      </c>
    </row>
    <row r="5201" spans="1:14" x14ac:dyDescent="0.25">
      <c r="A5201" s="30" t="s">
        <v>48</v>
      </c>
      <c r="B5201" s="29">
        <v>81395</v>
      </c>
      <c r="C5201" s="28" t="s">
        <v>1443</v>
      </c>
      <c r="D5201" s="27" t="s">
        <v>46</v>
      </c>
      <c r="E5201" s="27" t="s">
        <v>50</v>
      </c>
      <c r="F5201" s="26" t="str">
        <f>VLOOKUP(E5201,PROCV!$A$1:$B$107,2,TRUE)</f>
        <v>Educação e Criação em Artes</v>
      </c>
      <c r="G5201" s="25">
        <v>2007</v>
      </c>
      <c r="H5201" s="24">
        <v>0</v>
      </c>
      <c r="I5201" s="23" t="str">
        <f>VLOOKUP(J5201,PROCV!$E$1:$F$27,2,FALSE)</f>
        <v>31 - Minas Gerais</v>
      </c>
      <c r="J5201" s="22" t="s">
        <v>85</v>
      </c>
      <c r="K5201" s="22">
        <v>0</v>
      </c>
      <c r="L5201" s="25">
        <v>185000</v>
      </c>
      <c r="M5201" s="20">
        <f>VLOOKUP(G5201,PROCV!$A$110:$B$119,2,FALSE)</f>
        <v>1.7483032046917215</v>
      </c>
      <c r="N5201" s="17">
        <f t="shared" si="81"/>
        <v>323436.09286796849</v>
      </c>
    </row>
    <row r="5202" spans="1:14" x14ac:dyDescent="0.25">
      <c r="A5202" s="30" t="s">
        <v>48</v>
      </c>
      <c r="B5202" s="29">
        <v>710931</v>
      </c>
      <c r="C5202" s="28" t="s">
        <v>1442</v>
      </c>
      <c r="D5202" s="27" t="s">
        <v>314</v>
      </c>
      <c r="E5202" s="27" t="s">
        <v>590</v>
      </c>
      <c r="F5202" s="26" t="str">
        <f>VLOOKUP(E5202,PROCV!$A$1:$B$107,2,TRUE)</f>
        <v>Artes Cênicas e Espetáculo</v>
      </c>
      <c r="G5202" s="31">
        <v>2007</v>
      </c>
      <c r="H5202" s="24">
        <v>0</v>
      </c>
      <c r="I5202" s="23" t="str">
        <f>VLOOKUP(J5202,PROCV!$E$1:$F$27,2,FALSE)</f>
        <v>53 - Distrito Federal</v>
      </c>
      <c r="J5202" s="22" t="s">
        <v>75</v>
      </c>
      <c r="K5202" s="22">
        <v>0</v>
      </c>
      <c r="L5202" s="31">
        <v>81077.13</v>
      </c>
      <c r="M5202" s="20">
        <f>VLOOKUP(G5202,PROCV!$A$110:$B$119,2,FALSE)</f>
        <v>1.7483032046917215</v>
      </c>
      <c r="N5202" s="17">
        <f t="shared" si="81"/>
        <v>141747.40620620732</v>
      </c>
    </row>
    <row r="5203" spans="1:14" x14ac:dyDescent="0.25">
      <c r="A5203" s="30" t="s">
        <v>48</v>
      </c>
      <c r="B5203" s="29">
        <v>75260</v>
      </c>
      <c r="C5203" s="28" t="s">
        <v>1441</v>
      </c>
      <c r="D5203" s="27" t="s">
        <v>46</v>
      </c>
      <c r="E5203" s="27" t="s">
        <v>50</v>
      </c>
      <c r="F5203" s="26" t="str">
        <f>VLOOKUP(E5203,PROCV!$A$1:$B$107,2,TRUE)</f>
        <v>Educação e Criação em Artes</v>
      </c>
      <c r="G5203" s="25">
        <v>2007</v>
      </c>
      <c r="H5203" s="24">
        <v>0</v>
      </c>
      <c r="I5203" s="23" t="str">
        <f>VLOOKUP(J5203,PROCV!$E$1:$F$27,2,FALSE)</f>
        <v>29 - Bahia</v>
      </c>
      <c r="J5203" s="22" t="s">
        <v>73</v>
      </c>
      <c r="K5203" s="22">
        <v>0</v>
      </c>
      <c r="L5203" s="25">
        <v>131400</v>
      </c>
      <c r="M5203" s="20">
        <f>VLOOKUP(G5203,PROCV!$A$110:$B$119,2,FALSE)</f>
        <v>1.7483032046917215</v>
      </c>
      <c r="N5203" s="17">
        <f t="shared" si="81"/>
        <v>229727.0410964922</v>
      </c>
    </row>
    <row r="5204" spans="1:14" x14ac:dyDescent="0.25">
      <c r="A5204" s="30" t="s">
        <v>48</v>
      </c>
      <c r="B5204" s="29">
        <v>79059</v>
      </c>
      <c r="C5204" s="28" t="s">
        <v>1440</v>
      </c>
      <c r="D5204" s="27" t="s">
        <v>46</v>
      </c>
      <c r="E5204" s="27" t="s">
        <v>50</v>
      </c>
      <c r="F5204" s="26" t="str">
        <f>VLOOKUP(E5204,PROCV!$A$1:$B$107,2,TRUE)</f>
        <v>Educação e Criação em Artes</v>
      </c>
      <c r="G5204" s="25">
        <v>2007</v>
      </c>
      <c r="H5204" s="24">
        <v>0</v>
      </c>
      <c r="I5204" s="23" t="str">
        <f>VLOOKUP(J5204,PROCV!$E$1:$F$27,2,FALSE)</f>
        <v>35 - São Paulo</v>
      </c>
      <c r="J5204" s="22" t="s">
        <v>76</v>
      </c>
      <c r="K5204" s="22">
        <v>0</v>
      </c>
      <c r="L5204" s="25">
        <v>49615.34</v>
      </c>
      <c r="M5204" s="20">
        <f>VLOOKUP(G5204,PROCV!$A$110:$B$119,2,FALSE)</f>
        <v>1.7483032046917215</v>
      </c>
      <c r="N5204" s="17">
        <f t="shared" si="81"/>
        <v>86742.657923869352</v>
      </c>
    </row>
    <row r="5205" spans="1:14" x14ac:dyDescent="0.25">
      <c r="A5205" s="30" t="s">
        <v>48</v>
      </c>
      <c r="B5205" s="29">
        <v>68805</v>
      </c>
      <c r="C5205" s="28" t="s">
        <v>1439</v>
      </c>
      <c r="D5205" s="27" t="s">
        <v>300</v>
      </c>
      <c r="E5205" s="27" t="s">
        <v>221</v>
      </c>
      <c r="F5205" s="26" t="str">
        <f>VLOOKUP(E5205,PROCV!$A$1:$B$107,2,TRUE)</f>
        <v>Artes Cênicas e Espetáculo</v>
      </c>
      <c r="G5205" s="25">
        <v>2007</v>
      </c>
      <c r="H5205" s="24">
        <v>0</v>
      </c>
      <c r="I5205" s="23" t="str">
        <f>VLOOKUP(J5205,PROCV!$E$1:$F$27,2,FALSE)</f>
        <v>29 - Bahia</v>
      </c>
      <c r="J5205" s="22" t="s">
        <v>73</v>
      </c>
      <c r="K5205" s="22">
        <v>0</v>
      </c>
      <c r="L5205" s="25">
        <v>139409.60999999999</v>
      </c>
      <c r="M5205" s="20">
        <f>VLOOKUP(G5205,PROCV!$A$110:$B$119,2,FALSE)</f>
        <v>1.7483032046917215</v>
      </c>
      <c r="N5205" s="17">
        <f t="shared" si="81"/>
        <v>243730.26792782304</v>
      </c>
    </row>
    <row r="5206" spans="1:14" ht="26.25" x14ac:dyDescent="0.25">
      <c r="A5206" s="30" t="s">
        <v>48</v>
      </c>
      <c r="B5206" s="29">
        <v>76369</v>
      </c>
      <c r="C5206" s="28" t="s">
        <v>1438</v>
      </c>
      <c r="D5206" s="27" t="s">
        <v>46</v>
      </c>
      <c r="E5206" s="27" t="s">
        <v>50</v>
      </c>
      <c r="F5206" s="26" t="str">
        <f>VLOOKUP(E5206,PROCV!$A$1:$B$107,2,TRUE)</f>
        <v>Educação e Criação em Artes</v>
      </c>
      <c r="G5206" s="25">
        <v>2007</v>
      </c>
      <c r="H5206" s="24">
        <v>0</v>
      </c>
      <c r="I5206" s="23" t="str">
        <f>VLOOKUP(J5206,PROCV!$E$1:$F$27,2,FALSE)</f>
        <v>26 - Pernambuco</v>
      </c>
      <c r="J5206" s="22" t="s">
        <v>44</v>
      </c>
      <c r="K5206" s="22">
        <v>0</v>
      </c>
      <c r="L5206" s="25">
        <v>129847.52</v>
      </c>
      <c r="M5206" s="20">
        <f>VLOOKUP(G5206,PROCV!$A$110:$B$119,2,FALSE)</f>
        <v>1.7483032046917215</v>
      </c>
      <c r="N5206" s="17">
        <f t="shared" si="81"/>
        <v>227012.83533727241</v>
      </c>
    </row>
    <row r="5207" spans="1:14" x14ac:dyDescent="0.25">
      <c r="A5207" s="30" t="s">
        <v>48</v>
      </c>
      <c r="B5207" s="29">
        <v>64516</v>
      </c>
      <c r="C5207" s="28" t="s">
        <v>1437</v>
      </c>
      <c r="D5207" s="27" t="s">
        <v>46</v>
      </c>
      <c r="E5207" s="27" t="s">
        <v>50</v>
      </c>
      <c r="F5207" s="26" t="str">
        <f>VLOOKUP(E5207,PROCV!$A$1:$B$107,2,TRUE)</f>
        <v>Educação e Criação em Artes</v>
      </c>
      <c r="G5207" s="25">
        <v>2007</v>
      </c>
      <c r="H5207" s="24">
        <v>0</v>
      </c>
      <c r="I5207" s="23" t="str">
        <f>VLOOKUP(J5207,PROCV!$E$1:$F$27,2,FALSE)</f>
        <v>16 - Amapá</v>
      </c>
      <c r="J5207" s="22" t="s">
        <v>61</v>
      </c>
      <c r="K5207" s="22">
        <v>0</v>
      </c>
      <c r="L5207" s="25">
        <v>24300</v>
      </c>
      <c r="M5207" s="20">
        <f>VLOOKUP(G5207,PROCV!$A$110:$B$119,2,FALSE)</f>
        <v>1.7483032046917215</v>
      </c>
      <c r="N5207" s="17">
        <f t="shared" si="81"/>
        <v>42483.76787400883</v>
      </c>
    </row>
    <row r="5208" spans="1:14" ht="26.25" x14ac:dyDescent="0.25">
      <c r="A5208" s="30" t="s">
        <v>48</v>
      </c>
      <c r="B5208" s="29">
        <v>71956</v>
      </c>
      <c r="C5208" s="28" t="s">
        <v>1436</v>
      </c>
      <c r="D5208" s="27" t="s">
        <v>46</v>
      </c>
      <c r="E5208" s="27" t="s">
        <v>50</v>
      </c>
      <c r="F5208" s="26" t="str">
        <f>VLOOKUP(E5208,PROCV!$A$1:$B$107,2,TRUE)</f>
        <v>Educação e Criação em Artes</v>
      </c>
      <c r="G5208" s="25">
        <v>2007</v>
      </c>
      <c r="H5208" s="24">
        <v>0</v>
      </c>
      <c r="I5208" s="23" t="str">
        <f>VLOOKUP(J5208,PROCV!$E$1:$F$27,2,FALSE)</f>
        <v>23 - Ceará</v>
      </c>
      <c r="J5208" s="22" t="s">
        <v>52</v>
      </c>
      <c r="K5208" s="22">
        <v>0</v>
      </c>
      <c r="L5208" s="25">
        <v>175000</v>
      </c>
      <c r="M5208" s="20">
        <f>VLOOKUP(G5208,PROCV!$A$110:$B$119,2,FALSE)</f>
        <v>1.7483032046917215</v>
      </c>
      <c r="N5208" s="17">
        <f t="shared" si="81"/>
        <v>305953.06082105124</v>
      </c>
    </row>
    <row r="5209" spans="1:14" x14ac:dyDescent="0.25">
      <c r="A5209" s="30" t="s">
        <v>48</v>
      </c>
      <c r="B5209" s="29">
        <v>711947</v>
      </c>
      <c r="C5209" s="28" t="s">
        <v>1435</v>
      </c>
      <c r="D5209" s="27" t="s">
        <v>4</v>
      </c>
      <c r="E5209" s="27" t="s">
        <v>230</v>
      </c>
      <c r="F5209" s="26" t="str">
        <f>VLOOKUP(E5209,PROCV!$A$1:$B$107,2,TRUE)</f>
        <v>Artes Cênicas e Espetáculo</v>
      </c>
      <c r="G5209" s="25">
        <v>2007</v>
      </c>
      <c r="H5209" s="24">
        <v>0</v>
      </c>
      <c r="I5209" s="23" t="str">
        <f>VLOOKUP(J5209,PROCV!$E$1:$F$27,2,FALSE)</f>
        <v>35 - São Paulo</v>
      </c>
      <c r="J5209" s="22" t="s">
        <v>76</v>
      </c>
      <c r="K5209" s="22">
        <v>0</v>
      </c>
      <c r="L5209" s="25">
        <v>250000</v>
      </c>
      <c r="M5209" s="20">
        <f>VLOOKUP(G5209,PROCV!$A$110:$B$119,2,FALSE)</f>
        <v>1.7483032046917215</v>
      </c>
      <c r="N5209" s="17">
        <f t="shared" si="81"/>
        <v>437075.8011729304</v>
      </c>
    </row>
    <row r="5210" spans="1:14" x14ac:dyDescent="0.25">
      <c r="A5210" s="30" t="s">
        <v>48</v>
      </c>
      <c r="B5210" s="29">
        <v>77271</v>
      </c>
      <c r="C5210" s="28" t="s">
        <v>1434</v>
      </c>
      <c r="D5210" s="27" t="s">
        <v>46</v>
      </c>
      <c r="E5210" s="27" t="s">
        <v>50</v>
      </c>
      <c r="F5210" s="26" t="str">
        <f>VLOOKUP(E5210,PROCV!$A$1:$B$107,2,TRUE)</f>
        <v>Educação e Criação em Artes</v>
      </c>
      <c r="G5210" s="25">
        <v>2007</v>
      </c>
      <c r="H5210" s="24">
        <v>0</v>
      </c>
      <c r="I5210" s="23" t="str">
        <f>VLOOKUP(J5210,PROCV!$E$1:$F$27,2,FALSE)</f>
        <v>33 - Rio de Janeiro</v>
      </c>
      <c r="J5210" s="22" t="s">
        <v>82</v>
      </c>
      <c r="K5210" s="22">
        <v>0</v>
      </c>
      <c r="L5210" s="25">
        <v>185000</v>
      </c>
      <c r="M5210" s="20">
        <f>VLOOKUP(G5210,PROCV!$A$110:$B$119,2,FALSE)</f>
        <v>1.7483032046917215</v>
      </c>
      <c r="N5210" s="17">
        <f t="shared" si="81"/>
        <v>323436.09286796849</v>
      </c>
    </row>
    <row r="5211" spans="1:14" x14ac:dyDescent="0.25">
      <c r="A5211" s="30" t="s">
        <v>48</v>
      </c>
      <c r="B5211" s="29">
        <v>711881</v>
      </c>
      <c r="C5211" s="28" t="s">
        <v>1433</v>
      </c>
      <c r="D5211" s="27" t="s">
        <v>46</v>
      </c>
      <c r="E5211" s="27" t="s">
        <v>50</v>
      </c>
      <c r="F5211" s="26" t="str">
        <f>VLOOKUP(E5211,PROCV!$A$1:$B$107,2,TRUE)</f>
        <v>Educação e Criação em Artes</v>
      </c>
      <c r="G5211" s="25">
        <v>2007</v>
      </c>
      <c r="H5211" s="24">
        <v>0</v>
      </c>
      <c r="I5211" s="23" t="str">
        <f>VLOOKUP(J5211,PROCV!$E$1:$F$27,2,FALSE)</f>
        <v>53 - Distrito Federal</v>
      </c>
      <c r="J5211" s="22" t="s">
        <v>75</v>
      </c>
      <c r="K5211" s="22">
        <v>0</v>
      </c>
      <c r="L5211" s="25">
        <v>2650000</v>
      </c>
      <c r="M5211" s="20">
        <f>VLOOKUP(G5211,PROCV!$A$110:$B$119,2,FALSE)</f>
        <v>1.7483032046917215</v>
      </c>
      <c r="N5211" s="17">
        <f t="shared" si="81"/>
        <v>4633003.4924330618</v>
      </c>
    </row>
    <row r="5212" spans="1:14" x14ac:dyDescent="0.25">
      <c r="A5212" s="30" t="s">
        <v>48</v>
      </c>
      <c r="B5212" s="29">
        <v>79516</v>
      </c>
      <c r="C5212" s="28" t="s">
        <v>1432</v>
      </c>
      <c r="D5212" s="27" t="s">
        <v>4</v>
      </c>
      <c r="E5212" s="27" t="s">
        <v>230</v>
      </c>
      <c r="F5212" s="26" t="str">
        <f>VLOOKUP(E5212,PROCV!$A$1:$B$107,2,TRUE)</f>
        <v>Artes Cênicas e Espetáculo</v>
      </c>
      <c r="G5212" s="25">
        <v>2007</v>
      </c>
      <c r="H5212" s="24">
        <v>0</v>
      </c>
      <c r="I5212" s="23" t="str">
        <f>VLOOKUP(J5212,PROCV!$E$1:$F$27,2,FALSE)</f>
        <v>35 - São Paulo</v>
      </c>
      <c r="J5212" s="22" t="s">
        <v>76</v>
      </c>
      <c r="K5212" s="22">
        <v>0</v>
      </c>
      <c r="L5212" s="25">
        <v>1000000</v>
      </c>
      <c r="M5212" s="20">
        <f>VLOOKUP(G5212,PROCV!$A$110:$B$119,2,FALSE)</f>
        <v>1.7483032046917215</v>
      </c>
      <c r="N5212" s="17">
        <f t="shared" si="81"/>
        <v>1748303.2046917216</v>
      </c>
    </row>
    <row r="5213" spans="1:14" x14ac:dyDescent="0.25">
      <c r="A5213" s="30" t="s">
        <v>48</v>
      </c>
      <c r="B5213" s="29">
        <v>712001</v>
      </c>
      <c r="C5213" s="28" t="s">
        <v>390</v>
      </c>
      <c r="D5213" s="27" t="s">
        <v>4</v>
      </c>
      <c r="E5213" s="27" t="s">
        <v>230</v>
      </c>
      <c r="F5213" s="26" t="str">
        <f>VLOOKUP(E5213,PROCV!$A$1:$B$107,2,TRUE)</f>
        <v>Artes Cênicas e Espetáculo</v>
      </c>
      <c r="G5213" s="25">
        <v>2007</v>
      </c>
      <c r="H5213" s="24">
        <v>0</v>
      </c>
      <c r="I5213" s="23" t="str">
        <f>VLOOKUP(J5213,PROCV!$E$1:$F$27,2,FALSE)</f>
        <v>35 - São Paulo</v>
      </c>
      <c r="J5213" s="22" t="s">
        <v>76</v>
      </c>
      <c r="K5213" s="22">
        <v>0</v>
      </c>
      <c r="L5213" s="25">
        <v>955000</v>
      </c>
      <c r="M5213" s="20">
        <f>VLOOKUP(G5213,PROCV!$A$110:$B$119,2,FALSE)</f>
        <v>1.7483032046917215</v>
      </c>
      <c r="N5213" s="17">
        <f t="shared" si="81"/>
        <v>1669629.5604805939</v>
      </c>
    </row>
    <row r="5214" spans="1:14" x14ac:dyDescent="0.25">
      <c r="A5214" s="30" t="s">
        <v>48</v>
      </c>
      <c r="B5214" s="29">
        <v>711452</v>
      </c>
      <c r="C5214" s="28" t="s">
        <v>1431</v>
      </c>
      <c r="D5214" s="27" t="s">
        <v>46</v>
      </c>
      <c r="E5214" s="27" t="s">
        <v>50</v>
      </c>
      <c r="F5214" s="26" t="str">
        <f>VLOOKUP(E5214,PROCV!$A$1:$B$107,2,TRUE)</f>
        <v>Educação e Criação em Artes</v>
      </c>
      <c r="G5214" s="25">
        <v>2007</v>
      </c>
      <c r="H5214" s="24">
        <v>0</v>
      </c>
      <c r="I5214" s="23" t="str">
        <f>VLOOKUP(J5214,PROCV!$E$1:$F$27,2,FALSE)</f>
        <v>53 - Distrito Federal</v>
      </c>
      <c r="J5214" s="22" t="s">
        <v>75</v>
      </c>
      <c r="K5214" s="22">
        <v>0</v>
      </c>
      <c r="L5214" s="25">
        <v>242895.54</v>
      </c>
      <c r="M5214" s="20">
        <f>VLOOKUP(G5214,PROCV!$A$110:$B$119,2,FALSE)</f>
        <v>1.7483032046917215</v>
      </c>
      <c r="N5214" s="17">
        <f t="shared" si="81"/>
        <v>424655.05098732625</v>
      </c>
    </row>
    <row r="5215" spans="1:14" x14ac:dyDescent="0.25">
      <c r="A5215" s="30" t="s">
        <v>48</v>
      </c>
      <c r="B5215" s="29">
        <v>71852</v>
      </c>
      <c r="C5215" s="28" t="s">
        <v>1430</v>
      </c>
      <c r="D5215" s="27" t="s">
        <v>46</v>
      </c>
      <c r="E5215" s="27" t="s">
        <v>50</v>
      </c>
      <c r="F5215" s="26" t="str">
        <f>VLOOKUP(E5215,PROCV!$A$1:$B$107,2,TRUE)</f>
        <v>Educação e Criação em Artes</v>
      </c>
      <c r="G5215" s="25">
        <v>2007</v>
      </c>
      <c r="H5215" s="24">
        <v>0</v>
      </c>
      <c r="I5215" s="23" t="str">
        <f>VLOOKUP(J5215,PROCV!$E$1:$F$27,2,FALSE)</f>
        <v>21 - Maranhão</v>
      </c>
      <c r="J5215" s="22" t="s">
        <v>63</v>
      </c>
      <c r="K5215" s="22">
        <v>0</v>
      </c>
      <c r="L5215" s="25">
        <v>171032</v>
      </c>
      <c r="M5215" s="20">
        <f>VLOOKUP(G5215,PROCV!$A$110:$B$119,2,FALSE)</f>
        <v>1.7483032046917215</v>
      </c>
      <c r="N5215" s="17">
        <f t="shared" si="81"/>
        <v>299015.79370483453</v>
      </c>
    </row>
    <row r="5216" spans="1:14" x14ac:dyDescent="0.25">
      <c r="A5216" s="30" t="s">
        <v>48</v>
      </c>
      <c r="B5216" s="29">
        <v>81724</v>
      </c>
      <c r="C5216" s="28" t="s">
        <v>1429</v>
      </c>
      <c r="D5216" s="27" t="s">
        <v>46</v>
      </c>
      <c r="E5216" s="27" t="s">
        <v>50</v>
      </c>
      <c r="F5216" s="26" t="str">
        <f>VLOOKUP(E5216,PROCV!$A$1:$B$107,2,TRUE)</f>
        <v>Educação e Criação em Artes</v>
      </c>
      <c r="G5216" s="25">
        <v>2007</v>
      </c>
      <c r="H5216" s="24">
        <v>0</v>
      </c>
      <c r="I5216" s="23" t="str">
        <f>VLOOKUP(J5216,PROCV!$E$1:$F$27,2,FALSE)</f>
        <v>21 - Maranhão</v>
      </c>
      <c r="J5216" s="22" t="s">
        <v>63</v>
      </c>
      <c r="K5216" s="22">
        <v>0</v>
      </c>
      <c r="L5216" s="25">
        <v>185000</v>
      </c>
      <c r="M5216" s="20">
        <f>VLOOKUP(G5216,PROCV!$A$110:$B$119,2,FALSE)</f>
        <v>1.7483032046917215</v>
      </c>
      <c r="N5216" s="17">
        <f t="shared" si="81"/>
        <v>323436.09286796849</v>
      </c>
    </row>
    <row r="5217" spans="1:14" x14ac:dyDescent="0.25">
      <c r="A5217" s="30" t="s">
        <v>48</v>
      </c>
      <c r="B5217" s="29">
        <v>711233</v>
      </c>
      <c r="C5217" s="28" t="s">
        <v>1428</v>
      </c>
      <c r="D5217" s="27" t="s">
        <v>46</v>
      </c>
      <c r="E5217" s="27" t="s">
        <v>50</v>
      </c>
      <c r="F5217" s="26" t="str">
        <f>VLOOKUP(E5217,PROCV!$A$1:$B$107,2,TRUE)</f>
        <v>Educação e Criação em Artes</v>
      </c>
      <c r="G5217" s="25">
        <v>2007</v>
      </c>
      <c r="H5217" s="24">
        <v>0</v>
      </c>
      <c r="I5217" s="23" t="str">
        <f>VLOOKUP(J5217,PROCV!$E$1:$F$27,2,FALSE)</f>
        <v>29 - Bahia</v>
      </c>
      <c r="J5217" s="22" t="s">
        <v>73</v>
      </c>
      <c r="K5217" s="22">
        <v>0</v>
      </c>
      <c r="L5217" s="25">
        <v>96000</v>
      </c>
      <c r="M5217" s="20">
        <f>VLOOKUP(G5217,PROCV!$A$110:$B$119,2,FALSE)</f>
        <v>1.7483032046917215</v>
      </c>
      <c r="N5217" s="17">
        <f t="shared" si="81"/>
        <v>167837.10765040526</v>
      </c>
    </row>
    <row r="5218" spans="1:14" x14ac:dyDescent="0.25">
      <c r="A5218" s="30" t="s">
        <v>48</v>
      </c>
      <c r="B5218" s="29">
        <v>710692</v>
      </c>
      <c r="C5218" s="28" t="s">
        <v>380</v>
      </c>
      <c r="D5218" s="27" t="s">
        <v>46</v>
      </c>
      <c r="E5218" s="27" t="s">
        <v>50</v>
      </c>
      <c r="F5218" s="26" t="str">
        <f>VLOOKUP(E5218,PROCV!$A$1:$B$107,2,TRUE)</f>
        <v>Educação e Criação em Artes</v>
      </c>
      <c r="G5218" s="25">
        <v>2007</v>
      </c>
      <c r="H5218" s="24">
        <v>0</v>
      </c>
      <c r="I5218" s="23" t="str">
        <f>VLOOKUP(J5218,PROCV!$E$1:$F$27,2,FALSE)</f>
        <v>53 - Distrito Federal</v>
      </c>
      <c r="J5218" s="22" t="s">
        <v>75</v>
      </c>
      <c r="K5218" s="22">
        <v>0</v>
      </c>
      <c r="L5218" s="25">
        <v>298905.53000000003</v>
      </c>
      <c r="M5218" s="20">
        <f>VLOOKUP(G5218,PROCV!$A$110:$B$119,2,FALSE)</f>
        <v>1.7483032046917215</v>
      </c>
      <c r="N5218" s="17">
        <f t="shared" si="81"/>
        <v>522577.49599907757</v>
      </c>
    </row>
    <row r="5219" spans="1:14" x14ac:dyDescent="0.25">
      <c r="A5219" s="30" t="s">
        <v>48</v>
      </c>
      <c r="B5219" s="29">
        <v>711898</v>
      </c>
      <c r="C5219" s="28" t="s">
        <v>1427</v>
      </c>
      <c r="D5219" s="27" t="s">
        <v>46</v>
      </c>
      <c r="E5219" s="27" t="s">
        <v>50</v>
      </c>
      <c r="F5219" s="26" t="str">
        <f>VLOOKUP(E5219,PROCV!$A$1:$B$107,2,TRUE)</f>
        <v>Educação e Criação em Artes</v>
      </c>
      <c r="G5219" s="25">
        <v>2007</v>
      </c>
      <c r="H5219" s="24">
        <v>0</v>
      </c>
      <c r="I5219" s="23" t="str">
        <f>VLOOKUP(J5219,PROCV!$E$1:$F$27,2,FALSE)</f>
        <v>53 - Distrito Federal</v>
      </c>
      <c r="J5219" s="22" t="s">
        <v>75</v>
      </c>
      <c r="K5219" s="22">
        <v>0</v>
      </c>
      <c r="L5219" s="25">
        <v>2185160</v>
      </c>
      <c r="M5219" s="20">
        <f>VLOOKUP(G5219,PROCV!$A$110:$B$119,2,FALSE)</f>
        <v>1.7483032046917215</v>
      </c>
      <c r="N5219" s="17">
        <f t="shared" si="81"/>
        <v>3820322.2307641623</v>
      </c>
    </row>
    <row r="5220" spans="1:14" x14ac:dyDescent="0.25">
      <c r="A5220" s="30" t="s">
        <v>48</v>
      </c>
      <c r="B5220" s="29">
        <v>78940</v>
      </c>
      <c r="C5220" s="28" t="s">
        <v>1426</v>
      </c>
      <c r="D5220" s="27" t="s">
        <v>189</v>
      </c>
      <c r="E5220" s="27" t="s">
        <v>213</v>
      </c>
      <c r="F5220" s="26" t="str">
        <f>VLOOKUP(E5220,PROCV!$A$1:$B$107,2,TRUE)</f>
        <v>Patrimônio</v>
      </c>
      <c r="G5220" s="25">
        <v>2007</v>
      </c>
      <c r="H5220" s="24">
        <v>0</v>
      </c>
      <c r="I5220" s="23" t="str">
        <f>VLOOKUP(J5220,PROCV!$E$1:$F$27,2,FALSE)</f>
        <v>43 - Rio Grande do Sul</v>
      </c>
      <c r="J5220" s="22" t="s">
        <v>56</v>
      </c>
      <c r="K5220" s="22">
        <v>0</v>
      </c>
      <c r="L5220" s="25">
        <v>200000</v>
      </c>
      <c r="M5220" s="20">
        <f>VLOOKUP(G5220,PROCV!$A$110:$B$119,2,FALSE)</f>
        <v>1.7483032046917215</v>
      </c>
      <c r="N5220" s="17">
        <f t="shared" si="81"/>
        <v>349660.6409383443</v>
      </c>
    </row>
    <row r="5221" spans="1:14" x14ac:dyDescent="0.25">
      <c r="A5221" s="30" t="s">
        <v>48</v>
      </c>
      <c r="B5221" s="29">
        <v>710813</v>
      </c>
      <c r="C5221" s="28" t="s">
        <v>1425</v>
      </c>
      <c r="D5221" s="27" t="s">
        <v>189</v>
      </c>
      <c r="E5221" s="27" t="s">
        <v>213</v>
      </c>
      <c r="F5221" s="26" t="str">
        <f>VLOOKUP(E5221,PROCV!$A$1:$B$107,2,TRUE)</f>
        <v>Patrimônio</v>
      </c>
      <c r="G5221" s="25">
        <v>2007</v>
      </c>
      <c r="H5221" s="24">
        <v>0</v>
      </c>
      <c r="I5221" s="23" t="str">
        <f>VLOOKUP(J5221,PROCV!$E$1:$F$27,2,FALSE)</f>
        <v>26 - Pernambuco</v>
      </c>
      <c r="J5221" s="22" t="s">
        <v>44</v>
      </c>
      <c r="K5221" s="22">
        <v>0</v>
      </c>
      <c r="L5221" s="25">
        <v>89210.37</v>
      </c>
      <c r="M5221" s="20">
        <f>VLOOKUP(G5221,PROCV!$A$110:$B$119,2,FALSE)</f>
        <v>1.7483032046917215</v>
      </c>
      <c r="N5221" s="17">
        <f t="shared" si="81"/>
        <v>155966.77576273421</v>
      </c>
    </row>
    <row r="5222" spans="1:14" x14ac:dyDescent="0.25">
      <c r="A5222" s="30" t="s">
        <v>48</v>
      </c>
      <c r="B5222" s="29">
        <v>711888</v>
      </c>
      <c r="C5222" s="28" t="s">
        <v>1424</v>
      </c>
      <c r="D5222" s="27" t="s">
        <v>46</v>
      </c>
      <c r="E5222" s="27" t="s">
        <v>50</v>
      </c>
      <c r="F5222" s="26" t="str">
        <f>VLOOKUP(E5222,PROCV!$A$1:$B$107,2,TRUE)</f>
        <v>Educação e Criação em Artes</v>
      </c>
      <c r="G5222" s="25">
        <v>2007</v>
      </c>
      <c r="H5222" s="24">
        <v>0</v>
      </c>
      <c r="I5222" s="23" t="str">
        <f>VLOOKUP(J5222,PROCV!$E$1:$F$27,2,FALSE)</f>
        <v>27 - Alagoas</v>
      </c>
      <c r="J5222" s="22" t="s">
        <v>65</v>
      </c>
      <c r="K5222" s="22">
        <v>0</v>
      </c>
      <c r="L5222" s="25">
        <v>2500000</v>
      </c>
      <c r="M5222" s="20">
        <f>VLOOKUP(G5222,PROCV!$A$110:$B$119,2,FALSE)</f>
        <v>1.7483032046917215</v>
      </c>
      <c r="N5222" s="17">
        <f t="shared" si="81"/>
        <v>4370758.0117293037</v>
      </c>
    </row>
    <row r="5223" spans="1:14" x14ac:dyDescent="0.25">
      <c r="A5223" s="30" t="s">
        <v>48</v>
      </c>
      <c r="B5223" s="29">
        <v>710381</v>
      </c>
      <c r="C5223" s="28" t="s">
        <v>1423</v>
      </c>
      <c r="D5223" s="27" t="s">
        <v>46</v>
      </c>
      <c r="E5223" s="27" t="s">
        <v>50</v>
      </c>
      <c r="F5223" s="26" t="str">
        <f>VLOOKUP(E5223,PROCV!$A$1:$B$107,2,TRUE)</f>
        <v>Educação e Criação em Artes</v>
      </c>
      <c r="G5223" s="25">
        <v>2007</v>
      </c>
      <c r="H5223" s="24">
        <v>0</v>
      </c>
      <c r="I5223" s="23" t="str">
        <f>VLOOKUP(J5223,PROCV!$E$1:$F$27,2,FALSE)</f>
        <v>43 - Rio Grande do Sul</v>
      </c>
      <c r="J5223" s="22" t="s">
        <v>56</v>
      </c>
      <c r="K5223" s="22">
        <v>0</v>
      </c>
      <c r="L5223" s="25">
        <v>150000</v>
      </c>
      <c r="M5223" s="20">
        <f>VLOOKUP(G5223,PROCV!$A$110:$B$119,2,FALSE)</f>
        <v>1.7483032046917215</v>
      </c>
      <c r="N5223" s="17">
        <f t="shared" si="81"/>
        <v>262245.48070375825</v>
      </c>
    </row>
    <row r="5224" spans="1:14" x14ac:dyDescent="0.25">
      <c r="A5224" s="30" t="s">
        <v>48</v>
      </c>
      <c r="B5224" s="29">
        <v>711857</v>
      </c>
      <c r="C5224" s="28" t="s">
        <v>1422</v>
      </c>
      <c r="D5224" s="27" t="s">
        <v>4</v>
      </c>
      <c r="E5224" s="27" t="s">
        <v>230</v>
      </c>
      <c r="F5224" s="26" t="str">
        <f>VLOOKUP(E5224,PROCV!$A$1:$B$107,2,TRUE)</f>
        <v>Artes Cênicas e Espetáculo</v>
      </c>
      <c r="G5224" s="25">
        <v>2007</v>
      </c>
      <c r="H5224" s="24">
        <v>0</v>
      </c>
      <c r="I5224" s="23" t="str">
        <f>VLOOKUP(J5224,PROCV!$E$1:$F$27,2,FALSE)</f>
        <v>33 - Rio de Janeiro</v>
      </c>
      <c r="J5224" s="22" t="s">
        <v>82</v>
      </c>
      <c r="K5224" s="22">
        <v>0</v>
      </c>
      <c r="L5224" s="25">
        <v>3100000</v>
      </c>
      <c r="M5224" s="20">
        <f>VLOOKUP(G5224,PROCV!$A$110:$B$119,2,FALSE)</f>
        <v>1.7483032046917215</v>
      </c>
      <c r="N5224" s="17">
        <f t="shared" si="81"/>
        <v>5419739.934544337</v>
      </c>
    </row>
    <row r="5225" spans="1:14" x14ac:dyDescent="0.25">
      <c r="A5225" s="30" t="s">
        <v>48</v>
      </c>
      <c r="B5225" s="29">
        <v>78108</v>
      </c>
      <c r="C5225" s="28" t="s">
        <v>1421</v>
      </c>
      <c r="D5225" s="27" t="s">
        <v>4</v>
      </c>
      <c r="E5225" s="27" t="s">
        <v>230</v>
      </c>
      <c r="F5225" s="26" t="str">
        <f>VLOOKUP(E5225,PROCV!$A$1:$B$107,2,TRUE)</f>
        <v>Artes Cênicas e Espetáculo</v>
      </c>
      <c r="G5225" s="25">
        <v>2007</v>
      </c>
      <c r="H5225" s="24">
        <v>0</v>
      </c>
      <c r="I5225" s="23" t="str">
        <f>VLOOKUP(J5225,PROCV!$E$1:$F$27,2,FALSE)</f>
        <v>23 - Ceará</v>
      </c>
      <c r="J5225" s="22" t="s">
        <v>52</v>
      </c>
      <c r="K5225" s="22">
        <v>0</v>
      </c>
      <c r="L5225" s="25">
        <v>250000</v>
      </c>
      <c r="M5225" s="20">
        <f>VLOOKUP(G5225,PROCV!$A$110:$B$119,2,FALSE)</f>
        <v>1.7483032046917215</v>
      </c>
      <c r="N5225" s="17">
        <f t="shared" si="81"/>
        <v>437075.8011729304</v>
      </c>
    </row>
    <row r="5226" spans="1:14" x14ac:dyDescent="0.25">
      <c r="A5226" s="30" t="s">
        <v>48</v>
      </c>
      <c r="B5226" s="29">
        <v>80109</v>
      </c>
      <c r="C5226" s="28" t="s">
        <v>1420</v>
      </c>
      <c r="D5226" s="27" t="s">
        <v>46</v>
      </c>
      <c r="E5226" s="27" t="s">
        <v>50</v>
      </c>
      <c r="F5226" s="26" t="str">
        <f>VLOOKUP(E5226,PROCV!$A$1:$B$107,2,TRUE)</f>
        <v>Educação e Criação em Artes</v>
      </c>
      <c r="G5226" s="25">
        <v>2007</v>
      </c>
      <c r="H5226" s="24">
        <v>0</v>
      </c>
      <c r="I5226" s="23" t="str">
        <f>VLOOKUP(J5226,PROCV!$E$1:$F$27,2,FALSE)</f>
        <v>33 - Rio de Janeiro</v>
      </c>
      <c r="J5226" s="22" t="s">
        <v>82</v>
      </c>
      <c r="K5226" s="22">
        <v>0</v>
      </c>
      <c r="L5226" s="25">
        <v>1500000</v>
      </c>
      <c r="M5226" s="20">
        <f>VLOOKUP(G5226,PROCV!$A$110:$B$119,2,FALSE)</f>
        <v>1.7483032046917215</v>
      </c>
      <c r="N5226" s="17">
        <f t="shared" si="81"/>
        <v>2622454.8070375822</v>
      </c>
    </row>
    <row r="5227" spans="1:14" x14ac:dyDescent="0.25">
      <c r="A5227" s="30" t="s">
        <v>48</v>
      </c>
      <c r="B5227" s="29">
        <v>711884</v>
      </c>
      <c r="C5227" s="28" t="s">
        <v>1419</v>
      </c>
      <c r="D5227" s="27" t="s">
        <v>46</v>
      </c>
      <c r="E5227" s="27" t="s">
        <v>50</v>
      </c>
      <c r="F5227" s="26" t="str">
        <f>VLOOKUP(E5227,PROCV!$A$1:$B$107,2,TRUE)</f>
        <v>Educação e Criação em Artes</v>
      </c>
      <c r="G5227" s="25">
        <v>2007</v>
      </c>
      <c r="H5227" s="24">
        <v>0</v>
      </c>
      <c r="I5227" s="23" t="str">
        <f>VLOOKUP(J5227,PROCV!$E$1:$F$27,2,FALSE)</f>
        <v>17 - Tocantins</v>
      </c>
      <c r="J5227" s="22" t="s">
        <v>64</v>
      </c>
      <c r="K5227" s="22">
        <v>0</v>
      </c>
      <c r="L5227" s="25">
        <v>2980000</v>
      </c>
      <c r="M5227" s="20">
        <f>VLOOKUP(G5227,PROCV!$A$110:$B$119,2,FALSE)</f>
        <v>1.7483032046917215</v>
      </c>
      <c r="N5227" s="17">
        <f t="shared" si="81"/>
        <v>5209943.5499813305</v>
      </c>
    </row>
    <row r="5228" spans="1:14" x14ac:dyDescent="0.25">
      <c r="A5228" s="30" t="s">
        <v>48</v>
      </c>
      <c r="B5228" s="29">
        <v>711938</v>
      </c>
      <c r="C5228" s="28" t="s">
        <v>1418</v>
      </c>
      <c r="D5228" s="27" t="s">
        <v>46</v>
      </c>
      <c r="E5228" s="27" t="s">
        <v>50</v>
      </c>
      <c r="F5228" s="26" t="str">
        <f>VLOOKUP(E5228,PROCV!$A$1:$B$107,2,TRUE)</f>
        <v>Educação e Criação em Artes</v>
      </c>
      <c r="G5228" s="25">
        <v>2007</v>
      </c>
      <c r="H5228" s="24">
        <v>0</v>
      </c>
      <c r="I5228" s="23" t="str">
        <f>VLOOKUP(J5228,PROCV!$E$1:$F$27,2,FALSE)</f>
        <v>16 - Amapá</v>
      </c>
      <c r="J5228" s="22" t="s">
        <v>61</v>
      </c>
      <c r="K5228" s="22">
        <v>0</v>
      </c>
      <c r="L5228" s="25">
        <v>1900000</v>
      </c>
      <c r="M5228" s="20">
        <f>VLOOKUP(G5228,PROCV!$A$110:$B$119,2,FALSE)</f>
        <v>1.7483032046917215</v>
      </c>
      <c r="N5228" s="17">
        <f t="shared" si="81"/>
        <v>3321776.088914271</v>
      </c>
    </row>
    <row r="5229" spans="1:14" x14ac:dyDescent="0.25">
      <c r="A5229" s="30" t="s">
        <v>48</v>
      </c>
      <c r="B5229" s="29">
        <v>711967</v>
      </c>
      <c r="C5229" s="28" t="s">
        <v>1417</v>
      </c>
      <c r="D5229" s="27" t="s">
        <v>46</v>
      </c>
      <c r="E5229" s="27" t="s">
        <v>50</v>
      </c>
      <c r="F5229" s="26" t="str">
        <f>VLOOKUP(E5229,PROCV!$A$1:$B$107,2,TRUE)</f>
        <v>Educação e Criação em Artes</v>
      </c>
      <c r="G5229" s="25">
        <v>2007</v>
      </c>
      <c r="H5229" s="24">
        <v>0</v>
      </c>
      <c r="I5229" s="23" t="str">
        <f>VLOOKUP(J5229,PROCV!$E$1:$F$27,2,FALSE)</f>
        <v>14 - Roraima</v>
      </c>
      <c r="J5229" s="22" t="s">
        <v>69</v>
      </c>
      <c r="K5229" s="22">
        <v>0</v>
      </c>
      <c r="L5229" s="25">
        <v>1300000</v>
      </c>
      <c r="M5229" s="20">
        <f>VLOOKUP(G5229,PROCV!$A$110:$B$119,2,FALSE)</f>
        <v>1.7483032046917215</v>
      </c>
      <c r="N5229" s="17">
        <f t="shared" si="81"/>
        <v>2272794.1660992377</v>
      </c>
    </row>
    <row r="5230" spans="1:14" x14ac:dyDescent="0.25">
      <c r="A5230" s="30" t="s">
        <v>48</v>
      </c>
      <c r="B5230" s="29">
        <v>711889</v>
      </c>
      <c r="C5230" s="28" t="s">
        <v>1416</v>
      </c>
      <c r="D5230" s="27" t="s">
        <v>46</v>
      </c>
      <c r="E5230" s="27" t="s">
        <v>50</v>
      </c>
      <c r="F5230" s="26" t="str">
        <f>VLOOKUP(E5230,PROCV!$A$1:$B$107,2,TRUE)</f>
        <v>Educação e Criação em Artes</v>
      </c>
      <c r="G5230" s="25">
        <v>2007</v>
      </c>
      <c r="H5230" s="24">
        <v>0</v>
      </c>
      <c r="I5230" s="23" t="str">
        <f>VLOOKUP(J5230,PROCV!$E$1:$F$27,2,FALSE)</f>
        <v>24 - Rio Grande do Norte</v>
      </c>
      <c r="J5230" s="22" t="s">
        <v>54</v>
      </c>
      <c r="K5230" s="22">
        <v>0</v>
      </c>
      <c r="L5230" s="25">
        <v>6460000</v>
      </c>
      <c r="M5230" s="20">
        <f>VLOOKUP(G5230,PROCV!$A$110:$B$119,2,FALSE)</f>
        <v>1.7483032046917215</v>
      </c>
      <c r="N5230" s="17">
        <f t="shared" si="81"/>
        <v>11294038.702308521</v>
      </c>
    </row>
    <row r="5231" spans="1:14" x14ac:dyDescent="0.25">
      <c r="A5231" s="30" t="s">
        <v>48</v>
      </c>
      <c r="B5231" s="29">
        <v>711904</v>
      </c>
      <c r="C5231" s="28" t="s">
        <v>1415</v>
      </c>
      <c r="D5231" s="27" t="s">
        <v>46</v>
      </c>
      <c r="E5231" s="27" t="s">
        <v>50</v>
      </c>
      <c r="F5231" s="26" t="str">
        <f>VLOOKUP(E5231,PROCV!$A$1:$B$107,2,TRUE)</f>
        <v>Educação e Criação em Artes</v>
      </c>
      <c r="G5231" s="25">
        <v>2007</v>
      </c>
      <c r="H5231" s="24">
        <v>0</v>
      </c>
      <c r="I5231" s="23" t="str">
        <f>VLOOKUP(J5231,PROCV!$E$1:$F$27,2,FALSE)</f>
        <v>52 - Goiás</v>
      </c>
      <c r="J5231" s="22" t="s">
        <v>97</v>
      </c>
      <c r="K5231" s="22">
        <v>0</v>
      </c>
      <c r="L5231" s="25">
        <v>4900000</v>
      </c>
      <c r="M5231" s="20">
        <f>VLOOKUP(G5231,PROCV!$A$110:$B$119,2,FALSE)</f>
        <v>1.7483032046917215</v>
      </c>
      <c r="N5231" s="17">
        <f t="shared" si="81"/>
        <v>8566685.7029894348</v>
      </c>
    </row>
    <row r="5232" spans="1:14" x14ac:dyDescent="0.25">
      <c r="A5232" s="30" t="s">
        <v>48</v>
      </c>
      <c r="B5232" s="29">
        <v>80868</v>
      </c>
      <c r="C5232" s="28" t="s">
        <v>1414</v>
      </c>
      <c r="D5232" s="27" t="s">
        <v>46</v>
      </c>
      <c r="E5232" s="27" t="s">
        <v>50</v>
      </c>
      <c r="F5232" s="26" t="str">
        <f>VLOOKUP(E5232,PROCV!$A$1:$B$107,2,TRUE)</f>
        <v>Educação e Criação em Artes</v>
      </c>
      <c r="G5232" s="25">
        <v>2007</v>
      </c>
      <c r="H5232" s="24">
        <v>0</v>
      </c>
      <c r="I5232" s="23" t="str">
        <f>VLOOKUP(J5232,PROCV!$E$1:$F$27,2,FALSE)</f>
        <v>29 - Bahia</v>
      </c>
      <c r="J5232" s="22" t="s">
        <v>73</v>
      </c>
      <c r="K5232" s="22">
        <v>0</v>
      </c>
      <c r="L5232" s="25">
        <v>18100000</v>
      </c>
      <c r="M5232" s="20">
        <f>VLOOKUP(G5232,PROCV!$A$110:$B$119,2,FALSE)</f>
        <v>1.7483032046917215</v>
      </c>
      <c r="N5232" s="17">
        <f t="shared" si="81"/>
        <v>31644288.004920159</v>
      </c>
    </row>
    <row r="5233" spans="1:14" x14ac:dyDescent="0.25">
      <c r="A5233" s="30" t="s">
        <v>48</v>
      </c>
      <c r="B5233" s="29">
        <v>711886</v>
      </c>
      <c r="C5233" s="28" t="s">
        <v>1413</v>
      </c>
      <c r="D5233" s="27" t="s">
        <v>46</v>
      </c>
      <c r="E5233" s="27" t="s">
        <v>50</v>
      </c>
      <c r="F5233" s="26" t="str">
        <f>VLOOKUP(E5233,PROCV!$A$1:$B$107,2,TRUE)</f>
        <v>Educação e Criação em Artes</v>
      </c>
      <c r="G5233" s="25">
        <v>2007</v>
      </c>
      <c r="H5233" s="24">
        <v>0</v>
      </c>
      <c r="I5233" s="23" t="str">
        <f>VLOOKUP(J5233,PROCV!$E$1:$F$27,2,FALSE)</f>
        <v>22 - Piauí</v>
      </c>
      <c r="J5233" s="22" t="s">
        <v>77</v>
      </c>
      <c r="K5233" s="22">
        <v>0</v>
      </c>
      <c r="L5233" s="25">
        <v>9700000</v>
      </c>
      <c r="M5233" s="20">
        <f>VLOOKUP(G5233,PROCV!$A$110:$B$119,2,FALSE)</f>
        <v>1.7483032046917215</v>
      </c>
      <c r="N5233" s="17">
        <f t="shared" si="81"/>
        <v>16958541.085509699</v>
      </c>
    </row>
    <row r="5234" spans="1:14" x14ac:dyDescent="0.25">
      <c r="A5234" s="30" t="s">
        <v>48</v>
      </c>
      <c r="B5234" s="29">
        <v>711860</v>
      </c>
      <c r="C5234" s="28" t="s">
        <v>1412</v>
      </c>
      <c r="D5234" s="27" t="s">
        <v>46</v>
      </c>
      <c r="E5234" s="27" t="s">
        <v>50</v>
      </c>
      <c r="F5234" s="26" t="str">
        <f>VLOOKUP(E5234,PROCV!$A$1:$B$107,2,TRUE)</f>
        <v>Educação e Criação em Artes</v>
      </c>
      <c r="G5234" s="25">
        <v>2007</v>
      </c>
      <c r="H5234" s="24">
        <v>0</v>
      </c>
      <c r="I5234" s="23" t="str">
        <f>VLOOKUP(J5234,PROCV!$E$1:$F$27,2,FALSE)</f>
        <v>50 - Mato Grosso do Sul</v>
      </c>
      <c r="J5234" s="22" t="s">
        <v>179</v>
      </c>
      <c r="K5234" s="22">
        <v>0</v>
      </c>
      <c r="L5234" s="25">
        <v>3700000</v>
      </c>
      <c r="M5234" s="20">
        <f>VLOOKUP(G5234,PROCV!$A$110:$B$119,2,FALSE)</f>
        <v>1.7483032046917215</v>
      </c>
      <c r="N5234" s="17">
        <f t="shared" si="81"/>
        <v>6468721.8573593693</v>
      </c>
    </row>
    <row r="5235" spans="1:14" x14ac:dyDescent="0.25">
      <c r="A5235" s="30" t="s">
        <v>48</v>
      </c>
      <c r="B5235" s="29">
        <v>711862</v>
      </c>
      <c r="C5235" s="28" t="s">
        <v>1411</v>
      </c>
      <c r="D5235" s="27" t="s">
        <v>46</v>
      </c>
      <c r="E5235" s="27" t="s">
        <v>50</v>
      </c>
      <c r="F5235" s="26" t="str">
        <f>VLOOKUP(E5235,PROCV!$A$1:$B$107,2,TRUE)</f>
        <v>Educação e Criação em Artes</v>
      </c>
      <c r="G5235" s="25">
        <v>2007</v>
      </c>
      <c r="H5235" s="24">
        <v>0</v>
      </c>
      <c r="I5235" s="23" t="str">
        <f>VLOOKUP(J5235,PROCV!$E$1:$F$27,2,FALSE)</f>
        <v>51 - Mato Grosso</v>
      </c>
      <c r="J5235" s="22" t="s">
        <v>99</v>
      </c>
      <c r="K5235" s="22">
        <v>0</v>
      </c>
      <c r="L5235" s="25">
        <v>4900000</v>
      </c>
      <c r="M5235" s="20">
        <f>VLOOKUP(G5235,PROCV!$A$110:$B$119,2,FALSE)</f>
        <v>1.7483032046917215</v>
      </c>
      <c r="N5235" s="17">
        <f t="shared" si="81"/>
        <v>8566685.7029894348</v>
      </c>
    </row>
    <row r="5236" spans="1:14" x14ac:dyDescent="0.25">
      <c r="A5236" s="30" t="s">
        <v>48</v>
      </c>
      <c r="B5236" s="29">
        <v>711887</v>
      </c>
      <c r="C5236" s="28" t="s">
        <v>1410</v>
      </c>
      <c r="D5236" s="27" t="s">
        <v>46</v>
      </c>
      <c r="E5236" s="27" t="s">
        <v>50</v>
      </c>
      <c r="F5236" s="26" t="str">
        <f>VLOOKUP(E5236,PROCV!$A$1:$B$107,2,TRUE)</f>
        <v>Educação e Criação em Artes</v>
      </c>
      <c r="G5236" s="25">
        <v>2007</v>
      </c>
      <c r="H5236" s="24">
        <v>0</v>
      </c>
      <c r="I5236" s="23" t="str">
        <f>VLOOKUP(J5236,PROCV!$E$1:$F$27,2,FALSE)</f>
        <v>26 - Pernambuco</v>
      </c>
      <c r="J5236" s="22" t="s">
        <v>44</v>
      </c>
      <c r="K5236" s="22">
        <v>0</v>
      </c>
      <c r="L5236" s="25">
        <v>14500000</v>
      </c>
      <c r="M5236" s="20">
        <f>VLOOKUP(G5236,PROCV!$A$110:$B$119,2,FALSE)</f>
        <v>1.7483032046917215</v>
      </c>
      <c r="N5236" s="17">
        <f t="shared" si="81"/>
        <v>25350396.468029961</v>
      </c>
    </row>
    <row r="5237" spans="1:14" x14ac:dyDescent="0.25">
      <c r="A5237" s="30" t="s">
        <v>48</v>
      </c>
      <c r="B5237" s="29">
        <v>711856</v>
      </c>
      <c r="C5237" s="28" t="s">
        <v>1409</v>
      </c>
      <c r="D5237" s="27" t="s">
        <v>46</v>
      </c>
      <c r="E5237" s="27" t="s">
        <v>50</v>
      </c>
      <c r="F5237" s="26" t="str">
        <f>VLOOKUP(E5237,PROCV!$A$1:$B$107,2,TRUE)</f>
        <v>Educação e Criação em Artes</v>
      </c>
      <c r="G5237" s="25">
        <v>2007</v>
      </c>
      <c r="H5237" s="24">
        <v>0</v>
      </c>
      <c r="I5237" s="23" t="str">
        <f>VLOOKUP(J5237,PROCV!$E$1:$F$27,2,FALSE)</f>
        <v>11 - Rondônia</v>
      </c>
      <c r="J5237" s="22" t="s">
        <v>219</v>
      </c>
      <c r="K5237" s="22">
        <v>0</v>
      </c>
      <c r="L5237" s="25">
        <v>3700000</v>
      </c>
      <c r="M5237" s="20">
        <f>VLOOKUP(G5237,PROCV!$A$110:$B$119,2,FALSE)</f>
        <v>1.7483032046917215</v>
      </c>
      <c r="N5237" s="17">
        <f t="shared" si="81"/>
        <v>6468721.8573593693</v>
      </c>
    </row>
    <row r="5238" spans="1:14" x14ac:dyDescent="0.25">
      <c r="A5238" s="30" t="s">
        <v>48</v>
      </c>
      <c r="B5238" s="29">
        <v>711877</v>
      </c>
      <c r="C5238" s="28" t="s">
        <v>1408</v>
      </c>
      <c r="D5238" s="27" t="s">
        <v>46</v>
      </c>
      <c r="E5238" s="27" t="s">
        <v>50</v>
      </c>
      <c r="F5238" s="26" t="str">
        <f>VLOOKUP(E5238,PROCV!$A$1:$B$107,2,TRUE)</f>
        <v>Educação e Criação em Artes</v>
      </c>
      <c r="G5238" s="25">
        <v>2007</v>
      </c>
      <c r="H5238" s="24">
        <v>0</v>
      </c>
      <c r="I5238" s="23" t="str">
        <f>VLOOKUP(J5238,PROCV!$E$1:$F$27,2,FALSE)</f>
        <v>42 - Santa Catarina</v>
      </c>
      <c r="J5238" s="22" t="s">
        <v>79</v>
      </c>
      <c r="K5238" s="22">
        <v>0</v>
      </c>
      <c r="L5238" s="25">
        <v>7300000</v>
      </c>
      <c r="M5238" s="20">
        <f>VLOOKUP(G5238,PROCV!$A$110:$B$119,2,FALSE)</f>
        <v>1.7483032046917215</v>
      </c>
      <c r="N5238" s="17">
        <f t="shared" si="81"/>
        <v>12762613.394249568</v>
      </c>
    </row>
    <row r="5239" spans="1:14" x14ac:dyDescent="0.25">
      <c r="A5239" s="30" t="s">
        <v>48</v>
      </c>
      <c r="B5239" s="29">
        <v>83506</v>
      </c>
      <c r="C5239" s="28" t="s">
        <v>1407</v>
      </c>
      <c r="D5239" s="27" t="s">
        <v>46</v>
      </c>
      <c r="E5239" s="27" t="s">
        <v>50</v>
      </c>
      <c r="F5239" s="26" t="str">
        <f>VLOOKUP(E5239,PROCV!$A$1:$B$107,2,TRUE)</f>
        <v>Educação e Criação em Artes</v>
      </c>
      <c r="G5239" s="25">
        <v>2007</v>
      </c>
      <c r="H5239" s="24">
        <v>0</v>
      </c>
      <c r="I5239" s="23" t="str">
        <f>VLOOKUP(J5239,PROCV!$E$1:$F$27,2,FALSE)</f>
        <v>12 - Acre</v>
      </c>
      <c r="J5239" s="22" t="s">
        <v>71</v>
      </c>
      <c r="K5239" s="22">
        <v>0</v>
      </c>
      <c r="L5239" s="25">
        <v>1900000</v>
      </c>
      <c r="M5239" s="20">
        <f>VLOOKUP(G5239,PROCV!$A$110:$B$119,2,FALSE)</f>
        <v>1.7483032046917215</v>
      </c>
      <c r="N5239" s="17">
        <f t="shared" si="81"/>
        <v>3321776.088914271</v>
      </c>
    </row>
    <row r="5240" spans="1:14" x14ac:dyDescent="0.25">
      <c r="A5240" s="30" t="s">
        <v>48</v>
      </c>
      <c r="B5240" s="29">
        <v>711885</v>
      </c>
      <c r="C5240" s="28" t="s">
        <v>1406</v>
      </c>
      <c r="D5240" s="27" t="s">
        <v>46</v>
      </c>
      <c r="E5240" s="27" t="s">
        <v>50</v>
      </c>
      <c r="F5240" s="26" t="str">
        <f>VLOOKUP(E5240,PROCV!$A$1:$B$107,2,TRUE)</f>
        <v>Educação e Criação em Artes</v>
      </c>
      <c r="G5240" s="25">
        <v>2007</v>
      </c>
      <c r="H5240" s="24">
        <v>0</v>
      </c>
      <c r="I5240" s="23" t="str">
        <f>VLOOKUP(J5240,PROCV!$E$1:$F$27,2,FALSE)</f>
        <v>13 - Amazonas</v>
      </c>
      <c r="J5240" s="22" t="s">
        <v>823</v>
      </c>
      <c r="K5240" s="22">
        <v>0</v>
      </c>
      <c r="L5240" s="25">
        <v>4900000</v>
      </c>
      <c r="M5240" s="20">
        <f>VLOOKUP(G5240,PROCV!$A$110:$B$119,2,FALSE)</f>
        <v>1.7483032046917215</v>
      </c>
      <c r="N5240" s="17">
        <f t="shared" si="81"/>
        <v>8566685.7029894348</v>
      </c>
    </row>
    <row r="5241" spans="1:14" x14ac:dyDescent="0.25">
      <c r="A5241" s="30" t="s">
        <v>48</v>
      </c>
      <c r="B5241" s="29">
        <v>711919</v>
      </c>
      <c r="C5241" s="28" t="s">
        <v>1405</v>
      </c>
      <c r="D5241" s="27" t="s">
        <v>46</v>
      </c>
      <c r="E5241" s="27" t="s">
        <v>50</v>
      </c>
      <c r="F5241" s="26" t="str">
        <f>VLOOKUP(E5241,PROCV!$A$1:$B$107,2,TRUE)</f>
        <v>Educação e Criação em Artes</v>
      </c>
      <c r="G5241" s="25">
        <v>2007</v>
      </c>
      <c r="H5241" s="24">
        <v>0</v>
      </c>
      <c r="I5241" s="23" t="str">
        <f>VLOOKUP(J5241,PROCV!$E$1:$F$27,2,FALSE)</f>
        <v>25 - Paraíba</v>
      </c>
      <c r="J5241" s="22" t="s">
        <v>346</v>
      </c>
      <c r="K5241" s="22">
        <v>0</v>
      </c>
      <c r="L5241" s="25">
        <v>2500000</v>
      </c>
      <c r="M5241" s="20">
        <f>VLOOKUP(G5241,PROCV!$A$110:$B$119,2,FALSE)</f>
        <v>1.7483032046917215</v>
      </c>
      <c r="N5241" s="17">
        <f t="shared" si="81"/>
        <v>4370758.0117293037</v>
      </c>
    </row>
    <row r="5242" spans="1:14" x14ac:dyDescent="0.25">
      <c r="A5242" s="30" t="s">
        <v>48</v>
      </c>
      <c r="B5242" s="29">
        <v>711969</v>
      </c>
      <c r="C5242" s="28" t="s">
        <v>1404</v>
      </c>
      <c r="D5242" s="27" t="s">
        <v>46</v>
      </c>
      <c r="E5242" s="27" t="s">
        <v>50</v>
      </c>
      <c r="F5242" s="26" t="str">
        <f>VLOOKUP(E5242,PROCV!$A$1:$B$107,2,TRUE)</f>
        <v>Educação e Criação em Artes</v>
      </c>
      <c r="G5242" s="25">
        <v>2007</v>
      </c>
      <c r="H5242" s="24">
        <v>0</v>
      </c>
      <c r="I5242" s="23" t="str">
        <f>VLOOKUP(J5242,PROCV!$E$1:$F$27,2,FALSE)</f>
        <v>31 - Minas Gerais</v>
      </c>
      <c r="J5242" s="22" t="s">
        <v>85</v>
      </c>
      <c r="K5242" s="22">
        <v>0</v>
      </c>
      <c r="L5242" s="25">
        <v>12100000</v>
      </c>
      <c r="M5242" s="20">
        <f>VLOOKUP(G5242,PROCV!$A$110:$B$119,2,FALSE)</f>
        <v>1.7483032046917215</v>
      </c>
      <c r="N5242" s="17">
        <f t="shared" si="81"/>
        <v>21154468.776769832</v>
      </c>
    </row>
    <row r="5243" spans="1:14" x14ac:dyDescent="0.25">
      <c r="A5243" s="30" t="s">
        <v>48</v>
      </c>
      <c r="B5243" s="29">
        <v>711927</v>
      </c>
      <c r="C5243" s="28" t="s">
        <v>1403</v>
      </c>
      <c r="D5243" s="27" t="s">
        <v>46</v>
      </c>
      <c r="E5243" s="27" t="s">
        <v>50</v>
      </c>
      <c r="F5243" s="26" t="str">
        <f>VLOOKUP(E5243,PROCV!$A$1:$B$107,2,TRUE)</f>
        <v>Educação e Criação em Artes</v>
      </c>
      <c r="G5243" s="25">
        <v>2007</v>
      </c>
      <c r="H5243" s="24">
        <v>0</v>
      </c>
      <c r="I5243" s="23" t="str">
        <f>VLOOKUP(J5243,PROCV!$E$1:$F$27,2,FALSE)</f>
        <v>15 - Pará</v>
      </c>
      <c r="J5243" s="22" t="s">
        <v>140</v>
      </c>
      <c r="K5243" s="22">
        <v>0</v>
      </c>
      <c r="L5243" s="25">
        <v>7300000</v>
      </c>
      <c r="M5243" s="20">
        <f>VLOOKUP(G5243,PROCV!$A$110:$B$119,2,FALSE)</f>
        <v>1.7483032046917215</v>
      </c>
      <c r="N5243" s="17">
        <f t="shared" si="81"/>
        <v>12762613.394249568</v>
      </c>
    </row>
    <row r="5244" spans="1:14" x14ac:dyDescent="0.25">
      <c r="A5244" s="30" t="s">
        <v>48</v>
      </c>
      <c r="B5244" s="29">
        <v>711309</v>
      </c>
      <c r="C5244" s="28" t="s">
        <v>1402</v>
      </c>
      <c r="D5244" s="27" t="s">
        <v>46</v>
      </c>
      <c r="E5244" s="27" t="s">
        <v>50</v>
      </c>
      <c r="F5244" s="26" t="str">
        <f>VLOOKUP(E5244,PROCV!$A$1:$B$107,2,TRUE)</f>
        <v>Educação e Criação em Artes</v>
      </c>
      <c r="G5244" s="25">
        <v>2007</v>
      </c>
      <c r="H5244" s="24">
        <v>0</v>
      </c>
      <c r="I5244" s="23" t="str">
        <f>VLOOKUP(J5244,PROCV!$E$1:$F$27,2,FALSE)</f>
        <v>25 - Paraíba</v>
      </c>
      <c r="J5244" s="22" t="s">
        <v>346</v>
      </c>
      <c r="K5244" s="22">
        <v>0</v>
      </c>
      <c r="L5244" s="25">
        <v>300000</v>
      </c>
      <c r="M5244" s="20">
        <f>VLOOKUP(G5244,PROCV!$A$110:$B$119,2,FALSE)</f>
        <v>1.7483032046917215</v>
      </c>
      <c r="N5244" s="17">
        <f t="shared" si="81"/>
        <v>524490.9614075165</v>
      </c>
    </row>
    <row r="5245" spans="1:14" x14ac:dyDescent="0.25">
      <c r="A5245" s="30" t="s">
        <v>48</v>
      </c>
      <c r="B5245" s="29">
        <v>710186</v>
      </c>
      <c r="C5245" s="28" t="s">
        <v>1401</v>
      </c>
      <c r="D5245" s="27" t="s">
        <v>189</v>
      </c>
      <c r="E5245" s="27" t="s">
        <v>749</v>
      </c>
      <c r="F5245" s="26" t="str">
        <f>VLOOKUP(E5245,PROCV!$A$1:$B$107,2,TRUE)</f>
        <v>Educação e Criação em Artes</v>
      </c>
      <c r="G5245" s="25">
        <v>2007</v>
      </c>
      <c r="H5245" s="24">
        <v>0</v>
      </c>
      <c r="I5245" s="23" t="str">
        <f>VLOOKUP(J5245,PROCV!$E$1:$F$27,2,FALSE)</f>
        <v>41 - Paraná</v>
      </c>
      <c r="J5245" s="22" t="s">
        <v>106</v>
      </c>
      <c r="K5245" s="22">
        <v>0</v>
      </c>
      <c r="L5245" s="25">
        <v>100000</v>
      </c>
      <c r="M5245" s="20">
        <f>VLOOKUP(G5245,PROCV!$A$110:$B$119,2,FALSE)</f>
        <v>1.7483032046917215</v>
      </c>
      <c r="N5245" s="17">
        <f t="shared" si="81"/>
        <v>174830.32046917215</v>
      </c>
    </row>
    <row r="5246" spans="1:14" x14ac:dyDescent="0.25">
      <c r="A5246" s="30" t="s">
        <v>48</v>
      </c>
      <c r="B5246" s="29">
        <v>64424</v>
      </c>
      <c r="C5246" s="28" t="s">
        <v>1400</v>
      </c>
      <c r="D5246" s="27" t="s">
        <v>46</v>
      </c>
      <c r="E5246" s="27" t="s">
        <v>169</v>
      </c>
      <c r="F5246" s="26" t="str">
        <f>VLOOKUP(E5246,PROCV!$A$1:$B$107,2,TRUE)</f>
        <v>Editorial</v>
      </c>
      <c r="G5246" s="25">
        <v>2007</v>
      </c>
      <c r="H5246" s="24">
        <v>0</v>
      </c>
      <c r="I5246" s="23" t="str">
        <f>VLOOKUP(J5246,PROCV!$E$1:$F$27,2,FALSE)</f>
        <v>43 - Rio Grande do Sul</v>
      </c>
      <c r="J5246" s="22" t="s">
        <v>56</v>
      </c>
      <c r="K5246" s="22">
        <v>0</v>
      </c>
      <c r="L5246" s="25">
        <v>79948.33</v>
      </c>
      <c r="M5246" s="20">
        <f>VLOOKUP(G5246,PROCV!$A$110:$B$119,2,FALSE)</f>
        <v>1.7483032046917215</v>
      </c>
      <c r="N5246" s="17">
        <f t="shared" si="81"/>
        <v>139773.9215487513</v>
      </c>
    </row>
    <row r="5247" spans="1:14" x14ac:dyDescent="0.25">
      <c r="A5247" s="30" t="s">
        <v>48</v>
      </c>
      <c r="B5247" s="29">
        <v>68092</v>
      </c>
      <c r="C5247" s="28" t="s">
        <v>1399</v>
      </c>
      <c r="D5247" s="27" t="s">
        <v>46</v>
      </c>
      <c r="E5247" s="27" t="s">
        <v>169</v>
      </c>
      <c r="F5247" s="26" t="str">
        <f>VLOOKUP(E5247,PROCV!$A$1:$B$107,2,TRUE)</f>
        <v>Editorial</v>
      </c>
      <c r="G5247" s="25">
        <v>2007</v>
      </c>
      <c r="H5247" s="24">
        <v>0</v>
      </c>
      <c r="I5247" s="23" t="str">
        <f>VLOOKUP(J5247,PROCV!$E$1:$F$27,2,FALSE)</f>
        <v>41 - Paraná</v>
      </c>
      <c r="J5247" s="22" t="s">
        <v>106</v>
      </c>
      <c r="K5247" s="22">
        <v>0</v>
      </c>
      <c r="L5247" s="25">
        <v>97772.28</v>
      </c>
      <c r="M5247" s="20">
        <f>VLOOKUP(G5247,PROCV!$A$110:$B$119,2,FALSE)</f>
        <v>1.7483032046917215</v>
      </c>
      <c r="N5247" s="17">
        <f t="shared" si="81"/>
        <v>170935.59045401632</v>
      </c>
    </row>
    <row r="5248" spans="1:14" x14ac:dyDescent="0.25">
      <c r="A5248" s="30" t="s">
        <v>48</v>
      </c>
      <c r="B5248" s="29">
        <v>78549</v>
      </c>
      <c r="C5248" s="28" t="s">
        <v>1398</v>
      </c>
      <c r="D5248" s="27" t="s">
        <v>189</v>
      </c>
      <c r="E5248" s="27" t="s">
        <v>213</v>
      </c>
      <c r="F5248" s="26" t="str">
        <f>VLOOKUP(E5248,PROCV!$A$1:$B$107,2,TRUE)</f>
        <v>Patrimônio</v>
      </c>
      <c r="G5248" s="25">
        <v>2007</v>
      </c>
      <c r="H5248" s="24">
        <v>0</v>
      </c>
      <c r="I5248" s="23" t="str">
        <f>VLOOKUP(J5248,PROCV!$E$1:$F$27,2,FALSE)</f>
        <v>12 - Acre</v>
      </c>
      <c r="J5248" s="22" t="s">
        <v>71</v>
      </c>
      <c r="K5248" s="22">
        <v>0</v>
      </c>
      <c r="L5248" s="25">
        <v>199994.64</v>
      </c>
      <c r="M5248" s="20">
        <f>VLOOKUP(G5248,PROCV!$A$110:$B$119,2,FALSE)</f>
        <v>1.7483032046917215</v>
      </c>
      <c r="N5248" s="17">
        <f t="shared" si="81"/>
        <v>349651.27003316715</v>
      </c>
    </row>
    <row r="5249" spans="1:14" x14ac:dyDescent="0.25">
      <c r="A5249" s="30" t="s">
        <v>48</v>
      </c>
      <c r="B5249" s="29">
        <v>710669</v>
      </c>
      <c r="C5249" s="28" t="s">
        <v>1397</v>
      </c>
      <c r="D5249" s="27" t="s">
        <v>114</v>
      </c>
      <c r="E5249" s="27" t="s">
        <v>192</v>
      </c>
      <c r="F5249" s="26" t="str">
        <f>VLOOKUP(E5249,PROCV!$A$1:$B$107,2,TRUE)</f>
        <v>Música</v>
      </c>
      <c r="G5249" s="25">
        <v>2007</v>
      </c>
      <c r="H5249" s="24">
        <v>0</v>
      </c>
      <c r="I5249" s="23" t="str">
        <f>VLOOKUP(J5249,PROCV!$E$1:$F$27,2,FALSE)</f>
        <v>27 - Alagoas</v>
      </c>
      <c r="J5249" s="22" t="s">
        <v>65</v>
      </c>
      <c r="K5249" s="22">
        <v>0</v>
      </c>
      <c r="L5249" s="25">
        <v>87678.22</v>
      </c>
      <c r="M5249" s="20">
        <f>VLOOKUP(G5249,PROCV!$A$110:$B$119,2,FALSE)</f>
        <v>1.7483032046917215</v>
      </c>
      <c r="N5249" s="17">
        <f t="shared" si="81"/>
        <v>153288.11300766579</v>
      </c>
    </row>
    <row r="5250" spans="1:14" x14ac:dyDescent="0.25">
      <c r="A5250" s="30" t="s">
        <v>48</v>
      </c>
      <c r="B5250" s="29">
        <v>710689</v>
      </c>
      <c r="C5250" s="28" t="s">
        <v>1396</v>
      </c>
      <c r="D5250" s="27" t="s">
        <v>114</v>
      </c>
      <c r="E5250" s="27" t="s">
        <v>369</v>
      </c>
      <c r="F5250" s="26" t="str">
        <f>VLOOKUP(E5250,PROCV!$A$1:$B$107,2,TRUE)</f>
        <v>Patrimônio</v>
      </c>
      <c r="G5250" s="25">
        <v>2007</v>
      </c>
      <c r="H5250" s="24">
        <v>0</v>
      </c>
      <c r="I5250" s="23" t="str">
        <f>VLOOKUP(J5250,PROCV!$E$1:$F$27,2,FALSE)</f>
        <v>27 - Alagoas</v>
      </c>
      <c r="J5250" s="22" t="s">
        <v>65</v>
      </c>
      <c r="K5250" s="22">
        <v>0</v>
      </c>
      <c r="L5250" s="25">
        <v>101023.38</v>
      </c>
      <c r="M5250" s="20">
        <f>VLOOKUP(G5250,PROCV!$A$110:$B$119,2,FALSE)</f>
        <v>1.7483032046917215</v>
      </c>
      <c r="N5250" s="17">
        <f t="shared" ref="N5250:N5313" si="82">+M5250*L5250</f>
        <v>176619.49900278958</v>
      </c>
    </row>
    <row r="5251" spans="1:14" x14ac:dyDescent="0.25">
      <c r="A5251" s="30" t="s">
        <v>48</v>
      </c>
      <c r="B5251" s="29">
        <v>610851</v>
      </c>
      <c r="C5251" s="28" t="s">
        <v>1395</v>
      </c>
      <c r="D5251" s="27" t="s">
        <v>46</v>
      </c>
      <c r="E5251" s="27" t="s">
        <v>50</v>
      </c>
      <c r="F5251" s="26" t="str">
        <f>VLOOKUP(E5251,PROCV!$A$1:$B$107,2,TRUE)</f>
        <v>Educação e Criação em Artes</v>
      </c>
      <c r="G5251" s="25">
        <v>2007</v>
      </c>
      <c r="H5251" s="24">
        <v>0</v>
      </c>
      <c r="I5251" s="23" t="str">
        <f>VLOOKUP(J5251,PROCV!$E$1:$F$27,2,FALSE)</f>
        <v>29 - Bahia</v>
      </c>
      <c r="J5251" s="22" t="s">
        <v>73</v>
      </c>
      <c r="K5251" s="22">
        <v>0</v>
      </c>
      <c r="L5251" s="25">
        <v>40179.89</v>
      </c>
      <c r="M5251" s="20">
        <f>VLOOKUP(G5251,PROCV!$A$110:$B$119,2,FALSE)</f>
        <v>1.7483032046917215</v>
      </c>
      <c r="N5251" s="17">
        <f t="shared" si="82"/>
        <v>70246.630451160847</v>
      </c>
    </row>
    <row r="5252" spans="1:14" x14ac:dyDescent="0.25">
      <c r="A5252" s="30" t="s">
        <v>48</v>
      </c>
      <c r="B5252" s="29">
        <v>78516</v>
      </c>
      <c r="C5252" s="28" t="s">
        <v>1394</v>
      </c>
      <c r="D5252" s="27" t="s">
        <v>189</v>
      </c>
      <c r="E5252" s="27" t="s">
        <v>749</v>
      </c>
      <c r="F5252" s="26" t="str">
        <f>VLOOKUP(E5252,PROCV!$A$1:$B$107,2,TRUE)</f>
        <v>Educação e Criação em Artes</v>
      </c>
      <c r="G5252" s="25">
        <v>2007</v>
      </c>
      <c r="H5252" s="24">
        <v>0</v>
      </c>
      <c r="I5252" s="23" t="str">
        <f>VLOOKUP(J5252,PROCV!$E$1:$F$27,2,FALSE)</f>
        <v>33 - Rio de Janeiro</v>
      </c>
      <c r="J5252" s="22" t="s">
        <v>82</v>
      </c>
      <c r="K5252" s="22">
        <v>0</v>
      </c>
      <c r="L5252" s="25">
        <v>322752</v>
      </c>
      <c r="M5252" s="20">
        <f>VLOOKUP(G5252,PROCV!$A$110:$B$119,2,FALSE)</f>
        <v>1.7483032046917215</v>
      </c>
      <c r="N5252" s="17">
        <f t="shared" si="82"/>
        <v>564268.35592066252</v>
      </c>
    </row>
    <row r="5253" spans="1:14" x14ac:dyDescent="0.25">
      <c r="A5253" s="30" t="s">
        <v>48</v>
      </c>
      <c r="B5253" s="29">
        <v>54415</v>
      </c>
      <c r="C5253" s="28" t="s">
        <v>1393</v>
      </c>
      <c r="D5253" s="27" t="s">
        <v>189</v>
      </c>
      <c r="E5253" s="27" t="s">
        <v>749</v>
      </c>
      <c r="F5253" s="26" t="str">
        <f>VLOOKUP(E5253,PROCV!$A$1:$B$107,2,TRUE)</f>
        <v>Educação e Criação em Artes</v>
      </c>
      <c r="G5253" s="25">
        <v>2007</v>
      </c>
      <c r="H5253" s="24">
        <v>0</v>
      </c>
      <c r="I5253" s="23" t="str">
        <f>VLOOKUP(J5253,PROCV!$E$1:$F$27,2,FALSE)</f>
        <v>31 - Minas Gerais</v>
      </c>
      <c r="J5253" s="22" t="s">
        <v>85</v>
      </c>
      <c r="K5253" s="22">
        <v>0</v>
      </c>
      <c r="L5253" s="25">
        <v>181654.36</v>
      </c>
      <c r="M5253" s="20">
        <f>VLOOKUP(G5253,PROCV!$A$110:$B$119,2,FALSE)</f>
        <v>1.7483032046917215</v>
      </c>
      <c r="N5253" s="17">
        <f t="shared" si="82"/>
        <v>317586.89973422367</v>
      </c>
    </row>
    <row r="5254" spans="1:14" x14ac:dyDescent="0.25">
      <c r="A5254" s="30" t="s">
        <v>48</v>
      </c>
      <c r="B5254" s="29">
        <v>83035</v>
      </c>
      <c r="C5254" s="28" t="s">
        <v>1392</v>
      </c>
      <c r="D5254" s="27" t="s">
        <v>46</v>
      </c>
      <c r="E5254" s="27" t="s">
        <v>50</v>
      </c>
      <c r="F5254" s="26" t="str">
        <f>VLOOKUP(E5254,PROCV!$A$1:$B$107,2,TRUE)</f>
        <v>Educação e Criação em Artes</v>
      </c>
      <c r="G5254" s="25">
        <v>2007</v>
      </c>
      <c r="H5254" s="24">
        <v>0</v>
      </c>
      <c r="I5254" s="23" t="str">
        <f>VLOOKUP(J5254,PROCV!$E$1:$F$27,2,FALSE)</f>
        <v>43 - Rio Grande do Sul</v>
      </c>
      <c r="J5254" s="22" t="s">
        <v>56</v>
      </c>
      <c r="K5254" s="22">
        <v>0</v>
      </c>
      <c r="L5254" s="25">
        <v>185000</v>
      </c>
      <c r="M5254" s="20">
        <f>VLOOKUP(G5254,PROCV!$A$110:$B$119,2,FALSE)</f>
        <v>1.7483032046917215</v>
      </c>
      <c r="N5254" s="17">
        <f t="shared" si="82"/>
        <v>323436.09286796849</v>
      </c>
    </row>
    <row r="5255" spans="1:14" x14ac:dyDescent="0.25">
      <c r="A5255" s="30" t="s">
        <v>48</v>
      </c>
      <c r="B5255" s="29">
        <v>62903</v>
      </c>
      <c r="C5255" s="28" t="s">
        <v>1391</v>
      </c>
      <c r="D5255" s="27" t="s">
        <v>524</v>
      </c>
      <c r="E5255" s="27" t="s">
        <v>763</v>
      </c>
      <c r="F5255" s="26" t="str">
        <f>VLOOKUP(E5255,PROCV!$A$1:$B$107,2,TRUE)</f>
        <v>Audiovisual</v>
      </c>
      <c r="G5255" s="25">
        <v>2007</v>
      </c>
      <c r="H5255" s="24">
        <v>0</v>
      </c>
      <c r="I5255" s="23" t="str">
        <f>VLOOKUP(J5255,PROCV!$E$1:$F$27,2,FALSE)</f>
        <v>43 - Rio Grande do Sul</v>
      </c>
      <c r="J5255" s="22" t="s">
        <v>56</v>
      </c>
      <c r="K5255" s="22">
        <v>0</v>
      </c>
      <c r="L5255" s="25">
        <v>11070.6</v>
      </c>
      <c r="M5255" s="20">
        <f>VLOOKUP(G5255,PROCV!$A$110:$B$119,2,FALSE)</f>
        <v>1.7483032046917215</v>
      </c>
      <c r="N5255" s="17">
        <f t="shared" si="82"/>
        <v>19354.765457860172</v>
      </c>
    </row>
    <row r="5256" spans="1:14" x14ac:dyDescent="0.25">
      <c r="A5256" s="30" t="s">
        <v>48</v>
      </c>
      <c r="B5256" s="29">
        <v>62892</v>
      </c>
      <c r="C5256" s="28" t="s">
        <v>1390</v>
      </c>
      <c r="D5256" s="27" t="s">
        <v>189</v>
      </c>
      <c r="E5256" s="27" t="s">
        <v>213</v>
      </c>
      <c r="F5256" s="26" t="str">
        <f>VLOOKUP(E5256,PROCV!$A$1:$B$107,2,TRUE)</f>
        <v>Patrimônio</v>
      </c>
      <c r="G5256" s="25">
        <v>2007</v>
      </c>
      <c r="H5256" s="24">
        <v>0</v>
      </c>
      <c r="I5256" s="23" t="str">
        <f>VLOOKUP(J5256,PROCV!$E$1:$F$27,2,FALSE)</f>
        <v>42 - Santa Catarina</v>
      </c>
      <c r="J5256" s="22" t="s">
        <v>79</v>
      </c>
      <c r="K5256" s="22">
        <v>0</v>
      </c>
      <c r="L5256" s="25">
        <v>296026</v>
      </c>
      <c r="M5256" s="20">
        <f>VLOOKUP(G5256,PROCV!$A$110:$B$119,2,FALSE)</f>
        <v>1.7483032046917215</v>
      </c>
      <c r="N5256" s="17">
        <f t="shared" si="82"/>
        <v>517543.20447207155</v>
      </c>
    </row>
    <row r="5257" spans="1:14" x14ac:dyDescent="0.25">
      <c r="A5257" s="30" t="s">
        <v>48</v>
      </c>
      <c r="B5257" s="29">
        <v>78058</v>
      </c>
      <c r="C5257" s="28" t="s">
        <v>1110</v>
      </c>
      <c r="D5257" s="27" t="s">
        <v>46</v>
      </c>
      <c r="E5257" s="27" t="s">
        <v>50</v>
      </c>
      <c r="F5257" s="26" t="str">
        <f>VLOOKUP(E5257,PROCV!$A$1:$B$107,2,TRUE)</f>
        <v>Educação e Criação em Artes</v>
      </c>
      <c r="G5257" s="25">
        <v>2007</v>
      </c>
      <c r="H5257" s="24">
        <v>0</v>
      </c>
      <c r="I5257" s="23" t="str">
        <f>VLOOKUP(J5257,PROCV!$E$1:$F$27,2,FALSE)</f>
        <v>53 - Distrito Federal</v>
      </c>
      <c r="J5257" s="22" t="s">
        <v>75</v>
      </c>
      <c r="K5257" s="22">
        <v>0</v>
      </c>
      <c r="L5257" s="25">
        <v>254016.08</v>
      </c>
      <c r="M5257" s="20">
        <f>VLOOKUP(G5257,PROCV!$A$110:$B$119,2,FALSE)</f>
        <v>1.7483032046917215</v>
      </c>
      <c r="N5257" s="17">
        <f t="shared" si="82"/>
        <v>444097.12670722866</v>
      </c>
    </row>
    <row r="5258" spans="1:14" x14ac:dyDescent="0.25">
      <c r="A5258" s="30" t="s">
        <v>48</v>
      </c>
      <c r="B5258" s="29">
        <v>79886</v>
      </c>
      <c r="C5258" s="28" t="s">
        <v>1389</v>
      </c>
      <c r="D5258" s="27" t="s">
        <v>114</v>
      </c>
      <c r="E5258" s="27" t="s">
        <v>113</v>
      </c>
      <c r="F5258" s="26" t="str">
        <f>VLOOKUP(E5258,PROCV!$A$1:$B$107,2,TRUE)</f>
        <v>Música</v>
      </c>
      <c r="G5258" s="25">
        <v>2007</v>
      </c>
      <c r="H5258" s="24">
        <v>0</v>
      </c>
      <c r="I5258" s="23" t="str">
        <f>VLOOKUP(J5258,PROCV!$E$1:$F$27,2,FALSE)</f>
        <v>31 - Minas Gerais</v>
      </c>
      <c r="J5258" s="22" t="s">
        <v>85</v>
      </c>
      <c r="K5258" s="22">
        <v>0</v>
      </c>
      <c r="L5258" s="25">
        <v>146395</v>
      </c>
      <c r="M5258" s="20">
        <f>VLOOKUP(G5258,PROCV!$A$110:$B$119,2,FALSE)</f>
        <v>1.7483032046917215</v>
      </c>
      <c r="N5258" s="17">
        <f t="shared" si="82"/>
        <v>255942.84765084457</v>
      </c>
    </row>
    <row r="5259" spans="1:14" x14ac:dyDescent="0.25">
      <c r="A5259" s="30" t="s">
        <v>48</v>
      </c>
      <c r="B5259" s="29">
        <v>711300</v>
      </c>
      <c r="C5259" s="28" t="s">
        <v>1388</v>
      </c>
      <c r="D5259" s="27" t="s">
        <v>46</v>
      </c>
      <c r="E5259" s="27" t="s">
        <v>50</v>
      </c>
      <c r="F5259" s="26" t="str">
        <f>VLOOKUP(E5259,PROCV!$A$1:$B$107,2,TRUE)</f>
        <v>Educação e Criação em Artes</v>
      </c>
      <c r="G5259" s="25">
        <v>2007</v>
      </c>
      <c r="H5259" s="24">
        <v>0</v>
      </c>
      <c r="I5259" s="23" t="str">
        <f>VLOOKUP(J5259,PROCV!$E$1:$F$27,2,FALSE)</f>
        <v>53 - Distrito Federal</v>
      </c>
      <c r="J5259" s="22" t="s">
        <v>75</v>
      </c>
      <c r="K5259" s="22">
        <v>0</v>
      </c>
      <c r="L5259" s="25">
        <v>84257.36</v>
      </c>
      <c r="M5259" s="20">
        <f>VLOOKUP(G5259,PROCV!$A$110:$B$119,2,FALSE)</f>
        <v>1.7483032046917215</v>
      </c>
      <c r="N5259" s="17">
        <f t="shared" si="82"/>
        <v>147307.41250686406</v>
      </c>
    </row>
    <row r="5260" spans="1:14" x14ac:dyDescent="0.25">
      <c r="A5260" s="30" t="s">
        <v>48</v>
      </c>
      <c r="B5260" s="29">
        <v>68132</v>
      </c>
      <c r="C5260" s="28" t="s">
        <v>1387</v>
      </c>
      <c r="D5260" s="27" t="s">
        <v>46</v>
      </c>
      <c r="E5260" s="27" t="s">
        <v>50</v>
      </c>
      <c r="F5260" s="26" t="str">
        <f>VLOOKUP(E5260,PROCV!$A$1:$B$107,2,TRUE)</f>
        <v>Educação e Criação em Artes</v>
      </c>
      <c r="G5260" s="25">
        <v>2007</v>
      </c>
      <c r="H5260" s="24">
        <v>0</v>
      </c>
      <c r="I5260" s="23" t="str">
        <f>VLOOKUP(J5260,PROCV!$E$1:$F$27,2,FALSE)</f>
        <v>13 - Amazonas</v>
      </c>
      <c r="J5260" s="22" t="s">
        <v>823</v>
      </c>
      <c r="K5260" s="22">
        <v>0</v>
      </c>
      <c r="L5260" s="25">
        <v>50000</v>
      </c>
      <c r="M5260" s="20">
        <f>VLOOKUP(G5260,PROCV!$A$110:$B$119,2,FALSE)</f>
        <v>1.7483032046917215</v>
      </c>
      <c r="N5260" s="17">
        <f t="shared" si="82"/>
        <v>87415.160234586074</v>
      </c>
    </row>
    <row r="5261" spans="1:14" x14ac:dyDescent="0.25">
      <c r="A5261" s="30" t="s">
        <v>48</v>
      </c>
      <c r="B5261" s="29">
        <v>72101</v>
      </c>
      <c r="C5261" s="28" t="s">
        <v>1386</v>
      </c>
      <c r="D5261" s="27" t="s">
        <v>189</v>
      </c>
      <c r="E5261" s="27" t="s">
        <v>213</v>
      </c>
      <c r="F5261" s="26" t="str">
        <f>VLOOKUP(E5261,PROCV!$A$1:$B$107,2,TRUE)</f>
        <v>Patrimônio</v>
      </c>
      <c r="G5261" s="25">
        <v>2007</v>
      </c>
      <c r="H5261" s="24">
        <v>0</v>
      </c>
      <c r="I5261" s="23" t="str">
        <f>VLOOKUP(J5261,PROCV!$E$1:$F$27,2,FALSE)</f>
        <v>52 - Goiás</v>
      </c>
      <c r="J5261" s="22" t="s">
        <v>97</v>
      </c>
      <c r="K5261" s="22">
        <v>0</v>
      </c>
      <c r="L5261" s="25">
        <v>500000</v>
      </c>
      <c r="M5261" s="20">
        <f>VLOOKUP(G5261,PROCV!$A$110:$B$119,2,FALSE)</f>
        <v>1.7483032046917215</v>
      </c>
      <c r="N5261" s="17">
        <f t="shared" si="82"/>
        <v>874151.6023458608</v>
      </c>
    </row>
    <row r="5262" spans="1:14" x14ac:dyDescent="0.25">
      <c r="A5262" s="30" t="s">
        <v>48</v>
      </c>
      <c r="B5262" s="29">
        <v>77662</v>
      </c>
      <c r="C5262" s="28" t="s">
        <v>1385</v>
      </c>
      <c r="D5262" s="27" t="s">
        <v>46</v>
      </c>
      <c r="E5262" s="27" t="s">
        <v>50</v>
      </c>
      <c r="F5262" s="26" t="str">
        <f>VLOOKUP(E5262,PROCV!$A$1:$B$107,2,TRUE)</f>
        <v>Educação e Criação em Artes</v>
      </c>
      <c r="G5262" s="25">
        <v>2007</v>
      </c>
      <c r="H5262" s="24">
        <v>0</v>
      </c>
      <c r="I5262" s="23" t="str">
        <f>VLOOKUP(J5262,PROCV!$E$1:$F$27,2,FALSE)</f>
        <v>15 - Pará</v>
      </c>
      <c r="J5262" s="22" t="s">
        <v>140</v>
      </c>
      <c r="K5262" s="22">
        <v>0</v>
      </c>
      <c r="L5262" s="25">
        <v>70000</v>
      </c>
      <c r="M5262" s="20">
        <f>VLOOKUP(G5262,PROCV!$A$110:$B$119,2,FALSE)</f>
        <v>1.7483032046917215</v>
      </c>
      <c r="N5262" s="17">
        <f t="shared" si="82"/>
        <v>122381.2243284205</v>
      </c>
    </row>
    <row r="5263" spans="1:14" x14ac:dyDescent="0.25">
      <c r="A5263" s="30" t="s">
        <v>48</v>
      </c>
      <c r="B5263" s="29">
        <v>71470</v>
      </c>
      <c r="C5263" s="28" t="s">
        <v>1384</v>
      </c>
      <c r="D5263" s="27" t="s">
        <v>46</v>
      </c>
      <c r="E5263" s="27" t="s">
        <v>50</v>
      </c>
      <c r="F5263" s="26" t="str">
        <f>VLOOKUP(E5263,PROCV!$A$1:$B$107,2,TRUE)</f>
        <v>Educação e Criação em Artes</v>
      </c>
      <c r="G5263" s="25">
        <v>2007</v>
      </c>
      <c r="H5263" s="24">
        <v>0</v>
      </c>
      <c r="I5263" s="23" t="str">
        <f>VLOOKUP(J5263,PROCV!$E$1:$F$27,2,FALSE)</f>
        <v>42 - Santa Catarina</v>
      </c>
      <c r="J5263" s="22" t="s">
        <v>79</v>
      </c>
      <c r="K5263" s="22">
        <v>0</v>
      </c>
      <c r="L5263" s="25">
        <v>182000</v>
      </c>
      <c r="M5263" s="20">
        <f>VLOOKUP(G5263,PROCV!$A$110:$B$119,2,FALSE)</f>
        <v>1.7483032046917215</v>
      </c>
      <c r="N5263" s="17">
        <f t="shared" si="82"/>
        <v>318191.18325389334</v>
      </c>
    </row>
    <row r="5264" spans="1:14" x14ac:dyDescent="0.25">
      <c r="A5264" s="30" t="s">
        <v>48</v>
      </c>
      <c r="B5264" s="29">
        <v>79021</v>
      </c>
      <c r="C5264" s="28" t="s">
        <v>1383</v>
      </c>
      <c r="D5264" s="27" t="s">
        <v>46</v>
      </c>
      <c r="E5264" s="27" t="s">
        <v>50</v>
      </c>
      <c r="F5264" s="26" t="str">
        <f>VLOOKUP(E5264,PROCV!$A$1:$B$107,2,TRUE)</f>
        <v>Educação e Criação em Artes</v>
      </c>
      <c r="G5264" s="25">
        <v>2007</v>
      </c>
      <c r="H5264" s="24">
        <v>0</v>
      </c>
      <c r="I5264" s="23" t="str">
        <f>VLOOKUP(J5264,PROCV!$E$1:$F$27,2,FALSE)</f>
        <v>41 - Paraná</v>
      </c>
      <c r="J5264" s="22" t="s">
        <v>106</v>
      </c>
      <c r="K5264" s="22">
        <v>0</v>
      </c>
      <c r="L5264" s="25">
        <v>60000</v>
      </c>
      <c r="M5264" s="20">
        <f>VLOOKUP(G5264,PROCV!$A$110:$B$119,2,FALSE)</f>
        <v>1.7483032046917215</v>
      </c>
      <c r="N5264" s="17">
        <f t="shared" si="82"/>
        <v>104898.19228150329</v>
      </c>
    </row>
    <row r="5265" spans="1:14" x14ac:dyDescent="0.25">
      <c r="A5265" s="30" t="s">
        <v>48</v>
      </c>
      <c r="B5265" s="29">
        <v>712007</v>
      </c>
      <c r="C5265" s="28" t="s">
        <v>1382</v>
      </c>
      <c r="D5265" s="27" t="s">
        <v>4</v>
      </c>
      <c r="E5265" s="27" t="s">
        <v>230</v>
      </c>
      <c r="F5265" s="26" t="str">
        <f>VLOOKUP(E5265,PROCV!$A$1:$B$107,2,TRUE)</f>
        <v>Artes Cênicas e Espetáculo</v>
      </c>
      <c r="G5265" s="25">
        <v>2007</v>
      </c>
      <c r="H5265" s="24">
        <v>0</v>
      </c>
      <c r="I5265" s="23" t="str">
        <f>VLOOKUP(J5265,PROCV!$E$1:$F$27,2,FALSE)</f>
        <v>33 - Rio de Janeiro</v>
      </c>
      <c r="J5265" s="22" t="s">
        <v>82</v>
      </c>
      <c r="K5265" s="22">
        <v>0</v>
      </c>
      <c r="L5265" s="25">
        <v>294550</v>
      </c>
      <c r="M5265" s="20">
        <f>VLOOKUP(G5265,PROCV!$A$110:$B$119,2,FALSE)</f>
        <v>1.7483032046917215</v>
      </c>
      <c r="N5265" s="17">
        <f t="shared" si="82"/>
        <v>514962.70894194656</v>
      </c>
    </row>
    <row r="5266" spans="1:14" x14ac:dyDescent="0.25">
      <c r="A5266" s="30" t="s">
        <v>48</v>
      </c>
      <c r="B5266" s="29">
        <v>711944</v>
      </c>
      <c r="C5266" s="28" t="s">
        <v>1381</v>
      </c>
      <c r="D5266" s="27" t="s">
        <v>4</v>
      </c>
      <c r="E5266" s="27" t="s">
        <v>230</v>
      </c>
      <c r="F5266" s="26" t="str">
        <f>VLOOKUP(E5266,PROCV!$A$1:$B$107,2,TRUE)</f>
        <v>Artes Cênicas e Espetáculo</v>
      </c>
      <c r="G5266" s="25">
        <v>2007</v>
      </c>
      <c r="H5266" s="24">
        <v>0</v>
      </c>
      <c r="I5266" s="23" t="str">
        <f>VLOOKUP(J5266,PROCV!$E$1:$F$27,2,FALSE)</f>
        <v>35 - São Paulo</v>
      </c>
      <c r="J5266" s="22" t="s">
        <v>76</v>
      </c>
      <c r="K5266" s="22">
        <v>0</v>
      </c>
      <c r="L5266" s="25">
        <v>100000</v>
      </c>
      <c r="M5266" s="20">
        <f>VLOOKUP(G5266,PROCV!$A$110:$B$119,2,FALSE)</f>
        <v>1.7483032046917215</v>
      </c>
      <c r="N5266" s="17">
        <f t="shared" si="82"/>
        <v>174830.32046917215</v>
      </c>
    </row>
    <row r="5267" spans="1:14" x14ac:dyDescent="0.25">
      <c r="A5267" s="30" t="s">
        <v>48</v>
      </c>
      <c r="B5267" s="29">
        <v>710259</v>
      </c>
      <c r="C5267" s="28" t="s">
        <v>1380</v>
      </c>
      <c r="D5267" s="27" t="s">
        <v>4</v>
      </c>
      <c r="E5267" s="27" t="s">
        <v>230</v>
      </c>
      <c r="F5267" s="26" t="str">
        <f>VLOOKUP(E5267,PROCV!$A$1:$B$107,2,TRUE)</f>
        <v>Artes Cênicas e Espetáculo</v>
      </c>
      <c r="G5267" s="25">
        <v>2007</v>
      </c>
      <c r="H5267" s="24">
        <v>0</v>
      </c>
      <c r="I5267" s="23" t="str">
        <f>VLOOKUP(J5267,PROCV!$E$1:$F$27,2,FALSE)</f>
        <v>29 - Bahia</v>
      </c>
      <c r="J5267" s="22" t="s">
        <v>73</v>
      </c>
      <c r="K5267" s="22">
        <v>0</v>
      </c>
      <c r="L5267" s="25">
        <v>100000</v>
      </c>
      <c r="M5267" s="20">
        <f>VLOOKUP(G5267,PROCV!$A$110:$B$119,2,FALSE)</f>
        <v>1.7483032046917215</v>
      </c>
      <c r="N5267" s="17">
        <f t="shared" si="82"/>
        <v>174830.32046917215</v>
      </c>
    </row>
    <row r="5268" spans="1:14" x14ac:dyDescent="0.25">
      <c r="A5268" s="30" t="s">
        <v>48</v>
      </c>
      <c r="B5268" s="29">
        <v>75970</v>
      </c>
      <c r="C5268" s="28" t="s">
        <v>1379</v>
      </c>
      <c r="D5268" s="27" t="s">
        <v>4</v>
      </c>
      <c r="E5268" s="27" t="s">
        <v>230</v>
      </c>
      <c r="F5268" s="26" t="str">
        <f>VLOOKUP(E5268,PROCV!$A$1:$B$107,2,TRUE)</f>
        <v>Artes Cênicas e Espetáculo</v>
      </c>
      <c r="G5268" s="25">
        <v>2007</v>
      </c>
      <c r="H5268" s="24">
        <v>0</v>
      </c>
      <c r="I5268" s="23" t="str">
        <f>VLOOKUP(J5268,PROCV!$E$1:$F$27,2,FALSE)</f>
        <v>35 - São Paulo</v>
      </c>
      <c r="J5268" s="22" t="s">
        <v>76</v>
      </c>
      <c r="K5268" s="22">
        <v>0</v>
      </c>
      <c r="L5268" s="25">
        <v>30000</v>
      </c>
      <c r="M5268" s="20">
        <f>VLOOKUP(G5268,PROCV!$A$110:$B$119,2,FALSE)</f>
        <v>1.7483032046917215</v>
      </c>
      <c r="N5268" s="17">
        <f t="shared" si="82"/>
        <v>52449.096140751644</v>
      </c>
    </row>
    <row r="5269" spans="1:14" x14ac:dyDescent="0.25">
      <c r="A5269" s="30" t="s">
        <v>48</v>
      </c>
      <c r="B5269" s="29">
        <v>710778</v>
      </c>
      <c r="C5269" s="28" t="s">
        <v>1378</v>
      </c>
      <c r="D5269" s="27" t="s">
        <v>46</v>
      </c>
      <c r="E5269" s="27" t="s">
        <v>50</v>
      </c>
      <c r="F5269" s="26" t="str">
        <f>VLOOKUP(E5269,PROCV!$A$1:$B$107,2,TRUE)</f>
        <v>Educação e Criação em Artes</v>
      </c>
      <c r="G5269" s="25">
        <v>2007</v>
      </c>
      <c r="H5269" s="24">
        <v>0</v>
      </c>
      <c r="I5269" s="23" t="str">
        <f>VLOOKUP(J5269,PROCV!$E$1:$F$27,2,FALSE)</f>
        <v>35 - São Paulo</v>
      </c>
      <c r="J5269" s="22" t="s">
        <v>76</v>
      </c>
      <c r="K5269" s="22">
        <v>0</v>
      </c>
      <c r="L5269" s="25">
        <v>446394</v>
      </c>
      <c r="M5269" s="20">
        <f>VLOOKUP(G5269,PROCV!$A$110:$B$119,2,FALSE)</f>
        <v>1.7483032046917215</v>
      </c>
      <c r="N5269" s="17">
        <f t="shared" si="82"/>
        <v>780432.06075515633</v>
      </c>
    </row>
    <row r="5270" spans="1:14" x14ac:dyDescent="0.25">
      <c r="A5270" s="30" t="s">
        <v>48</v>
      </c>
      <c r="B5270" s="29">
        <v>77163</v>
      </c>
      <c r="C5270" s="28" t="s">
        <v>1377</v>
      </c>
      <c r="D5270" s="27" t="s">
        <v>46</v>
      </c>
      <c r="E5270" s="27" t="s">
        <v>50</v>
      </c>
      <c r="F5270" s="26" t="str">
        <f>VLOOKUP(E5270,PROCV!$A$1:$B$107,2,TRUE)</f>
        <v>Educação e Criação em Artes</v>
      </c>
      <c r="G5270" s="25">
        <v>2007</v>
      </c>
      <c r="H5270" s="24">
        <v>0</v>
      </c>
      <c r="I5270" s="23" t="str">
        <f>VLOOKUP(J5270,PROCV!$E$1:$F$27,2,FALSE)</f>
        <v>23 - Ceará</v>
      </c>
      <c r="J5270" s="22" t="s">
        <v>52</v>
      </c>
      <c r="K5270" s="22">
        <v>0</v>
      </c>
      <c r="L5270" s="25">
        <v>185000</v>
      </c>
      <c r="M5270" s="20">
        <f>VLOOKUP(G5270,PROCV!$A$110:$B$119,2,FALSE)</f>
        <v>1.7483032046917215</v>
      </c>
      <c r="N5270" s="17">
        <f t="shared" si="82"/>
        <v>323436.09286796849</v>
      </c>
    </row>
    <row r="5271" spans="1:14" x14ac:dyDescent="0.25">
      <c r="A5271" s="30" t="s">
        <v>48</v>
      </c>
      <c r="B5271" s="29">
        <v>72077</v>
      </c>
      <c r="C5271" s="28" t="s">
        <v>1376</v>
      </c>
      <c r="D5271" s="27" t="s">
        <v>46</v>
      </c>
      <c r="E5271" s="27" t="s">
        <v>50</v>
      </c>
      <c r="F5271" s="26" t="str">
        <f>VLOOKUP(E5271,PROCV!$A$1:$B$107,2,TRUE)</f>
        <v>Educação e Criação em Artes</v>
      </c>
      <c r="G5271" s="25">
        <v>2007</v>
      </c>
      <c r="H5271" s="24">
        <v>0</v>
      </c>
      <c r="I5271" s="23" t="str">
        <f>VLOOKUP(J5271,PROCV!$E$1:$F$27,2,FALSE)</f>
        <v>29 - Bahia</v>
      </c>
      <c r="J5271" s="22" t="s">
        <v>73</v>
      </c>
      <c r="K5271" s="22">
        <v>0</v>
      </c>
      <c r="L5271" s="25">
        <v>180000</v>
      </c>
      <c r="M5271" s="20">
        <f>VLOOKUP(G5271,PROCV!$A$110:$B$119,2,FALSE)</f>
        <v>1.7483032046917215</v>
      </c>
      <c r="N5271" s="17">
        <f t="shared" si="82"/>
        <v>314694.57684450987</v>
      </c>
    </row>
    <row r="5272" spans="1:14" x14ac:dyDescent="0.25">
      <c r="A5272" s="30" t="s">
        <v>48</v>
      </c>
      <c r="B5272" s="29">
        <v>712015</v>
      </c>
      <c r="C5272" s="28" t="s">
        <v>1375</v>
      </c>
      <c r="D5272" s="27" t="s">
        <v>46</v>
      </c>
      <c r="E5272" s="27" t="s">
        <v>50</v>
      </c>
      <c r="F5272" s="26" t="str">
        <f>VLOOKUP(E5272,PROCV!$A$1:$B$107,2,TRUE)</f>
        <v>Educação e Criação em Artes</v>
      </c>
      <c r="G5272" s="25">
        <v>2007</v>
      </c>
      <c r="H5272" s="24">
        <v>0</v>
      </c>
      <c r="I5272" s="23" t="str">
        <f>VLOOKUP(J5272,PROCV!$E$1:$F$27,2,FALSE)</f>
        <v>33 - Rio de Janeiro</v>
      </c>
      <c r="J5272" s="22" t="s">
        <v>82</v>
      </c>
      <c r="K5272" s="22">
        <v>0</v>
      </c>
      <c r="L5272" s="25">
        <v>185000</v>
      </c>
      <c r="M5272" s="20">
        <f>VLOOKUP(G5272,PROCV!$A$110:$B$119,2,FALSE)</f>
        <v>1.7483032046917215</v>
      </c>
      <c r="N5272" s="17">
        <f t="shared" si="82"/>
        <v>323436.09286796849</v>
      </c>
    </row>
    <row r="5273" spans="1:14" x14ac:dyDescent="0.25">
      <c r="A5273" s="30" t="s">
        <v>48</v>
      </c>
      <c r="B5273" s="29">
        <v>710118</v>
      </c>
      <c r="C5273" s="28" t="s">
        <v>1374</v>
      </c>
      <c r="D5273" s="27" t="s">
        <v>46</v>
      </c>
      <c r="E5273" s="27" t="s">
        <v>50</v>
      </c>
      <c r="F5273" s="26" t="str">
        <f>VLOOKUP(E5273,PROCV!$A$1:$B$107,2,TRUE)</f>
        <v>Educação e Criação em Artes</v>
      </c>
      <c r="G5273" s="25">
        <v>2007</v>
      </c>
      <c r="H5273" s="24">
        <v>0</v>
      </c>
      <c r="I5273" s="23" t="str">
        <f>VLOOKUP(J5273,PROCV!$E$1:$F$27,2,FALSE)</f>
        <v>35 - São Paulo</v>
      </c>
      <c r="J5273" s="22" t="s">
        <v>76</v>
      </c>
      <c r="K5273" s="22">
        <v>0</v>
      </c>
      <c r="L5273" s="25">
        <v>98950</v>
      </c>
      <c r="M5273" s="20">
        <f>VLOOKUP(G5273,PROCV!$A$110:$B$119,2,FALSE)</f>
        <v>1.7483032046917215</v>
      </c>
      <c r="N5273" s="17">
        <f t="shared" si="82"/>
        <v>172994.60210424583</v>
      </c>
    </row>
    <row r="5274" spans="1:14" x14ac:dyDescent="0.25">
      <c r="A5274" s="30" t="s">
        <v>48</v>
      </c>
      <c r="B5274" s="29">
        <v>72258</v>
      </c>
      <c r="C5274" s="28" t="s">
        <v>1373</v>
      </c>
      <c r="D5274" s="27" t="s">
        <v>46</v>
      </c>
      <c r="E5274" s="27" t="s">
        <v>50</v>
      </c>
      <c r="F5274" s="26" t="str">
        <f>VLOOKUP(E5274,PROCV!$A$1:$B$107,2,TRUE)</f>
        <v>Educação e Criação em Artes</v>
      </c>
      <c r="G5274" s="25">
        <v>2007</v>
      </c>
      <c r="H5274" s="24">
        <v>0</v>
      </c>
      <c r="I5274" s="23" t="str">
        <f>VLOOKUP(J5274,PROCV!$E$1:$F$27,2,FALSE)</f>
        <v>35 - São Paulo</v>
      </c>
      <c r="J5274" s="22" t="s">
        <v>76</v>
      </c>
      <c r="K5274" s="22">
        <v>0</v>
      </c>
      <c r="L5274" s="25">
        <v>168209.22</v>
      </c>
      <c r="M5274" s="20">
        <f>VLOOKUP(G5274,PROCV!$A$110:$B$119,2,FALSE)</f>
        <v>1.7483032046917215</v>
      </c>
      <c r="N5274" s="17">
        <f t="shared" si="82"/>
        <v>294080.71838469483</v>
      </c>
    </row>
    <row r="5275" spans="1:14" x14ac:dyDescent="0.25">
      <c r="A5275" s="30" t="s">
        <v>48</v>
      </c>
      <c r="B5275" s="29">
        <v>78469</v>
      </c>
      <c r="C5275" s="28" t="s">
        <v>1372</v>
      </c>
      <c r="D5275" s="27" t="s">
        <v>46</v>
      </c>
      <c r="E5275" s="27" t="s">
        <v>50</v>
      </c>
      <c r="F5275" s="26" t="str">
        <f>VLOOKUP(E5275,PROCV!$A$1:$B$107,2,TRUE)</f>
        <v>Educação e Criação em Artes</v>
      </c>
      <c r="G5275" s="25">
        <v>2007</v>
      </c>
      <c r="H5275" s="24">
        <v>0</v>
      </c>
      <c r="I5275" s="23" t="str">
        <f>VLOOKUP(J5275,PROCV!$E$1:$F$27,2,FALSE)</f>
        <v>16 - Amapá</v>
      </c>
      <c r="J5275" s="22" t="s">
        <v>61</v>
      </c>
      <c r="K5275" s="22">
        <v>0</v>
      </c>
      <c r="L5275" s="25">
        <v>1131318.1499999999</v>
      </c>
      <c r="M5275" s="20">
        <f>VLOOKUP(G5275,PROCV!$A$110:$B$119,2,FALSE)</f>
        <v>1.7483032046917215</v>
      </c>
      <c r="N5275" s="17">
        <f t="shared" si="82"/>
        <v>1977887.1471709094</v>
      </c>
    </row>
    <row r="5276" spans="1:14" x14ac:dyDescent="0.25">
      <c r="A5276" s="30" t="s">
        <v>48</v>
      </c>
      <c r="B5276" s="29">
        <v>83486</v>
      </c>
      <c r="C5276" s="28" t="s">
        <v>1371</v>
      </c>
      <c r="D5276" s="27" t="s">
        <v>46</v>
      </c>
      <c r="E5276" s="27" t="s">
        <v>50</v>
      </c>
      <c r="F5276" s="26" t="str">
        <f>VLOOKUP(E5276,PROCV!$A$1:$B$107,2,TRUE)</f>
        <v>Educação e Criação em Artes</v>
      </c>
      <c r="G5276" s="25">
        <v>2007</v>
      </c>
      <c r="H5276" s="24">
        <v>0</v>
      </c>
      <c r="I5276" s="23" t="str">
        <f>VLOOKUP(J5276,PROCV!$E$1:$F$27,2,FALSE)</f>
        <v>35 - São Paulo</v>
      </c>
      <c r="J5276" s="22" t="s">
        <v>76</v>
      </c>
      <c r="K5276" s="22">
        <v>0</v>
      </c>
      <c r="L5276" s="25">
        <v>154970</v>
      </c>
      <c r="M5276" s="20">
        <f>VLOOKUP(G5276,PROCV!$A$110:$B$119,2,FALSE)</f>
        <v>1.7483032046917215</v>
      </c>
      <c r="N5276" s="17">
        <f t="shared" si="82"/>
        <v>270934.54763107607</v>
      </c>
    </row>
    <row r="5277" spans="1:14" x14ac:dyDescent="0.25">
      <c r="A5277" s="30" t="s">
        <v>48</v>
      </c>
      <c r="B5277" s="29">
        <v>77287</v>
      </c>
      <c r="C5277" s="28" t="s">
        <v>1370</v>
      </c>
      <c r="D5277" s="27" t="s">
        <v>46</v>
      </c>
      <c r="E5277" s="27" t="s">
        <v>50</v>
      </c>
      <c r="F5277" s="26" t="str">
        <f>VLOOKUP(E5277,PROCV!$A$1:$B$107,2,TRUE)</f>
        <v>Educação e Criação em Artes</v>
      </c>
      <c r="G5277" s="25">
        <v>2007</v>
      </c>
      <c r="H5277" s="24">
        <v>0</v>
      </c>
      <c r="I5277" s="23" t="str">
        <f>VLOOKUP(J5277,PROCV!$E$1:$F$27,2,FALSE)</f>
        <v>35 - São Paulo</v>
      </c>
      <c r="J5277" s="22" t="s">
        <v>76</v>
      </c>
      <c r="K5277" s="22">
        <v>0</v>
      </c>
      <c r="L5277" s="25">
        <v>180000</v>
      </c>
      <c r="M5277" s="20">
        <f>VLOOKUP(G5277,PROCV!$A$110:$B$119,2,FALSE)</f>
        <v>1.7483032046917215</v>
      </c>
      <c r="N5277" s="17">
        <f t="shared" si="82"/>
        <v>314694.57684450987</v>
      </c>
    </row>
    <row r="5278" spans="1:14" x14ac:dyDescent="0.25">
      <c r="A5278" s="30" t="s">
        <v>48</v>
      </c>
      <c r="B5278" s="29">
        <v>73126</v>
      </c>
      <c r="C5278" s="28" t="s">
        <v>1369</v>
      </c>
      <c r="D5278" s="27" t="s">
        <v>46</v>
      </c>
      <c r="E5278" s="27" t="s">
        <v>50</v>
      </c>
      <c r="F5278" s="26" t="str">
        <f>VLOOKUP(E5278,PROCV!$A$1:$B$107,2,TRUE)</f>
        <v>Educação e Criação em Artes</v>
      </c>
      <c r="G5278" s="25">
        <v>2007</v>
      </c>
      <c r="H5278" s="24">
        <v>0</v>
      </c>
      <c r="I5278" s="23" t="str">
        <f>VLOOKUP(J5278,PROCV!$E$1:$F$27,2,FALSE)</f>
        <v>50 - Mato Grosso do Sul</v>
      </c>
      <c r="J5278" s="22" t="s">
        <v>179</v>
      </c>
      <c r="K5278" s="22">
        <v>0</v>
      </c>
      <c r="L5278" s="25">
        <v>185000</v>
      </c>
      <c r="M5278" s="20">
        <f>VLOOKUP(G5278,PROCV!$A$110:$B$119,2,FALSE)</f>
        <v>1.7483032046917215</v>
      </c>
      <c r="N5278" s="17">
        <f t="shared" si="82"/>
        <v>323436.09286796849</v>
      </c>
    </row>
    <row r="5279" spans="1:14" x14ac:dyDescent="0.25">
      <c r="A5279" s="30" t="s">
        <v>48</v>
      </c>
      <c r="B5279" s="29">
        <v>78493</v>
      </c>
      <c r="C5279" s="28" t="s">
        <v>1368</v>
      </c>
      <c r="D5279" s="27" t="s">
        <v>46</v>
      </c>
      <c r="E5279" s="27" t="s">
        <v>50</v>
      </c>
      <c r="F5279" s="26" t="str">
        <f>VLOOKUP(E5279,PROCV!$A$1:$B$107,2,TRUE)</f>
        <v>Educação e Criação em Artes</v>
      </c>
      <c r="G5279" s="25">
        <v>2007</v>
      </c>
      <c r="H5279" s="24">
        <v>0</v>
      </c>
      <c r="I5279" s="23" t="str">
        <f>VLOOKUP(J5279,PROCV!$E$1:$F$27,2,FALSE)</f>
        <v>31 - Minas Gerais</v>
      </c>
      <c r="J5279" s="22" t="s">
        <v>85</v>
      </c>
      <c r="K5279" s="22">
        <v>0</v>
      </c>
      <c r="L5279" s="25">
        <v>185000</v>
      </c>
      <c r="M5279" s="20">
        <f>VLOOKUP(G5279,PROCV!$A$110:$B$119,2,FALSE)</f>
        <v>1.7483032046917215</v>
      </c>
      <c r="N5279" s="17">
        <f t="shared" si="82"/>
        <v>323436.09286796849</v>
      </c>
    </row>
    <row r="5280" spans="1:14" x14ac:dyDescent="0.25">
      <c r="A5280" s="30" t="s">
        <v>48</v>
      </c>
      <c r="B5280" s="29">
        <v>71626</v>
      </c>
      <c r="C5280" s="28" t="s">
        <v>1367</v>
      </c>
      <c r="D5280" s="27" t="s">
        <v>46</v>
      </c>
      <c r="E5280" s="27" t="s">
        <v>50</v>
      </c>
      <c r="F5280" s="26" t="str">
        <f>VLOOKUP(E5280,PROCV!$A$1:$B$107,2,TRUE)</f>
        <v>Educação e Criação em Artes</v>
      </c>
      <c r="G5280" s="25">
        <v>2007</v>
      </c>
      <c r="H5280" s="24">
        <v>0</v>
      </c>
      <c r="I5280" s="23" t="str">
        <f>VLOOKUP(J5280,PROCV!$E$1:$F$27,2,FALSE)</f>
        <v>31 - Minas Gerais</v>
      </c>
      <c r="J5280" s="22" t="s">
        <v>85</v>
      </c>
      <c r="K5280" s="22">
        <v>0</v>
      </c>
      <c r="L5280" s="25">
        <v>119800</v>
      </c>
      <c r="M5280" s="20">
        <f>VLOOKUP(G5280,PROCV!$A$110:$B$119,2,FALSE)</f>
        <v>1.7483032046917215</v>
      </c>
      <c r="N5280" s="17">
        <f t="shared" si="82"/>
        <v>209446.72392206822</v>
      </c>
    </row>
    <row r="5281" spans="1:14" x14ac:dyDescent="0.25">
      <c r="A5281" s="30" t="s">
        <v>48</v>
      </c>
      <c r="B5281" s="29">
        <v>76765</v>
      </c>
      <c r="C5281" s="28" t="s">
        <v>1366</v>
      </c>
      <c r="D5281" s="27" t="s">
        <v>46</v>
      </c>
      <c r="E5281" s="27" t="s">
        <v>50</v>
      </c>
      <c r="F5281" s="26" t="str">
        <f>VLOOKUP(E5281,PROCV!$A$1:$B$107,2,TRUE)</f>
        <v>Educação e Criação em Artes</v>
      </c>
      <c r="G5281" s="25">
        <v>2007</v>
      </c>
      <c r="H5281" s="24">
        <v>0</v>
      </c>
      <c r="I5281" s="23" t="str">
        <f>VLOOKUP(J5281,PROCV!$E$1:$F$27,2,FALSE)</f>
        <v>43 - Rio Grande do Sul</v>
      </c>
      <c r="J5281" s="22" t="s">
        <v>56</v>
      </c>
      <c r="K5281" s="22">
        <v>0</v>
      </c>
      <c r="L5281" s="25">
        <v>151775.44</v>
      </c>
      <c r="M5281" s="20">
        <f>VLOOKUP(G5281,PROCV!$A$110:$B$119,2,FALSE)</f>
        <v>1.7483032046917215</v>
      </c>
      <c r="N5281" s="17">
        <f t="shared" si="82"/>
        <v>265349.48814549611</v>
      </c>
    </row>
    <row r="5282" spans="1:14" x14ac:dyDescent="0.25">
      <c r="A5282" s="30" t="s">
        <v>48</v>
      </c>
      <c r="B5282" s="29">
        <v>710265</v>
      </c>
      <c r="C5282" s="28" t="s">
        <v>1365</v>
      </c>
      <c r="D5282" s="27" t="s">
        <v>4</v>
      </c>
      <c r="E5282" s="27" t="s">
        <v>230</v>
      </c>
      <c r="F5282" s="26" t="str">
        <f>VLOOKUP(E5282,PROCV!$A$1:$B$107,2,TRUE)</f>
        <v>Artes Cênicas e Espetáculo</v>
      </c>
      <c r="G5282" s="25">
        <v>2007</v>
      </c>
      <c r="H5282" s="24">
        <v>0</v>
      </c>
      <c r="I5282" s="23" t="str">
        <f>VLOOKUP(J5282,PROCV!$E$1:$F$27,2,FALSE)</f>
        <v>31 - Minas Gerais</v>
      </c>
      <c r="J5282" s="22" t="s">
        <v>85</v>
      </c>
      <c r="K5282" s="22">
        <v>0</v>
      </c>
      <c r="L5282" s="25">
        <v>57600</v>
      </c>
      <c r="M5282" s="20">
        <f>VLOOKUP(G5282,PROCV!$A$110:$B$119,2,FALSE)</f>
        <v>1.7483032046917215</v>
      </c>
      <c r="N5282" s="17">
        <f t="shared" si="82"/>
        <v>100702.26459024315</v>
      </c>
    </row>
    <row r="5283" spans="1:14" x14ac:dyDescent="0.25">
      <c r="A5283" s="30" t="s">
        <v>48</v>
      </c>
      <c r="B5283" s="29">
        <v>77408</v>
      </c>
      <c r="C5283" s="28" t="s">
        <v>1364</v>
      </c>
      <c r="D5283" s="27" t="s">
        <v>4</v>
      </c>
      <c r="E5283" s="27" t="s">
        <v>230</v>
      </c>
      <c r="F5283" s="26" t="str">
        <f>VLOOKUP(E5283,PROCV!$A$1:$B$107,2,TRUE)</f>
        <v>Artes Cênicas e Espetáculo</v>
      </c>
      <c r="G5283" s="25">
        <v>2007</v>
      </c>
      <c r="H5283" s="24">
        <v>0</v>
      </c>
      <c r="I5283" s="23" t="str">
        <f>VLOOKUP(J5283,PROCV!$E$1:$F$27,2,FALSE)</f>
        <v>35 - São Paulo</v>
      </c>
      <c r="J5283" s="22" t="s">
        <v>76</v>
      </c>
      <c r="K5283" s="22">
        <v>0</v>
      </c>
      <c r="L5283" s="25">
        <v>150000</v>
      </c>
      <c r="M5283" s="20">
        <f>VLOOKUP(G5283,PROCV!$A$110:$B$119,2,FALSE)</f>
        <v>1.7483032046917215</v>
      </c>
      <c r="N5283" s="17">
        <f t="shared" si="82"/>
        <v>262245.48070375825</v>
      </c>
    </row>
    <row r="5284" spans="1:14" x14ac:dyDescent="0.25">
      <c r="A5284" s="30" t="s">
        <v>48</v>
      </c>
      <c r="B5284" s="29">
        <v>79713</v>
      </c>
      <c r="C5284" s="28" t="s">
        <v>1363</v>
      </c>
      <c r="D5284" s="27" t="s">
        <v>4</v>
      </c>
      <c r="E5284" s="27" t="s">
        <v>230</v>
      </c>
      <c r="F5284" s="26" t="str">
        <f>VLOOKUP(E5284,PROCV!$A$1:$B$107,2,TRUE)</f>
        <v>Artes Cênicas e Espetáculo</v>
      </c>
      <c r="G5284" s="25">
        <v>2007</v>
      </c>
      <c r="H5284" s="24">
        <v>0</v>
      </c>
      <c r="I5284" s="23" t="str">
        <f>VLOOKUP(J5284,PROCV!$E$1:$F$27,2,FALSE)</f>
        <v>33 - Rio de Janeiro</v>
      </c>
      <c r="J5284" s="22" t="s">
        <v>82</v>
      </c>
      <c r="K5284" s="22">
        <v>0</v>
      </c>
      <c r="L5284" s="25">
        <v>40000</v>
      </c>
      <c r="M5284" s="20">
        <f>VLOOKUP(G5284,PROCV!$A$110:$B$119,2,FALSE)</f>
        <v>1.7483032046917215</v>
      </c>
      <c r="N5284" s="17">
        <f t="shared" si="82"/>
        <v>69932.128187668859</v>
      </c>
    </row>
    <row r="5285" spans="1:14" x14ac:dyDescent="0.25">
      <c r="A5285" s="30" t="s">
        <v>48</v>
      </c>
      <c r="B5285" s="29">
        <v>78054</v>
      </c>
      <c r="C5285" s="28" t="s">
        <v>1362</v>
      </c>
      <c r="D5285" s="27" t="s">
        <v>314</v>
      </c>
      <c r="E5285" s="27" t="s">
        <v>265</v>
      </c>
      <c r="F5285" s="26" t="str">
        <f>VLOOKUP(E5285,PROCV!$A$1:$B$107,2,TRUE)</f>
        <v>Patrimônio</v>
      </c>
      <c r="G5285" s="31">
        <v>2007</v>
      </c>
      <c r="H5285" s="24">
        <v>0</v>
      </c>
      <c r="I5285" s="23" t="str">
        <f>VLOOKUP(J5285,PROCV!$E$1:$F$27,2,FALSE)</f>
        <v>53 - Distrito Federal</v>
      </c>
      <c r="J5285" s="22" t="s">
        <v>75</v>
      </c>
      <c r="K5285" s="22">
        <v>0</v>
      </c>
      <c r="L5285" s="31">
        <v>100000</v>
      </c>
      <c r="M5285" s="20">
        <f>VLOOKUP(G5285,PROCV!$A$110:$B$119,2,FALSE)</f>
        <v>1.7483032046917215</v>
      </c>
      <c r="N5285" s="17">
        <f t="shared" si="82"/>
        <v>174830.32046917215</v>
      </c>
    </row>
    <row r="5286" spans="1:14" x14ac:dyDescent="0.25">
      <c r="A5286" s="30" t="s">
        <v>48</v>
      </c>
      <c r="B5286" s="29">
        <v>71874</v>
      </c>
      <c r="C5286" s="28" t="s">
        <v>1361</v>
      </c>
      <c r="D5286" s="27" t="s">
        <v>314</v>
      </c>
      <c r="E5286" s="27" t="s">
        <v>265</v>
      </c>
      <c r="F5286" s="26" t="str">
        <f>VLOOKUP(E5286,PROCV!$A$1:$B$107,2,TRUE)</f>
        <v>Patrimônio</v>
      </c>
      <c r="G5286" s="31">
        <v>2007</v>
      </c>
      <c r="H5286" s="24">
        <v>0</v>
      </c>
      <c r="I5286" s="23" t="str">
        <f>VLOOKUP(J5286,PROCV!$E$1:$F$27,2,FALSE)</f>
        <v>53 - Distrito Federal</v>
      </c>
      <c r="J5286" s="22" t="s">
        <v>75</v>
      </c>
      <c r="K5286" s="22">
        <v>0</v>
      </c>
      <c r="L5286" s="31">
        <v>120000</v>
      </c>
      <c r="M5286" s="20">
        <f>VLOOKUP(G5286,PROCV!$A$110:$B$119,2,FALSE)</f>
        <v>1.7483032046917215</v>
      </c>
      <c r="N5286" s="17">
        <f t="shared" si="82"/>
        <v>209796.38456300658</v>
      </c>
    </row>
    <row r="5287" spans="1:14" x14ac:dyDescent="0.25">
      <c r="A5287" s="30" t="s">
        <v>48</v>
      </c>
      <c r="B5287" s="29">
        <v>79795</v>
      </c>
      <c r="C5287" s="28" t="s">
        <v>1360</v>
      </c>
      <c r="D5287" s="27" t="s">
        <v>4</v>
      </c>
      <c r="E5287" s="27" t="s">
        <v>230</v>
      </c>
      <c r="F5287" s="26" t="str">
        <f>VLOOKUP(E5287,PROCV!$A$1:$B$107,2,TRUE)</f>
        <v>Artes Cênicas e Espetáculo</v>
      </c>
      <c r="G5287" s="25">
        <v>2007</v>
      </c>
      <c r="H5287" s="24">
        <v>0</v>
      </c>
      <c r="I5287" s="23" t="str">
        <f>VLOOKUP(J5287,PROCV!$E$1:$F$27,2,FALSE)</f>
        <v>35 - São Paulo</v>
      </c>
      <c r="J5287" s="22" t="s">
        <v>76</v>
      </c>
      <c r="K5287" s="22">
        <v>0</v>
      </c>
      <c r="L5287" s="25">
        <v>50000</v>
      </c>
      <c r="M5287" s="20">
        <f>VLOOKUP(G5287,PROCV!$A$110:$B$119,2,FALSE)</f>
        <v>1.7483032046917215</v>
      </c>
      <c r="N5287" s="17">
        <f t="shared" si="82"/>
        <v>87415.160234586074</v>
      </c>
    </row>
    <row r="5288" spans="1:14" x14ac:dyDescent="0.25">
      <c r="A5288" s="30" t="s">
        <v>48</v>
      </c>
      <c r="B5288" s="29">
        <v>711607</v>
      </c>
      <c r="C5288" s="28" t="s">
        <v>1359</v>
      </c>
      <c r="D5288" s="27" t="s">
        <v>4</v>
      </c>
      <c r="E5288" s="27" t="s">
        <v>230</v>
      </c>
      <c r="F5288" s="26" t="str">
        <f>VLOOKUP(E5288,PROCV!$A$1:$B$107,2,TRUE)</f>
        <v>Artes Cênicas e Espetáculo</v>
      </c>
      <c r="G5288" s="25">
        <v>2007</v>
      </c>
      <c r="H5288" s="24">
        <v>0</v>
      </c>
      <c r="I5288" s="23" t="str">
        <f>VLOOKUP(J5288,PROCV!$E$1:$F$27,2,FALSE)</f>
        <v>35 - São Paulo</v>
      </c>
      <c r="J5288" s="22" t="s">
        <v>76</v>
      </c>
      <c r="K5288" s="22">
        <v>0</v>
      </c>
      <c r="L5288" s="25">
        <v>1520281.96</v>
      </c>
      <c r="M5288" s="20">
        <f>VLOOKUP(G5288,PROCV!$A$110:$B$119,2,FALSE)</f>
        <v>1.7483032046917215</v>
      </c>
      <c r="N5288" s="17">
        <f t="shared" si="82"/>
        <v>2657913.8227030113</v>
      </c>
    </row>
    <row r="5289" spans="1:14" x14ac:dyDescent="0.25">
      <c r="A5289" s="30" t="s">
        <v>48</v>
      </c>
      <c r="B5289" s="29">
        <v>71886</v>
      </c>
      <c r="C5289" s="28" t="s">
        <v>1358</v>
      </c>
      <c r="D5289" s="27" t="s">
        <v>46</v>
      </c>
      <c r="E5289" s="27" t="s">
        <v>50</v>
      </c>
      <c r="F5289" s="26" t="str">
        <f>VLOOKUP(E5289,PROCV!$A$1:$B$107,2,TRUE)</f>
        <v>Educação e Criação em Artes</v>
      </c>
      <c r="G5289" s="25">
        <v>2007</v>
      </c>
      <c r="H5289" s="24">
        <v>0</v>
      </c>
      <c r="I5289" s="23" t="str">
        <f>VLOOKUP(J5289,PROCV!$E$1:$F$27,2,FALSE)</f>
        <v>50 - Mato Grosso do Sul</v>
      </c>
      <c r="J5289" s="22" t="s">
        <v>179</v>
      </c>
      <c r="K5289" s="22">
        <v>0</v>
      </c>
      <c r="L5289" s="25">
        <v>179994.46</v>
      </c>
      <c r="M5289" s="20">
        <f>VLOOKUP(G5289,PROCV!$A$110:$B$119,2,FALSE)</f>
        <v>1.7483032046917215</v>
      </c>
      <c r="N5289" s="17">
        <f t="shared" si="82"/>
        <v>314684.89124475588</v>
      </c>
    </row>
    <row r="5290" spans="1:14" x14ac:dyDescent="0.25">
      <c r="A5290" s="30" t="s">
        <v>48</v>
      </c>
      <c r="B5290" s="29">
        <v>711202</v>
      </c>
      <c r="C5290" s="28" t="s">
        <v>1357</v>
      </c>
      <c r="D5290" s="27" t="s">
        <v>314</v>
      </c>
      <c r="E5290" s="27" t="s">
        <v>265</v>
      </c>
      <c r="F5290" s="26" t="str">
        <f>VLOOKUP(E5290,PROCV!$A$1:$B$107,2,TRUE)</f>
        <v>Patrimônio</v>
      </c>
      <c r="G5290" s="31">
        <v>2007</v>
      </c>
      <c r="H5290" s="24">
        <v>0</v>
      </c>
      <c r="I5290" s="23" t="str">
        <f>VLOOKUP(J5290,PROCV!$E$1:$F$27,2,FALSE)</f>
        <v>23 - Ceará</v>
      </c>
      <c r="J5290" s="22" t="s">
        <v>52</v>
      </c>
      <c r="K5290" s="22">
        <v>0</v>
      </c>
      <c r="L5290" s="31">
        <v>18429.77</v>
      </c>
      <c r="M5290" s="20">
        <f>VLOOKUP(G5290,PROCV!$A$110:$B$119,2,FALSE)</f>
        <v>1.7483032046917215</v>
      </c>
      <c r="N5290" s="17">
        <f t="shared" si="82"/>
        <v>32220.825952731349</v>
      </c>
    </row>
    <row r="5291" spans="1:14" x14ac:dyDescent="0.25">
      <c r="A5291" s="30" t="s">
        <v>48</v>
      </c>
      <c r="B5291" s="29">
        <v>76206</v>
      </c>
      <c r="C5291" s="28" t="s">
        <v>1356</v>
      </c>
      <c r="D5291" s="27" t="s">
        <v>4</v>
      </c>
      <c r="E5291" s="27" t="s">
        <v>230</v>
      </c>
      <c r="F5291" s="26" t="str">
        <f>VLOOKUP(E5291,PROCV!$A$1:$B$107,2,TRUE)</f>
        <v>Artes Cênicas e Espetáculo</v>
      </c>
      <c r="G5291" s="25">
        <v>2007</v>
      </c>
      <c r="H5291" s="24">
        <v>0</v>
      </c>
      <c r="I5291" s="23" t="str">
        <f>VLOOKUP(J5291,PROCV!$E$1:$F$27,2,FALSE)</f>
        <v>29 - Bahia</v>
      </c>
      <c r="J5291" s="22" t="s">
        <v>73</v>
      </c>
      <c r="K5291" s="22">
        <v>0</v>
      </c>
      <c r="L5291" s="25">
        <v>201399</v>
      </c>
      <c r="M5291" s="20">
        <f>VLOOKUP(G5291,PROCV!$A$110:$B$119,2,FALSE)</f>
        <v>1.7483032046917215</v>
      </c>
      <c r="N5291" s="17">
        <f t="shared" si="82"/>
        <v>352106.51712170802</v>
      </c>
    </row>
    <row r="5292" spans="1:14" x14ac:dyDescent="0.25">
      <c r="A5292" s="30" t="s">
        <v>48</v>
      </c>
      <c r="B5292" s="29">
        <v>74837</v>
      </c>
      <c r="C5292" s="28" t="s">
        <v>1355</v>
      </c>
      <c r="D5292" s="27" t="s">
        <v>4</v>
      </c>
      <c r="E5292" s="27" t="s">
        <v>230</v>
      </c>
      <c r="F5292" s="26" t="str">
        <f>VLOOKUP(E5292,PROCV!$A$1:$B$107,2,TRUE)</f>
        <v>Artes Cênicas e Espetáculo</v>
      </c>
      <c r="G5292" s="25">
        <v>2007</v>
      </c>
      <c r="H5292" s="24">
        <v>0</v>
      </c>
      <c r="I5292" s="23" t="str">
        <f>VLOOKUP(J5292,PROCV!$E$1:$F$27,2,FALSE)</f>
        <v>29 - Bahia</v>
      </c>
      <c r="J5292" s="22" t="s">
        <v>73</v>
      </c>
      <c r="K5292" s="22">
        <v>0</v>
      </c>
      <c r="L5292" s="25">
        <v>110000</v>
      </c>
      <c r="M5292" s="20">
        <f>VLOOKUP(G5292,PROCV!$A$110:$B$119,2,FALSE)</f>
        <v>1.7483032046917215</v>
      </c>
      <c r="N5292" s="17">
        <f t="shared" si="82"/>
        <v>192313.35251608936</v>
      </c>
    </row>
    <row r="5293" spans="1:14" x14ac:dyDescent="0.25">
      <c r="A5293" s="30" t="s">
        <v>48</v>
      </c>
      <c r="B5293" s="29">
        <v>81394</v>
      </c>
      <c r="C5293" s="28" t="s">
        <v>1354</v>
      </c>
      <c r="D5293" s="27" t="s">
        <v>46</v>
      </c>
      <c r="E5293" s="27" t="s">
        <v>50</v>
      </c>
      <c r="F5293" s="26" t="str">
        <f>VLOOKUP(E5293,PROCV!$A$1:$B$107,2,TRUE)</f>
        <v>Educação e Criação em Artes</v>
      </c>
      <c r="G5293" s="25">
        <v>2007</v>
      </c>
      <c r="H5293" s="24">
        <v>0</v>
      </c>
      <c r="I5293" s="23" t="str">
        <f>VLOOKUP(J5293,PROCV!$E$1:$F$27,2,FALSE)</f>
        <v>35 - São Paulo</v>
      </c>
      <c r="J5293" s="22" t="s">
        <v>76</v>
      </c>
      <c r="K5293" s="22">
        <v>0</v>
      </c>
      <c r="L5293" s="25">
        <v>231250</v>
      </c>
      <c r="M5293" s="20">
        <f>VLOOKUP(G5293,PROCV!$A$110:$B$119,2,FALSE)</f>
        <v>1.7483032046917215</v>
      </c>
      <c r="N5293" s="17">
        <f t="shared" si="82"/>
        <v>404295.11608496058</v>
      </c>
    </row>
    <row r="5294" spans="1:14" x14ac:dyDescent="0.25">
      <c r="A5294" s="30" t="s">
        <v>48</v>
      </c>
      <c r="B5294" s="29">
        <v>71894</v>
      </c>
      <c r="C5294" s="28" t="s">
        <v>1353</v>
      </c>
      <c r="D5294" s="27" t="s">
        <v>46</v>
      </c>
      <c r="E5294" s="27" t="s">
        <v>50</v>
      </c>
      <c r="F5294" s="26" t="str">
        <f>VLOOKUP(E5294,PROCV!$A$1:$B$107,2,TRUE)</f>
        <v>Educação e Criação em Artes</v>
      </c>
      <c r="G5294" s="25">
        <v>2008</v>
      </c>
      <c r="H5294" s="24">
        <v>0</v>
      </c>
      <c r="I5294" s="23" t="str">
        <f>VLOOKUP(J5294,PROCV!$E$1:$F$27,2,FALSE)</f>
        <v>28 - Sergipe</v>
      </c>
      <c r="J5294" s="22" t="s">
        <v>49</v>
      </c>
      <c r="K5294" s="22">
        <v>0</v>
      </c>
      <c r="L5294" s="25">
        <v>185000</v>
      </c>
      <c r="M5294" s="20">
        <f>VLOOKUP(G5294,PROCV!$A$110:$B$119,2,FALSE)</f>
        <v>1.6508576287825887</v>
      </c>
      <c r="N5294" s="17">
        <f t="shared" si="82"/>
        <v>305408.66132477892</v>
      </c>
    </row>
    <row r="5295" spans="1:14" x14ac:dyDescent="0.25">
      <c r="A5295" s="30" t="s">
        <v>48</v>
      </c>
      <c r="B5295" s="29">
        <v>86159</v>
      </c>
      <c r="C5295" s="28" t="s">
        <v>1352</v>
      </c>
      <c r="D5295" s="27" t="s">
        <v>4</v>
      </c>
      <c r="E5295" s="27" t="s">
        <v>230</v>
      </c>
      <c r="F5295" s="26" t="str">
        <f>VLOOKUP(E5295,PROCV!$A$1:$B$107,2,TRUE)</f>
        <v>Artes Cênicas e Espetáculo</v>
      </c>
      <c r="G5295" s="25">
        <v>2008</v>
      </c>
      <c r="H5295" s="24">
        <v>0</v>
      </c>
      <c r="I5295" s="23" t="str">
        <f>VLOOKUP(J5295,PROCV!$E$1:$F$27,2,FALSE)</f>
        <v>43 - Rio Grande do Sul</v>
      </c>
      <c r="J5295" s="22" t="s">
        <v>56</v>
      </c>
      <c r="K5295" s="22">
        <v>0</v>
      </c>
      <c r="L5295" s="25">
        <v>120000</v>
      </c>
      <c r="M5295" s="20">
        <f>VLOOKUP(G5295,PROCV!$A$110:$B$119,2,FALSE)</f>
        <v>1.6508576287825887</v>
      </c>
      <c r="N5295" s="17">
        <f t="shared" si="82"/>
        <v>198102.91545391065</v>
      </c>
    </row>
    <row r="5296" spans="1:14" x14ac:dyDescent="0.25">
      <c r="A5296" s="30" t="s">
        <v>48</v>
      </c>
      <c r="B5296" s="29">
        <v>84343</v>
      </c>
      <c r="C5296" s="28" t="s">
        <v>1351</v>
      </c>
      <c r="D5296" s="27" t="s">
        <v>4</v>
      </c>
      <c r="E5296" s="27" t="s">
        <v>230</v>
      </c>
      <c r="F5296" s="26" t="str">
        <f>VLOOKUP(E5296,PROCV!$A$1:$B$107,2,TRUE)</f>
        <v>Artes Cênicas e Espetáculo</v>
      </c>
      <c r="G5296" s="25">
        <v>2008</v>
      </c>
      <c r="H5296" s="24">
        <v>0</v>
      </c>
      <c r="I5296" s="23" t="str">
        <f>VLOOKUP(J5296,PROCV!$E$1:$F$27,2,FALSE)</f>
        <v>43 - Rio Grande do Sul</v>
      </c>
      <c r="J5296" s="22" t="s">
        <v>56</v>
      </c>
      <c r="K5296" s="22">
        <v>0</v>
      </c>
      <c r="L5296" s="25">
        <v>97873</v>
      </c>
      <c r="M5296" s="20">
        <f>VLOOKUP(G5296,PROCV!$A$110:$B$119,2,FALSE)</f>
        <v>1.6508576287825887</v>
      </c>
      <c r="N5296" s="17">
        <f t="shared" si="82"/>
        <v>161574.3887018383</v>
      </c>
    </row>
    <row r="5297" spans="1:14" x14ac:dyDescent="0.25">
      <c r="A5297" s="30" t="s">
        <v>48</v>
      </c>
      <c r="B5297" s="29">
        <v>810481</v>
      </c>
      <c r="C5297" s="28" t="s">
        <v>1350</v>
      </c>
      <c r="D5297" s="27" t="s">
        <v>4</v>
      </c>
      <c r="E5297" s="27" t="s">
        <v>230</v>
      </c>
      <c r="F5297" s="26" t="str">
        <f>VLOOKUP(E5297,PROCV!$A$1:$B$107,2,TRUE)</f>
        <v>Artes Cênicas e Espetáculo</v>
      </c>
      <c r="G5297" s="25">
        <v>2008</v>
      </c>
      <c r="H5297" s="24">
        <v>0</v>
      </c>
      <c r="I5297" s="23" t="str">
        <f>VLOOKUP(J5297,PROCV!$E$1:$F$27,2,FALSE)</f>
        <v>31 - Minas Gerais</v>
      </c>
      <c r="J5297" s="22" t="s">
        <v>85</v>
      </c>
      <c r="K5297" s="22">
        <v>0</v>
      </c>
      <c r="L5297" s="25">
        <v>50000</v>
      </c>
      <c r="M5297" s="20">
        <f>VLOOKUP(G5297,PROCV!$A$110:$B$119,2,FALSE)</f>
        <v>1.6508576287825887</v>
      </c>
      <c r="N5297" s="17">
        <f t="shared" si="82"/>
        <v>82542.881439129429</v>
      </c>
    </row>
    <row r="5298" spans="1:14" x14ac:dyDescent="0.25">
      <c r="A5298" s="30" t="s">
        <v>48</v>
      </c>
      <c r="B5298" s="29">
        <v>82863</v>
      </c>
      <c r="C5298" s="28" t="s">
        <v>1349</v>
      </c>
      <c r="D5298" s="27" t="s">
        <v>4</v>
      </c>
      <c r="E5298" s="27" t="s">
        <v>230</v>
      </c>
      <c r="F5298" s="26" t="str">
        <f>VLOOKUP(E5298,PROCV!$A$1:$B$107,2,TRUE)</f>
        <v>Artes Cênicas e Espetáculo</v>
      </c>
      <c r="G5298" s="25">
        <v>2008</v>
      </c>
      <c r="H5298" s="24">
        <v>0</v>
      </c>
      <c r="I5298" s="23" t="str">
        <f>VLOOKUP(J5298,PROCV!$E$1:$F$27,2,FALSE)</f>
        <v>33 - Rio de Janeiro</v>
      </c>
      <c r="J5298" s="22" t="s">
        <v>82</v>
      </c>
      <c r="K5298" s="22">
        <v>0</v>
      </c>
      <c r="L5298" s="25">
        <v>75000</v>
      </c>
      <c r="M5298" s="20">
        <f>VLOOKUP(G5298,PROCV!$A$110:$B$119,2,FALSE)</f>
        <v>1.6508576287825887</v>
      </c>
      <c r="N5298" s="17">
        <f t="shared" si="82"/>
        <v>123814.32215869415</v>
      </c>
    </row>
    <row r="5299" spans="1:14" x14ac:dyDescent="0.25">
      <c r="A5299" s="30" t="s">
        <v>48</v>
      </c>
      <c r="B5299" s="29">
        <v>83728</v>
      </c>
      <c r="C5299" s="28" t="s">
        <v>1348</v>
      </c>
      <c r="D5299" s="27" t="s">
        <v>4</v>
      </c>
      <c r="E5299" s="27" t="s">
        <v>230</v>
      </c>
      <c r="F5299" s="26" t="str">
        <f>VLOOKUP(E5299,PROCV!$A$1:$B$107,2,TRUE)</f>
        <v>Artes Cênicas e Espetáculo</v>
      </c>
      <c r="G5299" s="25">
        <v>2008</v>
      </c>
      <c r="H5299" s="24">
        <v>0</v>
      </c>
      <c r="I5299" s="23" t="str">
        <f>VLOOKUP(J5299,PROCV!$E$1:$F$27,2,FALSE)</f>
        <v>32 - Espírito Santo</v>
      </c>
      <c r="J5299" s="22" t="s">
        <v>67</v>
      </c>
      <c r="K5299" s="22">
        <v>0</v>
      </c>
      <c r="L5299" s="25">
        <v>75000</v>
      </c>
      <c r="M5299" s="20">
        <f>VLOOKUP(G5299,PROCV!$A$110:$B$119,2,FALSE)</f>
        <v>1.6508576287825887</v>
      </c>
      <c r="N5299" s="17">
        <f t="shared" si="82"/>
        <v>123814.32215869415</v>
      </c>
    </row>
    <row r="5300" spans="1:14" x14ac:dyDescent="0.25">
      <c r="A5300" s="30" t="s">
        <v>48</v>
      </c>
      <c r="B5300" s="29">
        <v>83622</v>
      </c>
      <c r="C5300" s="28" t="s">
        <v>1347</v>
      </c>
      <c r="D5300" s="27" t="s">
        <v>46</v>
      </c>
      <c r="E5300" s="27" t="s">
        <v>50</v>
      </c>
      <c r="F5300" s="26" t="str">
        <f>VLOOKUP(E5300,PROCV!$A$1:$B$107,2,TRUE)</f>
        <v>Educação e Criação em Artes</v>
      </c>
      <c r="G5300" s="25">
        <v>2008</v>
      </c>
      <c r="H5300" s="24">
        <v>0</v>
      </c>
      <c r="I5300" s="23" t="str">
        <f>VLOOKUP(J5300,PROCV!$E$1:$F$27,2,FALSE)</f>
        <v>53 - Distrito Federal</v>
      </c>
      <c r="J5300" s="22" t="s">
        <v>75</v>
      </c>
      <c r="K5300" s="22">
        <v>0</v>
      </c>
      <c r="L5300" s="25">
        <v>50000</v>
      </c>
      <c r="M5300" s="20">
        <f>VLOOKUP(G5300,PROCV!$A$110:$B$119,2,FALSE)</f>
        <v>1.6508576287825887</v>
      </c>
      <c r="N5300" s="17">
        <f t="shared" si="82"/>
        <v>82542.881439129429</v>
      </c>
    </row>
    <row r="5301" spans="1:14" x14ac:dyDescent="0.25">
      <c r="A5301" s="30" t="s">
        <v>48</v>
      </c>
      <c r="B5301" s="29">
        <v>83591</v>
      </c>
      <c r="C5301" s="28" t="s">
        <v>1346</v>
      </c>
      <c r="D5301" s="27" t="s">
        <v>4</v>
      </c>
      <c r="E5301" s="27" t="s">
        <v>230</v>
      </c>
      <c r="F5301" s="26" t="str">
        <f>VLOOKUP(E5301,PROCV!$A$1:$B$107,2,TRUE)</f>
        <v>Artes Cênicas e Espetáculo</v>
      </c>
      <c r="G5301" s="25">
        <v>2008</v>
      </c>
      <c r="H5301" s="24">
        <v>0</v>
      </c>
      <c r="I5301" s="23" t="str">
        <f>VLOOKUP(J5301,PROCV!$E$1:$F$27,2,FALSE)</f>
        <v>33 - Rio de Janeiro</v>
      </c>
      <c r="J5301" s="22" t="s">
        <v>82</v>
      </c>
      <c r="K5301" s="22">
        <v>0</v>
      </c>
      <c r="L5301" s="25">
        <v>70000</v>
      </c>
      <c r="M5301" s="20">
        <f>VLOOKUP(G5301,PROCV!$A$110:$B$119,2,FALSE)</f>
        <v>1.6508576287825887</v>
      </c>
      <c r="N5301" s="17">
        <f t="shared" si="82"/>
        <v>115560.03401478121</v>
      </c>
    </row>
    <row r="5302" spans="1:14" x14ac:dyDescent="0.25">
      <c r="A5302" s="30" t="s">
        <v>48</v>
      </c>
      <c r="B5302" s="29">
        <v>83600</v>
      </c>
      <c r="C5302" s="28" t="s">
        <v>1345</v>
      </c>
      <c r="D5302" s="27" t="s">
        <v>300</v>
      </c>
      <c r="E5302" s="27" t="s">
        <v>320</v>
      </c>
      <c r="F5302" s="26" t="str">
        <f>VLOOKUP(E5302,PROCV!$A$1:$B$107,2,TRUE)</f>
        <v>Música</v>
      </c>
      <c r="G5302" s="25">
        <v>2008</v>
      </c>
      <c r="H5302" s="24">
        <v>0</v>
      </c>
      <c r="I5302" s="23" t="str">
        <f>VLOOKUP(J5302,PROCV!$E$1:$F$27,2,FALSE)</f>
        <v>53 - Distrito Federal</v>
      </c>
      <c r="J5302" s="22" t="s">
        <v>75</v>
      </c>
      <c r="K5302" s="22">
        <v>0</v>
      </c>
      <c r="L5302" s="25">
        <v>313419</v>
      </c>
      <c r="M5302" s="20">
        <f>VLOOKUP(G5302,PROCV!$A$110:$B$119,2,FALSE)</f>
        <v>1.6508576287825887</v>
      </c>
      <c r="N5302" s="17">
        <f t="shared" si="82"/>
        <v>517410.14715541014</v>
      </c>
    </row>
    <row r="5303" spans="1:14" x14ac:dyDescent="0.25">
      <c r="A5303" s="30" t="s">
        <v>48</v>
      </c>
      <c r="B5303" s="29">
        <v>87664</v>
      </c>
      <c r="C5303" s="28" t="s">
        <v>1344</v>
      </c>
      <c r="D5303" s="27" t="s">
        <v>4</v>
      </c>
      <c r="E5303" s="27" t="s">
        <v>230</v>
      </c>
      <c r="F5303" s="26" t="str">
        <f>VLOOKUP(E5303,PROCV!$A$1:$B$107,2,TRUE)</f>
        <v>Artes Cênicas e Espetáculo</v>
      </c>
      <c r="G5303" s="25">
        <v>2008</v>
      </c>
      <c r="H5303" s="24">
        <v>0</v>
      </c>
      <c r="I5303" s="23" t="str">
        <f>VLOOKUP(J5303,PROCV!$E$1:$F$27,2,FALSE)</f>
        <v>32 - Espírito Santo</v>
      </c>
      <c r="J5303" s="22" t="s">
        <v>67</v>
      </c>
      <c r="K5303" s="22">
        <v>0</v>
      </c>
      <c r="L5303" s="25">
        <v>150000</v>
      </c>
      <c r="M5303" s="20">
        <f>VLOOKUP(G5303,PROCV!$A$110:$B$119,2,FALSE)</f>
        <v>1.6508576287825887</v>
      </c>
      <c r="N5303" s="17">
        <f t="shared" si="82"/>
        <v>247628.6443173883</v>
      </c>
    </row>
    <row r="5304" spans="1:14" x14ac:dyDescent="0.25">
      <c r="A5304" s="30" t="s">
        <v>48</v>
      </c>
      <c r="B5304" s="29">
        <v>83379</v>
      </c>
      <c r="C5304" s="28" t="s">
        <v>1343</v>
      </c>
      <c r="D5304" s="27" t="s">
        <v>4</v>
      </c>
      <c r="E5304" s="27" t="s">
        <v>230</v>
      </c>
      <c r="F5304" s="26" t="str">
        <f>VLOOKUP(E5304,PROCV!$A$1:$B$107,2,TRUE)</f>
        <v>Artes Cênicas e Espetáculo</v>
      </c>
      <c r="G5304" s="25">
        <v>2008</v>
      </c>
      <c r="H5304" s="24">
        <v>0</v>
      </c>
      <c r="I5304" s="23" t="str">
        <f>VLOOKUP(J5304,PROCV!$E$1:$F$27,2,FALSE)</f>
        <v>21 - Maranhão</v>
      </c>
      <c r="J5304" s="22" t="s">
        <v>63</v>
      </c>
      <c r="K5304" s="22">
        <v>0</v>
      </c>
      <c r="L5304" s="25">
        <v>75000</v>
      </c>
      <c r="M5304" s="20">
        <f>VLOOKUP(G5304,PROCV!$A$110:$B$119,2,FALSE)</f>
        <v>1.6508576287825887</v>
      </c>
      <c r="N5304" s="17">
        <f t="shared" si="82"/>
        <v>123814.32215869415</v>
      </c>
    </row>
    <row r="5305" spans="1:14" x14ac:dyDescent="0.25">
      <c r="A5305" s="30" t="s">
        <v>48</v>
      </c>
      <c r="B5305" s="29">
        <v>86877</v>
      </c>
      <c r="C5305" s="28" t="s">
        <v>1342</v>
      </c>
      <c r="D5305" s="27" t="s">
        <v>4</v>
      </c>
      <c r="E5305" s="27" t="s">
        <v>230</v>
      </c>
      <c r="F5305" s="26" t="str">
        <f>VLOOKUP(E5305,PROCV!$A$1:$B$107,2,TRUE)</f>
        <v>Artes Cênicas e Espetáculo</v>
      </c>
      <c r="G5305" s="25">
        <v>2008</v>
      </c>
      <c r="H5305" s="24">
        <v>0</v>
      </c>
      <c r="I5305" s="23" t="str">
        <f>VLOOKUP(J5305,PROCV!$E$1:$F$27,2,FALSE)</f>
        <v>31 - Minas Gerais</v>
      </c>
      <c r="J5305" s="22" t="s">
        <v>85</v>
      </c>
      <c r="K5305" s="22">
        <v>0</v>
      </c>
      <c r="L5305" s="25">
        <v>75000</v>
      </c>
      <c r="M5305" s="20">
        <f>VLOOKUP(G5305,PROCV!$A$110:$B$119,2,FALSE)</f>
        <v>1.6508576287825887</v>
      </c>
      <c r="N5305" s="17">
        <f t="shared" si="82"/>
        <v>123814.32215869415</v>
      </c>
    </row>
    <row r="5306" spans="1:14" x14ac:dyDescent="0.25">
      <c r="A5306" s="30" t="s">
        <v>48</v>
      </c>
      <c r="B5306" s="29">
        <v>83377</v>
      </c>
      <c r="C5306" s="28" t="s">
        <v>1341</v>
      </c>
      <c r="D5306" s="27" t="s">
        <v>114</v>
      </c>
      <c r="E5306" s="27" t="s">
        <v>113</v>
      </c>
      <c r="F5306" s="26" t="str">
        <f>VLOOKUP(E5306,PROCV!$A$1:$B$107,2,TRUE)</f>
        <v>Música</v>
      </c>
      <c r="G5306" s="25">
        <v>2008</v>
      </c>
      <c r="H5306" s="24">
        <v>0</v>
      </c>
      <c r="I5306" s="23" t="str">
        <f>VLOOKUP(J5306,PROCV!$E$1:$F$27,2,FALSE)</f>
        <v>53 - Distrito Federal</v>
      </c>
      <c r="J5306" s="22" t="s">
        <v>75</v>
      </c>
      <c r="K5306" s="22">
        <v>0</v>
      </c>
      <c r="L5306" s="25">
        <v>92790</v>
      </c>
      <c r="M5306" s="20">
        <f>VLOOKUP(G5306,PROCV!$A$110:$B$119,2,FALSE)</f>
        <v>1.6508576287825887</v>
      </c>
      <c r="N5306" s="17">
        <f t="shared" si="82"/>
        <v>153183.07937473641</v>
      </c>
    </row>
    <row r="5307" spans="1:14" x14ac:dyDescent="0.25">
      <c r="A5307" s="30" t="s">
        <v>48</v>
      </c>
      <c r="B5307" s="29">
        <v>87072</v>
      </c>
      <c r="C5307" s="28" t="s">
        <v>1340</v>
      </c>
      <c r="D5307" s="27" t="s">
        <v>4</v>
      </c>
      <c r="E5307" s="27" t="s">
        <v>230</v>
      </c>
      <c r="F5307" s="26" t="str">
        <f>VLOOKUP(E5307,PROCV!$A$1:$B$107,2,TRUE)</f>
        <v>Artes Cênicas e Espetáculo</v>
      </c>
      <c r="G5307" s="25">
        <v>2008</v>
      </c>
      <c r="H5307" s="24">
        <v>0</v>
      </c>
      <c r="I5307" s="23" t="str">
        <f>VLOOKUP(J5307,PROCV!$E$1:$F$27,2,FALSE)</f>
        <v>43 - Rio Grande do Sul</v>
      </c>
      <c r="J5307" s="22" t="s">
        <v>56</v>
      </c>
      <c r="K5307" s="22">
        <v>0</v>
      </c>
      <c r="L5307" s="25">
        <v>25000</v>
      </c>
      <c r="M5307" s="20">
        <f>VLOOKUP(G5307,PROCV!$A$110:$B$119,2,FALSE)</f>
        <v>1.6508576287825887</v>
      </c>
      <c r="N5307" s="17">
        <f t="shared" si="82"/>
        <v>41271.440719564715</v>
      </c>
    </row>
    <row r="5308" spans="1:14" x14ac:dyDescent="0.25">
      <c r="A5308" s="30" t="s">
        <v>48</v>
      </c>
      <c r="B5308" s="29">
        <v>810199</v>
      </c>
      <c r="C5308" s="28" t="s">
        <v>1339</v>
      </c>
      <c r="D5308" s="27" t="s">
        <v>4</v>
      </c>
      <c r="E5308" s="27" t="s">
        <v>230</v>
      </c>
      <c r="F5308" s="26" t="str">
        <f>VLOOKUP(E5308,PROCV!$A$1:$B$107,2,TRUE)</f>
        <v>Artes Cênicas e Espetáculo</v>
      </c>
      <c r="G5308" s="25">
        <v>2008</v>
      </c>
      <c r="H5308" s="24">
        <v>0</v>
      </c>
      <c r="I5308" s="23" t="str">
        <f>VLOOKUP(J5308,PROCV!$E$1:$F$27,2,FALSE)</f>
        <v>35 - São Paulo</v>
      </c>
      <c r="J5308" s="22" t="s">
        <v>76</v>
      </c>
      <c r="K5308" s="22">
        <v>0</v>
      </c>
      <c r="L5308" s="25">
        <v>96000</v>
      </c>
      <c r="M5308" s="20">
        <f>VLOOKUP(G5308,PROCV!$A$110:$B$119,2,FALSE)</f>
        <v>1.6508576287825887</v>
      </c>
      <c r="N5308" s="17">
        <f t="shared" si="82"/>
        <v>158482.33236312852</v>
      </c>
    </row>
    <row r="5309" spans="1:14" x14ac:dyDescent="0.25">
      <c r="A5309" s="30" t="s">
        <v>48</v>
      </c>
      <c r="B5309" s="29">
        <v>83597</v>
      </c>
      <c r="C5309" s="28" t="s">
        <v>1338</v>
      </c>
      <c r="D5309" s="27" t="s">
        <v>114</v>
      </c>
      <c r="E5309" s="27" t="s">
        <v>113</v>
      </c>
      <c r="F5309" s="26" t="str">
        <f>VLOOKUP(E5309,PROCV!$A$1:$B$107,2,TRUE)</f>
        <v>Música</v>
      </c>
      <c r="G5309" s="25">
        <v>2008</v>
      </c>
      <c r="H5309" s="24">
        <v>0</v>
      </c>
      <c r="I5309" s="23" t="str">
        <f>VLOOKUP(J5309,PROCV!$E$1:$F$27,2,FALSE)</f>
        <v>53 - Distrito Federal</v>
      </c>
      <c r="J5309" s="22" t="s">
        <v>75</v>
      </c>
      <c r="K5309" s="22">
        <v>0</v>
      </c>
      <c r="L5309" s="25">
        <v>100000</v>
      </c>
      <c r="M5309" s="20">
        <f>VLOOKUP(G5309,PROCV!$A$110:$B$119,2,FALSE)</f>
        <v>1.6508576287825887</v>
      </c>
      <c r="N5309" s="17">
        <f t="shared" si="82"/>
        <v>165085.76287825886</v>
      </c>
    </row>
    <row r="5310" spans="1:14" x14ac:dyDescent="0.25">
      <c r="A5310" s="30" t="s">
        <v>48</v>
      </c>
      <c r="B5310" s="29">
        <v>83510</v>
      </c>
      <c r="C5310" s="28" t="s">
        <v>1337</v>
      </c>
      <c r="D5310" s="27" t="s">
        <v>4</v>
      </c>
      <c r="E5310" s="27" t="s">
        <v>230</v>
      </c>
      <c r="F5310" s="26" t="str">
        <f>VLOOKUP(E5310,PROCV!$A$1:$B$107,2,TRUE)</f>
        <v>Artes Cênicas e Espetáculo</v>
      </c>
      <c r="G5310" s="25">
        <v>2008</v>
      </c>
      <c r="H5310" s="24">
        <v>0</v>
      </c>
      <c r="I5310" s="23" t="str">
        <f>VLOOKUP(J5310,PROCV!$E$1:$F$27,2,FALSE)</f>
        <v>33 - Rio de Janeiro</v>
      </c>
      <c r="J5310" s="22" t="s">
        <v>82</v>
      </c>
      <c r="K5310" s="22">
        <v>0</v>
      </c>
      <c r="L5310" s="25">
        <v>100000</v>
      </c>
      <c r="M5310" s="20">
        <f>VLOOKUP(G5310,PROCV!$A$110:$B$119,2,FALSE)</f>
        <v>1.6508576287825887</v>
      </c>
      <c r="N5310" s="17">
        <f t="shared" si="82"/>
        <v>165085.76287825886</v>
      </c>
    </row>
    <row r="5311" spans="1:14" x14ac:dyDescent="0.25">
      <c r="A5311" s="30" t="s">
        <v>48</v>
      </c>
      <c r="B5311" s="29">
        <v>85193</v>
      </c>
      <c r="C5311" s="28" t="s">
        <v>1336</v>
      </c>
      <c r="D5311" s="27" t="s">
        <v>189</v>
      </c>
      <c r="E5311" s="27" t="s">
        <v>213</v>
      </c>
      <c r="F5311" s="26" t="str">
        <f>VLOOKUP(E5311,PROCV!$A$1:$B$107,2,TRUE)</f>
        <v>Patrimônio</v>
      </c>
      <c r="G5311" s="25">
        <v>2008</v>
      </c>
      <c r="H5311" s="24">
        <v>0</v>
      </c>
      <c r="I5311" s="23" t="str">
        <f>VLOOKUP(J5311,PROCV!$E$1:$F$27,2,FALSE)</f>
        <v>41 - Paraná</v>
      </c>
      <c r="J5311" s="22" t="s">
        <v>106</v>
      </c>
      <c r="K5311" s="22">
        <v>0</v>
      </c>
      <c r="L5311" s="25">
        <v>500000</v>
      </c>
      <c r="M5311" s="20">
        <f>VLOOKUP(G5311,PROCV!$A$110:$B$119,2,FALSE)</f>
        <v>1.6508576287825887</v>
      </c>
      <c r="N5311" s="17">
        <f t="shared" si="82"/>
        <v>825428.81439129438</v>
      </c>
    </row>
    <row r="5312" spans="1:14" x14ac:dyDescent="0.25">
      <c r="A5312" s="30" t="s">
        <v>48</v>
      </c>
      <c r="B5312" s="29">
        <v>88072</v>
      </c>
      <c r="C5312" s="28" t="s">
        <v>1335</v>
      </c>
      <c r="D5312" s="27" t="s">
        <v>4</v>
      </c>
      <c r="E5312" s="27" t="s">
        <v>230</v>
      </c>
      <c r="F5312" s="26" t="str">
        <f>VLOOKUP(E5312,PROCV!$A$1:$B$107,2,TRUE)</f>
        <v>Artes Cênicas e Espetáculo</v>
      </c>
      <c r="G5312" s="25">
        <v>2008</v>
      </c>
      <c r="H5312" s="24">
        <v>0</v>
      </c>
      <c r="I5312" s="23" t="str">
        <f>VLOOKUP(J5312,PROCV!$E$1:$F$27,2,FALSE)</f>
        <v>23 - Ceará</v>
      </c>
      <c r="J5312" s="22" t="s">
        <v>52</v>
      </c>
      <c r="K5312" s="22">
        <v>0</v>
      </c>
      <c r="L5312" s="25">
        <v>25000</v>
      </c>
      <c r="M5312" s="20">
        <f>VLOOKUP(G5312,PROCV!$A$110:$B$119,2,FALSE)</f>
        <v>1.6508576287825887</v>
      </c>
      <c r="N5312" s="17">
        <f t="shared" si="82"/>
        <v>41271.440719564715</v>
      </c>
    </row>
    <row r="5313" spans="1:14" x14ac:dyDescent="0.25">
      <c r="A5313" s="30" t="s">
        <v>48</v>
      </c>
      <c r="B5313" s="29">
        <v>84555</v>
      </c>
      <c r="C5313" s="28" t="s">
        <v>1334</v>
      </c>
      <c r="D5313" s="27" t="s">
        <v>4</v>
      </c>
      <c r="E5313" s="27" t="s">
        <v>230</v>
      </c>
      <c r="F5313" s="26" t="str">
        <f>VLOOKUP(E5313,PROCV!$A$1:$B$107,2,TRUE)</f>
        <v>Artes Cênicas e Espetáculo</v>
      </c>
      <c r="G5313" s="25">
        <v>2008</v>
      </c>
      <c r="H5313" s="24">
        <v>0</v>
      </c>
      <c r="I5313" s="23" t="str">
        <f>VLOOKUP(J5313,PROCV!$E$1:$F$27,2,FALSE)</f>
        <v>35 - São Paulo</v>
      </c>
      <c r="J5313" s="22" t="s">
        <v>76</v>
      </c>
      <c r="K5313" s="22">
        <v>0</v>
      </c>
      <c r="L5313" s="25">
        <v>100000</v>
      </c>
      <c r="M5313" s="20">
        <f>VLOOKUP(G5313,PROCV!$A$110:$B$119,2,FALSE)</f>
        <v>1.6508576287825887</v>
      </c>
      <c r="N5313" s="17">
        <f t="shared" si="82"/>
        <v>165085.76287825886</v>
      </c>
    </row>
    <row r="5314" spans="1:14" x14ac:dyDescent="0.25">
      <c r="A5314" s="30" t="s">
        <v>48</v>
      </c>
      <c r="B5314" s="29">
        <v>80897</v>
      </c>
      <c r="C5314" s="28" t="s">
        <v>1333</v>
      </c>
      <c r="D5314" s="27" t="s">
        <v>4</v>
      </c>
      <c r="E5314" s="27" t="s">
        <v>230</v>
      </c>
      <c r="F5314" s="26" t="str">
        <f>VLOOKUP(E5314,PROCV!$A$1:$B$107,2,TRUE)</f>
        <v>Artes Cênicas e Espetáculo</v>
      </c>
      <c r="G5314" s="25">
        <v>2008</v>
      </c>
      <c r="H5314" s="24">
        <v>0</v>
      </c>
      <c r="I5314" s="23" t="str">
        <f>VLOOKUP(J5314,PROCV!$E$1:$F$27,2,FALSE)</f>
        <v>35 - São Paulo</v>
      </c>
      <c r="J5314" s="22" t="s">
        <v>76</v>
      </c>
      <c r="K5314" s="22">
        <v>0</v>
      </c>
      <c r="L5314" s="25">
        <v>30000</v>
      </c>
      <c r="M5314" s="20">
        <f>VLOOKUP(G5314,PROCV!$A$110:$B$119,2,FALSE)</f>
        <v>1.6508576287825887</v>
      </c>
      <c r="N5314" s="17">
        <f t="shared" ref="N5314:N5377" si="83">+M5314*L5314</f>
        <v>49525.728863477663</v>
      </c>
    </row>
    <row r="5315" spans="1:14" x14ac:dyDescent="0.25">
      <c r="A5315" s="30" t="s">
        <v>48</v>
      </c>
      <c r="B5315" s="29">
        <v>83532</v>
      </c>
      <c r="C5315" s="28" t="s">
        <v>1332</v>
      </c>
      <c r="D5315" s="27" t="s">
        <v>4</v>
      </c>
      <c r="E5315" s="27" t="s">
        <v>230</v>
      </c>
      <c r="F5315" s="26" t="str">
        <f>VLOOKUP(E5315,PROCV!$A$1:$B$107,2,TRUE)</f>
        <v>Artes Cênicas e Espetáculo</v>
      </c>
      <c r="G5315" s="25">
        <v>2008</v>
      </c>
      <c r="H5315" s="24">
        <v>0</v>
      </c>
      <c r="I5315" s="23" t="str">
        <f>VLOOKUP(J5315,PROCV!$E$1:$F$27,2,FALSE)</f>
        <v>52 - Goiás</v>
      </c>
      <c r="J5315" s="22" t="s">
        <v>97</v>
      </c>
      <c r="K5315" s="22">
        <v>0</v>
      </c>
      <c r="L5315" s="25">
        <v>50000</v>
      </c>
      <c r="M5315" s="20">
        <f>VLOOKUP(G5315,PROCV!$A$110:$B$119,2,FALSE)</f>
        <v>1.6508576287825887</v>
      </c>
      <c r="N5315" s="17">
        <f t="shared" si="83"/>
        <v>82542.881439129429</v>
      </c>
    </row>
    <row r="5316" spans="1:14" x14ac:dyDescent="0.25">
      <c r="A5316" s="30" t="s">
        <v>48</v>
      </c>
      <c r="B5316" s="29">
        <v>83611</v>
      </c>
      <c r="C5316" s="28" t="s">
        <v>1331</v>
      </c>
      <c r="D5316" s="27" t="s">
        <v>4</v>
      </c>
      <c r="E5316" s="27" t="s">
        <v>230</v>
      </c>
      <c r="F5316" s="26" t="str">
        <f>VLOOKUP(E5316,PROCV!$A$1:$B$107,2,TRUE)</f>
        <v>Artes Cênicas e Espetáculo</v>
      </c>
      <c r="G5316" s="25">
        <v>2008</v>
      </c>
      <c r="H5316" s="24">
        <v>0</v>
      </c>
      <c r="I5316" s="23" t="str">
        <f>VLOOKUP(J5316,PROCV!$E$1:$F$27,2,FALSE)</f>
        <v>53 - Distrito Federal</v>
      </c>
      <c r="J5316" s="22" t="s">
        <v>75</v>
      </c>
      <c r="K5316" s="22">
        <v>0</v>
      </c>
      <c r="L5316" s="25">
        <v>75000</v>
      </c>
      <c r="M5316" s="20">
        <f>VLOOKUP(G5316,PROCV!$A$110:$B$119,2,FALSE)</f>
        <v>1.6508576287825887</v>
      </c>
      <c r="N5316" s="17">
        <f t="shared" si="83"/>
        <v>123814.32215869415</v>
      </c>
    </row>
    <row r="5317" spans="1:14" x14ac:dyDescent="0.25">
      <c r="A5317" s="30" t="s">
        <v>48</v>
      </c>
      <c r="B5317" s="29">
        <v>85046</v>
      </c>
      <c r="C5317" s="28" t="s">
        <v>1330</v>
      </c>
      <c r="D5317" s="27" t="s">
        <v>314</v>
      </c>
      <c r="E5317" s="27" t="s">
        <v>590</v>
      </c>
      <c r="F5317" s="26" t="str">
        <f>VLOOKUP(E5317,PROCV!$A$1:$B$107,2,TRUE)</f>
        <v>Artes Cênicas e Espetáculo</v>
      </c>
      <c r="G5317" s="31">
        <v>2008</v>
      </c>
      <c r="H5317" s="24">
        <v>0</v>
      </c>
      <c r="I5317" s="23" t="str">
        <f>VLOOKUP(J5317,PROCV!$E$1:$F$27,2,FALSE)</f>
        <v>16 - Amapá</v>
      </c>
      <c r="J5317" s="22" t="s">
        <v>61</v>
      </c>
      <c r="K5317" s="22">
        <v>0</v>
      </c>
      <c r="L5317" s="31">
        <v>335420</v>
      </c>
      <c r="M5317" s="20">
        <f>VLOOKUP(G5317,PROCV!$A$110:$B$119,2,FALSE)</f>
        <v>1.6508576287825887</v>
      </c>
      <c r="N5317" s="17">
        <f t="shared" si="83"/>
        <v>553730.66584625584</v>
      </c>
    </row>
    <row r="5318" spans="1:14" x14ac:dyDescent="0.25">
      <c r="A5318" s="30" t="s">
        <v>48</v>
      </c>
      <c r="B5318" s="29">
        <v>88402</v>
      </c>
      <c r="C5318" s="28" t="s">
        <v>1329</v>
      </c>
      <c r="D5318" s="27" t="s">
        <v>46</v>
      </c>
      <c r="E5318" s="27" t="s">
        <v>50</v>
      </c>
      <c r="F5318" s="26" t="str">
        <f>VLOOKUP(E5318,PROCV!$A$1:$B$107,2,TRUE)</f>
        <v>Educação e Criação em Artes</v>
      </c>
      <c r="G5318" s="25">
        <v>2008</v>
      </c>
      <c r="H5318" s="24">
        <v>0</v>
      </c>
      <c r="I5318" s="23" t="str">
        <f>VLOOKUP(J5318,PROCV!$E$1:$F$27,2,FALSE)</f>
        <v>35 - São Paulo</v>
      </c>
      <c r="J5318" s="22" t="s">
        <v>76</v>
      </c>
      <c r="K5318" s="22">
        <v>0</v>
      </c>
      <c r="L5318" s="25">
        <v>3050000</v>
      </c>
      <c r="M5318" s="20">
        <f>VLOOKUP(G5318,PROCV!$A$110:$B$119,2,FALSE)</f>
        <v>1.6508576287825887</v>
      </c>
      <c r="N5318" s="17">
        <f t="shared" si="83"/>
        <v>5035115.7677868959</v>
      </c>
    </row>
    <row r="5319" spans="1:14" x14ac:dyDescent="0.25">
      <c r="A5319" s="30" t="s">
        <v>48</v>
      </c>
      <c r="B5319" s="29">
        <v>82887</v>
      </c>
      <c r="C5319" s="28" t="s">
        <v>1328</v>
      </c>
      <c r="D5319" s="27" t="s">
        <v>46</v>
      </c>
      <c r="E5319" s="27" t="s">
        <v>50</v>
      </c>
      <c r="F5319" s="26" t="str">
        <f>VLOOKUP(E5319,PROCV!$A$1:$B$107,2,TRUE)</f>
        <v>Educação e Criação em Artes</v>
      </c>
      <c r="G5319" s="25">
        <v>2008</v>
      </c>
      <c r="H5319" s="24">
        <v>0</v>
      </c>
      <c r="I5319" s="23" t="str">
        <f>VLOOKUP(J5319,PROCV!$E$1:$F$27,2,FALSE)</f>
        <v>31 - Minas Gerais</v>
      </c>
      <c r="J5319" s="22" t="s">
        <v>85</v>
      </c>
      <c r="K5319" s="22">
        <v>0</v>
      </c>
      <c r="L5319" s="25">
        <v>1592523</v>
      </c>
      <c r="M5319" s="20">
        <f>VLOOKUP(G5319,PROCV!$A$110:$B$119,2,FALSE)</f>
        <v>1.6508576287825887</v>
      </c>
      <c r="N5319" s="17">
        <f t="shared" si="83"/>
        <v>2629028.7435617344</v>
      </c>
    </row>
    <row r="5320" spans="1:14" x14ac:dyDescent="0.25">
      <c r="A5320" s="30" t="s">
        <v>48</v>
      </c>
      <c r="B5320" s="29">
        <v>810524</v>
      </c>
      <c r="C5320" s="28" t="s">
        <v>1327</v>
      </c>
      <c r="D5320" s="27" t="s">
        <v>4</v>
      </c>
      <c r="E5320" s="27" t="s">
        <v>230</v>
      </c>
      <c r="F5320" s="26" t="str">
        <f>VLOOKUP(E5320,PROCV!$A$1:$B$107,2,TRUE)</f>
        <v>Artes Cênicas e Espetáculo</v>
      </c>
      <c r="G5320" s="25">
        <v>2008</v>
      </c>
      <c r="H5320" s="24">
        <v>0</v>
      </c>
      <c r="I5320" s="23" t="str">
        <f>VLOOKUP(J5320,PROCV!$E$1:$F$27,2,FALSE)</f>
        <v>27 - Alagoas</v>
      </c>
      <c r="J5320" s="22" t="s">
        <v>65</v>
      </c>
      <c r="K5320" s="22">
        <v>0</v>
      </c>
      <c r="L5320" s="25">
        <v>50000</v>
      </c>
      <c r="M5320" s="20">
        <f>VLOOKUP(G5320,PROCV!$A$110:$B$119,2,FALSE)</f>
        <v>1.6508576287825887</v>
      </c>
      <c r="N5320" s="17">
        <f t="shared" si="83"/>
        <v>82542.881439129429</v>
      </c>
    </row>
    <row r="5321" spans="1:14" x14ac:dyDescent="0.25">
      <c r="A5321" s="30" t="s">
        <v>48</v>
      </c>
      <c r="B5321" s="29">
        <v>711642</v>
      </c>
      <c r="C5321" s="28" t="s">
        <v>1326</v>
      </c>
      <c r="D5321" s="27" t="s">
        <v>300</v>
      </c>
      <c r="E5321" s="27" t="s">
        <v>299</v>
      </c>
      <c r="F5321" s="26" t="str">
        <f>VLOOKUP(E5321,PROCV!$A$1:$B$107,2,TRUE)</f>
        <v>Patrimônio</v>
      </c>
      <c r="G5321" s="25">
        <v>2008</v>
      </c>
      <c r="H5321" s="24">
        <v>0</v>
      </c>
      <c r="I5321" s="23" t="str">
        <f>VLOOKUP(J5321,PROCV!$E$1:$F$27,2,FALSE)</f>
        <v>33 - Rio de Janeiro</v>
      </c>
      <c r="J5321" s="22" t="s">
        <v>82</v>
      </c>
      <c r="K5321" s="22">
        <v>0</v>
      </c>
      <c r="L5321" s="25">
        <v>169727.2</v>
      </c>
      <c r="M5321" s="20">
        <f>VLOOKUP(G5321,PROCV!$A$110:$B$119,2,FALSE)</f>
        <v>1.6508576287825887</v>
      </c>
      <c r="N5321" s="17">
        <f t="shared" si="83"/>
        <v>280195.44293190818</v>
      </c>
    </row>
    <row r="5322" spans="1:14" x14ac:dyDescent="0.25">
      <c r="A5322" s="30" t="s">
        <v>48</v>
      </c>
      <c r="B5322" s="29">
        <v>86749</v>
      </c>
      <c r="C5322" s="28" t="s">
        <v>1325</v>
      </c>
      <c r="D5322" s="27" t="s">
        <v>189</v>
      </c>
      <c r="E5322" s="27" t="s">
        <v>213</v>
      </c>
      <c r="F5322" s="26" t="str">
        <f>VLOOKUP(E5322,PROCV!$A$1:$B$107,2,TRUE)</f>
        <v>Patrimônio</v>
      </c>
      <c r="G5322" s="25">
        <v>2008</v>
      </c>
      <c r="H5322" s="24">
        <v>0</v>
      </c>
      <c r="I5322" s="23" t="str">
        <f>VLOOKUP(J5322,PROCV!$E$1:$F$27,2,FALSE)</f>
        <v>43 - Rio Grande do Sul</v>
      </c>
      <c r="J5322" s="22" t="s">
        <v>56</v>
      </c>
      <c r="K5322" s="22">
        <v>0</v>
      </c>
      <c r="L5322" s="25">
        <v>199996.23</v>
      </c>
      <c r="M5322" s="20">
        <f>VLOOKUP(G5322,PROCV!$A$110:$B$119,2,FALSE)</f>
        <v>1.6508576287825887</v>
      </c>
      <c r="N5322" s="17">
        <f t="shared" si="83"/>
        <v>330165.30202325725</v>
      </c>
    </row>
    <row r="5323" spans="1:14" x14ac:dyDescent="0.25">
      <c r="A5323" s="30" t="s">
        <v>48</v>
      </c>
      <c r="B5323" s="29">
        <v>83541</v>
      </c>
      <c r="C5323" s="28" t="s">
        <v>1324</v>
      </c>
      <c r="D5323" s="27" t="s">
        <v>46</v>
      </c>
      <c r="E5323" s="27" t="s">
        <v>50</v>
      </c>
      <c r="F5323" s="26" t="str">
        <f>VLOOKUP(E5323,PROCV!$A$1:$B$107,2,TRUE)</f>
        <v>Educação e Criação em Artes</v>
      </c>
      <c r="G5323" s="25">
        <v>2008</v>
      </c>
      <c r="H5323" s="24">
        <v>0</v>
      </c>
      <c r="I5323" s="23" t="str">
        <f>VLOOKUP(J5323,PROCV!$E$1:$F$27,2,FALSE)</f>
        <v>53 - Distrito Federal</v>
      </c>
      <c r="J5323" s="22" t="s">
        <v>75</v>
      </c>
      <c r="K5323" s="22">
        <v>0</v>
      </c>
      <c r="L5323" s="25">
        <v>50000</v>
      </c>
      <c r="M5323" s="20">
        <f>VLOOKUP(G5323,PROCV!$A$110:$B$119,2,FALSE)</f>
        <v>1.6508576287825887</v>
      </c>
      <c r="N5323" s="17">
        <f t="shared" si="83"/>
        <v>82542.881439129429</v>
      </c>
    </row>
    <row r="5324" spans="1:14" x14ac:dyDescent="0.25">
      <c r="A5324" s="30" t="s">
        <v>48</v>
      </c>
      <c r="B5324" s="29">
        <v>72012</v>
      </c>
      <c r="C5324" s="28" t="s">
        <v>1323</v>
      </c>
      <c r="D5324" s="27" t="s">
        <v>46</v>
      </c>
      <c r="E5324" s="27" t="s">
        <v>50</v>
      </c>
      <c r="F5324" s="26" t="str">
        <f>VLOOKUP(E5324,PROCV!$A$1:$B$107,2,TRUE)</f>
        <v>Educação e Criação em Artes</v>
      </c>
      <c r="G5324" s="25">
        <v>2008</v>
      </c>
      <c r="H5324" s="24">
        <v>0</v>
      </c>
      <c r="I5324" s="23" t="str">
        <f>VLOOKUP(J5324,PROCV!$E$1:$F$27,2,FALSE)</f>
        <v>17 - Tocantins</v>
      </c>
      <c r="J5324" s="22" t="s">
        <v>64</v>
      </c>
      <c r="K5324" s="22">
        <v>0</v>
      </c>
      <c r="L5324" s="25">
        <v>185000</v>
      </c>
      <c r="M5324" s="20">
        <f>VLOOKUP(G5324,PROCV!$A$110:$B$119,2,FALSE)</f>
        <v>1.6508576287825887</v>
      </c>
      <c r="N5324" s="17">
        <f t="shared" si="83"/>
        <v>305408.66132477892</v>
      </c>
    </row>
    <row r="5325" spans="1:14" x14ac:dyDescent="0.25">
      <c r="A5325" s="30" t="s">
        <v>48</v>
      </c>
      <c r="B5325" s="29">
        <v>77305</v>
      </c>
      <c r="C5325" s="28" t="s">
        <v>1322</v>
      </c>
      <c r="D5325" s="27" t="s">
        <v>46</v>
      </c>
      <c r="E5325" s="27" t="s">
        <v>50</v>
      </c>
      <c r="F5325" s="26" t="str">
        <f>VLOOKUP(E5325,PROCV!$A$1:$B$107,2,TRUE)</f>
        <v>Educação e Criação em Artes</v>
      </c>
      <c r="G5325" s="25">
        <v>2008</v>
      </c>
      <c r="H5325" s="24">
        <v>0</v>
      </c>
      <c r="I5325" s="23" t="str">
        <f>VLOOKUP(J5325,PROCV!$E$1:$F$27,2,FALSE)</f>
        <v>25 - Paraíba</v>
      </c>
      <c r="J5325" s="22" t="s">
        <v>346</v>
      </c>
      <c r="K5325" s="22">
        <v>0</v>
      </c>
      <c r="L5325" s="25">
        <v>185000</v>
      </c>
      <c r="M5325" s="20">
        <f>VLOOKUP(G5325,PROCV!$A$110:$B$119,2,FALSE)</f>
        <v>1.6508576287825887</v>
      </c>
      <c r="N5325" s="17">
        <f t="shared" si="83"/>
        <v>305408.66132477892</v>
      </c>
    </row>
    <row r="5326" spans="1:14" x14ac:dyDescent="0.25">
      <c r="A5326" s="30" t="s">
        <v>48</v>
      </c>
      <c r="B5326" s="29">
        <v>84905</v>
      </c>
      <c r="C5326" s="28" t="s">
        <v>1321</v>
      </c>
      <c r="D5326" s="27" t="s">
        <v>46</v>
      </c>
      <c r="E5326" s="27" t="s">
        <v>50</v>
      </c>
      <c r="F5326" s="26" t="str">
        <f>VLOOKUP(E5326,PROCV!$A$1:$B$107,2,TRUE)</f>
        <v>Educação e Criação em Artes</v>
      </c>
      <c r="G5326" s="25">
        <v>2008</v>
      </c>
      <c r="H5326" s="24">
        <v>0</v>
      </c>
      <c r="I5326" s="23" t="str">
        <f>VLOOKUP(J5326,PROCV!$E$1:$F$27,2,FALSE)</f>
        <v>42 - Santa Catarina</v>
      </c>
      <c r="J5326" s="22" t="s">
        <v>79</v>
      </c>
      <c r="K5326" s="22">
        <v>0</v>
      </c>
      <c r="L5326" s="25">
        <v>150000</v>
      </c>
      <c r="M5326" s="20">
        <f>VLOOKUP(G5326,PROCV!$A$110:$B$119,2,FALSE)</f>
        <v>1.6508576287825887</v>
      </c>
      <c r="N5326" s="17">
        <f t="shared" si="83"/>
        <v>247628.6443173883</v>
      </c>
    </row>
    <row r="5327" spans="1:14" x14ac:dyDescent="0.25">
      <c r="A5327" s="30" t="s">
        <v>48</v>
      </c>
      <c r="B5327" s="29">
        <v>82067</v>
      </c>
      <c r="C5327" s="28" t="s">
        <v>1320</v>
      </c>
      <c r="D5327" s="27" t="s">
        <v>4</v>
      </c>
      <c r="E5327" s="27" t="s">
        <v>230</v>
      </c>
      <c r="F5327" s="26" t="str">
        <f>VLOOKUP(E5327,PROCV!$A$1:$B$107,2,TRUE)</f>
        <v>Artes Cênicas e Espetáculo</v>
      </c>
      <c r="G5327" s="25">
        <v>2008</v>
      </c>
      <c r="H5327" s="24">
        <v>0</v>
      </c>
      <c r="I5327" s="23" t="str">
        <f>VLOOKUP(J5327,PROCV!$E$1:$F$27,2,FALSE)</f>
        <v>33 - Rio de Janeiro</v>
      </c>
      <c r="J5327" s="22" t="s">
        <v>82</v>
      </c>
      <c r="K5327" s="22">
        <v>0</v>
      </c>
      <c r="L5327" s="25">
        <v>70000</v>
      </c>
      <c r="M5327" s="20">
        <f>VLOOKUP(G5327,PROCV!$A$110:$B$119,2,FALSE)</f>
        <v>1.6508576287825887</v>
      </c>
      <c r="N5327" s="17">
        <f t="shared" si="83"/>
        <v>115560.03401478121</v>
      </c>
    </row>
    <row r="5328" spans="1:14" x14ac:dyDescent="0.25">
      <c r="A5328" s="30" t="s">
        <v>48</v>
      </c>
      <c r="B5328" s="29">
        <v>85152</v>
      </c>
      <c r="C5328" s="28" t="s">
        <v>1319</v>
      </c>
      <c r="D5328" s="27" t="s">
        <v>46</v>
      </c>
      <c r="E5328" s="27" t="s">
        <v>50</v>
      </c>
      <c r="F5328" s="26" t="str">
        <f>VLOOKUP(E5328,PROCV!$A$1:$B$107,2,TRUE)</f>
        <v>Educação e Criação em Artes</v>
      </c>
      <c r="G5328" s="25">
        <v>2008</v>
      </c>
      <c r="H5328" s="24">
        <v>0</v>
      </c>
      <c r="I5328" s="23" t="str">
        <f>VLOOKUP(J5328,PROCV!$E$1:$F$27,2,FALSE)</f>
        <v>27 - Alagoas</v>
      </c>
      <c r="J5328" s="22" t="s">
        <v>65</v>
      </c>
      <c r="K5328" s="22">
        <v>0</v>
      </c>
      <c r="L5328" s="25">
        <v>100000</v>
      </c>
      <c r="M5328" s="20">
        <f>VLOOKUP(G5328,PROCV!$A$110:$B$119,2,FALSE)</f>
        <v>1.6508576287825887</v>
      </c>
      <c r="N5328" s="17">
        <f t="shared" si="83"/>
        <v>165085.76287825886</v>
      </c>
    </row>
    <row r="5329" spans="1:14" x14ac:dyDescent="0.25">
      <c r="A5329" s="30" t="s">
        <v>48</v>
      </c>
      <c r="B5329" s="29">
        <v>810658</v>
      </c>
      <c r="C5329" s="28" t="s">
        <v>1318</v>
      </c>
      <c r="D5329" s="27" t="s">
        <v>4</v>
      </c>
      <c r="E5329" s="27" t="s">
        <v>230</v>
      </c>
      <c r="F5329" s="26" t="str">
        <f>VLOOKUP(E5329,PROCV!$A$1:$B$107,2,TRUE)</f>
        <v>Artes Cênicas e Espetáculo</v>
      </c>
      <c r="G5329" s="25">
        <v>2008</v>
      </c>
      <c r="H5329" s="24">
        <v>0</v>
      </c>
      <c r="I5329" s="23" t="str">
        <f>VLOOKUP(J5329,PROCV!$E$1:$F$27,2,FALSE)</f>
        <v>16 - Amapá</v>
      </c>
      <c r="J5329" s="22" t="s">
        <v>61</v>
      </c>
      <c r="K5329" s="22">
        <v>0</v>
      </c>
      <c r="L5329" s="25">
        <v>1800000</v>
      </c>
      <c r="M5329" s="20">
        <f>VLOOKUP(G5329,PROCV!$A$110:$B$119,2,FALSE)</f>
        <v>1.6508576287825887</v>
      </c>
      <c r="N5329" s="17">
        <f t="shared" si="83"/>
        <v>2971543.7318086596</v>
      </c>
    </row>
    <row r="5330" spans="1:14" x14ac:dyDescent="0.25">
      <c r="A5330" s="30" t="s">
        <v>48</v>
      </c>
      <c r="B5330" s="29">
        <v>82872</v>
      </c>
      <c r="C5330" s="28" t="s">
        <v>1317</v>
      </c>
      <c r="D5330" s="27" t="s">
        <v>46</v>
      </c>
      <c r="E5330" s="27" t="s">
        <v>50</v>
      </c>
      <c r="F5330" s="26" t="str">
        <f>VLOOKUP(E5330,PROCV!$A$1:$B$107,2,TRUE)</f>
        <v>Educação e Criação em Artes</v>
      </c>
      <c r="G5330" s="25">
        <v>2008</v>
      </c>
      <c r="H5330" s="24">
        <v>0</v>
      </c>
      <c r="I5330" s="23" t="str">
        <f>VLOOKUP(J5330,PROCV!$E$1:$F$27,2,FALSE)</f>
        <v>17 - Tocantins</v>
      </c>
      <c r="J5330" s="22" t="s">
        <v>64</v>
      </c>
      <c r="K5330" s="22">
        <v>0</v>
      </c>
      <c r="L5330" s="25">
        <v>141195.20000000001</v>
      </c>
      <c r="M5330" s="20">
        <f>VLOOKUP(G5330,PROCV!$A$110:$B$119,2,FALSE)</f>
        <v>1.6508576287825887</v>
      </c>
      <c r="N5330" s="17">
        <f t="shared" si="83"/>
        <v>233093.17306748338</v>
      </c>
    </row>
    <row r="5331" spans="1:14" x14ac:dyDescent="0.25">
      <c r="A5331" s="30" t="s">
        <v>48</v>
      </c>
      <c r="B5331" s="29">
        <v>81470</v>
      </c>
      <c r="C5331" s="28" t="s">
        <v>1316</v>
      </c>
      <c r="D5331" s="27" t="s">
        <v>46</v>
      </c>
      <c r="E5331" s="27" t="s">
        <v>169</v>
      </c>
      <c r="F5331" s="26" t="str">
        <f>VLOOKUP(E5331,PROCV!$A$1:$B$107,2,TRUE)</f>
        <v>Editorial</v>
      </c>
      <c r="G5331" s="25">
        <v>2008</v>
      </c>
      <c r="H5331" s="24">
        <v>0</v>
      </c>
      <c r="I5331" s="23" t="str">
        <f>VLOOKUP(J5331,PROCV!$E$1:$F$27,2,FALSE)</f>
        <v>41 - Paraná</v>
      </c>
      <c r="J5331" s="22" t="s">
        <v>106</v>
      </c>
      <c r="K5331" s="22">
        <v>0</v>
      </c>
      <c r="L5331" s="25">
        <v>100000</v>
      </c>
      <c r="M5331" s="20">
        <f>VLOOKUP(G5331,PROCV!$A$110:$B$119,2,FALSE)</f>
        <v>1.6508576287825887</v>
      </c>
      <c r="N5331" s="17">
        <f t="shared" si="83"/>
        <v>165085.76287825886</v>
      </c>
    </row>
    <row r="5332" spans="1:14" x14ac:dyDescent="0.25">
      <c r="A5332" s="30" t="s">
        <v>48</v>
      </c>
      <c r="B5332" s="29">
        <v>84537</v>
      </c>
      <c r="C5332" s="28" t="s">
        <v>1315</v>
      </c>
      <c r="D5332" s="27" t="s">
        <v>114</v>
      </c>
      <c r="E5332" s="27" t="s">
        <v>192</v>
      </c>
      <c r="F5332" s="26" t="str">
        <f>VLOOKUP(E5332,PROCV!$A$1:$B$107,2,TRUE)</f>
        <v>Música</v>
      </c>
      <c r="G5332" s="25">
        <v>2008</v>
      </c>
      <c r="H5332" s="24">
        <v>0</v>
      </c>
      <c r="I5332" s="23" t="str">
        <f>VLOOKUP(J5332,PROCV!$E$1:$F$27,2,FALSE)</f>
        <v>28 - Sergipe</v>
      </c>
      <c r="J5332" s="22" t="s">
        <v>49</v>
      </c>
      <c r="K5332" s="22">
        <v>0</v>
      </c>
      <c r="L5332" s="25">
        <v>148405</v>
      </c>
      <c r="M5332" s="20">
        <f>VLOOKUP(G5332,PROCV!$A$110:$B$119,2,FALSE)</f>
        <v>1.6508576287825887</v>
      </c>
      <c r="N5332" s="17">
        <f t="shared" si="83"/>
        <v>244995.52639948006</v>
      </c>
    </row>
    <row r="5333" spans="1:14" x14ac:dyDescent="0.25">
      <c r="A5333" s="30" t="s">
        <v>48</v>
      </c>
      <c r="B5333" s="29">
        <v>85697</v>
      </c>
      <c r="C5333" s="28" t="s">
        <v>1314</v>
      </c>
      <c r="D5333" s="27" t="s">
        <v>114</v>
      </c>
      <c r="E5333" s="27" t="s">
        <v>113</v>
      </c>
      <c r="F5333" s="26" t="str">
        <f>VLOOKUP(E5333,PROCV!$A$1:$B$107,2,TRUE)</f>
        <v>Música</v>
      </c>
      <c r="G5333" s="25">
        <v>2008</v>
      </c>
      <c r="H5333" s="24">
        <v>0</v>
      </c>
      <c r="I5333" s="23" t="str">
        <f>VLOOKUP(J5333,PROCV!$E$1:$F$27,2,FALSE)</f>
        <v>41 - Paraná</v>
      </c>
      <c r="J5333" s="22" t="s">
        <v>106</v>
      </c>
      <c r="K5333" s="22">
        <v>0</v>
      </c>
      <c r="L5333" s="25">
        <v>128398.16</v>
      </c>
      <c r="M5333" s="20">
        <f>VLOOKUP(G5333,PROCV!$A$110:$B$119,2,FALSE)</f>
        <v>1.6508576287825887</v>
      </c>
      <c r="N5333" s="17">
        <f t="shared" si="83"/>
        <v>211967.08195764743</v>
      </c>
    </row>
    <row r="5334" spans="1:14" x14ac:dyDescent="0.25">
      <c r="A5334" s="30" t="s">
        <v>48</v>
      </c>
      <c r="B5334" s="29">
        <v>84294</v>
      </c>
      <c r="C5334" s="28" t="s">
        <v>1313</v>
      </c>
      <c r="D5334" s="27" t="s">
        <v>46</v>
      </c>
      <c r="E5334" s="27" t="s">
        <v>50</v>
      </c>
      <c r="F5334" s="26" t="str">
        <f>VLOOKUP(E5334,PROCV!$A$1:$B$107,2,TRUE)</f>
        <v>Educação e Criação em Artes</v>
      </c>
      <c r="G5334" s="25">
        <v>2008</v>
      </c>
      <c r="H5334" s="24">
        <v>0</v>
      </c>
      <c r="I5334" s="23" t="str">
        <f>VLOOKUP(J5334,PROCV!$E$1:$F$27,2,FALSE)</f>
        <v>53 - Distrito Federal</v>
      </c>
      <c r="J5334" s="22" t="s">
        <v>75</v>
      </c>
      <c r="K5334" s="22">
        <v>0</v>
      </c>
      <c r="L5334" s="25">
        <v>50000</v>
      </c>
      <c r="M5334" s="20">
        <f>VLOOKUP(G5334,PROCV!$A$110:$B$119,2,FALSE)</f>
        <v>1.6508576287825887</v>
      </c>
      <c r="N5334" s="17">
        <f t="shared" si="83"/>
        <v>82542.881439129429</v>
      </c>
    </row>
    <row r="5335" spans="1:14" x14ac:dyDescent="0.25">
      <c r="A5335" s="30" t="s">
        <v>48</v>
      </c>
      <c r="B5335" s="29">
        <v>71635</v>
      </c>
      <c r="C5335" s="28" t="s">
        <v>1312</v>
      </c>
      <c r="D5335" s="27" t="s">
        <v>46</v>
      </c>
      <c r="E5335" s="27" t="s">
        <v>50</v>
      </c>
      <c r="F5335" s="26" t="str">
        <f>VLOOKUP(E5335,PROCV!$A$1:$B$107,2,TRUE)</f>
        <v>Educação e Criação em Artes</v>
      </c>
      <c r="G5335" s="25">
        <v>2008</v>
      </c>
      <c r="H5335" s="24">
        <v>0</v>
      </c>
      <c r="I5335" s="23" t="str">
        <f>VLOOKUP(J5335,PROCV!$E$1:$F$27,2,FALSE)</f>
        <v>23 - Ceará</v>
      </c>
      <c r="J5335" s="22" t="s">
        <v>52</v>
      </c>
      <c r="K5335" s="22">
        <v>0</v>
      </c>
      <c r="L5335" s="25">
        <v>185000</v>
      </c>
      <c r="M5335" s="20">
        <f>VLOOKUP(G5335,PROCV!$A$110:$B$119,2,FALSE)</f>
        <v>1.6508576287825887</v>
      </c>
      <c r="N5335" s="17">
        <f t="shared" si="83"/>
        <v>305408.66132477892</v>
      </c>
    </row>
    <row r="5336" spans="1:14" x14ac:dyDescent="0.25">
      <c r="A5336" s="30" t="s">
        <v>48</v>
      </c>
      <c r="B5336" s="29">
        <v>86653</v>
      </c>
      <c r="C5336" s="28" t="s">
        <v>1311</v>
      </c>
      <c r="D5336" s="27" t="s">
        <v>46</v>
      </c>
      <c r="E5336" s="27" t="s">
        <v>50</v>
      </c>
      <c r="F5336" s="26" t="str">
        <f>VLOOKUP(E5336,PROCV!$A$1:$B$107,2,TRUE)</f>
        <v>Educação e Criação em Artes</v>
      </c>
      <c r="G5336" s="25">
        <v>2008</v>
      </c>
      <c r="H5336" s="24">
        <v>0</v>
      </c>
      <c r="I5336" s="23" t="str">
        <f>VLOOKUP(J5336,PROCV!$E$1:$F$27,2,FALSE)</f>
        <v>35 - São Paulo</v>
      </c>
      <c r="J5336" s="22" t="s">
        <v>76</v>
      </c>
      <c r="K5336" s="22">
        <v>0</v>
      </c>
      <c r="L5336" s="25">
        <v>1459116</v>
      </c>
      <c r="M5336" s="20">
        <f>VLOOKUP(G5336,PROCV!$A$110:$B$119,2,FALSE)</f>
        <v>1.6508576287825887</v>
      </c>
      <c r="N5336" s="17">
        <f t="shared" si="83"/>
        <v>2408792.7798787355</v>
      </c>
    </row>
    <row r="5337" spans="1:14" x14ac:dyDescent="0.25">
      <c r="A5337" s="30" t="s">
        <v>48</v>
      </c>
      <c r="B5337" s="29">
        <v>83481</v>
      </c>
      <c r="C5337" s="28" t="s">
        <v>1310</v>
      </c>
      <c r="D5337" s="27" t="s">
        <v>4</v>
      </c>
      <c r="E5337" s="27" t="s">
        <v>230</v>
      </c>
      <c r="F5337" s="26" t="str">
        <f>VLOOKUP(E5337,PROCV!$A$1:$B$107,2,TRUE)</f>
        <v>Artes Cênicas e Espetáculo</v>
      </c>
      <c r="G5337" s="25">
        <v>2008</v>
      </c>
      <c r="H5337" s="24">
        <v>0</v>
      </c>
      <c r="I5337" s="23" t="str">
        <f>VLOOKUP(J5337,PROCV!$E$1:$F$27,2,FALSE)</f>
        <v>42 - Santa Catarina</v>
      </c>
      <c r="J5337" s="22" t="s">
        <v>79</v>
      </c>
      <c r="K5337" s="22">
        <v>0</v>
      </c>
      <c r="L5337" s="25">
        <v>25000</v>
      </c>
      <c r="M5337" s="20">
        <f>VLOOKUP(G5337,PROCV!$A$110:$B$119,2,FALSE)</f>
        <v>1.6508576287825887</v>
      </c>
      <c r="N5337" s="17">
        <f t="shared" si="83"/>
        <v>41271.440719564715</v>
      </c>
    </row>
    <row r="5338" spans="1:14" x14ac:dyDescent="0.25">
      <c r="A5338" s="30" t="s">
        <v>48</v>
      </c>
      <c r="B5338" s="29">
        <v>83638</v>
      </c>
      <c r="C5338" s="28" t="s">
        <v>1309</v>
      </c>
      <c r="D5338" s="27" t="s">
        <v>46</v>
      </c>
      <c r="E5338" s="27" t="s">
        <v>50</v>
      </c>
      <c r="F5338" s="26" t="str">
        <f>VLOOKUP(E5338,PROCV!$A$1:$B$107,2,TRUE)</f>
        <v>Educação e Criação em Artes</v>
      </c>
      <c r="G5338" s="25">
        <v>2008</v>
      </c>
      <c r="H5338" s="24">
        <v>0</v>
      </c>
      <c r="I5338" s="23" t="str">
        <f>VLOOKUP(J5338,PROCV!$E$1:$F$27,2,FALSE)</f>
        <v>24 - Rio Grande do Norte</v>
      </c>
      <c r="J5338" s="22" t="s">
        <v>54</v>
      </c>
      <c r="K5338" s="22">
        <v>0</v>
      </c>
      <c r="L5338" s="25">
        <v>150000</v>
      </c>
      <c r="M5338" s="20">
        <f>VLOOKUP(G5338,PROCV!$A$110:$B$119,2,FALSE)</f>
        <v>1.6508576287825887</v>
      </c>
      <c r="N5338" s="17">
        <f t="shared" si="83"/>
        <v>247628.6443173883</v>
      </c>
    </row>
    <row r="5339" spans="1:14" x14ac:dyDescent="0.25">
      <c r="A5339" s="30" t="s">
        <v>48</v>
      </c>
      <c r="B5339" s="29">
        <v>86905</v>
      </c>
      <c r="C5339" s="28" t="s">
        <v>1308</v>
      </c>
      <c r="D5339" s="27" t="s">
        <v>46</v>
      </c>
      <c r="E5339" s="27" t="s">
        <v>50</v>
      </c>
      <c r="F5339" s="26" t="str">
        <f>VLOOKUP(E5339,PROCV!$A$1:$B$107,2,TRUE)</f>
        <v>Educação e Criação em Artes</v>
      </c>
      <c r="G5339" s="25">
        <v>2008</v>
      </c>
      <c r="H5339" s="24">
        <v>0</v>
      </c>
      <c r="I5339" s="23" t="str">
        <f>VLOOKUP(J5339,PROCV!$E$1:$F$27,2,FALSE)</f>
        <v>53 - Distrito Federal</v>
      </c>
      <c r="J5339" s="22" t="s">
        <v>75</v>
      </c>
      <c r="K5339" s="22">
        <v>0</v>
      </c>
      <c r="L5339" s="25">
        <v>62500</v>
      </c>
      <c r="M5339" s="20">
        <f>VLOOKUP(G5339,PROCV!$A$110:$B$119,2,FALSE)</f>
        <v>1.6508576287825887</v>
      </c>
      <c r="N5339" s="17">
        <f t="shared" si="83"/>
        <v>103178.6017989118</v>
      </c>
    </row>
    <row r="5340" spans="1:14" x14ac:dyDescent="0.25">
      <c r="A5340" s="30" t="s">
        <v>48</v>
      </c>
      <c r="B5340" s="29">
        <v>84207</v>
      </c>
      <c r="C5340" s="28" t="s">
        <v>1307</v>
      </c>
      <c r="D5340" s="27" t="s">
        <v>4</v>
      </c>
      <c r="E5340" s="27" t="s">
        <v>305</v>
      </c>
      <c r="F5340" s="26" t="str">
        <f>VLOOKUP(E5340,PROCV!$A$1:$B$107,2,TRUE)</f>
        <v>Audiovisual</v>
      </c>
      <c r="G5340" s="25">
        <v>2008</v>
      </c>
      <c r="H5340" s="24">
        <v>0</v>
      </c>
      <c r="I5340" s="23" t="str">
        <f>VLOOKUP(J5340,PROCV!$E$1:$F$27,2,FALSE)</f>
        <v>23 - Ceará</v>
      </c>
      <c r="J5340" s="22" t="s">
        <v>52</v>
      </c>
      <c r="K5340" s="22">
        <v>0</v>
      </c>
      <c r="L5340" s="25">
        <v>300000</v>
      </c>
      <c r="M5340" s="20">
        <f>VLOOKUP(G5340,PROCV!$A$110:$B$119,2,FALSE)</f>
        <v>1.6508576287825887</v>
      </c>
      <c r="N5340" s="17">
        <f t="shared" si="83"/>
        <v>495257.2886347766</v>
      </c>
    </row>
    <row r="5341" spans="1:14" x14ac:dyDescent="0.25">
      <c r="A5341" s="30" t="s">
        <v>48</v>
      </c>
      <c r="B5341" s="29">
        <v>77165</v>
      </c>
      <c r="C5341" s="28" t="s">
        <v>1306</v>
      </c>
      <c r="D5341" s="27" t="s">
        <v>46</v>
      </c>
      <c r="E5341" s="27" t="s">
        <v>50</v>
      </c>
      <c r="F5341" s="26" t="str">
        <f>VLOOKUP(E5341,PROCV!$A$1:$B$107,2,TRUE)</f>
        <v>Educação e Criação em Artes</v>
      </c>
      <c r="G5341" s="25">
        <v>2008</v>
      </c>
      <c r="H5341" s="24">
        <v>0</v>
      </c>
      <c r="I5341" s="23" t="str">
        <f>VLOOKUP(J5341,PROCV!$E$1:$F$27,2,FALSE)</f>
        <v>31 - Minas Gerais</v>
      </c>
      <c r="J5341" s="22" t="s">
        <v>85</v>
      </c>
      <c r="K5341" s="22">
        <v>0</v>
      </c>
      <c r="L5341" s="25">
        <v>183800</v>
      </c>
      <c r="M5341" s="20">
        <f>VLOOKUP(G5341,PROCV!$A$110:$B$119,2,FALSE)</f>
        <v>1.6508576287825887</v>
      </c>
      <c r="N5341" s="17">
        <f t="shared" si="83"/>
        <v>303427.63217023981</v>
      </c>
    </row>
    <row r="5342" spans="1:14" x14ac:dyDescent="0.25">
      <c r="A5342" s="30" t="s">
        <v>48</v>
      </c>
      <c r="B5342" s="29">
        <v>88495</v>
      </c>
      <c r="C5342" s="28" t="s">
        <v>1305</v>
      </c>
      <c r="D5342" s="27" t="s">
        <v>46</v>
      </c>
      <c r="E5342" s="27" t="s">
        <v>50</v>
      </c>
      <c r="F5342" s="26" t="str">
        <f>VLOOKUP(E5342,PROCV!$A$1:$B$107,2,TRUE)</f>
        <v>Educação e Criação em Artes</v>
      </c>
      <c r="G5342" s="25">
        <v>2008</v>
      </c>
      <c r="H5342" s="24">
        <v>0</v>
      </c>
      <c r="I5342" s="23" t="str">
        <f>VLOOKUP(J5342,PROCV!$E$1:$F$27,2,FALSE)</f>
        <v>35 - São Paulo</v>
      </c>
      <c r="J5342" s="22" t="s">
        <v>76</v>
      </c>
      <c r="K5342" s="22">
        <v>0</v>
      </c>
      <c r="L5342" s="25">
        <v>350000</v>
      </c>
      <c r="M5342" s="20">
        <f>VLOOKUP(G5342,PROCV!$A$110:$B$119,2,FALSE)</f>
        <v>1.6508576287825887</v>
      </c>
      <c r="N5342" s="17">
        <f t="shared" si="83"/>
        <v>577800.17007390608</v>
      </c>
    </row>
    <row r="5343" spans="1:14" x14ac:dyDescent="0.25">
      <c r="A5343" s="30" t="s">
        <v>48</v>
      </c>
      <c r="B5343" s="29">
        <v>91587</v>
      </c>
      <c r="C5343" s="28" t="s">
        <v>1304</v>
      </c>
      <c r="D5343" s="27" t="s">
        <v>4</v>
      </c>
      <c r="E5343" s="27" t="s">
        <v>230</v>
      </c>
      <c r="F5343" s="26" t="str">
        <f>VLOOKUP(E5343,PROCV!$A$1:$B$107,2,TRUE)</f>
        <v>Artes Cênicas e Espetáculo</v>
      </c>
      <c r="G5343" s="25">
        <v>2008</v>
      </c>
      <c r="H5343" s="24">
        <v>0</v>
      </c>
      <c r="I5343" s="23" t="str">
        <f>VLOOKUP(J5343,PROCV!$E$1:$F$27,2,FALSE)</f>
        <v>35 - São Paulo</v>
      </c>
      <c r="J5343" s="22" t="s">
        <v>76</v>
      </c>
      <c r="K5343" s="22">
        <v>0</v>
      </c>
      <c r="L5343" s="25">
        <v>1074000</v>
      </c>
      <c r="M5343" s="20">
        <f>VLOOKUP(G5343,PROCV!$A$110:$B$119,2,FALSE)</f>
        <v>1.6508576287825887</v>
      </c>
      <c r="N5343" s="17">
        <f t="shared" si="83"/>
        <v>1773021.0933125003</v>
      </c>
    </row>
    <row r="5344" spans="1:14" x14ac:dyDescent="0.25">
      <c r="A5344" s="30" t="s">
        <v>48</v>
      </c>
      <c r="B5344" s="29">
        <v>85377</v>
      </c>
      <c r="C5344" s="28" t="s">
        <v>1303</v>
      </c>
      <c r="D5344" s="27" t="s">
        <v>46</v>
      </c>
      <c r="E5344" s="27" t="s">
        <v>50</v>
      </c>
      <c r="F5344" s="26" t="str">
        <f>VLOOKUP(E5344,PROCV!$A$1:$B$107,2,TRUE)</f>
        <v>Educação e Criação em Artes</v>
      </c>
      <c r="G5344" s="25">
        <v>2008</v>
      </c>
      <c r="H5344" s="24">
        <v>0</v>
      </c>
      <c r="I5344" s="23" t="str">
        <f>VLOOKUP(J5344,PROCV!$E$1:$F$27,2,FALSE)</f>
        <v>12 - Acre</v>
      </c>
      <c r="J5344" s="22" t="s">
        <v>71</v>
      </c>
      <c r="K5344" s="22">
        <v>0</v>
      </c>
      <c r="L5344" s="25">
        <v>173740</v>
      </c>
      <c r="M5344" s="20">
        <f>VLOOKUP(G5344,PROCV!$A$110:$B$119,2,FALSE)</f>
        <v>1.6508576287825887</v>
      </c>
      <c r="N5344" s="17">
        <f t="shared" si="83"/>
        <v>286820.00442468695</v>
      </c>
    </row>
    <row r="5345" spans="1:14" x14ac:dyDescent="0.25">
      <c r="A5345" s="30" t="s">
        <v>48</v>
      </c>
      <c r="B5345" s="29">
        <v>82893</v>
      </c>
      <c r="C5345" s="28" t="s">
        <v>1302</v>
      </c>
      <c r="D5345" s="27" t="s">
        <v>46</v>
      </c>
      <c r="E5345" s="27" t="s">
        <v>50</v>
      </c>
      <c r="F5345" s="26" t="str">
        <f>VLOOKUP(E5345,PROCV!$A$1:$B$107,2,TRUE)</f>
        <v>Educação e Criação em Artes</v>
      </c>
      <c r="G5345" s="25">
        <v>2008</v>
      </c>
      <c r="H5345" s="24">
        <v>0</v>
      </c>
      <c r="I5345" s="23" t="str">
        <f>VLOOKUP(J5345,PROCV!$E$1:$F$27,2,FALSE)</f>
        <v>31 - Minas Gerais</v>
      </c>
      <c r="J5345" s="22" t="s">
        <v>85</v>
      </c>
      <c r="K5345" s="22">
        <v>0</v>
      </c>
      <c r="L5345" s="25">
        <v>525538.13</v>
      </c>
      <c r="M5345" s="20">
        <f>VLOOKUP(G5345,PROCV!$A$110:$B$119,2,FALSE)</f>
        <v>1.6508576287825887</v>
      </c>
      <c r="N5345" s="17">
        <f t="shared" si="83"/>
        <v>867588.63112663582</v>
      </c>
    </row>
    <row r="5346" spans="1:14" x14ac:dyDescent="0.25">
      <c r="A5346" s="30" t="s">
        <v>48</v>
      </c>
      <c r="B5346" s="29">
        <v>82891</v>
      </c>
      <c r="C5346" s="28" t="s">
        <v>1301</v>
      </c>
      <c r="D5346" s="27" t="s">
        <v>114</v>
      </c>
      <c r="E5346" s="27" t="s">
        <v>369</v>
      </c>
      <c r="F5346" s="26" t="str">
        <f>VLOOKUP(E5346,PROCV!$A$1:$B$107,2,TRUE)</f>
        <v>Patrimônio</v>
      </c>
      <c r="G5346" s="25">
        <v>2008</v>
      </c>
      <c r="H5346" s="24">
        <v>0</v>
      </c>
      <c r="I5346" s="23" t="str">
        <f>VLOOKUP(J5346,PROCV!$E$1:$F$27,2,FALSE)</f>
        <v>33 - Rio de Janeiro</v>
      </c>
      <c r="J5346" s="22" t="s">
        <v>82</v>
      </c>
      <c r="K5346" s="22">
        <v>0</v>
      </c>
      <c r="L5346" s="25">
        <v>120376</v>
      </c>
      <c r="M5346" s="20">
        <f>VLOOKUP(G5346,PROCV!$A$110:$B$119,2,FALSE)</f>
        <v>1.6508576287825887</v>
      </c>
      <c r="N5346" s="17">
        <f t="shared" si="83"/>
        <v>198723.63792233288</v>
      </c>
    </row>
    <row r="5347" spans="1:14" x14ac:dyDescent="0.25">
      <c r="A5347" s="30" t="s">
        <v>48</v>
      </c>
      <c r="B5347" s="29">
        <v>83420</v>
      </c>
      <c r="C5347" s="28" t="s">
        <v>1300</v>
      </c>
      <c r="D5347" s="27" t="s">
        <v>114</v>
      </c>
      <c r="E5347" s="27" t="s">
        <v>113</v>
      </c>
      <c r="F5347" s="26" t="str">
        <f>VLOOKUP(E5347,PROCV!$A$1:$B$107,2,TRUE)</f>
        <v>Música</v>
      </c>
      <c r="G5347" s="25">
        <v>2008</v>
      </c>
      <c r="H5347" s="24">
        <v>0</v>
      </c>
      <c r="I5347" s="23" t="str">
        <f>VLOOKUP(J5347,PROCV!$E$1:$F$27,2,FALSE)</f>
        <v>31 - Minas Gerais</v>
      </c>
      <c r="J5347" s="22" t="s">
        <v>85</v>
      </c>
      <c r="K5347" s="22">
        <v>0</v>
      </c>
      <c r="L5347" s="25">
        <v>124800</v>
      </c>
      <c r="M5347" s="20">
        <f>VLOOKUP(G5347,PROCV!$A$110:$B$119,2,FALSE)</f>
        <v>1.6508576287825887</v>
      </c>
      <c r="N5347" s="17">
        <f t="shared" si="83"/>
        <v>206027.03207206706</v>
      </c>
    </row>
    <row r="5348" spans="1:14" x14ac:dyDescent="0.25">
      <c r="A5348" s="30" t="s">
        <v>48</v>
      </c>
      <c r="B5348" s="29">
        <v>810137</v>
      </c>
      <c r="C5348" s="28" t="s">
        <v>1299</v>
      </c>
      <c r="D5348" s="27" t="s">
        <v>46</v>
      </c>
      <c r="E5348" s="27" t="s">
        <v>50</v>
      </c>
      <c r="F5348" s="26" t="str">
        <f>VLOOKUP(E5348,PROCV!$A$1:$B$107,2,TRUE)</f>
        <v>Educação e Criação em Artes</v>
      </c>
      <c r="G5348" s="25">
        <v>2008</v>
      </c>
      <c r="H5348" s="24">
        <v>0</v>
      </c>
      <c r="I5348" s="23" t="str">
        <f>VLOOKUP(J5348,PROCV!$E$1:$F$27,2,FALSE)</f>
        <v>43 - Rio Grande do Sul</v>
      </c>
      <c r="J5348" s="22" t="s">
        <v>56</v>
      </c>
      <c r="K5348" s="22">
        <v>0</v>
      </c>
      <c r="L5348" s="25">
        <v>240000</v>
      </c>
      <c r="M5348" s="20">
        <f>VLOOKUP(G5348,PROCV!$A$110:$B$119,2,FALSE)</f>
        <v>1.6508576287825887</v>
      </c>
      <c r="N5348" s="17">
        <f t="shared" si="83"/>
        <v>396205.83090782131</v>
      </c>
    </row>
    <row r="5349" spans="1:14" x14ac:dyDescent="0.25">
      <c r="A5349" s="30" t="s">
        <v>48</v>
      </c>
      <c r="B5349" s="29">
        <v>85329</v>
      </c>
      <c r="C5349" s="28" t="s">
        <v>1298</v>
      </c>
      <c r="D5349" s="27" t="s">
        <v>46</v>
      </c>
      <c r="E5349" s="27" t="s">
        <v>45</v>
      </c>
      <c r="F5349" s="26" t="str">
        <f>VLOOKUP(E5349,PROCV!$A$1:$B$107,2,TRUE)</f>
        <v>Artes Cênicas e Espetáculo</v>
      </c>
      <c r="G5349" s="25">
        <v>2008</v>
      </c>
      <c r="H5349" s="24">
        <v>0</v>
      </c>
      <c r="I5349" s="23" t="str">
        <f>VLOOKUP(J5349,PROCV!$E$1:$F$27,2,FALSE)</f>
        <v>17 - Tocantins</v>
      </c>
      <c r="J5349" s="22" t="s">
        <v>64</v>
      </c>
      <c r="K5349" s="22">
        <v>0</v>
      </c>
      <c r="L5349" s="25">
        <v>142100</v>
      </c>
      <c r="M5349" s="20">
        <f>VLOOKUP(G5349,PROCV!$A$110:$B$119,2,FALSE)</f>
        <v>1.6508576287825887</v>
      </c>
      <c r="N5349" s="17">
        <f t="shared" si="83"/>
        <v>234586.86905000586</v>
      </c>
    </row>
    <row r="5350" spans="1:14" x14ac:dyDescent="0.25">
      <c r="A5350" s="30" t="s">
        <v>48</v>
      </c>
      <c r="B5350" s="29">
        <v>84082</v>
      </c>
      <c r="C5350" s="28" t="s">
        <v>1297</v>
      </c>
      <c r="D5350" s="27" t="s">
        <v>46</v>
      </c>
      <c r="E5350" s="27" t="s">
        <v>50</v>
      </c>
      <c r="F5350" s="26" t="str">
        <f>VLOOKUP(E5350,PROCV!$A$1:$B$107,2,TRUE)</f>
        <v>Educação e Criação em Artes</v>
      </c>
      <c r="G5350" s="25">
        <v>2008</v>
      </c>
      <c r="H5350" s="24">
        <v>0</v>
      </c>
      <c r="I5350" s="23" t="str">
        <f>VLOOKUP(J5350,PROCV!$E$1:$F$27,2,FALSE)</f>
        <v>31 - Minas Gerais</v>
      </c>
      <c r="J5350" s="22" t="s">
        <v>85</v>
      </c>
      <c r="K5350" s="22">
        <v>0</v>
      </c>
      <c r="L5350" s="25">
        <v>14368.8</v>
      </c>
      <c r="M5350" s="20">
        <f>VLOOKUP(G5350,PROCV!$A$110:$B$119,2,FALSE)</f>
        <v>1.6508576287825887</v>
      </c>
      <c r="N5350" s="17">
        <f t="shared" si="83"/>
        <v>23720.843096451259</v>
      </c>
    </row>
    <row r="5351" spans="1:14" x14ac:dyDescent="0.25">
      <c r="A5351" s="30" t="s">
        <v>48</v>
      </c>
      <c r="B5351" s="29">
        <v>87276</v>
      </c>
      <c r="C5351" s="28" t="s">
        <v>1296</v>
      </c>
      <c r="D5351" s="27" t="s">
        <v>46</v>
      </c>
      <c r="E5351" s="27" t="s">
        <v>169</v>
      </c>
      <c r="F5351" s="26" t="str">
        <f>VLOOKUP(E5351,PROCV!$A$1:$B$107,2,TRUE)</f>
        <v>Editorial</v>
      </c>
      <c r="G5351" s="25">
        <v>2008</v>
      </c>
      <c r="H5351" s="24">
        <v>0</v>
      </c>
      <c r="I5351" s="23" t="str">
        <f>VLOOKUP(J5351,PROCV!$E$1:$F$27,2,FALSE)</f>
        <v>17 - Tocantins</v>
      </c>
      <c r="J5351" s="22" t="s">
        <v>64</v>
      </c>
      <c r="K5351" s="22">
        <v>0</v>
      </c>
      <c r="L5351" s="25">
        <v>200000</v>
      </c>
      <c r="M5351" s="20">
        <f>VLOOKUP(G5351,PROCV!$A$110:$B$119,2,FALSE)</f>
        <v>1.6508576287825887</v>
      </c>
      <c r="N5351" s="17">
        <f t="shared" si="83"/>
        <v>330171.52575651772</v>
      </c>
    </row>
    <row r="5352" spans="1:14" x14ac:dyDescent="0.25">
      <c r="A5352" s="30" t="s">
        <v>48</v>
      </c>
      <c r="B5352" s="29">
        <v>84486</v>
      </c>
      <c r="C5352" s="28" t="s">
        <v>1295</v>
      </c>
      <c r="D5352" s="27" t="s">
        <v>46</v>
      </c>
      <c r="E5352" s="27" t="s">
        <v>50</v>
      </c>
      <c r="F5352" s="26" t="str">
        <f>VLOOKUP(E5352,PROCV!$A$1:$B$107,2,TRUE)</f>
        <v>Educação e Criação em Artes</v>
      </c>
      <c r="G5352" s="25">
        <v>2008</v>
      </c>
      <c r="H5352" s="24">
        <v>0</v>
      </c>
      <c r="I5352" s="23" t="str">
        <f>VLOOKUP(J5352,PROCV!$E$1:$F$27,2,FALSE)</f>
        <v>26 - Pernambuco</v>
      </c>
      <c r="J5352" s="22" t="s">
        <v>44</v>
      </c>
      <c r="K5352" s="22">
        <v>0</v>
      </c>
      <c r="L5352" s="25">
        <v>149603.01999999999</v>
      </c>
      <c r="M5352" s="20">
        <f>VLOOKUP(G5352,PROCV!$A$110:$B$119,2,FALSE)</f>
        <v>1.6508576287825887</v>
      </c>
      <c r="N5352" s="17">
        <f t="shared" si="83"/>
        <v>246973.28685591416</v>
      </c>
    </row>
    <row r="5353" spans="1:14" x14ac:dyDescent="0.25">
      <c r="A5353" s="30" t="s">
        <v>48</v>
      </c>
      <c r="B5353" s="29">
        <v>71900</v>
      </c>
      <c r="C5353" s="28" t="s">
        <v>1294</v>
      </c>
      <c r="D5353" s="27" t="s">
        <v>46</v>
      </c>
      <c r="E5353" s="27" t="s">
        <v>50</v>
      </c>
      <c r="F5353" s="26" t="str">
        <f>VLOOKUP(E5353,PROCV!$A$1:$B$107,2,TRUE)</f>
        <v>Educação e Criação em Artes</v>
      </c>
      <c r="G5353" s="25">
        <v>2008</v>
      </c>
      <c r="H5353" s="24">
        <v>0</v>
      </c>
      <c r="I5353" s="23" t="str">
        <f>VLOOKUP(J5353,PROCV!$E$1:$F$27,2,FALSE)</f>
        <v>33 - Rio de Janeiro</v>
      </c>
      <c r="J5353" s="22" t="s">
        <v>82</v>
      </c>
      <c r="K5353" s="22">
        <v>0</v>
      </c>
      <c r="L5353" s="25">
        <v>185000</v>
      </c>
      <c r="M5353" s="20">
        <f>VLOOKUP(G5353,PROCV!$A$110:$B$119,2,FALSE)</f>
        <v>1.6508576287825887</v>
      </c>
      <c r="N5353" s="17">
        <f t="shared" si="83"/>
        <v>305408.66132477892</v>
      </c>
    </row>
    <row r="5354" spans="1:14" x14ac:dyDescent="0.25">
      <c r="A5354" s="30" t="s">
        <v>48</v>
      </c>
      <c r="B5354" s="29">
        <v>77197</v>
      </c>
      <c r="C5354" s="28" t="s">
        <v>1293</v>
      </c>
      <c r="D5354" s="27" t="s">
        <v>46</v>
      </c>
      <c r="E5354" s="27" t="s">
        <v>50</v>
      </c>
      <c r="F5354" s="26" t="str">
        <f>VLOOKUP(E5354,PROCV!$A$1:$B$107,2,TRUE)</f>
        <v>Educação e Criação em Artes</v>
      </c>
      <c r="G5354" s="25">
        <v>2008</v>
      </c>
      <c r="H5354" s="24">
        <v>0</v>
      </c>
      <c r="I5354" s="23" t="str">
        <f>VLOOKUP(J5354,PROCV!$E$1:$F$27,2,FALSE)</f>
        <v>27 - Alagoas</v>
      </c>
      <c r="J5354" s="22" t="s">
        <v>65</v>
      </c>
      <c r="K5354" s="22">
        <v>0</v>
      </c>
      <c r="L5354" s="25">
        <v>185000</v>
      </c>
      <c r="M5354" s="20">
        <f>VLOOKUP(G5354,PROCV!$A$110:$B$119,2,FALSE)</f>
        <v>1.6508576287825887</v>
      </c>
      <c r="N5354" s="17">
        <f t="shared" si="83"/>
        <v>305408.66132477892</v>
      </c>
    </row>
    <row r="5355" spans="1:14" x14ac:dyDescent="0.25">
      <c r="A5355" s="30" t="s">
        <v>48</v>
      </c>
      <c r="B5355" s="29">
        <v>81319</v>
      </c>
      <c r="C5355" s="28" t="s">
        <v>1292</v>
      </c>
      <c r="D5355" s="27" t="s">
        <v>46</v>
      </c>
      <c r="E5355" s="27" t="s">
        <v>169</v>
      </c>
      <c r="F5355" s="26" t="str">
        <f>VLOOKUP(E5355,PROCV!$A$1:$B$107,2,TRUE)</f>
        <v>Editorial</v>
      </c>
      <c r="G5355" s="25">
        <v>2008</v>
      </c>
      <c r="H5355" s="24">
        <v>0</v>
      </c>
      <c r="I5355" s="23" t="str">
        <f>VLOOKUP(J5355,PROCV!$E$1:$F$27,2,FALSE)</f>
        <v>43 - Rio Grande do Sul</v>
      </c>
      <c r="J5355" s="22" t="s">
        <v>56</v>
      </c>
      <c r="K5355" s="22">
        <v>0</v>
      </c>
      <c r="L5355" s="25">
        <v>297210.93</v>
      </c>
      <c r="M5355" s="20">
        <f>VLOOKUP(G5355,PROCV!$A$110:$B$119,2,FALSE)</f>
        <v>1.6508576287825887</v>
      </c>
      <c r="N5355" s="17">
        <f t="shared" si="83"/>
        <v>490652.93114806793</v>
      </c>
    </row>
    <row r="5356" spans="1:14" x14ac:dyDescent="0.25">
      <c r="A5356" s="30" t="s">
        <v>48</v>
      </c>
      <c r="B5356" s="29">
        <v>83257</v>
      </c>
      <c r="C5356" s="28" t="s">
        <v>1291</v>
      </c>
      <c r="D5356" s="27" t="s">
        <v>189</v>
      </c>
      <c r="E5356" s="27" t="s">
        <v>213</v>
      </c>
      <c r="F5356" s="26" t="str">
        <f>VLOOKUP(E5356,PROCV!$A$1:$B$107,2,TRUE)</f>
        <v>Patrimônio</v>
      </c>
      <c r="G5356" s="25">
        <v>2008</v>
      </c>
      <c r="H5356" s="24">
        <v>0</v>
      </c>
      <c r="I5356" s="23" t="str">
        <f>VLOOKUP(J5356,PROCV!$E$1:$F$27,2,FALSE)</f>
        <v>41 - Paraná</v>
      </c>
      <c r="J5356" s="22" t="s">
        <v>106</v>
      </c>
      <c r="K5356" s="22">
        <v>0</v>
      </c>
      <c r="L5356" s="25">
        <v>1000000</v>
      </c>
      <c r="M5356" s="20">
        <f>VLOOKUP(G5356,PROCV!$A$110:$B$119,2,FALSE)</f>
        <v>1.6508576287825887</v>
      </c>
      <c r="N5356" s="17">
        <f t="shared" si="83"/>
        <v>1650857.6287825888</v>
      </c>
    </row>
    <row r="5357" spans="1:14" x14ac:dyDescent="0.25">
      <c r="A5357" s="30" t="s">
        <v>48</v>
      </c>
      <c r="B5357" s="29">
        <v>85236</v>
      </c>
      <c r="C5357" s="28" t="s">
        <v>1290</v>
      </c>
      <c r="D5357" s="27" t="s">
        <v>46</v>
      </c>
      <c r="E5357" s="27" t="s">
        <v>169</v>
      </c>
      <c r="F5357" s="26" t="str">
        <f>VLOOKUP(E5357,PROCV!$A$1:$B$107,2,TRUE)</f>
        <v>Editorial</v>
      </c>
      <c r="G5357" s="25">
        <v>2008</v>
      </c>
      <c r="H5357" s="24">
        <v>0</v>
      </c>
      <c r="I5357" s="23" t="str">
        <f>VLOOKUP(J5357,PROCV!$E$1:$F$27,2,FALSE)</f>
        <v>43 - Rio Grande do Sul</v>
      </c>
      <c r="J5357" s="22" t="s">
        <v>56</v>
      </c>
      <c r="K5357" s="22">
        <v>0</v>
      </c>
      <c r="L5357" s="25">
        <v>100000</v>
      </c>
      <c r="M5357" s="20">
        <f>VLOOKUP(G5357,PROCV!$A$110:$B$119,2,FALSE)</f>
        <v>1.6508576287825887</v>
      </c>
      <c r="N5357" s="17">
        <f t="shared" si="83"/>
        <v>165085.76287825886</v>
      </c>
    </row>
    <row r="5358" spans="1:14" x14ac:dyDescent="0.25">
      <c r="A5358" s="30" t="s">
        <v>48</v>
      </c>
      <c r="B5358" s="29">
        <v>85269</v>
      </c>
      <c r="C5358" s="28" t="s">
        <v>1289</v>
      </c>
      <c r="D5358" s="27" t="s">
        <v>46</v>
      </c>
      <c r="E5358" s="27" t="s">
        <v>50</v>
      </c>
      <c r="F5358" s="26" t="str">
        <f>VLOOKUP(E5358,PROCV!$A$1:$B$107,2,TRUE)</f>
        <v>Educação e Criação em Artes</v>
      </c>
      <c r="G5358" s="25">
        <v>2008</v>
      </c>
      <c r="H5358" s="24">
        <v>0</v>
      </c>
      <c r="I5358" s="23" t="str">
        <f>VLOOKUP(J5358,PROCV!$E$1:$F$27,2,FALSE)</f>
        <v>12 - Acre</v>
      </c>
      <c r="J5358" s="22" t="s">
        <v>71</v>
      </c>
      <c r="K5358" s="22">
        <v>0</v>
      </c>
      <c r="L5358" s="25">
        <v>79280</v>
      </c>
      <c r="M5358" s="20">
        <f>VLOOKUP(G5358,PROCV!$A$110:$B$119,2,FALSE)</f>
        <v>1.6508576287825887</v>
      </c>
      <c r="N5358" s="17">
        <f t="shared" si="83"/>
        <v>130879.99280988362</v>
      </c>
    </row>
    <row r="5359" spans="1:14" x14ac:dyDescent="0.25">
      <c r="A5359" s="30" t="s">
        <v>48</v>
      </c>
      <c r="B5359" s="29">
        <v>77203</v>
      </c>
      <c r="C5359" s="28" t="s">
        <v>1288</v>
      </c>
      <c r="D5359" s="27" t="s">
        <v>46</v>
      </c>
      <c r="E5359" s="27" t="s">
        <v>50</v>
      </c>
      <c r="F5359" s="26" t="str">
        <f>VLOOKUP(E5359,PROCV!$A$1:$B$107,2,TRUE)</f>
        <v>Educação e Criação em Artes</v>
      </c>
      <c r="G5359" s="25">
        <v>2008</v>
      </c>
      <c r="H5359" s="24">
        <v>0</v>
      </c>
      <c r="I5359" s="23" t="str">
        <f>VLOOKUP(J5359,PROCV!$E$1:$F$27,2,FALSE)</f>
        <v>31 - Minas Gerais</v>
      </c>
      <c r="J5359" s="22" t="s">
        <v>85</v>
      </c>
      <c r="K5359" s="22">
        <v>0</v>
      </c>
      <c r="L5359" s="25">
        <v>184539.6</v>
      </c>
      <c r="M5359" s="20">
        <f>VLOOKUP(G5359,PROCV!$A$110:$B$119,2,FALSE)</f>
        <v>1.6508576287825887</v>
      </c>
      <c r="N5359" s="17">
        <f t="shared" si="83"/>
        <v>304648.60647248739</v>
      </c>
    </row>
    <row r="5360" spans="1:14" x14ac:dyDescent="0.25">
      <c r="A5360" s="30" t="s">
        <v>48</v>
      </c>
      <c r="B5360" s="29">
        <v>77257</v>
      </c>
      <c r="C5360" s="28" t="s">
        <v>1287</v>
      </c>
      <c r="D5360" s="27" t="s">
        <v>46</v>
      </c>
      <c r="E5360" s="27" t="s">
        <v>50</v>
      </c>
      <c r="F5360" s="26" t="str">
        <f>VLOOKUP(E5360,PROCV!$A$1:$B$107,2,TRUE)</f>
        <v>Educação e Criação em Artes</v>
      </c>
      <c r="G5360" s="25">
        <v>2008</v>
      </c>
      <c r="H5360" s="24">
        <v>0</v>
      </c>
      <c r="I5360" s="23" t="str">
        <f>VLOOKUP(J5360,PROCV!$E$1:$F$27,2,FALSE)</f>
        <v>31 - Minas Gerais</v>
      </c>
      <c r="J5360" s="22" t="s">
        <v>85</v>
      </c>
      <c r="K5360" s="22">
        <v>0</v>
      </c>
      <c r="L5360" s="25">
        <v>180200</v>
      </c>
      <c r="M5360" s="20">
        <f>VLOOKUP(G5360,PROCV!$A$110:$B$119,2,FALSE)</f>
        <v>1.6508576287825887</v>
      </c>
      <c r="N5360" s="17">
        <f t="shared" si="83"/>
        <v>297484.54470662249</v>
      </c>
    </row>
    <row r="5361" spans="1:14" x14ac:dyDescent="0.25">
      <c r="A5361" s="30" t="s">
        <v>48</v>
      </c>
      <c r="B5361" s="29">
        <v>84543</v>
      </c>
      <c r="C5361" s="28" t="s">
        <v>1286</v>
      </c>
      <c r="D5361" s="27" t="s">
        <v>4</v>
      </c>
      <c r="E5361" s="27" t="s">
        <v>230</v>
      </c>
      <c r="F5361" s="26" t="str">
        <f>VLOOKUP(E5361,PROCV!$A$1:$B$107,2,TRUE)</f>
        <v>Artes Cênicas e Espetáculo</v>
      </c>
      <c r="G5361" s="25">
        <v>2008</v>
      </c>
      <c r="H5361" s="24">
        <v>0</v>
      </c>
      <c r="I5361" s="23" t="str">
        <f>VLOOKUP(J5361,PROCV!$E$1:$F$27,2,FALSE)</f>
        <v>23 - Ceará</v>
      </c>
      <c r="J5361" s="22" t="s">
        <v>52</v>
      </c>
      <c r="K5361" s="22">
        <v>0</v>
      </c>
      <c r="L5361" s="25">
        <v>100000</v>
      </c>
      <c r="M5361" s="20">
        <f>VLOOKUP(G5361,PROCV!$A$110:$B$119,2,FALSE)</f>
        <v>1.6508576287825887</v>
      </c>
      <c r="N5361" s="17">
        <f t="shared" si="83"/>
        <v>165085.76287825886</v>
      </c>
    </row>
    <row r="5362" spans="1:14" x14ac:dyDescent="0.25">
      <c r="A5362" s="30" t="s">
        <v>48</v>
      </c>
      <c r="B5362" s="29">
        <v>83266</v>
      </c>
      <c r="C5362" s="28" t="s">
        <v>1285</v>
      </c>
      <c r="D5362" s="27" t="s">
        <v>4</v>
      </c>
      <c r="E5362" s="27" t="s">
        <v>230</v>
      </c>
      <c r="F5362" s="26" t="str">
        <f>VLOOKUP(E5362,PROCV!$A$1:$B$107,2,TRUE)</f>
        <v>Artes Cênicas e Espetáculo</v>
      </c>
      <c r="G5362" s="25">
        <v>2008</v>
      </c>
      <c r="H5362" s="24">
        <v>0</v>
      </c>
      <c r="I5362" s="23" t="str">
        <f>VLOOKUP(J5362,PROCV!$E$1:$F$27,2,FALSE)</f>
        <v>23 - Ceará</v>
      </c>
      <c r="J5362" s="22" t="s">
        <v>52</v>
      </c>
      <c r="K5362" s="22">
        <v>0</v>
      </c>
      <c r="L5362" s="25">
        <v>70000</v>
      </c>
      <c r="M5362" s="20">
        <f>VLOOKUP(G5362,PROCV!$A$110:$B$119,2,FALSE)</f>
        <v>1.6508576287825887</v>
      </c>
      <c r="N5362" s="17">
        <f t="shared" si="83"/>
        <v>115560.03401478121</v>
      </c>
    </row>
    <row r="5363" spans="1:14" x14ac:dyDescent="0.25">
      <c r="A5363" s="30" t="s">
        <v>48</v>
      </c>
      <c r="B5363" s="29">
        <v>84003</v>
      </c>
      <c r="C5363" s="28" t="s">
        <v>1284</v>
      </c>
      <c r="D5363" s="27" t="s">
        <v>4</v>
      </c>
      <c r="E5363" s="27" t="s">
        <v>305</v>
      </c>
      <c r="F5363" s="26" t="str">
        <f>VLOOKUP(E5363,PROCV!$A$1:$B$107,2,TRUE)</f>
        <v>Audiovisual</v>
      </c>
      <c r="G5363" s="25">
        <v>2008</v>
      </c>
      <c r="H5363" s="24">
        <v>0</v>
      </c>
      <c r="I5363" s="23" t="str">
        <f>VLOOKUP(J5363,PROCV!$E$1:$F$27,2,FALSE)</f>
        <v>35 - São Paulo</v>
      </c>
      <c r="J5363" s="22" t="s">
        <v>76</v>
      </c>
      <c r="K5363" s="22">
        <v>0</v>
      </c>
      <c r="L5363" s="25">
        <v>100000</v>
      </c>
      <c r="M5363" s="20">
        <f>VLOOKUP(G5363,PROCV!$A$110:$B$119,2,FALSE)</f>
        <v>1.6508576287825887</v>
      </c>
      <c r="N5363" s="17">
        <f t="shared" si="83"/>
        <v>165085.76287825886</v>
      </c>
    </row>
    <row r="5364" spans="1:14" x14ac:dyDescent="0.25">
      <c r="A5364" s="30" t="s">
        <v>48</v>
      </c>
      <c r="B5364" s="29">
        <v>83895</v>
      </c>
      <c r="C5364" s="28" t="s">
        <v>1014</v>
      </c>
      <c r="D5364" s="27" t="s">
        <v>4</v>
      </c>
      <c r="E5364" s="27" t="s">
        <v>230</v>
      </c>
      <c r="F5364" s="26" t="str">
        <f>VLOOKUP(E5364,PROCV!$A$1:$B$107,2,TRUE)</f>
        <v>Artes Cênicas e Espetáculo</v>
      </c>
      <c r="G5364" s="25">
        <v>2008</v>
      </c>
      <c r="H5364" s="24">
        <v>0</v>
      </c>
      <c r="I5364" s="23" t="str">
        <f>VLOOKUP(J5364,PROCV!$E$1:$F$27,2,FALSE)</f>
        <v>33 - Rio de Janeiro</v>
      </c>
      <c r="J5364" s="22" t="s">
        <v>82</v>
      </c>
      <c r="K5364" s="22">
        <v>0</v>
      </c>
      <c r="L5364" s="25">
        <v>50000</v>
      </c>
      <c r="M5364" s="20">
        <f>VLOOKUP(G5364,PROCV!$A$110:$B$119,2,FALSE)</f>
        <v>1.6508576287825887</v>
      </c>
      <c r="N5364" s="17">
        <f t="shared" si="83"/>
        <v>82542.881439129429</v>
      </c>
    </row>
    <row r="5365" spans="1:14" x14ac:dyDescent="0.25">
      <c r="A5365" s="30" t="s">
        <v>48</v>
      </c>
      <c r="B5365" s="29">
        <v>81766</v>
      </c>
      <c r="C5365" s="28" t="s">
        <v>1283</v>
      </c>
      <c r="D5365" s="27" t="s">
        <v>314</v>
      </c>
      <c r="E5365" s="27" t="s">
        <v>504</v>
      </c>
      <c r="F5365" s="26" t="str">
        <f>VLOOKUP(E5365,PROCV!$A$1:$B$107,2,TRUE)</f>
        <v>Artes Cênicas e Espetáculo</v>
      </c>
      <c r="G5365" s="31">
        <v>2008</v>
      </c>
      <c r="H5365" s="24">
        <v>0</v>
      </c>
      <c r="I5365" s="23" t="str">
        <f>VLOOKUP(J5365,PROCV!$E$1:$F$27,2,FALSE)</f>
        <v>22 - Piauí</v>
      </c>
      <c r="J5365" s="22" t="s">
        <v>77</v>
      </c>
      <c r="K5365" s="22">
        <v>0</v>
      </c>
      <c r="L5365" s="31">
        <v>25900</v>
      </c>
      <c r="M5365" s="20">
        <f>VLOOKUP(G5365,PROCV!$A$110:$B$119,2,FALSE)</f>
        <v>1.6508576287825887</v>
      </c>
      <c r="N5365" s="17">
        <f t="shared" si="83"/>
        <v>42757.212585469046</v>
      </c>
    </row>
    <row r="5366" spans="1:14" x14ac:dyDescent="0.25">
      <c r="A5366" s="30" t="s">
        <v>48</v>
      </c>
      <c r="B5366" s="29">
        <v>83547</v>
      </c>
      <c r="C5366" s="28" t="s">
        <v>1282</v>
      </c>
      <c r="D5366" s="27" t="s">
        <v>4</v>
      </c>
      <c r="E5366" s="27" t="s">
        <v>230</v>
      </c>
      <c r="F5366" s="26" t="str">
        <f>VLOOKUP(E5366,PROCV!$A$1:$B$107,2,TRUE)</f>
        <v>Artes Cênicas e Espetáculo</v>
      </c>
      <c r="G5366" s="25">
        <v>2008</v>
      </c>
      <c r="H5366" s="24">
        <v>0</v>
      </c>
      <c r="I5366" s="23" t="str">
        <f>VLOOKUP(J5366,PROCV!$E$1:$F$27,2,FALSE)</f>
        <v>33 - Rio de Janeiro</v>
      </c>
      <c r="J5366" s="22" t="s">
        <v>82</v>
      </c>
      <c r="K5366" s="22">
        <v>0</v>
      </c>
      <c r="L5366" s="25">
        <v>150000</v>
      </c>
      <c r="M5366" s="20">
        <f>VLOOKUP(G5366,PROCV!$A$110:$B$119,2,FALSE)</f>
        <v>1.6508576287825887</v>
      </c>
      <c r="N5366" s="17">
        <f t="shared" si="83"/>
        <v>247628.6443173883</v>
      </c>
    </row>
    <row r="5367" spans="1:14" x14ac:dyDescent="0.25">
      <c r="A5367" s="30" t="s">
        <v>48</v>
      </c>
      <c r="B5367" s="29">
        <v>83552</v>
      </c>
      <c r="C5367" s="28" t="s">
        <v>1281</v>
      </c>
      <c r="D5367" s="27" t="s">
        <v>46</v>
      </c>
      <c r="E5367" s="27" t="s">
        <v>50</v>
      </c>
      <c r="F5367" s="26" t="str">
        <f>VLOOKUP(E5367,PROCV!$A$1:$B$107,2,TRUE)</f>
        <v>Educação e Criação em Artes</v>
      </c>
      <c r="G5367" s="25">
        <v>2008</v>
      </c>
      <c r="H5367" s="24">
        <v>0</v>
      </c>
      <c r="I5367" s="23" t="str">
        <f>VLOOKUP(J5367,PROCV!$E$1:$F$27,2,FALSE)</f>
        <v>17 - Tocantins</v>
      </c>
      <c r="J5367" s="22" t="s">
        <v>64</v>
      </c>
      <c r="K5367" s="22">
        <v>0</v>
      </c>
      <c r="L5367" s="25">
        <v>100000</v>
      </c>
      <c r="M5367" s="20">
        <f>VLOOKUP(G5367,PROCV!$A$110:$B$119,2,FALSE)</f>
        <v>1.6508576287825887</v>
      </c>
      <c r="N5367" s="17">
        <f t="shared" si="83"/>
        <v>165085.76287825886</v>
      </c>
    </row>
    <row r="5368" spans="1:14" x14ac:dyDescent="0.25">
      <c r="A5368" s="30" t="s">
        <v>48</v>
      </c>
      <c r="B5368" s="29">
        <v>76160</v>
      </c>
      <c r="C5368" s="28" t="s">
        <v>1280</v>
      </c>
      <c r="D5368" s="27" t="s">
        <v>189</v>
      </c>
      <c r="E5368" s="27" t="s">
        <v>213</v>
      </c>
      <c r="F5368" s="26" t="str">
        <f>VLOOKUP(E5368,PROCV!$A$1:$B$107,2,TRUE)</f>
        <v>Patrimônio</v>
      </c>
      <c r="G5368" s="25">
        <v>2008</v>
      </c>
      <c r="H5368" s="24">
        <v>0</v>
      </c>
      <c r="I5368" s="23" t="str">
        <f>VLOOKUP(J5368,PROCV!$E$1:$F$27,2,FALSE)</f>
        <v>41 - Paraná</v>
      </c>
      <c r="J5368" s="22" t="s">
        <v>106</v>
      </c>
      <c r="K5368" s="22">
        <v>0</v>
      </c>
      <c r="L5368" s="25">
        <v>100000</v>
      </c>
      <c r="M5368" s="20">
        <f>VLOOKUP(G5368,PROCV!$A$110:$B$119,2,FALSE)</f>
        <v>1.6508576287825887</v>
      </c>
      <c r="N5368" s="17">
        <f t="shared" si="83"/>
        <v>165085.76287825886</v>
      </c>
    </row>
    <row r="5369" spans="1:14" x14ac:dyDescent="0.25">
      <c r="A5369" s="30" t="s">
        <v>48</v>
      </c>
      <c r="B5369" s="29">
        <v>84706</v>
      </c>
      <c r="C5369" s="28" t="s">
        <v>1279</v>
      </c>
      <c r="D5369" s="27" t="s">
        <v>189</v>
      </c>
      <c r="E5369" s="27" t="s">
        <v>213</v>
      </c>
      <c r="F5369" s="26" t="str">
        <f>VLOOKUP(E5369,PROCV!$A$1:$B$107,2,TRUE)</f>
        <v>Patrimônio</v>
      </c>
      <c r="G5369" s="25">
        <v>2008</v>
      </c>
      <c r="H5369" s="24">
        <v>0</v>
      </c>
      <c r="I5369" s="23" t="str">
        <f>VLOOKUP(J5369,PROCV!$E$1:$F$27,2,FALSE)</f>
        <v>12 - Acre</v>
      </c>
      <c r="J5369" s="22" t="s">
        <v>71</v>
      </c>
      <c r="K5369" s="22">
        <v>0</v>
      </c>
      <c r="L5369" s="25">
        <v>300000</v>
      </c>
      <c r="M5369" s="20">
        <f>VLOOKUP(G5369,PROCV!$A$110:$B$119,2,FALSE)</f>
        <v>1.6508576287825887</v>
      </c>
      <c r="N5369" s="17">
        <f t="shared" si="83"/>
        <v>495257.2886347766</v>
      </c>
    </row>
    <row r="5370" spans="1:14" x14ac:dyDescent="0.25">
      <c r="A5370" s="30" t="s">
        <v>48</v>
      </c>
      <c r="B5370" s="29">
        <v>84764</v>
      </c>
      <c r="C5370" s="28" t="s">
        <v>1278</v>
      </c>
      <c r="D5370" s="27" t="s">
        <v>189</v>
      </c>
      <c r="E5370" s="27" t="s">
        <v>213</v>
      </c>
      <c r="F5370" s="26" t="str">
        <f>VLOOKUP(E5370,PROCV!$A$1:$B$107,2,TRUE)</f>
        <v>Patrimônio</v>
      </c>
      <c r="G5370" s="25">
        <v>2008</v>
      </c>
      <c r="H5370" s="24">
        <v>0</v>
      </c>
      <c r="I5370" s="23" t="str">
        <f>VLOOKUP(J5370,PROCV!$E$1:$F$27,2,FALSE)</f>
        <v>31 - Minas Gerais</v>
      </c>
      <c r="J5370" s="22" t="s">
        <v>85</v>
      </c>
      <c r="K5370" s="22">
        <v>0</v>
      </c>
      <c r="L5370" s="25">
        <v>148693.47</v>
      </c>
      <c r="M5370" s="20">
        <f>VLOOKUP(G5370,PROCV!$A$110:$B$119,2,FALSE)</f>
        <v>1.6508576287825887</v>
      </c>
      <c r="N5370" s="17">
        <f t="shared" si="83"/>
        <v>245471.749299655</v>
      </c>
    </row>
    <row r="5371" spans="1:14" x14ac:dyDescent="0.25">
      <c r="A5371" s="30" t="s">
        <v>48</v>
      </c>
      <c r="B5371" s="29">
        <v>84858</v>
      </c>
      <c r="C5371" s="28" t="s">
        <v>1277</v>
      </c>
      <c r="D5371" s="27" t="s">
        <v>189</v>
      </c>
      <c r="E5371" s="27" t="s">
        <v>213</v>
      </c>
      <c r="F5371" s="26" t="str">
        <f>VLOOKUP(E5371,PROCV!$A$1:$B$107,2,TRUE)</f>
        <v>Patrimônio</v>
      </c>
      <c r="G5371" s="25">
        <v>2008</v>
      </c>
      <c r="H5371" s="24">
        <v>0</v>
      </c>
      <c r="I5371" s="23" t="str">
        <f>VLOOKUP(J5371,PROCV!$E$1:$F$27,2,FALSE)</f>
        <v>43 - Rio Grande do Sul</v>
      </c>
      <c r="J5371" s="22" t="s">
        <v>56</v>
      </c>
      <c r="K5371" s="22">
        <v>0</v>
      </c>
      <c r="L5371" s="25">
        <v>100000</v>
      </c>
      <c r="M5371" s="20">
        <f>VLOOKUP(G5371,PROCV!$A$110:$B$119,2,FALSE)</f>
        <v>1.6508576287825887</v>
      </c>
      <c r="N5371" s="17">
        <f t="shared" si="83"/>
        <v>165085.76287825886</v>
      </c>
    </row>
    <row r="5372" spans="1:14" x14ac:dyDescent="0.25">
      <c r="A5372" s="30" t="s">
        <v>48</v>
      </c>
      <c r="B5372" s="29">
        <v>83430</v>
      </c>
      <c r="C5372" s="28" t="s">
        <v>1276</v>
      </c>
      <c r="D5372" s="27" t="s">
        <v>189</v>
      </c>
      <c r="E5372" s="27" t="s">
        <v>213</v>
      </c>
      <c r="F5372" s="26" t="str">
        <f>VLOOKUP(E5372,PROCV!$A$1:$B$107,2,TRUE)</f>
        <v>Patrimônio</v>
      </c>
      <c r="G5372" s="25">
        <v>2008</v>
      </c>
      <c r="H5372" s="24">
        <v>0</v>
      </c>
      <c r="I5372" s="23" t="str">
        <f>VLOOKUP(J5372,PROCV!$E$1:$F$27,2,FALSE)</f>
        <v>11 - Rondônia</v>
      </c>
      <c r="J5372" s="22" t="s">
        <v>219</v>
      </c>
      <c r="K5372" s="22">
        <v>0</v>
      </c>
      <c r="L5372" s="25">
        <v>500000</v>
      </c>
      <c r="M5372" s="20">
        <f>VLOOKUP(G5372,PROCV!$A$110:$B$119,2,FALSE)</f>
        <v>1.6508576287825887</v>
      </c>
      <c r="N5372" s="17">
        <f t="shared" si="83"/>
        <v>825428.81439129438</v>
      </c>
    </row>
    <row r="5373" spans="1:14" x14ac:dyDescent="0.25">
      <c r="A5373" s="30" t="s">
        <v>48</v>
      </c>
      <c r="B5373" s="29">
        <v>85274</v>
      </c>
      <c r="C5373" s="28" t="s">
        <v>1275</v>
      </c>
      <c r="D5373" s="27" t="s">
        <v>46</v>
      </c>
      <c r="E5373" s="27" t="s">
        <v>50</v>
      </c>
      <c r="F5373" s="26" t="str">
        <f>VLOOKUP(E5373,PROCV!$A$1:$B$107,2,TRUE)</f>
        <v>Educação e Criação em Artes</v>
      </c>
      <c r="G5373" s="25">
        <v>2008</v>
      </c>
      <c r="H5373" s="24">
        <v>0</v>
      </c>
      <c r="I5373" s="23" t="str">
        <f>VLOOKUP(J5373,PROCV!$E$1:$F$27,2,FALSE)</f>
        <v>12 - Acre</v>
      </c>
      <c r="J5373" s="22" t="s">
        <v>71</v>
      </c>
      <c r="K5373" s="22">
        <v>0</v>
      </c>
      <c r="L5373" s="25">
        <v>79600</v>
      </c>
      <c r="M5373" s="20">
        <f>VLOOKUP(G5373,PROCV!$A$110:$B$119,2,FALSE)</f>
        <v>1.6508576287825887</v>
      </c>
      <c r="N5373" s="17">
        <f t="shared" si="83"/>
        <v>131408.26725109405</v>
      </c>
    </row>
    <row r="5374" spans="1:14" x14ac:dyDescent="0.25">
      <c r="A5374" s="30" t="s">
        <v>48</v>
      </c>
      <c r="B5374" s="29">
        <v>810296</v>
      </c>
      <c r="C5374" s="28" t="s">
        <v>1274</v>
      </c>
      <c r="D5374" s="27" t="s">
        <v>46</v>
      </c>
      <c r="E5374" s="27" t="s">
        <v>50</v>
      </c>
      <c r="F5374" s="26" t="str">
        <f>VLOOKUP(E5374,PROCV!$A$1:$B$107,2,TRUE)</f>
        <v>Educação e Criação em Artes</v>
      </c>
      <c r="G5374" s="25">
        <v>2008</v>
      </c>
      <c r="H5374" s="24">
        <v>0</v>
      </c>
      <c r="I5374" s="23" t="str">
        <f>VLOOKUP(J5374,PROCV!$E$1:$F$27,2,FALSE)</f>
        <v>53 - Distrito Federal</v>
      </c>
      <c r="J5374" s="22" t="s">
        <v>75</v>
      </c>
      <c r="K5374" s="22">
        <v>0</v>
      </c>
      <c r="L5374" s="25">
        <v>535001.18000000005</v>
      </c>
      <c r="M5374" s="20">
        <f>VLOOKUP(G5374,PROCV!$A$110:$B$119,2,FALSE)</f>
        <v>1.6508576287825887</v>
      </c>
      <c r="N5374" s="17">
        <f t="shared" si="83"/>
        <v>883210.77941068704</v>
      </c>
    </row>
    <row r="5375" spans="1:14" x14ac:dyDescent="0.25">
      <c r="A5375" s="30" t="s">
        <v>48</v>
      </c>
      <c r="B5375" s="29">
        <v>84282</v>
      </c>
      <c r="C5375" s="28" t="s">
        <v>1273</v>
      </c>
      <c r="D5375" s="27" t="s">
        <v>46</v>
      </c>
      <c r="E5375" s="27" t="s">
        <v>50</v>
      </c>
      <c r="F5375" s="26" t="str">
        <f>VLOOKUP(E5375,PROCV!$A$1:$B$107,2,TRUE)</f>
        <v>Educação e Criação em Artes</v>
      </c>
      <c r="G5375" s="25">
        <v>2008</v>
      </c>
      <c r="H5375" s="24">
        <v>0</v>
      </c>
      <c r="I5375" s="23" t="str">
        <f>VLOOKUP(J5375,PROCV!$E$1:$F$27,2,FALSE)</f>
        <v>52 - Goiás</v>
      </c>
      <c r="J5375" s="22" t="s">
        <v>97</v>
      </c>
      <c r="K5375" s="22">
        <v>0</v>
      </c>
      <c r="L5375" s="25">
        <v>100000</v>
      </c>
      <c r="M5375" s="20">
        <f>VLOOKUP(G5375,PROCV!$A$110:$B$119,2,FALSE)</f>
        <v>1.6508576287825887</v>
      </c>
      <c r="N5375" s="17">
        <f t="shared" si="83"/>
        <v>165085.76287825886</v>
      </c>
    </row>
    <row r="5376" spans="1:14" x14ac:dyDescent="0.25">
      <c r="A5376" s="30" t="s">
        <v>48</v>
      </c>
      <c r="B5376" s="29">
        <v>77169</v>
      </c>
      <c r="C5376" s="28" t="s">
        <v>1272</v>
      </c>
      <c r="D5376" s="27" t="s">
        <v>46</v>
      </c>
      <c r="E5376" s="27" t="s">
        <v>50</v>
      </c>
      <c r="F5376" s="26" t="str">
        <f>VLOOKUP(E5376,PROCV!$A$1:$B$107,2,TRUE)</f>
        <v>Educação e Criação em Artes</v>
      </c>
      <c r="G5376" s="25">
        <v>2008</v>
      </c>
      <c r="H5376" s="24">
        <v>0</v>
      </c>
      <c r="I5376" s="23" t="str">
        <f>VLOOKUP(J5376,PROCV!$E$1:$F$27,2,FALSE)</f>
        <v>43 - Rio Grande do Sul</v>
      </c>
      <c r="J5376" s="22" t="s">
        <v>56</v>
      </c>
      <c r="K5376" s="22">
        <v>0</v>
      </c>
      <c r="L5376" s="25">
        <v>185000</v>
      </c>
      <c r="M5376" s="20">
        <f>VLOOKUP(G5376,PROCV!$A$110:$B$119,2,FALSE)</f>
        <v>1.6508576287825887</v>
      </c>
      <c r="N5376" s="17">
        <f t="shared" si="83"/>
        <v>305408.66132477892</v>
      </c>
    </row>
    <row r="5377" spans="1:14" x14ac:dyDescent="0.25">
      <c r="A5377" s="30" t="s">
        <v>48</v>
      </c>
      <c r="B5377" s="29">
        <v>84514</v>
      </c>
      <c r="C5377" s="28" t="s">
        <v>1271</v>
      </c>
      <c r="D5377" s="27" t="s">
        <v>114</v>
      </c>
      <c r="E5377" s="27" t="s">
        <v>113</v>
      </c>
      <c r="F5377" s="26" t="str">
        <f>VLOOKUP(E5377,PROCV!$A$1:$B$107,2,TRUE)</f>
        <v>Música</v>
      </c>
      <c r="G5377" s="25">
        <v>2008</v>
      </c>
      <c r="H5377" s="24">
        <v>0</v>
      </c>
      <c r="I5377" s="23" t="str">
        <f>VLOOKUP(J5377,PROCV!$E$1:$F$27,2,FALSE)</f>
        <v>53 - Distrito Federal</v>
      </c>
      <c r="J5377" s="22" t="s">
        <v>75</v>
      </c>
      <c r="K5377" s="22">
        <v>0</v>
      </c>
      <c r="L5377" s="25">
        <v>166771.04999999999</v>
      </c>
      <c r="M5377" s="20">
        <f>VLOOKUP(G5377,PROCV!$A$110:$B$119,2,FALSE)</f>
        <v>1.6508576287825887</v>
      </c>
      <c r="N5377" s="17">
        <f t="shared" si="83"/>
        <v>275315.26015258254</v>
      </c>
    </row>
    <row r="5378" spans="1:14" x14ac:dyDescent="0.25">
      <c r="A5378" s="30" t="s">
        <v>48</v>
      </c>
      <c r="B5378" s="29">
        <v>89996</v>
      </c>
      <c r="C5378" s="28" t="s">
        <v>1270</v>
      </c>
      <c r="D5378" s="27" t="s">
        <v>4</v>
      </c>
      <c r="E5378" s="27" t="s">
        <v>230</v>
      </c>
      <c r="F5378" s="26" t="str">
        <f>VLOOKUP(E5378,PROCV!$A$1:$B$107,2,TRUE)</f>
        <v>Artes Cênicas e Espetáculo</v>
      </c>
      <c r="G5378" s="25">
        <v>2008</v>
      </c>
      <c r="H5378" s="24">
        <v>0</v>
      </c>
      <c r="I5378" s="23" t="str">
        <f>VLOOKUP(J5378,PROCV!$E$1:$F$27,2,FALSE)</f>
        <v>33 - Rio de Janeiro</v>
      </c>
      <c r="J5378" s="22" t="s">
        <v>82</v>
      </c>
      <c r="K5378" s="22">
        <v>0</v>
      </c>
      <c r="L5378" s="25">
        <v>800000</v>
      </c>
      <c r="M5378" s="20">
        <f>VLOOKUP(G5378,PROCV!$A$110:$B$119,2,FALSE)</f>
        <v>1.6508576287825887</v>
      </c>
      <c r="N5378" s="17">
        <f t="shared" ref="N5378:N5441" si="84">+M5378*L5378</f>
        <v>1320686.1030260709</v>
      </c>
    </row>
    <row r="5379" spans="1:14" x14ac:dyDescent="0.25">
      <c r="A5379" s="30" t="s">
        <v>48</v>
      </c>
      <c r="B5379" s="29">
        <v>89540</v>
      </c>
      <c r="C5379" s="28" t="s">
        <v>1269</v>
      </c>
      <c r="D5379" s="27" t="s">
        <v>114</v>
      </c>
      <c r="E5379" s="27" t="s">
        <v>113</v>
      </c>
      <c r="F5379" s="26" t="str">
        <f>VLOOKUP(E5379,PROCV!$A$1:$B$107,2,TRUE)</f>
        <v>Música</v>
      </c>
      <c r="G5379" s="25">
        <v>2008</v>
      </c>
      <c r="H5379" s="24">
        <v>0</v>
      </c>
      <c r="I5379" s="23" t="str">
        <f>VLOOKUP(J5379,PROCV!$E$1:$F$27,2,FALSE)</f>
        <v>29 - Bahia</v>
      </c>
      <c r="J5379" s="22" t="s">
        <v>73</v>
      </c>
      <c r="K5379" s="22">
        <v>0</v>
      </c>
      <c r="L5379" s="25">
        <v>299998.40000000002</v>
      </c>
      <c r="M5379" s="20">
        <f>VLOOKUP(G5379,PROCV!$A$110:$B$119,2,FALSE)</f>
        <v>1.6508576287825887</v>
      </c>
      <c r="N5379" s="17">
        <f t="shared" si="84"/>
        <v>495254.64726257056</v>
      </c>
    </row>
    <row r="5380" spans="1:14" x14ac:dyDescent="0.25">
      <c r="A5380" s="30" t="s">
        <v>48</v>
      </c>
      <c r="B5380" s="29">
        <v>84370</v>
      </c>
      <c r="C5380" s="28" t="s">
        <v>1268</v>
      </c>
      <c r="D5380" s="27" t="s">
        <v>4</v>
      </c>
      <c r="E5380" s="27" t="s">
        <v>230</v>
      </c>
      <c r="F5380" s="26" t="str">
        <f>VLOOKUP(E5380,PROCV!$A$1:$B$107,2,TRUE)</f>
        <v>Artes Cênicas e Espetáculo</v>
      </c>
      <c r="G5380" s="25">
        <v>2008</v>
      </c>
      <c r="H5380" s="24">
        <v>0</v>
      </c>
      <c r="I5380" s="23" t="str">
        <f>VLOOKUP(J5380,PROCV!$E$1:$F$27,2,FALSE)</f>
        <v>33 - Rio de Janeiro</v>
      </c>
      <c r="J5380" s="22" t="s">
        <v>82</v>
      </c>
      <c r="K5380" s="22">
        <v>0</v>
      </c>
      <c r="L5380" s="25">
        <v>50000</v>
      </c>
      <c r="M5380" s="20">
        <f>VLOOKUP(G5380,PROCV!$A$110:$B$119,2,FALSE)</f>
        <v>1.6508576287825887</v>
      </c>
      <c r="N5380" s="17">
        <f t="shared" si="84"/>
        <v>82542.881439129429</v>
      </c>
    </row>
    <row r="5381" spans="1:14" x14ac:dyDescent="0.25">
      <c r="A5381" s="30" t="s">
        <v>48</v>
      </c>
      <c r="B5381" s="29">
        <v>88256</v>
      </c>
      <c r="C5381" s="28" t="s">
        <v>1267</v>
      </c>
      <c r="D5381" s="27" t="s">
        <v>4</v>
      </c>
      <c r="E5381" s="27" t="s">
        <v>230</v>
      </c>
      <c r="F5381" s="26" t="str">
        <f>VLOOKUP(E5381,PROCV!$A$1:$B$107,2,TRUE)</f>
        <v>Artes Cênicas e Espetáculo</v>
      </c>
      <c r="G5381" s="25">
        <v>2008</v>
      </c>
      <c r="H5381" s="24">
        <v>0</v>
      </c>
      <c r="I5381" s="23" t="str">
        <f>VLOOKUP(J5381,PROCV!$E$1:$F$27,2,FALSE)</f>
        <v>35 - São Paulo</v>
      </c>
      <c r="J5381" s="22" t="s">
        <v>76</v>
      </c>
      <c r="K5381" s="22">
        <v>0</v>
      </c>
      <c r="L5381" s="25">
        <v>52200</v>
      </c>
      <c r="M5381" s="20">
        <f>VLOOKUP(G5381,PROCV!$A$110:$B$119,2,FALSE)</f>
        <v>1.6508576287825887</v>
      </c>
      <c r="N5381" s="17">
        <f t="shared" si="84"/>
        <v>86174.768222451123</v>
      </c>
    </row>
    <row r="5382" spans="1:14" x14ac:dyDescent="0.25">
      <c r="A5382" s="30" t="s">
        <v>48</v>
      </c>
      <c r="B5382" s="29">
        <v>82851</v>
      </c>
      <c r="C5382" s="28" t="s">
        <v>608</v>
      </c>
      <c r="D5382" s="27" t="s">
        <v>4</v>
      </c>
      <c r="E5382" s="27" t="s">
        <v>230</v>
      </c>
      <c r="F5382" s="26" t="str">
        <f>VLOOKUP(E5382,PROCV!$A$1:$B$107,2,TRUE)</f>
        <v>Artes Cênicas e Espetáculo</v>
      </c>
      <c r="G5382" s="25">
        <v>2008</v>
      </c>
      <c r="H5382" s="24">
        <v>0</v>
      </c>
      <c r="I5382" s="23" t="str">
        <f>VLOOKUP(J5382,PROCV!$E$1:$F$27,2,FALSE)</f>
        <v>35 - São Paulo</v>
      </c>
      <c r="J5382" s="22" t="s">
        <v>76</v>
      </c>
      <c r="K5382" s="22">
        <v>0</v>
      </c>
      <c r="L5382" s="25">
        <v>100000</v>
      </c>
      <c r="M5382" s="20">
        <f>VLOOKUP(G5382,PROCV!$A$110:$B$119,2,FALSE)</f>
        <v>1.6508576287825887</v>
      </c>
      <c r="N5382" s="17">
        <f t="shared" si="84"/>
        <v>165085.76287825886</v>
      </c>
    </row>
    <row r="5383" spans="1:14" x14ac:dyDescent="0.25">
      <c r="A5383" s="30" t="s">
        <v>48</v>
      </c>
      <c r="B5383" s="29">
        <v>89791</v>
      </c>
      <c r="C5383" s="28" t="s">
        <v>1266</v>
      </c>
      <c r="D5383" s="27" t="s">
        <v>4</v>
      </c>
      <c r="E5383" s="27" t="s">
        <v>230</v>
      </c>
      <c r="F5383" s="26" t="str">
        <f>VLOOKUP(E5383,PROCV!$A$1:$B$107,2,TRUE)</f>
        <v>Artes Cênicas e Espetáculo</v>
      </c>
      <c r="G5383" s="25">
        <v>2008</v>
      </c>
      <c r="H5383" s="24">
        <v>0</v>
      </c>
      <c r="I5383" s="23" t="str">
        <f>VLOOKUP(J5383,PROCV!$E$1:$F$27,2,FALSE)</f>
        <v>33 - Rio de Janeiro</v>
      </c>
      <c r="J5383" s="22" t="s">
        <v>82</v>
      </c>
      <c r="K5383" s="22">
        <v>0</v>
      </c>
      <c r="L5383" s="25">
        <v>100000</v>
      </c>
      <c r="M5383" s="20">
        <f>VLOOKUP(G5383,PROCV!$A$110:$B$119,2,FALSE)</f>
        <v>1.6508576287825887</v>
      </c>
      <c r="N5383" s="17">
        <f t="shared" si="84"/>
        <v>165085.76287825886</v>
      </c>
    </row>
    <row r="5384" spans="1:14" x14ac:dyDescent="0.25">
      <c r="A5384" s="30" t="s">
        <v>48</v>
      </c>
      <c r="B5384" s="29">
        <v>83627</v>
      </c>
      <c r="C5384" s="28" t="s">
        <v>1265</v>
      </c>
      <c r="D5384" s="27" t="s">
        <v>114</v>
      </c>
      <c r="E5384" s="27" t="s">
        <v>113</v>
      </c>
      <c r="F5384" s="26" t="str">
        <f>VLOOKUP(E5384,PROCV!$A$1:$B$107,2,TRUE)</f>
        <v>Música</v>
      </c>
      <c r="G5384" s="25">
        <v>2008</v>
      </c>
      <c r="H5384" s="24">
        <v>0</v>
      </c>
      <c r="I5384" s="23" t="str">
        <f>VLOOKUP(J5384,PROCV!$E$1:$F$27,2,FALSE)</f>
        <v>50 - Mato Grosso do Sul</v>
      </c>
      <c r="J5384" s="22" t="s">
        <v>179</v>
      </c>
      <c r="K5384" s="22">
        <v>0</v>
      </c>
      <c r="L5384" s="25">
        <v>193598.4</v>
      </c>
      <c r="M5384" s="20">
        <f>VLOOKUP(G5384,PROCV!$A$110:$B$119,2,FALSE)</f>
        <v>1.6508576287825887</v>
      </c>
      <c r="N5384" s="17">
        <f t="shared" si="84"/>
        <v>319603.39556010312</v>
      </c>
    </row>
    <row r="5385" spans="1:14" x14ac:dyDescent="0.25">
      <c r="A5385" s="30" t="s">
        <v>48</v>
      </c>
      <c r="B5385" s="29">
        <v>810526</v>
      </c>
      <c r="C5385" s="28" t="s">
        <v>1264</v>
      </c>
      <c r="D5385" s="27" t="s">
        <v>4</v>
      </c>
      <c r="E5385" s="27" t="s">
        <v>230</v>
      </c>
      <c r="F5385" s="26" t="str">
        <f>VLOOKUP(E5385,PROCV!$A$1:$B$107,2,TRUE)</f>
        <v>Artes Cênicas e Espetáculo</v>
      </c>
      <c r="G5385" s="25">
        <v>2008</v>
      </c>
      <c r="H5385" s="24">
        <v>0</v>
      </c>
      <c r="I5385" s="23" t="str">
        <f>VLOOKUP(J5385,PROCV!$E$1:$F$27,2,FALSE)</f>
        <v>29 - Bahia</v>
      </c>
      <c r="J5385" s="22" t="s">
        <v>73</v>
      </c>
      <c r="K5385" s="22">
        <v>0</v>
      </c>
      <c r="L5385" s="25">
        <v>68000</v>
      </c>
      <c r="M5385" s="20">
        <f>VLOOKUP(G5385,PROCV!$A$110:$B$119,2,FALSE)</f>
        <v>1.6508576287825887</v>
      </c>
      <c r="N5385" s="17">
        <f t="shared" si="84"/>
        <v>112258.31875721602</v>
      </c>
    </row>
    <row r="5386" spans="1:14" x14ac:dyDescent="0.25">
      <c r="A5386" s="30" t="s">
        <v>48</v>
      </c>
      <c r="B5386" s="29">
        <v>85359</v>
      </c>
      <c r="C5386" s="28" t="s">
        <v>1263</v>
      </c>
      <c r="D5386" s="27" t="s">
        <v>46</v>
      </c>
      <c r="E5386" s="27" t="s">
        <v>50</v>
      </c>
      <c r="F5386" s="26" t="str">
        <f>VLOOKUP(E5386,PROCV!$A$1:$B$107,2,TRUE)</f>
        <v>Educação e Criação em Artes</v>
      </c>
      <c r="G5386" s="25">
        <v>2008</v>
      </c>
      <c r="H5386" s="24">
        <v>0</v>
      </c>
      <c r="I5386" s="23" t="str">
        <f>VLOOKUP(J5386,PROCV!$E$1:$F$27,2,FALSE)</f>
        <v>26 - Pernambuco</v>
      </c>
      <c r="J5386" s="22" t="s">
        <v>44</v>
      </c>
      <c r="K5386" s="22">
        <v>0</v>
      </c>
      <c r="L5386" s="25">
        <v>24000</v>
      </c>
      <c r="M5386" s="20">
        <f>VLOOKUP(G5386,PROCV!$A$110:$B$119,2,FALSE)</f>
        <v>1.6508576287825887</v>
      </c>
      <c r="N5386" s="17">
        <f t="shared" si="84"/>
        <v>39620.583090782129</v>
      </c>
    </row>
    <row r="5387" spans="1:14" x14ac:dyDescent="0.25">
      <c r="A5387" s="30" t="s">
        <v>48</v>
      </c>
      <c r="B5387" s="29">
        <v>85360</v>
      </c>
      <c r="C5387" s="28" t="s">
        <v>1262</v>
      </c>
      <c r="D5387" s="27" t="s">
        <v>46</v>
      </c>
      <c r="E5387" s="27" t="s">
        <v>50</v>
      </c>
      <c r="F5387" s="26" t="str">
        <f>VLOOKUP(E5387,PROCV!$A$1:$B$107,2,TRUE)</f>
        <v>Educação e Criação em Artes</v>
      </c>
      <c r="G5387" s="25">
        <v>2008</v>
      </c>
      <c r="H5387" s="24">
        <v>0</v>
      </c>
      <c r="I5387" s="23" t="str">
        <f>VLOOKUP(J5387,PROCV!$E$1:$F$27,2,FALSE)</f>
        <v>50 - Mato Grosso do Sul</v>
      </c>
      <c r="J5387" s="22" t="s">
        <v>179</v>
      </c>
      <c r="K5387" s="22">
        <v>0</v>
      </c>
      <c r="L5387" s="25">
        <v>27900</v>
      </c>
      <c r="M5387" s="20">
        <f>VLOOKUP(G5387,PROCV!$A$110:$B$119,2,FALSE)</f>
        <v>1.6508576287825887</v>
      </c>
      <c r="N5387" s="17">
        <f t="shared" si="84"/>
        <v>46058.927843034224</v>
      </c>
    </row>
    <row r="5388" spans="1:14" x14ac:dyDescent="0.25">
      <c r="A5388" s="30" t="s">
        <v>48</v>
      </c>
      <c r="B5388" s="29">
        <v>85393</v>
      </c>
      <c r="C5388" s="28" t="s">
        <v>1261</v>
      </c>
      <c r="D5388" s="27" t="s">
        <v>46</v>
      </c>
      <c r="E5388" s="27" t="s">
        <v>50</v>
      </c>
      <c r="F5388" s="26" t="str">
        <f>VLOOKUP(E5388,PROCV!$A$1:$B$107,2,TRUE)</f>
        <v>Educação e Criação em Artes</v>
      </c>
      <c r="G5388" s="25">
        <v>2008</v>
      </c>
      <c r="H5388" s="24">
        <v>0</v>
      </c>
      <c r="I5388" s="23" t="str">
        <f>VLOOKUP(J5388,PROCV!$E$1:$F$27,2,FALSE)</f>
        <v>25 - Paraíba</v>
      </c>
      <c r="J5388" s="22" t="s">
        <v>346</v>
      </c>
      <c r="K5388" s="22">
        <v>0</v>
      </c>
      <c r="L5388" s="25">
        <v>23400</v>
      </c>
      <c r="M5388" s="20">
        <f>VLOOKUP(G5388,PROCV!$A$110:$B$119,2,FALSE)</f>
        <v>1.6508576287825887</v>
      </c>
      <c r="N5388" s="17">
        <f t="shared" si="84"/>
        <v>38630.068513512575</v>
      </c>
    </row>
    <row r="5389" spans="1:14" x14ac:dyDescent="0.25">
      <c r="A5389" s="30" t="s">
        <v>48</v>
      </c>
      <c r="B5389" s="29">
        <v>85395</v>
      </c>
      <c r="C5389" s="28" t="s">
        <v>1260</v>
      </c>
      <c r="D5389" s="27" t="s">
        <v>46</v>
      </c>
      <c r="E5389" s="27" t="s">
        <v>50</v>
      </c>
      <c r="F5389" s="26" t="str">
        <f>VLOOKUP(E5389,PROCV!$A$1:$B$107,2,TRUE)</f>
        <v>Educação e Criação em Artes</v>
      </c>
      <c r="G5389" s="25">
        <v>2008</v>
      </c>
      <c r="H5389" s="24">
        <v>0</v>
      </c>
      <c r="I5389" s="23" t="str">
        <f>VLOOKUP(J5389,PROCV!$E$1:$F$27,2,FALSE)</f>
        <v>24 - Rio Grande do Norte</v>
      </c>
      <c r="J5389" s="22" t="s">
        <v>54</v>
      </c>
      <c r="K5389" s="22">
        <v>0</v>
      </c>
      <c r="L5389" s="25">
        <v>30000</v>
      </c>
      <c r="M5389" s="20">
        <f>VLOOKUP(G5389,PROCV!$A$110:$B$119,2,FALSE)</f>
        <v>1.6508576287825887</v>
      </c>
      <c r="N5389" s="17">
        <f t="shared" si="84"/>
        <v>49525.728863477663</v>
      </c>
    </row>
    <row r="5390" spans="1:14" x14ac:dyDescent="0.25">
      <c r="A5390" s="30" t="s">
        <v>48</v>
      </c>
      <c r="B5390" s="29">
        <v>85397</v>
      </c>
      <c r="C5390" s="28" t="s">
        <v>1259</v>
      </c>
      <c r="D5390" s="27" t="s">
        <v>46</v>
      </c>
      <c r="E5390" s="27" t="s">
        <v>50</v>
      </c>
      <c r="F5390" s="26" t="str">
        <f>VLOOKUP(E5390,PROCV!$A$1:$B$107,2,TRUE)</f>
        <v>Educação e Criação em Artes</v>
      </c>
      <c r="G5390" s="25">
        <v>2008</v>
      </c>
      <c r="H5390" s="24">
        <v>0</v>
      </c>
      <c r="I5390" s="23" t="str">
        <f>VLOOKUP(J5390,PROCV!$E$1:$F$27,2,FALSE)</f>
        <v>16 - Amapá</v>
      </c>
      <c r="J5390" s="22" t="s">
        <v>61</v>
      </c>
      <c r="K5390" s="22">
        <v>0</v>
      </c>
      <c r="L5390" s="25">
        <v>24624</v>
      </c>
      <c r="M5390" s="20">
        <f>VLOOKUP(G5390,PROCV!$A$110:$B$119,2,FALSE)</f>
        <v>1.6508576287825887</v>
      </c>
      <c r="N5390" s="17">
        <f t="shared" si="84"/>
        <v>40650.718251142462</v>
      </c>
    </row>
    <row r="5391" spans="1:14" x14ac:dyDescent="0.25">
      <c r="A5391" s="30" t="s">
        <v>48</v>
      </c>
      <c r="B5391" s="29">
        <v>85382</v>
      </c>
      <c r="C5391" s="28" t="s">
        <v>1258</v>
      </c>
      <c r="D5391" s="27" t="s">
        <v>46</v>
      </c>
      <c r="E5391" s="27" t="s">
        <v>50</v>
      </c>
      <c r="F5391" s="26" t="str">
        <f>VLOOKUP(E5391,PROCV!$A$1:$B$107,2,TRUE)</f>
        <v>Educação e Criação em Artes</v>
      </c>
      <c r="G5391" s="25">
        <v>2008</v>
      </c>
      <c r="H5391" s="24">
        <v>0</v>
      </c>
      <c r="I5391" s="23" t="str">
        <f>VLOOKUP(J5391,PROCV!$E$1:$F$27,2,FALSE)</f>
        <v>27 - Alagoas</v>
      </c>
      <c r="J5391" s="22" t="s">
        <v>65</v>
      </c>
      <c r="K5391" s="22">
        <v>0</v>
      </c>
      <c r="L5391" s="25">
        <v>25349.759999999998</v>
      </c>
      <c r="M5391" s="20">
        <f>VLOOKUP(G5391,PROCV!$A$110:$B$119,2,FALSE)</f>
        <v>1.6508576287825887</v>
      </c>
      <c r="N5391" s="17">
        <f t="shared" si="84"/>
        <v>41848.844683807714</v>
      </c>
    </row>
    <row r="5392" spans="1:14" x14ac:dyDescent="0.25">
      <c r="A5392" s="30" t="s">
        <v>48</v>
      </c>
      <c r="B5392" s="29">
        <v>114925</v>
      </c>
      <c r="C5392" s="28" t="s">
        <v>1257</v>
      </c>
      <c r="D5392" s="27" t="s">
        <v>46</v>
      </c>
      <c r="E5392" s="27" t="s">
        <v>50</v>
      </c>
      <c r="F5392" s="26" t="str">
        <f>VLOOKUP(E5392,PROCV!$A$1:$B$107,2,TRUE)</f>
        <v>Educação e Criação em Artes</v>
      </c>
      <c r="G5392" s="25">
        <v>2008</v>
      </c>
      <c r="H5392" s="24">
        <v>0</v>
      </c>
      <c r="I5392" s="23" t="str">
        <f>VLOOKUP(J5392,PROCV!$E$1:$F$27,2,FALSE)</f>
        <v>53 - Distrito Federal</v>
      </c>
      <c r="J5392" s="22" t="s">
        <v>75</v>
      </c>
      <c r="K5392" s="22">
        <v>0</v>
      </c>
      <c r="L5392" s="25">
        <v>5040000</v>
      </c>
      <c r="M5392" s="20">
        <f>VLOOKUP(G5392,PROCV!$A$110:$B$119,2,FALSE)</f>
        <v>1.6508576287825887</v>
      </c>
      <c r="N5392" s="17">
        <f t="shared" si="84"/>
        <v>8320322.4490642473</v>
      </c>
    </row>
    <row r="5393" spans="1:14" x14ac:dyDescent="0.25">
      <c r="A5393" s="30" t="s">
        <v>48</v>
      </c>
      <c r="B5393" s="29">
        <v>83483</v>
      </c>
      <c r="C5393" s="28" t="s">
        <v>1256</v>
      </c>
      <c r="D5393" s="27" t="s">
        <v>46</v>
      </c>
      <c r="E5393" s="27" t="s">
        <v>50</v>
      </c>
      <c r="F5393" s="26" t="str">
        <f>VLOOKUP(E5393,PROCV!$A$1:$B$107,2,TRUE)</f>
        <v>Educação e Criação em Artes</v>
      </c>
      <c r="G5393" s="25">
        <v>2008</v>
      </c>
      <c r="H5393" s="24">
        <v>0</v>
      </c>
      <c r="I5393" s="23" t="str">
        <f>VLOOKUP(J5393,PROCV!$E$1:$F$27,2,FALSE)</f>
        <v>33 - Rio de Janeiro</v>
      </c>
      <c r="J5393" s="22" t="s">
        <v>82</v>
      </c>
      <c r="K5393" s="22">
        <v>0</v>
      </c>
      <c r="L5393" s="25">
        <v>150000</v>
      </c>
      <c r="M5393" s="20">
        <f>VLOOKUP(G5393,PROCV!$A$110:$B$119,2,FALSE)</f>
        <v>1.6508576287825887</v>
      </c>
      <c r="N5393" s="17">
        <f t="shared" si="84"/>
        <v>247628.6443173883</v>
      </c>
    </row>
    <row r="5394" spans="1:14" x14ac:dyDescent="0.25">
      <c r="A5394" s="30" t="s">
        <v>48</v>
      </c>
      <c r="B5394" s="29">
        <v>83914</v>
      </c>
      <c r="C5394" s="28" t="s">
        <v>1255</v>
      </c>
      <c r="D5394" s="27" t="s">
        <v>46</v>
      </c>
      <c r="E5394" s="27" t="s">
        <v>50</v>
      </c>
      <c r="F5394" s="26" t="str">
        <f>VLOOKUP(E5394,PROCV!$A$1:$B$107,2,TRUE)</f>
        <v>Educação e Criação em Artes</v>
      </c>
      <c r="G5394" s="25">
        <v>2008</v>
      </c>
      <c r="H5394" s="24">
        <v>0</v>
      </c>
      <c r="I5394" s="23" t="str">
        <f>VLOOKUP(J5394,PROCV!$E$1:$F$27,2,FALSE)</f>
        <v>35 - São Paulo</v>
      </c>
      <c r="J5394" s="22" t="s">
        <v>76</v>
      </c>
      <c r="K5394" s="22">
        <v>0</v>
      </c>
      <c r="L5394" s="25">
        <v>100000</v>
      </c>
      <c r="M5394" s="20">
        <f>VLOOKUP(G5394,PROCV!$A$110:$B$119,2,FALSE)</f>
        <v>1.6508576287825887</v>
      </c>
      <c r="N5394" s="17">
        <f t="shared" si="84"/>
        <v>165085.76287825886</v>
      </c>
    </row>
    <row r="5395" spans="1:14" x14ac:dyDescent="0.25">
      <c r="A5395" s="30" t="s">
        <v>48</v>
      </c>
      <c r="B5395" s="29">
        <v>86535</v>
      </c>
      <c r="C5395" s="28" t="s">
        <v>1254</v>
      </c>
      <c r="D5395" s="27" t="s">
        <v>4</v>
      </c>
      <c r="E5395" s="27" t="s">
        <v>230</v>
      </c>
      <c r="F5395" s="26" t="str">
        <f>VLOOKUP(E5395,PROCV!$A$1:$B$107,2,TRUE)</f>
        <v>Artes Cênicas e Espetáculo</v>
      </c>
      <c r="G5395" s="25">
        <v>2008</v>
      </c>
      <c r="H5395" s="24">
        <v>0</v>
      </c>
      <c r="I5395" s="23" t="str">
        <f>VLOOKUP(J5395,PROCV!$E$1:$F$27,2,FALSE)</f>
        <v>33 - Rio de Janeiro</v>
      </c>
      <c r="J5395" s="22" t="s">
        <v>82</v>
      </c>
      <c r="K5395" s="22">
        <v>0</v>
      </c>
      <c r="L5395" s="25">
        <v>50000</v>
      </c>
      <c r="M5395" s="20">
        <f>VLOOKUP(G5395,PROCV!$A$110:$B$119,2,FALSE)</f>
        <v>1.6508576287825887</v>
      </c>
      <c r="N5395" s="17">
        <f t="shared" si="84"/>
        <v>82542.881439129429</v>
      </c>
    </row>
    <row r="5396" spans="1:14" x14ac:dyDescent="0.25">
      <c r="A5396" s="30" t="s">
        <v>48</v>
      </c>
      <c r="B5396" s="29">
        <v>82528</v>
      </c>
      <c r="C5396" s="28" t="s">
        <v>1253</v>
      </c>
      <c r="D5396" s="27" t="s">
        <v>300</v>
      </c>
      <c r="E5396" s="27" t="s">
        <v>263</v>
      </c>
      <c r="F5396" s="26" t="str">
        <f>VLOOKUP(E5396,PROCV!$A$1:$B$107,2,TRUE)</f>
        <v>Artes Cênicas e Espetáculo</v>
      </c>
      <c r="G5396" s="25">
        <v>2008</v>
      </c>
      <c r="H5396" s="24">
        <v>0</v>
      </c>
      <c r="I5396" s="23" t="str">
        <f>VLOOKUP(J5396,PROCV!$E$1:$F$27,2,FALSE)</f>
        <v>53 - Distrito Federal</v>
      </c>
      <c r="J5396" s="22" t="s">
        <v>75</v>
      </c>
      <c r="K5396" s="22">
        <v>0</v>
      </c>
      <c r="L5396" s="25">
        <v>97868</v>
      </c>
      <c r="M5396" s="20">
        <f>VLOOKUP(G5396,PROCV!$A$110:$B$119,2,FALSE)</f>
        <v>1.6508576287825887</v>
      </c>
      <c r="N5396" s="17">
        <f t="shared" si="84"/>
        <v>161566.13441369438</v>
      </c>
    </row>
    <row r="5397" spans="1:14" x14ac:dyDescent="0.25">
      <c r="A5397" s="30" t="s">
        <v>48</v>
      </c>
      <c r="B5397" s="29">
        <v>87672</v>
      </c>
      <c r="C5397" s="28" t="s">
        <v>1252</v>
      </c>
      <c r="D5397" s="27" t="s">
        <v>189</v>
      </c>
      <c r="E5397" s="27" t="s">
        <v>844</v>
      </c>
      <c r="F5397" s="26" t="str">
        <f>VLOOKUP(E5397,PROCV!$A$1:$B$107,2,TRUE)</f>
        <v>Educação e Criação em Artes</v>
      </c>
      <c r="G5397" s="25">
        <v>2008</v>
      </c>
      <c r="H5397" s="24">
        <v>0</v>
      </c>
      <c r="I5397" s="23" t="str">
        <f>VLOOKUP(J5397,PROCV!$E$1:$F$27,2,FALSE)</f>
        <v>52 - Goiás</v>
      </c>
      <c r="J5397" s="22" t="s">
        <v>97</v>
      </c>
      <c r="K5397" s="22">
        <v>0</v>
      </c>
      <c r="L5397" s="25">
        <v>120000</v>
      </c>
      <c r="M5397" s="20">
        <f>VLOOKUP(G5397,PROCV!$A$110:$B$119,2,FALSE)</f>
        <v>1.6508576287825887</v>
      </c>
      <c r="N5397" s="17">
        <f t="shared" si="84"/>
        <v>198102.91545391065</v>
      </c>
    </row>
    <row r="5398" spans="1:14" x14ac:dyDescent="0.25">
      <c r="A5398" s="30" t="s">
        <v>48</v>
      </c>
      <c r="B5398" s="29">
        <v>83592</v>
      </c>
      <c r="C5398" s="28" t="s">
        <v>1251</v>
      </c>
      <c r="D5398" s="27" t="s">
        <v>189</v>
      </c>
      <c r="E5398" s="27" t="s">
        <v>844</v>
      </c>
      <c r="F5398" s="26" t="str">
        <f>VLOOKUP(E5398,PROCV!$A$1:$B$107,2,TRUE)</f>
        <v>Educação e Criação em Artes</v>
      </c>
      <c r="G5398" s="25">
        <v>2008</v>
      </c>
      <c r="H5398" s="24">
        <v>0</v>
      </c>
      <c r="I5398" s="23" t="str">
        <f>VLOOKUP(J5398,PROCV!$E$1:$F$27,2,FALSE)</f>
        <v>23 - Ceará</v>
      </c>
      <c r="J5398" s="22" t="s">
        <v>52</v>
      </c>
      <c r="K5398" s="22">
        <v>0</v>
      </c>
      <c r="L5398" s="25">
        <v>600000</v>
      </c>
      <c r="M5398" s="20">
        <f>VLOOKUP(G5398,PROCV!$A$110:$B$119,2,FALSE)</f>
        <v>1.6508576287825887</v>
      </c>
      <c r="N5398" s="17">
        <f t="shared" si="84"/>
        <v>990514.57726955321</v>
      </c>
    </row>
    <row r="5399" spans="1:14" x14ac:dyDescent="0.25">
      <c r="A5399" s="30" t="s">
        <v>48</v>
      </c>
      <c r="B5399" s="29">
        <v>87119</v>
      </c>
      <c r="C5399" s="28" t="s">
        <v>1250</v>
      </c>
      <c r="D5399" s="27" t="s">
        <v>46</v>
      </c>
      <c r="E5399" s="27" t="s">
        <v>50</v>
      </c>
      <c r="F5399" s="26" t="str">
        <f>VLOOKUP(E5399,PROCV!$A$1:$B$107,2,TRUE)</f>
        <v>Educação e Criação em Artes</v>
      </c>
      <c r="G5399" s="25">
        <v>2008</v>
      </c>
      <c r="H5399" s="24">
        <v>0</v>
      </c>
      <c r="I5399" s="23" t="str">
        <f>VLOOKUP(J5399,PROCV!$E$1:$F$27,2,FALSE)</f>
        <v>53 - Distrito Federal</v>
      </c>
      <c r="J5399" s="22" t="s">
        <v>75</v>
      </c>
      <c r="K5399" s="22">
        <v>0</v>
      </c>
      <c r="L5399" s="25">
        <v>351295.98</v>
      </c>
      <c r="M5399" s="20">
        <f>VLOOKUP(G5399,PROCV!$A$110:$B$119,2,FALSE)</f>
        <v>1.6508576287825887</v>
      </c>
      <c r="N5399" s="17">
        <f t="shared" si="84"/>
        <v>579939.64854365564</v>
      </c>
    </row>
    <row r="5400" spans="1:14" x14ac:dyDescent="0.25">
      <c r="A5400" s="30" t="s">
        <v>48</v>
      </c>
      <c r="B5400" s="29">
        <v>83588</v>
      </c>
      <c r="C5400" s="28" t="s">
        <v>1249</v>
      </c>
      <c r="D5400" s="27" t="s">
        <v>114</v>
      </c>
      <c r="E5400" s="27" t="s">
        <v>113</v>
      </c>
      <c r="F5400" s="26" t="str">
        <f>VLOOKUP(E5400,PROCV!$A$1:$B$107,2,TRUE)</f>
        <v>Música</v>
      </c>
      <c r="G5400" s="25">
        <v>2008</v>
      </c>
      <c r="H5400" s="24">
        <v>0</v>
      </c>
      <c r="I5400" s="23" t="str">
        <f>VLOOKUP(J5400,PROCV!$E$1:$F$27,2,FALSE)</f>
        <v>27 - Alagoas</v>
      </c>
      <c r="J5400" s="22" t="s">
        <v>65</v>
      </c>
      <c r="K5400" s="22">
        <v>0</v>
      </c>
      <c r="L5400" s="25">
        <v>47600</v>
      </c>
      <c r="M5400" s="20">
        <f>VLOOKUP(G5400,PROCV!$A$110:$B$119,2,FALSE)</f>
        <v>1.6508576287825887</v>
      </c>
      <c r="N5400" s="17">
        <f t="shared" si="84"/>
        <v>78580.823130051227</v>
      </c>
    </row>
    <row r="5401" spans="1:14" x14ac:dyDescent="0.25">
      <c r="A5401" s="30" t="s">
        <v>48</v>
      </c>
      <c r="B5401" s="29">
        <v>86980</v>
      </c>
      <c r="C5401" s="28" t="s">
        <v>1248</v>
      </c>
      <c r="D5401" s="27" t="s">
        <v>46</v>
      </c>
      <c r="E5401" s="27" t="s">
        <v>50</v>
      </c>
      <c r="F5401" s="26" t="str">
        <f>VLOOKUP(E5401,PROCV!$A$1:$B$107,2,TRUE)</f>
        <v>Educação e Criação em Artes</v>
      </c>
      <c r="G5401" s="25">
        <v>2008</v>
      </c>
      <c r="H5401" s="24">
        <v>0</v>
      </c>
      <c r="I5401" s="23" t="str">
        <f>VLOOKUP(J5401,PROCV!$E$1:$F$27,2,FALSE)</f>
        <v>26 - Pernambuco</v>
      </c>
      <c r="J5401" s="22" t="s">
        <v>44</v>
      </c>
      <c r="K5401" s="22">
        <v>0</v>
      </c>
      <c r="L5401" s="25">
        <v>185000</v>
      </c>
      <c r="M5401" s="20">
        <f>VLOOKUP(G5401,PROCV!$A$110:$B$119,2,FALSE)</f>
        <v>1.6508576287825887</v>
      </c>
      <c r="N5401" s="17">
        <f t="shared" si="84"/>
        <v>305408.66132477892</v>
      </c>
    </row>
    <row r="5402" spans="1:14" x14ac:dyDescent="0.25">
      <c r="A5402" s="30" t="s">
        <v>48</v>
      </c>
      <c r="B5402" s="29">
        <v>77208</v>
      </c>
      <c r="C5402" s="28" t="s">
        <v>1247</v>
      </c>
      <c r="D5402" s="27" t="s">
        <v>46</v>
      </c>
      <c r="E5402" s="27" t="s">
        <v>50</v>
      </c>
      <c r="F5402" s="26" t="str">
        <f>VLOOKUP(E5402,PROCV!$A$1:$B$107,2,TRUE)</f>
        <v>Educação e Criação em Artes</v>
      </c>
      <c r="G5402" s="25">
        <v>2008</v>
      </c>
      <c r="H5402" s="24">
        <v>0</v>
      </c>
      <c r="I5402" s="23" t="str">
        <f>VLOOKUP(J5402,PROCV!$E$1:$F$27,2,FALSE)</f>
        <v>35 - São Paulo</v>
      </c>
      <c r="J5402" s="22" t="s">
        <v>76</v>
      </c>
      <c r="K5402" s="22">
        <v>0</v>
      </c>
      <c r="L5402" s="25">
        <v>185000</v>
      </c>
      <c r="M5402" s="20">
        <f>VLOOKUP(G5402,PROCV!$A$110:$B$119,2,FALSE)</f>
        <v>1.6508576287825887</v>
      </c>
      <c r="N5402" s="17">
        <f t="shared" si="84"/>
        <v>305408.66132477892</v>
      </c>
    </row>
    <row r="5403" spans="1:14" x14ac:dyDescent="0.25">
      <c r="A5403" s="30" t="s">
        <v>48</v>
      </c>
      <c r="B5403" s="29">
        <v>84142</v>
      </c>
      <c r="C5403" s="28" t="s">
        <v>1246</v>
      </c>
      <c r="D5403" s="27" t="s">
        <v>314</v>
      </c>
      <c r="E5403" s="27" t="s">
        <v>265</v>
      </c>
      <c r="F5403" s="26" t="str">
        <f>VLOOKUP(E5403,PROCV!$A$1:$B$107,2,TRUE)</f>
        <v>Patrimônio</v>
      </c>
      <c r="G5403" s="31">
        <v>2008</v>
      </c>
      <c r="H5403" s="24">
        <v>0</v>
      </c>
      <c r="I5403" s="23" t="str">
        <f>VLOOKUP(J5403,PROCV!$E$1:$F$27,2,FALSE)</f>
        <v>53 - Distrito Federal</v>
      </c>
      <c r="J5403" s="22" t="s">
        <v>75</v>
      </c>
      <c r="K5403" s="22">
        <v>0</v>
      </c>
      <c r="L5403" s="31">
        <v>50000</v>
      </c>
      <c r="M5403" s="20">
        <f>VLOOKUP(G5403,PROCV!$A$110:$B$119,2,FALSE)</f>
        <v>1.6508576287825887</v>
      </c>
      <c r="N5403" s="17">
        <f t="shared" si="84"/>
        <v>82542.881439129429</v>
      </c>
    </row>
    <row r="5404" spans="1:14" x14ac:dyDescent="0.25">
      <c r="A5404" s="30" t="s">
        <v>48</v>
      </c>
      <c r="B5404" s="29">
        <v>83204</v>
      </c>
      <c r="C5404" s="28" t="s">
        <v>1245</v>
      </c>
      <c r="D5404" s="27" t="s">
        <v>189</v>
      </c>
      <c r="E5404" s="27" t="s">
        <v>213</v>
      </c>
      <c r="F5404" s="26" t="str">
        <f>VLOOKUP(E5404,PROCV!$A$1:$B$107,2,TRUE)</f>
        <v>Patrimônio</v>
      </c>
      <c r="G5404" s="25">
        <v>2008</v>
      </c>
      <c r="H5404" s="24">
        <v>0</v>
      </c>
      <c r="I5404" s="23" t="str">
        <f>VLOOKUP(J5404,PROCV!$E$1:$F$27,2,FALSE)</f>
        <v>43 - Rio Grande do Sul</v>
      </c>
      <c r="J5404" s="22" t="s">
        <v>56</v>
      </c>
      <c r="K5404" s="22">
        <v>0</v>
      </c>
      <c r="L5404" s="25">
        <v>900000</v>
      </c>
      <c r="M5404" s="20">
        <f>VLOOKUP(G5404,PROCV!$A$110:$B$119,2,FALSE)</f>
        <v>1.6508576287825887</v>
      </c>
      <c r="N5404" s="17">
        <f t="shared" si="84"/>
        <v>1485771.8659043298</v>
      </c>
    </row>
    <row r="5405" spans="1:14" x14ac:dyDescent="0.25">
      <c r="A5405" s="30" t="s">
        <v>48</v>
      </c>
      <c r="B5405" s="29">
        <v>83088</v>
      </c>
      <c r="C5405" s="28" t="s">
        <v>1244</v>
      </c>
      <c r="D5405" s="27" t="s">
        <v>4</v>
      </c>
      <c r="E5405" s="27" t="s">
        <v>271</v>
      </c>
      <c r="F5405" s="26" t="str">
        <f>VLOOKUP(E5405,PROCV!$A$1:$B$107,2,TRUE)</f>
        <v>Patrimônio</v>
      </c>
      <c r="G5405" s="25">
        <v>2008</v>
      </c>
      <c r="H5405" s="24">
        <v>0</v>
      </c>
      <c r="I5405" s="23" t="str">
        <f>VLOOKUP(J5405,PROCV!$E$1:$F$27,2,FALSE)</f>
        <v>53 - Distrito Federal</v>
      </c>
      <c r="J5405" s="22" t="s">
        <v>75</v>
      </c>
      <c r="K5405" s="22">
        <v>0</v>
      </c>
      <c r="L5405" s="25">
        <v>900000</v>
      </c>
      <c r="M5405" s="20">
        <f>VLOOKUP(G5405,PROCV!$A$110:$B$119,2,FALSE)</f>
        <v>1.6508576287825887</v>
      </c>
      <c r="N5405" s="17">
        <f t="shared" si="84"/>
        <v>1485771.8659043298</v>
      </c>
    </row>
    <row r="5406" spans="1:14" x14ac:dyDescent="0.25">
      <c r="A5406" s="30" t="s">
        <v>48</v>
      </c>
      <c r="B5406" s="29">
        <v>116826</v>
      </c>
      <c r="C5406" s="28" t="s">
        <v>1243</v>
      </c>
      <c r="D5406" s="27" t="s">
        <v>46</v>
      </c>
      <c r="E5406" s="27" t="s">
        <v>50</v>
      </c>
      <c r="F5406" s="26" t="str">
        <f>VLOOKUP(E5406,PROCV!$A$1:$B$107,2,TRUE)</f>
        <v>Educação e Criação em Artes</v>
      </c>
      <c r="G5406" s="25">
        <v>2008</v>
      </c>
      <c r="H5406" s="24">
        <v>0</v>
      </c>
      <c r="I5406" s="23" t="str">
        <f>VLOOKUP(J5406,PROCV!$E$1:$F$27,2,FALSE)</f>
        <v>15 - Pará</v>
      </c>
      <c r="J5406" s="22" t="s">
        <v>140</v>
      </c>
      <c r="K5406" s="22">
        <v>0</v>
      </c>
      <c r="L5406" s="25">
        <v>500000</v>
      </c>
      <c r="M5406" s="20">
        <f>VLOOKUP(G5406,PROCV!$A$110:$B$119,2,FALSE)</f>
        <v>1.6508576287825887</v>
      </c>
      <c r="N5406" s="17">
        <f t="shared" si="84"/>
        <v>825428.81439129438</v>
      </c>
    </row>
    <row r="5407" spans="1:14" x14ac:dyDescent="0.25">
      <c r="A5407" s="30" t="s">
        <v>48</v>
      </c>
      <c r="B5407" s="29">
        <v>92014</v>
      </c>
      <c r="C5407" s="28" t="s">
        <v>1242</v>
      </c>
      <c r="D5407" s="27" t="s">
        <v>46</v>
      </c>
      <c r="E5407" s="27" t="s">
        <v>50</v>
      </c>
      <c r="F5407" s="26" t="str">
        <f>VLOOKUP(E5407,PROCV!$A$1:$B$107,2,TRUE)</f>
        <v>Educação e Criação em Artes</v>
      </c>
      <c r="G5407" s="25">
        <v>2008</v>
      </c>
      <c r="H5407" s="24">
        <v>0</v>
      </c>
      <c r="I5407" s="23" t="str">
        <f>VLOOKUP(J5407,PROCV!$E$1:$F$27,2,FALSE)</f>
        <v>33 - Rio de Janeiro</v>
      </c>
      <c r="J5407" s="22" t="s">
        <v>82</v>
      </c>
      <c r="K5407" s="22">
        <v>0</v>
      </c>
      <c r="L5407" s="25">
        <v>220486</v>
      </c>
      <c r="M5407" s="20">
        <f>VLOOKUP(G5407,PROCV!$A$110:$B$119,2,FALSE)</f>
        <v>1.6508576287825887</v>
      </c>
      <c r="N5407" s="17">
        <f t="shared" si="84"/>
        <v>363990.99513975787</v>
      </c>
    </row>
    <row r="5408" spans="1:14" x14ac:dyDescent="0.25">
      <c r="A5408" s="30" t="s">
        <v>48</v>
      </c>
      <c r="B5408" s="29">
        <v>83389</v>
      </c>
      <c r="C5408" s="28" t="s">
        <v>1241</v>
      </c>
      <c r="D5408" s="27" t="s">
        <v>4</v>
      </c>
      <c r="E5408" s="27" t="s">
        <v>230</v>
      </c>
      <c r="F5408" s="26" t="str">
        <f>VLOOKUP(E5408,PROCV!$A$1:$B$107,2,TRUE)</f>
        <v>Artes Cênicas e Espetáculo</v>
      </c>
      <c r="G5408" s="25">
        <v>2008</v>
      </c>
      <c r="H5408" s="24">
        <v>0</v>
      </c>
      <c r="I5408" s="23" t="str">
        <f>VLOOKUP(J5408,PROCV!$E$1:$F$27,2,FALSE)</f>
        <v>42 - Santa Catarina</v>
      </c>
      <c r="J5408" s="22" t="s">
        <v>79</v>
      </c>
      <c r="K5408" s="22">
        <v>0</v>
      </c>
      <c r="L5408" s="25">
        <v>50000</v>
      </c>
      <c r="M5408" s="20">
        <f>VLOOKUP(G5408,PROCV!$A$110:$B$119,2,FALSE)</f>
        <v>1.6508576287825887</v>
      </c>
      <c r="N5408" s="17">
        <f t="shared" si="84"/>
        <v>82542.881439129429</v>
      </c>
    </row>
    <row r="5409" spans="1:14" x14ac:dyDescent="0.25">
      <c r="A5409" s="30" t="s">
        <v>48</v>
      </c>
      <c r="B5409" s="29">
        <v>77297</v>
      </c>
      <c r="C5409" s="28" t="s">
        <v>1240</v>
      </c>
      <c r="D5409" s="27" t="s">
        <v>46</v>
      </c>
      <c r="E5409" s="27" t="s">
        <v>50</v>
      </c>
      <c r="F5409" s="26" t="str">
        <f>VLOOKUP(E5409,PROCV!$A$1:$B$107,2,TRUE)</f>
        <v>Educação e Criação em Artes</v>
      </c>
      <c r="G5409" s="25">
        <v>2008</v>
      </c>
      <c r="H5409" s="24">
        <v>0</v>
      </c>
      <c r="I5409" s="23" t="str">
        <f>VLOOKUP(J5409,PROCV!$E$1:$F$27,2,FALSE)</f>
        <v>42 - Santa Catarina</v>
      </c>
      <c r="J5409" s="22" t="s">
        <v>79</v>
      </c>
      <c r="K5409" s="22">
        <v>0</v>
      </c>
      <c r="L5409" s="25">
        <v>185000</v>
      </c>
      <c r="M5409" s="20">
        <f>VLOOKUP(G5409,PROCV!$A$110:$B$119,2,FALSE)</f>
        <v>1.6508576287825887</v>
      </c>
      <c r="N5409" s="17">
        <f t="shared" si="84"/>
        <v>305408.66132477892</v>
      </c>
    </row>
    <row r="5410" spans="1:14" x14ac:dyDescent="0.25">
      <c r="A5410" s="30" t="s">
        <v>48</v>
      </c>
      <c r="B5410" s="29">
        <v>82947</v>
      </c>
      <c r="C5410" s="28" t="s">
        <v>575</v>
      </c>
      <c r="D5410" s="27" t="s">
        <v>4</v>
      </c>
      <c r="E5410" s="27" t="s">
        <v>230</v>
      </c>
      <c r="F5410" s="26" t="str">
        <f>VLOOKUP(E5410,PROCV!$A$1:$B$107,2,TRUE)</f>
        <v>Artes Cênicas e Espetáculo</v>
      </c>
      <c r="G5410" s="25">
        <v>2008</v>
      </c>
      <c r="H5410" s="24">
        <v>0</v>
      </c>
      <c r="I5410" s="23" t="str">
        <f>VLOOKUP(J5410,PROCV!$E$1:$F$27,2,FALSE)</f>
        <v>33 - Rio de Janeiro</v>
      </c>
      <c r="J5410" s="22" t="s">
        <v>82</v>
      </c>
      <c r="K5410" s="22">
        <v>0</v>
      </c>
      <c r="L5410" s="25">
        <v>25000</v>
      </c>
      <c r="M5410" s="20">
        <f>VLOOKUP(G5410,PROCV!$A$110:$B$119,2,FALSE)</f>
        <v>1.6508576287825887</v>
      </c>
      <c r="N5410" s="17">
        <f t="shared" si="84"/>
        <v>41271.440719564715</v>
      </c>
    </row>
    <row r="5411" spans="1:14" x14ac:dyDescent="0.25">
      <c r="A5411" s="30" t="s">
        <v>48</v>
      </c>
      <c r="B5411" s="29">
        <v>83455</v>
      </c>
      <c r="C5411" s="28" t="s">
        <v>1239</v>
      </c>
      <c r="D5411" s="27" t="s">
        <v>189</v>
      </c>
      <c r="E5411" s="27" t="s">
        <v>844</v>
      </c>
      <c r="F5411" s="26" t="str">
        <f>VLOOKUP(E5411,PROCV!$A$1:$B$107,2,TRUE)</f>
        <v>Educação e Criação em Artes</v>
      </c>
      <c r="G5411" s="25">
        <v>2008</v>
      </c>
      <c r="H5411" s="24">
        <v>0</v>
      </c>
      <c r="I5411" s="23" t="str">
        <f>VLOOKUP(J5411,PROCV!$E$1:$F$27,2,FALSE)</f>
        <v>26 - Pernambuco</v>
      </c>
      <c r="J5411" s="22" t="s">
        <v>44</v>
      </c>
      <c r="K5411" s="22">
        <v>0</v>
      </c>
      <c r="L5411" s="25">
        <v>81275</v>
      </c>
      <c r="M5411" s="20">
        <f>VLOOKUP(G5411,PROCV!$A$110:$B$119,2,FALSE)</f>
        <v>1.6508576287825887</v>
      </c>
      <c r="N5411" s="17">
        <f t="shared" si="84"/>
        <v>134173.45377930489</v>
      </c>
    </row>
    <row r="5412" spans="1:14" x14ac:dyDescent="0.25">
      <c r="A5412" s="30" t="s">
        <v>48</v>
      </c>
      <c r="B5412" s="29">
        <v>87469</v>
      </c>
      <c r="C5412" s="28" t="s">
        <v>1238</v>
      </c>
      <c r="D5412" s="27" t="s">
        <v>4</v>
      </c>
      <c r="E5412" s="27" t="s">
        <v>230</v>
      </c>
      <c r="F5412" s="26" t="str">
        <f>VLOOKUP(E5412,PROCV!$A$1:$B$107,2,TRUE)</f>
        <v>Artes Cênicas e Espetáculo</v>
      </c>
      <c r="G5412" s="25">
        <v>2008</v>
      </c>
      <c r="H5412" s="24">
        <v>0</v>
      </c>
      <c r="I5412" s="23" t="str">
        <f>VLOOKUP(J5412,PROCV!$E$1:$F$27,2,FALSE)</f>
        <v>11 - Rondônia</v>
      </c>
      <c r="J5412" s="22" t="s">
        <v>219</v>
      </c>
      <c r="K5412" s="22">
        <v>0</v>
      </c>
      <c r="L5412" s="25">
        <v>300000</v>
      </c>
      <c r="M5412" s="20">
        <f>VLOOKUP(G5412,PROCV!$A$110:$B$119,2,FALSE)</f>
        <v>1.6508576287825887</v>
      </c>
      <c r="N5412" s="17">
        <f t="shared" si="84"/>
        <v>495257.2886347766</v>
      </c>
    </row>
    <row r="5413" spans="1:14" x14ac:dyDescent="0.25">
      <c r="A5413" s="30" t="s">
        <v>48</v>
      </c>
      <c r="B5413" s="29">
        <v>85383</v>
      </c>
      <c r="C5413" s="28" t="s">
        <v>1237</v>
      </c>
      <c r="D5413" s="27" t="s">
        <v>314</v>
      </c>
      <c r="E5413" s="27" t="s">
        <v>265</v>
      </c>
      <c r="F5413" s="26" t="str">
        <f>VLOOKUP(E5413,PROCV!$A$1:$B$107,2,TRUE)</f>
        <v>Patrimônio</v>
      </c>
      <c r="G5413" s="31">
        <v>2008</v>
      </c>
      <c r="H5413" s="24">
        <v>0</v>
      </c>
      <c r="I5413" s="23" t="str">
        <f>VLOOKUP(J5413,PROCV!$E$1:$F$27,2,FALSE)</f>
        <v>31 - Minas Gerais</v>
      </c>
      <c r="J5413" s="22" t="s">
        <v>85</v>
      </c>
      <c r="K5413" s="22">
        <v>0</v>
      </c>
      <c r="L5413" s="31">
        <v>45614.400000000001</v>
      </c>
      <c r="M5413" s="20">
        <f>VLOOKUP(G5413,PROCV!$A$110:$B$119,2,FALSE)</f>
        <v>1.6508576287825887</v>
      </c>
      <c r="N5413" s="17">
        <f t="shared" si="84"/>
        <v>75302.880222340522</v>
      </c>
    </row>
    <row r="5414" spans="1:14" x14ac:dyDescent="0.25">
      <c r="A5414" s="30" t="s">
        <v>48</v>
      </c>
      <c r="B5414" s="29">
        <v>83946</v>
      </c>
      <c r="C5414" s="28" t="s">
        <v>1236</v>
      </c>
      <c r="D5414" s="27" t="s">
        <v>314</v>
      </c>
      <c r="E5414" s="27" t="s">
        <v>265</v>
      </c>
      <c r="F5414" s="26" t="str">
        <f>VLOOKUP(E5414,PROCV!$A$1:$B$107,2,TRUE)</f>
        <v>Patrimônio</v>
      </c>
      <c r="G5414" s="31">
        <v>2008</v>
      </c>
      <c r="H5414" s="24">
        <v>0</v>
      </c>
      <c r="I5414" s="23" t="str">
        <f>VLOOKUP(J5414,PROCV!$E$1:$F$27,2,FALSE)</f>
        <v>35 - São Paulo</v>
      </c>
      <c r="J5414" s="22" t="s">
        <v>76</v>
      </c>
      <c r="K5414" s="22">
        <v>0</v>
      </c>
      <c r="L5414" s="31">
        <v>100000</v>
      </c>
      <c r="M5414" s="20">
        <f>VLOOKUP(G5414,PROCV!$A$110:$B$119,2,FALSE)</f>
        <v>1.6508576287825887</v>
      </c>
      <c r="N5414" s="17">
        <f t="shared" si="84"/>
        <v>165085.76287825886</v>
      </c>
    </row>
    <row r="5415" spans="1:14" x14ac:dyDescent="0.25">
      <c r="A5415" s="30" t="s">
        <v>48</v>
      </c>
      <c r="B5415" s="29">
        <v>83910</v>
      </c>
      <c r="C5415" s="28" t="s">
        <v>1235</v>
      </c>
      <c r="D5415" s="27" t="s">
        <v>4</v>
      </c>
      <c r="E5415" s="27" t="s">
        <v>230</v>
      </c>
      <c r="F5415" s="26" t="str">
        <f>VLOOKUP(E5415,PROCV!$A$1:$B$107,2,TRUE)</f>
        <v>Artes Cênicas e Espetáculo</v>
      </c>
      <c r="G5415" s="25">
        <v>2008</v>
      </c>
      <c r="H5415" s="24">
        <v>0</v>
      </c>
      <c r="I5415" s="23" t="str">
        <f>VLOOKUP(J5415,PROCV!$E$1:$F$27,2,FALSE)</f>
        <v>41 - Paraná</v>
      </c>
      <c r="J5415" s="22" t="s">
        <v>106</v>
      </c>
      <c r="K5415" s="22">
        <v>0</v>
      </c>
      <c r="L5415" s="25">
        <v>50000</v>
      </c>
      <c r="M5415" s="20">
        <f>VLOOKUP(G5415,PROCV!$A$110:$B$119,2,FALSE)</f>
        <v>1.6508576287825887</v>
      </c>
      <c r="N5415" s="17">
        <f t="shared" si="84"/>
        <v>82542.881439129429</v>
      </c>
    </row>
    <row r="5416" spans="1:14" x14ac:dyDescent="0.25">
      <c r="A5416" s="30" t="s">
        <v>48</v>
      </c>
      <c r="B5416" s="29">
        <v>87762</v>
      </c>
      <c r="C5416" s="28" t="s">
        <v>1234</v>
      </c>
      <c r="D5416" s="27" t="s">
        <v>46</v>
      </c>
      <c r="E5416" s="27" t="s">
        <v>50</v>
      </c>
      <c r="F5416" s="26" t="str">
        <f>VLOOKUP(E5416,PROCV!$A$1:$B$107,2,TRUE)</f>
        <v>Educação e Criação em Artes</v>
      </c>
      <c r="G5416" s="25">
        <v>2008</v>
      </c>
      <c r="H5416" s="24">
        <v>0</v>
      </c>
      <c r="I5416" s="23" t="str">
        <f>VLOOKUP(J5416,PROCV!$E$1:$F$27,2,FALSE)</f>
        <v>12 - Acre</v>
      </c>
      <c r="J5416" s="22" t="s">
        <v>71</v>
      </c>
      <c r="K5416" s="22">
        <v>0</v>
      </c>
      <c r="L5416" s="25">
        <v>94000</v>
      </c>
      <c r="M5416" s="20">
        <f>VLOOKUP(G5416,PROCV!$A$110:$B$119,2,FALSE)</f>
        <v>1.6508576287825887</v>
      </c>
      <c r="N5416" s="17">
        <f t="shared" si="84"/>
        <v>155180.61710556335</v>
      </c>
    </row>
    <row r="5417" spans="1:14" x14ac:dyDescent="0.25">
      <c r="A5417" s="30" t="s">
        <v>48</v>
      </c>
      <c r="B5417" s="29">
        <v>88764</v>
      </c>
      <c r="C5417" s="28" t="s">
        <v>1233</v>
      </c>
      <c r="D5417" s="27" t="s">
        <v>114</v>
      </c>
      <c r="E5417" s="27" t="s">
        <v>369</v>
      </c>
      <c r="F5417" s="26" t="str">
        <f>VLOOKUP(E5417,PROCV!$A$1:$B$107,2,TRUE)</f>
        <v>Patrimônio</v>
      </c>
      <c r="G5417" s="25">
        <v>2008</v>
      </c>
      <c r="H5417" s="24">
        <v>0</v>
      </c>
      <c r="I5417" s="23" t="str">
        <f>VLOOKUP(J5417,PROCV!$E$1:$F$27,2,FALSE)</f>
        <v>41 - Paraná</v>
      </c>
      <c r="J5417" s="22" t="s">
        <v>106</v>
      </c>
      <c r="K5417" s="22">
        <v>0</v>
      </c>
      <c r="L5417" s="25">
        <v>150000</v>
      </c>
      <c r="M5417" s="20">
        <f>VLOOKUP(G5417,PROCV!$A$110:$B$119,2,FALSE)</f>
        <v>1.6508576287825887</v>
      </c>
      <c r="N5417" s="17">
        <f t="shared" si="84"/>
        <v>247628.6443173883</v>
      </c>
    </row>
    <row r="5418" spans="1:14" x14ac:dyDescent="0.25">
      <c r="A5418" s="30" t="s">
        <v>48</v>
      </c>
      <c r="B5418" s="29">
        <v>88022</v>
      </c>
      <c r="C5418" s="28" t="s">
        <v>1232</v>
      </c>
      <c r="D5418" s="27" t="s">
        <v>114</v>
      </c>
      <c r="E5418" s="27" t="s">
        <v>113</v>
      </c>
      <c r="F5418" s="26" t="str">
        <f>VLOOKUP(E5418,PROCV!$A$1:$B$107,2,TRUE)</f>
        <v>Música</v>
      </c>
      <c r="G5418" s="25">
        <v>2008</v>
      </c>
      <c r="H5418" s="24">
        <v>0</v>
      </c>
      <c r="I5418" s="23" t="str">
        <f>VLOOKUP(J5418,PROCV!$E$1:$F$27,2,FALSE)</f>
        <v>52 - Goiás</v>
      </c>
      <c r="J5418" s="22" t="s">
        <v>97</v>
      </c>
      <c r="K5418" s="22">
        <v>0</v>
      </c>
      <c r="L5418" s="25">
        <v>100000</v>
      </c>
      <c r="M5418" s="20">
        <f>VLOOKUP(G5418,PROCV!$A$110:$B$119,2,FALSE)</f>
        <v>1.6508576287825887</v>
      </c>
      <c r="N5418" s="17">
        <f t="shared" si="84"/>
        <v>165085.76287825886</v>
      </c>
    </row>
    <row r="5419" spans="1:14" x14ac:dyDescent="0.25">
      <c r="A5419" s="30" t="s">
        <v>48</v>
      </c>
      <c r="B5419" s="29">
        <v>82378</v>
      </c>
      <c r="C5419" s="28" t="s">
        <v>1231</v>
      </c>
      <c r="D5419" s="27" t="s">
        <v>4</v>
      </c>
      <c r="E5419" s="27" t="s">
        <v>230</v>
      </c>
      <c r="F5419" s="26" t="str">
        <f>VLOOKUP(E5419,PROCV!$A$1:$B$107,2,TRUE)</f>
        <v>Artes Cênicas e Espetáculo</v>
      </c>
      <c r="G5419" s="25">
        <v>2008</v>
      </c>
      <c r="H5419" s="24">
        <v>0</v>
      </c>
      <c r="I5419" s="23" t="str">
        <f>VLOOKUP(J5419,PROCV!$E$1:$F$27,2,FALSE)</f>
        <v>15 - Pará</v>
      </c>
      <c r="J5419" s="22" t="s">
        <v>140</v>
      </c>
      <c r="K5419" s="22">
        <v>0</v>
      </c>
      <c r="L5419" s="25">
        <v>50000</v>
      </c>
      <c r="M5419" s="20">
        <f>VLOOKUP(G5419,PROCV!$A$110:$B$119,2,FALSE)</f>
        <v>1.6508576287825887</v>
      </c>
      <c r="N5419" s="17">
        <f t="shared" si="84"/>
        <v>82542.881439129429</v>
      </c>
    </row>
    <row r="5420" spans="1:14" x14ac:dyDescent="0.25">
      <c r="A5420" s="30" t="s">
        <v>48</v>
      </c>
      <c r="B5420" s="29">
        <v>86860</v>
      </c>
      <c r="C5420" s="28" t="s">
        <v>1230</v>
      </c>
      <c r="D5420" s="27" t="s">
        <v>46</v>
      </c>
      <c r="E5420" s="27" t="s">
        <v>50</v>
      </c>
      <c r="F5420" s="26" t="str">
        <f>VLOOKUP(E5420,PROCV!$A$1:$B$107,2,TRUE)</f>
        <v>Educação e Criação em Artes</v>
      </c>
      <c r="G5420" s="25">
        <v>2008</v>
      </c>
      <c r="H5420" s="24">
        <v>0</v>
      </c>
      <c r="I5420" s="23" t="str">
        <f>VLOOKUP(J5420,PROCV!$E$1:$F$27,2,FALSE)</f>
        <v>53 - Distrito Federal</v>
      </c>
      <c r="J5420" s="22" t="s">
        <v>75</v>
      </c>
      <c r="K5420" s="22">
        <v>0</v>
      </c>
      <c r="L5420" s="25">
        <v>99998</v>
      </c>
      <c r="M5420" s="20">
        <f>VLOOKUP(G5420,PROCV!$A$110:$B$119,2,FALSE)</f>
        <v>1.6508576287825887</v>
      </c>
      <c r="N5420" s="17">
        <f t="shared" si="84"/>
        <v>165082.46116300131</v>
      </c>
    </row>
    <row r="5421" spans="1:14" x14ac:dyDescent="0.25">
      <c r="A5421" s="30" t="s">
        <v>48</v>
      </c>
      <c r="B5421" s="29">
        <v>89322</v>
      </c>
      <c r="C5421" s="28" t="s">
        <v>1229</v>
      </c>
      <c r="D5421" s="27" t="s">
        <v>314</v>
      </c>
      <c r="E5421" s="27" t="s">
        <v>265</v>
      </c>
      <c r="F5421" s="26" t="str">
        <f>VLOOKUP(E5421,PROCV!$A$1:$B$107,2,TRUE)</f>
        <v>Patrimônio</v>
      </c>
      <c r="G5421" s="31">
        <v>2008</v>
      </c>
      <c r="H5421" s="24">
        <v>0</v>
      </c>
      <c r="I5421" s="23" t="str">
        <f>VLOOKUP(J5421,PROCV!$E$1:$F$27,2,FALSE)</f>
        <v>41 - Paraná</v>
      </c>
      <c r="J5421" s="22" t="s">
        <v>106</v>
      </c>
      <c r="K5421" s="22">
        <v>0</v>
      </c>
      <c r="L5421" s="31">
        <v>150000</v>
      </c>
      <c r="M5421" s="20">
        <f>VLOOKUP(G5421,PROCV!$A$110:$B$119,2,FALSE)</f>
        <v>1.6508576287825887</v>
      </c>
      <c r="N5421" s="17">
        <f t="shared" si="84"/>
        <v>247628.6443173883</v>
      </c>
    </row>
    <row r="5422" spans="1:14" x14ac:dyDescent="0.25">
      <c r="A5422" s="30" t="s">
        <v>48</v>
      </c>
      <c r="B5422" s="29">
        <v>86156</v>
      </c>
      <c r="C5422" s="28" t="s">
        <v>1228</v>
      </c>
      <c r="D5422" s="27" t="s">
        <v>4</v>
      </c>
      <c r="E5422" s="27" t="s">
        <v>230</v>
      </c>
      <c r="F5422" s="26" t="str">
        <f>VLOOKUP(E5422,PROCV!$A$1:$B$107,2,TRUE)</f>
        <v>Artes Cênicas e Espetáculo</v>
      </c>
      <c r="G5422" s="25">
        <v>2008</v>
      </c>
      <c r="H5422" s="24">
        <v>0</v>
      </c>
      <c r="I5422" s="23" t="str">
        <f>VLOOKUP(J5422,PROCV!$E$1:$F$27,2,FALSE)</f>
        <v>33 - Rio de Janeiro</v>
      </c>
      <c r="J5422" s="22" t="s">
        <v>82</v>
      </c>
      <c r="K5422" s="22">
        <v>0</v>
      </c>
      <c r="L5422" s="25">
        <v>100000</v>
      </c>
      <c r="M5422" s="20">
        <f>VLOOKUP(G5422,PROCV!$A$110:$B$119,2,FALSE)</f>
        <v>1.6508576287825887</v>
      </c>
      <c r="N5422" s="17">
        <f t="shared" si="84"/>
        <v>165085.76287825886</v>
      </c>
    </row>
    <row r="5423" spans="1:14" ht="26.25" x14ac:dyDescent="0.25">
      <c r="A5423" s="30" t="s">
        <v>48</v>
      </c>
      <c r="B5423" s="29">
        <v>87764</v>
      </c>
      <c r="C5423" s="28" t="s">
        <v>1227</v>
      </c>
      <c r="D5423" s="27" t="s">
        <v>114</v>
      </c>
      <c r="E5423" s="27" t="s">
        <v>113</v>
      </c>
      <c r="F5423" s="26" t="str">
        <f>VLOOKUP(E5423,PROCV!$A$1:$B$107,2,TRUE)</f>
        <v>Música</v>
      </c>
      <c r="G5423" s="25">
        <v>2008</v>
      </c>
      <c r="H5423" s="24">
        <v>0</v>
      </c>
      <c r="I5423" s="23" t="str">
        <f>VLOOKUP(J5423,PROCV!$E$1:$F$27,2,FALSE)</f>
        <v>53 - Distrito Federal</v>
      </c>
      <c r="J5423" s="22" t="s">
        <v>75</v>
      </c>
      <c r="K5423" s="22">
        <v>0</v>
      </c>
      <c r="L5423" s="25">
        <v>188500</v>
      </c>
      <c r="M5423" s="20">
        <f>VLOOKUP(G5423,PROCV!$A$110:$B$119,2,FALSE)</f>
        <v>1.6508576287825887</v>
      </c>
      <c r="N5423" s="17">
        <f t="shared" si="84"/>
        <v>311186.66302551795</v>
      </c>
    </row>
    <row r="5424" spans="1:14" x14ac:dyDescent="0.25">
      <c r="A5424" s="30" t="s">
        <v>48</v>
      </c>
      <c r="B5424" s="29">
        <v>83570</v>
      </c>
      <c r="C5424" s="28" t="s">
        <v>1226</v>
      </c>
      <c r="D5424" s="27" t="s">
        <v>4</v>
      </c>
      <c r="E5424" s="27" t="s">
        <v>230</v>
      </c>
      <c r="F5424" s="26" t="str">
        <f>VLOOKUP(E5424,PROCV!$A$1:$B$107,2,TRUE)</f>
        <v>Artes Cênicas e Espetáculo</v>
      </c>
      <c r="G5424" s="25">
        <v>2008</v>
      </c>
      <c r="H5424" s="24">
        <v>0</v>
      </c>
      <c r="I5424" s="23" t="str">
        <f>VLOOKUP(J5424,PROCV!$E$1:$F$27,2,FALSE)</f>
        <v>35 - São Paulo</v>
      </c>
      <c r="J5424" s="22" t="s">
        <v>76</v>
      </c>
      <c r="K5424" s="22">
        <v>0</v>
      </c>
      <c r="L5424" s="25">
        <v>75000</v>
      </c>
      <c r="M5424" s="20">
        <f>VLOOKUP(G5424,PROCV!$A$110:$B$119,2,FALSE)</f>
        <v>1.6508576287825887</v>
      </c>
      <c r="N5424" s="17">
        <f t="shared" si="84"/>
        <v>123814.32215869415</v>
      </c>
    </row>
    <row r="5425" spans="1:14" x14ac:dyDescent="0.25">
      <c r="A5425" s="30" t="s">
        <v>48</v>
      </c>
      <c r="B5425" s="29">
        <v>71896</v>
      </c>
      <c r="C5425" s="28" t="s">
        <v>1225</v>
      </c>
      <c r="D5425" s="27" t="s">
        <v>46</v>
      </c>
      <c r="E5425" s="27" t="s">
        <v>50</v>
      </c>
      <c r="F5425" s="26" t="str">
        <f>VLOOKUP(E5425,PROCV!$A$1:$B$107,2,TRUE)</f>
        <v>Educação e Criação em Artes</v>
      </c>
      <c r="G5425" s="25">
        <v>2008</v>
      </c>
      <c r="H5425" s="24">
        <v>0</v>
      </c>
      <c r="I5425" s="23" t="str">
        <f>VLOOKUP(J5425,PROCV!$E$1:$F$27,2,FALSE)</f>
        <v>22 - Piauí</v>
      </c>
      <c r="J5425" s="22" t="s">
        <v>77</v>
      </c>
      <c r="K5425" s="22">
        <v>0</v>
      </c>
      <c r="L5425" s="25">
        <v>118874</v>
      </c>
      <c r="M5425" s="20">
        <f>VLOOKUP(G5425,PROCV!$A$110:$B$119,2,FALSE)</f>
        <v>1.6508576287825887</v>
      </c>
      <c r="N5425" s="17">
        <f t="shared" si="84"/>
        <v>196244.04976390145</v>
      </c>
    </row>
    <row r="5426" spans="1:14" x14ac:dyDescent="0.25">
      <c r="A5426" s="30" t="s">
        <v>48</v>
      </c>
      <c r="B5426" s="29">
        <v>85110</v>
      </c>
      <c r="C5426" s="28" t="s">
        <v>1224</v>
      </c>
      <c r="D5426" s="27" t="s">
        <v>114</v>
      </c>
      <c r="E5426" s="27" t="s">
        <v>192</v>
      </c>
      <c r="F5426" s="26" t="str">
        <f>VLOOKUP(E5426,PROCV!$A$1:$B$107,2,TRUE)</f>
        <v>Música</v>
      </c>
      <c r="G5426" s="25">
        <v>2008</v>
      </c>
      <c r="H5426" s="24">
        <v>0</v>
      </c>
      <c r="I5426" s="23" t="str">
        <f>VLOOKUP(J5426,PROCV!$E$1:$F$27,2,FALSE)</f>
        <v>50 - Mato Grosso do Sul</v>
      </c>
      <c r="J5426" s="22" t="s">
        <v>179</v>
      </c>
      <c r="K5426" s="22">
        <v>0</v>
      </c>
      <c r="L5426" s="25">
        <v>390000</v>
      </c>
      <c r="M5426" s="20">
        <f>VLOOKUP(G5426,PROCV!$A$110:$B$119,2,FALSE)</f>
        <v>1.6508576287825887</v>
      </c>
      <c r="N5426" s="17">
        <f t="shared" si="84"/>
        <v>643834.47522520961</v>
      </c>
    </row>
    <row r="5427" spans="1:14" x14ac:dyDescent="0.25">
      <c r="A5427" s="30" t="s">
        <v>48</v>
      </c>
      <c r="B5427" s="29">
        <v>82899</v>
      </c>
      <c r="C5427" s="28" t="s">
        <v>947</v>
      </c>
      <c r="D5427" s="27" t="s">
        <v>114</v>
      </c>
      <c r="E5427" s="27" t="s">
        <v>113</v>
      </c>
      <c r="F5427" s="26" t="str">
        <f>VLOOKUP(E5427,PROCV!$A$1:$B$107,2,TRUE)</f>
        <v>Música</v>
      </c>
      <c r="G5427" s="25">
        <v>2008</v>
      </c>
      <c r="H5427" s="24">
        <v>0</v>
      </c>
      <c r="I5427" s="23" t="str">
        <f>VLOOKUP(J5427,PROCV!$E$1:$F$27,2,FALSE)</f>
        <v>15 - Pará</v>
      </c>
      <c r="J5427" s="22" t="s">
        <v>140</v>
      </c>
      <c r="K5427" s="22">
        <v>0</v>
      </c>
      <c r="L5427" s="25">
        <v>50000</v>
      </c>
      <c r="M5427" s="20">
        <f>VLOOKUP(G5427,PROCV!$A$110:$B$119,2,FALSE)</f>
        <v>1.6508576287825887</v>
      </c>
      <c r="N5427" s="17">
        <f t="shared" si="84"/>
        <v>82542.881439129429</v>
      </c>
    </row>
    <row r="5428" spans="1:14" x14ac:dyDescent="0.25">
      <c r="A5428" s="30" t="s">
        <v>48</v>
      </c>
      <c r="B5428" s="29">
        <v>88390</v>
      </c>
      <c r="C5428" s="28" t="s">
        <v>1223</v>
      </c>
      <c r="D5428" s="27" t="s">
        <v>4</v>
      </c>
      <c r="E5428" s="27" t="s">
        <v>230</v>
      </c>
      <c r="F5428" s="26" t="str">
        <f>VLOOKUP(E5428,PROCV!$A$1:$B$107,2,TRUE)</f>
        <v>Artes Cênicas e Espetáculo</v>
      </c>
      <c r="G5428" s="25">
        <v>2008</v>
      </c>
      <c r="H5428" s="24">
        <v>0</v>
      </c>
      <c r="I5428" s="23" t="str">
        <f>VLOOKUP(J5428,PROCV!$E$1:$F$27,2,FALSE)</f>
        <v>31 - Minas Gerais</v>
      </c>
      <c r="J5428" s="22" t="s">
        <v>85</v>
      </c>
      <c r="K5428" s="22">
        <v>0</v>
      </c>
      <c r="L5428" s="25">
        <v>25000</v>
      </c>
      <c r="M5428" s="20">
        <f>VLOOKUP(G5428,PROCV!$A$110:$B$119,2,FALSE)</f>
        <v>1.6508576287825887</v>
      </c>
      <c r="N5428" s="17">
        <f t="shared" si="84"/>
        <v>41271.440719564715</v>
      </c>
    </row>
    <row r="5429" spans="1:14" x14ac:dyDescent="0.25">
      <c r="A5429" s="30" t="s">
        <v>48</v>
      </c>
      <c r="B5429" s="29">
        <v>89782</v>
      </c>
      <c r="C5429" s="28" t="s">
        <v>1222</v>
      </c>
      <c r="D5429" s="27" t="s">
        <v>114</v>
      </c>
      <c r="E5429" s="27" t="s">
        <v>192</v>
      </c>
      <c r="F5429" s="26" t="str">
        <f>VLOOKUP(E5429,PROCV!$A$1:$B$107,2,TRUE)</f>
        <v>Música</v>
      </c>
      <c r="G5429" s="25">
        <v>2008</v>
      </c>
      <c r="H5429" s="24">
        <v>0</v>
      </c>
      <c r="I5429" s="23" t="str">
        <f>VLOOKUP(J5429,PROCV!$E$1:$F$27,2,FALSE)</f>
        <v>29 - Bahia</v>
      </c>
      <c r="J5429" s="22" t="s">
        <v>73</v>
      </c>
      <c r="K5429" s="22">
        <v>0</v>
      </c>
      <c r="L5429" s="25">
        <v>274480</v>
      </c>
      <c r="M5429" s="20">
        <f>VLOOKUP(G5429,PROCV!$A$110:$B$119,2,FALSE)</f>
        <v>1.6508576287825887</v>
      </c>
      <c r="N5429" s="17">
        <f t="shared" si="84"/>
        <v>453127.40194824495</v>
      </c>
    </row>
    <row r="5430" spans="1:14" x14ac:dyDescent="0.25">
      <c r="A5430" s="30" t="s">
        <v>48</v>
      </c>
      <c r="B5430" s="29">
        <v>83382</v>
      </c>
      <c r="C5430" s="28" t="s">
        <v>1221</v>
      </c>
      <c r="D5430" s="27" t="s">
        <v>46</v>
      </c>
      <c r="E5430" s="27" t="s">
        <v>50</v>
      </c>
      <c r="F5430" s="26" t="str">
        <f>VLOOKUP(E5430,PROCV!$A$1:$B$107,2,TRUE)</f>
        <v>Educação e Criação em Artes</v>
      </c>
      <c r="G5430" s="25">
        <v>2008</v>
      </c>
      <c r="H5430" s="24">
        <v>0</v>
      </c>
      <c r="I5430" s="23" t="str">
        <f>VLOOKUP(J5430,PROCV!$E$1:$F$27,2,FALSE)</f>
        <v>53 - Distrito Federal</v>
      </c>
      <c r="J5430" s="22" t="s">
        <v>75</v>
      </c>
      <c r="K5430" s="22">
        <v>0</v>
      </c>
      <c r="L5430" s="25">
        <v>43902</v>
      </c>
      <c r="M5430" s="20">
        <f>VLOOKUP(G5430,PROCV!$A$110:$B$119,2,FALSE)</f>
        <v>1.6508576287825887</v>
      </c>
      <c r="N5430" s="17">
        <f t="shared" si="84"/>
        <v>72475.951618813211</v>
      </c>
    </row>
    <row r="5431" spans="1:14" x14ac:dyDescent="0.25">
      <c r="A5431" s="30" t="s">
        <v>48</v>
      </c>
      <c r="B5431" s="29">
        <v>88164</v>
      </c>
      <c r="C5431" s="28" t="s">
        <v>1220</v>
      </c>
      <c r="D5431" s="27" t="s">
        <v>189</v>
      </c>
      <c r="E5431" s="27" t="s">
        <v>216</v>
      </c>
      <c r="F5431" s="26" t="str">
        <f>VLOOKUP(E5431,PROCV!$A$1:$B$107,2,TRUE)</f>
        <v>Patrimônio</v>
      </c>
      <c r="G5431" s="25">
        <v>2008</v>
      </c>
      <c r="H5431" s="24">
        <v>0</v>
      </c>
      <c r="I5431" s="23" t="str">
        <f>VLOOKUP(J5431,PROCV!$E$1:$F$27,2,FALSE)</f>
        <v>31 - Minas Gerais</v>
      </c>
      <c r="J5431" s="22" t="s">
        <v>85</v>
      </c>
      <c r="K5431" s="22">
        <v>0</v>
      </c>
      <c r="L5431" s="25">
        <v>173994.61</v>
      </c>
      <c r="M5431" s="20">
        <f>VLOOKUP(G5431,PROCV!$A$110:$B$119,2,FALSE)</f>
        <v>1.6508576287825887</v>
      </c>
      <c r="N5431" s="17">
        <f t="shared" si="84"/>
        <v>287240.32928555127</v>
      </c>
    </row>
    <row r="5432" spans="1:14" x14ac:dyDescent="0.25">
      <c r="A5432" s="30" t="s">
        <v>48</v>
      </c>
      <c r="B5432" s="29">
        <v>84392</v>
      </c>
      <c r="C5432" s="28" t="s">
        <v>1219</v>
      </c>
      <c r="D5432" s="27" t="s">
        <v>46</v>
      </c>
      <c r="E5432" s="27" t="s">
        <v>50</v>
      </c>
      <c r="F5432" s="26" t="str">
        <f>VLOOKUP(E5432,PROCV!$A$1:$B$107,2,TRUE)</f>
        <v>Educação e Criação em Artes</v>
      </c>
      <c r="G5432" s="25">
        <v>2008</v>
      </c>
      <c r="H5432" s="24">
        <v>0</v>
      </c>
      <c r="I5432" s="23" t="str">
        <f>VLOOKUP(J5432,PROCV!$E$1:$F$27,2,FALSE)</f>
        <v>22 - Piauí</v>
      </c>
      <c r="J5432" s="22" t="s">
        <v>77</v>
      </c>
      <c r="K5432" s="22">
        <v>0</v>
      </c>
      <c r="L5432" s="25">
        <v>90619.65</v>
      </c>
      <c r="M5432" s="20">
        <f>VLOOKUP(G5432,PROCV!$A$110:$B$119,2,FALSE)</f>
        <v>1.6508576287825887</v>
      </c>
      <c r="N5432" s="17">
        <f t="shared" si="84"/>
        <v>149600.14052010811</v>
      </c>
    </row>
    <row r="5433" spans="1:14" x14ac:dyDescent="0.25">
      <c r="A5433" s="30" t="s">
        <v>48</v>
      </c>
      <c r="B5433" s="29">
        <v>86651</v>
      </c>
      <c r="C5433" s="28" t="s">
        <v>1218</v>
      </c>
      <c r="D5433" s="27" t="s">
        <v>4</v>
      </c>
      <c r="E5433" s="27" t="s">
        <v>430</v>
      </c>
      <c r="F5433" s="26" t="str">
        <f>VLOOKUP(E5433,PROCV!$A$1:$B$107,2,TRUE)</f>
        <v>Audiovisual</v>
      </c>
      <c r="G5433" s="25">
        <v>2008</v>
      </c>
      <c r="H5433" s="24">
        <v>0</v>
      </c>
      <c r="I5433" s="23" t="str">
        <f>VLOOKUP(J5433,PROCV!$E$1:$F$27,2,FALSE)</f>
        <v>35 - São Paulo</v>
      </c>
      <c r="J5433" s="22" t="s">
        <v>76</v>
      </c>
      <c r="K5433" s="22">
        <v>0</v>
      </c>
      <c r="L5433" s="25">
        <v>926000</v>
      </c>
      <c r="M5433" s="20">
        <f>VLOOKUP(G5433,PROCV!$A$110:$B$119,2,FALSE)</f>
        <v>1.6508576287825887</v>
      </c>
      <c r="N5433" s="17">
        <f t="shared" si="84"/>
        <v>1528694.1642526772</v>
      </c>
    </row>
    <row r="5434" spans="1:14" x14ac:dyDescent="0.25">
      <c r="A5434" s="30" t="s">
        <v>48</v>
      </c>
      <c r="B5434" s="29">
        <v>91032</v>
      </c>
      <c r="C5434" s="28" t="s">
        <v>1217</v>
      </c>
      <c r="D5434" s="27" t="s">
        <v>46</v>
      </c>
      <c r="E5434" s="27" t="s">
        <v>50</v>
      </c>
      <c r="F5434" s="26" t="str">
        <f>VLOOKUP(E5434,PROCV!$A$1:$B$107,2,TRUE)</f>
        <v>Educação e Criação em Artes</v>
      </c>
      <c r="G5434" s="25">
        <v>2008</v>
      </c>
      <c r="H5434" s="24">
        <v>0</v>
      </c>
      <c r="I5434" s="23" t="str">
        <f>VLOOKUP(J5434,PROCV!$E$1:$F$27,2,FALSE)</f>
        <v>27 - Alagoas</v>
      </c>
      <c r="J5434" s="22" t="s">
        <v>65</v>
      </c>
      <c r="K5434" s="22">
        <v>0</v>
      </c>
      <c r="L5434" s="25">
        <v>185000</v>
      </c>
      <c r="M5434" s="20">
        <f>VLOOKUP(G5434,PROCV!$A$110:$B$119,2,FALSE)</f>
        <v>1.6508576287825887</v>
      </c>
      <c r="N5434" s="17">
        <f t="shared" si="84"/>
        <v>305408.66132477892</v>
      </c>
    </row>
    <row r="5435" spans="1:14" x14ac:dyDescent="0.25">
      <c r="A5435" s="30" t="s">
        <v>48</v>
      </c>
      <c r="B5435" s="29">
        <v>810393</v>
      </c>
      <c r="C5435" s="28" t="s">
        <v>1216</v>
      </c>
      <c r="D5435" s="27" t="s">
        <v>46</v>
      </c>
      <c r="E5435" s="27" t="s">
        <v>50</v>
      </c>
      <c r="F5435" s="26" t="str">
        <f>VLOOKUP(E5435,PROCV!$A$1:$B$107,2,TRUE)</f>
        <v>Educação e Criação em Artes</v>
      </c>
      <c r="G5435" s="25">
        <v>2008</v>
      </c>
      <c r="H5435" s="24">
        <v>0</v>
      </c>
      <c r="I5435" s="23" t="str">
        <f>VLOOKUP(J5435,PROCV!$E$1:$F$27,2,FALSE)</f>
        <v>35 - São Paulo</v>
      </c>
      <c r="J5435" s="22" t="s">
        <v>76</v>
      </c>
      <c r="K5435" s="22">
        <v>0</v>
      </c>
      <c r="L5435" s="25">
        <v>3000000</v>
      </c>
      <c r="M5435" s="20">
        <f>VLOOKUP(G5435,PROCV!$A$110:$B$119,2,FALSE)</f>
        <v>1.6508576287825887</v>
      </c>
      <c r="N5435" s="17">
        <f t="shared" si="84"/>
        <v>4952572.886347766</v>
      </c>
    </row>
    <row r="5436" spans="1:14" x14ac:dyDescent="0.25">
      <c r="A5436" s="30" t="s">
        <v>48</v>
      </c>
      <c r="B5436" s="29">
        <v>86881</v>
      </c>
      <c r="C5436" s="28" t="s">
        <v>1215</v>
      </c>
      <c r="D5436" s="27" t="s">
        <v>4</v>
      </c>
      <c r="E5436" s="27" t="s">
        <v>230</v>
      </c>
      <c r="F5436" s="26" t="str">
        <f>VLOOKUP(E5436,PROCV!$A$1:$B$107,2,TRUE)</f>
        <v>Artes Cênicas e Espetáculo</v>
      </c>
      <c r="G5436" s="25">
        <v>2008</v>
      </c>
      <c r="H5436" s="24">
        <v>0</v>
      </c>
      <c r="I5436" s="23" t="str">
        <f>VLOOKUP(J5436,PROCV!$E$1:$F$27,2,FALSE)</f>
        <v>33 - Rio de Janeiro</v>
      </c>
      <c r="J5436" s="22" t="s">
        <v>82</v>
      </c>
      <c r="K5436" s="22">
        <v>0</v>
      </c>
      <c r="L5436" s="25">
        <v>25000</v>
      </c>
      <c r="M5436" s="20">
        <f>VLOOKUP(G5436,PROCV!$A$110:$B$119,2,FALSE)</f>
        <v>1.6508576287825887</v>
      </c>
      <c r="N5436" s="17">
        <f t="shared" si="84"/>
        <v>41271.440719564715</v>
      </c>
    </row>
    <row r="5437" spans="1:14" x14ac:dyDescent="0.25">
      <c r="A5437" s="30" t="s">
        <v>48</v>
      </c>
      <c r="B5437" s="29">
        <v>86755</v>
      </c>
      <c r="C5437" s="28" t="s">
        <v>1214</v>
      </c>
      <c r="D5437" s="27" t="s">
        <v>46</v>
      </c>
      <c r="E5437" s="27" t="s">
        <v>50</v>
      </c>
      <c r="F5437" s="26" t="str">
        <f>VLOOKUP(E5437,PROCV!$A$1:$B$107,2,TRUE)</f>
        <v>Educação e Criação em Artes</v>
      </c>
      <c r="G5437" s="25">
        <v>2008</v>
      </c>
      <c r="H5437" s="24">
        <v>0</v>
      </c>
      <c r="I5437" s="23" t="str">
        <f>VLOOKUP(J5437,PROCV!$E$1:$F$27,2,FALSE)</f>
        <v>53 - Distrito Federal</v>
      </c>
      <c r="J5437" s="22" t="s">
        <v>75</v>
      </c>
      <c r="K5437" s="22">
        <v>0</v>
      </c>
      <c r="L5437" s="25">
        <v>150000</v>
      </c>
      <c r="M5437" s="20">
        <f>VLOOKUP(G5437,PROCV!$A$110:$B$119,2,FALSE)</f>
        <v>1.6508576287825887</v>
      </c>
      <c r="N5437" s="17">
        <f t="shared" si="84"/>
        <v>247628.6443173883</v>
      </c>
    </row>
    <row r="5438" spans="1:14" x14ac:dyDescent="0.25">
      <c r="A5438" s="30" t="s">
        <v>48</v>
      </c>
      <c r="B5438" s="29">
        <v>87038</v>
      </c>
      <c r="C5438" s="28" t="s">
        <v>1213</v>
      </c>
      <c r="D5438" s="27" t="s">
        <v>4</v>
      </c>
      <c r="E5438" s="27" t="s">
        <v>230</v>
      </c>
      <c r="F5438" s="26" t="str">
        <f>VLOOKUP(E5438,PROCV!$A$1:$B$107,2,TRUE)</f>
        <v>Artes Cênicas e Espetáculo</v>
      </c>
      <c r="G5438" s="25">
        <v>2008</v>
      </c>
      <c r="H5438" s="24">
        <v>0</v>
      </c>
      <c r="I5438" s="23" t="str">
        <f>VLOOKUP(J5438,PROCV!$E$1:$F$27,2,FALSE)</f>
        <v>35 - São Paulo</v>
      </c>
      <c r="J5438" s="22" t="s">
        <v>76</v>
      </c>
      <c r="K5438" s="22">
        <v>0</v>
      </c>
      <c r="L5438" s="25">
        <v>93040</v>
      </c>
      <c r="M5438" s="20">
        <f>VLOOKUP(G5438,PROCV!$A$110:$B$119,2,FALSE)</f>
        <v>1.6508576287825887</v>
      </c>
      <c r="N5438" s="17">
        <f t="shared" si="84"/>
        <v>153595.79378193207</v>
      </c>
    </row>
    <row r="5439" spans="1:14" x14ac:dyDescent="0.25">
      <c r="A5439" s="30" t="s">
        <v>48</v>
      </c>
      <c r="B5439" s="29">
        <v>84596</v>
      </c>
      <c r="C5439" s="28" t="s">
        <v>1212</v>
      </c>
      <c r="D5439" s="27" t="s">
        <v>114</v>
      </c>
      <c r="E5439" s="27" t="s">
        <v>113</v>
      </c>
      <c r="F5439" s="26" t="str">
        <f>VLOOKUP(E5439,PROCV!$A$1:$B$107,2,TRUE)</f>
        <v>Música</v>
      </c>
      <c r="G5439" s="25">
        <v>2008</v>
      </c>
      <c r="H5439" s="24">
        <v>0</v>
      </c>
      <c r="I5439" s="23" t="str">
        <f>VLOOKUP(J5439,PROCV!$E$1:$F$27,2,FALSE)</f>
        <v>53 - Distrito Federal</v>
      </c>
      <c r="J5439" s="22" t="s">
        <v>75</v>
      </c>
      <c r="K5439" s="22">
        <v>0</v>
      </c>
      <c r="L5439" s="25">
        <v>179460.4</v>
      </c>
      <c r="M5439" s="20">
        <f>VLOOKUP(G5439,PROCV!$A$110:$B$119,2,FALSE)</f>
        <v>1.6508576287825887</v>
      </c>
      <c r="N5439" s="17">
        <f t="shared" si="84"/>
        <v>296263.57040437486</v>
      </c>
    </row>
    <row r="5440" spans="1:14" x14ac:dyDescent="0.25">
      <c r="A5440" s="30" t="s">
        <v>48</v>
      </c>
      <c r="B5440" s="29">
        <v>84697</v>
      </c>
      <c r="C5440" s="28" t="s">
        <v>1211</v>
      </c>
      <c r="D5440" s="27" t="s">
        <v>114</v>
      </c>
      <c r="E5440" s="27" t="s">
        <v>113</v>
      </c>
      <c r="F5440" s="26" t="str">
        <f>VLOOKUP(E5440,PROCV!$A$1:$B$107,2,TRUE)</f>
        <v>Música</v>
      </c>
      <c r="G5440" s="25">
        <v>2008</v>
      </c>
      <c r="H5440" s="24">
        <v>0</v>
      </c>
      <c r="I5440" s="23" t="str">
        <f>VLOOKUP(J5440,PROCV!$E$1:$F$27,2,FALSE)</f>
        <v>41 - Paraná</v>
      </c>
      <c r="J5440" s="22" t="s">
        <v>106</v>
      </c>
      <c r="K5440" s="22">
        <v>0</v>
      </c>
      <c r="L5440" s="25">
        <v>100000</v>
      </c>
      <c r="M5440" s="20">
        <f>VLOOKUP(G5440,PROCV!$A$110:$B$119,2,FALSE)</f>
        <v>1.6508576287825887</v>
      </c>
      <c r="N5440" s="17">
        <f t="shared" si="84"/>
        <v>165085.76287825886</v>
      </c>
    </row>
    <row r="5441" spans="1:14" x14ac:dyDescent="0.25">
      <c r="A5441" s="30" t="s">
        <v>48</v>
      </c>
      <c r="B5441" s="29">
        <v>84440</v>
      </c>
      <c r="C5441" s="28" t="s">
        <v>1210</v>
      </c>
      <c r="D5441" s="27" t="s">
        <v>189</v>
      </c>
      <c r="E5441" s="27" t="s">
        <v>213</v>
      </c>
      <c r="F5441" s="26" t="str">
        <f>VLOOKUP(E5441,PROCV!$A$1:$B$107,2,TRUE)</f>
        <v>Patrimônio</v>
      </c>
      <c r="G5441" s="25">
        <v>2008</v>
      </c>
      <c r="H5441" s="24">
        <v>0</v>
      </c>
      <c r="I5441" s="23" t="str">
        <f>VLOOKUP(J5441,PROCV!$E$1:$F$27,2,FALSE)</f>
        <v>17 - Tocantins</v>
      </c>
      <c r="J5441" s="22" t="s">
        <v>64</v>
      </c>
      <c r="K5441" s="22">
        <v>0</v>
      </c>
      <c r="L5441" s="25">
        <v>540000</v>
      </c>
      <c r="M5441" s="20">
        <f>VLOOKUP(G5441,PROCV!$A$110:$B$119,2,FALSE)</f>
        <v>1.6508576287825887</v>
      </c>
      <c r="N5441" s="17">
        <f t="shared" si="84"/>
        <v>891463.11954259791</v>
      </c>
    </row>
    <row r="5442" spans="1:14" x14ac:dyDescent="0.25">
      <c r="A5442" s="30" t="s">
        <v>48</v>
      </c>
      <c r="B5442" s="29">
        <v>116822</v>
      </c>
      <c r="C5442" s="28" t="s">
        <v>1209</v>
      </c>
      <c r="D5442" s="27" t="s">
        <v>46</v>
      </c>
      <c r="E5442" s="27" t="s">
        <v>50</v>
      </c>
      <c r="F5442" s="26" t="str">
        <f>VLOOKUP(E5442,PROCV!$A$1:$B$107,2,TRUE)</f>
        <v>Educação e Criação em Artes</v>
      </c>
      <c r="G5442" s="25">
        <v>2008</v>
      </c>
      <c r="H5442" s="24">
        <v>0</v>
      </c>
      <c r="I5442" s="23" t="str">
        <f>VLOOKUP(J5442,PROCV!$E$1:$F$27,2,FALSE)</f>
        <v>15 - Pará</v>
      </c>
      <c r="J5442" s="22" t="s">
        <v>140</v>
      </c>
      <c r="K5442" s="22">
        <v>0</v>
      </c>
      <c r="L5442" s="25">
        <v>500000</v>
      </c>
      <c r="M5442" s="20">
        <f>VLOOKUP(G5442,PROCV!$A$110:$B$119,2,FALSE)</f>
        <v>1.6508576287825887</v>
      </c>
      <c r="N5442" s="17">
        <f t="shared" ref="N5442:N5505" si="85">+M5442*L5442</f>
        <v>825428.81439129438</v>
      </c>
    </row>
    <row r="5443" spans="1:14" x14ac:dyDescent="0.25">
      <c r="A5443" s="30" t="s">
        <v>48</v>
      </c>
      <c r="B5443" s="29">
        <v>76559</v>
      </c>
      <c r="C5443" s="28" t="s">
        <v>1208</v>
      </c>
      <c r="D5443" s="27" t="s">
        <v>189</v>
      </c>
      <c r="E5443" s="27" t="s">
        <v>213</v>
      </c>
      <c r="F5443" s="26" t="str">
        <f>VLOOKUP(E5443,PROCV!$A$1:$B$107,2,TRUE)</f>
        <v>Patrimônio</v>
      </c>
      <c r="G5443" s="25">
        <v>2008</v>
      </c>
      <c r="H5443" s="24">
        <v>0</v>
      </c>
      <c r="I5443" s="23" t="str">
        <f>VLOOKUP(J5443,PROCV!$E$1:$F$27,2,FALSE)</f>
        <v>15 - Pará</v>
      </c>
      <c r="J5443" s="22" t="s">
        <v>140</v>
      </c>
      <c r="K5443" s="22">
        <v>0</v>
      </c>
      <c r="L5443" s="25">
        <v>150000</v>
      </c>
      <c r="M5443" s="20">
        <f>VLOOKUP(G5443,PROCV!$A$110:$B$119,2,FALSE)</f>
        <v>1.6508576287825887</v>
      </c>
      <c r="N5443" s="17">
        <f t="shared" si="85"/>
        <v>247628.6443173883</v>
      </c>
    </row>
    <row r="5444" spans="1:14" x14ac:dyDescent="0.25">
      <c r="A5444" s="30" t="s">
        <v>48</v>
      </c>
      <c r="B5444" s="29">
        <v>61895</v>
      </c>
      <c r="C5444" s="28" t="s">
        <v>1207</v>
      </c>
      <c r="D5444" s="27" t="s">
        <v>46</v>
      </c>
      <c r="E5444" s="27" t="s">
        <v>45</v>
      </c>
      <c r="F5444" s="26" t="str">
        <f>VLOOKUP(E5444,PROCV!$A$1:$B$107,2,TRUE)</f>
        <v>Artes Cênicas e Espetáculo</v>
      </c>
      <c r="G5444" s="25">
        <v>2008</v>
      </c>
      <c r="H5444" s="24">
        <v>0</v>
      </c>
      <c r="I5444" s="23" t="str">
        <f>VLOOKUP(J5444,PROCV!$E$1:$F$27,2,FALSE)</f>
        <v>31 - Minas Gerais</v>
      </c>
      <c r="J5444" s="22" t="s">
        <v>85</v>
      </c>
      <c r="K5444" s="22">
        <v>0</v>
      </c>
      <c r="L5444" s="25">
        <v>133588</v>
      </c>
      <c r="M5444" s="20">
        <f>VLOOKUP(G5444,PROCV!$A$110:$B$119,2,FALSE)</f>
        <v>1.6508576287825887</v>
      </c>
      <c r="N5444" s="17">
        <f t="shared" si="85"/>
        <v>220534.76891380845</v>
      </c>
    </row>
    <row r="5445" spans="1:14" x14ac:dyDescent="0.25">
      <c r="A5445" s="30" t="s">
        <v>48</v>
      </c>
      <c r="B5445" s="29">
        <v>87073</v>
      </c>
      <c r="C5445" s="28" t="s">
        <v>1206</v>
      </c>
      <c r="D5445" s="27" t="s">
        <v>4</v>
      </c>
      <c r="E5445" s="27" t="s">
        <v>230</v>
      </c>
      <c r="F5445" s="26" t="str">
        <f>VLOOKUP(E5445,PROCV!$A$1:$B$107,2,TRUE)</f>
        <v>Artes Cênicas e Espetáculo</v>
      </c>
      <c r="G5445" s="25">
        <v>2008</v>
      </c>
      <c r="H5445" s="24">
        <v>0</v>
      </c>
      <c r="I5445" s="23" t="str">
        <f>VLOOKUP(J5445,PROCV!$E$1:$F$27,2,FALSE)</f>
        <v>25 - Paraíba</v>
      </c>
      <c r="J5445" s="22" t="s">
        <v>346</v>
      </c>
      <c r="K5445" s="22">
        <v>0</v>
      </c>
      <c r="L5445" s="25">
        <v>25000</v>
      </c>
      <c r="M5445" s="20">
        <f>VLOOKUP(G5445,PROCV!$A$110:$B$119,2,FALSE)</f>
        <v>1.6508576287825887</v>
      </c>
      <c r="N5445" s="17">
        <f t="shared" si="85"/>
        <v>41271.440719564715</v>
      </c>
    </row>
    <row r="5446" spans="1:14" x14ac:dyDescent="0.25">
      <c r="A5446" s="30" t="s">
        <v>48</v>
      </c>
      <c r="B5446" s="29">
        <v>83571</v>
      </c>
      <c r="C5446" s="28" t="s">
        <v>1205</v>
      </c>
      <c r="D5446" s="27" t="s">
        <v>46</v>
      </c>
      <c r="E5446" s="27" t="s">
        <v>50</v>
      </c>
      <c r="F5446" s="26" t="str">
        <f>VLOOKUP(E5446,PROCV!$A$1:$B$107,2,TRUE)</f>
        <v>Educação e Criação em Artes</v>
      </c>
      <c r="G5446" s="25">
        <v>2008</v>
      </c>
      <c r="H5446" s="24">
        <v>0</v>
      </c>
      <c r="I5446" s="23" t="str">
        <f>VLOOKUP(J5446,PROCV!$E$1:$F$27,2,FALSE)</f>
        <v>53 - Distrito Federal</v>
      </c>
      <c r="J5446" s="22" t="s">
        <v>75</v>
      </c>
      <c r="K5446" s="22">
        <v>0</v>
      </c>
      <c r="L5446" s="25">
        <v>50000</v>
      </c>
      <c r="M5446" s="20">
        <f>VLOOKUP(G5446,PROCV!$A$110:$B$119,2,FALSE)</f>
        <v>1.6508576287825887</v>
      </c>
      <c r="N5446" s="17">
        <f t="shared" si="85"/>
        <v>82542.881439129429</v>
      </c>
    </row>
    <row r="5447" spans="1:14" x14ac:dyDescent="0.25">
      <c r="A5447" s="30" t="s">
        <v>48</v>
      </c>
      <c r="B5447" s="29">
        <v>88327</v>
      </c>
      <c r="C5447" s="28" t="s">
        <v>1204</v>
      </c>
      <c r="D5447" s="27" t="s">
        <v>4</v>
      </c>
      <c r="E5447" s="27" t="s">
        <v>230</v>
      </c>
      <c r="F5447" s="26" t="str">
        <f>VLOOKUP(E5447,PROCV!$A$1:$B$107,2,TRUE)</f>
        <v>Artes Cênicas e Espetáculo</v>
      </c>
      <c r="G5447" s="25">
        <v>2008</v>
      </c>
      <c r="H5447" s="24">
        <v>0</v>
      </c>
      <c r="I5447" s="23" t="str">
        <f>VLOOKUP(J5447,PROCV!$E$1:$F$27,2,FALSE)</f>
        <v>51 - Mato Grosso</v>
      </c>
      <c r="J5447" s="22" t="s">
        <v>99</v>
      </c>
      <c r="K5447" s="22">
        <v>0</v>
      </c>
      <c r="L5447" s="25">
        <v>30000</v>
      </c>
      <c r="M5447" s="20">
        <f>VLOOKUP(G5447,PROCV!$A$110:$B$119,2,FALSE)</f>
        <v>1.6508576287825887</v>
      </c>
      <c r="N5447" s="17">
        <f t="shared" si="85"/>
        <v>49525.728863477663</v>
      </c>
    </row>
    <row r="5448" spans="1:14" x14ac:dyDescent="0.25">
      <c r="A5448" s="30" t="s">
        <v>48</v>
      </c>
      <c r="B5448" s="29">
        <v>84844</v>
      </c>
      <c r="C5448" s="28" t="s">
        <v>1203</v>
      </c>
      <c r="D5448" s="27" t="s">
        <v>4</v>
      </c>
      <c r="E5448" s="27" t="s">
        <v>230</v>
      </c>
      <c r="F5448" s="26" t="str">
        <f>VLOOKUP(E5448,PROCV!$A$1:$B$107,2,TRUE)</f>
        <v>Artes Cênicas e Espetáculo</v>
      </c>
      <c r="G5448" s="25">
        <v>2008</v>
      </c>
      <c r="H5448" s="24">
        <v>0</v>
      </c>
      <c r="I5448" s="23" t="str">
        <f>VLOOKUP(J5448,PROCV!$E$1:$F$27,2,FALSE)</f>
        <v>29 - Bahia</v>
      </c>
      <c r="J5448" s="22" t="s">
        <v>73</v>
      </c>
      <c r="K5448" s="22">
        <v>0</v>
      </c>
      <c r="L5448" s="25">
        <v>100000</v>
      </c>
      <c r="M5448" s="20">
        <f>VLOOKUP(G5448,PROCV!$A$110:$B$119,2,FALSE)</f>
        <v>1.6508576287825887</v>
      </c>
      <c r="N5448" s="17">
        <f t="shared" si="85"/>
        <v>165085.76287825886</v>
      </c>
    </row>
    <row r="5449" spans="1:14" x14ac:dyDescent="0.25">
      <c r="A5449" s="30" t="s">
        <v>48</v>
      </c>
      <c r="B5449" s="29">
        <v>83632</v>
      </c>
      <c r="C5449" s="28" t="s">
        <v>1202</v>
      </c>
      <c r="D5449" s="27" t="s">
        <v>300</v>
      </c>
      <c r="E5449" s="27" t="s">
        <v>917</v>
      </c>
      <c r="F5449" s="26" t="str">
        <f>VLOOKUP(E5449,PROCV!$A$1:$B$107,2,TRUE)</f>
        <v>Música</v>
      </c>
      <c r="G5449" s="25">
        <v>2008</v>
      </c>
      <c r="H5449" s="24">
        <v>0</v>
      </c>
      <c r="I5449" s="23" t="str">
        <f>VLOOKUP(J5449,PROCV!$E$1:$F$27,2,FALSE)</f>
        <v>53 - Distrito Federal</v>
      </c>
      <c r="J5449" s="22" t="s">
        <v>75</v>
      </c>
      <c r="K5449" s="22">
        <v>0</v>
      </c>
      <c r="L5449" s="25">
        <v>80000</v>
      </c>
      <c r="M5449" s="20">
        <f>VLOOKUP(G5449,PROCV!$A$110:$B$119,2,FALSE)</f>
        <v>1.6508576287825887</v>
      </c>
      <c r="N5449" s="17">
        <f t="shared" si="85"/>
        <v>132068.61030260709</v>
      </c>
    </row>
    <row r="5450" spans="1:14" x14ac:dyDescent="0.25">
      <c r="A5450" s="30" t="s">
        <v>48</v>
      </c>
      <c r="B5450" s="29">
        <v>85910</v>
      </c>
      <c r="C5450" s="28" t="s">
        <v>1201</v>
      </c>
      <c r="D5450" s="27" t="s">
        <v>46</v>
      </c>
      <c r="E5450" s="27" t="s">
        <v>50</v>
      </c>
      <c r="F5450" s="26" t="str">
        <f>VLOOKUP(E5450,PROCV!$A$1:$B$107,2,TRUE)</f>
        <v>Educação e Criação em Artes</v>
      </c>
      <c r="G5450" s="25">
        <v>2008</v>
      </c>
      <c r="H5450" s="24">
        <v>0</v>
      </c>
      <c r="I5450" s="23" t="str">
        <f>VLOOKUP(J5450,PROCV!$E$1:$F$27,2,FALSE)</f>
        <v>24 - Rio Grande do Norte</v>
      </c>
      <c r="J5450" s="22" t="s">
        <v>54</v>
      </c>
      <c r="K5450" s="22">
        <v>0</v>
      </c>
      <c r="L5450" s="25">
        <v>60000</v>
      </c>
      <c r="M5450" s="20">
        <f>VLOOKUP(G5450,PROCV!$A$110:$B$119,2,FALSE)</f>
        <v>1.6508576287825887</v>
      </c>
      <c r="N5450" s="17">
        <f t="shared" si="85"/>
        <v>99051.457726955327</v>
      </c>
    </row>
    <row r="5451" spans="1:14" x14ac:dyDescent="0.25">
      <c r="A5451" s="30" t="s">
        <v>48</v>
      </c>
      <c r="B5451" s="29">
        <v>80934</v>
      </c>
      <c r="C5451" s="28" t="s">
        <v>1200</v>
      </c>
      <c r="D5451" s="27" t="s">
        <v>314</v>
      </c>
      <c r="E5451" s="27" t="s">
        <v>265</v>
      </c>
      <c r="F5451" s="26" t="str">
        <f>VLOOKUP(E5451,PROCV!$A$1:$B$107,2,TRUE)</f>
        <v>Patrimônio</v>
      </c>
      <c r="G5451" s="31">
        <v>2008</v>
      </c>
      <c r="H5451" s="24">
        <v>0</v>
      </c>
      <c r="I5451" s="23" t="str">
        <f>VLOOKUP(J5451,PROCV!$E$1:$F$27,2,FALSE)</f>
        <v>53 - Distrito Federal</v>
      </c>
      <c r="J5451" s="22" t="s">
        <v>75</v>
      </c>
      <c r="K5451" s="22">
        <v>0</v>
      </c>
      <c r="L5451" s="31">
        <v>32591</v>
      </c>
      <c r="M5451" s="20">
        <f>VLOOKUP(G5451,PROCV!$A$110:$B$119,2,FALSE)</f>
        <v>1.6508576287825887</v>
      </c>
      <c r="N5451" s="17">
        <f t="shared" si="85"/>
        <v>53803.100979653347</v>
      </c>
    </row>
    <row r="5452" spans="1:14" x14ac:dyDescent="0.25">
      <c r="A5452" s="30" t="s">
        <v>48</v>
      </c>
      <c r="B5452" s="29">
        <v>80930</v>
      </c>
      <c r="C5452" s="28" t="s">
        <v>1199</v>
      </c>
      <c r="D5452" s="27" t="s">
        <v>300</v>
      </c>
      <c r="E5452" s="27" t="s">
        <v>320</v>
      </c>
      <c r="F5452" s="26" t="str">
        <f>VLOOKUP(E5452,PROCV!$A$1:$B$107,2,TRUE)</f>
        <v>Música</v>
      </c>
      <c r="G5452" s="25">
        <v>2008</v>
      </c>
      <c r="H5452" s="24">
        <v>0</v>
      </c>
      <c r="I5452" s="23" t="str">
        <f>VLOOKUP(J5452,PROCV!$E$1:$F$27,2,FALSE)</f>
        <v>27 - Alagoas</v>
      </c>
      <c r="J5452" s="22" t="s">
        <v>65</v>
      </c>
      <c r="K5452" s="22">
        <v>0</v>
      </c>
      <c r="L5452" s="25">
        <v>136922.6</v>
      </c>
      <c r="M5452" s="20">
        <f>VLOOKUP(G5452,PROCV!$A$110:$B$119,2,FALSE)</f>
        <v>1.6508576287825887</v>
      </c>
      <c r="N5452" s="17">
        <f t="shared" si="85"/>
        <v>226039.7187627469</v>
      </c>
    </row>
    <row r="5453" spans="1:14" x14ac:dyDescent="0.25">
      <c r="A5453" s="30" t="s">
        <v>48</v>
      </c>
      <c r="B5453" s="29">
        <v>84090</v>
      </c>
      <c r="C5453" s="28" t="s">
        <v>1198</v>
      </c>
      <c r="D5453" s="27" t="s">
        <v>314</v>
      </c>
      <c r="E5453" s="27" t="s">
        <v>265</v>
      </c>
      <c r="F5453" s="26" t="str">
        <f>VLOOKUP(E5453,PROCV!$A$1:$B$107,2,TRUE)</f>
        <v>Patrimônio</v>
      </c>
      <c r="G5453" s="31">
        <v>2008</v>
      </c>
      <c r="H5453" s="24">
        <v>0</v>
      </c>
      <c r="I5453" s="23" t="str">
        <f>VLOOKUP(J5453,PROCV!$E$1:$F$27,2,FALSE)</f>
        <v>53 - Distrito Federal</v>
      </c>
      <c r="J5453" s="22" t="s">
        <v>75</v>
      </c>
      <c r="K5453" s="22">
        <v>0</v>
      </c>
      <c r="L5453" s="31">
        <v>50000</v>
      </c>
      <c r="M5453" s="20">
        <f>VLOOKUP(G5453,PROCV!$A$110:$B$119,2,FALSE)</f>
        <v>1.6508576287825887</v>
      </c>
      <c r="N5453" s="17">
        <f t="shared" si="85"/>
        <v>82542.881439129429</v>
      </c>
    </row>
    <row r="5454" spans="1:14" x14ac:dyDescent="0.25">
      <c r="A5454" s="30" t="s">
        <v>48</v>
      </c>
      <c r="B5454" s="29">
        <v>84959</v>
      </c>
      <c r="C5454" s="28" t="s">
        <v>479</v>
      </c>
      <c r="D5454" s="27" t="s">
        <v>300</v>
      </c>
      <c r="E5454" s="27" t="s">
        <v>299</v>
      </c>
      <c r="F5454" s="26" t="str">
        <f>VLOOKUP(E5454,PROCV!$A$1:$B$107,2,TRUE)</f>
        <v>Patrimônio</v>
      </c>
      <c r="G5454" s="25">
        <v>2008</v>
      </c>
      <c r="H5454" s="24">
        <v>0</v>
      </c>
      <c r="I5454" s="23" t="str">
        <f>VLOOKUP(J5454,PROCV!$E$1:$F$27,2,FALSE)</f>
        <v>12 - Acre</v>
      </c>
      <c r="J5454" s="22" t="s">
        <v>71</v>
      </c>
      <c r="K5454" s="22">
        <v>0</v>
      </c>
      <c r="L5454" s="25">
        <v>80000</v>
      </c>
      <c r="M5454" s="20">
        <f>VLOOKUP(G5454,PROCV!$A$110:$B$119,2,FALSE)</f>
        <v>1.6508576287825887</v>
      </c>
      <c r="N5454" s="17">
        <f t="shared" si="85"/>
        <v>132068.61030260709</v>
      </c>
    </row>
    <row r="5455" spans="1:14" x14ac:dyDescent="0.25">
      <c r="A5455" s="30" t="s">
        <v>48</v>
      </c>
      <c r="B5455" s="29">
        <v>85082</v>
      </c>
      <c r="C5455" s="28" t="s">
        <v>1197</v>
      </c>
      <c r="D5455" s="27" t="s">
        <v>46</v>
      </c>
      <c r="E5455" s="27" t="s">
        <v>45</v>
      </c>
      <c r="F5455" s="26" t="str">
        <f>VLOOKUP(E5455,PROCV!$A$1:$B$107,2,TRUE)</f>
        <v>Artes Cênicas e Espetáculo</v>
      </c>
      <c r="G5455" s="25">
        <v>2008</v>
      </c>
      <c r="H5455" s="24">
        <v>0</v>
      </c>
      <c r="I5455" s="23" t="str">
        <f>VLOOKUP(J5455,PROCV!$E$1:$F$27,2,FALSE)</f>
        <v>12 - Acre</v>
      </c>
      <c r="J5455" s="22" t="s">
        <v>71</v>
      </c>
      <c r="K5455" s="22">
        <v>0</v>
      </c>
      <c r="L5455" s="25">
        <v>200000</v>
      </c>
      <c r="M5455" s="20">
        <f>VLOOKUP(G5455,PROCV!$A$110:$B$119,2,FALSE)</f>
        <v>1.6508576287825887</v>
      </c>
      <c r="N5455" s="17">
        <f t="shared" si="85"/>
        <v>330171.52575651772</v>
      </c>
    </row>
    <row r="5456" spans="1:14" x14ac:dyDescent="0.25">
      <c r="A5456" s="30" t="s">
        <v>48</v>
      </c>
      <c r="B5456" s="29">
        <v>88216</v>
      </c>
      <c r="C5456" s="28" t="s">
        <v>1196</v>
      </c>
      <c r="D5456" s="27" t="s">
        <v>46</v>
      </c>
      <c r="E5456" s="27" t="s">
        <v>50</v>
      </c>
      <c r="F5456" s="26" t="str">
        <f>VLOOKUP(E5456,PROCV!$A$1:$B$107,2,TRUE)</f>
        <v>Educação e Criação em Artes</v>
      </c>
      <c r="G5456" s="25">
        <v>2008</v>
      </c>
      <c r="H5456" s="24">
        <v>0</v>
      </c>
      <c r="I5456" s="23" t="str">
        <f>VLOOKUP(J5456,PROCV!$E$1:$F$27,2,FALSE)</f>
        <v>35 - São Paulo</v>
      </c>
      <c r="J5456" s="22" t="s">
        <v>76</v>
      </c>
      <c r="K5456" s="22">
        <v>0</v>
      </c>
      <c r="L5456" s="25">
        <v>10000</v>
      </c>
      <c r="M5456" s="20">
        <f>VLOOKUP(G5456,PROCV!$A$110:$B$119,2,FALSE)</f>
        <v>1.6508576287825887</v>
      </c>
      <c r="N5456" s="17">
        <f t="shared" si="85"/>
        <v>16508.576287825887</v>
      </c>
    </row>
    <row r="5457" spans="1:14" x14ac:dyDescent="0.25">
      <c r="A5457" s="30" t="s">
        <v>48</v>
      </c>
      <c r="B5457" s="29">
        <v>85669</v>
      </c>
      <c r="C5457" s="28" t="s">
        <v>1195</v>
      </c>
      <c r="D5457" s="27" t="s">
        <v>314</v>
      </c>
      <c r="E5457" s="27" t="s">
        <v>504</v>
      </c>
      <c r="F5457" s="26" t="str">
        <f>VLOOKUP(E5457,PROCV!$A$1:$B$107,2,TRUE)</f>
        <v>Artes Cênicas e Espetáculo</v>
      </c>
      <c r="G5457" s="31">
        <v>2008</v>
      </c>
      <c r="H5457" s="24">
        <v>0</v>
      </c>
      <c r="I5457" s="23" t="str">
        <f>VLOOKUP(J5457,PROCV!$E$1:$F$27,2,FALSE)</f>
        <v>41 - Paraná</v>
      </c>
      <c r="J5457" s="22" t="s">
        <v>106</v>
      </c>
      <c r="K5457" s="22">
        <v>0</v>
      </c>
      <c r="L5457" s="31">
        <v>100000</v>
      </c>
      <c r="M5457" s="20">
        <f>VLOOKUP(G5457,PROCV!$A$110:$B$119,2,FALSE)</f>
        <v>1.6508576287825887</v>
      </c>
      <c r="N5457" s="17">
        <f t="shared" si="85"/>
        <v>165085.76287825886</v>
      </c>
    </row>
    <row r="5458" spans="1:14" x14ac:dyDescent="0.25">
      <c r="A5458" s="30" t="s">
        <v>48</v>
      </c>
      <c r="B5458" s="29">
        <v>83587</v>
      </c>
      <c r="C5458" s="28" t="s">
        <v>1194</v>
      </c>
      <c r="D5458" s="27" t="s">
        <v>4</v>
      </c>
      <c r="E5458" s="27" t="s">
        <v>230</v>
      </c>
      <c r="F5458" s="26" t="str">
        <f>VLOOKUP(E5458,PROCV!$A$1:$B$107,2,TRUE)</f>
        <v>Artes Cênicas e Espetáculo</v>
      </c>
      <c r="G5458" s="25">
        <v>2008</v>
      </c>
      <c r="H5458" s="24">
        <v>0</v>
      </c>
      <c r="I5458" s="23" t="str">
        <f>VLOOKUP(J5458,PROCV!$E$1:$F$27,2,FALSE)</f>
        <v>51 - Mato Grosso</v>
      </c>
      <c r="J5458" s="22" t="s">
        <v>99</v>
      </c>
      <c r="K5458" s="22">
        <v>0</v>
      </c>
      <c r="L5458" s="25">
        <v>70000</v>
      </c>
      <c r="M5458" s="20">
        <f>VLOOKUP(G5458,PROCV!$A$110:$B$119,2,FALSE)</f>
        <v>1.6508576287825887</v>
      </c>
      <c r="N5458" s="17">
        <f t="shared" si="85"/>
        <v>115560.03401478121</v>
      </c>
    </row>
    <row r="5459" spans="1:14" x14ac:dyDescent="0.25">
      <c r="A5459" s="30" t="s">
        <v>48</v>
      </c>
      <c r="B5459" s="29">
        <v>83722</v>
      </c>
      <c r="C5459" s="28" t="s">
        <v>1193</v>
      </c>
      <c r="D5459" s="27" t="s">
        <v>4</v>
      </c>
      <c r="E5459" s="27" t="s">
        <v>230</v>
      </c>
      <c r="F5459" s="26" t="str">
        <f>VLOOKUP(E5459,PROCV!$A$1:$B$107,2,TRUE)</f>
        <v>Artes Cênicas e Espetáculo</v>
      </c>
      <c r="G5459" s="25">
        <v>2008</v>
      </c>
      <c r="H5459" s="24">
        <v>0</v>
      </c>
      <c r="I5459" s="23" t="str">
        <f>VLOOKUP(J5459,PROCV!$E$1:$F$27,2,FALSE)</f>
        <v>29 - Bahia</v>
      </c>
      <c r="J5459" s="22" t="s">
        <v>73</v>
      </c>
      <c r="K5459" s="22">
        <v>0</v>
      </c>
      <c r="L5459" s="25">
        <v>50000</v>
      </c>
      <c r="M5459" s="20">
        <f>VLOOKUP(G5459,PROCV!$A$110:$B$119,2,FALSE)</f>
        <v>1.6508576287825887</v>
      </c>
      <c r="N5459" s="17">
        <f t="shared" si="85"/>
        <v>82542.881439129429</v>
      </c>
    </row>
    <row r="5460" spans="1:14" x14ac:dyDescent="0.25">
      <c r="A5460" s="30" t="s">
        <v>48</v>
      </c>
      <c r="B5460" s="29">
        <v>810432</v>
      </c>
      <c r="C5460" s="28" t="s">
        <v>1192</v>
      </c>
      <c r="D5460" s="27" t="s">
        <v>4</v>
      </c>
      <c r="E5460" s="27" t="s">
        <v>230</v>
      </c>
      <c r="F5460" s="26" t="str">
        <f>VLOOKUP(E5460,PROCV!$A$1:$B$107,2,TRUE)</f>
        <v>Artes Cênicas e Espetáculo</v>
      </c>
      <c r="G5460" s="25">
        <v>2008</v>
      </c>
      <c r="H5460" s="24">
        <v>0</v>
      </c>
      <c r="I5460" s="23" t="str">
        <f>VLOOKUP(J5460,PROCV!$E$1:$F$27,2,FALSE)</f>
        <v>33 - Rio de Janeiro</v>
      </c>
      <c r="J5460" s="22" t="s">
        <v>82</v>
      </c>
      <c r="K5460" s="22">
        <v>0</v>
      </c>
      <c r="L5460" s="25">
        <v>50000</v>
      </c>
      <c r="M5460" s="20">
        <f>VLOOKUP(G5460,PROCV!$A$110:$B$119,2,FALSE)</f>
        <v>1.6508576287825887</v>
      </c>
      <c r="N5460" s="17">
        <f t="shared" si="85"/>
        <v>82542.881439129429</v>
      </c>
    </row>
    <row r="5461" spans="1:14" x14ac:dyDescent="0.25">
      <c r="A5461" s="30" t="s">
        <v>48</v>
      </c>
      <c r="B5461" s="29">
        <v>87507</v>
      </c>
      <c r="C5461" s="28" t="s">
        <v>1191</v>
      </c>
      <c r="D5461" s="27" t="s">
        <v>4</v>
      </c>
      <c r="E5461" s="27" t="s">
        <v>230</v>
      </c>
      <c r="F5461" s="26" t="str">
        <f>VLOOKUP(E5461,PROCV!$A$1:$B$107,2,TRUE)</f>
        <v>Artes Cênicas e Espetáculo</v>
      </c>
      <c r="G5461" s="25">
        <v>2008</v>
      </c>
      <c r="H5461" s="24">
        <v>0</v>
      </c>
      <c r="I5461" s="23" t="str">
        <f>VLOOKUP(J5461,PROCV!$E$1:$F$27,2,FALSE)</f>
        <v>15 - Pará</v>
      </c>
      <c r="J5461" s="22" t="s">
        <v>140</v>
      </c>
      <c r="K5461" s="22">
        <v>0</v>
      </c>
      <c r="L5461" s="25">
        <v>25000</v>
      </c>
      <c r="M5461" s="20">
        <f>VLOOKUP(G5461,PROCV!$A$110:$B$119,2,FALSE)</f>
        <v>1.6508576287825887</v>
      </c>
      <c r="N5461" s="17">
        <f t="shared" si="85"/>
        <v>41271.440719564715</v>
      </c>
    </row>
    <row r="5462" spans="1:14" x14ac:dyDescent="0.25">
      <c r="A5462" s="30" t="s">
        <v>48</v>
      </c>
      <c r="B5462" s="29">
        <v>85904</v>
      </c>
      <c r="C5462" s="28" t="s">
        <v>1190</v>
      </c>
      <c r="D5462" s="27" t="s">
        <v>4</v>
      </c>
      <c r="E5462" s="27" t="s">
        <v>230</v>
      </c>
      <c r="F5462" s="26" t="str">
        <f>VLOOKUP(E5462,PROCV!$A$1:$B$107,2,TRUE)</f>
        <v>Artes Cênicas e Espetáculo</v>
      </c>
      <c r="G5462" s="25">
        <v>2008</v>
      </c>
      <c r="H5462" s="24">
        <v>0</v>
      </c>
      <c r="I5462" s="23" t="str">
        <f>VLOOKUP(J5462,PROCV!$E$1:$F$27,2,FALSE)</f>
        <v>33 - Rio de Janeiro</v>
      </c>
      <c r="J5462" s="22" t="s">
        <v>82</v>
      </c>
      <c r="K5462" s="22">
        <v>0</v>
      </c>
      <c r="L5462" s="25">
        <v>100000</v>
      </c>
      <c r="M5462" s="20">
        <f>VLOOKUP(G5462,PROCV!$A$110:$B$119,2,FALSE)</f>
        <v>1.6508576287825887</v>
      </c>
      <c r="N5462" s="17">
        <f t="shared" si="85"/>
        <v>165085.76287825886</v>
      </c>
    </row>
    <row r="5463" spans="1:14" x14ac:dyDescent="0.25">
      <c r="A5463" s="30" t="s">
        <v>48</v>
      </c>
      <c r="B5463" s="29">
        <v>85906</v>
      </c>
      <c r="C5463" s="28" t="s">
        <v>1189</v>
      </c>
      <c r="D5463" s="27" t="s">
        <v>4</v>
      </c>
      <c r="E5463" s="27" t="s">
        <v>230</v>
      </c>
      <c r="F5463" s="26" t="str">
        <f>VLOOKUP(E5463,PROCV!$A$1:$B$107,2,TRUE)</f>
        <v>Artes Cênicas e Espetáculo</v>
      </c>
      <c r="G5463" s="25">
        <v>2008</v>
      </c>
      <c r="H5463" s="24">
        <v>0</v>
      </c>
      <c r="I5463" s="23" t="str">
        <f>VLOOKUP(J5463,PROCV!$E$1:$F$27,2,FALSE)</f>
        <v>35 - São Paulo</v>
      </c>
      <c r="J5463" s="22" t="s">
        <v>76</v>
      </c>
      <c r="K5463" s="22">
        <v>0</v>
      </c>
      <c r="L5463" s="25">
        <v>250000</v>
      </c>
      <c r="M5463" s="20">
        <f>VLOOKUP(G5463,PROCV!$A$110:$B$119,2,FALSE)</f>
        <v>1.6508576287825887</v>
      </c>
      <c r="N5463" s="17">
        <f t="shared" si="85"/>
        <v>412714.40719564719</v>
      </c>
    </row>
    <row r="5464" spans="1:14" x14ac:dyDescent="0.25">
      <c r="A5464" s="30" t="s">
        <v>48</v>
      </c>
      <c r="B5464" s="29">
        <v>83846</v>
      </c>
      <c r="C5464" s="28" t="s">
        <v>1188</v>
      </c>
      <c r="D5464" s="27" t="s">
        <v>46</v>
      </c>
      <c r="E5464" s="27" t="s">
        <v>50</v>
      </c>
      <c r="F5464" s="26" t="str">
        <f>VLOOKUP(E5464,PROCV!$A$1:$B$107,2,TRUE)</f>
        <v>Educação e Criação em Artes</v>
      </c>
      <c r="G5464" s="25">
        <v>2008</v>
      </c>
      <c r="H5464" s="24">
        <v>0</v>
      </c>
      <c r="I5464" s="23" t="str">
        <f>VLOOKUP(J5464,PROCV!$E$1:$F$27,2,FALSE)</f>
        <v>33 - Rio de Janeiro</v>
      </c>
      <c r="J5464" s="22" t="s">
        <v>82</v>
      </c>
      <c r="K5464" s="22">
        <v>0</v>
      </c>
      <c r="L5464" s="25">
        <v>310592</v>
      </c>
      <c r="M5464" s="20">
        <f>VLOOKUP(G5464,PROCV!$A$110:$B$119,2,FALSE)</f>
        <v>1.6508576287825887</v>
      </c>
      <c r="N5464" s="17">
        <f t="shared" si="85"/>
        <v>512743.17263884179</v>
      </c>
    </row>
    <row r="5465" spans="1:14" x14ac:dyDescent="0.25">
      <c r="A5465" s="30" t="s">
        <v>48</v>
      </c>
      <c r="B5465" s="29">
        <v>86723</v>
      </c>
      <c r="C5465" s="28" t="s">
        <v>1187</v>
      </c>
      <c r="D5465" s="27" t="s">
        <v>114</v>
      </c>
      <c r="E5465" s="27" t="s">
        <v>113</v>
      </c>
      <c r="F5465" s="26" t="str">
        <f>VLOOKUP(E5465,PROCV!$A$1:$B$107,2,TRUE)</f>
        <v>Música</v>
      </c>
      <c r="G5465" s="25">
        <v>2008</v>
      </c>
      <c r="H5465" s="24">
        <v>0</v>
      </c>
      <c r="I5465" s="23" t="str">
        <f>VLOOKUP(J5465,PROCV!$E$1:$F$27,2,FALSE)</f>
        <v>35 - São Paulo</v>
      </c>
      <c r="J5465" s="22" t="s">
        <v>76</v>
      </c>
      <c r="K5465" s="22">
        <v>0</v>
      </c>
      <c r="L5465" s="25">
        <v>786567.5</v>
      </c>
      <c r="M5465" s="20">
        <f>VLOOKUP(G5465,PROCV!$A$110:$B$119,2,FALSE)</f>
        <v>1.6508576287825887</v>
      </c>
      <c r="N5465" s="17">
        <f t="shared" si="85"/>
        <v>1298510.9579274489</v>
      </c>
    </row>
    <row r="5466" spans="1:14" x14ac:dyDescent="0.25">
      <c r="A5466" s="30" t="s">
        <v>48</v>
      </c>
      <c r="B5466" s="29">
        <v>84597</v>
      </c>
      <c r="C5466" s="28" t="s">
        <v>1186</v>
      </c>
      <c r="D5466" s="27" t="s">
        <v>4</v>
      </c>
      <c r="E5466" s="27" t="s">
        <v>305</v>
      </c>
      <c r="F5466" s="26" t="str">
        <f>VLOOKUP(E5466,PROCV!$A$1:$B$107,2,TRUE)</f>
        <v>Audiovisual</v>
      </c>
      <c r="G5466" s="25">
        <v>2008</v>
      </c>
      <c r="H5466" s="24">
        <v>0</v>
      </c>
      <c r="I5466" s="23" t="str">
        <f>VLOOKUP(J5466,PROCV!$E$1:$F$27,2,FALSE)</f>
        <v>53 - Distrito Federal</v>
      </c>
      <c r="J5466" s="22" t="s">
        <v>75</v>
      </c>
      <c r="K5466" s="22">
        <v>0</v>
      </c>
      <c r="L5466" s="25">
        <v>50000</v>
      </c>
      <c r="M5466" s="20">
        <f>VLOOKUP(G5466,PROCV!$A$110:$B$119,2,FALSE)</f>
        <v>1.6508576287825887</v>
      </c>
      <c r="N5466" s="17">
        <f t="shared" si="85"/>
        <v>82542.881439129429</v>
      </c>
    </row>
    <row r="5467" spans="1:14" x14ac:dyDescent="0.25">
      <c r="A5467" s="30" t="s">
        <v>48</v>
      </c>
      <c r="B5467" s="29">
        <v>83613</v>
      </c>
      <c r="C5467" s="28" t="s">
        <v>1185</v>
      </c>
      <c r="D5467" s="27" t="s">
        <v>4</v>
      </c>
      <c r="E5467" s="27" t="s">
        <v>230</v>
      </c>
      <c r="F5467" s="26" t="str">
        <f>VLOOKUP(E5467,PROCV!$A$1:$B$107,2,TRUE)</f>
        <v>Artes Cênicas e Espetáculo</v>
      </c>
      <c r="G5467" s="25">
        <v>2008</v>
      </c>
      <c r="H5467" s="24">
        <v>0</v>
      </c>
      <c r="I5467" s="23" t="str">
        <f>VLOOKUP(J5467,PROCV!$E$1:$F$27,2,FALSE)</f>
        <v>33 - Rio de Janeiro</v>
      </c>
      <c r="J5467" s="22" t="s">
        <v>82</v>
      </c>
      <c r="K5467" s="22">
        <v>0</v>
      </c>
      <c r="L5467" s="25">
        <v>100000</v>
      </c>
      <c r="M5467" s="20">
        <f>VLOOKUP(G5467,PROCV!$A$110:$B$119,2,FALSE)</f>
        <v>1.6508576287825887</v>
      </c>
      <c r="N5467" s="17">
        <f t="shared" si="85"/>
        <v>165085.76287825886</v>
      </c>
    </row>
    <row r="5468" spans="1:14" x14ac:dyDescent="0.25">
      <c r="A5468" s="30" t="s">
        <v>48</v>
      </c>
      <c r="B5468" s="29">
        <v>82885</v>
      </c>
      <c r="C5468" s="28" t="s">
        <v>1184</v>
      </c>
      <c r="D5468" s="27" t="s">
        <v>114</v>
      </c>
      <c r="E5468" s="27" t="s">
        <v>113</v>
      </c>
      <c r="F5468" s="26" t="str">
        <f>VLOOKUP(E5468,PROCV!$A$1:$B$107,2,TRUE)</f>
        <v>Música</v>
      </c>
      <c r="G5468" s="25">
        <v>2008</v>
      </c>
      <c r="H5468" s="24">
        <v>0</v>
      </c>
      <c r="I5468" s="23" t="str">
        <f>VLOOKUP(J5468,PROCV!$E$1:$F$27,2,FALSE)</f>
        <v>35 - São Paulo</v>
      </c>
      <c r="J5468" s="22" t="s">
        <v>76</v>
      </c>
      <c r="K5468" s="22">
        <v>0</v>
      </c>
      <c r="L5468" s="25">
        <v>196800</v>
      </c>
      <c r="M5468" s="20">
        <f>VLOOKUP(G5468,PROCV!$A$110:$B$119,2,FALSE)</f>
        <v>1.6508576287825887</v>
      </c>
      <c r="N5468" s="17">
        <f t="shared" si="85"/>
        <v>324888.78134441347</v>
      </c>
    </row>
    <row r="5469" spans="1:14" x14ac:dyDescent="0.25">
      <c r="A5469" s="30" t="s">
        <v>48</v>
      </c>
      <c r="B5469" s="29">
        <v>84547</v>
      </c>
      <c r="C5469" s="28" t="s">
        <v>1183</v>
      </c>
      <c r="D5469" s="27" t="s">
        <v>46</v>
      </c>
      <c r="E5469" s="27" t="s">
        <v>50</v>
      </c>
      <c r="F5469" s="26" t="str">
        <f>VLOOKUP(E5469,PROCV!$A$1:$B$107,2,TRUE)</f>
        <v>Educação e Criação em Artes</v>
      </c>
      <c r="G5469" s="25">
        <v>2008</v>
      </c>
      <c r="H5469" s="24">
        <v>0</v>
      </c>
      <c r="I5469" s="23" t="str">
        <f>VLOOKUP(J5469,PROCV!$E$1:$F$27,2,FALSE)</f>
        <v>43 - Rio Grande do Sul</v>
      </c>
      <c r="J5469" s="22" t="s">
        <v>56</v>
      </c>
      <c r="K5469" s="22">
        <v>0</v>
      </c>
      <c r="L5469" s="25">
        <v>91986.36</v>
      </c>
      <c r="M5469" s="20">
        <f>VLOOKUP(G5469,PROCV!$A$110:$B$119,2,FALSE)</f>
        <v>1.6508576287825887</v>
      </c>
      <c r="N5469" s="17">
        <f t="shared" si="85"/>
        <v>151856.38414994156</v>
      </c>
    </row>
    <row r="5470" spans="1:14" x14ac:dyDescent="0.25">
      <c r="A5470" s="30" t="s">
        <v>48</v>
      </c>
      <c r="B5470" s="29">
        <v>85424</v>
      </c>
      <c r="C5470" s="28" t="s">
        <v>1182</v>
      </c>
      <c r="D5470" s="27" t="s">
        <v>46</v>
      </c>
      <c r="E5470" s="27" t="s">
        <v>50</v>
      </c>
      <c r="F5470" s="26" t="str">
        <f>VLOOKUP(E5470,PROCV!$A$1:$B$107,2,TRUE)</f>
        <v>Educação e Criação em Artes</v>
      </c>
      <c r="G5470" s="25">
        <v>2008</v>
      </c>
      <c r="H5470" s="24">
        <v>0</v>
      </c>
      <c r="I5470" s="23" t="str">
        <f>VLOOKUP(J5470,PROCV!$E$1:$F$27,2,FALSE)</f>
        <v>35 - São Paulo</v>
      </c>
      <c r="J5470" s="22" t="s">
        <v>76</v>
      </c>
      <c r="K5470" s="22">
        <v>0</v>
      </c>
      <c r="L5470" s="25">
        <v>101536.1</v>
      </c>
      <c r="M5470" s="20">
        <f>VLOOKUP(G5470,PROCV!$A$110:$B$119,2,FALSE)</f>
        <v>1.6508576287825887</v>
      </c>
      <c r="N5470" s="17">
        <f t="shared" si="85"/>
        <v>167621.64528183182</v>
      </c>
    </row>
    <row r="5471" spans="1:14" x14ac:dyDescent="0.25">
      <c r="A5471" s="30" t="s">
        <v>48</v>
      </c>
      <c r="B5471" s="29">
        <v>82125</v>
      </c>
      <c r="C5471" s="28" t="s">
        <v>1181</v>
      </c>
      <c r="D5471" s="27" t="s">
        <v>46</v>
      </c>
      <c r="E5471" s="27" t="s">
        <v>127</v>
      </c>
      <c r="F5471" s="26" t="str">
        <f>VLOOKUP(E5471,PROCV!$A$1:$B$107,2,TRUE)</f>
        <v>Patrimônio</v>
      </c>
      <c r="G5471" s="25">
        <v>2008</v>
      </c>
      <c r="H5471" s="24">
        <v>0</v>
      </c>
      <c r="I5471" s="23" t="str">
        <f>VLOOKUP(J5471,PROCV!$E$1:$F$27,2,FALSE)</f>
        <v>53 - Distrito Federal</v>
      </c>
      <c r="J5471" s="22" t="s">
        <v>75</v>
      </c>
      <c r="K5471" s="22">
        <v>0</v>
      </c>
      <c r="L5471" s="25">
        <v>150000</v>
      </c>
      <c r="M5471" s="20">
        <f>VLOOKUP(G5471,PROCV!$A$110:$B$119,2,FALSE)</f>
        <v>1.6508576287825887</v>
      </c>
      <c r="N5471" s="17">
        <f t="shared" si="85"/>
        <v>247628.6443173883</v>
      </c>
    </row>
    <row r="5472" spans="1:14" x14ac:dyDescent="0.25">
      <c r="A5472" s="30" t="s">
        <v>48</v>
      </c>
      <c r="B5472" s="29">
        <v>88028</v>
      </c>
      <c r="C5472" s="28" t="s">
        <v>1180</v>
      </c>
      <c r="D5472" s="27" t="s">
        <v>4</v>
      </c>
      <c r="E5472" s="27" t="s">
        <v>230</v>
      </c>
      <c r="F5472" s="26" t="str">
        <f>VLOOKUP(E5472,PROCV!$A$1:$B$107,2,TRUE)</f>
        <v>Artes Cênicas e Espetáculo</v>
      </c>
      <c r="G5472" s="25">
        <v>2008</v>
      </c>
      <c r="H5472" s="24">
        <v>0</v>
      </c>
      <c r="I5472" s="23" t="str">
        <f>VLOOKUP(J5472,PROCV!$E$1:$F$27,2,FALSE)</f>
        <v>29 - Bahia</v>
      </c>
      <c r="J5472" s="22" t="s">
        <v>73</v>
      </c>
      <c r="K5472" s="22">
        <v>0</v>
      </c>
      <c r="L5472" s="25">
        <v>170000</v>
      </c>
      <c r="M5472" s="20">
        <f>VLOOKUP(G5472,PROCV!$A$110:$B$119,2,FALSE)</f>
        <v>1.6508576287825887</v>
      </c>
      <c r="N5472" s="17">
        <f t="shared" si="85"/>
        <v>280645.79689304007</v>
      </c>
    </row>
    <row r="5473" spans="1:14" x14ac:dyDescent="0.25">
      <c r="A5473" s="30" t="s">
        <v>48</v>
      </c>
      <c r="B5473" s="29">
        <v>80418</v>
      </c>
      <c r="C5473" s="28" t="s">
        <v>1179</v>
      </c>
      <c r="D5473" s="27" t="s">
        <v>46</v>
      </c>
      <c r="E5473" s="27" t="s">
        <v>50</v>
      </c>
      <c r="F5473" s="26" t="str">
        <f>VLOOKUP(E5473,PROCV!$A$1:$B$107,2,TRUE)</f>
        <v>Educação e Criação em Artes</v>
      </c>
      <c r="G5473" s="25">
        <v>2008</v>
      </c>
      <c r="H5473" s="24">
        <v>0</v>
      </c>
      <c r="I5473" s="23" t="str">
        <f>VLOOKUP(J5473,PROCV!$E$1:$F$27,2,FALSE)</f>
        <v>23 - Ceará</v>
      </c>
      <c r="J5473" s="22" t="s">
        <v>52</v>
      </c>
      <c r="K5473" s="22">
        <v>0</v>
      </c>
      <c r="L5473" s="25">
        <v>81104</v>
      </c>
      <c r="M5473" s="20">
        <f>VLOOKUP(G5473,PROCV!$A$110:$B$119,2,FALSE)</f>
        <v>1.6508576287825887</v>
      </c>
      <c r="N5473" s="17">
        <f t="shared" si="85"/>
        <v>133891.15712478306</v>
      </c>
    </row>
    <row r="5474" spans="1:14" x14ac:dyDescent="0.25">
      <c r="A5474" s="30" t="s">
        <v>48</v>
      </c>
      <c r="B5474" s="29">
        <v>85328</v>
      </c>
      <c r="C5474" s="28" t="s">
        <v>1178</v>
      </c>
      <c r="D5474" s="27" t="s">
        <v>4</v>
      </c>
      <c r="E5474" s="27" t="s">
        <v>305</v>
      </c>
      <c r="F5474" s="26" t="str">
        <f>VLOOKUP(E5474,PROCV!$A$1:$B$107,2,TRUE)</f>
        <v>Audiovisual</v>
      </c>
      <c r="G5474" s="25">
        <v>2008</v>
      </c>
      <c r="H5474" s="24">
        <v>0</v>
      </c>
      <c r="I5474" s="23" t="str">
        <f>VLOOKUP(J5474,PROCV!$E$1:$F$27,2,FALSE)</f>
        <v>53 - Distrito Federal</v>
      </c>
      <c r="J5474" s="22" t="s">
        <v>75</v>
      </c>
      <c r="K5474" s="22">
        <v>0</v>
      </c>
      <c r="L5474" s="25">
        <v>150000</v>
      </c>
      <c r="M5474" s="20">
        <f>VLOOKUP(G5474,PROCV!$A$110:$B$119,2,FALSE)</f>
        <v>1.6508576287825887</v>
      </c>
      <c r="N5474" s="17">
        <f t="shared" si="85"/>
        <v>247628.6443173883</v>
      </c>
    </row>
    <row r="5475" spans="1:14" x14ac:dyDescent="0.25">
      <c r="A5475" s="30" t="s">
        <v>48</v>
      </c>
      <c r="B5475" s="29">
        <v>83569</v>
      </c>
      <c r="C5475" s="28" t="s">
        <v>1177</v>
      </c>
      <c r="D5475" s="27" t="s">
        <v>46</v>
      </c>
      <c r="E5475" s="27" t="s">
        <v>50</v>
      </c>
      <c r="F5475" s="26" t="str">
        <f>VLOOKUP(E5475,PROCV!$A$1:$B$107,2,TRUE)</f>
        <v>Educação e Criação em Artes</v>
      </c>
      <c r="G5475" s="25">
        <v>2008</v>
      </c>
      <c r="H5475" s="24">
        <v>0</v>
      </c>
      <c r="I5475" s="23" t="str">
        <f>VLOOKUP(J5475,PROCV!$E$1:$F$27,2,FALSE)</f>
        <v>53 - Distrito Federal</v>
      </c>
      <c r="J5475" s="22" t="s">
        <v>75</v>
      </c>
      <c r="K5475" s="22">
        <v>0</v>
      </c>
      <c r="L5475" s="25">
        <v>50000</v>
      </c>
      <c r="M5475" s="20">
        <f>VLOOKUP(G5475,PROCV!$A$110:$B$119,2,FALSE)</f>
        <v>1.6508576287825887</v>
      </c>
      <c r="N5475" s="17">
        <f t="shared" si="85"/>
        <v>82542.881439129429</v>
      </c>
    </row>
    <row r="5476" spans="1:14" x14ac:dyDescent="0.25">
      <c r="A5476" s="30" t="s">
        <v>48</v>
      </c>
      <c r="B5476" s="29">
        <v>85210</v>
      </c>
      <c r="C5476" s="28" t="s">
        <v>1176</v>
      </c>
      <c r="D5476" s="27" t="s">
        <v>46</v>
      </c>
      <c r="E5476" s="27" t="s">
        <v>50</v>
      </c>
      <c r="F5476" s="26" t="str">
        <f>VLOOKUP(E5476,PROCV!$A$1:$B$107,2,TRUE)</f>
        <v>Educação e Criação em Artes</v>
      </c>
      <c r="G5476" s="25">
        <v>2008</v>
      </c>
      <c r="H5476" s="24">
        <v>0</v>
      </c>
      <c r="I5476" s="23" t="str">
        <f>VLOOKUP(J5476,PROCV!$E$1:$F$27,2,FALSE)</f>
        <v>53 - Distrito Federal</v>
      </c>
      <c r="J5476" s="22" t="s">
        <v>75</v>
      </c>
      <c r="K5476" s="22">
        <v>0</v>
      </c>
      <c r="L5476" s="25">
        <v>66590</v>
      </c>
      <c r="M5476" s="20">
        <f>VLOOKUP(G5476,PROCV!$A$110:$B$119,2,FALSE)</f>
        <v>1.6508576287825887</v>
      </c>
      <c r="N5476" s="17">
        <f t="shared" si="85"/>
        <v>109930.60950063258</v>
      </c>
    </row>
    <row r="5477" spans="1:14" x14ac:dyDescent="0.25">
      <c r="A5477" s="30" t="s">
        <v>48</v>
      </c>
      <c r="B5477" s="29">
        <v>88391</v>
      </c>
      <c r="C5477" s="28" t="s">
        <v>1175</v>
      </c>
      <c r="D5477" s="27" t="s">
        <v>114</v>
      </c>
      <c r="E5477" s="27" t="s">
        <v>113</v>
      </c>
      <c r="F5477" s="26" t="str">
        <f>VLOOKUP(E5477,PROCV!$A$1:$B$107,2,TRUE)</f>
        <v>Música</v>
      </c>
      <c r="G5477" s="25">
        <v>2008</v>
      </c>
      <c r="H5477" s="24">
        <v>0</v>
      </c>
      <c r="I5477" s="23" t="str">
        <f>VLOOKUP(J5477,PROCV!$E$1:$F$27,2,FALSE)</f>
        <v>43 - Rio Grande do Sul</v>
      </c>
      <c r="J5477" s="22" t="s">
        <v>56</v>
      </c>
      <c r="K5477" s="22">
        <v>0</v>
      </c>
      <c r="L5477" s="25">
        <v>175100</v>
      </c>
      <c r="M5477" s="20">
        <f>VLOOKUP(G5477,PROCV!$A$110:$B$119,2,FALSE)</f>
        <v>1.6508576287825887</v>
      </c>
      <c r="N5477" s="17">
        <f t="shared" si="85"/>
        <v>289065.17079983128</v>
      </c>
    </row>
    <row r="5478" spans="1:14" x14ac:dyDescent="0.25">
      <c r="A5478" s="30" t="s">
        <v>48</v>
      </c>
      <c r="B5478" s="29">
        <v>87584</v>
      </c>
      <c r="C5478" s="28" t="s">
        <v>1174</v>
      </c>
      <c r="D5478" s="27" t="s">
        <v>4</v>
      </c>
      <c r="E5478" s="27" t="s">
        <v>230</v>
      </c>
      <c r="F5478" s="26" t="str">
        <f>VLOOKUP(E5478,PROCV!$A$1:$B$107,2,TRUE)</f>
        <v>Artes Cênicas e Espetáculo</v>
      </c>
      <c r="G5478" s="25">
        <v>2008</v>
      </c>
      <c r="H5478" s="24">
        <v>0</v>
      </c>
      <c r="I5478" s="23" t="str">
        <f>VLOOKUP(J5478,PROCV!$E$1:$F$27,2,FALSE)</f>
        <v>52 - Goiás</v>
      </c>
      <c r="J5478" s="22" t="s">
        <v>97</v>
      </c>
      <c r="K5478" s="22">
        <v>0</v>
      </c>
      <c r="L5478" s="25">
        <v>25000</v>
      </c>
      <c r="M5478" s="20">
        <f>VLOOKUP(G5478,PROCV!$A$110:$B$119,2,FALSE)</f>
        <v>1.6508576287825887</v>
      </c>
      <c r="N5478" s="17">
        <f t="shared" si="85"/>
        <v>41271.440719564715</v>
      </c>
    </row>
    <row r="5479" spans="1:14" x14ac:dyDescent="0.25">
      <c r="A5479" s="30" t="s">
        <v>48</v>
      </c>
      <c r="B5479" s="29">
        <v>91602</v>
      </c>
      <c r="C5479" s="28" t="s">
        <v>1173</v>
      </c>
      <c r="D5479" s="27" t="s">
        <v>46</v>
      </c>
      <c r="E5479" s="27" t="s">
        <v>50</v>
      </c>
      <c r="F5479" s="26" t="str">
        <f>VLOOKUP(E5479,PROCV!$A$1:$B$107,2,TRUE)</f>
        <v>Educação e Criação em Artes</v>
      </c>
      <c r="G5479" s="25">
        <v>2008</v>
      </c>
      <c r="H5479" s="24">
        <v>0</v>
      </c>
      <c r="I5479" s="23" t="str">
        <f>VLOOKUP(J5479,PROCV!$E$1:$F$27,2,FALSE)</f>
        <v>51 - Mato Grosso</v>
      </c>
      <c r="J5479" s="22" t="s">
        <v>99</v>
      </c>
      <c r="K5479" s="22">
        <v>0</v>
      </c>
      <c r="L5479" s="25">
        <v>262500</v>
      </c>
      <c r="M5479" s="20">
        <f>VLOOKUP(G5479,PROCV!$A$110:$B$119,2,FALSE)</f>
        <v>1.6508576287825887</v>
      </c>
      <c r="N5479" s="17">
        <f t="shared" si="85"/>
        <v>433350.12755542953</v>
      </c>
    </row>
    <row r="5480" spans="1:14" x14ac:dyDescent="0.25">
      <c r="A5480" s="30" t="s">
        <v>48</v>
      </c>
      <c r="B5480" s="29">
        <v>91030</v>
      </c>
      <c r="C5480" s="28" t="s">
        <v>1172</v>
      </c>
      <c r="D5480" s="27" t="s">
        <v>46</v>
      </c>
      <c r="E5480" s="27" t="s">
        <v>50</v>
      </c>
      <c r="F5480" s="26" t="str">
        <f>VLOOKUP(E5480,PROCV!$A$1:$B$107,2,TRUE)</f>
        <v>Educação e Criação em Artes</v>
      </c>
      <c r="G5480" s="25">
        <v>2008</v>
      </c>
      <c r="H5480" s="24">
        <v>0</v>
      </c>
      <c r="I5480" s="23" t="str">
        <f>VLOOKUP(J5480,PROCV!$E$1:$F$27,2,FALSE)</f>
        <v>22 - Piauí</v>
      </c>
      <c r="J5480" s="22" t="s">
        <v>77</v>
      </c>
      <c r="K5480" s="22">
        <v>0</v>
      </c>
      <c r="L5480" s="25">
        <v>350000</v>
      </c>
      <c r="M5480" s="20">
        <f>VLOOKUP(G5480,PROCV!$A$110:$B$119,2,FALSE)</f>
        <v>1.6508576287825887</v>
      </c>
      <c r="N5480" s="17">
        <f t="shared" si="85"/>
        <v>577800.17007390608</v>
      </c>
    </row>
    <row r="5481" spans="1:14" x14ac:dyDescent="0.25">
      <c r="A5481" s="30" t="s">
        <v>48</v>
      </c>
      <c r="B5481" s="29">
        <v>89491</v>
      </c>
      <c r="C5481" s="28" t="s">
        <v>1171</v>
      </c>
      <c r="D5481" s="27" t="s">
        <v>46</v>
      </c>
      <c r="E5481" s="27" t="s">
        <v>50</v>
      </c>
      <c r="F5481" s="26" t="str">
        <f>VLOOKUP(E5481,PROCV!$A$1:$B$107,2,TRUE)</f>
        <v>Educação e Criação em Artes</v>
      </c>
      <c r="G5481" s="25">
        <v>2008</v>
      </c>
      <c r="H5481" s="24">
        <v>0</v>
      </c>
      <c r="I5481" s="23" t="str">
        <f>VLOOKUP(J5481,PROCV!$E$1:$F$27,2,FALSE)</f>
        <v>35 - São Paulo</v>
      </c>
      <c r="J5481" s="22" t="s">
        <v>76</v>
      </c>
      <c r="K5481" s="22">
        <v>0</v>
      </c>
      <c r="L5481" s="25">
        <v>800000</v>
      </c>
      <c r="M5481" s="20">
        <f>VLOOKUP(G5481,PROCV!$A$110:$B$119,2,FALSE)</f>
        <v>1.6508576287825887</v>
      </c>
      <c r="N5481" s="17">
        <f t="shared" si="85"/>
        <v>1320686.1030260709</v>
      </c>
    </row>
    <row r="5482" spans="1:14" x14ac:dyDescent="0.25">
      <c r="A5482" s="30" t="s">
        <v>48</v>
      </c>
      <c r="B5482" s="29">
        <v>81435</v>
      </c>
      <c r="C5482" s="28" t="s">
        <v>1170</v>
      </c>
      <c r="D5482" s="27" t="s">
        <v>46</v>
      </c>
      <c r="E5482" s="27" t="s">
        <v>50</v>
      </c>
      <c r="F5482" s="26" t="str">
        <f>VLOOKUP(E5482,PROCV!$A$1:$B$107,2,TRUE)</f>
        <v>Educação e Criação em Artes</v>
      </c>
      <c r="G5482" s="25">
        <v>2008</v>
      </c>
      <c r="H5482" s="24">
        <v>0</v>
      </c>
      <c r="I5482" s="23" t="str">
        <f>VLOOKUP(J5482,PROCV!$E$1:$F$27,2,FALSE)</f>
        <v>33 - Rio de Janeiro</v>
      </c>
      <c r="J5482" s="22" t="s">
        <v>82</v>
      </c>
      <c r="K5482" s="22">
        <v>0</v>
      </c>
      <c r="L5482" s="25">
        <v>2000000</v>
      </c>
      <c r="M5482" s="20">
        <f>VLOOKUP(G5482,PROCV!$A$110:$B$119,2,FALSE)</f>
        <v>1.6508576287825887</v>
      </c>
      <c r="N5482" s="17">
        <f t="shared" si="85"/>
        <v>3301715.2575651775</v>
      </c>
    </row>
    <row r="5483" spans="1:14" x14ac:dyDescent="0.25">
      <c r="A5483" s="30" t="s">
        <v>48</v>
      </c>
      <c r="B5483" s="29">
        <v>91467</v>
      </c>
      <c r="C5483" s="28" t="s">
        <v>1169</v>
      </c>
      <c r="D5483" s="27" t="s">
        <v>46</v>
      </c>
      <c r="E5483" s="27" t="s">
        <v>50</v>
      </c>
      <c r="F5483" s="26" t="str">
        <f>VLOOKUP(E5483,PROCV!$A$1:$B$107,2,TRUE)</f>
        <v>Educação e Criação em Artes</v>
      </c>
      <c r="G5483" s="25">
        <v>2008</v>
      </c>
      <c r="H5483" s="24">
        <v>0</v>
      </c>
      <c r="I5483" s="23" t="str">
        <f>VLOOKUP(J5483,PROCV!$E$1:$F$27,2,FALSE)</f>
        <v>41 - Paraná</v>
      </c>
      <c r="J5483" s="22" t="s">
        <v>106</v>
      </c>
      <c r="K5483" s="22">
        <v>0</v>
      </c>
      <c r="L5483" s="25">
        <v>349824.07</v>
      </c>
      <c r="M5483" s="20">
        <f>VLOOKUP(G5483,PROCV!$A$110:$B$119,2,FALSE)</f>
        <v>1.6508576287825887</v>
      </c>
      <c r="N5483" s="17">
        <f t="shared" si="85"/>
        <v>577509.73469127435</v>
      </c>
    </row>
    <row r="5484" spans="1:14" x14ac:dyDescent="0.25">
      <c r="A5484" s="30" t="s">
        <v>48</v>
      </c>
      <c r="B5484" s="29">
        <v>91592</v>
      </c>
      <c r="C5484" s="28" t="s">
        <v>1168</v>
      </c>
      <c r="D5484" s="27" t="s">
        <v>46</v>
      </c>
      <c r="E5484" s="27" t="s">
        <v>50</v>
      </c>
      <c r="F5484" s="26" t="str">
        <f>VLOOKUP(E5484,PROCV!$A$1:$B$107,2,TRUE)</f>
        <v>Educação e Criação em Artes</v>
      </c>
      <c r="G5484" s="25">
        <v>2008</v>
      </c>
      <c r="H5484" s="24">
        <v>0</v>
      </c>
      <c r="I5484" s="23" t="str">
        <f>VLOOKUP(J5484,PROCV!$E$1:$F$27,2,FALSE)</f>
        <v>22 - Piauí</v>
      </c>
      <c r="J5484" s="22" t="s">
        <v>77</v>
      </c>
      <c r="K5484" s="22">
        <v>0</v>
      </c>
      <c r="L5484" s="25">
        <v>235799</v>
      </c>
      <c r="M5484" s="20">
        <f>VLOOKUP(G5484,PROCV!$A$110:$B$119,2,FALSE)</f>
        <v>1.6508576287825887</v>
      </c>
      <c r="N5484" s="17">
        <f t="shared" si="85"/>
        <v>389270.57800930564</v>
      </c>
    </row>
    <row r="5485" spans="1:14" x14ac:dyDescent="0.25">
      <c r="A5485" s="30" t="s">
        <v>48</v>
      </c>
      <c r="B5485" s="29">
        <v>87457</v>
      </c>
      <c r="C5485" s="28" t="s">
        <v>1167</v>
      </c>
      <c r="D5485" s="27" t="s">
        <v>46</v>
      </c>
      <c r="E5485" s="27" t="s">
        <v>50</v>
      </c>
      <c r="F5485" s="26" t="str">
        <f>VLOOKUP(E5485,PROCV!$A$1:$B$107,2,TRUE)</f>
        <v>Educação e Criação em Artes</v>
      </c>
      <c r="G5485" s="25">
        <v>2008</v>
      </c>
      <c r="H5485" s="24">
        <v>0</v>
      </c>
      <c r="I5485" s="23" t="str">
        <f>VLOOKUP(J5485,PROCV!$E$1:$F$27,2,FALSE)</f>
        <v>35 - São Paulo</v>
      </c>
      <c r="J5485" s="22" t="s">
        <v>76</v>
      </c>
      <c r="K5485" s="22">
        <v>0</v>
      </c>
      <c r="L5485" s="25">
        <v>350000</v>
      </c>
      <c r="M5485" s="20">
        <f>VLOOKUP(G5485,PROCV!$A$110:$B$119,2,FALSE)</f>
        <v>1.6508576287825887</v>
      </c>
      <c r="N5485" s="17">
        <f t="shared" si="85"/>
        <v>577800.17007390608</v>
      </c>
    </row>
    <row r="5486" spans="1:14" x14ac:dyDescent="0.25">
      <c r="A5486" s="30" t="s">
        <v>48</v>
      </c>
      <c r="B5486" s="29">
        <v>91597</v>
      </c>
      <c r="C5486" s="28" t="s">
        <v>1166</v>
      </c>
      <c r="D5486" s="27" t="s">
        <v>46</v>
      </c>
      <c r="E5486" s="27" t="s">
        <v>50</v>
      </c>
      <c r="F5486" s="26" t="str">
        <f>VLOOKUP(E5486,PROCV!$A$1:$B$107,2,TRUE)</f>
        <v>Educação e Criação em Artes</v>
      </c>
      <c r="G5486" s="25">
        <v>2008</v>
      </c>
      <c r="H5486" s="24">
        <v>0</v>
      </c>
      <c r="I5486" s="23" t="str">
        <f>VLOOKUP(J5486,PROCV!$E$1:$F$27,2,FALSE)</f>
        <v>42 - Santa Catarina</v>
      </c>
      <c r="J5486" s="22" t="s">
        <v>79</v>
      </c>
      <c r="K5486" s="22">
        <v>0</v>
      </c>
      <c r="L5486" s="25">
        <v>250742.52</v>
      </c>
      <c r="M5486" s="20">
        <f>VLOOKUP(G5486,PROCV!$A$110:$B$119,2,FALSE)</f>
        <v>1.6508576287825887</v>
      </c>
      <c r="N5486" s="17">
        <f t="shared" si="85"/>
        <v>413940.20200217079</v>
      </c>
    </row>
    <row r="5487" spans="1:14" x14ac:dyDescent="0.25">
      <c r="A5487" s="30" t="s">
        <v>48</v>
      </c>
      <c r="B5487" s="29">
        <v>88525</v>
      </c>
      <c r="C5487" s="28" t="s">
        <v>1165</v>
      </c>
      <c r="D5487" s="27" t="s">
        <v>46</v>
      </c>
      <c r="E5487" s="27" t="s">
        <v>50</v>
      </c>
      <c r="F5487" s="26" t="str">
        <f>VLOOKUP(E5487,PROCV!$A$1:$B$107,2,TRUE)</f>
        <v>Educação e Criação em Artes</v>
      </c>
      <c r="G5487" s="25">
        <v>2008</v>
      </c>
      <c r="H5487" s="24">
        <v>0</v>
      </c>
      <c r="I5487" s="23" t="str">
        <f>VLOOKUP(J5487,PROCV!$E$1:$F$27,2,FALSE)</f>
        <v>28 - Sergipe</v>
      </c>
      <c r="J5487" s="22" t="s">
        <v>49</v>
      </c>
      <c r="K5487" s="22">
        <v>0</v>
      </c>
      <c r="L5487" s="25">
        <v>321219.24</v>
      </c>
      <c r="M5487" s="20">
        <f>VLOOKUP(G5487,PROCV!$A$110:$B$119,2,FALSE)</f>
        <v>1.6508576287825887</v>
      </c>
      <c r="N5487" s="17">
        <f t="shared" si="85"/>
        <v>530287.2328657452</v>
      </c>
    </row>
    <row r="5488" spans="1:14" x14ac:dyDescent="0.25">
      <c r="A5488" s="30" t="s">
        <v>48</v>
      </c>
      <c r="B5488" s="29">
        <v>712090</v>
      </c>
      <c r="C5488" s="28" t="s">
        <v>1164</v>
      </c>
      <c r="D5488" s="27" t="s">
        <v>46</v>
      </c>
      <c r="E5488" s="27" t="s">
        <v>50</v>
      </c>
      <c r="F5488" s="26" t="str">
        <f>VLOOKUP(E5488,PROCV!$A$1:$B$107,2,TRUE)</f>
        <v>Educação e Criação em Artes</v>
      </c>
      <c r="G5488" s="25">
        <v>2008</v>
      </c>
      <c r="H5488" s="24">
        <v>0</v>
      </c>
      <c r="I5488" s="23" t="str">
        <f>VLOOKUP(J5488,PROCV!$E$1:$F$27,2,FALSE)</f>
        <v>35 - São Paulo</v>
      </c>
      <c r="J5488" s="22" t="s">
        <v>76</v>
      </c>
      <c r="K5488" s="22">
        <v>0</v>
      </c>
      <c r="L5488" s="25">
        <v>440000</v>
      </c>
      <c r="M5488" s="20">
        <f>VLOOKUP(G5488,PROCV!$A$110:$B$119,2,FALSE)</f>
        <v>1.6508576287825887</v>
      </c>
      <c r="N5488" s="17">
        <f t="shared" si="85"/>
        <v>726377.35666433896</v>
      </c>
    </row>
    <row r="5489" spans="1:14" x14ac:dyDescent="0.25">
      <c r="A5489" s="30" t="s">
        <v>48</v>
      </c>
      <c r="B5489" s="29">
        <v>91040</v>
      </c>
      <c r="C5489" s="28" t="s">
        <v>1163</v>
      </c>
      <c r="D5489" s="27" t="s">
        <v>46</v>
      </c>
      <c r="E5489" s="27" t="s">
        <v>50</v>
      </c>
      <c r="F5489" s="26" t="str">
        <f>VLOOKUP(E5489,PROCV!$A$1:$B$107,2,TRUE)</f>
        <v>Educação e Criação em Artes</v>
      </c>
      <c r="G5489" s="25">
        <v>2008</v>
      </c>
      <c r="H5489" s="24">
        <v>0</v>
      </c>
      <c r="I5489" s="23" t="str">
        <f>VLOOKUP(J5489,PROCV!$E$1:$F$27,2,FALSE)</f>
        <v>26 - Pernambuco</v>
      </c>
      <c r="J5489" s="22" t="s">
        <v>44</v>
      </c>
      <c r="K5489" s="22">
        <v>0</v>
      </c>
      <c r="L5489" s="25">
        <v>350000</v>
      </c>
      <c r="M5489" s="20">
        <f>VLOOKUP(G5489,PROCV!$A$110:$B$119,2,FALSE)</f>
        <v>1.6508576287825887</v>
      </c>
      <c r="N5489" s="17">
        <f t="shared" si="85"/>
        <v>577800.17007390608</v>
      </c>
    </row>
    <row r="5490" spans="1:14" x14ac:dyDescent="0.25">
      <c r="A5490" s="30" t="s">
        <v>48</v>
      </c>
      <c r="B5490" s="29">
        <v>88499</v>
      </c>
      <c r="C5490" s="28" t="s">
        <v>1162</v>
      </c>
      <c r="D5490" s="27" t="s">
        <v>46</v>
      </c>
      <c r="E5490" s="27" t="s">
        <v>50</v>
      </c>
      <c r="F5490" s="26" t="str">
        <f>VLOOKUP(E5490,PROCV!$A$1:$B$107,2,TRUE)</f>
        <v>Educação e Criação em Artes</v>
      </c>
      <c r="G5490" s="25">
        <v>2008</v>
      </c>
      <c r="H5490" s="24">
        <v>0</v>
      </c>
      <c r="I5490" s="23" t="str">
        <f>VLOOKUP(J5490,PROCV!$E$1:$F$27,2,FALSE)</f>
        <v>33 - Rio de Janeiro</v>
      </c>
      <c r="J5490" s="22" t="s">
        <v>82</v>
      </c>
      <c r="K5490" s="22">
        <v>0</v>
      </c>
      <c r="L5490" s="25">
        <v>350000</v>
      </c>
      <c r="M5490" s="20">
        <f>VLOOKUP(G5490,PROCV!$A$110:$B$119,2,FALSE)</f>
        <v>1.6508576287825887</v>
      </c>
      <c r="N5490" s="17">
        <f t="shared" si="85"/>
        <v>577800.17007390608</v>
      </c>
    </row>
    <row r="5491" spans="1:14" x14ac:dyDescent="0.25">
      <c r="A5491" s="30" t="s">
        <v>48</v>
      </c>
      <c r="B5491" s="29">
        <v>88519</v>
      </c>
      <c r="C5491" s="28" t="s">
        <v>1161</v>
      </c>
      <c r="D5491" s="27" t="s">
        <v>46</v>
      </c>
      <c r="E5491" s="27" t="s">
        <v>50</v>
      </c>
      <c r="F5491" s="26" t="str">
        <f>VLOOKUP(E5491,PROCV!$A$1:$B$107,2,TRUE)</f>
        <v>Educação e Criação em Artes</v>
      </c>
      <c r="G5491" s="25">
        <v>2008</v>
      </c>
      <c r="H5491" s="24">
        <v>0</v>
      </c>
      <c r="I5491" s="23" t="str">
        <f>VLOOKUP(J5491,PROCV!$E$1:$F$27,2,FALSE)</f>
        <v>33 - Rio de Janeiro</v>
      </c>
      <c r="J5491" s="22" t="s">
        <v>82</v>
      </c>
      <c r="K5491" s="22">
        <v>0</v>
      </c>
      <c r="L5491" s="25">
        <v>257360</v>
      </c>
      <c r="M5491" s="20">
        <f>VLOOKUP(G5491,PROCV!$A$110:$B$119,2,FALSE)</f>
        <v>1.6508576287825887</v>
      </c>
      <c r="N5491" s="17">
        <f t="shared" si="85"/>
        <v>424864.719343487</v>
      </c>
    </row>
    <row r="5492" spans="1:14" x14ac:dyDescent="0.25">
      <c r="A5492" s="30" t="s">
        <v>48</v>
      </c>
      <c r="B5492" s="29">
        <v>88332</v>
      </c>
      <c r="C5492" s="28" t="s">
        <v>1160</v>
      </c>
      <c r="D5492" s="27" t="s">
        <v>46</v>
      </c>
      <c r="E5492" s="27" t="s">
        <v>50</v>
      </c>
      <c r="F5492" s="26" t="str">
        <f>VLOOKUP(E5492,PROCV!$A$1:$B$107,2,TRUE)</f>
        <v>Educação e Criação em Artes</v>
      </c>
      <c r="G5492" s="25">
        <v>2008</v>
      </c>
      <c r="H5492" s="24">
        <v>0</v>
      </c>
      <c r="I5492" s="23" t="str">
        <f>VLOOKUP(J5492,PROCV!$E$1:$F$27,2,FALSE)</f>
        <v>35 - São Paulo</v>
      </c>
      <c r="J5492" s="22" t="s">
        <v>76</v>
      </c>
      <c r="K5492" s="22">
        <v>0</v>
      </c>
      <c r="L5492" s="25">
        <v>229013</v>
      </c>
      <c r="M5492" s="20">
        <f>VLOOKUP(G5492,PROCV!$A$110:$B$119,2,FALSE)</f>
        <v>1.6508576287825887</v>
      </c>
      <c r="N5492" s="17">
        <f t="shared" si="85"/>
        <v>378067.85814038699</v>
      </c>
    </row>
    <row r="5493" spans="1:14" x14ac:dyDescent="0.25">
      <c r="A5493" s="30" t="s">
        <v>48</v>
      </c>
      <c r="B5493" s="29">
        <v>93364</v>
      </c>
      <c r="C5493" s="28" t="s">
        <v>1159</v>
      </c>
      <c r="D5493" s="27" t="s">
        <v>46</v>
      </c>
      <c r="E5493" s="27" t="s">
        <v>50</v>
      </c>
      <c r="F5493" s="26" t="str">
        <f>VLOOKUP(E5493,PROCV!$A$1:$B$107,2,TRUE)</f>
        <v>Educação e Criação em Artes</v>
      </c>
      <c r="G5493" s="25">
        <v>2008</v>
      </c>
      <c r="H5493" s="24">
        <v>0</v>
      </c>
      <c r="I5493" s="23" t="str">
        <f>VLOOKUP(J5493,PROCV!$E$1:$F$27,2,FALSE)</f>
        <v>35 - São Paulo</v>
      </c>
      <c r="J5493" s="22" t="s">
        <v>76</v>
      </c>
      <c r="K5493" s="22">
        <v>0</v>
      </c>
      <c r="L5493" s="25">
        <v>185000</v>
      </c>
      <c r="M5493" s="20">
        <f>VLOOKUP(G5493,PROCV!$A$110:$B$119,2,FALSE)</f>
        <v>1.6508576287825887</v>
      </c>
      <c r="N5493" s="17">
        <f t="shared" si="85"/>
        <v>305408.66132477892</v>
      </c>
    </row>
    <row r="5494" spans="1:14" x14ac:dyDescent="0.25">
      <c r="A5494" s="30" t="s">
        <v>48</v>
      </c>
      <c r="B5494" s="29">
        <v>77215</v>
      </c>
      <c r="C5494" s="28" t="s">
        <v>1158</v>
      </c>
      <c r="D5494" s="27" t="s">
        <v>46</v>
      </c>
      <c r="E5494" s="27" t="s">
        <v>50</v>
      </c>
      <c r="F5494" s="26" t="str">
        <f>VLOOKUP(E5494,PROCV!$A$1:$B$107,2,TRUE)</f>
        <v>Educação e Criação em Artes</v>
      </c>
      <c r="G5494" s="25">
        <v>2008</v>
      </c>
      <c r="H5494" s="24">
        <v>0</v>
      </c>
      <c r="I5494" s="23" t="str">
        <f>VLOOKUP(J5494,PROCV!$E$1:$F$27,2,FALSE)</f>
        <v>53 - Distrito Federal</v>
      </c>
      <c r="J5494" s="22" t="s">
        <v>75</v>
      </c>
      <c r="K5494" s="22">
        <v>0</v>
      </c>
      <c r="L5494" s="25">
        <v>171200</v>
      </c>
      <c r="M5494" s="20">
        <f>VLOOKUP(G5494,PROCV!$A$110:$B$119,2,FALSE)</f>
        <v>1.6508576287825887</v>
      </c>
      <c r="N5494" s="17">
        <f t="shared" si="85"/>
        <v>282626.82604757918</v>
      </c>
    </row>
    <row r="5495" spans="1:14" x14ac:dyDescent="0.25">
      <c r="A5495" s="30" t="s">
        <v>48</v>
      </c>
      <c r="B5495" s="29">
        <v>88502</v>
      </c>
      <c r="C5495" s="28" t="s">
        <v>1157</v>
      </c>
      <c r="D5495" s="27" t="s">
        <v>46</v>
      </c>
      <c r="E5495" s="27" t="s">
        <v>50</v>
      </c>
      <c r="F5495" s="26" t="str">
        <f>VLOOKUP(E5495,PROCV!$A$1:$B$107,2,TRUE)</f>
        <v>Educação e Criação em Artes</v>
      </c>
      <c r="G5495" s="25">
        <v>2008</v>
      </c>
      <c r="H5495" s="24">
        <v>0</v>
      </c>
      <c r="I5495" s="23" t="str">
        <f>VLOOKUP(J5495,PROCV!$E$1:$F$27,2,FALSE)</f>
        <v>35 - São Paulo</v>
      </c>
      <c r="J5495" s="22" t="s">
        <v>76</v>
      </c>
      <c r="K5495" s="22">
        <v>0</v>
      </c>
      <c r="L5495" s="25">
        <v>350000</v>
      </c>
      <c r="M5495" s="20">
        <f>VLOOKUP(G5495,PROCV!$A$110:$B$119,2,FALSE)</f>
        <v>1.6508576287825887</v>
      </c>
      <c r="N5495" s="17">
        <f t="shared" si="85"/>
        <v>577800.17007390608</v>
      </c>
    </row>
    <row r="5496" spans="1:14" x14ac:dyDescent="0.25">
      <c r="A5496" s="30" t="s">
        <v>48</v>
      </c>
      <c r="B5496" s="29">
        <v>85913</v>
      </c>
      <c r="C5496" s="28" t="s">
        <v>1156</v>
      </c>
      <c r="D5496" s="27" t="s">
        <v>46</v>
      </c>
      <c r="E5496" s="27" t="s">
        <v>45</v>
      </c>
      <c r="F5496" s="26" t="str">
        <f>VLOOKUP(E5496,PROCV!$A$1:$B$107,2,TRUE)</f>
        <v>Artes Cênicas e Espetáculo</v>
      </c>
      <c r="G5496" s="25">
        <v>2008</v>
      </c>
      <c r="H5496" s="24">
        <v>0</v>
      </c>
      <c r="I5496" s="23" t="str">
        <f>VLOOKUP(J5496,PROCV!$E$1:$F$27,2,FALSE)</f>
        <v>53 - Distrito Federal</v>
      </c>
      <c r="J5496" s="22" t="s">
        <v>75</v>
      </c>
      <c r="K5496" s="22">
        <v>0</v>
      </c>
      <c r="L5496" s="25">
        <v>97030.399999999994</v>
      </c>
      <c r="M5496" s="20">
        <f>VLOOKUP(G5496,PROCV!$A$110:$B$119,2,FALSE)</f>
        <v>1.6508576287825887</v>
      </c>
      <c r="N5496" s="17">
        <f t="shared" si="85"/>
        <v>160183.37606382609</v>
      </c>
    </row>
    <row r="5497" spans="1:14" x14ac:dyDescent="0.25">
      <c r="A5497" s="30" t="s">
        <v>48</v>
      </c>
      <c r="B5497" s="29">
        <v>82849</v>
      </c>
      <c r="C5497" s="28" t="s">
        <v>1155</v>
      </c>
      <c r="D5497" s="27" t="s">
        <v>4</v>
      </c>
      <c r="E5497" s="27" t="s">
        <v>230</v>
      </c>
      <c r="F5497" s="26" t="str">
        <f>VLOOKUP(E5497,PROCV!$A$1:$B$107,2,TRUE)</f>
        <v>Artes Cênicas e Espetáculo</v>
      </c>
      <c r="G5497" s="25">
        <v>2008</v>
      </c>
      <c r="H5497" s="24">
        <v>0</v>
      </c>
      <c r="I5497" s="23" t="str">
        <f>VLOOKUP(J5497,PROCV!$E$1:$F$27,2,FALSE)</f>
        <v>33 - Rio de Janeiro</v>
      </c>
      <c r="J5497" s="22" t="s">
        <v>82</v>
      </c>
      <c r="K5497" s="22">
        <v>0</v>
      </c>
      <c r="L5497" s="25">
        <v>250000</v>
      </c>
      <c r="M5497" s="20">
        <f>VLOOKUP(G5497,PROCV!$A$110:$B$119,2,FALSE)</f>
        <v>1.6508576287825887</v>
      </c>
      <c r="N5497" s="17">
        <f t="shared" si="85"/>
        <v>412714.40719564719</v>
      </c>
    </row>
    <row r="5498" spans="1:14" x14ac:dyDescent="0.25">
      <c r="A5498" s="30" t="s">
        <v>48</v>
      </c>
      <c r="B5498" s="29">
        <v>83445</v>
      </c>
      <c r="C5498" s="28" t="s">
        <v>1154</v>
      </c>
      <c r="D5498" s="27" t="s">
        <v>189</v>
      </c>
      <c r="E5498" s="27" t="s">
        <v>188</v>
      </c>
      <c r="F5498" s="26" t="str">
        <f>VLOOKUP(E5498,PROCV!$A$1:$B$107,2,TRUE)</f>
        <v>Audiovisual</v>
      </c>
      <c r="G5498" s="25">
        <v>2008</v>
      </c>
      <c r="H5498" s="24">
        <v>0</v>
      </c>
      <c r="I5498" s="23" t="str">
        <f>VLOOKUP(J5498,PROCV!$E$1:$F$27,2,FALSE)</f>
        <v>33 - Rio de Janeiro</v>
      </c>
      <c r="J5498" s="22" t="s">
        <v>82</v>
      </c>
      <c r="K5498" s="22">
        <v>0</v>
      </c>
      <c r="L5498" s="25">
        <v>250000</v>
      </c>
      <c r="M5498" s="20">
        <f>VLOOKUP(G5498,PROCV!$A$110:$B$119,2,FALSE)</f>
        <v>1.6508576287825887</v>
      </c>
      <c r="N5498" s="17">
        <f t="shared" si="85"/>
        <v>412714.40719564719</v>
      </c>
    </row>
    <row r="5499" spans="1:14" x14ac:dyDescent="0.25">
      <c r="A5499" s="30" t="s">
        <v>48</v>
      </c>
      <c r="B5499" s="29">
        <v>86998</v>
      </c>
      <c r="C5499" s="28" t="s">
        <v>1153</v>
      </c>
      <c r="D5499" s="27" t="s">
        <v>4</v>
      </c>
      <c r="E5499" s="27" t="s">
        <v>230</v>
      </c>
      <c r="F5499" s="26" t="str">
        <f>VLOOKUP(E5499,PROCV!$A$1:$B$107,2,TRUE)</f>
        <v>Artes Cênicas e Espetáculo</v>
      </c>
      <c r="G5499" s="25">
        <v>2008</v>
      </c>
      <c r="H5499" s="24">
        <v>0</v>
      </c>
      <c r="I5499" s="23" t="str">
        <f>VLOOKUP(J5499,PROCV!$E$1:$F$27,2,FALSE)</f>
        <v>31 - Minas Gerais</v>
      </c>
      <c r="J5499" s="22" t="s">
        <v>85</v>
      </c>
      <c r="K5499" s="22">
        <v>0</v>
      </c>
      <c r="L5499" s="25">
        <v>25000</v>
      </c>
      <c r="M5499" s="20">
        <f>VLOOKUP(G5499,PROCV!$A$110:$B$119,2,FALSE)</f>
        <v>1.6508576287825887</v>
      </c>
      <c r="N5499" s="17">
        <f t="shared" si="85"/>
        <v>41271.440719564715</v>
      </c>
    </row>
    <row r="5500" spans="1:14" x14ac:dyDescent="0.25">
      <c r="A5500" s="30" t="s">
        <v>48</v>
      </c>
      <c r="B5500" s="29">
        <v>81116</v>
      </c>
      <c r="C5500" s="28" t="s">
        <v>1152</v>
      </c>
      <c r="D5500" s="27" t="s">
        <v>46</v>
      </c>
      <c r="E5500" s="27" t="s">
        <v>127</v>
      </c>
      <c r="F5500" s="26" t="str">
        <f>VLOOKUP(E5500,PROCV!$A$1:$B$107,2,TRUE)</f>
        <v>Patrimônio</v>
      </c>
      <c r="G5500" s="25">
        <v>2008</v>
      </c>
      <c r="H5500" s="24">
        <v>0</v>
      </c>
      <c r="I5500" s="23" t="str">
        <f>VLOOKUP(J5500,PROCV!$E$1:$F$27,2,FALSE)</f>
        <v>33 - Rio de Janeiro</v>
      </c>
      <c r="J5500" s="22" t="s">
        <v>82</v>
      </c>
      <c r="K5500" s="22">
        <v>0</v>
      </c>
      <c r="L5500" s="25">
        <v>79200</v>
      </c>
      <c r="M5500" s="20">
        <f>VLOOKUP(G5500,PROCV!$A$110:$B$119,2,FALSE)</f>
        <v>1.6508576287825887</v>
      </c>
      <c r="N5500" s="17">
        <f t="shared" si="85"/>
        <v>130747.92419958103</v>
      </c>
    </row>
    <row r="5501" spans="1:14" x14ac:dyDescent="0.25">
      <c r="A5501" s="30" t="s">
        <v>48</v>
      </c>
      <c r="B5501" s="29">
        <v>83726</v>
      </c>
      <c r="C5501" s="28" t="s">
        <v>1151</v>
      </c>
      <c r="D5501" s="27" t="s">
        <v>4</v>
      </c>
      <c r="E5501" s="27" t="s">
        <v>1150</v>
      </c>
      <c r="F5501" s="26" t="str">
        <f>VLOOKUP(E5501,PROCV!$A$1:$B$107,2,TRUE)</f>
        <v>Audiovisual</v>
      </c>
      <c r="G5501" s="25">
        <v>2008</v>
      </c>
      <c r="H5501" s="24">
        <v>0</v>
      </c>
      <c r="I5501" s="23" t="str">
        <f>VLOOKUP(J5501,PROCV!$E$1:$F$27,2,FALSE)</f>
        <v>25 - Paraíba</v>
      </c>
      <c r="J5501" s="22" t="s">
        <v>346</v>
      </c>
      <c r="K5501" s="22">
        <v>0</v>
      </c>
      <c r="L5501" s="25">
        <v>40000</v>
      </c>
      <c r="M5501" s="20">
        <f>VLOOKUP(G5501,PROCV!$A$110:$B$119,2,FALSE)</f>
        <v>1.6508576287825887</v>
      </c>
      <c r="N5501" s="17">
        <f t="shared" si="85"/>
        <v>66034.305151303546</v>
      </c>
    </row>
    <row r="5502" spans="1:14" x14ac:dyDescent="0.25">
      <c r="A5502" s="30" t="s">
        <v>48</v>
      </c>
      <c r="B5502" s="29">
        <v>81171</v>
      </c>
      <c r="C5502" s="28" t="s">
        <v>1149</v>
      </c>
      <c r="D5502" s="27" t="s">
        <v>114</v>
      </c>
      <c r="E5502" s="27" t="s">
        <v>237</v>
      </c>
      <c r="F5502" s="26" t="str">
        <f>VLOOKUP(E5502,PROCV!$A$1:$B$107,2,TRUE)</f>
        <v>Patrimônio</v>
      </c>
      <c r="G5502" s="25">
        <v>2008</v>
      </c>
      <c r="H5502" s="24">
        <v>0</v>
      </c>
      <c r="I5502" s="23" t="str">
        <f>VLOOKUP(J5502,PROCV!$E$1:$F$27,2,FALSE)</f>
        <v>23 - Ceará</v>
      </c>
      <c r="J5502" s="22" t="s">
        <v>52</v>
      </c>
      <c r="K5502" s="22">
        <v>0</v>
      </c>
      <c r="L5502" s="25">
        <v>100000</v>
      </c>
      <c r="M5502" s="20">
        <f>VLOOKUP(G5502,PROCV!$A$110:$B$119,2,FALSE)</f>
        <v>1.6508576287825887</v>
      </c>
      <c r="N5502" s="17">
        <f t="shared" si="85"/>
        <v>165085.76287825886</v>
      </c>
    </row>
    <row r="5503" spans="1:14" x14ac:dyDescent="0.25">
      <c r="A5503" s="30" t="s">
        <v>48</v>
      </c>
      <c r="B5503" s="29">
        <v>83989</v>
      </c>
      <c r="C5503" s="28" t="s">
        <v>1148</v>
      </c>
      <c r="D5503" s="27" t="s">
        <v>46</v>
      </c>
      <c r="E5503" s="27" t="s">
        <v>50</v>
      </c>
      <c r="F5503" s="26" t="str">
        <f>VLOOKUP(E5503,PROCV!$A$1:$B$107,2,TRUE)</f>
        <v>Educação e Criação em Artes</v>
      </c>
      <c r="G5503" s="25">
        <v>2008</v>
      </c>
      <c r="H5503" s="24">
        <v>0</v>
      </c>
      <c r="I5503" s="23" t="str">
        <f>VLOOKUP(J5503,PROCV!$E$1:$F$27,2,FALSE)</f>
        <v>53 - Distrito Federal</v>
      </c>
      <c r="J5503" s="22" t="s">
        <v>75</v>
      </c>
      <c r="K5503" s="22">
        <v>0</v>
      </c>
      <c r="L5503" s="25">
        <v>100000</v>
      </c>
      <c r="M5503" s="20">
        <f>VLOOKUP(G5503,PROCV!$A$110:$B$119,2,FALSE)</f>
        <v>1.6508576287825887</v>
      </c>
      <c r="N5503" s="17">
        <f t="shared" si="85"/>
        <v>165085.76287825886</v>
      </c>
    </row>
    <row r="5504" spans="1:14" x14ac:dyDescent="0.25">
      <c r="A5504" s="30" t="s">
        <v>48</v>
      </c>
      <c r="B5504" s="29">
        <v>85091</v>
      </c>
      <c r="C5504" s="28" t="s">
        <v>1147</v>
      </c>
      <c r="D5504" s="27" t="s">
        <v>46</v>
      </c>
      <c r="E5504" s="27" t="s">
        <v>50</v>
      </c>
      <c r="F5504" s="26" t="str">
        <f>VLOOKUP(E5504,PROCV!$A$1:$B$107,2,TRUE)</f>
        <v>Educação e Criação em Artes</v>
      </c>
      <c r="G5504" s="25">
        <v>2008</v>
      </c>
      <c r="H5504" s="24">
        <v>0</v>
      </c>
      <c r="I5504" s="23" t="str">
        <f>VLOOKUP(J5504,PROCV!$E$1:$F$27,2,FALSE)</f>
        <v>16 - Amapá</v>
      </c>
      <c r="J5504" s="22" t="s">
        <v>61</v>
      </c>
      <c r="K5504" s="22">
        <v>0</v>
      </c>
      <c r="L5504" s="25">
        <v>98594</v>
      </c>
      <c r="M5504" s="20">
        <f>VLOOKUP(G5504,PROCV!$A$110:$B$119,2,FALSE)</f>
        <v>1.6508576287825887</v>
      </c>
      <c r="N5504" s="17">
        <f t="shared" si="85"/>
        <v>162764.65705219054</v>
      </c>
    </row>
    <row r="5505" spans="1:14" x14ac:dyDescent="0.25">
      <c r="A5505" s="30" t="s">
        <v>48</v>
      </c>
      <c r="B5505" s="29">
        <v>81412</v>
      </c>
      <c r="C5505" s="28" t="s">
        <v>1146</v>
      </c>
      <c r="D5505" s="27" t="s">
        <v>46</v>
      </c>
      <c r="E5505" s="27" t="s">
        <v>50</v>
      </c>
      <c r="F5505" s="26" t="str">
        <f>VLOOKUP(E5505,PROCV!$A$1:$B$107,2,TRUE)</f>
        <v>Educação e Criação em Artes</v>
      </c>
      <c r="G5505" s="25">
        <v>2008</v>
      </c>
      <c r="H5505" s="24">
        <v>0</v>
      </c>
      <c r="I5505" s="23" t="str">
        <f>VLOOKUP(J5505,PROCV!$E$1:$F$27,2,FALSE)</f>
        <v>52 - Goiás</v>
      </c>
      <c r="J5505" s="22" t="s">
        <v>97</v>
      </c>
      <c r="K5505" s="22">
        <v>0</v>
      </c>
      <c r="L5505" s="25">
        <v>128000</v>
      </c>
      <c r="M5505" s="20">
        <f>VLOOKUP(G5505,PROCV!$A$110:$B$119,2,FALSE)</f>
        <v>1.6508576287825887</v>
      </c>
      <c r="N5505" s="17">
        <f t="shared" si="85"/>
        <v>211309.77648417137</v>
      </c>
    </row>
    <row r="5506" spans="1:14" x14ac:dyDescent="0.25">
      <c r="A5506" s="30" t="s">
        <v>48</v>
      </c>
      <c r="B5506" s="29">
        <v>87805</v>
      </c>
      <c r="C5506" s="28" t="s">
        <v>1145</v>
      </c>
      <c r="D5506" s="27" t="s">
        <v>46</v>
      </c>
      <c r="E5506" s="27" t="s">
        <v>50</v>
      </c>
      <c r="F5506" s="26" t="str">
        <f>VLOOKUP(E5506,PROCV!$A$1:$B$107,2,TRUE)</f>
        <v>Educação e Criação em Artes</v>
      </c>
      <c r="G5506" s="25">
        <v>2008</v>
      </c>
      <c r="H5506" s="24">
        <v>0</v>
      </c>
      <c r="I5506" s="23" t="str">
        <f>VLOOKUP(J5506,PROCV!$E$1:$F$27,2,FALSE)</f>
        <v>29 - Bahia</v>
      </c>
      <c r="J5506" s="22" t="s">
        <v>73</v>
      </c>
      <c r="K5506" s="22">
        <v>0</v>
      </c>
      <c r="L5506" s="25">
        <v>138287.47</v>
      </c>
      <c r="M5506" s="20">
        <f>VLOOKUP(G5506,PROCV!$A$110:$B$119,2,FALSE)</f>
        <v>1.6508576287825887</v>
      </c>
      <c r="N5506" s="17">
        <f t="shared" ref="N5506:N5569" si="86">+M5506*L5506</f>
        <v>228292.92481454337</v>
      </c>
    </row>
    <row r="5507" spans="1:14" x14ac:dyDescent="0.25">
      <c r="A5507" s="30" t="s">
        <v>48</v>
      </c>
      <c r="B5507" s="29">
        <v>83386</v>
      </c>
      <c r="C5507" s="28" t="s">
        <v>1144</v>
      </c>
      <c r="D5507" s="27" t="s">
        <v>46</v>
      </c>
      <c r="E5507" s="27" t="s">
        <v>50</v>
      </c>
      <c r="F5507" s="26" t="str">
        <f>VLOOKUP(E5507,PROCV!$A$1:$B$107,2,TRUE)</f>
        <v>Educação e Criação em Artes</v>
      </c>
      <c r="G5507" s="25">
        <v>2008</v>
      </c>
      <c r="H5507" s="24">
        <v>0</v>
      </c>
      <c r="I5507" s="23" t="str">
        <f>VLOOKUP(J5507,PROCV!$E$1:$F$27,2,FALSE)</f>
        <v>35 - São Paulo</v>
      </c>
      <c r="J5507" s="22" t="s">
        <v>76</v>
      </c>
      <c r="K5507" s="22">
        <v>0</v>
      </c>
      <c r="L5507" s="25">
        <v>61632</v>
      </c>
      <c r="M5507" s="20">
        <f>VLOOKUP(G5507,PROCV!$A$110:$B$119,2,FALSE)</f>
        <v>1.6508576287825887</v>
      </c>
      <c r="N5507" s="17">
        <f t="shared" si="86"/>
        <v>101745.6573771285</v>
      </c>
    </row>
    <row r="5508" spans="1:14" x14ac:dyDescent="0.25">
      <c r="A5508" s="30" t="s">
        <v>48</v>
      </c>
      <c r="B5508" s="29">
        <v>85310</v>
      </c>
      <c r="C5508" s="28" t="s">
        <v>1143</v>
      </c>
      <c r="D5508" s="27" t="s">
        <v>314</v>
      </c>
      <c r="E5508" s="27" t="s">
        <v>504</v>
      </c>
      <c r="F5508" s="26" t="str">
        <f>VLOOKUP(E5508,PROCV!$A$1:$B$107,2,TRUE)</f>
        <v>Artes Cênicas e Espetáculo</v>
      </c>
      <c r="G5508" s="31">
        <v>2008</v>
      </c>
      <c r="H5508" s="24">
        <v>0</v>
      </c>
      <c r="I5508" s="23" t="str">
        <f>VLOOKUP(J5508,PROCV!$E$1:$F$27,2,FALSE)</f>
        <v>35 - São Paulo</v>
      </c>
      <c r="J5508" s="22" t="s">
        <v>76</v>
      </c>
      <c r="K5508" s="22">
        <v>0</v>
      </c>
      <c r="L5508" s="31">
        <v>99450.65</v>
      </c>
      <c r="M5508" s="20">
        <f>VLOOKUP(G5508,PROCV!$A$110:$B$119,2,FALSE)</f>
        <v>1.6508576287825887</v>
      </c>
      <c r="N5508" s="17">
        <f t="shared" si="86"/>
        <v>164178.86423988713</v>
      </c>
    </row>
    <row r="5509" spans="1:14" x14ac:dyDescent="0.25">
      <c r="A5509" s="30" t="s">
        <v>48</v>
      </c>
      <c r="B5509" s="29">
        <v>85203</v>
      </c>
      <c r="C5509" s="28" t="s">
        <v>1142</v>
      </c>
      <c r="D5509" s="27" t="s">
        <v>46</v>
      </c>
      <c r="E5509" s="27" t="s">
        <v>50</v>
      </c>
      <c r="F5509" s="26" t="str">
        <f>VLOOKUP(E5509,PROCV!$A$1:$B$107,2,TRUE)</f>
        <v>Educação e Criação em Artes</v>
      </c>
      <c r="G5509" s="25">
        <v>2008</v>
      </c>
      <c r="H5509" s="24">
        <v>0</v>
      </c>
      <c r="I5509" s="23" t="str">
        <f>VLOOKUP(J5509,PROCV!$E$1:$F$27,2,FALSE)</f>
        <v>53 - Distrito Federal</v>
      </c>
      <c r="J5509" s="22" t="s">
        <v>75</v>
      </c>
      <c r="K5509" s="22">
        <v>0</v>
      </c>
      <c r="L5509" s="25">
        <v>49990.28</v>
      </c>
      <c r="M5509" s="20">
        <f>VLOOKUP(G5509,PROCV!$A$110:$B$119,2,FALSE)</f>
        <v>1.6508576287825887</v>
      </c>
      <c r="N5509" s="17">
        <f t="shared" si="86"/>
        <v>82526.835102977668</v>
      </c>
    </row>
    <row r="5510" spans="1:14" x14ac:dyDescent="0.25">
      <c r="A5510" s="30" t="s">
        <v>48</v>
      </c>
      <c r="B5510" s="29">
        <v>82123</v>
      </c>
      <c r="C5510" s="28" t="s">
        <v>1141</v>
      </c>
      <c r="D5510" s="27" t="s">
        <v>46</v>
      </c>
      <c r="E5510" s="27" t="s">
        <v>50</v>
      </c>
      <c r="F5510" s="26" t="str">
        <f>VLOOKUP(E5510,PROCV!$A$1:$B$107,2,TRUE)</f>
        <v>Educação e Criação em Artes</v>
      </c>
      <c r="G5510" s="25">
        <v>2008</v>
      </c>
      <c r="H5510" s="24">
        <v>0</v>
      </c>
      <c r="I5510" s="23" t="str">
        <f>VLOOKUP(J5510,PROCV!$E$1:$F$27,2,FALSE)</f>
        <v>53 - Distrito Federal</v>
      </c>
      <c r="J5510" s="22" t="s">
        <v>75</v>
      </c>
      <c r="K5510" s="22">
        <v>0</v>
      </c>
      <c r="L5510" s="25">
        <v>159370</v>
      </c>
      <c r="M5510" s="20">
        <f>VLOOKUP(G5510,PROCV!$A$110:$B$119,2,FALSE)</f>
        <v>1.6508576287825887</v>
      </c>
      <c r="N5510" s="17">
        <f t="shared" si="86"/>
        <v>263097.18029908114</v>
      </c>
    </row>
    <row r="5511" spans="1:14" x14ac:dyDescent="0.25">
      <c r="A5511" s="30" t="s">
        <v>48</v>
      </c>
      <c r="B5511" s="29">
        <v>82158</v>
      </c>
      <c r="C5511" s="28" t="s">
        <v>1140</v>
      </c>
      <c r="D5511" s="27" t="s">
        <v>46</v>
      </c>
      <c r="E5511" s="27" t="s">
        <v>50</v>
      </c>
      <c r="F5511" s="26" t="str">
        <f>VLOOKUP(E5511,PROCV!$A$1:$B$107,2,TRUE)</f>
        <v>Educação e Criação em Artes</v>
      </c>
      <c r="G5511" s="25">
        <v>2008</v>
      </c>
      <c r="H5511" s="24">
        <v>0</v>
      </c>
      <c r="I5511" s="23" t="str">
        <f>VLOOKUP(J5511,PROCV!$E$1:$F$27,2,FALSE)</f>
        <v>53 - Distrito Federal</v>
      </c>
      <c r="J5511" s="22" t="s">
        <v>75</v>
      </c>
      <c r="K5511" s="22">
        <v>0</v>
      </c>
      <c r="L5511" s="25">
        <v>100000</v>
      </c>
      <c r="M5511" s="20">
        <f>VLOOKUP(G5511,PROCV!$A$110:$B$119,2,FALSE)</f>
        <v>1.6508576287825887</v>
      </c>
      <c r="N5511" s="17">
        <f t="shared" si="86"/>
        <v>165085.76287825886</v>
      </c>
    </row>
    <row r="5512" spans="1:14" x14ac:dyDescent="0.25">
      <c r="A5512" s="30" t="s">
        <v>48</v>
      </c>
      <c r="B5512" s="29">
        <v>88422</v>
      </c>
      <c r="C5512" s="28" t="s">
        <v>1139</v>
      </c>
      <c r="D5512" s="27" t="s">
        <v>4</v>
      </c>
      <c r="E5512" s="27" t="s">
        <v>285</v>
      </c>
      <c r="F5512" s="26" t="str">
        <f>VLOOKUP(E5512,PROCV!$A$1:$B$107,2,TRUE)</f>
        <v>Educação e Criação em Artes</v>
      </c>
      <c r="G5512" s="25">
        <v>2008</v>
      </c>
      <c r="H5512" s="24">
        <v>0</v>
      </c>
      <c r="I5512" s="23" t="str">
        <f>VLOOKUP(J5512,PROCV!$E$1:$F$27,2,FALSE)</f>
        <v>52 - Goiás</v>
      </c>
      <c r="J5512" s="22" t="s">
        <v>97</v>
      </c>
      <c r="K5512" s="22">
        <v>0</v>
      </c>
      <c r="L5512" s="25">
        <v>300000</v>
      </c>
      <c r="M5512" s="20">
        <f>VLOOKUP(G5512,PROCV!$A$110:$B$119,2,FALSE)</f>
        <v>1.6508576287825887</v>
      </c>
      <c r="N5512" s="17">
        <f t="shared" si="86"/>
        <v>495257.2886347766</v>
      </c>
    </row>
    <row r="5513" spans="1:14" x14ac:dyDescent="0.25">
      <c r="A5513" s="30" t="s">
        <v>48</v>
      </c>
      <c r="B5513" s="29">
        <v>86922</v>
      </c>
      <c r="C5513" s="28" t="s">
        <v>1138</v>
      </c>
      <c r="D5513" s="27" t="s">
        <v>300</v>
      </c>
      <c r="E5513" s="27" t="s">
        <v>299</v>
      </c>
      <c r="F5513" s="26" t="str">
        <f>VLOOKUP(E5513,PROCV!$A$1:$B$107,2,TRUE)</f>
        <v>Patrimônio</v>
      </c>
      <c r="G5513" s="25">
        <v>2008</v>
      </c>
      <c r="H5513" s="24">
        <v>0</v>
      </c>
      <c r="I5513" s="23" t="str">
        <f>VLOOKUP(J5513,PROCV!$E$1:$F$27,2,FALSE)</f>
        <v>28 - Sergipe</v>
      </c>
      <c r="J5513" s="22" t="s">
        <v>49</v>
      </c>
      <c r="K5513" s="22">
        <v>0</v>
      </c>
      <c r="L5513" s="25">
        <v>94078.24</v>
      </c>
      <c r="M5513" s="20">
        <f>VLOOKUP(G5513,PROCV!$A$110:$B$119,2,FALSE)</f>
        <v>1.6508576287825887</v>
      </c>
      <c r="N5513" s="17">
        <f t="shared" si="86"/>
        <v>155309.78020643929</v>
      </c>
    </row>
    <row r="5514" spans="1:14" x14ac:dyDescent="0.25">
      <c r="A5514" s="30" t="s">
        <v>48</v>
      </c>
      <c r="B5514" s="29">
        <v>78789</v>
      </c>
      <c r="C5514" s="28" t="s">
        <v>1137</v>
      </c>
      <c r="D5514" s="27" t="s">
        <v>114</v>
      </c>
      <c r="E5514" s="27" t="s">
        <v>113</v>
      </c>
      <c r="F5514" s="26" t="str">
        <f>VLOOKUP(E5514,PROCV!$A$1:$B$107,2,TRUE)</f>
        <v>Música</v>
      </c>
      <c r="G5514" s="25">
        <v>2008</v>
      </c>
      <c r="H5514" s="24">
        <v>0</v>
      </c>
      <c r="I5514" s="23" t="str">
        <f>VLOOKUP(J5514,PROCV!$E$1:$F$27,2,FALSE)</f>
        <v>22 - Piauí</v>
      </c>
      <c r="J5514" s="22" t="s">
        <v>77</v>
      </c>
      <c r="K5514" s="22">
        <v>0</v>
      </c>
      <c r="L5514" s="25">
        <v>80104.710000000006</v>
      </c>
      <c r="M5514" s="20">
        <f>VLOOKUP(G5514,PROCV!$A$110:$B$119,2,FALSE)</f>
        <v>1.6508576287825887</v>
      </c>
      <c r="N5514" s="17">
        <f t="shared" si="86"/>
        <v>132241.47160491694</v>
      </c>
    </row>
    <row r="5515" spans="1:14" x14ac:dyDescent="0.25">
      <c r="A5515" s="30" t="s">
        <v>48</v>
      </c>
      <c r="B5515" s="29">
        <v>83298</v>
      </c>
      <c r="C5515" s="28" t="s">
        <v>1136</v>
      </c>
      <c r="D5515" s="27" t="s">
        <v>46</v>
      </c>
      <c r="E5515" s="27" t="s">
        <v>45</v>
      </c>
      <c r="F5515" s="26" t="str">
        <f>VLOOKUP(E5515,PROCV!$A$1:$B$107,2,TRUE)</f>
        <v>Artes Cênicas e Espetáculo</v>
      </c>
      <c r="G5515" s="25">
        <v>2008</v>
      </c>
      <c r="H5515" s="24">
        <v>0</v>
      </c>
      <c r="I5515" s="23" t="str">
        <f>VLOOKUP(J5515,PROCV!$E$1:$F$27,2,FALSE)</f>
        <v>21 - Maranhão</v>
      </c>
      <c r="J5515" s="22" t="s">
        <v>63</v>
      </c>
      <c r="K5515" s="22">
        <v>0</v>
      </c>
      <c r="L5515" s="25">
        <v>192326</v>
      </c>
      <c r="M5515" s="20">
        <f>VLOOKUP(G5515,PROCV!$A$110:$B$119,2,FALSE)</f>
        <v>1.6508576287825887</v>
      </c>
      <c r="N5515" s="17">
        <f t="shared" si="86"/>
        <v>317502.84431324014</v>
      </c>
    </row>
    <row r="5516" spans="1:14" x14ac:dyDescent="0.25">
      <c r="A5516" s="30" t="s">
        <v>48</v>
      </c>
      <c r="B5516" s="29">
        <v>85179</v>
      </c>
      <c r="C5516" s="28" t="s">
        <v>1135</v>
      </c>
      <c r="D5516" s="27" t="s">
        <v>46</v>
      </c>
      <c r="E5516" s="27" t="s">
        <v>50</v>
      </c>
      <c r="F5516" s="26" t="str">
        <f>VLOOKUP(E5516,PROCV!$A$1:$B$107,2,TRUE)</f>
        <v>Educação e Criação em Artes</v>
      </c>
      <c r="G5516" s="25">
        <v>2008</v>
      </c>
      <c r="H5516" s="24">
        <v>0</v>
      </c>
      <c r="I5516" s="23" t="str">
        <f>VLOOKUP(J5516,PROCV!$E$1:$F$27,2,FALSE)</f>
        <v>31 - Minas Gerais</v>
      </c>
      <c r="J5516" s="22" t="s">
        <v>85</v>
      </c>
      <c r="K5516" s="22">
        <v>0</v>
      </c>
      <c r="L5516" s="25">
        <v>88652</v>
      </c>
      <c r="M5516" s="20">
        <f>VLOOKUP(G5516,PROCV!$A$110:$B$119,2,FALSE)</f>
        <v>1.6508576287825887</v>
      </c>
      <c r="N5516" s="17">
        <f t="shared" si="86"/>
        <v>146351.83050683406</v>
      </c>
    </row>
    <row r="5517" spans="1:14" x14ac:dyDescent="0.25">
      <c r="A5517" s="30" t="s">
        <v>48</v>
      </c>
      <c r="B5517" s="29">
        <v>74327</v>
      </c>
      <c r="C5517" s="28" t="s">
        <v>1134</v>
      </c>
      <c r="D5517" s="27" t="s">
        <v>300</v>
      </c>
      <c r="E5517" s="27" t="s">
        <v>320</v>
      </c>
      <c r="F5517" s="26" t="str">
        <f>VLOOKUP(E5517,PROCV!$A$1:$B$107,2,TRUE)</f>
        <v>Música</v>
      </c>
      <c r="G5517" s="25">
        <v>2008</v>
      </c>
      <c r="H5517" s="24">
        <v>0</v>
      </c>
      <c r="I5517" s="23" t="str">
        <f>VLOOKUP(J5517,PROCV!$E$1:$F$27,2,FALSE)</f>
        <v>29 - Bahia</v>
      </c>
      <c r="J5517" s="22" t="s">
        <v>73</v>
      </c>
      <c r="K5517" s="22">
        <v>0</v>
      </c>
      <c r="L5517" s="25">
        <v>92857.600000000006</v>
      </c>
      <c r="M5517" s="20">
        <f>VLOOKUP(G5517,PROCV!$A$110:$B$119,2,FALSE)</f>
        <v>1.6508576287825887</v>
      </c>
      <c r="N5517" s="17">
        <f t="shared" si="86"/>
        <v>153294.67735044213</v>
      </c>
    </row>
    <row r="5518" spans="1:14" x14ac:dyDescent="0.25">
      <c r="A5518" s="30" t="s">
        <v>48</v>
      </c>
      <c r="B5518" s="29">
        <v>84255</v>
      </c>
      <c r="C5518" s="28" t="s">
        <v>1133</v>
      </c>
      <c r="D5518" s="27" t="s">
        <v>114</v>
      </c>
      <c r="E5518" s="27" t="s">
        <v>113</v>
      </c>
      <c r="F5518" s="26" t="str">
        <f>VLOOKUP(E5518,PROCV!$A$1:$B$107,2,TRUE)</f>
        <v>Música</v>
      </c>
      <c r="G5518" s="25">
        <v>2008</v>
      </c>
      <c r="H5518" s="24">
        <v>0</v>
      </c>
      <c r="I5518" s="23" t="str">
        <f>VLOOKUP(J5518,PROCV!$E$1:$F$27,2,FALSE)</f>
        <v>53 - Distrito Federal</v>
      </c>
      <c r="J5518" s="22" t="s">
        <v>75</v>
      </c>
      <c r="K5518" s="22">
        <v>0</v>
      </c>
      <c r="L5518" s="25">
        <v>49620</v>
      </c>
      <c r="M5518" s="20">
        <f>VLOOKUP(G5518,PROCV!$A$110:$B$119,2,FALSE)</f>
        <v>1.6508576287825887</v>
      </c>
      <c r="N5518" s="17">
        <f t="shared" si="86"/>
        <v>81915.555540192057</v>
      </c>
    </row>
    <row r="5519" spans="1:14" x14ac:dyDescent="0.25">
      <c r="A5519" s="30" t="s">
        <v>48</v>
      </c>
      <c r="B5519" s="29">
        <v>83412</v>
      </c>
      <c r="C5519" s="28" t="s">
        <v>1132</v>
      </c>
      <c r="D5519" s="27" t="s">
        <v>4</v>
      </c>
      <c r="E5519" s="27" t="s">
        <v>230</v>
      </c>
      <c r="F5519" s="26" t="str">
        <f>VLOOKUP(E5519,PROCV!$A$1:$B$107,2,TRUE)</f>
        <v>Artes Cênicas e Espetáculo</v>
      </c>
      <c r="G5519" s="25">
        <v>2008</v>
      </c>
      <c r="H5519" s="24">
        <v>0</v>
      </c>
      <c r="I5519" s="23" t="str">
        <f>VLOOKUP(J5519,PROCV!$E$1:$F$27,2,FALSE)</f>
        <v>35 - São Paulo</v>
      </c>
      <c r="J5519" s="22" t="s">
        <v>76</v>
      </c>
      <c r="K5519" s="22">
        <v>0</v>
      </c>
      <c r="L5519" s="25">
        <v>25000</v>
      </c>
      <c r="M5519" s="20">
        <f>VLOOKUP(G5519,PROCV!$A$110:$B$119,2,FALSE)</f>
        <v>1.6508576287825887</v>
      </c>
      <c r="N5519" s="17">
        <f t="shared" si="86"/>
        <v>41271.440719564715</v>
      </c>
    </row>
    <row r="5520" spans="1:14" x14ac:dyDescent="0.25">
      <c r="A5520" s="30" t="s">
        <v>48</v>
      </c>
      <c r="B5520" s="29">
        <v>85314</v>
      </c>
      <c r="C5520" s="28" t="s">
        <v>1131</v>
      </c>
      <c r="D5520" s="27" t="s">
        <v>46</v>
      </c>
      <c r="E5520" s="27" t="s">
        <v>50</v>
      </c>
      <c r="F5520" s="26" t="str">
        <f>VLOOKUP(E5520,PROCV!$A$1:$B$107,2,TRUE)</f>
        <v>Educação e Criação em Artes</v>
      </c>
      <c r="G5520" s="25">
        <v>2008</v>
      </c>
      <c r="H5520" s="24">
        <v>0</v>
      </c>
      <c r="I5520" s="23" t="str">
        <f>VLOOKUP(J5520,PROCV!$E$1:$F$27,2,FALSE)</f>
        <v>52 - Goiás</v>
      </c>
      <c r="J5520" s="22" t="s">
        <v>97</v>
      </c>
      <c r="K5520" s="22">
        <v>0</v>
      </c>
      <c r="L5520" s="25">
        <v>3600000</v>
      </c>
      <c r="M5520" s="20">
        <f>VLOOKUP(G5520,PROCV!$A$110:$B$119,2,FALSE)</f>
        <v>1.6508576287825887</v>
      </c>
      <c r="N5520" s="17">
        <f t="shared" si="86"/>
        <v>5943087.4636173192</v>
      </c>
    </row>
    <row r="5521" spans="1:14" x14ac:dyDescent="0.25">
      <c r="A5521" s="30" t="s">
        <v>48</v>
      </c>
      <c r="B5521" s="29">
        <v>85276</v>
      </c>
      <c r="C5521" s="28" t="s">
        <v>1130</v>
      </c>
      <c r="D5521" s="27" t="s">
        <v>46</v>
      </c>
      <c r="E5521" s="27" t="s">
        <v>50</v>
      </c>
      <c r="F5521" s="26" t="str">
        <f>VLOOKUP(E5521,PROCV!$A$1:$B$107,2,TRUE)</f>
        <v>Educação e Criação em Artes</v>
      </c>
      <c r="G5521" s="25">
        <v>2008</v>
      </c>
      <c r="H5521" s="24">
        <v>0</v>
      </c>
      <c r="I5521" s="23" t="str">
        <f>VLOOKUP(J5521,PROCV!$E$1:$F$27,2,FALSE)</f>
        <v>25 - Paraíba</v>
      </c>
      <c r="J5521" s="22" t="s">
        <v>346</v>
      </c>
      <c r="K5521" s="22">
        <v>0</v>
      </c>
      <c r="L5521" s="25">
        <v>1200000</v>
      </c>
      <c r="M5521" s="20">
        <f>VLOOKUP(G5521,PROCV!$A$110:$B$119,2,FALSE)</f>
        <v>1.6508576287825887</v>
      </c>
      <c r="N5521" s="17">
        <f t="shared" si="86"/>
        <v>1981029.1545391064</v>
      </c>
    </row>
    <row r="5522" spans="1:14" x14ac:dyDescent="0.25">
      <c r="A5522" s="30" t="s">
        <v>48</v>
      </c>
      <c r="B5522" s="29">
        <v>89995</v>
      </c>
      <c r="C5522" s="28" t="s">
        <v>1129</v>
      </c>
      <c r="D5522" s="27" t="s">
        <v>46</v>
      </c>
      <c r="E5522" s="27" t="s">
        <v>50</v>
      </c>
      <c r="F5522" s="26" t="str">
        <f>VLOOKUP(E5522,PROCV!$A$1:$B$107,2,TRUE)</f>
        <v>Educação e Criação em Artes</v>
      </c>
      <c r="G5522" s="25">
        <v>2008</v>
      </c>
      <c r="H5522" s="24">
        <v>0</v>
      </c>
      <c r="I5522" s="23" t="str">
        <f>VLOOKUP(J5522,PROCV!$E$1:$F$27,2,FALSE)</f>
        <v>35 - São Paulo</v>
      </c>
      <c r="J5522" s="22" t="s">
        <v>76</v>
      </c>
      <c r="K5522" s="22">
        <v>0</v>
      </c>
      <c r="L5522" s="25">
        <v>36000000</v>
      </c>
      <c r="M5522" s="20">
        <f>VLOOKUP(G5522,PROCV!$A$110:$B$119,2,FALSE)</f>
        <v>1.6508576287825887</v>
      </c>
      <c r="N5522" s="17">
        <f t="shared" si="86"/>
        <v>59430874.636173196</v>
      </c>
    </row>
    <row r="5523" spans="1:14" x14ac:dyDescent="0.25">
      <c r="A5523" s="30" t="s">
        <v>48</v>
      </c>
      <c r="B5523" s="29">
        <v>711890</v>
      </c>
      <c r="C5523" s="28" t="s">
        <v>1128</v>
      </c>
      <c r="D5523" s="27" t="s">
        <v>46</v>
      </c>
      <c r="E5523" s="27" t="s">
        <v>50</v>
      </c>
      <c r="F5523" s="26" t="str">
        <f>VLOOKUP(E5523,PROCV!$A$1:$B$107,2,TRUE)</f>
        <v>Educação e Criação em Artes</v>
      </c>
      <c r="G5523" s="25">
        <v>2008</v>
      </c>
      <c r="H5523" s="24">
        <v>0</v>
      </c>
      <c r="I5523" s="23" t="str">
        <f>VLOOKUP(J5523,PROCV!$E$1:$F$27,2,FALSE)</f>
        <v>28 - Sergipe</v>
      </c>
      <c r="J5523" s="22" t="s">
        <v>49</v>
      </c>
      <c r="K5523" s="22">
        <v>0</v>
      </c>
      <c r="L5523" s="25">
        <v>3700000</v>
      </c>
      <c r="M5523" s="20">
        <f>VLOOKUP(G5523,PROCV!$A$110:$B$119,2,FALSE)</f>
        <v>1.6508576287825887</v>
      </c>
      <c r="N5523" s="17">
        <f t="shared" si="86"/>
        <v>6108173.226495578</v>
      </c>
    </row>
    <row r="5524" spans="1:14" x14ac:dyDescent="0.25">
      <c r="A5524" s="30" t="s">
        <v>48</v>
      </c>
      <c r="B5524" s="29">
        <v>96895</v>
      </c>
      <c r="C5524" s="28" t="s">
        <v>1127</v>
      </c>
      <c r="D5524" s="27" t="s">
        <v>46</v>
      </c>
      <c r="E5524" s="27" t="s">
        <v>50</v>
      </c>
      <c r="F5524" s="26" t="str">
        <f>VLOOKUP(E5524,PROCV!$A$1:$B$107,2,TRUE)</f>
        <v>Educação e Criação em Artes</v>
      </c>
      <c r="G5524" s="25">
        <v>2008</v>
      </c>
      <c r="H5524" s="24">
        <v>0</v>
      </c>
      <c r="I5524" s="23" t="str">
        <f>VLOOKUP(J5524,PROCV!$E$1:$F$27,2,FALSE)</f>
        <v>43 - Rio Grande do Sul</v>
      </c>
      <c r="J5524" s="22" t="s">
        <v>56</v>
      </c>
      <c r="K5524" s="22">
        <v>0</v>
      </c>
      <c r="L5524" s="25">
        <v>2279999.9300000002</v>
      </c>
      <c r="M5524" s="20">
        <f>VLOOKUP(G5524,PROCV!$A$110:$B$119,2,FALSE)</f>
        <v>1.6508576287825887</v>
      </c>
      <c r="N5524" s="17">
        <f t="shared" si="86"/>
        <v>3763955.2780642686</v>
      </c>
    </row>
    <row r="5525" spans="1:14" x14ac:dyDescent="0.25">
      <c r="A5525" s="30" t="s">
        <v>48</v>
      </c>
      <c r="B5525" s="29">
        <v>85018</v>
      </c>
      <c r="C5525" s="28" t="s">
        <v>1126</v>
      </c>
      <c r="D5525" s="27" t="s">
        <v>46</v>
      </c>
      <c r="E5525" s="27" t="s">
        <v>50</v>
      </c>
      <c r="F5525" s="26" t="str">
        <f>VLOOKUP(E5525,PROCV!$A$1:$B$107,2,TRUE)</f>
        <v>Educação e Criação em Artes</v>
      </c>
      <c r="G5525" s="25">
        <v>2008</v>
      </c>
      <c r="H5525" s="24">
        <v>0</v>
      </c>
      <c r="I5525" s="23" t="str">
        <f>VLOOKUP(J5525,PROCV!$E$1:$F$27,2,FALSE)</f>
        <v>41 - Paraná</v>
      </c>
      <c r="J5525" s="22" t="s">
        <v>106</v>
      </c>
      <c r="K5525" s="22">
        <v>0</v>
      </c>
      <c r="L5525" s="25">
        <v>3600000</v>
      </c>
      <c r="M5525" s="20">
        <f>VLOOKUP(G5525,PROCV!$A$110:$B$119,2,FALSE)</f>
        <v>1.6508576287825887</v>
      </c>
      <c r="N5525" s="17">
        <f t="shared" si="86"/>
        <v>5943087.4636173192</v>
      </c>
    </row>
    <row r="5526" spans="1:14" x14ac:dyDescent="0.25">
      <c r="A5526" s="30" t="s">
        <v>48</v>
      </c>
      <c r="B5526" s="29">
        <v>83679</v>
      </c>
      <c r="C5526" s="28" t="s">
        <v>1125</v>
      </c>
      <c r="D5526" s="27" t="s">
        <v>46</v>
      </c>
      <c r="E5526" s="27" t="s">
        <v>50</v>
      </c>
      <c r="F5526" s="26" t="str">
        <f>VLOOKUP(E5526,PROCV!$A$1:$B$107,2,TRUE)</f>
        <v>Educação e Criação em Artes</v>
      </c>
      <c r="G5526" s="25">
        <v>2008</v>
      </c>
      <c r="H5526" s="24">
        <v>0</v>
      </c>
      <c r="I5526" s="23" t="str">
        <f>VLOOKUP(J5526,PROCV!$E$1:$F$27,2,FALSE)</f>
        <v>35 - São Paulo</v>
      </c>
      <c r="J5526" s="22" t="s">
        <v>76</v>
      </c>
      <c r="K5526" s="22">
        <v>0</v>
      </c>
      <c r="L5526" s="25">
        <v>1200000</v>
      </c>
      <c r="M5526" s="20">
        <f>VLOOKUP(G5526,PROCV!$A$110:$B$119,2,FALSE)</f>
        <v>1.6508576287825887</v>
      </c>
      <c r="N5526" s="17">
        <f t="shared" si="86"/>
        <v>1981029.1545391064</v>
      </c>
    </row>
    <row r="5527" spans="1:14" x14ac:dyDescent="0.25">
      <c r="A5527" s="30" t="s">
        <v>48</v>
      </c>
      <c r="B5527" s="29">
        <v>84013</v>
      </c>
      <c r="C5527" s="28" t="s">
        <v>1124</v>
      </c>
      <c r="D5527" s="27" t="s">
        <v>189</v>
      </c>
      <c r="E5527" s="27" t="s">
        <v>213</v>
      </c>
      <c r="F5527" s="26" t="str">
        <f>VLOOKUP(E5527,PROCV!$A$1:$B$107,2,TRUE)</f>
        <v>Patrimônio</v>
      </c>
      <c r="G5527" s="25">
        <v>2008</v>
      </c>
      <c r="H5527" s="24">
        <v>0</v>
      </c>
      <c r="I5527" s="23" t="str">
        <f>VLOOKUP(J5527,PROCV!$E$1:$F$27,2,FALSE)</f>
        <v>43 - Rio Grande do Sul</v>
      </c>
      <c r="J5527" s="22" t="s">
        <v>56</v>
      </c>
      <c r="K5527" s="22">
        <v>0</v>
      </c>
      <c r="L5527" s="25">
        <v>200000</v>
      </c>
      <c r="M5527" s="20">
        <f>VLOOKUP(G5527,PROCV!$A$110:$B$119,2,FALSE)</f>
        <v>1.6508576287825887</v>
      </c>
      <c r="N5527" s="17">
        <f t="shared" si="86"/>
        <v>330171.52575651772</v>
      </c>
    </row>
    <row r="5528" spans="1:14" x14ac:dyDescent="0.25">
      <c r="A5528" s="30" t="s">
        <v>48</v>
      </c>
      <c r="B5528" s="29">
        <v>85084</v>
      </c>
      <c r="C5528" s="28" t="s">
        <v>1123</v>
      </c>
      <c r="D5528" s="27" t="s">
        <v>189</v>
      </c>
      <c r="E5528" s="27" t="s">
        <v>213</v>
      </c>
      <c r="F5528" s="26" t="str">
        <f>VLOOKUP(E5528,PROCV!$A$1:$B$107,2,TRUE)</f>
        <v>Patrimônio</v>
      </c>
      <c r="G5528" s="25">
        <v>2008</v>
      </c>
      <c r="H5528" s="24">
        <v>0</v>
      </c>
      <c r="I5528" s="23" t="str">
        <f>VLOOKUP(J5528,PROCV!$E$1:$F$27,2,FALSE)</f>
        <v>33 - Rio de Janeiro</v>
      </c>
      <c r="J5528" s="22" t="s">
        <v>82</v>
      </c>
      <c r="K5528" s="22">
        <v>0</v>
      </c>
      <c r="L5528" s="25">
        <v>300000</v>
      </c>
      <c r="M5528" s="20">
        <f>VLOOKUP(G5528,PROCV!$A$110:$B$119,2,FALSE)</f>
        <v>1.6508576287825887</v>
      </c>
      <c r="N5528" s="17">
        <f t="shared" si="86"/>
        <v>495257.2886347766</v>
      </c>
    </row>
    <row r="5529" spans="1:14" x14ac:dyDescent="0.25">
      <c r="A5529" s="30" t="s">
        <v>48</v>
      </c>
      <c r="B5529" s="29">
        <v>711420</v>
      </c>
      <c r="C5529" s="28" t="s">
        <v>1122</v>
      </c>
      <c r="D5529" s="27" t="s">
        <v>189</v>
      </c>
      <c r="E5529" s="27" t="s">
        <v>213</v>
      </c>
      <c r="F5529" s="26" t="str">
        <f>VLOOKUP(E5529,PROCV!$A$1:$B$107,2,TRUE)</f>
        <v>Patrimônio</v>
      </c>
      <c r="G5529" s="25">
        <v>2008</v>
      </c>
      <c r="H5529" s="24">
        <v>0</v>
      </c>
      <c r="I5529" s="23" t="str">
        <f>VLOOKUP(J5529,PROCV!$E$1:$F$27,2,FALSE)</f>
        <v>29 - Bahia</v>
      </c>
      <c r="J5529" s="22" t="s">
        <v>73</v>
      </c>
      <c r="K5529" s="22">
        <v>0</v>
      </c>
      <c r="L5529" s="25">
        <v>1163882.57</v>
      </c>
      <c r="M5529" s="20">
        <f>VLOOKUP(G5529,PROCV!$A$110:$B$119,2,FALSE)</f>
        <v>1.6508576287825887</v>
      </c>
      <c r="N5529" s="17">
        <f t="shared" si="86"/>
        <v>1921404.4196915855</v>
      </c>
    </row>
    <row r="5530" spans="1:14" x14ac:dyDescent="0.25">
      <c r="A5530" s="30" t="s">
        <v>48</v>
      </c>
      <c r="B5530" s="29">
        <v>84601</v>
      </c>
      <c r="C5530" s="28" t="s">
        <v>1121</v>
      </c>
      <c r="D5530" s="27" t="s">
        <v>4</v>
      </c>
      <c r="E5530" s="27" t="s">
        <v>224</v>
      </c>
      <c r="F5530" s="26" t="str">
        <f>VLOOKUP(E5530,PROCV!$A$1:$B$107,2,TRUE)</f>
        <v>Patrimônio</v>
      </c>
      <c r="G5530" s="31">
        <v>2008</v>
      </c>
      <c r="H5530" s="24">
        <v>0</v>
      </c>
      <c r="I5530" s="23" t="str">
        <f>VLOOKUP(J5530,PROCV!$E$1:$F$27,2,FALSE)</f>
        <v>41 - Paraná</v>
      </c>
      <c r="J5530" s="22" t="s">
        <v>106</v>
      </c>
      <c r="K5530" s="22">
        <v>0</v>
      </c>
      <c r="L5530" s="31">
        <v>84582.399999999994</v>
      </c>
      <c r="M5530" s="20">
        <f>VLOOKUP(G5530,PROCV!$A$110:$B$119,2,FALSE)</f>
        <v>1.6508576287825887</v>
      </c>
      <c r="N5530" s="17">
        <f t="shared" si="86"/>
        <v>139633.50030074042</v>
      </c>
    </row>
    <row r="5531" spans="1:14" x14ac:dyDescent="0.25">
      <c r="A5531" s="30" t="s">
        <v>48</v>
      </c>
      <c r="B5531" s="29">
        <v>88959</v>
      </c>
      <c r="C5531" s="28" t="s">
        <v>1120</v>
      </c>
      <c r="D5531" s="27" t="s">
        <v>189</v>
      </c>
      <c r="E5531" s="27" t="s">
        <v>213</v>
      </c>
      <c r="F5531" s="26" t="str">
        <f>VLOOKUP(E5531,PROCV!$A$1:$B$107,2,TRUE)</f>
        <v>Patrimônio</v>
      </c>
      <c r="G5531" s="25">
        <v>2008</v>
      </c>
      <c r="H5531" s="24">
        <v>0</v>
      </c>
      <c r="I5531" s="23" t="str">
        <f>VLOOKUP(J5531,PROCV!$E$1:$F$27,2,FALSE)</f>
        <v>43 - Rio Grande do Sul</v>
      </c>
      <c r="J5531" s="22" t="s">
        <v>56</v>
      </c>
      <c r="K5531" s="22">
        <v>0</v>
      </c>
      <c r="L5531" s="25">
        <v>100000</v>
      </c>
      <c r="M5531" s="20">
        <f>VLOOKUP(G5531,PROCV!$A$110:$B$119,2,FALSE)</f>
        <v>1.6508576287825887</v>
      </c>
      <c r="N5531" s="17">
        <f t="shared" si="86"/>
        <v>165085.76287825886</v>
      </c>
    </row>
    <row r="5532" spans="1:14" x14ac:dyDescent="0.25">
      <c r="A5532" s="30" t="s">
        <v>48</v>
      </c>
      <c r="B5532" s="29">
        <v>85134</v>
      </c>
      <c r="C5532" s="28" t="s">
        <v>1119</v>
      </c>
      <c r="D5532" s="27" t="s">
        <v>189</v>
      </c>
      <c r="E5532" s="27" t="s">
        <v>749</v>
      </c>
      <c r="F5532" s="26" t="str">
        <f>VLOOKUP(E5532,PROCV!$A$1:$B$107,2,TRUE)</f>
        <v>Educação e Criação em Artes</v>
      </c>
      <c r="G5532" s="25">
        <v>2008</v>
      </c>
      <c r="H5532" s="24">
        <v>0</v>
      </c>
      <c r="I5532" s="23" t="str">
        <f>VLOOKUP(J5532,PROCV!$E$1:$F$27,2,FALSE)</f>
        <v>27 - Alagoas</v>
      </c>
      <c r="J5532" s="22" t="s">
        <v>65</v>
      </c>
      <c r="K5532" s="22">
        <v>0</v>
      </c>
      <c r="L5532" s="25">
        <v>906213.95</v>
      </c>
      <c r="M5532" s="20">
        <f>VLOOKUP(G5532,PROCV!$A$110:$B$119,2,FALSE)</f>
        <v>1.6508576287825887</v>
      </c>
      <c r="N5532" s="17">
        <f t="shared" si="86"/>
        <v>1496030.2126667034</v>
      </c>
    </row>
    <row r="5533" spans="1:14" x14ac:dyDescent="0.25">
      <c r="A5533" s="30" t="s">
        <v>48</v>
      </c>
      <c r="B5533" s="29">
        <v>84625</v>
      </c>
      <c r="C5533" s="28" t="s">
        <v>1118</v>
      </c>
      <c r="D5533" s="27" t="s">
        <v>300</v>
      </c>
      <c r="E5533" s="27" t="s">
        <v>770</v>
      </c>
      <c r="F5533" s="26" t="str">
        <f>VLOOKUP(E5533,PROCV!$A$1:$B$107,2,TRUE)</f>
        <v>Arquitetura e Design</v>
      </c>
      <c r="G5533" s="25">
        <v>2008</v>
      </c>
      <c r="H5533" s="24">
        <v>0</v>
      </c>
      <c r="I5533" s="23" t="str">
        <f>VLOOKUP(J5533,PROCV!$E$1:$F$27,2,FALSE)</f>
        <v>41 - Paraná</v>
      </c>
      <c r="J5533" s="22" t="s">
        <v>106</v>
      </c>
      <c r="K5533" s="22">
        <v>0</v>
      </c>
      <c r="L5533" s="25">
        <v>48881.7</v>
      </c>
      <c r="M5533" s="20">
        <f>VLOOKUP(G5533,PROCV!$A$110:$B$119,2,FALSE)</f>
        <v>1.6508576287825887</v>
      </c>
      <c r="N5533" s="17">
        <f t="shared" si="86"/>
        <v>80696.727352861853</v>
      </c>
    </row>
    <row r="5534" spans="1:14" x14ac:dyDescent="0.25">
      <c r="A5534" s="30" t="s">
        <v>48</v>
      </c>
      <c r="B5534" s="29">
        <v>85212</v>
      </c>
      <c r="C5534" s="28" t="s">
        <v>1117</v>
      </c>
      <c r="D5534" s="27" t="s">
        <v>189</v>
      </c>
      <c r="E5534" s="27" t="s">
        <v>749</v>
      </c>
      <c r="F5534" s="26" t="str">
        <f>VLOOKUP(E5534,PROCV!$A$1:$B$107,2,TRUE)</f>
        <v>Educação e Criação em Artes</v>
      </c>
      <c r="G5534" s="25">
        <v>2008</v>
      </c>
      <c r="H5534" s="24">
        <v>0</v>
      </c>
      <c r="I5534" s="23" t="str">
        <f>VLOOKUP(J5534,PROCV!$E$1:$F$27,2,FALSE)</f>
        <v>27 - Alagoas</v>
      </c>
      <c r="J5534" s="22" t="s">
        <v>65</v>
      </c>
      <c r="K5534" s="22">
        <v>0</v>
      </c>
      <c r="L5534" s="25">
        <v>100000</v>
      </c>
      <c r="M5534" s="20">
        <f>VLOOKUP(G5534,PROCV!$A$110:$B$119,2,FALSE)</f>
        <v>1.6508576287825887</v>
      </c>
      <c r="N5534" s="17">
        <f t="shared" si="86"/>
        <v>165085.76287825886</v>
      </c>
    </row>
    <row r="5535" spans="1:14" x14ac:dyDescent="0.25">
      <c r="A5535" s="30" t="s">
        <v>48</v>
      </c>
      <c r="B5535" s="29">
        <v>82897</v>
      </c>
      <c r="C5535" s="28" t="s">
        <v>1116</v>
      </c>
      <c r="D5535" s="27" t="s">
        <v>189</v>
      </c>
      <c r="E5535" s="27" t="s">
        <v>749</v>
      </c>
      <c r="F5535" s="26" t="str">
        <f>VLOOKUP(E5535,PROCV!$A$1:$B$107,2,TRUE)</f>
        <v>Educação e Criação em Artes</v>
      </c>
      <c r="G5535" s="25">
        <v>2008</v>
      </c>
      <c r="H5535" s="24">
        <v>0</v>
      </c>
      <c r="I5535" s="23" t="str">
        <f>VLOOKUP(J5535,PROCV!$E$1:$F$27,2,FALSE)</f>
        <v>35 - São Paulo</v>
      </c>
      <c r="J5535" s="22" t="s">
        <v>76</v>
      </c>
      <c r="K5535" s="22">
        <v>0</v>
      </c>
      <c r="L5535" s="25">
        <v>150000</v>
      </c>
      <c r="M5535" s="20">
        <f>VLOOKUP(G5535,PROCV!$A$110:$B$119,2,FALSE)</f>
        <v>1.6508576287825887</v>
      </c>
      <c r="N5535" s="17">
        <f t="shared" si="86"/>
        <v>247628.6443173883</v>
      </c>
    </row>
    <row r="5536" spans="1:14" ht="26.25" x14ac:dyDescent="0.25">
      <c r="A5536" s="30" t="s">
        <v>48</v>
      </c>
      <c r="B5536" s="29">
        <v>86973</v>
      </c>
      <c r="C5536" s="28" t="s">
        <v>1115</v>
      </c>
      <c r="D5536" s="27" t="s">
        <v>4</v>
      </c>
      <c r="E5536" s="27" t="s">
        <v>230</v>
      </c>
      <c r="F5536" s="26" t="str">
        <f>VLOOKUP(E5536,PROCV!$A$1:$B$107,2,TRUE)</f>
        <v>Artes Cênicas e Espetáculo</v>
      </c>
      <c r="G5536" s="25">
        <v>2008</v>
      </c>
      <c r="H5536" s="24">
        <v>0</v>
      </c>
      <c r="I5536" s="23" t="str">
        <f>VLOOKUP(J5536,PROCV!$E$1:$F$27,2,FALSE)</f>
        <v>33 - Rio de Janeiro</v>
      </c>
      <c r="J5536" s="22" t="s">
        <v>82</v>
      </c>
      <c r="K5536" s="22">
        <v>0</v>
      </c>
      <c r="L5536" s="25">
        <v>204144</v>
      </c>
      <c r="M5536" s="20">
        <f>VLOOKUP(G5536,PROCV!$A$110:$B$119,2,FALSE)</f>
        <v>1.6508576287825887</v>
      </c>
      <c r="N5536" s="17">
        <f t="shared" si="86"/>
        <v>337012.67977019277</v>
      </c>
    </row>
    <row r="5537" spans="1:14" x14ac:dyDescent="0.25">
      <c r="A5537" s="30" t="s">
        <v>48</v>
      </c>
      <c r="B5537" s="29">
        <v>83566</v>
      </c>
      <c r="C5537" s="28" t="s">
        <v>1114</v>
      </c>
      <c r="D5537" s="27" t="s">
        <v>4</v>
      </c>
      <c r="E5537" s="27" t="s">
        <v>230</v>
      </c>
      <c r="F5537" s="26" t="str">
        <f>VLOOKUP(E5537,PROCV!$A$1:$B$107,2,TRUE)</f>
        <v>Artes Cênicas e Espetáculo</v>
      </c>
      <c r="G5537" s="25">
        <v>2008</v>
      </c>
      <c r="H5537" s="24">
        <v>0</v>
      </c>
      <c r="I5537" s="23" t="str">
        <f>VLOOKUP(J5537,PROCV!$E$1:$F$27,2,FALSE)</f>
        <v>33 - Rio de Janeiro</v>
      </c>
      <c r="J5537" s="22" t="s">
        <v>82</v>
      </c>
      <c r="K5537" s="22">
        <v>0</v>
      </c>
      <c r="L5537" s="25">
        <v>100000</v>
      </c>
      <c r="M5537" s="20">
        <f>VLOOKUP(G5537,PROCV!$A$110:$B$119,2,FALSE)</f>
        <v>1.6508576287825887</v>
      </c>
      <c r="N5537" s="17">
        <f t="shared" si="86"/>
        <v>165085.76287825886</v>
      </c>
    </row>
    <row r="5538" spans="1:14" x14ac:dyDescent="0.25">
      <c r="A5538" s="30" t="s">
        <v>48</v>
      </c>
      <c r="B5538" s="29">
        <v>84977</v>
      </c>
      <c r="C5538" s="28" t="s">
        <v>1113</v>
      </c>
      <c r="D5538" s="27" t="s">
        <v>300</v>
      </c>
      <c r="E5538" s="27" t="s">
        <v>917</v>
      </c>
      <c r="F5538" s="26" t="str">
        <f>VLOOKUP(E5538,PROCV!$A$1:$B$107,2,TRUE)</f>
        <v>Música</v>
      </c>
      <c r="G5538" s="25">
        <v>2008</v>
      </c>
      <c r="H5538" s="24">
        <v>0</v>
      </c>
      <c r="I5538" s="23" t="str">
        <f>VLOOKUP(J5538,PROCV!$E$1:$F$27,2,FALSE)</f>
        <v>31 - Minas Gerais</v>
      </c>
      <c r="J5538" s="22" t="s">
        <v>85</v>
      </c>
      <c r="K5538" s="22">
        <v>0</v>
      </c>
      <c r="L5538" s="25">
        <v>100000</v>
      </c>
      <c r="M5538" s="20">
        <f>VLOOKUP(G5538,PROCV!$A$110:$B$119,2,FALSE)</f>
        <v>1.6508576287825887</v>
      </c>
      <c r="N5538" s="17">
        <f t="shared" si="86"/>
        <v>165085.76287825886</v>
      </c>
    </row>
    <row r="5539" spans="1:14" x14ac:dyDescent="0.25">
      <c r="A5539" s="30" t="s">
        <v>48</v>
      </c>
      <c r="B5539" s="29">
        <v>82892</v>
      </c>
      <c r="C5539" s="28" t="s">
        <v>1112</v>
      </c>
      <c r="D5539" s="27" t="s">
        <v>189</v>
      </c>
      <c r="E5539" s="27" t="s">
        <v>213</v>
      </c>
      <c r="F5539" s="26" t="str">
        <f>VLOOKUP(E5539,PROCV!$A$1:$B$107,2,TRUE)</f>
        <v>Patrimônio</v>
      </c>
      <c r="G5539" s="25">
        <v>2008</v>
      </c>
      <c r="H5539" s="24">
        <v>0</v>
      </c>
      <c r="I5539" s="23" t="str">
        <f>VLOOKUP(J5539,PROCV!$E$1:$F$27,2,FALSE)</f>
        <v>12 - Acre</v>
      </c>
      <c r="J5539" s="22" t="s">
        <v>71</v>
      </c>
      <c r="K5539" s="22">
        <v>0</v>
      </c>
      <c r="L5539" s="25">
        <v>350034.17</v>
      </c>
      <c r="M5539" s="20">
        <f>VLOOKUP(G5539,PROCV!$A$110:$B$119,2,FALSE)</f>
        <v>1.6508576287825887</v>
      </c>
      <c r="N5539" s="17">
        <f t="shared" si="86"/>
        <v>577856.57987908146</v>
      </c>
    </row>
    <row r="5540" spans="1:14" x14ac:dyDescent="0.25">
      <c r="A5540" s="30" t="s">
        <v>48</v>
      </c>
      <c r="B5540" s="29">
        <v>88352</v>
      </c>
      <c r="C5540" s="28" t="s">
        <v>1111</v>
      </c>
      <c r="D5540" s="27" t="s">
        <v>46</v>
      </c>
      <c r="E5540" s="27" t="s">
        <v>50</v>
      </c>
      <c r="F5540" s="26" t="str">
        <f>VLOOKUP(E5540,PROCV!$A$1:$B$107,2,TRUE)</f>
        <v>Educação e Criação em Artes</v>
      </c>
      <c r="G5540" s="25">
        <v>2008</v>
      </c>
      <c r="H5540" s="24">
        <v>0</v>
      </c>
      <c r="I5540" s="23" t="str">
        <f>VLOOKUP(J5540,PROCV!$E$1:$F$27,2,FALSE)</f>
        <v>35 - São Paulo</v>
      </c>
      <c r="J5540" s="22" t="s">
        <v>76</v>
      </c>
      <c r="K5540" s="22">
        <v>0</v>
      </c>
      <c r="L5540" s="25">
        <v>184574.4</v>
      </c>
      <c r="M5540" s="20">
        <f>VLOOKUP(G5540,PROCV!$A$110:$B$119,2,FALSE)</f>
        <v>1.6508576287825887</v>
      </c>
      <c r="N5540" s="17">
        <f t="shared" si="86"/>
        <v>304706.05631796905</v>
      </c>
    </row>
    <row r="5541" spans="1:14" x14ac:dyDescent="0.25">
      <c r="A5541" s="30" t="s">
        <v>48</v>
      </c>
      <c r="B5541" s="29">
        <v>83410</v>
      </c>
      <c r="C5541" s="28" t="s">
        <v>1110</v>
      </c>
      <c r="D5541" s="27" t="s">
        <v>46</v>
      </c>
      <c r="E5541" s="27" t="s">
        <v>50</v>
      </c>
      <c r="F5541" s="26" t="str">
        <f>VLOOKUP(E5541,PROCV!$A$1:$B$107,2,TRUE)</f>
        <v>Educação e Criação em Artes</v>
      </c>
      <c r="G5541" s="25">
        <v>2008</v>
      </c>
      <c r="H5541" s="24">
        <v>0</v>
      </c>
      <c r="I5541" s="23" t="str">
        <f>VLOOKUP(J5541,PROCV!$E$1:$F$27,2,FALSE)</f>
        <v>53 - Distrito Federal</v>
      </c>
      <c r="J5541" s="22" t="s">
        <v>75</v>
      </c>
      <c r="K5541" s="22">
        <v>0</v>
      </c>
      <c r="L5541" s="25">
        <v>79452</v>
      </c>
      <c r="M5541" s="20">
        <f>VLOOKUP(G5541,PROCV!$A$110:$B$119,2,FALSE)</f>
        <v>1.6508576287825887</v>
      </c>
      <c r="N5541" s="17">
        <f t="shared" si="86"/>
        <v>131163.94032203424</v>
      </c>
    </row>
    <row r="5542" spans="1:14" x14ac:dyDescent="0.25">
      <c r="A5542" s="30" t="s">
        <v>48</v>
      </c>
      <c r="B5542" s="29">
        <v>83250</v>
      </c>
      <c r="C5542" s="28" t="s">
        <v>1109</v>
      </c>
      <c r="D5542" s="27" t="s">
        <v>114</v>
      </c>
      <c r="E5542" s="27" t="s">
        <v>113</v>
      </c>
      <c r="F5542" s="26" t="str">
        <f>VLOOKUP(E5542,PROCV!$A$1:$B$107,2,TRUE)</f>
        <v>Música</v>
      </c>
      <c r="G5542" s="25">
        <v>2008</v>
      </c>
      <c r="H5542" s="24">
        <v>0</v>
      </c>
      <c r="I5542" s="23" t="str">
        <f>VLOOKUP(J5542,PROCV!$E$1:$F$27,2,FALSE)</f>
        <v>43 - Rio Grande do Sul</v>
      </c>
      <c r="J5542" s="22" t="s">
        <v>56</v>
      </c>
      <c r="K5542" s="22">
        <v>0</v>
      </c>
      <c r="L5542" s="25">
        <v>102507.44</v>
      </c>
      <c r="M5542" s="20">
        <f>VLOOKUP(G5542,PROCV!$A$110:$B$119,2,FALSE)</f>
        <v>1.6508576287825887</v>
      </c>
      <c r="N5542" s="17">
        <f t="shared" si="86"/>
        <v>169225.18933097349</v>
      </c>
    </row>
    <row r="5543" spans="1:14" x14ac:dyDescent="0.25">
      <c r="A5543" s="30" t="s">
        <v>48</v>
      </c>
      <c r="B5543" s="29">
        <v>86997</v>
      </c>
      <c r="C5543" s="28" t="s">
        <v>1108</v>
      </c>
      <c r="D5543" s="27" t="s">
        <v>46</v>
      </c>
      <c r="E5543" s="27" t="s">
        <v>50</v>
      </c>
      <c r="F5543" s="26" t="str">
        <f>VLOOKUP(E5543,PROCV!$A$1:$B$107,2,TRUE)</f>
        <v>Educação e Criação em Artes</v>
      </c>
      <c r="G5543" s="25">
        <v>2008</v>
      </c>
      <c r="H5543" s="24">
        <v>0</v>
      </c>
      <c r="I5543" s="23" t="str">
        <f>VLOOKUP(J5543,PROCV!$E$1:$F$27,2,FALSE)</f>
        <v>35 - São Paulo</v>
      </c>
      <c r="J5543" s="22" t="s">
        <v>76</v>
      </c>
      <c r="K5543" s="22">
        <v>0</v>
      </c>
      <c r="L5543" s="25">
        <v>251912</v>
      </c>
      <c r="M5543" s="20">
        <f>VLOOKUP(G5543,PROCV!$A$110:$B$119,2,FALSE)</f>
        <v>1.6508576287825887</v>
      </c>
      <c r="N5543" s="17">
        <f t="shared" si="86"/>
        <v>415870.8469818795</v>
      </c>
    </row>
    <row r="5544" spans="1:14" x14ac:dyDescent="0.25">
      <c r="A5544" s="30" t="s">
        <v>48</v>
      </c>
      <c r="B5544" s="29">
        <v>89148</v>
      </c>
      <c r="C5544" s="28" t="s">
        <v>1107</v>
      </c>
      <c r="D5544" s="27" t="s">
        <v>314</v>
      </c>
      <c r="E5544" s="27" t="s">
        <v>265</v>
      </c>
      <c r="F5544" s="26" t="str">
        <f>VLOOKUP(E5544,PROCV!$A$1:$B$107,2,TRUE)</f>
        <v>Patrimônio</v>
      </c>
      <c r="G5544" s="31">
        <v>2008</v>
      </c>
      <c r="H5544" s="24">
        <v>0</v>
      </c>
      <c r="I5544" s="23" t="str">
        <f>VLOOKUP(J5544,PROCV!$E$1:$F$27,2,FALSE)</f>
        <v>35 - São Paulo</v>
      </c>
      <c r="J5544" s="22" t="s">
        <v>76</v>
      </c>
      <c r="K5544" s="22">
        <v>0</v>
      </c>
      <c r="L5544" s="31">
        <v>148892</v>
      </c>
      <c r="M5544" s="20">
        <f>VLOOKUP(G5544,PROCV!$A$110:$B$119,2,FALSE)</f>
        <v>1.6508576287825887</v>
      </c>
      <c r="N5544" s="17">
        <f t="shared" si="86"/>
        <v>245799.49406469718</v>
      </c>
    </row>
    <row r="5545" spans="1:14" x14ac:dyDescent="0.25">
      <c r="A5545" s="30" t="s">
        <v>48</v>
      </c>
      <c r="B5545" s="29">
        <v>83616</v>
      </c>
      <c r="C5545" s="28" t="s">
        <v>1106</v>
      </c>
      <c r="D5545" s="27" t="s">
        <v>46</v>
      </c>
      <c r="E5545" s="27" t="s">
        <v>50</v>
      </c>
      <c r="F5545" s="26" t="str">
        <f>VLOOKUP(E5545,PROCV!$A$1:$B$107,2,TRUE)</f>
        <v>Educação e Criação em Artes</v>
      </c>
      <c r="G5545" s="25">
        <v>2008</v>
      </c>
      <c r="H5545" s="24">
        <v>0</v>
      </c>
      <c r="I5545" s="23" t="str">
        <f>VLOOKUP(J5545,PROCV!$E$1:$F$27,2,FALSE)</f>
        <v>12 - Acre</v>
      </c>
      <c r="J5545" s="22" t="s">
        <v>71</v>
      </c>
      <c r="K5545" s="22">
        <v>0</v>
      </c>
      <c r="L5545" s="25">
        <v>100000</v>
      </c>
      <c r="M5545" s="20">
        <f>VLOOKUP(G5545,PROCV!$A$110:$B$119,2,FALSE)</f>
        <v>1.6508576287825887</v>
      </c>
      <c r="N5545" s="17">
        <f t="shared" si="86"/>
        <v>165085.76287825886</v>
      </c>
    </row>
    <row r="5546" spans="1:14" x14ac:dyDescent="0.25">
      <c r="A5546" s="30" t="s">
        <v>48</v>
      </c>
      <c r="B5546" s="29">
        <v>84590</v>
      </c>
      <c r="C5546" s="28" t="s">
        <v>1105</v>
      </c>
      <c r="D5546" s="27" t="s">
        <v>189</v>
      </c>
      <c r="E5546" s="27" t="s">
        <v>844</v>
      </c>
      <c r="F5546" s="26" t="str">
        <f>VLOOKUP(E5546,PROCV!$A$1:$B$107,2,TRUE)</f>
        <v>Educação e Criação em Artes</v>
      </c>
      <c r="G5546" s="25">
        <v>2008</v>
      </c>
      <c r="H5546" s="24">
        <v>0</v>
      </c>
      <c r="I5546" s="23" t="str">
        <f>VLOOKUP(J5546,PROCV!$E$1:$F$27,2,FALSE)</f>
        <v>35 - São Paulo</v>
      </c>
      <c r="J5546" s="22" t="s">
        <v>76</v>
      </c>
      <c r="K5546" s="22">
        <v>0</v>
      </c>
      <c r="L5546" s="25">
        <v>96000</v>
      </c>
      <c r="M5546" s="20">
        <f>VLOOKUP(G5546,PROCV!$A$110:$B$119,2,FALSE)</f>
        <v>1.6508576287825887</v>
      </c>
      <c r="N5546" s="17">
        <f t="shared" si="86"/>
        <v>158482.33236312852</v>
      </c>
    </row>
    <row r="5547" spans="1:14" x14ac:dyDescent="0.25">
      <c r="A5547" s="30" t="s">
        <v>48</v>
      </c>
      <c r="B5547" s="29">
        <v>77177</v>
      </c>
      <c r="C5547" s="28" t="s">
        <v>1104</v>
      </c>
      <c r="D5547" s="27" t="s">
        <v>46</v>
      </c>
      <c r="E5547" s="27" t="s">
        <v>50</v>
      </c>
      <c r="F5547" s="26" t="str">
        <f>VLOOKUP(E5547,PROCV!$A$1:$B$107,2,TRUE)</f>
        <v>Educação e Criação em Artes</v>
      </c>
      <c r="G5547" s="25">
        <v>2008</v>
      </c>
      <c r="H5547" s="24">
        <v>0</v>
      </c>
      <c r="I5547" s="23" t="str">
        <f>VLOOKUP(J5547,PROCV!$E$1:$F$27,2,FALSE)</f>
        <v>11 - Rondônia</v>
      </c>
      <c r="J5547" s="22" t="s">
        <v>219</v>
      </c>
      <c r="K5547" s="22">
        <v>0</v>
      </c>
      <c r="L5547" s="25">
        <v>185000</v>
      </c>
      <c r="M5547" s="20">
        <f>VLOOKUP(G5547,PROCV!$A$110:$B$119,2,FALSE)</f>
        <v>1.6508576287825887</v>
      </c>
      <c r="N5547" s="17">
        <f t="shared" si="86"/>
        <v>305408.66132477892</v>
      </c>
    </row>
    <row r="5548" spans="1:14" x14ac:dyDescent="0.25">
      <c r="A5548" s="30" t="s">
        <v>48</v>
      </c>
      <c r="B5548" s="29">
        <v>810449</v>
      </c>
      <c r="C5548" s="28" t="s">
        <v>1103</v>
      </c>
      <c r="D5548" s="27" t="s">
        <v>4</v>
      </c>
      <c r="E5548" s="27" t="s">
        <v>230</v>
      </c>
      <c r="F5548" s="26" t="str">
        <f>VLOOKUP(E5548,PROCV!$A$1:$B$107,2,TRUE)</f>
        <v>Artes Cênicas e Espetáculo</v>
      </c>
      <c r="G5548" s="25">
        <v>2008</v>
      </c>
      <c r="H5548" s="24">
        <v>0</v>
      </c>
      <c r="I5548" s="23" t="str">
        <f>VLOOKUP(J5548,PROCV!$E$1:$F$27,2,FALSE)</f>
        <v>29 - Bahia</v>
      </c>
      <c r="J5548" s="22" t="s">
        <v>73</v>
      </c>
      <c r="K5548" s="22">
        <v>0</v>
      </c>
      <c r="L5548" s="25">
        <v>6328784.2999999998</v>
      </c>
      <c r="M5548" s="20">
        <f>VLOOKUP(G5548,PROCV!$A$110:$B$119,2,FALSE)</f>
        <v>1.6508576287825887</v>
      </c>
      <c r="N5548" s="17">
        <f t="shared" si="86"/>
        <v>10447921.842574475</v>
      </c>
    </row>
    <row r="5549" spans="1:14" x14ac:dyDescent="0.25">
      <c r="A5549" s="30" t="s">
        <v>48</v>
      </c>
      <c r="B5549" s="29">
        <v>86669</v>
      </c>
      <c r="C5549" s="28" t="s">
        <v>1102</v>
      </c>
      <c r="D5549" s="27" t="s">
        <v>4</v>
      </c>
      <c r="E5549" s="27" t="s">
        <v>230</v>
      </c>
      <c r="F5549" s="26" t="str">
        <f>VLOOKUP(E5549,PROCV!$A$1:$B$107,2,TRUE)</f>
        <v>Artes Cênicas e Espetáculo</v>
      </c>
      <c r="G5549" s="25">
        <v>2008</v>
      </c>
      <c r="H5549" s="24">
        <v>0</v>
      </c>
      <c r="I5549" s="23" t="str">
        <f>VLOOKUP(J5549,PROCV!$E$1:$F$27,2,FALSE)</f>
        <v>33 - Rio de Janeiro</v>
      </c>
      <c r="J5549" s="22" t="s">
        <v>82</v>
      </c>
      <c r="K5549" s="22">
        <v>0</v>
      </c>
      <c r="L5549" s="25">
        <v>75000</v>
      </c>
      <c r="M5549" s="20">
        <f>VLOOKUP(G5549,PROCV!$A$110:$B$119,2,FALSE)</f>
        <v>1.6508576287825887</v>
      </c>
      <c r="N5549" s="17">
        <f t="shared" si="86"/>
        <v>123814.32215869415</v>
      </c>
    </row>
    <row r="5550" spans="1:14" x14ac:dyDescent="0.25">
      <c r="A5550" s="30" t="s">
        <v>48</v>
      </c>
      <c r="B5550" s="29">
        <v>83536</v>
      </c>
      <c r="C5550" s="28" t="s">
        <v>1101</v>
      </c>
      <c r="D5550" s="27" t="s">
        <v>314</v>
      </c>
      <c r="E5550" s="27" t="s">
        <v>265</v>
      </c>
      <c r="F5550" s="26" t="str">
        <f>VLOOKUP(E5550,PROCV!$A$1:$B$107,2,TRUE)</f>
        <v>Patrimônio</v>
      </c>
      <c r="G5550" s="31">
        <v>2008</v>
      </c>
      <c r="H5550" s="24">
        <v>0</v>
      </c>
      <c r="I5550" s="23" t="str">
        <f>VLOOKUP(J5550,PROCV!$E$1:$F$27,2,FALSE)</f>
        <v>31 - Minas Gerais</v>
      </c>
      <c r="J5550" s="22" t="s">
        <v>85</v>
      </c>
      <c r="K5550" s="22">
        <v>0</v>
      </c>
      <c r="L5550" s="31">
        <v>100000</v>
      </c>
      <c r="M5550" s="20">
        <f>VLOOKUP(G5550,PROCV!$A$110:$B$119,2,FALSE)</f>
        <v>1.6508576287825887</v>
      </c>
      <c r="N5550" s="17">
        <f t="shared" si="86"/>
        <v>165085.76287825886</v>
      </c>
    </row>
    <row r="5551" spans="1:14" x14ac:dyDescent="0.25">
      <c r="A5551" s="30" t="s">
        <v>48</v>
      </c>
      <c r="B5551" s="29">
        <v>85286</v>
      </c>
      <c r="C5551" s="28" t="s">
        <v>1100</v>
      </c>
      <c r="D5551" s="27" t="s">
        <v>46</v>
      </c>
      <c r="E5551" s="27" t="s">
        <v>45</v>
      </c>
      <c r="F5551" s="26" t="str">
        <f>VLOOKUP(E5551,PROCV!$A$1:$B$107,2,TRUE)</f>
        <v>Artes Cênicas e Espetáculo</v>
      </c>
      <c r="G5551" s="25">
        <v>2008</v>
      </c>
      <c r="H5551" s="24">
        <v>0</v>
      </c>
      <c r="I5551" s="23" t="str">
        <f>VLOOKUP(J5551,PROCV!$E$1:$F$27,2,FALSE)</f>
        <v>17 - Tocantins</v>
      </c>
      <c r="J5551" s="22" t="s">
        <v>64</v>
      </c>
      <c r="K5551" s="22">
        <v>0</v>
      </c>
      <c r="L5551" s="25">
        <v>142201.60000000001</v>
      </c>
      <c r="M5551" s="20">
        <f>VLOOKUP(G5551,PROCV!$A$110:$B$119,2,FALSE)</f>
        <v>1.6508576287825887</v>
      </c>
      <c r="N5551" s="17">
        <f t="shared" si="86"/>
        <v>234754.59618509017</v>
      </c>
    </row>
    <row r="5552" spans="1:14" x14ac:dyDescent="0.25">
      <c r="A5552" s="30" t="s">
        <v>48</v>
      </c>
      <c r="B5552" s="29">
        <v>83727</v>
      </c>
      <c r="C5552" s="28" t="s">
        <v>1099</v>
      </c>
      <c r="D5552" s="27" t="s">
        <v>314</v>
      </c>
      <c r="E5552" s="27" t="s">
        <v>265</v>
      </c>
      <c r="F5552" s="26" t="str">
        <f>VLOOKUP(E5552,PROCV!$A$1:$B$107,2,TRUE)</f>
        <v>Patrimônio</v>
      </c>
      <c r="G5552" s="31">
        <v>2008</v>
      </c>
      <c r="H5552" s="24">
        <v>0</v>
      </c>
      <c r="I5552" s="23" t="str">
        <f>VLOOKUP(J5552,PROCV!$E$1:$F$27,2,FALSE)</f>
        <v>53 - Distrito Federal</v>
      </c>
      <c r="J5552" s="22" t="s">
        <v>75</v>
      </c>
      <c r="K5552" s="22">
        <v>0</v>
      </c>
      <c r="L5552" s="31">
        <v>50000</v>
      </c>
      <c r="M5552" s="20">
        <f>VLOOKUP(G5552,PROCV!$A$110:$B$119,2,FALSE)</f>
        <v>1.6508576287825887</v>
      </c>
      <c r="N5552" s="17">
        <f t="shared" si="86"/>
        <v>82542.881439129429</v>
      </c>
    </row>
    <row r="5553" spans="1:14" x14ac:dyDescent="0.25">
      <c r="A5553" s="30" t="s">
        <v>48</v>
      </c>
      <c r="B5553" s="29">
        <v>82361</v>
      </c>
      <c r="C5553" s="28" t="s">
        <v>1098</v>
      </c>
      <c r="D5553" s="27" t="s">
        <v>314</v>
      </c>
      <c r="E5553" s="27" t="s">
        <v>265</v>
      </c>
      <c r="F5553" s="26" t="str">
        <f>VLOOKUP(E5553,PROCV!$A$1:$B$107,2,TRUE)</f>
        <v>Patrimônio</v>
      </c>
      <c r="G5553" s="31">
        <v>2008</v>
      </c>
      <c r="H5553" s="24">
        <v>0</v>
      </c>
      <c r="I5553" s="23" t="str">
        <f>VLOOKUP(J5553,PROCV!$E$1:$F$27,2,FALSE)</f>
        <v>16 - Amapá</v>
      </c>
      <c r="J5553" s="22" t="s">
        <v>61</v>
      </c>
      <c r="K5553" s="22">
        <v>0</v>
      </c>
      <c r="L5553" s="31">
        <v>117980</v>
      </c>
      <c r="M5553" s="20">
        <f>VLOOKUP(G5553,PROCV!$A$110:$B$119,2,FALSE)</f>
        <v>1.6508576287825887</v>
      </c>
      <c r="N5553" s="17">
        <f t="shared" si="86"/>
        <v>194768.18304376982</v>
      </c>
    </row>
    <row r="5554" spans="1:14" x14ac:dyDescent="0.25">
      <c r="A5554" s="30" t="s">
        <v>48</v>
      </c>
      <c r="B5554" s="29">
        <v>87206</v>
      </c>
      <c r="C5554" s="28" t="s">
        <v>1097</v>
      </c>
      <c r="D5554" s="27" t="s">
        <v>46</v>
      </c>
      <c r="E5554" s="27" t="s">
        <v>50</v>
      </c>
      <c r="F5554" s="26" t="str">
        <f>VLOOKUP(E5554,PROCV!$A$1:$B$107,2,TRUE)</f>
        <v>Educação e Criação em Artes</v>
      </c>
      <c r="G5554" s="25">
        <v>2008</v>
      </c>
      <c r="H5554" s="24">
        <v>0</v>
      </c>
      <c r="I5554" s="23" t="str">
        <f>VLOOKUP(J5554,PROCV!$E$1:$F$27,2,FALSE)</f>
        <v>26 - Pernambuco</v>
      </c>
      <c r="J5554" s="22" t="s">
        <v>44</v>
      </c>
      <c r="K5554" s="22">
        <v>0</v>
      </c>
      <c r="L5554" s="25">
        <v>185000</v>
      </c>
      <c r="M5554" s="20">
        <f>VLOOKUP(G5554,PROCV!$A$110:$B$119,2,FALSE)</f>
        <v>1.6508576287825887</v>
      </c>
      <c r="N5554" s="17">
        <f t="shared" si="86"/>
        <v>305408.66132477892</v>
      </c>
    </row>
    <row r="5555" spans="1:14" x14ac:dyDescent="0.25">
      <c r="A5555" s="30" t="s">
        <v>48</v>
      </c>
      <c r="B5555" s="29">
        <v>83995</v>
      </c>
      <c r="C5555" s="28" t="s">
        <v>1096</v>
      </c>
      <c r="D5555" s="27" t="s">
        <v>314</v>
      </c>
      <c r="E5555" s="27" t="s">
        <v>265</v>
      </c>
      <c r="F5555" s="26" t="str">
        <f>VLOOKUP(E5555,PROCV!$A$1:$B$107,2,TRUE)</f>
        <v>Patrimônio</v>
      </c>
      <c r="G5555" s="31">
        <v>2008</v>
      </c>
      <c r="H5555" s="24">
        <v>0</v>
      </c>
      <c r="I5555" s="23" t="str">
        <f>VLOOKUP(J5555,PROCV!$E$1:$F$27,2,FALSE)</f>
        <v>13 - Amazonas</v>
      </c>
      <c r="J5555" s="22" t="s">
        <v>823</v>
      </c>
      <c r="K5555" s="22">
        <v>0</v>
      </c>
      <c r="L5555" s="31">
        <v>100000</v>
      </c>
      <c r="M5555" s="20">
        <f>VLOOKUP(G5555,PROCV!$A$110:$B$119,2,FALSE)</f>
        <v>1.6508576287825887</v>
      </c>
      <c r="N5555" s="17">
        <f t="shared" si="86"/>
        <v>165085.76287825886</v>
      </c>
    </row>
    <row r="5556" spans="1:14" x14ac:dyDescent="0.25">
      <c r="A5556" s="30" t="s">
        <v>48</v>
      </c>
      <c r="B5556" s="29">
        <v>83325</v>
      </c>
      <c r="C5556" s="28" t="s">
        <v>1095</v>
      </c>
      <c r="D5556" s="27" t="s">
        <v>46</v>
      </c>
      <c r="E5556" s="27" t="s">
        <v>50</v>
      </c>
      <c r="F5556" s="26" t="str">
        <f>VLOOKUP(E5556,PROCV!$A$1:$B$107,2,TRUE)</f>
        <v>Educação e Criação em Artes</v>
      </c>
      <c r="G5556" s="25">
        <v>2008</v>
      </c>
      <c r="H5556" s="24">
        <v>0</v>
      </c>
      <c r="I5556" s="23" t="str">
        <f>VLOOKUP(J5556,PROCV!$E$1:$F$27,2,FALSE)</f>
        <v>26 - Pernambuco</v>
      </c>
      <c r="J5556" s="22" t="s">
        <v>44</v>
      </c>
      <c r="K5556" s="22">
        <v>0</v>
      </c>
      <c r="L5556" s="25">
        <v>500000</v>
      </c>
      <c r="M5556" s="20">
        <f>VLOOKUP(G5556,PROCV!$A$110:$B$119,2,FALSE)</f>
        <v>1.6508576287825887</v>
      </c>
      <c r="N5556" s="17">
        <f t="shared" si="86"/>
        <v>825428.81439129438</v>
      </c>
    </row>
    <row r="5557" spans="1:14" x14ac:dyDescent="0.25">
      <c r="A5557" s="30" t="s">
        <v>48</v>
      </c>
      <c r="B5557" s="29">
        <v>82253</v>
      </c>
      <c r="C5557" s="28" t="s">
        <v>1094</v>
      </c>
      <c r="D5557" s="27" t="s">
        <v>46</v>
      </c>
      <c r="E5557" s="27" t="s">
        <v>50</v>
      </c>
      <c r="F5557" s="26" t="str">
        <f>VLOOKUP(E5557,PROCV!$A$1:$B$107,2,TRUE)</f>
        <v>Educação e Criação em Artes</v>
      </c>
      <c r="G5557" s="25">
        <v>2008</v>
      </c>
      <c r="H5557" s="24">
        <v>0</v>
      </c>
      <c r="I5557" s="23" t="str">
        <f>VLOOKUP(J5557,PROCV!$E$1:$F$27,2,FALSE)</f>
        <v>53 - Distrito Federal</v>
      </c>
      <c r="J5557" s="22" t="s">
        <v>75</v>
      </c>
      <c r="K5557" s="22">
        <v>0</v>
      </c>
      <c r="L5557" s="25">
        <v>129552</v>
      </c>
      <c r="M5557" s="20">
        <f>VLOOKUP(G5557,PROCV!$A$110:$B$119,2,FALSE)</f>
        <v>1.6508576287825887</v>
      </c>
      <c r="N5557" s="17">
        <f t="shared" si="86"/>
        <v>213871.90752404192</v>
      </c>
    </row>
    <row r="5558" spans="1:14" x14ac:dyDescent="0.25">
      <c r="A5558" s="30" t="s">
        <v>48</v>
      </c>
      <c r="B5558" s="29">
        <v>86771</v>
      </c>
      <c r="C5558" s="28" t="s">
        <v>1093</v>
      </c>
      <c r="D5558" s="27" t="s">
        <v>4</v>
      </c>
      <c r="E5558" s="27" t="s">
        <v>230</v>
      </c>
      <c r="F5558" s="26" t="str">
        <f>VLOOKUP(E5558,PROCV!$A$1:$B$107,2,TRUE)</f>
        <v>Artes Cênicas e Espetáculo</v>
      </c>
      <c r="G5558" s="25">
        <v>2008</v>
      </c>
      <c r="H5558" s="24">
        <v>0</v>
      </c>
      <c r="I5558" s="23" t="str">
        <f>VLOOKUP(J5558,PROCV!$E$1:$F$27,2,FALSE)</f>
        <v>35 - São Paulo</v>
      </c>
      <c r="J5558" s="22" t="s">
        <v>76</v>
      </c>
      <c r="K5558" s="22">
        <v>0</v>
      </c>
      <c r="L5558" s="25">
        <v>115904585.8</v>
      </c>
      <c r="M5558" s="20">
        <f>VLOOKUP(G5558,PROCV!$A$110:$B$119,2,FALSE)</f>
        <v>1.6508576287825887</v>
      </c>
      <c r="N5558" s="17">
        <f t="shared" si="86"/>
        <v>191341969.67881608</v>
      </c>
    </row>
    <row r="5559" spans="1:14" x14ac:dyDescent="0.25">
      <c r="A5559" s="30" t="s">
        <v>48</v>
      </c>
      <c r="B5559" s="29">
        <v>83880</v>
      </c>
      <c r="C5559" s="28" t="s">
        <v>1092</v>
      </c>
      <c r="D5559" s="27" t="s">
        <v>46</v>
      </c>
      <c r="E5559" s="27" t="s">
        <v>50</v>
      </c>
      <c r="F5559" s="26" t="str">
        <f>VLOOKUP(E5559,PROCV!$A$1:$B$107,2,TRUE)</f>
        <v>Educação e Criação em Artes</v>
      </c>
      <c r="G5559" s="25">
        <v>2008</v>
      </c>
      <c r="H5559" s="24">
        <v>0</v>
      </c>
      <c r="I5559" s="23" t="str">
        <f>VLOOKUP(J5559,PROCV!$E$1:$F$27,2,FALSE)</f>
        <v>52 - Goiás</v>
      </c>
      <c r="J5559" s="22" t="s">
        <v>97</v>
      </c>
      <c r="K5559" s="22">
        <v>0</v>
      </c>
      <c r="L5559" s="25">
        <v>120000</v>
      </c>
      <c r="M5559" s="20">
        <f>VLOOKUP(G5559,PROCV!$A$110:$B$119,2,FALSE)</f>
        <v>1.6508576287825887</v>
      </c>
      <c r="N5559" s="17">
        <f t="shared" si="86"/>
        <v>198102.91545391065</v>
      </c>
    </row>
    <row r="5560" spans="1:14" x14ac:dyDescent="0.25">
      <c r="A5560" s="30" t="s">
        <v>48</v>
      </c>
      <c r="B5560" s="29">
        <v>86757</v>
      </c>
      <c r="C5560" s="28" t="s">
        <v>1091</v>
      </c>
      <c r="D5560" s="27" t="s">
        <v>189</v>
      </c>
      <c r="E5560" s="27" t="s">
        <v>278</v>
      </c>
      <c r="F5560" s="26" t="str">
        <f>VLOOKUP(E5560,PROCV!$A$1:$B$107,2,TRUE)</f>
        <v>Artes Cênicas e Espetáculo</v>
      </c>
      <c r="G5560" s="25">
        <v>2008</v>
      </c>
      <c r="H5560" s="24">
        <v>0</v>
      </c>
      <c r="I5560" s="23" t="str">
        <f>VLOOKUP(J5560,PROCV!$E$1:$F$27,2,FALSE)</f>
        <v>53 - Distrito Federal</v>
      </c>
      <c r="J5560" s="22" t="s">
        <v>75</v>
      </c>
      <c r="K5560" s="22">
        <v>0</v>
      </c>
      <c r="L5560" s="25">
        <v>73008</v>
      </c>
      <c r="M5560" s="20">
        <f>VLOOKUP(G5560,PROCV!$A$110:$B$119,2,FALSE)</f>
        <v>1.6508576287825887</v>
      </c>
      <c r="N5560" s="17">
        <f t="shared" si="86"/>
        <v>120525.81376215923</v>
      </c>
    </row>
    <row r="5561" spans="1:14" x14ac:dyDescent="0.25">
      <c r="A5561" s="30" t="s">
        <v>48</v>
      </c>
      <c r="B5561" s="29">
        <v>87012</v>
      </c>
      <c r="C5561" s="28" t="s">
        <v>1090</v>
      </c>
      <c r="D5561" s="27" t="s">
        <v>114</v>
      </c>
      <c r="E5561" s="27" t="s">
        <v>113</v>
      </c>
      <c r="F5561" s="26" t="str">
        <f>VLOOKUP(E5561,PROCV!$A$1:$B$107,2,TRUE)</f>
        <v>Música</v>
      </c>
      <c r="G5561" s="25">
        <v>2008</v>
      </c>
      <c r="H5561" s="24">
        <v>0</v>
      </c>
      <c r="I5561" s="23" t="str">
        <f>VLOOKUP(J5561,PROCV!$E$1:$F$27,2,FALSE)</f>
        <v>43 - Rio Grande do Sul</v>
      </c>
      <c r="J5561" s="22" t="s">
        <v>56</v>
      </c>
      <c r="K5561" s="22">
        <v>0</v>
      </c>
      <c r="L5561" s="25">
        <v>185760</v>
      </c>
      <c r="M5561" s="20">
        <f>VLOOKUP(G5561,PROCV!$A$110:$B$119,2,FALSE)</f>
        <v>1.6508576287825887</v>
      </c>
      <c r="N5561" s="17">
        <f t="shared" si="86"/>
        <v>306663.31312265369</v>
      </c>
    </row>
    <row r="5562" spans="1:14" x14ac:dyDescent="0.25">
      <c r="A5562" s="30" t="s">
        <v>48</v>
      </c>
      <c r="B5562" s="29">
        <v>86796</v>
      </c>
      <c r="C5562" s="28" t="s">
        <v>1089</v>
      </c>
      <c r="D5562" s="27" t="s">
        <v>4</v>
      </c>
      <c r="E5562" s="27" t="s">
        <v>230</v>
      </c>
      <c r="F5562" s="26" t="str">
        <f>VLOOKUP(E5562,PROCV!$A$1:$B$107,2,TRUE)</f>
        <v>Artes Cênicas e Espetáculo</v>
      </c>
      <c r="G5562" s="25">
        <v>2008</v>
      </c>
      <c r="H5562" s="24">
        <v>0</v>
      </c>
      <c r="I5562" s="23" t="str">
        <f>VLOOKUP(J5562,PROCV!$E$1:$F$27,2,FALSE)</f>
        <v>33 - Rio de Janeiro</v>
      </c>
      <c r="J5562" s="22" t="s">
        <v>82</v>
      </c>
      <c r="K5562" s="22">
        <v>0</v>
      </c>
      <c r="L5562" s="25">
        <v>50000</v>
      </c>
      <c r="M5562" s="20">
        <f>VLOOKUP(G5562,PROCV!$A$110:$B$119,2,FALSE)</f>
        <v>1.6508576287825887</v>
      </c>
      <c r="N5562" s="17">
        <f t="shared" si="86"/>
        <v>82542.881439129429</v>
      </c>
    </row>
    <row r="5563" spans="1:14" x14ac:dyDescent="0.25">
      <c r="A5563" s="30" t="s">
        <v>48</v>
      </c>
      <c r="B5563" s="29">
        <v>89264</v>
      </c>
      <c r="C5563" s="28" t="s">
        <v>1088</v>
      </c>
      <c r="D5563" s="27" t="s">
        <v>4</v>
      </c>
      <c r="E5563" s="27" t="s">
        <v>230</v>
      </c>
      <c r="F5563" s="26" t="str">
        <f>VLOOKUP(E5563,PROCV!$A$1:$B$107,2,TRUE)</f>
        <v>Artes Cênicas e Espetáculo</v>
      </c>
      <c r="G5563" s="25">
        <v>2008</v>
      </c>
      <c r="H5563" s="24">
        <v>0</v>
      </c>
      <c r="I5563" s="23" t="str">
        <f>VLOOKUP(J5563,PROCV!$E$1:$F$27,2,FALSE)</f>
        <v>33 - Rio de Janeiro</v>
      </c>
      <c r="J5563" s="22" t="s">
        <v>82</v>
      </c>
      <c r="K5563" s="22">
        <v>0</v>
      </c>
      <c r="L5563" s="25">
        <v>100000</v>
      </c>
      <c r="M5563" s="20">
        <f>VLOOKUP(G5563,PROCV!$A$110:$B$119,2,FALSE)</f>
        <v>1.6508576287825887</v>
      </c>
      <c r="N5563" s="17">
        <f t="shared" si="86"/>
        <v>165085.76287825886</v>
      </c>
    </row>
    <row r="5564" spans="1:14" x14ac:dyDescent="0.25">
      <c r="A5564" s="30" t="s">
        <v>48</v>
      </c>
      <c r="B5564" s="29">
        <v>82951</v>
      </c>
      <c r="C5564" s="28" t="s">
        <v>1087</v>
      </c>
      <c r="D5564" s="27" t="s">
        <v>4</v>
      </c>
      <c r="E5564" s="27" t="s">
        <v>230</v>
      </c>
      <c r="F5564" s="26" t="str">
        <f>VLOOKUP(E5564,PROCV!$A$1:$B$107,2,TRUE)</f>
        <v>Artes Cênicas e Espetáculo</v>
      </c>
      <c r="G5564" s="25">
        <v>2008</v>
      </c>
      <c r="H5564" s="24">
        <v>0</v>
      </c>
      <c r="I5564" s="23" t="str">
        <f>VLOOKUP(J5564,PROCV!$E$1:$F$27,2,FALSE)</f>
        <v>50 - Mato Grosso do Sul</v>
      </c>
      <c r="J5564" s="22" t="s">
        <v>179</v>
      </c>
      <c r="K5564" s="22">
        <v>0</v>
      </c>
      <c r="L5564" s="25">
        <v>97280</v>
      </c>
      <c r="M5564" s="20">
        <f>VLOOKUP(G5564,PROCV!$A$110:$B$119,2,FALSE)</f>
        <v>1.6508576287825887</v>
      </c>
      <c r="N5564" s="17">
        <f t="shared" si="86"/>
        <v>160595.43012797023</v>
      </c>
    </row>
    <row r="5565" spans="1:14" x14ac:dyDescent="0.25">
      <c r="A5565" s="30" t="s">
        <v>48</v>
      </c>
      <c r="B5565" s="29">
        <v>87975</v>
      </c>
      <c r="C5565" s="28" t="s">
        <v>1086</v>
      </c>
      <c r="D5565" s="27" t="s">
        <v>4</v>
      </c>
      <c r="E5565" s="27" t="s">
        <v>230</v>
      </c>
      <c r="F5565" s="26" t="str">
        <f>VLOOKUP(E5565,PROCV!$A$1:$B$107,2,TRUE)</f>
        <v>Artes Cênicas e Espetáculo</v>
      </c>
      <c r="G5565" s="25">
        <v>2008</v>
      </c>
      <c r="H5565" s="24">
        <v>0</v>
      </c>
      <c r="I5565" s="23" t="str">
        <f>VLOOKUP(J5565,PROCV!$E$1:$F$27,2,FALSE)</f>
        <v>33 - Rio de Janeiro</v>
      </c>
      <c r="J5565" s="22" t="s">
        <v>82</v>
      </c>
      <c r="K5565" s="22">
        <v>0</v>
      </c>
      <c r="L5565" s="25">
        <v>25000</v>
      </c>
      <c r="M5565" s="20">
        <f>VLOOKUP(G5565,PROCV!$A$110:$B$119,2,FALSE)</f>
        <v>1.6508576287825887</v>
      </c>
      <c r="N5565" s="17">
        <f t="shared" si="86"/>
        <v>41271.440719564715</v>
      </c>
    </row>
    <row r="5566" spans="1:14" x14ac:dyDescent="0.25">
      <c r="A5566" s="30" t="s">
        <v>48</v>
      </c>
      <c r="B5566" s="29">
        <v>86404</v>
      </c>
      <c r="C5566" s="28" t="s">
        <v>1085</v>
      </c>
      <c r="D5566" s="27" t="s">
        <v>4</v>
      </c>
      <c r="E5566" s="27" t="s">
        <v>230</v>
      </c>
      <c r="F5566" s="26" t="str">
        <f>VLOOKUP(E5566,PROCV!$A$1:$B$107,2,TRUE)</f>
        <v>Artes Cênicas e Espetáculo</v>
      </c>
      <c r="G5566" s="25">
        <v>2008</v>
      </c>
      <c r="H5566" s="24">
        <v>0</v>
      </c>
      <c r="I5566" s="23" t="str">
        <f>VLOOKUP(J5566,PROCV!$E$1:$F$27,2,FALSE)</f>
        <v>33 - Rio de Janeiro</v>
      </c>
      <c r="J5566" s="22" t="s">
        <v>82</v>
      </c>
      <c r="K5566" s="22">
        <v>0</v>
      </c>
      <c r="L5566" s="25">
        <v>25000</v>
      </c>
      <c r="M5566" s="20">
        <f>VLOOKUP(G5566,PROCV!$A$110:$B$119,2,FALSE)</f>
        <v>1.6508576287825887</v>
      </c>
      <c r="N5566" s="17">
        <f t="shared" si="86"/>
        <v>41271.440719564715</v>
      </c>
    </row>
    <row r="5567" spans="1:14" x14ac:dyDescent="0.25">
      <c r="A5567" s="30" t="s">
        <v>48</v>
      </c>
      <c r="B5567" s="29">
        <v>84291</v>
      </c>
      <c r="C5567" s="28" t="s">
        <v>1084</v>
      </c>
      <c r="D5567" s="27" t="s">
        <v>114</v>
      </c>
      <c r="E5567" s="27" t="s">
        <v>113</v>
      </c>
      <c r="F5567" s="26" t="str">
        <f>VLOOKUP(E5567,PROCV!$A$1:$B$107,2,TRUE)</f>
        <v>Música</v>
      </c>
      <c r="G5567" s="25">
        <v>2008</v>
      </c>
      <c r="H5567" s="24">
        <v>0</v>
      </c>
      <c r="I5567" s="23" t="str">
        <f>VLOOKUP(J5567,PROCV!$E$1:$F$27,2,FALSE)</f>
        <v>53 - Distrito Federal</v>
      </c>
      <c r="J5567" s="22" t="s">
        <v>75</v>
      </c>
      <c r="K5567" s="22">
        <v>0</v>
      </c>
      <c r="L5567" s="25">
        <v>50000</v>
      </c>
      <c r="M5567" s="20">
        <f>VLOOKUP(G5567,PROCV!$A$110:$B$119,2,FALSE)</f>
        <v>1.6508576287825887</v>
      </c>
      <c r="N5567" s="17">
        <f t="shared" si="86"/>
        <v>82542.881439129429</v>
      </c>
    </row>
    <row r="5568" spans="1:14" x14ac:dyDescent="0.25">
      <c r="A5568" s="30" t="s">
        <v>48</v>
      </c>
      <c r="B5568" s="29">
        <v>93036</v>
      </c>
      <c r="C5568" s="28" t="s">
        <v>1083</v>
      </c>
      <c r="D5568" s="27" t="s">
        <v>46</v>
      </c>
      <c r="E5568" s="27" t="s">
        <v>50</v>
      </c>
      <c r="F5568" s="26" t="str">
        <f>VLOOKUP(E5568,PROCV!$A$1:$B$107,2,TRUE)</f>
        <v>Educação e Criação em Artes</v>
      </c>
      <c r="G5568" s="25">
        <v>2009</v>
      </c>
      <c r="H5568" s="24">
        <v>0</v>
      </c>
      <c r="I5568" s="23" t="str">
        <f>VLOOKUP(J5568,PROCV!$E$1:$F$27,2,FALSE)</f>
        <v>25 - Paraíba</v>
      </c>
      <c r="J5568" s="22" t="s">
        <v>346</v>
      </c>
      <c r="K5568" s="22">
        <v>0</v>
      </c>
      <c r="L5568" s="21">
        <v>155323</v>
      </c>
      <c r="M5568" s="20">
        <f>VLOOKUP(G5568,PROCV!$A$110:$B$119,2,FALSE)</f>
        <v>1.5826205680692205</v>
      </c>
      <c r="N5568" s="17">
        <f t="shared" si="86"/>
        <v>245817.37449421553</v>
      </c>
    </row>
    <row r="5569" spans="1:14" x14ac:dyDescent="0.25">
      <c r="A5569" s="30" t="s">
        <v>48</v>
      </c>
      <c r="B5569" s="29">
        <v>94033</v>
      </c>
      <c r="C5569" s="28" t="s">
        <v>1082</v>
      </c>
      <c r="D5569" s="27" t="s">
        <v>46</v>
      </c>
      <c r="E5569" s="27" t="s">
        <v>50</v>
      </c>
      <c r="F5569" s="26" t="str">
        <f>VLOOKUP(E5569,PROCV!$A$1:$B$107,2,TRUE)</f>
        <v>Educação e Criação em Artes</v>
      </c>
      <c r="G5569" s="25">
        <v>2009</v>
      </c>
      <c r="H5569" s="24">
        <v>0</v>
      </c>
      <c r="I5569" s="23" t="str">
        <f>VLOOKUP(J5569,PROCV!$E$1:$F$27,2,FALSE)</f>
        <v>26 - Pernambuco</v>
      </c>
      <c r="J5569" s="22" t="s">
        <v>44</v>
      </c>
      <c r="K5569" s="22">
        <v>0</v>
      </c>
      <c r="L5569" s="21">
        <v>100000</v>
      </c>
      <c r="M5569" s="20">
        <f>VLOOKUP(G5569,PROCV!$A$110:$B$119,2,FALSE)</f>
        <v>1.5826205680692205</v>
      </c>
      <c r="N5569" s="17">
        <f t="shared" si="86"/>
        <v>158262.05680692205</v>
      </c>
    </row>
    <row r="5570" spans="1:14" x14ac:dyDescent="0.25">
      <c r="A5570" s="30" t="s">
        <v>48</v>
      </c>
      <c r="B5570" s="29">
        <v>82716</v>
      </c>
      <c r="C5570" s="28" t="s">
        <v>1081</v>
      </c>
      <c r="D5570" s="27" t="s">
        <v>46</v>
      </c>
      <c r="E5570" s="27" t="s">
        <v>50</v>
      </c>
      <c r="F5570" s="26" t="str">
        <f>VLOOKUP(E5570,PROCV!$A$1:$B$107,2,TRUE)</f>
        <v>Educação e Criação em Artes</v>
      </c>
      <c r="G5570" s="25">
        <v>2009</v>
      </c>
      <c r="H5570" s="24">
        <v>0</v>
      </c>
      <c r="I5570" s="23" t="str">
        <f>VLOOKUP(J5570,PROCV!$E$1:$F$27,2,FALSE)</f>
        <v>31 - Minas Gerais</v>
      </c>
      <c r="J5570" s="22" t="s">
        <v>85</v>
      </c>
      <c r="K5570" s="22">
        <v>0</v>
      </c>
      <c r="L5570" s="21">
        <v>110870.29</v>
      </c>
      <c r="M5570" s="20">
        <f>VLOOKUP(G5570,PROCV!$A$110:$B$119,2,FALSE)</f>
        <v>1.5826205680692205</v>
      </c>
      <c r="N5570" s="17">
        <f t="shared" ref="N5570:N5633" si="87">+M5570*L5570</f>
        <v>175465.60134179919</v>
      </c>
    </row>
    <row r="5571" spans="1:14" x14ac:dyDescent="0.25">
      <c r="A5571" s="30" t="s">
        <v>48</v>
      </c>
      <c r="B5571" s="29">
        <v>98880</v>
      </c>
      <c r="C5571" s="28" t="s">
        <v>1080</v>
      </c>
      <c r="D5571" s="27" t="s">
        <v>4</v>
      </c>
      <c r="E5571" s="27" t="s">
        <v>224</v>
      </c>
      <c r="F5571" s="26" t="str">
        <f>VLOOKUP(E5571,PROCV!$A$1:$B$107,2,TRUE)</f>
        <v>Patrimônio</v>
      </c>
      <c r="G5571" s="25">
        <v>2009</v>
      </c>
      <c r="H5571" s="24">
        <v>0</v>
      </c>
      <c r="I5571" s="23" t="str">
        <f>VLOOKUP(J5571,PROCV!$E$1:$F$27,2,FALSE)</f>
        <v>31 - Minas Gerais</v>
      </c>
      <c r="J5571" s="22" t="s">
        <v>85</v>
      </c>
      <c r="K5571" s="22">
        <v>0</v>
      </c>
      <c r="L5571" s="21">
        <v>150000</v>
      </c>
      <c r="M5571" s="20">
        <f>VLOOKUP(G5571,PROCV!$A$110:$B$119,2,FALSE)</f>
        <v>1.5826205680692205</v>
      </c>
      <c r="N5571" s="17">
        <f t="shared" si="87"/>
        <v>237393.08521038308</v>
      </c>
    </row>
    <row r="5572" spans="1:14" x14ac:dyDescent="0.25">
      <c r="A5572" s="30" t="s">
        <v>48</v>
      </c>
      <c r="B5572" s="29">
        <v>97980</v>
      </c>
      <c r="C5572" s="28" t="s">
        <v>1079</v>
      </c>
      <c r="D5572" s="27" t="s">
        <v>4</v>
      </c>
      <c r="E5572" s="27" t="s">
        <v>224</v>
      </c>
      <c r="F5572" s="26" t="str">
        <f>VLOOKUP(E5572,PROCV!$A$1:$B$107,2,TRUE)</f>
        <v>Patrimônio</v>
      </c>
      <c r="G5572" s="25">
        <v>2009</v>
      </c>
      <c r="H5572" s="24">
        <v>0</v>
      </c>
      <c r="I5572" s="23" t="str">
        <f>VLOOKUP(J5572,PROCV!$E$1:$F$27,2,FALSE)</f>
        <v>31 - Minas Gerais</v>
      </c>
      <c r="J5572" s="22" t="s">
        <v>85</v>
      </c>
      <c r="K5572" s="22">
        <v>0</v>
      </c>
      <c r="L5572" s="21">
        <v>75000</v>
      </c>
      <c r="M5572" s="20">
        <f>VLOOKUP(G5572,PROCV!$A$110:$B$119,2,FALSE)</f>
        <v>1.5826205680692205</v>
      </c>
      <c r="N5572" s="17">
        <f t="shared" si="87"/>
        <v>118696.54260519154</v>
      </c>
    </row>
    <row r="5573" spans="1:14" x14ac:dyDescent="0.25">
      <c r="A5573" s="30" t="s">
        <v>48</v>
      </c>
      <c r="B5573" s="29">
        <v>91986</v>
      </c>
      <c r="C5573" s="28" t="s">
        <v>1078</v>
      </c>
      <c r="D5573" s="27" t="s">
        <v>4</v>
      </c>
      <c r="E5573" s="27" t="s">
        <v>259</v>
      </c>
      <c r="F5573" s="26" t="str">
        <f>VLOOKUP(E5573,PROCV!$A$1:$B$107,2,TRUE)</f>
        <v>Arquitetura e Design</v>
      </c>
      <c r="G5573" s="25">
        <v>2009</v>
      </c>
      <c r="H5573" s="24">
        <v>0</v>
      </c>
      <c r="I5573" s="23" t="str">
        <f>VLOOKUP(J5573,PROCV!$E$1:$F$27,2,FALSE)</f>
        <v>31 - Minas Gerais</v>
      </c>
      <c r="J5573" s="22" t="s">
        <v>85</v>
      </c>
      <c r="K5573" s="22">
        <v>0</v>
      </c>
      <c r="L5573" s="21">
        <v>25000</v>
      </c>
      <c r="M5573" s="20">
        <f>VLOOKUP(G5573,PROCV!$A$110:$B$119,2,FALSE)</f>
        <v>1.5826205680692205</v>
      </c>
      <c r="N5573" s="17">
        <f t="shared" si="87"/>
        <v>39565.514201730512</v>
      </c>
    </row>
    <row r="5574" spans="1:14" x14ac:dyDescent="0.25">
      <c r="A5574" s="30" t="s">
        <v>48</v>
      </c>
      <c r="B5574" s="29">
        <v>93779</v>
      </c>
      <c r="C5574" s="28" t="s">
        <v>1077</v>
      </c>
      <c r="D5574" s="27" t="s">
        <v>4</v>
      </c>
      <c r="E5574" s="27" t="s">
        <v>224</v>
      </c>
      <c r="F5574" s="26" t="str">
        <f>VLOOKUP(E5574,PROCV!$A$1:$B$107,2,TRUE)</f>
        <v>Patrimônio</v>
      </c>
      <c r="G5574" s="31">
        <v>2009</v>
      </c>
      <c r="H5574" s="24">
        <v>0</v>
      </c>
      <c r="I5574" s="23" t="str">
        <f>VLOOKUP(J5574,PROCV!$E$1:$F$27,2,FALSE)</f>
        <v>32 - Espírito Santo</v>
      </c>
      <c r="J5574" s="22" t="s">
        <v>67</v>
      </c>
      <c r="K5574" s="22">
        <v>0</v>
      </c>
      <c r="L5574" s="21">
        <v>75000</v>
      </c>
      <c r="M5574" s="20">
        <f>VLOOKUP(G5574,PROCV!$A$110:$B$119,2,FALSE)</f>
        <v>1.5826205680692205</v>
      </c>
      <c r="N5574" s="17">
        <f t="shared" si="87"/>
        <v>118696.54260519154</v>
      </c>
    </row>
    <row r="5575" spans="1:14" x14ac:dyDescent="0.25">
      <c r="A5575" s="30" t="s">
        <v>48</v>
      </c>
      <c r="B5575" s="29">
        <v>95673</v>
      </c>
      <c r="C5575" s="28" t="s">
        <v>1076</v>
      </c>
      <c r="D5575" s="27" t="s">
        <v>4</v>
      </c>
      <c r="E5575" s="27" t="s">
        <v>224</v>
      </c>
      <c r="F5575" s="26" t="str">
        <f>VLOOKUP(E5575,PROCV!$A$1:$B$107,2,TRUE)</f>
        <v>Patrimônio</v>
      </c>
      <c r="G5575" s="25">
        <v>2009</v>
      </c>
      <c r="H5575" s="24">
        <v>0</v>
      </c>
      <c r="I5575" s="23" t="str">
        <f>VLOOKUP(J5575,PROCV!$E$1:$F$27,2,FALSE)</f>
        <v>35 - São Paulo</v>
      </c>
      <c r="J5575" s="22" t="s">
        <v>76</v>
      </c>
      <c r="K5575" s="22">
        <v>0</v>
      </c>
      <c r="L5575" s="21">
        <v>50000</v>
      </c>
      <c r="M5575" s="20">
        <f>VLOOKUP(G5575,PROCV!$A$110:$B$119,2,FALSE)</f>
        <v>1.5826205680692205</v>
      </c>
      <c r="N5575" s="17">
        <f t="shared" si="87"/>
        <v>79131.028403461023</v>
      </c>
    </row>
    <row r="5576" spans="1:14" x14ac:dyDescent="0.25">
      <c r="A5576" s="30" t="s">
        <v>48</v>
      </c>
      <c r="B5576" s="29">
        <v>90924</v>
      </c>
      <c r="C5576" s="28" t="s">
        <v>1075</v>
      </c>
      <c r="D5576" s="27" t="s">
        <v>46</v>
      </c>
      <c r="E5576" s="27" t="s">
        <v>50</v>
      </c>
      <c r="F5576" s="26" t="str">
        <f>VLOOKUP(E5576,PROCV!$A$1:$B$107,2,TRUE)</f>
        <v>Educação e Criação em Artes</v>
      </c>
      <c r="G5576" s="25">
        <v>2009</v>
      </c>
      <c r="H5576" s="24">
        <v>0</v>
      </c>
      <c r="I5576" s="23" t="str">
        <f>VLOOKUP(J5576,PROCV!$E$1:$F$27,2,FALSE)</f>
        <v>43 - Rio Grande do Sul</v>
      </c>
      <c r="J5576" s="22" t="s">
        <v>56</v>
      </c>
      <c r="K5576" s="22">
        <v>0</v>
      </c>
      <c r="L5576" s="21">
        <v>84705.16</v>
      </c>
      <c r="M5576" s="20">
        <f>VLOOKUP(G5576,PROCV!$A$110:$B$119,2,FALSE)</f>
        <v>1.5826205680692205</v>
      </c>
      <c r="N5576" s="17">
        <f t="shared" si="87"/>
        <v>134056.12843759422</v>
      </c>
    </row>
    <row r="5577" spans="1:14" x14ac:dyDescent="0.25">
      <c r="A5577" s="30" t="s">
        <v>48</v>
      </c>
      <c r="B5577" s="29">
        <v>95118</v>
      </c>
      <c r="C5577" s="28" t="s">
        <v>1074</v>
      </c>
      <c r="D5577" s="27" t="s">
        <v>46</v>
      </c>
      <c r="E5577" s="27" t="s">
        <v>50</v>
      </c>
      <c r="F5577" s="26" t="str">
        <f>VLOOKUP(E5577,PROCV!$A$1:$B$107,2,TRUE)</f>
        <v>Educação e Criação em Artes</v>
      </c>
      <c r="G5577" s="25">
        <v>2009</v>
      </c>
      <c r="H5577" s="24">
        <v>0</v>
      </c>
      <c r="I5577" s="23" t="str">
        <f>VLOOKUP(J5577,PROCV!$E$1:$F$27,2,FALSE)</f>
        <v>16 - Amapá</v>
      </c>
      <c r="J5577" s="22" t="s">
        <v>61</v>
      </c>
      <c r="K5577" s="22">
        <v>0</v>
      </c>
      <c r="L5577" s="21">
        <v>993800</v>
      </c>
      <c r="M5577" s="20">
        <f>VLOOKUP(G5577,PROCV!$A$110:$B$119,2,FALSE)</f>
        <v>1.5826205680692205</v>
      </c>
      <c r="N5577" s="17">
        <f t="shared" si="87"/>
        <v>1572808.3205471912</v>
      </c>
    </row>
    <row r="5578" spans="1:14" x14ac:dyDescent="0.25">
      <c r="A5578" s="30" t="s">
        <v>48</v>
      </c>
      <c r="B5578" s="29">
        <v>96591</v>
      </c>
      <c r="C5578" s="28" t="s">
        <v>1073</v>
      </c>
      <c r="D5578" s="27" t="s">
        <v>4</v>
      </c>
      <c r="E5578" s="27" t="s">
        <v>224</v>
      </c>
      <c r="F5578" s="26" t="str">
        <f>VLOOKUP(E5578,PROCV!$A$1:$B$107,2,TRUE)</f>
        <v>Patrimônio</v>
      </c>
      <c r="G5578" s="25">
        <v>2009</v>
      </c>
      <c r="H5578" s="24">
        <v>0</v>
      </c>
      <c r="I5578" s="23" t="str">
        <f>VLOOKUP(J5578,PROCV!$E$1:$F$27,2,FALSE)</f>
        <v>35 - São Paulo</v>
      </c>
      <c r="J5578" s="22" t="s">
        <v>76</v>
      </c>
      <c r="K5578" s="22">
        <v>0</v>
      </c>
      <c r="L5578" s="21">
        <v>50000</v>
      </c>
      <c r="M5578" s="20">
        <f>VLOOKUP(G5578,PROCV!$A$110:$B$119,2,FALSE)</f>
        <v>1.5826205680692205</v>
      </c>
      <c r="N5578" s="17">
        <f t="shared" si="87"/>
        <v>79131.028403461023</v>
      </c>
    </row>
    <row r="5579" spans="1:14" x14ac:dyDescent="0.25">
      <c r="A5579" s="30" t="s">
        <v>48</v>
      </c>
      <c r="B5579" s="29">
        <v>92348</v>
      </c>
      <c r="C5579" s="28" t="s">
        <v>1072</v>
      </c>
      <c r="D5579" s="27" t="s">
        <v>4</v>
      </c>
      <c r="E5579" s="27" t="s">
        <v>230</v>
      </c>
      <c r="F5579" s="26" t="str">
        <f>VLOOKUP(E5579,PROCV!$A$1:$B$107,2,TRUE)</f>
        <v>Artes Cênicas e Espetáculo</v>
      </c>
      <c r="G5579" s="25">
        <v>2009</v>
      </c>
      <c r="H5579" s="24">
        <v>0</v>
      </c>
      <c r="I5579" s="23" t="str">
        <f>VLOOKUP(J5579,PROCV!$E$1:$F$27,2,FALSE)</f>
        <v>43 - Rio Grande do Sul</v>
      </c>
      <c r="J5579" s="22" t="s">
        <v>56</v>
      </c>
      <c r="K5579" s="22">
        <v>0</v>
      </c>
      <c r="L5579" s="21">
        <v>25000</v>
      </c>
      <c r="M5579" s="20">
        <f>VLOOKUP(G5579,PROCV!$A$110:$B$119,2,FALSE)</f>
        <v>1.5826205680692205</v>
      </c>
      <c r="N5579" s="17">
        <f t="shared" si="87"/>
        <v>39565.514201730512</v>
      </c>
    </row>
    <row r="5580" spans="1:14" x14ac:dyDescent="0.25">
      <c r="A5580" s="30" t="s">
        <v>48</v>
      </c>
      <c r="B5580" s="29">
        <v>93447</v>
      </c>
      <c r="C5580" s="28" t="s">
        <v>1071</v>
      </c>
      <c r="D5580" s="27" t="s">
        <v>4</v>
      </c>
      <c r="E5580" s="27" t="s">
        <v>224</v>
      </c>
      <c r="F5580" s="26" t="str">
        <f>VLOOKUP(E5580,PROCV!$A$1:$B$107,2,TRUE)</f>
        <v>Patrimônio</v>
      </c>
      <c r="G5580" s="31">
        <v>2009</v>
      </c>
      <c r="H5580" s="24">
        <v>0</v>
      </c>
      <c r="I5580" s="23" t="str">
        <f>VLOOKUP(J5580,PROCV!$E$1:$F$27,2,FALSE)</f>
        <v>31 - Minas Gerais</v>
      </c>
      <c r="J5580" s="22" t="s">
        <v>85</v>
      </c>
      <c r="K5580" s="22">
        <v>0</v>
      </c>
      <c r="L5580" s="21">
        <v>75000</v>
      </c>
      <c r="M5580" s="20">
        <f>VLOOKUP(G5580,PROCV!$A$110:$B$119,2,FALSE)</f>
        <v>1.5826205680692205</v>
      </c>
      <c r="N5580" s="17">
        <f t="shared" si="87"/>
        <v>118696.54260519154</v>
      </c>
    </row>
    <row r="5581" spans="1:14" x14ac:dyDescent="0.25">
      <c r="A5581" s="30" t="s">
        <v>48</v>
      </c>
      <c r="B5581" s="29">
        <v>94294</v>
      </c>
      <c r="C5581" s="28" t="s">
        <v>1070</v>
      </c>
      <c r="D5581" s="27" t="s">
        <v>46</v>
      </c>
      <c r="E5581" s="27" t="s">
        <v>50</v>
      </c>
      <c r="F5581" s="26" t="str">
        <f>VLOOKUP(E5581,PROCV!$A$1:$B$107,2,TRUE)</f>
        <v>Educação e Criação em Artes</v>
      </c>
      <c r="G5581" s="25">
        <v>2009</v>
      </c>
      <c r="H5581" s="24">
        <v>0</v>
      </c>
      <c r="I5581" s="23" t="str">
        <f>VLOOKUP(J5581,PROCV!$E$1:$F$27,2,FALSE)</f>
        <v>53 - Distrito Federal</v>
      </c>
      <c r="J5581" s="22" t="s">
        <v>75</v>
      </c>
      <c r="K5581" s="22">
        <v>0</v>
      </c>
      <c r="L5581" s="21">
        <v>50000</v>
      </c>
      <c r="M5581" s="20">
        <f>VLOOKUP(G5581,PROCV!$A$110:$B$119,2,FALSE)</f>
        <v>1.5826205680692205</v>
      </c>
      <c r="N5581" s="17">
        <f t="shared" si="87"/>
        <v>79131.028403461023</v>
      </c>
    </row>
    <row r="5582" spans="1:14" x14ac:dyDescent="0.25">
      <c r="A5582" s="30" t="s">
        <v>48</v>
      </c>
      <c r="B5582" s="29">
        <v>96600</v>
      </c>
      <c r="C5582" s="28" t="s">
        <v>1069</v>
      </c>
      <c r="D5582" s="27" t="s">
        <v>4</v>
      </c>
      <c r="E5582" s="27" t="s">
        <v>224</v>
      </c>
      <c r="F5582" s="26" t="str">
        <f>VLOOKUP(E5582,PROCV!$A$1:$B$107,2,TRUE)</f>
        <v>Patrimônio</v>
      </c>
      <c r="G5582" s="25">
        <v>2009</v>
      </c>
      <c r="H5582" s="24">
        <v>0</v>
      </c>
      <c r="I5582" s="23" t="str">
        <f>VLOOKUP(J5582,PROCV!$E$1:$F$27,2,FALSE)</f>
        <v>25 - Paraíba</v>
      </c>
      <c r="J5582" s="22" t="s">
        <v>346</v>
      </c>
      <c r="K5582" s="22">
        <v>0</v>
      </c>
      <c r="L5582" s="21">
        <v>50000</v>
      </c>
      <c r="M5582" s="20">
        <f>VLOOKUP(G5582,PROCV!$A$110:$B$119,2,FALSE)</f>
        <v>1.5826205680692205</v>
      </c>
      <c r="N5582" s="17">
        <f t="shared" si="87"/>
        <v>79131.028403461023</v>
      </c>
    </row>
    <row r="5583" spans="1:14" x14ac:dyDescent="0.25">
      <c r="A5583" s="30" t="s">
        <v>48</v>
      </c>
      <c r="B5583" s="29">
        <v>97590</v>
      </c>
      <c r="C5583" s="28" t="s">
        <v>1068</v>
      </c>
      <c r="D5583" s="27" t="s">
        <v>4</v>
      </c>
      <c r="E5583" s="27" t="s">
        <v>224</v>
      </c>
      <c r="F5583" s="26" t="str">
        <f>VLOOKUP(E5583,PROCV!$A$1:$B$107,2,TRUE)</f>
        <v>Patrimônio</v>
      </c>
      <c r="G5583" s="25">
        <v>2009</v>
      </c>
      <c r="H5583" s="24">
        <v>0</v>
      </c>
      <c r="I5583" s="23" t="str">
        <f>VLOOKUP(J5583,PROCV!$E$1:$F$27,2,FALSE)</f>
        <v>35 - São Paulo</v>
      </c>
      <c r="J5583" s="22" t="s">
        <v>76</v>
      </c>
      <c r="K5583" s="22">
        <v>0</v>
      </c>
      <c r="L5583" s="21">
        <v>150000</v>
      </c>
      <c r="M5583" s="20">
        <f>VLOOKUP(G5583,PROCV!$A$110:$B$119,2,FALSE)</f>
        <v>1.5826205680692205</v>
      </c>
      <c r="N5583" s="17">
        <f t="shared" si="87"/>
        <v>237393.08521038308</v>
      </c>
    </row>
    <row r="5584" spans="1:14" x14ac:dyDescent="0.25">
      <c r="A5584" s="30" t="s">
        <v>48</v>
      </c>
      <c r="B5584" s="29">
        <v>97587</v>
      </c>
      <c r="C5584" s="28" t="s">
        <v>1067</v>
      </c>
      <c r="D5584" s="27" t="s">
        <v>4</v>
      </c>
      <c r="E5584" s="27" t="s">
        <v>224</v>
      </c>
      <c r="F5584" s="26" t="str">
        <f>VLOOKUP(E5584,PROCV!$A$1:$B$107,2,TRUE)</f>
        <v>Patrimônio</v>
      </c>
      <c r="G5584" s="25">
        <v>2009</v>
      </c>
      <c r="H5584" s="24">
        <v>0</v>
      </c>
      <c r="I5584" s="23" t="str">
        <f>VLOOKUP(J5584,PROCV!$E$1:$F$27,2,FALSE)</f>
        <v>50 - Mato Grosso do Sul</v>
      </c>
      <c r="J5584" s="22" t="s">
        <v>179</v>
      </c>
      <c r="K5584" s="22">
        <v>0</v>
      </c>
      <c r="L5584" s="21">
        <v>75000</v>
      </c>
      <c r="M5584" s="20">
        <f>VLOOKUP(G5584,PROCV!$A$110:$B$119,2,FALSE)</f>
        <v>1.5826205680692205</v>
      </c>
      <c r="N5584" s="17">
        <f t="shared" si="87"/>
        <v>118696.54260519154</v>
      </c>
    </row>
    <row r="5585" spans="1:14" x14ac:dyDescent="0.25">
      <c r="A5585" s="30" t="s">
        <v>48</v>
      </c>
      <c r="B5585" s="29">
        <v>97860</v>
      </c>
      <c r="C5585" s="28" t="s">
        <v>1066</v>
      </c>
      <c r="D5585" s="27" t="s">
        <v>46</v>
      </c>
      <c r="E5585" s="27" t="s">
        <v>50</v>
      </c>
      <c r="F5585" s="26" t="str">
        <f>VLOOKUP(E5585,PROCV!$A$1:$B$107,2,TRUE)</f>
        <v>Educação e Criação em Artes</v>
      </c>
      <c r="G5585" s="25">
        <v>2009</v>
      </c>
      <c r="H5585" s="24">
        <v>0</v>
      </c>
      <c r="I5585" s="23" t="str">
        <f>VLOOKUP(J5585,PROCV!$E$1:$F$27,2,FALSE)</f>
        <v>35 - São Paulo</v>
      </c>
      <c r="J5585" s="22" t="s">
        <v>76</v>
      </c>
      <c r="K5585" s="22">
        <v>0</v>
      </c>
      <c r="L5585" s="21">
        <v>100000</v>
      </c>
      <c r="M5585" s="20">
        <f>VLOOKUP(G5585,PROCV!$A$110:$B$119,2,FALSE)</f>
        <v>1.5826205680692205</v>
      </c>
      <c r="N5585" s="17">
        <f t="shared" si="87"/>
        <v>158262.05680692205</v>
      </c>
    </row>
    <row r="5586" spans="1:14" x14ac:dyDescent="0.25">
      <c r="A5586" s="30" t="s">
        <v>48</v>
      </c>
      <c r="B5586" s="29">
        <v>96439</v>
      </c>
      <c r="C5586" s="28" t="s">
        <v>1065</v>
      </c>
      <c r="D5586" s="27" t="s">
        <v>46</v>
      </c>
      <c r="E5586" s="27" t="s">
        <v>50</v>
      </c>
      <c r="F5586" s="26" t="str">
        <f>VLOOKUP(E5586,PROCV!$A$1:$B$107,2,TRUE)</f>
        <v>Educação e Criação em Artes</v>
      </c>
      <c r="G5586" s="25">
        <v>2009</v>
      </c>
      <c r="H5586" s="24">
        <v>0</v>
      </c>
      <c r="I5586" s="23" t="str">
        <f>VLOOKUP(J5586,PROCV!$E$1:$F$27,2,FALSE)</f>
        <v>43 - Rio Grande do Sul</v>
      </c>
      <c r="J5586" s="22" t="s">
        <v>56</v>
      </c>
      <c r="K5586" s="22">
        <v>0</v>
      </c>
      <c r="L5586" s="21">
        <v>100000</v>
      </c>
      <c r="M5586" s="20">
        <f>VLOOKUP(G5586,PROCV!$A$110:$B$119,2,FALSE)</f>
        <v>1.5826205680692205</v>
      </c>
      <c r="N5586" s="17">
        <f t="shared" si="87"/>
        <v>158262.05680692205</v>
      </c>
    </row>
    <row r="5587" spans="1:14" x14ac:dyDescent="0.25">
      <c r="A5587" s="30" t="s">
        <v>48</v>
      </c>
      <c r="B5587" s="29">
        <v>94416</v>
      </c>
      <c r="C5587" s="28" t="s">
        <v>1064</v>
      </c>
      <c r="D5587" s="27" t="s">
        <v>4</v>
      </c>
      <c r="E5587" s="27" t="s">
        <v>224</v>
      </c>
      <c r="F5587" s="26" t="str">
        <f>VLOOKUP(E5587,PROCV!$A$1:$B$107,2,TRUE)</f>
        <v>Patrimônio</v>
      </c>
      <c r="G5587" s="31">
        <v>2009</v>
      </c>
      <c r="H5587" s="24">
        <v>0</v>
      </c>
      <c r="I5587" s="23" t="str">
        <f>VLOOKUP(J5587,PROCV!$E$1:$F$27,2,FALSE)</f>
        <v>23 - Ceará</v>
      </c>
      <c r="J5587" s="22" t="s">
        <v>52</v>
      </c>
      <c r="K5587" s="22">
        <v>0</v>
      </c>
      <c r="L5587" s="21">
        <v>25000</v>
      </c>
      <c r="M5587" s="20">
        <f>VLOOKUP(G5587,PROCV!$A$110:$B$119,2,FALSE)</f>
        <v>1.5826205680692205</v>
      </c>
      <c r="N5587" s="17">
        <f t="shared" si="87"/>
        <v>39565.514201730512</v>
      </c>
    </row>
    <row r="5588" spans="1:14" x14ac:dyDescent="0.25">
      <c r="A5588" s="30" t="s">
        <v>48</v>
      </c>
      <c r="B5588" s="29">
        <v>97670</v>
      </c>
      <c r="C5588" s="28" t="s">
        <v>1063</v>
      </c>
      <c r="D5588" s="27" t="s">
        <v>4</v>
      </c>
      <c r="E5588" s="27" t="s">
        <v>224</v>
      </c>
      <c r="F5588" s="26" t="str">
        <f>VLOOKUP(E5588,PROCV!$A$1:$B$107,2,TRUE)</f>
        <v>Patrimônio</v>
      </c>
      <c r="G5588" s="25">
        <v>2009</v>
      </c>
      <c r="H5588" s="24">
        <v>0</v>
      </c>
      <c r="I5588" s="23" t="str">
        <f>VLOOKUP(J5588,PROCV!$E$1:$F$27,2,FALSE)</f>
        <v>35 - São Paulo</v>
      </c>
      <c r="J5588" s="22" t="s">
        <v>76</v>
      </c>
      <c r="K5588" s="22">
        <v>0</v>
      </c>
      <c r="L5588" s="21">
        <v>150000</v>
      </c>
      <c r="M5588" s="20">
        <f>VLOOKUP(G5588,PROCV!$A$110:$B$119,2,FALSE)</f>
        <v>1.5826205680692205</v>
      </c>
      <c r="N5588" s="17">
        <f t="shared" si="87"/>
        <v>237393.08521038308</v>
      </c>
    </row>
    <row r="5589" spans="1:14" x14ac:dyDescent="0.25">
      <c r="A5589" s="30" t="s">
        <v>48</v>
      </c>
      <c r="B5589" s="29">
        <v>96666</v>
      </c>
      <c r="C5589" s="28" t="s">
        <v>1062</v>
      </c>
      <c r="D5589" s="27" t="s">
        <v>4</v>
      </c>
      <c r="E5589" s="27" t="s">
        <v>224</v>
      </c>
      <c r="F5589" s="26" t="str">
        <f>VLOOKUP(E5589,PROCV!$A$1:$B$107,2,TRUE)</f>
        <v>Patrimônio</v>
      </c>
      <c r="G5589" s="25">
        <v>2009</v>
      </c>
      <c r="H5589" s="24">
        <v>0</v>
      </c>
      <c r="I5589" s="23" t="str">
        <f>VLOOKUP(J5589,PROCV!$E$1:$F$27,2,FALSE)</f>
        <v>43 - Rio Grande do Sul</v>
      </c>
      <c r="J5589" s="22" t="s">
        <v>56</v>
      </c>
      <c r="K5589" s="22">
        <v>0</v>
      </c>
      <c r="L5589" s="21">
        <v>50000</v>
      </c>
      <c r="M5589" s="20">
        <f>VLOOKUP(G5589,PROCV!$A$110:$B$119,2,FALSE)</f>
        <v>1.5826205680692205</v>
      </c>
      <c r="N5589" s="17">
        <f t="shared" si="87"/>
        <v>79131.028403461023</v>
      </c>
    </row>
    <row r="5590" spans="1:14" x14ac:dyDescent="0.25">
      <c r="A5590" s="30" t="s">
        <v>48</v>
      </c>
      <c r="B5590" s="29">
        <v>90946</v>
      </c>
      <c r="C5590" s="28" t="s">
        <v>1061</v>
      </c>
      <c r="D5590" s="27" t="s">
        <v>4</v>
      </c>
      <c r="E5590" s="27" t="s">
        <v>230</v>
      </c>
      <c r="F5590" s="26" t="str">
        <f>VLOOKUP(E5590,PROCV!$A$1:$B$107,2,TRUE)</f>
        <v>Artes Cênicas e Espetáculo</v>
      </c>
      <c r="G5590" s="25">
        <v>2009</v>
      </c>
      <c r="H5590" s="24">
        <v>0</v>
      </c>
      <c r="I5590" s="23" t="str">
        <f>VLOOKUP(J5590,PROCV!$E$1:$F$27,2,FALSE)</f>
        <v>52 - Goiás</v>
      </c>
      <c r="J5590" s="22" t="s">
        <v>97</v>
      </c>
      <c r="K5590" s="22">
        <v>0</v>
      </c>
      <c r="L5590" s="21">
        <v>50000</v>
      </c>
      <c r="M5590" s="20">
        <f>VLOOKUP(G5590,PROCV!$A$110:$B$119,2,FALSE)</f>
        <v>1.5826205680692205</v>
      </c>
      <c r="N5590" s="17">
        <f t="shared" si="87"/>
        <v>79131.028403461023</v>
      </c>
    </row>
    <row r="5591" spans="1:14" x14ac:dyDescent="0.25">
      <c r="A5591" s="30" t="s">
        <v>48</v>
      </c>
      <c r="B5591" s="29">
        <v>91812</v>
      </c>
      <c r="C5591" s="28" t="s">
        <v>1060</v>
      </c>
      <c r="D5591" s="27" t="s">
        <v>46</v>
      </c>
      <c r="E5591" s="27" t="s">
        <v>50</v>
      </c>
      <c r="F5591" s="26" t="str">
        <f>VLOOKUP(E5591,PROCV!$A$1:$B$107,2,TRUE)</f>
        <v>Educação e Criação em Artes</v>
      </c>
      <c r="G5591" s="25">
        <v>2009</v>
      </c>
      <c r="H5591" s="24">
        <v>0</v>
      </c>
      <c r="I5591" s="23" t="str">
        <f>VLOOKUP(J5591,PROCV!$E$1:$F$27,2,FALSE)</f>
        <v>53 - Distrito Federal</v>
      </c>
      <c r="J5591" s="22" t="s">
        <v>75</v>
      </c>
      <c r="K5591" s="22">
        <v>0</v>
      </c>
      <c r="L5591" s="21">
        <v>73100</v>
      </c>
      <c r="M5591" s="20">
        <f>VLOOKUP(G5591,PROCV!$A$110:$B$119,2,FALSE)</f>
        <v>1.5826205680692205</v>
      </c>
      <c r="N5591" s="17">
        <f t="shared" si="87"/>
        <v>115689.56352586002</v>
      </c>
    </row>
    <row r="5592" spans="1:14" x14ac:dyDescent="0.25">
      <c r="A5592" s="30" t="s">
        <v>48</v>
      </c>
      <c r="B5592" s="29">
        <v>91825</v>
      </c>
      <c r="C5592" s="28" t="s">
        <v>1059</v>
      </c>
      <c r="D5592" s="27" t="s">
        <v>46</v>
      </c>
      <c r="E5592" s="27" t="s">
        <v>50</v>
      </c>
      <c r="F5592" s="26" t="str">
        <f>VLOOKUP(E5592,PROCV!$A$1:$B$107,2,TRUE)</f>
        <v>Educação e Criação em Artes</v>
      </c>
      <c r="G5592" s="25">
        <v>2009</v>
      </c>
      <c r="H5592" s="24">
        <v>0</v>
      </c>
      <c r="I5592" s="23" t="str">
        <f>VLOOKUP(J5592,PROCV!$E$1:$F$27,2,FALSE)</f>
        <v>35 - São Paulo</v>
      </c>
      <c r="J5592" s="22" t="s">
        <v>76</v>
      </c>
      <c r="K5592" s="22">
        <v>0</v>
      </c>
      <c r="L5592" s="21">
        <v>166064</v>
      </c>
      <c r="M5592" s="20">
        <f>VLOOKUP(G5592,PROCV!$A$110:$B$119,2,FALSE)</f>
        <v>1.5826205680692205</v>
      </c>
      <c r="N5592" s="17">
        <f t="shared" si="87"/>
        <v>262816.302015847</v>
      </c>
    </row>
    <row r="5593" spans="1:14" x14ac:dyDescent="0.25">
      <c r="A5593" s="30" t="s">
        <v>48</v>
      </c>
      <c r="B5593" s="29">
        <v>96578</v>
      </c>
      <c r="C5593" s="28" t="s">
        <v>1058</v>
      </c>
      <c r="D5593" s="27" t="s">
        <v>4</v>
      </c>
      <c r="E5593" s="27" t="s">
        <v>224</v>
      </c>
      <c r="F5593" s="26" t="str">
        <f>VLOOKUP(E5593,PROCV!$A$1:$B$107,2,TRUE)</f>
        <v>Patrimônio</v>
      </c>
      <c r="G5593" s="25">
        <v>2009</v>
      </c>
      <c r="H5593" s="24">
        <v>0</v>
      </c>
      <c r="I5593" s="23" t="str">
        <f>VLOOKUP(J5593,PROCV!$E$1:$F$27,2,FALSE)</f>
        <v>50 - Mato Grosso do Sul</v>
      </c>
      <c r="J5593" s="22" t="s">
        <v>179</v>
      </c>
      <c r="K5593" s="22">
        <v>0</v>
      </c>
      <c r="L5593" s="21">
        <v>50000</v>
      </c>
      <c r="M5593" s="20">
        <f>VLOOKUP(G5593,PROCV!$A$110:$B$119,2,FALSE)</f>
        <v>1.5826205680692205</v>
      </c>
      <c r="N5593" s="17">
        <f t="shared" si="87"/>
        <v>79131.028403461023</v>
      </c>
    </row>
    <row r="5594" spans="1:14" x14ac:dyDescent="0.25">
      <c r="A5594" s="30" t="s">
        <v>48</v>
      </c>
      <c r="B5594" s="29">
        <v>84409</v>
      </c>
      <c r="C5594" s="28" t="s">
        <v>1057</v>
      </c>
      <c r="D5594" s="27" t="s">
        <v>46</v>
      </c>
      <c r="E5594" s="27" t="s">
        <v>50</v>
      </c>
      <c r="F5594" s="26" t="str">
        <f>VLOOKUP(E5594,PROCV!$A$1:$B$107,2,TRUE)</f>
        <v>Educação e Criação em Artes</v>
      </c>
      <c r="G5594" s="25">
        <v>2009</v>
      </c>
      <c r="H5594" s="24">
        <v>0</v>
      </c>
      <c r="I5594" s="23" t="str">
        <f>VLOOKUP(J5594,PROCV!$E$1:$F$27,2,FALSE)</f>
        <v>53 - Distrito Federal</v>
      </c>
      <c r="J5594" s="22" t="s">
        <v>75</v>
      </c>
      <c r="K5594" s="22">
        <v>0</v>
      </c>
      <c r="L5594" s="21">
        <v>27816</v>
      </c>
      <c r="M5594" s="20">
        <f>VLOOKUP(G5594,PROCV!$A$110:$B$119,2,FALSE)</f>
        <v>1.5826205680692205</v>
      </c>
      <c r="N5594" s="17">
        <f t="shared" si="87"/>
        <v>44022.173721413434</v>
      </c>
    </row>
    <row r="5595" spans="1:14" x14ac:dyDescent="0.25">
      <c r="A5595" s="30" t="s">
        <v>48</v>
      </c>
      <c r="B5595" s="29">
        <v>93903</v>
      </c>
      <c r="C5595" s="28" t="s">
        <v>1056</v>
      </c>
      <c r="D5595" s="27" t="s">
        <v>4</v>
      </c>
      <c r="E5595" s="27" t="s">
        <v>224</v>
      </c>
      <c r="F5595" s="26" t="str">
        <f>VLOOKUP(E5595,PROCV!$A$1:$B$107,2,TRUE)</f>
        <v>Patrimônio</v>
      </c>
      <c r="G5595" s="25">
        <v>2009</v>
      </c>
      <c r="H5595" s="24">
        <v>0</v>
      </c>
      <c r="I5595" s="23" t="str">
        <f>VLOOKUP(J5595,PROCV!$E$1:$F$27,2,FALSE)</f>
        <v>43 - Rio Grande do Sul</v>
      </c>
      <c r="J5595" s="22" t="s">
        <v>56</v>
      </c>
      <c r="K5595" s="22">
        <v>0</v>
      </c>
      <c r="L5595" s="21">
        <v>25000</v>
      </c>
      <c r="M5595" s="20">
        <f>VLOOKUP(G5595,PROCV!$A$110:$B$119,2,FALSE)</f>
        <v>1.5826205680692205</v>
      </c>
      <c r="N5595" s="17">
        <f t="shared" si="87"/>
        <v>39565.514201730512</v>
      </c>
    </row>
    <row r="5596" spans="1:14" x14ac:dyDescent="0.25">
      <c r="A5596" s="30" t="s">
        <v>48</v>
      </c>
      <c r="B5596" s="29">
        <v>97605</v>
      </c>
      <c r="C5596" s="28" t="s">
        <v>1055</v>
      </c>
      <c r="D5596" s="27" t="s">
        <v>4</v>
      </c>
      <c r="E5596" s="27" t="s">
        <v>224</v>
      </c>
      <c r="F5596" s="26" t="str">
        <f>VLOOKUP(E5596,PROCV!$A$1:$B$107,2,TRUE)</f>
        <v>Patrimônio</v>
      </c>
      <c r="G5596" s="25">
        <v>2009</v>
      </c>
      <c r="H5596" s="24">
        <v>0</v>
      </c>
      <c r="I5596" s="23" t="str">
        <f>VLOOKUP(J5596,PROCV!$E$1:$F$27,2,FALSE)</f>
        <v>27 - Alagoas</v>
      </c>
      <c r="J5596" s="22" t="s">
        <v>65</v>
      </c>
      <c r="K5596" s="22">
        <v>0</v>
      </c>
      <c r="L5596" s="21">
        <v>50000</v>
      </c>
      <c r="M5596" s="20">
        <f>VLOOKUP(G5596,PROCV!$A$110:$B$119,2,FALSE)</f>
        <v>1.5826205680692205</v>
      </c>
      <c r="N5596" s="17">
        <f t="shared" si="87"/>
        <v>79131.028403461023</v>
      </c>
    </row>
    <row r="5597" spans="1:14" x14ac:dyDescent="0.25">
      <c r="A5597" s="30" t="s">
        <v>48</v>
      </c>
      <c r="B5597" s="29">
        <v>82368</v>
      </c>
      <c r="C5597" s="28" t="s">
        <v>1054</v>
      </c>
      <c r="D5597" s="27" t="s">
        <v>189</v>
      </c>
      <c r="E5597" s="27" t="s">
        <v>213</v>
      </c>
      <c r="F5597" s="26" t="str">
        <f>VLOOKUP(E5597,PROCV!$A$1:$B$107,2,TRUE)</f>
        <v>Patrimônio</v>
      </c>
      <c r="G5597" s="25">
        <v>2009</v>
      </c>
      <c r="H5597" s="24">
        <v>0</v>
      </c>
      <c r="I5597" s="23" t="str">
        <f>VLOOKUP(J5597,PROCV!$E$1:$F$27,2,FALSE)</f>
        <v>43 - Rio Grande do Sul</v>
      </c>
      <c r="J5597" s="22" t="s">
        <v>56</v>
      </c>
      <c r="K5597" s="22">
        <v>0</v>
      </c>
      <c r="L5597" s="21">
        <v>127401.97</v>
      </c>
      <c r="M5597" s="20">
        <f>VLOOKUP(G5597,PROCV!$A$110:$B$119,2,FALSE)</f>
        <v>1.5826205680692205</v>
      </c>
      <c r="N5597" s="17">
        <f t="shared" si="87"/>
        <v>201628.97813453779</v>
      </c>
    </row>
    <row r="5598" spans="1:14" x14ac:dyDescent="0.25">
      <c r="A5598" s="30" t="s">
        <v>48</v>
      </c>
      <c r="B5598" s="29">
        <v>92075</v>
      </c>
      <c r="C5598" s="28" t="s">
        <v>1053</v>
      </c>
      <c r="D5598" s="27" t="s">
        <v>46</v>
      </c>
      <c r="E5598" s="27" t="s">
        <v>50</v>
      </c>
      <c r="F5598" s="26" t="str">
        <f>VLOOKUP(E5598,PROCV!$A$1:$B$107,2,TRUE)</f>
        <v>Educação e Criação em Artes</v>
      </c>
      <c r="G5598" s="25">
        <v>2009</v>
      </c>
      <c r="H5598" s="24">
        <v>0</v>
      </c>
      <c r="I5598" s="23" t="str">
        <f>VLOOKUP(J5598,PROCV!$E$1:$F$27,2,FALSE)</f>
        <v>31 - Minas Gerais</v>
      </c>
      <c r="J5598" s="22" t="s">
        <v>85</v>
      </c>
      <c r="K5598" s="22">
        <v>0</v>
      </c>
      <c r="L5598" s="21">
        <v>435036.94</v>
      </c>
      <c r="M5598" s="20">
        <f>VLOOKUP(G5598,PROCV!$A$110:$B$119,2,FALSE)</f>
        <v>1.5826205680692205</v>
      </c>
      <c r="N5598" s="17">
        <f t="shared" si="87"/>
        <v>688498.40911389538</v>
      </c>
    </row>
    <row r="5599" spans="1:14" x14ac:dyDescent="0.25">
      <c r="A5599" s="30" t="s">
        <v>48</v>
      </c>
      <c r="B5599" s="29">
        <v>96070</v>
      </c>
      <c r="C5599" s="28" t="s">
        <v>1052</v>
      </c>
      <c r="D5599" s="27" t="s">
        <v>46</v>
      </c>
      <c r="E5599" s="27" t="s">
        <v>50</v>
      </c>
      <c r="F5599" s="26" t="str">
        <f>VLOOKUP(E5599,PROCV!$A$1:$B$107,2,TRUE)</f>
        <v>Educação e Criação em Artes</v>
      </c>
      <c r="G5599" s="25">
        <v>2009</v>
      </c>
      <c r="H5599" s="24">
        <v>0</v>
      </c>
      <c r="I5599" s="23" t="str">
        <f>VLOOKUP(J5599,PROCV!$E$1:$F$27,2,FALSE)</f>
        <v>22 - Piauí</v>
      </c>
      <c r="J5599" s="22" t="s">
        <v>77</v>
      </c>
      <c r="K5599" s="22">
        <v>0</v>
      </c>
      <c r="L5599" s="21">
        <v>100000</v>
      </c>
      <c r="M5599" s="20">
        <f>VLOOKUP(G5599,PROCV!$A$110:$B$119,2,FALSE)</f>
        <v>1.5826205680692205</v>
      </c>
      <c r="N5599" s="17">
        <f t="shared" si="87"/>
        <v>158262.05680692205</v>
      </c>
    </row>
    <row r="5600" spans="1:14" ht="26.25" x14ac:dyDescent="0.25">
      <c r="A5600" s="30" t="s">
        <v>48</v>
      </c>
      <c r="B5600" s="29">
        <v>88225</v>
      </c>
      <c r="C5600" s="28" t="s">
        <v>1051</v>
      </c>
      <c r="D5600" s="27" t="s">
        <v>46</v>
      </c>
      <c r="E5600" s="27" t="s">
        <v>50</v>
      </c>
      <c r="F5600" s="26" t="str">
        <f>VLOOKUP(E5600,PROCV!$A$1:$B$107,2,TRUE)</f>
        <v>Educação e Criação em Artes</v>
      </c>
      <c r="G5600" s="25">
        <v>2009</v>
      </c>
      <c r="H5600" s="24">
        <v>0</v>
      </c>
      <c r="I5600" s="23" t="str">
        <f>VLOOKUP(J5600,PROCV!$E$1:$F$27,2,FALSE)</f>
        <v>31 - Minas Gerais</v>
      </c>
      <c r="J5600" s="22" t="s">
        <v>85</v>
      </c>
      <c r="K5600" s="22">
        <v>0</v>
      </c>
      <c r="L5600" s="21">
        <v>288000</v>
      </c>
      <c r="M5600" s="20">
        <f>VLOOKUP(G5600,PROCV!$A$110:$B$119,2,FALSE)</f>
        <v>1.5826205680692205</v>
      </c>
      <c r="N5600" s="17">
        <f t="shared" si="87"/>
        <v>455794.7236039355</v>
      </c>
    </row>
    <row r="5601" spans="1:14" x14ac:dyDescent="0.25">
      <c r="A5601" s="30" t="s">
        <v>48</v>
      </c>
      <c r="B5601" s="29">
        <v>810329</v>
      </c>
      <c r="C5601" s="28" t="s">
        <v>1050</v>
      </c>
      <c r="D5601" s="27" t="s">
        <v>46</v>
      </c>
      <c r="E5601" s="27" t="s">
        <v>50</v>
      </c>
      <c r="F5601" s="26" t="str">
        <f>VLOOKUP(E5601,PROCV!$A$1:$B$107,2,TRUE)</f>
        <v>Educação e Criação em Artes</v>
      </c>
      <c r="G5601" s="25">
        <v>2009</v>
      </c>
      <c r="H5601" s="24">
        <v>0</v>
      </c>
      <c r="I5601" s="23" t="str">
        <f>VLOOKUP(J5601,PROCV!$E$1:$F$27,2,FALSE)</f>
        <v>31 - Minas Gerais</v>
      </c>
      <c r="J5601" s="22" t="s">
        <v>85</v>
      </c>
      <c r="K5601" s="22">
        <v>0</v>
      </c>
      <c r="L5601" s="21">
        <v>36773.4</v>
      </c>
      <c r="M5601" s="20">
        <f>VLOOKUP(G5601,PROCV!$A$110:$B$119,2,FALSE)</f>
        <v>1.5826205680692205</v>
      </c>
      <c r="N5601" s="17">
        <f t="shared" si="87"/>
        <v>58198.339197836671</v>
      </c>
    </row>
    <row r="5602" spans="1:14" x14ac:dyDescent="0.25">
      <c r="A5602" s="30" t="s">
        <v>48</v>
      </c>
      <c r="B5602" s="29">
        <v>91448</v>
      </c>
      <c r="C5602" s="28" t="s">
        <v>1049</v>
      </c>
      <c r="D5602" s="27" t="s">
        <v>4</v>
      </c>
      <c r="E5602" s="27" t="s">
        <v>230</v>
      </c>
      <c r="F5602" s="26" t="str">
        <f>VLOOKUP(E5602,PROCV!$A$1:$B$107,2,TRUE)</f>
        <v>Artes Cênicas e Espetáculo</v>
      </c>
      <c r="G5602" s="25">
        <v>2009</v>
      </c>
      <c r="H5602" s="24">
        <v>0</v>
      </c>
      <c r="I5602" s="23" t="str">
        <f>VLOOKUP(J5602,PROCV!$E$1:$F$27,2,FALSE)</f>
        <v>33 - Rio de Janeiro</v>
      </c>
      <c r="J5602" s="22" t="s">
        <v>82</v>
      </c>
      <c r="K5602" s="22">
        <v>0</v>
      </c>
      <c r="L5602" s="21">
        <v>50000</v>
      </c>
      <c r="M5602" s="20">
        <f>VLOOKUP(G5602,PROCV!$A$110:$B$119,2,FALSE)</f>
        <v>1.5826205680692205</v>
      </c>
      <c r="N5602" s="17">
        <f t="shared" si="87"/>
        <v>79131.028403461023</v>
      </c>
    </row>
    <row r="5603" spans="1:14" x14ac:dyDescent="0.25">
      <c r="A5603" s="30" t="s">
        <v>48</v>
      </c>
      <c r="B5603" s="29">
        <v>95084</v>
      </c>
      <c r="C5603" s="28" t="s">
        <v>1048</v>
      </c>
      <c r="D5603" s="27" t="s">
        <v>46</v>
      </c>
      <c r="E5603" s="27" t="s">
        <v>50</v>
      </c>
      <c r="F5603" s="26" t="str">
        <f>VLOOKUP(E5603,PROCV!$A$1:$B$107,2,TRUE)</f>
        <v>Educação e Criação em Artes</v>
      </c>
      <c r="G5603" s="25">
        <v>2009</v>
      </c>
      <c r="H5603" s="24">
        <v>0</v>
      </c>
      <c r="I5603" s="23" t="str">
        <f>VLOOKUP(J5603,PROCV!$E$1:$F$27,2,FALSE)</f>
        <v>42 - Santa Catarina</v>
      </c>
      <c r="J5603" s="22" t="s">
        <v>79</v>
      </c>
      <c r="K5603" s="22">
        <v>0</v>
      </c>
      <c r="L5603" s="21">
        <v>150000</v>
      </c>
      <c r="M5603" s="20">
        <f>VLOOKUP(G5603,PROCV!$A$110:$B$119,2,FALSE)</f>
        <v>1.5826205680692205</v>
      </c>
      <c r="N5603" s="17">
        <f t="shared" si="87"/>
        <v>237393.08521038308</v>
      </c>
    </row>
    <row r="5604" spans="1:14" x14ac:dyDescent="0.25">
      <c r="A5604" s="30" t="s">
        <v>48</v>
      </c>
      <c r="B5604" s="29">
        <v>94822</v>
      </c>
      <c r="C5604" s="28" t="s">
        <v>1047</v>
      </c>
      <c r="D5604" s="27" t="s">
        <v>46</v>
      </c>
      <c r="E5604" s="27" t="s">
        <v>169</v>
      </c>
      <c r="F5604" s="26" t="str">
        <f>VLOOKUP(E5604,PROCV!$A$1:$B$107,2,TRUE)</f>
        <v>Editorial</v>
      </c>
      <c r="G5604" s="25">
        <v>2009</v>
      </c>
      <c r="H5604" s="24">
        <v>0</v>
      </c>
      <c r="I5604" s="23" t="str">
        <f>VLOOKUP(J5604,PROCV!$E$1:$F$27,2,FALSE)</f>
        <v>11 - Rondônia</v>
      </c>
      <c r="J5604" s="22" t="s">
        <v>219</v>
      </c>
      <c r="K5604" s="22">
        <v>0</v>
      </c>
      <c r="L5604" s="21">
        <v>200000</v>
      </c>
      <c r="M5604" s="20">
        <f>VLOOKUP(G5604,PROCV!$A$110:$B$119,2,FALSE)</f>
        <v>1.5826205680692205</v>
      </c>
      <c r="N5604" s="17">
        <f t="shared" si="87"/>
        <v>316524.11361384409</v>
      </c>
    </row>
    <row r="5605" spans="1:14" x14ac:dyDescent="0.25">
      <c r="A5605" s="30" t="s">
        <v>48</v>
      </c>
      <c r="B5605" s="29">
        <v>810648</v>
      </c>
      <c r="C5605" s="28" t="s">
        <v>1046</v>
      </c>
      <c r="D5605" s="27" t="s">
        <v>46</v>
      </c>
      <c r="E5605" s="27" t="s">
        <v>169</v>
      </c>
      <c r="F5605" s="26" t="str">
        <f>VLOOKUP(E5605,PROCV!$A$1:$B$107,2,TRUE)</f>
        <v>Editorial</v>
      </c>
      <c r="G5605" s="25">
        <v>2009</v>
      </c>
      <c r="H5605" s="24">
        <v>0</v>
      </c>
      <c r="I5605" s="23" t="str">
        <f>VLOOKUP(J5605,PROCV!$E$1:$F$27,2,FALSE)</f>
        <v>11 - Rondônia</v>
      </c>
      <c r="J5605" s="22" t="s">
        <v>219</v>
      </c>
      <c r="K5605" s="22">
        <v>0</v>
      </c>
      <c r="L5605" s="21">
        <v>85991.41</v>
      </c>
      <c r="M5605" s="20">
        <f>VLOOKUP(G5605,PROCV!$A$110:$B$119,2,FALSE)</f>
        <v>1.5826205680692205</v>
      </c>
      <c r="N5605" s="17">
        <f t="shared" si="87"/>
        <v>136091.77414327324</v>
      </c>
    </row>
    <row r="5606" spans="1:14" x14ac:dyDescent="0.25">
      <c r="A5606" s="30" t="s">
        <v>48</v>
      </c>
      <c r="B5606" s="29">
        <v>94986</v>
      </c>
      <c r="C5606" s="28" t="s">
        <v>1045</v>
      </c>
      <c r="D5606" s="27" t="s">
        <v>46</v>
      </c>
      <c r="E5606" s="27" t="s">
        <v>169</v>
      </c>
      <c r="F5606" s="26" t="str">
        <f>VLOOKUP(E5606,PROCV!$A$1:$B$107,2,TRUE)</f>
        <v>Editorial</v>
      </c>
      <c r="G5606" s="25">
        <v>2009</v>
      </c>
      <c r="H5606" s="24">
        <v>0</v>
      </c>
      <c r="I5606" s="23" t="str">
        <f>VLOOKUP(J5606,PROCV!$E$1:$F$27,2,FALSE)</f>
        <v>11 - Rondônia</v>
      </c>
      <c r="J5606" s="22" t="s">
        <v>219</v>
      </c>
      <c r="K5606" s="22">
        <v>0</v>
      </c>
      <c r="L5606" s="21">
        <v>200000</v>
      </c>
      <c r="M5606" s="20">
        <f>VLOOKUP(G5606,PROCV!$A$110:$B$119,2,FALSE)</f>
        <v>1.5826205680692205</v>
      </c>
      <c r="N5606" s="17">
        <f t="shared" si="87"/>
        <v>316524.11361384409</v>
      </c>
    </row>
    <row r="5607" spans="1:14" x14ac:dyDescent="0.25">
      <c r="A5607" s="30" t="s">
        <v>48</v>
      </c>
      <c r="B5607" s="29">
        <v>91220</v>
      </c>
      <c r="C5607" s="28" t="s">
        <v>1044</v>
      </c>
      <c r="D5607" s="27" t="s">
        <v>46</v>
      </c>
      <c r="E5607" s="27" t="s">
        <v>50</v>
      </c>
      <c r="F5607" s="26" t="str">
        <f>VLOOKUP(E5607,PROCV!$A$1:$B$107,2,TRUE)</f>
        <v>Educação e Criação em Artes</v>
      </c>
      <c r="G5607" s="25">
        <v>2009</v>
      </c>
      <c r="H5607" s="24">
        <v>0</v>
      </c>
      <c r="I5607" s="23" t="str">
        <f>VLOOKUP(J5607,PROCV!$E$1:$F$27,2,FALSE)</f>
        <v>25 - Paraíba</v>
      </c>
      <c r="J5607" s="22" t="s">
        <v>346</v>
      </c>
      <c r="K5607" s="22">
        <v>0</v>
      </c>
      <c r="L5607" s="21">
        <v>56034</v>
      </c>
      <c r="M5607" s="20">
        <f>VLOOKUP(G5607,PROCV!$A$110:$B$119,2,FALSE)</f>
        <v>1.5826205680692205</v>
      </c>
      <c r="N5607" s="17">
        <f t="shared" si="87"/>
        <v>88680.560911190696</v>
      </c>
    </row>
    <row r="5608" spans="1:14" x14ac:dyDescent="0.25">
      <c r="A5608" s="30" t="s">
        <v>48</v>
      </c>
      <c r="B5608" s="29">
        <v>97936</v>
      </c>
      <c r="C5608" s="28" t="s">
        <v>1043</v>
      </c>
      <c r="D5608" s="27" t="s">
        <v>46</v>
      </c>
      <c r="E5608" s="27" t="s">
        <v>169</v>
      </c>
      <c r="F5608" s="26" t="str">
        <f>VLOOKUP(E5608,PROCV!$A$1:$B$107,2,TRUE)</f>
        <v>Editorial</v>
      </c>
      <c r="G5608" s="25">
        <v>2009</v>
      </c>
      <c r="H5608" s="24">
        <v>0</v>
      </c>
      <c r="I5608" s="23" t="str">
        <f>VLOOKUP(J5608,PROCV!$E$1:$F$27,2,FALSE)</f>
        <v>27 - Alagoas</v>
      </c>
      <c r="J5608" s="22" t="s">
        <v>65</v>
      </c>
      <c r="K5608" s="22">
        <v>0</v>
      </c>
      <c r="L5608" s="21">
        <v>1000000</v>
      </c>
      <c r="M5608" s="20">
        <f>VLOOKUP(G5608,PROCV!$A$110:$B$119,2,FALSE)</f>
        <v>1.5826205680692205</v>
      </c>
      <c r="N5608" s="17">
        <f t="shared" si="87"/>
        <v>1582620.5680692205</v>
      </c>
    </row>
    <row r="5609" spans="1:14" x14ac:dyDescent="0.25">
      <c r="A5609" s="30" t="s">
        <v>48</v>
      </c>
      <c r="B5609" s="29">
        <v>90712</v>
      </c>
      <c r="C5609" s="28" t="s">
        <v>200</v>
      </c>
      <c r="D5609" s="27" t="s">
        <v>114</v>
      </c>
      <c r="E5609" s="27" t="s">
        <v>192</v>
      </c>
      <c r="F5609" s="26" t="str">
        <f>VLOOKUP(E5609,PROCV!$A$1:$B$107,2,TRUE)</f>
        <v>Música</v>
      </c>
      <c r="G5609" s="25">
        <v>2009</v>
      </c>
      <c r="H5609" s="24">
        <v>0</v>
      </c>
      <c r="I5609" s="23" t="str">
        <f>VLOOKUP(J5609,PROCV!$E$1:$F$27,2,FALSE)</f>
        <v>22 - Piauí</v>
      </c>
      <c r="J5609" s="22" t="s">
        <v>77</v>
      </c>
      <c r="K5609" s="22">
        <v>0</v>
      </c>
      <c r="L5609" s="21">
        <v>100000</v>
      </c>
      <c r="M5609" s="20">
        <f>VLOOKUP(G5609,PROCV!$A$110:$B$119,2,FALSE)</f>
        <v>1.5826205680692205</v>
      </c>
      <c r="N5609" s="17">
        <f t="shared" si="87"/>
        <v>158262.05680692205</v>
      </c>
    </row>
    <row r="5610" spans="1:14" x14ac:dyDescent="0.25">
      <c r="A5610" s="30" t="s">
        <v>48</v>
      </c>
      <c r="B5610" s="29">
        <v>92122</v>
      </c>
      <c r="C5610" s="28" t="s">
        <v>1042</v>
      </c>
      <c r="D5610" s="27" t="s">
        <v>114</v>
      </c>
      <c r="E5610" s="27" t="s">
        <v>192</v>
      </c>
      <c r="F5610" s="26" t="str">
        <f>VLOOKUP(E5610,PROCV!$A$1:$B$107,2,TRUE)</f>
        <v>Música</v>
      </c>
      <c r="G5610" s="25">
        <v>2009</v>
      </c>
      <c r="H5610" s="24">
        <v>0</v>
      </c>
      <c r="I5610" s="23" t="str">
        <f>VLOOKUP(J5610,PROCV!$E$1:$F$27,2,FALSE)</f>
        <v>50 - Mato Grosso do Sul</v>
      </c>
      <c r="J5610" s="22" t="s">
        <v>179</v>
      </c>
      <c r="K5610" s="22">
        <v>0</v>
      </c>
      <c r="L5610" s="21">
        <v>100000</v>
      </c>
      <c r="M5610" s="20">
        <f>VLOOKUP(G5610,PROCV!$A$110:$B$119,2,FALSE)</f>
        <v>1.5826205680692205</v>
      </c>
      <c r="N5610" s="17">
        <f t="shared" si="87"/>
        <v>158262.05680692205</v>
      </c>
    </row>
    <row r="5611" spans="1:14" x14ac:dyDescent="0.25">
      <c r="A5611" s="30" t="s">
        <v>48</v>
      </c>
      <c r="B5611" s="29">
        <v>810302</v>
      </c>
      <c r="C5611" s="28" t="s">
        <v>1041</v>
      </c>
      <c r="D5611" s="27" t="s">
        <v>46</v>
      </c>
      <c r="E5611" s="27" t="s">
        <v>169</v>
      </c>
      <c r="F5611" s="26" t="str">
        <f>VLOOKUP(E5611,PROCV!$A$1:$B$107,2,TRUE)</f>
        <v>Editorial</v>
      </c>
      <c r="G5611" s="25">
        <v>2009</v>
      </c>
      <c r="H5611" s="24">
        <v>0</v>
      </c>
      <c r="I5611" s="23" t="str">
        <f>VLOOKUP(J5611,PROCV!$E$1:$F$27,2,FALSE)</f>
        <v>35 - São Paulo</v>
      </c>
      <c r="J5611" s="22" t="s">
        <v>76</v>
      </c>
      <c r="K5611" s="22">
        <v>0</v>
      </c>
      <c r="L5611" s="21">
        <v>168000</v>
      </c>
      <c r="M5611" s="20">
        <f>VLOOKUP(G5611,PROCV!$A$110:$B$119,2,FALSE)</f>
        <v>1.5826205680692205</v>
      </c>
      <c r="N5611" s="17">
        <f t="shared" si="87"/>
        <v>265880.25543562905</v>
      </c>
    </row>
    <row r="5612" spans="1:14" x14ac:dyDescent="0.25">
      <c r="A5612" s="30" t="s">
        <v>48</v>
      </c>
      <c r="B5612" s="29">
        <v>93178</v>
      </c>
      <c r="C5612" s="28" t="s">
        <v>1040</v>
      </c>
      <c r="D5612" s="27" t="s">
        <v>46</v>
      </c>
      <c r="E5612" s="27" t="s">
        <v>169</v>
      </c>
      <c r="F5612" s="26" t="str">
        <f>VLOOKUP(E5612,PROCV!$A$1:$B$107,2,TRUE)</f>
        <v>Editorial</v>
      </c>
      <c r="G5612" s="25">
        <v>2009</v>
      </c>
      <c r="H5612" s="24">
        <v>0</v>
      </c>
      <c r="I5612" s="23" t="str">
        <f>VLOOKUP(J5612,PROCV!$E$1:$F$27,2,FALSE)</f>
        <v>35 - São Paulo</v>
      </c>
      <c r="J5612" s="22" t="s">
        <v>76</v>
      </c>
      <c r="K5612" s="22">
        <v>0</v>
      </c>
      <c r="L5612" s="21">
        <v>150000</v>
      </c>
      <c r="M5612" s="20">
        <f>VLOOKUP(G5612,PROCV!$A$110:$B$119,2,FALSE)</f>
        <v>1.5826205680692205</v>
      </c>
      <c r="N5612" s="17">
        <f t="shared" si="87"/>
        <v>237393.08521038308</v>
      </c>
    </row>
    <row r="5613" spans="1:14" x14ac:dyDescent="0.25">
      <c r="A5613" s="30" t="s">
        <v>48</v>
      </c>
      <c r="B5613" s="29">
        <v>116824</v>
      </c>
      <c r="C5613" s="28" t="s">
        <v>1039</v>
      </c>
      <c r="D5613" s="27" t="s">
        <v>46</v>
      </c>
      <c r="E5613" s="27" t="s">
        <v>50</v>
      </c>
      <c r="F5613" s="26" t="str">
        <f>VLOOKUP(E5613,PROCV!$A$1:$B$107,2,TRUE)</f>
        <v>Educação e Criação em Artes</v>
      </c>
      <c r="G5613" s="25">
        <v>2009</v>
      </c>
      <c r="H5613" s="24">
        <v>0</v>
      </c>
      <c r="I5613" s="23" t="str">
        <f>VLOOKUP(J5613,PROCV!$E$1:$F$27,2,FALSE)</f>
        <v>53 - Distrito Federal</v>
      </c>
      <c r="J5613" s="22" t="s">
        <v>75</v>
      </c>
      <c r="K5613" s="22">
        <v>0</v>
      </c>
      <c r="L5613" s="21">
        <v>799486</v>
      </c>
      <c r="M5613" s="20">
        <f>VLOOKUP(G5613,PROCV!$A$110:$B$119,2,FALSE)</f>
        <v>1.5826205680692205</v>
      </c>
      <c r="N5613" s="17">
        <f t="shared" si="87"/>
        <v>1265282.9874833887</v>
      </c>
    </row>
    <row r="5614" spans="1:14" x14ac:dyDescent="0.25">
      <c r="A5614" s="30" t="s">
        <v>48</v>
      </c>
      <c r="B5614" s="29">
        <v>92882</v>
      </c>
      <c r="C5614" s="28" t="s">
        <v>1038</v>
      </c>
      <c r="D5614" s="27" t="s">
        <v>314</v>
      </c>
      <c r="E5614" s="27" t="s">
        <v>265</v>
      </c>
      <c r="F5614" s="26" t="str">
        <f>VLOOKUP(E5614,PROCV!$A$1:$B$107,2,TRUE)</f>
        <v>Patrimônio</v>
      </c>
      <c r="G5614" s="31">
        <v>2009</v>
      </c>
      <c r="H5614" s="24">
        <v>0</v>
      </c>
      <c r="I5614" s="23" t="str">
        <f>VLOOKUP(J5614,PROCV!$E$1:$F$27,2,FALSE)</f>
        <v>53 - Distrito Federal</v>
      </c>
      <c r="J5614" s="22" t="s">
        <v>75</v>
      </c>
      <c r="K5614" s="22">
        <v>0</v>
      </c>
      <c r="L5614" s="21">
        <v>86049.48</v>
      </c>
      <c r="M5614" s="20">
        <f>VLOOKUP(G5614,PROCV!$A$110:$B$119,2,FALSE)</f>
        <v>1.5826205680692205</v>
      </c>
      <c r="N5614" s="17">
        <f t="shared" si="87"/>
        <v>136183.67691966103</v>
      </c>
    </row>
    <row r="5615" spans="1:14" x14ac:dyDescent="0.25">
      <c r="A5615" s="30" t="s">
        <v>48</v>
      </c>
      <c r="B5615" s="29">
        <v>93112</v>
      </c>
      <c r="C5615" s="28" t="s">
        <v>1037</v>
      </c>
      <c r="D5615" s="27" t="s">
        <v>46</v>
      </c>
      <c r="E5615" s="27" t="s">
        <v>50</v>
      </c>
      <c r="F5615" s="26" t="str">
        <f>VLOOKUP(E5615,PROCV!$A$1:$B$107,2,TRUE)</f>
        <v>Educação e Criação em Artes</v>
      </c>
      <c r="G5615" s="25">
        <v>2009</v>
      </c>
      <c r="H5615" s="24">
        <v>0</v>
      </c>
      <c r="I5615" s="23" t="str">
        <f>VLOOKUP(J5615,PROCV!$E$1:$F$27,2,FALSE)</f>
        <v>53 - Distrito Federal</v>
      </c>
      <c r="J5615" s="22" t="s">
        <v>75</v>
      </c>
      <c r="K5615" s="22">
        <v>0</v>
      </c>
      <c r="L5615" s="21">
        <v>48337</v>
      </c>
      <c r="M5615" s="20">
        <f>VLOOKUP(G5615,PROCV!$A$110:$B$119,2,FALSE)</f>
        <v>1.5826205680692205</v>
      </c>
      <c r="N5615" s="17">
        <f t="shared" si="87"/>
        <v>76499.130398761903</v>
      </c>
    </row>
    <row r="5616" spans="1:14" x14ac:dyDescent="0.25">
      <c r="A5616" s="30" t="s">
        <v>48</v>
      </c>
      <c r="B5616" s="29">
        <v>72783</v>
      </c>
      <c r="C5616" s="28" t="s">
        <v>1036</v>
      </c>
      <c r="D5616" s="27" t="s">
        <v>46</v>
      </c>
      <c r="E5616" s="27" t="s">
        <v>50</v>
      </c>
      <c r="F5616" s="26" t="str">
        <f>VLOOKUP(E5616,PROCV!$A$1:$B$107,2,TRUE)</f>
        <v>Educação e Criação em Artes</v>
      </c>
      <c r="G5616" s="25">
        <v>2009</v>
      </c>
      <c r="H5616" s="24">
        <v>0</v>
      </c>
      <c r="I5616" s="23" t="str">
        <f>VLOOKUP(J5616,PROCV!$E$1:$F$27,2,FALSE)</f>
        <v>31 - Minas Gerais</v>
      </c>
      <c r="J5616" s="22" t="s">
        <v>85</v>
      </c>
      <c r="K5616" s="22">
        <v>0</v>
      </c>
      <c r="L5616" s="21">
        <v>38937.599999999999</v>
      </c>
      <c r="M5616" s="20">
        <f>VLOOKUP(G5616,PROCV!$A$110:$B$119,2,FALSE)</f>
        <v>1.5826205680692205</v>
      </c>
      <c r="N5616" s="17">
        <f t="shared" si="87"/>
        <v>61623.446631252074</v>
      </c>
    </row>
    <row r="5617" spans="1:14" x14ac:dyDescent="0.25">
      <c r="A5617" s="30" t="s">
        <v>48</v>
      </c>
      <c r="B5617" s="29">
        <v>92174</v>
      </c>
      <c r="C5617" s="28" t="s">
        <v>1035</v>
      </c>
      <c r="D5617" s="27" t="s">
        <v>46</v>
      </c>
      <c r="E5617" s="27" t="s">
        <v>50</v>
      </c>
      <c r="F5617" s="26" t="str">
        <f>VLOOKUP(E5617,PROCV!$A$1:$B$107,2,TRUE)</f>
        <v>Educação e Criação em Artes</v>
      </c>
      <c r="G5617" s="25">
        <v>2009</v>
      </c>
      <c r="H5617" s="24">
        <v>0</v>
      </c>
      <c r="I5617" s="23" t="str">
        <f>VLOOKUP(J5617,PROCV!$E$1:$F$27,2,FALSE)</f>
        <v>31 - Minas Gerais</v>
      </c>
      <c r="J5617" s="22" t="s">
        <v>85</v>
      </c>
      <c r="K5617" s="22">
        <v>0</v>
      </c>
      <c r="L5617" s="21">
        <v>75570.789999999994</v>
      </c>
      <c r="M5617" s="20">
        <f>VLOOKUP(G5617,PROCV!$A$110:$B$119,2,FALSE)</f>
        <v>1.5826205680692205</v>
      </c>
      <c r="N5617" s="17">
        <f t="shared" si="87"/>
        <v>119599.88659923976</v>
      </c>
    </row>
    <row r="5618" spans="1:14" x14ac:dyDescent="0.25">
      <c r="A5618" s="30" t="s">
        <v>48</v>
      </c>
      <c r="B5618" s="29">
        <v>92813</v>
      </c>
      <c r="C5618" s="28" t="s">
        <v>1034</v>
      </c>
      <c r="D5618" s="27" t="s">
        <v>46</v>
      </c>
      <c r="E5618" s="27" t="s">
        <v>50</v>
      </c>
      <c r="F5618" s="26" t="str">
        <f>VLOOKUP(E5618,PROCV!$A$1:$B$107,2,TRUE)</f>
        <v>Educação e Criação em Artes</v>
      </c>
      <c r="G5618" s="25">
        <v>2009</v>
      </c>
      <c r="H5618" s="24">
        <v>0</v>
      </c>
      <c r="I5618" s="23" t="str">
        <f>VLOOKUP(J5618,PROCV!$E$1:$F$27,2,FALSE)</f>
        <v>41 - Paraná</v>
      </c>
      <c r="J5618" s="22" t="s">
        <v>106</v>
      </c>
      <c r="K5618" s="22">
        <v>0</v>
      </c>
      <c r="L5618" s="21">
        <v>100000</v>
      </c>
      <c r="M5618" s="20">
        <f>VLOOKUP(G5618,PROCV!$A$110:$B$119,2,FALSE)</f>
        <v>1.5826205680692205</v>
      </c>
      <c r="N5618" s="17">
        <f t="shared" si="87"/>
        <v>158262.05680692205</v>
      </c>
    </row>
    <row r="5619" spans="1:14" x14ac:dyDescent="0.25">
      <c r="A5619" s="30" t="s">
        <v>48</v>
      </c>
      <c r="B5619" s="29">
        <v>92039</v>
      </c>
      <c r="C5619" s="28" t="s">
        <v>1033</v>
      </c>
      <c r="D5619" s="27" t="s">
        <v>189</v>
      </c>
      <c r="E5619" s="27" t="s">
        <v>844</v>
      </c>
      <c r="F5619" s="26" t="str">
        <f>VLOOKUP(E5619,PROCV!$A$1:$B$107,2,TRUE)</f>
        <v>Educação e Criação em Artes</v>
      </c>
      <c r="G5619" s="25">
        <v>2009</v>
      </c>
      <c r="H5619" s="24">
        <v>0</v>
      </c>
      <c r="I5619" s="23" t="str">
        <f>VLOOKUP(J5619,PROCV!$E$1:$F$27,2,FALSE)</f>
        <v>53 - Distrito Federal</v>
      </c>
      <c r="J5619" s="22" t="s">
        <v>75</v>
      </c>
      <c r="K5619" s="22">
        <v>0</v>
      </c>
      <c r="L5619" s="21">
        <v>50000</v>
      </c>
      <c r="M5619" s="20">
        <f>VLOOKUP(G5619,PROCV!$A$110:$B$119,2,FALSE)</f>
        <v>1.5826205680692205</v>
      </c>
      <c r="N5619" s="17">
        <f t="shared" si="87"/>
        <v>79131.028403461023</v>
      </c>
    </row>
    <row r="5620" spans="1:14" x14ac:dyDescent="0.25">
      <c r="A5620" s="30" t="s">
        <v>48</v>
      </c>
      <c r="B5620" s="29">
        <v>91033</v>
      </c>
      <c r="C5620" s="28" t="s">
        <v>1032</v>
      </c>
      <c r="D5620" s="27" t="s">
        <v>46</v>
      </c>
      <c r="E5620" s="27" t="s">
        <v>50</v>
      </c>
      <c r="F5620" s="26" t="str">
        <f>VLOOKUP(E5620,PROCV!$A$1:$B$107,2,TRUE)</f>
        <v>Educação e Criação em Artes</v>
      </c>
      <c r="G5620" s="25">
        <v>2009</v>
      </c>
      <c r="H5620" s="24">
        <v>0</v>
      </c>
      <c r="I5620" s="23" t="str">
        <f>VLOOKUP(J5620,PROCV!$E$1:$F$27,2,FALSE)</f>
        <v>28 - Sergipe</v>
      </c>
      <c r="J5620" s="22" t="s">
        <v>49</v>
      </c>
      <c r="K5620" s="22">
        <v>0</v>
      </c>
      <c r="L5620" s="21">
        <v>279233</v>
      </c>
      <c r="M5620" s="20">
        <f>VLOOKUP(G5620,PROCV!$A$110:$B$119,2,FALSE)</f>
        <v>1.5826205680692205</v>
      </c>
      <c r="N5620" s="17">
        <f t="shared" si="87"/>
        <v>441919.88908367266</v>
      </c>
    </row>
    <row r="5621" spans="1:14" x14ac:dyDescent="0.25">
      <c r="A5621" s="30" t="s">
        <v>48</v>
      </c>
      <c r="B5621" s="29">
        <v>91077</v>
      </c>
      <c r="C5621" s="28" t="s">
        <v>1031</v>
      </c>
      <c r="D5621" s="27" t="s">
        <v>46</v>
      </c>
      <c r="E5621" s="27" t="s">
        <v>50</v>
      </c>
      <c r="F5621" s="26" t="str">
        <f>VLOOKUP(E5621,PROCV!$A$1:$B$107,2,TRUE)</f>
        <v>Educação e Criação em Artes</v>
      </c>
      <c r="G5621" s="25">
        <v>2009</v>
      </c>
      <c r="H5621" s="24">
        <v>0</v>
      </c>
      <c r="I5621" s="23" t="str">
        <f>VLOOKUP(J5621,PROCV!$E$1:$F$27,2,FALSE)</f>
        <v>29 - Bahia</v>
      </c>
      <c r="J5621" s="22" t="s">
        <v>73</v>
      </c>
      <c r="K5621" s="22">
        <v>0</v>
      </c>
      <c r="L5621" s="21">
        <v>308773</v>
      </c>
      <c r="M5621" s="20">
        <f>VLOOKUP(G5621,PROCV!$A$110:$B$119,2,FALSE)</f>
        <v>1.5826205680692205</v>
      </c>
      <c r="N5621" s="17">
        <f t="shared" si="87"/>
        <v>488670.50066443742</v>
      </c>
    </row>
    <row r="5622" spans="1:14" x14ac:dyDescent="0.25">
      <c r="A5622" s="30" t="s">
        <v>48</v>
      </c>
      <c r="B5622" s="29">
        <v>96418</v>
      </c>
      <c r="C5622" s="28" t="s">
        <v>1030</v>
      </c>
      <c r="D5622" s="27" t="s">
        <v>114</v>
      </c>
      <c r="E5622" s="27" t="s">
        <v>237</v>
      </c>
      <c r="F5622" s="26" t="str">
        <f>VLOOKUP(E5622,PROCV!$A$1:$B$107,2,TRUE)</f>
        <v>Patrimônio</v>
      </c>
      <c r="G5622" s="25">
        <v>2009</v>
      </c>
      <c r="H5622" s="24">
        <v>0</v>
      </c>
      <c r="I5622" s="23" t="str">
        <f>VLOOKUP(J5622,PROCV!$E$1:$F$27,2,FALSE)</f>
        <v>23 - Ceará</v>
      </c>
      <c r="J5622" s="22" t="s">
        <v>52</v>
      </c>
      <c r="K5622" s="22">
        <v>0</v>
      </c>
      <c r="L5622" s="21">
        <v>37500</v>
      </c>
      <c r="M5622" s="20">
        <f>VLOOKUP(G5622,PROCV!$A$110:$B$119,2,FALSE)</f>
        <v>1.5826205680692205</v>
      </c>
      <c r="N5622" s="17">
        <f t="shared" si="87"/>
        <v>59348.271302595771</v>
      </c>
    </row>
    <row r="5623" spans="1:14" x14ac:dyDescent="0.25">
      <c r="A5623" s="30" t="s">
        <v>48</v>
      </c>
      <c r="B5623" s="29">
        <v>95083</v>
      </c>
      <c r="C5623" s="28" t="s">
        <v>1029</v>
      </c>
      <c r="D5623" s="27" t="s">
        <v>46</v>
      </c>
      <c r="E5623" s="27" t="s">
        <v>50</v>
      </c>
      <c r="F5623" s="26" t="str">
        <f>VLOOKUP(E5623,PROCV!$A$1:$B$107,2,TRUE)</f>
        <v>Educação e Criação em Artes</v>
      </c>
      <c r="G5623" s="25">
        <v>2009</v>
      </c>
      <c r="H5623" s="24">
        <v>0</v>
      </c>
      <c r="I5623" s="23" t="str">
        <f>VLOOKUP(J5623,PROCV!$E$1:$F$27,2,FALSE)</f>
        <v>50 - Mato Grosso do Sul</v>
      </c>
      <c r="J5623" s="22" t="s">
        <v>179</v>
      </c>
      <c r="K5623" s="22">
        <v>0</v>
      </c>
      <c r="L5623" s="21">
        <v>456530.28</v>
      </c>
      <c r="M5623" s="20">
        <f>VLOOKUP(G5623,PROCV!$A$110:$B$119,2,FALSE)</f>
        <v>1.5826205680692205</v>
      </c>
      <c r="N5623" s="17">
        <f t="shared" si="87"/>
        <v>722514.21107440034</v>
      </c>
    </row>
    <row r="5624" spans="1:14" x14ac:dyDescent="0.25">
      <c r="A5624" s="30" t="s">
        <v>48</v>
      </c>
      <c r="B5624" s="29">
        <v>93788</v>
      </c>
      <c r="C5624" s="28" t="s">
        <v>1028</v>
      </c>
      <c r="D5624" s="27" t="s">
        <v>4</v>
      </c>
      <c r="E5624" s="27" t="s">
        <v>224</v>
      </c>
      <c r="F5624" s="26" t="str">
        <f>VLOOKUP(E5624,PROCV!$A$1:$B$107,2,TRUE)</f>
        <v>Patrimônio</v>
      </c>
      <c r="G5624" s="25">
        <v>2009</v>
      </c>
      <c r="H5624" s="24">
        <v>0</v>
      </c>
      <c r="I5624" s="23" t="str">
        <f>VLOOKUP(J5624,PROCV!$E$1:$F$27,2,FALSE)</f>
        <v>53 - Distrito Federal</v>
      </c>
      <c r="J5624" s="22" t="s">
        <v>75</v>
      </c>
      <c r="K5624" s="22">
        <v>0</v>
      </c>
      <c r="L5624" s="21">
        <v>50000</v>
      </c>
      <c r="M5624" s="20">
        <f>VLOOKUP(G5624,PROCV!$A$110:$B$119,2,FALSE)</f>
        <v>1.5826205680692205</v>
      </c>
      <c r="N5624" s="17">
        <f t="shared" si="87"/>
        <v>79131.028403461023</v>
      </c>
    </row>
    <row r="5625" spans="1:14" x14ac:dyDescent="0.25">
      <c r="A5625" s="30" t="s">
        <v>48</v>
      </c>
      <c r="B5625" s="29">
        <v>92638</v>
      </c>
      <c r="C5625" s="28" t="s">
        <v>1027</v>
      </c>
      <c r="D5625" s="27" t="s">
        <v>46</v>
      </c>
      <c r="E5625" s="27" t="s">
        <v>50</v>
      </c>
      <c r="F5625" s="26" t="str">
        <f>VLOOKUP(E5625,PROCV!$A$1:$B$107,2,TRUE)</f>
        <v>Educação e Criação em Artes</v>
      </c>
      <c r="G5625" s="25">
        <v>2009</v>
      </c>
      <c r="H5625" s="24">
        <v>0</v>
      </c>
      <c r="I5625" s="23" t="str">
        <f>VLOOKUP(J5625,PROCV!$E$1:$F$27,2,FALSE)</f>
        <v>53 - Distrito Federal</v>
      </c>
      <c r="J5625" s="22" t="s">
        <v>75</v>
      </c>
      <c r="K5625" s="22">
        <v>0</v>
      </c>
      <c r="L5625" s="21">
        <v>79200</v>
      </c>
      <c r="M5625" s="20">
        <f>VLOOKUP(G5625,PROCV!$A$110:$B$119,2,FALSE)</f>
        <v>1.5826205680692205</v>
      </c>
      <c r="N5625" s="17">
        <f t="shared" si="87"/>
        <v>125343.54899108227</v>
      </c>
    </row>
    <row r="5626" spans="1:14" x14ac:dyDescent="0.25">
      <c r="A5626" s="30" t="s">
        <v>48</v>
      </c>
      <c r="B5626" s="29">
        <v>91813</v>
      </c>
      <c r="C5626" s="28" t="s">
        <v>1026</v>
      </c>
      <c r="D5626" s="27" t="s">
        <v>46</v>
      </c>
      <c r="E5626" s="27" t="s">
        <v>50</v>
      </c>
      <c r="F5626" s="26" t="str">
        <f>VLOOKUP(E5626,PROCV!$A$1:$B$107,2,TRUE)</f>
        <v>Educação e Criação em Artes</v>
      </c>
      <c r="G5626" s="25">
        <v>2009</v>
      </c>
      <c r="H5626" s="24">
        <v>0</v>
      </c>
      <c r="I5626" s="23" t="str">
        <f>VLOOKUP(J5626,PROCV!$E$1:$F$27,2,FALSE)</f>
        <v>53 - Distrito Federal</v>
      </c>
      <c r="J5626" s="22" t="s">
        <v>75</v>
      </c>
      <c r="K5626" s="22">
        <v>0</v>
      </c>
      <c r="L5626" s="21">
        <v>50000</v>
      </c>
      <c r="M5626" s="20">
        <f>VLOOKUP(G5626,PROCV!$A$110:$B$119,2,FALSE)</f>
        <v>1.5826205680692205</v>
      </c>
      <c r="N5626" s="17">
        <f t="shared" si="87"/>
        <v>79131.028403461023</v>
      </c>
    </row>
    <row r="5627" spans="1:14" x14ac:dyDescent="0.25">
      <c r="A5627" s="30" t="s">
        <v>48</v>
      </c>
      <c r="B5627" s="29">
        <v>77158</v>
      </c>
      <c r="C5627" s="28" t="s">
        <v>1025</v>
      </c>
      <c r="D5627" s="27" t="s">
        <v>46</v>
      </c>
      <c r="E5627" s="27" t="s">
        <v>50</v>
      </c>
      <c r="F5627" s="26" t="str">
        <f>VLOOKUP(E5627,PROCV!$A$1:$B$107,2,TRUE)</f>
        <v>Educação e Criação em Artes</v>
      </c>
      <c r="G5627" s="25">
        <v>2009</v>
      </c>
      <c r="H5627" s="24">
        <v>0</v>
      </c>
      <c r="I5627" s="23" t="str">
        <f>VLOOKUP(J5627,PROCV!$E$1:$F$27,2,FALSE)</f>
        <v>41 - Paraná</v>
      </c>
      <c r="J5627" s="22" t="s">
        <v>106</v>
      </c>
      <c r="K5627" s="22">
        <v>0</v>
      </c>
      <c r="L5627" s="21">
        <v>183016.5</v>
      </c>
      <c r="M5627" s="20">
        <f>VLOOKUP(G5627,PROCV!$A$110:$B$119,2,FALSE)</f>
        <v>1.5826205680692205</v>
      </c>
      <c r="N5627" s="17">
        <f t="shared" si="87"/>
        <v>289645.67719604052</v>
      </c>
    </row>
    <row r="5628" spans="1:14" x14ac:dyDescent="0.25">
      <c r="A5628" s="30" t="s">
        <v>48</v>
      </c>
      <c r="B5628" s="29">
        <v>91427</v>
      </c>
      <c r="C5628" s="28" t="s">
        <v>1024</v>
      </c>
      <c r="D5628" s="27" t="s">
        <v>46</v>
      </c>
      <c r="E5628" s="27" t="s">
        <v>50</v>
      </c>
      <c r="F5628" s="26" t="str">
        <f>VLOOKUP(E5628,PROCV!$A$1:$B$107,2,TRUE)</f>
        <v>Educação e Criação em Artes</v>
      </c>
      <c r="G5628" s="25">
        <v>2009</v>
      </c>
      <c r="H5628" s="24">
        <v>0</v>
      </c>
      <c r="I5628" s="23" t="str">
        <f>VLOOKUP(J5628,PROCV!$E$1:$F$27,2,FALSE)</f>
        <v>53 - Distrito Federal</v>
      </c>
      <c r="J5628" s="22" t="s">
        <v>75</v>
      </c>
      <c r="K5628" s="22">
        <v>0</v>
      </c>
      <c r="L5628" s="21">
        <v>142000</v>
      </c>
      <c r="M5628" s="20">
        <f>VLOOKUP(G5628,PROCV!$A$110:$B$119,2,FALSE)</f>
        <v>1.5826205680692205</v>
      </c>
      <c r="N5628" s="17">
        <f t="shared" si="87"/>
        <v>224732.12066582931</v>
      </c>
    </row>
    <row r="5629" spans="1:14" x14ac:dyDescent="0.25">
      <c r="A5629" s="30" t="s">
        <v>48</v>
      </c>
      <c r="B5629" s="29">
        <v>96994</v>
      </c>
      <c r="C5629" s="28" t="s">
        <v>1023</v>
      </c>
      <c r="D5629" s="27" t="s">
        <v>46</v>
      </c>
      <c r="E5629" s="27" t="s">
        <v>50</v>
      </c>
      <c r="F5629" s="26" t="str">
        <f>VLOOKUP(E5629,PROCV!$A$1:$B$107,2,TRUE)</f>
        <v>Educação e Criação em Artes</v>
      </c>
      <c r="G5629" s="25">
        <v>2009</v>
      </c>
      <c r="H5629" s="24">
        <v>0</v>
      </c>
      <c r="I5629" s="23" t="str">
        <f>VLOOKUP(J5629,PROCV!$E$1:$F$27,2,FALSE)</f>
        <v>41 - Paraná</v>
      </c>
      <c r="J5629" s="22" t="s">
        <v>106</v>
      </c>
      <c r="K5629" s="22">
        <v>0</v>
      </c>
      <c r="L5629" s="21">
        <v>99960</v>
      </c>
      <c r="M5629" s="20">
        <f>VLOOKUP(G5629,PROCV!$A$110:$B$119,2,FALSE)</f>
        <v>1.5826205680692205</v>
      </c>
      <c r="N5629" s="17">
        <f t="shared" si="87"/>
        <v>158198.75198419928</v>
      </c>
    </row>
    <row r="5630" spans="1:14" x14ac:dyDescent="0.25">
      <c r="A5630" s="30" t="s">
        <v>48</v>
      </c>
      <c r="B5630" s="29">
        <v>86959</v>
      </c>
      <c r="C5630" s="28" t="s">
        <v>1022</v>
      </c>
      <c r="D5630" s="27" t="s">
        <v>46</v>
      </c>
      <c r="E5630" s="27" t="s">
        <v>169</v>
      </c>
      <c r="F5630" s="26" t="str">
        <f>VLOOKUP(E5630,PROCV!$A$1:$B$107,2,TRUE)</f>
        <v>Editorial</v>
      </c>
      <c r="G5630" s="25">
        <v>2009</v>
      </c>
      <c r="H5630" s="24">
        <v>0</v>
      </c>
      <c r="I5630" s="23" t="str">
        <f>VLOOKUP(J5630,PROCV!$E$1:$F$27,2,FALSE)</f>
        <v>50 - Mato Grosso do Sul</v>
      </c>
      <c r="J5630" s="22" t="s">
        <v>179</v>
      </c>
      <c r="K5630" s="22">
        <v>0</v>
      </c>
      <c r="L5630" s="21">
        <v>331561</v>
      </c>
      <c r="M5630" s="20">
        <f>VLOOKUP(G5630,PROCV!$A$110:$B$119,2,FALSE)</f>
        <v>1.5826205680692205</v>
      </c>
      <c r="N5630" s="17">
        <f t="shared" si="87"/>
        <v>524735.25816959876</v>
      </c>
    </row>
    <row r="5631" spans="1:14" x14ac:dyDescent="0.25">
      <c r="A5631" s="30" t="s">
        <v>48</v>
      </c>
      <c r="B5631" s="29">
        <v>96693</v>
      </c>
      <c r="C5631" s="28" t="s">
        <v>1021</v>
      </c>
      <c r="D5631" s="27" t="s">
        <v>114</v>
      </c>
      <c r="E5631" s="27" t="s">
        <v>113</v>
      </c>
      <c r="F5631" s="26" t="str">
        <f>VLOOKUP(E5631,PROCV!$A$1:$B$107,2,TRUE)</f>
        <v>Música</v>
      </c>
      <c r="G5631" s="25">
        <v>2009</v>
      </c>
      <c r="H5631" s="24">
        <v>0</v>
      </c>
      <c r="I5631" s="23" t="str">
        <f>VLOOKUP(J5631,PROCV!$E$1:$F$27,2,FALSE)</f>
        <v>31 - Minas Gerais</v>
      </c>
      <c r="J5631" s="22" t="s">
        <v>85</v>
      </c>
      <c r="K5631" s="22">
        <v>0</v>
      </c>
      <c r="L5631" s="21">
        <v>97800</v>
      </c>
      <c r="M5631" s="20">
        <f>VLOOKUP(G5631,PROCV!$A$110:$B$119,2,FALSE)</f>
        <v>1.5826205680692205</v>
      </c>
      <c r="N5631" s="17">
        <f t="shared" si="87"/>
        <v>154780.29155716975</v>
      </c>
    </row>
    <row r="5632" spans="1:14" x14ac:dyDescent="0.25">
      <c r="A5632" s="30" t="s">
        <v>48</v>
      </c>
      <c r="B5632" s="29">
        <v>96369</v>
      </c>
      <c r="C5632" s="28" t="s">
        <v>1020</v>
      </c>
      <c r="D5632" s="27" t="s">
        <v>46</v>
      </c>
      <c r="E5632" s="27" t="s">
        <v>50</v>
      </c>
      <c r="F5632" s="26" t="str">
        <f>VLOOKUP(E5632,PROCV!$A$1:$B$107,2,TRUE)</f>
        <v>Educação e Criação em Artes</v>
      </c>
      <c r="G5632" s="25">
        <v>2009</v>
      </c>
      <c r="H5632" s="24">
        <v>0</v>
      </c>
      <c r="I5632" s="23" t="str">
        <f>VLOOKUP(J5632,PROCV!$E$1:$F$27,2,FALSE)</f>
        <v>35 - São Paulo</v>
      </c>
      <c r="J5632" s="22" t="s">
        <v>76</v>
      </c>
      <c r="K5632" s="22">
        <v>0</v>
      </c>
      <c r="L5632" s="21">
        <v>100000</v>
      </c>
      <c r="M5632" s="20">
        <f>VLOOKUP(G5632,PROCV!$A$110:$B$119,2,FALSE)</f>
        <v>1.5826205680692205</v>
      </c>
      <c r="N5632" s="17">
        <f t="shared" si="87"/>
        <v>158262.05680692205</v>
      </c>
    </row>
    <row r="5633" spans="1:14" x14ac:dyDescent="0.25">
      <c r="A5633" s="30" t="s">
        <v>48</v>
      </c>
      <c r="B5633" s="29">
        <v>98636</v>
      </c>
      <c r="C5633" s="28" t="s">
        <v>1019</v>
      </c>
      <c r="D5633" s="27" t="s">
        <v>4</v>
      </c>
      <c r="E5633" s="27" t="s">
        <v>224</v>
      </c>
      <c r="F5633" s="26" t="str">
        <f>VLOOKUP(E5633,PROCV!$A$1:$B$107,2,TRUE)</f>
        <v>Patrimônio</v>
      </c>
      <c r="G5633" s="25">
        <v>2009</v>
      </c>
      <c r="H5633" s="24">
        <v>0</v>
      </c>
      <c r="I5633" s="23" t="str">
        <f>VLOOKUP(J5633,PROCV!$E$1:$F$27,2,FALSE)</f>
        <v>33 - Rio de Janeiro</v>
      </c>
      <c r="J5633" s="22" t="s">
        <v>82</v>
      </c>
      <c r="K5633" s="22">
        <v>0</v>
      </c>
      <c r="L5633" s="21">
        <v>100000</v>
      </c>
      <c r="M5633" s="20">
        <f>VLOOKUP(G5633,PROCV!$A$110:$B$119,2,FALSE)</f>
        <v>1.5826205680692205</v>
      </c>
      <c r="N5633" s="17">
        <f t="shared" si="87"/>
        <v>158262.05680692205</v>
      </c>
    </row>
    <row r="5634" spans="1:14" x14ac:dyDescent="0.25">
      <c r="A5634" s="30" t="s">
        <v>48</v>
      </c>
      <c r="B5634" s="29">
        <v>97345</v>
      </c>
      <c r="C5634" s="28" t="s">
        <v>1018</v>
      </c>
      <c r="D5634" s="27" t="s">
        <v>4</v>
      </c>
      <c r="E5634" s="27" t="s">
        <v>224</v>
      </c>
      <c r="F5634" s="26" t="str">
        <f>VLOOKUP(E5634,PROCV!$A$1:$B$107,2,TRUE)</f>
        <v>Patrimônio</v>
      </c>
      <c r="G5634" s="25">
        <v>2009</v>
      </c>
      <c r="H5634" s="24">
        <v>0</v>
      </c>
      <c r="I5634" s="23" t="str">
        <f>VLOOKUP(J5634,PROCV!$E$1:$F$27,2,FALSE)</f>
        <v>23 - Ceará</v>
      </c>
      <c r="J5634" s="22" t="s">
        <v>52</v>
      </c>
      <c r="K5634" s="22">
        <v>0</v>
      </c>
      <c r="L5634" s="21">
        <v>50000</v>
      </c>
      <c r="M5634" s="20">
        <f>VLOOKUP(G5634,PROCV!$A$110:$B$119,2,FALSE)</f>
        <v>1.5826205680692205</v>
      </c>
      <c r="N5634" s="17">
        <f t="shared" ref="N5634:N5697" si="88">+M5634*L5634</f>
        <v>79131.028403461023</v>
      </c>
    </row>
    <row r="5635" spans="1:14" x14ac:dyDescent="0.25">
      <c r="A5635" s="30" t="s">
        <v>48</v>
      </c>
      <c r="B5635" s="29">
        <v>91405</v>
      </c>
      <c r="C5635" s="28" t="s">
        <v>1017</v>
      </c>
      <c r="D5635" s="27" t="s">
        <v>4</v>
      </c>
      <c r="E5635" s="27" t="s">
        <v>230</v>
      </c>
      <c r="F5635" s="26" t="str">
        <f>VLOOKUP(E5635,PROCV!$A$1:$B$107,2,TRUE)</f>
        <v>Artes Cênicas e Espetáculo</v>
      </c>
      <c r="G5635" s="25">
        <v>2009</v>
      </c>
      <c r="H5635" s="24">
        <v>0</v>
      </c>
      <c r="I5635" s="23" t="str">
        <f>VLOOKUP(J5635,PROCV!$E$1:$F$27,2,FALSE)</f>
        <v>53 - Distrito Federal</v>
      </c>
      <c r="J5635" s="22" t="s">
        <v>75</v>
      </c>
      <c r="K5635" s="22">
        <v>0</v>
      </c>
      <c r="L5635" s="21">
        <v>154390</v>
      </c>
      <c r="M5635" s="20">
        <f>VLOOKUP(G5635,PROCV!$A$110:$B$119,2,FALSE)</f>
        <v>1.5826205680692205</v>
      </c>
      <c r="N5635" s="17">
        <f t="shared" si="88"/>
        <v>244340.78950420694</v>
      </c>
    </row>
    <row r="5636" spans="1:14" x14ac:dyDescent="0.25">
      <c r="A5636" s="30" t="s">
        <v>48</v>
      </c>
      <c r="B5636" s="29">
        <v>93235</v>
      </c>
      <c r="C5636" s="28" t="s">
        <v>1016</v>
      </c>
      <c r="D5636" s="27" t="s">
        <v>4</v>
      </c>
      <c r="E5636" s="27" t="s">
        <v>224</v>
      </c>
      <c r="F5636" s="26" t="str">
        <f>VLOOKUP(E5636,PROCV!$A$1:$B$107,2,TRUE)</f>
        <v>Patrimônio</v>
      </c>
      <c r="G5636" s="31">
        <v>2009</v>
      </c>
      <c r="H5636" s="24">
        <v>0</v>
      </c>
      <c r="I5636" s="23" t="str">
        <f>VLOOKUP(J5636,PROCV!$E$1:$F$27,2,FALSE)</f>
        <v>53 - Distrito Federal</v>
      </c>
      <c r="J5636" s="22" t="s">
        <v>75</v>
      </c>
      <c r="K5636" s="22">
        <v>0</v>
      </c>
      <c r="L5636" s="21">
        <v>50000</v>
      </c>
      <c r="M5636" s="20">
        <f>VLOOKUP(G5636,PROCV!$A$110:$B$119,2,FALSE)</f>
        <v>1.5826205680692205</v>
      </c>
      <c r="N5636" s="17">
        <f t="shared" si="88"/>
        <v>79131.028403461023</v>
      </c>
    </row>
    <row r="5637" spans="1:14" x14ac:dyDescent="0.25">
      <c r="A5637" s="30" t="s">
        <v>48</v>
      </c>
      <c r="B5637" s="29">
        <v>97987</v>
      </c>
      <c r="C5637" s="28" t="s">
        <v>1015</v>
      </c>
      <c r="D5637" s="27" t="s">
        <v>4</v>
      </c>
      <c r="E5637" s="27" t="s">
        <v>224</v>
      </c>
      <c r="F5637" s="26" t="str">
        <f>VLOOKUP(E5637,PROCV!$A$1:$B$107,2,TRUE)</f>
        <v>Patrimônio</v>
      </c>
      <c r="G5637" s="25">
        <v>2009</v>
      </c>
      <c r="H5637" s="24">
        <v>0</v>
      </c>
      <c r="I5637" s="23" t="str">
        <f>VLOOKUP(J5637,PROCV!$E$1:$F$27,2,FALSE)</f>
        <v>52 - Goiás</v>
      </c>
      <c r="J5637" s="22" t="s">
        <v>97</v>
      </c>
      <c r="K5637" s="22">
        <v>0</v>
      </c>
      <c r="L5637" s="21">
        <v>15000</v>
      </c>
      <c r="M5637" s="20">
        <f>VLOOKUP(G5637,PROCV!$A$110:$B$119,2,FALSE)</f>
        <v>1.5826205680692205</v>
      </c>
      <c r="N5637" s="17">
        <f t="shared" si="88"/>
        <v>23739.308521038307</v>
      </c>
    </row>
    <row r="5638" spans="1:14" x14ac:dyDescent="0.25">
      <c r="A5638" s="30" t="s">
        <v>48</v>
      </c>
      <c r="B5638" s="29">
        <v>94539</v>
      </c>
      <c r="C5638" s="28" t="s">
        <v>1014</v>
      </c>
      <c r="D5638" s="27" t="s">
        <v>4</v>
      </c>
      <c r="E5638" s="27" t="s">
        <v>224</v>
      </c>
      <c r="F5638" s="26" t="str">
        <f>VLOOKUP(E5638,PROCV!$A$1:$B$107,2,TRUE)</f>
        <v>Patrimônio</v>
      </c>
      <c r="G5638" s="31">
        <v>2009</v>
      </c>
      <c r="H5638" s="24">
        <v>0</v>
      </c>
      <c r="I5638" s="23" t="str">
        <f>VLOOKUP(J5638,PROCV!$E$1:$F$27,2,FALSE)</f>
        <v>33 - Rio de Janeiro</v>
      </c>
      <c r="J5638" s="22" t="s">
        <v>82</v>
      </c>
      <c r="K5638" s="22">
        <v>0</v>
      </c>
      <c r="L5638" s="21">
        <v>50000</v>
      </c>
      <c r="M5638" s="20">
        <f>VLOOKUP(G5638,PROCV!$A$110:$B$119,2,FALSE)</f>
        <v>1.5826205680692205</v>
      </c>
      <c r="N5638" s="17">
        <f t="shared" si="88"/>
        <v>79131.028403461023</v>
      </c>
    </row>
    <row r="5639" spans="1:14" x14ac:dyDescent="0.25">
      <c r="A5639" s="30" t="s">
        <v>48</v>
      </c>
      <c r="B5639" s="29">
        <v>96436</v>
      </c>
      <c r="C5639" s="28" t="s">
        <v>1013</v>
      </c>
      <c r="D5639" s="27" t="s">
        <v>46</v>
      </c>
      <c r="E5639" s="27" t="s">
        <v>50</v>
      </c>
      <c r="F5639" s="26" t="str">
        <f>VLOOKUP(E5639,PROCV!$A$1:$B$107,2,TRUE)</f>
        <v>Educação e Criação em Artes</v>
      </c>
      <c r="G5639" s="25">
        <v>2009</v>
      </c>
      <c r="H5639" s="24">
        <v>0</v>
      </c>
      <c r="I5639" s="23" t="str">
        <f>VLOOKUP(J5639,PROCV!$E$1:$F$27,2,FALSE)</f>
        <v>53 - Distrito Federal</v>
      </c>
      <c r="J5639" s="22" t="s">
        <v>75</v>
      </c>
      <c r="K5639" s="22">
        <v>0</v>
      </c>
      <c r="L5639" s="21">
        <v>100000</v>
      </c>
      <c r="M5639" s="20">
        <f>VLOOKUP(G5639,PROCV!$A$110:$B$119,2,FALSE)</f>
        <v>1.5826205680692205</v>
      </c>
      <c r="N5639" s="17">
        <f t="shared" si="88"/>
        <v>158262.05680692205</v>
      </c>
    </row>
    <row r="5640" spans="1:14" x14ac:dyDescent="0.25">
      <c r="A5640" s="30" t="s">
        <v>48</v>
      </c>
      <c r="B5640" s="29">
        <v>93325</v>
      </c>
      <c r="C5640" s="28" t="s">
        <v>1012</v>
      </c>
      <c r="D5640" s="27" t="s">
        <v>46</v>
      </c>
      <c r="E5640" s="27" t="s">
        <v>50</v>
      </c>
      <c r="F5640" s="26" t="str">
        <f>VLOOKUP(E5640,PROCV!$A$1:$B$107,2,TRUE)</f>
        <v>Educação e Criação em Artes</v>
      </c>
      <c r="G5640" s="25">
        <v>2009</v>
      </c>
      <c r="H5640" s="24">
        <v>0</v>
      </c>
      <c r="I5640" s="23" t="str">
        <f>VLOOKUP(J5640,PROCV!$E$1:$F$27,2,FALSE)</f>
        <v>23 - Ceará</v>
      </c>
      <c r="J5640" s="22" t="s">
        <v>52</v>
      </c>
      <c r="K5640" s="22">
        <v>0</v>
      </c>
      <c r="L5640" s="21">
        <v>99250</v>
      </c>
      <c r="M5640" s="20">
        <f>VLOOKUP(G5640,PROCV!$A$110:$B$119,2,FALSE)</f>
        <v>1.5826205680692205</v>
      </c>
      <c r="N5640" s="17">
        <f t="shared" si="88"/>
        <v>157075.09138087014</v>
      </c>
    </row>
    <row r="5641" spans="1:14" x14ac:dyDescent="0.25">
      <c r="A5641" s="30" t="s">
        <v>48</v>
      </c>
      <c r="B5641" s="29">
        <v>94513</v>
      </c>
      <c r="C5641" s="28" t="s">
        <v>1011</v>
      </c>
      <c r="D5641" s="27" t="s">
        <v>314</v>
      </c>
      <c r="E5641" s="27" t="s">
        <v>265</v>
      </c>
      <c r="F5641" s="26" t="str">
        <f>VLOOKUP(E5641,PROCV!$A$1:$B$107,2,TRUE)</f>
        <v>Patrimônio</v>
      </c>
      <c r="G5641" s="31">
        <v>2009</v>
      </c>
      <c r="H5641" s="24">
        <v>0</v>
      </c>
      <c r="I5641" s="23" t="str">
        <f>VLOOKUP(J5641,PROCV!$E$1:$F$27,2,FALSE)</f>
        <v>53 - Distrito Federal</v>
      </c>
      <c r="J5641" s="22" t="s">
        <v>75</v>
      </c>
      <c r="K5641" s="22">
        <v>0</v>
      </c>
      <c r="L5641" s="21">
        <v>120000</v>
      </c>
      <c r="M5641" s="20">
        <f>VLOOKUP(G5641,PROCV!$A$110:$B$119,2,FALSE)</f>
        <v>1.5826205680692205</v>
      </c>
      <c r="N5641" s="17">
        <f t="shared" si="88"/>
        <v>189914.46816830646</v>
      </c>
    </row>
    <row r="5642" spans="1:14" x14ac:dyDescent="0.25">
      <c r="A5642" s="30" t="s">
        <v>48</v>
      </c>
      <c r="B5642" s="29">
        <v>93343</v>
      </c>
      <c r="C5642" s="28" t="s">
        <v>1010</v>
      </c>
      <c r="D5642" s="27" t="s">
        <v>46</v>
      </c>
      <c r="E5642" s="27" t="s">
        <v>50</v>
      </c>
      <c r="F5642" s="26" t="str">
        <f>VLOOKUP(E5642,PROCV!$A$1:$B$107,2,TRUE)</f>
        <v>Educação e Criação em Artes</v>
      </c>
      <c r="G5642" s="25">
        <v>2009</v>
      </c>
      <c r="H5642" s="24">
        <v>0</v>
      </c>
      <c r="I5642" s="23" t="str">
        <f>VLOOKUP(J5642,PROCV!$E$1:$F$27,2,FALSE)</f>
        <v>35 - São Paulo</v>
      </c>
      <c r="J5642" s="22" t="s">
        <v>76</v>
      </c>
      <c r="K5642" s="22">
        <v>0</v>
      </c>
      <c r="L5642" s="21">
        <v>300000</v>
      </c>
      <c r="M5642" s="20">
        <f>VLOOKUP(G5642,PROCV!$A$110:$B$119,2,FALSE)</f>
        <v>1.5826205680692205</v>
      </c>
      <c r="N5642" s="17">
        <f t="shared" si="88"/>
        <v>474786.17042076617</v>
      </c>
    </row>
    <row r="5643" spans="1:14" x14ac:dyDescent="0.25">
      <c r="A5643" s="30" t="s">
        <v>48</v>
      </c>
      <c r="B5643" s="29">
        <v>90642</v>
      </c>
      <c r="C5643" s="28" t="s">
        <v>1009</v>
      </c>
      <c r="D5643" s="27" t="s">
        <v>114</v>
      </c>
      <c r="E5643" s="27" t="s">
        <v>113</v>
      </c>
      <c r="F5643" s="26" t="str">
        <f>VLOOKUP(E5643,PROCV!$A$1:$B$107,2,TRUE)</f>
        <v>Música</v>
      </c>
      <c r="G5643" s="25">
        <v>2009</v>
      </c>
      <c r="H5643" s="24">
        <v>0</v>
      </c>
      <c r="I5643" s="23" t="str">
        <f>VLOOKUP(J5643,PROCV!$E$1:$F$27,2,FALSE)</f>
        <v>43 - Rio Grande do Sul</v>
      </c>
      <c r="J5643" s="22" t="s">
        <v>56</v>
      </c>
      <c r="K5643" s="22">
        <v>0</v>
      </c>
      <c r="L5643" s="21">
        <v>106279.78</v>
      </c>
      <c r="M5643" s="20">
        <f>VLOOKUP(G5643,PROCV!$A$110:$B$119,2,FALSE)</f>
        <v>1.5826205680692205</v>
      </c>
      <c r="N5643" s="17">
        <f t="shared" si="88"/>
        <v>168200.56579787176</v>
      </c>
    </row>
    <row r="5644" spans="1:14" x14ac:dyDescent="0.25">
      <c r="A5644" s="30" t="s">
        <v>48</v>
      </c>
      <c r="B5644" s="29">
        <v>93263</v>
      </c>
      <c r="C5644" s="28" t="s">
        <v>1008</v>
      </c>
      <c r="D5644" s="27" t="s">
        <v>189</v>
      </c>
      <c r="E5644" s="27" t="s">
        <v>278</v>
      </c>
      <c r="F5644" s="26" t="str">
        <f>VLOOKUP(E5644,PROCV!$A$1:$B$107,2,TRUE)</f>
        <v>Artes Cênicas e Espetáculo</v>
      </c>
      <c r="G5644" s="25">
        <v>2009</v>
      </c>
      <c r="H5644" s="24">
        <v>0</v>
      </c>
      <c r="I5644" s="23" t="str">
        <f>VLOOKUP(J5644,PROCV!$E$1:$F$27,2,FALSE)</f>
        <v>53 - Distrito Federal</v>
      </c>
      <c r="J5644" s="22" t="s">
        <v>75</v>
      </c>
      <c r="K5644" s="22">
        <v>0</v>
      </c>
      <c r="L5644" s="21">
        <v>199600</v>
      </c>
      <c r="M5644" s="20">
        <f>VLOOKUP(G5644,PROCV!$A$110:$B$119,2,FALSE)</f>
        <v>1.5826205680692205</v>
      </c>
      <c r="N5644" s="17">
        <f t="shared" si="88"/>
        <v>315891.06538661639</v>
      </c>
    </row>
    <row r="5645" spans="1:14" x14ac:dyDescent="0.25">
      <c r="A5645" s="30" t="s">
        <v>48</v>
      </c>
      <c r="B5645" s="29">
        <v>93886</v>
      </c>
      <c r="C5645" s="28" t="s">
        <v>1007</v>
      </c>
      <c r="D5645" s="27" t="s">
        <v>4</v>
      </c>
      <c r="E5645" s="27" t="s">
        <v>224</v>
      </c>
      <c r="F5645" s="26" t="str">
        <f>VLOOKUP(E5645,PROCV!$A$1:$B$107,2,TRUE)</f>
        <v>Patrimônio</v>
      </c>
      <c r="G5645" s="25">
        <v>2009</v>
      </c>
      <c r="H5645" s="24">
        <v>0</v>
      </c>
      <c r="I5645" s="23" t="str">
        <f>VLOOKUP(J5645,PROCV!$E$1:$F$27,2,FALSE)</f>
        <v>32 - Espírito Santo</v>
      </c>
      <c r="J5645" s="22" t="s">
        <v>67</v>
      </c>
      <c r="K5645" s="22">
        <v>0</v>
      </c>
      <c r="L5645" s="21">
        <v>10904</v>
      </c>
      <c r="M5645" s="20">
        <f>VLOOKUP(G5645,PROCV!$A$110:$B$119,2,FALSE)</f>
        <v>1.5826205680692205</v>
      </c>
      <c r="N5645" s="17">
        <f t="shared" si="88"/>
        <v>17256.89467422678</v>
      </c>
    </row>
    <row r="5646" spans="1:14" x14ac:dyDescent="0.25">
      <c r="A5646" s="30" t="s">
        <v>48</v>
      </c>
      <c r="B5646" s="29">
        <v>95716</v>
      </c>
      <c r="C5646" s="28" t="s">
        <v>1006</v>
      </c>
      <c r="D5646" s="27" t="s">
        <v>189</v>
      </c>
      <c r="E5646" s="27" t="s">
        <v>213</v>
      </c>
      <c r="F5646" s="26" t="str">
        <f>VLOOKUP(E5646,PROCV!$A$1:$B$107,2,TRUE)</f>
        <v>Patrimônio</v>
      </c>
      <c r="G5646" s="25">
        <v>2009</v>
      </c>
      <c r="H5646" s="24">
        <v>0</v>
      </c>
      <c r="I5646" s="23" t="str">
        <f>VLOOKUP(J5646,PROCV!$E$1:$F$27,2,FALSE)</f>
        <v>43 - Rio Grande do Sul</v>
      </c>
      <c r="J5646" s="22" t="s">
        <v>56</v>
      </c>
      <c r="K5646" s="22">
        <v>0</v>
      </c>
      <c r="L5646" s="21">
        <v>300000</v>
      </c>
      <c r="M5646" s="20">
        <f>VLOOKUP(G5646,PROCV!$A$110:$B$119,2,FALSE)</f>
        <v>1.5826205680692205</v>
      </c>
      <c r="N5646" s="17">
        <f t="shared" si="88"/>
        <v>474786.17042076617</v>
      </c>
    </row>
    <row r="5647" spans="1:14" x14ac:dyDescent="0.25">
      <c r="A5647" s="30" t="s">
        <v>48</v>
      </c>
      <c r="B5647" s="29">
        <v>98415</v>
      </c>
      <c r="C5647" s="28" t="s">
        <v>1005</v>
      </c>
      <c r="D5647" s="27" t="s">
        <v>189</v>
      </c>
      <c r="E5647" s="27" t="s">
        <v>213</v>
      </c>
      <c r="F5647" s="26" t="str">
        <f>VLOOKUP(E5647,PROCV!$A$1:$B$107,2,TRUE)</f>
        <v>Patrimônio</v>
      </c>
      <c r="G5647" s="25">
        <v>2009</v>
      </c>
      <c r="H5647" s="24">
        <v>0</v>
      </c>
      <c r="I5647" s="23" t="str">
        <f>VLOOKUP(J5647,PROCV!$E$1:$F$27,2,FALSE)</f>
        <v>31 - Minas Gerais</v>
      </c>
      <c r="J5647" s="22" t="s">
        <v>85</v>
      </c>
      <c r="K5647" s="22">
        <v>0</v>
      </c>
      <c r="L5647" s="21">
        <v>320000</v>
      </c>
      <c r="M5647" s="20">
        <f>VLOOKUP(G5647,PROCV!$A$110:$B$119,2,FALSE)</f>
        <v>1.5826205680692205</v>
      </c>
      <c r="N5647" s="17">
        <f t="shared" si="88"/>
        <v>506438.58178215055</v>
      </c>
    </row>
    <row r="5648" spans="1:14" x14ac:dyDescent="0.25">
      <c r="A5648" s="30" t="s">
        <v>48</v>
      </c>
      <c r="B5648" s="29">
        <v>93732</v>
      </c>
      <c r="C5648" s="28" t="s">
        <v>1004</v>
      </c>
      <c r="D5648" s="27" t="s">
        <v>189</v>
      </c>
      <c r="E5648" s="27" t="s">
        <v>213</v>
      </c>
      <c r="F5648" s="26" t="str">
        <f>VLOOKUP(E5648,PROCV!$A$1:$B$107,2,TRUE)</f>
        <v>Patrimônio</v>
      </c>
      <c r="G5648" s="25">
        <v>2009</v>
      </c>
      <c r="H5648" s="24">
        <v>0</v>
      </c>
      <c r="I5648" s="23" t="str">
        <f>VLOOKUP(J5648,PROCV!$E$1:$F$27,2,FALSE)</f>
        <v>31 - Minas Gerais</v>
      </c>
      <c r="J5648" s="22" t="s">
        <v>85</v>
      </c>
      <c r="K5648" s="22">
        <v>0</v>
      </c>
      <c r="L5648" s="21">
        <v>250000</v>
      </c>
      <c r="M5648" s="20">
        <f>VLOOKUP(G5648,PROCV!$A$110:$B$119,2,FALSE)</f>
        <v>1.5826205680692205</v>
      </c>
      <c r="N5648" s="17">
        <f t="shared" si="88"/>
        <v>395655.14201730513</v>
      </c>
    </row>
    <row r="5649" spans="1:14" x14ac:dyDescent="0.25">
      <c r="A5649" s="30" t="s">
        <v>48</v>
      </c>
      <c r="B5649" s="29">
        <v>84503</v>
      </c>
      <c r="C5649" s="28" t="s">
        <v>1003</v>
      </c>
      <c r="D5649" s="27" t="s">
        <v>189</v>
      </c>
      <c r="E5649" s="27" t="s">
        <v>213</v>
      </c>
      <c r="F5649" s="26" t="str">
        <f>VLOOKUP(E5649,PROCV!$A$1:$B$107,2,TRUE)</f>
        <v>Patrimônio</v>
      </c>
      <c r="G5649" s="25">
        <v>2009</v>
      </c>
      <c r="H5649" s="24">
        <v>0</v>
      </c>
      <c r="I5649" s="23" t="str">
        <f>VLOOKUP(J5649,PROCV!$E$1:$F$27,2,FALSE)</f>
        <v>29 - Bahia</v>
      </c>
      <c r="J5649" s="22" t="s">
        <v>73</v>
      </c>
      <c r="K5649" s="22">
        <v>0</v>
      </c>
      <c r="L5649" s="21">
        <v>688070.88</v>
      </c>
      <c r="M5649" s="20">
        <f>VLOOKUP(G5649,PROCV!$A$110:$B$119,2,FALSE)</f>
        <v>1.5826205680692205</v>
      </c>
      <c r="N5649" s="17">
        <f t="shared" si="88"/>
        <v>1088955.1269774884</v>
      </c>
    </row>
    <row r="5650" spans="1:14" x14ac:dyDescent="0.25">
      <c r="A5650" s="30" t="s">
        <v>48</v>
      </c>
      <c r="B5650" s="29">
        <v>93190</v>
      </c>
      <c r="C5650" s="28" t="s">
        <v>1002</v>
      </c>
      <c r="D5650" s="27" t="s">
        <v>189</v>
      </c>
      <c r="E5650" s="27" t="s">
        <v>213</v>
      </c>
      <c r="F5650" s="26" t="str">
        <f>VLOOKUP(E5650,PROCV!$A$1:$B$107,2,TRUE)</f>
        <v>Patrimônio</v>
      </c>
      <c r="G5650" s="25">
        <v>2009</v>
      </c>
      <c r="H5650" s="24">
        <v>0</v>
      </c>
      <c r="I5650" s="23" t="str">
        <f>VLOOKUP(J5650,PROCV!$E$1:$F$27,2,FALSE)</f>
        <v>27 - Alagoas</v>
      </c>
      <c r="J5650" s="22" t="s">
        <v>65</v>
      </c>
      <c r="K5650" s="22">
        <v>0</v>
      </c>
      <c r="L5650" s="21">
        <v>1493579.68</v>
      </c>
      <c r="M5650" s="20">
        <f>VLOOKUP(G5650,PROCV!$A$110:$B$119,2,FALSE)</f>
        <v>1.5826205680692205</v>
      </c>
      <c r="N5650" s="17">
        <f t="shared" si="88"/>
        <v>2363769.9216182446</v>
      </c>
    </row>
    <row r="5651" spans="1:14" x14ac:dyDescent="0.25">
      <c r="A5651" s="30" t="s">
        <v>48</v>
      </c>
      <c r="B5651" s="29">
        <v>96110</v>
      </c>
      <c r="C5651" s="28" t="s">
        <v>1001</v>
      </c>
      <c r="D5651" s="27" t="s">
        <v>189</v>
      </c>
      <c r="E5651" s="27" t="s">
        <v>213</v>
      </c>
      <c r="F5651" s="26" t="str">
        <f>VLOOKUP(E5651,PROCV!$A$1:$B$107,2,TRUE)</f>
        <v>Patrimônio</v>
      </c>
      <c r="G5651" s="25">
        <v>2009</v>
      </c>
      <c r="H5651" s="24">
        <v>0</v>
      </c>
      <c r="I5651" s="23" t="str">
        <f>VLOOKUP(J5651,PROCV!$E$1:$F$27,2,FALSE)</f>
        <v>43 - Rio Grande do Sul</v>
      </c>
      <c r="J5651" s="22" t="s">
        <v>56</v>
      </c>
      <c r="K5651" s="22">
        <v>0</v>
      </c>
      <c r="L5651" s="21">
        <v>100000</v>
      </c>
      <c r="M5651" s="20">
        <f>VLOOKUP(G5651,PROCV!$A$110:$B$119,2,FALSE)</f>
        <v>1.5826205680692205</v>
      </c>
      <c r="N5651" s="17">
        <f t="shared" si="88"/>
        <v>158262.05680692205</v>
      </c>
    </row>
    <row r="5652" spans="1:14" x14ac:dyDescent="0.25">
      <c r="A5652" s="30" t="s">
        <v>48</v>
      </c>
      <c r="B5652" s="29">
        <v>83629</v>
      </c>
      <c r="C5652" s="28" t="s">
        <v>1000</v>
      </c>
      <c r="D5652" s="27" t="s">
        <v>46</v>
      </c>
      <c r="E5652" s="27" t="s">
        <v>50</v>
      </c>
      <c r="F5652" s="26" t="str">
        <f>VLOOKUP(E5652,PROCV!$A$1:$B$107,2,TRUE)</f>
        <v>Educação e Criação em Artes</v>
      </c>
      <c r="G5652" s="25">
        <v>2009</v>
      </c>
      <c r="H5652" s="24">
        <v>0</v>
      </c>
      <c r="I5652" s="23" t="str">
        <f>VLOOKUP(J5652,PROCV!$E$1:$F$27,2,FALSE)</f>
        <v>26 - Pernambuco</v>
      </c>
      <c r="J5652" s="22" t="s">
        <v>44</v>
      </c>
      <c r="K5652" s="22">
        <v>0</v>
      </c>
      <c r="L5652" s="21">
        <v>64000</v>
      </c>
      <c r="M5652" s="20">
        <f>VLOOKUP(G5652,PROCV!$A$110:$B$119,2,FALSE)</f>
        <v>1.5826205680692205</v>
      </c>
      <c r="N5652" s="17">
        <f t="shared" si="88"/>
        <v>101287.71635643012</v>
      </c>
    </row>
    <row r="5653" spans="1:14" x14ac:dyDescent="0.25">
      <c r="A5653" s="30" t="s">
        <v>48</v>
      </c>
      <c r="B5653" s="29">
        <v>92303</v>
      </c>
      <c r="C5653" s="28" t="s">
        <v>999</v>
      </c>
      <c r="D5653" s="27" t="s">
        <v>4</v>
      </c>
      <c r="E5653" s="27" t="s">
        <v>230</v>
      </c>
      <c r="F5653" s="26" t="str">
        <f>VLOOKUP(E5653,PROCV!$A$1:$B$107,2,TRUE)</f>
        <v>Artes Cênicas e Espetáculo</v>
      </c>
      <c r="G5653" s="25">
        <v>2009</v>
      </c>
      <c r="H5653" s="24">
        <v>0</v>
      </c>
      <c r="I5653" s="23" t="str">
        <f>VLOOKUP(J5653,PROCV!$E$1:$F$27,2,FALSE)</f>
        <v>35 - São Paulo</v>
      </c>
      <c r="J5653" s="22" t="s">
        <v>76</v>
      </c>
      <c r="K5653" s="22">
        <v>0</v>
      </c>
      <c r="L5653" s="21">
        <v>50000</v>
      </c>
      <c r="M5653" s="20">
        <f>VLOOKUP(G5653,PROCV!$A$110:$B$119,2,FALSE)</f>
        <v>1.5826205680692205</v>
      </c>
      <c r="N5653" s="17">
        <f t="shared" si="88"/>
        <v>79131.028403461023</v>
      </c>
    </row>
    <row r="5654" spans="1:14" x14ac:dyDescent="0.25">
      <c r="A5654" s="30" t="s">
        <v>48</v>
      </c>
      <c r="B5654" s="29">
        <v>94819</v>
      </c>
      <c r="C5654" s="28" t="s">
        <v>998</v>
      </c>
      <c r="D5654" s="27" t="s">
        <v>46</v>
      </c>
      <c r="E5654" s="27" t="s">
        <v>50</v>
      </c>
      <c r="F5654" s="26" t="str">
        <f>VLOOKUP(E5654,PROCV!$A$1:$B$107,2,TRUE)</f>
        <v>Educação e Criação em Artes</v>
      </c>
      <c r="G5654" s="25">
        <v>2009</v>
      </c>
      <c r="H5654" s="24">
        <v>0</v>
      </c>
      <c r="I5654" s="23" t="str">
        <f>VLOOKUP(J5654,PROCV!$E$1:$F$27,2,FALSE)</f>
        <v>53 - Distrito Federal</v>
      </c>
      <c r="J5654" s="22" t="s">
        <v>75</v>
      </c>
      <c r="K5654" s="22">
        <v>0</v>
      </c>
      <c r="L5654" s="21">
        <v>50000</v>
      </c>
      <c r="M5654" s="20">
        <f>VLOOKUP(G5654,PROCV!$A$110:$B$119,2,FALSE)</f>
        <v>1.5826205680692205</v>
      </c>
      <c r="N5654" s="17">
        <f t="shared" si="88"/>
        <v>79131.028403461023</v>
      </c>
    </row>
    <row r="5655" spans="1:14" x14ac:dyDescent="0.25">
      <c r="A5655" s="30" t="s">
        <v>48</v>
      </c>
      <c r="B5655" s="29">
        <v>94018</v>
      </c>
      <c r="C5655" s="28" t="s">
        <v>997</v>
      </c>
      <c r="D5655" s="27" t="s">
        <v>46</v>
      </c>
      <c r="E5655" s="27" t="s">
        <v>50</v>
      </c>
      <c r="F5655" s="26" t="str">
        <f>VLOOKUP(E5655,PROCV!$A$1:$B$107,2,TRUE)</f>
        <v>Educação e Criação em Artes</v>
      </c>
      <c r="G5655" s="25">
        <v>2009</v>
      </c>
      <c r="H5655" s="24">
        <v>0</v>
      </c>
      <c r="I5655" s="23" t="str">
        <f>VLOOKUP(J5655,PROCV!$E$1:$F$27,2,FALSE)</f>
        <v>53 - Distrito Federal</v>
      </c>
      <c r="J5655" s="22" t="s">
        <v>75</v>
      </c>
      <c r="K5655" s="22">
        <v>0</v>
      </c>
      <c r="L5655" s="21">
        <v>272400</v>
      </c>
      <c r="M5655" s="20">
        <f>VLOOKUP(G5655,PROCV!$A$110:$B$119,2,FALSE)</f>
        <v>1.5826205680692205</v>
      </c>
      <c r="N5655" s="17">
        <f t="shared" si="88"/>
        <v>431105.84274205565</v>
      </c>
    </row>
    <row r="5656" spans="1:14" x14ac:dyDescent="0.25">
      <c r="A5656" s="30" t="s">
        <v>48</v>
      </c>
      <c r="B5656" s="29">
        <v>94768</v>
      </c>
      <c r="C5656" s="28" t="s">
        <v>996</v>
      </c>
      <c r="D5656" s="27" t="s">
        <v>4</v>
      </c>
      <c r="E5656" s="27" t="s">
        <v>224</v>
      </c>
      <c r="F5656" s="26" t="str">
        <f>VLOOKUP(E5656,PROCV!$A$1:$B$107,2,TRUE)</f>
        <v>Patrimônio</v>
      </c>
      <c r="G5656" s="31">
        <v>2009</v>
      </c>
      <c r="H5656" s="24">
        <v>0</v>
      </c>
      <c r="I5656" s="23" t="str">
        <f>VLOOKUP(J5656,PROCV!$E$1:$F$27,2,FALSE)</f>
        <v>33 - Rio de Janeiro</v>
      </c>
      <c r="J5656" s="22" t="s">
        <v>82</v>
      </c>
      <c r="K5656" s="22">
        <v>0</v>
      </c>
      <c r="L5656" s="21">
        <v>25000</v>
      </c>
      <c r="M5656" s="20">
        <f>VLOOKUP(G5656,PROCV!$A$110:$B$119,2,FALSE)</f>
        <v>1.5826205680692205</v>
      </c>
      <c r="N5656" s="17">
        <f t="shared" si="88"/>
        <v>39565.514201730512</v>
      </c>
    </row>
    <row r="5657" spans="1:14" x14ac:dyDescent="0.25">
      <c r="A5657" s="30" t="s">
        <v>48</v>
      </c>
      <c r="B5657" s="29">
        <v>97867</v>
      </c>
      <c r="C5657" s="28" t="s">
        <v>995</v>
      </c>
      <c r="D5657" s="27" t="s">
        <v>4</v>
      </c>
      <c r="E5657" s="27" t="s">
        <v>224</v>
      </c>
      <c r="F5657" s="26" t="str">
        <f>VLOOKUP(E5657,PROCV!$A$1:$B$107,2,TRUE)</f>
        <v>Patrimônio</v>
      </c>
      <c r="G5657" s="25">
        <v>2009</v>
      </c>
      <c r="H5657" s="24">
        <v>0</v>
      </c>
      <c r="I5657" s="23" t="str">
        <f>VLOOKUP(J5657,PROCV!$E$1:$F$27,2,FALSE)</f>
        <v>35 - São Paulo</v>
      </c>
      <c r="J5657" s="22" t="s">
        <v>76</v>
      </c>
      <c r="K5657" s="22">
        <v>0</v>
      </c>
      <c r="L5657" s="21">
        <v>400000</v>
      </c>
      <c r="M5657" s="20">
        <f>VLOOKUP(G5657,PROCV!$A$110:$B$119,2,FALSE)</f>
        <v>1.5826205680692205</v>
      </c>
      <c r="N5657" s="17">
        <f t="shared" si="88"/>
        <v>633048.22722768818</v>
      </c>
    </row>
    <row r="5658" spans="1:14" x14ac:dyDescent="0.25">
      <c r="A5658" s="30" t="s">
        <v>48</v>
      </c>
      <c r="B5658" s="29">
        <v>93180</v>
      </c>
      <c r="C5658" s="28" t="s">
        <v>994</v>
      </c>
      <c r="D5658" s="27" t="s">
        <v>46</v>
      </c>
      <c r="E5658" s="27" t="s">
        <v>45</v>
      </c>
      <c r="F5658" s="26" t="str">
        <f>VLOOKUP(E5658,PROCV!$A$1:$B$107,2,TRUE)</f>
        <v>Artes Cênicas e Espetáculo</v>
      </c>
      <c r="G5658" s="25">
        <v>2009</v>
      </c>
      <c r="H5658" s="24">
        <v>0</v>
      </c>
      <c r="I5658" s="23" t="str">
        <f>VLOOKUP(J5658,PROCV!$E$1:$F$27,2,FALSE)</f>
        <v>26 - Pernambuco</v>
      </c>
      <c r="J5658" s="22" t="s">
        <v>44</v>
      </c>
      <c r="K5658" s="22">
        <v>0</v>
      </c>
      <c r="L5658" s="21">
        <v>10000</v>
      </c>
      <c r="M5658" s="20">
        <f>VLOOKUP(G5658,PROCV!$A$110:$B$119,2,FALSE)</f>
        <v>1.5826205680692205</v>
      </c>
      <c r="N5658" s="17">
        <f t="shared" si="88"/>
        <v>15826.205680692205</v>
      </c>
    </row>
    <row r="5659" spans="1:14" x14ac:dyDescent="0.25">
      <c r="A5659" s="30" t="s">
        <v>48</v>
      </c>
      <c r="B5659" s="29">
        <v>77282</v>
      </c>
      <c r="C5659" s="28" t="s">
        <v>993</v>
      </c>
      <c r="D5659" s="27" t="s">
        <v>46</v>
      </c>
      <c r="E5659" s="27" t="s">
        <v>50</v>
      </c>
      <c r="F5659" s="26" t="str">
        <f>VLOOKUP(E5659,PROCV!$A$1:$B$107,2,TRUE)</f>
        <v>Educação e Criação em Artes</v>
      </c>
      <c r="G5659" s="25">
        <v>2009</v>
      </c>
      <c r="H5659" s="24">
        <v>0</v>
      </c>
      <c r="I5659" s="23" t="str">
        <f>VLOOKUP(J5659,PROCV!$E$1:$F$27,2,FALSE)</f>
        <v>42 - Santa Catarina</v>
      </c>
      <c r="J5659" s="22" t="s">
        <v>79</v>
      </c>
      <c r="K5659" s="22">
        <v>0</v>
      </c>
      <c r="L5659" s="21">
        <v>177190.46</v>
      </c>
      <c r="M5659" s="20">
        <f>VLOOKUP(G5659,PROCV!$A$110:$B$119,2,FALSE)</f>
        <v>1.5826205680692205</v>
      </c>
      <c r="N5659" s="17">
        <f t="shared" si="88"/>
        <v>280425.26646164648</v>
      </c>
    </row>
    <row r="5660" spans="1:14" x14ac:dyDescent="0.25">
      <c r="A5660" s="30" t="s">
        <v>48</v>
      </c>
      <c r="B5660" s="29">
        <v>97790</v>
      </c>
      <c r="C5660" s="28" t="s">
        <v>992</v>
      </c>
      <c r="D5660" s="27" t="s">
        <v>4</v>
      </c>
      <c r="E5660" s="27" t="s">
        <v>224</v>
      </c>
      <c r="F5660" s="26" t="str">
        <f>VLOOKUP(E5660,PROCV!$A$1:$B$107,2,TRUE)</f>
        <v>Patrimônio</v>
      </c>
      <c r="G5660" s="25">
        <v>2009</v>
      </c>
      <c r="H5660" s="24">
        <v>0</v>
      </c>
      <c r="I5660" s="23" t="str">
        <f>VLOOKUP(J5660,PROCV!$E$1:$F$27,2,FALSE)</f>
        <v>33 - Rio de Janeiro</v>
      </c>
      <c r="J5660" s="22" t="s">
        <v>82</v>
      </c>
      <c r="K5660" s="22">
        <v>0</v>
      </c>
      <c r="L5660" s="21">
        <v>604000</v>
      </c>
      <c r="M5660" s="20">
        <f>VLOOKUP(G5660,PROCV!$A$110:$B$119,2,FALSE)</f>
        <v>1.5826205680692205</v>
      </c>
      <c r="N5660" s="17">
        <f t="shared" si="88"/>
        <v>955902.82311380911</v>
      </c>
    </row>
    <row r="5661" spans="1:14" x14ac:dyDescent="0.25">
      <c r="A5661" s="30" t="s">
        <v>48</v>
      </c>
      <c r="B5661" s="29">
        <v>96981</v>
      </c>
      <c r="C5661" s="28" t="s">
        <v>991</v>
      </c>
      <c r="D5661" s="27" t="s">
        <v>46</v>
      </c>
      <c r="E5661" s="27" t="s">
        <v>50</v>
      </c>
      <c r="F5661" s="26" t="str">
        <f>VLOOKUP(E5661,PROCV!$A$1:$B$107,2,TRUE)</f>
        <v>Educação e Criação em Artes</v>
      </c>
      <c r="G5661" s="25">
        <v>2009</v>
      </c>
      <c r="H5661" s="24">
        <v>0</v>
      </c>
      <c r="I5661" s="23" t="str">
        <f>VLOOKUP(J5661,PROCV!$E$1:$F$27,2,FALSE)</f>
        <v>53 - Distrito Federal</v>
      </c>
      <c r="J5661" s="22" t="s">
        <v>75</v>
      </c>
      <c r="K5661" s="22">
        <v>0</v>
      </c>
      <c r="L5661" s="21">
        <v>561700</v>
      </c>
      <c r="M5661" s="20">
        <f>VLOOKUP(G5661,PROCV!$A$110:$B$119,2,FALSE)</f>
        <v>1.5826205680692205</v>
      </c>
      <c r="N5661" s="17">
        <f t="shared" si="88"/>
        <v>888957.97308448108</v>
      </c>
    </row>
    <row r="5662" spans="1:14" x14ac:dyDescent="0.25">
      <c r="A5662" s="30" t="s">
        <v>48</v>
      </c>
      <c r="B5662" s="29">
        <v>94396</v>
      </c>
      <c r="C5662" s="28" t="s">
        <v>990</v>
      </c>
      <c r="D5662" s="27" t="s">
        <v>46</v>
      </c>
      <c r="E5662" s="27" t="s">
        <v>50</v>
      </c>
      <c r="F5662" s="26" t="str">
        <f>VLOOKUP(E5662,PROCV!$A$1:$B$107,2,TRUE)</f>
        <v>Educação e Criação em Artes</v>
      </c>
      <c r="G5662" s="25">
        <v>2009</v>
      </c>
      <c r="H5662" s="24">
        <v>0</v>
      </c>
      <c r="I5662" s="23" t="str">
        <f>VLOOKUP(J5662,PROCV!$E$1:$F$27,2,FALSE)</f>
        <v>29 - Bahia</v>
      </c>
      <c r="J5662" s="22" t="s">
        <v>73</v>
      </c>
      <c r="K5662" s="22">
        <v>0</v>
      </c>
      <c r="L5662" s="21">
        <v>359953.6</v>
      </c>
      <c r="M5662" s="20">
        <f>VLOOKUP(G5662,PROCV!$A$110:$B$119,2,FALSE)</f>
        <v>1.5826205680692205</v>
      </c>
      <c r="N5662" s="17">
        <f t="shared" si="88"/>
        <v>569669.97091056092</v>
      </c>
    </row>
    <row r="5663" spans="1:14" x14ac:dyDescent="0.25">
      <c r="A5663" s="30" t="s">
        <v>48</v>
      </c>
      <c r="B5663" s="29">
        <v>90957</v>
      </c>
      <c r="C5663" s="28" t="s">
        <v>989</v>
      </c>
      <c r="D5663" s="27" t="s">
        <v>4</v>
      </c>
      <c r="E5663" s="27" t="s">
        <v>230</v>
      </c>
      <c r="F5663" s="26" t="str">
        <f>VLOOKUP(E5663,PROCV!$A$1:$B$107,2,TRUE)</f>
        <v>Artes Cênicas e Espetáculo</v>
      </c>
      <c r="G5663" s="25">
        <v>2009</v>
      </c>
      <c r="H5663" s="24">
        <v>0</v>
      </c>
      <c r="I5663" s="23" t="str">
        <f>VLOOKUP(J5663,PROCV!$E$1:$F$27,2,FALSE)</f>
        <v>35 - São Paulo</v>
      </c>
      <c r="J5663" s="22" t="s">
        <v>76</v>
      </c>
      <c r="K5663" s="22">
        <v>0</v>
      </c>
      <c r="L5663" s="21">
        <v>100000</v>
      </c>
      <c r="M5663" s="20">
        <f>VLOOKUP(G5663,PROCV!$A$110:$B$119,2,FALSE)</f>
        <v>1.5826205680692205</v>
      </c>
      <c r="N5663" s="17">
        <f t="shared" si="88"/>
        <v>158262.05680692205</v>
      </c>
    </row>
    <row r="5664" spans="1:14" x14ac:dyDescent="0.25">
      <c r="A5664" s="30" t="s">
        <v>48</v>
      </c>
      <c r="B5664" s="29">
        <v>94946</v>
      </c>
      <c r="C5664" s="28" t="s">
        <v>988</v>
      </c>
      <c r="D5664" s="27" t="s">
        <v>46</v>
      </c>
      <c r="E5664" s="27" t="s">
        <v>50</v>
      </c>
      <c r="F5664" s="26" t="str">
        <f>VLOOKUP(E5664,PROCV!$A$1:$B$107,2,TRUE)</f>
        <v>Educação e Criação em Artes</v>
      </c>
      <c r="G5664" s="25">
        <v>2009</v>
      </c>
      <c r="H5664" s="24">
        <v>0</v>
      </c>
      <c r="I5664" s="23" t="str">
        <f>VLOOKUP(J5664,PROCV!$E$1:$F$27,2,FALSE)</f>
        <v>33 - Rio de Janeiro</v>
      </c>
      <c r="J5664" s="22" t="s">
        <v>82</v>
      </c>
      <c r="K5664" s="22">
        <v>0</v>
      </c>
      <c r="L5664" s="21">
        <v>212878.2</v>
      </c>
      <c r="M5664" s="20">
        <f>VLOOKUP(G5664,PROCV!$A$110:$B$119,2,FALSE)</f>
        <v>1.5826205680692205</v>
      </c>
      <c r="N5664" s="17">
        <f t="shared" si="88"/>
        <v>336905.41781355313</v>
      </c>
    </row>
    <row r="5665" spans="1:14" x14ac:dyDescent="0.25">
      <c r="A5665" s="30" t="s">
        <v>48</v>
      </c>
      <c r="B5665" s="29">
        <v>93201</v>
      </c>
      <c r="C5665" s="28" t="s">
        <v>987</v>
      </c>
      <c r="D5665" s="27" t="s">
        <v>46</v>
      </c>
      <c r="E5665" s="27" t="s">
        <v>50</v>
      </c>
      <c r="F5665" s="26" t="str">
        <f>VLOOKUP(E5665,PROCV!$A$1:$B$107,2,TRUE)</f>
        <v>Educação e Criação em Artes</v>
      </c>
      <c r="G5665" s="25">
        <v>2009</v>
      </c>
      <c r="H5665" s="24">
        <v>0</v>
      </c>
      <c r="I5665" s="23" t="str">
        <f>VLOOKUP(J5665,PROCV!$E$1:$F$27,2,FALSE)</f>
        <v>31 - Minas Gerais</v>
      </c>
      <c r="J5665" s="22" t="s">
        <v>85</v>
      </c>
      <c r="K5665" s="22">
        <v>0</v>
      </c>
      <c r="L5665" s="21">
        <v>89962</v>
      </c>
      <c r="M5665" s="20">
        <f>VLOOKUP(G5665,PROCV!$A$110:$B$119,2,FALSE)</f>
        <v>1.5826205680692205</v>
      </c>
      <c r="N5665" s="17">
        <f t="shared" si="88"/>
        <v>142375.71154464321</v>
      </c>
    </row>
    <row r="5666" spans="1:14" x14ac:dyDescent="0.25">
      <c r="A5666" s="30" t="s">
        <v>48</v>
      </c>
      <c r="B5666" s="29">
        <v>97850</v>
      </c>
      <c r="C5666" s="28" t="s">
        <v>986</v>
      </c>
      <c r="D5666" s="27" t="s">
        <v>114</v>
      </c>
      <c r="E5666" s="27" t="s">
        <v>113</v>
      </c>
      <c r="F5666" s="26" t="str">
        <f>VLOOKUP(E5666,PROCV!$A$1:$B$107,2,TRUE)</f>
        <v>Música</v>
      </c>
      <c r="G5666" s="25">
        <v>2009</v>
      </c>
      <c r="H5666" s="24">
        <v>0</v>
      </c>
      <c r="I5666" s="23" t="str">
        <f>VLOOKUP(J5666,PROCV!$E$1:$F$27,2,FALSE)</f>
        <v>53 - Distrito Federal</v>
      </c>
      <c r="J5666" s="22" t="s">
        <v>75</v>
      </c>
      <c r="K5666" s="22">
        <v>0</v>
      </c>
      <c r="L5666" s="21">
        <v>283800</v>
      </c>
      <c r="M5666" s="20">
        <f>VLOOKUP(G5666,PROCV!$A$110:$B$119,2,FALSE)</f>
        <v>1.5826205680692205</v>
      </c>
      <c r="N5666" s="17">
        <f t="shared" si="88"/>
        <v>449147.7172180448</v>
      </c>
    </row>
    <row r="5667" spans="1:14" x14ac:dyDescent="0.25">
      <c r="A5667" s="30" t="s">
        <v>48</v>
      </c>
      <c r="B5667" s="29">
        <v>93021</v>
      </c>
      <c r="C5667" s="28" t="s">
        <v>985</v>
      </c>
      <c r="D5667" s="27" t="s">
        <v>300</v>
      </c>
      <c r="E5667" s="27" t="s">
        <v>320</v>
      </c>
      <c r="F5667" s="26" t="str">
        <f>VLOOKUP(E5667,PROCV!$A$1:$B$107,2,TRUE)</f>
        <v>Música</v>
      </c>
      <c r="G5667" s="25">
        <v>2009</v>
      </c>
      <c r="H5667" s="24">
        <v>0</v>
      </c>
      <c r="I5667" s="23" t="str">
        <f>VLOOKUP(J5667,PROCV!$E$1:$F$27,2,FALSE)</f>
        <v>31 - Minas Gerais</v>
      </c>
      <c r="J5667" s="22" t="s">
        <v>85</v>
      </c>
      <c r="K5667" s="22">
        <v>0</v>
      </c>
      <c r="L5667" s="21">
        <v>86060</v>
      </c>
      <c r="M5667" s="20">
        <f>VLOOKUP(G5667,PROCV!$A$110:$B$119,2,FALSE)</f>
        <v>1.5826205680692205</v>
      </c>
      <c r="N5667" s="17">
        <f t="shared" si="88"/>
        <v>136200.32608803711</v>
      </c>
    </row>
    <row r="5668" spans="1:14" x14ac:dyDescent="0.25">
      <c r="A5668" s="30" t="s">
        <v>48</v>
      </c>
      <c r="B5668" s="29">
        <v>93935</v>
      </c>
      <c r="C5668" s="28" t="s">
        <v>984</v>
      </c>
      <c r="D5668" s="27" t="s">
        <v>189</v>
      </c>
      <c r="E5668" s="27" t="s">
        <v>213</v>
      </c>
      <c r="F5668" s="26" t="str">
        <f>VLOOKUP(E5668,PROCV!$A$1:$B$107,2,TRUE)</f>
        <v>Patrimônio</v>
      </c>
      <c r="G5668" s="25">
        <v>2009</v>
      </c>
      <c r="H5668" s="24">
        <v>0</v>
      </c>
      <c r="I5668" s="23" t="str">
        <f>VLOOKUP(J5668,PROCV!$E$1:$F$27,2,FALSE)</f>
        <v>41 - Paraná</v>
      </c>
      <c r="J5668" s="22" t="s">
        <v>106</v>
      </c>
      <c r="K5668" s="22">
        <v>0</v>
      </c>
      <c r="L5668" s="21">
        <v>200000</v>
      </c>
      <c r="M5668" s="20">
        <f>VLOOKUP(G5668,PROCV!$A$110:$B$119,2,FALSE)</f>
        <v>1.5826205680692205</v>
      </c>
      <c r="N5668" s="17">
        <f t="shared" si="88"/>
        <v>316524.11361384409</v>
      </c>
    </row>
    <row r="5669" spans="1:14" x14ac:dyDescent="0.25">
      <c r="A5669" s="30" t="s">
        <v>48</v>
      </c>
      <c r="B5669" s="29">
        <v>115826</v>
      </c>
      <c r="C5669" s="28" t="s">
        <v>983</v>
      </c>
      <c r="D5669" s="27" t="s">
        <v>46</v>
      </c>
      <c r="E5669" s="27" t="s">
        <v>50</v>
      </c>
      <c r="F5669" s="26" t="str">
        <f>VLOOKUP(E5669,PROCV!$A$1:$B$107,2,TRUE)</f>
        <v>Educação e Criação em Artes</v>
      </c>
      <c r="G5669" s="25">
        <v>2009</v>
      </c>
      <c r="H5669" s="24">
        <v>0</v>
      </c>
      <c r="I5669" s="23" t="str">
        <f>VLOOKUP(J5669,PROCV!$E$1:$F$27,2,FALSE)</f>
        <v>53 - Distrito Federal</v>
      </c>
      <c r="J5669" s="22" t="s">
        <v>75</v>
      </c>
      <c r="K5669" s="22">
        <v>0</v>
      </c>
      <c r="L5669" s="21">
        <v>125000</v>
      </c>
      <c r="M5669" s="20">
        <f>VLOOKUP(G5669,PROCV!$A$110:$B$119,2,FALSE)</f>
        <v>1.5826205680692205</v>
      </c>
      <c r="N5669" s="17">
        <f t="shared" si="88"/>
        <v>197827.57100865257</v>
      </c>
    </row>
    <row r="5670" spans="1:14" x14ac:dyDescent="0.25">
      <c r="A5670" s="30" t="s">
        <v>48</v>
      </c>
      <c r="B5670" s="29">
        <v>91162</v>
      </c>
      <c r="C5670" s="28" t="s">
        <v>982</v>
      </c>
      <c r="D5670" s="27" t="s">
        <v>46</v>
      </c>
      <c r="E5670" s="27" t="s">
        <v>50</v>
      </c>
      <c r="F5670" s="26" t="str">
        <f>VLOOKUP(E5670,PROCV!$A$1:$B$107,2,TRUE)</f>
        <v>Educação e Criação em Artes</v>
      </c>
      <c r="G5670" s="25">
        <v>2009</v>
      </c>
      <c r="H5670" s="24">
        <v>0</v>
      </c>
      <c r="I5670" s="23" t="str">
        <f>VLOOKUP(J5670,PROCV!$E$1:$F$27,2,FALSE)</f>
        <v>33 - Rio de Janeiro</v>
      </c>
      <c r="J5670" s="22" t="s">
        <v>82</v>
      </c>
      <c r="K5670" s="22">
        <v>0</v>
      </c>
      <c r="L5670" s="21">
        <v>150000</v>
      </c>
      <c r="M5670" s="20">
        <f>VLOOKUP(G5670,PROCV!$A$110:$B$119,2,FALSE)</f>
        <v>1.5826205680692205</v>
      </c>
      <c r="N5670" s="17">
        <f t="shared" si="88"/>
        <v>237393.08521038308</v>
      </c>
    </row>
    <row r="5671" spans="1:14" x14ac:dyDescent="0.25">
      <c r="A5671" s="30" t="s">
        <v>48</v>
      </c>
      <c r="B5671" s="29">
        <v>98062</v>
      </c>
      <c r="C5671" s="28" t="s">
        <v>981</v>
      </c>
      <c r="D5671" s="27" t="s">
        <v>46</v>
      </c>
      <c r="E5671" s="27" t="s">
        <v>50</v>
      </c>
      <c r="F5671" s="26" t="str">
        <f>VLOOKUP(E5671,PROCV!$A$1:$B$107,2,TRUE)</f>
        <v>Educação e Criação em Artes</v>
      </c>
      <c r="G5671" s="25">
        <v>2009</v>
      </c>
      <c r="H5671" s="24">
        <v>0</v>
      </c>
      <c r="I5671" s="23" t="str">
        <f>VLOOKUP(J5671,PROCV!$E$1:$F$27,2,FALSE)</f>
        <v>12 - Acre</v>
      </c>
      <c r="J5671" s="22" t="s">
        <v>71</v>
      </c>
      <c r="K5671" s="22">
        <v>0</v>
      </c>
      <c r="L5671" s="21">
        <v>150000</v>
      </c>
      <c r="M5671" s="20">
        <f>VLOOKUP(G5671,PROCV!$A$110:$B$119,2,FALSE)</f>
        <v>1.5826205680692205</v>
      </c>
      <c r="N5671" s="17">
        <f t="shared" si="88"/>
        <v>237393.08521038308</v>
      </c>
    </row>
    <row r="5672" spans="1:14" x14ac:dyDescent="0.25">
      <c r="A5672" s="30" t="s">
        <v>48</v>
      </c>
      <c r="B5672" s="29">
        <v>91650</v>
      </c>
      <c r="C5672" s="28" t="s">
        <v>980</v>
      </c>
      <c r="D5672" s="27" t="s">
        <v>46</v>
      </c>
      <c r="E5672" s="27" t="s">
        <v>50</v>
      </c>
      <c r="F5672" s="26" t="str">
        <f>VLOOKUP(E5672,PROCV!$A$1:$B$107,2,TRUE)</f>
        <v>Educação e Criação em Artes</v>
      </c>
      <c r="G5672" s="25">
        <v>2009</v>
      </c>
      <c r="H5672" s="24">
        <v>0</v>
      </c>
      <c r="I5672" s="23" t="str">
        <f>VLOOKUP(J5672,PROCV!$E$1:$F$27,2,FALSE)</f>
        <v>53 - Distrito Federal</v>
      </c>
      <c r="J5672" s="22" t="s">
        <v>75</v>
      </c>
      <c r="K5672" s="22">
        <v>0</v>
      </c>
      <c r="L5672" s="21">
        <v>100000</v>
      </c>
      <c r="M5672" s="20">
        <f>VLOOKUP(G5672,PROCV!$A$110:$B$119,2,FALSE)</f>
        <v>1.5826205680692205</v>
      </c>
      <c r="N5672" s="17">
        <f t="shared" si="88"/>
        <v>158262.05680692205</v>
      </c>
    </row>
    <row r="5673" spans="1:14" x14ac:dyDescent="0.25">
      <c r="A5673" s="30" t="s">
        <v>48</v>
      </c>
      <c r="B5673" s="29">
        <v>85891</v>
      </c>
      <c r="C5673" s="28" t="s">
        <v>979</v>
      </c>
      <c r="D5673" s="27" t="s">
        <v>189</v>
      </c>
      <c r="E5673" s="27" t="s">
        <v>278</v>
      </c>
      <c r="F5673" s="26" t="str">
        <f>VLOOKUP(E5673,PROCV!$A$1:$B$107,2,TRUE)</f>
        <v>Artes Cênicas e Espetáculo</v>
      </c>
      <c r="G5673" s="25">
        <v>2009</v>
      </c>
      <c r="H5673" s="24">
        <v>0</v>
      </c>
      <c r="I5673" s="23" t="str">
        <f>VLOOKUP(J5673,PROCV!$E$1:$F$27,2,FALSE)</f>
        <v>50 - Mato Grosso do Sul</v>
      </c>
      <c r="J5673" s="22" t="s">
        <v>179</v>
      </c>
      <c r="K5673" s="22">
        <v>0</v>
      </c>
      <c r="L5673" s="21">
        <v>328485.52</v>
      </c>
      <c r="M5673" s="20">
        <f>VLOOKUP(G5673,PROCV!$A$110:$B$119,2,FALSE)</f>
        <v>1.5826205680692205</v>
      </c>
      <c r="N5673" s="17">
        <f t="shared" si="88"/>
        <v>519867.94026491331</v>
      </c>
    </row>
    <row r="5674" spans="1:14" x14ac:dyDescent="0.25">
      <c r="A5674" s="30" t="s">
        <v>48</v>
      </c>
      <c r="B5674" s="29">
        <v>92110</v>
      </c>
      <c r="C5674" s="28" t="s">
        <v>978</v>
      </c>
      <c r="D5674" s="27" t="s">
        <v>46</v>
      </c>
      <c r="E5674" s="27" t="s">
        <v>50</v>
      </c>
      <c r="F5674" s="26" t="str">
        <f>VLOOKUP(E5674,PROCV!$A$1:$B$107,2,TRUE)</f>
        <v>Educação e Criação em Artes</v>
      </c>
      <c r="G5674" s="25">
        <v>2009</v>
      </c>
      <c r="H5674" s="24">
        <v>0</v>
      </c>
      <c r="I5674" s="23" t="str">
        <f>VLOOKUP(J5674,PROCV!$E$1:$F$27,2,FALSE)</f>
        <v>35 - São Paulo</v>
      </c>
      <c r="J5674" s="22" t="s">
        <v>76</v>
      </c>
      <c r="K5674" s="22">
        <v>0</v>
      </c>
      <c r="L5674" s="21">
        <v>149160</v>
      </c>
      <c r="M5674" s="20">
        <f>VLOOKUP(G5674,PROCV!$A$110:$B$119,2,FALSE)</f>
        <v>1.5826205680692205</v>
      </c>
      <c r="N5674" s="17">
        <f t="shared" si="88"/>
        <v>236063.68393320491</v>
      </c>
    </row>
    <row r="5675" spans="1:14" x14ac:dyDescent="0.25">
      <c r="A5675" s="30" t="s">
        <v>48</v>
      </c>
      <c r="B5675" s="29">
        <v>91480</v>
      </c>
      <c r="C5675" s="28" t="s">
        <v>977</v>
      </c>
      <c r="D5675" s="27" t="s">
        <v>114</v>
      </c>
      <c r="E5675" s="27" t="s">
        <v>237</v>
      </c>
      <c r="F5675" s="26" t="str">
        <f>VLOOKUP(E5675,PROCV!$A$1:$B$107,2,TRUE)</f>
        <v>Patrimônio</v>
      </c>
      <c r="G5675" s="25">
        <v>2009</v>
      </c>
      <c r="H5675" s="24">
        <v>0</v>
      </c>
      <c r="I5675" s="23" t="str">
        <f>VLOOKUP(J5675,PROCV!$E$1:$F$27,2,FALSE)</f>
        <v>27 - Alagoas</v>
      </c>
      <c r="J5675" s="22" t="s">
        <v>65</v>
      </c>
      <c r="K5675" s="22">
        <v>0</v>
      </c>
      <c r="L5675" s="21">
        <v>97763.86</v>
      </c>
      <c r="M5675" s="20">
        <f>VLOOKUP(G5675,PROCV!$A$110:$B$119,2,FALSE)</f>
        <v>1.5826205680692205</v>
      </c>
      <c r="N5675" s="17">
        <f t="shared" si="88"/>
        <v>154723.09564983973</v>
      </c>
    </row>
    <row r="5676" spans="1:14" x14ac:dyDescent="0.25">
      <c r="A5676" s="30" t="s">
        <v>48</v>
      </c>
      <c r="B5676" s="29">
        <v>91471</v>
      </c>
      <c r="C5676" s="28" t="s">
        <v>976</v>
      </c>
      <c r="D5676" s="27" t="s">
        <v>114</v>
      </c>
      <c r="E5676" s="27" t="s">
        <v>237</v>
      </c>
      <c r="F5676" s="26" t="str">
        <f>VLOOKUP(E5676,PROCV!$A$1:$B$107,2,TRUE)</f>
        <v>Patrimônio</v>
      </c>
      <c r="G5676" s="25">
        <v>2009</v>
      </c>
      <c r="H5676" s="24">
        <v>0</v>
      </c>
      <c r="I5676" s="23" t="str">
        <f>VLOOKUP(J5676,PROCV!$E$1:$F$27,2,FALSE)</f>
        <v>31 - Minas Gerais</v>
      </c>
      <c r="J5676" s="22" t="s">
        <v>85</v>
      </c>
      <c r="K5676" s="22">
        <v>0</v>
      </c>
      <c r="L5676" s="21">
        <v>97871</v>
      </c>
      <c r="M5676" s="20">
        <f>VLOOKUP(G5676,PROCV!$A$110:$B$119,2,FALSE)</f>
        <v>1.5826205680692205</v>
      </c>
      <c r="N5676" s="17">
        <f t="shared" si="88"/>
        <v>154892.65761750267</v>
      </c>
    </row>
    <row r="5677" spans="1:14" x14ac:dyDescent="0.25">
      <c r="A5677" s="30" t="s">
        <v>48</v>
      </c>
      <c r="B5677" s="29">
        <v>84772</v>
      </c>
      <c r="C5677" s="28" t="s">
        <v>975</v>
      </c>
      <c r="D5677" s="27" t="s">
        <v>46</v>
      </c>
      <c r="E5677" s="27" t="s">
        <v>169</v>
      </c>
      <c r="F5677" s="26" t="str">
        <f>VLOOKUP(E5677,PROCV!$A$1:$B$107,2,TRUE)</f>
        <v>Editorial</v>
      </c>
      <c r="G5677" s="25">
        <v>2009</v>
      </c>
      <c r="H5677" s="24">
        <v>0</v>
      </c>
      <c r="I5677" s="23" t="str">
        <f>VLOOKUP(J5677,PROCV!$E$1:$F$27,2,FALSE)</f>
        <v>41 - Paraná</v>
      </c>
      <c r="J5677" s="22" t="s">
        <v>106</v>
      </c>
      <c r="K5677" s="22">
        <v>0</v>
      </c>
      <c r="L5677" s="21">
        <v>99472</v>
      </c>
      <c r="M5677" s="20">
        <f>VLOOKUP(G5677,PROCV!$A$110:$B$119,2,FALSE)</f>
        <v>1.5826205680692205</v>
      </c>
      <c r="N5677" s="17">
        <f t="shared" si="88"/>
        <v>157426.43314698149</v>
      </c>
    </row>
    <row r="5678" spans="1:14" x14ac:dyDescent="0.25">
      <c r="A5678" s="30" t="s">
        <v>48</v>
      </c>
      <c r="B5678" s="29">
        <v>94939</v>
      </c>
      <c r="C5678" s="28" t="s">
        <v>974</v>
      </c>
      <c r="D5678" s="27" t="s">
        <v>46</v>
      </c>
      <c r="E5678" s="27" t="s">
        <v>169</v>
      </c>
      <c r="F5678" s="26" t="str">
        <f>VLOOKUP(E5678,PROCV!$A$1:$B$107,2,TRUE)</f>
        <v>Editorial</v>
      </c>
      <c r="G5678" s="25">
        <v>2009</v>
      </c>
      <c r="H5678" s="24">
        <v>0</v>
      </c>
      <c r="I5678" s="23" t="str">
        <f>VLOOKUP(J5678,PROCV!$E$1:$F$27,2,FALSE)</f>
        <v>11 - Rondônia</v>
      </c>
      <c r="J5678" s="22" t="s">
        <v>219</v>
      </c>
      <c r="K5678" s="22">
        <v>0</v>
      </c>
      <c r="L5678" s="21">
        <v>184707.1</v>
      </c>
      <c r="M5678" s="20">
        <f>VLOOKUP(G5678,PROCV!$A$110:$B$119,2,FALSE)</f>
        <v>1.5826205680692205</v>
      </c>
      <c r="N5678" s="17">
        <f t="shared" si="88"/>
        <v>292321.25552841835</v>
      </c>
    </row>
    <row r="5679" spans="1:14" x14ac:dyDescent="0.25">
      <c r="A5679" s="30" t="s">
        <v>48</v>
      </c>
      <c r="B5679" s="29">
        <v>82534</v>
      </c>
      <c r="C5679" s="28" t="s">
        <v>973</v>
      </c>
      <c r="D5679" s="27" t="s">
        <v>314</v>
      </c>
      <c r="E5679" s="27" t="s">
        <v>504</v>
      </c>
      <c r="F5679" s="26" t="str">
        <f>VLOOKUP(E5679,PROCV!$A$1:$B$107,2,TRUE)</f>
        <v>Artes Cênicas e Espetáculo</v>
      </c>
      <c r="G5679" s="31">
        <v>2009</v>
      </c>
      <c r="H5679" s="24">
        <v>0</v>
      </c>
      <c r="I5679" s="23" t="str">
        <f>VLOOKUP(J5679,PROCV!$E$1:$F$27,2,FALSE)</f>
        <v>51 - Mato Grosso</v>
      </c>
      <c r="J5679" s="22" t="s">
        <v>99</v>
      </c>
      <c r="K5679" s="22">
        <v>0</v>
      </c>
      <c r="L5679" s="21">
        <v>175485.44</v>
      </c>
      <c r="M5679" s="20">
        <f>VLOOKUP(G5679,PROCV!$A$110:$B$119,2,FALSE)</f>
        <v>1.5826205680692205</v>
      </c>
      <c r="N5679" s="17">
        <f t="shared" si="88"/>
        <v>277726.8667406771</v>
      </c>
    </row>
    <row r="5680" spans="1:14" x14ac:dyDescent="0.25">
      <c r="A5680" s="30" t="s">
        <v>48</v>
      </c>
      <c r="B5680" s="29">
        <v>90960</v>
      </c>
      <c r="C5680" s="28" t="s">
        <v>972</v>
      </c>
      <c r="D5680" s="27" t="s">
        <v>4</v>
      </c>
      <c r="E5680" s="27" t="s">
        <v>230</v>
      </c>
      <c r="F5680" s="26" t="str">
        <f>VLOOKUP(E5680,PROCV!$A$1:$B$107,2,TRUE)</f>
        <v>Artes Cênicas e Espetáculo</v>
      </c>
      <c r="G5680" s="25">
        <v>2009</v>
      </c>
      <c r="H5680" s="24">
        <v>0</v>
      </c>
      <c r="I5680" s="23" t="str">
        <f>VLOOKUP(J5680,PROCV!$E$1:$F$27,2,FALSE)</f>
        <v>53 - Distrito Federal</v>
      </c>
      <c r="J5680" s="22" t="s">
        <v>75</v>
      </c>
      <c r="K5680" s="22">
        <v>0</v>
      </c>
      <c r="L5680" s="21">
        <v>600000</v>
      </c>
      <c r="M5680" s="20">
        <f>VLOOKUP(G5680,PROCV!$A$110:$B$119,2,FALSE)</f>
        <v>1.5826205680692205</v>
      </c>
      <c r="N5680" s="17">
        <f t="shared" si="88"/>
        <v>949572.34084153234</v>
      </c>
    </row>
    <row r="5681" spans="1:14" x14ac:dyDescent="0.25">
      <c r="A5681" s="30" t="s">
        <v>48</v>
      </c>
      <c r="B5681" s="29">
        <v>93094</v>
      </c>
      <c r="C5681" s="28" t="s">
        <v>971</v>
      </c>
      <c r="D5681" s="27" t="s">
        <v>524</v>
      </c>
      <c r="E5681" s="27" t="s">
        <v>523</v>
      </c>
      <c r="F5681" s="26" t="str">
        <f>VLOOKUP(E5681,PROCV!$A$1:$B$107,2,TRUE)</f>
        <v>Patrimônio</v>
      </c>
      <c r="G5681" s="25">
        <v>2009</v>
      </c>
      <c r="H5681" s="24">
        <v>0</v>
      </c>
      <c r="I5681" s="23" t="str">
        <f>VLOOKUP(J5681,PROCV!$E$1:$F$27,2,FALSE)</f>
        <v>53 - Distrito Federal</v>
      </c>
      <c r="J5681" s="22" t="s">
        <v>75</v>
      </c>
      <c r="K5681" s="22">
        <v>0</v>
      </c>
      <c r="L5681" s="21">
        <v>250000</v>
      </c>
      <c r="M5681" s="20">
        <f>VLOOKUP(G5681,PROCV!$A$110:$B$119,2,FALSE)</f>
        <v>1.5826205680692205</v>
      </c>
      <c r="N5681" s="17">
        <f t="shared" si="88"/>
        <v>395655.14201730513</v>
      </c>
    </row>
    <row r="5682" spans="1:14" x14ac:dyDescent="0.25">
      <c r="A5682" s="30" t="s">
        <v>48</v>
      </c>
      <c r="B5682" s="29">
        <v>93543</v>
      </c>
      <c r="C5682" s="28" t="s">
        <v>970</v>
      </c>
      <c r="D5682" s="27" t="s">
        <v>524</v>
      </c>
      <c r="E5682" s="27" t="s">
        <v>763</v>
      </c>
      <c r="F5682" s="26" t="str">
        <f>VLOOKUP(E5682,PROCV!$A$1:$B$107,2,TRUE)</f>
        <v>Audiovisual</v>
      </c>
      <c r="G5682" s="25">
        <v>2009</v>
      </c>
      <c r="H5682" s="24">
        <v>0</v>
      </c>
      <c r="I5682" s="23" t="str">
        <f>VLOOKUP(J5682,PROCV!$E$1:$F$27,2,FALSE)</f>
        <v>42 - Santa Catarina</v>
      </c>
      <c r="J5682" s="22" t="s">
        <v>79</v>
      </c>
      <c r="K5682" s="22">
        <v>0</v>
      </c>
      <c r="L5682" s="21">
        <v>397920</v>
      </c>
      <c r="M5682" s="20">
        <f>VLOOKUP(G5682,PROCV!$A$110:$B$119,2,FALSE)</f>
        <v>1.5826205680692205</v>
      </c>
      <c r="N5682" s="17">
        <f t="shared" si="88"/>
        <v>629756.37644610426</v>
      </c>
    </row>
    <row r="5683" spans="1:14" x14ac:dyDescent="0.25">
      <c r="A5683" s="30" t="s">
        <v>48</v>
      </c>
      <c r="B5683" s="29">
        <v>85694</v>
      </c>
      <c r="C5683" s="28" t="s">
        <v>969</v>
      </c>
      <c r="D5683" s="27" t="s">
        <v>46</v>
      </c>
      <c r="E5683" s="27" t="s">
        <v>50</v>
      </c>
      <c r="F5683" s="26" t="str">
        <f>VLOOKUP(E5683,PROCV!$A$1:$B$107,2,TRUE)</f>
        <v>Educação e Criação em Artes</v>
      </c>
      <c r="G5683" s="25">
        <v>2009</v>
      </c>
      <c r="H5683" s="24">
        <v>0</v>
      </c>
      <c r="I5683" s="23" t="str">
        <f>VLOOKUP(J5683,PROCV!$E$1:$F$27,2,FALSE)</f>
        <v>41 - Paraná</v>
      </c>
      <c r="J5683" s="22" t="s">
        <v>106</v>
      </c>
      <c r="K5683" s="22">
        <v>0</v>
      </c>
      <c r="L5683" s="21">
        <v>100000</v>
      </c>
      <c r="M5683" s="20">
        <f>VLOOKUP(G5683,PROCV!$A$110:$B$119,2,FALSE)</f>
        <v>1.5826205680692205</v>
      </c>
      <c r="N5683" s="17">
        <f t="shared" si="88"/>
        <v>158262.05680692205</v>
      </c>
    </row>
    <row r="5684" spans="1:14" x14ac:dyDescent="0.25">
      <c r="A5684" s="30" t="s">
        <v>48</v>
      </c>
      <c r="B5684" s="29">
        <v>91473</v>
      </c>
      <c r="C5684" s="28" t="s">
        <v>968</v>
      </c>
      <c r="D5684" s="27" t="s">
        <v>300</v>
      </c>
      <c r="E5684" s="27" t="s">
        <v>263</v>
      </c>
      <c r="F5684" s="26" t="str">
        <f>VLOOKUP(E5684,PROCV!$A$1:$B$107,2,TRUE)</f>
        <v>Artes Cênicas e Espetáculo</v>
      </c>
      <c r="G5684" s="25">
        <v>2009</v>
      </c>
      <c r="H5684" s="24">
        <v>0</v>
      </c>
      <c r="I5684" s="23" t="str">
        <f>VLOOKUP(J5684,PROCV!$E$1:$F$27,2,FALSE)</f>
        <v>35 - São Paulo</v>
      </c>
      <c r="J5684" s="22" t="s">
        <v>76</v>
      </c>
      <c r="K5684" s="22">
        <v>0</v>
      </c>
      <c r="L5684" s="21">
        <v>250000</v>
      </c>
      <c r="M5684" s="20">
        <f>VLOOKUP(G5684,PROCV!$A$110:$B$119,2,FALSE)</f>
        <v>1.5826205680692205</v>
      </c>
      <c r="N5684" s="17">
        <f t="shared" si="88"/>
        <v>395655.14201730513</v>
      </c>
    </row>
    <row r="5685" spans="1:14" x14ac:dyDescent="0.25">
      <c r="A5685" s="30" t="s">
        <v>48</v>
      </c>
      <c r="B5685" s="29">
        <v>93637</v>
      </c>
      <c r="C5685" s="28" t="s">
        <v>967</v>
      </c>
      <c r="D5685" s="27" t="s">
        <v>114</v>
      </c>
      <c r="E5685" s="27" t="s">
        <v>237</v>
      </c>
      <c r="F5685" s="26" t="str">
        <f>VLOOKUP(E5685,PROCV!$A$1:$B$107,2,TRUE)</f>
        <v>Patrimônio</v>
      </c>
      <c r="G5685" s="25">
        <v>2009</v>
      </c>
      <c r="H5685" s="24">
        <v>0</v>
      </c>
      <c r="I5685" s="23" t="str">
        <f>VLOOKUP(J5685,PROCV!$E$1:$F$27,2,FALSE)</f>
        <v>31 - Minas Gerais</v>
      </c>
      <c r="J5685" s="22" t="s">
        <v>85</v>
      </c>
      <c r="K5685" s="22">
        <v>0</v>
      </c>
      <c r="L5685" s="21">
        <v>95000</v>
      </c>
      <c r="M5685" s="20">
        <f>VLOOKUP(G5685,PROCV!$A$110:$B$119,2,FALSE)</f>
        <v>1.5826205680692205</v>
      </c>
      <c r="N5685" s="17">
        <f t="shared" si="88"/>
        <v>150348.95396657594</v>
      </c>
    </row>
    <row r="5686" spans="1:14" x14ac:dyDescent="0.25">
      <c r="A5686" s="30" t="s">
        <v>48</v>
      </c>
      <c r="B5686" s="29">
        <v>116817</v>
      </c>
      <c r="C5686" s="28" t="s">
        <v>966</v>
      </c>
      <c r="D5686" s="27" t="s">
        <v>46</v>
      </c>
      <c r="E5686" s="27" t="s">
        <v>50</v>
      </c>
      <c r="F5686" s="26" t="str">
        <f>VLOOKUP(E5686,PROCV!$A$1:$B$107,2,TRUE)</f>
        <v>Educação e Criação em Artes</v>
      </c>
      <c r="G5686" s="25">
        <v>2009</v>
      </c>
      <c r="H5686" s="24">
        <v>0</v>
      </c>
      <c r="I5686" s="23" t="str">
        <f>VLOOKUP(J5686,PROCV!$E$1:$F$27,2,FALSE)</f>
        <v>15 - Pará</v>
      </c>
      <c r="J5686" s="22" t="s">
        <v>140</v>
      </c>
      <c r="K5686" s="22">
        <v>0</v>
      </c>
      <c r="L5686" s="21">
        <v>500000</v>
      </c>
      <c r="M5686" s="20">
        <f>VLOOKUP(G5686,PROCV!$A$110:$B$119,2,FALSE)</f>
        <v>1.5826205680692205</v>
      </c>
      <c r="N5686" s="17">
        <f t="shared" si="88"/>
        <v>791310.28403461026</v>
      </c>
    </row>
    <row r="5687" spans="1:14" x14ac:dyDescent="0.25">
      <c r="A5687" s="30" t="s">
        <v>48</v>
      </c>
      <c r="B5687" s="29">
        <v>86339</v>
      </c>
      <c r="C5687" s="28" t="s">
        <v>965</v>
      </c>
      <c r="D5687" s="27" t="s">
        <v>46</v>
      </c>
      <c r="E5687" s="27" t="s">
        <v>50</v>
      </c>
      <c r="F5687" s="26" t="str">
        <f>VLOOKUP(E5687,PROCV!$A$1:$B$107,2,TRUE)</f>
        <v>Educação e Criação em Artes</v>
      </c>
      <c r="G5687" s="25">
        <v>2009</v>
      </c>
      <c r="H5687" s="24">
        <v>0</v>
      </c>
      <c r="I5687" s="23" t="str">
        <f>VLOOKUP(J5687,PROCV!$E$1:$F$27,2,FALSE)</f>
        <v>31 - Minas Gerais</v>
      </c>
      <c r="J5687" s="22" t="s">
        <v>85</v>
      </c>
      <c r="K5687" s="22">
        <v>0</v>
      </c>
      <c r="L5687" s="21">
        <v>207728</v>
      </c>
      <c r="M5687" s="20">
        <f>VLOOKUP(G5687,PROCV!$A$110:$B$119,2,FALSE)</f>
        <v>1.5826205680692205</v>
      </c>
      <c r="N5687" s="17">
        <f t="shared" si="88"/>
        <v>328754.60536388302</v>
      </c>
    </row>
    <row r="5688" spans="1:14" x14ac:dyDescent="0.25">
      <c r="A5688" s="30" t="s">
        <v>48</v>
      </c>
      <c r="B5688" s="29">
        <v>92086</v>
      </c>
      <c r="C5688" s="28" t="s">
        <v>964</v>
      </c>
      <c r="D5688" s="27" t="s">
        <v>189</v>
      </c>
      <c r="E5688" s="27" t="s">
        <v>844</v>
      </c>
      <c r="F5688" s="26" t="str">
        <f>VLOOKUP(E5688,PROCV!$A$1:$B$107,2,TRUE)</f>
        <v>Educação e Criação em Artes</v>
      </c>
      <c r="G5688" s="25">
        <v>2009</v>
      </c>
      <c r="H5688" s="24">
        <v>0</v>
      </c>
      <c r="I5688" s="23" t="str">
        <f>VLOOKUP(J5688,PROCV!$E$1:$F$27,2,FALSE)</f>
        <v>53 - Distrito Federal</v>
      </c>
      <c r="J5688" s="22" t="s">
        <v>75</v>
      </c>
      <c r="K5688" s="22">
        <v>0</v>
      </c>
      <c r="L5688" s="21">
        <v>100000</v>
      </c>
      <c r="M5688" s="20">
        <f>VLOOKUP(G5688,PROCV!$A$110:$B$119,2,FALSE)</f>
        <v>1.5826205680692205</v>
      </c>
      <c r="N5688" s="17">
        <f t="shared" si="88"/>
        <v>158262.05680692205</v>
      </c>
    </row>
    <row r="5689" spans="1:14" x14ac:dyDescent="0.25">
      <c r="A5689" s="30" t="s">
        <v>48</v>
      </c>
      <c r="B5689" s="29">
        <v>97842</v>
      </c>
      <c r="C5689" s="28" t="s">
        <v>963</v>
      </c>
      <c r="D5689" s="27" t="s">
        <v>4</v>
      </c>
      <c r="E5689" s="27" t="s">
        <v>224</v>
      </c>
      <c r="F5689" s="26" t="str">
        <f>VLOOKUP(E5689,PROCV!$A$1:$B$107,2,TRUE)</f>
        <v>Patrimônio</v>
      </c>
      <c r="G5689" s="25">
        <v>2009</v>
      </c>
      <c r="H5689" s="24">
        <v>0</v>
      </c>
      <c r="I5689" s="23" t="str">
        <f>VLOOKUP(J5689,PROCV!$E$1:$F$27,2,FALSE)</f>
        <v>11 - Rondônia</v>
      </c>
      <c r="J5689" s="22" t="s">
        <v>219</v>
      </c>
      <c r="K5689" s="22">
        <v>0</v>
      </c>
      <c r="L5689" s="21">
        <v>100000</v>
      </c>
      <c r="M5689" s="20">
        <f>VLOOKUP(G5689,PROCV!$A$110:$B$119,2,FALSE)</f>
        <v>1.5826205680692205</v>
      </c>
      <c r="N5689" s="17">
        <f t="shared" si="88"/>
        <v>158262.05680692205</v>
      </c>
    </row>
    <row r="5690" spans="1:14" x14ac:dyDescent="0.25">
      <c r="A5690" s="30" t="s">
        <v>48</v>
      </c>
      <c r="B5690" s="29">
        <v>90929</v>
      </c>
      <c r="C5690" s="28" t="s">
        <v>962</v>
      </c>
      <c r="D5690" s="27" t="s">
        <v>46</v>
      </c>
      <c r="E5690" s="27" t="s">
        <v>45</v>
      </c>
      <c r="F5690" s="26" t="str">
        <f>VLOOKUP(E5690,PROCV!$A$1:$B$107,2,TRUE)</f>
        <v>Artes Cênicas e Espetáculo</v>
      </c>
      <c r="G5690" s="25">
        <v>2009</v>
      </c>
      <c r="H5690" s="24">
        <v>0</v>
      </c>
      <c r="I5690" s="23" t="str">
        <f>VLOOKUP(J5690,PROCV!$E$1:$F$27,2,FALSE)</f>
        <v>43 - Rio Grande do Sul</v>
      </c>
      <c r="J5690" s="22" t="s">
        <v>56</v>
      </c>
      <c r="K5690" s="22">
        <v>0</v>
      </c>
      <c r="L5690" s="21">
        <v>68408</v>
      </c>
      <c r="M5690" s="20">
        <f>VLOOKUP(G5690,PROCV!$A$110:$B$119,2,FALSE)</f>
        <v>1.5826205680692205</v>
      </c>
      <c r="N5690" s="17">
        <f t="shared" si="88"/>
        <v>108263.90782047923</v>
      </c>
    </row>
    <row r="5691" spans="1:14" x14ac:dyDescent="0.25">
      <c r="A5691" s="30" t="s">
        <v>48</v>
      </c>
      <c r="B5691" s="29">
        <v>91401</v>
      </c>
      <c r="C5691" s="28" t="s">
        <v>961</v>
      </c>
      <c r="D5691" s="27" t="s">
        <v>46</v>
      </c>
      <c r="E5691" s="27" t="s">
        <v>50</v>
      </c>
      <c r="F5691" s="26" t="str">
        <f>VLOOKUP(E5691,PROCV!$A$1:$B$107,2,TRUE)</f>
        <v>Educação e Criação em Artes</v>
      </c>
      <c r="G5691" s="25">
        <v>2009</v>
      </c>
      <c r="H5691" s="24">
        <v>0</v>
      </c>
      <c r="I5691" s="23" t="str">
        <f>VLOOKUP(J5691,PROCV!$E$1:$F$27,2,FALSE)</f>
        <v>31 - Minas Gerais</v>
      </c>
      <c r="J5691" s="22" t="s">
        <v>85</v>
      </c>
      <c r="K5691" s="22">
        <v>0</v>
      </c>
      <c r="L5691" s="21">
        <v>149064</v>
      </c>
      <c r="M5691" s="20">
        <f>VLOOKUP(G5691,PROCV!$A$110:$B$119,2,FALSE)</f>
        <v>1.5826205680692205</v>
      </c>
      <c r="N5691" s="17">
        <f t="shared" si="88"/>
        <v>235911.75235867029</v>
      </c>
    </row>
    <row r="5692" spans="1:14" x14ac:dyDescent="0.25">
      <c r="A5692" s="30" t="s">
        <v>48</v>
      </c>
      <c r="B5692" s="29">
        <v>96186</v>
      </c>
      <c r="C5692" s="28" t="s">
        <v>960</v>
      </c>
      <c r="D5692" s="27" t="s">
        <v>46</v>
      </c>
      <c r="E5692" s="27" t="s">
        <v>50</v>
      </c>
      <c r="F5692" s="26" t="str">
        <f>VLOOKUP(E5692,PROCV!$A$1:$B$107,2,TRUE)</f>
        <v>Educação e Criação em Artes</v>
      </c>
      <c r="G5692" s="25">
        <v>2009</v>
      </c>
      <c r="H5692" s="24">
        <v>0</v>
      </c>
      <c r="I5692" s="23" t="str">
        <f>VLOOKUP(J5692,PROCV!$E$1:$F$27,2,FALSE)</f>
        <v>53 - Distrito Federal</v>
      </c>
      <c r="J5692" s="22" t="s">
        <v>75</v>
      </c>
      <c r="K5692" s="22">
        <v>0</v>
      </c>
      <c r="L5692" s="21">
        <v>100000</v>
      </c>
      <c r="M5692" s="20">
        <f>VLOOKUP(G5692,PROCV!$A$110:$B$119,2,FALSE)</f>
        <v>1.5826205680692205</v>
      </c>
      <c r="N5692" s="17">
        <f t="shared" si="88"/>
        <v>158262.05680692205</v>
      </c>
    </row>
    <row r="5693" spans="1:14" x14ac:dyDescent="0.25">
      <c r="A5693" s="30" t="s">
        <v>48</v>
      </c>
      <c r="B5693" s="29">
        <v>97180</v>
      </c>
      <c r="C5693" s="28" t="s">
        <v>959</v>
      </c>
      <c r="D5693" s="27" t="s">
        <v>114</v>
      </c>
      <c r="E5693" s="27" t="s">
        <v>237</v>
      </c>
      <c r="F5693" s="26" t="str">
        <f>VLOOKUP(E5693,PROCV!$A$1:$B$107,2,TRUE)</f>
        <v>Patrimônio</v>
      </c>
      <c r="G5693" s="25">
        <v>2009</v>
      </c>
      <c r="H5693" s="24">
        <v>0</v>
      </c>
      <c r="I5693" s="23" t="str">
        <f>VLOOKUP(J5693,PROCV!$E$1:$F$27,2,FALSE)</f>
        <v>41 - Paraná</v>
      </c>
      <c r="J5693" s="22" t="s">
        <v>106</v>
      </c>
      <c r="K5693" s="22">
        <v>0</v>
      </c>
      <c r="L5693" s="21">
        <v>98360</v>
      </c>
      <c r="M5693" s="20">
        <f>VLOOKUP(G5693,PROCV!$A$110:$B$119,2,FALSE)</f>
        <v>1.5826205680692205</v>
      </c>
      <c r="N5693" s="17">
        <f t="shared" si="88"/>
        <v>155666.55907528853</v>
      </c>
    </row>
    <row r="5694" spans="1:14" x14ac:dyDescent="0.25">
      <c r="A5694" s="30" t="s">
        <v>48</v>
      </c>
      <c r="B5694" s="29">
        <v>94024</v>
      </c>
      <c r="C5694" s="28" t="s">
        <v>958</v>
      </c>
      <c r="D5694" s="27" t="s">
        <v>46</v>
      </c>
      <c r="E5694" s="27" t="s">
        <v>50</v>
      </c>
      <c r="F5694" s="26" t="str">
        <f>VLOOKUP(E5694,PROCV!$A$1:$B$107,2,TRUE)</f>
        <v>Educação e Criação em Artes</v>
      </c>
      <c r="G5694" s="25">
        <v>2009</v>
      </c>
      <c r="H5694" s="24">
        <v>0</v>
      </c>
      <c r="I5694" s="23" t="str">
        <f>VLOOKUP(J5694,PROCV!$E$1:$F$27,2,FALSE)</f>
        <v>24 - Rio Grande do Norte</v>
      </c>
      <c r="J5694" s="22" t="s">
        <v>54</v>
      </c>
      <c r="K5694" s="22">
        <v>0</v>
      </c>
      <c r="L5694" s="21">
        <v>165982.41</v>
      </c>
      <c r="M5694" s="20">
        <f>VLOOKUP(G5694,PROCV!$A$110:$B$119,2,FALSE)</f>
        <v>1.5826205680692205</v>
      </c>
      <c r="N5694" s="17">
        <f t="shared" si="88"/>
        <v>262687.17600369826</v>
      </c>
    </row>
    <row r="5695" spans="1:14" x14ac:dyDescent="0.25">
      <c r="A5695" s="30" t="s">
        <v>48</v>
      </c>
      <c r="B5695" s="29">
        <v>93005</v>
      </c>
      <c r="C5695" s="28" t="s">
        <v>957</v>
      </c>
      <c r="D5695" s="27" t="s">
        <v>4</v>
      </c>
      <c r="E5695" s="27" t="s">
        <v>224</v>
      </c>
      <c r="F5695" s="26" t="str">
        <f>VLOOKUP(E5695,PROCV!$A$1:$B$107,2,TRUE)</f>
        <v>Patrimônio</v>
      </c>
      <c r="G5695" s="31">
        <v>2009</v>
      </c>
      <c r="H5695" s="24">
        <v>0</v>
      </c>
      <c r="I5695" s="23" t="str">
        <f>VLOOKUP(J5695,PROCV!$E$1:$F$27,2,FALSE)</f>
        <v>53 - Distrito Federal</v>
      </c>
      <c r="J5695" s="22" t="s">
        <v>75</v>
      </c>
      <c r="K5695" s="22">
        <v>0</v>
      </c>
      <c r="L5695" s="21">
        <v>170000</v>
      </c>
      <c r="M5695" s="20">
        <f>VLOOKUP(G5695,PROCV!$A$110:$B$119,2,FALSE)</f>
        <v>1.5826205680692205</v>
      </c>
      <c r="N5695" s="17">
        <f t="shared" si="88"/>
        <v>269045.49657176749</v>
      </c>
    </row>
    <row r="5696" spans="1:14" x14ac:dyDescent="0.25">
      <c r="A5696" s="30" t="s">
        <v>48</v>
      </c>
      <c r="B5696" s="29">
        <v>92036</v>
      </c>
      <c r="C5696" s="28" t="s">
        <v>956</v>
      </c>
      <c r="D5696" s="27" t="s">
        <v>189</v>
      </c>
      <c r="E5696" s="27" t="s">
        <v>844</v>
      </c>
      <c r="F5696" s="26" t="str">
        <f>VLOOKUP(E5696,PROCV!$A$1:$B$107,2,TRUE)</f>
        <v>Educação e Criação em Artes</v>
      </c>
      <c r="G5696" s="25">
        <v>2009</v>
      </c>
      <c r="H5696" s="24">
        <v>0</v>
      </c>
      <c r="I5696" s="23" t="str">
        <f>VLOOKUP(J5696,PROCV!$E$1:$F$27,2,FALSE)</f>
        <v>53 - Distrito Federal</v>
      </c>
      <c r="J5696" s="22" t="s">
        <v>75</v>
      </c>
      <c r="K5696" s="22">
        <v>0</v>
      </c>
      <c r="L5696" s="21">
        <v>150000</v>
      </c>
      <c r="M5696" s="20">
        <f>VLOOKUP(G5696,PROCV!$A$110:$B$119,2,FALSE)</f>
        <v>1.5826205680692205</v>
      </c>
      <c r="N5696" s="17">
        <f t="shared" si="88"/>
        <v>237393.08521038308</v>
      </c>
    </row>
    <row r="5697" spans="1:14" x14ac:dyDescent="0.25">
      <c r="A5697" s="30" t="s">
        <v>48</v>
      </c>
      <c r="B5697" s="29">
        <v>92257</v>
      </c>
      <c r="C5697" s="28" t="s">
        <v>955</v>
      </c>
      <c r="D5697" s="27" t="s">
        <v>46</v>
      </c>
      <c r="E5697" s="27" t="s">
        <v>50</v>
      </c>
      <c r="F5697" s="26" t="str">
        <f>VLOOKUP(E5697,PROCV!$A$1:$B$107,2,TRUE)</f>
        <v>Educação e Criação em Artes</v>
      </c>
      <c r="G5697" s="25">
        <v>2009</v>
      </c>
      <c r="H5697" s="24">
        <v>0</v>
      </c>
      <c r="I5697" s="23" t="str">
        <f>VLOOKUP(J5697,PROCV!$E$1:$F$27,2,FALSE)</f>
        <v>53 - Distrito Federal</v>
      </c>
      <c r="J5697" s="22" t="s">
        <v>75</v>
      </c>
      <c r="K5697" s="22">
        <v>0</v>
      </c>
      <c r="L5697" s="21">
        <v>144109.99</v>
      </c>
      <c r="M5697" s="20">
        <f>VLOOKUP(G5697,PROCV!$A$110:$B$119,2,FALSE)</f>
        <v>1.5826205680692205</v>
      </c>
      <c r="N5697" s="17">
        <f t="shared" si="88"/>
        <v>228071.43423824967</v>
      </c>
    </row>
    <row r="5698" spans="1:14" ht="26.25" x14ac:dyDescent="0.25">
      <c r="A5698" s="30" t="s">
        <v>48</v>
      </c>
      <c r="B5698" s="29">
        <v>94431</v>
      </c>
      <c r="C5698" s="28" t="s">
        <v>954</v>
      </c>
      <c r="D5698" s="27" t="s">
        <v>4</v>
      </c>
      <c r="E5698" s="27" t="s">
        <v>224</v>
      </c>
      <c r="F5698" s="26" t="str">
        <f>VLOOKUP(E5698,PROCV!$A$1:$B$107,2,TRUE)</f>
        <v>Patrimônio</v>
      </c>
      <c r="G5698" s="31">
        <v>2009</v>
      </c>
      <c r="H5698" s="24">
        <v>0</v>
      </c>
      <c r="I5698" s="23" t="str">
        <f>VLOOKUP(J5698,PROCV!$E$1:$F$27,2,FALSE)</f>
        <v>33 - Rio de Janeiro</v>
      </c>
      <c r="J5698" s="22" t="s">
        <v>82</v>
      </c>
      <c r="K5698" s="22">
        <v>0</v>
      </c>
      <c r="L5698" s="21">
        <v>50000</v>
      </c>
      <c r="M5698" s="20">
        <f>VLOOKUP(G5698,PROCV!$A$110:$B$119,2,FALSE)</f>
        <v>1.5826205680692205</v>
      </c>
      <c r="N5698" s="17">
        <f t="shared" ref="N5698:N5761" si="89">+M5698*L5698</f>
        <v>79131.028403461023</v>
      </c>
    </row>
    <row r="5699" spans="1:14" x14ac:dyDescent="0.25">
      <c r="A5699" s="30" t="s">
        <v>48</v>
      </c>
      <c r="B5699" s="29">
        <v>94398</v>
      </c>
      <c r="C5699" s="28" t="s">
        <v>953</v>
      </c>
      <c r="D5699" s="27" t="s">
        <v>4</v>
      </c>
      <c r="E5699" s="27" t="s">
        <v>224</v>
      </c>
      <c r="F5699" s="26" t="str">
        <f>VLOOKUP(E5699,PROCV!$A$1:$B$107,2,TRUE)</f>
        <v>Patrimônio</v>
      </c>
      <c r="G5699" s="31">
        <v>2009</v>
      </c>
      <c r="H5699" s="24">
        <v>0</v>
      </c>
      <c r="I5699" s="23" t="str">
        <f>VLOOKUP(J5699,PROCV!$E$1:$F$27,2,FALSE)</f>
        <v>23 - Ceará</v>
      </c>
      <c r="J5699" s="22" t="s">
        <v>52</v>
      </c>
      <c r="K5699" s="22">
        <v>0</v>
      </c>
      <c r="L5699" s="21">
        <v>25000</v>
      </c>
      <c r="M5699" s="20">
        <f>VLOOKUP(G5699,PROCV!$A$110:$B$119,2,FALSE)</f>
        <v>1.5826205680692205</v>
      </c>
      <c r="N5699" s="17">
        <f t="shared" si="89"/>
        <v>39565.514201730512</v>
      </c>
    </row>
    <row r="5700" spans="1:14" ht="26.25" x14ac:dyDescent="0.25">
      <c r="A5700" s="30" t="s">
        <v>48</v>
      </c>
      <c r="B5700" s="29">
        <v>95675</v>
      </c>
      <c r="C5700" s="28" t="s">
        <v>952</v>
      </c>
      <c r="D5700" s="27" t="s">
        <v>46</v>
      </c>
      <c r="E5700" s="27" t="s">
        <v>50</v>
      </c>
      <c r="F5700" s="26" t="str">
        <f>VLOOKUP(E5700,PROCV!$A$1:$B$107,2,TRUE)</f>
        <v>Educação e Criação em Artes</v>
      </c>
      <c r="G5700" s="25">
        <v>2009</v>
      </c>
      <c r="H5700" s="24">
        <v>0</v>
      </c>
      <c r="I5700" s="23" t="str">
        <f>VLOOKUP(J5700,PROCV!$E$1:$F$27,2,FALSE)</f>
        <v>31 - Minas Gerais</v>
      </c>
      <c r="J5700" s="22" t="s">
        <v>85</v>
      </c>
      <c r="K5700" s="22">
        <v>0</v>
      </c>
      <c r="L5700" s="21">
        <v>315000</v>
      </c>
      <c r="M5700" s="20">
        <f>VLOOKUP(G5700,PROCV!$A$110:$B$119,2,FALSE)</f>
        <v>1.5826205680692205</v>
      </c>
      <c r="N5700" s="17">
        <f t="shared" si="89"/>
        <v>498525.47894180444</v>
      </c>
    </row>
    <row r="5701" spans="1:14" x14ac:dyDescent="0.25">
      <c r="A5701" s="30" t="s">
        <v>48</v>
      </c>
      <c r="B5701" s="29">
        <v>91965</v>
      </c>
      <c r="C5701" s="28" t="s">
        <v>951</v>
      </c>
      <c r="D5701" s="27" t="s">
        <v>46</v>
      </c>
      <c r="E5701" s="27" t="s">
        <v>50</v>
      </c>
      <c r="F5701" s="26" t="str">
        <f>VLOOKUP(E5701,PROCV!$A$1:$B$107,2,TRUE)</f>
        <v>Educação e Criação em Artes</v>
      </c>
      <c r="G5701" s="25">
        <v>2009</v>
      </c>
      <c r="H5701" s="24">
        <v>0</v>
      </c>
      <c r="I5701" s="23" t="str">
        <f>VLOOKUP(J5701,PROCV!$E$1:$F$27,2,FALSE)</f>
        <v>53 - Distrito Federal</v>
      </c>
      <c r="J5701" s="22" t="s">
        <v>75</v>
      </c>
      <c r="K5701" s="22">
        <v>0</v>
      </c>
      <c r="L5701" s="21">
        <v>70000</v>
      </c>
      <c r="M5701" s="20">
        <f>VLOOKUP(G5701,PROCV!$A$110:$B$119,2,FALSE)</f>
        <v>1.5826205680692205</v>
      </c>
      <c r="N5701" s="17">
        <f t="shared" si="89"/>
        <v>110783.43976484543</v>
      </c>
    </row>
    <row r="5702" spans="1:14" x14ac:dyDescent="0.25">
      <c r="A5702" s="30" t="s">
        <v>48</v>
      </c>
      <c r="B5702" s="29">
        <v>96322</v>
      </c>
      <c r="C5702" s="28" t="s">
        <v>950</v>
      </c>
      <c r="D5702" s="27" t="s">
        <v>46</v>
      </c>
      <c r="E5702" s="27" t="s">
        <v>50</v>
      </c>
      <c r="F5702" s="26" t="str">
        <f>VLOOKUP(E5702,PROCV!$A$1:$B$107,2,TRUE)</f>
        <v>Educação e Criação em Artes</v>
      </c>
      <c r="G5702" s="25">
        <v>2009</v>
      </c>
      <c r="H5702" s="24">
        <v>0</v>
      </c>
      <c r="I5702" s="23" t="str">
        <f>VLOOKUP(J5702,PROCV!$E$1:$F$27,2,FALSE)</f>
        <v>33 - Rio de Janeiro</v>
      </c>
      <c r="J5702" s="22" t="s">
        <v>82</v>
      </c>
      <c r="K5702" s="22">
        <v>0</v>
      </c>
      <c r="L5702" s="21">
        <v>37500</v>
      </c>
      <c r="M5702" s="20">
        <f>VLOOKUP(G5702,PROCV!$A$110:$B$119,2,FALSE)</f>
        <v>1.5826205680692205</v>
      </c>
      <c r="N5702" s="17">
        <f t="shared" si="89"/>
        <v>59348.271302595771</v>
      </c>
    </row>
    <row r="5703" spans="1:14" x14ac:dyDescent="0.25">
      <c r="A5703" s="30" t="s">
        <v>48</v>
      </c>
      <c r="B5703" s="29">
        <v>93597</v>
      </c>
      <c r="C5703" s="28" t="s">
        <v>949</v>
      </c>
      <c r="D5703" s="27" t="s">
        <v>46</v>
      </c>
      <c r="E5703" s="27" t="s">
        <v>50</v>
      </c>
      <c r="F5703" s="26" t="str">
        <f>VLOOKUP(E5703,PROCV!$A$1:$B$107,2,TRUE)</f>
        <v>Educação e Criação em Artes</v>
      </c>
      <c r="G5703" s="25">
        <v>2009</v>
      </c>
      <c r="H5703" s="24">
        <v>0</v>
      </c>
      <c r="I5703" s="23" t="str">
        <f>VLOOKUP(J5703,PROCV!$E$1:$F$27,2,FALSE)</f>
        <v>53 - Distrito Federal</v>
      </c>
      <c r="J5703" s="22" t="s">
        <v>75</v>
      </c>
      <c r="K5703" s="22">
        <v>0</v>
      </c>
      <c r="L5703" s="21">
        <v>49250</v>
      </c>
      <c r="M5703" s="20">
        <f>VLOOKUP(G5703,PROCV!$A$110:$B$119,2,FALSE)</f>
        <v>1.5826205680692205</v>
      </c>
      <c r="N5703" s="17">
        <f t="shared" si="89"/>
        <v>77944.062977409107</v>
      </c>
    </row>
    <row r="5704" spans="1:14" x14ac:dyDescent="0.25">
      <c r="A5704" s="30" t="s">
        <v>48</v>
      </c>
      <c r="B5704" s="29">
        <v>95416</v>
      </c>
      <c r="C5704" s="28" t="s">
        <v>948</v>
      </c>
      <c r="D5704" s="27" t="s">
        <v>46</v>
      </c>
      <c r="E5704" s="27" t="s">
        <v>50</v>
      </c>
      <c r="F5704" s="26" t="str">
        <f>VLOOKUP(E5704,PROCV!$A$1:$B$107,2,TRUE)</f>
        <v>Educação e Criação em Artes</v>
      </c>
      <c r="G5704" s="25">
        <v>2009</v>
      </c>
      <c r="H5704" s="24">
        <v>0</v>
      </c>
      <c r="I5704" s="23" t="str">
        <f>VLOOKUP(J5704,PROCV!$E$1:$F$27,2,FALSE)</f>
        <v>53 - Distrito Federal</v>
      </c>
      <c r="J5704" s="22" t="s">
        <v>75</v>
      </c>
      <c r="K5704" s="22">
        <v>0</v>
      </c>
      <c r="L5704" s="21">
        <v>62500</v>
      </c>
      <c r="M5704" s="20">
        <f>VLOOKUP(G5704,PROCV!$A$110:$B$119,2,FALSE)</f>
        <v>1.5826205680692205</v>
      </c>
      <c r="N5704" s="17">
        <f t="shared" si="89"/>
        <v>98913.785504326283</v>
      </c>
    </row>
    <row r="5705" spans="1:14" x14ac:dyDescent="0.25">
      <c r="A5705" s="30" t="s">
        <v>48</v>
      </c>
      <c r="B5705" s="29">
        <v>84600</v>
      </c>
      <c r="C5705" s="28" t="s">
        <v>947</v>
      </c>
      <c r="D5705" s="27" t="s">
        <v>114</v>
      </c>
      <c r="E5705" s="27" t="s">
        <v>113</v>
      </c>
      <c r="F5705" s="26" t="str">
        <f>VLOOKUP(E5705,PROCV!$A$1:$B$107,2,TRUE)</f>
        <v>Música</v>
      </c>
      <c r="G5705" s="25">
        <v>2009</v>
      </c>
      <c r="H5705" s="24">
        <v>0</v>
      </c>
      <c r="I5705" s="23" t="str">
        <f>VLOOKUP(J5705,PROCV!$E$1:$F$27,2,FALSE)</f>
        <v>15 - Pará</v>
      </c>
      <c r="J5705" s="22" t="s">
        <v>140</v>
      </c>
      <c r="K5705" s="22">
        <v>0</v>
      </c>
      <c r="L5705" s="21">
        <v>50000</v>
      </c>
      <c r="M5705" s="20">
        <f>VLOOKUP(G5705,PROCV!$A$110:$B$119,2,FALSE)</f>
        <v>1.5826205680692205</v>
      </c>
      <c r="N5705" s="17">
        <f t="shared" si="89"/>
        <v>79131.028403461023</v>
      </c>
    </row>
    <row r="5706" spans="1:14" x14ac:dyDescent="0.25">
      <c r="A5706" s="30" t="s">
        <v>48</v>
      </c>
      <c r="B5706" s="29">
        <v>116845</v>
      </c>
      <c r="C5706" s="28" t="s">
        <v>946</v>
      </c>
      <c r="D5706" s="27" t="s">
        <v>46</v>
      </c>
      <c r="E5706" s="27" t="s">
        <v>50</v>
      </c>
      <c r="F5706" s="26" t="str">
        <f>VLOOKUP(E5706,PROCV!$A$1:$B$107,2,TRUE)</f>
        <v>Educação e Criação em Artes</v>
      </c>
      <c r="G5706" s="25">
        <v>2009</v>
      </c>
      <c r="H5706" s="24">
        <v>0</v>
      </c>
      <c r="I5706" s="23" t="str">
        <f>VLOOKUP(J5706,PROCV!$E$1:$F$27,2,FALSE)</f>
        <v>53 - Distrito Federal</v>
      </c>
      <c r="J5706" s="22" t="s">
        <v>75</v>
      </c>
      <c r="K5706" s="22">
        <v>0</v>
      </c>
      <c r="L5706" s="21">
        <v>10000</v>
      </c>
      <c r="M5706" s="20">
        <f>VLOOKUP(G5706,PROCV!$A$110:$B$119,2,FALSE)</f>
        <v>1.5826205680692205</v>
      </c>
      <c r="N5706" s="17">
        <f t="shared" si="89"/>
        <v>15826.205680692205</v>
      </c>
    </row>
    <row r="5707" spans="1:14" x14ac:dyDescent="0.25">
      <c r="A5707" s="30" t="s">
        <v>48</v>
      </c>
      <c r="B5707" s="29">
        <v>85535</v>
      </c>
      <c r="C5707" s="28" t="s">
        <v>945</v>
      </c>
      <c r="D5707" s="27" t="s">
        <v>114</v>
      </c>
      <c r="E5707" s="27" t="s">
        <v>192</v>
      </c>
      <c r="F5707" s="26" t="str">
        <f>VLOOKUP(E5707,PROCV!$A$1:$B$107,2,TRUE)</f>
        <v>Música</v>
      </c>
      <c r="G5707" s="25">
        <v>2009</v>
      </c>
      <c r="H5707" s="24">
        <v>0</v>
      </c>
      <c r="I5707" s="23" t="str">
        <f>VLOOKUP(J5707,PROCV!$E$1:$F$27,2,FALSE)</f>
        <v>22 - Piauí</v>
      </c>
      <c r="J5707" s="22" t="s">
        <v>77</v>
      </c>
      <c r="K5707" s="22">
        <v>0</v>
      </c>
      <c r="L5707" s="21">
        <v>44000</v>
      </c>
      <c r="M5707" s="20">
        <f>VLOOKUP(G5707,PROCV!$A$110:$B$119,2,FALSE)</f>
        <v>1.5826205680692205</v>
      </c>
      <c r="N5707" s="17">
        <f t="shared" si="89"/>
        <v>69635.304995045706</v>
      </c>
    </row>
    <row r="5708" spans="1:14" x14ac:dyDescent="0.25">
      <c r="A5708" s="30" t="s">
        <v>48</v>
      </c>
      <c r="B5708" s="29">
        <v>810343</v>
      </c>
      <c r="C5708" s="28" t="s">
        <v>944</v>
      </c>
      <c r="D5708" s="27" t="s">
        <v>300</v>
      </c>
      <c r="E5708" s="27" t="s">
        <v>263</v>
      </c>
      <c r="F5708" s="26" t="str">
        <f>VLOOKUP(E5708,PROCV!$A$1:$B$107,2,TRUE)</f>
        <v>Artes Cênicas e Espetáculo</v>
      </c>
      <c r="G5708" s="25">
        <v>2009</v>
      </c>
      <c r="H5708" s="24">
        <v>0</v>
      </c>
      <c r="I5708" s="23" t="str">
        <f>VLOOKUP(J5708,PROCV!$E$1:$F$27,2,FALSE)</f>
        <v>31 - Minas Gerais</v>
      </c>
      <c r="J5708" s="22" t="s">
        <v>85</v>
      </c>
      <c r="K5708" s="22">
        <v>0</v>
      </c>
      <c r="L5708" s="21">
        <v>84168.87</v>
      </c>
      <c r="M5708" s="20">
        <f>VLOOKUP(G5708,PROCV!$A$110:$B$119,2,FALSE)</f>
        <v>1.5826205680692205</v>
      </c>
      <c r="N5708" s="17">
        <f t="shared" si="89"/>
        <v>133207.38485314435</v>
      </c>
    </row>
    <row r="5709" spans="1:14" x14ac:dyDescent="0.25">
      <c r="A5709" s="30" t="s">
        <v>48</v>
      </c>
      <c r="B5709" s="29">
        <v>96901</v>
      </c>
      <c r="C5709" s="28" t="s">
        <v>943</v>
      </c>
      <c r="D5709" s="27" t="s">
        <v>4</v>
      </c>
      <c r="E5709" s="27" t="s">
        <v>224</v>
      </c>
      <c r="F5709" s="26" t="str">
        <f>VLOOKUP(E5709,PROCV!$A$1:$B$107,2,TRUE)</f>
        <v>Patrimônio</v>
      </c>
      <c r="G5709" s="25">
        <v>2009</v>
      </c>
      <c r="H5709" s="24">
        <v>0</v>
      </c>
      <c r="I5709" s="23" t="str">
        <f>VLOOKUP(J5709,PROCV!$E$1:$F$27,2,FALSE)</f>
        <v>32 - Espírito Santo</v>
      </c>
      <c r="J5709" s="22" t="s">
        <v>67</v>
      </c>
      <c r="K5709" s="22">
        <v>0</v>
      </c>
      <c r="L5709" s="21">
        <v>100000</v>
      </c>
      <c r="M5709" s="20">
        <f>VLOOKUP(G5709,PROCV!$A$110:$B$119,2,FALSE)</f>
        <v>1.5826205680692205</v>
      </c>
      <c r="N5709" s="17">
        <f t="shared" si="89"/>
        <v>158262.05680692205</v>
      </c>
    </row>
    <row r="5710" spans="1:14" x14ac:dyDescent="0.25">
      <c r="A5710" s="30" t="s">
        <v>48</v>
      </c>
      <c r="B5710" s="29">
        <v>90942</v>
      </c>
      <c r="C5710" s="28" t="s">
        <v>942</v>
      </c>
      <c r="D5710" s="27" t="s">
        <v>4</v>
      </c>
      <c r="E5710" s="27" t="s">
        <v>230</v>
      </c>
      <c r="F5710" s="26" t="str">
        <f>VLOOKUP(E5710,PROCV!$A$1:$B$107,2,TRUE)</f>
        <v>Artes Cênicas e Espetáculo</v>
      </c>
      <c r="G5710" s="25">
        <v>2009</v>
      </c>
      <c r="H5710" s="24">
        <v>0</v>
      </c>
      <c r="I5710" s="23" t="str">
        <f>VLOOKUP(J5710,PROCV!$E$1:$F$27,2,FALSE)</f>
        <v>42 - Santa Catarina</v>
      </c>
      <c r="J5710" s="22" t="s">
        <v>79</v>
      </c>
      <c r="K5710" s="22">
        <v>0</v>
      </c>
      <c r="L5710" s="21">
        <v>50000</v>
      </c>
      <c r="M5710" s="20">
        <f>VLOOKUP(G5710,PROCV!$A$110:$B$119,2,FALSE)</f>
        <v>1.5826205680692205</v>
      </c>
      <c r="N5710" s="17">
        <f t="shared" si="89"/>
        <v>79131.028403461023</v>
      </c>
    </row>
    <row r="5711" spans="1:14" x14ac:dyDescent="0.25">
      <c r="A5711" s="30" t="s">
        <v>48</v>
      </c>
      <c r="B5711" s="29">
        <v>94309</v>
      </c>
      <c r="C5711" s="28" t="s">
        <v>941</v>
      </c>
      <c r="D5711" s="27" t="s">
        <v>46</v>
      </c>
      <c r="E5711" s="27" t="s">
        <v>50</v>
      </c>
      <c r="F5711" s="26" t="str">
        <f>VLOOKUP(E5711,PROCV!$A$1:$B$107,2,TRUE)</f>
        <v>Educação e Criação em Artes</v>
      </c>
      <c r="G5711" s="25">
        <v>2009</v>
      </c>
      <c r="H5711" s="24">
        <v>0</v>
      </c>
      <c r="I5711" s="23" t="str">
        <f>VLOOKUP(J5711,PROCV!$E$1:$F$27,2,FALSE)</f>
        <v>53 - Distrito Federal</v>
      </c>
      <c r="J5711" s="22" t="s">
        <v>75</v>
      </c>
      <c r="K5711" s="22">
        <v>0</v>
      </c>
      <c r="L5711" s="21">
        <v>454572.01</v>
      </c>
      <c r="M5711" s="20">
        <f>VLOOKUP(G5711,PROCV!$A$110:$B$119,2,FALSE)</f>
        <v>1.5826205680692205</v>
      </c>
      <c r="N5711" s="17">
        <f t="shared" si="89"/>
        <v>719415.01269456733</v>
      </c>
    </row>
    <row r="5712" spans="1:14" x14ac:dyDescent="0.25">
      <c r="A5712" s="30" t="s">
        <v>48</v>
      </c>
      <c r="B5712" s="29">
        <v>91662</v>
      </c>
      <c r="C5712" s="28" t="s">
        <v>940</v>
      </c>
      <c r="D5712" s="27" t="s">
        <v>4</v>
      </c>
      <c r="E5712" s="27" t="s">
        <v>230</v>
      </c>
      <c r="F5712" s="26" t="str">
        <f>VLOOKUP(E5712,PROCV!$A$1:$B$107,2,TRUE)</f>
        <v>Artes Cênicas e Espetáculo</v>
      </c>
      <c r="G5712" s="25">
        <v>2009</v>
      </c>
      <c r="H5712" s="24">
        <v>0</v>
      </c>
      <c r="I5712" s="23" t="str">
        <f>VLOOKUP(J5712,PROCV!$E$1:$F$27,2,FALSE)</f>
        <v>31 - Minas Gerais</v>
      </c>
      <c r="J5712" s="22" t="s">
        <v>85</v>
      </c>
      <c r="K5712" s="22">
        <v>0</v>
      </c>
      <c r="L5712" s="21">
        <v>25000</v>
      </c>
      <c r="M5712" s="20">
        <f>VLOOKUP(G5712,PROCV!$A$110:$B$119,2,FALSE)</f>
        <v>1.5826205680692205</v>
      </c>
      <c r="N5712" s="17">
        <f t="shared" si="89"/>
        <v>39565.514201730512</v>
      </c>
    </row>
    <row r="5713" spans="1:14" x14ac:dyDescent="0.25">
      <c r="A5713" s="30" t="s">
        <v>48</v>
      </c>
      <c r="B5713" s="29">
        <v>96254</v>
      </c>
      <c r="C5713" s="28" t="s">
        <v>939</v>
      </c>
      <c r="D5713" s="27" t="s">
        <v>46</v>
      </c>
      <c r="E5713" s="27" t="s">
        <v>50</v>
      </c>
      <c r="F5713" s="26" t="str">
        <f>VLOOKUP(E5713,PROCV!$A$1:$B$107,2,TRUE)</f>
        <v>Educação e Criação em Artes</v>
      </c>
      <c r="G5713" s="25">
        <v>2009</v>
      </c>
      <c r="H5713" s="24">
        <v>0</v>
      </c>
      <c r="I5713" s="23" t="str">
        <f>VLOOKUP(J5713,PROCV!$E$1:$F$27,2,FALSE)</f>
        <v>31 - Minas Gerais</v>
      </c>
      <c r="J5713" s="22" t="s">
        <v>85</v>
      </c>
      <c r="K5713" s="22">
        <v>0</v>
      </c>
      <c r="L5713" s="21">
        <v>960000</v>
      </c>
      <c r="M5713" s="20">
        <f>VLOOKUP(G5713,PROCV!$A$110:$B$119,2,FALSE)</f>
        <v>1.5826205680692205</v>
      </c>
      <c r="N5713" s="17">
        <f t="shared" si="89"/>
        <v>1519315.7453464516</v>
      </c>
    </row>
    <row r="5714" spans="1:14" x14ac:dyDescent="0.25">
      <c r="A5714" s="30" t="s">
        <v>48</v>
      </c>
      <c r="B5714" s="29">
        <v>97582</v>
      </c>
      <c r="C5714" s="28" t="s">
        <v>938</v>
      </c>
      <c r="D5714" s="27" t="s">
        <v>46</v>
      </c>
      <c r="E5714" s="27" t="s">
        <v>50</v>
      </c>
      <c r="F5714" s="26" t="str">
        <f>VLOOKUP(E5714,PROCV!$A$1:$B$107,2,TRUE)</f>
        <v>Educação e Criação em Artes</v>
      </c>
      <c r="G5714" s="25">
        <v>2009</v>
      </c>
      <c r="H5714" s="24">
        <v>0</v>
      </c>
      <c r="I5714" s="23" t="str">
        <f>VLOOKUP(J5714,PROCV!$E$1:$F$27,2,FALSE)</f>
        <v>26 - Pernambuco</v>
      </c>
      <c r="J5714" s="22" t="s">
        <v>44</v>
      </c>
      <c r="K5714" s="22">
        <v>0</v>
      </c>
      <c r="L5714" s="21">
        <v>1000000</v>
      </c>
      <c r="M5714" s="20">
        <f>VLOOKUP(G5714,PROCV!$A$110:$B$119,2,FALSE)</f>
        <v>1.5826205680692205</v>
      </c>
      <c r="N5714" s="17">
        <f t="shared" si="89"/>
        <v>1582620.5680692205</v>
      </c>
    </row>
    <row r="5715" spans="1:14" x14ac:dyDescent="0.25">
      <c r="A5715" s="30" t="s">
        <v>48</v>
      </c>
      <c r="B5715" s="29">
        <v>82902</v>
      </c>
      <c r="C5715" s="28" t="s">
        <v>937</v>
      </c>
      <c r="D5715" s="27" t="s">
        <v>189</v>
      </c>
      <c r="E5715" s="27" t="s">
        <v>213</v>
      </c>
      <c r="F5715" s="26" t="str">
        <f>VLOOKUP(E5715,PROCV!$A$1:$B$107,2,TRUE)</f>
        <v>Patrimônio</v>
      </c>
      <c r="G5715" s="25">
        <v>2009</v>
      </c>
      <c r="H5715" s="24">
        <v>0</v>
      </c>
      <c r="I5715" s="23" t="str">
        <f>VLOOKUP(J5715,PROCV!$E$1:$F$27,2,FALSE)</f>
        <v>33 - Rio de Janeiro</v>
      </c>
      <c r="J5715" s="22" t="s">
        <v>82</v>
      </c>
      <c r="K5715" s="22">
        <v>0</v>
      </c>
      <c r="L5715" s="21">
        <v>376496.24</v>
      </c>
      <c r="M5715" s="20">
        <f>VLOOKUP(G5715,PROCV!$A$110:$B$119,2,FALSE)</f>
        <v>1.5826205680692205</v>
      </c>
      <c r="N5715" s="17">
        <f t="shared" si="89"/>
        <v>595850.69322472555</v>
      </c>
    </row>
    <row r="5716" spans="1:14" x14ac:dyDescent="0.25">
      <c r="A5716" s="30" t="s">
        <v>48</v>
      </c>
      <c r="B5716" s="29">
        <v>91167</v>
      </c>
      <c r="C5716" s="28" t="s">
        <v>936</v>
      </c>
      <c r="D5716" s="27" t="s">
        <v>314</v>
      </c>
      <c r="E5716" s="27" t="s">
        <v>265</v>
      </c>
      <c r="F5716" s="26" t="str">
        <f>VLOOKUP(E5716,PROCV!$A$1:$B$107,2,TRUE)</f>
        <v>Patrimônio</v>
      </c>
      <c r="G5716" s="31">
        <v>2009</v>
      </c>
      <c r="H5716" s="24">
        <v>0</v>
      </c>
      <c r="I5716" s="23" t="str">
        <f>VLOOKUP(J5716,PROCV!$E$1:$F$27,2,FALSE)</f>
        <v>53 - Distrito Federal</v>
      </c>
      <c r="J5716" s="22" t="s">
        <v>75</v>
      </c>
      <c r="K5716" s="22">
        <v>0</v>
      </c>
      <c r="L5716" s="21">
        <v>104560.52</v>
      </c>
      <c r="M5716" s="20">
        <f>VLOOKUP(G5716,PROCV!$A$110:$B$119,2,FALSE)</f>
        <v>1.5826205680692205</v>
      </c>
      <c r="N5716" s="17">
        <f t="shared" si="89"/>
        <v>165479.6295600131</v>
      </c>
    </row>
    <row r="5717" spans="1:14" x14ac:dyDescent="0.25">
      <c r="A5717" s="30" t="s">
        <v>48</v>
      </c>
      <c r="B5717" s="29">
        <v>90927</v>
      </c>
      <c r="C5717" s="28" t="s">
        <v>935</v>
      </c>
      <c r="D5717" s="27" t="s">
        <v>46</v>
      </c>
      <c r="E5717" s="27" t="s">
        <v>50</v>
      </c>
      <c r="F5717" s="26" t="str">
        <f>VLOOKUP(E5717,PROCV!$A$1:$B$107,2,TRUE)</f>
        <v>Educação e Criação em Artes</v>
      </c>
      <c r="G5717" s="25">
        <v>2009</v>
      </c>
      <c r="H5717" s="24">
        <v>0</v>
      </c>
      <c r="I5717" s="23" t="str">
        <f>VLOOKUP(J5717,PROCV!$E$1:$F$27,2,FALSE)</f>
        <v>52 - Goiás</v>
      </c>
      <c r="J5717" s="22" t="s">
        <v>97</v>
      </c>
      <c r="K5717" s="22">
        <v>0</v>
      </c>
      <c r="L5717" s="21">
        <v>20000</v>
      </c>
      <c r="M5717" s="20">
        <f>VLOOKUP(G5717,PROCV!$A$110:$B$119,2,FALSE)</f>
        <v>1.5826205680692205</v>
      </c>
      <c r="N5717" s="17">
        <f t="shared" si="89"/>
        <v>31652.411361384409</v>
      </c>
    </row>
    <row r="5718" spans="1:14" x14ac:dyDescent="0.25">
      <c r="A5718" s="30" t="s">
        <v>48</v>
      </c>
      <c r="B5718" s="29">
        <v>93832</v>
      </c>
      <c r="C5718" s="28" t="s">
        <v>934</v>
      </c>
      <c r="D5718" s="27" t="s">
        <v>4</v>
      </c>
      <c r="E5718" s="27" t="s">
        <v>224</v>
      </c>
      <c r="F5718" s="26" t="str">
        <f>VLOOKUP(E5718,PROCV!$A$1:$B$107,2,TRUE)</f>
        <v>Patrimônio</v>
      </c>
      <c r="G5718" s="25">
        <v>2009</v>
      </c>
      <c r="H5718" s="24">
        <v>0</v>
      </c>
      <c r="I5718" s="23" t="str">
        <f>VLOOKUP(J5718,PROCV!$E$1:$F$27,2,FALSE)</f>
        <v>24 - Rio Grande do Norte</v>
      </c>
      <c r="J5718" s="22" t="s">
        <v>54</v>
      </c>
      <c r="K5718" s="22">
        <v>0</v>
      </c>
      <c r="L5718" s="21">
        <v>25000</v>
      </c>
      <c r="M5718" s="20">
        <f>VLOOKUP(G5718,PROCV!$A$110:$B$119,2,FALSE)</f>
        <v>1.5826205680692205</v>
      </c>
      <c r="N5718" s="17">
        <f t="shared" si="89"/>
        <v>39565.514201730512</v>
      </c>
    </row>
    <row r="5719" spans="1:14" x14ac:dyDescent="0.25">
      <c r="A5719" s="30" t="s">
        <v>48</v>
      </c>
      <c r="B5719" s="29">
        <v>93733</v>
      </c>
      <c r="C5719" s="28" t="s">
        <v>933</v>
      </c>
      <c r="D5719" s="27" t="s">
        <v>114</v>
      </c>
      <c r="E5719" s="27" t="s">
        <v>237</v>
      </c>
      <c r="F5719" s="26" t="str">
        <f>VLOOKUP(E5719,PROCV!$A$1:$B$107,2,TRUE)</f>
        <v>Patrimônio</v>
      </c>
      <c r="G5719" s="25">
        <v>2009</v>
      </c>
      <c r="H5719" s="24">
        <v>0</v>
      </c>
      <c r="I5719" s="23" t="str">
        <f>VLOOKUP(J5719,PROCV!$E$1:$F$27,2,FALSE)</f>
        <v>53 - Distrito Federal</v>
      </c>
      <c r="J5719" s="22" t="s">
        <v>75</v>
      </c>
      <c r="K5719" s="22">
        <v>0</v>
      </c>
      <c r="L5719" s="21">
        <v>100000</v>
      </c>
      <c r="M5719" s="20">
        <f>VLOOKUP(G5719,PROCV!$A$110:$B$119,2,FALSE)</f>
        <v>1.5826205680692205</v>
      </c>
      <c r="N5719" s="17">
        <f t="shared" si="89"/>
        <v>158262.05680692205</v>
      </c>
    </row>
    <row r="5720" spans="1:14" x14ac:dyDescent="0.25">
      <c r="A5720" s="30" t="s">
        <v>48</v>
      </c>
      <c r="B5720" s="29">
        <v>91016</v>
      </c>
      <c r="C5720" s="28" t="s">
        <v>932</v>
      </c>
      <c r="D5720" s="27" t="s">
        <v>4</v>
      </c>
      <c r="E5720" s="27" t="s">
        <v>230</v>
      </c>
      <c r="F5720" s="26" t="str">
        <f>VLOOKUP(E5720,PROCV!$A$1:$B$107,2,TRUE)</f>
        <v>Artes Cênicas e Espetáculo</v>
      </c>
      <c r="G5720" s="25">
        <v>2009</v>
      </c>
      <c r="H5720" s="24">
        <v>0</v>
      </c>
      <c r="I5720" s="23" t="str">
        <f>VLOOKUP(J5720,PROCV!$E$1:$F$27,2,FALSE)</f>
        <v>35 - São Paulo</v>
      </c>
      <c r="J5720" s="22" t="s">
        <v>76</v>
      </c>
      <c r="K5720" s="22">
        <v>0</v>
      </c>
      <c r="L5720" s="21">
        <v>3200000</v>
      </c>
      <c r="M5720" s="20">
        <f>VLOOKUP(G5720,PROCV!$A$110:$B$119,2,FALSE)</f>
        <v>1.5826205680692205</v>
      </c>
      <c r="N5720" s="17">
        <f t="shared" si="89"/>
        <v>5064385.8178215055</v>
      </c>
    </row>
    <row r="5721" spans="1:14" x14ac:dyDescent="0.25">
      <c r="A5721" s="30" t="s">
        <v>48</v>
      </c>
      <c r="B5721" s="29">
        <v>91358</v>
      </c>
      <c r="C5721" s="28" t="s">
        <v>931</v>
      </c>
      <c r="D5721" s="27" t="s">
        <v>4</v>
      </c>
      <c r="E5721" s="27" t="s">
        <v>230</v>
      </c>
      <c r="F5721" s="26" t="str">
        <f>VLOOKUP(E5721,PROCV!$A$1:$B$107,2,TRUE)</f>
        <v>Artes Cênicas e Espetáculo</v>
      </c>
      <c r="G5721" s="25">
        <v>2009</v>
      </c>
      <c r="H5721" s="24">
        <v>0</v>
      </c>
      <c r="I5721" s="23" t="str">
        <f>VLOOKUP(J5721,PROCV!$E$1:$F$27,2,FALSE)</f>
        <v>35 - São Paulo</v>
      </c>
      <c r="J5721" s="22" t="s">
        <v>76</v>
      </c>
      <c r="K5721" s="22">
        <v>0</v>
      </c>
      <c r="L5721" s="21">
        <v>600000</v>
      </c>
      <c r="M5721" s="20">
        <f>VLOOKUP(G5721,PROCV!$A$110:$B$119,2,FALSE)</f>
        <v>1.5826205680692205</v>
      </c>
      <c r="N5721" s="17">
        <f t="shared" si="89"/>
        <v>949572.34084153234</v>
      </c>
    </row>
    <row r="5722" spans="1:14" x14ac:dyDescent="0.25">
      <c r="A5722" s="30" t="s">
        <v>48</v>
      </c>
      <c r="B5722" s="29">
        <v>98130</v>
      </c>
      <c r="C5722" s="28" t="s">
        <v>930</v>
      </c>
      <c r="D5722" s="27" t="s">
        <v>189</v>
      </c>
      <c r="E5722" s="27" t="s">
        <v>929</v>
      </c>
      <c r="F5722" s="26" t="str">
        <f>VLOOKUP(E5722,PROCV!$A$1:$B$107,2,TRUE)</f>
        <v>Artes Cênicas e Espetáculo</v>
      </c>
      <c r="G5722" s="25">
        <v>2009</v>
      </c>
      <c r="H5722" s="24">
        <v>0</v>
      </c>
      <c r="I5722" s="23" t="str">
        <f>VLOOKUP(J5722,PROCV!$E$1:$F$27,2,FALSE)</f>
        <v>53 - Distrito Federal</v>
      </c>
      <c r="J5722" s="22" t="s">
        <v>75</v>
      </c>
      <c r="K5722" s="22">
        <v>0</v>
      </c>
      <c r="L5722" s="21">
        <v>100000</v>
      </c>
      <c r="M5722" s="20">
        <f>VLOOKUP(G5722,PROCV!$A$110:$B$119,2,FALSE)</f>
        <v>1.5826205680692205</v>
      </c>
      <c r="N5722" s="17">
        <f t="shared" si="89"/>
        <v>158262.05680692205</v>
      </c>
    </row>
    <row r="5723" spans="1:14" x14ac:dyDescent="0.25">
      <c r="A5723" s="30" t="s">
        <v>48</v>
      </c>
      <c r="B5723" s="29">
        <v>91134</v>
      </c>
      <c r="C5723" s="28" t="s">
        <v>928</v>
      </c>
      <c r="D5723" s="27" t="s">
        <v>46</v>
      </c>
      <c r="E5723" s="27" t="s">
        <v>169</v>
      </c>
      <c r="F5723" s="26" t="str">
        <f>VLOOKUP(E5723,PROCV!$A$1:$B$107,2,TRUE)</f>
        <v>Editorial</v>
      </c>
      <c r="G5723" s="25">
        <v>2009</v>
      </c>
      <c r="H5723" s="24">
        <v>0</v>
      </c>
      <c r="I5723" s="23" t="str">
        <f>VLOOKUP(J5723,PROCV!$E$1:$F$27,2,FALSE)</f>
        <v>31 - Minas Gerais</v>
      </c>
      <c r="J5723" s="22" t="s">
        <v>85</v>
      </c>
      <c r="K5723" s="22">
        <v>0</v>
      </c>
      <c r="L5723" s="21">
        <v>91816</v>
      </c>
      <c r="M5723" s="20">
        <f>VLOOKUP(G5723,PROCV!$A$110:$B$119,2,FALSE)</f>
        <v>1.5826205680692205</v>
      </c>
      <c r="N5723" s="17">
        <f t="shared" si="89"/>
        <v>145309.89007784353</v>
      </c>
    </row>
    <row r="5724" spans="1:14" x14ac:dyDescent="0.25">
      <c r="A5724" s="30" t="s">
        <v>48</v>
      </c>
      <c r="B5724" s="29">
        <v>83540</v>
      </c>
      <c r="C5724" s="28" t="s">
        <v>927</v>
      </c>
      <c r="D5724" s="27" t="s">
        <v>46</v>
      </c>
      <c r="E5724" s="27" t="s">
        <v>169</v>
      </c>
      <c r="F5724" s="26" t="str">
        <f>VLOOKUP(E5724,PROCV!$A$1:$B$107,2,TRUE)</f>
        <v>Editorial</v>
      </c>
      <c r="G5724" s="25">
        <v>2009</v>
      </c>
      <c r="H5724" s="24">
        <v>0</v>
      </c>
      <c r="I5724" s="23" t="str">
        <f>VLOOKUP(J5724,PROCV!$E$1:$F$27,2,FALSE)</f>
        <v>41 - Paraná</v>
      </c>
      <c r="J5724" s="22" t="s">
        <v>106</v>
      </c>
      <c r="K5724" s="22">
        <v>0</v>
      </c>
      <c r="L5724" s="21">
        <v>200000</v>
      </c>
      <c r="M5724" s="20">
        <f>VLOOKUP(G5724,PROCV!$A$110:$B$119,2,FALSE)</f>
        <v>1.5826205680692205</v>
      </c>
      <c r="N5724" s="17">
        <f t="shared" si="89"/>
        <v>316524.11361384409</v>
      </c>
    </row>
    <row r="5725" spans="1:14" x14ac:dyDescent="0.25">
      <c r="A5725" s="30" t="s">
        <v>48</v>
      </c>
      <c r="B5725" s="29">
        <v>89634</v>
      </c>
      <c r="C5725" s="28" t="s">
        <v>926</v>
      </c>
      <c r="D5725" s="27" t="s">
        <v>46</v>
      </c>
      <c r="E5725" s="27" t="s">
        <v>169</v>
      </c>
      <c r="F5725" s="26" t="str">
        <f>VLOOKUP(E5725,PROCV!$A$1:$B$107,2,TRUE)</f>
        <v>Editorial</v>
      </c>
      <c r="G5725" s="25">
        <v>2009</v>
      </c>
      <c r="H5725" s="24">
        <v>0</v>
      </c>
      <c r="I5725" s="23" t="str">
        <f>VLOOKUP(J5725,PROCV!$E$1:$F$27,2,FALSE)</f>
        <v>35 - São Paulo</v>
      </c>
      <c r="J5725" s="22" t="s">
        <v>76</v>
      </c>
      <c r="K5725" s="22">
        <v>0</v>
      </c>
      <c r="L5725" s="21">
        <v>316169</v>
      </c>
      <c r="M5725" s="20">
        <f>VLOOKUP(G5725,PROCV!$A$110:$B$119,2,FALSE)</f>
        <v>1.5826205680692205</v>
      </c>
      <c r="N5725" s="17">
        <f t="shared" si="89"/>
        <v>500375.56238587736</v>
      </c>
    </row>
    <row r="5726" spans="1:14" x14ac:dyDescent="0.25">
      <c r="A5726" s="30" t="s">
        <v>48</v>
      </c>
      <c r="B5726" s="29">
        <v>84278</v>
      </c>
      <c r="C5726" s="28" t="s">
        <v>925</v>
      </c>
      <c r="D5726" s="27" t="s">
        <v>46</v>
      </c>
      <c r="E5726" s="27" t="s">
        <v>169</v>
      </c>
      <c r="F5726" s="26" t="str">
        <f>VLOOKUP(E5726,PROCV!$A$1:$B$107,2,TRUE)</f>
        <v>Editorial</v>
      </c>
      <c r="G5726" s="25">
        <v>2009</v>
      </c>
      <c r="H5726" s="24">
        <v>0</v>
      </c>
      <c r="I5726" s="23" t="str">
        <f>VLOOKUP(J5726,PROCV!$E$1:$F$27,2,FALSE)</f>
        <v>11 - Rondônia</v>
      </c>
      <c r="J5726" s="22" t="s">
        <v>219</v>
      </c>
      <c r="K5726" s="22">
        <v>0</v>
      </c>
      <c r="L5726" s="21">
        <v>458240</v>
      </c>
      <c r="M5726" s="20">
        <f>VLOOKUP(G5726,PROCV!$A$110:$B$119,2,FALSE)</f>
        <v>1.5826205680692205</v>
      </c>
      <c r="N5726" s="17">
        <f t="shared" si="89"/>
        <v>725220.04911203962</v>
      </c>
    </row>
    <row r="5727" spans="1:14" x14ac:dyDescent="0.25">
      <c r="A5727" s="30" t="s">
        <v>48</v>
      </c>
      <c r="B5727" s="29">
        <v>87266</v>
      </c>
      <c r="C5727" s="28" t="s">
        <v>924</v>
      </c>
      <c r="D5727" s="27" t="s">
        <v>46</v>
      </c>
      <c r="E5727" s="27" t="s">
        <v>169</v>
      </c>
      <c r="F5727" s="26" t="str">
        <f>VLOOKUP(E5727,PROCV!$A$1:$B$107,2,TRUE)</f>
        <v>Editorial</v>
      </c>
      <c r="G5727" s="25">
        <v>2009</v>
      </c>
      <c r="H5727" s="24">
        <v>0</v>
      </c>
      <c r="I5727" s="23" t="str">
        <f>VLOOKUP(J5727,PROCV!$E$1:$F$27,2,FALSE)</f>
        <v>52 - Goiás</v>
      </c>
      <c r="J5727" s="22" t="s">
        <v>97</v>
      </c>
      <c r="K5727" s="22">
        <v>0</v>
      </c>
      <c r="L5727" s="21">
        <v>312143.68</v>
      </c>
      <c r="M5727" s="20">
        <f>VLOOKUP(G5727,PROCV!$A$110:$B$119,2,FALSE)</f>
        <v>1.5826205680692205</v>
      </c>
      <c r="N5727" s="17">
        <f t="shared" si="89"/>
        <v>494005.00816081697</v>
      </c>
    </row>
    <row r="5728" spans="1:14" x14ac:dyDescent="0.25">
      <c r="A5728" s="30" t="s">
        <v>48</v>
      </c>
      <c r="B5728" s="29">
        <v>97762</v>
      </c>
      <c r="C5728" s="28" t="s">
        <v>923</v>
      </c>
      <c r="D5728" s="27" t="s">
        <v>46</v>
      </c>
      <c r="E5728" s="27" t="s">
        <v>50</v>
      </c>
      <c r="F5728" s="26" t="str">
        <f>VLOOKUP(E5728,PROCV!$A$1:$B$107,2,TRUE)</f>
        <v>Educação e Criação em Artes</v>
      </c>
      <c r="G5728" s="25">
        <v>2009</v>
      </c>
      <c r="H5728" s="24">
        <v>0</v>
      </c>
      <c r="I5728" s="23" t="str">
        <f>VLOOKUP(J5728,PROCV!$E$1:$F$27,2,FALSE)</f>
        <v>26 - Pernambuco</v>
      </c>
      <c r="J5728" s="22" t="s">
        <v>44</v>
      </c>
      <c r="K5728" s="22">
        <v>0</v>
      </c>
      <c r="L5728" s="21">
        <v>945000</v>
      </c>
      <c r="M5728" s="20">
        <f>VLOOKUP(G5728,PROCV!$A$110:$B$119,2,FALSE)</f>
        <v>1.5826205680692205</v>
      </c>
      <c r="N5728" s="17">
        <f t="shared" si="89"/>
        <v>1495576.4368254133</v>
      </c>
    </row>
    <row r="5729" spans="1:14" x14ac:dyDescent="0.25">
      <c r="A5729" s="30" t="s">
        <v>48</v>
      </c>
      <c r="B5729" s="29">
        <v>96906</v>
      </c>
      <c r="C5729" s="28" t="s">
        <v>922</v>
      </c>
      <c r="D5729" s="27" t="s">
        <v>4</v>
      </c>
      <c r="E5729" s="27" t="s">
        <v>224</v>
      </c>
      <c r="F5729" s="26" t="str">
        <f>VLOOKUP(E5729,PROCV!$A$1:$B$107,2,TRUE)</f>
        <v>Patrimônio</v>
      </c>
      <c r="G5729" s="25">
        <v>2009</v>
      </c>
      <c r="H5729" s="24">
        <v>0</v>
      </c>
      <c r="I5729" s="23" t="str">
        <f>VLOOKUP(J5729,PROCV!$E$1:$F$27,2,FALSE)</f>
        <v>35 - São Paulo</v>
      </c>
      <c r="J5729" s="22" t="s">
        <v>76</v>
      </c>
      <c r="K5729" s="22">
        <v>0</v>
      </c>
      <c r="L5729" s="21">
        <v>400000</v>
      </c>
      <c r="M5729" s="20">
        <f>VLOOKUP(G5729,PROCV!$A$110:$B$119,2,FALSE)</f>
        <v>1.5826205680692205</v>
      </c>
      <c r="N5729" s="17">
        <f t="shared" si="89"/>
        <v>633048.22722768818</v>
      </c>
    </row>
    <row r="5730" spans="1:14" x14ac:dyDescent="0.25">
      <c r="A5730" s="30" t="s">
        <v>48</v>
      </c>
      <c r="B5730" s="29">
        <v>93953</v>
      </c>
      <c r="C5730" s="28" t="s">
        <v>921</v>
      </c>
      <c r="D5730" s="27" t="s">
        <v>46</v>
      </c>
      <c r="E5730" s="27" t="s">
        <v>50</v>
      </c>
      <c r="F5730" s="26" t="str">
        <f>VLOOKUP(E5730,PROCV!$A$1:$B$107,2,TRUE)</f>
        <v>Educação e Criação em Artes</v>
      </c>
      <c r="G5730" s="25">
        <v>2009</v>
      </c>
      <c r="H5730" s="24">
        <v>0</v>
      </c>
      <c r="I5730" s="23" t="str">
        <f>VLOOKUP(J5730,PROCV!$E$1:$F$27,2,FALSE)</f>
        <v>41 - Paraná</v>
      </c>
      <c r="J5730" s="22" t="s">
        <v>106</v>
      </c>
      <c r="K5730" s="22">
        <v>0</v>
      </c>
      <c r="L5730" s="21">
        <v>100000</v>
      </c>
      <c r="M5730" s="20">
        <f>VLOOKUP(G5730,PROCV!$A$110:$B$119,2,FALSE)</f>
        <v>1.5826205680692205</v>
      </c>
      <c r="N5730" s="17">
        <f t="shared" si="89"/>
        <v>158262.05680692205</v>
      </c>
    </row>
    <row r="5731" spans="1:14" x14ac:dyDescent="0.25">
      <c r="A5731" s="30" t="s">
        <v>48</v>
      </c>
      <c r="B5731" s="29">
        <v>93629</v>
      </c>
      <c r="C5731" s="28" t="s">
        <v>920</v>
      </c>
      <c r="D5731" s="27" t="s">
        <v>114</v>
      </c>
      <c r="E5731" s="27" t="s">
        <v>192</v>
      </c>
      <c r="F5731" s="26" t="str">
        <f>VLOOKUP(E5731,PROCV!$A$1:$B$107,2,TRUE)</f>
        <v>Música</v>
      </c>
      <c r="G5731" s="25">
        <v>2009</v>
      </c>
      <c r="H5731" s="24">
        <v>0</v>
      </c>
      <c r="I5731" s="23" t="str">
        <f>VLOOKUP(J5731,PROCV!$E$1:$F$27,2,FALSE)</f>
        <v>52 - Goiás</v>
      </c>
      <c r="J5731" s="22" t="s">
        <v>97</v>
      </c>
      <c r="K5731" s="22">
        <v>0</v>
      </c>
      <c r="L5731" s="21">
        <v>20000</v>
      </c>
      <c r="M5731" s="20">
        <f>VLOOKUP(G5731,PROCV!$A$110:$B$119,2,FALSE)</f>
        <v>1.5826205680692205</v>
      </c>
      <c r="N5731" s="17">
        <f t="shared" si="89"/>
        <v>31652.411361384409</v>
      </c>
    </row>
    <row r="5732" spans="1:14" x14ac:dyDescent="0.25">
      <c r="A5732" s="30" t="s">
        <v>48</v>
      </c>
      <c r="B5732" s="29">
        <v>98132</v>
      </c>
      <c r="C5732" s="28" t="s">
        <v>919</v>
      </c>
      <c r="D5732" s="27" t="s">
        <v>4</v>
      </c>
      <c r="E5732" s="27" t="s">
        <v>224</v>
      </c>
      <c r="F5732" s="26" t="str">
        <f>VLOOKUP(E5732,PROCV!$A$1:$B$107,2,TRUE)</f>
        <v>Patrimônio</v>
      </c>
      <c r="G5732" s="25">
        <v>2009</v>
      </c>
      <c r="H5732" s="24">
        <v>0</v>
      </c>
      <c r="I5732" s="23" t="str">
        <f>VLOOKUP(J5732,PROCV!$E$1:$F$27,2,FALSE)</f>
        <v>53 - Distrito Federal</v>
      </c>
      <c r="J5732" s="22" t="s">
        <v>75</v>
      </c>
      <c r="K5732" s="22">
        <v>0</v>
      </c>
      <c r="L5732" s="21">
        <v>25000</v>
      </c>
      <c r="M5732" s="20">
        <f>VLOOKUP(G5732,PROCV!$A$110:$B$119,2,FALSE)</f>
        <v>1.5826205680692205</v>
      </c>
      <c r="N5732" s="17">
        <f t="shared" si="89"/>
        <v>39565.514201730512</v>
      </c>
    </row>
    <row r="5733" spans="1:14" x14ac:dyDescent="0.25">
      <c r="A5733" s="30" t="s">
        <v>48</v>
      </c>
      <c r="B5733" s="29">
        <v>94147</v>
      </c>
      <c r="C5733" s="28" t="s">
        <v>918</v>
      </c>
      <c r="D5733" s="27" t="s">
        <v>300</v>
      </c>
      <c r="E5733" s="27" t="s">
        <v>917</v>
      </c>
      <c r="F5733" s="26" t="str">
        <f>VLOOKUP(E5733,PROCV!$A$1:$B$107,2,TRUE)</f>
        <v>Música</v>
      </c>
      <c r="G5733" s="25">
        <v>2009</v>
      </c>
      <c r="H5733" s="24">
        <v>0</v>
      </c>
      <c r="I5733" s="23" t="str">
        <f>VLOOKUP(J5733,PROCV!$E$1:$F$27,2,FALSE)</f>
        <v>53 - Distrito Federal</v>
      </c>
      <c r="J5733" s="22" t="s">
        <v>75</v>
      </c>
      <c r="K5733" s="22">
        <v>0</v>
      </c>
      <c r="L5733" s="21">
        <v>73906.38</v>
      </c>
      <c r="M5733" s="20">
        <f>VLOOKUP(G5733,PROCV!$A$110:$B$119,2,FALSE)</f>
        <v>1.5826205680692205</v>
      </c>
      <c r="N5733" s="17">
        <f t="shared" si="89"/>
        <v>116965.75709953968</v>
      </c>
    </row>
    <row r="5734" spans="1:14" x14ac:dyDescent="0.25">
      <c r="A5734" s="30" t="s">
        <v>48</v>
      </c>
      <c r="B5734" s="29">
        <v>96214</v>
      </c>
      <c r="C5734" s="28" t="s">
        <v>916</v>
      </c>
      <c r="D5734" s="27" t="s">
        <v>46</v>
      </c>
      <c r="E5734" s="27" t="s">
        <v>50</v>
      </c>
      <c r="F5734" s="26" t="str">
        <f>VLOOKUP(E5734,PROCV!$A$1:$B$107,2,TRUE)</f>
        <v>Educação e Criação em Artes</v>
      </c>
      <c r="G5734" s="25">
        <v>2009</v>
      </c>
      <c r="H5734" s="24">
        <v>0</v>
      </c>
      <c r="I5734" s="23" t="str">
        <f>VLOOKUP(J5734,PROCV!$E$1:$F$27,2,FALSE)</f>
        <v>53 - Distrito Federal</v>
      </c>
      <c r="J5734" s="22" t="s">
        <v>75</v>
      </c>
      <c r="K5734" s="22">
        <v>0</v>
      </c>
      <c r="L5734" s="21">
        <v>100000</v>
      </c>
      <c r="M5734" s="20">
        <f>VLOOKUP(G5734,PROCV!$A$110:$B$119,2,FALSE)</f>
        <v>1.5826205680692205</v>
      </c>
      <c r="N5734" s="17">
        <f t="shared" si="89"/>
        <v>158262.05680692205</v>
      </c>
    </row>
    <row r="5735" spans="1:14" x14ac:dyDescent="0.25">
      <c r="A5735" s="30" t="s">
        <v>48</v>
      </c>
      <c r="B5735" s="29">
        <v>97918</v>
      </c>
      <c r="C5735" s="28" t="s">
        <v>915</v>
      </c>
      <c r="D5735" s="27" t="s">
        <v>46</v>
      </c>
      <c r="E5735" s="27" t="s">
        <v>50</v>
      </c>
      <c r="F5735" s="26" t="str">
        <f>VLOOKUP(E5735,PROCV!$A$1:$B$107,2,TRUE)</f>
        <v>Educação e Criação em Artes</v>
      </c>
      <c r="G5735" s="25">
        <v>2009</v>
      </c>
      <c r="H5735" s="24">
        <v>0</v>
      </c>
      <c r="I5735" s="23" t="str">
        <f>VLOOKUP(J5735,PROCV!$E$1:$F$27,2,FALSE)</f>
        <v>35 - São Paulo</v>
      </c>
      <c r="J5735" s="22" t="s">
        <v>76</v>
      </c>
      <c r="K5735" s="22">
        <v>0</v>
      </c>
      <c r="L5735" s="21">
        <v>399231.28</v>
      </c>
      <c r="M5735" s="20">
        <f>VLOOKUP(G5735,PROCV!$A$110:$B$119,2,FALSE)</f>
        <v>1.5826205680692205</v>
      </c>
      <c r="N5735" s="17">
        <f t="shared" si="89"/>
        <v>631831.63514460204</v>
      </c>
    </row>
    <row r="5736" spans="1:14" x14ac:dyDescent="0.25">
      <c r="A5736" s="30" t="s">
        <v>48</v>
      </c>
      <c r="B5736" s="29">
        <v>72357</v>
      </c>
      <c r="C5736" s="28" t="s">
        <v>914</v>
      </c>
      <c r="D5736" s="27" t="s">
        <v>46</v>
      </c>
      <c r="E5736" s="27" t="s">
        <v>50</v>
      </c>
      <c r="F5736" s="26" t="str">
        <f>VLOOKUP(E5736,PROCV!$A$1:$B$107,2,TRUE)</f>
        <v>Educação e Criação em Artes</v>
      </c>
      <c r="G5736" s="25">
        <v>2009</v>
      </c>
      <c r="H5736" s="24">
        <v>0</v>
      </c>
      <c r="I5736" s="23" t="str">
        <f>VLOOKUP(J5736,PROCV!$E$1:$F$27,2,FALSE)</f>
        <v>35 - São Paulo</v>
      </c>
      <c r="J5736" s="22" t="s">
        <v>76</v>
      </c>
      <c r="K5736" s="22">
        <v>0</v>
      </c>
      <c r="L5736" s="21">
        <v>169785.68</v>
      </c>
      <c r="M5736" s="20">
        <f>VLOOKUP(G5736,PROCV!$A$110:$B$119,2,FALSE)</f>
        <v>1.5826205680692205</v>
      </c>
      <c r="N5736" s="17">
        <f t="shared" si="89"/>
        <v>268706.30933161889</v>
      </c>
    </row>
    <row r="5737" spans="1:14" x14ac:dyDescent="0.25">
      <c r="A5737" s="30" t="s">
        <v>48</v>
      </c>
      <c r="B5737" s="29">
        <v>82890</v>
      </c>
      <c r="C5737" s="28" t="s">
        <v>913</v>
      </c>
      <c r="D5737" s="27" t="s">
        <v>46</v>
      </c>
      <c r="E5737" s="27" t="s">
        <v>50</v>
      </c>
      <c r="F5737" s="26" t="str">
        <f>VLOOKUP(E5737,PROCV!$A$1:$B$107,2,TRUE)</f>
        <v>Educação e Criação em Artes</v>
      </c>
      <c r="G5737" s="25">
        <v>2009</v>
      </c>
      <c r="H5737" s="24">
        <v>0</v>
      </c>
      <c r="I5737" s="23" t="str">
        <f>VLOOKUP(J5737,PROCV!$E$1:$F$27,2,FALSE)</f>
        <v>53 - Distrito Federal</v>
      </c>
      <c r="J5737" s="22" t="s">
        <v>75</v>
      </c>
      <c r="K5737" s="22">
        <v>0</v>
      </c>
      <c r="L5737" s="21">
        <v>80000</v>
      </c>
      <c r="M5737" s="20">
        <f>VLOOKUP(G5737,PROCV!$A$110:$B$119,2,FALSE)</f>
        <v>1.5826205680692205</v>
      </c>
      <c r="N5737" s="17">
        <f t="shared" si="89"/>
        <v>126609.64544553764</v>
      </c>
    </row>
    <row r="5738" spans="1:14" x14ac:dyDescent="0.25">
      <c r="A5738" s="30" t="s">
        <v>48</v>
      </c>
      <c r="B5738" s="29">
        <v>88501</v>
      </c>
      <c r="C5738" s="28" t="s">
        <v>912</v>
      </c>
      <c r="D5738" s="27" t="s">
        <v>46</v>
      </c>
      <c r="E5738" s="27" t="s">
        <v>50</v>
      </c>
      <c r="F5738" s="26" t="str">
        <f>VLOOKUP(E5738,PROCV!$A$1:$B$107,2,TRUE)</f>
        <v>Educação e Criação em Artes</v>
      </c>
      <c r="G5738" s="25">
        <v>2009</v>
      </c>
      <c r="H5738" s="24">
        <v>0</v>
      </c>
      <c r="I5738" s="23" t="str">
        <f>VLOOKUP(J5738,PROCV!$E$1:$F$27,2,FALSE)</f>
        <v>35 - São Paulo</v>
      </c>
      <c r="J5738" s="22" t="s">
        <v>76</v>
      </c>
      <c r="K5738" s="22">
        <v>0</v>
      </c>
      <c r="L5738" s="21">
        <v>231875</v>
      </c>
      <c r="M5738" s="20">
        <f>VLOOKUP(G5738,PROCV!$A$110:$B$119,2,FALSE)</f>
        <v>1.5826205680692205</v>
      </c>
      <c r="N5738" s="17">
        <f t="shared" si="89"/>
        <v>366970.14422105049</v>
      </c>
    </row>
    <row r="5739" spans="1:14" x14ac:dyDescent="0.25">
      <c r="A5739" s="30" t="s">
        <v>48</v>
      </c>
      <c r="B5739" s="29">
        <v>83617</v>
      </c>
      <c r="C5739" s="28" t="s">
        <v>911</v>
      </c>
      <c r="D5739" s="27" t="s">
        <v>300</v>
      </c>
      <c r="E5739" s="27" t="s">
        <v>299</v>
      </c>
      <c r="F5739" s="26" t="str">
        <f>VLOOKUP(E5739,PROCV!$A$1:$B$107,2,TRUE)</f>
        <v>Patrimônio</v>
      </c>
      <c r="G5739" s="25">
        <v>2009</v>
      </c>
      <c r="H5739" s="24">
        <v>0</v>
      </c>
      <c r="I5739" s="23" t="str">
        <f>VLOOKUP(J5739,PROCV!$E$1:$F$27,2,FALSE)</f>
        <v>12 - Acre</v>
      </c>
      <c r="J5739" s="22" t="s">
        <v>71</v>
      </c>
      <c r="K5739" s="22">
        <v>0</v>
      </c>
      <c r="L5739" s="21">
        <v>112636.8</v>
      </c>
      <c r="M5739" s="20">
        <f>VLOOKUP(G5739,PROCV!$A$110:$B$119,2,FALSE)</f>
        <v>1.5826205680692205</v>
      </c>
      <c r="N5739" s="17">
        <f t="shared" si="89"/>
        <v>178261.31640149918</v>
      </c>
    </row>
    <row r="5740" spans="1:14" x14ac:dyDescent="0.25">
      <c r="A5740" s="30" t="s">
        <v>48</v>
      </c>
      <c r="B5740" s="29">
        <v>88077</v>
      </c>
      <c r="C5740" s="28" t="s">
        <v>910</v>
      </c>
      <c r="D5740" s="27" t="s">
        <v>300</v>
      </c>
      <c r="E5740" s="27" t="s">
        <v>749</v>
      </c>
      <c r="F5740" s="26" t="str">
        <f>VLOOKUP(E5740,PROCV!$A$1:$B$107,2,TRUE)</f>
        <v>Educação e Criação em Artes</v>
      </c>
      <c r="G5740" s="25">
        <v>2009</v>
      </c>
      <c r="H5740" s="24">
        <v>0</v>
      </c>
      <c r="I5740" s="23" t="str">
        <f>VLOOKUP(J5740,PROCV!$E$1:$F$27,2,FALSE)</f>
        <v>41 - Paraná</v>
      </c>
      <c r="J5740" s="22" t="s">
        <v>106</v>
      </c>
      <c r="K5740" s="22">
        <v>0</v>
      </c>
      <c r="L5740" s="21">
        <v>99812.2</v>
      </c>
      <c r="M5740" s="20">
        <f>VLOOKUP(G5740,PROCV!$A$110:$B$119,2,FALSE)</f>
        <v>1.5826205680692205</v>
      </c>
      <c r="N5740" s="17">
        <f t="shared" si="89"/>
        <v>157964.84066423864</v>
      </c>
    </row>
    <row r="5741" spans="1:14" x14ac:dyDescent="0.25">
      <c r="A5741" s="30" t="s">
        <v>48</v>
      </c>
      <c r="B5741" s="29">
        <v>84983</v>
      </c>
      <c r="C5741" s="28" t="s">
        <v>909</v>
      </c>
      <c r="D5741" s="27" t="s">
        <v>46</v>
      </c>
      <c r="E5741" s="27" t="s">
        <v>169</v>
      </c>
      <c r="F5741" s="26" t="str">
        <f>VLOOKUP(E5741,PROCV!$A$1:$B$107,2,TRUE)</f>
        <v>Editorial</v>
      </c>
      <c r="G5741" s="25">
        <v>2009</v>
      </c>
      <c r="H5741" s="24">
        <v>0</v>
      </c>
      <c r="I5741" s="23" t="str">
        <f>VLOOKUP(J5741,PROCV!$E$1:$F$27,2,FALSE)</f>
        <v>16 - Amapá</v>
      </c>
      <c r="J5741" s="22" t="s">
        <v>61</v>
      </c>
      <c r="K5741" s="22">
        <v>0</v>
      </c>
      <c r="L5741" s="21">
        <v>312399.58</v>
      </c>
      <c r="M5741" s="20">
        <f>VLOOKUP(G5741,PROCV!$A$110:$B$119,2,FALSE)</f>
        <v>1.5826205680692205</v>
      </c>
      <c r="N5741" s="17">
        <f t="shared" si="89"/>
        <v>494410.00076418591</v>
      </c>
    </row>
    <row r="5742" spans="1:14" x14ac:dyDescent="0.25">
      <c r="A5742" s="30" t="s">
        <v>48</v>
      </c>
      <c r="B5742" s="29">
        <v>90936</v>
      </c>
      <c r="C5742" s="28" t="s">
        <v>908</v>
      </c>
      <c r="D5742" s="27" t="s">
        <v>4</v>
      </c>
      <c r="E5742" s="27" t="s">
        <v>230</v>
      </c>
      <c r="F5742" s="26" t="str">
        <f>VLOOKUP(E5742,PROCV!$A$1:$B$107,2,TRUE)</f>
        <v>Artes Cênicas e Espetáculo</v>
      </c>
      <c r="G5742" s="25">
        <v>2009</v>
      </c>
      <c r="H5742" s="24">
        <v>0</v>
      </c>
      <c r="I5742" s="23" t="str">
        <f>VLOOKUP(J5742,PROCV!$E$1:$F$27,2,FALSE)</f>
        <v>43 - Rio Grande do Sul</v>
      </c>
      <c r="J5742" s="22" t="s">
        <v>56</v>
      </c>
      <c r="K5742" s="22">
        <v>0</v>
      </c>
      <c r="L5742" s="21">
        <v>50000</v>
      </c>
      <c r="M5742" s="20">
        <f>VLOOKUP(G5742,PROCV!$A$110:$B$119,2,FALSE)</f>
        <v>1.5826205680692205</v>
      </c>
      <c r="N5742" s="17">
        <f t="shared" si="89"/>
        <v>79131.028403461023</v>
      </c>
    </row>
    <row r="5743" spans="1:14" x14ac:dyDescent="0.25">
      <c r="A5743" s="30" t="s">
        <v>48</v>
      </c>
      <c r="B5743" s="29">
        <v>94618</v>
      </c>
      <c r="C5743" s="28" t="s">
        <v>907</v>
      </c>
      <c r="D5743" s="27" t="s">
        <v>4</v>
      </c>
      <c r="E5743" s="27" t="s">
        <v>224</v>
      </c>
      <c r="F5743" s="26" t="str">
        <f>VLOOKUP(E5743,PROCV!$A$1:$B$107,2,TRUE)</f>
        <v>Patrimônio</v>
      </c>
      <c r="G5743" s="31">
        <v>2009</v>
      </c>
      <c r="H5743" s="24">
        <v>0</v>
      </c>
      <c r="I5743" s="23" t="str">
        <f>VLOOKUP(J5743,PROCV!$E$1:$F$27,2,FALSE)</f>
        <v>33 - Rio de Janeiro</v>
      </c>
      <c r="J5743" s="22" t="s">
        <v>82</v>
      </c>
      <c r="K5743" s="22">
        <v>0</v>
      </c>
      <c r="L5743" s="21">
        <v>50000</v>
      </c>
      <c r="M5743" s="20">
        <f>VLOOKUP(G5743,PROCV!$A$110:$B$119,2,FALSE)</f>
        <v>1.5826205680692205</v>
      </c>
      <c r="N5743" s="17">
        <f t="shared" si="89"/>
        <v>79131.028403461023</v>
      </c>
    </row>
    <row r="5744" spans="1:14" x14ac:dyDescent="0.25">
      <c r="A5744" s="30" t="s">
        <v>48</v>
      </c>
      <c r="B5744" s="29">
        <v>92795</v>
      </c>
      <c r="C5744" s="28" t="s">
        <v>906</v>
      </c>
      <c r="D5744" s="27" t="s">
        <v>4</v>
      </c>
      <c r="E5744" s="27" t="s">
        <v>209</v>
      </c>
      <c r="F5744" s="26" t="str">
        <f>VLOOKUP(E5744,PROCV!$A$1:$B$107,2,TRUE)</f>
        <v>Educação e Criação em Artes</v>
      </c>
      <c r="G5744" s="25">
        <v>2009</v>
      </c>
      <c r="H5744" s="24">
        <v>0</v>
      </c>
      <c r="I5744" s="23" t="str">
        <f>VLOOKUP(J5744,PROCV!$E$1:$F$27,2,FALSE)</f>
        <v>31 - Minas Gerais</v>
      </c>
      <c r="J5744" s="22" t="s">
        <v>85</v>
      </c>
      <c r="K5744" s="22">
        <v>0</v>
      </c>
      <c r="L5744" s="21">
        <v>280000</v>
      </c>
      <c r="M5744" s="20">
        <f>VLOOKUP(G5744,PROCV!$A$110:$B$119,2,FALSE)</f>
        <v>1.5826205680692205</v>
      </c>
      <c r="N5744" s="17">
        <f t="shared" si="89"/>
        <v>443133.75905938173</v>
      </c>
    </row>
    <row r="5745" spans="1:14" x14ac:dyDescent="0.25">
      <c r="A5745" s="30" t="s">
        <v>48</v>
      </c>
      <c r="B5745" s="29">
        <v>97989</v>
      </c>
      <c r="C5745" s="28" t="s">
        <v>905</v>
      </c>
      <c r="D5745" s="27" t="s">
        <v>4</v>
      </c>
      <c r="E5745" s="27" t="s">
        <v>224</v>
      </c>
      <c r="F5745" s="26" t="str">
        <f>VLOOKUP(E5745,PROCV!$A$1:$B$107,2,TRUE)</f>
        <v>Patrimônio</v>
      </c>
      <c r="G5745" s="25">
        <v>2009</v>
      </c>
      <c r="H5745" s="24">
        <v>0</v>
      </c>
      <c r="I5745" s="23" t="str">
        <f>VLOOKUP(J5745,PROCV!$E$1:$F$27,2,FALSE)</f>
        <v>31 - Minas Gerais</v>
      </c>
      <c r="J5745" s="22" t="s">
        <v>85</v>
      </c>
      <c r="K5745" s="22">
        <v>0</v>
      </c>
      <c r="L5745" s="21">
        <v>69760</v>
      </c>
      <c r="M5745" s="20">
        <f>VLOOKUP(G5745,PROCV!$A$110:$B$119,2,FALSE)</f>
        <v>1.5826205680692205</v>
      </c>
      <c r="N5745" s="17">
        <f t="shared" si="89"/>
        <v>110403.61082850883</v>
      </c>
    </row>
    <row r="5746" spans="1:14" x14ac:dyDescent="0.25">
      <c r="A5746" s="30" t="s">
        <v>48</v>
      </c>
      <c r="B5746" s="29">
        <v>94879</v>
      </c>
      <c r="C5746" s="28" t="s">
        <v>904</v>
      </c>
      <c r="D5746" s="27" t="s">
        <v>4</v>
      </c>
      <c r="E5746" s="27" t="s">
        <v>224</v>
      </c>
      <c r="F5746" s="26" t="str">
        <f>VLOOKUP(E5746,PROCV!$A$1:$B$107,2,TRUE)</f>
        <v>Patrimônio</v>
      </c>
      <c r="G5746" s="25">
        <v>2009</v>
      </c>
      <c r="H5746" s="24">
        <v>0</v>
      </c>
      <c r="I5746" s="23" t="str">
        <f>VLOOKUP(J5746,PROCV!$E$1:$F$27,2,FALSE)</f>
        <v>41 - Paraná</v>
      </c>
      <c r="J5746" s="22" t="s">
        <v>106</v>
      </c>
      <c r="K5746" s="22">
        <v>0</v>
      </c>
      <c r="L5746" s="21">
        <v>25000</v>
      </c>
      <c r="M5746" s="20">
        <f>VLOOKUP(G5746,PROCV!$A$110:$B$119,2,FALSE)</f>
        <v>1.5826205680692205</v>
      </c>
      <c r="N5746" s="17">
        <f t="shared" si="89"/>
        <v>39565.514201730512</v>
      </c>
    </row>
    <row r="5747" spans="1:14" x14ac:dyDescent="0.25">
      <c r="A5747" s="30" t="s">
        <v>48</v>
      </c>
      <c r="B5747" s="29">
        <v>97028</v>
      </c>
      <c r="C5747" s="28" t="s">
        <v>903</v>
      </c>
      <c r="D5747" s="27" t="s">
        <v>46</v>
      </c>
      <c r="E5747" s="27" t="s">
        <v>50</v>
      </c>
      <c r="F5747" s="26" t="str">
        <f>VLOOKUP(E5747,PROCV!$A$1:$B$107,2,TRUE)</f>
        <v>Educação e Criação em Artes</v>
      </c>
      <c r="G5747" s="25">
        <v>2009</v>
      </c>
      <c r="H5747" s="24">
        <v>0</v>
      </c>
      <c r="I5747" s="23" t="str">
        <f>VLOOKUP(J5747,PROCV!$E$1:$F$27,2,FALSE)</f>
        <v>35 - São Paulo</v>
      </c>
      <c r="J5747" s="22" t="s">
        <v>76</v>
      </c>
      <c r="K5747" s="22">
        <v>0</v>
      </c>
      <c r="L5747" s="21">
        <v>90000</v>
      </c>
      <c r="M5747" s="20">
        <f>VLOOKUP(G5747,PROCV!$A$110:$B$119,2,FALSE)</f>
        <v>1.5826205680692205</v>
      </c>
      <c r="N5747" s="17">
        <f t="shared" si="89"/>
        <v>142435.85112622986</v>
      </c>
    </row>
    <row r="5748" spans="1:14" x14ac:dyDescent="0.25">
      <c r="A5748" s="30" t="s">
        <v>48</v>
      </c>
      <c r="B5748" s="29">
        <v>91992</v>
      </c>
      <c r="C5748" s="28" t="s">
        <v>902</v>
      </c>
      <c r="D5748" s="27" t="s">
        <v>4</v>
      </c>
      <c r="E5748" s="27" t="s">
        <v>230</v>
      </c>
      <c r="F5748" s="26" t="str">
        <f>VLOOKUP(E5748,PROCV!$A$1:$B$107,2,TRUE)</f>
        <v>Artes Cênicas e Espetáculo</v>
      </c>
      <c r="G5748" s="25">
        <v>2009</v>
      </c>
      <c r="H5748" s="24">
        <v>0</v>
      </c>
      <c r="I5748" s="23" t="str">
        <f>VLOOKUP(J5748,PROCV!$E$1:$F$27,2,FALSE)</f>
        <v>35 - São Paulo</v>
      </c>
      <c r="J5748" s="22" t="s">
        <v>76</v>
      </c>
      <c r="K5748" s="22">
        <v>0</v>
      </c>
      <c r="L5748" s="21">
        <v>100000</v>
      </c>
      <c r="M5748" s="20">
        <f>VLOOKUP(G5748,PROCV!$A$110:$B$119,2,FALSE)</f>
        <v>1.5826205680692205</v>
      </c>
      <c r="N5748" s="17">
        <f t="shared" si="89"/>
        <v>158262.05680692205</v>
      </c>
    </row>
    <row r="5749" spans="1:14" x14ac:dyDescent="0.25">
      <c r="A5749" s="30" t="s">
        <v>48</v>
      </c>
      <c r="B5749" s="29">
        <v>91990</v>
      </c>
      <c r="C5749" s="28" t="s">
        <v>901</v>
      </c>
      <c r="D5749" s="27" t="s">
        <v>4</v>
      </c>
      <c r="E5749" s="27" t="s">
        <v>230</v>
      </c>
      <c r="F5749" s="26" t="str">
        <f>VLOOKUP(E5749,PROCV!$A$1:$B$107,2,TRUE)</f>
        <v>Artes Cênicas e Espetáculo</v>
      </c>
      <c r="G5749" s="25">
        <v>2009</v>
      </c>
      <c r="H5749" s="24">
        <v>0</v>
      </c>
      <c r="I5749" s="23" t="str">
        <f>VLOOKUP(J5749,PROCV!$E$1:$F$27,2,FALSE)</f>
        <v>35 - São Paulo</v>
      </c>
      <c r="J5749" s="22" t="s">
        <v>76</v>
      </c>
      <c r="K5749" s="22">
        <v>0</v>
      </c>
      <c r="L5749" s="21">
        <v>100000</v>
      </c>
      <c r="M5749" s="20">
        <f>VLOOKUP(G5749,PROCV!$A$110:$B$119,2,FALSE)</f>
        <v>1.5826205680692205</v>
      </c>
      <c r="N5749" s="17">
        <f t="shared" si="89"/>
        <v>158262.05680692205</v>
      </c>
    </row>
    <row r="5750" spans="1:14" x14ac:dyDescent="0.25">
      <c r="A5750" s="30" t="s">
        <v>48</v>
      </c>
      <c r="B5750" s="29">
        <v>91133</v>
      </c>
      <c r="C5750" s="28" t="s">
        <v>900</v>
      </c>
      <c r="D5750" s="27" t="s">
        <v>46</v>
      </c>
      <c r="E5750" s="27" t="s">
        <v>50</v>
      </c>
      <c r="F5750" s="26" t="str">
        <f>VLOOKUP(E5750,PROCV!$A$1:$B$107,2,TRUE)</f>
        <v>Educação e Criação em Artes</v>
      </c>
      <c r="G5750" s="25">
        <v>2009</v>
      </c>
      <c r="H5750" s="24">
        <v>0</v>
      </c>
      <c r="I5750" s="23" t="str">
        <f>VLOOKUP(J5750,PROCV!$E$1:$F$27,2,FALSE)</f>
        <v>33 - Rio de Janeiro</v>
      </c>
      <c r="J5750" s="22" t="s">
        <v>82</v>
      </c>
      <c r="K5750" s="22">
        <v>0</v>
      </c>
      <c r="L5750" s="21">
        <v>200000</v>
      </c>
      <c r="M5750" s="20">
        <f>VLOOKUP(G5750,PROCV!$A$110:$B$119,2,FALSE)</f>
        <v>1.5826205680692205</v>
      </c>
      <c r="N5750" s="17">
        <f t="shared" si="89"/>
        <v>316524.11361384409</v>
      </c>
    </row>
    <row r="5751" spans="1:14" x14ac:dyDescent="0.25">
      <c r="A5751" s="30" t="s">
        <v>48</v>
      </c>
      <c r="B5751" s="29">
        <v>75957</v>
      </c>
      <c r="C5751" s="28" t="s">
        <v>899</v>
      </c>
      <c r="D5751" s="27" t="s">
        <v>46</v>
      </c>
      <c r="E5751" s="27" t="s">
        <v>50</v>
      </c>
      <c r="F5751" s="26" t="str">
        <f>VLOOKUP(E5751,PROCV!$A$1:$B$107,2,TRUE)</f>
        <v>Educação e Criação em Artes</v>
      </c>
      <c r="G5751" s="25">
        <v>2009</v>
      </c>
      <c r="H5751" s="24">
        <v>0</v>
      </c>
      <c r="I5751" s="23" t="str">
        <f>VLOOKUP(J5751,PROCV!$E$1:$F$27,2,FALSE)</f>
        <v>43 - Rio Grande do Sul</v>
      </c>
      <c r="J5751" s="22" t="s">
        <v>56</v>
      </c>
      <c r="K5751" s="22">
        <v>0</v>
      </c>
      <c r="L5751" s="21">
        <v>84937.12</v>
      </c>
      <c r="M5751" s="20">
        <f>VLOOKUP(G5751,PROCV!$A$110:$B$119,2,FALSE)</f>
        <v>1.5826205680692205</v>
      </c>
      <c r="N5751" s="17">
        <f t="shared" si="89"/>
        <v>134423.23310456355</v>
      </c>
    </row>
    <row r="5752" spans="1:14" x14ac:dyDescent="0.25">
      <c r="A5752" s="30" t="s">
        <v>48</v>
      </c>
      <c r="B5752" s="29">
        <v>90976</v>
      </c>
      <c r="C5752" s="28" t="s">
        <v>898</v>
      </c>
      <c r="D5752" s="27" t="s">
        <v>114</v>
      </c>
      <c r="E5752" s="27" t="s">
        <v>113</v>
      </c>
      <c r="F5752" s="26" t="str">
        <f>VLOOKUP(E5752,PROCV!$A$1:$B$107,2,TRUE)</f>
        <v>Música</v>
      </c>
      <c r="G5752" s="25">
        <v>2009</v>
      </c>
      <c r="H5752" s="24">
        <v>0</v>
      </c>
      <c r="I5752" s="23" t="str">
        <f>VLOOKUP(J5752,PROCV!$E$1:$F$27,2,FALSE)</f>
        <v>31 - Minas Gerais</v>
      </c>
      <c r="J5752" s="22" t="s">
        <v>85</v>
      </c>
      <c r="K5752" s="22">
        <v>0</v>
      </c>
      <c r="L5752" s="21">
        <v>198416</v>
      </c>
      <c r="M5752" s="20">
        <f>VLOOKUP(G5752,PROCV!$A$110:$B$119,2,FALSE)</f>
        <v>1.5826205680692205</v>
      </c>
      <c r="N5752" s="17">
        <f t="shared" si="89"/>
        <v>314017.24263402243</v>
      </c>
    </row>
    <row r="5753" spans="1:14" x14ac:dyDescent="0.25">
      <c r="A5753" s="30" t="s">
        <v>48</v>
      </c>
      <c r="B5753" s="29">
        <v>91076</v>
      </c>
      <c r="C5753" s="28" t="s">
        <v>897</v>
      </c>
      <c r="D5753" s="27" t="s">
        <v>4</v>
      </c>
      <c r="E5753" s="27" t="s">
        <v>230</v>
      </c>
      <c r="F5753" s="26" t="str">
        <f>VLOOKUP(E5753,PROCV!$A$1:$B$107,2,TRUE)</f>
        <v>Artes Cênicas e Espetáculo</v>
      </c>
      <c r="G5753" s="25">
        <v>2009</v>
      </c>
      <c r="H5753" s="24">
        <v>0</v>
      </c>
      <c r="I5753" s="23" t="str">
        <f>VLOOKUP(J5753,PROCV!$E$1:$F$27,2,FALSE)</f>
        <v>24 - Rio Grande do Norte</v>
      </c>
      <c r="J5753" s="22" t="s">
        <v>54</v>
      </c>
      <c r="K5753" s="22">
        <v>0</v>
      </c>
      <c r="L5753" s="21">
        <v>100000</v>
      </c>
      <c r="M5753" s="20">
        <f>VLOOKUP(G5753,PROCV!$A$110:$B$119,2,FALSE)</f>
        <v>1.5826205680692205</v>
      </c>
      <c r="N5753" s="17">
        <f t="shared" si="89"/>
        <v>158262.05680692205</v>
      </c>
    </row>
    <row r="5754" spans="1:14" x14ac:dyDescent="0.25">
      <c r="A5754" s="30" t="s">
        <v>48</v>
      </c>
      <c r="B5754" s="29">
        <v>90955</v>
      </c>
      <c r="C5754" s="28" t="s">
        <v>896</v>
      </c>
      <c r="D5754" s="27" t="s">
        <v>4</v>
      </c>
      <c r="E5754" s="27" t="s">
        <v>230</v>
      </c>
      <c r="F5754" s="26" t="str">
        <f>VLOOKUP(E5754,PROCV!$A$1:$B$107,2,TRUE)</f>
        <v>Artes Cênicas e Espetáculo</v>
      </c>
      <c r="G5754" s="25">
        <v>2009</v>
      </c>
      <c r="H5754" s="24">
        <v>0</v>
      </c>
      <c r="I5754" s="23" t="str">
        <f>VLOOKUP(J5754,PROCV!$E$1:$F$27,2,FALSE)</f>
        <v>35 - São Paulo</v>
      </c>
      <c r="J5754" s="22" t="s">
        <v>76</v>
      </c>
      <c r="K5754" s="22">
        <v>0</v>
      </c>
      <c r="L5754" s="21">
        <v>100000</v>
      </c>
      <c r="M5754" s="20">
        <f>VLOOKUP(G5754,PROCV!$A$110:$B$119,2,FALSE)</f>
        <v>1.5826205680692205</v>
      </c>
      <c r="N5754" s="17">
        <f t="shared" si="89"/>
        <v>158262.05680692205</v>
      </c>
    </row>
    <row r="5755" spans="1:14" x14ac:dyDescent="0.25">
      <c r="A5755" s="30" t="s">
        <v>48</v>
      </c>
      <c r="B5755" s="29">
        <v>96670</v>
      </c>
      <c r="C5755" s="28" t="s">
        <v>895</v>
      </c>
      <c r="D5755" s="27" t="s">
        <v>4</v>
      </c>
      <c r="E5755" s="27" t="s">
        <v>224</v>
      </c>
      <c r="F5755" s="26" t="str">
        <f>VLOOKUP(E5755,PROCV!$A$1:$B$107,2,TRUE)</f>
        <v>Patrimônio</v>
      </c>
      <c r="G5755" s="25">
        <v>2009</v>
      </c>
      <c r="H5755" s="24">
        <v>0</v>
      </c>
      <c r="I5755" s="23" t="str">
        <f>VLOOKUP(J5755,PROCV!$E$1:$F$27,2,FALSE)</f>
        <v>41 - Paraná</v>
      </c>
      <c r="J5755" s="22" t="s">
        <v>106</v>
      </c>
      <c r="K5755" s="22">
        <v>0</v>
      </c>
      <c r="L5755" s="21">
        <v>200000</v>
      </c>
      <c r="M5755" s="20">
        <f>VLOOKUP(G5755,PROCV!$A$110:$B$119,2,FALSE)</f>
        <v>1.5826205680692205</v>
      </c>
      <c r="N5755" s="17">
        <f t="shared" si="89"/>
        <v>316524.11361384409</v>
      </c>
    </row>
    <row r="5756" spans="1:14" x14ac:dyDescent="0.25">
      <c r="A5756" s="30" t="s">
        <v>48</v>
      </c>
      <c r="B5756" s="29">
        <v>78756</v>
      </c>
      <c r="C5756" s="28" t="s">
        <v>894</v>
      </c>
      <c r="D5756" s="27" t="s">
        <v>524</v>
      </c>
      <c r="E5756" s="27" t="s">
        <v>763</v>
      </c>
      <c r="F5756" s="26" t="str">
        <f>VLOOKUP(E5756,PROCV!$A$1:$B$107,2,TRUE)</f>
        <v>Audiovisual</v>
      </c>
      <c r="G5756" s="25">
        <v>2009</v>
      </c>
      <c r="H5756" s="24">
        <v>0</v>
      </c>
      <c r="I5756" s="23" t="str">
        <f>VLOOKUP(J5756,PROCV!$E$1:$F$27,2,FALSE)</f>
        <v>53 - Distrito Federal</v>
      </c>
      <c r="J5756" s="22" t="s">
        <v>75</v>
      </c>
      <c r="K5756" s="22">
        <v>0</v>
      </c>
      <c r="L5756" s="21">
        <v>134076.79999999999</v>
      </c>
      <c r="M5756" s="20">
        <f>VLOOKUP(G5756,PROCV!$A$110:$B$119,2,FALSE)</f>
        <v>1.5826205680692205</v>
      </c>
      <c r="N5756" s="17">
        <f t="shared" si="89"/>
        <v>212192.70138090325</v>
      </c>
    </row>
    <row r="5757" spans="1:14" x14ac:dyDescent="0.25">
      <c r="A5757" s="30" t="s">
        <v>48</v>
      </c>
      <c r="B5757" s="29">
        <v>116841</v>
      </c>
      <c r="C5757" s="28" t="s">
        <v>893</v>
      </c>
      <c r="D5757" s="27" t="s">
        <v>46</v>
      </c>
      <c r="E5757" s="27" t="s">
        <v>50</v>
      </c>
      <c r="F5757" s="26" t="str">
        <f>VLOOKUP(E5757,PROCV!$A$1:$B$107,2,TRUE)</f>
        <v>Educação e Criação em Artes</v>
      </c>
      <c r="G5757" s="25">
        <v>2009</v>
      </c>
      <c r="H5757" s="24">
        <v>0</v>
      </c>
      <c r="I5757" s="23" t="str">
        <f>VLOOKUP(J5757,PROCV!$E$1:$F$27,2,FALSE)</f>
        <v>53 - Distrito Federal</v>
      </c>
      <c r="J5757" s="22" t="s">
        <v>75</v>
      </c>
      <c r="K5757" s="22">
        <v>0</v>
      </c>
      <c r="L5757" s="21">
        <v>50000</v>
      </c>
      <c r="M5757" s="20">
        <f>VLOOKUP(G5757,PROCV!$A$110:$B$119,2,FALSE)</f>
        <v>1.5826205680692205</v>
      </c>
      <c r="N5757" s="17">
        <f t="shared" si="89"/>
        <v>79131.028403461023</v>
      </c>
    </row>
    <row r="5758" spans="1:14" x14ac:dyDescent="0.25">
      <c r="A5758" s="30" t="s">
        <v>48</v>
      </c>
      <c r="B5758" s="29">
        <v>90953</v>
      </c>
      <c r="C5758" s="28" t="s">
        <v>892</v>
      </c>
      <c r="D5758" s="27" t="s">
        <v>4</v>
      </c>
      <c r="E5758" s="27" t="s">
        <v>230</v>
      </c>
      <c r="F5758" s="26" t="str">
        <f>VLOOKUP(E5758,PROCV!$A$1:$B$107,2,TRUE)</f>
        <v>Artes Cênicas e Espetáculo</v>
      </c>
      <c r="G5758" s="25">
        <v>2009</v>
      </c>
      <c r="H5758" s="24">
        <v>0</v>
      </c>
      <c r="I5758" s="23" t="str">
        <f>VLOOKUP(J5758,PROCV!$E$1:$F$27,2,FALSE)</f>
        <v>53 - Distrito Federal</v>
      </c>
      <c r="J5758" s="22" t="s">
        <v>75</v>
      </c>
      <c r="K5758" s="22">
        <v>0</v>
      </c>
      <c r="L5758" s="21">
        <v>250000</v>
      </c>
      <c r="M5758" s="20">
        <f>VLOOKUP(G5758,PROCV!$A$110:$B$119,2,FALSE)</f>
        <v>1.5826205680692205</v>
      </c>
      <c r="N5758" s="17">
        <f t="shared" si="89"/>
        <v>395655.14201730513</v>
      </c>
    </row>
    <row r="5759" spans="1:14" x14ac:dyDescent="0.25">
      <c r="A5759" s="30" t="s">
        <v>48</v>
      </c>
      <c r="B5759" s="29">
        <v>90954</v>
      </c>
      <c r="C5759" s="28" t="s">
        <v>891</v>
      </c>
      <c r="D5759" s="27" t="s">
        <v>4</v>
      </c>
      <c r="E5759" s="27" t="s">
        <v>230</v>
      </c>
      <c r="F5759" s="26" t="str">
        <f>VLOOKUP(E5759,PROCV!$A$1:$B$107,2,TRUE)</f>
        <v>Artes Cênicas e Espetáculo</v>
      </c>
      <c r="G5759" s="25">
        <v>2009</v>
      </c>
      <c r="H5759" s="24">
        <v>0</v>
      </c>
      <c r="I5759" s="23" t="str">
        <f>VLOOKUP(J5759,PROCV!$E$1:$F$27,2,FALSE)</f>
        <v>14 - Roraima</v>
      </c>
      <c r="J5759" s="22" t="s">
        <v>69</v>
      </c>
      <c r="K5759" s="22">
        <v>0</v>
      </c>
      <c r="L5759" s="21">
        <v>100000</v>
      </c>
      <c r="M5759" s="20">
        <f>VLOOKUP(G5759,PROCV!$A$110:$B$119,2,FALSE)</f>
        <v>1.5826205680692205</v>
      </c>
      <c r="N5759" s="17">
        <f t="shared" si="89"/>
        <v>158262.05680692205</v>
      </c>
    </row>
    <row r="5760" spans="1:14" x14ac:dyDescent="0.25">
      <c r="A5760" s="30" t="s">
        <v>48</v>
      </c>
      <c r="B5760" s="29">
        <v>710580</v>
      </c>
      <c r="C5760" s="28" t="s">
        <v>890</v>
      </c>
      <c r="D5760" s="27" t="s">
        <v>114</v>
      </c>
      <c r="E5760" s="27" t="s">
        <v>369</v>
      </c>
      <c r="F5760" s="26" t="str">
        <f>VLOOKUP(E5760,PROCV!$A$1:$B$107,2,TRUE)</f>
        <v>Patrimônio</v>
      </c>
      <c r="G5760" s="25">
        <v>2009</v>
      </c>
      <c r="H5760" s="24">
        <v>0</v>
      </c>
      <c r="I5760" s="23" t="str">
        <f>VLOOKUP(J5760,PROCV!$E$1:$F$27,2,FALSE)</f>
        <v>53 - Distrito Federal</v>
      </c>
      <c r="J5760" s="22" t="s">
        <v>75</v>
      </c>
      <c r="K5760" s="22">
        <v>0</v>
      </c>
      <c r="L5760" s="21">
        <v>257280</v>
      </c>
      <c r="M5760" s="20">
        <f>VLOOKUP(G5760,PROCV!$A$110:$B$119,2,FALSE)</f>
        <v>1.5826205680692205</v>
      </c>
      <c r="N5760" s="17">
        <f t="shared" si="89"/>
        <v>407176.61975284904</v>
      </c>
    </row>
    <row r="5761" spans="1:14" x14ac:dyDescent="0.25">
      <c r="A5761" s="30" t="s">
        <v>48</v>
      </c>
      <c r="B5761" s="29">
        <v>92304</v>
      </c>
      <c r="C5761" s="28" t="s">
        <v>889</v>
      </c>
      <c r="D5761" s="27" t="s">
        <v>4</v>
      </c>
      <c r="E5761" s="27" t="s">
        <v>230</v>
      </c>
      <c r="F5761" s="26" t="str">
        <f>VLOOKUP(E5761,PROCV!$A$1:$B$107,2,TRUE)</f>
        <v>Artes Cênicas e Espetáculo</v>
      </c>
      <c r="G5761" s="25">
        <v>2009</v>
      </c>
      <c r="H5761" s="24">
        <v>0</v>
      </c>
      <c r="I5761" s="23" t="str">
        <f>VLOOKUP(J5761,PROCV!$E$1:$F$27,2,FALSE)</f>
        <v>33 - Rio de Janeiro</v>
      </c>
      <c r="J5761" s="22" t="s">
        <v>82</v>
      </c>
      <c r="K5761" s="22">
        <v>0</v>
      </c>
      <c r="L5761" s="21">
        <v>40000</v>
      </c>
      <c r="M5761" s="20">
        <f>VLOOKUP(G5761,PROCV!$A$110:$B$119,2,FALSE)</f>
        <v>1.5826205680692205</v>
      </c>
      <c r="N5761" s="17">
        <f t="shared" si="89"/>
        <v>63304.822722768818</v>
      </c>
    </row>
    <row r="5762" spans="1:14" x14ac:dyDescent="0.25">
      <c r="A5762" s="30" t="s">
        <v>48</v>
      </c>
      <c r="B5762" s="29">
        <v>97134</v>
      </c>
      <c r="C5762" s="28" t="s">
        <v>888</v>
      </c>
      <c r="D5762" s="27" t="s">
        <v>46</v>
      </c>
      <c r="E5762" s="27" t="s">
        <v>50</v>
      </c>
      <c r="F5762" s="26" t="str">
        <f>VLOOKUP(E5762,PROCV!$A$1:$B$107,2,TRUE)</f>
        <v>Educação e Criação em Artes</v>
      </c>
      <c r="G5762" s="25">
        <v>2009</v>
      </c>
      <c r="H5762" s="24">
        <v>0</v>
      </c>
      <c r="I5762" s="23" t="str">
        <f>VLOOKUP(J5762,PROCV!$E$1:$F$27,2,FALSE)</f>
        <v>53 - Distrito Federal</v>
      </c>
      <c r="J5762" s="22" t="s">
        <v>75</v>
      </c>
      <c r="K5762" s="22">
        <v>0</v>
      </c>
      <c r="L5762" s="21">
        <v>110178</v>
      </c>
      <c r="M5762" s="20">
        <f>VLOOKUP(G5762,PROCV!$A$110:$B$119,2,FALSE)</f>
        <v>1.5826205680692205</v>
      </c>
      <c r="N5762" s="17">
        <f t="shared" ref="N5762:N5825" si="90">+M5762*L5762</f>
        <v>174369.96894873056</v>
      </c>
    </row>
    <row r="5763" spans="1:14" x14ac:dyDescent="0.25">
      <c r="A5763" s="30" t="s">
        <v>48</v>
      </c>
      <c r="B5763" s="29">
        <v>98335</v>
      </c>
      <c r="C5763" s="28" t="s">
        <v>887</v>
      </c>
      <c r="D5763" s="27" t="s">
        <v>4</v>
      </c>
      <c r="E5763" s="27" t="s">
        <v>224</v>
      </c>
      <c r="F5763" s="26" t="str">
        <f>VLOOKUP(E5763,PROCV!$A$1:$B$107,2,TRUE)</f>
        <v>Patrimônio</v>
      </c>
      <c r="G5763" s="25">
        <v>2009</v>
      </c>
      <c r="H5763" s="24">
        <v>0</v>
      </c>
      <c r="I5763" s="23" t="str">
        <f>VLOOKUP(J5763,PROCV!$E$1:$F$27,2,FALSE)</f>
        <v>15 - Pará</v>
      </c>
      <c r="J5763" s="22" t="s">
        <v>140</v>
      </c>
      <c r="K5763" s="22">
        <v>0</v>
      </c>
      <c r="L5763" s="21">
        <v>770000</v>
      </c>
      <c r="M5763" s="20">
        <f>VLOOKUP(G5763,PROCV!$A$110:$B$119,2,FALSE)</f>
        <v>1.5826205680692205</v>
      </c>
      <c r="N5763" s="17">
        <f t="shared" si="90"/>
        <v>1218617.8374132998</v>
      </c>
    </row>
    <row r="5764" spans="1:14" x14ac:dyDescent="0.25">
      <c r="A5764" s="30" t="s">
        <v>48</v>
      </c>
      <c r="B5764" s="29">
        <v>94412</v>
      </c>
      <c r="C5764" s="28" t="s">
        <v>886</v>
      </c>
      <c r="D5764" s="27" t="s">
        <v>4</v>
      </c>
      <c r="E5764" s="27" t="s">
        <v>224</v>
      </c>
      <c r="F5764" s="26" t="str">
        <f>VLOOKUP(E5764,PROCV!$A$1:$B$107,2,TRUE)</f>
        <v>Patrimônio</v>
      </c>
      <c r="G5764" s="31">
        <v>2009</v>
      </c>
      <c r="H5764" s="24">
        <v>0</v>
      </c>
      <c r="I5764" s="23" t="str">
        <f>VLOOKUP(J5764,PROCV!$E$1:$F$27,2,FALSE)</f>
        <v>52 - Goiás</v>
      </c>
      <c r="J5764" s="22" t="s">
        <v>97</v>
      </c>
      <c r="K5764" s="22">
        <v>0</v>
      </c>
      <c r="L5764" s="21">
        <v>25000</v>
      </c>
      <c r="M5764" s="20">
        <f>VLOOKUP(G5764,PROCV!$A$110:$B$119,2,FALSE)</f>
        <v>1.5826205680692205</v>
      </c>
      <c r="N5764" s="17">
        <f t="shared" si="90"/>
        <v>39565.514201730512</v>
      </c>
    </row>
    <row r="5765" spans="1:14" x14ac:dyDescent="0.25">
      <c r="A5765" s="30" t="s">
        <v>48</v>
      </c>
      <c r="B5765" s="29">
        <v>84718</v>
      </c>
      <c r="C5765" s="28" t="s">
        <v>885</v>
      </c>
      <c r="D5765" s="27" t="s">
        <v>189</v>
      </c>
      <c r="E5765" s="27" t="s">
        <v>749</v>
      </c>
      <c r="F5765" s="26" t="str">
        <f>VLOOKUP(E5765,PROCV!$A$1:$B$107,2,TRUE)</f>
        <v>Educação e Criação em Artes</v>
      </c>
      <c r="G5765" s="25">
        <v>2009</v>
      </c>
      <c r="H5765" s="24">
        <v>0</v>
      </c>
      <c r="I5765" s="23" t="str">
        <f>VLOOKUP(J5765,PROCV!$E$1:$F$27,2,FALSE)</f>
        <v>43 - Rio Grande do Sul</v>
      </c>
      <c r="J5765" s="22" t="s">
        <v>56</v>
      </c>
      <c r="K5765" s="22">
        <v>0</v>
      </c>
      <c r="L5765" s="21">
        <v>100000</v>
      </c>
      <c r="M5765" s="20">
        <f>VLOOKUP(G5765,PROCV!$A$110:$B$119,2,FALSE)</f>
        <v>1.5826205680692205</v>
      </c>
      <c r="N5765" s="17">
        <f t="shared" si="90"/>
        <v>158262.05680692205</v>
      </c>
    </row>
    <row r="5766" spans="1:14" x14ac:dyDescent="0.25">
      <c r="A5766" s="30" t="s">
        <v>48</v>
      </c>
      <c r="B5766" s="29">
        <v>97895</v>
      </c>
      <c r="C5766" s="28" t="s">
        <v>884</v>
      </c>
      <c r="D5766" s="27" t="s">
        <v>46</v>
      </c>
      <c r="E5766" s="27" t="s">
        <v>50</v>
      </c>
      <c r="F5766" s="26" t="str">
        <f>VLOOKUP(E5766,PROCV!$A$1:$B$107,2,TRUE)</f>
        <v>Educação e Criação em Artes</v>
      </c>
      <c r="G5766" s="25">
        <v>2009</v>
      </c>
      <c r="H5766" s="24">
        <v>0</v>
      </c>
      <c r="I5766" s="23" t="str">
        <f>VLOOKUP(J5766,PROCV!$E$1:$F$27,2,FALSE)</f>
        <v>33 - Rio de Janeiro</v>
      </c>
      <c r="J5766" s="22" t="s">
        <v>82</v>
      </c>
      <c r="K5766" s="22">
        <v>0</v>
      </c>
      <c r="L5766" s="21">
        <v>400000</v>
      </c>
      <c r="M5766" s="20">
        <f>VLOOKUP(G5766,PROCV!$A$110:$B$119,2,FALSE)</f>
        <v>1.5826205680692205</v>
      </c>
      <c r="N5766" s="17">
        <f t="shared" si="90"/>
        <v>633048.22722768818</v>
      </c>
    </row>
    <row r="5767" spans="1:14" x14ac:dyDescent="0.25">
      <c r="A5767" s="30" t="s">
        <v>48</v>
      </c>
      <c r="B5767" s="29">
        <v>96492</v>
      </c>
      <c r="C5767" s="28" t="s">
        <v>883</v>
      </c>
      <c r="D5767" s="27" t="s">
        <v>46</v>
      </c>
      <c r="E5767" s="27" t="s">
        <v>50</v>
      </c>
      <c r="F5767" s="26" t="str">
        <f>VLOOKUP(E5767,PROCV!$A$1:$B$107,2,TRUE)</f>
        <v>Educação e Criação em Artes</v>
      </c>
      <c r="G5767" s="25">
        <v>2009</v>
      </c>
      <c r="H5767" s="24">
        <v>0</v>
      </c>
      <c r="I5767" s="23" t="str">
        <f>VLOOKUP(J5767,PROCV!$E$1:$F$27,2,FALSE)</f>
        <v>25 - Paraíba</v>
      </c>
      <c r="J5767" s="22" t="s">
        <v>346</v>
      </c>
      <c r="K5767" s="22">
        <v>0</v>
      </c>
      <c r="L5767" s="21">
        <v>350000</v>
      </c>
      <c r="M5767" s="20">
        <f>VLOOKUP(G5767,PROCV!$A$110:$B$119,2,FALSE)</f>
        <v>1.5826205680692205</v>
      </c>
      <c r="N5767" s="17">
        <f t="shared" si="90"/>
        <v>553917.19882422721</v>
      </c>
    </row>
    <row r="5768" spans="1:14" x14ac:dyDescent="0.25">
      <c r="A5768" s="30" t="s">
        <v>48</v>
      </c>
      <c r="B5768" s="29">
        <v>92330</v>
      </c>
      <c r="C5768" s="28" t="s">
        <v>882</v>
      </c>
      <c r="D5768" s="27" t="s">
        <v>46</v>
      </c>
      <c r="E5768" s="27" t="s">
        <v>50</v>
      </c>
      <c r="F5768" s="26" t="str">
        <f>VLOOKUP(E5768,PROCV!$A$1:$B$107,2,TRUE)</f>
        <v>Educação e Criação em Artes</v>
      </c>
      <c r="G5768" s="25">
        <v>2009</v>
      </c>
      <c r="H5768" s="24">
        <v>0</v>
      </c>
      <c r="I5768" s="23" t="str">
        <f>VLOOKUP(J5768,PROCV!$E$1:$F$27,2,FALSE)</f>
        <v>42 - Santa Catarina</v>
      </c>
      <c r="J5768" s="22" t="s">
        <v>79</v>
      </c>
      <c r="K5768" s="22">
        <v>0</v>
      </c>
      <c r="L5768" s="21">
        <v>1005233</v>
      </c>
      <c r="M5768" s="20">
        <f>VLOOKUP(G5768,PROCV!$A$110:$B$119,2,FALSE)</f>
        <v>1.5826205680692205</v>
      </c>
      <c r="N5768" s="17">
        <f t="shared" si="90"/>
        <v>1590902.4215019266</v>
      </c>
    </row>
    <row r="5769" spans="1:14" x14ac:dyDescent="0.25">
      <c r="A5769" s="30" t="s">
        <v>48</v>
      </c>
      <c r="B5769" s="29">
        <v>88521</v>
      </c>
      <c r="C5769" s="28" t="s">
        <v>881</v>
      </c>
      <c r="D5769" s="27" t="s">
        <v>46</v>
      </c>
      <c r="E5769" s="27" t="s">
        <v>50</v>
      </c>
      <c r="F5769" s="26" t="str">
        <f>VLOOKUP(E5769,PROCV!$A$1:$B$107,2,TRUE)</f>
        <v>Educação e Criação em Artes</v>
      </c>
      <c r="G5769" s="25">
        <v>2009</v>
      </c>
      <c r="H5769" s="24">
        <v>0</v>
      </c>
      <c r="I5769" s="23" t="str">
        <f>VLOOKUP(J5769,PROCV!$E$1:$F$27,2,FALSE)</f>
        <v>32 - Espírito Santo</v>
      </c>
      <c r="J5769" s="22" t="s">
        <v>67</v>
      </c>
      <c r="K5769" s="22">
        <v>0</v>
      </c>
      <c r="L5769" s="21">
        <v>315938</v>
      </c>
      <c r="M5769" s="20">
        <f>VLOOKUP(G5769,PROCV!$A$110:$B$119,2,FALSE)</f>
        <v>1.5826205680692205</v>
      </c>
      <c r="N5769" s="17">
        <f t="shared" si="90"/>
        <v>500009.97703465336</v>
      </c>
    </row>
    <row r="5770" spans="1:14" x14ac:dyDescent="0.25">
      <c r="A5770" s="30" t="s">
        <v>48</v>
      </c>
      <c r="B5770" s="29">
        <v>97699</v>
      </c>
      <c r="C5770" s="28" t="s">
        <v>880</v>
      </c>
      <c r="D5770" s="27" t="s">
        <v>46</v>
      </c>
      <c r="E5770" s="27" t="s">
        <v>50</v>
      </c>
      <c r="F5770" s="26" t="str">
        <f>VLOOKUP(E5770,PROCV!$A$1:$B$107,2,TRUE)</f>
        <v>Educação e Criação em Artes</v>
      </c>
      <c r="G5770" s="25">
        <v>2009</v>
      </c>
      <c r="H5770" s="24">
        <v>0</v>
      </c>
      <c r="I5770" s="23" t="str">
        <f>VLOOKUP(J5770,PROCV!$E$1:$F$27,2,FALSE)</f>
        <v>52 - Goiás</v>
      </c>
      <c r="J5770" s="22" t="s">
        <v>97</v>
      </c>
      <c r="K5770" s="22">
        <v>0</v>
      </c>
      <c r="L5770" s="21">
        <v>945000</v>
      </c>
      <c r="M5770" s="20">
        <f>VLOOKUP(G5770,PROCV!$A$110:$B$119,2,FALSE)</f>
        <v>1.5826205680692205</v>
      </c>
      <c r="N5770" s="17">
        <f t="shared" si="90"/>
        <v>1495576.4368254133</v>
      </c>
    </row>
    <row r="5771" spans="1:14" x14ac:dyDescent="0.25">
      <c r="A5771" s="30" t="s">
        <v>48</v>
      </c>
      <c r="B5771" s="29">
        <v>91128</v>
      </c>
      <c r="C5771" s="28" t="s">
        <v>879</v>
      </c>
      <c r="D5771" s="27" t="s">
        <v>46</v>
      </c>
      <c r="E5771" s="27" t="s">
        <v>50</v>
      </c>
      <c r="F5771" s="26" t="str">
        <f>VLOOKUP(E5771,PROCV!$A$1:$B$107,2,TRUE)</f>
        <v>Educação e Criação em Artes</v>
      </c>
      <c r="G5771" s="25">
        <v>2009</v>
      </c>
      <c r="H5771" s="24">
        <v>0</v>
      </c>
      <c r="I5771" s="23" t="str">
        <f>VLOOKUP(J5771,PROCV!$E$1:$F$27,2,FALSE)</f>
        <v>23 - Ceará</v>
      </c>
      <c r="J5771" s="22" t="s">
        <v>52</v>
      </c>
      <c r="K5771" s="22">
        <v>0</v>
      </c>
      <c r="L5771" s="21">
        <v>338990.4</v>
      </c>
      <c r="M5771" s="20">
        <f>VLOOKUP(G5771,PROCV!$A$110:$B$119,2,FALSE)</f>
        <v>1.5826205680692205</v>
      </c>
      <c r="N5771" s="17">
        <f t="shared" si="90"/>
        <v>536493.17941801227</v>
      </c>
    </row>
    <row r="5772" spans="1:14" x14ac:dyDescent="0.25">
      <c r="A5772" s="30" t="s">
        <v>48</v>
      </c>
      <c r="B5772" s="29">
        <v>97686</v>
      </c>
      <c r="C5772" s="28" t="s">
        <v>878</v>
      </c>
      <c r="D5772" s="27" t="s">
        <v>46</v>
      </c>
      <c r="E5772" s="27" t="s">
        <v>50</v>
      </c>
      <c r="F5772" s="26" t="str">
        <f>VLOOKUP(E5772,PROCV!$A$1:$B$107,2,TRUE)</f>
        <v>Educação e Criação em Artes</v>
      </c>
      <c r="G5772" s="25">
        <v>2009</v>
      </c>
      <c r="H5772" s="24">
        <v>0</v>
      </c>
      <c r="I5772" s="23" t="str">
        <f>VLOOKUP(J5772,PROCV!$E$1:$F$27,2,FALSE)</f>
        <v>31 - Minas Gerais</v>
      </c>
      <c r="J5772" s="22" t="s">
        <v>85</v>
      </c>
      <c r="K5772" s="22">
        <v>0</v>
      </c>
      <c r="L5772" s="21">
        <v>525000</v>
      </c>
      <c r="M5772" s="20">
        <f>VLOOKUP(G5772,PROCV!$A$110:$B$119,2,FALSE)</f>
        <v>1.5826205680692205</v>
      </c>
      <c r="N5772" s="17">
        <f t="shared" si="90"/>
        <v>830875.79823634075</v>
      </c>
    </row>
    <row r="5773" spans="1:14" x14ac:dyDescent="0.25">
      <c r="A5773" s="30" t="s">
        <v>48</v>
      </c>
      <c r="B5773" s="29">
        <v>98445</v>
      </c>
      <c r="C5773" s="28" t="s">
        <v>877</v>
      </c>
      <c r="D5773" s="27" t="s">
        <v>4</v>
      </c>
      <c r="E5773" s="27" t="s">
        <v>230</v>
      </c>
      <c r="F5773" s="26" t="str">
        <f>VLOOKUP(E5773,PROCV!$A$1:$B$107,2,TRUE)</f>
        <v>Artes Cênicas e Espetáculo</v>
      </c>
      <c r="G5773" s="25">
        <v>2009</v>
      </c>
      <c r="H5773" s="24">
        <v>0</v>
      </c>
      <c r="I5773" s="23" t="str">
        <f>VLOOKUP(J5773,PROCV!$E$1:$F$27,2,FALSE)</f>
        <v>53 - Distrito Federal</v>
      </c>
      <c r="J5773" s="22" t="s">
        <v>75</v>
      </c>
      <c r="K5773" s="22">
        <v>0</v>
      </c>
      <c r="L5773" s="21">
        <v>525000</v>
      </c>
      <c r="M5773" s="20">
        <f>VLOOKUP(G5773,PROCV!$A$110:$B$119,2,FALSE)</f>
        <v>1.5826205680692205</v>
      </c>
      <c r="N5773" s="17">
        <f t="shared" si="90"/>
        <v>830875.79823634075</v>
      </c>
    </row>
    <row r="5774" spans="1:14" x14ac:dyDescent="0.25">
      <c r="A5774" s="30" t="s">
        <v>48</v>
      </c>
      <c r="B5774" s="29">
        <v>98419</v>
      </c>
      <c r="C5774" s="28" t="s">
        <v>876</v>
      </c>
      <c r="D5774" s="27" t="s">
        <v>46</v>
      </c>
      <c r="E5774" s="27" t="s">
        <v>50</v>
      </c>
      <c r="F5774" s="26" t="str">
        <f>VLOOKUP(E5774,PROCV!$A$1:$B$107,2,TRUE)</f>
        <v>Educação e Criação em Artes</v>
      </c>
      <c r="G5774" s="25">
        <v>2009</v>
      </c>
      <c r="H5774" s="24">
        <v>0</v>
      </c>
      <c r="I5774" s="23" t="str">
        <f>VLOOKUP(J5774,PROCV!$E$1:$F$27,2,FALSE)</f>
        <v>27 - Alagoas</v>
      </c>
      <c r="J5774" s="22" t="s">
        <v>65</v>
      </c>
      <c r="K5774" s="22">
        <v>0</v>
      </c>
      <c r="L5774" s="21">
        <v>420000</v>
      </c>
      <c r="M5774" s="20">
        <f>VLOOKUP(G5774,PROCV!$A$110:$B$119,2,FALSE)</f>
        <v>1.5826205680692205</v>
      </c>
      <c r="N5774" s="17">
        <f t="shared" si="90"/>
        <v>664700.63858907262</v>
      </c>
    </row>
    <row r="5775" spans="1:14" x14ac:dyDescent="0.25">
      <c r="A5775" s="30" t="s">
        <v>48</v>
      </c>
      <c r="B5775" s="29">
        <v>77489</v>
      </c>
      <c r="C5775" s="28" t="s">
        <v>875</v>
      </c>
      <c r="D5775" s="27" t="s">
        <v>46</v>
      </c>
      <c r="E5775" s="27" t="s">
        <v>50</v>
      </c>
      <c r="F5775" s="26" t="str">
        <f>VLOOKUP(E5775,PROCV!$A$1:$B$107,2,TRUE)</f>
        <v>Educação e Criação em Artes</v>
      </c>
      <c r="G5775" s="25">
        <v>2009</v>
      </c>
      <c r="H5775" s="24">
        <v>0</v>
      </c>
      <c r="I5775" s="23" t="str">
        <f>VLOOKUP(J5775,PROCV!$E$1:$F$27,2,FALSE)</f>
        <v>29 - Bahia</v>
      </c>
      <c r="J5775" s="22" t="s">
        <v>73</v>
      </c>
      <c r="K5775" s="22">
        <v>0</v>
      </c>
      <c r="L5775" s="21">
        <v>185000</v>
      </c>
      <c r="M5775" s="20">
        <f>VLOOKUP(G5775,PROCV!$A$110:$B$119,2,FALSE)</f>
        <v>1.5826205680692205</v>
      </c>
      <c r="N5775" s="17">
        <f t="shared" si="90"/>
        <v>292784.80509280576</v>
      </c>
    </row>
    <row r="5776" spans="1:14" x14ac:dyDescent="0.25">
      <c r="A5776" s="30" t="s">
        <v>48</v>
      </c>
      <c r="B5776" s="29">
        <v>98406</v>
      </c>
      <c r="C5776" s="28" t="s">
        <v>874</v>
      </c>
      <c r="D5776" s="27" t="s">
        <v>46</v>
      </c>
      <c r="E5776" s="27" t="s">
        <v>50</v>
      </c>
      <c r="F5776" s="26" t="str">
        <f>VLOOKUP(E5776,PROCV!$A$1:$B$107,2,TRUE)</f>
        <v>Educação e Criação em Artes</v>
      </c>
      <c r="G5776" s="25">
        <v>2009</v>
      </c>
      <c r="H5776" s="24">
        <v>0</v>
      </c>
      <c r="I5776" s="23" t="str">
        <f>VLOOKUP(J5776,PROCV!$E$1:$F$27,2,FALSE)</f>
        <v>32 - Espírito Santo</v>
      </c>
      <c r="J5776" s="22" t="s">
        <v>67</v>
      </c>
      <c r="K5776" s="22">
        <v>0</v>
      </c>
      <c r="L5776" s="21">
        <v>420000</v>
      </c>
      <c r="M5776" s="20">
        <f>VLOOKUP(G5776,PROCV!$A$110:$B$119,2,FALSE)</f>
        <v>1.5826205680692205</v>
      </c>
      <c r="N5776" s="17">
        <f t="shared" si="90"/>
        <v>664700.63858907262</v>
      </c>
    </row>
    <row r="5777" spans="1:14" x14ac:dyDescent="0.25">
      <c r="A5777" s="30" t="s">
        <v>48</v>
      </c>
      <c r="B5777" s="29">
        <v>90961</v>
      </c>
      <c r="C5777" s="28" t="s">
        <v>873</v>
      </c>
      <c r="D5777" s="27" t="s">
        <v>4</v>
      </c>
      <c r="E5777" s="27" t="s">
        <v>230</v>
      </c>
      <c r="F5777" s="26" t="str">
        <f>VLOOKUP(E5777,PROCV!$A$1:$B$107,2,TRUE)</f>
        <v>Artes Cênicas e Espetáculo</v>
      </c>
      <c r="G5777" s="25">
        <v>2009</v>
      </c>
      <c r="H5777" s="24">
        <v>0</v>
      </c>
      <c r="I5777" s="23" t="str">
        <f>VLOOKUP(J5777,PROCV!$E$1:$F$27,2,FALSE)</f>
        <v>43 - Rio Grande do Sul</v>
      </c>
      <c r="J5777" s="22" t="s">
        <v>56</v>
      </c>
      <c r="K5777" s="22">
        <v>0</v>
      </c>
      <c r="L5777" s="21">
        <v>200000</v>
      </c>
      <c r="M5777" s="20">
        <f>VLOOKUP(G5777,PROCV!$A$110:$B$119,2,FALSE)</f>
        <v>1.5826205680692205</v>
      </c>
      <c r="N5777" s="17">
        <f t="shared" si="90"/>
        <v>316524.11361384409</v>
      </c>
    </row>
    <row r="5778" spans="1:14" x14ac:dyDescent="0.25">
      <c r="A5778" s="30" t="s">
        <v>48</v>
      </c>
      <c r="B5778" s="29">
        <v>92040</v>
      </c>
      <c r="C5778" s="28" t="s">
        <v>872</v>
      </c>
      <c r="D5778" s="27" t="s">
        <v>46</v>
      </c>
      <c r="E5778" s="27" t="s">
        <v>50</v>
      </c>
      <c r="F5778" s="26" t="str">
        <f>VLOOKUP(E5778,PROCV!$A$1:$B$107,2,TRUE)</f>
        <v>Educação e Criação em Artes</v>
      </c>
      <c r="G5778" s="25">
        <v>2009</v>
      </c>
      <c r="H5778" s="24">
        <v>0</v>
      </c>
      <c r="I5778" s="23" t="str">
        <f>VLOOKUP(J5778,PROCV!$E$1:$F$27,2,FALSE)</f>
        <v>53 - Distrito Federal</v>
      </c>
      <c r="J5778" s="22" t="s">
        <v>75</v>
      </c>
      <c r="K5778" s="22">
        <v>0</v>
      </c>
      <c r="L5778" s="21">
        <v>70000</v>
      </c>
      <c r="M5778" s="20">
        <f>VLOOKUP(G5778,PROCV!$A$110:$B$119,2,FALSE)</f>
        <v>1.5826205680692205</v>
      </c>
      <c r="N5778" s="17">
        <f t="shared" si="90"/>
        <v>110783.43976484543</v>
      </c>
    </row>
    <row r="5779" spans="1:14" x14ac:dyDescent="0.25">
      <c r="A5779" s="30" t="s">
        <v>48</v>
      </c>
      <c r="B5779" s="29">
        <v>91161</v>
      </c>
      <c r="C5779" s="28" t="s">
        <v>871</v>
      </c>
      <c r="D5779" s="27" t="s">
        <v>46</v>
      </c>
      <c r="E5779" s="27" t="s">
        <v>50</v>
      </c>
      <c r="F5779" s="26" t="str">
        <f>VLOOKUP(E5779,PROCV!$A$1:$B$107,2,TRUE)</f>
        <v>Educação e Criação em Artes</v>
      </c>
      <c r="G5779" s="25">
        <v>2009</v>
      </c>
      <c r="H5779" s="24">
        <v>0</v>
      </c>
      <c r="I5779" s="23" t="str">
        <f>VLOOKUP(J5779,PROCV!$E$1:$F$27,2,FALSE)</f>
        <v>53 - Distrito Federal</v>
      </c>
      <c r="J5779" s="22" t="s">
        <v>75</v>
      </c>
      <c r="K5779" s="22">
        <v>0</v>
      </c>
      <c r="L5779" s="21">
        <v>90000</v>
      </c>
      <c r="M5779" s="20">
        <f>VLOOKUP(G5779,PROCV!$A$110:$B$119,2,FALSE)</f>
        <v>1.5826205680692205</v>
      </c>
      <c r="N5779" s="17">
        <f t="shared" si="90"/>
        <v>142435.85112622986</v>
      </c>
    </row>
    <row r="5780" spans="1:14" x14ac:dyDescent="0.25">
      <c r="A5780" s="30" t="s">
        <v>48</v>
      </c>
      <c r="B5780" s="29">
        <v>91118</v>
      </c>
      <c r="C5780" s="28" t="s">
        <v>870</v>
      </c>
      <c r="D5780" s="27" t="s">
        <v>114</v>
      </c>
      <c r="E5780" s="27" t="s">
        <v>192</v>
      </c>
      <c r="F5780" s="26" t="str">
        <f>VLOOKUP(E5780,PROCV!$A$1:$B$107,2,TRUE)</f>
        <v>Música</v>
      </c>
      <c r="G5780" s="25">
        <v>2009</v>
      </c>
      <c r="H5780" s="24">
        <v>0</v>
      </c>
      <c r="I5780" s="23" t="str">
        <f>VLOOKUP(J5780,PROCV!$E$1:$F$27,2,FALSE)</f>
        <v>53 - Distrito Federal</v>
      </c>
      <c r="J5780" s="22" t="s">
        <v>75</v>
      </c>
      <c r="K5780" s="22">
        <v>0</v>
      </c>
      <c r="L5780" s="21">
        <v>395000</v>
      </c>
      <c r="M5780" s="20">
        <f>VLOOKUP(G5780,PROCV!$A$110:$B$119,2,FALSE)</f>
        <v>1.5826205680692205</v>
      </c>
      <c r="N5780" s="17">
        <f t="shared" si="90"/>
        <v>625135.12438734213</v>
      </c>
    </row>
    <row r="5781" spans="1:14" x14ac:dyDescent="0.25">
      <c r="A5781" s="30" t="s">
        <v>48</v>
      </c>
      <c r="B5781" s="29">
        <v>96665</v>
      </c>
      <c r="C5781" s="28" t="s">
        <v>869</v>
      </c>
      <c r="D5781" s="27" t="s">
        <v>4</v>
      </c>
      <c r="E5781" s="27" t="s">
        <v>224</v>
      </c>
      <c r="F5781" s="26" t="str">
        <f>VLOOKUP(E5781,PROCV!$A$1:$B$107,2,TRUE)</f>
        <v>Patrimônio</v>
      </c>
      <c r="G5781" s="25">
        <v>2009</v>
      </c>
      <c r="H5781" s="24">
        <v>0</v>
      </c>
      <c r="I5781" s="23" t="str">
        <f>VLOOKUP(J5781,PROCV!$E$1:$F$27,2,FALSE)</f>
        <v>43 - Rio Grande do Sul</v>
      </c>
      <c r="J5781" s="22" t="s">
        <v>56</v>
      </c>
      <c r="K5781" s="22">
        <v>0</v>
      </c>
      <c r="L5781" s="21">
        <v>50000</v>
      </c>
      <c r="M5781" s="20">
        <f>VLOOKUP(G5781,PROCV!$A$110:$B$119,2,FALSE)</f>
        <v>1.5826205680692205</v>
      </c>
      <c r="N5781" s="17">
        <f t="shared" si="90"/>
        <v>79131.028403461023</v>
      </c>
    </row>
    <row r="5782" spans="1:14" x14ac:dyDescent="0.25">
      <c r="A5782" s="30" t="s">
        <v>48</v>
      </c>
      <c r="B5782" s="29">
        <v>97586</v>
      </c>
      <c r="C5782" s="28" t="s">
        <v>868</v>
      </c>
      <c r="D5782" s="27" t="s">
        <v>46</v>
      </c>
      <c r="E5782" s="27" t="s">
        <v>50</v>
      </c>
      <c r="F5782" s="26" t="str">
        <f>VLOOKUP(E5782,PROCV!$A$1:$B$107,2,TRUE)</f>
        <v>Educação e Criação em Artes</v>
      </c>
      <c r="G5782" s="25">
        <v>2009</v>
      </c>
      <c r="H5782" s="24">
        <v>0</v>
      </c>
      <c r="I5782" s="23" t="str">
        <f>VLOOKUP(J5782,PROCV!$E$1:$F$27,2,FALSE)</f>
        <v>15 - Pará</v>
      </c>
      <c r="J5782" s="22" t="s">
        <v>140</v>
      </c>
      <c r="K5782" s="22">
        <v>0</v>
      </c>
      <c r="L5782" s="21">
        <v>360000</v>
      </c>
      <c r="M5782" s="20">
        <f>VLOOKUP(G5782,PROCV!$A$110:$B$119,2,FALSE)</f>
        <v>1.5826205680692205</v>
      </c>
      <c r="N5782" s="17">
        <f t="shared" si="90"/>
        <v>569743.40450491942</v>
      </c>
    </row>
    <row r="5783" spans="1:14" x14ac:dyDescent="0.25">
      <c r="A5783" s="30" t="s">
        <v>48</v>
      </c>
      <c r="B5783" s="29">
        <v>91582</v>
      </c>
      <c r="C5783" s="28" t="s">
        <v>867</v>
      </c>
      <c r="D5783" s="27" t="s">
        <v>46</v>
      </c>
      <c r="E5783" s="27" t="s">
        <v>50</v>
      </c>
      <c r="F5783" s="26" t="str">
        <f>VLOOKUP(E5783,PROCV!$A$1:$B$107,2,TRUE)</f>
        <v>Educação e Criação em Artes</v>
      </c>
      <c r="G5783" s="25">
        <v>2009</v>
      </c>
      <c r="H5783" s="24">
        <v>0</v>
      </c>
      <c r="I5783" s="23" t="str">
        <f>VLOOKUP(J5783,PROCV!$E$1:$F$27,2,FALSE)</f>
        <v>35 - São Paulo</v>
      </c>
      <c r="J5783" s="22" t="s">
        <v>76</v>
      </c>
      <c r="K5783" s="22">
        <v>0</v>
      </c>
      <c r="L5783" s="21">
        <v>720000</v>
      </c>
      <c r="M5783" s="20">
        <f>VLOOKUP(G5783,PROCV!$A$110:$B$119,2,FALSE)</f>
        <v>1.5826205680692205</v>
      </c>
      <c r="N5783" s="17">
        <f t="shared" si="90"/>
        <v>1139486.8090098388</v>
      </c>
    </row>
    <row r="5784" spans="1:14" x14ac:dyDescent="0.25">
      <c r="A5784" s="30" t="s">
        <v>48</v>
      </c>
      <c r="B5784" s="29">
        <v>97863</v>
      </c>
      <c r="C5784" s="28" t="s">
        <v>866</v>
      </c>
      <c r="D5784" s="27" t="s">
        <v>46</v>
      </c>
      <c r="E5784" s="27" t="s">
        <v>50</v>
      </c>
      <c r="F5784" s="26" t="str">
        <f>VLOOKUP(E5784,PROCV!$A$1:$B$107,2,TRUE)</f>
        <v>Educação e Criação em Artes</v>
      </c>
      <c r="G5784" s="25">
        <v>2009</v>
      </c>
      <c r="H5784" s="24">
        <v>0</v>
      </c>
      <c r="I5784" s="23" t="str">
        <f>VLOOKUP(J5784,PROCV!$E$1:$F$27,2,FALSE)</f>
        <v>33 - Rio de Janeiro</v>
      </c>
      <c r="J5784" s="22" t="s">
        <v>82</v>
      </c>
      <c r="K5784" s="22">
        <v>0</v>
      </c>
      <c r="L5784" s="21">
        <v>500000</v>
      </c>
      <c r="M5784" s="20">
        <f>VLOOKUP(G5784,PROCV!$A$110:$B$119,2,FALSE)</f>
        <v>1.5826205680692205</v>
      </c>
      <c r="N5784" s="17">
        <f t="shared" si="90"/>
        <v>791310.28403461026</v>
      </c>
    </row>
    <row r="5785" spans="1:14" x14ac:dyDescent="0.25">
      <c r="A5785" s="30" t="s">
        <v>48</v>
      </c>
      <c r="B5785" s="29">
        <v>97864</v>
      </c>
      <c r="C5785" s="28" t="s">
        <v>866</v>
      </c>
      <c r="D5785" s="27" t="s">
        <v>46</v>
      </c>
      <c r="E5785" s="27" t="s">
        <v>50</v>
      </c>
      <c r="F5785" s="26" t="str">
        <f>VLOOKUP(E5785,PROCV!$A$1:$B$107,2,TRUE)</f>
        <v>Educação e Criação em Artes</v>
      </c>
      <c r="G5785" s="25">
        <v>2009</v>
      </c>
      <c r="H5785" s="24">
        <v>0</v>
      </c>
      <c r="I5785" s="23" t="str">
        <f>VLOOKUP(J5785,PROCV!$E$1:$F$27,2,FALSE)</f>
        <v>33 - Rio de Janeiro</v>
      </c>
      <c r="J5785" s="22" t="s">
        <v>82</v>
      </c>
      <c r="K5785" s="22">
        <v>0</v>
      </c>
      <c r="L5785" s="21">
        <v>500000</v>
      </c>
      <c r="M5785" s="20">
        <f>VLOOKUP(G5785,PROCV!$A$110:$B$119,2,FALSE)</f>
        <v>1.5826205680692205</v>
      </c>
      <c r="N5785" s="17">
        <f t="shared" si="90"/>
        <v>791310.28403461026</v>
      </c>
    </row>
    <row r="5786" spans="1:14" x14ac:dyDescent="0.25">
      <c r="A5786" s="30" t="s">
        <v>48</v>
      </c>
      <c r="B5786" s="29">
        <v>97579</v>
      </c>
      <c r="C5786" s="28" t="s">
        <v>865</v>
      </c>
      <c r="D5786" s="27" t="s">
        <v>46</v>
      </c>
      <c r="E5786" s="27" t="s">
        <v>50</v>
      </c>
      <c r="F5786" s="26" t="str">
        <f>VLOOKUP(E5786,PROCV!$A$1:$B$107,2,TRUE)</f>
        <v>Educação e Criação em Artes</v>
      </c>
      <c r="G5786" s="25">
        <v>2009</v>
      </c>
      <c r="H5786" s="24">
        <v>0</v>
      </c>
      <c r="I5786" s="23" t="str">
        <f>VLOOKUP(J5786,PROCV!$E$1:$F$27,2,FALSE)</f>
        <v>35 - São Paulo</v>
      </c>
      <c r="J5786" s="22" t="s">
        <v>76</v>
      </c>
      <c r="K5786" s="22">
        <v>0</v>
      </c>
      <c r="L5786" s="21">
        <v>100000</v>
      </c>
      <c r="M5786" s="20">
        <f>VLOOKUP(G5786,PROCV!$A$110:$B$119,2,FALSE)</f>
        <v>1.5826205680692205</v>
      </c>
      <c r="N5786" s="17">
        <f t="shared" si="90"/>
        <v>158262.05680692205</v>
      </c>
    </row>
    <row r="5787" spans="1:14" x14ac:dyDescent="0.25">
      <c r="A5787" s="30" t="s">
        <v>48</v>
      </c>
      <c r="B5787" s="29">
        <v>97583</v>
      </c>
      <c r="C5787" s="28" t="s">
        <v>864</v>
      </c>
      <c r="D5787" s="27" t="s">
        <v>46</v>
      </c>
      <c r="E5787" s="27" t="s">
        <v>50</v>
      </c>
      <c r="F5787" s="26" t="str">
        <f>VLOOKUP(E5787,PROCV!$A$1:$B$107,2,TRUE)</f>
        <v>Educação e Criação em Artes</v>
      </c>
      <c r="G5787" s="25">
        <v>2009</v>
      </c>
      <c r="H5787" s="24">
        <v>0</v>
      </c>
      <c r="I5787" s="23" t="str">
        <f>VLOOKUP(J5787,PROCV!$E$1:$F$27,2,FALSE)</f>
        <v>33 - Rio de Janeiro</v>
      </c>
      <c r="J5787" s="22" t="s">
        <v>82</v>
      </c>
      <c r="K5787" s="22">
        <v>0</v>
      </c>
      <c r="L5787" s="21">
        <v>700000</v>
      </c>
      <c r="M5787" s="20">
        <f>VLOOKUP(G5787,PROCV!$A$110:$B$119,2,FALSE)</f>
        <v>1.5826205680692205</v>
      </c>
      <c r="N5787" s="17">
        <f t="shared" si="90"/>
        <v>1107834.3976484544</v>
      </c>
    </row>
    <row r="5788" spans="1:14" x14ac:dyDescent="0.25">
      <c r="A5788" s="30" t="s">
        <v>48</v>
      </c>
      <c r="B5788" s="29">
        <v>90933</v>
      </c>
      <c r="C5788" s="28" t="s">
        <v>863</v>
      </c>
      <c r="D5788" s="27" t="s">
        <v>4</v>
      </c>
      <c r="E5788" s="27" t="s">
        <v>230</v>
      </c>
      <c r="F5788" s="26" t="str">
        <f>VLOOKUP(E5788,PROCV!$A$1:$B$107,2,TRUE)</f>
        <v>Artes Cênicas e Espetáculo</v>
      </c>
      <c r="G5788" s="25">
        <v>2009</v>
      </c>
      <c r="H5788" s="24">
        <v>0</v>
      </c>
      <c r="I5788" s="23" t="str">
        <f>VLOOKUP(J5788,PROCV!$E$1:$F$27,2,FALSE)</f>
        <v>33 - Rio de Janeiro</v>
      </c>
      <c r="J5788" s="22" t="s">
        <v>82</v>
      </c>
      <c r="K5788" s="22">
        <v>0</v>
      </c>
      <c r="L5788" s="21">
        <v>50000</v>
      </c>
      <c r="M5788" s="20">
        <f>VLOOKUP(G5788,PROCV!$A$110:$B$119,2,FALSE)</f>
        <v>1.5826205680692205</v>
      </c>
      <c r="N5788" s="17">
        <f t="shared" si="90"/>
        <v>79131.028403461023</v>
      </c>
    </row>
    <row r="5789" spans="1:14" x14ac:dyDescent="0.25">
      <c r="A5789" s="30" t="s">
        <v>48</v>
      </c>
      <c r="B5789" s="29">
        <v>90952</v>
      </c>
      <c r="C5789" s="28" t="s">
        <v>862</v>
      </c>
      <c r="D5789" s="27" t="s">
        <v>4</v>
      </c>
      <c r="E5789" s="27" t="s">
        <v>230</v>
      </c>
      <c r="F5789" s="26" t="str">
        <f>VLOOKUP(E5789,PROCV!$A$1:$B$107,2,TRUE)</f>
        <v>Artes Cênicas e Espetáculo</v>
      </c>
      <c r="G5789" s="25">
        <v>2009</v>
      </c>
      <c r="H5789" s="24">
        <v>0</v>
      </c>
      <c r="I5789" s="23" t="str">
        <f>VLOOKUP(J5789,PROCV!$E$1:$F$27,2,FALSE)</f>
        <v>33 - Rio de Janeiro</v>
      </c>
      <c r="J5789" s="22" t="s">
        <v>82</v>
      </c>
      <c r="K5789" s="22">
        <v>0</v>
      </c>
      <c r="L5789" s="21">
        <v>100000</v>
      </c>
      <c r="M5789" s="20">
        <f>VLOOKUP(G5789,PROCV!$A$110:$B$119,2,FALSE)</f>
        <v>1.5826205680692205</v>
      </c>
      <c r="N5789" s="17">
        <f t="shared" si="90"/>
        <v>158262.05680692205</v>
      </c>
    </row>
    <row r="5790" spans="1:14" x14ac:dyDescent="0.25">
      <c r="A5790" s="30" t="s">
        <v>48</v>
      </c>
      <c r="B5790" s="29">
        <v>97440</v>
      </c>
      <c r="C5790" s="28" t="s">
        <v>861</v>
      </c>
      <c r="D5790" s="27" t="s">
        <v>4</v>
      </c>
      <c r="E5790" s="27" t="s">
        <v>224</v>
      </c>
      <c r="F5790" s="26" t="str">
        <f>VLOOKUP(E5790,PROCV!$A$1:$B$107,2,TRUE)</f>
        <v>Patrimônio</v>
      </c>
      <c r="G5790" s="25">
        <v>2009</v>
      </c>
      <c r="H5790" s="24">
        <v>0</v>
      </c>
      <c r="I5790" s="23" t="str">
        <f>VLOOKUP(J5790,PROCV!$E$1:$F$27,2,FALSE)</f>
        <v>35 - São Paulo</v>
      </c>
      <c r="J5790" s="22" t="s">
        <v>76</v>
      </c>
      <c r="K5790" s="22">
        <v>0</v>
      </c>
      <c r="L5790" s="21">
        <v>204173</v>
      </c>
      <c r="M5790" s="20">
        <f>VLOOKUP(G5790,PROCV!$A$110:$B$119,2,FALSE)</f>
        <v>1.5826205680692205</v>
      </c>
      <c r="N5790" s="17">
        <f t="shared" si="90"/>
        <v>323128.38924439694</v>
      </c>
    </row>
    <row r="5791" spans="1:14" x14ac:dyDescent="0.25">
      <c r="A5791" s="30" t="s">
        <v>48</v>
      </c>
      <c r="B5791" s="29">
        <v>91790</v>
      </c>
      <c r="C5791" s="28" t="s">
        <v>860</v>
      </c>
      <c r="D5791" s="27" t="s">
        <v>46</v>
      </c>
      <c r="E5791" s="27" t="s">
        <v>50</v>
      </c>
      <c r="F5791" s="26" t="str">
        <f>VLOOKUP(E5791,PROCV!$A$1:$B$107,2,TRUE)</f>
        <v>Educação e Criação em Artes</v>
      </c>
      <c r="G5791" s="25">
        <v>2009</v>
      </c>
      <c r="H5791" s="24">
        <v>0</v>
      </c>
      <c r="I5791" s="23" t="str">
        <f>VLOOKUP(J5791,PROCV!$E$1:$F$27,2,FALSE)</f>
        <v>35 - São Paulo</v>
      </c>
      <c r="J5791" s="22" t="s">
        <v>76</v>
      </c>
      <c r="K5791" s="22">
        <v>0</v>
      </c>
      <c r="L5791" s="21">
        <v>197600</v>
      </c>
      <c r="M5791" s="20">
        <f>VLOOKUP(G5791,PROCV!$A$110:$B$119,2,FALSE)</f>
        <v>1.5826205680692205</v>
      </c>
      <c r="N5791" s="17">
        <f t="shared" si="90"/>
        <v>312725.82425047795</v>
      </c>
    </row>
    <row r="5792" spans="1:14" x14ac:dyDescent="0.25">
      <c r="A5792" s="30" t="s">
        <v>48</v>
      </c>
      <c r="B5792" s="29">
        <v>91477</v>
      </c>
      <c r="C5792" s="28" t="s">
        <v>859</v>
      </c>
      <c r="D5792" s="27" t="s">
        <v>300</v>
      </c>
      <c r="E5792" s="27" t="s">
        <v>299</v>
      </c>
      <c r="F5792" s="26" t="str">
        <f>VLOOKUP(E5792,PROCV!$A$1:$B$107,2,TRUE)</f>
        <v>Patrimônio</v>
      </c>
      <c r="G5792" s="25">
        <v>2009</v>
      </c>
      <c r="H5792" s="24">
        <v>0</v>
      </c>
      <c r="I5792" s="23" t="str">
        <f>VLOOKUP(J5792,PROCV!$E$1:$F$27,2,FALSE)</f>
        <v>29 - Bahia</v>
      </c>
      <c r="J5792" s="22" t="s">
        <v>73</v>
      </c>
      <c r="K5792" s="22">
        <v>0</v>
      </c>
      <c r="L5792" s="21">
        <v>147140</v>
      </c>
      <c r="M5792" s="20">
        <f>VLOOKUP(G5792,PROCV!$A$110:$B$119,2,FALSE)</f>
        <v>1.5826205680692205</v>
      </c>
      <c r="N5792" s="17">
        <f t="shared" si="90"/>
        <v>232866.7903857051</v>
      </c>
    </row>
    <row r="5793" spans="1:14" x14ac:dyDescent="0.25">
      <c r="A5793" s="30" t="s">
        <v>48</v>
      </c>
      <c r="B5793" s="29">
        <v>88156</v>
      </c>
      <c r="C5793" s="28" t="s">
        <v>858</v>
      </c>
      <c r="D5793" s="27" t="s">
        <v>300</v>
      </c>
      <c r="E5793" s="27" t="s">
        <v>770</v>
      </c>
      <c r="F5793" s="26" t="str">
        <f>VLOOKUP(E5793,PROCV!$A$1:$B$107,2,TRUE)</f>
        <v>Arquitetura e Design</v>
      </c>
      <c r="G5793" s="25">
        <v>2009</v>
      </c>
      <c r="H5793" s="24">
        <v>0</v>
      </c>
      <c r="I5793" s="23" t="str">
        <f>VLOOKUP(J5793,PROCV!$E$1:$F$27,2,FALSE)</f>
        <v>26 - Pernambuco</v>
      </c>
      <c r="J5793" s="22" t="s">
        <v>44</v>
      </c>
      <c r="K5793" s="22">
        <v>0</v>
      </c>
      <c r="L5793" s="21">
        <v>246928.6</v>
      </c>
      <c r="M5793" s="20">
        <f>VLOOKUP(G5793,PROCV!$A$110:$B$119,2,FALSE)</f>
        <v>1.5826205680692205</v>
      </c>
      <c r="N5793" s="17">
        <f t="shared" si="90"/>
        <v>390794.28120453731</v>
      </c>
    </row>
    <row r="5794" spans="1:14" x14ac:dyDescent="0.25">
      <c r="A5794" s="30" t="s">
        <v>48</v>
      </c>
      <c r="B5794" s="29">
        <v>93020</v>
      </c>
      <c r="C5794" s="28" t="s">
        <v>857</v>
      </c>
      <c r="D5794" s="27" t="s">
        <v>46</v>
      </c>
      <c r="E5794" s="27" t="s">
        <v>50</v>
      </c>
      <c r="F5794" s="26" t="str">
        <f>VLOOKUP(E5794,PROCV!$A$1:$B$107,2,TRUE)</f>
        <v>Educação e Criação em Artes</v>
      </c>
      <c r="G5794" s="25">
        <v>2009</v>
      </c>
      <c r="H5794" s="24">
        <v>0</v>
      </c>
      <c r="I5794" s="23" t="str">
        <f>VLOOKUP(J5794,PROCV!$E$1:$F$27,2,FALSE)</f>
        <v>33 - Rio de Janeiro</v>
      </c>
      <c r="J5794" s="22" t="s">
        <v>82</v>
      </c>
      <c r="K5794" s="22">
        <v>0</v>
      </c>
      <c r="L5794" s="21">
        <v>400000</v>
      </c>
      <c r="M5794" s="20">
        <f>VLOOKUP(G5794,PROCV!$A$110:$B$119,2,FALSE)</f>
        <v>1.5826205680692205</v>
      </c>
      <c r="N5794" s="17">
        <f t="shared" si="90"/>
        <v>633048.22722768818</v>
      </c>
    </row>
    <row r="5795" spans="1:14" x14ac:dyDescent="0.25">
      <c r="A5795" s="30" t="s">
        <v>48</v>
      </c>
      <c r="B5795" s="29">
        <v>83599</v>
      </c>
      <c r="C5795" s="28" t="s">
        <v>856</v>
      </c>
      <c r="D5795" s="27" t="s">
        <v>46</v>
      </c>
      <c r="E5795" s="27" t="s">
        <v>50</v>
      </c>
      <c r="F5795" s="26" t="str">
        <f>VLOOKUP(E5795,PROCV!$A$1:$B$107,2,TRUE)</f>
        <v>Educação e Criação em Artes</v>
      </c>
      <c r="G5795" s="25">
        <v>2009</v>
      </c>
      <c r="H5795" s="24">
        <v>0</v>
      </c>
      <c r="I5795" s="23" t="str">
        <f>VLOOKUP(J5795,PROCV!$E$1:$F$27,2,FALSE)</f>
        <v>26 - Pernambuco</v>
      </c>
      <c r="J5795" s="22" t="s">
        <v>44</v>
      </c>
      <c r="K5795" s="22">
        <v>0</v>
      </c>
      <c r="L5795" s="21">
        <v>177808</v>
      </c>
      <c r="M5795" s="20">
        <f>VLOOKUP(G5795,PROCV!$A$110:$B$119,2,FALSE)</f>
        <v>1.5826205680692205</v>
      </c>
      <c r="N5795" s="17">
        <f t="shared" si="90"/>
        <v>281402.59796725196</v>
      </c>
    </row>
    <row r="5796" spans="1:14" x14ac:dyDescent="0.25">
      <c r="A5796" s="30" t="s">
        <v>48</v>
      </c>
      <c r="B5796" s="29">
        <v>92834</v>
      </c>
      <c r="C5796" s="28" t="s">
        <v>855</v>
      </c>
      <c r="D5796" s="27" t="s">
        <v>114</v>
      </c>
      <c r="E5796" s="27" t="s">
        <v>237</v>
      </c>
      <c r="F5796" s="26" t="str">
        <f>VLOOKUP(E5796,PROCV!$A$1:$B$107,2,TRUE)</f>
        <v>Patrimônio</v>
      </c>
      <c r="G5796" s="25">
        <v>2009</v>
      </c>
      <c r="H5796" s="24">
        <v>0</v>
      </c>
      <c r="I5796" s="23" t="str">
        <f>VLOOKUP(J5796,PROCV!$E$1:$F$27,2,FALSE)</f>
        <v>53 - Distrito Federal</v>
      </c>
      <c r="J5796" s="22" t="s">
        <v>75</v>
      </c>
      <c r="K5796" s="22">
        <v>0</v>
      </c>
      <c r="L5796" s="21">
        <v>79110</v>
      </c>
      <c r="M5796" s="20">
        <f>VLOOKUP(G5796,PROCV!$A$110:$B$119,2,FALSE)</f>
        <v>1.5826205680692205</v>
      </c>
      <c r="N5796" s="17">
        <f t="shared" si="90"/>
        <v>125201.11313995603</v>
      </c>
    </row>
    <row r="5797" spans="1:14" x14ac:dyDescent="0.25">
      <c r="A5797" s="30" t="s">
        <v>48</v>
      </c>
      <c r="B5797" s="29">
        <v>91971</v>
      </c>
      <c r="C5797" s="28" t="s">
        <v>854</v>
      </c>
      <c r="D5797" s="27" t="s">
        <v>4</v>
      </c>
      <c r="E5797" s="27" t="s">
        <v>230</v>
      </c>
      <c r="F5797" s="26" t="str">
        <f>VLOOKUP(E5797,PROCV!$A$1:$B$107,2,TRUE)</f>
        <v>Artes Cênicas e Espetáculo</v>
      </c>
      <c r="G5797" s="25">
        <v>2009</v>
      </c>
      <c r="H5797" s="24">
        <v>0</v>
      </c>
      <c r="I5797" s="23" t="str">
        <f>VLOOKUP(J5797,PROCV!$E$1:$F$27,2,FALSE)</f>
        <v>31 - Minas Gerais</v>
      </c>
      <c r="J5797" s="22" t="s">
        <v>85</v>
      </c>
      <c r="K5797" s="22">
        <v>0</v>
      </c>
      <c r="L5797" s="21">
        <v>25000</v>
      </c>
      <c r="M5797" s="20">
        <f>VLOOKUP(G5797,PROCV!$A$110:$B$119,2,FALSE)</f>
        <v>1.5826205680692205</v>
      </c>
      <c r="N5797" s="17">
        <f t="shared" si="90"/>
        <v>39565.514201730512</v>
      </c>
    </row>
    <row r="5798" spans="1:14" x14ac:dyDescent="0.25">
      <c r="A5798" s="30" t="s">
        <v>48</v>
      </c>
      <c r="B5798" s="29">
        <v>88066</v>
      </c>
      <c r="C5798" s="28" t="s">
        <v>853</v>
      </c>
      <c r="D5798" s="27" t="s">
        <v>46</v>
      </c>
      <c r="E5798" s="27" t="s">
        <v>50</v>
      </c>
      <c r="F5798" s="26" t="str">
        <f>VLOOKUP(E5798,PROCV!$A$1:$B$107,2,TRUE)</f>
        <v>Educação e Criação em Artes</v>
      </c>
      <c r="G5798" s="25">
        <v>2009</v>
      </c>
      <c r="H5798" s="24">
        <v>0</v>
      </c>
      <c r="I5798" s="23" t="str">
        <f>VLOOKUP(J5798,PROCV!$E$1:$F$27,2,FALSE)</f>
        <v>31 - Minas Gerais</v>
      </c>
      <c r="J5798" s="22" t="s">
        <v>85</v>
      </c>
      <c r="K5798" s="22">
        <v>0</v>
      </c>
      <c r="L5798" s="21">
        <v>74180</v>
      </c>
      <c r="M5798" s="20">
        <f>VLOOKUP(G5798,PROCV!$A$110:$B$119,2,FALSE)</f>
        <v>1.5826205680692205</v>
      </c>
      <c r="N5798" s="17">
        <f t="shared" si="90"/>
        <v>117398.79373937477</v>
      </c>
    </row>
    <row r="5799" spans="1:14" x14ac:dyDescent="0.25">
      <c r="A5799" s="30" t="s">
        <v>48</v>
      </c>
      <c r="B5799" s="29">
        <v>95368</v>
      </c>
      <c r="C5799" s="28" t="s">
        <v>852</v>
      </c>
      <c r="D5799" s="27" t="s">
        <v>4</v>
      </c>
      <c r="E5799" s="27" t="s">
        <v>224</v>
      </c>
      <c r="F5799" s="26" t="str">
        <f>VLOOKUP(E5799,PROCV!$A$1:$B$107,2,TRUE)</f>
        <v>Patrimônio</v>
      </c>
      <c r="G5799" s="25">
        <v>2009</v>
      </c>
      <c r="H5799" s="24">
        <v>0</v>
      </c>
      <c r="I5799" s="23" t="str">
        <f>VLOOKUP(J5799,PROCV!$E$1:$F$27,2,FALSE)</f>
        <v>33 - Rio de Janeiro</v>
      </c>
      <c r="J5799" s="22" t="s">
        <v>82</v>
      </c>
      <c r="K5799" s="22">
        <v>0</v>
      </c>
      <c r="L5799" s="21">
        <v>150000</v>
      </c>
      <c r="M5799" s="20">
        <f>VLOOKUP(G5799,PROCV!$A$110:$B$119,2,FALSE)</f>
        <v>1.5826205680692205</v>
      </c>
      <c r="N5799" s="17">
        <f t="shared" si="90"/>
        <v>237393.08521038308</v>
      </c>
    </row>
    <row r="5800" spans="1:14" x14ac:dyDescent="0.25">
      <c r="A5800" s="30" t="s">
        <v>48</v>
      </c>
      <c r="B5800" s="29">
        <v>98454</v>
      </c>
      <c r="C5800" s="28" t="s">
        <v>851</v>
      </c>
      <c r="D5800" s="27" t="s">
        <v>4</v>
      </c>
      <c r="E5800" s="27" t="s">
        <v>224</v>
      </c>
      <c r="F5800" s="26" t="str">
        <f>VLOOKUP(E5800,PROCV!$A$1:$B$107,2,TRUE)</f>
        <v>Patrimônio</v>
      </c>
      <c r="G5800" s="25">
        <v>2009</v>
      </c>
      <c r="H5800" s="24">
        <v>0</v>
      </c>
      <c r="I5800" s="23" t="str">
        <f>VLOOKUP(J5800,PROCV!$E$1:$F$27,2,FALSE)</f>
        <v>33 - Rio de Janeiro</v>
      </c>
      <c r="J5800" s="22" t="s">
        <v>82</v>
      </c>
      <c r="K5800" s="22">
        <v>0</v>
      </c>
      <c r="L5800" s="21">
        <v>1000000</v>
      </c>
      <c r="M5800" s="20">
        <f>VLOOKUP(G5800,PROCV!$A$110:$B$119,2,FALSE)</f>
        <v>1.5826205680692205</v>
      </c>
      <c r="N5800" s="17">
        <f t="shared" si="90"/>
        <v>1582620.5680692205</v>
      </c>
    </row>
    <row r="5801" spans="1:14" x14ac:dyDescent="0.25">
      <c r="A5801" s="30" t="s">
        <v>48</v>
      </c>
      <c r="B5801" s="29">
        <v>93584</v>
      </c>
      <c r="C5801" s="28" t="s">
        <v>850</v>
      </c>
      <c r="D5801" s="27" t="s">
        <v>46</v>
      </c>
      <c r="E5801" s="27" t="s">
        <v>50</v>
      </c>
      <c r="F5801" s="26" t="str">
        <f>VLOOKUP(E5801,PROCV!$A$1:$B$107,2,TRUE)</f>
        <v>Educação e Criação em Artes</v>
      </c>
      <c r="G5801" s="25">
        <v>2009</v>
      </c>
      <c r="H5801" s="24">
        <v>0</v>
      </c>
      <c r="I5801" s="23" t="str">
        <f>VLOOKUP(J5801,PROCV!$E$1:$F$27,2,FALSE)</f>
        <v>28 - Sergipe</v>
      </c>
      <c r="J5801" s="22" t="s">
        <v>49</v>
      </c>
      <c r="K5801" s="22">
        <v>0</v>
      </c>
      <c r="L5801" s="21">
        <v>250000</v>
      </c>
      <c r="M5801" s="20">
        <f>VLOOKUP(G5801,PROCV!$A$110:$B$119,2,FALSE)</f>
        <v>1.5826205680692205</v>
      </c>
      <c r="N5801" s="17">
        <f t="shared" si="90"/>
        <v>395655.14201730513</v>
      </c>
    </row>
    <row r="5802" spans="1:14" x14ac:dyDescent="0.25">
      <c r="A5802" s="30" t="s">
        <v>48</v>
      </c>
      <c r="B5802" s="29">
        <v>90835</v>
      </c>
      <c r="C5802" s="28" t="s">
        <v>849</v>
      </c>
      <c r="D5802" s="27" t="s">
        <v>46</v>
      </c>
      <c r="E5802" s="27" t="s">
        <v>50</v>
      </c>
      <c r="F5802" s="26" t="str">
        <f>VLOOKUP(E5802,PROCV!$A$1:$B$107,2,TRUE)</f>
        <v>Educação e Criação em Artes</v>
      </c>
      <c r="G5802" s="25">
        <v>2009</v>
      </c>
      <c r="H5802" s="24">
        <v>0</v>
      </c>
      <c r="I5802" s="23" t="str">
        <f>VLOOKUP(J5802,PROCV!$E$1:$F$27,2,FALSE)</f>
        <v>53 - Distrito Federal</v>
      </c>
      <c r="J5802" s="22" t="s">
        <v>75</v>
      </c>
      <c r="K5802" s="22">
        <v>0</v>
      </c>
      <c r="L5802" s="21">
        <v>50000</v>
      </c>
      <c r="M5802" s="20">
        <f>VLOOKUP(G5802,PROCV!$A$110:$B$119,2,FALSE)</f>
        <v>1.5826205680692205</v>
      </c>
      <c r="N5802" s="17">
        <f t="shared" si="90"/>
        <v>79131.028403461023</v>
      </c>
    </row>
    <row r="5803" spans="1:14" x14ac:dyDescent="0.25">
      <c r="A5803" s="30" t="s">
        <v>48</v>
      </c>
      <c r="B5803" s="29">
        <v>93646</v>
      </c>
      <c r="C5803" s="28" t="s">
        <v>848</v>
      </c>
      <c r="D5803" s="27" t="s">
        <v>46</v>
      </c>
      <c r="E5803" s="27" t="s">
        <v>50</v>
      </c>
      <c r="F5803" s="26" t="str">
        <f>VLOOKUP(E5803,PROCV!$A$1:$B$107,2,TRUE)</f>
        <v>Educação e Criação em Artes</v>
      </c>
      <c r="G5803" s="25">
        <v>2009</v>
      </c>
      <c r="H5803" s="24">
        <v>0</v>
      </c>
      <c r="I5803" s="23" t="str">
        <f>VLOOKUP(J5803,PROCV!$E$1:$F$27,2,FALSE)</f>
        <v>53 - Distrito Federal</v>
      </c>
      <c r="J5803" s="22" t="s">
        <v>75</v>
      </c>
      <c r="K5803" s="22">
        <v>0</v>
      </c>
      <c r="L5803" s="21">
        <v>120000</v>
      </c>
      <c r="M5803" s="20">
        <f>VLOOKUP(G5803,PROCV!$A$110:$B$119,2,FALSE)</f>
        <v>1.5826205680692205</v>
      </c>
      <c r="N5803" s="17">
        <f t="shared" si="90"/>
        <v>189914.46816830646</v>
      </c>
    </row>
    <row r="5804" spans="1:14" x14ac:dyDescent="0.25">
      <c r="A5804" s="30" t="s">
        <v>48</v>
      </c>
      <c r="B5804" s="29">
        <v>810320</v>
      </c>
      <c r="C5804" s="28" t="s">
        <v>847</v>
      </c>
      <c r="D5804" s="27" t="s">
        <v>46</v>
      </c>
      <c r="E5804" s="27" t="s">
        <v>50</v>
      </c>
      <c r="F5804" s="26" t="str">
        <f>VLOOKUP(E5804,PROCV!$A$1:$B$107,2,TRUE)</f>
        <v>Educação e Criação em Artes</v>
      </c>
      <c r="G5804" s="25">
        <v>2009</v>
      </c>
      <c r="H5804" s="24">
        <v>0</v>
      </c>
      <c r="I5804" s="23" t="str">
        <f>VLOOKUP(J5804,PROCV!$E$1:$F$27,2,FALSE)</f>
        <v>52 - Goiás</v>
      </c>
      <c r="J5804" s="22" t="s">
        <v>97</v>
      </c>
      <c r="K5804" s="22">
        <v>0</v>
      </c>
      <c r="L5804" s="21">
        <v>257423.17</v>
      </c>
      <c r="M5804" s="20">
        <f>VLOOKUP(G5804,PROCV!$A$110:$B$119,2,FALSE)</f>
        <v>1.5826205680692205</v>
      </c>
      <c r="N5804" s="17">
        <f t="shared" si="90"/>
        <v>407403.20353957952</v>
      </c>
    </row>
    <row r="5805" spans="1:14" x14ac:dyDescent="0.25">
      <c r="A5805" s="30" t="s">
        <v>48</v>
      </c>
      <c r="B5805" s="29">
        <v>93346</v>
      </c>
      <c r="C5805" s="28" t="s">
        <v>846</v>
      </c>
      <c r="D5805" s="27" t="s">
        <v>46</v>
      </c>
      <c r="E5805" s="27" t="s">
        <v>50</v>
      </c>
      <c r="F5805" s="26" t="str">
        <f>VLOOKUP(E5805,PROCV!$A$1:$B$107,2,TRUE)</f>
        <v>Educação e Criação em Artes</v>
      </c>
      <c r="G5805" s="25">
        <v>2009</v>
      </c>
      <c r="H5805" s="24">
        <v>0</v>
      </c>
      <c r="I5805" s="23" t="str">
        <f>VLOOKUP(J5805,PROCV!$E$1:$F$27,2,FALSE)</f>
        <v>35 - São Paulo</v>
      </c>
      <c r="J5805" s="22" t="s">
        <v>76</v>
      </c>
      <c r="K5805" s="22">
        <v>0</v>
      </c>
      <c r="L5805" s="21">
        <v>341900</v>
      </c>
      <c r="M5805" s="20">
        <f>VLOOKUP(G5805,PROCV!$A$110:$B$119,2,FALSE)</f>
        <v>1.5826205680692205</v>
      </c>
      <c r="N5805" s="17">
        <f t="shared" si="90"/>
        <v>541097.97222286649</v>
      </c>
    </row>
    <row r="5806" spans="1:14" ht="26.25" x14ac:dyDescent="0.25">
      <c r="A5806" s="30" t="s">
        <v>48</v>
      </c>
      <c r="B5806" s="29">
        <v>89573</v>
      </c>
      <c r="C5806" s="28" t="s">
        <v>845</v>
      </c>
      <c r="D5806" s="27" t="s">
        <v>189</v>
      </c>
      <c r="E5806" s="27" t="s">
        <v>844</v>
      </c>
      <c r="F5806" s="26" t="str">
        <f>VLOOKUP(E5806,PROCV!$A$1:$B$107,2,TRUE)</f>
        <v>Educação e Criação em Artes</v>
      </c>
      <c r="G5806" s="25">
        <v>2009</v>
      </c>
      <c r="H5806" s="24">
        <v>0</v>
      </c>
      <c r="I5806" s="23" t="str">
        <f>VLOOKUP(J5806,PROCV!$E$1:$F$27,2,FALSE)</f>
        <v>53 - Distrito Federal</v>
      </c>
      <c r="J5806" s="22" t="s">
        <v>75</v>
      </c>
      <c r="K5806" s="22">
        <v>0</v>
      </c>
      <c r="L5806" s="21">
        <v>296400</v>
      </c>
      <c r="M5806" s="20">
        <f>VLOOKUP(G5806,PROCV!$A$110:$B$119,2,FALSE)</f>
        <v>1.5826205680692205</v>
      </c>
      <c r="N5806" s="17">
        <f t="shared" si="90"/>
        <v>469088.73637571692</v>
      </c>
    </row>
    <row r="5807" spans="1:14" x14ac:dyDescent="0.25">
      <c r="A5807" s="30" t="s">
        <v>48</v>
      </c>
      <c r="B5807" s="29">
        <v>95279</v>
      </c>
      <c r="C5807" s="28" t="s">
        <v>843</v>
      </c>
      <c r="D5807" s="27" t="s">
        <v>46</v>
      </c>
      <c r="E5807" s="27" t="s">
        <v>50</v>
      </c>
      <c r="F5807" s="26" t="str">
        <f>VLOOKUP(E5807,PROCV!$A$1:$B$107,2,TRUE)</f>
        <v>Educação e Criação em Artes</v>
      </c>
      <c r="G5807" s="25">
        <v>2009</v>
      </c>
      <c r="H5807" s="24">
        <v>0</v>
      </c>
      <c r="I5807" s="23" t="str">
        <f>VLOOKUP(J5807,PROCV!$E$1:$F$27,2,FALSE)</f>
        <v>41 - Paraná</v>
      </c>
      <c r="J5807" s="22" t="s">
        <v>106</v>
      </c>
      <c r="K5807" s="22">
        <v>0</v>
      </c>
      <c r="L5807" s="21">
        <v>197400</v>
      </c>
      <c r="M5807" s="20">
        <f>VLOOKUP(G5807,PROCV!$A$110:$B$119,2,FALSE)</f>
        <v>1.5826205680692205</v>
      </c>
      <c r="N5807" s="17">
        <f t="shared" si="90"/>
        <v>312409.30013686413</v>
      </c>
    </row>
    <row r="5808" spans="1:14" x14ac:dyDescent="0.25">
      <c r="A5808" s="30" t="s">
        <v>48</v>
      </c>
      <c r="B5808" s="29">
        <v>95916</v>
      </c>
      <c r="C5808" s="28" t="s">
        <v>842</v>
      </c>
      <c r="D5808" s="27" t="s">
        <v>114</v>
      </c>
      <c r="E5808" s="27" t="s">
        <v>237</v>
      </c>
      <c r="F5808" s="26" t="str">
        <f>VLOOKUP(E5808,PROCV!$A$1:$B$107,2,TRUE)</f>
        <v>Patrimônio</v>
      </c>
      <c r="G5808" s="25">
        <v>2009</v>
      </c>
      <c r="H5808" s="24">
        <v>0</v>
      </c>
      <c r="I5808" s="23" t="str">
        <f>VLOOKUP(J5808,PROCV!$E$1:$F$27,2,FALSE)</f>
        <v>53 - Distrito Federal</v>
      </c>
      <c r="J5808" s="22" t="s">
        <v>75</v>
      </c>
      <c r="K5808" s="22">
        <v>0</v>
      </c>
      <c r="L5808" s="21">
        <v>50000</v>
      </c>
      <c r="M5808" s="20">
        <f>VLOOKUP(G5808,PROCV!$A$110:$B$119,2,FALSE)</f>
        <v>1.5826205680692205</v>
      </c>
      <c r="N5808" s="17">
        <f t="shared" si="90"/>
        <v>79131.028403461023</v>
      </c>
    </row>
    <row r="5809" spans="1:14" x14ac:dyDescent="0.25">
      <c r="A5809" s="30" t="s">
        <v>48</v>
      </c>
      <c r="B5809" s="29">
        <v>95905</v>
      </c>
      <c r="C5809" s="28" t="s">
        <v>841</v>
      </c>
      <c r="D5809" s="27" t="s">
        <v>46</v>
      </c>
      <c r="E5809" s="27" t="s">
        <v>50</v>
      </c>
      <c r="F5809" s="26" t="str">
        <f>VLOOKUP(E5809,PROCV!$A$1:$B$107,2,TRUE)</f>
        <v>Educação e Criação em Artes</v>
      </c>
      <c r="G5809" s="25">
        <v>2009</v>
      </c>
      <c r="H5809" s="24">
        <v>0</v>
      </c>
      <c r="I5809" s="23" t="str">
        <f>VLOOKUP(J5809,PROCV!$E$1:$F$27,2,FALSE)</f>
        <v>53 - Distrito Federal</v>
      </c>
      <c r="J5809" s="22" t="s">
        <v>75</v>
      </c>
      <c r="K5809" s="22">
        <v>0</v>
      </c>
      <c r="L5809" s="21">
        <v>104300</v>
      </c>
      <c r="M5809" s="20">
        <f>VLOOKUP(G5809,PROCV!$A$110:$B$119,2,FALSE)</f>
        <v>1.5826205680692205</v>
      </c>
      <c r="N5809" s="17">
        <f t="shared" si="90"/>
        <v>165067.32524961969</v>
      </c>
    </row>
    <row r="5810" spans="1:14" x14ac:dyDescent="0.25">
      <c r="A5810" s="30" t="s">
        <v>48</v>
      </c>
      <c r="B5810" s="29">
        <v>94013</v>
      </c>
      <c r="C5810" s="28" t="s">
        <v>840</v>
      </c>
      <c r="D5810" s="27" t="s">
        <v>4</v>
      </c>
      <c r="E5810" s="27" t="s">
        <v>224</v>
      </c>
      <c r="F5810" s="26" t="str">
        <f>VLOOKUP(E5810,PROCV!$A$1:$B$107,2,TRUE)</f>
        <v>Patrimônio</v>
      </c>
      <c r="G5810" s="25">
        <v>2009</v>
      </c>
      <c r="H5810" s="24">
        <v>0</v>
      </c>
      <c r="I5810" s="23" t="str">
        <f>VLOOKUP(J5810,PROCV!$E$1:$F$27,2,FALSE)</f>
        <v>35 - São Paulo</v>
      </c>
      <c r="J5810" s="22" t="s">
        <v>76</v>
      </c>
      <c r="K5810" s="22">
        <v>0</v>
      </c>
      <c r="L5810" s="21">
        <v>100000</v>
      </c>
      <c r="M5810" s="20">
        <f>VLOOKUP(G5810,PROCV!$A$110:$B$119,2,FALSE)</f>
        <v>1.5826205680692205</v>
      </c>
      <c r="N5810" s="17">
        <f t="shared" si="90"/>
        <v>158262.05680692205</v>
      </c>
    </row>
    <row r="5811" spans="1:14" x14ac:dyDescent="0.25">
      <c r="A5811" s="30" t="s">
        <v>48</v>
      </c>
      <c r="B5811" s="29">
        <v>91038</v>
      </c>
      <c r="C5811" s="28" t="s">
        <v>839</v>
      </c>
      <c r="D5811" s="27" t="s">
        <v>46</v>
      </c>
      <c r="E5811" s="27" t="s">
        <v>50</v>
      </c>
      <c r="F5811" s="26" t="str">
        <f>VLOOKUP(E5811,PROCV!$A$1:$B$107,2,TRUE)</f>
        <v>Educação e Criação em Artes</v>
      </c>
      <c r="G5811" s="25">
        <v>2009</v>
      </c>
      <c r="H5811" s="24">
        <v>0</v>
      </c>
      <c r="I5811" s="23" t="str">
        <f>VLOOKUP(J5811,PROCV!$E$1:$F$27,2,FALSE)</f>
        <v>29 - Bahia</v>
      </c>
      <c r="J5811" s="22" t="s">
        <v>73</v>
      </c>
      <c r="K5811" s="22">
        <v>0</v>
      </c>
      <c r="L5811" s="21">
        <v>1400000</v>
      </c>
      <c r="M5811" s="20">
        <f>VLOOKUP(G5811,PROCV!$A$110:$B$119,2,FALSE)</f>
        <v>1.5826205680692205</v>
      </c>
      <c r="N5811" s="17">
        <f t="shared" si="90"/>
        <v>2215668.7952969088</v>
      </c>
    </row>
    <row r="5812" spans="1:14" x14ac:dyDescent="0.25">
      <c r="A5812" s="30" t="s">
        <v>48</v>
      </c>
      <c r="B5812" s="29">
        <v>92372</v>
      </c>
      <c r="C5812" s="28" t="s">
        <v>838</v>
      </c>
      <c r="D5812" s="27" t="s">
        <v>46</v>
      </c>
      <c r="E5812" s="27" t="s">
        <v>50</v>
      </c>
      <c r="F5812" s="26" t="str">
        <f>VLOOKUP(E5812,PROCV!$A$1:$B$107,2,TRUE)</f>
        <v>Educação e Criação em Artes</v>
      </c>
      <c r="G5812" s="25">
        <v>2009</v>
      </c>
      <c r="H5812" s="24">
        <v>0</v>
      </c>
      <c r="I5812" s="23" t="str">
        <f>VLOOKUP(J5812,PROCV!$E$1:$F$27,2,FALSE)</f>
        <v>53 - Distrito Federal</v>
      </c>
      <c r="J5812" s="22" t="s">
        <v>75</v>
      </c>
      <c r="K5812" s="22">
        <v>0</v>
      </c>
      <c r="L5812" s="21">
        <v>80000</v>
      </c>
      <c r="M5812" s="20">
        <f>VLOOKUP(G5812,PROCV!$A$110:$B$119,2,FALSE)</f>
        <v>1.5826205680692205</v>
      </c>
      <c r="N5812" s="17">
        <f t="shared" si="90"/>
        <v>126609.64544553764</v>
      </c>
    </row>
    <row r="5813" spans="1:14" x14ac:dyDescent="0.25">
      <c r="A5813" s="30" t="s">
        <v>48</v>
      </c>
      <c r="B5813" s="29">
        <v>91481</v>
      </c>
      <c r="C5813" s="28" t="s">
        <v>837</v>
      </c>
      <c r="D5813" s="27" t="s">
        <v>46</v>
      </c>
      <c r="E5813" s="27" t="s">
        <v>50</v>
      </c>
      <c r="F5813" s="26" t="str">
        <f>VLOOKUP(E5813,PROCV!$A$1:$B$107,2,TRUE)</f>
        <v>Educação e Criação em Artes</v>
      </c>
      <c r="G5813" s="25">
        <v>2009</v>
      </c>
      <c r="H5813" s="24">
        <v>0</v>
      </c>
      <c r="I5813" s="23" t="str">
        <f>VLOOKUP(J5813,PROCV!$E$1:$F$27,2,FALSE)</f>
        <v>23 - Ceará</v>
      </c>
      <c r="J5813" s="22" t="s">
        <v>52</v>
      </c>
      <c r="K5813" s="22">
        <v>0</v>
      </c>
      <c r="L5813" s="21">
        <v>901987.34</v>
      </c>
      <c r="M5813" s="20">
        <f>VLOOKUP(G5813,PROCV!$A$110:$B$119,2,FALSE)</f>
        <v>1.5826205680692205</v>
      </c>
      <c r="N5813" s="17">
        <f t="shared" si="90"/>
        <v>1427503.7164220451</v>
      </c>
    </row>
    <row r="5814" spans="1:14" x14ac:dyDescent="0.25">
      <c r="A5814" s="30" t="s">
        <v>48</v>
      </c>
      <c r="B5814" s="29">
        <v>89347</v>
      </c>
      <c r="C5814" s="28" t="s">
        <v>836</v>
      </c>
      <c r="D5814" s="27" t="s">
        <v>46</v>
      </c>
      <c r="E5814" s="27" t="s">
        <v>50</v>
      </c>
      <c r="F5814" s="26" t="str">
        <f>VLOOKUP(E5814,PROCV!$A$1:$B$107,2,TRUE)</f>
        <v>Educação e Criação em Artes</v>
      </c>
      <c r="G5814" s="25">
        <v>2009</v>
      </c>
      <c r="H5814" s="24">
        <v>0</v>
      </c>
      <c r="I5814" s="23" t="str">
        <f>VLOOKUP(J5814,PROCV!$E$1:$F$27,2,FALSE)</f>
        <v>31 - Minas Gerais</v>
      </c>
      <c r="J5814" s="22" t="s">
        <v>85</v>
      </c>
      <c r="K5814" s="22">
        <v>0</v>
      </c>
      <c r="L5814" s="21">
        <v>77833.2</v>
      </c>
      <c r="M5814" s="20">
        <f>VLOOKUP(G5814,PROCV!$A$110:$B$119,2,FALSE)</f>
        <v>1.5826205680692205</v>
      </c>
      <c r="N5814" s="17">
        <f t="shared" si="90"/>
        <v>123180.42319864525</v>
      </c>
    </row>
    <row r="5815" spans="1:14" x14ac:dyDescent="0.25">
      <c r="A5815" s="30" t="s">
        <v>48</v>
      </c>
      <c r="B5815" s="29">
        <v>94837</v>
      </c>
      <c r="C5815" s="28" t="s">
        <v>835</v>
      </c>
      <c r="D5815" s="27" t="s">
        <v>46</v>
      </c>
      <c r="E5815" s="27" t="s">
        <v>50</v>
      </c>
      <c r="F5815" s="26" t="str">
        <f>VLOOKUP(E5815,PROCV!$A$1:$B$107,2,TRUE)</f>
        <v>Educação e Criação em Artes</v>
      </c>
      <c r="G5815" s="25">
        <v>2009</v>
      </c>
      <c r="H5815" s="24">
        <v>0</v>
      </c>
      <c r="I5815" s="23" t="str">
        <f>VLOOKUP(J5815,PROCV!$E$1:$F$27,2,FALSE)</f>
        <v>31 - Minas Gerais</v>
      </c>
      <c r="J5815" s="22" t="s">
        <v>85</v>
      </c>
      <c r="K5815" s="22">
        <v>0</v>
      </c>
      <c r="L5815" s="21">
        <v>50000</v>
      </c>
      <c r="M5815" s="20">
        <f>VLOOKUP(G5815,PROCV!$A$110:$B$119,2,FALSE)</f>
        <v>1.5826205680692205</v>
      </c>
      <c r="N5815" s="17">
        <f t="shared" si="90"/>
        <v>79131.028403461023</v>
      </c>
    </row>
    <row r="5816" spans="1:14" x14ac:dyDescent="0.25">
      <c r="A5816" s="30" t="s">
        <v>48</v>
      </c>
      <c r="B5816" s="29">
        <v>98074</v>
      </c>
      <c r="C5816" s="28" t="s">
        <v>834</v>
      </c>
      <c r="D5816" s="27" t="s">
        <v>4</v>
      </c>
      <c r="E5816" s="27" t="s">
        <v>224</v>
      </c>
      <c r="F5816" s="26" t="str">
        <f>VLOOKUP(E5816,PROCV!$A$1:$B$107,2,TRUE)</f>
        <v>Patrimônio</v>
      </c>
      <c r="G5816" s="25">
        <v>2009</v>
      </c>
      <c r="H5816" s="24">
        <v>0</v>
      </c>
      <c r="I5816" s="23" t="str">
        <f>VLOOKUP(J5816,PROCV!$E$1:$F$27,2,FALSE)</f>
        <v>35 - São Paulo</v>
      </c>
      <c r="J5816" s="22" t="s">
        <v>76</v>
      </c>
      <c r="K5816" s="22">
        <v>0</v>
      </c>
      <c r="L5816" s="21">
        <v>400000</v>
      </c>
      <c r="M5816" s="20">
        <f>VLOOKUP(G5816,PROCV!$A$110:$B$119,2,FALSE)</f>
        <v>1.5826205680692205</v>
      </c>
      <c r="N5816" s="17">
        <f t="shared" si="90"/>
        <v>633048.22722768818</v>
      </c>
    </row>
    <row r="5817" spans="1:14" x14ac:dyDescent="0.25">
      <c r="A5817" s="30" t="s">
        <v>48</v>
      </c>
      <c r="B5817" s="29">
        <v>92201</v>
      </c>
      <c r="C5817" s="28" t="s">
        <v>833</v>
      </c>
      <c r="D5817" s="27" t="s">
        <v>4</v>
      </c>
      <c r="E5817" s="27" t="s">
        <v>430</v>
      </c>
      <c r="F5817" s="26" t="str">
        <f>VLOOKUP(E5817,PROCV!$A$1:$B$107,2,TRUE)</f>
        <v>Audiovisual</v>
      </c>
      <c r="G5817" s="25">
        <v>2009</v>
      </c>
      <c r="H5817" s="24">
        <v>0</v>
      </c>
      <c r="I5817" s="23" t="str">
        <f>VLOOKUP(J5817,PROCV!$E$1:$F$27,2,FALSE)</f>
        <v>52 - Goiás</v>
      </c>
      <c r="J5817" s="22" t="s">
        <v>97</v>
      </c>
      <c r="K5817" s="22">
        <v>0</v>
      </c>
      <c r="L5817" s="21">
        <v>250000</v>
      </c>
      <c r="M5817" s="20">
        <f>VLOOKUP(G5817,PROCV!$A$110:$B$119,2,FALSE)</f>
        <v>1.5826205680692205</v>
      </c>
      <c r="N5817" s="17">
        <f t="shared" si="90"/>
        <v>395655.14201730513</v>
      </c>
    </row>
    <row r="5818" spans="1:14" x14ac:dyDescent="0.25">
      <c r="A5818" s="30" t="s">
        <v>48</v>
      </c>
      <c r="B5818" s="29">
        <v>91603</v>
      </c>
      <c r="C5818" s="28" t="s">
        <v>832</v>
      </c>
      <c r="D5818" s="27" t="s">
        <v>4</v>
      </c>
      <c r="E5818" s="27" t="s">
        <v>230</v>
      </c>
      <c r="F5818" s="26" t="str">
        <f>VLOOKUP(E5818,PROCV!$A$1:$B$107,2,TRUE)</f>
        <v>Artes Cênicas e Espetáculo</v>
      </c>
      <c r="G5818" s="25">
        <v>2009</v>
      </c>
      <c r="H5818" s="24">
        <v>0</v>
      </c>
      <c r="I5818" s="23" t="str">
        <f>VLOOKUP(J5818,PROCV!$E$1:$F$27,2,FALSE)</f>
        <v>35 - São Paulo</v>
      </c>
      <c r="J5818" s="22" t="s">
        <v>76</v>
      </c>
      <c r="K5818" s="22">
        <v>0</v>
      </c>
      <c r="L5818" s="21">
        <v>1300000</v>
      </c>
      <c r="M5818" s="20">
        <f>VLOOKUP(G5818,PROCV!$A$110:$B$119,2,FALSE)</f>
        <v>1.5826205680692205</v>
      </c>
      <c r="N5818" s="17">
        <f t="shared" si="90"/>
        <v>2057406.7384899866</v>
      </c>
    </row>
    <row r="5819" spans="1:14" x14ac:dyDescent="0.25">
      <c r="A5819" s="30" t="s">
        <v>48</v>
      </c>
      <c r="B5819" s="29">
        <v>90959</v>
      </c>
      <c r="C5819" s="28" t="s">
        <v>831</v>
      </c>
      <c r="D5819" s="27" t="s">
        <v>4</v>
      </c>
      <c r="E5819" s="27" t="s">
        <v>230</v>
      </c>
      <c r="F5819" s="26" t="str">
        <f>VLOOKUP(E5819,PROCV!$A$1:$B$107,2,TRUE)</f>
        <v>Artes Cênicas e Espetáculo</v>
      </c>
      <c r="G5819" s="25">
        <v>2009</v>
      </c>
      <c r="H5819" s="24">
        <v>0</v>
      </c>
      <c r="I5819" s="23" t="str">
        <f>VLOOKUP(J5819,PROCV!$E$1:$F$27,2,FALSE)</f>
        <v>35 - São Paulo</v>
      </c>
      <c r="J5819" s="22" t="s">
        <v>76</v>
      </c>
      <c r="K5819" s="22">
        <v>0</v>
      </c>
      <c r="L5819" s="21">
        <v>300000</v>
      </c>
      <c r="M5819" s="20">
        <f>VLOOKUP(G5819,PROCV!$A$110:$B$119,2,FALSE)</f>
        <v>1.5826205680692205</v>
      </c>
      <c r="N5819" s="17">
        <f t="shared" si="90"/>
        <v>474786.17042076617</v>
      </c>
    </row>
    <row r="5820" spans="1:14" x14ac:dyDescent="0.25">
      <c r="A5820" s="30" t="s">
        <v>48</v>
      </c>
      <c r="B5820" s="29">
        <v>98256</v>
      </c>
      <c r="C5820" s="28" t="s">
        <v>830</v>
      </c>
      <c r="D5820" s="27" t="s">
        <v>46</v>
      </c>
      <c r="E5820" s="27" t="s">
        <v>50</v>
      </c>
      <c r="F5820" s="26" t="str">
        <f>VLOOKUP(E5820,PROCV!$A$1:$B$107,2,TRUE)</f>
        <v>Educação e Criação em Artes</v>
      </c>
      <c r="G5820" s="25">
        <v>2009</v>
      </c>
      <c r="H5820" s="24">
        <v>0</v>
      </c>
      <c r="I5820" s="23" t="str">
        <f>VLOOKUP(J5820,PROCV!$E$1:$F$27,2,FALSE)</f>
        <v>35 - São Paulo</v>
      </c>
      <c r="J5820" s="22" t="s">
        <v>76</v>
      </c>
      <c r="K5820" s="22">
        <v>0</v>
      </c>
      <c r="L5820" s="21">
        <v>905372.48</v>
      </c>
      <c r="M5820" s="20">
        <f>VLOOKUP(G5820,PROCV!$A$110:$B$119,2,FALSE)</f>
        <v>1.5826205680692205</v>
      </c>
      <c r="N5820" s="17">
        <f t="shared" si="90"/>
        <v>1432861.1086118389</v>
      </c>
    </row>
    <row r="5821" spans="1:14" x14ac:dyDescent="0.25">
      <c r="A5821" s="30" t="s">
        <v>48</v>
      </c>
      <c r="B5821" s="29">
        <v>95882</v>
      </c>
      <c r="C5821" s="28" t="s">
        <v>829</v>
      </c>
      <c r="D5821" s="27" t="s">
        <v>46</v>
      </c>
      <c r="E5821" s="27" t="s">
        <v>50</v>
      </c>
      <c r="F5821" s="26" t="str">
        <f>VLOOKUP(E5821,PROCV!$A$1:$B$107,2,TRUE)</f>
        <v>Educação e Criação em Artes</v>
      </c>
      <c r="G5821" s="25">
        <v>2009</v>
      </c>
      <c r="H5821" s="24">
        <v>0</v>
      </c>
      <c r="I5821" s="23" t="str">
        <f>VLOOKUP(J5821,PROCV!$E$1:$F$27,2,FALSE)</f>
        <v>53 - Distrito Federal</v>
      </c>
      <c r="J5821" s="22" t="s">
        <v>75</v>
      </c>
      <c r="K5821" s="22">
        <v>0</v>
      </c>
      <c r="L5821" s="21">
        <v>41250</v>
      </c>
      <c r="M5821" s="20">
        <f>VLOOKUP(G5821,PROCV!$A$110:$B$119,2,FALSE)</f>
        <v>1.5826205680692205</v>
      </c>
      <c r="N5821" s="17">
        <f t="shared" si="90"/>
        <v>65283.098432855346</v>
      </c>
    </row>
    <row r="5822" spans="1:14" x14ac:dyDescent="0.25">
      <c r="A5822" s="30" t="s">
        <v>48</v>
      </c>
      <c r="B5822" s="29">
        <v>90637</v>
      </c>
      <c r="C5822" s="28" t="s">
        <v>828</v>
      </c>
      <c r="D5822" s="27" t="s">
        <v>46</v>
      </c>
      <c r="E5822" s="27" t="s">
        <v>50</v>
      </c>
      <c r="F5822" s="26" t="str">
        <f>VLOOKUP(E5822,PROCV!$A$1:$B$107,2,TRUE)</f>
        <v>Educação e Criação em Artes</v>
      </c>
      <c r="G5822" s="25">
        <v>2009</v>
      </c>
      <c r="H5822" s="24">
        <v>0</v>
      </c>
      <c r="I5822" s="23" t="str">
        <f>VLOOKUP(J5822,PROCV!$E$1:$F$27,2,FALSE)</f>
        <v>53 - Distrito Federal</v>
      </c>
      <c r="J5822" s="22" t="s">
        <v>75</v>
      </c>
      <c r="K5822" s="22">
        <v>0</v>
      </c>
      <c r="L5822" s="21">
        <v>98000</v>
      </c>
      <c r="M5822" s="20">
        <f>VLOOKUP(G5822,PROCV!$A$110:$B$119,2,FALSE)</f>
        <v>1.5826205680692205</v>
      </c>
      <c r="N5822" s="17">
        <f t="shared" si="90"/>
        <v>155096.8156707836</v>
      </c>
    </row>
    <row r="5823" spans="1:14" x14ac:dyDescent="0.25">
      <c r="A5823" s="30" t="s">
        <v>48</v>
      </c>
      <c r="B5823" s="29">
        <v>91360</v>
      </c>
      <c r="C5823" s="28" t="s">
        <v>827</v>
      </c>
      <c r="D5823" s="27" t="s">
        <v>46</v>
      </c>
      <c r="E5823" s="27" t="s">
        <v>50</v>
      </c>
      <c r="F5823" s="26" t="str">
        <f>VLOOKUP(E5823,PROCV!$A$1:$B$107,2,TRUE)</f>
        <v>Educação e Criação em Artes</v>
      </c>
      <c r="G5823" s="25">
        <v>2009</v>
      </c>
      <c r="H5823" s="24">
        <v>0</v>
      </c>
      <c r="I5823" s="23" t="str">
        <f>VLOOKUP(J5823,PROCV!$E$1:$F$27,2,FALSE)</f>
        <v>52 - Goiás</v>
      </c>
      <c r="J5823" s="22" t="s">
        <v>97</v>
      </c>
      <c r="K5823" s="22">
        <v>0</v>
      </c>
      <c r="L5823" s="21">
        <v>185000</v>
      </c>
      <c r="M5823" s="20">
        <f>VLOOKUP(G5823,PROCV!$A$110:$B$119,2,FALSE)</f>
        <v>1.5826205680692205</v>
      </c>
      <c r="N5823" s="17">
        <f t="shared" si="90"/>
        <v>292784.80509280576</v>
      </c>
    </row>
    <row r="5824" spans="1:14" x14ac:dyDescent="0.25">
      <c r="A5824" s="30" t="s">
        <v>48</v>
      </c>
      <c r="B5824" s="29">
        <v>90997</v>
      </c>
      <c r="C5824" s="28" t="s">
        <v>826</v>
      </c>
      <c r="D5824" s="27" t="s">
        <v>46</v>
      </c>
      <c r="E5824" s="27" t="s">
        <v>50</v>
      </c>
      <c r="F5824" s="26" t="str">
        <f>VLOOKUP(E5824,PROCV!$A$1:$B$107,2,TRUE)</f>
        <v>Educação e Criação em Artes</v>
      </c>
      <c r="G5824" s="25">
        <v>2009</v>
      </c>
      <c r="H5824" s="24">
        <v>0</v>
      </c>
      <c r="I5824" s="23" t="str">
        <f>VLOOKUP(J5824,PROCV!$E$1:$F$27,2,FALSE)</f>
        <v>35 - São Paulo</v>
      </c>
      <c r="J5824" s="22" t="s">
        <v>76</v>
      </c>
      <c r="K5824" s="22">
        <v>0</v>
      </c>
      <c r="L5824" s="21">
        <v>1260000</v>
      </c>
      <c r="M5824" s="20">
        <f>VLOOKUP(G5824,PROCV!$A$110:$B$119,2,FALSE)</f>
        <v>1.5826205680692205</v>
      </c>
      <c r="N5824" s="17">
        <f t="shared" si="90"/>
        <v>1994101.9157672178</v>
      </c>
    </row>
    <row r="5825" spans="1:14" x14ac:dyDescent="0.25">
      <c r="A5825" s="30" t="s">
        <v>48</v>
      </c>
      <c r="B5825" s="29">
        <v>810374</v>
      </c>
      <c r="C5825" s="28" t="s">
        <v>825</v>
      </c>
      <c r="D5825" s="27" t="s">
        <v>46</v>
      </c>
      <c r="E5825" s="27" t="s">
        <v>50</v>
      </c>
      <c r="F5825" s="26" t="str">
        <f>VLOOKUP(E5825,PROCV!$A$1:$B$107,2,TRUE)</f>
        <v>Educação e Criação em Artes</v>
      </c>
      <c r="G5825" s="25">
        <v>2009</v>
      </c>
      <c r="H5825" s="24">
        <v>0</v>
      </c>
      <c r="I5825" s="23" t="str">
        <f>VLOOKUP(J5825,PROCV!$E$1:$F$27,2,FALSE)</f>
        <v>43 - Rio Grande do Sul</v>
      </c>
      <c r="J5825" s="22" t="s">
        <v>56</v>
      </c>
      <c r="K5825" s="22">
        <v>0</v>
      </c>
      <c r="L5825" s="21">
        <v>307175</v>
      </c>
      <c r="M5825" s="20">
        <f>VLOOKUP(G5825,PROCV!$A$110:$B$119,2,FALSE)</f>
        <v>1.5826205680692205</v>
      </c>
      <c r="N5825" s="17">
        <f t="shared" si="90"/>
        <v>486141.47299666278</v>
      </c>
    </row>
    <row r="5826" spans="1:14" x14ac:dyDescent="0.25">
      <c r="A5826" s="30" t="s">
        <v>48</v>
      </c>
      <c r="B5826" s="29">
        <v>91519</v>
      </c>
      <c r="C5826" s="28" t="s">
        <v>824</v>
      </c>
      <c r="D5826" s="27" t="s">
        <v>46</v>
      </c>
      <c r="E5826" s="27" t="s">
        <v>50</v>
      </c>
      <c r="F5826" s="26" t="str">
        <f>VLOOKUP(E5826,PROCV!$A$1:$B$107,2,TRUE)</f>
        <v>Educação e Criação em Artes</v>
      </c>
      <c r="G5826" s="25">
        <v>2009</v>
      </c>
      <c r="H5826" s="24">
        <v>0</v>
      </c>
      <c r="I5826" s="23" t="str">
        <f>VLOOKUP(J5826,PROCV!$E$1:$F$27,2,FALSE)</f>
        <v>13 - Amazonas</v>
      </c>
      <c r="J5826" s="22" t="s">
        <v>823</v>
      </c>
      <c r="K5826" s="22">
        <v>0</v>
      </c>
      <c r="L5826" s="21">
        <v>284408</v>
      </c>
      <c r="M5826" s="20">
        <f>VLOOKUP(G5826,PROCV!$A$110:$B$119,2,FALSE)</f>
        <v>1.5826205680692205</v>
      </c>
      <c r="N5826" s="17">
        <f t="shared" ref="N5826:N5889" si="91">+M5826*L5826</f>
        <v>450109.95052343083</v>
      </c>
    </row>
    <row r="5827" spans="1:14" x14ac:dyDescent="0.25">
      <c r="A5827" s="30" t="s">
        <v>48</v>
      </c>
      <c r="B5827" s="29">
        <v>92028</v>
      </c>
      <c r="C5827" s="28" t="s">
        <v>822</v>
      </c>
      <c r="D5827" s="27" t="s">
        <v>4</v>
      </c>
      <c r="E5827" s="27" t="s">
        <v>230</v>
      </c>
      <c r="F5827" s="26" t="str">
        <f>VLOOKUP(E5827,PROCV!$A$1:$B$107,2,TRUE)</f>
        <v>Artes Cênicas e Espetáculo</v>
      </c>
      <c r="G5827" s="25">
        <v>2009</v>
      </c>
      <c r="H5827" s="24">
        <v>0</v>
      </c>
      <c r="I5827" s="23" t="str">
        <f>VLOOKUP(J5827,PROCV!$E$1:$F$27,2,FALSE)</f>
        <v>35 - São Paulo</v>
      </c>
      <c r="J5827" s="22" t="s">
        <v>76</v>
      </c>
      <c r="K5827" s="22">
        <v>0</v>
      </c>
      <c r="L5827" s="21">
        <v>25000</v>
      </c>
      <c r="M5827" s="20">
        <f>VLOOKUP(G5827,PROCV!$A$110:$B$119,2,FALSE)</f>
        <v>1.5826205680692205</v>
      </c>
      <c r="N5827" s="17">
        <f t="shared" si="91"/>
        <v>39565.514201730512</v>
      </c>
    </row>
    <row r="5828" spans="1:14" x14ac:dyDescent="0.25">
      <c r="A5828" s="30" t="s">
        <v>48</v>
      </c>
      <c r="B5828" s="29">
        <v>96820</v>
      </c>
      <c r="C5828" s="28" t="s">
        <v>821</v>
      </c>
      <c r="D5828" s="27" t="s">
        <v>46</v>
      </c>
      <c r="E5828" s="27" t="s">
        <v>50</v>
      </c>
      <c r="F5828" s="26" t="str">
        <f>VLOOKUP(E5828,PROCV!$A$1:$B$107,2,TRUE)</f>
        <v>Educação e Criação em Artes</v>
      </c>
      <c r="G5828" s="25">
        <v>2009</v>
      </c>
      <c r="H5828" s="24">
        <v>0</v>
      </c>
      <c r="I5828" s="23" t="str">
        <f>VLOOKUP(J5828,PROCV!$E$1:$F$27,2,FALSE)</f>
        <v>33 - Rio de Janeiro</v>
      </c>
      <c r="J5828" s="22" t="s">
        <v>82</v>
      </c>
      <c r="K5828" s="22">
        <v>0</v>
      </c>
      <c r="L5828" s="21">
        <v>12170000</v>
      </c>
      <c r="M5828" s="20">
        <f>VLOOKUP(G5828,PROCV!$A$110:$B$119,2,FALSE)</f>
        <v>1.5826205680692205</v>
      </c>
      <c r="N5828" s="17">
        <f t="shared" si="91"/>
        <v>19260492.313402414</v>
      </c>
    </row>
    <row r="5829" spans="1:14" x14ac:dyDescent="0.25">
      <c r="A5829" s="30" t="s">
        <v>48</v>
      </c>
      <c r="B5829" s="29">
        <v>95550</v>
      </c>
      <c r="C5829" s="28" t="s">
        <v>820</v>
      </c>
      <c r="D5829" s="27" t="s">
        <v>46</v>
      </c>
      <c r="E5829" s="27" t="s">
        <v>50</v>
      </c>
      <c r="F5829" s="26" t="str">
        <f>VLOOKUP(E5829,PROCV!$A$1:$B$107,2,TRUE)</f>
        <v>Educação e Criação em Artes</v>
      </c>
      <c r="G5829" s="25">
        <v>2009</v>
      </c>
      <c r="H5829" s="24">
        <v>0</v>
      </c>
      <c r="I5829" s="23" t="str">
        <f>VLOOKUP(J5829,PROCV!$E$1:$F$27,2,FALSE)</f>
        <v>31 - Minas Gerais</v>
      </c>
      <c r="J5829" s="22" t="s">
        <v>85</v>
      </c>
      <c r="K5829" s="22">
        <v>0</v>
      </c>
      <c r="L5829" s="21">
        <v>600000</v>
      </c>
      <c r="M5829" s="20">
        <f>VLOOKUP(G5829,PROCV!$A$110:$B$119,2,FALSE)</f>
        <v>1.5826205680692205</v>
      </c>
      <c r="N5829" s="17">
        <f t="shared" si="91"/>
        <v>949572.34084153234</v>
      </c>
    </row>
    <row r="5830" spans="1:14" x14ac:dyDescent="0.25">
      <c r="A5830" s="30" t="s">
        <v>48</v>
      </c>
      <c r="B5830" s="29">
        <v>95504</v>
      </c>
      <c r="C5830" s="28" t="s">
        <v>819</v>
      </c>
      <c r="D5830" s="27" t="s">
        <v>46</v>
      </c>
      <c r="E5830" s="27" t="s">
        <v>50</v>
      </c>
      <c r="F5830" s="26" t="str">
        <f>VLOOKUP(E5830,PROCV!$A$1:$B$107,2,TRUE)</f>
        <v>Educação e Criação em Artes</v>
      </c>
      <c r="G5830" s="25">
        <v>2009</v>
      </c>
      <c r="H5830" s="24">
        <v>0</v>
      </c>
      <c r="I5830" s="23" t="str">
        <f>VLOOKUP(J5830,PROCV!$E$1:$F$27,2,FALSE)</f>
        <v>43 - Rio Grande do Sul</v>
      </c>
      <c r="J5830" s="22" t="s">
        <v>56</v>
      </c>
      <c r="K5830" s="22">
        <v>0</v>
      </c>
      <c r="L5830" s="21">
        <v>1200000</v>
      </c>
      <c r="M5830" s="20">
        <f>VLOOKUP(G5830,PROCV!$A$110:$B$119,2,FALSE)</f>
        <v>1.5826205680692205</v>
      </c>
      <c r="N5830" s="17">
        <f t="shared" si="91"/>
        <v>1899144.6816830647</v>
      </c>
    </row>
    <row r="5831" spans="1:14" x14ac:dyDescent="0.25">
      <c r="A5831" s="30" t="s">
        <v>48</v>
      </c>
      <c r="B5831" s="29">
        <v>91959</v>
      </c>
      <c r="C5831" s="28" t="s">
        <v>818</v>
      </c>
      <c r="D5831" s="27" t="s">
        <v>4</v>
      </c>
      <c r="E5831" s="27" t="s">
        <v>230</v>
      </c>
      <c r="F5831" s="26" t="str">
        <f>VLOOKUP(E5831,PROCV!$A$1:$B$107,2,TRUE)</f>
        <v>Artes Cênicas e Espetáculo</v>
      </c>
      <c r="G5831" s="25">
        <v>2009</v>
      </c>
      <c r="H5831" s="24">
        <v>0</v>
      </c>
      <c r="I5831" s="23" t="str">
        <f>VLOOKUP(J5831,PROCV!$E$1:$F$27,2,FALSE)</f>
        <v>35 - São Paulo</v>
      </c>
      <c r="J5831" s="22" t="s">
        <v>76</v>
      </c>
      <c r="K5831" s="22">
        <v>0</v>
      </c>
      <c r="L5831" s="21">
        <v>35000</v>
      </c>
      <c r="M5831" s="20">
        <f>VLOOKUP(G5831,PROCV!$A$110:$B$119,2,FALSE)</f>
        <v>1.5826205680692205</v>
      </c>
      <c r="N5831" s="17">
        <f t="shared" si="91"/>
        <v>55391.719882422716</v>
      </c>
    </row>
    <row r="5832" spans="1:14" x14ac:dyDescent="0.25">
      <c r="A5832" s="30" t="s">
        <v>48</v>
      </c>
      <c r="B5832" s="29">
        <v>97725</v>
      </c>
      <c r="C5832" s="28" t="s">
        <v>817</v>
      </c>
      <c r="D5832" s="27" t="s">
        <v>46</v>
      </c>
      <c r="E5832" s="27" t="s">
        <v>50</v>
      </c>
      <c r="F5832" s="26" t="str">
        <f>VLOOKUP(E5832,PROCV!$A$1:$B$107,2,TRUE)</f>
        <v>Educação e Criação em Artes</v>
      </c>
      <c r="G5832" s="25">
        <v>2009</v>
      </c>
      <c r="H5832" s="24">
        <v>0</v>
      </c>
      <c r="I5832" s="23" t="str">
        <f>VLOOKUP(J5832,PROCV!$E$1:$F$27,2,FALSE)</f>
        <v>23 - Ceará</v>
      </c>
      <c r="J5832" s="22" t="s">
        <v>52</v>
      </c>
      <c r="K5832" s="22">
        <v>0</v>
      </c>
      <c r="L5832" s="21">
        <v>420000</v>
      </c>
      <c r="M5832" s="20">
        <f>VLOOKUP(G5832,PROCV!$A$110:$B$119,2,FALSE)</f>
        <v>1.5826205680692205</v>
      </c>
      <c r="N5832" s="17">
        <f t="shared" si="91"/>
        <v>664700.63858907262</v>
      </c>
    </row>
    <row r="5833" spans="1:14" x14ac:dyDescent="0.25">
      <c r="A5833" s="30" t="s">
        <v>48</v>
      </c>
      <c r="B5833" s="29">
        <v>92336</v>
      </c>
      <c r="C5833" s="28" t="s">
        <v>816</v>
      </c>
      <c r="D5833" s="27" t="s">
        <v>46</v>
      </c>
      <c r="E5833" s="27" t="s">
        <v>50</v>
      </c>
      <c r="F5833" s="26" t="str">
        <f>VLOOKUP(E5833,PROCV!$A$1:$B$107,2,TRUE)</f>
        <v>Educação e Criação em Artes</v>
      </c>
      <c r="G5833" s="25">
        <v>2009</v>
      </c>
      <c r="H5833" s="24">
        <v>0</v>
      </c>
      <c r="I5833" s="23" t="str">
        <f>VLOOKUP(J5833,PROCV!$E$1:$F$27,2,FALSE)</f>
        <v>35 - São Paulo</v>
      </c>
      <c r="J5833" s="22" t="s">
        <v>76</v>
      </c>
      <c r="K5833" s="22">
        <v>0</v>
      </c>
      <c r="L5833" s="21">
        <v>450000</v>
      </c>
      <c r="M5833" s="20">
        <f>VLOOKUP(G5833,PROCV!$A$110:$B$119,2,FALSE)</f>
        <v>1.5826205680692205</v>
      </c>
      <c r="N5833" s="17">
        <f t="shared" si="91"/>
        <v>712179.25563114916</v>
      </c>
    </row>
    <row r="5834" spans="1:14" x14ac:dyDescent="0.25">
      <c r="A5834" s="30" t="s">
        <v>48</v>
      </c>
      <c r="B5834" s="29">
        <v>91761</v>
      </c>
      <c r="C5834" s="28" t="s">
        <v>815</v>
      </c>
      <c r="D5834" s="27" t="s">
        <v>46</v>
      </c>
      <c r="E5834" s="27" t="s">
        <v>50</v>
      </c>
      <c r="F5834" s="26" t="str">
        <f>VLOOKUP(E5834,PROCV!$A$1:$B$107,2,TRUE)</f>
        <v>Educação e Criação em Artes</v>
      </c>
      <c r="G5834" s="25">
        <v>2009</v>
      </c>
      <c r="H5834" s="24">
        <v>0</v>
      </c>
      <c r="I5834" s="23" t="str">
        <f>VLOOKUP(J5834,PROCV!$E$1:$F$27,2,FALSE)</f>
        <v>35 - São Paulo</v>
      </c>
      <c r="J5834" s="22" t="s">
        <v>76</v>
      </c>
      <c r="K5834" s="22">
        <v>0</v>
      </c>
      <c r="L5834" s="21">
        <v>900000</v>
      </c>
      <c r="M5834" s="20">
        <f>VLOOKUP(G5834,PROCV!$A$110:$B$119,2,FALSE)</f>
        <v>1.5826205680692205</v>
      </c>
      <c r="N5834" s="17">
        <f t="shared" si="91"/>
        <v>1424358.5112622983</v>
      </c>
    </row>
    <row r="5835" spans="1:14" x14ac:dyDescent="0.25">
      <c r="A5835" s="30" t="s">
        <v>48</v>
      </c>
      <c r="B5835" s="29">
        <v>96815</v>
      </c>
      <c r="C5835" s="28" t="s">
        <v>814</v>
      </c>
      <c r="D5835" s="27" t="s">
        <v>46</v>
      </c>
      <c r="E5835" s="27" t="s">
        <v>50</v>
      </c>
      <c r="F5835" s="26" t="str">
        <f>VLOOKUP(E5835,PROCV!$A$1:$B$107,2,TRUE)</f>
        <v>Educação e Criação em Artes</v>
      </c>
      <c r="G5835" s="25">
        <v>2009</v>
      </c>
      <c r="H5835" s="24">
        <v>0</v>
      </c>
      <c r="I5835" s="23" t="str">
        <f>VLOOKUP(J5835,PROCV!$E$1:$F$27,2,FALSE)</f>
        <v>43 - Rio Grande do Sul</v>
      </c>
      <c r="J5835" s="22" t="s">
        <v>56</v>
      </c>
      <c r="K5835" s="22">
        <v>0</v>
      </c>
      <c r="L5835" s="21">
        <v>600000</v>
      </c>
      <c r="M5835" s="20">
        <f>VLOOKUP(G5835,PROCV!$A$110:$B$119,2,FALSE)</f>
        <v>1.5826205680692205</v>
      </c>
      <c r="N5835" s="17">
        <f t="shared" si="91"/>
        <v>949572.34084153234</v>
      </c>
    </row>
    <row r="5836" spans="1:14" x14ac:dyDescent="0.25">
      <c r="A5836" s="30" t="s">
        <v>48</v>
      </c>
      <c r="B5836" s="29">
        <v>90981</v>
      </c>
      <c r="C5836" s="28" t="s">
        <v>813</v>
      </c>
      <c r="D5836" s="27" t="s">
        <v>46</v>
      </c>
      <c r="E5836" s="27" t="s">
        <v>50</v>
      </c>
      <c r="F5836" s="26" t="str">
        <f>VLOOKUP(E5836,PROCV!$A$1:$B$107,2,TRUE)</f>
        <v>Educação e Criação em Artes</v>
      </c>
      <c r="G5836" s="25">
        <v>2009</v>
      </c>
      <c r="H5836" s="24">
        <v>0</v>
      </c>
      <c r="I5836" s="23" t="str">
        <f>VLOOKUP(J5836,PROCV!$E$1:$F$27,2,FALSE)</f>
        <v>35 - São Paulo</v>
      </c>
      <c r="J5836" s="22" t="s">
        <v>76</v>
      </c>
      <c r="K5836" s="22">
        <v>0</v>
      </c>
      <c r="L5836" s="21">
        <v>2325000</v>
      </c>
      <c r="M5836" s="20">
        <f>VLOOKUP(G5836,PROCV!$A$110:$B$119,2,FALSE)</f>
        <v>1.5826205680692205</v>
      </c>
      <c r="N5836" s="17">
        <f t="shared" si="91"/>
        <v>3679592.8207609374</v>
      </c>
    </row>
    <row r="5837" spans="1:14" x14ac:dyDescent="0.25">
      <c r="A5837" s="30" t="s">
        <v>48</v>
      </c>
      <c r="B5837" s="29">
        <v>90995</v>
      </c>
      <c r="C5837" s="28" t="s">
        <v>812</v>
      </c>
      <c r="D5837" s="27" t="s">
        <v>46</v>
      </c>
      <c r="E5837" s="27" t="s">
        <v>50</v>
      </c>
      <c r="F5837" s="26" t="str">
        <f>VLOOKUP(E5837,PROCV!$A$1:$B$107,2,TRUE)</f>
        <v>Educação e Criação em Artes</v>
      </c>
      <c r="G5837" s="25">
        <v>2009</v>
      </c>
      <c r="H5837" s="24">
        <v>0</v>
      </c>
      <c r="I5837" s="23" t="str">
        <f>VLOOKUP(J5837,PROCV!$E$1:$F$27,2,FALSE)</f>
        <v>35 - São Paulo</v>
      </c>
      <c r="J5837" s="22" t="s">
        <v>76</v>
      </c>
      <c r="K5837" s="22">
        <v>0</v>
      </c>
      <c r="L5837" s="21">
        <v>3225000</v>
      </c>
      <c r="M5837" s="20">
        <f>VLOOKUP(G5837,PROCV!$A$110:$B$119,2,FALSE)</f>
        <v>1.5826205680692205</v>
      </c>
      <c r="N5837" s="17">
        <f t="shared" si="91"/>
        <v>5103951.332023236</v>
      </c>
    </row>
    <row r="5838" spans="1:14" x14ac:dyDescent="0.25">
      <c r="A5838" s="30" t="s">
        <v>48</v>
      </c>
      <c r="B5838" s="29">
        <v>91586</v>
      </c>
      <c r="C5838" s="28" t="s">
        <v>811</v>
      </c>
      <c r="D5838" s="27" t="s">
        <v>46</v>
      </c>
      <c r="E5838" s="27" t="s">
        <v>50</v>
      </c>
      <c r="F5838" s="26" t="str">
        <f>VLOOKUP(E5838,PROCV!$A$1:$B$107,2,TRUE)</f>
        <v>Educação e Criação em Artes</v>
      </c>
      <c r="G5838" s="25">
        <v>2009</v>
      </c>
      <c r="H5838" s="24">
        <v>0</v>
      </c>
      <c r="I5838" s="23" t="str">
        <f>VLOOKUP(J5838,PROCV!$E$1:$F$27,2,FALSE)</f>
        <v>32 - Espírito Santo</v>
      </c>
      <c r="J5838" s="22" t="s">
        <v>67</v>
      </c>
      <c r="K5838" s="22">
        <v>0</v>
      </c>
      <c r="L5838" s="21">
        <v>2500000</v>
      </c>
      <c r="M5838" s="20">
        <f>VLOOKUP(G5838,PROCV!$A$110:$B$119,2,FALSE)</f>
        <v>1.5826205680692205</v>
      </c>
      <c r="N5838" s="17">
        <f t="shared" si="91"/>
        <v>3956551.4201730513</v>
      </c>
    </row>
    <row r="5839" spans="1:14" x14ac:dyDescent="0.25">
      <c r="A5839" s="30" t="s">
        <v>48</v>
      </c>
      <c r="B5839" s="29">
        <v>91005</v>
      </c>
      <c r="C5839" s="28" t="s">
        <v>810</v>
      </c>
      <c r="D5839" s="27" t="s">
        <v>46</v>
      </c>
      <c r="E5839" s="27" t="s">
        <v>50</v>
      </c>
      <c r="F5839" s="26" t="str">
        <f>VLOOKUP(E5839,PROCV!$A$1:$B$107,2,TRUE)</f>
        <v>Educação e Criação em Artes</v>
      </c>
      <c r="G5839" s="25">
        <v>2009</v>
      </c>
      <c r="H5839" s="24">
        <v>0</v>
      </c>
      <c r="I5839" s="23" t="str">
        <f>VLOOKUP(J5839,PROCV!$E$1:$F$27,2,FALSE)</f>
        <v>35 - São Paulo</v>
      </c>
      <c r="J5839" s="22" t="s">
        <v>76</v>
      </c>
      <c r="K5839" s="22">
        <v>0</v>
      </c>
      <c r="L5839" s="21">
        <v>540000</v>
      </c>
      <c r="M5839" s="20">
        <f>VLOOKUP(G5839,PROCV!$A$110:$B$119,2,FALSE)</f>
        <v>1.5826205680692205</v>
      </c>
      <c r="N5839" s="17">
        <f t="shared" si="91"/>
        <v>854615.10675737902</v>
      </c>
    </row>
    <row r="5840" spans="1:14" x14ac:dyDescent="0.25">
      <c r="A5840" s="30" t="s">
        <v>48</v>
      </c>
      <c r="B5840" s="29">
        <v>91006</v>
      </c>
      <c r="C5840" s="28" t="s">
        <v>809</v>
      </c>
      <c r="D5840" s="27" t="s">
        <v>46</v>
      </c>
      <c r="E5840" s="27" t="s">
        <v>50</v>
      </c>
      <c r="F5840" s="26" t="str">
        <f>VLOOKUP(E5840,PROCV!$A$1:$B$107,2,TRUE)</f>
        <v>Educação e Criação em Artes</v>
      </c>
      <c r="G5840" s="25">
        <v>2009</v>
      </c>
      <c r="H5840" s="24">
        <v>0</v>
      </c>
      <c r="I5840" s="23" t="str">
        <f>VLOOKUP(J5840,PROCV!$E$1:$F$27,2,FALSE)</f>
        <v>35 - São Paulo</v>
      </c>
      <c r="J5840" s="22" t="s">
        <v>76</v>
      </c>
      <c r="K5840" s="22">
        <v>0</v>
      </c>
      <c r="L5840" s="21">
        <v>1200000</v>
      </c>
      <c r="M5840" s="20">
        <f>VLOOKUP(G5840,PROCV!$A$110:$B$119,2,FALSE)</f>
        <v>1.5826205680692205</v>
      </c>
      <c r="N5840" s="17">
        <f t="shared" si="91"/>
        <v>1899144.6816830647</v>
      </c>
    </row>
    <row r="5841" spans="1:14" x14ac:dyDescent="0.25">
      <c r="A5841" s="30" t="s">
        <v>48</v>
      </c>
      <c r="B5841" s="29">
        <v>91001</v>
      </c>
      <c r="C5841" s="28" t="s">
        <v>808</v>
      </c>
      <c r="D5841" s="27" t="s">
        <v>46</v>
      </c>
      <c r="E5841" s="27" t="s">
        <v>50</v>
      </c>
      <c r="F5841" s="26" t="str">
        <f>VLOOKUP(E5841,PROCV!$A$1:$B$107,2,TRUE)</f>
        <v>Educação e Criação em Artes</v>
      </c>
      <c r="G5841" s="25">
        <v>2009</v>
      </c>
      <c r="H5841" s="24">
        <v>0</v>
      </c>
      <c r="I5841" s="23" t="str">
        <f>VLOOKUP(J5841,PROCV!$E$1:$F$27,2,FALSE)</f>
        <v>35 - São Paulo</v>
      </c>
      <c r="J5841" s="22" t="s">
        <v>76</v>
      </c>
      <c r="K5841" s="22">
        <v>0</v>
      </c>
      <c r="L5841" s="21">
        <v>1350000</v>
      </c>
      <c r="M5841" s="20">
        <f>VLOOKUP(G5841,PROCV!$A$110:$B$119,2,FALSE)</f>
        <v>1.5826205680692205</v>
      </c>
      <c r="N5841" s="17">
        <f t="shared" si="91"/>
        <v>2136537.7668934478</v>
      </c>
    </row>
    <row r="5842" spans="1:14" x14ac:dyDescent="0.25">
      <c r="A5842" s="30" t="s">
        <v>48</v>
      </c>
      <c r="B5842" s="29">
        <v>92388</v>
      </c>
      <c r="C5842" s="28" t="s">
        <v>807</v>
      </c>
      <c r="D5842" s="27" t="s">
        <v>46</v>
      </c>
      <c r="E5842" s="27" t="s">
        <v>50</v>
      </c>
      <c r="F5842" s="26" t="str">
        <f>VLOOKUP(E5842,PROCV!$A$1:$B$107,2,TRUE)</f>
        <v>Educação e Criação em Artes</v>
      </c>
      <c r="G5842" s="25">
        <v>2009</v>
      </c>
      <c r="H5842" s="24">
        <v>0</v>
      </c>
      <c r="I5842" s="23" t="str">
        <f>VLOOKUP(J5842,PROCV!$E$1:$F$27,2,FALSE)</f>
        <v>35 - São Paulo</v>
      </c>
      <c r="J5842" s="22" t="s">
        <v>76</v>
      </c>
      <c r="K5842" s="22">
        <v>0</v>
      </c>
      <c r="L5842" s="21">
        <v>1425000</v>
      </c>
      <c r="M5842" s="20">
        <f>VLOOKUP(G5842,PROCV!$A$110:$B$119,2,FALSE)</f>
        <v>1.5826205680692205</v>
      </c>
      <c r="N5842" s="17">
        <f t="shared" si="91"/>
        <v>2255234.3094986393</v>
      </c>
    </row>
    <row r="5843" spans="1:14" x14ac:dyDescent="0.25">
      <c r="A5843" s="30" t="s">
        <v>48</v>
      </c>
      <c r="B5843" s="29">
        <v>92367</v>
      </c>
      <c r="C5843" s="28" t="s">
        <v>806</v>
      </c>
      <c r="D5843" s="27" t="s">
        <v>46</v>
      </c>
      <c r="E5843" s="27" t="s">
        <v>50</v>
      </c>
      <c r="F5843" s="26" t="str">
        <f>VLOOKUP(E5843,PROCV!$A$1:$B$107,2,TRUE)</f>
        <v>Educação e Criação em Artes</v>
      </c>
      <c r="G5843" s="25">
        <v>2009</v>
      </c>
      <c r="H5843" s="24">
        <v>0</v>
      </c>
      <c r="I5843" s="23" t="str">
        <f>VLOOKUP(J5843,PROCV!$E$1:$F$27,2,FALSE)</f>
        <v>17 - Tocantins</v>
      </c>
      <c r="J5843" s="22" t="s">
        <v>64</v>
      </c>
      <c r="K5843" s="22">
        <v>0</v>
      </c>
      <c r="L5843" s="21">
        <v>1200000</v>
      </c>
      <c r="M5843" s="20">
        <f>VLOOKUP(G5843,PROCV!$A$110:$B$119,2,FALSE)</f>
        <v>1.5826205680692205</v>
      </c>
      <c r="N5843" s="17">
        <f t="shared" si="91"/>
        <v>1899144.6816830647</v>
      </c>
    </row>
    <row r="5844" spans="1:14" x14ac:dyDescent="0.25">
      <c r="A5844" s="30" t="s">
        <v>48</v>
      </c>
      <c r="B5844" s="29">
        <v>92596</v>
      </c>
      <c r="C5844" s="28" t="s">
        <v>805</v>
      </c>
      <c r="D5844" s="27" t="s">
        <v>46</v>
      </c>
      <c r="E5844" s="27" t="s">
        <v>50</v>
      </c>
      <c r="F5844" s="26" t="str">
        <f>VLOOKUP(E5844,PROCV!$A$1:$B$107,2,TRUE)</f>
        <v>Educação e Criação em Artes</v>
      </c>
      <c r="G5844" s="25">
        <v>2009</v>
      </c>
      <c r="H5844" s="24">
        <v>0</v>
      </c>
      <c r="I5844" s="23" t="str">
        <f>VLOOKUP(J5844,PROCV!$E$1:$F$27,2,FALSE)</f>
        <v>50 - Mato Grosso do Sul</v>
      </c>
      <c r="J5844" s="22" t="s">
        <v>179</v>
      </c>
      <c r="K5844" s="22">
        <v>0</v>
      </c>
      <c r="L5844" s="21">
        <v>1800000</v>
      </c>
      <c r="M5844" s="20">
        <f>VLOOKUP(G5844,PROCV!$A$110:$B$119,2,FALSE)</f>
        <v>1.5826205680692205</v>
      </c>
      <c r="N5844" s="17">
        <f t="shared" si="91"/>
        <v>2848717.0225245967</v>
      </c>
    </row>
    <row r="5845" spans="1:14" x14ac:dyDescent="0.25">
      <c r="A5845" s="30" t="s">
        <v>48</v>
      </c>
      <c r="B5845" s="29">
        <v>94596</v>
      </c>
      <c r="C5845" s="28" t="s">
        <v>804</v>
      </c>
      <c r="D5845" s="27" t="s">
        <v>4</v>
      </c>
      <c r="E5845" s="27" t="s">
        <v>224</v>
      </c>
      <c r="F5845" s="26" t="str">
        <f>VLOOKUP(E5845,PROCV!$A$1:$B$107,2,TRUE)</f>
        <v>Patrimônio</v>
      </c>
      <c r="G5845" s="31">
        <v>2009</v>
      </c>
      <c r="H5845" s="24">
        <v>0</v>
      </c>
      <c r="I5845" s="23" t="str">
        <f>VLOOKUP(J5845,PROCV!$E$1:$F$27,2,FALSE)</f>
        <v>32 - Espírito Santo</v>
      </c>
      <c r="J5845" s="22" t="s">
        <v>67</v>
      </c>
      <c r="K5845" s="22">
        <v>0</v>
      </c>
      <c r="L5845" s="21">
        <v>200000</v>
      </c>
      <c r="M5845" s="20">
        <f>VLOOKUP(G5845,PROCV!$A$110:$B$119,2,FALSE)</f>
        <v>1.5826205680692205</v>
      </c>
      <c r="N5845" s="17">
        <f t="shared" si="91"/>
        <v>316524.11361384409</v>
      </c>
    </row>
    <row r="5846" spans="1:14" x14ac:dyDescent="0.25">
      <c r="A5846" s="30" t="s">
        <v>48</v>
      </c>
      <c r="B5846" s="29">
        <v>95091</v>
      </c>
      <c r="C5846" s="28" t="s">
        <v>803</v>
      </c>
      <c r="D5846" s="27" t="s">
        <v>46</v>
      </c>
      <c r="E5846" s="27" t="s">
        <v>50</v>
      </c>
      <c r="F5846" s="26" t="str">
        <f>VLOOKUP(E5846,PROCV!$A$1:$B$107,2,TRUE)</f>
        <v>Educação e Criação em Artes</v>
      </c>
      <c r="G5846" s="25">
        <v>2009</v>
      </c>
      <c r="H5846" s="24">
        <v>0</v>
      </c>
      <c r="I5846" s="23" t="str">
        <f>VLOOKUP(J5846,PROCV!$E$1:$F$27,2,FALSE)</f>
        <v>33 - Rio de Janeiro</v>
      </c>
      <c r="J5846" s="22" t="s">
        <v>82</v>
      </c>
      <c r="K5846" s="22">
        <v>0</v>
      </c>
      <c r="L5846" s="21">
        <v>450000</v>
      </c>
      <c r="M5846" s="20">
        <f>VLOOKUP(G5846,PROCV!$A$110:$B$119,2,FALSE)</f>
        <v>1.5826205680692205</v>
      </c>
      <c r="N5846" s="17">
        <f t="shared" si="91"/>
        <v>712179.25563114916</v>
      </c>
    </row>
    <row r="5847" spans="1:14" x14ac:dyDescent="0.25">
      <c r="A5847" s="30" t="s">
        <v>48</v>
      </c>
      <c r="B5847" s="29">
        <v>91501</v>
      </c>
      <c r="C5847" s="28" t="s">
        <v>802</v>
      </c>
      <c r="D5847" s="27" t="s">
        <v>189</v>
      </c>
      <c r="E5847" s="27" t="s">
        <v>213</v>
      </c>
      <c r="F5847" s="26" t="str">
        <f>VLOOKUP(E5847,PROCV!$A$1:$B$107,2,TRUE)</f>
        <v>Patrimônio</v>
      </c>
      <c r="G5847" s="25">
        <v>2009</v>
      </c>
      <c r="H5847" s="24">
        <v>0</v>
      </c>
      <c r="I5847" s="23" t="str">
        <f>VLOOKUP(J5847,PROCV!$E$1:$F$27,2,FALSE)</f>
        <v>41 - Paraná</v>
      </c>
      <c r="J5847" s="22" t="s">
        <v>106</v>
      </c>
      <c r="K5847" s="22">
        <v>0</v>
      </c>
      <c r="L5847" s="21">
        <v>150000</v>
      </c>
      <c r="M5847" s="20">
        <f>VLOOKUP(G5847,PROCV!$A$110:$B$119,2,FALSE)</f>
        <v>1.5826205680692205</v>
      </c>
      <c r="N5847" s="17">
        <f t="shared" si="91"/>
        <v>237393.08521038308</v>
      </c>
    </row>
    <row r="5848" spans="1:14" x14ac:dyDescent="0.25">
      <c r="A5848" s="30" t="s">
        <v>48</v>
      </c>
      <c r="B5848" s="29">
        <v>96617</v>
      </c>
      <c r="C5848" s="28" t="s">
        <v>801</v>
      </c>
      <c r="D5848" s="27" t="s">
        <v>189</v>
      </c>
      <c r="E5848" s="27" t="s">
        <v>213</v>
      </c>
      <c r="F5848" s="26" t="str">
        <f>VLOOKUP(E5848,PROCV!$A$1:$B$107,2,TRUE)</f>
        <v>Patrimônio</v>
      </c>
      <c r="G5848" s="25">
        <v>2009</v>
      </c>
      <c r="H5848" s="24">
        <v>0</v>
      </c>
      <c r="I5848" s="23" t="str">
        <f>VLOOKUP(J5848,PROCV!$E$1:$F$27,2,FALSE)</f>
        <v>41 - Paraná</v>
      </c>
      <c r="J5848" s="22" t="s">
        <v>106</v>
      </c>
      <c r="K5848" s="22">
        <v>0</v>
      </c>
      <c r="L5848" s="21">
        <v>200000</v>
      </c>
      <c r="M5848" s="20">
        <f>VLOOKUP(G5848,PROCV!$A$110:$B$119,2,FALSE)</f>
        <v>1.5826205680692205</v>
      </c>
      <c r="N5848" s="17">
        <f t="shared" si="91"/>
        <v>316524.11361384409</v>
      </c>
    </row>
    <row r="5849" spans="1:14" x14ac:dyDescent="0.25">
      <c r="A5849" s="30" t="s">
        <v>48</v>
      </c>
      <c r="B5849" s="29">
        <v>90827</v>
      </c>
      <c r="C5849" s="28" t="s">
        <v>800</v>
      </c>
      <c r="D5849" s="27" t="s">
        <v>46</v>
      </c>
      <c r="E5849" s="27" t="s">
        <v>169</v>
      </c>
      <c r="F5849" s="26" t="str">
        <f>VLOOKUP(E5849,PROCV!$A$1:$B$107,2,TRUE)</f>
        <v>Editorial</v>
      </c>
      <c r="G5849" s="25">
        <v>2009</v>
      </c>
      <c r="H5849" s="24">
        <v>0</v>
      </c>
      <c r="I5849" s="23" t="str">
        <f>VLOOKUP(J5849,PROCV!$E$1:$F$27,2,FALSE)</f>
        <v>31 - Minas Gerais</v>
      </c>
      <c r="J5849" s="22" t="s">
        <v>85</v>
      </c>
      <c r="K5849" s="22">
        <v>0</v>
      </c>
      <c r="L5849" s="21">
        <v>81600</v>
      </c>
      <c r="M5849" s="20">
        <f>VLOOKUP(G5849,PROCV!$A$110:$B$119,2,FALSE)</f>
        <v>1.5826205680692205</v>
      </c>
      <c r="N5849" s="17">
        <f t="shared" si="91"/>
        <v>129141.83835444839</v>
      </c>
    </row>
    <row r="5850" spans="1:14" x14ac:dyDescent="0.25">
      <c r="A5850" s="30" t="s">
        <v>48</v>
      </c>
      <c r="B5850" s="29">
        <v>95283</v>
      </c>
      <c r="C5850" s="28" t="s">
        <v>799</v>
      </c>
      <c r="D5850" s="27" t="s">
        <v>189</v>
      </c>
      <c r="E5850" s="27" t="s">
        <v>213</v>
      </c>
      <c r="F5850" s="26" t="str">
        <f>VLOOKUP(E5850,PROCV!$A$1:$B$107,2,TRUE)</f>
        <v>Patrimônio</v>
      </c>
      <c r="G5850" s="25">
        <v>2009</v>
      </c>
      <c r="H5850" s="24">
        <v>0</v>
      </c>
      <c r="I5850" s="23" t="str">
        <f>VLOOKUP(J5850,PROCV!$E$1:$F$27,2,FALSE)</f>
        <v>41 - Paraná</v>
      </c>
      <c r="J5850" s="22" t="s">
        <v>106</v>
      </c>
      <c r="K5850" s="22">
        <v>0</v>
      </c>
      <c r="L5850" s="21">
        <v>200000</v>
      </c>
      <c r="M5850" s="20">
        <f>VLOOKUP(G5850,PROCV!$A$110:$B$119,2,FALSE)</f>
        <v>1.5826205680692205</v>
      </c>
      <c r="N5850" s="17">
        <f t="shared" si="91"/>
        <v>316524.11361384409</v>
      </c>
    </row>
    <row r="5851" spans="1:14" x14ac:dyDescent="0.25">
      <c r="A5851" s="30" t="s">
        <v>48</v>
      </c>
      <c r="B5851" s="29">
        <v>93699</v>
      </c>
      <c r="C5851" s="28" t="s">
        <v>798</v>
      </c>
      <c r="D5851" s="27" t="s">
        <v>189</v>
      </c>
      <c r="E5851" s="27" t="s">
        <v>213</v>
      </c>
      <c r="F5851" s="26" t="str">
        <f>VLOOKUP(E5851,PROCV!$A$1:$B$107,2,TRUE)</f>
        <v>Patrimônio</v>
      </c>
      <c r="G5851" s="25">
        <v>2009</v>
      </c>
      <c r="H5851" s="24">
        <v>0</v>
      </c>
      <c r="I5851" s="23" t="str">
        <f>VLOOKUP(J5851,PROCV!$E$1:$F$27,2,FALSE)</f>
        <v>31 - Minas Gerais</v>
      </c>
      <c r="J5851" s="22" t="s">
        <v>85</v>
      </c>
      <c r="K5851" s="22">
        <v>0</v>
      </c>
      <c r="L5851" s="21">
        <v>100000</v>
      </c>
      <c r="M5851" s="20">
        <f>VLOOKUP(G5851,PROCV!$A$110:$B$119,2,FALSE)</f>
        <v>1.5826205680692205</v>
      </c>
      <c r="N5851" s="17">
        <f t="shared" si="91"/>
        <v>158262.05680692205</v>
      </c>
    </row>
    <row r="5852" spans="1:14" x14ac:dyDescent="0.25">
      <c r="A5852" s="30" t="s">
        <v>48</v>
      </c>
      <c r="B5852" s="29">
        <v>93672</v>
      </c>
      <c r="C5852" s="28" t="s">
        <v>797</v>
      </c>
      <c r="D5852" s="27" t="s">
        <v>189</v>
      </c>
      <c r="E5852" s="27" t="s">
        <v>213</v>
      </c>
      <c r="F5852" s="26" t="str">
        <f>VLOOKUP(E5852,PROCV!$A$1:$B$107,2,TRUE)</f>
        <v>Patrimônio</v>
      </c>
      <c r="G5852" s="25">
        <v>2009</v>
      </c>
      <c r="H5852" s="24">
        <v>0</v>
      </c>
      <c r="I5852" s="23" t="str">
        <f>VLOOKUP(J5852,PROCV!$E$1:$F$27,2,FALSE)</f>
        <v>35 - São Paulo</v>
      </c>
      <c r="J5852" s="22" t="s">
        <v>76</v>
      </c>
      <c r="K5852" s="22">
        <v>0</v>
      </c>
      <c r="L5852" s="21">
        <v>100000</v>
      </c>
      <c r="M5852" s="20">
        <f>VLOOKUP(G5852,PROCV!$A$110:$B$119,2,FALSE)</f>
        <v>1.5826205680692205</v>
      </c>
      <c r="N5852" s="17">
        <f t="shared" si="91"/>
        <v>158262.05680692205</v>
      </c>
    </row>
    <row r="5853" spans="1:14" x14ac:dyDescent="0.25">
      <c r="A5853" s="30" t="s">
        <v>48</v>
      </c>
      <c r="B5853" s="29">
        <v>98356</v>
      </c>
      <c r="C5853" s="28" t="s">
        <v>796</v>
      </c>
      <c r="D5853" s="27" t="s">
        <v>46</v>
      </c>
      <c r="E5853" s="27" t="s">
        <v>169</v>
      </c>
      <c r="F5853" s="26" t="str">
        <f>VLOOKUP(E5853,PROCV!$A$1:$B$107,2,TRUE)</f>
        <v>Editorial</v>
      </c>
      <c r="G5853" s="25">
        <v>2009</v>
      </c>
      <c r="H5853" s="24">
        <v>0</v>
      </c>
      <c r="I5853" s="23" t="str">
        <f>VLOOKUP(J5853,PROCV!$E$1:$F$27,2,FALSE)</f>
        <v>41 - Paraná</v>
      </c>
      <c r="J5853" s="22" t="s">
        <v>106</v>
      </c>
      <c r="K5853" s="22">
        <v>0</v>
      </c>
      <c r="L5853" s="21">
        <v>100000</v>
      </c>
      <c r="M5853" s="20">
        <f>VLOOKUP(G5853,PROCV!$A$110:$B$119,2,FALSE)</f>
        <v>1.5826205680692205</v>
      </c>
      <c r="N5853" s="17">
        <f t="shared" si="91"/>
        <v>158262.05680692205</v>
      </c>
    </row>
    <row r="5854" spans="1:14" x14ac:dyDescent="0.25">
      <c r="A5854" s="30" t="s">
        <v>48</v>
      </c>
      <c r="B5854" s="29">
        <v>96754</v>
      </c>
      <c r="C5854" s="28" t="s">
        <v>795</v>
      </c>
      <c r="D5854" s="27" t="s">
        <v>189</v>
      </c>
      <c r="E5854" s="27" t="s">
        <v>213</v>
      </c>
      <c r="F5854" s="26" t="str">
        <f>VLOOKUP(E5854,PROCV!$A$1:$B$107,2,TRUE)</f>
        <v>Patrimônio</v>
      </c>
      <c r="G5854" s="25">
        <v>2009</v>
      </c>
      <c r="H5854" s="24">
        <v>0</v>
      </c>
      <c r="I5854" s="23" t="str">
        <f>VLOOKUP(J5854,PROCV!$E$1:$F$27,2,FALSE)</f>
        <v>35 - São Paulo</v>
      </c>
      <c r="J5854" s="22" t="s">
        <v>76</v>
      </c>
      <c r="K5854" s="22">
        <v>0</v>
      </c>
      <c r="L5854" s="21">
        <v>100000</v>
      </c>
      <c r="M5854" s="20">
        <f>VLOOKUP(G5854,PROCV!$A$110:$B$119,2,FALSE)</f>
        <v>1.5826205680692205</v>
      </c>
      <c r="N5854" s="17">
        <f t="shared" si="91"/>
        <v>158262.05680692205</v>
      </c>
    </row>
    <row r="5855" spans="1:14" x14ac:dyDescent="0.25">
      <c r="A5855" s="30" t="s">
        <v>48</v>
      </c>
      <c r="B5855" s="29">
        <v>810201</v>
      </c>
      <c r="C5855" s="28" t="s">
        <v>794</v>
      </c>
      <c r="D5855" s="27" t="s">
        <v>189</v>
      </c>
      <c r="E5855" s="27" t="s">
        <v>749</v>
      </c>
      <c r="F5855" s="26" t="str">
        <f>VLOOKUP(E5855,PROCV!$A$1:$B$107,2,TRUE)</f>
        <v>Educação e Criação em Artes</v>
      </c>
      <c r="G5855" s="25">
        <v>2009</v>
      </c>
      <c r="H5855" s="24">
        <v>0</v>
      </c>
      <c r="I5855" s="23" t="str">
        <f>VLOOKUP(J5855,PROCV!$E$1:$F$27,2,FALSE)</f>
        <v>27 - Alagoas</v>
      </c>
      <c r="J5855" s="22" t="s">
        <v>65</v>
      </c>
      <c r="K5855" s="22">
        <v>0</v>
      </c>
      <c r="L5855" s="21">
        <v>600000</v>
      </c>
      <c r="M5855" s="20">
        <f>VLOOKUP(G5855,PROCV!$A$110:$B$119,2,FALSE)</f>
        <v>1.5826205680692205</v>
      </c>
      <c r="N5855" s="17">
        <f t="shared" si="91"/>
        <v>949572.34084153234</v>
      </c>
    </row>
    <row r="5856" spans="1:14" x14ac:dyDescent="0.25">
      <c r="A5856" s="30" t="s">
        <v>48</v>
      </c>
      <c r="B5856" s="29">
        <v>96747</v>
      </c>
      <c r="C5856" s="28" t="s">
        <v>793</v>
      </c>
      <c r="D5856" s="27" t="s">
        <v>189</v>
      </c>
      <c r="E5856" s="27" t="s">
        <v>749</v>
      </c>
      <c r="F5856" s="26" t="str">
        <f>VLOOKUP(E5856,PROCV!$A$1:$B$107,2,TRUE)</f>
        <v>Educação e Criação em Artes</v>
      </c>
      <c r="G5856" s="25">
        <v>2009</v>
      </c>
      <c r="H5856" s="24">
        <v>0</v>
      </c>
      <c r="I5856" s="23" t="str">
        <f>VLOOKUP(J5856,PROCV!$E$1:$F$27,2,FALSE)</f>
        <v>35 - São Paulo</v>
      </c>
      <c r="J5856" s="22" t="s">
        <v>76</v>
      </c>
      <c r="K5856" s="22">
        <v>0</v>
      </c>
      <c r="L5856" s="21">
        <v>500000</v>
      </c>
      <c r="M5856" s="20">
        <f>VLOOKUP(G5856,PROCV!$A$110:$B$119,2,FALSE)</f>
        <v>1.5826205680692205</v>
      </c>
      <c r="N5856" s="17">
        <f t="shared" si="91"/>
        <v>791310.28403461026</v>
      </c>
    </row>
    <row r="5857" spans="1:14" x14ac:dyDescent="0.25">
      <c r="A5857" s="30" t="s">
        <v>48</v>
      </c>
      <c r="B5857" s="29">
        <v>94246</v>
      </c>
      <c r="C5857" s="28" t="s">
        <v>792</v>
      </c>
      <c r="D5857" s="27" t="s">
        <v>189</v>
      </c>
      <c r="E5857" s="27" t="s">
        <v>213</v>
      </c>
      <c r="F5857" s="26" t="str">
        <f>VLOOKUP(E5857,PROCV!$A$1:$B$107,2,TRUE)</f>
        <v>Patrimônio</v>
      </c>
      <c r="G5857" s="25">
        <v>2009</v>
      </c>
      <c r="H5857" s="24">
        <v>0</v>
      </c>
      <c r="I5857" s="23" t="str">
        <f>VLOOKUP(J5857,PROCV!$E$1:$F$27,2,FALSE)</f>
        <v>27 - Alagoas</v>
      </c>
      <c r="J5857" s="22" t="s">
        <v>65</v>
      </c>
      <c r="K5857" s="22">
        <v>0</v>
      </c>
      <c r="L5857" s="21">
        <v>300000</v>
      </c>
      <c r="M5857" s="20">
        <f>VLOOKUP(G5857,PROCV!$A$110:$B$119,2,FALSE)</f>
        <v>1.5826205680692205</v>
      </c>
      <c r="N5857" s="17">
        <f t="shared" si="91"/>
        <v>474786.17042076617</v>
      </c>
    </row>
    <row r="5858" spans="1:14" x14ac:dyDescent="0.25">
      <c r="A5858" s="30" t="s">
        <v>48</v>
      </c>
      <c r="B5858" s="29">
        <v>100105</v>
      </c>
      <c r="C5858" s="28" t="s">
        <v>791</v>
      </c>
      <c r="D5858" s="27" t="s">
        <v>46</v>
      </c>
      <c r="E5858" s="27" t="s">
        <v>50</v>
      </c>
      <c r="F5858" s="26" t="str">
        <f>VLOOKUP(E5858,PROCV!$A$1:$B$107,2,TRUE)</f>
        <v>Educação e Criação em Artes</v>
      </c>
      <c r="G5858" s="25">
        <v>2009</v>
      </c>
      <c r="H5858" s="24">
        <v>0</v>
      </c>
      <c r="I5858" s="23" t="str">
        <f>VLOOKUP(J5858,PROCV!$E$1:$F$27,2,FALSE)</f>
        <v>33 - Rio de Janeiro</v>
      </c>
      <c r="J5858" s="22" t="s">
        <v>82</v>
      </c>
      <c r="K5858" s="22">
        <v>0</v>
      </c>
      <c r="L5858" s="21">
        <v>373300</v>
      </c>
      <c r="M5858" s="20">
        <f>VLOOKUP(G5858,PROCV!$A$110:$B$119,2,FALSE)</f>
        <v>1.5826205680692205</v>
      </c>
      <c r="N5858" s="17">
        <f t="shared" si="91"/>
        <v>590792.25806023995</v>
      </c>
    </row>
    <row r="5859" spans="1:14" x14ac:dyDescent="0.25">
      <c r="A5859" s="30" t="s">
        <v>48</v>
      </c>
      <c r="B5859" s="29">
        <v>96755</v>
      </c>
      <c r="C5859" s="28" t="s">
        <v>790</v>
      </c>
      <c r="D5859" s="27" t="s">
        <v>46</v>
      </c>
      <c r="E5859" s="27" t="s">
        <v>50</v>
      </c>
      <c r="F5859" s="26" t="str">
        <f>VLOOKUP(E5859,PROCV!$A$1:$B$107,2,TRUE)</f>
        <v>Educação e Criação em Artes</v>
      </c>
      <c r="G5859" s="25">
        <v>2009</v>
      </c>
      <c r="H5859" s="24">
        <v>0</v>
      </c>
      <c r="I5859" s="23" t="str">
        <f>VLOOKUP(J5859,PROCV!$E$1:$F$27,2,FALSE)</f>
        <v>31 - Minas Gerais</v>
      </c>
      <c r="J5859" s="22" t="s">
        <v>85</v>
      </c>
      <c r="K5859" s="22">
        <v>0</v>
      </c>
      <c r="L5859" s="21">
        <v>99900</v>
      </c>
      <c r="M5859" s="20">
        <f>VLOOKUP(G5859,PROCV!$A$110:$B$119,2,FALSE)</f>
        <v>1.5826205680692205</v>
      </c>
      <c r="N5859" s="17">
        <f t="shared" si="91"/>
        <v>158103.79475011514</v>
      </c>
    </row>
    <row r="5860" spans="1:14" x14ac:dyDescent="0.25">
      <c r="A5860" s="30" t="s">
        <v>48</v>
      </c>
      <c r="B5860" s="29">
        <v>95156</v>
      </c>
      <c r="C5860" s="28" t="s">
        <v>789</v>
      </c>
      <c r="D5860" s="27" t="s">
        <v>4</v>
      </c>
      <c r="E5860" s="27" t="s">
        <v>430</v>
      </c>
      <c r="F5860" s="26" t="str">
        <f>VLOOKUP(E5860,PROCV!$A$1:$B$107,2,TRUE)</f>
        <v>Audiovisual</v>
      </c>
      <c r="G5860" s="25">
        <v>2009</v>
      </c>
      <c r="H5860" s="24">
        <v>0</v>
      </c>
      <c r="I5860" s="23" t="str">
        <f>VLOOKUP(J5860,PROCV!$E$1:$F$27,2,FALSE)</f>
        <v>33 - Rio de Janeiro</v>
      </c>
      <c r="J5860" s="22" t="s">
        <v>82</v>
      </c>
      <c r="K5860" s="22">
        <v>0</v>
      </c>
      <c r="L5860" s="21">
        <v>75000</v>
      </c>
      <c r="M5860" s="20">
        <f>VLOOKUP(G5860,PROCV!$A$110:$B$119,2,FALSE)</f>
        <v>1.5826205680692205</v>
      </c>
      <c r="N5860" s="17">
        <f t="shared" si="91"/>
        <v>118696.54260519154</v>
      </c>
    </row>
    <row r="5861" spans="1:14" x14ac:dyDescent="0.25">
      <c r="A5861" s="30" t="s">
        <v>48</v>
      </c>
      <c r="B5861" s="29">
        <v>92389</v>
      </c>
      <c r="C5861" s="28" t="s">
        <v>788</v>
      </c>
      <c r="D5861" s="27" t="s">
        <v>46</v>
      </c>
      <c r="E5861" s="27" t="s">
        <v>169</v>
      </c>
      <c r="F5861" s="26" t="str">
        <f>VLOOKUP(E5861,PROCV!$A$1:$B$107,2,TRUE)</f>
        <v>Editorial</v>
      </c>
      <c r="G5861" s="25">
        <v>2009</v>
      </c>
      <c r="H5861" s="24">
        <v>0</v>
      </c>
      <c r="I5861" s="23" t="str">
        <f>VLOOKUP(J5861,PROCV!$E$1:$F$27,2,FALSE)</f>
        <v>15 - Pará</v>
      </c>
      <c r="J5861" s="22" t="s">
        <v>140</v>
      </c>
      <c r="K5861" s="22">
        <v>0</v>
      </c>
      <c r="L5861" s="21">
        <v>200000</v>
      </c>
      <c r="M5861" s="20">
        <f>VLOOKUP(G5861,PROCV!$A$110:$B$119,2,FALSE)</f>
        <v>1.5826205680692205</v>
      </c>
      <c r="N5861" s="17">
        <f t="shared" si="91"/>
        <v>316524.11361384409</v>
      </c>
    </row>
    <row r="5862" spans="1:14" x14ac:dyDescent="0.25">
      <c r="A5862" s="30" t="s">
        <v>48</v>
      </c>
      <c r="B5862" s="29">
        <v>85449</v>
      </c>
      <c r="C5862" s="28" t="s">
        <v>787</v>
      </c>
      <c r="D5862" s="27" t="s">
        <v>189</v>
      </c>
      <c r="E5862" s="27" t="s">
        <v>749</v>
      </c>
      <c r="F5862" s="26" t="str">
        <f>VLOOKUP(E5862,PROCV!$A$1:$B$107,2,TRUE)</f>
        <v>Educação e Criação em Artes</v>
      </c>
      <c r="G5862" s="25">
        <v>2009</v>
      </c>
      <c r="H5862" s="24">
        <v>0</v>
      </c>
      <c r="I5862" s="23" t="str">
        <f>VLOOKUP(J5862,PROCV!$E$1:$F$27,2,FALSE)</f>
        <v>12 - Acre</v>
      </c>
      <c r="J5862" s="22" t="s">
        <v>71</v>
      </c>
      <c r="K5862" s="22">
        <v>0</v>
      </c>
      <c r="L5862" s="21">
        <v>256583.64</v>
      </c>
      <c r="M5862" s="20">
        <f>VLOOKUP(G5862,PROCV!$A$110:$B$119,2,FALSE)</f>
        <v>1.5826205680692205</v>
      </c>
      <c r="N5862" s="17">
        <f t="shared" si="91"/>
        <v>406074.54609406838</v>
      </c>
    </row>
    <row r="5863" spans="1:14" x14ac:dyDescent="0.25">
      <c r="A5863" s="30" t="s">
        <v>48</v>
      </c>
      <c r="B5863" s="29">
        <v>96538</v>
      </c>
      <c r="C5863" s="28" t="s">
        <v>786</v>
      </c>
      <c r="D5863" s="27" t="s">
        <v>189</v>
      </c>
      <c r="E5863" s="27" t="s">
        <v>213</v>
      </c>
      <c r="F5863" s="26" t="str">
        <f>VLOOKUP(E5863,PROCV!$A$1:$B$107,2,TRUE)</f>
        <v>Patrimônio</v>
      </c>
      <c r="G5863" s="25">
        <v>2009</v>
      </c>
      <c r="H5863" s="24">
        <v>0</v>
      </c>
      <c r="I5863" s="23" t="str">
        <f>VLOOKUP(J5863,PROCV!$E$1:$F$27,2,FALSE)</f>
        <v>41 - Paraná</v>
      </c>
      <c r="J5863" s="22" t="s">
        <v>106</v>
      </c>
      <c r="K5863" s="22">
        <v>0</v>
      </c>
      <c r="L5863" s="21">
        <v>400000</v>
      </c>
      <c r="M5863" s="20">
        <f>VLOOKUP(G5863,PROCV!$A$110:$B$119,2,FALSE)</f>
        <v>1.5826205680692205</v>
      </c>
      <c r="N5863" s="17">
        <f t="shared" si="91"/>
        <v>633048.22722768818</v>
      </c>
    </row>
    <row r="5864" spans="1:14" x14ac:dyDescent="0.25">
      <c r="A5864" s="30" t="s">
        <v>48</v>
      </c>
      <c r="B5864" s="29">
        <v>83834</v>
      </c>
      <c r="C5864" s="28" t="s">
        <v>785</v>
      </c>
      <c r="D5864" s="27" t="s">
        <v>189</v>
      </c>
      <c r="E5864" s="27" t="s">
        <v>749</v>
      </c>
      <c r="F5864" s="26" t="str">
        <f>VLOOKUP(E5864,PROCV!$A$1:$B$107,2,TRUE)</f>
        <v>Educação e Criação em Artes</v>
      </c>
      <c r="G5864" s="25">
        <v>2009</v>
      </c>
      <c r="H5864" s="24">
        <v>0</v>
      </c>
      <c r="I5864" s="23" t="str">
        <f>VLOOKUP(J5864,PROCV!$E$1:$F$27,2,FALSE)</f>
        <v>29 - Bahia</v>
      </c>
      <c r="J5864" s="22" t="s">
        <v>73</v>
      </c>
      <c r="K5864" s="22">
        <v>0</v>
      </c>
      <c r="L5864" s="21">
        <v>109120</v>
      </c>
      <c r="M5864" s="20">
        <f>VLOOKUP(G5864,PROCV!$A$110:$B$119,2,FALSE)</f>
        <v>1.5826205680692205</v>
      </c>
      <c r="N5864" s="17">
        <f t="shared" si="91"/>
        <v>172695.55638771332</v>
      </c>
    </row>
    <row r="5865" spans="1:14" x14ac:dyDescent="0.25">
      <c r="A5865" s="30" t="s">
        <v>48</v>
      </c>
      <c r="B5865" s="29">
        <v>98543</v>
      </c>
      <c r="C5865" s="28" t="s">
        <v>784</v>
      </c>
      <c r="D5865" s="27" t="s">
        <v>4</v>
      </c>
      <c r="E5865" s="27" t="s">
        <v>271</v>
      </c>
      <c r="F5865" s="26" t="str">
        <f>VLOOKUP(E5865,PROCV!$A$1:$B$107,2,TRUE)</f>
        <v>Patrimônio</v>
      </c>
      <c r="G5865" s="25">
        <v>2009</v>
      </c>
      <c r="H5865" s="24">
        <v>0</v>
      </c>
      <c r="I5865" s="23" t="str">
        <f>VLOOKUP(J5865,PROCV!$E$1:$F$27,2,FALSE)</f>
        <v>35 - São Paulo</v>
      </c>
      <c r="J5865" s="22" t="s">
        <v>76</v>
      </c>
      <c r="K5865" s="22">
        <v>0</v>
      </c>
      <c r="L5865" s="21">
        <v>5000000</v>
      </c>
      <c r="M5865" s="20">
        <f>VLOOKUP(G5865,PROCV!$A$110:$B$119,2,FALSE)</f>
        <v>1.5826205680692205</v>
      </c>
      <c r="N5865" s="17">
        <f t="shared" si="91"/>
        <v>7913102.8403461026</v>
      </c>
    </row>
    <row r="5866" spans="1:14" x14ac:dyDescent="0.25">
      <c r="A5866" s="30" t="s">
        <v>48</v>
      </c>
      <c r="B5866" s="29">
        <v>92663</v>
      </c>
      <c r="C5866" s="28" t="s">
        <v>783</v>
      </c>
      <c r="D5866" s="27" t="s">
        <v>114</v>
      </c>
      <c r="E5866" s="27" t="s">
        <v>113</v>
      </c>
      <c r="F5866" s="26" t="str">
        <f>VLOOKUP(E5866,PROCV!$A$1:$B$107,2,TRUE)</f>
        <v>Música</v>
      </c>
      <c r="G5866" s="25">
        <v>2009</v>
      </c>
      <c r="H5866" s="24">
        <v>0</v>
      </c>
      <c r="I5866" s="23" t="str">
        <f>VLOOKUP(J5866,PROCV!$E$1:$F$27,2,FALSE)</f>
        <v>53 - Distrito Federal</v>
      </c>
      <c r="J5866" s="22" t="s">
        <v>75</v>
      </c>
      <c r="K5866" s="22">
        <v>0</v>
      </c>
      <c r="L5866" s="21">
        <v>50000</v>
      </c>
      <c r="M5866" s="20">
        <f>VLOOKUP(G5866,PROCV!$A$110:$B$119,2,FALSE)</f>
        <v>1.5826205680692205</v>
      </c>
      <c r="N5866" s="17">
        <f t="shared" si="91"/>
        <v>79131.028403461023</v>
      </c>
    </row>
    <row r="5867" spans="1:14" x14ac:dyDescent="0.25">
      <c r="A5867" s="30" t="s">
        <v>48</v>
      </c>
      <c r="B5867" s="29">
        <v>96197</v>
      </c>
      <c r="C5867" s="28" t="s">
        <v>782</v>
      </c>
      <c r="D5867" s="27" t="s">
        <v>114</v>
      </c>
      <c r="E5867" s="27" t="s">
        <v>237</v>
      </c>
      <c r="F5867" s="26" t="str">
        <f>VLOOKUP(E5867,PROCV!$A$1:$B$107,2,TRUE)</f>
        <v>Patrimônio</v>
      </c>
      <c r="G5867" s="25">
        <v>2009</v>
      </c>
      <c r="H5867" s="24">
        <v>0</v>
      </c>
      <c r="I5867" s="23" t="str">
        <f>VLOOKUP(J5867,PROCV!$E$1:$F$27,2,FALSE)</f>
        <v>31 - Minas Gerais</v>
      </c>
      <c r="J5867" s="22" t="s">
        <v>85</v>
      </c>
      <c r="K5867" s="22">
        <v>0</v>
      </c>
      <c r="L5867" s="21">
        <v>141000</v>
      </c>
      <c r="M5867" s="20">
        <f>VLOOKUP(G5867,PROCV!$A$110:$B$119,2,FALSE)</f>
        <v>1.5826205680692205</v>
      </c>
      <c r="N5867" s="17">
        <f t="shared" si="91"/>
        <v>223149.50009776009</v>
      </c>
    </row>
    <row r="5868" spans="1:14" x14ac:dyDescent="0.25">
      <c r="A5868" s="30" t="s">
        <v>48</v>
      </c>
      <c r="B5868" s="29">
        <v>97214</v>
      </c>
      <c r="C5868" s="28" t="s">
        <v>781</v>
      </c>
      <c r="D5868" s="27" t="s">
        <v>4</v>
      </c>
      <c r="E5868" s="27" t="s">
        <v>224</v>
      </c>
      <c r="F5868" s="26" t="str">
        <f>VLOOKUP(E5868,PROCV!$A$1:$B$107,2,TRUE)</f>
        <v>Patrimônio</v>
      </c>
      <c r="G5868" s="25">
        <v>2009</v>
      </c>
      <c r="H5868" s="24">
        <v>0</v>
      </c>
      <c r="I5868" s="23" t="str">
        <f>VLOOKUP(J5868,PROCV!$E$1:$F$27,2,FALSE)</f>
        <v>33 - Rio de Janeiro</v>
      </c>
      <c r="J5868" s="22" t="s">
        <v>82</v>
      </c>
      <c r="K5868" s="22">
        <v>0</v>
      </c>
      <c r="L5868" s="21">
        <v>50000</v>
      </c>
      <c r="M5868" s="20">
        <f>VLOOKUP(G5868,PROCV!$A$110:$B$119,2,FALSE)</f>
        <v>1.5826205680692205</v>
      </c>
      <c r="N5868" s="17">
        <f t="shared" si="91"/>
        <v>79131.028403461023</v>
      </c>
    </row>
    <row r="5869" spans="1:14" x14ac:dyDescent="0.25">
      <c r="A5869" s="30" t="s">
        <v>48</v>
      </c>
      <c r="B5869" s="29">
        <v>93568</v>
      </c>
      <c r="C5869" s="28" t="s">
        <v>780</v>
      </c>
      <c r="D5869" s="27" t="s">
        <v>114</v>
      </c>
      <c r="E5869" s="27" t="s">
        <v>237</v>
      </c>
      <c r="F5869" s="26" t="str">
        <f>VLOOKUP(E5869,PROCV!$A$1:$B$107,2,TRUE)</f>
        <v>Patrimônio</v>
      </c>
      <c r="G5869" s="25">
        <v>2009</v>
      </c>
      <c r="H5869" s="24">
        <v>0</v>
      </c>
      <c r="I5869" s="23" t="str">
        <f>VLOOKUP(J5869,PROCV!$E$1:$F$27,2,FALSE)</f>
        <v>53 - Distrito Federal</v>
      </c>
      <c r="J5869" s="22" t="s">
        <v>75</v>
      </c>
      <c r="K5869" s="22">
        <v>0</v>
      </c>
      <c r="L5869" s="21">
        <v>492000</v>
      </c>
      <c r="M5869" s="20">
        <f>VLOOKUP(G5869,PROCV!$A$110:$B$119,2,FALSE)</f>
        <v>1.5826205680692205</v>
      </c>
      <c r="N5869" s="17">
        <f t="shared" si="91"/>
        <v>778649.31949005648</v>
      </c>
    </row>
    <row r="5870" spans="1:14" x14ac:dyDescent="0.25">
      <c r="A5870" s="30" t="s">
        <v>48</v>
      </c>
      <c r="B5870" s="29">
        <v>82880</v>
      </c>
      <c r="C5870" s="28" t="s">
        <v>779</v>
      </c>
      <c r="D5870" s="27" t="s">
        <v>46</v>
      </c>
      <c r="E5870" s="27" t="s">
        <v>50</v>
      </c>
      <c r="F5870" s="26" t="str">
        <f>VLOOKUP(E5870,PROCV!$A$1:$B$107,2,TRUE)</f>
        <v>Educação e Criação em Artes</v>
      </c>
      <c r="G5870" s="25">
        <v>2009</v>
      </c>
      <c r="H5870" s="24">
        <v>0</v>
      </c>
      <c r="I5870" s="23" t="str">
        <f>VLOOKUP(J5870,PROCV!$E$1:$F$27,2,FALSE)</f>
        <v>21 - Maranhão</v>
      </c>
      <c r="J5870" s="22" t="s">
        <v>63</v>
      </c>
      <c r="K5870" s="22">
        <v>0</v>
      </c>
      <c r="L5870" s="21">
        <v>97380</v>
      </c>
      <c r="M5870" s="20">
        <f>VLOOKUP(G5870,PROCV!$A$110:$B$119,2,FALSE)</f>
        <v>1.5826205680692205</v>
      </c>
      <c r="N5870" s="17">
        <f t="shared" si="91"/>
        <v>154115.59091858068</v>
      </c>
    </row>
    <row r="5871" spans="1:14" x14ac:dyDescent="0.25">
      <c r="A5871" s="30" t="s">
        <v>48</v>
      </c>
      <c r="B5871" s="29">
        <v>90956</v>
      </c>
      <c r="C5871" s="28" t="s">
        <v>778</v>
      </c>
      <c r="D5871" s="27" t="s">
        <v>4</v>
      </c>
      <c r="E5871" s="27" t="s">
        <v>230</v>
      </c>
      <c r="F5871" s="26" t="str">
        <f>VLOOKUP(E5871,PROCV!$A$1:$B$107,2,TRUE)</f>
        <v>Artes Cênicas e Espetáculo</v>
      </c>
      <c r="G5871" s="25">
        <v>2009</v>
      </c>
      <c r="H5871" s="24">
        <v>0</v>
      </c>
      <c r="I5871" s="23" t="str">
        <f>VLOOKUP(J5871,PROCV!$E$1:$F$27,2,FALSE)</f>
        <v>33 - Rio de Janeiro</v>
      </c>
      <c r="J5871" s="22" t="s">
        <v>82</v>
      </c>
      <c r="K5871" s="22">
        <v>0</v>
      </c>
      <c r="L5871" s="21">
        <v>50000</v>
      </c>
      <c r="M5871" s="20">
        <f>VLOOKUP(G5871,PROCV!$A$110:$B$119,2,FALSE)</f>
        <v>1.5826205680692205</v>
      </c>
      <c r="N5871" s="17">
        <f t="shared" si="91"/>
        <v>79131.028403461023</v>
      </c>
    </row>
    <row r="5872" spans="1:14" ht="26.25" x14ac:dyDescent="0.25">
      <c r="A5872" s="30" t="s">
        <v>48</v>
      </c>
      <c r="B5872" s="29">
        <v>97792</v>
      </c>
      <c r="C5872" s="28" t="s">
        <v>777</v>
      </c>
      <c r="D5872" s="27" t="s">
        <v>4</v>
      </c>
      <c r="E5872" s="27" t="s">
        <v>224</v>
      </c>
      <c r="F5872" s="26" t="str">
        <f>VLOOKUP(E5872,PROCV!$A$1:$B$107,2,TRUE)</f>
        <v>Patrimônio</v>
      </c>
      <c r="G5872" s="25">
        <v>2009</v>
      </c>
      <c r="H5872" s="24">
        <v>0</v>
      </c>
      <c r="I5872" s="23" t="str">
        <f>VLOOKUP(J5872,PROCV!$E$1:$F$27,2,FALSE)</f>
        <v>33 - Rio de Janeiro</v>
      </c>
      <c r="J5872" s="22" t="s">
        <v>82</v>
      </c>
      <c r="K5872" s="22">
        <v>0</v>
      </c>
      <c r="L5872" s="21">
        <v>1600000</v>
      </c>
      <c r="M5872" s="20">
        <f>VLOOKUP(G5872,PROCV!$A$110:$B$119,2,FALSE)</f>
        <v>1.5826205680692205</v>
      </c>
      <c r="N5872" s="17">
        <f t="shared" si="91"/>
        <v>2532192.9089107527</v>
      </c>
    </row>
    <row r="5873" spans="1:14" x14ac:dyDescent="0.25">
      <c r="A5873" s="30" t="s">
        <v>48</v>
      </c>
      <c r="B5873" s="29">
        <v>97676</v>
      </c>
      <c r="C5873" s="28" t="s">
        <v>776</v>
      </c>
      <c r="D5873" s="27" t="s">
        <v>46</v>
      </c>
      <c r="E5873" s="27" t="s">
        <v>50</v>
      </c>
      <c r="F5873" s="26" t="str">
        <f>VLOOKUP(E5873,PROCV!$A$1:$B$107,2,TRUE)</f>
        <v>Educação e Criação em Artes</v>
      </c>
      <c r="G5873" s="25">
        <v>2009</v>
      </c>
      <c r="H5873" s="24">
        <v>0</v>
      </c>
      <c r="I5873" s="23" t="str">
        <f>VLOOKUP(J5873,PROCV!$E$1:$F$27,2,FALSE)</f>
        <v>43 - Rio Grande do Sul</v>
      </c>
      <c r="J5873" s="22" t="s">
        <v>56</v>
      </c>
      <c r="K5873" s="22">
        <v>0</v>
      </c>
      <c r="L5873" s="21">
        <v>630000</v>
      </c>
      <c r="M5873" s="20">
        <f>VLOOKUP(G5873,PROCV!$A$110:$B$119,2,FALSE)</f>
        <v>1.5826205680692205</v>
      </c>
      <c r="N5873" s="17">
        <f t="shared" si="91"/>
        <v>997050.95788360888</v>
      </c>
    </row>
    <row r="5874" spans="1:14" x14ac:dyDescent="0.25">
      <c r="A5874" s="30" t="s">
        <v>48</v>
      </c>
      <c r="B5874" s="29">
        <v>96457</v>
      </c>
      <c r="C5874" s="28" t="s">
        <v>775</v>
      </c>
      <c r="D5874" s="27" t="s">
        <v>46</v>
      </c>
      <c r="E5874" s="27" t="s">
        <v>50</v>
      </c>
      <c r="F5874" s="26" t="str">
        <f>VLOOKUP(E5874,PROCV!$A$1:$B$107,2,TRUE)</f>
        <v>Educação e Criação em Artes</v>
      </c>
      <c r="G5874" s="25">
        <v>2009</v>
      </c>
      <c r="H5874" s="24">
        <v>0</v>
      </c>
      <c r="I5874" s="23" t="str">
        <f>VLOOKUP(J5874,PROCV!$E$1:$F$27,2,FALSE)</f>
        <v>35 - São Paulo</v>
      </c>
      <c r="J5874" s="22" t="s">
        <v>76</v>
      </c>
      <c r="K5874" s="22">
        <v>0</v>
      </c>
      <c r="L5874" s="21">
        <v>100000</v>
      </c>
      <c r="M5874" s="20">
        <f>VLOOKUP(G5874,PROCV!$A$110:$B$119,2,FALSE)</f>
        <v>1.5826205680692205</v>
      </c>
      <c r="N5874" s="17">
        <f t="shared" si="91"/>
        <v>158262.05680692205</v>
      </c>
    </row>
    <row r="5875" spans="1:14" x14ac:dyDescent="0.25">
      <c r="A5875" s="30" t="s">
        <v>48</v>
      </c>
      <c r="B5875" s="29">
        <v>90958</v>
      </c>
      <c r="C5875" s="28" t="s">
        <v>774</v>
      </c>
      <c r="D5875" s="27" t="s">
        <v>4</v>
      </c>
      <c r="E5875" s="27" t="s">
        <v>230</v>
      </c>
      <c r="F5875" s="26" t="str">
        <f>VLOOKUP(E5875,PROCV!$A$1:$B$107,2,TRUE)</f>
        <v>Artes Cênicas e Espetáculo</v>
      </c>
      <c r="G5875" s="25">
        <v>2009</v>
      </c>
      <c r="H5875" s="24">
        <v>0</v>
      </c>
      <c r="I5875" s="23" t="str">
        <f>VLOOKUP(J5875,PROCV!$E$1:$F$27,2,FALSE)</f>
        <v>33 - Rio de Janeiro</v>
      </c>
      <c r="J5875" s="22" t="s">
        <v>82</v>
      </c>
      <c r="K5875" s="22">
        <v>0</v>
      </c>
      <c r="L5875" s="21">
        <v>200000</v>
      </c>
      <c r="M5875" s="20">
        <f>VLOOKUP(G5875,PROCV!$A$110:$B$119,2,FALSE)</f>
        <v>1.5826205680692205</v>
      </c>
      <c r="N5875" s="17">
        <f t="shared" si="91"/>
        <v>316524.11361384409</v>
      </c>
    </row>
    <row r="5876" spans="1:14" x14ac:dyDescent="0.25">
      <c r="A5876" s="30" t="s">
        <v>48</v>
      </c>
      <c r="B5876" s="29">
        <v>97414</v>
      </c>
      <c r="C5876" s="28" t="s">
        <v>773</v>
      </c>
      <c r="D5876" s="27" t="s">
        <v>46</v>
      </c>
      <c r="E5876" s="27" t="s">
        <v>50</v>
      </c>
      <c r="F5876" s="26" t="str">
        <f>VLOOKUP(E5876,PROCV!$A$1:$B$107,2,TRUE)</f>
        <v>Educação e Criação em Artes</v>
      </c>
      <c r="G5876" s="25">
        <v>2009</v>
      </c>
      <c r="H5876" s="24">
        <v>0</v>
      </c>
      <c r="I5876" s="23" t="str">
        <f>VLOOKUP(J5876,PROCV!$E$1:$F$27,2,FALSE)</f>
        <v>53 - Distrito Federal</v>
      </c>
      <c r="J5876" s="22" t="s">
        <v>75</v>
      </c>
      <c r="K5876" s="22">
        <v>0</v>
      </c>
      <c r="L5876" s="21">
        <v>4581062.67</v>
      </c>
      <c r="M5876" s="20">
        <f>VLOOKUP(G5876,PROCV!$A$110:$B$119,2,FALSE)</f>
        <v>1.5826205680692205</v>
      </c>
      <c r="N5876" s="17">
        <f t="shared" si="91"/>
        <v>7250084.0051560998</v>
      </c>
    </row>
    <row r="5877" spans="1:14" x14ac:dyDescent="0.25">
      <c r="A5877" s="30" t="s">
        <v>48</v>
      </c>
      <c r="B5877" s="29">
        <v>97505</v>
      </c>
      <c r="C5877" s="28" t="s">
        <v>772</v>
      </c>
      <c r="D5877" s="27" t="s">
        <v>4</v>
      </c>
      <c r="E5877" s="27" t="s">
        <v>224</v>
      </c>
      <c r="F5877" s="26" t="str">
        <f>VLOOKUP(E5877,PROCV!$A$1:$B$107,2,TRUE)</f>
        <v>Patrimônio</v>
      </c>
      <c r="G5877" s="25">
        <v>2009</v>
      </c>
      <c r="H5877" s="24">
        <v>0</v>
      </c>
      <c r="I5877" s="23" t="str">
        <f>VLOOKUP(J5877,PROCV!$E$1:$F$27,2,FALSE)</f>
        <v>53 - Distrito Federal</v>
      </c>
      <c r="J5877" s="22" t="s">
        <v>75</v>
      </c>
      <c r="K5877" s="22">
        <v>0</v>
      </c>
      <c r="L5877" s="21">
        <v>50000</v>
      </c>
      <c r="M5877" s="20">
        <f>VLOOKUP(G5877,PROCV!$A$110:$B$119,2,FALSE)</f>
        <v>1.5826205680692205</v>
      </c>
      <c r="N5877" s="17">
        <f t="shared" si="91"/>
        <v>79131.028403461023</v>
      </c>
    </row>
    <row r="5878" spans="1:14" x14ac:dyDescent="0.25">
      <c r="A5878" s="30" t="s">
        <v>48</v>
      </c>
      <c r="B5878" s="29">
        <v>79015</v>
      </c>
      <c r="C5878" s="28" t="s">
        <v>771</v>
      </c>
      <c r="D5878" s="27" t="s">
        <v>300</v>
      </c>
      <c r="E5878" s="27" t="s">
        <v>770</v>
      </c>
      <c r="F5878" s="26" t="str">
        <f>VLOOKUP(E5878,PROCV!$A$1:$B$107,2,TRUE)</f>
        <v>Arquitetura e Design</v>
      </c>
      <c r="G5878" s="25">
        <v>2009</v>
      </c>
      <c r="H5878" s="24">
        <v>0</v>
      </c>
      <c r="I5878" s="23" t="str">
        <f>VLOOKUP(J5878,PROCV!$E$1:$F$27,2,FALSE)</f>
        <v>31 - Minas Gerais</v>
      </c>
      <c r="J5878" s="22" t="s">
        <v>85</v>
      </c>
      <c r="K5878" s="22">
        <v>0</v>
      </c>
      <c r="L5878" s="21">
        <v>57782.5</v>
      </c>
      <c r="M5878" s="20">
        <f>VLOOKUP(G5878,PROCV!$A$110:$B$119,2,FALSE)</f>
        <v>1.5826205680692205</v>
      </c>
      <c r="N5878" s="17">
        <f t="shared" si="91"/>
        <v>91447.772974459731</v>
      </c>
    </row>
    <row r="5879" spans="1:14" x14ac:dyDescent="0.25">
      <c r="A5879" s="30" t="s">
        <v>48</v>
      </c>
      <c r="B5879" s="29">
        <v>810334</v>
      </c>
      <c r="C5879" s="28" t="s">
        <v>769</v>
      </c>
      <c r="D5879" s="27" t="s">
        <v>46</v>
      </c>
      <c r="E5879" s="27" t="s">
        <v>169</v>
      </c>
      <c r="F5879" s="26" t="str">
        <f>VLOOKUP(E5879,PROCV!$A$1:$B$107,2,TRUE)</f>
        <v>Editorial</v>
      </c>
      <c r="G5879" s="25">
        <v>2009</v>
      </c>
      <c r="H5879" s="24">
        <v>0</v>
      </c>
      <c r="I5879" s="23" t="str">
        <f>VLOOKUP(J5879,PROCV!$E$1:$F$27,2,FALSE)</f>
        <v>31 - Minas Gerais</v>
      </c>
      <c r="J5879" s="22" t="s">
        <v>85</v>
      </c>
      <c r="K5879" s="22">
        <v>0</v>
      </c>
      <c r="L5879" s="21">
        <v>156758</v>
      </c>
      <c r="M5879" s="20">
        <f>VLOOKUP(G5879,PROCV!$A$110:$B$119,2,FALSE)</f>
        <v>1.5826205680692205</v>
      </c>
      <c r="N5879" s="17">
        <f t="shared" si="91"/>
        <v>248088.43500939486</v>
      </c>
    </row>
    <row r="5880" spans="1:14" x14ac:dyDescent="0.25">
      <c r="A5880" s="30" t="s">
        <v>48</v>
      </c>
      <c r="B5880" s="29">
        <v>97705</v>
      </c>
      <c r="C5880" s="28" t="s">
        <v>768</v>
      </c>
      <c r="D5880" s="27" t="s">
        <v>46</v>
      </c>
      <c r="E5880" s="27" t="s">
        <v>50</v>
      </c>
      <c r="F5880" s="26" t="str">
        <f>VLOOKUP(E5880,PROCV!$A$1:$B$107,2,TRUE)</f>
        <v>Educação e Criação em Artes</v>
      </c>
      <c r="G5880" s="25">
        <v>2009</v>
      </c>
      <c r="H5880" s="24">
        <v>0</v>
      </c>
      <c r="I5880" s="23" t="str">
        <f>VLOOKUP(J5880,PROCV!$E$1:$F$27,2,FALSE)</f>
        <v>53 - Distrito Federal</v>
      </c>
      <c r="J5880" s="22" t="s">
        <v>75</v>
      </c>
      <c r="K5880" s="22">
        <v>0</v>
      </c>
      <c r="L5880" s="21">
        <v>945000</v>
      </c>
      <c r="M5880" s="20">
        <f>VLOOKUP(G5880,PROCV!$A$110:$B$119,2,FALSE)</f>
        <v>1.5826205680692205</v>
      </c>
      <c r="N5880" s="17">
        <f t="shared" si="91"/>
        <v>1495576.4368254133</v>
      </c>
    </row>
    <row r="5881" spans="1:14" x14ac:dyDescent="0.25">
      <c r="A5881" s="30" t="s">
        <v>48</v>
      </c>
      <c r="B5881" s="29">
        <v>97835</v>
      </c>
      <c r="C5881" s="28" t="s">
        <v>767</v>
      </c>
      <c r="D5881" s="27" t="s">
        <v>114</v>
      </c>
      <c r="E5881" s="27" t="s">
        <v>237</v>
      </c>
      <c r="F5881" s="26" t="str">
        <f>VLOOKUP(E5881,PROCV!$A$1:$B$107,2,TRUE)</f>
        <v>Patrimônio</v>
      </c>
      <c r="G5881" s="25">
        <v>2009</v>
      </c>
      <c r="H5881" s="24">
        <v>0</v>
      </c>
      <c r="I5881" s="23" t="str">
        <f>VLOOKUP(J5881,PROCV!$E$1:$F$27,2,FALSE)</f>
        <v>43 - Rio Grande do Sul</v>
      </c>
      <c r="J5881" s="22" t="s">
        <v>56</v>
      </c>
      <c r="K5881" s="22">
        <v>0</v>
      </c>
      <c r="L5881" s="21">
        <v>321725</v>
      </c>
      <c r="M5881" s="20">
        <f>VLOOKUP(G5881,PROCV!$A$110:$B$119,2,FALSE)</f>
        <v>1.5826205680692205</v>
      </c>
      <c r="N5881" s="17">
        <f t="shared" si="91"/>
        <v>509168.60226206994</v>
      </c>
    </row>
    <row r="5882" spans="1:14" x14ac:dyDescent="0.25">
      <c r="A5882" s="30" t="s">
        <v>48</v>
      </c>
      <c r="B5882" s="29">
        <v>91447</v>
      </c>
      <c r="C5882" s="28" t="s">
        <v>766</v>
      </c>
      <c r="D5882" s="27" t="s">
        <v>4</v>
      </c>
      <c r="E5882" s="27" t="s">
        <v>230</v>
      </c>
      <c r="F5882" s="26" t="str">
        <f>VLOOKUP(E5882,PROCV!$A$1:$B$107,2,TRUE)</f>
        <v>Artes Cênicas e Espetáculo</v>
      </c>
      <c r="G5882" s="25">
        <v>2009</v>
      </c>
      <c r="H5882" s="24">
        <v>0</v>
      </c>
      <c r="I5882" s="23" t="str">
        <f>VLOOKUP(J5882,PROCV!$E$1:$F$27,2,FALSE)</f>
        <v>29 - Bahia</v>
      </c>
      <c r="J5882" s="22" t="s">
        <v>73</v>
      </c>
      <c r="K5882" s="22">
        <v>0</v>
      </c>
      <c r="L5882" s="21">
        <v>50000</v>
      </c>
      <c r="M5882" s="20">
        <f>VLOOKUP(G5882,PROCV!$A$110:$B$119,2,FALSE)</f>
        <v>1.5826205680692205</v>
      </c>
      <c r="N5882" s="17">
        <f t="shared" si="91"/>
        <v>79131.028403461023</v>
      </c>
    </row>
    <row r="5883" spans="1:14" x14ac:dyDescent="0.25">
      <c r="A5883" s="30" t="s">
        <v>48</v>
      </c>
      <c r="B5883" s="29">
        <v>91559</v>
      </c>
      <c r="C5883" s="28" t="s">
        <v>765</v>
      </c>
      <c r="D5883" s="27" t="s">
        <v>4</v>
      </c>
      <c r="E5883" s="27" t="s">
        <v>230</v>
      </c>
      <c r="F5883" s="26" t="str">
        <f>VLOOKUP(E5883,PROCV!$A$1:$B$107,2,TRUE)</f>
        <v>Artes Cênicas e Espetáculo</v>
      </c>
      <c r="G5883" s="25">
        <v>2009</v>
      </c>
      <c r="H5883" s="24">
        <v>0</v>
      </c>
      <c r="I5883" s="23" t="str">
        <f>VLOOKUP(J5883,PROCV!$E$1:$F$27,2,FALSE)</f>
        <v>29 - Bahia</v>
      </c>
      <c r="J5883" s="22" t="s">
        <v>73</v>
      </c>
      <c r="K5883" s="22">
        <v>0</v>
      </c>
      <c r="L5883" s="21">
        <v>200000</v>
      </c>
      <c r="M5883" s="20">
        <f>VLOOKUP(G5883,PROCV!$A$110:$B$119,2,FALSE)</f>
        <v>1.5826205680692205</v>
      </c>
      <c r="N5883" s="17">
        <f t="shared" si="91"/>
        <v>316524.11361384409</v>
      </c>
    </row>
    <row r="5884" spans="1:14" x14ac:dyDescent="0.25">
      <c r="A5884" s="30" t="s">
        <v>48</v>
      </c>
      <c r="B5884" s="29">
        <v>95151</v>
      </c>
      <c r="C5884" s="28" t="s">
        <v>764</v>
      </c>
      <c r="D5884" s="27" t="s">
        <v>524</v>
      </c>
      <c r="E5884" s="27" t="s">
        <v>763</v>
      </c>
      <c r="F5884" s="26" t="str">
        <f>VLOOKUP(E5884,PROCV!$A$1:$B$107,2,TRUE)</f>
        <v>Audiovisual</v>
      </c>
      <c r="G5884" s="25">
        <v>2009</v>
      </c>
      <c r="H5884" s="24">
        <v>0</v>
      </c>
      <c r="I5884" s="23" t="str">
        <f>VLOOKUP(J5884,PROCV!$E$1:$F$27,2,FALSE)</f>
        <v>52 - Goiás</v>
      </c>
      <c r="J5884" s="22" t="s">
        <v>97</v>
      </c>
      <c r="K5884" s="22">
        <v>0</v>
      </c>
      <c r="L5884" s="21">
        <v>80062.539999999994</v>
      </c>
      <c r="M5884" s="20">
        <f>VLOOKUP(G5884,PROCV!$A$110:$B$119,2,FALSE)</f>
        <v>1.5826205680692205</v>
      </c>
      <c r="N5884" s="17">
        <f t="shared" si="91"/>
        <v>126708.62253586468</v>
      </c>
    </row>
    <row r="5885" spans="1:14" x14ac:dyDescent="0.25">
      <c r="A5885" s="30" t="s">
        <v>48</v>
      </c>
      <c r="B5885" s="29">
        <v>97359</v>
      </c>
      <c r="C5885" s="28" t="s">
        <v>762</v>
      </c>
      <c r="D5885" s="27" t="s">
        <v>4</v>
      </c>
      <c r="E5885" s="27" t="s">
        <v>224</v>
      </c>
      <c r="F5885" s="26" t="str">
        <f>VLOOKUP(E5885,PROCV!$A$1:$B$107,2,TRUE)</f>
        <v>Patrimônio</v>
      </c>
      <c r="G5885" s="25">
        <v>2009</v>
      </c>
      <c r="H5885" s="24">
        <v>0</v>
      </c>
      <c r="I5885" s="23" t="str">
        <f>VLOOKUP(J5885,PROCV!$E$1:$F$27,2,FALSE)</f>
        <v>33 - Rio de Janeiro</v>
      </c>
      <c r="J5885" s="22" t="s">
        <v>82</v>
      </c>
      <c r="K5885" s="22">
        <v>0</v>
      </c>
      <c r="L5885" s="21">
        <v>50000</v>
      </c>
      <c r="M5885" s="20">
        <f>VLOOKUP(G5885,PROCV!$A$110:$B$119,2,FALSE)</f>
        <v>1.5826205680692205</v>
      </c>
      <c r="N5885" s="17">
        <f t="shared" si="91"/>
        <v>79131.028403461023</v>
      </c>
    </row>
    <row r="5886" spans="1:14" x14ac:dyDescent="0.25">
      <c r="A5886" s="30" t="s">
        <v>48</v>
      </c>
      <c r="B5886" s="29">
        <v>97140</v>
      </c>
      <c r="C5886" s="28" t="s">
        <v>761</v>
      </c>
      <c r="D5886" s="27" t="s">
        <v>4</v>
      </c>
      <c r="E5886" s="27" t="s">
        <v>224</v>
      </c>
      <c r="F5886" s="26" t="str">
        <f>VLOOKUP(E5886,PROCV!$A$1:$B$107,2,TRUE)</f>
        <v>Patrimônio</v>
      </c>
      <c r="G5886" s="25">
        <v>2009</v>
      </c>
      <c r="H5886" s="24">
        <v>0</v>
      </c>
      <c r="I5886" s="23" t="str">
        <f>VLOOKUP(J5886,PROCV!$E$1:$F$27,2,FALSE)</f>
        <v>33 - Rio de Janeiro</v>
      </c>
      <c r="J5886" s="22" t="s">
        <v>82</v>
      </c>
      <c r="K5886" s="22">
        <v>0</v>
      </c>
      <c r="L5886" s="21">
        <v>50000</v>
      </c>
      <c r="M5886" s="20">
        <f>VLOOKUP(G5886,PROCV!$A$110:$B$119,2,FALSE)</f>
        <v>1.5826205680692205</v>
      </c>
      <c r="N5886" s="17">
        <f t="shared" si="91"/>
        <v>79131.028403461023</v>
      </c>
    </row>
    <row r="5887" spans="1:14" x14ac:dyDescent="0.25">
      <c r="A5887" s="30" t="s">
        <v>48</v>
      </c>
      <c r="B5887" s="29">
        <v>93601</v>
      </c>
      <c r="C5887" s="28" t="s">
        <v>760</v>
      </c>
      <c r="D5887" s="27" t="s">
        <v>46</v>
      </c>
      <c r="E5887" s="27" t="s">
        <v>50</v>
      </c>
      <c r="F5887" s="26" t="str">
        <f>VLOOKUP(E5887,PROCV!$A$1:$B$107,2,TRUE)</f>
        <v>Educação e Criação em Artes</v>
      </c>
      <c r="G5887" s="25">
        <v>2009</v>
      </c>
      <c r="H5887" s="24">
        <v>0</v>
      </c>
      <c r="I5887" s="23" t="str">
        <f>VLOOKUP(J5887,PROCV!$E$1:$F$27,2,FALSE)</f>
        <v>53 - Distrito Federal</v>
      </c>
      <c r="J5887" s="22" t="s">
        <v>75</v>
      </c>
      <c r="K5887" s="22">
        <v>0</v>
      </c>
      <c r="L5887" s="21">
        <v>379000</v>
      </c>
      <c r="M5887" s="20">
        <f>VLOOKUP(G5887,PROCV!$A$110:$B$119,2,FALSE)</f>
        <v>1.5826205680692205</v>
      </c>
      <c r="N5887" s="17">
        <f t="shared" si="91"/>
        <v>599813.19529823458</v>
      </c>
    </row>
    <row r="5888" spans="1:14" x14ac:dyDescent="0.25">
      <c r="A5888" s="30" t="s">
        <v>48</v>
      </c>
      <c r="B5888" s="29">
        <v>94829</v>
      </c>
      <c r="C5888" s="28" t="s">
        <v>759</v>
      </c>
      <c r="D5888" s="27" t="s">
        <v>46</v>
      </c>
      <c r="E5888" s="27" t="s">
        <v>50</v>
      </c>
      <c r="F5888" s="26" t="str">
        <f>VLOOKUP(E5888,PROCV!$A$1:$B$107,2,TRUE)</f>
        <v>Educação e Criação em Artes</v>
      </c>
      <c r="G5888" s="25">
        <v>2009</v>
      </c>
      <c r="H5888" s="24">
        <v>0</v>
      </c>
      <c r="I5888" s="23" t="str">
        <f>VLOOKUP(J5888,PROCV!$E$1:$F$27,2,FALSE)</f>
        <v>53 - Distrito Federal</v>
      </c>
      <c r="J5888" s="22" t="s">
        <v>75</v>
      </c>
      <c r="K5888" s="22">
        <v>0</v>
      </c>
      <c r="L5888" s="21">
        <v>203000</v>
      </c>
      <c r="M5888" s="20">
        <f>VLOOKUP(G5888,PROCV!$A$110:$B$119,2,FALSE)</f>
        <v>1.5826205680692205</v>
      </c>
      <c r="N5888" s="17">
        <f t="shared" si="91"/>
        <v>321271.97531805176</v>
      </c>
    </row>
    <row r="5889" spans="1:14" x14ac:dyDescent="0.25">
      <c r="A5889" s="30" t="s">
        <v>48</v>
      </c>
      <c r="B5889" s="29">
        <v>97963</v>
      </c>
      <c r="C5889" s="28" t="s">
        <v>758</v>
      </c>
      <c r="D5889" s="27" t="s">
        <v>4</v>
      </c>
      <c r="E5889" s="27" t="s">
        <v>224</v>
      </c>
      <c r="F5889" s="26" t="str">
        <f>VLOOKUP(E5889,PROCV!$A$1:$B$107,2,TRUE)</f>
        <v>Patrimônio</v>
      </c>
      <c r="G5889" s="25">
        <v>2009</v>
      </c>
      <c r="H5889" s="24">
        <v>0</v>
      </c>
      <c r="I5889" s="23" t="str">
        <f>VLOOKUP(J5889,PROCV!$E$1:$F$27,2,FALSE)</f>
        <v>33 - Rio de Janeiro</v>
      </c>
      <c r="J5889" s="22" t="s">
        <v>82</v>
      </c>
      <c r="K5889" s="22">
        <v>0</v>
      </c>
      <c r="L5889" s="21">
        <v>147000</v>
      </c>
      <c r="M5889" s="20">
        <f>VLOOKUP(G5889,PROCV!$A$110:$B$119,2,FALSE)</f>
        <v>1.5826205680692205</v>
      </c>
      <c r="N5889" s="17">
        <f t="shared" si="91"/>
        <v>232645.22350617542</v>
      </c>
    </row>
    <row r="5890" spans="1:14" x14ac:dyDescent="0.25">
      <c r="A5890" s="30" t="s">
        <v>48</v>
      </c>
      <c r="B5890" s="29">
        <v>91017</v>
      </c>
      <c r="C5890" s="28" t="s">
        <v>757</v>
      </c>
      <c r="D5890" s="27" t="s">
        <v>4</v>
      </c>
      <c r="E5890" s="27" t="s">
        <v>230</v>
      </c>
      <c r="F5890" s="26" t="str">
        <f>VLOOKUP(E5890,PROCV!$A$1:$B$107,2,TRUE)</f>
        <v>Artes Cênicas e Espetáculo</v>
      </c>
      <c r="G5890" s="25">
        <v>2009</v>
      </c>
      <c r="H5890" s="24">
        <v>0</v>
      </c>
      <c r="I5890" s="23" t="str">
        <f>VLOOKUP(J5890,PROCV!$E$1:$F$27,2,FALSE)</f>
        <v>15 - Pará</v>
      </c>
      <c r="J5890" s="22" t="s">
        <v>140</v>
      </c>
      <c r="K5890" s="22">
        <v>0</v>
      </c>
      <c r="L5890" s="21">
        <v>100000</v>
      </c>
      <c r="M5890" s="20">
        <f>VLOOKUP(G5890,PROCV!$A$110:$B$119,2,FALSE)</f>
        <v>1.5826205680692205</v>
      </c>
      <c r="N5890" s="17">
        <f t="shared" ref="N5890:N5953" si="92">+M5890*L5890</f>
        <v>158262.05680692205</v>
      </c>
    </row>
    <row r="5891" spans="1:14" x14ac:dyDescent="0.25">
      <c r="A5891" s="30" t="s">
        <v>48</v>
      </c>
      <c r="B5891" s="29">
        <v>100627</v>
      </c>
      <c r="C5891" s="28" t="s">
        <v>756</v>
      </c>
      <c r="D5891" s="27" t="s">
        <v>46</v>
      </c>
      <c r="E5891" s="27" t="s">
        <v>50</v>
      </c>
      <c r="F5891" s="26" t="str">
        <f>VLOOKUP(E5891,PROCV!$A$1:$B$107,2,TRUE)</f>
        <v>Educação e Criação em Artes</v>
      </c>
      <c r="G5891" s="25">
        <v>2010</v>
      </c>
      <c r="H5891" s="24">
        <v>0</v>
      </c>
      <c r="I5891" s="23" t="str">
        <f>VLOOKUP(J5891,PROCV!$E$1:$F$27,2,FALSE)</f>
        <v>25 - Paraíba</v>
      </c>
      <c r="J5891" s="22" t="s">
        <v>346</v>
      </c>
      <c r="K5891" s="22">
        <v>0</v>
      </c>
      <c r="L5891" s="21">
        <v>630000</v>
      </c>
      <c r="M5891" s="20">
        <f>VLOOKUP(G5891,PROCV!$A$110:$B$119,2,FALSE)</f>
        <v>1.4943255243453308</v>
      </c>
      <c r="N5891" s="17">
        <f t="shared" si="92"/>
        <v>941425.08033755841</v>
      </c>
    </row>
    <row r="5892" spans="1:14" x14ac:dyDescent="0.25">
      <c r="A5892" s="30" t="s">
        <v>48</v>
      </c>
      <c r="B5892" s="29">
        <v>107060</v>
      </c>
      <c r="C5892" s="28" t="s">
        <v>755</v>
      </c>
      <c r="D5892" s="27" t="s">
        <v>46</v>
      </c>
      <c r="E5892" s="27" t="s">
        <v>50</v>
      </c>
      <c r="F5892" s="26" t="str">
        <f>VLOOKUP(E5892,PROCV!$A$1:$B$107,2,TRUE)</f>
        <v>Educação e Criação em Artes</v>
      </c>
      <c r="G5892" s="25">
        <v>2010</v>
      </c>
      <c r="H5892" s="24">
        <v>0</v>
      </c>
      <c r="I5892" s="23" t="str">
        <f>VLOOKUP(J5892,PROCV!$E$1:$F$27,2,FALSE)</f>
        <v>29 - Bahia</v>
      </c>
      <c r="J5892" s="22" t="s">
        <v>73</v>
      </c>
      <c r="K5892" s="22">
        <v>0</v>
      </c>
      <c r="L5892" s="21">
        <v>25000</v>
      </c>
      <c r="M5892" s="20">
        <f>VLOOKUP(G5892,PROCV!$A$110:$B$119,2,FALSE)</f>
        <v>1.4943255243453308</v>
      </c>
      <c r="N5892" s="17">
        <f t="shared" si="92"/>
        <v>37358.138108633269</v>
      </c>
    </row>
    <row r="5893" spans="1:14" x14ac:dyDescent="0.25">
      <c r="A5893" s="30" t="s">
        <v>48</v>
      </c>
      <c r="B5893" s="29">
        <v>93549</v>
      </c>
      <c r="C5893" s="28" t="s">
        <v>754</v>
      </c>
      <c r="D5893" s="27" t="s">
        <v>114</v>
      </c>
      <c r="E5893" s="27" t="s">
        <v>237</v>
      </c>
      <c r="F5893" s="26" t="str">
        <f>VLOOKUP(E5893,PROCV!$A$1:$B$107,2,TRUE)</f>
        <v>Patrimônio</v>
      </c>
      <c r="G5893" s="25">
        <v>2010</v>
      </c>
      <c r="H5893" s="24">
        <v>0</v>
      </c>
      <c r="I5893" s="23" t="str">
        <f>VLOOKUP(J5893,PROCV!$E$1:$F$27,2,FALSE)</f>
        <v>35 - São Paulo</v>
      </c>
      <c r="J5893" s="22" t="s">
        <v>76</v>
      </c>
      <c r="K5893" s="22">
        <v>0</v>
      </c>
      <c r="L5893" s="21">
        <v>56000</v>
      </c>
      <c r="M5893" s="20">
        <f>VLOOKUP(G5893,PROCV!$A$110:$B$119,2,FALSE)</f>
        <v>1.4943255243453308</v>
      </c>
      <c r="N5893" s="17">
        <f t="shared" si="92"/>
        <v>83682.229363338527</v>
      </c>
    </row>
    <row r="5894" spans="1:14" x14ac:dyDescent="0.25">
      <c r="A5894" s="30" t="s">
        <v>48</v>
      </c>
      <c r="B5894" s="29">
        <v>102199</v>
      </c>
      <c r="C5894" s="28" t="s">
        <v>753</v>
      </c>
      <c r="D5894" s="27" t="s">
        <v>4</v>
      </c>
      <c r="E5894" s="27" t="s">
        <v>224</v>
      </c>
      <c r="F5894" s="26" t="str">
        <f>VLOOKUP(E5894,PROCV!$A$1:$B$107,2,TRUE)</f>
        <v>Patrimônio</v>
      </c>
      <c r="G5894" s="25">
        <v>2010</v>
      </c>
      <c r="H5894" s="24">
        <v>0</v>
      </c>
      <c r="I5894" s="23" t="str">
        <f>VLOOKUP(J5894,PROCV!$E$1:$F$27,2,FALSE)</f>
        <v>53 - Distrito Federal</v>
      </c>
      <c r="J5894" s="22" t="s">
        <v>75</v>
      </c>
      <c r="K5894" s="22">
        <v>0</v>
      </c>
      <c r="L5894" s="21">
        <v>499980</v>
      </c>
      <c r="M5894" s="20">
        <f>VLOOKUP(G5894,PROCV!$A$110:$B$119,2,FALSE)</f>
        <v>1.4943255243453308</v>
      </c>
      <c r="N5894" s="17">
        <f t="shared" si="92"/>
        <v>747132.8756621785</v>
      </c>
    </row>
    <row r="5895" spans="1:14" x14ac:dyDescent="0.25">
      <c r="A5895" s="30" t="s">
        <v>48</v>
      </c>
      <c r="B5895" s="29">
        <v>101163</v>
      </c>
      <c r="C5895" s="28" t="s">
        <v>752</v>
      </c>
      <c r="D5895" s="27" t="s">
        <v>4</v>
      </c>
      <c r="E5895" s="27" t="s">
        <v>224</v>
      </c>
      <c r="F5895" s="26" t="str">
        <f>VLOOKUP(E5895,PROCV!$A$1:$B$107,2,TRUE)</f>
        <v>Patrimônio</v>
      </c>
      <c r="G5895" s="25">
        <v>2010</v>
      </c>
      <c r="H5895" s="24">
        <v>0</v>
      </c>
      <c r="I5895" s="23" t="str">
        <f>VLOOKUP(J5895,PROCV!$E$1:$F$27,2,FALSE)</f>
        <v>53 - Distrito Federal</v>
      </c>
      <c r="J5895" s="22" t="s">
        <v>75</v>
      </c>
      <c r="K5895" s="22">
        <v>0</v>
      </c>
      <c r="L5895" s="21">
        <v>450000</v>
      </c>
      <c r="M5895" s="20">
        <f>VLOOKUP(G5895,PROCV!$A$110:$B$119,2,FALSE)</f>
        <v>1.4943255243453308</v>
      </c>
      <c r="N5895" s="17">
        <f t="shared" si="92"/>
        <v>672446.48595539888</v>
      </c>
    </row>
    <row r="5896" spans="1:14" x14ac:dyDescent="0.25">
      <c r="A5896" s="30" t="s">
        <v>48</v>
      </c>
      <c r="B5896" s="29">
        <v>102174</v>
      </c>
      <c r="C5896" s="28" t="s">
        <v>751</v>
      </c>
      <c r="D5896" s="27" t="s">
        <v>4</v>
      </c>
      <c r="E5896" s="27" t="s">
        <v>224</v>
      </c>
      <c r="F5896" s="26" t="str">
        <f>VLOOKUP(E5896,PROCV!$A$1:$B$107,2,TRUE)</f>
        <v>Patrimônio</v>
      </c>
      <c r="G5896" s="25">
        <v>2010</v>
      </c>
      <c r="H5896" s="24">
        <v>0</v>
      </c>
      <c r="I5896" s="23" t="str">
        <f>VLOOKUP(J5896,PROCV!$E$1:$F$27,2,FALSE)</f>
        <v>53 - Distrito Federal</v>
      </c>
      <c r="J5896" s="22" t="s">
        <v>75</v>
      </c>
      <c r="K5896" s="22">
        <v>0</v>
      </c>
      <c r="L5896" s="21">
        <v>300000</v>
      </c>
      <c r="M5896" s="20">
        <f>VLOOKUP(G5896,PROCV!$A$110:$B$119,2,FALSE)</f>
        <v>1.4943255243453308</v>
      </c>
      <c r="N5896" s="17">
        <f t="shared" si="92"/>
        <v>448297.65730359923</v>
      </c>
    </row>
    <row r="5897" spans="1:14" x14ac:dyDescent="0.25">
      <c r="A5897" s="30" t="s">
        <v>48</v>
      </c>
      <c r="B5897" s="29">
        <v>93560</v>
      </c>
      <c r="C5897" s="28" t="s">
        <v>750</v>
      </c>
      <c r="D5897" s="27" t="s">
        <v>300</v>
      </c>
      <c r="E5897" s="27" t="s">
        <v>749</v>
      </c>
      <c r="F5897" s="26" t="str">
        <f>VLOOKUP(E5897,PROCV!$A$1:$B$107,2,TRUE)</f>
        <v>Educação e Criação em Artes</v>
      </c>
      <c r="G5897" s="25">
        <v>2010</v>
      </c>
      <c r="H5897" s="24">
        <v>0</v>
      </c>
      <c r="I5897" s="23" t="str">
        <f>VLOOKUP(J5897,PROCV!$E$1:$F$27,2,FALSE)</f>
        <v>31 - Minas Gerais</v>
      </c>
      <c r="J5897" s="22" t="s">
        <v>85</v>
      </c>
      <c r="K5897" s="22">
        <v>0</v>
      </c>
      <c r="L5897" s="21">
        <v>189536</v>
      </c>
      <c r="M5897" s="20">
        <f>VLOOKUP(G5897,PROCV!$A$110:$B$119,2,FALSE)</f>
        <v>1.4943255243453308</v>
      </c>
      <c r="N5897" s="17">
        <f t="shared" si="92"/>
        <v>283228.48258231662</v>
      </c>
    </row>
    <row r="5898" spans="1:14" x14ac:dyDescent="0.25">
      <c r="A5898" s="30" t="s">
        <v>48</v>
      </c>
      <c r="B5898" s="29">
        <v>101545</v>
      </c>
      <c r="C5898" s="28" t="s">
        <v>748</v>
      </c>
      <c r="D5898" s="27" t="s">
        <v>4</v>
      </c>
      <c r="E5898" s="27" t="s">
        <v>224</v>
      </c>
      <c r="F5898" s="26" t="str">
        <f>VLOOKUP(E5898,PROCV!$A$1:$B$107,2,TRUE)</f>
        <v>Patrimônio</v>
      </c>
      <c r="G5898" s="25">
        <v>2010</v>
      </c>
      <c r="H5898" s="24">
        <v>0</v>
      </c>
      <c r="I5898" s="23" t="str">
        <f>VLOOKUP(J5898,PROCV!$E$1:$F$27,2,FALSE)</f>
        <v>52 - Goiás</v>
      </c>
      <c r="J5898" s="22" t="s">
        <v>97</v>
      </c>
      <c r="K5898" s="22">
        <v>0</v>
      </c>
      <c r="L5898" s="21">
        <v>75000</v>
      </c>
      <c r="M5898" s="20">
        <f>VLOOKUP(G5898,PROCV!$A$110:$B$119,2,FALSE)</f>
        <v>1.4943255243453308</v>
      </c>
      <c r="N5898" s="17">
        <f t="shared" si="92"/>
        <v>112074.41432589981</v>
      </c>
    </row>
    <row r="5899" spans="1:14" x14ac:dyDescent="0.25">
      <c r="A5899" s="30" t="s">
        <v>48</v>
      </c>
      <c r="B5899" s="29">
        <v>103030</v>
      </c>
      <c r="C5899" s="28" t="s">
        <v>747</v>
      </c>
      <c r="D5899" s="27" t="s">
        <v>4</v>
      </c>
      <c r="E5899" s="27" t="s">
        <v>224</v>
      </c>
      <c r="F5899" s="26" t="str">
        <f>VLOOKUP(E5899,PROCV!$A$1:$B$107,2,TRUE)</f>
        <v>Patrimônio</v>
      </c>
      <c r="G5899" s="25">
        <v>2010</v>
      </c>
      <c r="H5899" s="24">
        <v>0</v>
      </c>
      <c r="I5899" s="23" t="str">
        <f>VLOOKUP(J5899,PROCV!$E$1:$F$27,2,FALSE)</f>
        <v>35 - São Paulo</v>
      </c>
      <c r="J5899" s="22" t="s">
        <v>76</v>
      </c>
      <c r="K5899" s="22">
        <v>0</v>
      </c>
      <c r="L5899" s="21">
        <v>150000</v>
      </c>
      <c r="M5899" s="20">
        <f>VLOOKUP(G5899,PROCV!$A$110:$B$119,2,FALSE)</f>
        <v>1.4943255243453308</v>
      </c>
      <c r="N5899" s="17">
        <f t="shared" si="92"/>
        <v>224148.82865179962</v>
      </c>
    </row>
    <row r="5900" spans="1:14" x14ac:dyDescent="0.25">
      <c r="A5900" s="30" t="s">
        <v>48</v>
      </c>
      <c r="B5900" s="29">
        <v>101463</v>
      </c>
      <c r="C5900" s="28" t="s">
        <v>746</v>
      </c>
      <c r="D5900" s="27" t="s">
        <v>4</v>
      </c>
      <c r="E5900" s="27" t="s">
        <v>224</v>
      </c>
      <c r="F5900" s="26" t="str">
        <f>VLOOKUP(E5900,PROCV!$A$1:$B$107,2,TRUE)</f>
        <v>Patrimônio</v>
      </c>
      <c r="G5900" s="25">
        <v>2010</v>
      </c>
      <c r="H5900" s="24">
        <v>0</v>
      </c>
      <c r="I5900" s="23" t="str">
        <f>VLOOKUP(J5900,PROCV!$E$1:$F$27,2,FALSE)</f>
        <v>35 - São Paulo</v>
      </c>
      <c r="J5900" s="22" t="s">
        <v>76</v>
      </c>
      <c r="K5900" s="22">
        <v>0</v>
      </c>
      <c r="L5900" s="21">
        <v>100000</v>
      </c>
      <c r="M5900" s="20">
        <f>VLOOKUP(G5900,PROCV!$A$110:$B$119,2,FALSE)</f>
        <v>1.4943255243453308</v>
      </c>
      <c r="N5900" s="17">
        <f t="shared" si="92"/>
        <v>149432.55243453308</v>
      </c>
    </row>
    <row r="5901" spans="1:14" x14ac:dyDescent="0.25">
      <c r="A5901" s="30" t="s">
        <v>48</v>
      </c>
      <c r="B5901" s="29">
        <v>107641</v>
      </c>
      <c r="C5901" s="28" t="s">
        <v>745</v>
      </c>
      <c r="D5901" s="27" t="s">
        <v>4</v>
      </c>
      <c r="E5901" s="27" t="s">
        <v>224</v>
      </c>
      <c r="F5901" s="26" t="str">
        <f>VLOOKUP(E5901,PROCV!$A$1:$B$107,2,TRUE)</f>
        <v>Patrimônio</v>
      </c>
      <c r="G5901" s="25">
        <v>2010</v>
      </c>
      <c r="H5901" s="24">
        <v>0</v>
      </c>
      <c r="I5901" s="23" t="str">
        <f>VLOOKUP(J5901,PROCV!$E$1:$F$27,2,FALSE)</f>
        <v>31 - Minas Gerais</v>
      </c>
      <c r="J5901" s="22" t="s">
        <v>85</v>
      </c>
      <c r="K5901" s="22">
        <v>0</v>
      </c>
      <c r="L5901" s="21">
        <v>100000</v>
      </c>
      <c r="M5901" s="20">
        <f>VLOOKUP(G5901,PROCV!$A$110:$B$119,2,FALSE)</f>
        <v>1.4943255243453308</v>
      </c>
      <c r="N5901" s="17">
        <f t="shared" si="92"/>
        <v>149432.55243453308</v>
      </c>
    </row>
    <row r="5902" spans="1:14" x14ac:dyDescent="0.25">
      <c r="A5902" s="30" t="s">
        <v>48</v>
      </c>
      <c r="B5902" s="29">
        <v>102638</v>
      </c>
      <c r="C5902" s="28" t="s">
        <v>744</v>
      </c>
      <c r="D5902" s="27" t="s">
        <v>114</v>
      </c>
      <c r="E5902" s="27" t="s">
        <v>237</v>
      </c>
      <c r="F5902" s="26" t="str">
        <f>VLOOKUP(E5902,PROCV!$A$1:$B$107,2,TRUE)</f>
        <v>Patrimônio</v>
      </c>
      <c r="G5902" s="25">
        <v>2010</v>
      </c>
      <c r="H5902" s="24">
        <v>0</v>
      </c>
      <c r="I5902" s="23" t="str">
        <f>VLOOKUP(J5902,PROCV!$E$1:$F$27,2,FALSE)</f>
        <v>53 - Distrito Federal</v>
      </c>
      <c r="J5902" s="22" t="s">
        <v>75</v>
      </c>
      <c r="K5902" s="22">
        <v>0</v>
      </c>
      <c r="L5902" s="21">
        <v>491860</v>
      </c>
      <c r="M5902" s="20">
        <f>VLOOKUP(G5902,PROCV!$A$110:$B$119,2,FALSE)</f>
        <v>1.4943255243453308</v>
      </c>
      <c r="N5902" s="17">
        <f t="shared" si="92"/>
        <v>734998.9524044944</v>
      </c>
    </row>
    <row r="5903" spans="1:14" x14ac:dyDescent="0.25">
      <c r="A5903" s="30" t="s">
        <v>48</v>
      </c>
      <c r="B5903" s="29">
        <v>103466</v>
      </c>
      <c r="C5903" s="28" t="s">
        <v>743</v>
      </c>
      <c r="D5903" s="27" t="s">
        <v>4</v>
      </c>
      <c r="E5903" s="27" t="s">
        <v>224</v>
      </c>
      <c r="F5903" s="26" t="str">
        <f>VLOOKUP(E5903,PROCV!$A$1:$B$107,2,TRUE)</f>
        <v>Patrimônio</v>
      </c>
      <c r="G5903" s="25">
        <v>2010</v>
      </c>
      <c r="H5903" s="24">
        <v>0</v>
      </c>
      <c r="I5903" s="23" t="str">
        <f>VLOOKUP(J5903,PROCV!$E$1:$F$27,2,FALSE)</f>
        <v>33 - Rio de Janeiro</v>
      </c>
      <c r="J5903" s="22" t="s">
        <v>82</v>
      </c>
      <c r="K5903" s="22">
        <v>0</v>
      </c>
      <c r="L5903" s="21">
        <v>50000</v>
      </c>
      <c r="M5903" s="20">
        <f>VLOOKUP(G5903,PROCV!$A$110:$B$119,2,FALSE)</f>
        <v>1.4943255243453308</v>
      </c>
      <c r="N5903" s="17">
        <f t="shared" si="92"/>
        <v>74716.276217266539</v>
      </c>
    </row>
    <row r="5904" spans="1:14" x14ac:dyDescent="0.25">
      <c r="A5904" s="30" t="s">
        <v>48</v>
      </c>
      <c r="B5904" s="29">
        <v>102083</v>
      </c>
      <c r="C5904" s="28" t="s">
        <v>742</v>
      </c>
      <c r="D5904" s="27" t="s">
        <v>4</v>
      </c>
      <c r="E5904" s="27" t="s">
        <v>224</v>
      </c>
      <c r="F5904" s="26" t="str">
        <f>VLOOKUP(E5904,PROCV!$A$1:$B$107,2,TRUE)</f>
        <v>Patrimônio</v>
      </c>
      <c r="G5904" s="25">
        <v>2010</v>
      </c>
      <c r="H5904" s="24">
        <v>0</v>
      </c>
      <c r="I5904" s="23" t="str">
        <f>VLOOKUP(J5904,PROCV!$E$1:$F$27,2,FALSE)</f>
        <v>51 - Mato Grosso</v>
      </c>
      <c r="J5904" s="22" t="s">
        <v>99</v>
      </c>
      <c r="K5904" s="22">
        <v>0</v>
      </c>
      <c r="L5904" s="21">
        <v>75000</v>
      </c>
      <c r="M5904" s="20">
        <f>VLOOKUP(G5904,PROCV!$A$110:$B$119,2,FALSE)</f>
        <v>1.4943255243453308</v>
      </c>
      <c r="N5904" s="17">
        <f t="shared" si="92"/>
        <v>112074.41432589981</v>
      </c>
    </row>
    <row r="5905" spans="1:14" x14ac:dyDescent="0.25">
      <c r="A5905" s="30" t="s">
        <v>48</v>
      </c>
      <c r="B5905" s="29">
        <v>105187</v>
      </c>
      <c r="C5905" s="28" t="s">
        <v>741</v>
      </c>
      <c r="D5905" s="27" t="s">
        <v>4</v>
      </c>
      <c r="E5905" s="27" t="s">
        <v>224</v>
      </c>
      <c r="F5905" s="26" t="str">
        <f>VLOOKUP(E5905,PROCV!$A$1:$B$107,2,TRUE)</f>
        <v>Patrimônio</v>
      </c>
      <c r="G5905" s="25">
        <v>2010</v>
      </c>
      <c r="H5905" s="24">
        <v>0</v>
      </c>
      <c r="I5905" s="23" t="str">
        <f>VLOOKUP(J5905,PROCV!$E$1:$F$27,2,FALSE)</f>
        <v>32 - Espírito Santo</v>
      </c>
      <c r="J5905" s="22" t="s">
        <v>67</v>
      </c>
      <c r="K5905" s="22">
        <v>0</v>
      </c>
      <c r="L5905" s="21">
        <v>100000</v>
      </c>
      <c r="M5905" s="20">
        <f>VLOOKUP(G5905,PROCV!$A$110:$B$119,2,FALSE)</f>
        <v>1.4943255243453308</v>
      </c>
      <c r="N5905" s="17">
        <f t="shared" si="92"/>
        <v>149432.55243453308</v>
      </c>
    </row>
    <row r="5906" spans="1:14" x14ac:dyDescent="0.25">
      <c r="A5906" s="30" t="s">
        <v>48</v>
      </c>
      <c r="B5906" s="29">
        <v>102517</v>
      </c>
      <c r="C5906" s="28" t="s">
        <v>740</v>
      </c>
      <c r="D5906" s="27" t="s">
        <v>4</v>
      </c>
      <c r="E5906" s="27" t="s">
        <v>224</v>
      </c>
      <c r="F5906" s="26" t="str">
        <f>VLOOKUP(E5906,PROCV!$A$1:$B$107,2,TRUE)</f>
        <v>Patrimônio</v>
      </c>
      <c r="G5906" s="25">
        <v>2010</v>
      </c>
      <c r="H5906" s="24">
        <v>0</v>
      </c>
      <c r="I5906" s="23" t="str">
        <f>VLOOKUP(J5906,PROCV!$E$1:$F$27,2,FALSE)</f>
        <v>11 - Rondônia</v>
      </c>
      <c r="J5906" s="22" t="s">
        <v>219</v>
      </c>
      <c r="K5906" s="22">
        <v>0</v>
      </c>
      <c r="L5906" s="21">
        <v>50000</v>
      </c>
      <c r="M5906" s="20">
        <f>VLOOKUP(G5906,PROCV!$A$110:$B$119,2,FALSE)</f>
        <v>1.4943255243453308</v>
      </c>
      <c r="N5906" s="17">
        <f t="shared" si="92"/>
        <v>74716.276217266539</v>
      </c>
    </row>
    <row r="5907" spans="1:14" x14ac:dyDescent="0.25">
      <c r="A5907" s="30" t="s">
        <v>48</v>
      </c>
      <c r="B5907" s="29">
        <v>103866</v>
      </c>
      <c r="C5907" s="28" t="s">
        <v>739</v>
      </c>
      <c r="D5907" s="27" t="s">
        <v>4</v>
      </c>
      <c r="E5907" s="27" t="s">
        <v>224</v>
      </c>
      <c r="F5907" s="26" t="str">
        <f>VLOOKUP(E5907,PROCV!$A$1:$B$107,2,TRUE)</f>
        <v>Patrimônio</v>
      </c>
      <c r="G5907" s="25">
        <v>2010</v>
      </c>
      <c r="H5907" s="24">
        <v>0</v>
      </c>
      <c r="I5907" s="23" t="str">
        <f>VLOOKUP(J5907,PROCV!$E$1:$F$27,2,FALSE)</f>
        <v>35 - São Paulo</v>
      </c>
      <c r="J5907" s="22" t="s">
        <v>76</v>
      </c>
      <c r="K5907" s="22">
        <v>0</v>
      </c>
      <c r="L5907" s="21">
        <v>300000</v>
      </c>
      <c r="M5907" s="20">
        <f>VLOOKUP(G5907,PROCV!$A$110:$B$119,2,FALSE)</f>
        <v>1.4943255243453308</v>
      </c>
      <c r="N5907" s="17">
        <f t="shared" si="92"/>
        <v>448297.65730359923</v>
      </c>
    </row>
    <row r="5908" spans="1:14" x14ac:dyDescent="0.25">
      <c r="A5908" s="30" t="s">
        <v>48</v>
      </c>
      <c r="B5908" s="29">
        <v>93593</v>
      </c>
      <c r="C5908" s="28" t="s">
        <v>738</v>
      </c>
      <c r="D5908" s="27" t="s">
        <v>300</v>
      </c>
      <c r="E5908" s="27" t="s">
        <v>263</v>
      </c>
      <c r="F5908" s="26" t="str">
        <f>VLOOKUP(E5908,PROCV!$A$1:$B$107,2,TRUE)</f>
        <v>Artes Cênicas e Espetáculo</v>
      </c>
      <c r="G5908" s="25">
        <v>2010</v>
      </c>
      <c r="H5908" s="24">
        <v>0</v>
      </c>
      <c r="I5908" s="23" t="str">
        <f>VLOOKUP(J5908,PROCV!$E$1:$F$27,2,FALSE)</f>
        <v>43 - Rio Grande do Sul</v>
      </c>
      <c r="J5908" s="22" t="s">
        <v>56</v>
      </c>
      <c r="K5908" s="22">
        <v>0</v>
      </c>
      <c r="L5908" s="21">
        <v>99623.5</v>
      </c>
      <c r="M5908" s="20">
        <f>VLOOKUP(G5908,PROCV!$A$110:$B$119,2,FALSE)</f>
        <v>1.4943255243453308</v>
      </c>
      <c r="N5908" s="17">
        <f t="shared" si="92"/>
        <v>148869.93887461707</v>
      </c>
    </row>
    <row r="5909" spans="1:14" x14ac:dyDescent="0.25">
      <c r="A5909" s="30" t="s">
        <v>48</v>
      </c>
      <c r="B5909" s="29">
        <v>106654</v>
      </c>
      <c r="C5909" s="28" t="s">
        <v>737</v>
      </c>
      <c r="D5909" s="27" t="s">
        <v>4</v>
      </c>
      <c r="E5909" s="27" t="s">
        <v>230</v>
      </c>
      <c r="F5909" s="26" t="str">
        <f>VLOOKUP(E5909,PROCV!$A$1:$B$107,2,TRUE)</f>
        <v>Artes Cênicas e Espetáculo</v>
      </c>
      <c r="G5909" s="25">
        <v>2010</v>
      </c>
      <c r="H5909" s="24">
        <v>0</v>
      </c>
      <c r="I5909" s="23" t="str">
        <f>VLOOKUP(J5909,PROCV!$E$1:$F$27,2,FALSE)</f>
        <v>32 - Espírito Santo</v>
      </c>
      <c r="J5909" s="22" t="s">
        <v>67</v>
      </c>
      <c r="K5909" s="22">
        <v>0</v>
      </c>
      <c r="L5909" s="21">
        <v>460000</v>
      </c>
      <c r="M5909" s="20">
        <f>VLOOKUP(G5909,PROCV!$A$110:$B$119,2,FALSE)</f>
        <v>1.4943255243453308</v>
      </c>
      <c r="N5909" s="17">
        <f t="shared" si="92"/>
        <v>687389.74119885219</v>
      </c>
    </row>
    <row r="5910" spans="1:14" x14ac:dyDescent="0.25">
      <c r="A5910" s="30" t="s">
        <v>48</v>
      </c>
      <c r="B5910" s="29">
        <v>102541</v>
      </c>
      <c r="C5910" s="28" t="s">
        <v>736</v>
      </c>
      <c r="D5910" s="27" t="s">
        <v>46</v>
      </c>
      <c r="E5910" s="27" t="s">
        <v>50</v>
      </c>
      <c r="F5910" s="26" t="str">
        <f>VLOOKUP(E5910,PROCV!$A$1:$B$107,2,TRUE)</f>
        <v>Educação e Criação em Artes</v>
      </c>
      <c r="G5910" s="25">
        <v>2010</v>
      </c>
      <c r="H5910" s="24">
        <v>0</v>
      </c>
      <c r="I5910" s="23" t="str">
        <f>VLOOKUP(J5910,PROCV!$E$1:$F$27,2,FALSE)</f>
        <v>53 - Distrito Federal</v>
      </c>
      <c r="J5910" s="22" t="s">
        <v>75</v>
      </c>
      <c r="K5910" s="22">
        <v>0</v>
      </c>
      <c r="L5910" s="21">
        <v>100000</v>
      </c>
      <c r="M5910" s="20">
        <f>VLOOKUP(G5910,PROCV!$A$110:$B$119,2,FALSE)</f>
        <v>1.4943255243453308</v>
      </c>
      <c r="N5910" s="17">
        <f t="shared" si="92"/>
        <v>149432.55243453308</v>
      </c>
    </row>
    <row r="5911" spans="1:14" x14ac:dyDescent="0.25">
      <c r="A5911" s="30" t="s">
        <v>48</v>
      </c>
      <c r="B5911" s="29">
        <v>102708</v>
      </c>
      <c r="C5911" s="28" t="s">
        <v>735</v>
      </c>
      <c r="D5911" s="27" t="s">
        <v>46</v>
      </c>
      <c r="E5911" s="27" t="s">
        <v>50</v>
      </c>
      <c r="F5911" s="26" t="str">
        <f>VLOOKUP(E5911,PROCV!$A$1:$B$107,2,TRUE)</f>
        <v>Educação e Criação em Artes</v>
      </c>
      <c r="G5911" s="25">
        <v>2010</v>
      </c>
      <c r="H5911" s="24">
        <v>0</v>
      </c>
      <c r="I5911" s="23" t="str">
        <f>VLOOKUP(J5911,PROCV!$E$1:$F$27,2,FALSE)</f>
        <v>53 - Distrito Federal</v>
      </c>
      <c r="J5911" s="22" t="s">
        <v>75</v>
      </c>
      <c r="K5911" s="22">
        <v>0</v>
      </c>
      <c r="L5911" s="21">
        <v>600000</v>
      </c>
      <c r="M5911" s="20">
        <f>VLOOKUP(G5911,PROCV!$A$110:$B$119,2,FALSE)</f>
        <v>1.4943255243453308</v>
      </c>
      <c r="N5911" s="17">
        <f t="shared" si="92"/>
        <v>896595.31460719847</v>
      </c>
    </row>
    <row r="5912" spans="1:14" x14ac:dyDescent="0.25">
      <c r="A5912" s="30" t="s">
        <v>48</v>
      </c>
      <c r="B5912" s="29">
        <v>1011411</v>
      </c>
      <c r="C5912" s="28" t="s">
        <v>734</v>
      </c>
      <c r="D5912" s="27" t="s">
        <v>46</v>
      </c>
      <c r="E5912" s="27" t="s">
        <v>50</v>
      </c>
      <c r="F5912" s="26" t="str">
        <f>VLOOKUP(E5912,PROCV!$A$1:$B$107,2,TRUE)</f>
        <v>Educação e Criação em Artes</v>
      </c>
      <c r="G5912" s="25">
        <v>2010</v>
      </c>
      <c r="H5912" s="24">
        <v>0</v>
      </c>
      <c r="I5912" s="23" t="str">
        <f>VLOOKUP(J5912,PROCV!$E$1:$F$27,2,FALSE)</f>
        <v>31 - Minas Gerais</v>
      </c>
      <c r="J5912" s="22" t="s">
        <v>85</v>
      </c>
      <c r="K5912" s="22">
        <v>0</v>
      </c>
      <c r="L5912" s="21">
        <v>767474.1</v>
      </c>
      <c r="M5912" s="20">
        <f>VLOOKUP(G5912,PROCV!$A$110:$B$119,2,FALSE)</f>
        <v>1.4943255243453308</v>
      </c>
      <c r="N5912" s="17">
        <f t="shared" si="92"/>
        <v>1146856.1369039607</v>
      </c>
    </row>
    <row r="5913" spans="1:14" x14ac:dyDescent="0.25">
      <c r="A5913" s="30" t="s">
        <v>48</v>
      </c>
      <c r="B5913" s="29">
        <v>1010736</v>
      </c>
      <c r="C5913" s="28" t="s">
        <v>733</v>
      </c>
      <c r="D5913" s="27" t="s">
        <v>4</v>
      </c>
      <c r="E5913" s="27" t="s">
        <v>259</v>
      </c>
      <c r="F5913" s="26" t="str">
        <f>VLOOKUP(E5913,PROCV!$A$1:$B$107,2,TRUE)</f>
        <v>Arquitetura e Design</v>
      </c>
      <c r="G5913" s="25">
        <v>2010</v>
      </c>
      <c r="H5913" s="24">
        <v>0</v>
      </c>
      <c r="I5913" s="23" t="str">
        <f>VLOOKUP(J5913,PROCV!$E$1:$F$27,2,FALSE)</f>
        <v>53 - Distrito Federal</v>
      </c>
      <c r="J5913" s="22" t="s">
        <v>75</v>
      </c>
      <c r="K5913" s="22">
        <v>0</v>
      </c>
      <c r="L5913" s="21">
        <v>100000</v>
      </c>
      <c r="M5913" s="20">
        <f>VLOOKUP(G5913,PROCV!$A$110:$B$119,2,FALSE)</f>
        <v>1.4943255243453308</v>
      </c>
      <c r="N5913" s="17">
        <f t="shared" si="92"/>
        <v>149432.55243453308</v>
      </c>
    </row>
    <row r="5914" spans="1:14" x14ac:dyDescent="0.25">
      <c r="A5914" s="30" t="s">
        <v>48</v>
      </c>
      <c r="B5914" s="29">
        <v>102593</v>
      </c>
      <c r="C5914" s="28" t="s">
        <v>732</v>
      </c>
      <c r="D5914" s="27" t="s">
        <v>4</v>
      </c>
      <c r="E5914" s="27" t="s">
        <v>224</v>
      </c>
      <c r="F5914" s="26" t="str">
        <f>VLOOKUP(E5914,PROCV!$A$1:$B$107,2,TRUE)</f>
        <v>Patrimônio</v>
      </c>
      <c r="G5914" s="25">
        <v>2010</v>
      </c>
      <c r="H5914" s="24">
        <v>0</v>
      </c>
      <c r="I5914" s="23" t="str">
        <f>VLOOKUP(J5914,PROCV!$E$1:$F$27,2,FALSE)</f>
        <v>53 - Distrito Federal</v>
      </c>
      <c r="J5914" s="22" t="s">
        <v>75</v>
      </c>
      <c r="K5914" s="22">
        <v>0</v>
      </c>
      <c r="L5914" s="21">
        <v>200000</v>
      </c>
      <c r="M5914" s="20">
        <f>VLOOKUP(G5914,PROCV!$A$110:$B$119,2,FALSE)</f>
        <v>1.4943255243453308</v>
      </c>
      <c r="N5914" s="17">
        <f t="shared" si="92"/>
        <v>298865.10486906616</v>
      </c>
    </row>
    <row r="5915" spans="1:14" x14ac:dyDescent="0.25">
      <c r="A5915" s="30" t="s">
        <v>48</v>
      </c>
      <c r="B5915" s="29">
        <v>102730</v>
      </c>
      <c r="C5915" s="28" t="s">
        <v>731</v>
      </c>
      <c r="D5915" s="27" t="s">
        <v>46</v>
      </c>
      <c r="E5915" s="27" t="s">
        <v>50</v>
      </c>
      <c r="F5915" s="26" t="str">
        <f>VLOOKUP(E5915,PROCV!$A$1:$B$107,2,TRUE)</f>
        <v>Educação e Criação em Artes</v>
      </c>
      <c r="G5915" s="25">
        <v>2010</v>
      </c>
      <c r="H5915" s="24">
        <v>0</v>
      </c>
      <c r="I5915" s="23" t="str">
        <f>VLOOKUP(J5915,PROCV!$E$1:$F$27,2,FALSE)</f>
        <v>35 - São Paulo</v>
      </c>
      <c r="J5915" s="22" t="s">
        <v>76</v>
      </c>
      <c r="K5915" s="22">
        <v>0</v>
      </c>
      <c r="L5915" s="21">
        <v>50000</v>
      </c>
      <c r="M5915" s="20">
        <f>VLOOKUP(G5915,PROCV!$A$110:$B$119,2,FALSE)</f>
        <v>1.4943255243453308</v>
      </c>
      <c r="N5915" s="17">
        <f t="shared" si="92"/>
        <v>74716.276217266539</v>
      </c>
    </row>
    <row r="5916" spans="1:14" x14ac:dyDescent="0.25">
      <c r="A5916" s="30" t="s">
        <v>48</v>
      </c>
      <c r="B5916" s="29">
        <v>106970</v>
      </c>
      <c r="C5916" s="28" t="s">
        <v>730</v>
      </c>
      <c r="D5916" s="27" t="s">
        <v>4</v>
      </c>
      <c r="E5916" s="27" t="s">
        <v>259</v>
      </c>
      <c r="F5916" s="26" t="str">
        <f>VLOOKUP(E5916,PROCV!$A$1:$B$107,2,TRUE)</f>
        <v>Arquitetura e Design</v>
      </c>
      <c r="G5916" s="25">
        <v>2010</v>
      </c>
      <c r="H5916" s="24">
        <v>0</v>
      </c>
      <c r="I5916" s="23" t="str">
        <f>VLOOKUP(J5916,PROCV!$E$1:$F$27,2,FALSE)</f>
        <v>25 - Paraíba</v>
      </c>
      <c r="J5916" s="22" t="s">
        <v>346</v>
      </c>
      <c r="K5916" s="22">
        <v>0</v>
      </c>
      <c r="L5916" s="21">
        <v>75000</v>
      </c>
      <c r="M5916" s="20">
        <f>VLOOKUP(G5916,PROCV!$A$110:$B$119,2,FALSE)</f>
        <v>1.4943255243453308</v>
      </c>
      <c r="N5916" s="17">
        <f t="shared" si="92"/>
        <v>112074.41432589981</v>
      </c>
    </row>
    <row r="5917" spans="1:14" x14ac:dyDescent="0.25">
      <c r="A5917" s="30" t="s">
        <v>48</v>
      </c>
      <c r="B5917" s="29">
        <v>1012046</v>
      </c>
      <c r="C5917" s="28" t="s">
        <v>729</v>
      </c>
      <c r="D5917" s="27" t="s">
        <v>4</v>
      </c>
      <c r="E5917" s="27" t="s">
        <v>259</v>
      </c>
      <c r="F5917" s="26" t="str">
        <f>VLOOKUP(E5917,PROCV!$A$1:$B$107,2,TRUE)</f>
        <v>Arquitetura e Design</v>
      </c>
      <c r="G5917" s="25">
        <v>2010</v>
      </c>
      <c r="H5917" s="24">
        <v>0</v>
      </c>
      <c r="I5917" s="23" t="str">
        <f>VLOOKUP(J5917,PROCV!$E$1:$F$27,2,FALSE)</f>
        <v>35 - São Paulo</v>
      </c>
      <c r="J5917" s="22" t="s">
        <v>76</v>
      </c>
      <c r="K5917" s="22">
        <v>0</v>
      </c>
      <c r="L5917" s="21">
        <v>270000</v>
      </c>
      <c r="M5917" s="20">
        <f>VLOOKUP(G5917,PROCV!$A$110:$B$119,2,FALSE)</f>
        <v>1.4943255243453308</v>
      </c>
      <c r="N5917" s="17">
        <f t="shared" si="92"/>
        <v>403467.89157323935</v>
      </c>
    </row>
    <row r="5918" spans="1:14" x14ac:dyDescent="0.25">
      <c r="A5918" s="30" t="s">
        <v>48</v>
      </c>
      <c r="B5918" s="29">
        <v>102026</v>
      </c>
      <c r="C5918" s="28" t="s">
        <v>728</v>
      </c>
      <c r="D5918" s="27" t="s">
        <v>4</v>
      </c>
      <c r="E5918" s="27" t="s">
        <v>224</v>
      </c>
      <c r="F5918" s="26" t="str">
        <f>VLOOKUP(E5918,PROCV!$A$1:$B$107,2,TRUE)</f>
        <v>Patrimônio</v>
      </c>
      <c r="G5918" s="25">
        <v>2010</v>
      </c>
      <c r="H5918" s="24">
        <v>0</v>
      </c>
      <c r="I5918" s="23" t="str">
        <f>VLOOKUP(J5918,PROCV!$E$1:$F$27,2,FALSE)</f>
        <v>23 - Ceará</v>
      </c>
      <c r="J5918" s="22" t="s">
        <v>52</v>
      </c>
      <c r="K5918" s="22">
        <v>0</v>
      </c>
      <c r="L5918" s="21">
        <v>50000</v>
      </c>
      <c r="M5918" s="20">
        <f>VLOOKUP(G5918,PROCV!$A$110:$B$119,2,FALSE)</f>
        <v>1.4943255243453308</v>
      </c>
      <c r="N5918" s="17">
        <f t="shared" si="92"/>
        <v>74716.276217266539</v>
      </c>
    </row>
    <row r="5919" spans="1:14" x14ac:dyDescent="0.25">
      <c r="A5919" s="30" t="s">
        <v>48</v>
      </c>
      <c r="B5919" s="29">
        <v>102657</v>
      </c>
      <c r="C5919" s="28" t="s">
        <v>727</v>
      </c>
      <c r="D5919" s="27" t="s">
        <v>4</v>
      </c>
      <c r="E5919" s="27" t="s">
        <v>224</v>
      </c>
      <c r="F5919" s="26" t="str">
        <f>VLOOKUP(E5919,PROCV!$A$1:$B$107,2,TRUE)</f>
        <v>Patrimônio</v>
      </c>
      <c r="G5919" s="25">
        <v>2010</v>
      </c>
      <c r="H5919" s="24">
        <v>0</v>
      </c>
      <c r="I5919" s="23" t="str">
        <f>VLOOKUP(J5919,PROCV!$E$1:$F$27,2,FALSE)</f>
        <v>33 - Rio de Janeiro</v>
      </c>
      <c r="J5919" s="22" t="s">
        <v>82</v>
      </c>
      <c r="K5919" s="22">
        <v>0</v>
      </c>
      <c r="L5919" s="21">
        <v>50000</v>
      </c>
      <c r="M5919" s="20">
        <f>VLOOKUP(G5919,PROCV!$A$110:$B$119,2,FALSE)</f>
        <v>1.4943255243453308</v>
      </c>
      <c r="N5919" s="17">
        <f t="shared" si="92"/>
        <v>74716.276217266539</v>
      </c>
    </row>
    <row r="5920" spans="1:14" x14ac:dyDescent="0.25">
      <c r="A5920" s="30" t="s">
        <v>48</v>
      </c>
      <c r="B5920" s="29">
        <v>102669</v>
      </c>
      <c r="C5920" s="28" t="s">
        <v>726</v>
      </c>
      <c r="D5920" s="27" t="s">
        <v>4</v>
      </c>
      <c r="E5920" s="27" t="s">
        <v>224</v>
      </c>
      <c r="F5920" s="26" t="str">
        <f>VLOOKUP(E5920,PROCV!$A$1:$B$107,2,TRUE)</f>
        <v>Patrimônio</v>
      </c>
      <c r="G5920" s="25">
        <v>2010</v>
      </c>
      <c r="H5920" s="24">
        <v>0</v>
      </c>
      <c r="I5920" s="23" t="str">
        <f>VLOOKUP(J5920,PROCV!$E$1:$F$27,2,FALSE)</f>
        <v>33 - Rio de Janeiro</v>
      </c>
      <c r="J5920" s="22" t="s">
        <v>82</v>
      </c>
      <c r="K5920" s="22">
        <v>0</v>
      </c>
      <c r="L5920" s="21">
        <v>50000</v>
      </c>
      <c r="M5920" s="20">
        <f>VLOOKUP(G5920,PROCV!$A$110:$B$119,2,FALSE)</f>
        <v>1.4943255243453308</v>
      </c>
      <c r="N5920" s="17">
        <f t="shared" si="92"/>
        <v>74716.276217266539</v>
      </c>
    </row>
    <row r="5921" spans="1:14" x14ac:dyDescent="0.25">
      <c r="A5921" s="30" t="s">
        <v>48</v>
      </c>
      <c r="B5921" s="29">
        <v>102908</v>
      </c>
      <c r="C5921" s="28" t="s">
        <v>725</v>
      </c>
      <c r="D5921" s="27" t="s">
        <v>46</v>
      </c>
      <c r="E5921" s="27" t="s">
        <v>50</v>
      </c>
      <c r="F5921" s="26" t="str">
        <f>VLOOKUP(E5921,PROCV!$A$1:$B$107,2,TRUE)</f>
        <v>Educação e Criação em Artes</v>
      </c>
      <c r="G5921" s="25">
        <v>2010</v>
      </c>
      <c r="H5921" s="24">
        <v>0</v>
      </c>
      <c r="I5921" s="23" t="str">
        <f>VLOOKUP(J5921,PROCV!$E$1:$F$27,2,FALSE)</f>
        <v>43 - Rio Grande do Sul</v>
      </c>
      <c r="J5921" s="22" t="s">
        <v>56</v>
      </c>
      <c r="K5921" s="22">
        <v>0</v>
      </c>
      <c r="L5921" s="21">
        <v>147224</v>
      </c>
      <c r="M5921" s="20">
        <f>VLOOKUP(G5921,PROCV!$A$110:$B$119,2,FALSE)</f>
        <v>1.4943255243453308</v>
      </c>
      <c r="N5921" s="17">
        <f t="shared" si="92"/>
        <v>220000.58099621697</v>
      </c>
    </row>
    <row r="5922" spans="1:14" x14ac:dyDescent="0.25">
      <c r="A5922" s="30" t="s">
        <v>48</v>
      </c>
      <c r="B5922" s="29">
        <v>103565</v>
      </c>
      <c r="C5922" s="28" t="s">
        <v>724</v>
      </c>
      <c r="D5922" s="27" t="s">
        <v>46</v>
      </c>
      <c r="E5922" s="27" t="s">
        <v>50</v>
      </c>
      <c r="F5922" s="26" t="str">
        <f>VLOOKUP(E5922,PROCV!$A$1:$B$107,2,TRUE)</f>
        <v>Educação e Criação em Artes</v>
      </c>
      <c r="G5922" s="25">
        <v>2010</v>
      </c>
      <c r="H5922" s="24">
        <v>0</v>
      </c>
      <c r="I5922" s="23" t="str">
        <f>VLOOKUP(J5922,PROCV!$E$1:$F$27,2,FALSE)</f>
        <v>35 - São Paulo</v>
      </c>
      <c r="J5922" s="22" t="s">
        <v>76</v>
      </c>
      <c r="K5922" s="22">
        <v>0</v>
      </c>
      <c r="L5922" s="21">
        <v>700000</v>
      </c>
      <c r="M5922" s="20">
        <f>VLOOKUP(G5922,PROCV!$A$110:$B$119,2,FALSE)</f>
        <v>1.4943255243453308</v>
      </c>
      <c r="N5922" s="17">
        <f t="shared" si="92"/>
        <v>1046027.8670417316</v>
      </c>
    </row>
    <row r="5923" spans="1:14" x14ac:dyDescent="0.25">
      <c r="A5923" s="30" t="s">
        <v>48</v>
      </c>
      <c r="B5923" s="29">
        <v>102743</v>
      </c>
      <c r="C5923" s="28" t="s">
        <v>723</v>
      </c>
      <c r="D5923" s="27" t="s">
        <v>4</v>
      </c>
      <c r="E5923" s="27" t="s">
        <v>224</v>
      </c>
      <c r="F5923" s="26" t="str">
        <f>VLOOKUP(E5923,PROCV!$A$1:$B$107,2,TRUE)</f>
        <v>Patrimônio</v>
      </c>
      <c r="G5923" s="25">
        <v>2010</v>
      </c>
      <c r="H5923" s="24">
        <v>0</v>
      </c>
      <c r="I5923" s="23" t="str">
        <f>VLOOKUP(J5923,PROCV!$E$1:$F$27,2,FALSE)</f>
        <v>29 - Bahia</v>
      </c>
      <c r="J5923" s="22" t="s">
        <v>73</v>
      </c>
      <c r="K5923" s="22">
        <v>0</v>
      </c>
      <c r="L5923" s="21">
        <v>350000</v>
      </c>
      <c r="M5923" s="20">
        <f>VLOOKUP(G5923,PROCV!$A$110:$B$119,2,FALSE)</f>
        <v>1.4943255243453308</v>
      </c>
      <c r="N5923" s="17">
        <f t="shared" si="92"/>
        <v>523013.9335208658</v>
      </c>
    </row>
    <row r="5924" spans="1:14" x14ac:dyDescent="0.25">
      <c r="A5924" s="30" t="s">
        <v>48</v>
      </c>
      <c r="B5924" s="29">
        <v>101892</v>
      </c>
      <c r="C5924" s="28" t="s">
        <v>722</v>
      </c>
      <c r="D5924" s="27" t="s">
        <v>46</v>
      </c>
      <c r="E5924" s="27" t="s">
        <v>50</v>
      </c>
      <c r="F5924" s="26" t="str">
        <f>VLOOKUP(E5924,PROCV!$A$1:$B$107,2,TRUE)</f>
        <v>Educação e Criação em Artes</v>
      </c>
      <c r="G5924" s="25">
        <v>2010</v>
      </c>
      <c r="H5924" s="24">
        <v>0</v>
      </c>
      <c r="I5924" s="23" t="str">
        <f>VLOOKUP(J5924,PROCV!$E$1:$F$27,2,FALSE)</f>
        <v>31 - Minas Gerais</v>
      </c>
      <c r="J5924" s="22" t="s">
        <v>85</v>
      </c>
      <c r="K5924" s="22">
        <v>0</v>
      </c>
      <c r="L5924" s="21">
        <v>1564783</v>
      </c>
      <c r="M5924" s="20">
        <f>VLOOKUP(G5924,PROCV!$A$110:$B$119,2,FALSE)</f>
        <v>1.4943255243453308</v>
      </c>
      <c r="N5924" s="17">
        <f t="shared" si="92"/>
        <v>2338295.1769616599</v>
      </c>
    </row>
    <row r="5925" spans="1:14" x14ac:dyDescent="0.25">
      <c r="A5925" s="30" t="s">
        <v>48</v>
      </c>
      <c r="B5925" s="29">
        <v>103034</v>
      </c>
      <c r="C5925" s="28" t="s">
        <v>721</v>
      </c>
      <c r="D5925" s="27" t="s">
        <v>4</v>
      </c>
      <c r="E5925" s="27" t="s">
        <v>224</v>
      </c>
      <c r="F5925" s="26" t="str">
        <f>VLOOKUP(E5925,PROCV!$A$1:$B$107,2,TRUE)</f>
        <v>Patrimônio</v>
      </c>
      <c r="G5925" s="25">
        <v>2010</v>
      </c>
      <c r="H5925" s="24">
        <v>0</v>
      </c>
      <c r="I5925" s="23" t="str">
        <f>VLOOKUP(J5925,PROCV!$E$1:$F$27,2,FALSE)</f>
        <v>43 - Rio Grande do Sul</v>
      </c>
      <c r="J5925" s="22" t="s">
        <v>56</v>
      </c>
      <c r="K5925" s="22">
        <v>0</v>
      </c>
      <c r="L5925" s="21">
        <v>75000</v>
      </c>
      <c r="M5925" s="20">
        <f>VLOOKUP(G5925,PROCV!$A$110:$B$119,2,FALSE)</f>
        <v>1.4943255243453308</v>
      </c>
      <c r="N5925" s="17">
        <f t="shared" si="92"/>
        <v>112074.41432589981</v>
      </c>
    </row>
    <row r="5926" spans="1:14" x14ac:dyDescent="0.25">
      <c r="A5926" s="30" t="s">
        <v>48</v>
      </c>
      <c r="B5926" s="29">
        <v>107135</v>
      </c>
      <c r="C5926" s="28" t="s">
        <v>720</v>
      </c>
      <c r="D5926" s="27" t="s">
        <v>46</v>
      </c>
      <c r="E5926" s="27" t="s">
        <v>50</v>
      </c>
      <c r="F5926" s="26" t="str">
        <f>VLOOKUP(E5926,PROCV!$A$1:$B$107,2,TRUE)</f>
        <v>Educação e Criação em Artes</v>
      </c>
      <c r="G5926" s="25">
        <v>2010</v>
      </c>
      <c r="H5926" s="24">
        <v>0</v>
      </c>
      <c r="I5926" s="23" t="str">
        <f>VLOOKUP(J5926,PROCV!$E$1:$F$27,2,FALSE)</f>
        <v>42 - Santa Catarina</v>
      </c>
      <c r="J5926" s="22" t="s">
        <v>79</v>
      </c>
      <c r="K5926" s="22">
        <v>0</v>
      </c>
      <c r="L5926" s="21">
        <v>528290</v>
      </c>
      <c r="M5926" s="20">
        <f>VLOOKUP(G5926,PROCV!$A$110:$B$119,2,FALSE)</f>
        <v>1.4943255243453308</v>
      </c>
      <c r="N5926" s="17">
        <f t="shared" si="92"/>
        <v>789437.23125639488</v>
      </c>
    </row>
    <row r="5927" spans="1:14" x14ac:dyDescent="0.25">
      <c r="A5927" s="30" t="s">
        <v>48</v>
      </c>
      <c r="B5927" s="29">
        <v>108981</v>
      </c>
      <c r="C5927" s="28" t="s">
        <v>719</v>
      </c>
      <c r="D5927" s="27" t="s">
        <v>4</v>
      </c>
      <c r="E5927" s="27" t="s">
        <v>259</v>
      </c>
      <c r="F5927" s="26" t="str">
        <f>VLOOKUP(E5927,PROCV!$A$1:$B$107,2,TRUE)</f>
        <v>Arquitetura e Design</v>
      </c>
      <c r="G5927" s="25">
        <v>2010</v>
      </c>
      <c r="H5927" s="24">
        <v>0</v>
      </c>
      <c r="I5927" s="23" t="str">
        <f>VLOOKUP(J5927,PROCV!$E$1:$F$27,2,FALSE)</f>
        <v>31 - Minas Gerais</v>
      </c>
      <c r="J5927" s="22" t="s">
        <v>85</v>
      </c>
      <c r="K5927" s="22">
        <v>0</v>
      </c>
      <c r="L5927" s="21">
        <v>300000</v>
      </c>
      <c r="M5927" s="20">
        <f>VLOOKUP(G5927,PROCV!$A$110:$B$119,2,FALSE)</f>
        <v>1.4943255243453308</v>
      </c>
      <c r="N5927" s="17">
        <f t="shared" si="92"/>
        <v>448297.65730359923</v>
      </c>
    </row>
    <row r="5928" spans="1:14" x14ac:dyDescent="0.25">
      <c r="A5928" s="30" t="s">
        <v>48</v>
      </c>
      <c r="B5928" s="29">
        <v>104812</v>
      </c>
      <c r="C5928" s="28" t="s">
        <v>718</v>
      </c>
      <c r="D5928" s="27" t="s">
        <v>4</v>
      </c>
      <c r="E5928" s="27" t="s">
        <v>224</v>
      </c>
      <c r="F5928" s="26" t="str">
        <f>VLOOKUP(E5928,PROCV!$A$1:$B$107,2,TRUE)</f>
        <v>Patrimônio</v>
      </c>
      <c r="G5928" s="25">
        <v>2010</v>
      </c>
      <c r="H5928" s="24">
        <v>0</v>
      </c>
      <c r="I5928" s="23" t="str">
        <f>VLOOKUP(J5928,PROCV!$E$1:$F$27,2,FALSE)</f>
        <v>31 - Minas Gerais</v>
      </c>
      <c r="J5928" s="22" t="s">
        <v>85</v>
      </c>
      <c r="K5928" s="22">
        <v>0</v>
      </c>
      <c r="L5928" s="21">
        <v>75000</v>
      </c>
      <c r="M5928" s="20">
        <f>VLOOKUP(G5928,PROCV!$A$110:$B$119,2,FALSE)</f>
        <v>1.4943255243453308</v>
      </c>
      <c r="N5928" s="17">
        <f t="shared" si="92"/>
        <v>112074.41432589981</v>
      </c>
    </row>
    <row r="5929" spans="1:14" x14ac:dyDescent="0.25">
      <c r="A5929" s="30" t="s">
        <v>48</v>
      </c>
      <c r="B5929" s="29">
        <v>93633</v>
      </c>
      <c r="C5929" s="28" t="s">
        <v>717</v>
      </c>
      <c r="D5929" s="27" t="s">
        <v>524</v>
      </c>
      <c r="E5929" s="27" t="s">
        <v>523</v>
      </c>
      <c r="F5929" s="26" t="str">
        <f>VLOOKUP(E5929,PROCV!$A$1:$B$107,2,TRUE)</f>
        <v>Patrimônio</v>
      </c>
      <c r="G5929" s="25">
        <v>2010</v>
      </c>
      <c r="H5929" s="24">
        <v>0</v>
      </c>
      <c r="I5929" s="23" t="str">
        <f>VLOOKUP(J5929,PROCV!$E$1:$F$27,2,FALSE)</f>
        <v>33 - Rio de Janeiro</v>
      </c>
      <c r="J5929" s="22" t="s">
        <v>82</v>
      </c>
      <c r="K5929" s="22">
        <v>0</v>
      </c>
      <c r="L5929" s="21">
        <v>381170</v>
      </c>
      <c r="M5929" s="20">
        <f>VLOOKUP(G5929,PROCV!$A$110:$B$119,2,FALSE)</f>
        <v>1.4943255243453308</v>
      </c>
      <c r="N5929" s="17">
        <f t="shared" si="92"/>
        <v>569592.06011470978</v>
      </c>
    </row>
    <row r="5930" spans="1:14" x14ac:dyDescent="0.25">
      <c r="A5930" s="30" t="s">
        <v>48</v>
      </c>
      <c r="B5930" s="29">
        <v>104004</v>
      </c>
      <c r="C5930" s="28" t="s">
        <v>716</v>
      </c>
      <c r="D5930" s="27" t="s">
        <v>46</v>
      </c>
      <c r="E5930" s="27" t="s">
        <v>50</v>
      </c>
      <c r="F5930" s="26" t="str">
        <f>VLOOKUP(E5930,PROCV!$A$1:$B$107,2,TRUE)</f>
        <v>Educação e Criação em Artes</v>
      </c>
      <c r="G5930" s="25">
        <v>2010</v>
      </c>
      <c r="H5930" s="24">
        <v>0</v>
      </c>
      <c r="I5930" s="23" t="str">
        <f>VLOOKUP(J5930,PROCV!$E$1:$F$27,2,FALSE)</f>
        <v>16 - Amapá</v>
      </c>
      <c r="J5930" s="22" t="s">
        <v>61</v>
      </c>
      <c r="K5930" s="22">
        <v>0</v>
      </c>
      <c r="L5930" s="21">
        <v>200000</v>
      </c>
      <c r="M5930" s="20">
        <f>VLOOKUP(G5930,PROCV!$A$110:$B$119,2,FALSE)</f>
        <v>1.4943255243453308</v>
      </c>
      <c r="N5930" s="17">
        <f t="shared" si="92"/>
        <v>298865.10486906616</v>
      </c>
    </row>
    <row r="5931" spans="1:14" x14ac:dyDescent="0.25">
      <c r="A5931" s="30" t="s">
        <v>48</v>
      </c>
      <c r="B5931" s="29">
        <v>102540</v>
      </c>
      <c r="C5931" s="28" t="s">
        <v>715</v>
      </c>
      <c r="D5931" s="27" t="s">
        <v>4</v>
      </c>
      <c r="E5931" s="27" t="s">
        <v>224</v>
      </c>
      <c r="F5931" s="26" t="str">
        <f>VLOOKUP(E5931,PROCV!$A$1:$B$107,2,TRUE)</f>
        <v>Patrimônio</v>
      </c>
      <c r="G5931" s="25">
        <v>2010</v>
      </c>
      <c r="H5931" s="24">
        <v>0</v>
      </c>
      <c r="I5931" s="23" t="str">
        <f>VLOOKUP(J5931,PROCV!$E$1:$F$27,2,FALSE)</f>
        <v>43 - Rio Grande do Sul</v>
      </c>
      <c r="J5931" s="22" t="s">
        <v>56</v>
      </c>
      <c r="K5931" s="22">
        <v>0</v>
      </c>
      <c r="L5931" s="21">
        <v>50000</v>
      </c>
      <c r="M5931" s="20">
        <f>VLOOKUP(G5931,PROCV!$A$110:$B$119,2,FALSE)</f>
        <v>1.4943255243453308</v>
      </c>
      <c r="N5931" s="17">
        <f t="shared" si="92"/>
        <v>74716.276217266539</v>
      </c>
    </row>
    <row r="5932" spans="1:14" x14ac:dyDescent="0.25">
      <c r="A5932" s="30" t="s">
        <v>48</v>
      </c>
      <c r="B5932" s="29">
        <v>101062</v>
      </c>
      <c r="C5932" s="28" t="s">
        <v>714</v>
      </c>
      <c r="D5932" s="27" t="s">
        <v>4</v>
      </c>
      <c r="E5932" s="27" t="s">
        <v>224</v>
      </c>
      <c r="F5932" s="26" t="str">
        <f>VLOOKUP(E5932,PROCV!$A$1:$B$107,2,TRUE)</f>
        <v>Patrimônio</v>
      </c>
      <c r="G5932" s="25">
        <v>2010</v>
      </c>
      <c r="H5932" s="24">
        <v>0</v>
      </c>
      <c r="I5932" s="23" t="str">
        <f>VLOOKUP(J5932,PROCV!$E$1:$F$27,2,FALSE)</f>
        <v>33 - Rio de Janeiro</v>
      </c>
      <c r="J5932" s="22" t="s">
        <v>82</v>
      </c>
      <c r="K5932" s="22">
        <v>0</v>
      </c>
      <c r="L5932" s="21">
        <v>50000</v>
      </c>
      <c r="M5932" s="20">
        <f>VLOOKUP(G5932,PROCV!$A$110:$B$119,2,FALSE)</f>
        <v>1.4943255243453308</v>
      </c>
      <c r="N5932" s="17">
        <f t="shared" si="92"/>
        <v>74716.276217266539</v>
      </c>
    </row>
    <row r="5933" spans="1:14" x14ac:dyDescent="0.25">
      <c r="A5933" s="30" t="s">
        <v>48</v>
      </c>
      <c r="B5933" s="29">
        <v>101063</v>
      </c>
      <c r="C5933" s="28" t="s">
        <v>713</v>
      </c>
      <c r="D5933" s="27" t="s">
        <v>4</v>
      </c>
      <c r="E5933" s="27" t="s">
        <v>224</v>
      </c>
      <c r="F5933" s="26" t="str">
        <f>VLOOKUP(E5933,PROCV!$A$1:$B$107,2,TRUE)</f>
        <v>Patrimônio</v>
      </c>
      <c r="G5933" s="25">
        <v>2010</v>
      </c>
      <c r="H5933" s="24">
        <v>0</v>
      </c>
      <c r="I5933" s="23" t="str">
        <f>VLOOKUP(J5933,PROCV!$E$1:$F$27,2,FALSE)</f>
        <v>33 - Rio de Janeiro</v>
      </c>
      <c r="J5933" s="22" t="s">
        <v>82</v>
      </c>
      <c r="K5933" s="22">
        <v>0</v>
      </c>
      <c r="L5933" s="21">
        <v>50000</v>
      </c>
      <c r="M5933" s="20">
        <f>VLOOKUP(G5933,PROCV!$A$110:$B$119,2,FALSE)</f>
        <v>1.4943255243453308</v>
      </c>
      <c r="N5933" s="17">
        <f t="shared" si="92"/>
        <v>74716.276217266539</v>
      </c>
    </row>
    <row r="5934" spans="1:14" x14ac:dyDescent="0.25">
      <c r="A5934" s="30" t="s">
        <v>48</v>
      </c>
      <c r="B5934" s="29">
        <v>104009</v>
      </c>
      <c r="C5934" s="28" t="s">
        <v>712</v>
      </c>
      <c r="D5934" s="27" t="s">
        <v>46</v>
      </c>
      <c r="E5934" s="27" t="s">
        <v>169</v>
      </c>
      <c r="F5934" s="26" t="str">
        <f>VLOOKUP(E5934,PROCV!$A$1:$B$107,2,TRUE)</f>
        <v>Editorial</v>
      </c>
      <c r="G5934" s="25">
        <v>2010</v>
      </c>
      <c r="H5934" s="24">
        <v>0</v>
      </c>
      <c r="I5934" s="23" t="str">
        <f>VLOOKUP(J5934,PROCV!$E$1:$F$27,2,FALSE)</f>
        <v>33 - Rio de Janeiro</v>
      </c>
      <c r="J5934" s="22" t="s">
        <v>82</v>
      </c>
      <c r="K5934" s="22">
        <v>0</v>
      </c>
      <c r="L5934" s="21">
        <v>400000</v>
      </c>
      <c r="M5934" s="20">
        <f>VLOOKUP(G5934,PROCV!$A$110:$B$119,2,FALSE)</f>
        <v>1.4943255243453308</v>
      </c>
      <c r="N5934" s="17">
        <f t="shared" si="92"/>
        <v>597730.20973813231</v>
      </c>
    </row>
    <row r="5935" spans="1:14" x14ac:dyDescent="0.25">
      <c r="A5935" s="30" t="s">
        <v>48</v>
      </c>
      <c r="B5935" s="29">
        <v>102082</v>
      </c>
      <c r="C5935" s="28" t="s">
        <v>711</v>
      </c>
      <c r="D5935" s="27" t="s">
        <v>300</v>
      </c>
      <c r="E5935" s="27" t="s">
        <v>299</v>
      </c>
      <c r="F5935" s="26" t="str">
        <f>VLOOKUP(E5935,PROCV!$A$1:$B$107,2,TRUE)</f>
        <v>Patrimônio</v>
      </c>
      <c r="G5935" s="25">
        <v>2010</v>
      </c>
      <c r="H5935" s="24">
        <v>0</v>
      </c>
      <c r="I5935" s="23" t="str">
        <f>VLOOKUP(J5935,PROCV!$E$1:$F$27,2,FALSE)</f>
        <v>42 - Santa Catarina</v>
      </c>
      <c r="J5935" s="22" t="s">
        <v>79</v>
      </c>
      <c r="K5935" s="22">
        <v>0</v>
      </c>
      <c r="L5935" s="21">
        <v>100000</v>
      </c>
      <c r="M5935" s="20">
        <f>VLOOKUP(G5935,PROCV!$A$110:$B$119,2,FALSE)</f>
        <v>1.4943255243453308</v>
      </c>
      <c r="N5935" s="17">
        <f t="shared" si="92"/>
        <v>149432.55243453308</v>
      </c>
    </row>
    <row r="5936" spans="1:14" x14ac:dyDescent="0.25">
      <c r="A5936" s="30" t="s">
        <v>48</v>
      </c>
      <c r="B5936" s="29">
        <v>102059</v>
      </c>
      <c r="C5936" s="28" t="s">
        <v>710</v>
      </c>
      <c r="D5936" s="27" t="s">
        <v>46</v>
      </c>
      <c r="E5936" s="27" t="s">
        <v>169</v>
      </c>
      <c r="F5936" s="26" t="str">
        <f>VLOOKUP(E5936,PROCV!$A$1:$B$107,2,TRUE)</f>
        <v>Editorial</v>
      </c>
      <c r="G5936" s="25">
        <v>2010</v>
      </c>
      <c r="H5936" s="24">
        <v>0</v>
      </c>
      <c r="I5936" s="23" t="str">
        <f>VLOOKUP(J5936,PROCV!$E$1:$F$27,2,FALSE)</f>
        <v>24 - Rio Grande do Norte</v>
      </c>
      <c r="J5936" s="22" t="s">
        <v>54</v>
      </c>
      <c r="K5936" s="22">
        <v>0</v>
      </c>
      <c r="L5936" s="21">
        <v>200000</v>
      </c>
      <c r="M5936" s="20">
        <f>VLOOKUP(G5936,PROCV!$A$110:$B$119,2,FALSE)</f>
        <v>1.4943255243453308</v>
      </c>
      <c r="N5936" s="17">
        <f t="shared" si="92"/>
        <v>298865.10486906616</v>
      </c>
    </row>
    <row r="5937" spans="1:14" x14ac:dyDescent="0.25">
      <c r="A5937" s="30" t="s">
        <v>48</v>
      </c>
      <c r="B5937" s="29">
        <v>103326</v>
      </c>
      <c r="C5937" s="28" t="s">
        <v>709</v>
      </c>
      <c r="D5937" s="27" t="s">
        <v>46</v>
      </c>
      <c r="E5937" s="27" t="s">
        <v>50</v>
      </c>
      <c r="F5937" s="26" t="str">
        <f>VLOOKUP(E5937,PROCV!$A$1:$B$107,2,TRUE)</f>
        <v>Educação e Criação em Artes</v>
      </c>
      <c r="G5937" s="25">
        <v>2010</v>
      </c>
      <c r="H5937" s="24">
        <v>0</v>
      </c>
      <c r="I5937" s="23" t="str">
        <f>VLOOKUP(J5937,PROCV!$E$1:$F$27,2,FALSE)</f>
        <v>41 - Paraná</v>
      </c>
      <c r="J5937" s="22" t="s">
        <v>106</v>
      </c>
      <c r="K5937" s="22">
        <v>0</v>
      </c>
      <c r="L5937" s="21">
        <v>150000</v>
      </c>
      <c r="M5937" s="20">
        <f>VLOOKUP(G5937,PROCV!$A$110:$B$119,2,FALSE)</f>
        <v>1.4943255243453308</v>
      </c>
      <c r="N5937" s="17">
        <f t="shared" si="92"/>
        <v>224148.82865179962</v>
      </c>
    </row>
    <row r="5938" spans="1:14" x14ac:dyDescent="0.25">
      <c r="A5938" s="30" t="s">
        <v>48</v>
      </c>
      <c r="B5938" s="29">
        <v>104105</v>
      </c>
      <c r="C5938" s="28" t="s">
        <v>708</v>
      </c>
      <c r="D5938" s="27" t="s">
        <v>46</v>
      </c>
      <c r="E5938" s="27" t="s">
        <v>50</v>
      </c>
      <c r="F5938" s="26" t="str">
        <f>VLOOKUP(E5938,PROCV!$A$1:$B$107,2,TRUE)</f>
        <v>Educação e Criação em Artes</v>
      </c>
      <c r="G5938" s="25">
        <v>2010</v>
      </c>
      <c r="H5938" s="24">
        <v>0</v>
      </c>
      <c r="I5938" s="23" t="str">
        <f>VLOOKUP(J5938,PROCV!$E$1:$F$27,2,FALSE)</f>
        <v>23 - Ceará</v>
      </c>
      <c r="J5938" s="22" t="s">
        <v>52</v>
      </c>
      <c r="K5938" s="22">
        <v>0</v>
      </c>
      <c r="L5938" s="21">
        <v>100000</v>
      </c>
      <c r="M5938" s="20">
        <f>VLOOKUP(G5938,PROCV!$A$110:$B$119,2,FALSE)</f>
        <v>1.4943255243453308</v>
      </c>
      <c r="N5938" s="17">
        <f t="shared" si="92"/>
        <v>149432.55243453308</v>
      </c>
    </row>
    <row r="5939" spans="1:14" x14ac:dyDescent="0.25">
      <c r="A5939" s="30" t="s">
        <v>48</v>
      </c>
      <c r="B5939" s="29">
        <v>101981</v>
      </c>
      <c r="C5939" s="28" t="s">
        <v>707</v>
      </c>
      <c r="D5939" s="27" t="s">
        <v>46</v>
      </c>
      <c r="E5939" s="27" t="s">
        <v>169</v>
      </c>
      <c r="F5939" s="26" t="str">
        <f>VLOOKUP(E5939,PROCV!$A$1:$B$107,2,TRUE)</f>
        <v>Editorial</v>
      </c>
      <c r="G5939" s="25">
        <v>2010</v>
      </c>
      <c r="H5939" s="24">
        <v>0</v>
      </c>
      <c r="I5939" s="23" t="str">
        <f>VLOOKUP(J5939,PROCV!$E$1:$F$27,2,FALSE)</f>
        <v>11 - Rondônia</v>
      </c>
      <c r="J5939" s="22" t="s">
        <v>219</v>
      </c>
      <c r="K5939" s="22">
        <v>0</v>
      </c>
      <c r="L5939" s="21">
        <v>200000</v>
      </c>
      <c r="M5939" s="20">
        <f>VLOOKUP(G5939,PROCV!$A$110:$B$119,2,FALSE)</f>
        <v>1.4943255243453308</v>
      </c>
      <c r="N5939" s="17">
        <f t="shared" si="92"/>
        <v>298865.10486906616</v>
      </c>
    </row>
    <row r="5940" spans="1:14" ht="26.25" x14ac:dyDescent="0.25">
      <c r="A5940" s="30" t="s">
        <v>48</v>
      </c>
      <c r="B5940" s="29">
        <v>100864</v>
      </c>
      <c r="C5940" s="28" t="s">
        <v>706</v>
      </c>
      <c r="D5940" s="27" t="s">
        <v>46</v>
      </c>
      <c r="E5940" s="27" t="s">
        <v>169</v>
      </c>
      <c r="F5940" s="26" t="str">
        <f>VLOOKUP(E5940,PROCV!$A$1:$B$107,2,TRUE)</f>
        <v>Editorial</v>
      </c>
      <c r="G5940" s="25">
        <v>2010</v>
      </c>
      <c r="H5940" s="24">
        <v>0</v>
      </c>
      <c r="I5940" s="23" t="str">
        <f>VLOOKUP(J5940,PROCV!$E$1:$F$27,2,FALSE)</f>
        <v>41 - Paraná</v>
      </c>
      <c r="J5940" s="22" t="s">
        <v>106</v>
      </c>
      <c r="K5940" s="22">
        <v>0</v>
      </c>
      <c r="L5940" s="21">
        <v>100000</v>
      </c>
      <c r="M5940" s="20">
        <f>VLOOKUP(G5940,PROCV!$A$110:$B$119,2,FALSE)</f>
        <v>1.4943255243453308</v>
      </c>
      <c r="N5940" s="17">
        <f t="shared" si="92"/>
        <v>149432.55243453308</v>
      </c>
    </row>
    <row r="5941" spans="1:14" x14ac:dyDescent="0.25">
      <c r="A5941" s="30" t="s">
        <v>48</v>
      </c>
      <c r="B5941" s="29">
        <v>102043</v>
      </c>
      <c r="C5941" s="28" t="s">
        <v>705</v>
      </c>
      <c r="D5941" s="27" t="s">
        <v>46</v>
      </c>
      <c r="E5941" s="27" t="s">
        <v>50</v>
      </c>
      <c r="F5941" s="26" t="str">
        <f>VLOOKUP(E5941,PROCV!$A$1:$B$107,2,TRUE)</f>
        <v>Educação e Criação em Artes</v>
      </c>
      <c r="G5941" s="25">
        <v>2010</v>
      </c>
      <c r="H5941" s="24">
        <v>0</v>
      </c>
      <c r="I5941" s="23" t="str">
        <f>VLOOKUP(J5941,PROCV!$E$1:$F$27,2,FALSE)</f>
        <v>35 - São Paulo</v>
      </c>
      <c r="J5941" s="22" t="s">
        <v>76</v>
      </c>
      <c r="K5941" s="22">
        <v>0</v>
      </c>
      <c r="L5941" s="21">
        <v>120000</v>
      </c>
      <c r="M5941" s="20">
        <f>VLOOKUP(G5941,PROCV!$A$110:$B$119,2,FALSE)</f>
        <v>1.4943255243453308</v>
      </c>
      <c r="N5941" s="17">
        <f t="shared" si="92"/>
        <v>179319.0629214397</v>
      </c>
    </row>
    <row r="5942" spans="1:14" x14ac:dyDescent="0.25">
      <c r="A5942" s="30" t="s">
        <v>48</v>
      </c>
      <c r="B5942" s="29">
        <v>102891</v>
      </c>
      <c r="C5942" s="28" t="s">
        <v>704</v>
      </c>
      <c r="D5942" s="27" t="s">
        <v>46</v>
      </c>
      <c r="E5942" s="27" t="s">
        <v>50</v>
      </c>
      <c r="F5942" s="26" t="str">
        <f>VLOOKUP(E5942,PROCV!$A$1:$B$107,2,TRUE)</f>
        <v>Educação e Criação em Artes</v>
      </c>
      <c r="G5942" s="25">
        <v>2010</v>
      </c>
      <c r="H5942" s="24">
        <v>0</v>
      </c>
      <c r="I5942" s="23" t="str">
        <f>VLOOKUP(J5942,PROCV!$E$1:$F$27,2,FALSE)</f>
        <v>11 - Rondônia</v>
      </c>
      <c r="J5942" s="22" t="s">
        <v>219</v>
      </c>
      <c r="K5942" s="22">
        <v>0</v>
      </c>
      <c r="L5942" s="21">
        <v>100000</v>
      </c>
      <c r="M5942" s="20">
        <f>VLOOKUP(G5942,PROCV!$A$110:$B$119,2,FALSE)</f>
        <v>1.4943255243453308</v>
      </c>
      <c r="N5942" s="17">
        <f t="shared" si="92"/>
        <v>149432.55243453308</v>
      </c>
    </row>
    <row r="5943" spans="1:14" x14ac:dyDescent="0.25">
      <c r="A5943" s="30" t="s">
        <v>48</v>
      </c>
      <c r="B5943" s="29">
        <v>101066</v>
      </c>
      <c r="C5943" s="28" t="s">
        <v>703</v>
      </c>
      <c r="D5943" s="27" t="s">
        <v>46</v>
      </c>
      <c r="E5943" s="27" t="s">
        <v>50</v>
      </c>
      <c r="F5943" s="26" t="str">
        <f>VLOOKUP(E5943,PROCV!$A$1:$B$107,2,TRUE)</f>
        <v>Educação e Criação em Artes</v>
      </c>
      <c r="G5943" s="25">
        <v>2010</v>
      </c>
      <c r="H5943" s="24">
        <v>0</v>
      </c>
      <c r="I5943" s="23" t="str">
        <f>VLOOKUP(J5943,PROCV!$E$1:$F$27,2,FALSE)</f>
        <v>32 - Espírito Santo</v>
      </c>
      <c r="J5943" s="22" t="s">
        <v>67</v>
      </c>
      <c r="K5943" s="22">
        <v>0</v>
      </c>
      <c r="L5943" s="21">
        <v>100000</v>
      </c>
      <c r="M5943" s="20">
        <f>VLOOKUP(G5943,PROCV!$A$110:$B$119,2,FALSE)</f>
        <v>1.4943255243453308</v>
      </c>
      <c r="N5943" s="17">
        <f t="shared" si="92"/>
        <v>149432.55243453308</v>
      </c>
    </row>
    <row r="5944" spans="1:14" x14ac:dyDescent="0.25">
      <c r="A5944" s="30" t="s">
        <v>48</v>
      </c>
      <c r="B5944" s="29">
        <v>102131</v>
      </c>
      <c r="C5944" s="28" t="s">
        <v>702</v>
      </c>
      <c r="D5944" s="27" t="s">
        <v>46</v>
      </c>
      <c r="E5944" s="27" t="s">
        <v>169</v>
      </c>
      <c r="F5944" s="26" t="str">
        <f>VLOOKUP(E5944,PROCV!$A$1:$B$107,2,TRUE)</f>
        <v>Editorial</v>
      </c>
      <c r="G5944" s="25">
        <v>2010</v>
      </c>
      <c r="H5944" s="24">
        <v>0</v>
      </c>
      <c r="I5944" s="23" t="str">
        <f>VLOOKUP(J5944,PROCV!$E$1:$F$27,2,FALSE)</f>
        <v>11 - Rondônia</v>
      </c>
      <c r="J5944" s="22" t="s">
        <v>219</v>
      </c>
      <c r="K5944" s="22">
        <v>0</v>
      </c>
      <c r="L5944" s="21">
        <v>200000</v>
      </c>
      <c r="M5944" s="20">
        <f>VLOOKUP(G5944,PROCV!$A$110:$B$119,2,FALSE)</f>
        <v>1.4943255243453308</v>
      </c>
      <c r="N5944" s="17">
        <f t="shared" si="92"/>
        <v>298865.10486906616</v>
      </c>
    </row>
    <row r="5945" spans="1:14" x14ac:dyDescent="0.25">
      <c r="A5945" s="30" t="s">
        <v>48</v>
      </c>
      <c r="B5945" s="29">
        <v>103440</v>
      </c>
      <c r="C5945" s="28" t="s">
        <v>701</v>
      </c>
      <c r="D5945" s="27" t="s">
        <v>46</v>
      </c>
      <c r="E5945" s="27" t="s">
        <v>169</v>
      </c>
      <c r="F5945" s="26" t="str">
        <f>VLOOKUP(E5945,PROCV!$A$1:$B$107,2,TRUE)</f>
        <v>Editorial</v>
      </c>
      <c r="G5945" s="25">
        <v>2010</v>
      </c>
      <c r="H5945" s="24">
        <v>0</v>
      </c>
      <c r="I5945" s="23" t="str">
        <f>VLOOKUP(J5945,PROCV!$E$1:$F$27,2,FALSE)</f>
        <v>43 - Rio Grande do Sul</v>
      </c>
      <c r="J5945" s="22" t="s">
        <v>56</v>
      </c>
      <c r="K5945" s="22">
        <v>0</v>
      </c>
      <c r="L5945" s="21">
        <v>100000</v>
      </c>
      <c r="M5945" s="20">
        <f>VLOOKUP(G5945,PROCV!$A$110:$B$119,2,FALSE)</f>
        <v>1.4943255243453308</v>
      </c>
      <c r="N5945" s="17">
        <f t="shared" si="92"/>
        <v>149432.55243453308</v>
      </c>
    </row>
    <row r="5946" spans="1:14" x14ac:dyDescent="0.25">
      <c r="A5946" s="30" t="s">
        <v>48</v>
      </c>
      <c r="B5946" s="29">
        <v>102054</v>
      </c>
      <c r="C5946" s="28" t="s">
        <v>700</v>
      </c>
      <c r="D5946" s="27" t="s">
        <v>46</v>
      </c>
      <c r="E5946" s="27" t="s">
        <v>169</v>
      </c>
      <c r="F5946" s="26" t="str">
        <f>VLOOKUP(E5946,PROCV!$A$1:$B$107,2,TRUE)</f>
        <v>Editorial</v>
      </c>
      <c r="G5946" s="25">
        <v>2010</v>
      </c>
      <c r="H5946" s="24">
        <v>0</v>
      </c>
      <c r="I5946" s="23" t="str">
        <f>VLOOKUP(J5946,PROCV!$E$1:$F$27,2,FALSE)</f>
        <v>35 - São Paulo</v>
      </c>
      <c r="J5946" s="22" t="s">
        <v>76</v>
      </c>
      <c r="K5946" s="22">
        <v>0</v>
      </c>
      <c r="L5946" s="21">
        <v>100000</v>
      </c>
      <c r="M5946" s="20">
        <f>VLOOKUP(G5946,PROCV!$A$110:$B$119,2,FALSE)</f>
        <v>1.4943255243453308</v>
      </c>
      <c r="N5946" s="17">
        <f t="shared" si="92"/>
        <v>149432.55243453308</v>
      </c>
    </row>
    <row r="5947" spans="1:14" x14ac:dyDescent="0.25">
      <c r="A5947" s="30" t="s">
        <v>48</v>
      </c>
      <c r="B5947" s="29">
        <v>102007</v>
      </c>
      <c r="C5947" s="28" t="s">
        <v>699</v>
      </c>
      <c r="D5947" s="27" t="s">
        <v>189</v>
      </c>
      <c r="E5947" s="27" t="s">
        <v>213</v>
      </c>
      <c r="F5947" s="26" t="str">
        <f>VLOOKUP(E5947,PROCV!$A$1:$B$107,2,TRUE)</f>
        <v>Patrimônio</v>
      </c>
      <c r="G5947" s="25">
        <v>2010</v>
      </c>
      <c r="H5947" s="24">
        <v>0</v>
      </c>
      <c r="I5947" s="23" t="str">
        <f>VLOOKUP(J5947,PROCV!$E$1:$F$27,2,FALSE)</f>
        <v>11 - Rondônia</v>
      </c>
      <c r="J5947" s="22" t="s">
        <v>219</v>
      </c>
      <c r="K5947" s="22">
        <v>0</v>
      </c>
      <c r="L5947" s="21">
        <v>220000</v>
      </c>
      <c r="M5947" s="20">
        <f>VLOOKUP(G5947,PROCV!$A$110:$B$119,2,FALSE)</f>
        <v>1.4943255243453308</v>
      </c>
      <c r="N5947" s="17">
        <f t="shared" si="92"/>
        <v>328751.61535597278</v>
      </c>
    </row>
    <row r="5948" spans="1:14" x14ac:dyDescent="0.25">
      <c r="A5948" s="30" t="s">
        <v>48</v>
      </c>
      <c r="B5948" s="29">
        <v>100802</v>
      </c>
      <c r="C5948" s="28" t="s">
        <v>698</v>
      </c>
      <c r="D5948" s="27" t="s">
        <v>46</v>
      </c>
      <c r="E5948" s="27" t="s">
        <v>169</v>
      </c>
      <c r="F5948" s="26" t="str">
        <f>VLOOKUP(E5948,PROCV!$A$1:$B$107,2,TRUE)</f>
        <v>Editorial</v>
      </c>
      <c r="G5948" s="25">
        <v>2010</v>
      </c>
      <c r="H5948" s="24">
        <v>0</v>
      </c>
      <c r="I5948" s="23" t="str">
        <f>VLOOKUP(J5948,PROCV!$E$1:$F$27,2,FALSE)</f>
        <v>41 - Paraná</v>
      </c>
      <c r="J5948" s="22" t="s">
        <v>106</v>
      </c>
      <c r="K5948" s="22">
        <v>0</v>
      </c>
      <c r="L5948" s="21">
        <v>500000</v>
      </c>
      <c r="M5948" s="20">
        <f>VLOOKUP(G5948,PROCV!$A$110:$B$119,2,FALSE)</f>
        <v>1.4943255243453308</v>
      </c>
      <c r="N5948" s="17">
        <f t="shared" si="92"/>
        <v>747162.76217266545</v>
      </c>
    </row>
    <row r="5949" spans="1:14" x14ac:dyDescent="0.25">
      <c r="A5949" s="30" t="s">
        <v>48</v>
      </c>
      <c r="B5949" s="29">
        <v>102068</v>
      </c>
      <c r="C5949" s="28" t="s">
        <v>697</v>
      </c>
      <c r="D5949" s="27" t="s">
        <v>46</v>
      </c>
      <c r="E5949" s="27" t="s">
        <v>169</v>
      </c>
      <c r="F5949" s="26" t="str">
        <f>VLOOKUP(E5949,PROCV!$A$1:$B$107,2,TRUE)</f>
        <v>Editorial</v>
      </c>
      <c r="G5949" s="25">
        <v>2010</v>
      </c>
      <c r="H5949" s="24">
        <v>0</v>
      </c>
      <c r="I5949" s="23" t="str">
        <f>VLOOKUP(J5949,PROCV!$E$1:$F$27,2,FALSE)</f>
        <v>26 - Pernambuco</v>
      </c>
      <c r="J5949" s="22" t="s">
        <v>44</v>
      </c>
      <c r="K5949" s="22">
        <v>0</v>
      </c>
      <c r="L5949" s="21">
        <v>100000</v>
      </c>
      <c r="M5949" s="20">
        <f>VLOOKUP(G5949,PROCV!$A$110:$B$119,2,FALSE)</f>
        <v>1.4943255243453308</v>
      </c>
      <c r="N5949" s="17">
        <f t="shared" si="92"/>
        <v>149432.55243453308</v>
      </c>
    </row>
    <row r="5950" spans="1:14" x14ac:dyDescent="0.25">
      <c r="A5950" s="30" t="s">
        <v>48</v>
      </c>
      <c r="B5950" s="29">
        <v>104264</v>
      </c>
      <c r="C5950" s="28" t="s">
        <v>200</v>
      </c>
      <c r="D5950" s="27" t="s">
        <v>46</v>
      </c>
      <c r="E5950" s="27" t="s">
        <v>50</v>
      </c>
      <c r="F5950" s="26" t="str">
        <f>VLOOKUP(E5950,PROCV!$A$1:$B$107,2,TRUE)</f>
        <v>Educação e Criação em Artes</v>
      </c>
      <c r="G5950" s="25">
        <v>2010</v>
      </c>
      <c r="H5950" s="24">
        <v>0</v>
      </c>
      <c r="I5950" s="23" t="str">
        <f>VLOOKUP(J5950,PROCV!$E$1:$F$27,2,FALSE)</f>
        <v>41 - Paraná</v>
      </c>
      <c r="J5950" s="22" t="s">
        <v>106</v>
      </c>
      <c r="K5950" s="22">
        <v>0</v>
      </c>
      <c r="L5950" s="21">
        <v>100000</v>
      </c>
      <c r="M5950" s="20">
        <f>VLOOKUP(G5950,PROCV!$A$110:$B$119,2,FALSE)</f>
        <v>1.4943255243453308</v>
      </c>
      <c r="N5950" s="17">
        <f t="shared" si="92"/>
        <v>149432.55243453308</v>
      </c>
    </row>
    <row r="5951" spans="1:14" x14ac:dyDescent="0.25">
      <c r="A5951" s="30" t="s">
        <v>48</v>
      </c>
      <c r="B5951" s="29">
        <v>102726</v>
      </c>
      <c r="C5951" s="28" t="s">
        <v>696</v>
      </c>
      <c r="D5951" s="27" t="s">
        <v>46</v>
      </c>
      <c r="E5951" s="27" t="s">
        <v>50</v>
      </c>
      <c r="F5951" s="26" t="str">
        <f>VLOOKUP(E5951,PROCV!$A$1:$B$107,2,TRUE)</f>
        <v>Educação e Criação em Artes</v>
      </c>
      <c r="G5951" s="25">
        <v>2010</v>
      </c>
      <c r="H5951" s="24">
        <v>0</v>
      </c>
      <c r="I5951" s="23" t="str">
        <f>VLOOKUP(J5951,PROCV!$E$1:$F$27,2,FALSE)</f>
        <v>35 - São Paulo</v>
      </c>
      <c r="J5951" s="22" t="s">
        <v>76</v>
      </c>
      <c r="K5951" s="22">
        <v>0</v>
      </c>
      <c r="L5951" s="21">
        <v>100000</v>
      </c>
      <c r="M5951" s="20">
        <f>VLOOKUP(G5951,PROCV!$A$110:$B$119,2,FALSE)</f>
        <v>1.4943255243453308</v>
      </c>
      <c r="N5951" s="17">
        <f t="shared" si="92"/>
        <v>149432.55243453308</v>
      </c>
    </row>
    <row r="5952" spans="1:14" x14ac:dyDescent="0.25">
      <c r="A5952" s="30" t="s">
        <v>48</v>
      </c>
      <c r="B5952" s="29">
        <v>1012134</v>
      </c>
      <c r="C5952" s="28" t="s">
        <v>695</v>
      </c>
      <c r="D5952" s="27" t="s">
        <v>46</v>
      </c>
      <c r="E5952" s="27" t="s">
        <v>169</v>
      </c>
      <c r="F5952" s="26" t="str">
        <f>VLOOKUP(E5952,PROCV!$A$1:$B$107,2,TRUE)</f>
        <v>Editorial</v>
      </c>
      <c r="G5952" s="25">
        <v>2010</v>
      </c>
      <c r="H5952" s="24">
        <v>0</v>
      </c>
      <c r="I5952" s="23" t="str">
        <f>VLOOKUP(J5952,PROCV!$E$1:$F$27,2,FALSE)</f>
        <v>53 - Distrito Federal</v>
      </c>
      <c r="J5952" s="22" t="s">
        <v>75</v>
      </c>
      <c r="K5952" s="22">
        <v>0</v>
      </c>
      <c r="L5952" s="21">
        <v>2001835.79</v>
      </c>
      <c r="M5952" s="20">
        <f>VLOOKUP(G5952,PROCV!$A$110:$B$119,2,FALSE)</f>
        <v>1.4943255243453308</v>
      </c>
      <c r="N5952" s="17">
        <f t="shared" si="92"/>
        <v>2991394.3165449998</v>
      </c>
    </row>
    <row r="5953" spans="1:14" x14ac:dyDescent="0.25">
      <c r="A5953" s="30" t="s">
        <v>48</v>
      </c>
      <c r="B5953" s="29">
        <v>100895</v>
      </c>
      <c r="C5953" s="28" t="s">
        <v>694</v>
      </c>
      <c r="D5953" s="27" t="s">
        <v>46</v>
      </c>
      <c r="E5953" s="27" t="s">
        <v>169</v>
      </c>
      <c r="F5953" s="26" t="str">
        <f>VLOOKUP(E5953,PROCV!$A$1:$B$107,2,TRUE)</f>
        <v>Editorial</v>
      </c>
      <c r="G5953" s="25">
        <v>2010</v>
      </c>
      <c r="H5953" s="24">
        <v>0</v>
      </c>
      <c r="I5953" s="23" t="str">
        <f>VLOOKUP(J5953,PROCV!$E$1:$F$27,2,FALSE)</f>
        <v>17 - Tocantins</v>
      </c>
      <c r="J5953" s="22" t="s">
        <v>64</v>
      </c>
      <c r="K5953" s="22">
        <v>0</v>
      </c>
      <c r="L5953" s="21">
        <v>500000</v>
      </c>
      <c r="M5953" s="20">
        <f>VLOOKUP(G5953,PROCV!$A$110:$B$119,2,FALSE)</f>
        <v>1.4943255243453308</v>
      </c>
      <c r="N5953" s="17">
        <f t="shared" si="92"/>
        <v>747162.76217266545</v>
      </c>
    </row>
    <row r="5954" spans="1:14" x14ac:dyDescent="0.25">
      <c r="A5954" s="30" t="s">
        <v>48</v>
      </c>
      <c r="B5954" s="29">
        <v>102094</v>
      </c>
      <c r="C5954" s="28" t="s">
        <v>693</v>
      </c>
      <c r="D5954" s="27" t="s">
        <v>4</v>
      </c>
      <c r="E5954" s="27" t="s">
        <v>224</v>
      </c>
      <c r="F5954" s="26" t="str">
        <f>VLOOKUP(E5954,PROCV!$A$1:$B$107,2,TRUE)</f>
        <v>Patrimônio</v>
      </c>
      <c r="G5954" s="25">
        <v>2010</v>
      </c>
      <c r="H5954" s="24">
        <v>0</v>
      </c>
      <c r="I5954" s="23" t="str">
        <f>VLOOKUP(J5954,PROCV!$E$1:$F$27,2,FALSE)</f>
        <v>35 - São Paulo</v>
      </c>
      <c r="J5954" s="22" t="s">
        <v>76</v>
      </c>
      <c r="K5954" s="22">
        <v>0</v>
      </c>
      <c r="L5954" s="21">
        <v>200000</v>
      </c>
      <c r="M5954" s="20">
        <f>VLOOKUP(G5954,PROCV!$A$110:$B$119,2,FALSE)</f>
        <v>1.4943255243453308</v>
      </c>
      <c r="N5954" s="17">
        <f t="shared" ref="N5954:N6017" si="93">+M5954*L5954</f>
        <v>298865.10486906616</v>
      </c>
    </row>
    <row r="5955" spans="1:14" x14ac:dyDescent="0.25">
      <c r="A5955" s="30" t="s">
        <v>48</v>
      </c>
      <c r="B5955" s="29">
        <v>102229</v>
      </c>
      <c r="C5955" s="28" t="s">
        <v>692</v>
      </c>
      <c r="D5955" s="27" t="s">
        <v>46</v>
      </c>
      <c r="E5955" s="27" t="s">
        <v>50</v>
      </c>
      <c r="F5955" s="26" t="str">
        <f>VLOOKUP(E5955,PROCV!$A$1:$B$107,2,TRUE)</f>
        <v>Educação e Criação em Artes</v>
      </c>
      <c r="G5955" s="25">
        <v>2010</v>
      </c>
      <c r="H5955" s="24">
        <v>0</v>
      </c>
      <c r="I5955" s="23" t="str">
        <f>VLOOKUP(J5955,PROCV!$E$1:$F$27,2,FALSE)</f>
        <v>35 - São Paulo</v>
      </c>
      <c r="J5955" s="22" t="s">
        <v>76</v>
      </c>
      <c r="K5955" s="22">
        <v>0</v>
      </c>
      <c r="L5955" s="21">
        <v>178000</v>
      </c>
      <c r="M5955" s="20">
        <f>VLOOKUP(G5955,PROCV!$A$110:$B$119,2,FALSE)</f>
        <v>1.4943255243453308</v>
      </c>
      <c r="N5955" s="17">
        <f t="shared" si="93"/>
        <v>265989.94333346887</v>
      </c>
    </row>
    <row r="5956" spans="1:14" x14ac:dyDescent="0.25">
      <c r="A5956" s="30" t="s">
        <v>48</v>
      </c>
      <c r="B5956" s="29">
        <v>101464</v>
      </c>
      <c r="C5956" s="28" t="s">
        <v>691</v>
      </c>
      <c r="D5956" s="27" t="s">
        <v>4</v>
      </c>
      <c r="E5956" s="27" t="s">
        <v>224</v>
      </c>
      <c r="F5956" s="26" t="str">
        <f>VLOOKUP(E5956,PROCV!$A$1:$B$107,2,TRUE)</f>
        <v>Patrimônio</v>
      </c>
      <c r="G5956" s="25">
        <v>2010</v>
      </c>
      <c r="H5956" s="24">
        <v>0</v>
      </c>
      <c r="I5956" s="23" t="str">
        <f>VLOOKUP(J5956,PROCV!$E$1:$F$27,2,FALSE)</f>
        <v>42 - Santa Catarina</v>
      </c>
      <c r="J5956" s="22" t="s">
        <v>79</v>
      </c>
      <c r="K5956" s="22">
        <v>0</v>
      </c>
      <c r="L5956" s="21">
        <v>75000</v>
      </c>
      <c r="M5956" s="20">
        <f>VLOOKUP(G5956,PROCV!$A$110:$B$119,2,FALSE)</f>
        <v>1.4943255243453308</v>
      </c>
      <c r="N5956" s="17">
        <f t="shared" si="93"/>
        <v>112074.41432589981</v>
      </c>
    </row>
    <row r="5957" spans="1:14" x14ac:dyDescent="0.25">
      <c r="A5957" s="30" t="s">
        <v>48</v>
      </c>
      <c r="B5957" s="29">
        <v>106637</v>
      </c>
      <c r="C5957" s="28" t="s">
        <v>690</v>
      </c>
      <c r="D5957" s="27" t="s">
        <v>4</v>
      </c>
      <c r="E5957" s="27" t="s">
        <v>138</v>
      </c>
      <c r="F5957" s="26" t="str">
        <f>VLOOKUP(E5957,PROCV!$A$1:$B$107,2,TRUE)</f>
        <v>Arquitetura e Design</v>
      </c>
      <c r="G5957" s="25">
        <v>2010</v>
      </c>
      <c r="H5957" s="24">
        <v>0</v>
      </c>
      <c r="I5957" s="23" t="str">
        <f>VLOOKUP(J5957,PROCV!$E$1:$F$27,2,FALSE)</f>
        <v>35 - São Paulo</v>
      </c>
      <c r="J5957" s="22" t="s">
        <v>76</v>
      </c>
      <c r="K5957" s="22">
        <v>0</v>
      </c>
      <c r="L5957" s="21">
        <v>220000</v>
      </c>
      <c r="M5957" s="20">
        <f>VLOOKUP(G5957,PROCV!$A$110:$B$119,2,FALSE)</f>
        <v>1.4943255243453308</v>
      </c>
      <c r="N5957" s="17">
        <f t="shared" si="93"/>
        <v>328751.61535597278</v>
      </c>
    </row>
    <row r="5958" spans="1:14" x14ac:dyDescent="0.25">
      <c r="A5958" s="30" t="s">
        <v>48</v>
      </c>
      <c r="B5958" s="29">
        <v>1010285</v>
      </c>
      <c r="C5958" s="28" t="s">
        <v>689</v>
      </c>
      <c r="D5958" s="27" t="s">
        <v>4</v>
      </c>
      <c r="E5958" s="27" t="s">
        <v>224</v>
      </c>
      <c r="F5958" s="26" t="str">
        <f>VLOOKUP(E5958,PROCV!$A$1:$B$107,2,TRUE)</f>
        <v>Patrimônio</v>
      </c>
      <c r="G5958" s="25">
        <v>2010</v>
      </c>
      <c r="H5958" s="24">
        <v>0</v>
      </c>
      <c r="I5958" s="23" t="str">
        <f>VLOOKUP(J5958,PROCV!$E$1:$F$27,2,FALSE)</f>
        <v>29 - Bahia</v>
      </c>
      <c r="J5958" s="22" t="s">
        <v>73</v>
      </c>
      <c r="K5958" s="22">
        <v>0</v>
      </c>
      <c r="L5958" s="21">
        <v>100001</v>
      </c>
      <c r="M5958" s="20">
        <f>VLOOKUP(G5958,PROCV!$A$110:$B$119,2,FALSE)</f>
        <v>1.4943255243453308</v>
      </c>
      <c r="N5958" s="17">
        <f t="shared" si="93"/>
        <v>149434.04676005742</v>
      </c>
    </row>
    <row r="5959" spans="1:14" x14ac:dyDescent="0.25">
      <c r="A5959" s="30" t="s">
        <v>48</v>
      </c>
      <c r="B5959" s="29">
        <v>93114</v>
      </c>
      <c r="C5959" s="28" t="s">
        <v>688</v>
      </c>
      <c r="D5959" s="27" t="s">
        <v>300</v>
      </c>
      <c r="E5959" s="27" t="s">
        <v>221</v>
      </c>
      <c r="F5959" s="26" t="str">
        <f>VLOOKUP(E5959,PROCV!$A$1:$B$107,2,TRUE)</f>
        <v>Artes Cênicas e Espetáculo</v>
      </c>
      <c r="G5959" s="25">
        <v>2010</v>
      </c>
      <c r="H5959" s="24">
        <v>0</v>
      </c>
      <c r="I5959" s="23" t="str">
        <f>VLOOKUP(J5959,PROCV!$E$1:$F$27,2,FALSE)</f>
        <v>42 - Santa Catarina</v>
      </c>
      <c r="J5959" s="22" t="s">
        <v>79</v>
      </c>
      <c r="K5959" s="22">
        <v>0</v>
      </c>
      <c r="L5959" s="21">
        <v>80496.89</v>
      </c>
      <c r="M5959" s="20">
        <f>VLOOKUP(G5959,PROCV!$A$110:$B$119,2,FALSE)</f>
        <v>1.4943255243453308</v>
      </c>
      <c r="N5959" s="17">
        <f t="shared" si="93"/>
        <v>120288.55735741842</v>
      </c>
    </row>
    <row r="5960" spans="1:14" x14ac:dyDescent="0.25">
      <c r="A5960" s="30" t="s">
        <v>48</v>
      </c>
      <c r="B5960" s="29">
        <v>103872</v>
      </c>
      <c r="C5960" s="28" t="s">
        <v>687</v>
      </c>
      <c r="D5960" s="27" t="s">
        <v>189</v>
      </c>
      <c r="E5960" s="27" t="s">
        <v>188</v>
      </c>
      <c r="F5960" s="26" t="str">
        <f>VLOOKUP(E5960,PROCV!$A$1:$B$107,2,TRUE)</f>
        <v>Audiovisual</v>
      </c>
      <c r="G5960" s="25">
        <v>2010</v>
      </c>
      <c r="H5960" s="24">
        <v>0</v>
      </c>
      <c r="I5960" s="23" t="str">
        <f>VLOOKUP(J5960,PROCV!$E$1:$F$27,2,FALSE)</f>
        <v>29 - Bahia</v>
      </c>
      <c r="J5960" s="22" t="s">
        <v>73</v>
      </c>
      <c r="K5960" s="22">
        <v>0</v>
      </c>
      <c r="L5960" s="21">
        <v>100000</v>
      </c>
      <c r="M5960" s="20">
        <f>VLOOKUP(G5960,PROCV!$A$110:$B$119,2,FALSE)</f>
        <v>1.4943255243453308</v>
      </c>
      <c r="N5960" s="17">
        <f t="shared" si="93"/>
        <v>149432.55243453308</v>
      </c>
    </row>
    <row r="5961" spans="1:14" x14ac:dyDescent="0.25">
      <c r="A5961" s="30" t="s">
        <v>48</v>
      </c>
      <c r="B5961" s="29">
        <v>105879</v>
      </c>
      <c r="C5961" s="28" t="s">
        <v>686</v>
      </c>
      <c r="D5961" s="27" t="s">
        <v>46</v>
      </c>
      <c r="E5961" s="27" t="s">
        <v>50</v>
      </c>
      <c r="F5961" s="26" t="str">
        <f>VLOOKUP(E5961,PROCV!$A$1:$B$107,2,TRUE)</f>
        <v>Educação e Criação em Artes</v>
      </c>
      <c r="G5961" s="25">
        <v>2010</v>
      </c>
      <c r="H5961" s="24">
        <v>0</v>
      </c>
      <c r="I5961" s="23" t="str">
        <f>VLOOKUP(J5961,PROCV!$E$1:$F$27,2,FALSE)</f>
        <v>23 - Ceará</v>
      </c>
      <c r="J5961" s="22" t="s">
        <v>52</v>
      </c>
      <c r="K5961" s="22">
        <v>0</v>
      </c>
      <c r="L5961" s="21">
        <v>290000</v>
      </c>
      <c r="M5961" s="20">
        <f>VLOOKUP(G5961,PROCV!$A$110:$B$119,2,FALSE)</f>
        <v>1.4943255243453308</v>
      </c>
      <c r="N5961" s="17">
        <f t="shared" si="93"/>
        <v>433354.40206014592</v>
      </c>
    </row>
    <row r="5962" spans="1:14" x14ac:dyDescent="0.25">
      <c r="A5962" s="30" t="s">
        <v>48</v>
      </c>
      <c r="B5962" s="29">
        <v>102483</v>
      </c>
      <c r="C5962" s="28" t="s">
        <v>685</v>
      </c>
      <c r="D5962" s="27" t="s">
        <v>314</v>
      </c>
      <c r="E5962" s="27" t="s">
        <v>590</v>
      </c>
      <c r="F5962" s="26" t="str">
        <f>VLOOKUP(E5962,PROCV!$A$1:$B$107,2,TRUE)</f>
        <v>Artes Cênicas e Espetáculo</v>
      </c>
      <c r="G5962" s="31">
        <v>2010</v>
      </c>
      <c r="H5962" s="24">
        <v>0</v>
      </c>
      <c r="I5962" s="23" t="str">
        <f>VLOOKUP(J5962,PROCV!$E$1:$F$27,2,FALSE)</f>
        <v>53 - Distrito Federal</v>
      </c>
      <c r="J5962" s="22" t="s">
        <v>75</v>
      </c>
      <c r="K5962" s="22">
        <v>0</v>
      </c>
      <c r="L5962" s="21">
        <v>28800</v>
      </c>
      <c r="M5962" s="20">
        <f>VLOOKUP(G5962,PROCV!$A$110:$B$119,2,FALSE)</f>
        <v>1.4943255243453308</v>
      </c>
      <c r="N5962" s="17">
        <f t="shared" si="93"/>
        <v>43036.575101145529</v>
      </c>
    </row>
    <row r="5963" spans="1:14" x14ac:dyDescent="0.25">
      <c r="A5963" s="30" t="s">
        <v>48</v>
      </c>
      <c r="B5963" s="29">
        <v>102292</v>
      </c>
      <c r="C5963" s="28" t="s">
        <v>684</v>
      </c>
      <c r="D5963" s="27" t="s">
        <v>4</v>
      </c>
      <c r="E5963" s="27" t="s">
        <v>224</v>
      </c>
      <c r="F5963" s="26" t="str">
        <f>VLOOKUP(E5963,PROCV!$A$1:$B$107,2,TRUE)</f>
        <v>Patrimônio</v>
      </c>
      <c r="G5963" s="25">
        <v>2010</v>
      </c>
      <c r="H5963" s="24">
        <v>0</v>
      </c>
      <c r="I5963" s="23" t="str">
        <f>VLOOKUP(J5963,PROCV!$E$1:$F$27,2,FALSE)</f>
        <v>53 - Distrito Federal</v>
      </c>
      <c r="J5963" s="22" t="s">
        <v>75</v>
      </c>
      <c r="K5963" s="22">
        <v>0</v>
      </c>
      <c r="L5963" s="21">
        <v>109000</v>
      </c>
      <c r="M5963" s="20">
        <f>VLOOKUP(G5963,PROCV!$A$110:$B$119,2,FALSE)</f>
        <v>1.4943255243453308</v>
      </c>
      <c r="N5963" s="17">
        <f t="shared" si="93"/>
        <v>162881.48215364106</v>
      </c>
    </row>
    <row r="5964" spans="1:14" x14ac:dyDescent="0.25">
      <c r="A5964" s="30" t="s">
        <v>48</v>
      </c>
      <c r="B5964" s="29">
        <v>102462</v>
      </c>
      <c r="C5964" s="28" t="s">
        <v>683</v>
      </c>
      <c r="D5964" s="27" t="s">
        <v>314</v>
      </c>
      <c r="E5964" s="27" t="s">
        <v>265</v>
      </c>
      <c r="F5964" s="26" t="str">
        <f>VLOOKUP(E5964,PROCV!$A$1:$B$107,2,TRUE)</f>
        <v>Patrimônio</v>
      </c>
      <c r="G5964" s="31">
        <v>2010</v>
      </c>
      <c r="H5964" s="24">
        <v>0</v>
      </c>
      <c r="I5964" s="23" t="str">
        <f>VLOOKUP(J5964,PROCV!$E$1:$F$27,2,FALSE)</f>
        <v>53 - Distrito Federal</v>
      </c>
      <c r="J5964" s="22" t="s">
        <v>75</v>
      </c>
      <c r="K5964" s="22">
        <v>0</v>
      </c>
      <c r="L5964" s="21">
        <v>582730</v>
      </c>
      <c r="M5964" s="20">
        <f>VLOOKUP(G5964,PROCV!$A$110:$B$119,2,FALSE)</f>
        <v>1.4943255243453308</v>
      </c>
      <c r="N5964" s="17">
        <f t="shared" si="93"/>
        <v>870788.31280175468</v>
      </c>
    </row>
    <row r="5965" spans="1:14" x14ac:dyDescent="0.25">
      <c r="A5965" s="30" t="s">
        <v>48</v>
      </c>
      <c r="B5965" s="29">
        <v>102196</v>
      </c>
      <c r="C5965" s="28" t="s">
        <v>682</v>
      </c>
      <c r="D5965" s="27" t="s">
        <v>46</v>
      </c>
      <c r="E5965" s="27" t="s">
        <v>50</v>
      </c>
      <c r="F5965" s="26" t="str">
        <f>VLOOKUP(E5965,PROCV!$A$1:$B$107,2,TRUE)</f>
        <v>Educação e Criação em Artes</v>
      </c>
      <c r="G5965" s="25">
        <v>2010</v>
      </c>
      <c r="H5965" s="24">
        <v>0</v>
      </c>
      <c r="I5965" s="23" t="str">
        <f>VLOOKUP(J5965,PROCV!$E$1:$F$27,2,FALSE)</f>
        <v>53 - Distrito Federal</v>
      </c>
      <c r="J5965" s="22" t="s">
        <v>75</v>
      </c>
      <c r="K5965" s="22">
        <v>0</v>
      </c>
      <c r="L5965" s="21">
        <v>268800</v>
      </c>
      <c r="M5965" s="20">
        <f>VLOOKUP(G5965,PROCV!$A$110:$B$119,2,FALSE)</f>
        <v>1.4943255243453308</v>
      </c>
      <c r="N5965" s="17">
        <f t="shared" si="93"/>
        <v>401674.70094402495</v>
      </c>
    </row>
    <row r="5966" spans="1:14" x14ac:dyDescent="0.25">
      <c r="A5966" s="30" t="s">
        <v>48</v>
      </c>
      <c r="B5966" s="29">
        <v>106616</v>
      </c>
      <c r="C5966" s="28" t="s">
        <v>681</v>
      </c>
      <c r="D5966" s="27" t="s">
        <v>46</v>
      </c>
      <c r="E5966" s="27" t="s">
        <v>50</v>
      </c>
      <c r="F5966" s="26" t="str">
        <f>VLOOKUP(E5966,PROCV!$A$1:$B$107,2,TRUE)</f>
        <v>Educação e Criação em Artes</v>
      </c>
      <c r="G5966" s="25">
        <v>2010</v>
      </c>
      <c r="H5966" s="24">
        <v>0</v>
      </c>
      <c r="I5966" s="23" t="str">
        <f>VLOOKUP(J5966,PROCV!$E$1:$F$27,2,FALSE)</f>
        <v>53 - Distrito Federal</v>
      </c>
      <c r="J5966" s="22" t="s">
        <v>75</v>
      </c>
      <c r="K5966" s="22">
        <v>0</v>
      </c>
      <c r="L5966" s="21">
        <v>606000</v>
      </c>
      <c r="M5966" s="20">
        <f>VLOOKUP(G5966,PROCV!$A$110:$B$119,2,FALSE)</f>
        <v>1.4943255243453308</v>
      </c>
      <c r="N5966" s="17">
        <f t="shared" si="93"/>
        <v>905561.26775327045</v>
      </c>
    </row>
    <row r="5967" spans="1:14" x14ac:dyDescent="0.25">
      <c r="A5967" s="30" t="s">
        <v>48</v>
      </c>
      <c r="B5967" s="29">
        <v>105801</v>
      </c>
      <c r="C5967" s="28" t="s">
        <v>680</v>
      </c>
      <c r="D5967" s="27" t="s">
        <v>46</v>
      </c>
      <c r="E5967" s="27" t="s">
        <v>50</v>
      </c>
      <c r="F5967" s="26" t="str">
        <f>VLOOKUP(E5967,PROCV!$A$1:$B$107,2,TRUE)</f>
        <v>Educação e Criação em Artes</v>
      </c>
      <c r="G5967" s="25">
        <v>2010</v>
      </c>
      <c r="H5967" s="24">
        <v>0</v>
      </c>
      <c r="I5967" s="23" t="str">
        <f>VLOOKUP(J5967,PROCV!$E$1:$F$27,2,FALSE)</f>
        <v>53 - Distrito Federal</v>
      </c>
      <c r="J5967" s="22" t="s">
        <v>75</v>
      </c>
      <c r="K5967" s="22">
        <v>0</v>
      </c>
      <c r="L5967" s="21">
        <v>120000</v>
      </c>
      <c r="M5967" s="20">
        <f>VLOOKUP(G5967,PROCV!$A$110:$B$119,2,FALSE)</f>
        <v>1.4943255243453308</v>
      </c>
      <c r="N5967" s="17">
        <f t="shared" si="93"/>
        <v>179319.0629214397</v>
      </c>
    </row>
    <row r="5968" spans="1:14" x14ac:dyDescent="0.25">
      <c r="A5968" s="30" t="s">
        <v>48</v>
      </c>
      <c r="B5968" s="29">
        <v>102737</v>
      </c>
      <c r="C5968" s="28" t="s">
        <v>679</v>
      </c>
      <c r="D5968" s="27" t="s">
        <v>46</v>
      </c>
      <c r="E5968" s="27" t="s">
        <v>50</v>
      </c>
      <c r="F5968" s="26" t="str">
        <f>VLOOKUP(E5968,PROCV!$A$1:$B$107,2,TRUE)</f>
        <v>Educação e Criação em Artes</v>
      </c>
      <c r="G5968" s="25">
        <v>2010</v>
      </c>
      <c r="H5968" s="24">
        <v>0</v>
      </c>
      <c r="I5968" s="23" t="str">
        <f>VLOOKUP(J5968,PROCV!$E$1:$F$27,2,FALSE)</f>
        <v>53 - Distrito Federal</v>
      </c>
      <c r="J5968" s="22" t="s">
        <v>75</v>
      </c>
      <c r="K5968" s="22">
        <v>0</v>
      </c>
      <c r="L5968" s="21">
        <v>100000</v>
      </c>
      <c r="M5968" s="20">
        <f>VLOOKUP(G5968,PROCV!$A$110:$B$119,2,FALSE)</f>
        <v>1.4943255243453308</v>
      </c>
      <c r="N5968" s="17">
        <f t="shared" si="93"/>
        <v>149432.55243453308</v>
      </c>
    </row>
    <row r="5969" spans="1:14" x14ac:dyDescent="0.25">
      <c r="A5969" s="30" t="s">
        <v>48</v>
      </c>
      <c r="B5969" s="29">
        <v>1010848</v>
      </c>
      <c r="C5969" s="28" t="s">
        <v>678</v>
      </c>
      <c r="D5969" s="27" t="s">
        <v>46</v>
      </c>
      <c r="E5969" s="27" t="s">
        <v>50</v>
      </c>
      <c r="F5969" s="26" t="str">
        <f>VLOOKUP(E5969,PROCV!$A$1:$B$107,2,TRUE)</f>
        <v>Educação e Criação em Artes</v>
      </c>
      <c r="G5969" s="25">
        <v>2010</v>
      </c>
      <c r="H5969" s="24">
        <v>0</v>
      </c>
      <c r="I5969" s="23" t="str">
        <f>VLOOKUP(J5969,PROCV!$E$1:$F$27,2,FALSE)</f>
        <v>33 - Rio de Janeiro</v>
      </c>
      <c r="J5969" s="22" t="s">
        <v>82</v>
      </c>
      <c r="K5969" s="22">
        <v>0</v>
      </c>
      <c r="L5969" s="21">
        <v>185180</v>
      </c>
      <c r="M5969" s="20">
        <f>VLOOKUP(G5969,PROCV!$A$110:$B$119,2,FALSE)</f>
        <v>1.4943255243453308</v>
      </c>
      <c r="N5969" s="17">
        <f t="shared" si="93"/>
        <v>276719.20059826836</v>
      </c>
    </row>
    <row r="5970" spans="1:14" x14ac:dyDescent="0.25">
      <c r="A5970" s="30" t="s">
        <v>48</v>
      </c>
      <c r="B5970" s="29">
        <v>105697</v>
      </c>
      <c r="C5970" s="28" t="s">
        <v>677</v>
      </c>
      <c r="D5970" s="27" t="s">
        <v>4</v>
      </c>
      <c r="E5970" s="27" t="s">
        <v>224</v>
      </c>
      <c r="F5970" s="26" t="str">
        <f>VLOOKUP(E5970,PROCV!$A$1:$B$107,2,TRUE)</f>
        <v>Patrimônio</v>
      </c>
      <c r="G5970" s="25">
        <v>2010</v>
      </c>
      <c r="H5970" s="24">
        <v>0</v>
      </c>
      <c r="I5970" s="23" t="str">
        <f>VLOOKUP(J5970,PROCV!$E$1:$F$27,2,FALSE)</f>
        <v>53 - Distrito Federal</v>
      </c>
      <c r="J5970" s="22" t="s">
        <v>75</v>
      </c>
      <c r="K5970" s="22">
        <v>0</v>
      </c>
      <c r="L5970" s="21">
        <v>100000</v>
      </c>
      <c r="M5970" s="20">
        <f>VLOOKUP(G5970,PROCV!$A$110:$B$119,2,FALSE)</f>
        <v>1.4943255243453308</v>
      </c>
      <c r="N5970" s="17">
        <f t="shared" si="93"/>
        <v>149432.55243453308</v>
      </c>
    </row>
    <row r="5971" spans="1:14" x14ac:dyDescent="0.25">
      <c r="A5971" s="30" t="s">
        <v>48</v>
      </c>
      <c r="B5971" s="29">
        <v>1010403</v>
      </c>
      <c r="C5971" s="28" t="s">
        <v>676</v>
      </c>
      <c r="D5971" s="27" t="s">
        <v>4</v>
      </c>
      <c r="E5971" s="27" t="s">
        <v>259</v>
      </c>
      <c r="F5971" s="26" t="str">
        <f>VLOOKUP(E5971,PROCV!$A$1:$B$107,2,TRUE)</f>
        <v>Arquitetura e Design</v>
      </c>
      <c r="G5971" s="25">
        <v>2010</v>
      </c>
      <c r="H5971" s="24">
        <v>0</v>
      </c>
      <c r="I5971" s="23" t="str">
        <f>VLOOKUP(J5971,PROCV!$E$1:$F$27,2,FALSE)</f>
        <v>53 - Distrito Federal</v>
      </c>
      <c r="J5971" s="22" t="s">
        <v>75</v>
      </c>
      <c r="K5971" s="22">
        <v>0</v>
      </c>
      <c r="L5971" s="21">
        <v>150000</v>
      </c>
      <c r="M5971" s="20">
        <f>VLOOKUP(G5971,PROCV!$A$110:$B$119,2,FALSE)</f>
        <v>1.4943255243453308</v>
      </c>
      <c r="N5971" s="17">
        <f t="shared" si="93"/>
        <v>224148.82865179962</v>
      </c>
    </row>
    <row r="5972" spans="1:14" x14ac:dyDescent="0.25">
      <c r="A5972" s="30" t="s">
        <v>48</v>
      </c>
      <c r="B5972" s="29">
        <v>105050</v>
      </c>
      <c r="C5972" s="28" t="s">
        <v>675</v>
      </c>
      <c r="D5972" s="27" t="s">
        <v>46</v>
      </c>
      <c r="E5972" s="27" t="s">
        <v>138</v>
      </c>
      <c r="F5972" s="26" t="str">
        <f>VLOOKUP(E5972,PROCV!$A$1:$B$107,2,TRUE)</f>
        <v>Arquitetura e Design</v>
      </c>
      <c r="G5972" s="25">
        <v>2010</v>
      </c>
      <c r="H5972" s="24">
        <v>0</v>
      </c>
      <c r="I5972" s="23" t="str">
        <f>VLOOKUP(J5972,PROCV!$E$1:$F$27,2,FALSE)</f>
        <v>35 - São Paulo</v>
      </c>
      <c r="J5972" s="22" t="s">
        <v>76</v>
      </c>
      <c r="K5972" s="22">
        <v>0</v>
      </c>
      <c r="L5972" s="21">
        <v>219460</v>
      </c>
      <c r="M5972" s="20">
        <f>VLOOKUP(G5972,PROCV!$A$110:$B$119,2,FALSE)</f>
        <v>1.4943255243453308</v>
      </c>
      <c r="N5972" s="17">
        <f t="shared" si="93"/>
        <v>327944.67957282631</v>
      </c>
    </row>
    <row r="5973" spans="1:14" x14ac:dyDescent="0.25">
      <c r="A5973" s="30" t="s">
        <v>48</v>
      </c>
      <c r="B5973" s="29">
        <v>101596</v>
      </c>
      <c r="C5973" s="28" t="s">
        <v>674</v>
      </c>
      <c r="D5973" s="27" t="s">
        <v>46</v>
      </c>
      <c r="E5973" s="27" t="s">
        <v>50</v>
      </c>
      <c r="F5973" s="26" t="str">
        <f>VLOOKUP(E5973,PROCV!$A$1:$B$107,2,TRUE)</f>
        <v>Educação e Criação em Artes</v>
      </c>
      <c r="G5973" s="25">
        <v>2010</v>
      </c>
      <c r="H5973" s="24">
        <v>0</v>
      </c>
      <c r="I5973" s="23" t="str">
        <f>VLOOKUP(J5973,PROCV!$E$1:$F$27,2,FALSE)</f>
        <v>53 - Distrito Federal</v>
      </c>
      <c r="J5973" s="22" t="s">
        <v>75</v>
      </c>
      <c r="K5973" s="22">
        <v>0</v>
      </c>
      <c r="L5973" s="21">
        <v>50000</v>
      </c>
      <c r="M5973" s="20">
        <f>VLOOKUP(G5973,PROCV!$A$110:$B$119,2,FALSE)</f>
        <v>1.4943255243453308</v>
      </c>
      <c r="N5973" s="17">
        <f t="shared" si="93"/>
        <v>74716.276217266539</v>
      </c>
    </row>
    <row r="5974" spans="1:14" x14ac:dyDescent="0.25">
      <c r="A5974" s="30" t="s">
        <v>48</v>
      </c>
      <c r="B5974" s="29">
        <v>108307</v>
      </c>
      <c r="C5974" s="28" t="s">
        <v>673</v>
      </c>
      <c r="D5974" s="27" t="s">
        <v>46</v>
      </c>
      <c r="E5974" s="27" t="s">
        <v>50</v>
      </c>
      <c r="F5974" s="26" t="str">
        <f>VLOOKUP(E5974,PROCV!$A$1:$B$107,2,TRUE)</f>
        <v>Educação e Criação em Artes</v>
      </c>
      <c r="G5974" s="25">
        <v>2010</v>
      </c>
      <c r="H5974" s="24">
        <v>0</v>
      </c>
      <c r="I5974" s="23" t="str">
        <f>VLOOKUP(J5974,PROCV!$E$1:$F$27,2,FALSE)</f>
        <v>29 - Bahia</v>
      </c>
      <c r="J5974" s="22" t="s">
        <v>73</v>
      </c>
      <c r="K5974" s="22">
        <v>0</v>
      </c>
      <c r="L5974" s="21">
        <v>296000</v>
      </c>
      <c r="M5974" s="20">
        <f>VLOOKUP(G5974,PROCV!$A$110:$B$119,2,FALSE)</f>
        <v>1.4943255243453308</v>
      </c>
      <c r="N5974" s="17">
        <f t="shared" si="93"/>
        <v>442320.35520621791</v>
      </c>
    </row>
    <row r="5975" spans="1:14" x14ac:dyDescent="0.25">
      <c r="A5975" s="30" t="s">
        <v>48</v>
      </c>
      <c r="B5975" s="29">
        <v>103968</v>
      </c>
      <c r="C5975" s="28" t="s">
        <v>672</v>
      </c>
      <c r="D5975" s="27" t="s">
        <v>4</v>
      </c>
      <c r="E5975" s="27" t="s">
        <v>224</v>
      </c>
      <c r="F5975" s="26" t="str">
        <f>VLOOKUP(E5975,PROCV!$A$1:$B$107,2,TRUE)</f>
        <v>Patrimônio</v>
      </c>
      <c r="G5975" s="25">
        <v>2010</v>
      </c>
      <c r="H5975" s="24">
        <v>0</v>
      </c>
      <c r="I5975" s="23" t="str">
        <f>VLOOKUP(J5975,PROCV!$E$1:$F$27,2,FALSE)</f>
        <v>33 - Rio de Janeiro</v>
      </c>
      <c r="J5975" s="22" t="s">
        <v>82</v>
      </c>
      <c r="K5975" s="22">
        <v>0</v>
      </c>
      <c r="L5975" s="21">
        <v>400000</v>
      </c>
      <c r="M5975" s="20">
        <f>VLOOKUP(G5975,PROCV!$A$110:$B$119,2,FALSE)</f>
        <v>1.4943255243453308</v>
      </c>
      <c r="N5975" s="17">
        <f t="shared" si="93"/>
        <v>597730.20973813231</v>
      </c>
    </row>
    <row r="5976" spans="1:14" x14ac:dyDescent="0.25">
      <c r="A5976" s="30" t="s">
        <v>48</v>
      </c>
      <c r="B5976" s="29">
        <v>97709</v>
      </c>
      <c r="C5976" s="28" t="s">
        <v>671</v>
      </c>
      <c r="D5976" s="27" t="s">
        <v>46</v>
      </c>
      <c r="E5976" s="27" t="s">
        <v>50</v>
      </c>
      <c r="F5976" s="26" t="str">
        <f>VLOOKUP(E5976,PROCV!$A$1:$B$107,2,TRUE)</f>
        <v>Educação e Criação em Artes</v>
      </c>
      <c r="G5976" s="25">
        <v>2010</v>
      </c>
      <c r="H5976" s="24">
        <v>0</v>
      </c>
      <c r="I5976" s="23" t="str">
        <f>VLOOKUP(J5976,PROCV!$E$1:$F$27,2,FALSE)</f>
        <v>35 - São Paulo</v>
      </c>
      <c r="J5976" s="22" t="s">
        <v>76</v>
      </c>
      <c r="K5976" s="22">
        <v>0</v>
      </c>
      <c r="L5976" s="21">
        <v>945000</v>
      </c>
      <c r="M5976" s="20">
        <f>VLOOKUP(G5976,PROCV!$A$110:$B$119,2,FALSE)</f>
        <v>1.4943255243453308</v>
      </c>
      <c r="N5976" s="17">
        <f t="shared" si="93"/>
        <v>1412137.6205063376</v>
      </c>
    </row>
    <row r="5977" spans="1:14" x14ac:dyDescent="0.25">
      <c r="A5977" s="30" t="s">
        <v>48</v>
      </c>
      <c r="B5977" s="29">
        <v>102028</v>
      </c>
      <c r="C5977" s="28" t="s">
        <v>670</v>
      </c>
      <c r="D5977" s="27" t="s">
        <v>189</v>
      </c>
      <c r="E5977" s="27" t="s">
        <v>213</v>
      </c>
      <c r="F5977" s="26" t="str">
        <f>VLOOKUP(E5977,PROCV!$A$1:$B$107,2,TRUE)</f>
        <v>Patrimônio</v>
      </c>
      <c r="G5977" s="25">
        <v>2010</v>
      </c>
      <c r="H5977" s="24">
        <v>0</v>
      </c>
      <c r="I5977" s="23" t="str">
        <f>VLOOKUP(J5977,PROCV!$E$1:$F$27,2,FALSE)</f>
        <v>29 - Bahia</v>
      </c>
      <c r="J5977" s="22" t="s">
        <v>73</v>
      </c>
      <c r="K5977" s="22">
        <v>0</v>
      </c>
      <c r="L5977" s="21">
        <v>400000</v>
      </c>
      <c r="M5977" s="20">
        <f>VLOOKUP(G5977,PROCV!$A$110:$B$119,2,FALSE)</f>
        <v>1.4943255243453308</v>
      </c>
      <c r="N5977" s="17">
        <f t="shared" si="93"/>
        <v>597730.20973813231</v>
      </c>
    </row>
    <row r="5978" spans="1:14" x14ac:dyDescent="0.25">
      <c r="A5978" s="30" t="s">
        <v>48</v>
      </c>
      <c r="B5978" s="29">
        <v>91730</v>
      </c>
      <c r="C5978" s="28" t="s">
        <v>669</v>
      </c>
      <c r="D5978" s="27" t="s">
        <v>46</v>
      </c>
      <c r="E5978" s="27" t="s">
        <v>169</v>
      </c>
      <c r="F5978" s="26" t="str">
        <f>VLOOKUP(E5978,PROCV!$A$1:$B$107,2,TRUE)</f>
        <v>Editorial</v>
      </c>
      <c r="G5978" s="25">
        <v>2010</v>
      </c>
      <c r="H5978" s="24">
        <v>0</v>
      </c>
      <c r="I5978" s="23" t="str">
        <f>VLOOKUP(J5978,PROCV!$E$1:$F$27,2,FALSE)</f>
        <v>35 - São Paulo</v>
      </c>
      <c r="J5978" s="22" t="s">
        <v>76</v>
      </c>
      <c r="K5978" s="22">
        <v>0</v>
      </c>
      <c r="L5978" s="21">
        <v>237402</v>
      </c>
      <c r="M5978" s="20">
        <f>VLOOKUP(G5978,PROCV!$A$110:$B$119,2,FALSE)</f>
        <v>1.4943255243453308</v>
      </c>
      <c r="N5978" s="17">
        <f t="shared" si="93"/>
        <v>354755.86813063023</v>
      </c>
    </row>
    <row r="5979" spans="1:14" x14ac:dyDescent="0.25">
      <c r="A5979" s="30" t="s">
        <v>48</v>
      </c>
      <c r="B5979" s="29">
        <v>102176</v>
      </c>
      <c r="C5979" s="28" t="s">
        <v>668</v>
      </c>
      <c r="D5979" s="27" t="s">
        <v>114</v>
      </c>
      <c r="E5979" s="27" t="s">
        <v>183</v>
      </c>
      <c r="F5979" s="26" t="str">
        <f>VLOOKUP(E5979,PROCV!$A$1:$B$107,2,TRUE)</f>
        <v>Música</v>
      </c>
      <c r="G5979" s="25">
        <v>2010</v>
      </c>
      <c r="H5979" s="24">
        <v>0</v>
      </c>
      <c r="I5979" s="23" t="str">
        <f>VLOOKUP(J5979,PROCV!$E$1:$F$27,2,FALSE)</f>
        <v>31 - Minas Gerais</v>
      </c>
      <c r="J5979" s="22" t="s">
        <v>85</v>
      </c>
      <c r="K5979" s="22">
        <v>0</v>
      </c>
      <c r="L5979" s="21">
        <v>328000</v>
      </c>
      <c r="M5979" s="20">
        <f>VLOOKUP(G5979,PROCV!$A$110:$B$119,2,FALSE)</f>
        <v>1.4943255243453308</v>
      </c>
      <c r="N5979" s="17">
        <f t="shared" si="93"/>
        <v>490138.77198526851</v>
      </c>
    </row>
    <row r="5980" spans="1:14" x14ac:dyDescent="0.25">
      <c r="A5980" s="30" t="s">
        <v>48</v>
      </c>
      <c r="B5980" s="29">
        <v>104804</v>
      </c>
      <c r="C5980" s="28" t="s">
        <v>667</v>
      </c>
      <c r="D5980" s="27" t="s">
        <v>46</v>
      </c>
      <c r="E5980" s="27" t="s">
        <v>50</v>
      </c>
      <c r="F5980" s="26" t="str">
        <f>VLOOKUP(E5980,PROCV!$A$1:$B$107,2,TRUE)</f>
        <v>Educação e Criação em Artes</v>
      </c>
      <c r="G5980" s="25">
        <v>2010</v>
      </c>
      <c r="H5980" s="24">
        <v>0</v>
      </c>
      <c r="I5980" s="23" t="str">
        <f>VLOOKUP(J5980,PROCV!$E$1:$F$27,2,FALSE)</f>
        <v>33 - Rio de Janeiro</v>
      </c>
      <c r="J5980" s="22" t="s">
        <v>82</v>
      </c>
      <c r="K5980" s="22">
        <v>0</v>
      </c>
      <c r="L5980" s="21">
        <v>143360</v>
      </c>
      <c r="M5980" s="20">
        <f>VLOOKUP(G5980,PROCV!$A$110:$B$119,2,FALSE)</f>
        <v>1.4943255243453308</v>
      </c>
      <c r="N5980" s="17">
        <f t="shared" si="93"/>
        <v>214226.50717014662</v>
      </c>
    </row>
    <row r="5981" spans="1:14" x14ac:dyDescent="0.25">
      <c r="A5981" s="30" t="s">
        <v>48</v>
      </c>
      <c r="B5981" s="29">
        <v>1010187</v>
      </c>
      <c r="C5981" s="28" t="s">
        <v>666</v>
      </c>
      <c r="D5981" s="27" t="s">
        <v>46</v>
      </c>
      <c r="E5981" s="27" t="s">
        <v>50</v>
      </c>
      <c r="F5981" s="26" t="str">
        <f>VLOOKUP(E5981,PROCV!$A$1:$B$107,2,TRUE)</f>
        <v>Educação e Criação em Artes</v>
      </c>
      <c r="G5981" s="25">
        <v>2010</v>
      </c>
      <c r="H5981" s="24">
        <v>0</v>
      </c>
      <c r="I5981" s="23" t="str">
        <f>VLOOKUP(J5981,PROCV!$E$1:$F$27,2,FALSE)</f>
        <v>31 - Minas Gerais</v>
      </c>
      <c r="J5981" s="22" t="s">
        <v>85</v>
      </c>
      <c r="K5981" s="22">
        <v>0</v>
      </c>
      <c r="L5981" s="21">
        <v>229395.84</v>
      </c>
      <c r="M5981" s="20">
        <f>VLOOKUP(G5981,PROCV!$A$110:$B$119,2,FALSE)</f>
        <v>1.4943255243453308</v>
      </c>
      <c r="N5981" s="17">
        <f t="shared" si="93"/>
        <v>342792.05889063759</v>
      </c>
    </row>
    <row r="5982" spans="1:14" x14ac:dyDescent="0.25">
      <c r="A5982" s="30" t="s">
        <v>48</v>
      </c>
      <c r="B5982" s="29">
        <v>103546</v>
      </c>
      <c r="C5982" s="28" t="s">
        <v>665</v>
      </c>
      <c r="D5982" s="27" t="s">
        <v>46</v>
      </c>
      <c r="E5982" s="27" t="s">
        <v>50</v>
      </c>
      <c r="F5982" s="26" t="str">
        <f>VLOOKUP(E5982,PROCV!$A$1:$B$107,2,TRUE)</f>
        <v>Educação e Criação em Artes</v>
      </c>
      <c r="G5982" s="25">
        <v>2010</v>
      </c>
      <c r="H5982" s="24">
        <v>0</v>
      </c>
      <c r="I5982" s="23" t="str">
        <f>VLOOKUP(J5982,PROCV!$E$1:$F$27,2,FALSE)</f>
        <v>26 - Pernambuco</v>
      </c>
      <c r="J5982" s="22" t="s">
        <v>44</v>
      </c>
      <c r="K5982" s="22">
        <v>0</v>
      </c>
      <c r="L5982" s="21">
        <v>225000</v>
      </c>
      <c r="M5982" s="20">
        <f>VLOOKUP(G5982,PROCV!$A$110:$B$119,2,FALSE)</f>
        <v>1.4943255243453308</v>
      </c>
      <c r="N5982" s="17">
        <f t="shared" si="93"/>
        <v>336223.24297769944</v>
      </c>
    </row>
    <row r="5983" spans="1:14" x14ac:dyDescent="0.25">
      <c r="A5983" s="30" t="s">
        <v>48</v>
      </c>
      <c r="B5983" s="29">
        <v>103547</v>
      </c>
      <c r="C5983" s="28" t="s">
        <v>664</v>
      </c>
      <c r="D5983" s="27" t="s">
        <v>46</v>
      </c>
      <c r="E5983" s="27" t="s">
        <v>50</v>
      </c>
      <c r="F5983" s="26" t="str">
        <f>VLOOKUP(E5983,PROCV!$A$1:$B$107,2,TRUE)</f>
        <v>Educação e Criação em Artes</v>
      </c>
      <c r="G5983" s="25">
        <v>2010</v>
      </c>
      <c r="H5983" s="24">
        <v>0</v>
      </c>
      <c r="I5983" s="23" t="str">
        <f>VLOOKUP(J5983,PROCV!$E$1:$F$27,2,FALSE)</f>
        <v>26 - Pernambuco</v>
      </c>
      <c r="J5983" s="22" t="s">
        <v>44</v>
      </c>
      <c r="K5983" s="22">
        <v>0</v>
      </c>
      <c r="L5983" s="21">
        <v>225000</v>
      </c>
      <c r="M5983" s="20">
        <f>VLOOKUP(G5983,PROCV!$A$110:$B$119,2,FALSE)</f>
        <v>1.4943255243453308</v>
      </c>
      <c r="N5983" s="17">
        <f t="shared" si="93"/>
        <v>336223.24297769944</v>
      </c>
    </row>
    <row r="5984" spans="1:14" x14ac:dyDescent="0.25">
      <c r="A5984" s="30" t="s">
        <v>48</v>
      </c>
      <c r="B5984" s="29">
        <v>103432</v>
      </c>
      <c r="C5984" s="28" t="s">
        <v>663</v>
      </c>
      <c r="D5984" s="27" t="s">
        <v>4</v>
      </c>
      <c r="E5984" s="27" t="s">
        <v>224</v>
      </c>
      <c r="F5984" s="26" t="str">
        <f>VLOOKUP(E5984,PROCV!$A$1:$B$107,2,TRUE)</f>
        <v>Patrimônio</v>
      </c>
      <c r="G5984" s="25">
        <v>2010</v>
      </c>
      <c r="H5984" s="24">
        <v>0</v>
      </c>
      <c r="I5984" s="23" t="str">
        <f>VLOOKUP(J5984,PROCV!$E$1:$F$27,2,FALSE)</f>
        <v>23 - Ceará</v>
      </c>
      <c r="J5984" s="22" t="s">
        <v>52</v>
      </c>
      <c r="K5984" s="22">
        <v>0</v>
      </c>
      <c r="L5984" s="21">
        <v>100000</v>
      </c>
      <c r="M5984" s="20">
        <f>VLOOKUP(G5984,PROCV!$A$110:$B$119,2,FALSE)</f>
        <v>1.4943255243453308</v>
      </c>
      <c r="N5984" s="17">
        <f t="shared" si="93"/>
        <v>149432.55243453308</v>
      </c>
    </row>
    <row r="5985" spans="1:14" x14ac:dyDescent="0.25">
      <c r="A5985" s="30" t="s">
        <v>48</v>
      </c>
      <c r="B5985" s="29">
        <v>101170</v>
      </c>
      <c r="C5985" s="28" t="s">
        <v>662</v>
      </c>
      <c r="D5985" s="27" t="s">
        <v>4</v>
      </c>
      <c r="E5985" s="27" t="s">
        <v>224</v>
      </c>
      <c r="F5985" s="26" t="str">
        <f>VLOOKUP(E5985,PROCV!$A$1:$B$107,2,TRUE)</f>
        <v>Patrimônio</v>
      </c>
      <c r="G5985" s="25">
        <v>2010</v>
      </c>
      <c r="H5985" s="24">
        <v>0</v>
      </c>
      <c r="I5985" s="23" t="str">
        <f>VLOOKUP(J5985,PROCV!$E$1:$F$27,2,FALSE)</f>
        <v>31 - Minas Gerais</v>
      </c>
      <c r="J5985" s="22" t="s">
        <v>85</v>
      </c>
      <c r="K5985" s="22">
        <v>0</v>
      </c>
      <c r="L5985" s="21">
        <v>340000</v>
      </c>
      <c r="M5985" s="20">
        <f>VLOOKUP(G5985,PROCV!$A$110:$B$119,2,FALSE)</f>
        <v>1.4943255243453308</v>
      </c>
      <c r="N5985" s="17">
        <f t="shared" si="93"/>
        <v>508070.67827741249</v>
      </c>
    </row>
    <row r="5986" spans="1:14" x14ac:dyDescent="0.25">
      <c r="A5986" s="30" t="s">
        <v>48</v>
      </c>
      <c r="B5986" s="29">
        <v>104226</v>
      </c>
      <c r="C5986" s="28" t="s">
        <v>661</v>
      </c>
      <c r="D5986" s="27" t="s">
        <v>4</v>
      </c>
      <c r="E5986" s="27" t="s">
        <v>224</v>
      </c>
      <c r="F5986" s="26" t="str">
        <f>VLOOKUP(E5986,PROCV!$A$1:$B$107,2,TRUE)</f>
        <v>Patrimônio</v>
      </c>
      <c r="G5986" s="25">
        <v>2010</v>
      </c>
      <c r="H5986" s="24">
        <v>0</v>
      </c>
      <c r="I5986" s="23" t="str">
        <f>VLOOKUP(J5986,PROCV!$E$1:$F$27,2,FALSE)</f>
        <v>33 - Rio de Janeiro</v>
      </c>
      <c r="J5986" s="22" t="s">
        <v>82</v>
      </c>
      <c r="K5986" s="22">
        <v>0</v>
      </c>
      <c r="L5986" s="21">
        <v>108000</v>
      </c>
      <c r="M5986" s="20">
        <f>VLOOKUP(G5986,PROCV!$A$110:$B$119,2,FALSE)</f>
        <v>1.4943255243453308</v>
      </c>
      <c r="N5986" s="17">
        <f t="shared" si="93"/>
        <v>161387.15662929573</v>
      </c>
    </row>
    <row r="5987" spans="1:14" x14ac:dyDescent="0.25">
      <c r="A5987" s="30" t="s">
        <v>48</v>
      </c>
      <c r="B5987" s="29">
        <v>105067</v>
      </c>
      <c r="C5987" s="28" t="s">
        <v>660</v>
      </c>
      <c r="D5987" s="27" t="s">
        <v>4</v>
      </c>
      <c r="E5987" s="27" t="s">
        <v>224</v>
      </c>
      <c r="F5987" s="26" t="str">
        <f>VLOOKUP(E5987,PROCV!$A$1:$B$107,2,TRUE)</f>
        <v>Patrimônio</v>
      </c>
      <c r="G5987" s="25">
        <v>2010</v>
      </c>
      <c r="H5987" s="24">
        <v>0</v>
      </c>
      <c r="I5987" s="23" t="str">
        <f>VLOOKUP(J5987,PROCV!$E$1:$F$27,2,FALSE)</f>
        <v>35 - São Paulo</v>
      </c>
      <c r="J5987" s="22" t="s">
        <v>76</v>
      </c>
      <c r="K5987" s="22">
        <v>0</v>
      </c>
      <c r="L5987" s="21">
        <v>300000</v>
      </c>
      <c r="M5987" s="20">
        <f>VLOOKUP(G5987,PROCV!$A$110:$B$119,2,FALSE)</f>
        <v>1.4943255243453308</v>
      </c>
      <c r="N5987" s="17">
        <f t="shared" si="93"/>
        <v>448297.65730359923</v>
      </c>
    </row>
    <row r="5988" spans="1:14" x14ac:dyDescent="0.25">
      <c r="A5988" s="30" t="s">
        <v>48</v>
      </c>
      <c r="B5988" s="29">
        <v>101474</v>
      </c>
      <c r="C5988" s="28" t="s">
        <v>659</v>
      </c>
      <c r="D5988" s="27" t="s">
        <v>4</v>
      </c>
      <c r="E5988" s="27" t="s">
        <v>224</v>
      </c>
      <c r="F5988" s="26" t="str">
        <f>VLOOKUP(E5988,PROCV!$A$1:$B$107,2,TRUE)</f>
        <v>Patrimônio</v>
      </c>
      <c r="G5988" s="25">
        <v>2010</v>
      </c>
      <c r="H5988" s="24">
        <v>0</v>
      </c>
      <c r="I5988" s="23" t="str">
        <f>VLOOKUP(J5988,PROCV!$E$1:$F$27,2,FALSE)</f>
        <v>33 - Rio de Janeiro</v>
      </c>
      <c r="J5988" s="22" t="s">
        <v>82</v>
      </c>
      <c r="K5988" s="22">
        <v>0</v>
      </c>
      <c r="L5988" s="21">
        <v>50000</v>
      </c>
      <c r="M5988" s="20">
        <f>VLOOKUP(G5988,PROCV!$A$110:$B$119,2,FALSE)</f>
        <v>1.4943255243453308</v>
      </c>
      <c r="N5988" s="17">
        <f t="shared" si="93"/>
        <v>74716.276217266539</v>
      </c>
    </row>
    <row r="5989" spans="1:14" x14ac:dyDescent="0.25">
      <c r="A5989" s="30" t="s">
        <v>48</v>
      </c>
      <c r="B5989" s="29">
        <v>106073</v>
      </c>
      <c r="C5989" s="28" t="s">
        <v>658</v>
      </c>
      <c r="D5989" s="27" t="s">
        <v>4</v>
      </c>
      <c r="E5989" s="27" t="s">
        <v>224</v>
      </c>
      <c r="F5989" s="26" t="str">
        <f>VLOOKUP(E5989,PROCV!$A$1:$B$107,2,TRUE)</f>
        <v>Patrimônio</v>
      </c>
      <c r="G5989" s="25">
        <v>2010</v>
      </c>
      <c r="H5989" s="24">
        <v>0</v>
      </c>
      <c r="I5989" s="23" t="str">
        <f>VLOOKUP(J5989,PROCV!$E$1:$F$27,2,FALSE)</f>
        <v>33 - Rio de Janeiro</v>
      </c>
      <c r="J5989" s="22" t="s">
        <v>82</v>
      </c>
      <c r="K5989" s="22">
        <v>0</v>
      </c>
      <c r="L5989" s="21">
        <v>100000</v>
      </c>
      <c r="M5989" s="20">
        <f>VLOOKUP(G5989,PROCV!$A$110:$B$119,2,FALSE)</f>
        <v>1.4943255243453308</v>
      </c>
      <c r="N5989" s="17">
        <f t="shared" si="93"/>
        <v>149432.55243453308</v>
      </c>
    </row>
    <row r="5990" spans="1:14" x14ac:dyDescent="0.25">
      <c r="A5990" s="30" t="s">
        <v>48</v>
      </c>
      <c r="B5990" s="29">
        <v>1012356</v>
      </c>
      <c r="C5990" s="28" t="s">
        <v>657</v>
      </c>
      <c r="D5990" s="27" t="s">
        <v>4</v>
      </c>
      <c r="E5990" s="27" t="s">
        <v>209</v>
      </c>
      <c r="F5990" s="26" t="str">
        <f>VLOOKUP(E5990,PROCV!$A$1:$B$107,2,TRUE)</f>
        <v>Educação e Criação em Artes</v>
      </c>
      <c r="G5990" s="25">
        <v>2010</v>
      </c>
      <c r="H5990" s="24">
        <v>0</v>
      </c>
      <c r="I5990" s="23" t="str">
        <f>VLOOKUP(J5990,PROCV!$E$1:$F$27,2,FALSE)</f>
        <v>53 - Distrito Federal</v>
      </c>
      <c r="J5990" s="22" t="s">
        <v>75</v>
      </c>
      <c r="K5990" s="22">
        <v>0</v>
      </c>
      <c r="L5990" s="21">
        <v>150000</v>
      </c>
      <c r="M5990" s="20">
        <f>VLOOKUP(G5990,PROCV!$A$110:$B$119,2,FALSE)</f>
        <v>1.4943255243453308</v>
      </c>
      <c r="N5990" s="17">
        <f t="shared" si="93"/>
        <v>224148.82865179962</v>
      </c>
    </row>
    <row r="5991" spans="1:14" x14ac:dyDescent="0.25">
      <c r="A5991" s="30" t="s">
        <v>48</v>
      </c>
      <c r="B5991" s="29">
        <v>101994</v>
      </c>
      <c r="C5991" s="28" t="s">
        <v>656</v>
      </c>
      <c r="D5991" s="27" t="s">
        <v>46</v>
      </c>
      <c r="E5991" s="27" t="s">
        <v>50</v>
      </c>
      <c r="F5991" s="26" t="str">
        <f>VLOOKUP(E5991,PROCV!$A$1:$B$107,2,TRUE)</f>
        <v>Educação e Criação em Artes</v>
      </c>
      <c r="G5991" s="25">
        <v>2010</v>
      </c>
      <c r="H5991" s="24">
        <v>0</v>
      </c>
      <c r="I5991" s="23" t="str">
        <f>VLOOKUP(J5991,PROCV!$E$1:$F$27,2,FALSE)</f>
        <v>17 - Tocantins</v>
      </c>
      <c r="J5991" s="22" t="s">
        <v>64</v>
      </c>
      <c r="K5991" s="22">
        <v>0</v>
      </c>
      <c r="L5991" s="21">
        <v>816560</v>
      </c>
      <c r="M5991" s="20">
        <f>VLOOKUP(G5991,PROCV!$A$110:$B$119,2,FALSE)</f>
        <v>1.4943255243453308</v>
      </c>
      <c r="N5991" s="17">
        <f t="shared" si="93"/>
        <v>1220206.4501594233</v>
      </c>
    </row>
    <row r="5992" spans="1:14" x14ac:dyDescent="0.25">
      <c r="A5992" s="30" t="s">
        <v>48</v>
      </c>
      <c r="B5992" s="29">
        <v>103010</v>
      </c>
      <c r="C5992" s="28" t="s">
        <v>655</v>
      </c>
      <c r="D5992" s="27" t="s">
        <v>46</v>
      </c>
      <c r="E5992" s="27" t="s">
        <v>50</v>
      </c>
      <c r="F5992" s="26" t="str">
        <f>VLOOKUP(E5992,PROCV!$A$1:$B$107,2,TRUE)</f>
        <v>Educação e Criação em Artes</v>
      </c>
      <c r="G5992" s="25">
        <v>2010</v>
      </c>
      <c r="H5992" s="24">
        <v>0</v>
      </c>
      <c r="I5992" s="23" t="str">
        <f>VLOOKUP(J5992,PROCV!$E$1:$F$27,2,FALSE)</f>
        <v>53 - Distrito Federal</v>
      </c>
      <c r="J5992" s="22" t="s">
        <v>75</v>
      </c>
      <c r="K5992" s="22">
        <v>0</v>
      </c>
      <c r="L5992" s="21">
        <v>50000</v>
      </c>
      <c r="M5992" s="20">
        <f>VLOOKUP(G5992,PROCV!$A$110:$B$119,2,FALSE)</f>
        <v>1.4943255243453308</v>
      </c>
      <c r="N5992" s="17">
        <f t="shared" si="93"/>
        <v>74716.276217266539</v>
      </c>
    </row>
    <row r="5993" spans="1:14" x14ac:dyDescent="0.25">
      <c r="A5993" s="30" t="s">
        <v>48</v>
      </c>
      <c r="B5993" s="29">
        <v>105194</v>
      </c>
      <c r="C5993" s="28" t="s">
        <v>654</v>
      </c>
      <c r="D5993" s="27" t="s">
        <v>4</v>
      </c>
      <c r="E5993" s="27" t="s">
        <v>224</v>
      </c>
      <c r="F5993" s="26" t="str">
        <f>VLOOKUP(E5993,PROCV!$A$1:$B$107,2,TRUE)</f>
        <v>Patrimônio</v>
      </c>
      <c r="G5993" s="25">
        <v>2010</v>
      </c>
      <c r="H5993" s="24">
        <v>0</v>
      </c>
      <c r="I5993" s="23" t="str">
        <f>VLOOKUP(J5993,PROCV!$E$1:$F$27,2,FALSE)</f>
        <v>33 - Rio de Janeiro</v>
      </c>
      <c r="J5993" s="22" t="s">
        <v>82</v>
      </c>
      <c r="K5993" s="22">
        <v>0</v>
      </c>
      <c r="L5993" s="21">
        <v>200000</v>
      </c>
      <c r="M5993" s="20">
        <f>VLOOKUP(G5993,PROCV!$A$110:$B$119,2,FALSE)</f>
        <v>1.4943255243453308</v>
      </c>
      <c r="N5993" s="17">
        <f t="shared" si="93"/>
        <v>298865.10486906616</v>
      </c>
    </row>
    <row r="5994" spans="1:14" x14ac:dyDescent="0.25">
      <c r="A5994" s="30" t="s">
        <v>48</v>
      </c>
      <c r="B5994" s="29">
        <v>102632</v>
      </c>
      <c r="C5994" s="28" t="s">
        <v>653</v>
      </c>
      <c r="D5994" s="27" t="s">
        <v>46</v>
      </c>
      <c r="E5994" s="27" t="s">
        <v>50</v>
      </c>
      <c r="F5994" s="26" t="str">
        <f>VLOOKUP(E5994,PROCV!$A$1:$B$107,2,TRUE)</f>
        <v>Educação e Criação em Artes</v>
      </c>
      <c r="G5994" s="25">
        <v>2010</v>
      </c>
      <c r="H5994" s="24">
        <v>0</v>
      </c>
      <c r="I5994" s="23" t="str">
        <f>VLOOKUP(J5994,PROCV!$E$1:$F$27,2,FALSE)</f>
        <v>31 - Minas Gerais</v>
      </c>
      <c r="J5994" s="22" t="s">
        <v>85</v>
      </c>
      <c r="K5994" s="22">
        <v>0</v>
      </c>
      <c r="L5994" s="21">
        <v>322040</v>
      </c>
      <c r="M5994" s="20">
        <f>VLOOKUP(G5994,PROCV!$A$110:$B$119,2,FALSE)</f>
        <v>1.4943255243453308</v>
      </c>
      <c r="N5994" s="17">
        <f t="shared" si="93"/>
        <v>481232.59186017036</v>
      </c>
    </row>
    <row r="5995" spans="1:14" x14ac:dyDescent="0.25">
      <c r="A5995" s="30" t="s">
        <v>48</v>
      </c>
      <c r="B5995" s="29">
        <v>1010987</v>
      </c>
      <c r="C5995" s="28" t="s">
        <v>652</v>
      </c>
      <c r="D5995" s="27" t="s">
        <v>46</v>
      </c>
      <c r="E5995" s="27" t="s">
        <v>50</v>
      </c>
      <c r="F5995" s="26" t="str">
        <f>VLOOKUP(E5995,PROCV!$A$1:$B$107,2,TRUE)</f>
        <v>Educação e Criação em Artes</v>
      </c>
      <c r="G5995" s="25">
        <v>2010</v>
      </c>
      <c r="H5995" s="24">
        <v>0</v>
      </c>
      <c r="I5995" s="23" t="str">
        <f>VLOOKUP(J5995,PROCV!$E$1:$F$27,2,FALSE)</f>
        <v>53 - Distrito Federal</v>
      </c>
      <c r="J5995" s="22" t="s">
        <v>75</v>
      </c>
      <c r="K5995" s="22">
        <v>0</v>
      </c>
      <c r="L5995" s="21">
        <v>160000</v>
      </c>
      <c r="M5995" s="20">
        <f>VLOOKUP(G5995,PROCV!$A$110:$B$119,2,FALSE)</f>
        <v>1.4943255243453308</v>
      </c>
      <c r="N5995" s="17">
        <f t="shared" si="93"/>
        <v>239092.08389525293</v>
      </c>
    </row>
    <row r="5996" spans="1:14" x14ac:dyDescent="0.25">
      <c r="A5996" s="30" t="s">
        <v>48</v>
      </c>
      <c r="B5996" s="29">
        <v>102314</v>
      </c>
      <c r="C5996" s="28" t="s">
        <v>651</v>
      </c>
      <c r="D5996" s="27" t="s">
        <v>46</v>
      </c>
      <c r="E5996" s="27" t="s">
        <v>50</v>
      </c>
      <c r="F5996" s="26" t="str">
        <f>VLOOKUP(E5996,PROCV!$A$1:$B$107,2,TRUE)</f>
        <v>Educação e Criação em Artes</v>
      </c>
      <c r="G5996" s="25">
        <v>2010</v>
      </c>
      <c r="H5996" s="24">
        <v>0</v>
      </c>
      <c r="I5996" s="23" t="str">
        <f>VLOOKUP(J5996,PROCV!$E$1:$F$27,2,FALSE)</f>
        <v>53 - Distrito Federal</v>
      </c>
      <c r="J5996" s="22" t="s">
        <v>75</v>
      </c>
      <c r="K5996" s="22">
        <v>0</v>
      </c>
      <c r="L5996" s="21">
        <v>424000</v>
      </c>
      <c r="M5996" s="20">
        <f>VLOOKUP(G5996,PROCV!$A$110:$B$119,2,FALSE)</f>
        <v>1.4943255243453308</v>
      </c>
      <c r="N5996" s="17">
        <f t="shared" si="93"/>
        <v>633594.02232242026</v>
      </c>
    </row>
    <row r="5997" spans="1:14" x14ac:dyDescent="0.25">
      <c r="A5997" s="30" t="s">
        <v>48</v>
      </c>
      <c r="B5997" s="29">
        <v>102763</v>
      </c>
      <c r="C5997" s="28" t="s">
        <v>650</v>
      </c>
      <c r="D5997" s="27" t="s">
        <v>46</v>
      </c>
      <c r="E5997" s="27" t="s">
        <v>50</v>
      </c>
      <c r="F5997" s="26" t="str">
        <f>VLOOKUP(E5997,PROCV!$A$1:$B$107,2,TRUE)</f>
        <v>Educação e Criação em Artes</v>
      </c>
      <c r="G5997" s="25">
        <v>2010</v>
      </c>
      <c r="H5997" s="24">
        <v>0</v>
      </c>
      <c r="I5997" s="23" t="str">
        <f>VLOOKUP(J5997,PROCV!$E$1:$F$27,2,FALSE)</f>
        <v>33 - Rio de Janeiro</v>
      </c>
      <c r="J5997" s="22" t="s">
        <v>82</v>
      </c>
      <c r="K5997" s="22">
        <v>0</v>
      </c>
      <c r="L5997" s="21">
        <v>124800</v>
      </c>
      <c r="M5997" s="20">
        <f>VLOOKUP(G5997,PROCV!$A$110:$B$119,2,FALSE)</f>
        <v>1.4943255243453308</v>
      </c>
      <c r="N5997" s="17">
        <f t="shared" si="93"/>
        <v>186491.8254382973</v>
      </c>
    </row>
    <row r="5998" spans="1:14" x14ac:dyDescent="0.25">
      <c r="A5998" s="30" t="s">
        <v>48</v>
      </c>
      <c r="B5998" s="29">
        <v>102631</v>
      </c>
      <c r="C5998" s="28" t="s">
        <v>649</v>
      </c>
      <c r="D5998" s="27" t="s">
        <v>46</v>
      </c>
      <c r="E5998" s="27" t="s">
        <v>50</v>
      </c>
      <c r="F5998" s="26" t="str">
        <f>VLOOKUP(E5998,PROCV!$A$1:$B$107,2,TRUE)</f>
        <v>Educação e Criação em Artes</v>
      </c>
      <c r="G5998" s="25">
        <v>2010</v>
      </c>
      <c r="H5998" s="24">
        <v>0</v>
      </c>
      <c r="I5998" s="23" t="str">
        <f>VLOOKUP(J5998,PROCV!$E$1:$F$27,2,FALSE)</f>
        <v>43 - Rio Grande do Sul</v>
      </c>
      <c r="J5998" s="22" t="s">
        <v>56</v>
      </c>
      <c r="K5998" s="22">
        <v>0</v>
      </c>
      <c r="L5998" s="21">
        <v>117000</v>
      </c>
      <c r="M5998" s="20">
        <f>VLOOKUP(G5998,PROCV!$A$110:$B$119,2,FALSE)</f>
        <v>1.4943255243453308</v>
      </c>
      <c r="N5998" s="17">
        <f t="shared" si="93"/>
        <v>174836.08634840371</v>
      </c>
    </row>
    <row r="5999" spans="1:14" x14ac:dyDescent="0.25">
      <c r="A5999" s="30" t="s">
        <v>48</v>
      </c>
      <c r="B5999" s="29">
        <v>103874</v>
      </c>
      <c r="C5999" s="28" t="s">
        <v>648</v>
      </c>
      <c r="D5999" s="27" t="s">
        <v>46</v>
      </c>
      <c r="E5999" s="27" t="s">
        <v>50</v>
      </c>
      <c r="F5999" s="26" t="str">
        <f>VLOOKUP(E5999,PROCV!$A$1:$B$107,2,TRUE)</f>
        <v>Educação e Criação em Artes</v>
      </c>
      <c r="G5999" s="25">
        <v>2010</v>
      </c>
      <c r="H5999" s="24">
        <v>0</v>
      </c>
      <c r="I5999" s="23" t="str">
        <f>VLOOKUP(J5999,PROCV!$E$1:$F$27,2,FALSE)</f>
        <v>35 - São Paulo</v>
      </c>
      <c r="J5999" s="22" t="s">
        <v>76</v>
      </c>
      <c r="K5999" s="22">
        <v>0</v>
      </c>
      <c r="L5999" s="21">
        <v>9240000</v>
      </c>
      <c r="M5999" s="20">
        <f>VLOOKUP(G5999,PROCV!$A$110:$B$119,2,FALSE)</f>
        <v>1.4943255243453308</v>
      </c>
      <c r="N5999" s="17">
        <f t="shared" si="93"/>
        <v>13807567.844950857</v>
      </c>
    </row>
    <row r="6000" spans="1:14" x14ac:dyDescent="0.25">
      <c r="A6000" s="30" t="s">
        <v>48</v>
      </c>
      <c r="B6000" s="29">
        <v>102803</v>
      </c>
      <c r="C6000" s="28" t="s">
        <v>647</v>
      </c>
      <c r="D6000" s="27" t="s">
        <v>189</v>
      </c>
      <c r="E6000" s="27" t="s">
        <v>213</v>
      </c>
      <c r="F6000" s="26" t="str">
        <f>VLOOKUP(E6000,PROCV!$A$1:$B$107,2,TRUE)</f>
        <v>Patrimônio</v>
      </c>
      <c r="G6000" s="25">
        <v>2010</v>
      </c>
      <c r="H6000" s="24">
        <v>0</v>
      </c>
      <c r="I6000" s="23" t="str">
        <f>VLOOKUP(J6000,PROCV!$E$1:$F$27,2,FALSE)</f>
        <v>35 - São Paulo</v>
      </c>
      <c r="J6000" s="22" t="s">
        <v>76</v>
      </c>
      <c r="K6000" s="22">
        <v>0</v>
      </c>
      <c r="L6000" s="21">
        <v>93905.72</v>
      </c>
      <c r="M6000" s="20">
        <f>VLOOKUP(G6000,PROCV!$A$110:$B$119,2,FALSE)</f>
        <v>1.4943255243453308</v>
      </c>
      <c r="N6000" s="17">
        <f t="shared" si="93"/>
        <v>140325.71427802581</v>
      </c>
    </row>
    <row r="6001" spans="1:14" x14ac:dyDescent="0.25">
      <c r="A6001" s="30" t="s">
        <v>48</v>
      </c>
      <c r="B6001" s="29">
        <v>101501</v>
      </c>
      <c r="C6001" s="28" t="s">
        <v>646</v>
      </c>
      <c r="D6001" s="27" t="s">
        <v>189</v>
      </c>
      <c r="E6001" s="27" t="s">
        <v>213</v>
      </c>
      <c r="F6001" s="26" t="str">
        <f>VLOOKUP(E6001,PROCV!$A$1:$B$107,2,TRUE)</f>
        <v>Patrimônio</v>
      </c>
      <c r="G6001" s="25">
        <v>2010</v>
      </c>
      <c r="H6001" s="24">
        <v>0</v>
      </c>
      <c r="I6001" s="23" t="str">
        <f>VLOOKUP(J6001,PROCV!$E$1:$F$27,2,FALSE)</f>
        <v>42 - Santa Catarina</v>
      </c>
      <c r="J6001" s="22" t="s">
        <v>79</v>
      </c>
      <c r="K6001" s="22">
        <v>0</v>
      </c>
      <c r="L6001" s="21">
        <v>250000</v>
      </c>
      <c r="M6001" s="20">
        <f>VLOOKUP(G6001,PROCV!$A$110:$B$119,2,FALSE)</f>
        <v>1.4943255243453308</v>
      </c>
      <c r="N6001" s="17">
        <f t="shared" si="93"/>
        <v>373581.38108633272</v>
      </c>
    </row>
    <row r="6002" spans="1:14" x14ac:dyDescent="0.25">
      <c r="A6002" s="30" t="s">
        <v>48</v>
      </c>
      <c r="B6002" s="29">
        <v>102072</v>
      </c>
      <c r="C6002" s="28" t="s">
        <v>645</v>
      </c>
      <c r="D6002" s="27" t="s">
        <v>189</v>
      </c>
      <c r="E6002" s="27" t="s">
        <v>213</v>
      </c>
      <c r="F6002" s="26" t="str">
        <f>VLOOKUP(E6002,PROCV!$A$1:$B$107,2,TRUE)</f>
        <v>Patrimônio</v>
      </c>
      <c r="G6002" s="25">
        <v>2010</v>
      </c>
      <c r="H6002" s="24">
        <v>0</v>
      </c>
      <c r="I6002" s="23" t="str">
        <f>VLOOKUP(J6002,PROCV!$E$1:$F$27,2,FALSE)</f>
        <v>11 - Rondônia</v>
      </c>
      <c r="J6002" s="22" t="s">
        <v>219</v>
      </c>
      <c r="K6002" s="22">
        <v>0</v>
      </c>
      <c r="L6002" s="21">
        <v>214394.73</v>
      </c>
      <c r="M6002" s="20">
        <f>VLOOKUP(G6002,PROCV!$A$110:$B$119,2,FALSE)</f>
        <v>1.4943255243453308</v>
      </c>
      <c r="N6002" s="17">
        <f t="shared" si="93"/>
        <v>320375.51732412563</v>
      </c>
    </row>
    <row r="6003" spans="1:14" x14ac:dyDescent="0.25">
      <c r="A6003" s="30" t="s">
        <v>48</v>
      </c>
      <c r="B6003" s="29">
        <v>102557</v>
      </c>
      <c r="C6003" s="28" t="s">
        <v>644</v>
      </c>
      <c r="D6003" s="27" t="s">
        <v>189</v>
      </c>
      <c r="E6003" s="27" t="s">
        <v>213</v>
      </c>
      <c r="F6003" s="26" t="str">
        <f>VLOOKUP(E6003,PROCV!$A$1:$B$107,2,TRUE)</f>
        <v>Patrimônio</v>
      </c>
      <c r="G6003" s="25">
        <v>2010</v>
      </c>
      <c r="H6003" s="24">
        <v>0</v>
      </c>
      <c r="I6003" s="23" t="str">
        <f>VLOOKUP(J6003,PROCV!$E$1:$F$27,2,FALSE)</f>
        <v>35 - São Paulo</v>
      </c>
      <c r="J6003" s="22" t="s">
        <v>76</v>
      </c>
      <c r="K6003" s="22">
        <v>0</v>
      </c>
      <c r="L6003" s="21">
        <v>149999.93</v>
      </c>
      <c r="M6003" s="20">
        <f>VLOOKUP(G6003,PROCV!$A$110:$B$119,2,FALSE)</f>
        <v>1.4943255243453308</v>
      </c>
      <c r="N6003" s="17">
        <f t="shared" si="93"/>
        <v>224148.7240490129</v>
      </c>
    </row>
    <row r="6004" spans="1:14" x14ac:dyDescent="0.25">
      <c r="A6004" s="30" t="s">
        <v>48</v>
      </c>
      <c r="B6004" s="29">
        <v>97402</v>
      </c>
      <c r="C6004" s="28" t="s">
        <v>643</v>
      </c>
      <c r="D6004" s="27" t="s">
        <v>189</v>
      </c>
      <c r="E6004" s="27" t="s">
        <v>213</v>
      </c>
      <c r="F6004" s="26" t="str">
        <f>VLOOKUP(E6004,PROCV!$A$1:$B$107,2,TRUE)</f>
        <v>Patrimônio</v>
      </c>
      <c r="G6004" s="25">
        <v>2010</v>
      </c>
      <c r="H6004" s="24">
        <v>0</v>
      </c>
      <c r="I6004" s="23" t="str">
        <f>VLOOKUP(J6004,PROCV!$E$1:$F$27,2,FALSE)</f>
        <v>23 - Ceará</v>
      </c>
      <c r="J6004" s="22" t="s">
        <v>52</v>
      </c>
      <c r="K6004" s="22">
        <v>0</v>
      </c>
      <c r="L6004" s="21">
        <v>952174.11</v>
      </c>
      <c r="M6004" s="20">
        <f>VLOOKUP(G6004,PROCV!$A$110:$B$119,2,FALSE)</f>
        <v>1.4943255243453308</v>
      </c>
      <c r="N6004" s="17">
        <f t="shared" si="93"/>
        <v>1422858.0761937988</v>
      </c>
    </row>
    <row r="6005" spans="1:14" x14ac:dyDescent="0.25">
      <c r="A6005" s="30" t="s">
        <v>48</v>
      </c>
      <c r="B6005" s="29">
        <v>104291</v>
      </c>
      <c r="C6005" s="28" t="s">
        <v>642</v>
      </c>
      <c r="D6005" s="27" t="s">
        <v>189</v>
      </c>
      <c r="E6005" s="27" t="s">
        <v>213</v>
      </c>
      <c r="F6005" s="26" t="str">
        <f>VLOOKUP(E6005,PROCV!$A$1:$B$107,2,TRUE)</f>
        <v>Patrimônio</v>
      </c>
      <c r="G6005" s="25">
        <v>2010</v>
      </c>
      <c r="H6005" s="24">
        <v>0</v>
      </c>
      <c r="I6005" s="23" t="str">
        <f>VLOOKUP(J6005,PROCV!$E$1:$F$27,2,FALSE)</f>
        <v>43 - Rio Grande do Sul</v>
      </c>
      <c r="J6005" s="22" t="s">
        <v>56</v>
      </c>
      <c r="K6005" s="22">
        <v>0</v>
      </c>
      <c r="L6005" s="21">
        <v>172800</v>
      </c>
      <c r="M6005" s="20">
        <f>VLOOKUP(G6005,PROCV!$A$110:$B$119,2,FALSE)</f>
        <v>1.4943255243453308</v>
      </c>
      <c r="N6005" s="17">
        <f t="shared" si="93"/>
        <v>258219.45060687317</v>
      </c>
    </row>
    <row r="6006" spans="1:14" x14ac:dyDescent="0.25">
      <c r="A6006" s="30" t="s">
        <v>48</v>
      </c>
      <c r="B6006" s="29">
        <v>101996</v>
      </c>
      <c r="C6006" s="28" t="s">
        <v>641</v>
      </c>
      <c r="D6006" s="27" t="s">
        <v>189</v>
      </c>
      <c r="E6006" s="27" t="s">
        <v>640</v>
      </c>
      <c r="F6006" s="26" t="str">
        <f>VLOOKUP(E6006,PROCV!$A$1:$B$107,2,TRUE)</f>
        <v>Música</v>
      </c>
      <c r="G6006" s="25">
        <v>2010</v>
      </c>
      <c r="H6006" s="24">
        <v>0</v>
      </c>
      <c r="I6006" s="23" t="str">
        <f>VLOOKUP(J6006,PROCV!$E$1:$F$27,2,FALSE)</f>
        <v>35 - São Paulo</v>
      </c>
      <c r="J6006" s="22" t="s">
        <v>76</v>
      </c>
      <c r="K6006" s="22">
        <v>0</v>
      </c>
      <c r="L6006" s="21">
        <v>100000</v>
      </c>
      <c r="M6006" s="20">
        <f>VLOOKUP(G6006,PROCV!$A$110:$B$119,2,FALSE)</f>
        <v>1.4943255243453308</v>
      </c>
      <c r="N6006" s="17">
        <f t="shared" si="93"/>
        <v>149432.55243453308</v>
      </c>
    </row>
    <row r="6007" spans="1:14" x14ac:dyDescent="0.25">
      <c r="A6007" s="30" t="s">
        <v>48</v>
      </c>
      <c r="B6007" s="29">
        <v>104343</v>
      </c>
      <c r="C6007" s="28" t="s">
        <v>639</v>
      </c>
      <c r="D6007" s="27" t="s">
        <v>189</v>
      </c>
      <c r="E6007" s="27" t="s">
        <v>213</v>
      </c>
      <c r="F6007" s="26" t="str">
        <f>VLOOKUP(E6007,PROCV!$A$1:$B$107,2,TRUE)</f>
        <v>Patrimônio</v>
      </c>
      <c r="G6007" s="25">
        <v>2010</v>
      </c>
      <c r="H6007" s="24">
        <v>0</v>
      </c>
      <c r="I6007" s="23" t="str">
        <f>VLOOKUP(J6007,PROCV!$E$1:$F$27,2,FALSE)</f>
        <v>43 - Rio Grande do Sul</v>
      </c>
      <c r="J6007" s="22" t="s">
        <v>56</v>
      </c>
      <c r="K6007" s="22">
        <v>0</v>
      </c>
      <c r="L6007" s="21">
        <v>300000</v>
      </c>
      <c r="M6007" s="20">
        <f>VLOOKUP(G6007,PROCV!$A$110:$B$119,2,FALSE)</f>
        <v>1.4943255243453308</v>
      </c>
      <c r="N6007" s="17">
        <f t="shared" si="93"/>
        <v>448297.65730359923</v>
      </c>
    </row>
    <row r="6008" spans="1:14" x14ac:dyDescent="0.25">
      <c r="A6008" s="30" t="s">
        <v>48</v>
      </c>
      <c r="B6008" s="29">
        <v>710426</v>
      </c>
      <c r="C6008" s="28" t="s">
        <v>638</v>
      </c>
      <c r="D6008" s="27" t="s">
        <v>189</v>
      </c>
      <c r="E6008" s="27" t="s">
        <v>213</v>
      </c>
      <c r="F6008" s="26" t="str">
        <f>VLOOKUP(E6008,PROCV!$A$1:$B$107,2,TRUE)</f>
        <v>Patrimônio</v>
      </c>
      <c r="G6008" s="25">
        <v>2010</v>
      </c>
      <c r="H6008" s="24">
        <v>0</v>
      </c>
      <c r="I6008" s="23" t="str">
        <f>VLOOKUP(J6008,PROCV!$E$1:$F$27,2,FALSE)</f>
        <v>43 - Rio Grande do Sul</v>
      </c>
      <c r="J6008" s="22" t="s">
        <v>56</v>
      </c>
      <c r="K6008" s="22">
        <v>0</v>
      </c>
      <c r="L6008" s="21">
        <v>150000</v>
      </c>
      <c r="M6008" s="20">
        <f>VLOOKUP(G6008,PROCV!$A$110:$B$119,2,FALSE)</f>
        <v>1.4943255243453308</v>
      </c>
      <c r="N6008" s="17">
        <f t="shared" si="93"/>
        <v>224148.82865179962</v>
      </c>
    </row>
    <row r="6009" spans="1:14" x14ac:dyDescent="0.25">
      <c r="A6009" s="30" t="s">
        <v>48</v>
      </c>
      <c r="B6009" s="29">
        <v>102784</v>
      </c>
      <c r="C6009" s="28" t="s">
        <v>637</v>
      </c>
      <c r="D6009" s="27" t="s">
        <v>46</v>
      </c>
      <c r="E6009" s="27" t="s">
        <v>50</v>
      </c>
      <c r="F6009" s="26" t="str">
        <f>VLOOKUP(E6009,PROCV!$A$1:$B$107,2,TRUE)</f>
        <v>Educação e Criação em Artes</v>
      </c>
      <c r="G6009" s="25">
        <v>2010</v>
      </c>
      <c r="H6009" s="24">
        <v>0</v>
      </c>
      <c r="I6009" s="23" t="str">
        <f>VLOOKUP(J6009,PROCV!$E$1:$F$27,2,FALSE)</f>
        <v>11 - Rondônia</v>
      </c>
      <c r="J6009" s="22" t="s">
        <v>219</v>
      </c>
      <c r="K6009" s="22">
        <v>0</v>
      </c>
      <c r="L6009" s="21">
        <v>220000</v>
      </c>
      <c r="M6009" s="20">
        <f>VLOOKUP(G6009,PROCV!$A$110:$B$119,2,FALSE)</f>
        <v>1.4943255243453308</v>
      </c>
      <c r="N6009" s="17">
        <f t="shared" si="93"/>
        <v>328751.61535597278</v>
      </c>
    </row>
    <row r="6010" spans="1:14" x14ac:dyDescent="0.25">
      <c r="A6010" s="30" t="s">
        <v>48</v>
      </c>
      <c r="B6010" s="29">
        <v>102147</v>
      </c>
      <c r="C6010" s="28" t="s">
        <v>636</v>
      </c>
      <c r="D6010" s="27" t="s">
        <v>189</v>
      </c>
      <c r="E6010" s="27" t="s">
        <v>213</v>
      </c>
      <c r="F6010" s="26" t="str">
        <f>VLOOKUP(E6010,PROCV!$A$1:$B$107,2,TRUE)</f>
        <v>Patrimônio</v>
      </c>
      <c r="G6010" s="25">
        <v>2010</v>
      </c>
      <c r="H6010" s="24">
        <v>0</v>
      </c>
      <c r="I6010" s="23" t="str">
        <f>VLOOKUP(J6010,PROCV!$E$1:$F$27,2,FALSE)</f>
        <v>11 - Rondônia</v>
      </c>
      <c r="J6010" s="22" t="s">
        <v>219</v>
      </c>
      <c r="K6010" s="22">
        <v>0</v>
      </c>
      <c r="L6010" s="21">
        <v>220000</v>
      </c>
      <c r="M6010" s="20">
        <f>VLOOKUP(G6010,PROCV!$A$110:$B$119,2,FALSE)</f>
        <v>1.4943255243453308</v>
      </c>
      <c r="N6010" s="17">
        <f t="shared" si="93"/>
        <v>328751.61535597278</v>
      </c>
    </row>
    <row r="6011" spans="1:14" x14ac:dyDescent="0.25">
      <c r="A6011" s="30" t="s">
        <v>48</v>
      </c>
      <c r="B6011" s="29">
        <v>102694</v>
      </c>
      <c r="C6011" s="28" t="s">
        <v>635</v>
      </c>
      <c r="D6011" s="27" t="s">
        <v>46</v>
      </c>
      <c r="E6011" s="27" t="s">
        <v>50</v>
      </c>
      <c r="F6011" s="26" t="str">
        <f>VLOOKUP(E6011,PROCV!$A$1:$B$107,2,TRUE)</f>
        <v>Educação e Criação em Artes</v>
      </c>
      <c r="G6011" s="25">
        <v>2010</v>
      </c>
      <c r="H6011" s="24">
        <v>0</v>
      </c>
      <c r="I6011" s="23" t="str">
        <f>VLOOKUP(J6011,PROCV!$E$1:$F$27,2,FALSE)</f>
        <v>11 - Rondônia</v>
      </c>
      <c r="J6011" s="22" t="s">
        <v>219</v>
      </c>
      <c r="K6011" s="22">
        <v>0</v>
      </c>
      <c r="L6011" s="21">
        <v>220000</v>
      </c>
      <c r="M6011" s="20">
        <f>VLOOKUP(G6011,PROCV!$A$110:$B$119,2,FALSE)</f>
        <v>1.4943255243453308</v>
      </c>
      <c r="N6011" s="17">
        <f t="shared" si="93"/>
        <v>328751.61535597278</v>
      </c>
    </row>
    <row r="6012" spans="1:14" x14ac:dyDescent="0.25">
      <c r="A6012" s="30" t="s">
        <v>48</v>
      </c>
      <c r="B6012" s="29">
        <v>102228</v>
      </c>
      <c r="C6012" s="28" t="s">
        <v>634</v>
      </c>
      <c r="D6012" s="27" t="s">
        <v>46</v>
      </c>
      <c r="E6012" s="27" t="s">
        <v>50</v>
      </c>
      <c r="F6012" s="26" t="str">
        <f>VLOOKUP(E6012,PROCV!$A$1:$B$107,2,TRUE)</f>
        <v>Educação e Criação em Artes</v>
      </c>
      <c r="G6012" s="25">
        <v>2010</v>
      </c>
      <c r="H6012" s="24">
        <v>0</v>
      </c>
      <c r="I6012" s="23" t="str">
        <f>VLOOKUP(J6012,PROCV!$E$1:$F$27,2,FALSE)</f>
        <v>35 - São Paulo</v>
      </c>
      <c r="J6012" s="22" t="s">
        <v>76</v>
      </c>
      <c r="K6012" s="22">
        <v>0</v>
      </c>
      <c r="L6012" s="21">
        <v>200000</v>
      </c>
      <c r="M6012" s="20">
        <f>VLOOKUP(G6012,PROCV!$A$110:$B$119,2,FALSE)</f>
        <v>1.4943255243453308</v>
      </c>
      <c r="N6012" s="17">
        <f t="shared" si="93"/>
        <v>298865.10486906616</v>
      </c>
    </row>
    <row r="6013" spans="1:14" x14ac:dyDescent="0.25">
      <c r="A6013" s="30" t="s">
        <v>48</v>
      </c>
      <c r="B6013" s="29">
        <v>103431</v>
      </c>
      <c r="C6013" s="28" t="s">
        <v>633</v>
      </c>
      <c r="D6013" s="27" t="s">
        <v>189</v>
      </c>
      <c r="E6013" s="27" t="s">
        <v>213</v>
      </c>
      <c r="F6013" s="26" t="str">
        <f>VLOOKUP(E6013,PROCV!$A$1:$B$107,2,TRUE)</f>
        <v>Patrimônio</v>
      </c>
      <c r="G6013" s="25">
        <v>2010</v>
      </c>
      <c r="H6013" s="24">
        <v>0</v>
      </c>
      <c r="I6013" s="23" t="str">
        <f>VLOOKUP(J6013,PROCV!$E$1:$F$27,2,FALSE)</f>
        <v>43 - Rio Grande do Sul</v>
      </c>
      <c r="J6013" s="22" t="s">
        <v>56</v>
      </c>
      <c r="K6013" s="22">
        <v>0</v>
      </c>
      <c r="L6013" s="21">
        <v>1300000</v>
      </c>
      <c r="M6013" s="20">
        <f>VLOOKUP(G6013,PROCV!$A$110:$B$119,2,FALSE)</f>
        <v>1.4943255243453308</v>
      </c>
      <c r="N6013" s="17">
        <f t="shared" si="93"/>
        <v>1942623.1816489301</v>
      </c>
    </row>
    <row r="6014" spans="1:14" x14ac:dyDescent="0.25">
      <c r="A6014" s="30" t="s">
        <v>48</v>
      </c>
      <c r="B6014" s="29">
        <v>103652</v>
      </c>
      <c r="C6014" s="28" t="s">
        <v>632</v>
      </c>
      <c r="D6014" s="27" t="s">
        <v>46</v>
      </c>
      <c r="E6014" s="27" t="s">
        <v>50</v>
      </c>
      <c r="F6014" s="26" t="str">
        <f>VLOOKUP(E6014,PROCV!$A$1:$B$107,2,TRUE)</f>
        <v>Educação e Criação em Artes</v>
      </c>
      <c r="G6014" s="25">
        <v>2010</v>
      </c>
      <c r="H6014" s="24">
        <v>0</v>
      </c>
      <c r="I6014" s="23" t="str">
        <f>VLOOKUP(J6014,PROCV!$E$1:$F$27,2,FALSE)</f>
        <v>29 - Bahia</v>
      </c>
      <c r="J6014" s="22" t="s">
        <v>73</v>
      </c>
      <c r="K6014" s="22">
        <v>0</v>
      </c>
      <c r="L6014" s="21">
        <v>375577.5</v>
      </c>
      <c r="M6014" s="20">
        <f>VLOOKUP(G6014,PROCV!$A$110:$B$119,2,FALSE)</f>
        <v>1.4943255243453308</v>
      </c>
      <c r="N6014" s="17">
        <f t="shared" si="93"/>
        <v>561235.04461980844</v>
      </c>
    </row>
    <row r="6015" spans="1:14" x14ac:dyDescent="0.25">
      <c r="A6015" s="30" t="s">
        <v>48</v>
      </c>
      <c r="B6015" s="29">
        <v>101663</v>
      </c>
      <c r="C6015" s="28" t="s">
        <v>631</v>
      </c>
      <c r="D6015" s="27" t="s">
        <v>189</v>
      </c>
      <c r="E6015" s="27" t="s">
        <v>630</v>
      </c>
      <c r="F6015" s="26" t="s">
        <v>10</v>
      </c>
      <c r="G6015" s="25">
        <v>2010</v>
      </c>
      <c r="H6015" s="24">
        <v>0</v>
      </c>
      <c r="I6015" s="23" t="str">
        <f>VLOOKUP(J6015,PROCV!$E$1:$F$27,2,FALSE)</f>
        <v>33 - Rio de Janeiro</v>
      </c>
      <c r="J6015" s="22" t="s">
        <v>82</v>
      </c>
      <c r="K6015" s="22">
        <v>0</v>
      </c>
      <c r="L6015" s="21">
        <v>7851162.5</v>
      </c>
      <c r="M6015" s="20">
        <f>VLOOKUP(G6015,PROCV!$A$110:$B$119,2,FALSE)</f>
        <v>1.4943255243453308</v>
      </c>
      <c r="N6015" s="17">
        <f t="shared" si="93"/>
        <v>11732192.519532898</v>
      </c>
    </row>
    <row r="6016" spans="1:14" x14ac:dyDescent="0.25">
      <c r="A6016" s="30" t="s">
        <v>48</v>
      </c>
      <c r="B6016" s="29">
        <v>92930</v>
      </c>
      <c r="C6016" s="28" t="s">
        <v>629</v>
      </c>
      <c r="D6016" s="27" t="s">
        <v>189</v>
      </c>
      <c r="E6016" s="27" t="s">
        <v>213</v>
      </c>
      <c r="F6016" s="26" t="str">
        <f>VLOOKUP(E6016,PROCV!$A$1:$B$107,2,TRUE)</f>
        <v>Patrimônio</v>
      </c>
      <c r="G6016" s="25">
        <v>2010</v>
      </c>
      <c r="H6016" s="24">
        <v>0</v>
      </c>
      <c r="I6016" s="23" t="str">
        <f>VLOOKUP(J6016,PROCV!$E$1:$F$27,2,FALSE)</f>
        <v>43 - Rio Grande do Sul</v>
      </c>
      <c r="J6016" s="22" t="s">
        <v>56</v>
      </c>
      <c r="K6016" s="22">
        <v>0</v>
      </c>
      <c r="L6016" s="21">
        <v>190000</v>
      </c>
      <c r="M6016" s="20">
        <f>VLOOKUP(G6016,PROCV!$A$110:$B$119,2,FALSE)</f>
        <v>1.4943255243453308</v>
      </c>
      <c r="N6016" s="17">
        <f t="shared" si="93"/>
        <v>283921.84962561284</v>
      </c>
    </row>
    <row r="6017" spans="1:14" x14ac:dyDescent="0.25">
      <c r="A6017" s="30" t="s">
        <v>48</v>
      </c>
      <c r="B6017" s="29">
        <v>102882</v>
      </c>
      <c r="C6017" s="28" t="s">
        <v>628</v>
      </c>
      <c r="D6017" s="27" t="s">
        <v>46</v>
      </c>
      <c r="E6017" s="27" t="s">
        <v>50</v>
      </c>
      <c r="F6017" s="26" t="str">
        <f>VLOOKUP(E6017,PROCV!$A$1:$B$107,2,TRUE)</f>
        <v>Educação e Criação em Artes</v>
      </c>
      <c r="G6017" s="25">
        <v>2010</v>
      </c>
      <c r="H6017" s="24">
        <v>0</v>
      </c>
      <c r="I6017" s="23" t="str">
        <f>VLOOKUP(J6017,PROCV!$E$1:$F$27,2,FALSE)</f>
        <v>43 - Rio Grande do Sul</v>
      </c>
      <c r="J6017" s="22" t="s">
        <v>56</v>
      </c>
      <c r="K6017" s="22">
        <v>0</v>
      </c>
      <c r="L6017" s="21">
        <v>100000</v>
      </c>
      <c r="M6017" s="20">
        <f>VLOOKUP(G6017,PROCV!$A$110:$B$119,2,FALSE)</f>
        <v>1.4943255243453308</v>
      </c>
      <c r="N6017" s="17">
        <f t="shared" si="93"/>
        <v>149432.55243453308</v>
      </c>
    </row>
    <row r="6018" spans="1:14" x14ac:dyDescent="0.25">
      <c r="A6018" s="30" t="s">
        <v>48</v>
      </c>
      <c r="B6018" s="29">
        <v>102069</v>
      </c>
      <c r="C6018" s="28" t="s">
        <v>627</v>
      </c>
      <c r="D6018" s="27" t="s">
        <v>46</v>
      </c>
      <c r="E6018" s="27" t="s">
        <v>138</v>
      </c>
      <c r="F6018" s="26" t="str">
        <f>VLOOKUP(E6018,PROCV!$A$1:$B$107,2,TRUE)</f>
        <v>Arquitetura e Design</v>
      </c>
      <c r="G6018" s="25">
        <v>2010</v>
      </c>
      <c r="H6018" s="24">
        <v>0</v>
      </c>
      <c r="I6018" s="23" t="str">
        <f>VLOOKUP(J6018,PROCV!$E$1:$F$27,2,FALSE)</f>
        <v>53 - Distrito Federal</v>
      </c>
      <c r="J6018" s="22" t="s">
        <v>75</v>
      </c>
      <c r="K6018" s="22">
        <v>0</v>
      </c>
      <c r="L6018" s="21">
        <v>50000</v>
      </c>
      <c r="M6018" s="20">
        <f>VLOOKUP(G6018,PROCV!$A$110:$B$119,2,FALSE)</f>
        <v>1.4943255243453308</v>
      </c>
      <c r="N6018" s="17">
        <f t="shared" ref="N6018:N6081" si="94">+M6018*L6018</f>
        <v>74716.276217266539</v>
      </c>
    </row>
    <row r="6019" spans="1:14" x14ac:dyDescent="0.25">
      <c r="A6019" s="30" t="s">
        <v>48</v>
      </c>
      <c r="B6019" s="29">
        <v>711579</v>
      </c>
      <c r="C6019" s="28" t="s">
        <v>626</v>
      </c>
      <c r="D6019" s="27" t="s">
        <v>189</v>
      </c>
      <c r="E6019" s="27" t="s">
        <v>213</v>
      </c>
      <c r="F6019" s="26" t="str">
        <f>VLOOKUP(E6019,PROCV!$A$1:$B$107,2,TRUE)</f>
        <v>Patrimônio</v>
      </c>
      <c r="G6019" s="25">
        <v>2010</v>
      </c>
      <c r="H6019" s="24">
        <v>0</v>
      </c>
      <c r="I6019" s="23" t="str">
        <f>VLOOKUP(J6019,PROCV!$E$1:$F$27,2,FALSE)</f>
        <v>41 - Paraná</v>
      </c>
      <c r="J6019" s="22" t="s">
        <v>106</v>
      </c>
      <c r="K6019" s="22">
        <v>0</v>
      </c>
      <c r="L6019" s="21">
        <v>6528336.8300000001</v>
      </c>
      <c r="M6019" s="20">
        <f>VLOOKUP(G6019,PROCV!$A$110:$B$119,2,FALSE)</f>
        <v>1.4943255243453308</v>
      </c>
      <c r="N6019" s="17">
        <f t="shared" si="94"/>
        <v>9755460.356592685</v>
      </c>
    </row>
    <row r="6020" spans="1:14" x14ac:dyDescent="0.25">
      <c r="A6020" s="30" t="s">
        <v>48</v>
      </c>
      <c r="B6020" s="29">
        <v>102893</v>
      </c>
      <c r="C6020" s="28" t="s">
        <v>625</v>
      </c>
      <c r="D6020" s="27" t="s">
        <v>46</v>
      </c>
      <c r="E6020" s="27" t="s">
        <v>50</v>
      </c>
      <c r="F6020" s="26" t="str">
        <f>VLOOKUP(E6020,PROCV!$A$1:$B$107,2,TRUE)</f>
        <v>Educação e Criação em Artes</v>
      </c>
      <c r="G6020" s="25">
        <v>2010</v>
      </c>
      <c r="H6020" s="24">
        <v>0</v>
      </c>
      <c r="I6020" s="23" t="str">
        <f>VLOOKUP(J6020,PROCV!$E$1:$F$27,2,FALSE)</f>
        <v>29 - Bahia</v>
      </c>
      <c r="J6020" s="22" t="s">
        <v>73</v>
      </c>
      <c r="K6020" s="22">
        <v>0</v>
      </c>
      <c r="L6020" s="21">
        <v>200000</v>
      </c>
      <c r="M6020" s="20">
        <f>VLOOKUP(G6020,PROCV!$A$110:$B$119,2,FALSE)</f>
        <v>1.4943255243453308</v>
      </c>
      <c r="N6020" s="17">
        <f t="shared" si="94"/>
        <v>298865.10486906616</v>
      </c>
    </row>
    <row r="6021" spans="1:14" x14ac:dyDescent="0.25">
      <c r="A6021" s="30" t="s">
        <v>48</v>
      </c>
      <c r="B6021" s="29">
        <v>101939</v>
      </c>
      <c r="C6021" s="28" t="s">
        <v>624</v>
      </c>
      <c r="D6021" s="27" t="s">
        <v>189</v>
      </c>
      <c r="E6021" s="27" t="s">
        <v>213</v>
      </c>
      <c r="F6021" s="26" t="str">
        <f>VLOOKUP(E6021,PROCV!$A$1:$B$107,2,TRUE)</f>
        <v>Patrimônio</v>
      </c>
      <c r="G6021" s="25">
        <v>2010</v>
      </c>
      <c r="H6021" s="24">
        <v>0</v>
      </c>
      <c r="I6021" s="23" t="str">
        <f>VLOOKUP(J6021,PROCV!$E$1:$F$27,2,FALSE)</f>
        <v>41 - Paraná</v>
      </c>
      <c r="J6021" s="22" t="s">
        <v>106</v>
      </c>
      <c r="K6021" s="22">
        <v>0</v>
      </c>
      <c r="L6021" s="21">
        <v>500000</v>
      </c>
      <c r="M6021" s="20">
        <f>VLOOKUP(G6021,PROCV!$A$110:$B$119,2,FALSE)</f>
        <v>1.4943255243453308</v>
      </c>
      <c r="N6021" s="17">
        <f t="shared" si="94"/>
        <v>747162.76217266545</v>
      </c>
    </row>
    <row r="6022" spans="1:14" x14ac:dyDescent="0.25">
      <c r="A6022" s="30" t="s">
        <v>48</v>
      </c>
      <c r="B6022" s="29">
        <v>100619</v>
      </c>
      <c r="C6022" s="28" t="s">
        <v>623</v>
      </c>
      <c r="D6022" s="27" t="s">
        <v>4</v>
      </c>
      <c r="E6022" s="27" t="s">
        <v>224</v>
      </c>
      <c r="F6022" s="26" t="str">
        <f>VLOOKUP(E6022,PROCV!$A$1:$B$107,2,TRUE)</f>
        <v>Patrimônio</v>
      </c>
      <c r="G6022" s="25">
        <v>2010</v>
      </c>
      <c r="H6022" s="24">
        <v>0</v>
      </c>
      <c r="I6022" s="23" t="str">
        <f>VLOOKUP(J6022,PROCV!$E$1:$F$27,2,FALSE)</f>
        <v>43 - Rio Grande do Sul</v>
      </c>
      <c r="J6022" s="22" t="s">
        <v>56</v>
      </c>
      <c r="K6022" s="22">
        <v>0</v>
      </c>
      <c r="L6022" s="21">
        <v>2000000</v>
      </c>
      <c r="M6022" s="20">
        <f>VLOOKUP(G6022,PROCV!$A$110:$B$119,2,FALSE)</f>
        <v>1.4943255243453308</v>
      </c>
      <c r="N6022" s="17">
        <f t="shared" si="94"/>
        <v>2988651.0486906618</v>
      </c>
    </row>
    <row r="6023" spans="1:14" x14ac:dyDescent="0.25">
      <c r="A6023" s="30" t="s">
        <v>48</v>
      </c>
      <c r="B6023" s="29">
        <v>1012043</v>
      </c>
      <c r="C6023" s="28" t="s">
        <v>622</v>
      </c>
      <c r="D6023" s="27" t="s">
        <v>4</v>
      </c>
      <c r="E6023" s="27" t="s">
        <v>305</v>
      </c>
      <c r="F6023" s="26" t="str">
        <f>VLOOKUP(E6023,PROCV!$A$1:$B$107,2,TRUE)</f>
        <v>Audiovisual</v>
      </c>
      <c r="G6023" s="25">
        <v>2010</v>
      </c>
      <c r="H6023" s="24">
        <v>0</v>
      </c>
      <c r="I6023" s="23" t="str">
        <f>VLOOKUP(J6023,PROCV!$E$1:$F$27,2,FALSE)</f>
        <v>33 - Rio de Janeiro</v>
      </c>
      <c r="J6023" s="22" t="s">
        <v>82</v>
      </c>
      <c r="K6023" s="22">
        <v>0</v>
      </c>
      <c r="L6023" s="21">
        <v>100000</v>
      </c>
      <c r="M6023" s="20">
        <f>VLOOKUP(G6023,PROCV!$A$110:$B$119,2,FALSE)</f>
        <v>1.4943255243453308</v>
      </c>
      <c r="N6023" s="17">
        <f t="shared" si="94"/>
        <v>149432.55243453308</v>
      </c>
    </row>
    <row r="6024" spans="1:14" x14ac:dyDescent="0.25">
      <c r="A6024" s="30" t="s">
        <v>48</v>
      </c>
      <c r="B6024" s="29">
        <v>102003</v>
      </c>
      <c r="C6024" s="28" t="s">
        <v>621</v>
      </c>
      <c r="D6024" s="27" t="s">
        <v>46</v>
      </c>
      <c r="E6024" s="27" t="s">
        <v>50</v>
      </c>
      <c r="F6024" s="26" t="str">
        <f>VLOOKUP(E6024,PROCV!$A$1:$B$107,2,TRUE)</f>
        <v>Educação e Criação em Artes</v>
      </c>
      <c r="G6024" s="25">
        <v>2010</v>
      </c>
      <c r="H6024" s="24">
        <v>0</v>
      </c>
      <c r="I6024" s="23" t="str">
        <f>VLOOKUP(J6024,PROCV!$E$1:$F$27,2,FALSE)</f>
        <v>41 - Paraná</v>
      </c>
      <c r="J6024" s="22" t="s">
        <v>106</v>
      </c>
      <c r="K6024" s="22">
        <v>0</v>
      </c>
      <c r="L6024" s="21">
        <v>281088</v>
      </c>
      <c r="M6024" s="20">
        <f>VLOOKUP(G6024,PROCV!$A$110:$B$119,2,FALSE)</f>
        <v>1.4943255243453308</v>
      </c>
      <c r="N6024" s="17">
        <f t="shared" si="94"/>
        <v>420036.97298718034</v>
      </c>
    </row>
    <row r="6025" spans="1:14" x14ac:dyDescent="0.25">
      <c r="A6025" s="30" t="s">
        <v>48</v>
      </c>
      <c r="B6025" s="29">
        <v>108774</v>
      </c>
      <c r="C6025" s="28" t="s">
        <v>620</v>
      </c>
      <c r="D6025" s="27" t="s">
        <v>46</v>
      </c>
      <c r="E6025" s="27" t="s">
        <v>50</v>
      </c>
      <c r="F6025" s="26" t="str">
        <f>VLOOKUP(E6025,PROCV!$A$1:$B$107,2,TRUE)</f>
        <v>Educação e Criação em Artes</v>
      </c>
      <c r="G6025" s="25">
        <v>2010</v>
      </c>
      <c r="H6025" s="24">
        <v>0</v>
      </c>
      <c r="I6025" s="23" t="str">
        <f>VLOOKUP(J6025,PROCV!$E$1:$F$27,2,FALSE)</f>
        <v>35 - São Paulo</v>
      </c>
      <c r="J6025" s="22" t="s">
        <v>76</v>
      </c>
      <c r="K6025" s="22">
        <v>0</v>
      </c>
      <c r="L6025" s="21">
        <v>2013320</v>
      </c>
      <c r="M6025" s="20">
        <f>VLOOKUP(G6025,PROCV!$A$110:$B$119,2,FALSE)</f>
        <v>1.4943255243453308</v>
      </c>
      <c r="N6025" s="17">
        <f t="shared" si="94"/>
        <v>3008555.4646749413</v>
      </c>
    </row>
    <row r="6026" spans="1:14" x14ac:dyDescent="0.25">
      <c r="A6026" s="30" t="s">
        <v>48</v>
      </c>
      <c r="B6026" s="29">
        <v>102173</v>
      </c>
      <c r="C6026" s="28" t="s">
        <v>619</v>
      </c>
      <c r="D6026" s="27" t="s">
        <v>46</v>
      </c>
      <c r="E6026" s="27" t="s">
        <v>50</v>
      </c>
      <c r="F6026" s="26" t="str">
        <f>VLOOKUP(E6026,PROCV!$A$1:$B$107,2,TRUE)</f>
        <v>Educação e Criação em Artes</v>
      </c>
      <c r="G6026" s="25">
        <v>2010</v>
      </c>
      <c r="H6026" s="24">
        <v>0</v>
      </c>
      <c r="I6026" s="23" t="str">
        <f>VLOOKUP(J6026,PROCV!$E$1:$F$27,2,FALSE)</f>
        <v>53 - Distrito Federal</v>
      </c>
      <c r="J6026" s="22" t="s">
        <v>75</v>
      </c>
      <c r="K6026" s="22">
        <v>0</v>
      </c>
      <c r="L6026" s="21">
        <v>72000</v>
      </c>
      <c r="M6026" s="20">
        <f>VLOOKUP(G6026,PROCV!$A$110:$B$119,2,FALSE)</f>
        <v>1.4943255243453308</v>
      </c>
      <c r="N6026" s="17">
        <f t="shared" si="94"/>
        <v>107591.43775286381</v>
      </c>
    </row>
    <row r="6027" spans="1:14" x14ac:dyDescent="0.25">
      <c r="A6027" s="30" t="s">
        <v>48</v>
      </c>
      <c r="B6027" s="29">
        <v>104530</v>
      </c>
      <c r="C6027" s="28" t="s">
        <v>618</v>
      </c>
      <c r="D6027" s="27" t="s">
        <v>46</v>
      </c>
      <c r="E6027" s="27" t="s">
        <v>50</v>
      </c>
      <c r="F6027" s="26" t="str">
        <f>VLOOKUP(E6027,PROCV!$A$1:$B$107,2,TRUE)</f>
        <v>Educação e Criação em Artes</v>
      </c>
      <c r="G6027" s="25">
        <v>2010</v>
      </c>
      <c r="H6027" s="24">
        <v>0</v>
      </c>
      <c r="I6027" s="23" t="str">
        <f>VLOOKUP(J6027,PROCV!$E$1:$F$27,2,FALSE)</f>
        <v>43 - Rio Grande do Sul</v>
      </c>
      <c r="J6027" s="22" t="s">
        <v>56</v>
      </c>
      <c r="K6027" s="22">
        <v>0</v>
      </c>
      <c r="L6027" s="21">
        <v>1250000</v>
      </c>
      <c r="M6027" s="20">
        <f>VLOOKUP(G6027,PROCV!$A$110:$B$119,2,FALSE)</f>
        <v>1.4943255243453308</v>
      </c>
      <c r="N6027" s="17">
        <f t="shared" si="94"/>
        <v>1867906.9054316636</v>
      </c>
    </row>
    <row r="6028" spans="1:14" x14ac:dyDescent="0.25">
      <c r="A6028" s="30" t="s">
        <v>48</v>
      </c>
      <c r="B6028" s="29">
        <v>103289</v>
      </c>
      <c r="C6028" s="28" t="s">
        <v>617</v>
      </c>
      <c r="D6028" s="27" t="s">
        <v>114</v>
      </c>
      <c r="E6028" s="27" t="s">
        <v>237</v>
      </c>
      <c r="F6028" s="26" t="str">
        <f>VLOOKUP(E6028,PROCV!$A$1:$B$107,2,TRUE)</f>
        <v>Patrimônio</v>
      </c>
      <c r="G6028" s="25">
        <v>2010</v>
      </c>
      <c r="H6028" s="24">
        <v>0</v>
      </c>
      <c r="I6028" s="23" t="str">
        <f>VLOOKUP(J6028,PROCV!$E$1:$F$27,2,FALSE)</f>
        <v>31 - Minas Gerais</v>
      </c>
      <c r="J6028" s="22" t="s">
        <v>85</v>
      </c>
      <c r="K6028" s="22">
        <v>0</v>
      </c>
      <c r="L6028" s="21">
        <v>165977</v>
      </c>
      <c r="M6028" s="20">
        <f>VLOOKUP(G6028,PROCV!$A$110:$B$119,2,FALSE)</f>
        <v>1.4943255243453308</v>
      </c>
      <c r="N6028" s="17">
        <f t="shared" si="94"/>
        <v>248023.66755426498</v>
      </c>
    </row>
    <row r="6029" spans="1:14" x14ac:dyDescent="0.25">
      <c r="A6029" s="30" t="s">
        <v>48</v>
      </c>
      <c r="B6029" s="29">
        <v>101823</v>
      </c>
      <c r="C6029" s="28" t="s">
        <v>616</v>
      </c>
      <c r="D6029" s="27" t="s">
        <v>314</v>
      </c>
      <c r="E6029" s="27" t="s">
        <v>615</v>
      </c>
      <c r="F6029" s="26" t="str">
        <f>VLOOKUP(E6029,PROCV!$A$1:$B$107,2,TRUE)</f>
        <v>Artes Cênicas e Espetáculo</v>
      </c>
      <c r="G6029" s="31">
        <v>2010</v>
      </c>
      <c r="H6029" s="24">
        <v>0</v>
      </c>
      <c r="I6029" s="23" t="str">
        <f>VLOOKUP(J6029,PROCV!$E$1:$F$27,2,FALSE)</f>
        <v>53 - Distrito Federal</v>
      </c>
      <c r="J6029" s="22" t="s">
        <v>75</v>
      </c>
      <c r="K6029" s="22">
        <v>0</v>
      </c>
      <c r="L6029" s="21">
        <v>270000</v>
      </c>
      <c r="M6029" s="20">
        <f>VLOOKUP(G6029,PROCV!$A$110:$B$119,2,FALSE)</f>
        <v>1.4943255243453308</v>
      </c>
      <c r="N6029" s="17">
        <f t="shared" si="94"/>
        <v>403467.89157323935</v>
      </c>
    </row>
    <row r="6030" spans="1:14" x14ac:dyDescent="0.25">
      <c r="A6030" s="30" t="s">
        <v>48</v>
      </c>
      <c r="B6030" s="29">
        <v>103387</v>
      </c>
      <c r="C6030" s="28" t="s">
        <v>614</v>
      </c>
      <c r="D6030" s="27" t="s">
        <v>314</v>
      </c>
      <c r="E6030" s="27" t="s">
        <v>590</v>
      </c>
      <c r="F6030" s="26" t="str">
        <f>VLOOKUP(E6030,PROCV!$A$1:$B$107,2,TRUE)</f>
        <v>Artes Cênicas e Espetáculo</v>
      </c>
      <c r="G6030" s="31">
        <v>2010</v>
      </c>
      <c r="H6030" s="24">
        <v>0</v>
      </c>
      <c r="I6030" s="23" t="str">
        <f>VLOOKUP(J6030,PROCV!$E$1:$F$27,2,FALSE)</f>
        <v>23 - Ceará</v>
      </c>
      <c r="J6030" s="22" t="s">
        <v>52</v>
      </c>
      <c r="K6030" s="22">
        <v>0</v>
      </c>
      <c r="L6030" s="21">
        <v>200000</v>
      </c>
      <c r="M6030" s="20">
        <f>VLOOKUP(G6030,PROCV!$A$110:$B$119,2,FALSE)</f>
        <v>1.4943255243453308</v>
      </c>
      <c r="N6030" s="17">
        <f t="shared" si="94"/>
        <v>298865.10486906616</v>
      </c>
    </row>
    <row r="6031" spans="1:14" x14ac:dyDescent="0.25">
      <c r="A6031" s="30" t="s">
        <v>48</v>
      </c>
      <c r="B6031" s="29">
        <v>100927</v>
      </c>
      <c r="C6031" s="28" t="s">
        <v>613</v>
      </c>
      <c r="D6031" s="27" t="s">
        <v>46</v>
      </c>
      <c r="E6031" s="27" t="s">
        <v>50</v>
      </c>
      <c r="F6031" s="26" t="str">
        <f>VLOOKUP(E6031,PROCV!$A$1:$B$107,2,TRUE)</f>
        <v>Educação e Criação em Artes</v>
      </c>
      <c r="G6031" s="25">
        <v>2010</v>
      </c>
      <c r="H6031" s="24">
        <v>0</v>
      </c>
      <c r="I6031" s="23" t="str">
        <f>VLOOKUP(J6031,PROCV!$E$1:$F$27,2,FALSE)</f>
        <v>52 - Goiás</v>
      </c>
      <c r="J6031" s="22" t="s">
        <v>97</v>
      </c>
      <c r="K6031" s="22">
        <v>0</v>
      </c>
      <c r="L6031" s="21">
        <v>472000</v>
      </c>
      <c r="M6031" s="20">
        <f>VLOOKUP(G6031,PROCV!$A$110:$B$119,2,FALSE)</f>
        <v>1.4943255243453308</v>
      </c>
      <c r="N6031" s="17">
        <f t="shared" si="94"/>
        <v>705321.64749099617</v>
      </c>
    </row>
    <row r="6032" spans="1:14" ht="26.25" x14ac:dyDescent="0.25">
      <c r="A6032" s="30" t="s">
        <v>48</v>
      </c>
      <c r="B6032" s="29">
        <v>104877</v>
      </c>
      <c r="C6032" s="28" t="s">
        <v>612</v>
      </c>
      <c r="D6032" s="27" t="s">
        <v>46</v>
      </c>
      <c r="E6032" s="27" t="s">
        <v>50</v>
      </c>
      <c r="F6032" s="26" t="str">
        <f>VLOOKUP(E6032,PROCV!$A$1:$B$107,2,TRUE)</f>
        <v>Educação e Criação em Artes</v>
      </c>
      <c r="G6032" s="25">
        <v>2010</v>
      </c>
      <c r="H6032" s="24">
        <v>0</v>
      </c>
      <c r="I6032" s="23" t="str">
        <f>VLOOKUP(J6032,PROCV!$E$1:$F$27,2,FALSE)</f>
        <v>53 - Distrito Federal</v>
      </c>
      <c r="J6032" s="22" t="s">
        <v>75</v>
      </c>
      <c r="K6032" s="22">
        <v>0</v>
      </c>
      <c r="L6032" s="21">
        <v>50000</v>
      </c>
      <c r="M6032" s="20">
        <f>VLOOKUP(G6032,PROCV!$A$110:$B$119,2,FALSE)</f>
        <v>1.4943255243453308</v>
      </c>
      <c r="N6032" s="17">
        <f t="shared" si="94"/>
        <v>74716.276217266539</v>
      </c>
    </row>
    <row r="6033" spans="1:14" x14ac:dyDescent="0.25">
      <c r="A6033" s="30" t="s">
        <v>48</v>
      </c>
      <c r="B6033" s="29">
        <v>112775</v>
      </c>
      <c r="C6033" s="28" t="s">
        <v>611</v>
      </c>
      <c r="D6033" s="27" t="s">
        <v>189</v>
      </c>
      <c r="E6033" s="27" t="s">
        <v>188</v>
      </c>
      <c r="F6033" s="26" t="str">
        <f>VLOOKUP(E6033,PROCV!$A$1:$B$107,2,TRUE)</f>
        <v>Audiovisual</v>
      </c>
      <c r="G6033" s="25">
        <v>2010</v>
      </c>
      <c r="H6033" s="24">
        <v>0</v>
      </c>
      <c r="I6033" s="23" t="str">
        <f>VLOOKUP(J6033,PROCV!$E$1:$F$27,2,FALSE)</f>
        <v>53 - Distrito Federal</v>
      </c>
      <c r="J6033" s="22" t="s">
        <v>75</v>
      </c>
      <c r="K6033" s="22">
        <v>0</v>
      </c>
      <c r="L6033" s="21">
        <v>2000000</v>
      </c>
      <c r="M6033" s="20">
        <f>VLOOKUP(G6033,PROCV!$A$110:$B$119,2,FALSE)</f>
        <v>1.4943255243453308</v>
      </c>
      <c r="N6033" s="17">
        <f t="shared" si="94"/>
        <v>2988651.0486906618</v>
      </c>
    </row>
    <row r="6034" spans="1:14" x14ac:dyDescent="0.25">
      <c r="A6034" s="30" t="s">
        <v>48</v>
      </c>
      <c r="B6034" s="29">
        <v>1010360</v>
      </c>
      <c r="C6034" s="28" t="s">
        <v>610</v>
      </c>
      <c r="D6034" s="27" t="s">
        <v>46</v>
      </c>
      <c r="E6034" s="27" t="s">
        <v>50</v>
      </c>
      <c r="F6034" s="26" t="str">
        <f>VLOOKUP(E6034,PROCV!$A$1:$B$107,2,TRUE)</f>
        <v>Educação e Criação em Artes</v>
      </c>
      <c r="G6034" s="25">
        <v>2010</v>
      </c>
      <c r="H6034" s="24">
        <v>0</v>
      </c>
      <c r="I6034" s="23" t="str">
        <f>VLOOKUP(J6034,PROCV!$E$1:$F$27,2,FALSE)</f>
        <v>29 - Bahia</v>
      </c>
      <c r="J6034" s="22" t="s">
        <v>73</v>
      </c>
      <c r="K6034" s="22">
        <v>0</v>
      </c>
      <c r="L6034" s="21">
        <v>368800</v>
      </c>
      <c r="M6034" s="20">
        <f>VLOOKUP(G6034,PROCV!$A$110:$B$119,2,FALSE)</f>
        <v>1.4943255243453308</v>
      </c>
      <c r="N6034" s="17">
        <f t="shared" si="94"/>
        <v>551107.25337855797</v>
      </c>
    </row>
    <row r="6035" spans="1:14" x14ac:dyDescent="0.25">
      <c r="A6035" s="30" t="s">
        <v>48</v>
      </c>
      <c r="B6035" s="29">
        <v>102420</v>
      </c>
      <c r="C6035" s="28" t="s">
        <v>609</v>
      </c>
      <c r="D6035" s="27" t="s">
        <v>4</v>
      </c>
      <c r="E6035" s="27" t="s">
        <v>224</v>
      </c>
      <c r="F6035" s="26" t="str">
        <f>VLOOKUP(E6035,PROCV!$A$1:$B$107,2,TRUE)</f>
        <v>Patrimônio</v>
      </c>
      <c r="G6035" s="25">
        <v>2010</v>
      </c>
      <c r="H6035" s="24">
        <v>0</v>
      </c>
      <c r="I6035" s="23" t="str">
        <f>VLOOKUP(J6035,PROCV!$E$1:$F$27,2,FALSE)</f>
        <v>35 - São Paulo</v>
      </c>
      <c r="J6035" s="22" t="s">
        <v>76</v>
      </c>
      <c r="K6035" s="22">
        <v>0</v>
      </c>
      <c r="L6035" s="21">
        <v>59100</v>
      </c>
      <c r="M6035" s="20">
        <f>VLOOKUP(G6035,PROCV!$A$110:$B$119,2,FALSE)</f>
        <v>1.4943255243453308</v>
      </c>
      <c r="N6035" s="17">
        <f t="shared" si="94"/>
        <v>88314.638488809054</v>
      </c>
    </row>
    <row r="6036" spans="1:14" x14ac:dyDescent="0.25">
      <c r="A6036" s="30" t="s">
        <v>48</v>
      </c>
      <c r="B6036" s="29">
        <v>101194</v>
      </c>
      <c r="C6036" s="28" t="s">
        <v>608</v>
      </c>
      <c r="D6036" s="27" t="s">
        <v>4</v>
      </c>
      <c r="E6036" s="27" t="s">
        <v>224</v>
      </c>
      <c r="F6036" s="26" t="str">
        <f>VLOOKUP(E6036,PROCV!$A$1:$B$107,2,TRUE)</f>
        <v>Patrimônio</v>
      </c>
      <c r="G6036" s="25">
        <v>2010</v>
      </c>
      <c r="H6036" s="24">
        <v>0</v>
      </c>
      <c r="I6036" s="23" t="str">
        <f>VLOOKUP(J6036,PROCV!$E$1:$F$27,2,FALSE)</f>
        <v>35 - São Paulo</v>
      </c>
      <c r="J6036" s="22" t="s">
        <v>76</v>
      </c>
      <c r="K6036" s="22">
        <v>0</v>
      </c>
      <c r="L6036" s="21">
        <v>100000</v>
      </c>
      <c r="M6036" s="20">
        <f>VLOOKUP(G6036,PROCV!$A$110:$B$119,2,FALSE)</f>
        <v>1.4943255243453308</v>
      </c>
      <c r="N6036" s="17">
        <f t="shared" si="94"/>
        <v>149432.55243453308</v>
      </c>
    </row>
    <row r="6037" spans="1:14" x14ac:dyDescent="0.25">
      <c r="A6037" s="30" t="s">
        <v>48</v>
      </c>
      <c r="B6037" s="29">
        <v>103112</v>
      </c>
      <c r="C6037" s="28" t="s">
        <v>607</v>
      </c>
      <c r="D6037" s="27" t="s">
        <v>46</v>
      </c>
      <c r="E6037" s="27" t="s">
        <v>50</v>
      </c>
      <c r="F6037" s="26" t="str">
        <f>VLOOKUP(E6037,PROCV!$A$1:$B$107,2,TRUE)</f>
        <v>Educação e Criação em Artes</v>
      </c>
      <c r="G6037" s="25">
        <v>2010</v>
      </c>
      <c r="H6037" s="24">
        <v>0</v>
      </c>
      <c r="I6037" s="23" t="str">
        <f>VLOOKUP(J6037,PROCV!$E$1:$F$27,2,FALSE)</f>
        <v>33 - Rio de Janeiro</v>
      </c>
      <c r="J6037" s="22" t="s">
        <v>82</v>
      </c>
      <c r="K6037" s="22">
        <v>0</v>
      </c>
      <c r="L6037" s="21">
        <v>3395048.66</v>
      </c>
      <c r="M6037" s="20">
        <f>VLOOKUP(G6037,PROCV!$A$110:$B$119,2,FALSE)</f>
        <v>1.4943255243453308</v>
      </c>
      <c r="N6037" s="17">
        <f t="shared" si="94"/>
        <v>5073307.8690324128</v>
      </c>
    </row>
    <row r="6038" spans="1:14" x14ac:dyDescent="0.25">
      <c r="A6038" s="30" t="s">
        <v>48</v>
      </c>
      <c r="B6038" s="29">
        <v>102290</v>
      </c>
      <c r="C6038" s="28" t="s">
        <v>606</v>
      </c>
      <c r="D6038" s="27" t="s">
        <v>46</v>
      </c>
      <c r="E6038" s="27" t="s">
        <v>50</v>
      </c>
      <c r="F6038" s="26" t="str">
        <f>VLOOKUP(E6038,PROCV!$A$1:$B$107,2,TRUE)</f>
        <v>Educação e Criação em Artes</v>
      </c>
      <c r="G6038" s="25">
        <v>2010</v>
      </c>
      <c r="H6038" s="24">
        <v>0</v>
      </c>
      <c r="I6038" s="23" t="str">
        <f>VLOOKUP(J6038,PROCV!$E$1:$F$27,2,FALSE)</f>
        <v>35 - São Paulo</v>
      </c>
      <c r="J6038" s="22" t="s">
        <v>76</v>
      </c>
      <c r="K6038" s="22">
        <v>0</v>
      </c>
      <c r="L6038" s="21">
        <v>150000</v>
      </c>
      <c r="M6038" s="20">
        <f>VLOOKUP(G6038,PROCV!$A$110:$B$119,2,FALSE)</f>
        <v>1.4943255243453308</v>
      </c>
      <c r="N6038" s="17">
        <f t="shared" si="94"/>
        <v>224148.82865179962</v>
      </c>
    </row>
    <row r="6039" spans="1:14" x14ac:dyDescent="0.25">
      <c r="A6039" s="30" t="s">
        <v>48</v>
      </c>
      <c r="B6039" s="29">
        <v>104634</v>
      </c>
      <c r="C6039" s="28" t="s">
        <v>605</v>
      </c>
      <c r="D6039" s="27" t="s">
        <v>4</v>
      </c>
      <c r="E6039" s="27" t="s">
        <v>305</v>
      </c>
      <c r="F6039" s="26" t="str">
        <f>VLOOKUP(E6039,PROCV!$A$1:$B$107,2,TRUE)</f>
        <v>Audiovisual</v>
      </c>
      <c r="G6039" s="25">
        <v>2010</v>
      </c>
      <c r="H6039" s="24">
        <v>0</v>
      </c>
      <c r="I6039" s="23" t="str">
        <f>VLOOKUP(J6039,PROCV!$E$1:$F$27,2,FALSE)</f>
        <v>35 - São Paulo</v>
      </c>
      <c r="J6039" s="22" t="s">
        <v>76</v>
      </c>
      <c r="K6039" s="22">
        <v>0</v>
      </c>
      <c r="L6039" s="21">
        <v>200000</v>
      </c>
      <c r="M6039" s="20">
        <f>VLOOKUP(G6039,PROCV!$A$110:$B$119,2,FALSE)</f>
        <v>1.4943255243453308</v>
      </c>
      <c r="N6039" s="17">
        <f t="shared" si="94"/>
        <v>298865.10486906616</v>
      </c>
    </row>
    <row r="6040" spans="1:14" x14ac:dyDescent="0.25">
      <c r="A6040" s="30" t="s">
        <v>48</v>
      </c>
      <c r="B6040" s="29">
        <v>106568</v>
      </c>
      <c r="C6040" s="28" t="s">
        <v>604</v>
      </c>
      <c r="D6040" s="27" t="s">
        <v>4</v>
      </c>
      <c r="E6040" s="27" t="s">
        <v>138</v>
      </c>
      <c r="F6040" s="26" t="str">
        <f>VLOOKUP(E6040,PROCV!$A$1:$B$107,2,TRUE)</f>
        <v>Arquitetura e Design</v>
      </c>
      <c r="G6040" s="25">
        <v>2010</v>
      </c>
      <c r="H6040" s="24">
        <v>0</v>
      </c>
      <c r="I6040" s="23" t="str">
        <f>VLOOKUP(J6040,PROCV!$E$1:$F$27,2,FALSE)</f>
        <v>52 - Goiás</v>
      </c>
      <c r="J6040" s="22" t="s">
        <v>97</v>
      </c>
      <c r="K6040" s="22">
        <v>0</v>
      </c>
      <c r="L6040" s="21">
        <v>300000</v>
      </c>
      <c r="M6040" s="20">
        <f>VLOOKUP(G6040,PROCV!$A$110:$B$119,2,FALSE)</f>
        <v>1.4943255243453308</v>
      </c>
      <c r="N6040" s="17">
        <f t="shared" si="94"/>
        <v>448297.65730359923</v>
      </c>
    </row>
    <row r="6041" spans="1:14" x14ac:dyDescent="0.25">
      <c r="A6041" s="30" t="s">
        <v>48</v>
      </c>
      <c r="B6041" s="29">
        <v>105433</v>
      </c>
      <c r="C6041" s="28" t="s">
        <v>603</v>
      </c>
      <c r="D6041" s="27" t="s">
        <v>46</v>
      </c>
      <c r="E6041" s="27" t="s">
        <v>50</v>
      </c>
      <c r="F6041" s="26" t="str">
        <f>VLOOKUP(E6041,PROCV!$A$1:$B$107,2,TRUE)</f>
        <v>Educação e Criação em Artes</v>
      </c>
      <c r="G6041" s="25">
        <v>2010</v>
      </c>
      <c r="H6041" s="24">
        <v>0</v>
      </c>
      <c r="I6041" s="23" t="str">
        <f>VLOOKUP(J6041,PROCV!$E$1:$F$27,2,FALSE)</f>
        <v>53 - Distrito Federal</v>
      </c>
      <c r="J6041" s="22" t="s">
        <v>75</v>
      </c>
      <c r="K6041" s="22">
        <v>0</v>
      </c>
      <c r="L6041" s="21">
        <v>333000</v>
      </c>
      <c r="M6041" s="20">
        <f>VLOOKUP(G6041,PROCV!$A$110:$B$119,2,FALSE)</f>
        <v>1.4943255243453308</v>
      </c>
      <c r="N6041" s="17">
        <f t="shared" si="94"/>
        <v>497610.39960699517</v>
      </c>
    </row>
    <row r="6042" spans="1:14" x14ac:dyDescent="0.25">
      <c r="A6042" s="30" t="s">
        <v>48</v>
      </c>
      <c r="B6042" s="29">
        <v>100800</v>
      </c>
      <c r="C6042" s="28" t="s">
        <v>602</v>
      </c>
      <c r="D6042" s="27" t="s">
        <v>46</v>
      </c>
      <c r="E6042" s="27" t="s">
        <v>50</v>
      </c>
      <c r="F6042" s="26" t="str">
        <f>VLOOKUP(E6042,PROCV!$A$1:$B$107,2,TRUE)</f>
        <v>Educação e Criação em Artes</v>
      </c>
      <c r="G6042" s="25">
        <v>2010</v>
      </c>
      <c r="H6042" s="24">
        <v>0</v>
      </c>
      <c r="I6042" s="23" t="str">
        <f>VLOOKUP(J6042,PROCV!$E$1:$F$27,2,FALSE)</f>
        <v>53 - Distrito Federal</v>
      </c>
      <c r="J6042" s="22" t="s">
        <v>75</v>
      </c>
      <c r="K6042" s="22">
        <v>0</v>
      </c>
      <c r="L6042" s="21">
        <v>500000</v>
      </c>
      <c r="M6042" s="20">
        <f>VLOOKUP(G6042,PROCV!$A$110:$B$119,2,FALSE)</f>
        <v>1.4943255243453308</v>
      </c>
      <c r="N6042" s="17">
        <f t="shared" si="94"/>
        <v>747162.76217266545</v>
      </c>
    </row>
    <row r="6043" spans="1:14" x14ac:dyDescent="0.25">
      <c r="A6043" s="30" t="s">
        <v>48</v>
      </c>
      <c r="B6043" s="29">
        <v>114928</v>
      </c>
      <c r="C6043" s="28" t="s">
        <v>601</v>
      </c>
      <c r="D6043" s="27" t="s">
        <v>46</v>
      </c>
      <c r="E6043" s="27" t="s">
        <v>50</v>
      </c>
      <c r="F6043" s="26" t="str">
        <f>VLOOKUP(E6043,PROCV!$A$1:$B$107,2,TRUE)</f>
        <v>Educação e Criação em Artes</v>
      </c>
      <c r="G6043" s="25">
        <v>2010</v>
      </c>
      <c r="H6043" s="24">
        <v>0</v>
      </c>
      <c r="I6043" s="23" t="str">
        <f>VLOOKUP(J6043,PROCV!$E$1:$F$27,2,FALSE)</f>
        <v>53 - Distrito Federal</v>
      </c>
      <c r="J6043" s="22" t="s">
        <v>75</v>
      </c>
      <c r="K6043" s="22">
        <v>0</v>
      </c>
      <c r="L6043" s="21">
        <v>2600000</v>
      </c>
      <c r="M6043" s="20">
        <f>VLOOKUP(G6043,PROCV!$A$110:$B$119,2,FALSE)</f>
        <v>1.4943255243453308</v>
      </c>
      <c r="N6043" s="17">
        <f t="shared" si="94"/>
        <v>3885246.3632978601</v>
      </c>
    </row>
    <row r="6044" spans="1:14" ht="26.25" x14ac:dyDescent="0.25">
      <c r="A6044" s="30" t="s">
        <v>48</v>
      </c>
      <c r="B6044" s="29">
        <v>102814</v>
      </c>
      <c r="C6044" s="28" t="s">
        <v>600</v>
      </c>
      <c r="D6044" s="27" t="s">
        <v>46</v>
      </c>
      <c r="E6044" s="27" t="s">
        <v>50</v>
      </c>
      <c r="F6044" s="26" t="str">
        <f>VLOOKUP(E6044,PROCV!$A$1:$B$107,2,TRUE)</f>
        <v>Educação e Criação em Artes</v>
      </c>
      <c r="G6044" s="25">
        <v>2010</v>
      </c>
      <c r="H6044" s="24">
        <v>0</v>
      </c>
      <c r="I6044" s="23" t="str">
        <f>VLOOKUP(J6044,PROCV!$E$1:$F$27,2,FALSE)</f>
        <v>29 - Bahia</v>
      </c>
      <c r="J6044" s="22" t="s">
        <v>73</v>
      </c>
      <c r="K6044" s="22">
        <v>0</v>
      </c>
      <c r="L6044" s="21">
        <v>200000</v>
      </c>
      <c r="M6044" s="20">
        <f>VLOOKUP(G6044,PROCV!$A$110:$B$119,2,FALSE)</f>
        <v>1.4943255243453308</v>
      </c>
      <c r="N6044" s="17">
        <f t="shared" si="94"/>
        <v>298865.10486906616</v>
      </c>
    </row>
    <row r="6045" spans="1:14" x14ac:dyDescent="0.25">
      <c r="A6045" s="30" t="s">
        <v>48</v>
      </c>
      <c r="B6045" s="29">
        <v>1012123</v>
      </c>
      <c r="C6045" s="28" t="s">
        <v>599</v>
      </c>
      <c r="D6045" s="27" t="s">
        <v>4</v>
      </c>
      <c r="E6045" s="27" t="s">
        <v>305</v>
      </c>
      <c r="F6045" s="26" t="str">
        <f>VLOOKUP(E6045,PROCV!$A$1:$B$107,2,TRUE)</f>
        <v>Audiovisual</v>
      </c>
      <c r="G6045" s="25">
        <v>2010</v>
      </c>
      <c r="H6045" s="24">
        <v>0</v>
      </c>
      <c r="I6045" s="23" t="str">
        <f>VLOOKUP(J6045,PROCV!$E$1:$F$27,2,FALSE)</f>
        <v>33 - Rio de Janeiro</v>
      </c>
      <c r="J6045" s="22" t="s">
        <v>82</v>
      </c>
      <c r="K6045" s="22">
        <v>0</v>
      </c>
      <c r="L6045" s="21">
        <v>175000</v>
      </c>
      <c r="M6045" s="20">
        <f>VLOOKUP(G6045,PROCV!$A$110:$B$119,2,FALSE)</f>
        <v>1.4943255243453308</v>
      </c>
      <c r="N6045" s="17">
        <f t="shared" si="94"/>
        <v>261506.9667604329</v>
      </c>
    </row>
    <row r="6046" spans="1:14" x14ac:dyDescent="0.25">
      <c r="A6046" s="30" t="s">
        <v>48</v>
      </c>
      <c r="B6046" s="29">
        <v>106146</v>
      </c>
      <c r="C6046" s="28" t="s">
        <v>598</v>
      </c>
      <c r="D6046" s="27" t="s">
        <v>114</v>
      </c>
      <c r="E6046" s="27" t="s">
        <v>113</v>
      </c>
      <c r="F6046" s="26" t="str">
        <f>VLOOKUP(E6046,PROCV!$A$1:$B$107,2,TRUE)</f>
        <v>Música</v>
      </c>
      <c r="G6046" s="25">
        <v>2010</v>
      </c>
      <c r="H6046" s="24">
        <v>0</v>
      </c>
      <c r="I6046" s="23" t="str">
        <f>VLOOKUP(J6046,PROCV!$E$1:$F$27,2,FALSE)</f>
        <v>53 - Distrito Federal</v>
      </c>
      <c r="J6046" s="22" t="s">
        <v>75</v>
      </c>
      <c r="K6046" s="22">
        <v>0</v>
      </c>
      <c r="L6046" s="21">
        <v>532500</v>
      </c>
      <c r="M6046" s="20">
        <f>VLOOKUP(G6046,PROCV!$A$110:$B$119,2,FALSE)</f>
        <v>1.4943255243453308</v>
      </c>
      <c r="N6046" s="17">
        <f t="shared" si="94"/>
        <v>795728.34171388869</v>
      </c>
    </row>
    <row r="6047" spans="1:14" x14ac:dyDescent="0.25">
      <c r="A6047" s="30" t="s">
        <v>48</v>
      </c>
      <c r="B6047" s="29">
        <v>104136</v>
      </c>
      <c r="C6047" s="28" t="s">
        <v>597</v>
      </c>
      <c r="D6047" s="27" t="s">
        <v>46</v>
      </c>
      <c r="E6047" s="27" t="s">
        <v>45</v>
      </c>
      <c r="F6047" s="26" t="str">
        <f>VLOOKUP(E6047,PROCV!$A$1:$B$107,2,TRUE)</f>
        <v>Artes Cênicas e Espetáculo</v>
      </c>
      <c r="G6047" s="25">
        <v>2010</v>
      </c>
      <c r="H6047" s="24">
        <v>0</v>
      </c>
      <c r="I6047" s="23" t="str">
        <f>VLOOKUP(J6047,PROCV!$E$1:$F$27,2,FALSE)</f>
        <v>53 - Distrito Federal</v>
      </c>
      <c r="J6047" s="22" t="s">
        <v>75</v>
      </c>
      <c r="K6047" s="22">
        <v>0</v>
      </c>
      <c r="L6047" s="21">
        <v>200000</v>
      </c>
      <c r="M6047" s="20">
        <f>VLOOKUP(G6047,PROCV!$A$110:$B$119,2,FALSE)</f>
        <v>1.4943255243453308</v>
      </c>
      <c r="N6047" s="17">
        <f t="shared" si="94"/>
        <v>298865.10486906616</v>
      </c>
    </row>
    <row r="6048" spans="1:14" x14ac:dyDescent="0.25">
      <c r="A6048" s="30" t="s">
        <v>48</v>
      </c>
      <c r="B6048" s="29">
        <v>102227</v>
      </c>
      <c r="C6048" s="28" t="s">
        <v>596</v>
      </c>
      <c r="D6048" s="27" t="s">
        <v>46</v>
      </c>
      <c r="E6048" s="27" t="s">
        <v>50</v>
      </c>
      <c r="F6048" s="26" t="str">
        <f>VLOOKUP(E6048,PROCV!$A$1:$B$107,2,TRUE)</f>
        <v>Educação e Criação em Artes</v>
      </c>
      <c r="G6048" s="25">
        <v>2010</v>
      </c>
      <c r="H6048" s="24">
        <v>0</v>
      </c>
      <c r="I6048" s="23" t="str">
        <f>VLOOKUP(J6048,PROCV!$E$1:$F$27,2,FALSE)</f>
        <v>53 - Distrito Federal</v>
      </c>
      <c r="J6048" s="22" t="s">
        <v>75</v>
      </c>
      <c r="K6048" s="22">
        <v>0</v>
      </c>
      <c r="L6048" s="21">
        <v>200000</v>
      </c>
      <c r="M6048" s="20">
        <f>VLOOKUP(G6048,PROCV!$A$110:$B$119,2,FALSE)</f>
        <v>1.4943255243453308</v>
      </c>
      <c r="N6048" s="17">
        <f t="shared" si="94"/>
        <v>298865.10486906616</v>
      </c>
    </row>
    <row r="6049" spans="1:14" x14ac:dyDescent="0.25">
      <c r="A6049" s="30" t="s">
        <v>48</v>
      </c>
      <c r="B6049" s="29">
        <v>101549</v>
      </c>
      <c r="C6049" s="28" t="s">
        <v>595</v>
      </c>
      <c r="D6049" s="27" t="s">
        <v>46</v>
      </c>
      <c r="E6049" s="27" t="s">
        <v>50</v>
      </c>
      <c r="F6049" s="26" t="str">
        <f>VLOOKUP(E6049,PROCV!$A$1:$B$107,2,TRUE)</f>
        <v>Educação e Criação em Artes</v>
      </c>
      <c r="G6049" s="25">
        <v>2010</v>
      </c>
      <c r="H6049" s="24">
        <v>0</v>
      </c>
      <c r="I6049" s="23" t="str">
        <f>VLOOKUP(J6049,PROCV!$E$1:$F$27,2,FALSE)</f>
        <v>31 - Minas Gerais</v>
      </c>
      <c r="J6049" s="22" t="s">
        <v>85</v>
      </c>
      <c r="K6049" s="22">
        <v>0</v>
      </c>
      <c r="L6049" s="21">
        <v>2311500</v>
      </c>
      <c r="M6049" s="20">
        <f>VLOOKUP(G6049,PROCV!$A$110:$B$119,2,FALSE)</f>
        <v>1.4943255243453308</v>
      </c>
      <c r="N6049" s="17">
        <f t="shared" si="94"/>
        <v>3454133.4495242322</v>
      </c>
    </row>
    <row r="6050" spans="1:14" x14ac:dyDescent="0.25">
      <c r="A6050" s="30" t="s">
        <v>48</v>
      </c>
      <c r="B6050" s="29">
        <v>103113</v>
      </c>
      <c r="C6050" s="28" t="s">
        <v>594</v>
      </c>
      <c r="D6050" s="27" t="s">
        <v>46</v>
      </c>
      <c r="E6050" s="27" t="s">
        <v>50</v>
      </c>
      <c r="F6050" s="26" t="str">
        <f>VLOOKUP(E6050,PROCV!$A$1:$B$107,2,TRUE)</f>
        <v>Educação e Criação em Artes</v>
      </c>
      <c r="G6050" s="25">
        <v>2010</v>
      </c>
      <c r="H6050" s="24">
        <v>0</v>
      </c>
      <c r="I6050" s="23" t="str">
        <f>VLOOKUP(J6050,PROCV!$E$1:$F$27,2,FALSE)</f>
        <v>29 - Bahia</v>
      </c>
      <c r="J6050" s="22" t="s">
        <v>73</v>
      </c>
      <c r="K6050" s="22">
        <v>0</v>
      </c>
      <c r="L6050" s="21">
        <v>365476.79</v>
      </c>
      <c r="M6050" s="20">
        <f>VLOOKUP(G6050,PROCV!$A$110:$B$119,2,FALSE)</f>
        <v>1.4943255243453308</v>
      </c>
      <c r="N6050" s="17">
        <f t="shared" si="94"/>
        <v>546141.29585279839</v>
      </c>
    </row>
    <row r="6051" spans="1:14" x14ac:dyDescent="0.25">
      <c r="A6051" s="30" t="s">
        <v>48</v>
      </c>
      <c r="B6051" s="29">
        <v>103985</v>
      </c>
      <c r="C6051" s="28" t="s">
        <v>593</v>
      </c>
      <c r="D6051" s="27" t="s">
        <v>189</v>
      </c>
      <c r="E6051" s="27" t="s">
        <v>213</v>
      </c>
      <c r="F6051" s="26" t="str">
        <f>VLOOKUP(E6051,PROCV!$A$1:$B$107,2,TRUE)</f>
        <v>Patrimônio</v>
      </c>
      <c r="G6051" s="25">
        <v>2010</v>
      </c>
      <c r="H6051" s="24">
        <v>0</v>
      </c>
      <c r="I6051" s="23" t="str">
        <f>VLOOKUP(J6051,PROCV!$E$1:$F$27,2,FALSE)</f>
        <v>26 - Pernambuco</v>
      </c>
      <c r="J6051" s="22" t="s">
        <v>44</v>
      </c>
      <c r="K6051" s="22">
        <v>0</v>
      </c>
      <c r="L6051" s="21">
        <v>6000000</v>
      </c>
      <c r="M6051" s="20">
        <f>VLOOKUP(G6051,PROCV!$A$110:$B$119,2,FALSE)</f>
        <v>1.4943255243453308</v>
      </c>
      <c r="N6051" s="17">
        <f t="shared" si="94"/>
        <v>8965953.1460719854</v>
      </c>
    </row>
    <row r="6052" spans="1:14" x14ac:dyDescent="0.25">
      <c r="A6052" s="30" t="s">
        <v>48</v>
      </c>
      <c r="B6052" s="29">
        <v>104025</v>
      </c>
      <c r="C6052" s="28" t="s">
        <v>592</v>
      </c>
      <c r="D6052" s="27" t="s">
        <v>46</v>
      </c>
      <c r="E6052" s="27" t="s">
        <v>50</v>
      </c>
      <c r="F6052" s="26" t="str">
        <f>VLOOKUP(E6052,PROCV!$A$1:$B$107,2,TRUE)</f>
        <v>Educação e Criação em Artes</v>
      </c>
      <c r="G6052" s="25">
        <v>2010</v>
      </c>
      <c r="H6052" s="24">
        <v>0</v>
      </c>
      <c r="I6052" s="23" t="str">
        <f>VLOOKUP(J6052,PROCV!$E$1:$F$27,2,FALSE)</f>
        <v>33 - Rio de Janeiro</v>
      </c>
      <c r="J6052" s="22" t="s">
        <v>82</v>
      </c>
      <c r="K6052" s="22">
        <v>0</v>
      </c>
      <c r="L6052" s="21">
        <v>353396</v>
      </c>
      <c r="M6052" s="20">
        <f>VLOOKUP(G6052,PROCV!$A$110:$B$119,2,FALSE)</f>
        <v>1.4943255243453308</v>
      </c>
      <c r="N6052" s="17">
        <f t="shared" si="94"/>
        <v>528088.66300154256</v>
      </c>
    </row>
    <row r="6053" spans="1:14" x14ac:dyDescent="0.25">
      <c r="A6053" s="30" t="s">
        <v>48</v>
      </c>
      <c r="B6053" s="29">
        <v>104404</v>
      </c>
      <c r="C6053" s="28" t="s">
        <v>591</v>
      </c>
      <c r="D6053" s="27" t="s">
        <v>314</v>
      </c>
      <c r="E6053" s="27" t="s">
        <v>590</v>
      </c>
      <c r="F6053" s="26" t="str">
        <f>VLOOKUP(E6053,PROCV!$A$1:$B$107,2,TRUE)</f>
        <v>Artes Cênicas e Espetáculo</v>
      </c>
      <c r="G6053" s="31">
        <v>2010</v>
      </c>
      <c r="H6053" s="24">
        <v>0</v>
      </c>
      <c r="I6053" s="23" t="str">
        <f>VLOOKUP(J6053,PROCV!$E$1:$F$27,2,FALSE)</f>
        <v>53 - Distrito Federal</v>
      </c>
      <c r="J6053" s="22" t="s">
        <v>75</v>
      </c>
      <c r="K6053" s="22">
        <v>0</v>
      </c>
      <c r="L6053" s="21">
        <v>100000</v>
      </c>
      <c r="M6053" s="20">
        <f>VLOOKUP(G6053,PROCV!$A$110:$B$119,2,FALSE)</f>
        <v>1.4943255243453308</v>
      </c>
      <c r="N6053" s="17">
        <f t="shared" si="94"/>
        <v>149432.55243453308</v>
      </c>
    </row>
    <row r="6054" spans="1:14" x14ac:dyDescent="0.25">
      <c r="A6054" s="30" t="s">
        <v>48</v>
      </c>
      <c r="B6054" s="29">
        <v>106707</v>
      </c>
      <c r="C6054" s="28" t="s">
        <v>589</v>
      </c>
      <c r="D6054" s="27" t="s">
        <v>46</v>
      </c>
      <c r="E6054" s="27" t="s">
        <v>50</v>
      </c>
      <c r="F6054" s="26" t="str">
        <f>VLOOKUP(E6054,PROCV!$A$1:$B$107,2,TRUE)</f>
        <v>Educação e Criação em Artes</v>
      </c>
      <c r="G6054" s="25">
        <v>2010</v>
      </c>
      <c r="H6054" s="24">
        <v>0</v>
      </c>
      <c r="I6054" s="23" t="str">
        <f>VLOOKUP(J6054,PROCV!$E$1:$F$27,2,FALSE)</f>
        <v>28 - Sergipe</v>
      </c>
      <c r="J6054" s="22" t="s">
        <v>49</v>
      </c>
      <c r="K6054" s="22">
        <v>0</v>
      </c>
      <c r="L6054" s="21">
        <v>1442458.2</v>
      </c>
      <c r="M6054" s="20">
        <f>VLOOKUP(G6054,PROCV!$A$110:$B$119,2,FALSE)</f>
        <v>1.4943255243453308</v>
      </c>
      <c r="N6054" s="17">
        <f t="shared" si="94"/>
        <v>2155502.106061222</v>
      </c>
    </row>
    <row r="6055" spans="1:14" x14ac:dyDescent="0.25">
      <c r="A6055" s="30" t="s">
        <v>48</v>
      </c>
      <c r="B6055" s="29">
        <v>104292</v>
      </c>
      <c r="C6055" s="28" t="s">
        <v>588</v>
      </c>
      <c r="D6055" s="27" t="s">
        <v>46</v>
      </c>
      <c r="E6055" s="27" t="s">
        <v>50</v>
      </c>
      <c r="F6055" s="26" t="str">
        <f>VLOOKUP(E6055,PROCV!$A$1:$B$107,2,TRUE)</f>
        <v>Educação e Criação em Artes</v>
      </c>
      <c r="G6055" s="25">
        <v>2010</v>
      </c>
      <c r="H6055" s="24">
        <v>0</v>
      </c>
      <c r="I6055" s="23" t="str">
        <f>VLOOKUP(J6055,PROCV!$E$1:$F$27,2,FALSE)</f>
        <v>53 - Distrito Federal</v>
      </c>
      <c r="J6055" s="22" t="s">
        <v>75</v>
      </c>
      <c r="K6055" s="22">
        <v>0</v>
      </c>
      <c r="L6055" s="21">
        <v>175000</v>
      </c>
      <c r="M6055" s="20">
        <f>VLOOKUP(G6055,PROCV!$A$110:$B$119,2,FALSE)</f>
        <v>1.4943255243453308</v>
      </c>
      <c r="N6055" s="17">
        <f t="shared" si="94"/>
        <v>261506.9667604329</v>
      </c>
    </row>
    <row r="6056" spans="1:14" x14ac:dyDescent="0.25">
      <c r="A6056" s="30" t="s">
        <v>48</v>
      </c>
      <c r="B6056" s="29">
        <v>106695</v>
      </c>
      <c r="C6056" s="28" t="s">
        <v>587</v>
      </c>
      <c r="D6056" s="27" t="s">
        <v>4</v>
      </c>
      <c r="E6056" s="27" t="s">
        <v>224</v>
      </c>
      <c r="F6056" s="26" t="str">
        <f>VLOOKUP(E6056,PROCV!$A$1:$B$107,2,TRUE)</f>
        <v>Patrimônio</v>
      </c>
      <c r="G6056" s="25">
        <v>2010</v>
      </c>
      <c r="H6056" s="24">
        <v>0</v>
      </c>
      <c r="I6056" s="23" t="str">
        <f>VLOOKUP(J6056,PROCV!$E$1:$F$27,2,FALSE)</f>
        <v>53 - Distrito Federal</v>
      </c>
      <c r="J6056" s="22" t="s">
        <v>75</v>
      </c>
      <c r="K6056" s="22">
        <v>0</v>
      </c>
      <c r="L6056" s="21">
        <v>1212950</v>
      </c>
      <c r="M6056" s="20">
        <f>VLOOKUP(G6056,PROCV!$A$110:$B$119,2,FALSE)</f>
        <v>1.4943255243453308</v>
      </c>
      <c r="N6056" s="17">
        <f t="shared" si="94"/>
        <v>1812542.1447546689</v>
      </c>
    </row>
    <row r="6057" spans="1:14" x14ac:dyDescent="0.25">
      <c r="A6057" s="30" t="s">
        <v>48</v>
      </c>
      <c r="B6057" s="29">
        <v>1012040</v>
      </c>
      <c r="C6057" s="28" t="s">
        <v>586</v>
      </c>
      <c r="D6057" s="27" t="s">
        <v>4</v>
      </c>
      <c r="E6057" s="27" t="s">
        <v>305</v>
      </c>
      <c r="F6057" s="26" t="str">
        <f>VLOOKUP(E6057,PROCV!$A$1:$B$107,2,TRUE)</f>
        <v>Audiovisual</v>
      </c>
      <c r="G6057" s="25">
        <v>2010</v>
      </c>
      <c r="H6057" s="24">
        <v>0</v>
      </c>
      <c r="I6057" s="23" t="str">
        <f>VLOOKUP(J6057,PROCV!$E$1:$F$27,2,FALSE)</f>
        <v>42 - Santa Catarina</v>
      </c>
      <c r="J6057" s="22" t="s">
        <v>79</v>
      </c>
      <c r="K6057" s="22">
        <v>0</v>
      </c>
      <c r="L6057" s="21">
        <v>456200</v>
      </c>
      <c r="M6057" s="20">
        <f>VLOOKUP(G6057,PROCV!$A$110:$B$119,2,FALSE)</f>
        <v>1.4943255243453308</v>
      </c>
      <c r="N6057" s="17">
        <f t="shared" si="94"/>
        <v>681711.30420633988</v>
      </c>
    </row>
    <row r="6058" spans="1:14" x14ac:dyDescent="0.25">
      <c r="A6058" s="30" t="s">
        <v>48</v>
      </c>
      <c r="B6058" s="29">
        <v>105876</v>
      </c>
      <c r="C6058" s="28" t="s">
        <v>585</v>
      </c>
      <c r="D6058" s="27" t="s">
        <v>46</v>
      </c>
      <c r="E6058" s="27" t="s">
        <v>50</v>
      </c>
      <c r="F6058" s="26" t="str">
        <f>VLOOKUP(E6058,PROCV!$A$1:$B$107,2,TRUE)</f>
        <v>Educação e Criação em Artes</v>
      </c>
      <c r="G6058" s="25">
        <v>2010</v>
      </c>
      <c r="H6058" s="24">
        <v>0</v>
      </c>
      <c r="I6058" s="23" t="str">
        <f>VLOOKUP(J6058,PROCV!$E$1:$F$27,2,FALSE)</f>
        <v>11 - Rondônia</v>
      </c>
      <c r="J6058" s="22" t="s">
        <v>219</v>
      </c>
      <c r="K6058" s="22">
        <v>0</v>
      </c>
      <c r="L6058" s="21">
        <v>372580</v>
      </c>
      <c r="M6058" s="20">
        <f>VLOOKUP(G6058,PROCV!$A$110:$B$119,2,FALSE)</f>
        <v>1.4943255243453308</v>
      </c>
      <c r="N6058" s="17">
        <f t="shared" si="94"/>
        <v>556755.80386058334</v>
      </c>
    </row>
    <row r="6059" spans="1:14" x14ac:dyDescent="0.25">
      <c r="A6059" s="30" t="s">
        <v>48</v>
      </c>
      <c r="B6059" s="29">
        <v>108882</v>
      </c>
      <c r="C6059" s="28" t="s">
        <v>584</v>
      </c>
      <c r="D6059" s="27" t="s">
        <v>46</v>
      </c>
      <c r="E6059" s="27" t="s">
        <v>50</v>
      </c>
      <c r="F6059" s="26" t="str">
        <f>VLOOKUP(E6059,PROCV!$A$1:$B$107,2,TRUE)</f>
        <v>Educação e Criação em Artes</v>
      </c>
      <c r="G6059" s="25">
        <v>2010</v>
      </c>
      <c r="H6059" s="24">
        <v>0</v>
      </c>
      <c r="I6059" s="23" t="str">
        <f>VLOOKUP(J6059,PROCV!$E$1:$F$27,2,FALSE)</f>
        <v>33 - Rio de Janeiro</v>
      </c>
      <c r="J6059" s="22" t="s">
        <v>82</v>
      </c>
      <c r="K6059" s="22">
        <v>0</v>
      </c>
      <c r="L6059" s="21">
        <v>332260</v>
      </c>
      <c r="M6059" s="20">
        <f>VLOOKUP(G6059,PROCV!$A$110:$B$119,2,FALSE)</f>
        <v>1.4943255243453308</v>
      </c>
      <c r="N6059" s="17">
        <f t="shared" si="94"/>
        <v>496504.59871897963</v>
      </c>
    </row>
    <row r="6060" spans="1:14" x14ac:dyDescent="0.25">
      <c r="A6060" s="30" t="s">
        <v>48</v>
      </c>
      <c r="B6060" s="29">
        <v>108877</v>
      </c>
      <c r="C6060" s="28" t="s">
        <v>583</v>
      </c>
      <c r="D6060" s="27" t="s">
        <v>46</v>
      </c>
      <c r="E6060" s="27" t="s">
        <v>50</v>
      </c>
      <c r="F6060" s="26" t="str">
        <f>VLOOKUP(E6060,PROCV!$A$1:$B$107,2,TRUE)</f>
        <v>Educação e Criação em Artes</v>
      </c>
      <c r="G6060" s="25">
        <v>2010</v>
      </c>
      <c r="H6060" s="24">
        <v>0</v>
      </c>
      <c r="I6060" s="23" t="str">
        <f>VLOOKUP(J6060,PROCV!$E$1:$F$27,2,FALSE)</f>
        <v>33 - Rio de Janeiro</v>
      </c>
      <c r="J6060" s="22" t="s">
        <v>82</v>
      </c>
      <c r="K6060" s="22">
        <v>0</v>
      </c>
      <c r="L6060" s="21">
        <v>515350</v>
      </c>
      <c r="M6060" s="20">
        <f>VLOOKUP(G6060,PROCV!$A$110:$B$119,2,FALSE)</f>
        <v>1.4943255243453308</v>
      </c>
      <c r="N6060" s="17">
        <f t="shared" si="94"/>
        <v>770100.65897136624</v>
      </c>
    </row>
    <row r="6061" spans="1:14" x14ac:dyDescent="0.25">
      <c r="A6061" s="30" t="s">
        <v>48</v>
      </c>
      <c r="B6061" s="29">
        <v>103185</v>
      </c>
      <c r="C6061" s="28" t="s">
        <v>582</v>
      </c>
      <c r="D6061" s="27" t="s">
        <v>46</v>
      </c>
      <c r="E6061" s="27" t="s">
        <v>50</v>
      </c>
      <c r="F6061" s="26" t="str">
        <f>VLOOKUP(E6061,PROCV!$A$1:$B$107,2,TRUE)</f>
        <v>Educação e Criação em Artes</v>
      </c>
      <c r="G6061" s="25">
        <v>2010</v>
      </c>
      <c r="H6061" s="24">
        <v>0</v>
      </c>
      <c r="I6061" s="23" t="str">
        <f>VLOOKUP(J6061,PROCV!$E$1:$F$27,2,FALSE)</f>
        <v>31 - Minas Gerais</v>
      </c>
      <c r="J6061" s="22" t="s">
        <v>85</v>
      </c>
      <c r="K6061" s="22">
        <v>0</v>
      </c>
      <c r="L6061" s="21">
        <v>300000</v>
      </c>
      <c r="M6061" s="20">
        <f>VLOOKUP(G6061,PROCV!$A$110:$B$119,2,FALSE)</f>
        <v>1.4943255243453308</v>
      </c>
      <c r="N6061" s="17">
        <f t="shared" si="94"/>
        <v>448297.65730359923</v>
      </c>
    </row>
    <row r="6062" spans="1:14" x14ac:dyDescent="0.25">
      <c r="A6062" s="30" t="s">
        <v>48</v>
      </c>
      <c r="B6062" s="29">
        <v>103279</v>
      </c>
      <c r="C6062" s="28" t="s">
        <v>581</v>
      </c>
      <c r="D6062" s="27" t="s">
        <v>46</v>
      </c>
      <c r="E6062" s="27" t="s">
        <v>50</v>
      </c>
      <c r="F6062" s="26" t="str">
        <f>VLOOKUP(E6062,PROCV!$A$1:$B$107,2,TRUE)</f>
        <v>Educação e Criação em Artes</v>
      </c>
      <c r="G6062" s="25">
        <v>2010</v>
      </c>
      <c r="H6062" s="24">
        <v>0</v>
      </c>
      <c r="I6062" s="23" t="str">
        <f>VLOOKUP(J6062,PROCV!$E$1:$F$27,2,FALSE)</f>
        <v>31 - Minas Gerais</v>
      </c>
      <c r="J6062" s="22" t="s">
        <v>85</v>
      </c>
      <c r="K6062" s="22">
        <v>0</v>
      </c>
      <c r="L6062" s="21">
        <v>300000</v>
      </c>
      <c r="M6062" s="20">
        <f>VLOOKUP(G6062,PROCV!$A$110:$B$119,2,FALSE)</f>
        <v>1.4943255243453308</v>
      </c>
      <c r="N6062" s="17">
        <f t="shared" si="94"/>
        <v>448297.65730359923</v>
      </c>
    </row>
    <row r="6063" spans="1:14" x14ac:dyDescent="0.25">
      <c r="A6063" s="30" t="s">
        <v>48</v>
      </c>
      <c r="B6063" s="29">
        <v>100865</v>
      </c>
      <c r="C6063" s="28" t="s">
        <v>580</v>
      </c>
      <c r="D6063" s="27" t="s">
        <v>524</v>
      </c>
      <c r="E6063" s="27" t="s">
        <v>523</v>
      </c>
      <c r="F6063" s="26" t="str">
        <f>VLOOKUP(E6063,PROCV!$A$1:$B$107,2,TRUE)</f>
        <v>Patrimônio</v>
      </c>
      <c r="G6063" s="25">
        <v>2010</v>
      </c>
      <c r="H6063" s="24">
        <v>0</v>
      </c>
      <c r="I6063" s="23" t="str">
        <f>VLOOKUP(J6063,PROCV!$E$1:$F$27,2,FALSE)</f>
        <v>29 - Bahia</v>
      </c>
      <c r="J6063" s="22" t="s">
        <v>73</v>
      </c>
      <c r="K6063" s="22">
        <v>0</v>
      </c>
      <c r="L6063" s="21">
        <v>91950</v>
      </c>
      <c r="M6063" s="20">
        <f>VLOOKUP(G6063,PROCV!$A$110:$B$119,2,FALSE)</f>
        <v>1.4943255243453308</v>
      </c>
      <c r="N6063" s="17">
        <f t="shared" si="94"/>
        <v>137403.23196355317</v>
      </c>
    </row>
    <row r="6064" spans="1:14" x14ac:dyDescent="0.25">
      <c r="A6064" s="30" t="s">
        <v>48</v>
      </c>
      <c r="B6064" s="29">
        <v>104894</v>
      </c>
      <c r="C6064" s="28" t="s">
        <v>579</v>
      </c>
      <c r="D6064" s="27" t="s">
        <v>524</v>
      </c>
      <c r="E6064" s="27" t="s">
        <v>523</v>
      </c>
      <c r="F6064" s="26" t="str">
        <f>VLOOKUP(E6064,PROCV!$A$1:$B$107,2,TRUE)</f>
        <v>Patrimônio</v>
      </c>
      <c r="G6064" s="25">
        <v>2010</v>
      </c>
      <c r="H6064" s="24">
        <v>0</v>
      </c>
      <c r="I6064" s="23" t="str">
        <f>VLOOKUP(J6064,PROCV!$E$1:$F$27,2,FALSE)</f>
        <v>35 - São Paulo</v>
      </c>
      <c r="J6064" s="22" t="s">
        <v>76</v>
      </c>
      <c r="K6064" s="22">
        <v>0</v>
      </c>
      <c r="L6064" s="21">
        <v>1376247.2</v>
      </c>
      <c r="M6064" s="20">
        <f>VLOOKUP(G6064,PROCV!$A$110:$B$119,2,FALSE)</f>
        <v>1.4943255243453308</v>
      </c>
      <c r="N6064" s="17">
        <f t="shared" si="94"/>
        <v>2056561.3187687933</v>
      </c>
    </row>
    <row r="6065" spans="1:14" x14ac:dyDescent="0.25">
      <c r="A6065" s="30" t="s">
        <v>48</v>
      </c>
      <c r="B6065" s="29">
        <v>103190</v>
      </c>
      <c r="C6065" s="28" t="s">
        <v>578</v>
      </c>
      <c r="D6065" s="27" t="s">
        <v>46</v>
      </c>
      <c r="E6065" s="27" t="s">
        <v>50</v>
      </c>
      <c r="F6065" s="26" t="str">
        <f>VLOOKUP(E6065,PROCV!$A$1:$B$107,2,TRUE)</f>
        <v>Educação e Criação em Artes</v>
      </c>
      <c r="G6065" s="25">
        <v>2010</v>
      </c>
      <c r="H6065" s="24">
        <v>0</v>
      </c>
      <c r="I6065" s="23" t="str">
        <f>VLOOKUP(J6065,PROCV!$E$1:$F$27,2,FALSE)</f>
        <v>53 - Distrito Federal</v>
      </c>
      <c r="J6065" s="22" t="s">
        <v>75</v>
      </c>
      <c r="K6065" s="22">
        <v>0</v>
      </c>
      <c r="L6065" s="21">
        <v>240500</v>
      </c>
      <c r="M6065" s="20">
        <f>VLOOKUP(G6065,PROCV!$A$110:$B$119,2,FALSE)</f>
        <v>1.4943255243453308</v>
      </c>
      <c r="N6065" s="17">
        <f t="shared" si="94"/>
        <v>359385.28860505205</v>
      </c>
    </row>
    <row r="6066" spans="1:14" x14ac:dyDescent="0.25">
      <c r="A6066" s="30" t="s">
        <v>48</v>
      </c>
      <c r="B6066" s="29">
        <v>103183</v>
      </c>
      <c r="C6066" s="28" t="s">
        <v>577</v>
      </c>
      <c r="D6066" s="27" t="s">
        <v>114</v>
      </c>
      <c r="E6066" s="27" t="s">
        <v>237</v>
      </c>
      <c r="F6066" s="26" t="str">
        <f>VLOOKUP(E6066,PROCV!$A$1:$B$107,2,TRUE)</f>
        <v>Patrimônio</v>
      </c>
      <c r="G6066" s="25">
        <v>2010</v>
      </c>
      <c r="H6066" s="24">
        <v>0</v>
      </c>
      <c r="I6066" s="23" t="str">
        <f>VLOOKUP(J6066,PROCV!$E$1:$F$27,2,FALSE)</f>
        <v>53 - Distrito Federal</v>
      </c>
      <c r="J6066" s="22" t="s">
        <v>75</v>
      </c>
      <c r="K6066" s="22">
        <v>0</v>
      </c>
      <c r="L6066" s="21">
        <v>310000</v>
      </c>
      <c r="M6066" s="20">
        <f>VLOOKUP(G6066,PROCV!$A$110:$B$119,2,FALSE)</f>
        <v>1.4943255243453308</v>
      </c>
      <c r="N6066" s="17">
        <f t="shared" si="94"/>
        <v>463240.91254705255</v>
      </c>
    </row>
    <row r="6067" spans="1:14" x14ac:dyDescent="0.25">
      <c r="A6067" s="30" t="s">
        <v>48</v>
      </c>
      <c r="B6067" s="29">
        <v>1010412</v>
      </c>
      <c r="C6067" s="28" t="s">
        <v>576</v>
      </c>
      <c r="D6067" s="27" t="s">
        <v>46</v>
      </c>
      <c r="E6067" s="27" t="s">
        <v>50</v>
      </c>
      <c r="F6067" s="26" t="str">
        <f>VLOOKUP(E6067,PROCV!$A$1:$B$107,2,TRUE)</f>
        <v>Educação e Criação em Artes</v>
      </c>
      <c r="G6067" s="25">
        <v>2010</v>
      </c>
      <c r="H6067" s="24">
        <v>0</v>
      </c>
      <c r="I6067" s="23" t="str">
        <f>VLOOKUP(J6067,PROCV!$E$1:$F$27,2,FALSE)</f>
        <v>29 - Bahia</v>
      </c>
      <c r="J6067" s="22" t="s">
        <v>73</v>
      </c>
      <c r="K6067" s="22">
        <v>0</v>
      </c>
      <c r="L6067" s="21">
        <v>550000</v>
      </c>
      <c r="M6067" s="20">
        <f>VLOOKUP(G6067,PROCV!$A$110:$B$119,2,FALSE)</f>
        <v>1.4943255243453308</v>
      </c>
      <c r="N6067" s="17">
        <f t="shared" si="94"/>
        <v>821879.03838993201</v>
      </c>
    </row>
    <row r="6068" spans="1:14" x14ac:dyDescent="0.25">
      <c r="A6068" s="30" t="s">
        <v>48</v>
      </c>
      <c r="B6068" s="29">
        <v>102370</v>
      </c>
      <c r="C6068" s="28" t="s">
        <v>575</v>
      </c>
      <c r="D6068" s="27" t="s">
        <v>4</v>
      </c>
      <c r="E6068" s="27" t="s">
        <v>224</v>
      </c>
      <c r="F6068" s="26" t="str">
        <f>VLOOKUP(E6068,PROCV!$A$1:$B$107,2,TRUE)</f>
        <v>Patrimônio</v>
      </c>
      <c r="G6068" s="25">
        <v>2010</v>
      </c>
      <c r="H6068" s="24">
        <v>0</v>
      </c>
      <c r="I6068" s="23" t="str">
        <f>VLOOKUP(J6068,PROCV!$E$1:$F$27,2,FALSE)</f>
        <v>33 - Rio de Janeiro</v>
      </c>
      <c r="J6068" s="22" t="s">
        <v>82</v>
      </c>
      <c r="K6068" s="22">
        <v>0</v>
      </c>
      <c r="L6068" s="21">
        <v>50000</v>
      </c>
      <c r="M6068" s="20">
        <f>VLOOKUP(G6068,PROCV!$A$110:$B$119,2,FALSE)</f>
        <v>1.4943255243453308</v>
      </c>
      <c r="N6068" s="17">
        <f t="shared" si="94"/>
        <v>74716.276217266539</v>
      </c>
    </row>
    <row r="6069" spans="1:14" x14ac:dyDescent="0.25">
      <c r="A6069" s="30" t="s">
        <v>48</v>
      </c>
      <c r="B6069" s="29">
        <v>103586</v>
      </c>
      <c r="C6069" s="28" t="s">
        <v>574</v>
      </c>
      <c r="D6069" s="27" t="s">
        <v>46</v>
      </c>
      <c r="E6069" s="27" t="s">
        <v>50</v>
      </c>
      <c r="F6069" s="26" t="str">
        <f>VLOOKUP(E6069,PROCV!$A$1:$B$107,2,TRUE)</f>
        <v>Educação e Criação em Artes</v>
      </c>
      <c r="G6069" s="25">
        <v>2010</v>
      </c>
      <c r="H6069" s="24">
        <v>0</v>
      </c>
      <c r="I6069" s="23" t="str">
        <f>VLOOKUP(J6069,PROCV!$E$1:$F$27,2,FALSE)</f>
        <v>53 - Distrito Federal</v>
      </c>
      <c r="J6069" s="22" t="s">
        <v>75</v>
      </c>
      <c r="K6069" s="22">
        <v>0</v>
      </c>
      <c r="L6069" s="21">
        <v>92677.46</v>
      </c>
      <c r="M6069" s="20">
        <f>VLOOKUP(G6069,PROCV!$A$110:$B$119,2,FALSE)</f>
        <v>1.4943255243453308</v>
      </c>
      <c r="N6069" s="17">
        <f t="shared" si="94"/>
        <v>138490.29400949343</v>
      </c>
    </row>
    <row r="6070" spans="1:14" x14ac:dyDescent="0.25">
      <c r="A6070" s="30" t="s">
        <v>48</v>
      </c>
      <c r="B6070" s="29">
        <v>103742</v>
      </c>
      <c r="C6070" s="28" t="s">
        <v>573</v>
      </c>
      <c r="D6070" s="27" t="s">
        <v>46</v>
      </c>
      <c r="E6070" s="27" t="s">
        <v>50</v>
      </c>
      <c r="F6070" s="26" t="str">
        <f>VLOOKUP(E6070,PROCV!$A$1:$B$107,2,TRUE)</f>
        <v>Educação e Criação em Artes</v>
      </c>
      <c r="G6070" s="25">
        <v>2010</v>
      </c>
      <c r="H6070" s="24">
        <v>0</v>
      </c>
      <c r="I6070" s="23" t="str">
        <f>VLOOKUP(J6070,PROCV!$E$1:$F$27,2,FALSE)</f>
        <v>35 - São Paulo</v>
      </c>
      <c r="J6070" s="22" t="s">
        <v>76</v>
      </c>
      <c r="K6070" s="22">
        <v>0</v>
      </c>
      <c r="L6070" s="21">
        <v>200000</v>
      </c>
      <c r="M6070" s="20">
        <f>VLOOKUP(G6070,PROCV!$A$110:$B$119,2,FALSE)</f>
        <v>1.4943255243453308</v>
      </c>
      <c r="N6070" s="17">
        <f t="shared" si="94"/>
        <v>298865.10486906616</v>
      </c>
    </row>
    <row r="6071" spans="1:14" x14ac:dyDescent="0.25">
      <c r="A6071" s="30" t="s">
        <v>48</v>
      </c>
      <c r="B6071" s="29">
        <v>106039</v>
      </c>
      <c r="C6071" s="28" t="s">
        <v>572</v>
      </c>
      <c r="D6071" s="27" t="s">
        <v>46</v>
      </c>
      <c r="E6071" s="27" t="s">
        <v>50</v>
      </c>
      <c r="F6071" s="26" t="str">
        <f>VLOOKUP(E6071,PROCV!$A$1:$B$107,2,TRUE)</f>
        <v>Educação e Criação em Artes</v>
      </c>
      <c r="G6071" s="25">
        <v>2010</v>
      </c>
      <c r="H6071" s="24">
        <v>0</v>
      </c>
      <c r="I6071" s="23" t="str">
        <f>VLOOKUP(J6071,PROCV!$E$1:$F$27,2,FALSE)</f>
        <v>21 - Maranhão</v>
      </c>
      <c r="J6071" s="22" t="s">
        <v>63</v>
      </c>
      <c r="K6071" s="22">
        <v>0</v>
      </c>
      <c r="L6071" s="21">
        <v>83545</v>
      </c>
      <c r="M6071" s="20">
        <f>VLOOKUP(G6071,PROCV!$A$110:$B$119,2,FALSE)</f>
        <v>1.4943255243453308</v>
      </c>
      <c r="N6071" s="17">
        <f t="shared" si="94"/>
        <v>124843.42593143067</v>
      </c>
    </row>
    <row r="6072" spans="1:14" x14ac:dyDescent="0.25">
      <c r="A6072" s="30" t="s">
        <v>48</v>
      </c>
      <c r="B6072" s="29">
        <v>106314</v>
      </c>
      <c r="C6072" s="28" t="s">
        <v>571</v>
      </c>
      <c r="D6072" s="27" t="s">
        <v>46</v>
      </c>
      <c r="E6072" s="27" t="s">
        <v>50</v>
      </c>
      <c r="F6072" s="26" t="str">
        <f>VLOOKUP(E6072,PROCV!$A$1:$B$107,2,TRUE)</f>
        <v>Educação e Criação em Artes</v>
      </c>
      <c r="G6072" s="25">
        <v>2010</v>
      </c>
      <c r="H6072" s="24">
        <v>0</v>
      </c>
      <c r="I6072" s="23" t="str">
        <f>VLOOKUP(J6072,PROCV!$E$1:$F$27,2,FALSE)</f>
        <v>26 - Pernambuco</v>
      </c>
      <c r="J6072" s="22" t="s">
        <v>44</v>
      </c>
      <c r="K6072" s="22">
        <v>0</v>
      </c>
      <c r="L6072" s="21">
        <v>160000</v>
      </c>
      <c r="M6072" s="20">
        <f>VLOOKUP(G6072,PROCV!$A$110:$B$119,2,FALSE)</f>
        <v>1.4943255243453308</v>
      </c>
      <c r="N6072" s="17">
        <f t="shared" si="94"/>
        <v>239092.08389525293</v>
      </c>
    </row>
    <row r="6073" spans="1:14" x14ac:dyDescent="0.25">
      <c r="A6073" s="30" t="s">
        <v>48</v>
      </c>
      <c r="B6073" s="29">
        <v>100928</v>
      </c>
      <c r="C6073" s="28" t="s">
        <v>570</v>
      </c>
      <c r="D6073" s="27" t="s">
        <v>46</v>
      </c>
      <c r="E6073" s="27" t="s">
        <v>50</v>
      </c>
      <c r="F6073" s="26" t="str">
        <f>VLOOKUP(E6073,PROCV!$A$1:$B$107,2,TRUE)</f>
        <v>Educação e Criação em Artes</v>
      </c>
      <c r="G6073" s="25">
        <v>2010</v>
      </c>
      <c r="H6073" s="24">
        <v>0</v>
      </c>
      <c r="I6073" s="23" t="str">
        <f>VLOOKUP(J6073,PROCV!$E$1:$F$27,2,FALSE)</f>
        <v>43 - Rio Grande do Sul</v>
      </c>
      <c r="J6073" s="22" t="s">
        <v>56</v>
      </c>
      <c r="K6073" s="22">
        <v>0</v>
      </c>
      <c r="L6073" s="21">
        <v>583457.19999999995</v>
      </c>
      <c r="M6073" s="20">
        <f>VLOOKUP(G6073,PROCV!$A$110:$B$119,2,FALSE)</f>
        <v>1.4943255243453308</v>
      </c>
      <c r="N6073" s="17">
        <f t="shared" si="94"/>
        <v>871874.98632305849</v>
      </c>
    </row>
    <row r="6074" spans="1:14" x14ac:dyDescent="0.25">
      <c r="A6074" s="30" t="s">
        <v>48</v>
      </c>
      <c r="B6074" s="29">
        <v>104078</v>
      </c>
      <c r="C6074" s="28" t="s">
        <v>569</v>
      </c>
      <c r="D6074" s="27" t="s">
        <v>46</v>
      </c>
      <c r="E6074" s="27" t="s">
        <v>50</v>
      </c>
      <c r="F6074" s="26" t="str">
        <f>VLOOKUP(E6074,PROCV!$A$1:$B$107,2,TRUE)</f>
        <v>Educação e Criação em Artes</v>
      </c>
      <c r="G6074" s="25">
        <v>2010</v>
      </c>
      <c r="H6074" s="24">
        <v>0</v>
      </c>
      <c r="I6074" s="23" t="str">
        <f>VLOOKUP(J6074,PROCV!$E$1:$F$27,2,FALSE)</f>
        <v>43 - Rio Grande do Sul</v>
      </c>
      <c r="J6074" s="22" t="s">
        <v>56</v>
      </c>
      <c r="K6074" s="22">
        <v>0</v>
      </c>
      <c r="L6074" s="21">
        <v>100080</v>
      </c>
      <c r="M6074" s="20">
        <f>VLOOKUP(G6074,PROCV!$A$110:$B$119,2,FALSE)</f>
        <v>1.4943255243453308</v>
      </c>
      <c r="N6074" s="17">
        <f t="shared" si="94"/>
        <v>149552.09847648072</v>
      </c>
    </row>
    <row r="6075" spans="1:14" x14ac:dyDescent="0.25">
      <c r="A6075" s="30" t="s">
        <v>48</v>
      </c>
      <c r="B6075" s="29">
        <v>1010827</v>
      </c>
      <c r="C6075" s="28" t="s">
        <v>568</v>
      </c>
      <c r="D6075" s="27" t="s">
        <v>46</v>
      </c>
      <c r="E6075" s="27" t="s">
        <v>50</v>
      </c>
      <c r="F6075" s="26" t="str">
        <f>VLOOKUP(E6075,PROCV!$A$1:$B$107,2,TRUE)</f>
        <v>Educação e Criação em Artes</v>
      </c>
      <c r="G6075" s="25">
        <v>2010</v>
      </c>
      <c r="H6075" s="24">
        <v>0</v>
      </c>
      <c r="I6075" s="23" t="str">
        <f>VLOOKUP(J6075,PROCV!$E$1:$F$27,2,FALSE)</f>
        <v>31 - Minas Gerais</v>
      </c>
      <c r="J6075" s="22" t="s">
        <v>85</v>
      </c>
      <c r="K6075" s="22">
        <v>0</v>
      </c>
      <c r="L6075" s="21">
        <v>750000</v>
      </c>
      <c r="M6075" s="20">
        <f>VLOOKUP(G6075,PROCV!$A$110:$B$119,2,FALSE)</f>
        <v>1.4943255243453308</v>
      </c>
      <c r="N6075" s="17">
        <f t="shared" si="94"/>
        <v>1120744.1432589982</v>
      </c>
    </row>
    <row r="6076" spans="1:14" x14ac:dyDescent="0.25">
      <c r="A6076" s="30" t="s">
        <v>48</v>
      </c>
      <c r="B6076" s="29">
        <v>102522</v>
      </c>
      <c r="C6076" s="28" t="s">
        <v>567</v>
      </c>
      <c r="D6076" s="27" t="s">
        <v>46</v>
      </c>
      <c r="E6076" s="27" t="s">
        <v>50</v>
      </c>
      <c r="F6076" s="26" t="str">
        <f>VLOOKUP(E6076,PROCV!$A$1:$B$107,2,TRUE)</f>
        <v>Educação e Criação em Artes</v>
      </c>
      <c r="G6076" s="25">
        <v>2010</v>
      </c>
      <c r="H6076" s="24">
        <v>0</v>
      </c>
      <c r="I6076" s="23" t="str">
        <f>VLOOKUP(J6076,PROCV!$E$1:$F$27,2,FALSE)</f>
        <v>53 - Distrito Federal</v>
      </c>
      <c r="J6076" s="22" t="s">
        <v>75</v>
      </c>
      <c r="K6076" s="22">
        <v>0</v>
      </c>
      <c r="L6076" s="21">
        <v>300000</v>
      </c>
      <c r="M6076" s="20">
        <f>VLOOKUP(G6076,PROCV!$A$110:$B$119,2,FALSE)</f>
        <v>1.4943255243453308</v>
      </c>
      <c r="N6076" s="17">
        <f t="shared" si="94"/>
        <v>448297.65730359923</v>
      </c>
    </row>
    <row r="6077" spans="1:14" x14ac:dyDescent="0.25">
      <c r="A6077" s="30" t="s">
        <v>48</v>
      </c>
      <c r="B6077" s="29">
        <v>104701</v>
      </c>
      <c r="C6077" s="28" t="s">
        <v>566</v>
      </c>
      <c r="D6077" s="27" t="s">
        <v>4</v>
      </c>
      <c r="E6077" s="27" t="s">
        <v>305</v>
      </c>
      <c r="F6077" s="26" t="str">
        <f>VLOOKUP(E6077,PROCV!$A$1:$B$107,2,TRUE)</f>
        <v>Audiovisual</v>
      </c>
      <c r="G6077" s="25">
        <v>2010</v>
      </c>
      <c r="H6077" s="24">
        <v>0</v>
      </c>
      <c r="I6077" s="23" t="str">
        <f>VLOOKUP(J6077,PROCV!$E$1:$F$27,2,FALSE)</f>
        <v>51 - Mato Grosso</v>
      </c>
      <c r="J6077" s="22" t="s">
        <v>99</v>
      </c>
      <c r="K6077" s="22">
        <v>0</v>
      </c>
      <c r="L6077" s="21">
        <v>100000</v>
      </c>
      <c r="M6077" s="20">
        <f>VLOOKUP(G6077,PROCV!$A$110:$B$119,2,FALSE)</f>
        <v>1.4943255243453308</v>
      </c>
      <c r="N6077" s="17">
        <f t="shared" si="94"/>
        <v>149432.55243453308</v>
      </c>
    </row>
    <row r="6078" spans="1:14" x14ac:dyDescent="0.25">
      <c r="A6078" s="30" t="s">
        <v>48</v>
      </c>
      <c r="B6078" s="29">
        <v>104394</v>
      </c>
      <c r="C6078" s="28" t="s">
        <v>565</v>
      </c>
      <c r="D6078" s="27" t="s">
        <v>4</v>
      </c>
      <c r="E6078" s="27" t="s">
        <v>224</v>
      </c>
      <c r="F6078" s="26" t="str">
        <f>VLOOKUP(E6078,PROCV!$A$1:$B$107,2,TRUE)</f>
        <v>Patrimônio</v>
      </c>
      <c r="G6078" s="25">
        <v>2010</v>
      </c>
      <c r="H6078" s="24">
        <v>0</v>
      </c>
      <c r="I6078" s="23" t="str">
        <f>VLOOKUP(J6078,PROCV!$E$1:$F$27,2,FALSE)</f>
        <v>24 - Rio Grande do Norte</v>
      </c>
      <c r="J6078" s="22" t="s">
        <v>54</v>
      </c>
      <c r="K6078" s="22">
        <v>0</v>
      </c>
      <c r="L6078" s="21">
        <v>120000</v>
      </c>
      <c r="M6078" s="20">
        <f>VLOOKUP(G6078,PROCV!$A$110:$B$119,2,FALSE)</f>
        <v>1.4943255243453308</v>
      </c>
      <c r="N6078" s="17">
        <f t="shared" si="94"/>
        <v>179319.0629214397</v>
      </c>
    </row>
    <row r="6079" spans="1:14" x14ac:dyDescent="0.25">
      <c r="A6079" s="30" t="s">
        <v>48</v>
      </c>
      <c r="B6079" s="29">
        <v>103596</v>
      </c>
      <c r="C6079" s="28" t="s">
        <v>564</v>
      </c>
      <c r="D6079" s="27" t="s">
        <v>114</v>
      </c>
      <c r="E6079" s="27" t="s">
        <v>113</v>
      </c>
      <c r="F6079" s="26" t="str">
        <f>VLOOKUP(E6079,PROCV!$A$1:$B$107,2,TRUE)</f>
        <v>Música</v>
      </c>
      <c r="G6079" s="25">
        <v>2010</v>
      </c>
      <c r="H6079" s="24">
        <v>0</v>
      </c>
      <c r="I6079" s="23" t="str">
        <f>VLOOKUP(J6079,PROCV!$E$1:$F$27,2,FALSE)</f>
        <v>53 - Distrito Federal</v>
      </c>
      <c r="J6079" s="22" t="s">
        <v>75</v>
      </c>
      <c r="K6079" s="22">
        <v>0</v>
      </c>
      <c r="L6079" s="21">
        <v>80000</v>
      </c>
      <c r="M6079" s="20">
        <f>VLOOKUP(G6079,PROCV!$A$110:$B$119,2,FALSE)</f>
        <v>1.4943255243453308</v>
      </c>
      <c r="N6079" s="17">
        <f t="shared" si="94"/>
        <v>119546.04194762647</v>
      </c>
    </row>
    <row r="6080" spans="1:14" x14ac:dyDescent="0.25">
      <c r="A6080" s="30" t="s">
        <v>48</v>
      </c>
      <c r="B6080" s="29">
        <v>1011117</v>
      </c>
      <c r="C6080" s="28" t="s">
        <v>563</v>
      </c>
      <c r="D6080" s="27" t="s">
        <v>46</v>
      </c>
      <c r="E6080" s="27" t="s">
        <v>50</v>
      </c>
      <c r="F6080" s="26" t="str">
        <f>VLOOKUP(E6080,PROCV!$A$1:$B$107,2,TRUE)</f>
        <v>Educação e Criação em Artes</v>
      </c>
      <c r="G6080" s="25">
        <v>2010</v>
      </c>
      <c r="H6080" s="24">
        <v>0</v>
      </c>
      <c r="I6080" s="23" t="str">
        <f>VLOOKUP(J6080,PROCV!$E$1:$F$27,2,FALSE)</f>
        <v>29 - Bahia</v>
      </c>
      <c r="J6080" s="22" t="s">
        <v>73</v>
      </c>
      <c r="K6080" s="22">
        <v>0</v>
      </c>
      <c r="L6080" s="21">
        <v>350000</v>
      </c>
      <c r="M6080" s="20">
        <f>VLOOKUP(G6080,PROCV!$A$110:$B$119,2,FALSE)</f>
        <v>1.4943255243453308</v>
      </c>
      <c r="N6080" s="17">
        <f t="shared" si="94"/>
        <v>523013.9335208658</v>
      </c>
    </row>
    <row r="6081" spans="1:14" x14ac:dyDescent="0.25">
      <c r="A6081" s="30" t="s">
        <v>48</v>
      </c>
      <c r="B6081" s="29">
        <v>100936</v>
      </c>
      <c r="C6081" s="28" t="s">
        <v>562</v>
      </c>
      <c r="D6081" s="27" t="s">
        <v>46</v>
      </c>
      <c r="E6081" s="27" t="s">
        <v>50</v>
      </c>
      <c r="F6081" s="26" t="str">
        <f>VLOOKUP(E6081,PROCV!$A$1:$B$107,2,TRUE)</f>
        <v>Educação e Criação em Artes</v>
      </c>
      <c r="G6081" s="25">
        <v>2010</v>
      </c>
      <c r="H6081" s="24">
        <v>0</v>
      </c>
      <c r="I6081" s="23" t="str">
        <f>VLOOKUP(J6081,PROCV!$E$1:$F$27,2,FALSE)</f>
        <v>35 - São Paulo</v>
      </c>
      <c r="J6081" s="22" t="s">
        <v>76</v>
      </c>
      <c r="K6081" s="22">
        <v>0</v>
      </c>
      <c r="L6081" s="21">
        <v>50000</v>
      </c>
      <c r="M6081" s="20">
        <f>VLOOKUP(G6081,PROCV!$A$110:$B$119,2,FALSE)</f>
        <v>1.4943255243453308</v>
      </c>
      <c r="N6081" s="17">
        <f t="shared" si="94"/>
        <v>74716.276217266539</v>
      </c>
    </row>
    <row r="6082" spans="1:14" x14ac:dyDescent="0.25">
      <c r="A6082" s="30" t="s">
        <v>48</v>
      </c>
      <c r="B6082" s="29">
        <v>107780</v>
      </c>
      <c r="C6082" s="28" t="s">
        <v>561</v>
      </c>
      <c r="D6082" s="27" t="s">
        <v>46</v>
      </c>
      <c r="E6082" s="27" t="s">
        <v>50</v>
      </c>
      <c r="F6082" s="26" t="str">
        <f>VLOOKUP(E6082,PROCV!$A$1:$B$107,2,TRUE)</f>
        <v>Educação e Criação em Artes</v>
      </c>
      <c r="G6082" s="25">
        <v>2010</v>
      </c>
      <c r="H6082" s="24">
        <v>0</v>
      </c>
      <c r="I6082" s="23" t="str">
        <f>VLOOKUP(J6082,PROCV!$E$1:$F$27,2,FALSE)</f>
        <v>53 - Distrito Federal</v>
      </c>
      <c r="J6082" s="22" t="s">
        <v>75</v>
      </c>
      <c r="K6082" s="22">
        <v>0</v>
      </c>
      <c r="L6082" s="21">
        <v>170100</v>
      </c>
      <c r="M6082" s="20">
        <f>VLOOKUP(G6082,PROCV!$A$110:$B$119,2,FALSE)</f>
        <v>1.4943255243453308</v>
      </c>
      <c r="N6082" s="17">
        <f t="shared" ref="N6082:N6145" si="95">+M6082*L6082</f>
        <v>254184.77169114078</v>
      </c>
    </row>
    <row r="6083" spans="1:14" x14ac:dyDescent="0.25">
      <c r="A6083" s="30" t="s">
        <v>48</v>
      </c>
      <c r="B6083" s="29">
        <v>103659</v>
      </c>
      <c r="C6083" s="28" t="s">
        <v>560</v>
      </c>
      <c r="D6083" s="27" t="s">
        <v>46</v>
      </c>
      <c r="E6083" s="27" t="s">
        <v>50</v>
      </c>
      <c r="F6083" s="26" t="str">
        <f>VLOOKUP(E6083,PROCV!$A$1:$B$107,2,TRUE)</f>
        <v>Educação e Criação em Artes</v>
      </c>
      <c r="G6083" s="25">
        <v>2010</v>
      </c>
      <c r="H6083" s="24">
        <v>0</v>
      </c>
      <c r="I6083" s="23" t="str">
        <f>VLOOKUP(J6083,PROCV!$E$1:$F$27,2,FALSE)</f>
        <v>35 - São Paulo</v>
      </c>
      <c r="J6083" s="22" t="s">
        <v>76</v>
      </c>
      <c r="K6083" s="22">
        <v>0</v>
      </c>
      <c r="L6083" s="21">
        <v>150000</v>
      </c>
      <c r="M6083" s="20">
        <f>VLOOKUP(G6083,PROCV!$A$110:$B$119,2,FALSE)</f>
        <v>1.4943255243453308</v>
      </c>
      <c r="N6083" s="17">
        <f t="shared" si="95"/>
        <v>224148.82865179962</v>
      </c>
    </row>
    <row r="6084" spans="1:14" x14ac:dyDescent="0.25">
      <c r="A6084" s="30" t="s">
        <v>48</v>
      </c>
      <c r="B6084" s="29">
        <v>103944</v>
      </c>
      <c r="C6084" s="28" t="s">
        <v>559</v>
      </c>
      <c r="D6084" s="27" t="s">
        <v>114</v>
      </c>
      <c r="E6084" s="27" t="s">
        <v>113</v>
      </c>
      <c r="F6084" s="26" t="str">
        <f>VLOOKUP(E6084,PROCV!$A$1:$B$107,2,TRUE)</f>
        <v>Música</v>
      </c>
      <c r="G6084" s="25">
        <v>2010</v>
      </c>
      <c r="H6084" s="24">
        <v>0</v>
      </c>
      <c r="I6084" s="23" t="str">
        <f>VLOOKUP(J6084,PROCV!$E$1:$F$27,2,FALSE)</f>
        <v>35 - São Paulo</v>
      </c>
      <c r="J6084" s="22" t="s">
        <v>76</v>
      </c>
      <c r="K6084" s="22">
        <v>0</v>
      </c>
      <c r="L6084" s="21">
        <v>150000</v>
      </c>
      <c r="M6084" s="20">
        <f>VLOOKUP(G6084,PROCV!$A$110:$B$119,2,FALSE)</f>
        <v>1.4943255243453308</v>
      </c>
      <c r="N6084" s="17">
        <f t="shared" si="95"/>
        <v>224148.82865179962</v>
      </c>
    </row>
    <row r="6085" spans="1:14" x14ac:dyDescent="0.25">
      <c r="A6085" s="30" t="s">
        <v>48</v>
      </c>
      <c r="B6085" s="29">
        <v>104079</v>
      </c>
      <c r="C6085" s="28" t="s">
        <v>558</v>
      </c>
      <c r="D6085" s="27" t="s">
        <v>46</v>
      </c>
      <c r="E6085" s="27" t="s">
        <v>50</v>
      </c>
      <c r="F6085" s="26" t="str">
        <f>VLOOKUP(E6085,PROCV!$A$1:$B$107,2,TRUE)</f>
        <v>Educação e Criação em Artes</v>
      </c>
      <c r="G6085" s="25">
        <v>2010</v>
      </c>
      <c r="H6085" s="24">
        <v>0</v>
      </c>
      <c r="I6085" s="23" t="str">
        <f>VLOOKUP(J6085,PROCV!$E$1:$F$27,2,FALSE)</f>
        <v>43 - Rio Grande do Sul</v>
      </c>
      <c r="J6085" s="22" t="s">
        <v>56</v>
      </c>
      <c r="K6085" s="22">
        <v>0</v>
      </c>
      <c r="L6085" s="21">
        <v>121808</v>
      </c>
      <c r="M6085" s="20">
        <f>VLOOKUP(G6085,PROCV!$A$110:$B$119,2,FALSE)</f>
        <v>1.4943255243453308</v>
      </c>
      <c r="N6085" s="17">
        <f t="shared" si="95"/>
        <v>182020.80346945606</v>
      </c>
    </row>
    <row r="6086" spans="1:14" x14ac:dyDescent="0.25">
      <c r="A6086" s="30" t="s">
        <v>48</v>
      </c>
      <c r="B6086" s="29">
        <v>104064</v>
      </c>
      <c r="C6086" s="28" t="s">
        <v>557</v>
      </c>
      <c r="D6086" s="27" t="s">
        <v>46</v>
      </c>
      <c r="E6086" s="27" t="s">
        <v>50</v>
      </c>
      <c r="F6086" s="26" t="str">
        <f>VLOOKUP(E6086,PROCV!$A$1:$B$107,2,TRUE)</f>
        <v>Educação e Criação em Artes</v>
      </c>
      <c r="G6086" s="25">
        <v>2010</v>
      </c>
      <c r="H6086" s="24">
        <v>0</v>
      </c>
      <c r="I6086" s="23" t="str">
        <f>VLOOKUP(J6086,PROCV!$E$1:$F$27,2,FALSE)</f>
        <v>43 - Rio Grande do Sul</v>
      </c>
      <c r="J6086" s="22" t="s">
        <v>56</v>
      </c>
      <c r="K6086" s="22">
        <v>0</v>
      </c>
      <c r="L6086" s="21">
        <v>94600</v>
      </c>
      <c r="M6086" s="20">
        <f>VLOOKUP(G6086,PROCV!$A$110:$B$119,2,FALSE)</f>
        <v>1.4943255243453308</v>
      </c>
      <c r="N6086" s="17">
        <f t="shared" si="95"/>
        <v>141363.19460306829</v>
      </c>
    </row>
    <row r="6087" spans="1:14" x14ac:dyDescent="0.25">
      <c r="A6087" s="30" t="s">
        <v>48</v>
      </c>
      <c r="B6087" s="29">
        <v>102888</v>
      </c>
      <c r="C6087" s="28" t="s">
        <v>556</v>
      </c>
      <c r="D6087" s="27" t="s">
        <v>46</v>
      </c>
      <c r="E6087" s="27" t="s">
        <v>50</v>
      </c>
      <c r="F6087" s="26" t="str">
        <f>VLOOKUP(E6087,PROCV!$A$1:$B$107,2,TRUE)</f>
        <v>Educação e Criação em Artes</v>
      </c>
      <c r="G6087" s="25">
        <v>2010</v>
      </c>
      <c r="H6087" s="24">
        <v>0</v>
      </c>
      <c r="I6087" s="23" t="str">
        <f>VLOOKUP(J6087,PROCV!$E$1:$F$27,2,FALSE)</f>
        <v>53 - Distrito Federal</v>
      </c>
      <c r="J6087" s="22" t="s">
        <v>75</v>
      </c>
      <c r="K6087" s="22">
        <v>0</v>
      </c>
      <c r="L6087" s="21">
        <v>300000</v>
      </c>
      <c r="M6087" s="20">
        <f>VLOOKUP(G6087,PROCV!$A$110:$B$119,2,FALSE)</f>
        <v>1.4943255243453308</v>
      </c>
      <c r="N6087" s="17">
        <f t="shared" si="95"/>
        <v>448297.65730359923</v>
      </c>
    </row>
    <row r="6088" spans="1:14" x14ac:dyDescent="0.25">
      <c r="A6088" s="30" t="s">
        <v>48</v>
      </c>
      <c r="B6088" s="29">
        <v>104069</v>
      </c>
      <c r="C6088" s="28" t="s">
        <v>555</v>
      </c>
      <c r="D6088" s="27" t="s">
        <v>46</v>
      </c>
      <c r="E6088" s="27" t="s">
        <v>50</v>
      </c>
      <c r="F6088" s="26" t="str">
        <f>VLOOKUP(E6088,PROCV!$A$1:$B$107,2,TRUE)</f>
        <v>Educação e Criação em Artes</v>
      </c>
      <c r="G6088" s="25">
        <v>2010</v>
      </c>
      <c r="H6088" s="24">
        <v>0</v>
      </c>
      <c r="I6088" s="23" t="str">
        <f>VLOOKUP(J6088,PROCV!$E$1:$F$27,2,FALSE)</f>
        <v>43 - Rio Grande do Sul</v>
      </c>
      <c r="J6088" s="22" t="s">
        <v>56</v>
      </c>
      <c r="K6088" s="22">
        <v>0</v>
      </c>
      <c r="L6088" s="21">
        <v>130000</v>
      </c>
      <c r="M6088" s="20">
        <f>VLOOKUP(G6088,PROCV!$A$110:$B$119,2,FALSE)</f>
        <v>1.4943255243453308</v>
      </c>
      <c r="N6088" s="17">
        <f t="shared" si="95"/>
        <v>194262.31816489302</v>
      </c>
    </row>
    <row r="6089" spans="1:14" x14ac:dyDescent="0.25">
      <c r="A6089" s="30" t="s">
        <v>48</v>
      </c>
      <c r="B6089" s="29">
        <v>104073</v>
      </c>
      <c r="C6089" s="28" t="s">
        <v>554</v>
      </c>
      <c r="D6089" s="27" t="s">
        <v>46</v>
      </c>
      <c r="E6089" s="27" t="s">
        <v>50</v>
      </c>
      <c r="F6089" s="26" t="str">
        <f>VLOOKUP(E6089,PROCV!$A$1:$B$107,2,TRUE)</f>
        <v>Educação e Criação em Artes</v>
      </c>
      <c r="G6089" s="25">
        <v>2010</v>
      </c>
      <c r="H6089" s="24">
        <v>0</v>
      </c>
      <c r="I6089" s="23" t="str">
        <f>VLOOKUP(J6089,PROCV!$E$1:$F$27,2,FALSE)</f>
        <v>43 - Rio Grande do Sul</v>
      </c>
      <c r="J6089" s="22" t="s">
        <v>56</v>
      </c>
      <c r="K6089" s="22">
        <v>0</v>
      </c>
      <c r="L6089" s="21">
        <v>116432</v>
      </c>
      <c r="M6089" s="20">
        <f>VLOOKUP(G6089,PROCV!$A$110:$B$119,2,FALSE)</f>
        <v>1.4943255243453308</v>
      </c>
      <c r="N6089" s="17">
        <f t="shared" si="95"/>
        <v>173987.30945057556</v>
      </c>
    </row>
    <row r="6090" spans="1:14" x14ac:dyDescent="0.25">
      <c r="A6090" s="30" t="s">
        <v>48</v>
      </c>
      <c r="B6090" s="29">
        <v>102244</v>
      </c>
      <c r="C6090" s="28" t="s">
        <v>553</v>
      </c>
      <c r="D6090" s="27" t="s">
        <v>4</v>
      </c>
      <c r="E6090" s="27" t="s">
        <v>224</v>
      </c>
      <c r="F6090" s="26" t="str">
        <f>VLOOKUP(E6090,PROCV!$A$1:$B$107,2,TRUE)</f>
        <v>Patrimônio</v>
      </c>
      <c r="G6090" s="25">
        <v>2010</v>
      </c>
      <c r="H6090" s="24">
        <v>0</v>
      </c>
      <c r="I6090" s="23" t="str">
        <f>VLOOKUP(J6090,PROCV!$E$1:$F$27,2,FALSE)</f>
        <v>23 - Ceará</v>
      </c>
      <c r="J6090" s="22" t="s">
        <v>52</v>
      </c>
      <c r="K6090" s="22">
        <v>0</v>
      </c>
      <c r="L6090" s="21">
        <v>100000</v>
      </c>
      <c r="M6090" s="20">
        <f>VLOOKUP(G6090,PROCV!$A$110:$B$119,2,FALSE)</f>
        <v>1.4943255243453308</v>
      </c>
      <c r="N6090" s="17">
        <f t="shared" si="95"/>
        <v>149432.55243453308</v>
      </c>
    </row>
    <row r="6091" spans="1:14" x14ac:dyDescent="0.25">
      <c r="A6091" s="30" t="s">
        <v>48</v>
      </c>
      <c r="B6091" s="29">
        <v>104691</v>
      </c>
      <c r="C6091" s="28" t="s">
        <v>552</v>
      </c>
      <c r="D6091" s="27" t="s">
        <v>314</v>
      </c>
      <c r="E6091" s="27" t="s">
        <v>265</v>
      </c>
      <c r="F6091" s="26" t="str">
        <f>VLOOKUP(E6091,PROCV!$A$1:$B$107,2,TRUE)</f>
        <v>Patrimônio</v>
      </c>
      <c r="G6091" s="31">
        <v>2010</v>
      </c>
      <c r="H6091" s="24">
        <v>0</v>
      </c>
      <c r="I6091" s="23" t="str">
        <f>VLOOKUP(J6091,PROCV!$E$1:$F$27,2,FALSE)</f>
        <v>53 - Distrito Federal</v>
      </c>
      <c r="J6091" s="22" t="s">
        <v>75</v>
      </c>
      <c r="K6091" s="22">
        <v>0</v>
      </c>
      <c r="L6091" s="21">
        <v>300000</v>
      </c>
      <c r="M6091" s="20">
        <f>VLOOKUP(G6091,PROCV!$A$110:$B$119,2,FALSE)</f>
        <v>1.4943255243453308</v>
      </c>
      <c r="N6091" s="17">
        <f t="shared" si="95"/>
        <v>448297.65730359923</v>
      </c>
    </row>
    <row r="6092" spans="1:14" x14ac:dyDescent="0.25">
      <c r="A6092" s="30" t="s">
        <v>48</v>
      </c>
      <c r="B6092" s="29">
        <v>102518</v>
      </c>
      <c r="C6092" s="28" t="s">
        <v>551</v>
      </c>
      <c r="D6092" s="27" t="s">
        <v>4</v>
      </c>
      <c r="E6092" s="27" t="s">
        <v>224</v>
      </c>
      <c r="F6092" s="26" t="str">
        <f>VLOOKUP(E6092,PROCV!$A$1:$B$107,2,TRUE)</f>
        <v>Patrimônio</v>
      </c>
      <c r="G6092" s="25">
        <v>2010</v>
      </c>
      <c r="H6092" s="24">
        <v>0</v>
      </c>
      <c r="I6092" s="23" t="str">
        <f>VLOOKUP(J6092,PROCV!$E$1:$F$27,2,FALSE)</f>
        <v>53 - Distrito Federal</v>
      </c>
      <c r="J6092" s="22" t="s">
        <v>75</v>
      </c>
      <c r="K6092" s="22">
        <v>0</v>
      </c>
      <c r="L6092" s="21">
        <v>50000</v>
      </c>
      <c r="M6092" s="20">
        <f>VLOOKUP(G6092,PROCV!$A$110:$B$119,2,FALSE)</f>
        <v>1.4943255243453308</v>
      </c>
      <c r="N6092" s="17">
        <f t="shared" si="95"/>
        <v>74716.276217266539</v>
      </c>
    </row>
    <row r="6093" spans="1:14" x14ac:dyDescent="0.25">
      <c r="A6093" s="30" t="s">
        <v>48</v>
      </c>
      <c r="B6093" s="29">
        <v>102520</v>
      </c>
      <c r="C6093" s="28" t="s">
        <v>550</v>
      </c>
      <c r="D6093" s="27" t="s">
        <v>4</v>
      </c>
      <c r="E6093" s="27" t="s">
        <v>224</v>
      </c>
      <c r="F6093" s="26" t="str">
        <f>VLOOKUP(E6093,PROCV!$A$1:$B$107,2,TRUE)</f>
        <v>Patrimônio</v>
      </c>
      <c r="G6093" s="25">
        <v>2010</v>
      </c>
      <c r="H6093" s="24">
        <v>0</v>
      </c>
      <c r="I6093" s="23" t="str">
        <f>VLOOKUP(J6093,PROCV!$E$1:$F$27,2,FALSE)</f>
        <v>33 - Rio de Janeiro</v>
      </c>
      <c r="J6093" s="22" t="s">
        <v>82</v>
      </c>
      <c r="K6093" s="22">
        <v>0</v>
      </c>
      <c r="L6093" s="21">
        <v>75000</v>
      </c>
      <c r="M6093" s="20">
        <f>VLOOKUP(G6093,PROCV!$A$110:$B$119,2,FALSE)</f>
        <v>1.4943255243453308</v>
      </c>
      <c r="N6093" s="17">
        <f t="shared" si="95"/>
        <v>112074.41432589981</v>
      </c>
    </row>
    <row r="6094" spans="1:14" x14ac:dyDescent="0.25">
      <c r="A6094" s="30" t="s">
        <v>48</v>
      </c>
      <c r="B6094" s="29">
        <v>104081</v>
      </c>
      <c r="C6094" s="28" t="s">
        <v>549</v>
      </c>
      <c r="D6094" s="27" t="s">
        <v>46</v>
      </c>
      <c r="E6094" s="27" t="s">
        <v>50</v>
      </c>
      <c r="F6094" s="26" t="str">
        <f>VLOOKUP(E6094,PROCV!$A$1:$B$107,2,TRUE)</f>
        <v>Educação e Criação em Artes</v>
      </c>
      <c r="G6094" s="25">
        <v>2010</v>
      </c>
      <c r="H6094" s="24">
        <v>0</v>
      </c>
      <c r="I6094" s="23" t="str">
        <f>VLOOKUP(J6094,PROCV!$E$1:$F$27,2,FALSE)</f>
        <v>43 - Rio Grande do Sul</v>
      </c>
      <c r="J6094" s="22" t="s">
        <v>56</v>
      </c>
      <c r="K6094" s="22">
        <v>0</v>
      </c>
      <c r="L6094" s="21">
        <v>116520</v>
      </c>
      <c r="M6094" s="20">
        <f>VLOOKUP(G6094,PROCV!$A$110:$B$119,2,FALSE)</f>
        <v>1.4943255243453308</v>
      </c>
      <c r="N6094" s="17">
        <f t="shared" si="95"/>
        <v>174118.81009671796</v>
      </c>
    </row>
    <row r="6095" spans="1:14" x14ac:dyDescent="0.25">
      <c r="A6095" s="30" t="s">
        <v>48</v>
      </c>
      <c r="B6095" s="29">
        <v>103961</v>
      </c>
      <c r="C6095" s="28" t="s">
        <v>548</v>
      </c>
      <c r="D6095" s="27" t="s">
        <v>46</v>
      </c>
      <c r="E6095" s="27" t="s">
        <v>50</v>
      </c>
      <c r="F6095" s="26" t="str">
        <f>VLOOKUP(E6095,PROCV!$A$1:$B$107,2,TRUE)</f>
        <v>Educação e Criação em Artes</v>
      </c>
      <c r="G6095" s="25">
        <v>2010</v>
      </c>
      <c r="H6095" s="24">
        <v>0</v>
      </c>
      <c r="I6095" s="23" t="str">
        <f>VLOOKUP(J6095,PROCV!$E$1:$F$27,2,FALSE)</f>
        <v>11 - Rondônia</v>
      </c>
      <c r="J6095" s="22" t="s">
        <v>219</v>
      </c>
      <c r="K6095" s="22">
        <v>0</v>
      </c>
      <c r="L6095" s="21">
        <v>200000</v>
      </c>
      <c r="M6095" s="20">
        <f>VLOOKUP(G6095,PROCV!$A$110:$B$119,2,FALSE)</f>
        <v>1.4943255243453308</v>
      </c>
      <c r="N6095" s="17">
        <f t="shared" si="95"/>
        <v>298865.10486906616</v>
      </c>
    </row>
    <row r="6096" spans="1:14" x14ac:dyDescent="0.25">
      <c r="A6096" s="30" t="s">
        <v>48</v>
      </c>
      <c r="B6096" s="29">
        <v>106192</v>
      </c>
      <c r="C6096" s="28" t="s">
        <v>547</v>
      </c>
      <c r="D6096" s="27" t="s">
        <v>46</v>
      </c>
      <c r="E6096" s="27" t="s">
        <v>50</v>
      </c>
      <c r="F6096" s="26" t="str">
        <f>VLOOKUP(E6096,PROCV!$A$1:$B$107,2,TRUE)</f>
        <v>Educação e Criação em Artes</v>
      </c>
      <c r="G6096" s="25">
        <v>2010</v>
      </c>
      <c r="H6096" s="24">
        <v>0</v>
      </c>
      <c r="I6096" s="23" t="str">
        <f>VLOOKUP(J6096,PROCV!$E$1:$F$27,2,FALSE)</f>
        <v>31 - Minas Gerais</v>
      </c>
      <c r="J6096" s="22" t="s">
        <v>85</v>
      </c>
      <c r="K6096" s="22">
        <v>0</v>
      </c>
      <c r="L6096" s="21">
        <v>375548</v>
      </c>
      <c r="M6096" s="20">
        <f>VLOOKUP(G6096,PROCV!$A$110:$B$119,2,FALSE)</f>
        <v>1.4943255243453308</v>
      </c>
      <c r="N6096" s="17">
        <f t="shared" si="95"/>
        <v>561190.96201684035</v>
      </c>
    </row>
    <row r="6097" spans="1:14" x14ac:dyDescent="0.25">
      <c r="A6097" s="30" t="s">
        <v>48</v>
      </c>
      <c r="B6097" s="29">
        <v>103467</v>
      </c>
      <c r="C6097" s="28" t="s">
        <v>546</v>
      </c>
      <c r="D6097" s="27" t="s">
        <v>46</v>
      </c>
      <c r="E6097" s="27" t="s">
        <v>50</v>
      </c>
      <c r="F6097" s="26" t="str">
        <f>VLOOKUP(E6097,PROCV!$A$1:$B$107,2,TRUE)</f>
        <v>Educação e Criação em Artes</v>
      </c>
      <c r="G6097" s="25">
        <v>2010</v>
      </c>
      <c r="H6097" s="24">
        <v>0</v>
      </c>
      <c r="I6097" s="23" t="str">
        <f>VLOOKUP(J6097,PROCV!$E$1:$F$27,2,FALSE)</f>
        <v>25 - Paraíba</v>
      </c>
      <c r="J6097" s="22" t="s">
        <v>346</v>
      </c>
      <c r="K6097" s="22">
        <v>0</v>
      </c>
      <c r="L6097" s="21">
        <v>352576</v>
      </c>
      <c r="M6097" s="20">
        <f>VLOOKUP(G6097,PROCV!$A$110:$B$119,2,FALSE)</f>
        <v>1.4943255243453308</v>
      </c>
      <c r="N6097" s="17">
        <f t="shared" si="95"/>
        <v>526863.31607157935</v>
      </c>
    </row>
    <row r="6098" spans="1:14" x14ac:dyDescent="0.25">
      <c r="A6098" s="30" t="s">
        <v>48</v>
      </c>
      <c r="B6098" s="29">
        <v>103789</v>
      </c>
      <c r="C6098" s="28" t="s">
        <v>545</v>
      </c>
      <c r="D6098" s="27" t="s">
        <v>46</v>
      </c>
      <c r="E6098" s="27" t="s">
        <v>50</v>
      </c>
      <c r="F6098" s="26" t="str">
        <f>VLOOKUP(E6098,PROCV!$A$1:$B$107,2,TRUE)</f>
        <v>Educação e Criação em Artes</v>
      </c>
      <c r="G6098" s="25">
        <v>2010</v>
      </c>
      <c r="H6098" s="24">
        <v>0</v>
      </c>
      <c r="I6098" s="23" t="str">
        <f>VLOOKUP(J6098,PROCV!$E$1:$F$27,2,FALSE)</f>
        <v>41 - Paraná</v>
      </c>
      <c r="J6098" s="22" t="s">
        <v>106</v>
      </c>
      <c r="K6098" s="22">
        <v>0</v>
      </c>
      <c r="L6098" s="21">
        <v>150000</v>
      </c>
      <c r="M6098" s="20">
        <f>VLOOKUP(G6098,PROCV!$A$110:$B$119,2,FALSE)</f>
        <v>1.4943255243453308</v>
      </c>
      <c r="N6098" s="17">
        <f t="shared" si="95"/>
        <v>224148.82865179962</v>
      </c>
    </row>
    <row r="6099" spans="1:14" x14ac:dyDescent="0.25">
      <c r="A6099" s="30" t="s">
        <v>48</v>
      </c>
      <c r="B6099" s="29">
        <v>101725</v>
      </c>
      <c r="C6099" s="28" t="s">
        <v>544</v>
      </c>
      <c r="D6099" s="27" t="s">
        <v>46</v>
      </c>
      <c r="E6099" s="27" t="s">
        <v>50</v>
      </c>
      <c r="F6099" s="26" t="str">
        <f>VLOOKUP(E6099,PROCV!$A$1:$B$107,2,TRUE)</f>
        <v>Educação e Criação em Artes</v>
      </c>
      <c r="G6099" s="25">
        <v>2010</v>
      </c>
      <c r="H6099" s="24">
        <v>0</v>
      </c>
      <c r="I6099" s="23" t="str">
        <f>VLOOKUP(J6099,PROCV!$E$1:$F$27,2,FALSE)</f>
        <v>53 - Distrito Federal</v>
      </c>
      <c r="J6099" s="22" t="s">
        <v>75</v>
      </c>
      <c r="K6099" s="22">
        <v>0</v>
      </c>
      <c r="L6099" s="21">
        <v>50000</v>
      </c>
      <c r="M6099" s="20">
        <f>VLOOKUP(G6099,PROCV!$A$110:$B$119,2,FALSE)</f>
        <v>1.4943255243453308</v>
      </c>
      <c r="N6099" s="17">
        <f t="shared" si="95"/>
        <v>74716.276217266539</v>
      </c>
    </row>
    <row r="6100" spans="1:14" x14ac:dyDescent="0.25">
      <c r="A6100" s="30" t="s">
        <v>48</v>
      </c>
      <c r="B6100" s="29">
        <v>101822</v>
      </c>
      <c r="C6100" s="28" t="s">
        <v>543</v>
      </c>
      <c r="D6100" s="27" t="s">
        <v>114</v>
      </c>
      <c r="E6100" s="27" t="s">
        <v>113</v>
      </c>
      <c r="F6100" s="26" t="str">
        <f>VLOOKUP(E6100,PROCV!$A$1:$B$107,2,TRUE)</f>
        <v>Música</v>
      </c>
      <c r="G6100" s="25">
        <v>2010</v>
      </c>
      <c r="H6100" s="24">
        <v>0</v>
      </c>
      <c r="I6100" s="23" t="str">
        <f>VLOOKUP(J6100,PROCV!$E$1:$F$27,2,FALSE)</f>
        <v>53 - Distrito Federal</v>
      </c>
      <c r="J6100" s="22" t="s">
        <v>75</v>
      </c>
      <c r="K6100" s="22">
        <v>0</v>
      </c>
      <c r="L6100" s="21">
        <v>150000</v>
      </c>
      <c r="M6100" s="20">
        <f>VLOOKUP(G6100,PROCV!$A$110:$B$119,2,FALSE)</f>
        <v>1.4943255243453308</v>
      </c>
      <c r="N6100" s="17">
        <f t="shared" si="95"/>
        <v>224148.82865179962</v>
      </c>
    </row>
    <row r="6101" spans="1:14" x14ac:dyDescent="0.25">
      <c r="A6101" s="30" t="s">
        <v>48</v>
      </c>
      <c r="B6101" s="29">
        <v>105167</v>
      </c>
      <c r="C6101" s="28" t="s">
        <v>542</v>
      </c>
      <c r="D6101" s="27" t="s">
        <v>114</v>
      </c>
      <c r="E6101" s="27" t="s">
        <v>113</v>
      </c>
      <c r="F6101" s="26" t="str">
        <f>VLOOKUP(E6101,PROCV!$A$1:$B$107,2,TRUE)</f>
        <v>Música</v>
      </c>
      <c r="G6101" s="25">
        <v>2010</v>
      </c>
      <c r="H6101" s="24">
        <v>0</v>
      </c>
      <c r="I6101" s="23" t="str">
        <f>VLOOKUP(J6101,PROCV!$E$1:$F$27,2,FALSE)</f>
        <v>53 - Distrito Federal</v>
      </c>
      <c r="J6101" s="22" t="s">
        <v>75</v>
      </c>
      <c r="K6101" s="22">
        <v>0</v>
      </c>
      <c r="L6101" s="21">
        <v>272430</v>
      </c>
      <c r="M6101" s="20">
        <f>VLOOKUP(G6101,PROCV!$A$110:$B$119,2,FALSE)</f>
        <v>1.4943255243453308</v>
      </c>
      <c r="N6101" s="17">
        <f t="shared" si="95"/>
        <v>407099.10259739845</v>
      </c>
    </row>
    <row r="6102" spans="1:14" x14ac:dyDescent="0.25">
      <c r="A6102" s="30" t="s">
        <v>48</v>
      </c>
      <c r="B6102" s="29">
        <v>104062</v>
      </c>
      <c r="C6102" s="28" t="s">
        <v>541</v>
      </c>
      <c r="D6102" s="27" t="s">
        <v>46</v>
      </c>
      <c r="E6102" s="27" t="s">
        <v>50</v>
      </c>
      <c r="F6102" s="26" t="str">
        <f>VLOOKUP(E6102,PROCV!$A$1:$B$107,2,TRUE)</f>
        <v>Educação e Criação em Artes</v>
      </c>
      <c r="G6102" s="25">
        <v>2010</v>
      </c>
      <c r="H6102" s="24">
        <v>0</v>
      </c>
      <c r="I6102" s="23" t="str">
        <f>VLOOKUP(J6102,PROCV!$E$1:$F$27,2,FALSE)</f>
        <v>43 - Rio Grande do Sul</v>
      </c>
      <c r="J6102" s="22" t="s">
        <v>56</v>
      </c>
      <c r="K6102" s="22">
        <v>0</v>
      </c>
      <c r="L6102" s="21">
        <v>125000</v>
      </c>
      <c r="M6102" s="20">
        <f>VLOOKUP(G6102,PROCV!$A$110:$B$119,2,FALSE)</f>
        <v>1.4943255243453308</v>
      </c>
      <c r="N6102" s="17">
        <f t="shared" si="95"/>
        <v>186790.69054316636</v>
      </c>
    </row>
    <row r="6103" spans="1:14" x14ac:dyDescent="0.25">
      <c r="A6103" s="30" t="s">
        <v>48</v>
      </c>
      <c r="B6103" s="29">
        <v>107059</v>
      </c>
      <c r="C6103" s="28" t="s">
        <v>540</v>
      </c>
      <c r="D6103" s="27" t="s">
        <v>46</v>
      </c>
      <c r="E6103" s="27" t="s">
        <v>50</v>
      </c>
      <c r="F6103" s="26" t="str">
        <f>VLOOKUP(E6103,PROCV!$A$1:$B$107,2,TRUE)</f>
        <v>Educação e Criação em Artes</v>
      </c>
      <c r="G6103" s="25">
        <v>2010</v>
      </c>
      <c r="H6103" s="24">
        <v>0</v>
      </c>
      <c r="I6103" s="23" t="str">
        <f>VLOOKUP(J6103,PROCV!$E$1:$F$27,2,FALSE)</f>
        <v>43 - Rio Grande do Sul</v>
      </c>
      <c r="J6103" s="22" t="s">
        <v>56</v>
      </c>
      <c r="K6103" s="22">
        <v>0</v>
      </c>
      <c r="L6103" s="21">
        <v>219888</v>
      </c>
      <c r="M6103" s="20">
        <f>VLOOKUP(G6103,PROCV!$A$110:$B$119,2,FALSE)</f>
        <v>1.4943255243453308</v>
      </c>
      <c r="N6103" s="17">
        <f t="shared" si="95"/>
        <v>328584.25089724612</v>
      </c>
    </row>
    <row r="6104" spans="1:14" x14ac:dyDescent="0.25">
      <c r="A6104" s="30" t="s">
        <v>48</v>
      </c>
      <c r="B6104" s="29">
        <v>107240</v>
      </c>
      <c r="C6104" s="28" t="s">
        <v>539</v>
      </c>
      <c r="D6104" s="27" t="s">
        <v>4</v>
      </c>
      <c r="E6104" s="27" t="s">
        <v>285</v>
      </c>
      <c r="F6104" s="26" t="str">
        <f>VLOOKUP(E6104,PROCV!$A$1:$B$107,2,TRUE)</f>
        <v>Educação e Criação em Artes</v>
      </c>
      <c r="G6104" s="25">
        <v>2010</v>
      </c>
      <c r="H6104" s="24">
        <v>0</v>
      </c>
      <c r="I6104" s="23" t="str">
        <f>VLOOKUP(J6104,PROCV!$E$1:$F$27,2,FALSE)</f>
        <v>33 - Rio de Janeiro</v>
      </c>
      <c r="J6104" s="22" t="s">
        <v>82</v>
      </c>
      <c r="K6104" s="22">
        <v>0</v>
      </c>
      <c r="L6104" s="21">
        <v>75000</v>
      </c>
      <c r="M6104" s="20">
        <f>VLOOKUP(G6104,PROCV!$A$110:$B$119,2,FALSE)</f>
        <v>1.4943255243453308</v>
      </c>
      <c r="N6104" s="17">
        <f t="shared" si="95"/>
        <v>112074.41432589981</v>
      </c>
    </row>
    <row r="6105" spans="1:14" x14ac:dyDescent="0.25">
      <c r="A6105" s="30" t="s">
        <v>48</v>
      </c>
      <c r="B6105" s="29">
        <v>107017</v>
      </c>
      <c r="C6105" s="28" t="s">
        <v>538</v>
      </c>
      <c r="D6105" s="27" t="s">
        <v>4</v>
      </c>
      <c r="E6105" s="27" t="s">
        <v>305</v>
      </c>
      <c r="F6105" s="26" t="str">
        <f>VLOOKUP(E6105,PROCV!$A$1:$B$107,2,TRUE)</f>
        <v>Audiovisual</v>
      </c>
      <c r="G6105" s="25">
        <v>2010</v>
      </c>
      <c r="H6105" s="24">
        <v>0</v>
      </c>
      <c r="I6105" s="23" t="str">
        <f>VLOOKUP(J6105,PROCV!$E$1:$F$27,2,FALSE)</f>
        <v>26 - Pernambuco</v>
      </c>
      <c r="J6105" s="22" t="s">
        <v>44</v>
      </c>
      <c r="K6105" s="22">
        <v>0</v>
      </c>
      <c r="L6105" s="21">
        <v>120000</v>
      </c>
      <c r="M6105" s="20">
        <f>VLOOKUP(G6105,PROCV!$A$110:$B$119,2,FALSE)</f>
        <v>1.4943255243453308</v>
      </c>
      <c r="N6105" s="17">
        <f t="shared" si="95"/>
        <v>179319.0629214397</v>
      </c>
    </row>
    <row r="6106" spans="1:14" x14ac:dyDescent="0.25">
      <c r="A6106" s="30" t="s">
        <v>48</v>
      </c>
      <c r="B6106" s="29">
        <v>1012621</v>
      </c>
      <c r="C6106" s="28" t="s">
        <v>537</v>
      </c>
      <c r="D6106" s="27" t="s">
        <v>46</v>
      </c>
      <c r="E6106" s="27" t="s">
        <v>50</v>
      </c>
      <c r="F6106" s="26" t="str">
        <f>VLOOKUP(E6106,PROCV!$A$1:$B$107,2,TRUE)</f>
        <v>Educação e Criação em Artes</v>
      </c>
      <c r="G6106" s="25">
        <v>2010</v>
      </c>
      <c r="H6106" s="24">
        <v>0</v>
      </c>
      <c r="I6106" s="23" t="str">
        <f>VLOOKUP(J6106,PROCV!$E$1:$F$27,2,FALSE)</f>
        <v>53 - Distrito Federal</v>
      </c>
      <c r="J6106" s="22" t="s">
        <v>75</v>
      </c>
      <c r="K6106" s="22">
        <v>0</v>
      </c>
      <c r="L6106" s="21">
        <v>120000</v>
      </c>
      <c r="M6106" s="20">
        <f>VLOOKUP(G6106,PROCV!$A$110:$B$119,2,FALSE)</f>
        <v>1.4943255243453308</v>
      </c>
      <c r="N6106" s="17">
        <f t="shared" si="95"/>
        <v>179319.0629214397</v>
      </c>
    </row>
    <row r="6107" spans="1:14" x14ac:dyDescent="0.25">
      <c r="A6107" s="30" t="s">
        <v>48</v>
      </c>
      <c r="B6107" s="29">
        <v>102049</v>
      </c>
      <c r="C6107" s="28" t="s">
        <v>536</v>
      </c>
      <c r="D6107" s="27" t="s">
        <v>46</v>
      </c>
      <c r="E6107" s="27" t="s">
        <v>50</v>
      </c>
      <c r="F6107" s="26" t="str">
        <f>VLOOKUP(E6107,PROCV!$A$1:$B$107,2,TRUE)</f>
        <v>Educação e Criação em Artes</v>
      </c>
      <c r="G6107" s="25">
        <v>2010</v>
      </c>
      <c r="H6107" s="24">
        <v>0</v>
      </c>
      <c r="I6107" s="23" t="str">
        <f>VLOOKUP(J6107,PROCV!$E$1:$F$27,2,FALSE)</f>
        <v>53 - Distrito Federal</v>
      </c>
      <c r="J6107" s="22" t="s">
        <v>75</v>
      </c>
      <c r="K6107" s="22">
        <v>0</v>
      </c>
      <c r="L6107" s="21">
        <v>47000</v>
      </c>
      <c r="M6107" s="20">
        <f>VLOOKUP(G6107,PROCV!$A$110:$B$119,2,FALSE)</f>
        <v>1.4943255243453308</v>
      </c>
      <c r="N6107" s="17">
        <f t="shared" si="95"/>
        <v>70233.299644230545</v>
      </c>
    </row>
    <row r="6108" spans="1:14" x14ac:dyDescent="0.25">
      <c r="A6108" s="30" t="s">
        <v>48</v>
      </c>
      <c r="B6108" s="29">
        <v>102627</v>
      </c>
      <c r="C6108" s="28" t="s">
        <v>535</v>
      </c>
      <c r="D6108" s="27" t="s">
        <v>114</v>
      </c>
      <c r="E6108" s="27" t="s">
        <v>237</v>
      </c>
      <c r="F6108" s="26" t="str">
        <f>VLOOKUP(E6108,PROCV!$A$1:$B$107,2,TRUE)</f>
        <v>Patrimônio</v>
      </c>
      <c r="G6108" s="25">
        <v>2010</v>
      </c>
      <c r="H6108" s="24">
        <v>0</v>
      </c>
      <c r="I6108" s="23" t="str">
        <f>VLOOKUP(J6108,PROCV!$E$1:$F$27,2,FALSE)</f>
        <v>53 - Distrito Federal</v>
      </c>
      <c r="J6108" s="22" t="s">
        <v>75</v>
      </c>
      <c r="K6108" s="22">
        <v>0</v>
      </c>
      <c r="L6108" s="21">
        <v>47700</v>
      </c>
      <c r="M6108" s="20">
        <f>VLOOKUP(G6108,PROCV!$A$110:$B$119,2,FALSE)</f>
        <v>1.4943255243453308</v>
      </c>
      <c r="N6108" s="17">
        <f t="shared" si="95"/>
        <v>71279.327511272277</v>
      </c>
    </row>
    <row r="6109" spans="1:14" x14ac:dyDescent="0.25">
      <c r="A6109" s="30" t="s">
        <v>48</v>
      </c>
      <c r="B6109" s="29">
        <v>108668</v>
      </c>
      <c r="C6109" s="28" t="s">
        <v>534</v>
      </c>
      <c r="D6109" s="27" t="s">
        <v>114</v>
      </c>
      <c r="E6109" s="27" t="s">
        <v>113</v>
      </c>
      <c r="F6109" s="26" t="str">
        <f>VLOOKUP(E6109,PROCV!$A$1:$B$107,2,TRUE)</f>
        <v>Música</v>
      </c>
      <c r="G6109" s="25">
        <v>2010</v>
      </c>
      <c r="H6109" s="24">
        <v>0</v>
      </c>
      <c r="I6109" s="23" t="str">
        <f>VLOOKUP(J6109,PROCV!$E$1:$F$27,2,FALSE)</f>
        <v>53 - Distrito Federal</v>
      </c>
      <c r="J6109" s="22" t="s">
        <v>75</v>
      </c>
      <c r="K6109" s="22">
        <v>0</v>
      </c>
      <c r="L6109" s="21">
        <v>544000</v>
      </c>
      <c r="M6109" s="20">
        <f>VLOOKUP(G6109,PROCV!$A$110:$B$119,2,FALSE)</f>
        <v>1.4943255243453308</v>
      </c>
      <c r="N6109" s="17">
        <f t="shared" si="95"/>
        <v>812913.08524386003</v>
      </c>
    </row>
    <row r="6110" spans="1:14" x14ac:dyDescent="0.25">
      <c r="A6110" s="30" t="s">
        <v>48</v>
      </c>
      <c r="B6110" s="29">
        <v>101799</v>
      </c>
      <c r="C6110" s="28" t="s">
        <v>533</v>
      </c>
      <c r="D6110" s="27" t="s">
        <v>46</v>
      </c>
      <c r="E6110" s="27" t="s">
        <v>50</v>
      </c>
      <c r="F6110" s="26" t="str">
        <f>VLOOKUP(E6110,PROCV!$A$1:$B$107,2,TRUE)</f>
        <v>Educação e Criação em Artes</v>
      </c>
      <c r="G6110" s="25">
        <v>2010</v>
      </c>
      <c r="H6110" s="24">
        <v>0</v>
      </c>
      <c r="I6110" s="23" t="str">
        <f>VLOOKUP(J6110,PROCV!$E$1:$F$27,2,FALSE)</f>
        <v>53 - Distrito Federal</v>
      </c>
      <c r="J6110" s="22" t="s">
        <v>75</v>
      </c>
      <c r="K6110" s="22">
        <v>0</v>
      </c>
      <c r="L6110" s="21">
        <v>163784</v>
      </c>
      <c r="M6110" s="20">
        <f>VLOOKUP(G6110,PROCV!$A$110:$B$119,2,FALSE)</f>
        <v>1.4943255243453308</v>
      </c>
      <c r="N6110" s="17">
        <f t="shared" si="95"/>
        <v>244746.61167937567</v>
      </c>
    </row>
    <row r="6111" spans="1:14" x14ac:dyDescent="0.25">
      <c r="A6111" s="30" t="s">
        <v>48</v>
      </c>
      <c r="B6111" s="29">
        <v>101068</v>
      </c>
      <c r="C6111" s="28" t="s">
        <v>532</v>
      </c>
      <c r="D6111" s="27" t="s">
        <v>4</v>
      </c>
      <c r="E6111" s="27" t="s">
        <v>224</v>
      </c>
      <c r="F6111" s="26" t="str">
        <f>VLOOKUP(E6111,PROCV!$A$1:$B$107,2,TRUE)</f>
        <v>Patrimônio</v>
      </c>
      <c r="G6111" s="25">
        <v>2010</v>
      </c>
      <c r="H6111" s="24">
        <v>0</v>
      </c>
      <c r="I6111" s="23" t="str">
        <f>VLOOKUP(J6111,PROCV!$E$1:$F$27,2,FALSE)</f>
        <v>42 - Santa Catarina</v>
      </c>
      <c r="J6111" s="22" t="s">
        <v>79</v>
      </c>
      <c r="K6111" s="22">
        <v>0</v>
      </c>
      <c r="L6111" s="21">
        <v>50000</v>
      </c>
      <c r="M6111" s="20">
        <f>VLOOKUP(G6111,PROCV!$A$110:$B$119,2,FALSE)</f>
        <v>1.4943255243453308</v>
      </c>
      <c r="N6111" s="17">
        <f t="shared" si="95"/>
        <v>74716.276217266539</v>
      </c>
    </row>
    <row r="6112" spans="1:14" x14ac:dyDescent="0.25">
      <c r="A6112" s="30" t="s">
        <v>48</v>
      </c>
      <c r="B6112" s="29">
        <v>102281</v>
      </c>
      <c r="C6112" s="28" t="s">
        <v>531</v>
      </c>
      <c r="D6112" s="27" t="s">
        <v>4</v>
      </c>
      <c r="E6112" s="27" t="s">
        <v>224</v>
      </c>
      <c r="F6112" s="26" t="str">
        <f>VLOOKUP(E6112,PROCV!$A$1:$B$107,2,TRUE)</f>
        <v>Patrimônio</v>
      </c>
      <c r="G6112" s="25">
        <v>2010</v>
      </c>
      <c r="H6112" s="24">
        <v>0</v>
      </c>
      <c r="I6112" s="23" t="str">
        <f>VLOOKUP(J6112,PROCV!$E$1:$F$27,2,FALSE)</f>
        <v>43 - Rio Grande do Sul</v>
      </c>
      <c r="J6112" s="22" t="s">
        <v>56</v>
      </c>
      <c r="K6112" s="22">
        <v>0</v>
      </c>
      <c r="L6112" s="21">
        <v>50000</v>
      </c>
      <c r="M6112" s="20">
        <f>VLOOKUP(G6112,PROCV!$A$110:$B$119,2,FALSE)</f>
        <v>1.4943255243453308</v>
      </c>
      <c r="N6112" s="17">
        <f t="shared" si="95"/>
        <v>74716.276217266539</v>
      </c>
    </row>
    <row r="6113" spans="1:14" x14ac:dyDescent="0.25">
      <c r="A6113" s="30" t="s">
        <v>48</v>
      </c>
      <c r="B6113" s="29">
        <v>104646</v>
      </c>
      <c r="C6113" s="28" t="s">
        <v>530</v>
      </c>
      <c r="D6113" s="27" t="s">
        <v>4</v>
      </c>
      <c r="E6113" s="27" t="s">
        <v>224</v>
      </c>
      <c r="F6113" s="26" t="str">
        <f>VLOOKUP(E6113,PROCV!$A$1:$B$107,2,TRUE)</f>
        <v>Patrimônio</v>
      </c>
      <c r="G6113" s="25">
        <v>2010</v>
      </c>
      <c r="H6113" s="24">
        <v>0</v>
      </c>
      <c r="I6113" s="23" t="str">
        <f>VLOOKUP(J6113,PROCV!$E$1:$F$27,2,FALSE)</f>
        <v>31 - Minas Gerais</v>
      </c>
      <c r="J6113" s="22" t="s">
        <v>85</v>
      </c>
      <c r="K6113" s="22">
        <v>0</v>
      </c>
      <c r="L6113" s="21">
        <v>100000</v>
      </c>
      <c r="M6113" s="20">
        <f>VLOOKUP(G6113,PROCV!$A$110:$B$119,2,FALSE)</f>
        <v>1.4943255243453308</v>
      </c>
      <c r="N6113" s="17">
        <f t="shared" si="95"/>
        <v>149432.55243453308</v>
      </c>
    </row>
    <row r="6114" spans="1:14" x14ac:dyDescent="0.25">
      <c r="A6114" s="30" t="s">
        <v>48</v>
      </c>
      <c r="B6114" s="29">
        <v>106204</v>
      </c>
      <c r="C6114" s="28" t="s">
        <v>529</v>
      </c>
      <c r="D6114" s="27" t="s">
        <v>46</v>
      </c>
      <c r="E6114" s="27" t="s">
        <v>50</v>
      </c>
      <c r="F6114" s="26" t="str">
        <f>VLOOKUP(E6114,PROCV!$A$1:$B$107,2,TRUE)</f>
        <v>Educação e Criação em Artes</v>
      </c>
      <c r="G6114" s="25">
        <v>2010</v>
      </c>
      <c r="H6114" s="24">
        <v>0</v>
      </c>
      <c r="I6114" s="23" t="str">
        <f>VLOOKUP(J6114,PROCV!$E$1:$F$27,2,FALSE)</f>
        <v>35 - São Paulo</v>
      </c>
      <c r="J6114" s="22" t="s">
        <v>76</v>
      </c>
      <c r="K6114" s="22">
        <v>0</v>
      </c>
      <c r="L6114" s="21">
        <v>169772</v>
      </c>
      <c r="M6114" s="20">
        <f>VLOOKUP(G6114,PROCV!$A$110:$B$119,2,FALSE)</f>
        <v>1.4943255243453308</v>
      </c>
      <c r="N6114" s="17">
        <f t="shared" si="95"/>
        <v>253694.6329191555</v>
      </c>
    </row>
    <row r="6115" spans="1:14" x14ac:dyDescent="0.25">
      <c r="A6115" s="30" t="s">
        <v>48</v>
      </c>
      <c r="B6115" s="29">
        <v>1010514</v>
      </c>
      <c r="C6115" s="28" t="s">
        <v>528</v>
      </c>
      <c r="D6115" s="27" t="s">
        <v>4</v>
      </c>
      <c r="E6115" s="27" t="s">
        <v>224</v>
      </c>
      <c r="F6115" s="26" t="str">
        <f>VLOOKUP(E6115,PROCV!$A$1:$B$107,2,TRUE)</f>
        <v>Patrimônio</v>
      </c>
      <c r="G6115" s="25">
        <v>2010</v>
      </c>
      <c r="H6115" s="24">
        <v>0</v>
      </c>
      <c r="I6115" s="23" t="str">
        <f>VLOOKUP(J6115,PROCV!$E$1:$F$27,2,FALSE)</f>
        <v>24 - Rio Grande do Norte</v>
      </c>
      <c r="J6115" s="22" t="s">
        <v>54</v>
      </c>
      <c r="K6115" s="22">
        <v>0</v>
      </c>
      <c r="L6115" s="21">
        <v>50000</v>
      </c>
      <c r="M6115" s="20">
        <f>VLOOKUP(G6115,PROCV!$A$110:$B$119,2,FALSE)</f>
        <v>1.4943255243453308</v>
      </c>
      <c r="N6115" s="17">
        <f t="shared" si="95"/>
        <v>74716.276217266539</v>
      </c>
    </row>
    <row r="6116" spans="1:14" x14ac:dyDescent="0.25">
      <c r="A6116" s="30" t="s">
        <v>48</v>
      </c>
      <c r="B6116" s="29">
        <v>101825</v>
      </c>
      <c r="C6116" s="28" t="s">
        <v>527</v>
      </c>
      <c r="D6116" s="27" t="s">
        <v>46</v>
      </c>
      <c r="E6116" s="27" t="s">
        <v>50</v>
      </c>
      <c r="F6116" s="26" t="str">
        <f>VLOOKUP(E6116,PROCV!$A$1:$B$107,2,TRUE)</f>
        <v>Educação e Criação em Artes</v>
      </c>
      <c r="G6116" s="25">
        <v>2010</v>
      </c>
      <c r="H6116" s="24">
        <v>0</v>
      </c>
      <c r="I6116" s="23" t="str">
        <f>VLOOKUP(J6116,PROCV!$E$1:$F$27,2,FALSE)</f>
        <v>31 - Minas Gerais</v>
      </c>
      <c r="J6116" s="22" t="s">
        <v>85</v>
      </c>
      <c r="K6116" s="22">
        <v>0</v>
      </c>
      <c r="L6116" s="21">
        <v>89258</v>
      </c>
      <c r="M6116" s="20">
        <f>VLOOKUP(G6116,PROCV!$A$110:$B$119,2,FALSE)</f>
        <v>1.4943255243453308</v>
      </c>
      <c r="N6116" s="17">
        <f t="shared" si="95"/>
        <v>133380.50765201554</v>
      </c>
    </row>
    <row r="6117" spans="1:14" x14ac:dyDescent="0.25">
      <c r="A6117" s="30" t="s">
        <v>48</v>
      </c>
      <c r="B6117" s="29">
        <v>105880</v>
      </c>
      <c r="C6117" s="28" t="s">
        <v>526</v>
      </c>
      <c r="D6117" s="27" t="s">
        <v>46</v>
      </c>
      <c r="E6117" s="27" t="s">
        <v>50</v>
      </c>
      <c r="F6117" s="26" t="str">
        <f>VLOOKUP(E6117,PROCV!$A$1:$B$107,2,TRUE)</f>
        <v>Educação e Criação em Artes</v>
      </c>
      <c r="G6117" s="25">
        <v>2010</v>
      </c>
      <c r="H6117" s="24">
        <v>0</v>
      </c>
      <c r="I6117" s="23" t="str">
        <f>VLOOKUP(J6117,PROCV!$E$1:$F$27,2,FALSE)</f>
        <v>53 - Distrito Federal</v>
      </c>
      <c r="J6117" s="22" t="s">
        <v>75</v>
      </c>
      <c r="K6117" s="22">
        <v>0</v>
      </c>
      <c r="L6117" s="21">
        <v>150000</v>
      </c>
      <c r="M6117" s="20">
        <f>VLOOKUP(G6117,PROCV!$A$110:$B$119,2,FALSE)</f>
        <v>1.4943255243453308</v>
      </c>
      <c r="N6117" s="17">
        <f t="shared" si="95"/>
        <v>224148.82865179962</v>
      </c>
    </row>
    <row r="6118" spans="1:14" x14ac:dyDescent="0.25">
      <c r="A6118" s="30" t="s">
        <v>48</v>
      </c>
      <c r="B6118" s="29">
        <v>108674</v>
      </c>
      <c r="C6118" s="28" t="s">
        <v>525</v>
      </c>
      <c r="D6118" s="27" t="s">
        <v>524</v>
      </c>
      <c r="E6118" s="27" t="s">
        <v>523</v>
      </c>
      <c r="F6118" s="26" t="str">
        <f>VLOOKUP(E6118,PROCV!$A$1:$B$107,2,TRUE)</f>
        <v>Patrimônio</v>
      </c>
      <c r="G6118" s="25">
        <v>2010</v>
      </c>
      <c r="H6118" s="24">
        <v>0</v>
      </c>
      <c r="I6118" s="23" t="str">
        <f>VLOOKUP(J6118,PROCV!$E$1:$F$27,2,FALSE)</f>
        <v>33 - Rio de Janeiro</v>
      </c>
      <c r="J6118" s="22" t="s">
        <v>82</v>
      </c>
      <c r="K6118" s="22">
        <v>0</v>
      </c>
      <c r="L6118" s="21">
        <v>1355094.4</v>
      </c>
      <c r="M6118" s="20">
        <f>VLOOKUP(G6118,PROCV!$A$110:$B$119,2,FALSE)</f>
        <v>1.4943255243453308</v>
      </c>
      <c r="N6118" s="17">
        <f t="shared" si="95"/>
        <v>2024952.1498174213</v>
      </c>
    </row>
    <row r="6119" spans="1:14" x14ac:dyDescent="0.25">
      <c r="A6119" s="30" t="s">
        <v>48</v>
      </c>
      <c r="B6119" s="29">
        <v>104297</v>
      </c>
      <c r="C6119" s="28" t="s">
        <v>522</v>
      </c>
      <c r="D6119" s="27" t="s">
        <v>46</v>
      </c>
      <c r="E6119" s="27" t="s">
        <v>155</v>
      </c>
      <c r="F6119" s="26" t="str">
        <f>VLOOKUP(E6119,PROCV!$A$1:$B$107,2,TRUE)</f>
        <v>Patrimônio</v>
      </c>
      <c r="G6119" s="25">
        <v>2010</v>
      </c>
      <c r="H6119" s="24">
        <v>0</v>
      </c>
      <c r="I6119" s="23" t="str">
        <f>VLOOKUP(J6119,PROCV!$E$1:$F$27,2,FALSE)</f>
        <v>33 - Rio de Janeiro</v>
      </c>
      <c r="J6119" s="22" t="s">
        <v>82</v>
      </c>
      <c r="K6119" s="22">
        <v>0</v>
      </c>
      <c r="L6119" s="21">
        <v>670360</v>
      </c>
      <c r="M6119" s="20">
        <f>VLOOKUP(G6119,PROCV!$A$110:$B$119,2,FALSE)</f>
        <v>1.4943255243453308</v>
      </c>
      <c r="N6119" s="17">
        <f t="shared" si="95"/>
        <v>1001736.058500136</v>
      </c>
    </row>
    <row r="6120" spans="1:14" x14ac:dyDescent="0.25">
      <c r="A6120" s="30" t="s">
        <v>48</v>
      </c>
      <c r="B6120" s="29">
        <v>102736</v>
      </c>
      <c r="C6120" s="28" t="s">
        <v>521</v>
      </c>
      <c r="D6120" s="27" t="s">
        <v>46</v>
      </c>
      <c r="E6120" s="27" t="s">
        <v>50</v>
      </c>
      <c r="F6120" s="26" t="str">
        <f>VLOOKUP(E6120,PROCV!$A$1:$B$107,2,TRUE)</f>
        <v>Educação e Criação em Artes</v>
      </c>
      <c r="G6120" s="25">
        <v>2010</v>
      </c>
      <c r="H6120" s="24">
        <v>0</v>
      </c>
      <c r="I6120" s="23" t="str">
        <f>VLOOKUP(J6120,PROCV!$E$1:$F$27,2,FALSE)</f>
        <v>53 - Distrito Federal</v>
      </c>
      <c r="J6120" s="22" t="s">
        <v>75</v>
      </c>
      <c r="K6120" s="22">
        <v>0</v>
      </c>
      <c r="L6120" s="21">
        <v>150000</v>
      </c>
      <c r="M6120" s="20">
        <f>VLOOKUP(G6120,PROCV!$A$110:$B$119,2,FALSE)</f>
        <v>1.4943255243453308</v>
      </c>
      <c r="N6120" s="17">
        <f t="shared" si="95"/>
        <v>224148.82865179962</v>
      </c>
    </row>
    <row r="6121" spans="1:14" x14ac:dyDescent="0.25">
      <c r="A6121" s="30" t="s">
        <v>48</v>
      </c>
      <c r="B6121" s="29">
        <v>103177</v>
      </c>
      <c r="C6121" s="28" t="s">
        <v>520</v>
      </c>
      <c r="D6121" s="27" t="s">
        <v>46</v>
      </c>
      <c r="E6121" s="27" t="s">
        <v>50</v>
      </c>
      <c r="F6121" s="26" t="str">
        <f>VLOOKUP(E6121,PROCV!$A$1:$B$107,2,TRUE)</f>
        <v>Educação e Criação em Artes</v>
      </c>
      <c r="G6121" s="25">
        <v>2010</v>
      </c>
      <c r="H6121" s="24">
        <v>0</v>
      </c>
      <c r="I6121" s="23" t="str">
        <f>VLOOKUP(J6121,PROCV!$E$1:$F$27,2,FALSE)</f>
        <v>53 - Distrito Federal</v>
      </c>
      <c r="J6121" s="22" t="s">
        <v>75</v>
      </c>
      <c r="K6121" s="22">
        <v>0</v>
      </c>
      <c r="L6121" s="21">
        <v>80000</v>
      </c>
      <c r="M6121" s="20">
        <f>VLOOKUP(G6121,PROCV!$A$110:$B$119,2,FALSE)</f>
        <v>1.4943255243453308</v>
      </c>
      <c r="N6121" s="17">
        <f t="shared" si="95"/>
        <v>119546.04194762647</v>
      </c>
    </row>
    <row r="6122" spans="1:14" x14ac:dyDescent="0.25">
      <c r="A6122" s="30" t="s">
        <v>48</v>
      </c>
      <c r="B6122" s="29">
        <v>104359</v>
      </c>
      <c r="C6122" s="28" t="s">
        <v>519</v>
      </c>
      <c r="D6122" s="27" t="s">
        <v>114</v>
      </c>
      <c r="E6122" s="27" t="s">
        <v>113</v>
      </c>
      <c r="F6122" s="26" t="str">
        <f>VLOOKUP(E6122,PROCV!$A$1:$B$107,2,TRUE)</f>
        <v>Música</v>
      </c>
      <c r="G6122" s="25">
        <v>2010</v>
      </c>
      <c r="H6122" s="24">
        <v>0</v>
      </c>
      <c r="I6122" s="23" t="str">
        <f>VLOOKUP(J6122,PROCV!$E$1:$F$27,2,FALSE)</f>
        <v>16 - Amapá</v>
      </c>
      <c r="J6122" s="22" t="s">
        <v>61</v>
      </c>
      <c r="K6122" s="22">
        <v>0</v>
      </c>
      <c r="L6122" s="21">
        <v>200000</v>
      </c>
      <c r="M6122" s="20">
        <f>VLOOKUP(G6122,PROCV!$A$110:$B$119,2,FALSE)</f>
        <v>1.4943255243453308</v>
      </c>
      <c r="N6122" s="17">
        <f t="shared" si="95"/>
        <v>298865.10486906616</v>
      </c>
    </row>
    <row r="6123" spans="1:14" x14ac:dyDescent="0.25">
      <c r="A6123" s="30" t="s">
        <v>48</v>
      </c>
      <c r="B6123" s="29">
        <v>106221</v>
      </c>
      <c r="C6123" s="28" t="s">
        <v>518</v>
      </c>
      <c r="D6123" s="27" t="s">
        <v>46</v>
      </c>
      <c r="E6123" s="27" t="s">
        <v>50</v>
      </c>
      <c r="F6123" s="26" t="str">
        <f>VLOOKUP(E6123,PROCV!$A$1:$B$107,2,TRUE)</f>
        <v>Educação e Criação em Artes</v>
      </c>
      <c r="G6123" s="25">
        <v>2010</v>
      </c>
      <c r="H6123" s="24">
        <v>0</v>
      </c>
      <c r="I6123" s="23" t="str">
        <f>VLOOKUP(J6123,PROCV!$E$1:$F$27,2,FALSE)</f>
        <v>29 - Bahia</v>
      </c>
      <c r="J6123" s="22" t="s">
        <v>73</v>
      </c>
      <c r="K6123" s="22">
        <v>0</v>
      </c>
      <c r="L6123" s="21">
        <v>757262.4</v>
      </c>
      <c r="M6123" s="20">
        <f>VLOOKUP(G6123,PROCV!$A$110:$B$119,2,FALSE)</f>
        <v>1.4943255243453308</v>
      </c>
      <c r="N6123" s="17">
        <f t="shared" si="95"/>
        <v>1131596.5329470036</v>
      </c>
    </row>
    <row r="6124" spans="1:14" x14ac:dyDescent="0.25">
      <c r="A6124" s="30" t="s">
        <v>48</v>
      </c>
      <c r="B6124" s="29">
        <v>104450</v>
      </c>
      <c r="C6124" s="28" t="s">
        <v>517</v>
      </c>
      <c r="D6124" s="27" t="s">
        <v>46</v>
      </c>
      <c r="E6124" s="27" t="s">
        <v>50</v>
      </c>
      <c r="F6124" s="26" t="str">
        <f>VLOOKUP(E6124,PROCV!$A$1:$B$107,2,TRUE)</f>
        <v>Educação e Criação em Artes</v>
      </c>
      <c r="G6124" s="25">
        <v>2010</v>
      </c>
      <c r="H6124" s="24">
        <v>0</v>
      </c>
      <c r="I6124" s="23" t="str">
        <f>VLOOKUP(J6124,PROCV!$E$1:$F$27,2,FALSE)</f>
        <v>25 - Paraíba</v>
      </c>
      <c r="J6124" s="22" t="s">
        <v>346</v>
      </c>
      <c r="K6124" s="22">
        <v>0</v>
      </c>
      <c r="L6124" s="21">
        <v>53472.160000000003</v>
      </c>
      <c r="M6124" s="20">
        <f>VLOOKUP(G6124,PROCV!$A$110:$B$119,2,FALSE)</f>
        <v>1.4943255243453308</v>
      </c>
      <c r="N6124" s="17">
        <f t="shared" si="95"/>
        <v>79904.813529877429</v>
      </c>
    </row>
    <row r="6125" spans="1:14" x14ac:dyDescent="0.25">
      <c r="A6125" s="30" t="s">
        <v>48</v>
      </c>
      <c r="B6125" s="29">
        <v>104731</v>
      </c>
      <c r="C6125" s="28" t="s">
        <v>516</v>
      </c>
      <c r="D6125" s="27" t="s">
        <v>46</v>
      </c>
      <c r="E6125" s="27" t="s">
        <v>50</v>
      </c>
      <c r="F6125" s="26" t="str">
        <f>VLOOKUP(E6125,PROCV!$A$1:$B$107,2,TRUE)</f>
        <v>Educação e Criação em Artes</v>
      </c>
      <c r="G6125" s="25">
        <v>2010</v>
      </c>
      <c r="H6125" s="24">
        <v>0</v>
      </c>
      <c r="I6125" s="23" t="str">
        <f>VLOOKUP(J6125,PROCV!$E$1:$F$27,2,FALSE)</f>
        <v>12 - Acre</v>
      </c>
      <c r="J6125" s="22" t="s">
        <v>71</v>
      </c>
      <c r="K6125" s="22">
        <v>0</v>
      </c>
      <c r="L6125" s="21">
        <v>186463</v>
      </c>
      <c r="M6125" s="20">
        <f>VLOOKUP(G6125,PROCV!$A$110:$B$119,2,FALSE)</f>
        <v>1.4943255243453308</v>
      </c>
      <c r="N6125" s="17">
        <f t="shared" si="95"/>
        <v>278636.42024600343</v>
      </c>
    </row>
    <row r="6126" spans="1:14" x14ac:dyDescent="0.25">
      <c r="A6126" s="30" t="s">
        <v>48</v>
      </c>
      <c r="B6126" s="29">
        <v>1012343</v>
      </c>
      <c r="C6126" s="28" t="s">
        <v>515</v>
      </c>
      <c r="D6126" s="27" t="s">
        <v>4</v>
      </c>
      <c r="E6126" s="27" t="s">
        <v>259</v>
      </c>
      <c r="F6126" s="26" t="str">
        <f>VLOOKUP(E6126,PROCV!$A$1:$B$107,2,TRUE)</f>
        <v>Arquitetura e Design</v>
      </c>
      <c r="G6126" s="25">
        <v>2010</v>
      </c>
      <c r="H6126" s="24">
        <v>0</v>
      </c>
      <c r="I6126" s="23" t="str">
        <f>VLOOKUP(J6126,PROCV!$E$1:$F$27,2,FALSE)</f>
        <v>43 - Rio Grande do Sul</v>
      </c>
      <c r="J6126" s="22" t="s">
        <v>56</v>
      </c>
      <c r="K6126" s="22">
        <v>0</v>
      </c>
      <c r="L6126" s="21">
        <v>150000</v>
      </c>
      <c r="M6126" s="20">
        <f>VLOOKUP(G6126,PROCV!$A$110:$B$119,2,FALSE)</f>
        <v>1.4943255243453308</v>
      </c>
      <c r="N6126" s="17">
        <f t="shared" si="95"/>
        <v>224148.82865179962</v>
      </c>
    </row>
    <row r="6127" spans="1:14" x14ac:dyDescent="0.25">
      <c r="A6127" s="30" t="s">
        <v>48</v>
      </c>
      <c r="B6127" s="29">
        <v>102079</v>
      </c>
      <c r="C6127" s="28" t="s">
        <v>514</v>
      </c>
      <c r="D6127" s="27" t="s">
        <v>46</v>
      </c>
      <c r="E6127" s="27" t="s">
        <v>50</v>
      </c>
      <c r="F6127" s="26" t="str">
        <f>VLOOKUP(E6127,PROCV!$A$1:$B$107,2,TRUE)</f>
        <v>Educação e Criação em Artes</v>
      </c>
      <c r="G6127" s="25">
        <v>2010</v>
      </c>
      <c r="H6127" s="24">
        <v>0</v>
      </c>
      <c r="I6127" s="23" t="str">
        <f>VLOOKUP(J6127,PROCV!$E$1:$F$27,2,FALSE)</f>
        <v>53 - Distrito Federal</v>
      </c>
      <c r="J6127" s="22" t="s">
        <v>75</v>
      </c>
      <c r="K6127" s="22">
        <v>0</v>
      </c>
      <c r="L6127" s="21">
        <v>71035</v>
      </c>
      <c r="M6127" s="20">
        <f>VLOOKUP(G6127,PROCV!$A$110:$B$119,2,FALSE)</f>
        <v>1.4943255243453308</v>
      </c>
      <c r="N6127" s="17">
        <f t="shared" si="95"/>
        <v>106149.41362187058</v>
      </c>
    </row>
    <row r="6128" spans="1:14" x14ac:dyDescent="0.25">
      <c r="A6128" s="30" t="s">
        <v>48</v>
      </c>
      <c r="B6128" s="29">
        <v>1010401</v>
      </c>
      <c r="C6128" s="28" t="s">
        <v>513</v>
      </c>
      <c r="D6128" s="27" t="s">
        <v>46</v>
      </c>
      <c r="E6128" s="27" t="s">
        <v>50</v>
      </c>
      <c r="F6128" s="26" t="str">
        <f>VLOOKUP(E6128,PROCV!$A$1:$B$107,2,TRUE)</f>
        <v>Educação e Criação em Artes</v>
      </c>
      <c r="G6128" s="25">
        <v>2010</v>
      </c>
      <c r="H6128" s="24">
        <v>0</v>
      </c>
      <c r="I6128" s="23" t="str">
        <f>VLOOKUP(J6128,PROCV!$E$1:$F$27,2,FALSE)</f>
        <v>29 - Bahia</v>
      </c>
      <c r="J6128" s="22" t="s">
        <v>73</v>
      </c>
      <c r="K6128" s="22">
        <v>0</v>
      </c>
      <c r="L6128" s="21">
        <v>777801.41</v>
      </c>
      <c r="M6128" s="20">
        <f>VLOOKUP(G6128,PROCV!$A$110:$B$119,2,FALSE)</f>
        <v>1.4943255243453308</v>
      </c>
      <c r="N6128" s="17">
        <f t="shared" si="95"/>
        <v>1162288.4998347878</v>
      </c>
    </row>
    <row r="6129" spans="1:14" x14ac:dyDescent="0.25">
      <c r="A6129" s="30" t="s">
        <v>48</v>
      </c>
      <c r="B6129" s="29">
        <v>106926</v>
      </c>
      <c r="C6129" s="28" t="s">
        <v>512</v>
      </c>
      <c r="D6129" s="27" t="s">
        <v>4</v>
      </c>
      <c r="E6129" s="27" t="s">
        <v>305</v>
      </c>
      <c r="F6129" s="26" t="str">
        <f>VLOOKUP(E6129,PROCV!$A$1:$B$107,2,TRUE)</f>
        <v>Audiovisual</v>
      </c>
      <c r="G6129" s="25">
        <v>2010</v>
      </c>
      <c r="H6129" s="24">
        <v>0</v>
      </c>
      <c r="I6129" s="23" t="str">
        <f>VLOOKUP(J6129,PROCV!$E$1:$F$27,2,FALSE)</f>
        <v>35 - São Paulo</v>
      </c>
      <c r="J6129" s="22" t="s">
        <v>76</v>
      </c>
      <c r="K6129" s="22">
        <v>0</v>
      </c>
      <c r="L6129" s="21">
        <v>300000</v>
      </c>
      <c r="M6129" s="20">
        <f>VLOOKUP(G6129,PROCV!$A$110:$B$119,2,FALSE)</f>
        <v>1.4943255243453308</v>
      </c>
      <c r="N6129" s="17">
        <f t="shared" si="95"/>
        <v>448297.65730359923</v>
      </c>
    </row>
    <row r="6130" spans="1:14" x14ac:dyDescent="0.25">
      <c r="A6130" s="30" t="s">
        <v>48</v>
      </c>
      <c r="B6130" s="29">
        <v>103180</v>
      </c>
      <c r="C6130" s="28" t="s">
        <v>511</v>
      </c>
      <c r="D6130" s="27" t="s">
        <v>114</v>
      </c>
      <c r="E6130" s="27" t="s">
        <v>113</v>
      </c>
      <c r="F6130" s="26" t="str">
        <f>VLOOKUP(E6130,PROCV!$A$1:$B$107,2,TRUE)</f>
        <v>Música</v>
      </c>
      <c r="G6130" s="25">
        <v>2010</v>
      </c>
      <c r="H6130" s="24">
        <v>0</v>
      </c>
      <c r="I6130" s="23" t="str">
        <f>VLOOKUP(J6130,PROCV!$E$1:$F$27,2,FALSE)</f>
        <v>23 - Ceará</v>
      </c>
      <c r="J6130" s="22" t="s">
        <v>52</v>
      </c>
      <c r="K6130" s="22">
        <v>0</v>
      </c>
      <c r="L6130" s="21">
        <v>450000</v>
      </c>
      <c r="M6130" s="20">
        <f>VLOOKUP(G6130,PROCV!$A$110:$B$119,2,FALSE)</f>
        <v>1.4943255243453308</v>
      </c>
      <c r="N6130" s="17">
        <f t="shared" si="95"/>
        <v>672446.48595539888</v>
      </c>
    </row>
    <row r="6131" spans="1:14" x14ac:dyDescent="0.25">
      <c r="A6131" s="30" t="s">
        <v>48</v>
      </c>
      <c r="B6131" s="29">
        <v>108775</v>
      </c>
      <c r="C6131" s="28" t="s">
        <v>510</v>
      </c>
      <c r="D6131" s="27" t="s">
        <v>4</v>
      </c>
      <c r="E6131" s="27" t="s">
        <v>224</v>
      </c>
      <c r="F6131" s="26" t="str">
        <f>VLOOKUP(E6131,PROCV!$A$1:$B$107,2,TRUE)</f>
        <v>Patrimônio</v>
      </c>
      <c r="G6131" s="25">
        <v>2010</v>
      </c>
      <c r="H6131" s="24">
        <v>0</v>
      </c>
      <c r="I6131" s="23" t="str">
        <f>VLOOKUP(J6131,PROCV!$E$1:$F$27,2,FALSE)</f>
        <v>33 - Rio de Janeiro</v>
      </c>
      <c r="J6131" s="22" t="s">
        <v>82</v>
      </c>
      <c r="K6131" s="22">
        <v>0</v>
      </c>
      <c r="L6131" s="21">
        <v>72749.899999999994</v>
      </c>
      <c r="M6131" s="20">
        <f>VLOOKUP(G6131,PROCV!$A$110:$B$119,2,FALSE)</f>
        <v>1.4943255243453308</v>
      </c>
      <c r="N6131" s="17">
        <f t="shared" si="95"/>
        <v>108712.03246357037</v>
      </c>
    </row>
    <row r="6132" spans="1:14" x14ac:dyDescent="0.25">
      <c r="A6132" s="30" t="s">
        <v>48</v>
      </c>
      <c r="B6132" s="29">
        <v>107352</v>
      </c>
      <c r="C6132" s="28" t="s">
        <v>509</v>
      </c>
      <c r="D6132" s="27" t="s">
        <v>4</v>
      </c>
      <c r="E6132" s="27" t="s">
        <v>305</v>
      </c>
      <c r="F6132" s="26" t="str">
        <f>VLOOKUP(E6132,PROCV!$A$1:$B$107,2,TRUE)</f>
        <v>Audiovisual</v>
      </c>
      <c r="G6132" s="25">
        <v>2010</v>
      </c>
      <c r="H6132" s="24">
        <v>0</v>
      </c>
      <c r="I6132" s="23" t="str">
        <f>VLOOKUP(J6132,PROCV!$E$1:$F$27,2,FALSE)</f>
        <v>31 - Minas Gerais</v>
      </c>
      <c r="J6132" s="22" t="s">
        <v>85</v>
      </c>
      <c r="K6132" s="22">
        <v>0</v>
      </c>
      <c r="L6132" s="21">
        <v>200000</v>
      </c>
      <c r="M6132" s="20">
        <f>VLOOKUP(G6132,PROCV!$A$110:$B$119,2,FALSE)</f>
        <v>1.4943255243453308</v>
      </c>
      <c r="N6132" s="17">
        <f t="shared" si="95"/>
        <v>298865.10486906616</v>
      </c>
    </row>
    <row r="6133" spans="1:14" x14ac:dyDescent="0.25">
      <c r="A6133" s="30" t="s">
        <v>48</v>
      </c>
      <c r="B6133" s="29">
        <v>107639</v>
      </c>
      <c r="C6133" s="28" t="s">
        <v>508</v>
      </c>
      <c r="D6133" s="27" t="s">
        <v>4</v>
      </c>
      <c r="E6133" s="27" t="s">
        <v>224</v>
      </c>
      <c r="F6133" s="26" t="str">
        <f>VLOOKUP(E6133,PROCV!$A$1:$B$107,2,TRUE)</f>
        <v>Patrimônio</v>
      </c>
      <c r="G6133" s="25">
        <v>2010</v>
      </c>
      <c r="H6133" s="24">
        <v>0</v>
      </c>
      <c r="I6133" s="23" t="str">
        <f>VLOOKUP(J6133,PROCV!$E$1:$F$27,2,FALSE)</f>
        <v>31 - Minas Gerais</v>
      </c>
      <c r="J6133" s="22" t="s">
        <v>85</v>
      </c>
      <c r="K6133" s="22">
        <v>0</v>
      </c>
      <c r="L6133" s="21">
        <v>200000</v>
      </c>
      <c r="M6133" s="20">
        <f>VLOOKUP(G6133,PROCV!$A$110:$B$119,2,FALSE)</f>
        <v>1.4943255243453308</v>
      </c>
      <c r="N6133" s="17">
        <f t="shared" si="95"/>
        <v>298865.10486906616</v>
      </c>
    </row>
    <row r="6134" spans="1:14" x14ac:dyDescent="0.25">
      <c r="A6134" s="30" t="s">
        <v>48</v>
      </c>
      <c r="B6134" s="29">
        <v>103324</v>
      </c>
      <c r="C6134" s="28" t="s">
        <v>507</v>
      </c>
      <c r="D6134" s="27" t="s">
        <v>46</v>
      </c>
      <c r="E6134" s="27" t="s">
        <v>50</v>
      </c>
      <c r="F6134" s="26" t="str">
        <f>VLOOKUP(E6134,PROCV!$A$1:$B$107,2,TRUE)</f>
        <v>Educação e Criação em Artes</v>
      </c>
      <c r="G6134" s="25">
        <v>2010</v>
      </c>
      <c r="H6134" s="24">
        <v>0</v>
      </c>
      <c r="I6134" s="23" t="str">
        <f>VLOOKUP(J6134,PROCV!$E$1:$F$27,2,FALSE)</f>
        <v>35 - São Paulo</v>
      </c>
      <c r="J6134" s="22" t="s">
        <v>76</v>
      </c>
      <c r="K6134" s="22">
        <v>0</v>
      </c>
      <c r="L6134" s="21">
        <v>400000</v>
      </c>
      <c r="M6134" s="20">
        <f>VLOOKUP(G6134,PROCV!$A$110:$B$119,2,FALSE)</f>
        <v>1.4943255243453308</v>
      </c>
      <c r="N6134" s="17">
        <f t="shared" si="95"/>
        <v>597730.20973813231</v>
      </c>
    </row>
    <row r="6135" spans="1:14" x14ac:dyDescent="0.25">
      <c r="A6135" s="30" t="s">
        <v>48</v>
      </c>
      <c r="B6135" s="29">
        <v>103951</v>
      </c>
      <c r="C6135" s="28" t="s">
        <v>506</v>
      </c>
      <c r="D6135" s="27" t="s">
        <v>46</v>
      </c>
      <c r="E6135" s="27" t="s">
        <v>50</v>
      </c>
      <c r="F6135" s="26" t="str">
        <f>VLOOKUP(E6135,PROCV!$A$1:$B$107,2,TRUE)</f>
        <v>Educação e Criação em Artes</v>
      </c>
      <c r="G6135" s="25">
        <v>2010</v>
      </c>
      <c r="H6135" s="24">
        <v>0</v>
      </c>
      <c r="I6135" s="23" t="str">
        <f>VLOOKUP(J6135,PROCV!$E$1:$F$27,2,FALSE)</f>
        <v>29 - Bahia</v>
      </c>
      <c r="J6135" s="22" t="s">
        <v>73</v>
      </c>
      <c r="K6135" s="22">
        <v>0</v>
      </c>
      <c r="L6135" s="21">
        <v>100000</v>
      </c>
      <c r="M6135" s="20">
        <f>VLOOKUP(G6135,PROCV!$A$110:$B$119,2,FALSE)</f>
        <v>1.4943255243453308</v>
      </c>
      <c r="N6135" s="17">
        <f t="shared" si="95"/>
        <v>149432.55243453308</v>
      </c>
    </row>
    <row r="6136" spans="1:14" x14ac:dyDescent="0.25">
      <c r="A6136" s="30" t="s">
        <v>48</v>
      </c>
      <c r="B6136" s="29">
        <v>93657</v>
      </c>
      <c r="C6136" s="28" t="s">
        <v>505</v>
      </c>
      <c r="D6136" s="27" t="s">
        <v>314</v>
      </c>
      <c r="E6136" s="27" t="s">
        <v>504</v>
      </c>
      <c r="F6136" s="26" t="str">
        <f>VLOOKUP(E6136,PROCV!$A$1:$B$107,2,TRUE)</f>
        <v>Artes Cênicas e Espetáculo</v>
      </c>
      <c r="G6136" s="31">
        <v>2010</v>
      </c>
      <c r="H6136" s="24">
        <v>0</v>
      </c>
      <c r="I6136" s="23" t="str">
        <f>VLOOKUP(J6136,PROCV!$E$1:$F$27,2,FALSE)</f>
        <v>42 - Santa Catarina</v>
      </c>
      <c r="J6136" s="22" t="s">
        <v>79</v>
      </c>
      <c r="K6136" s="22">
        <v>0</v>
      </c>
      <c r="L6136" s="21">
        <v>255035</v>
      </c>
      <c r="M6136" s="20">
        <f>VLOOKUP(G6136,PROCV!$A$110:$B$119,2,FALSE)</f>
        <v>1.4943255243453308</v>
      </c>
      <c r="N6136" s="17">
        <f t="shared" si="95"/>
        <v>381105.31010141142</v>
      </c>
    </row>
    <row r="6137" spans="1:14" x14ac:dyDescent="0.25">
      <c r="A6137" s="30" t="s">
        <v>48</v>
      </c>
      <c r="B6137" s="29">
        <v>102816</v>
      </c>
      <c r="C6137" s="28" t="s">
        <v>503</v>
      </c>
      <c r="D6137" s="27" t="s">
        <v>46</v>
      </c>
      <c r="E6137" s="27" t="s">
        <v>50</v>
      </c>
      <c r="F6137" s="26" t="str">
        <f>VLOOKUP(E6137,PROCV!$A$1:$B$107,2,TRUE)</f>
        <v>Educação e Criação em Artes</v>
      </c>
      <c r="G6137" s="25">
        <v>2010</v>
      </c>
      <c r="H6137" s="24">
        <v>0</v>
      </c>
      <c r="I6137" s="23" t="str">
        <f>VLOOKUP(J6137,PROCV!$E$1:$F$27,2,FALSE)</f>
        <v>29 - Bahia</v>
      </c>
      <c r="J6137" s="22" t="s">
        <v>73</v>
      </c>
      <c r="K6137" s="22">
        <v>0</v>
      </c>
      <c r="L6137" s="21">
        <v>100000</v>
      </c>
      <c r="M6137" s="20">
        <f>VLOOKUP(G6137,PROCV!$A$110:$B$119,2,FALSE)</f>
        <v>1.4943255243453308</v>
      </c>
      <c r="N6137" s="17">
        <f t="shared" si="95"/>
        <v>149432.55243453308</v>
      </c>
    </row>
    <row r="6138" spans="1:14" x14ac:dyDescent="0.25">
      <c r="A6138" s="30" t="s">
        <v>48</v>
      </c>
      <c r="B6138" s="29">
        <v>1010400</v>
      </c>
      <c r="C6138" s="28" t="s">
        <v>502</v>
      </c>
      <c r="D6138" s="27" t="s">
        <v>4</v>
      </c>
      <c r="E6138" s="27" t="s">
        <v>224</v>
      </c>
      <c r="F6138" s="26" t="str">
        <f>VLOOKUP(E6138,PROCV!$A$1:$B$107,2,TRUE)</f>
        <v>Patrimônio</v>
      </c>
      <c r="G6138" s="25">
        <v>2010</v>
      </c>
      <c r="H6138" s="24">
        <v>0</v>
      </c>
      <c r="I6138" s="23" t="str">
        <f>VLOOKUP(J6138,PROCV!$E$1:$F$27,2,FALSE)</f>
        <v>41 - Paraná</v>
      </c>
      <c r="J6138" s="22" t="s">
        <v>106</v>
      </c>
      <c r="K6138" s="22">
        <v>0</v>
      </c>
      <c r="L6138" s="21">
        <v>100000</v>
      </c>
      <c r="M6138" s="20">
        <f>VLOOKUP(G6138,PROCV!$A$110:$B$119,2,FALSE)</f>
        <v>1.4943255243453308</v>
      </c>
      <c r="N6138" s="17">
        <f t="shared" si="95"/>
        <v>149432.55243453308</v>
      </c>
    </row>
    <row r="6139" spans="1:14" x14ac:dyDescent="0.25">
      <c r="A6139" s="30" t="s">
        <v>48</v>
      </c>
      <c r="B6139" s="29">
        <v>106228</v>
      </c>
      <c r="C6139" s="28" t="s">
        <v>501</v>
      </c>
      <c r="D6139" s="27" t="s">
        <v>4</v>
      </c>
      <c r="E6139" s="27" t="s">
        <v>271</v>
      </c>
      <c r="F6139" s="26" t="str">
        <f>VLOOKUP(E6139,PROCV!$A$1:$B$107,2,TRUE)</f>
        <v>Patrimônio</v>
      </c>
      <c r="G6139" s="25">
        <v>2010</v>
      </c>
      <c r="H6139" s="24">
        <v>0</v>
      </c>
      <c r="I6139" s="23" t="str">
        <f>VLOOKUP(J6139,PROCV!$E$1:$F$27,2,FALSE)</f>
        <v>52 - Goiás</v>
      </c>
      <c r="J6139" s="22" t="s">
        <v>97</v>
      </c>
      <c r="K6139" s="22">
        <v>0</v>
      </c>
      <c r="L6139" s="21">
        <v>150000</v>
      </c>
      <c r="M6139" s="20">
        <f>VLOOKUP(G6139,PROCV!$A$110:$B$119,2,FALSE)</f>
        <v>1.4943255243453308</v>
      </c>
      <c r="N6139" s="17">
        <f t="shared" si="95"/>
        <v>224148.82865179962</v>
      </c>
    </row>
    <row r="6140" spans="1:14" x14ac:dyDescent="0.25">
      <c r="A6140" s="30" t="s">
        <v>48</v>
      </c>
      <c r="B6140" s="29">
        <v>102830</v>
      </c>
      <c r="C6140" s="28" t="s">
        <v>500</v>
      </c>
      <c r="D6140" s="27" t="s">
        <v>46</v>
      </c>
      <c r="E6140" s="27" t="s">
        <v>50</v>
      </c>
      <c r="F6140" s="26" t="str">
        <f>VLOOKUP(E6140,PROCV!$A$1:$B$107,2,TRUE)</f>
        <v>Educação e Criação em Artes</v>
      </c>
      <c r="G6140" s="25">
        <v>2010</v>
      </c>
      <c r="H6140" s="24">
        <v>0</v>
      </c>
      <c r="I6140" s="23" t="str">
        <f>VLOOKUP(J6140,PROCV!$E$1:$F$27,2,FALSE)</f>
        <v>41 - Paraná</v>
      </c>
      <c r="J6140" s="22" t="s">
        <v>106</v>
      </c>
      <c r="K6140" s="22">
        <v>0</v>
      </c>
      <c r="L6140" s="21">
        <v>90054.399999999994</v>
      </c>
      <c r="M6140" s="20">
        <f>VLOOKUP(G6140,PROCV!$A$110:$B$119,2,FALSE)</f>
        <v>1.4943255243453308</v>
      </c>
      <c r="N6140" s="17">
        <f t="shared" si="95"/>
        <v>134570.58849960414</v>
      </c>
    </row>
    <row r="6141" spans="1:14" x14ac:dyDescent="0.25">
      <c r="A6141" s="30" t="s">
        <v>48</v>
      </c>
      <c r="B6141" s="29">
        <v>103957</v>
      </c>
      <c r="C6141" s="28" t="s">
        <v>499</v>
      </c>
      <c r="D6141" s="27" t="s">
        <v>46</v>
      </c>
      <c r="E6141" s="27" t="s">
        <v>50</v>
      </c>
      <c r="F6141" s="26" t="str">
        <f>VLOOKUP(E6141,PROCV!$A$1:$B$107,2,TRUE)</f>
        <v>Educação e Criação em Artes</v>
      </c>
      <c r="G6141" s="25">
        <v>2010</v>
      </c>
      <c r="H6141" s="24">
        <v>0</v>
      </c>
      <c r="I6141" s="23" t="str">
        <f>VLOOKUP(J6141,PROCV!$E$1:$F$27,2,FALSE)</f>
        <v>25 - Paraíba</v>
      </c>
      <c r="J6141" s="22" t="s">
        <v>346</v>
      </c>
      <c r="K6141" s="22">
        <v>0</v>
      </c>
      <c r="L6141" s="21">
        <v>499999.99</v>
      </c>
      <c r="M6141" s="20">
        <f>VLOOKUP(G6141,PROCV!$A$110:$B$119,2,FALSE)</f>
        <v>1.4943255243453308</v>
      </c>
      <c r="N6141" s="17">
        <f t="shared" si="95"/>
        <v>747162.7472294101</v>
      </c>
    </row>
    <row r="6142" spans="1:14" x14ac:dyDescent="0.25">
      <c r="A6142" s="30" t="s">
        <v>48</v>
      </c>
      <c r="B6142" s="29">
        <v>105245</v>
      </c>
      <c r="C6142" s="28" t="s">
        <v>498</v>
      </c>
      <c r="D6142" s="27" t="s">
        <v>114</v>
      </c>
      <c r="E6142" s="27" t="s">
        <v>192</v>
      </c>
      <c r="F6142" s="26" t="str">
        <f>VLOOKUP(E6142,PROCV!$A$1:$B$107,2,TRUE)</f>
        <v>Música</v>
      </c>
      <c r="G6142" s="25">
        <v>2010</v>
      </c>
      <c r="H6142" s="24">
        <v>0</v>
      </c>
      <c r="I6142" s="23" t="str">
        <f>VLOOKUP(J6142,PROCV!$E$1:$F$27,2,FALSE)</f>
        <v>51 - Mato Grosso</v>
      </c>
      <c r="J6142" s="22" t="s">
        <v>99</v>
      </c>
      <c r="K6142" s="22">
        <v>0</v>
      </c>
      <c r="L6142" s="21">
        <v>200000</v>
      </c>
      <c r="M6142" s="20">
        <f>VLOOKUP(G6142,PROCV!$A$110:$B$119,2,FALSE)</f>
        <v>1.4943255243453308</v>
      </c>
      <c r="N6142" s="17">
        <f t="shared" si="95"/>
        <v>298865.10486906616</v>
      </c>
    </row>
    <row r="6143" spans="1:14" x14ac:dyDescent="0.25">
      <c r="A6143" s="30" t="s">
        <v>48</v>
      </c>
      <c r="B6143" s="29">
        <v>102524</v>
      </c>
      <c r="C6143" s="28" t="s">
        <v>497</v>
      </c>
      <c r="D6143" s="27" t="s">
        <v>46</v>
      </c>
      <c r="E6143" s="27" t="s">
        <v>50</v>
      </c>
      <c r="F6143" s="26" t="str">
        <f>VLOOKUP(E6143,PROCV!$A$1:$B$107,2,TRUE)</f>
        <v>Educação e Criação em Artes</v>
      </c>
      <c r="G6143" s="25">
        <v>2010</v>
      </c>
      <c r="H6143" s="24">
        <v>0</v>
      </c>
      <c r="I6143" s="23" t="str">
        <f>VLOOKUP(J6143,PROCV!$E$1:$F$27,2,FALSE)</f>
        <v>35 - São Paulo</v>
      </c>
      <c r="J6143" s="22" t="s">
        <v>76</v>
      </c>
      <c r="K6143" s="22">
        <v>0</v>
      </c>
      <c r="L6143" s="21">
        <v>10657396.869999999</v>
      </c>
      <c r="M6143" s="20">
        <f>VLOOKUP(G6143,PROCV!$A$110:$B$119,2,FALSE)</f>
        <v>1.4943255243453308</v>
      </c>
      <c r="N6143" s="17">
        <f t="shared" si="95"/>
        <v>15925620.165919036</v>
      </c>
    </row>
    <row r="6144" spans="1:14" x14ac:dyDescent="0.25">
      <c r="A6144" s="30" t="s">
        <v>48</v>
      </c>
      <c r="B6144" s="29">
        <v>103594</v>
      </c>
      <c r="C6144" s="28" t="s">
        <v>496</v>
      </c>
      <c r="D6144" s="27" t="s">
        <v>189</v>
      </c>
      <c r="E6144" s="27" t="s">
        <v>213</v>
      </c>
      <c r="F6144" s="26" t="str">
        <f>VLOOKUP(E6144,PROCV!$A$1:$B$107,2,TRUE)</f>
        <v>Patrimônio</v>
      </c>
      <c r="G6144" s="25">
        <v>2010</v>
      </c>
      <c r="H6144" s="24">
        <v>0</v>
      </c>
      <c r="I6144" s="23" t="str">
        <f>VLOOKUP(J6144,PROCV!$E$1:$F$27,2,FALSE)</f>
        <v>28 - Sergipe</v>
      </c>
      <c r="J6144" s="22" t="s">
        <v>49</v>
      </c>
      <c r="K6144" s="22">
        <v>0</v>
      </c>
      <c r="L6144" s="21">
        <v>100000</v>
      </c>
      <c r="M6144" s="20">
        <f>VLOOKUP(G6144,PROCV!$A$110:$B$119,2,FALSE)</f>
        <v>1.4943255243453308</v>
      </c>
      <c r="N6144" s="17">
        <f t="shared" si="95"/>
        <v>149432.55243453308</v>
      </c>
    </row>
    <row r="6145" spans="1:14" x14ac:dyDescent="0.25">
      <c r="A6145" s="30" t="s">
        <v>48</v>
      </c>
      <c r="B6145" s="29">
        <v>102231</v>
      </c>
      <c r="C6145" s="28" t="s">
        <v>495</v>
      </c>
      <c r="D6145" s="27" t="s">
        <v>46</v>
      </c>
      <c r="E6145" s="27" t="s">
        <v>50</v>
      </c>
      <c r="F6145" s="26" t="str">
        <f>VLOOKUP(E6145,PROCV!$A$1:$B$107,2,TRUE)</f>
        <v>Educação e Criação em Artes</v>
      </c>
      <c r="G6145" s="25">
        <v>2010</v>
      </c>
      <c r="H6145" s="24">
        <v>0</v>
      </c>
      <c r="I6145" s="23" t="str">
        <f>VLOOKUP(J6145,PROCV!$E$1:$F$27,2,FALSE)</f>
        <v>35 - São Paulo</v>
      </c>
      <c r="J6145" s="22" t="s">
        <v>76</v>
      </c>
      <c r="K6145" s="22">
        <v>0</v>
      </c>
      <c r="L6145" s="21">
        <v>200000</v>
      </c>
      <c r="M6145" s="20">
        <f>VLOOKUP(G6145,PROCV!$A$110:$B$119,2,FALSE)</f>
        <v>1.4943255243453308</v>
      </c>
      <c r="N6145" s="17">
        <f t="shared" si="95"/>
        <v>298865.10486906616</v>
      </c>
    </row>
    <row r="6146" spans="1:14" x14ac:dyDescent="0.25">
      <c r="A6146" s="30" t="s">
        <v>48</v>
      </c>
      <c r="B6146" s="29">
        <v>106427</v>
      </c>
      <c r="C6146" s="28" t="s">
        <v>494</v>
      </c>
      <c r="D6146" s="27" t="s">
        <v>189</v>
      </c>
      <c r="E6146" s="27" t="s">
        <v>216</v>
      </c>
      <c r="F6146" s="26" t="str">
        <f>VLOOKUP(E6146,PROCV!$A$1:$B$107,2,TRUE)</f>
        <v>Patrimônio</v>
      </c>
      <c r="G6146" s="25">
        <v>2010</v>
      </c>
      <c r="H6146" s="24">
        <v>0</v>
      </c>
      <c r="I6146" s="23" t="str">
        <f>VLOOKUP(J6146,PROCV!$E$1:$F$27,2,FALSE)</f>
        <v>29 - Bahia</v>
      </c>
      <c r="J6146" s="22" t="s">
        <v>73</v>
      </c>
      <c r="K6146" s="22">
        <v>0</v>
      </c>
      <c r="L6146" s="21">
        <v>9983397.7400000002</v>
      </c>
      <c r="M6146" s="20">
        <f>VLOOKUP(G6146,PROCV!$A$110:$B$119,2,FALSE)</f>
        <v>1.4943255243453308</v>
      </c>
      <c r="N6146" s="17">
        <f t="shared" ref="N6146:N6209" si="96">+M6146*L6146</f>
        <v>14918446.062573491</v>
      </c>
    </row>
    <row r="6147" spans="1:14" x14ac:dyDescent="0.25">
      <c r="A6147" s="30" t="s">
        <v>48</v>
      </c>
      <c r="B6147" s="29">
        <v>1012620</v>
      </c>
      <c r="C6147" s="28" t="s">
        <v>493</v>
      </c>
      <c r="D6147" s="27" t="s">
        <v>4</v>
      </c>
      <c r="E6147" s="27" t="s">
        <v>209</v>
      </c>
      <c r="F6147" s="26" t="str">
        <f>VLOOKUP(E6147,PROCV!$A$1:$B$107,2,TRUE)</f>
        <v>Educação e Criação em Artes</v>
      </c>
      <c r="G6147" s="25">
        <v>2010</v>
      </c>
      <c r="H6147" s="24">
        <v>0</v>
      </c>
      <c r="I6147" s="23" t="str">
        <f>VLOOKUP(J6147,PROCV!$E$1:$F$27,2,FALSE)</f>
        <v>23 - Ceará</v>
      </c>
      <c r="J6147" s="22" t="s">
        <v>52</v>
      </c>
      <c r="K6147" s="22">
        <v>0</v>
      </c>
      <c r="L6147" s="21">
        <v>70000</v>
      </c>
      <c r="M6147" s="20">
        <f>VLOOKUP(G6147,PROCV!$A$110:$B$119,2,FALSE)</f>
        <v>1.4943255243453308</v>
      </c>
      <c r="N6147" s="17">
        <f t="shared" si="96"/>
        <v>104602.78670417315</v>
      </c>
    </row>
    <row r="6148" spans="1:14" x14ac:dyDescent="0.25">
      <c r="A6148" s="30" t="s">
        <v>48</v>
      </c>
      <c r="B6148" s="29">
        <v>103016</v>
      </c>
      <c r="C6148" s="28" t="s">
        <v>492</v>
      </c>
      <c r="D6148" s="27" t="s">
        <v>4</v>
      </c>
      <c r="E6148" s="27" t="s">
        <v>224</v>
      </c>
      <c r="F6148" s="26" t="str">
        <f>VLOOKUP(E6148,PROCV!$A$1:$B$107,2,TRUE)</f>
        <v>Patrimônio</v>
      </c>
      <c r="G6148" s="25">
        <v>2010</v>
      </c>
      <c r="H6148" s="24">
        <v>0</v>
      </c>
      <c r="I6148" s="23" t="str">
        <f>VLOOKUP(J6148,PROCV!$E$1:$F$27,2,FALSE)</f>
        <v>26 - Pernambuco</v>
      </c>
      <c r="J6148" s="22" t="s">
        <v>44</v>
      </c>
      <c r="K6148" s="22">
        <v>0</v>
      </c>
      <c r="L6148" s="21">
        <v>50000</v>
      </c>
      <c r="M6148" s="20">
        <f>VLOOKUP(G6148,PROCV!$A$110:$B$119,2,FALSE)</f>
        <v>1.4943255243453308</v>
      </c>
      <c r="N6148" s="17">
        <f t="shared" si="96"/>
        <v>74716.276217266539</v>
      </c>
    </row>
    <row r="6149" spans="1:14" x14ac:dyDescent="0.25">
      <c r="A6149" s="30" t="s">
        <v>48</v>
      </c>
      <c r="B6149" s="29">
        <v>102519</v>
      </c>
      <c r="C6149" s="28" t="s">
        <v>491</v>
      </c>
      <c r="D6149" s="27" t="s">
        <v>4</v>
      </c>
      <c r="E6149" s="27" t="s">
        <v>224</v>
      </c>
      <c r="F6149" s="26" t="str">
        <f>VLOOKUP(E6149,PROCV!$A$1:$B$107,2,TRUE)</f>
        <v>Patrimônio</v>
      </c>
      <c r="G6149" s="25">
        <v>2010</v>
      </c>
      <c r="H6149" s="24">
        <v>0</v>
      </c>
      <c r="I6149" s="23" t="str">
        <f>VLOOKUP(J6149,PROCV!$E$1:$F$27,2,FALSE)</f>
        <v>42 - Santa Catarina</v>
      </c>
      <c r="J6149" s="22" t="s">
        <v>79</v>
      </c>
      <c r="K6149" s="22">
        <v>0</v>
      </c>
      <c r="L6149" s="21">
        <v>75000</v>
      </c>
      <c r="M6149" s="20">
        <f>VLOOKUP(G6149,PROCV!$A$110:$B$119,2,FALSE)</f>
        <v>1.4943255243453308</v>
      </c>
      <c r="N6149" s="17">
        <f t="shared" si="96"/>
        <v>112074.41432589981</v>
      </c>
    </row>
    <row r="6150" spans="1:14" x14ac:dyDescent="0.25">
      <c r="A6150" s="30" t="s">
        <v>48</v>
      </c>
      <c r="B6150" s="29">
        <v>100682</v>
      </c>
      <c r="C6150" s="28" t="s">
        <v>490</v>
      </c>
      <c r="D6150" s="27" t="s">
        <v>46</v>
      </c>
      <c r="E6150" s="27" t="s">
        <v>50</v>
      </c>
      <c r="F6150" s="26" t="str">
        <f>VLOOKUP(E6150,PROCV!$A$1:$B$107,2,TRUE)</f>
        <v>Educação e Criação em Artes</v>
      </c>
      <c r="G6150" s="25">
        <v>2010</v>
      </c>
      <c r="H6150" s="24">
        <v>0</v>
      </c>
      <c r="I6150" s="23" t="str">
        <f>VLOOKUP(J6150,PROCV!$E$1:$F$27,2,FALSE)</f>
        <v>35 - São Paulo</v>
      </c>
      <c r="J6150" s="22" t="s">
        <v>76</v>
      </c>
      <c r="K6150" s="22">
        <v>0</v>
      </c>
      <c r="L6150" s="21">
        <v>630000</v>
      </c>
      <c r="M6150" s="20">
        <f>VLOOKUP(G6150,PROCV!$A$110:$B$119,2,FALSE)</f>
        <v>1.4943255243453308</v>
      </c>
      <c r="N6150" s="17">
        <f t="shared" si="96"/>
        <v>941425.08033755841</v>
      </c>
    </row>
    <row r="6151" spans="1:14" x14ac:dyDescent="0.25">
      <c r="A6151" s="30" t="s">
        <v>48</v>
      </c>
      <c r="B6151" s="29">
        <v>106108</v>
      </c>
      <c r="C6151" s="28" t="s">
        <v>489</v>
      </c>
      <c r="D6151" s="27" t="s">
        <v>4</v>
      </c>
      <c r="E6151" s="27" t="s">
        <v>224</v>
      </c>
      <c r="F6151" s="26" t="str">
        <f>VLOOKUP(E6151,PROCV!$A$1:$B$107,2,TRUE)</f>
        <v>Patrimônio</v>
      </c>
      <c r="G6151" s="25">
        <v>2010</v>
      </c>
      <c r="H6151" s="24">
        <v>0</v>
      </c>
      <c r="I6151" s="23" t="str">
        <f>VLOOKUP(J6151,PROCV!$E$1:$F$27,2,FALSE)</f>
        <v>29 - Bahia</v>
      </c>
      <c r="J6151" s="22" t="s">
        <v>73</v>
      </c>
      <c r="K6151" s="22">
        <v>0</v>
      </c>
      <c r="L6151" s="21">
        <v>300000</v>
      </c>
      <c r="M6151" s="20">
        <f>VLOOKUP(G6151,PROCV!$A$110:$B$119,2,FALSE)</f>
        <v>1.4943255243453308</v>
      </c>
      <c r="N6151" s="17">
        <f t="shared" si="96"/>
        <v>448297.65730359923</v>
      </c>
    </row>
    <row r="6152" spans="1:14" x14ac:dyDescent="0.25">
      <c r="A6152" s="30" t="s">
        <v>48</v>
      </c>
      <c r="B6152" s="29">
        <v>103306</v>
      </c>
      <c r="C6152" s="28" t="s">
        <v>488</v>
      </c>
      <c r="D6152" s="27" t="s">
        <v>314</v>
      </c>
      <c r="E6152" s="27" t="s">
        <v>265</v>
      </c>
      <c r="F6152" s="26" t="str">
        <f>VLOOKUP(E6152,PROCV!$A$1:$B$107,2,TRUE)</f>
        <v>Patrimônio</v>
      </c>
      <c r="G6152" s="31">
        <v>2010</v>
      </c>
      <c r="H6152" s="24">
        <v>0</v>
      </c>
      <c r="I6152" s="23" t="str">
        <f>VLOOKUP(J6152,PROCV!$E$1:$F$27,2,FALSE)</f>
        <v>53 - Distrito Federal</v>
      </c>
      <c r="J6152" s="22" t="s">
        <v>75</v>
      </c>
      <c r="K6152" s="22">
        <v>0</v>
      </c>
      <c r="L6152" s="21">
        <v>300000</v>
      </c>
      <c r="M6152" s="20">
        <f>VLOOKUP(G6152,PROCV!$A$110:$B$119,2,FALSE)</f>
        <v>1.4943255243453308</v>
      </c>
      <c r="N6152" s="17">
        <f t="shared" si="96"/>
        <v>448297.65730359923</v>
      </c>
    </row>
    <row r="6153" spans="1:14" x14ac:dyDescent="0.25">
      <c r="A6153" s="30" t="s">
        <v>48</v>
      </c>
      <c r="B6153" s="29">
        <v>102889</v>
      </c>
      <c r="C6153" s="28" t="s">
        <v>487</v>
      </c>
      <c r="D6153" s="27" t="s">
        <v>300</v>
      </c>
      <c r="E6153" s="27" t="s">
        <v>320</v>
      </c>
      <c r="F6153" s="26" t="str">
        <f>VLOOKUP(E6153,PROCV!$A$1:$B$107,2,TRUE)</f>
        <v>Música</v>
      </c>
      <c r="G6153" s="25">
        <v>2010</v>
      </c>
      <c r="H6153" s="24">
        <v>0</v>
      </c>
      <c r="I6153" s="23" t="str">
        <f>VLOOKUP(J6153,PROCV!$E$1:$F$27,2,FALSE)</f>
        <v>35 - São Paulo</v>
      </c>
      <c r="J6153" s="22" t="s">
        <v>76</v>
      </c>
      <c r="K6153" s="22">
        <v>0</v>
      </c>
      <c r="L6153" s="21">
        <v>99200</v>
      </c>
      <c r="M6153" s="20">
        <f>VLOOKUP(G6153,PROCV!$A$110:$B$119,2,FALSE)</f>
        <v>1.4943255243453308</v>
      </c>
      <c r="N6153" s="17">
        <f t="shared" si="96"/>
        <v>148237.09201505681</v>
      </c>
    </row>
    <row r="6154" spans="1:14" ht="26.25" x14ac:dyDescent="0.25">
      <c r="A6154" s="30" t="s">
        <v>48</v>
      </c>
      <c r="B6154" s="29">
        <v>106096</v>
      </c>
      <c r="C6154" s="28" t="s">
        <v>486</v>
      </c>
      <c r="D6154" s="27" t="s">
        <v>4</v>
      </c>
      <c r="E6154" s="27" t="s">
        <v>224</v>
      </c>
      <c r="F6154" s="26" t="str">
        <f>VLOOKUP(E6154,PROCV!$A$1:$B$107,2,TRUE)</f>
        <v>Patrimônio</v>
      </c>
      <c r="G6154" s="25">
        <v>2010</v>
      </c>
      <c r="H6154" s="24">
        <v>0</v>
      </c>
      <c r="I6154" s="23" t="str">
        <f>VLOOKUP(J6154,PROCV!$E$1:$F$27,2,FALSE)</f>
        <v>11 - Rondônia</v>
      </c>
      <c r="J6154" s="22" t="s">
        <v>219</v>
      </c>
      <c r="K6154" s="22">
        <v>0</v>
      </c>
      <c r="L6154" s="21">
        <v>100000</v>
      </c>
      <c r="M6154" s="20">
        <f>VLOOKUP(G6154,PROCV!$A$110:$B$119,2,FALSE)</f>
        <v>1.4943255243453308</v>
      </c>
      <c r="N6154" s="17">
        <f t="shared" si="96"/>
        <v>149432.55243453308</v>
      </c>
    </row>
    <row r="6155" spans="1:14" x14ac:dyDescent="0.25">
      <c r="A6155" s="30" t="s">
        <v>48</v>
      </c>
      <c r="B6155" s="29">
        <v>106760</v>
      </c>
      <c r="C6155" s="28" t="s">
        <v>485</v>
      </c>
      <c r="D6155" s="27" t="s">
        <v>4</v>
      </c>
      <c r="E6155" s="27" t="s">
        <v>224</v>
      </c>
      <c r="F6155" s="26" t="str">
        <f>VLOOKUP(E6155,PROCV!$A$1:$B$107,2,TRUE)</f>
        <v>Patrimônio</v>
      </c>
      <c r="G6155" s="25">
        <v>2010</v>
      </c>
      <c r="H6155" s="24">
        <v>0</v>
      </c>
      <c r="I6155" s="23" t="str">
        <f>VLOOKUP(J6155,PROCV!$E$1:$F$27,2,FALSE)</f>
        <v>35 - São Paulo</v>
      </c>
      <c r="J6155" s="22" t="s">
        <v>76</v>
      </c>
      <c r="K6155" s="22">
        <v>0</v>
      </c>
      <c r="L6155" s="21">
        <v>93800</v>
      </c>
      <c r="M6155" s="20">
        <f>VLOOKUP(G6155,PROCV!$A$110:$B$119,2,FALSE)</f>
        <v>1.4943255243453308</v>
      </c>
      <c r="N6155" s="17">
        <f t="shared" si="96"/>
        <v>140167.73418359202</v>
      </c>
    </row>
    <row r="6156" spans="1:14" x14ac:dyDescent="0.25">
      <c r="A6156" s="30" t="s">
        <v>48</v>
      </c>
      <c r="B6156" s="29">
        <v>100672</v>
      </c>
      <c r="C6156" s="28" t="s">
        <v>484</v>
      </c>
      <c r="D6156" s="27" t="s">
        <v>46</v>
      </c>
      <c r="E6156" s="27" t="s">
        <v>50</v>
      </c>
      <c r="F6156" s="26" t="str">
        <f>VLOOKUP(E6156,PROCV!$A$1:$B$107,2,TRUE)</f>
        <v>Educação e Criação em Artes</v>
      </c>
      <c r="G6156" s="25">
        <v>2010</v>
      </c>
      <c r="H6156" s="24">
        <v>0</v>
      </c>
      <c r="I6156" s="23" t="str">
        <f>VLOOKUP(J6156,PROCV!$E$1:$F$27,2,FALSE)</f>
        <v>35 - São Paulo</v>
      </c>
      <c r="J6156" s="22" t="s">
        <v>76</v>
      </c>
      <c r="K6156" s="22">
        <v>0</v>
      </c>
      <c r="L6156" s="21">
        <v>420000</v>
      </c>
      <c r="M6156" s="20">
        <f>VLOOKUP(G6156,PROCV!$A$110:$B$119,2,FALSE)</f>
        <v>1.4943255243453308</v>
      </c>
      <c r="N6156" s="17">
        <f t="shared" si="96"/>
        <v>627616.72022503894</v>
      </c>
    </row>
    <row r="6157" spans="1:14" x14ac:dyDescent="0.25">
      <c r="A6157" s="30" t="s">
        <v>48</v>
      </c>
      <c r="B6157" s="29">
        <v>106116</v>
      </c>
      <c r="C6157" s="28" t="s">
        <v>483</v>
      </c>
      <c r="D6157" s="27" t="s">
        <v>46</v>
      </c>
      <c r="E6157" s="27" t="s">
        <v>45</v>
      </c>
      <c r="F6157" s="26" t="str">
        <f>VLOOKUP(E6157,PROCV!$A$1:$B$107,2,TRUE)</f>
        <v>Artes Cênicas e Espetáculo</v>
      </c>
      <c r="G6157" s="25">
        <v>2010</v>
      </c>
      <c r="H6157" s="24">
        <v>0</v>
      </c>
      <c r="I6157" s="23" t="str">
        <f>VLOOKUP(J6157,PROCV!$E$1:$F$27,2,FALSE)</f>
        <v>52 - Goiás</v>
      </c>
      <c r="J6157" s="22" t="s">
        <v>97</v>
      </c>
      <c r="K6157" s="22">
        <v>0</v>
      </c>
      <c r="L6157" s="21">
        <v>188000</v>
      </c>
      <c r="M6157" s="20">
        <f>VLOOKUP(G6157,PROCV!$A$110:$B$119,2,FALSE)</f>
        <v>1.4943255243453308</v>
      </c>
      <c r="N6157" s="17">
        <f t="shared" si="96"/>
        <v>280933.19857692218</v>
      </c>
    </row>
    <row r="6158" spans="1:14" x14ac:dyDescent="0.25">
      <c r="A6158" s="30" t="s">
        <v>48</v>
      </c>
      <c r="B6158" s="29">
        <v>92959</v>
      </c>
      <c r="C6158" s="28" t="s">
        <v>482</v>
      </c>
      <c r="D6158" s="27" t="s">
        <v>114</v>
      </c>
      <c r="E6158" s="27" t="s">
        <v>192</v>
      </c>
      <c r="F6158" s="26" t="str">
        <f>VLOOKUP(E6158,PROCV!$A$1:$B$107,2,TRUE)</f>
        <v>Música</v>
      </c>
      <c r="G6158" s="25">
        <v>2010</v>
      </c>
      <c r="H6158" s="24">
        <v>0</v>
      </c>
      <c r="I6158" s="23" t="str">
        <f>VLOOKUP(J6158,PROCV!$E$1:$F$27,2,FALSE)</f>
        <v>42 - Santa Catarina</v>
      </c>
      <c r="J6158" s="22" t="s">
        <v>79</v>
      </c>
      <c r="K6158" s="22">
        <v>0</v>
      </c>
      <c r="L6158" s="21">
        <v>41600</v>
      </c>
      <c r="M6158" s="20">
        <f>VLOOKUP(G6158,PROCV!$A$110:$B$119,2,FALSE)</f>
        <v>1.4943255243453308</v>
      </c>
      <c r="N6158" s="17">
        <f t="shared" si="96"/>
        <v>62163.941812765763</v>
      </c>
    </row>
    <row r="6159" spans="1:14" x14ac:dyDescent="0.25">
      <c r="A6159" s="30" t="s">
        <v>48</v>
      </c>
      <c r="B6159" s="29">
        <v>103816</v>
      </c>
      <c r="C6159" s="28" t="s">
        <v>481</v>
      </c>
      <c r="D6159" s="27" t="s">
        <v>189</v>
      </c>
      <c r="E6159" s="27" t="s">
        <v>213</v>
      </c>
      <c r="F6159" s="26" t="str">
        <f>VLOOKUP(E6159,PROCV!$A$1:$B$107,2,TRUE)</f>
        <v>Patrimônio</v>
      </c>
      <c r="G6159" s="25">
        <v>2010</v>
      </c>
      <c r="H6159" s="24">
        <v>0</v>
      </c>
      <c r="I6159" s="23" t="str">
        <f>VLOOKUP(J6159,PROCV!$E$1:$F$27,2,FALSE)</f>
        <v>52 - Goiás</v>
      </c>
      <c r="J6159" s="22" t="s">
        <v>97</v>
      </c>
      <c r="K6159" s="22">
        <v>0</v>
      </c>
      <c r="L6159" s="21">
        <v>100000</v>
      </c>
      <c r="M6159" s="20">
        <f>VLOOKUP(G6159,PROCV!$A$110:$B$119,2,FALSE)</f>
        <v>1.4943255243453308</v>
      </c>
      <c r="N6159" s="17">
        <f t="shared" si="96"/>
        <v>149432.55243453308</v>
      </c>
    </row>
    <row r="6160" spans="1:14" x14ac:dyDescent="0.25">
      <c r="A6160" s="30" t="s">
        <v>48</v>
      </c>
      <c r="B6160" s="29">
        <v>103959</v>
      </c>
      <c r="C6160" s="28" t="s">
        <v>480</v>
      </c>
      <c r="D6160" s="27" t="s">
        <v>46</v>
      </c>
      <c r="E6160" s="27" t="s">
        <v>50</v>
      </c>
      <c r="F6160" s="26" t="str">
        <f>VLOOKUP(E6160,PROCV!$A$1:$B$107,2,TRUE)</f>
        <v>Educação e Criação em Artes</v>
      </c>
      <c r="G6160" s="25">
        <v>2010</v>
      </c>
      <c r="H6160" s="24">
        <v>0</v>
      </c>
      <c r="I6160" s="23" t="str">
        <f>VLOOKUP(J6160,PROCV!$E$1:$F$27,2,FALSE)</f>
        <v>26 - Pernambuco</v>
      </c>
      <c r="J6160" s="22" t="s">
        <v>44</v>
      </c>
      <c r="K6160" s="22">
        <v>0</v>
      </c>
      <c r="L6160" s="21">
        <v>1000000</v>
      </c>
      <c r="M6160" s="20">
        <f>VLOOKUP(G6160,PROCV!$A$110:$B$119,2,FALSE)</f>
        <v>1.4943255243453308</v>
      </c>
      <c r="N6160" s="17">
        <f t="shared" si="96"/>
        <v>1494325.5243453309</v>
      </c>
    </row>
    <row r="6161" spans="1:14" x14ac:dyDescent="0.25">
      <c r="A6161" s="30" t="s">
        <v>48</v>
      </c>
      <c r="B6161" s="29">
        <v>102565</v>
      </c>
      <c r="C6161" s="28" t="s">
        <v>479</v>
      </c>
      <c r="D6161" s="27" t="s">
        <v>46</v>
      </c>
      <c r="E6161" s="27" t="s">
        <v>50</v>
      </c>
      <c r="F6161" s="26" t="str">
        <f>VLOOKUP(E6161,PROCV!$A$1:$B$107,2,TRUE)</f>
        <v>Educação e Criação em Artes</v>
      </c>
      <c r="G6161" s="25">
        <v>2010</v>
      </c>
      <c r="H6161" s="24">
        <v>0</v>
      </c>
      <c r="I6161" s="23" t="str">
        <f>VLOOKUP(J6161,PROCV!$E$1:$F$27,2,FALSE)</f>
        <v>12 - Acre</v>
      </c>
      <c r="J6161" s="22" t="s">
        <v>71</v>
      </c>
      <c r="K6161" s="22">
        <v>0</v>
      </c>
      <c r="L6161" s="21">
        <v>150000</v>
      </c>
      <c r="M6161" s="20">
        <f>VLOOKUP(G6161,PROCV!$A$110:$B$119,2,FALSE)</f>
        <v>1.4943255243453308</v>
      </c>
      <c r="N6161" s="17">
        <f t="shared" si="96"/>
        <v>224148.82865179962</v>
      </c>
    </row>
    <row r="6162" spans="1:14" x14ac:dyDescent="0.25">
      <c r="A6162" s="30" t="s">
        <v>48</v>
      </c>
      <c r="B6162" s="29">
        <v>101898</v>
      </c>
      <c r="C6162" s="28" t="s">
        <v>478</v>
      </c>
      <c r="D6162" s="27" t="s">
        <v>189</v>
      </c>
      <c r="E6162" s="27" t="s">
        <v>213</v>
      </c>
      <c r="F6162" s="26" t="str">
        <f>VLOOKUP(E6162,PROCV!$A$1:$B$107,2,TRUE)</f>
        <v>Patrimônio</v>
      </c>
      <c r="G6162" s="25">
        <v>2010</v>
      </c>
      <c r="H6162" s="24">
        <v>0</v>
      </c>
      <c r="I6162" s="23" t="str">
        <f>VLOOKUP(J6162,PROCV!$E$1:$F$27,2,FALSE)</f>
        <v>43 - Rio Grande do Sul</v>
      </c>
      <c r="J6162" s="22" t="s">
        <v>56</v>
      </c>
      <c r="K6162" s="22">
        <v>0</v>
      </c>
      <c r="L6162" s="21">
        <v>99350</v>
      </c>
      <c r="M6162" s="20">
        <f>VLOOKUP(G6162,PROCV!$A$110:$B$119,2,FALSE)</f>
        <v>1.4943255243453308</v>
      </c>
      <c r="N6162" s="17">
        <f t="shared" si="96"/>
        <v>148461.24084370863</v>
      </c>
    </row>
    <row r="6163" spans="1:14" x14ac:dyDescent="0.25">
      <c r="A6163" s="30" t="s">
        <v>48</v>
      </c>
      <c r="B6163" s="29">
        <v>108262</v>
      </c>
      <c r="C6163" s="28" t="s">
        <v>477</v>
      </c>
      <c r="D6163" s="27" t="s">
        <v>189</v>
      </c>
      <c r="E6163" s="27" t="s">
        <v>188</v>
      </c>
      <c r="F6163" s="26" t="str">
        <f>VLOOKUP(E6163,PROCV!$A$1:$B$107,2,TRUE)</f>
        <v>Audiovisual</v>
      </c>
      <c r="G6163" s="25">
        <v>2010</v>
      </c>
      <c r="H6163" s="24">
        <v>0</v>
      </c>
      <c r="I6163" s="23" t="str">
        <f>VLOOKUP(J6163,PROCV!$E$1:$F$27,2,FALSE)</f>
        <v>26 - Pernambuco</v>
      </c>
      <c r="J6163" s="22" t="s">
        <v>44</v>
      </c>
      <c r="K6163" s="22">
        <v>0</v>
      </c>
      <c r="L6163" s="21">
        <v>2545738</v>
      </c>
      <c r="M6163" s="20">
        <f>VLOOKUP(G6163,PROCV!$A$110:$B$119,2,FALSE)</f>
        <v>1.4943255243453308</v>
      </c>
      <c r="N6163" s="17">
        <f t="shared" si="96"/>
        <v>3804161.2716958337</v>
      </c>
    </row>
    <row r="6164" spans="1:14" x14ac:dyDescent="0.25">
      <c r="A6164" s="30" t="s">
        <v>48</v>
      </c>
      <c r="B6164" s="29">
        <v>102070</v>
      </c>
      <c r="C6164" s="28" t="s">
        <v>476</v>
      </c>
      <c r="D6164" s="27" t="s">
        <v>46</v>
      </c>
      <c r="E6164" s="27" t="s">
        <v>169</v>
      </c>
      <c r="F6164" s="26" t="str">
        <f>VLOOKUP(E6164,PROCV!$A$1:$B$107,2,TRUE)</f>
        <v>Editorial</v>
      </c>
      <c r="G6164" s="25">
        <v>2010</v>
      </c>
      <c r="H6164" s="24">
        <v>0</v>
      </c>
      <c r="I6164" s="23" t="str">
        <f>VLOOKUP(J6164,PROCV!$E$1:$F$27,2,FALSE)</f>
        <v>28 - Sergipe</v>
      </c>
      <c r="J6164" s="22" t="s">
        <v>49</v>
      </c>
      <c r="K6164" s="22">
        <v>0</v>
      </c>
      <c r="L6164" s="21">
        <v>158458.37</v>
      </c>
      <c r="M6164" s="20">
        <f>VLOOKUP(G6164,PROCV!$A$110:$B$119,2,FALSE)</f>
        <v>1.4943255243453308</v>
      </c>
      <c r="N6164" s="17">
        <f t="shared" si="96"/>
        <v>236788.38683715643</v>
      </c>
    </row>
    <row r="6165" spans="1:14" x14ac:dyDescent="0.25">
      <c r="A6165" s="30" t="s">
        <v>48</v>
      </c>
      <c r="B6165" s="29">
        <v>101503</v>
      </c>
      <c r="C6165" s="28" t="s">
        <v>475</v>
      </c>
      <c r="D6165" s="27" t="s">
        <v>46</v>
      </c>
      <c r="E6165" s="27" t="s">
        <v>50</v>
      </c>
      <c r="F6165" s="26" t="str">
        <f>VLOOKUP(E6165,PROCV!$A$1:$B$107,2,TRUE)</f>
        <v>Educação e Criação em Artes</v>
      </c>
      <c r="G6165" s="25">
        <v>2010</v>
      </c>
      <c r="H6165" s="24">
        <v>0</v>
      </c>
      <c r="I6165" s="23" t="str">
        <f>VLOOKUP(J6165,PROCV!$E$1:$F$27,2,FALSE)</f>
        <v>35 - São Paulo</v>
      </c>
      <c r="J6165" s="22" t="s">
        <v>76</v>
      </c>
      <c r="K6165" s="22">
        <v>0</v>
      </c>
      <c r="L6165" s="21">
        <v>1087620</v>
      </c>
      <c r="M6165" s="20">
        <f>VLOOKUP(G6165,PROCV!$A$110:$B$119,2,FALSE)</f>
        <v>1.4943255243453308</v>
      </c>
      <c r="N6165" s="17">
        <f t="shared" si="96"/>
        <v>1625258.3267884688</v>
      </c>
    </row>
    <row r="6166" spans="1:14" x14ac:dyDescent="0.25">
      <c r="A6166" s="30" t="s">
        <v>48</v>
      </c>
      <c r="B6166" s="29">
        <v>1010638</v>
      </c>
      <c r="C6166" s="28" t="s">
        <v>474</v>
      </c>
      <c r="D6166" s="27" t="s">
        <v>4</v>
      </c>
      <c r="E6166" s="27" t="s">
        <v>224</v>
      </c>
      <c r="F6166" s="26" t="str">
        <f>VLOOKUP(E6166,PROCV!$A$1:$B$107,2,TRUE)</f>
        <v>Patrimônio</v>
      </c>
      <c r="G6166" s="25">
        <v>2010</v>
      </c>
      <c r="H6166" s="24">
        <v>0</v>
      </c>
      <c r="I6166" s="23" t="str">
        <f>VLOOKUP(J6166,PROCV!$E$1:$F$27,2,FALSE)</f>
        <v>33 - Rio de Janeiro</v>
      </c>
      <c r="J6166" s="22" t="s">
        <v>82</v>
      </c>
      <c r="K6166" s="22">
        <v>0</v>
      </c>
      <c r="L6166" s="21">
        <v>344540.5</v>
      </c>
      <c r="M6166" s="20">
        <f>VLOOKUP(G6166,PROCV!$A$110:$B$119,2,FALSE)</f>
        <v>1.4943255243453308</v>
      </c>
      <c r="N6166" s="17">
        <f t="shared" si="96"/>
        <v>514855.66332070244</v>
      </c>
    </row>
    <row r="6167" spans="1:14" x14ac:dyDescent="0.25">
      <c r="A6167" s="30" t="s">
        <v>48</v>
      </c>
      <c r="B6167" s="29">
        <v>101266</v>
      </c>
      <c r="C6167" s="28" t="s">
        <v>473</v>
      </c>
      <c r="D6167" s="27" t="s">
        <v>4</v>
      </c>
      <c r="E6167" s="27" t="s">
        <v>224</v>
      </c>
      <c r="F6167" s="26" t="str">
        <f>VLOOKUP(E6167,PROCV!$A$1:$B$107,2,TRUE)</f>
        <v>Patrimônio</v>
      </c>
      <c r="G6167" s="25">
        <v>2010</v>
      </c>
      <c r="H6167" s="24">
        <v>0</v>
      </c>
      <c r="I6167" s="23" t="str">
        <f>VLOOKUP(J6167,PROCV!$E$1:$F$27,2,FALSE)</f>
        <v>33 - Rio de Janeiro</v>
      </c>
      <c r="J6167" s="22" t="s">
        <v>82</v>
      </c>
      <c r="K6167" s="22">
        <v>0</v>
      </c>
      <c r="L6167" s="21">
        <v>50000</v>
      </c>
      <c r="M6167" s="20">
        <f>VLOOKUP(G6167,PROCV!$A$110:$B$119,2,FALSE)</f>
        <v>1.4943255243453308</v>
      </c>
      <c r="N6167" s="17">
        <f t="shared" si="96"/>
        <v>74716.276217266539</v>
      </c>
    </row>
    <row r="6168" spans="1:14" x14ac:dyDescent="0.25">
      <c r="A6168" s="30" t="s">
        <v>48</v>
      </c>
      <c r="B6168" s="29">
        <v>103297</v>
      </c>
      <c r="C6168" s="28" t="s">
        <v>472</v>
      </c>
      <c r="D6168" s="27" t="s">
        <v>46</v>
      </c>
      <c r="E6168" s="27" t="s">
        <v>50</v>
      </c>
      <c r="F6168" s="26" t="str">
        <f>VLOOKUP(E6168,PROCV!$A$1:$B$107,2,TRUE)</f>
        <v>Educação e Criação em Artes</v>
      </c>
      <c r="G6168" s="25">
        <v>2010</v>
      </c>
      <c r="H6168" s="24">
        <v>0</v>
      </c>
      <c r="I6168" s="23" t="str">
        <f>VLOOKUP(J6168,PROCV!$E$1:$F$27,2,FALSE)</f>
        <v>35 - São Paulo</v>
      </c>
      <c r="J6168" s="22" t="s">
        <v>76</v>
      </c>
      <c r="K6168" s="22">
        <v>0</v>
      </c>
      <c r="L6168" s="21">
        <v>100000</v>
      </c>
      <c r="M6168" s="20">
        <f>VLOOKUP(G6168,PROCV!$A$110:$B$119,2,FALSE)</f>
        <v>1.4943255243453308</v>
      </c>
      <c r="N6168" s="17">
        <f t="shared" si="96"/>
        <v>149432.55243453308</v>
      </c>
    </row>
    <row r="6169" spans="1:14" x14ac:dyDescent="0.25">
      <c r="A6169" s="30" t="s">
        <v>48</v>
      </c>
      <c r="B6169" s="29">
        <v>1012210</v>
      </c>
      <c r="C6169" s="28" t="s">
        <v>471</v>
      </c>
      <c r="D6169" s="27" t="s">
        <v>4</v>
      </c>
      <c r="E6169" s="27" t="s">
        <v>259</v>
      </c>
      <c r="F6169" s="26" t="str">
        <f>VLOOKUP(E6169,PROCV!$A$1:$B$107,2,TRUE)</f>
        <v>Arquitetura e Design</v>
      </c>
      <c r="G6169" s="25">
        <v>2010</v>
      </c>
      <c r="H6169" s="24">
        <v>0</v>
      </c>
      <c r="I6169" s="23" t="str">
        <f>VLOOKUP(J6169,PROCV!$E$1:$F$27,2,FALSE)</f>
        <v>31 - Minas Gerais</v>
      </c>
      <c r="J6169" s="22" t="s">
        <v>85</v>
      </c>
      <c r="K6169" s="22">
        <v>0</v>
      </c>
      <c r="L6169" s="21">
        <v>300000</v>
      </c>
      <c r="M6169" s="20">
        <f>VLOOKUP(G6169,PROCV!$A$110:$B$119,2,FALSE)</f>
        <v>1.4943255243453308</v>
      </c>
      <c r="N6169" s="17">
        <f t="shared" si="96"/>
        <v>448297.65730359923</v>
      </c>
    </row>
    <row r="6170" spans="1:14" x14ac:dyDescent="0.25">
      <c r="A6170" s="30" t="s">
        <v>48</v>
      </c>
      <c r="B6170" s="29">
        <v>102744</v>
      </c>
      <c r="C6170" s="28" t="s">
        <v>470</v>
      </c>
      <c r="D6170" s="27" t="s">
        <v>4</v>
      </c>
      <c r="E6170" s="27" t="s">
        <v>224</v>
      </c>
      <c r="F6170" s="26" t="str">
        <f>VLOOKUP(E6170,PROCV!$A$1:$B$107,2,TRUE)</f>
        <v>Patrimônio</v>
      </c>
      <c r="G6170" s="25">
        <v>2010</v>
      </c>
      <c r="H6170" s="24">
        <v>0</v>
      </c>
      <c r="I6170" s="23" t="str">
        <f>VLOOKUP(J6170,PROCV!$E$1:$F$27,2,FALSE)</f>
        <v>23 - Ceará</v>
      </c>
      <c r="J6170" s="22" t="s">
        <v>52</v>
      </c>
      <c r="K6170" s="22">
        <v>0</v>
      </c>
      <c r="L6170" s="21">
        <v>450000</v>
      </c>
      <c r="M6170" s="20">
        <f>VLOOKUP(G6170,PROCV!$A$110:$B$119,2,FALSE)</f>
        <v>1.4943255243453308</v>
      </c>
      <c r="N6170" s="17">
        <f t="shared" si="96"/>
        <v>672446.48595539888</v>
      </c>
    </row>
    <row r="6171" spans="1:14" x14ac:dyDescent="0.25">
      <c r="A6171" s="30" t="s">
        <v>48</v>
      </c>
      <c r="B6171" s="29">
        <v>103011</v>
      </c>
      <c r="C6171" s="28" t="s">
        <v>469</v>
      </c>
      <c r="D6171" s="27" t="s">
        <v>4</v>
      </c>
      <c r="E6171" s="27" t="s">
        <v>224</v>
      </c>
      <c r="F6171" s="26" t="str">
        <f>VLOOKUP(E6171,PROCV!$A$1:$B$107,2,TRUE)</f>
        <v>Patrimônio</v>
      </c>
      <c r="G6171" s="25">
        <v>2010</v>
      </c>
      <c r="H6171" s="24">
        <v>0</v>
      </c>
      <c r="I6171" s="23" t="str">
        <f>VLOOKUP(J6171,PROCV!$E$1:$F$27,2,FALSE)</f>
        <v>29 - Bahia</v>
      </c>
      <c r="J6171" s="22" t="s">
        <v>73</v>
      </c>
      <c r="K6171" s="22">
        <v>0</v>
      </c>
      <c r="L6171" s="21">
        <v>50000</v>
      </c>
      <c r="M6171" s="20">
        <f>VLOOKUP(G6171,PROCV!$A$110:$B$119,2,FALSE)</f>
        <v>1.4943255243453308</v>
      </c>
      <c r="N6171" s="17">
        <f t="shared" si="96"/>
        <v>74716.276217266539</v>
      </c>
    </row>
    <row r="6172" spans="1:14" x14ac:dyDescent="0.25">
      <c r="A6172" s="30" t="s">
        <v>48</v>
      </c>
      <c r="B6172" s="29">
        <v>1010316</v>
      </c>
      <c r="C6172" s="28" t="s">
        <v>468</v>
      </c>
      <c r="D6172" s="27" t="s">
        <v>4</v>
      </c>
      <c r="E6172" s="27" t="s">
        <v>224</v>
      </c>
      <c r="F6172" s="26" t="str">
        <f>VLOOKUP(E6172,PROCV!$A$1:$B$107,2,TRUE)</f>
        <v>Patrimônio</v>
      </c>
      <c r="G6172" s="25">
        <v>2010</v>
      </c>
      <c r="H6172" s="24">
        <v>0</v>
      </c>
      <c r="I6172" s="23" t="str">
        <f>VLOOKUP(J6172,PROCV!$E$1:$F$27,2,FALSE)</f>
        <v>42 - Santa Catarina</v>
      </c>
      <c r="J6172" s="22" t="s">
        <v>79</v>
      </c>
      <c r="K6172" s="22">
        <v>0</v>
      </c>
      <c r="L6172" s="21">
        <v>180000</v>
      </c>
      <c r="M6172" s="20">
        <f>VLOOKUP(G6172,PROCV!$A$110:$B$119,2,FALSE)</f>
        <v>1.4943255243453308</v>
      </c>
      <c r="N6172" s="17">
        <f t="shared" si="96"/>
        <v>268978.59438215953</v>
      </c>
    </row>
    <row r="6173" spans="1:14" x14ac:dyDescent="0.25">
      <c r="A6173" s="30" t="s">
        <v>48</v>
      </c>
      <c r="B6173" s="29">
        <v>106134</v>
      </c>
      <c r="C6173" s="28" t="s">
        <v>467</v>
      </c>
      <c r="D6173" s="27" t="s">
        <v>4</v>
      </c>
      <c r="E6173" s="27" t="s">
        <v>259</v>
      </c>
      <c r="F6173" s="26" t="str">
        <f>VLOOKUP(E6173,PROCV!$A$1:$B$107,2,TRUE)</f>
        <v>Arquitetura e Design</v>
      </c>
      <c r="G6173" s="25">
        <v>2010</v>
      </c>
      <c r="H6173" s="24">
        <v>0</v>
      </c>
      <c r="I6173" s="23" t="str">
        <f>VLOOKUP(J6173,PROCV!$E$1:$F$27,2,FALSE)</f>
        <v>42 - Santa Catarina</v>
      </c>
      <c r="J6173" s="22" t="s">
        <v>79</v>
      </c>
      <c r="K6173" s="22">
        <v>0</v>
      </c>
      <c r="L6173" s="21">
        <v>300000</v>
      </c>
      <c r="M6173" s="20">
        <f>VLOOKUP(G6173,PROCV!$A$110:$B$119,2,FALSE)</f>
        <v>1.4943255243453308</v>
      </c>
      <c r="N6173" s="17">
        <f t="shared" si="96"/>
        <v>448297.65730359923</v>
      </c>
    </row>
    <row r="6174" spans="1:14" x14ac:dyDescent="0.25">
      <c r="A6174" s="30" t="s">
        <v>48</v>
      </c>
      <c r="B6174" s="29">
        <v>103960</v>
      </c>
      <c r="C6174" s="28" t="s">
        <v>466</v>
      </c>
      <c r="D6174" s="27" t="s">
        <v>4</v>
      </c>
      <c r="E6174" s="27" t="s">
        <v>209</v>
      </c>
      <c r="F6174" s="26" t="str">
        <f>VLOOKUP(E6174,PROCV!$A$1:$B$107,2,TRUE)</f>
        <v>Educação e Criação em Artes</v>
      </c>
      <c r="G6174" s="25">
        <v>2010</v>
      </c>
      <c r="H6174" s="24">
        <v>0</v>
      </c>
      <c r="I6174" s="23" t="str">
        <f>VLOOKUP(J6174,PROCV!$E$1:$F$27,2,FALSE)</f>
        <v>35 - São Paulo</v>
      </c>
      <c r="J6174" s="22" t="s">
        <v>76</v>
      </c>
      <c r="K6174" s="22">
        <v>0</v>
      </c>
      <c r="L6174" s="21">
        <v>400000</v>
      </c>
      <c r="M6174" s="20">
        <f>VLOOKUP(G6174,PROCV!$A$110:$B$119,2,FALSE)</f>
        <v>1.4943255243453308</v>
      </c>
      <c r="N6174" s="17">
        <f t="shared" si="96"/>
        <v>597730.20973813231</v>
      </c>
    </row>
    <row r="6175" spans="1:14" x14ac:dyDescent="0.25">
      <c r="A6175" s="30" t="s">
        <v>48</v>
      </c>
      <c r="B6175" s="29">
        <v>107671</v>
      </c>
      <c r="C6175" s="28" t="s">
        <v>465</v>
      </c>
      <c r="D6175" s="27" t="s">
        <v>46</v>
      </c>
      <c r="E6175" s="27" t="s">
        <v>50</v>
      </c>
      <c r="F6175" s="26" t="str">
        <f>VLOOKUP(E6175,PROCV!$A$1:$B$107,2,TRUE)</f>
        <v>Educação e Criação em Artes</v>
      </c>
      <c r="G6175" s="25">
        <v>2010</v>
      </c>
      <c r="H6175" s="24">
        <v>0</v>
      </c>
      <c r="I6175" s="23" t="str">
        <f>VLOOKUP(J6175,PROCV!$E$1:$F$27,2,FALSE)</f>
        <v>31 - Minas Gerais</v>
      </c>
      <c r="J6175" s="22" t="s">
        <v>85</v>
      </c>
      <c r="K6175" s="22">
        <v>0</v>
      </c>
      <c r="L6175" s="21">
        <v>155600</v>
      </c>
      <c r="M6175" s="20">
        <f>VLOOKUP(G6175,PROCV!$A$110:$B$119,2,FALSE)</f>
        <v>1.4943255243453308</v>
      </c>
      <c r="N6175" s="17">
        <f t="shared" si="96"/>
        <v>232517.05158813347</v>
      </c>
    </row>
    <row r="6176" spans="1:14" x14ac:dyDescent="0.25">
      <c r="A6176" s="30" t="s">
        <v>48</v>
      </c>
      <c r="B6176" s="29">
        <v>105142</v>
      </c>
      <c r="C6176" s="28" t="s">
        <v>464</v>
      </c>
      <c r="D6176" s="27" t="s">
        <v>189</v>
      </c>
      <c r="E6176" s="27" t="s">
        <v>213</v>
      </c>
      <c r="F6176" s="26" t="str">
        <f>VLOOKUP(E6176,PROCV!$A$1:$B$107,2,TRUE)</f>
        <v>Patrimônio</v>
      </c>
      <c r="G6176" s="25">
        <v>2010</v>
      </c>
      <c r="H6176" s="24">
        <v>0</v>
      </c>
      <c r="I6176" s="23" t="str">
        <f>VLOOKUP(J6176,PROCV!$E$1:$F$27,2,FALSE)</f>
        <v>35 - São Paulo</v>
      </c>
      <c r="J6176" s="22" t="s">
        <v>76</v>
      </c>
      <c r="K6176" s="22">
        <v>0</v>
      </c>
      <c r="L6176" s="21">
        <v>1044800</v>
      </c>
      <c r="M6176" s="20">
        <f>VLOOKUP(G6176,PROCV!$A$110:$B$119,2,FALSE)</f>
        <v>1.4943255243453308</v>
      </c>
      <c r="N6176" s="17">
        <f t="shared" si="96"/>
        <v>1561271.3078360017</v>
      </c>
    </row>
    <row r="6177" spans="1:14" x14ac:dyDescent="0.25">
      <c r="A6177" s="30" t="s">
        <v>48</v>
      </c>
      <c r="B6177" s="29">
        <v>106282</v>
      </c>
      <c r="C6177" s="28" t="s">
        <v>463</v>
      </c>
      <c r="D6177" s="27" t="s">
        <v>189</v>
      </c>
      <c r="E6177" s="27" t="s">
        <v>213</v>
      </c>
      <c r="F6177" s="26" t="str">
        <f>VLOOKUP(E6177,PROCV!$A$1:$B$107,2,TRUE)</f>
        <v>Patrimônio</v>
      </c>
      <c r="G6177" s="25">
        <v>2010</v>
      </c>
      <c r="H6177" s="24">
        <v>0</v>
      </c>
      <c r="I6177" s="23" t="str">
        <f>VLOOKUP(J6177,PROCV!$E$1:$F$27,2,FALSE)</f>
        <v>26 - Pernambuco</v>
      </c>
      <c r="J6177" s="22" t="s">
        <v>44</v>
      </c>
      <c r="K6177" s="22">
        <v>0</v>
      </c>
      <c r="L6177" s="21">
        <v>12800000</v>
      </c>
      <c r="M6177" s="20">
        <f>VLOOKUP(G6177,PROCV!$A$110:$B$119,2,FALSE)</f>
        <v>1.4943255243453308</v>
      </c>
      <c r="N6177" s="17">
        <f t="shared" si="96"/>
        <v>19127366.711620234</v>
      </c>
    </row>
    <row r="6178" spans="1:14" x14ac:dyDescent="0.25">
      <c r="A6178" s="30" t="s">
        <v>48</v>
      </c>
      <c r="B6178" s="29">
        <v>103745</v>
      </c>
      <c r="C6178" s="28" t="s">
        <v>462</v>
      </c>
      <c r="D6178" s="27" t="s">
        <v>114</v>
      </c>
      <c r="E6178" s="27" t="s">
        <v>113</v>
      </c>
      <c r="F6178" s="26" t="str">
        <f>VLOOKUP(E6178,PROCV!$A$1:$B$107,2,TRUE)</f>
        <v>Música</v>
      </c>
      <c r="G6178" s="25">
        <v>2010</v>
      </c>
      <c r="H6178" s="24">
        <v>0</v>
      </c>
      <c r="I6178" s="23" t="str">
        <f>VLOOKUP(J6178,PROCV!$E$1:$F$27,2,FALSE)</f>
        <v>27 - Alagoas</v>
      </c>
      <c r="J6178" s="22" t="s">
        <v>65</v>
      </c>
      <c r="K6178" s="22">
        <v>0</v>
      </c>
      <c r="L6178" s="21">
        <v>400000</v>
      </c>
      <c r="M6178" s="20">
        <f>VLOOKUP(G6178,PROCV!$A$110:$B$119,2,FALSE)</f>
        <v>1.4943255243453308</v>
      </c>
      <c r="N6178" s="17">
        <f t="shared" si="96"/>
        <v>597730.20973813231</v>
      </c>
    </row>
    <row r="6179" spans="1:14" x14ac:dyDescent="0.25">
      <c r="A6179" s="30" t="s">
        <v>48</v>
      </c>
      <c r="B6179" s="29">
        <v>1010831</v>
      </c>
      <c r="C6179" s="28" t="s">
        <v>461</v>
      </c>
      <c r="D6179" s="27" t="s">
        <v>46</v>
      </c>
      <c r="E6179" s="27" t="s">
        <v>50</v>
      </c>
      <c r="F6179" s="26" t="str">
        <f>VLOOKUP(E6179,PROCV!$A$1:$B$107,2,TRUE)</f>
        <v>Educação e Criação em Artes</v>
      </c>
      <c r="G6179" s="25">
        <v>2010</v>
      </c>
      <c r="H6179" s="24">
        <v>0</v>
      </c>
      <c r="I6179" s="23" t="str">
        <f>VLOOKUP(J6179,PROCV!$E$1:$F$27,2,FALSE)</f>
        <v>33 - Rio de Janeiro</v>
      </c>
      <c r="J6179" s="22" t="s">
        <v>82</v>
      </c>
      <c r="K6179" s="22">
        <v>0</v>
      </c>
      <c r="L6179" s="21">
        <v>1879000</v>
      </c>
      <c r="M6179" s="20">
        <f>VLOOKUP(G6179,PROCV!$A$110:$B$119,2,FALSE)</f>
        <v>1.4943255243453308</v>
      </c>
      <c r="N6179" s="17">
        <f t="shared" si="96"/>
        <v>2807837.6602448765</v>
      </c>
    </row>
    <row r="6180" spans="1:14" x14ac:dyDescent="0.25">
      <c r="A6180" s="30" t="s">
        <v>48</v>
      </c>
      <c r="B6180" s="29">
        <v>106957</v>
      </c>
      <c r="C6180" s="28" t="s">
        <v>460</v>
      </c>
      <c r="D6180" s="27" t="s">
        <v>4</v>
      </c>
      <c r="E6180" s="27" t="s">
        <v>224</v>
      </c>
      <c r="F6180" s="26" t="str">
        <f>VLOOKUP(E6180,PROCV!$A$1:$B$107,2,TRUE)</f>
        <v>Patrimônio</v>
      </c>
      <c r="G6180" s="25">
        <v>2010</v>
      </c>
      <c r="H6180" s="24">
        <v>0</v>
      </c>
      <c r="I6180" s="23" t="str">
        <f>VLOOKUP(J6180,PROCV!$E$1:$F$27,2,FALSE)</f>
        <v>35 - São Paulo</v>
      </c>
      <c r="J6180" s="22" t="s">
        <v>76</v>
      </c>
      <c r="K6180" s="22">
        <v>0</v>
      </c>
      <c r="L6180" s="21">
        <v>2000000</v>
      </c>
      <c r="M6180" s="20">
        <f>VLOOKUP(G6180,PROCV!$A$110:$B$119,2,FALSE)</f>
        <v>1.4943255243453308</v>
      </c>
      <c r="N6180" s="17">
        <f t="shared" si="96"/>
        <v>2988651.0486906618</v>
      </c>
    </row>
    <row r="6181" spans="1:14" x14ac:dyDescent="0.25">
      <c r="A6181" s="30" t="s">
        <v>48</v>
      </c>
      <c r="B6181" s="29">
        <v>105527</v>
      </c>
      <c r="C6181" s="28" t="s">
        <v>459</v>
      </c>
      <c r="D6181" s="27" t="s">
        <v>46</v>
      </c>
      <c r="E6181" s="27" t="s">
        <v>50</v>
      </c>
      <c r="F6181" s="26" t="str">
        <f>VLOOKUP(E6181,PROCV!$A$1:$B$107,2,TRUE)</f>
        <v>Educação e Criação em Artes</v>
      </c>
      <c r="G6181" s="25">
        <v>2010</v>
      </c>
      <c r="H6181" s="24">
        <v>0</v>
      </c>
      <c r="I6181" s="23" t="str">
        <f>VLOOKUP(J6181,PROCV!$E$1:$F$27,2,FALSE)</f>
        <v>23 - Ceará</v>
      </c>
      <c r="J6181" s="22" t="s">
        <v>52</v>
      </c>
      <c r="K6181" s="22">
        <v>0</v>
      </c>
      <c r="L6181" s="21">
        <v>400000</v>
      </c>
      <c r="M6181" s="20">
        <f>VLOOKUP(G6181,PROCV!$A$110:$B$119,2,FALSE)</f>
        <v>1.4943255243453308</v>
      </c>
      <c r="N6181" s="17">
        <f t="shared" si="96"/>
        <v>597730.20973813231</v>
      </c>
    </row>
    <row r="6182" spans="1:14" x14ac:dyDescent="0.25">
      <c r="A6182" s="30" t="s">
        <v>48</v>
      </c>
      <c r="B6182" s="29">
        <v>102633</v>
      </c>
      <c r="C6182" s="28" t="s">
        <v>458</v>
      </c>
      <c r="D6182" s="27" t="s">
        <v>46</v>
      </c>
      <c r="E6182" s="27" t="s">
        <v>50</v>
      </c>
      <c r="F6182" s="26" t="str">
        <f>VLOOKUP(E6182,PROCV!$A$1:$B$107,2,TRUE)</f>
        <v>Educação e Criação em Artes</v>
      </c>
      <c r="G6182" s="25">
        <v>2010</v>
      </c>
      <c r="H6182" s="24">
        <v>0</v>
      </c>
      <c r="I6182" s="23" t="str">
        <f>VLOOKUP(J6182,PROCV!$E$1:$F$27,2,FALSE)</f>
        <v>35 - São Paulo</v>
      </c>
      <c r="J6182" s="22" t="s">
        <v>76</v>
      </c>
      <c r="K6182" s="22">
        <v>0</v>
      </c>
      <c r="L6182" s="21">
        <v>691540</v>
      </c>
      <c r="M6182" s="20">
        <f>VLOOKUP(G6182,PROCV!$A$110:$B$119,2,FALSE)</f>
        <v>1.4943255243453308</v>
      </c>
      <c r="N6182" s="17">
        <f t="shared" si="96"/>
        <v>1033385.8731057701</v>
      </c>
    </row>
    <row r="6183" spans="1:14" x14ac:dyDescent="0.25">
      <c r="A6183" s="30" t="s">
        <v>48</v>
      </c>
      <c r="B6183" s="29">
        <v>106115</v>
      </c>
      <c r="C6183" s="28" t="s">
        <v>457</v>
      </c>
      <c r="D6183" s="27" t="s">
        <v>4</v>
      </c>
      <c r="E6183" s="27" t="s">
        <v>305</v>
      </c>
      <c r="F6183" s="26" t="str">
        <f>VLOOKUP(E6183,PROCV!$A$1:$B$107,2,TRUE)</f>
        <v>Audiovisual</v>
      </c>
      <c r="G6183" s="25">
        <v>2010</v>
      </c>
      <c r="H6183" s="24">
        <v>0</v>
      </c>
      <c r="I6183" s="23" t="str">
        <f>VLOOKUP(J6183,PROCV!$E$1:$F$27,2,FALSE)</f>
        <v>35 - São Paulo</v>
      </c>
      <c r="J6183" s="22" t="s">
        <v>76</v>
      </c>
      <c r="K6183" s="22">
        <v>0</v>
      </c>
      <c r="L6183" s="21">
        <v>500000</v>
      </c>
      <c r="M6183" s="20">
        <f>VLOOKUP(G6183,PROCV!$A$110:$B$119,2,FALSE)</f>
        <v>1.4943255243453308</v>
      </c>
      <c r="N6183" s="17">
        <f t="shared" si="96"/>
        <v>747162.76217266545</v>
      </c>
    </row>
    <row r="6184" spans="1:14" x14ac:dyDescent="0.25">
      <c r="A6184" s="30" t="s">
        <v>48</v>
      </c>
      <c r="B6184" s="29">
        <v>103013</v>
      </c>
      <c r="C6184" s="28" t="s">
        <v>456</v>
      </c>
      <c r="D6184" s="27" t="s">
        <v>4</v>
      </c>
      <c r="E6184" s="27" t="s">
        <v>224</v>
      </c>
      <c r="F6184" s="26" t="str">
        <f>VLOOKUP(E6184,PROCV!$A$1:$B$107,2,TRUE)</f>
        <v>Patrimônio</v>
      </c>
      <c r="G6184" s="25">
        <v>2010</v>
      </c>
      <c r="H6184" s="24">
        <v>0</v>
      </c>
      <c r="I6184" s="23" t="str">
        <f>VLOOKUP(J6184,PROCV!$E$1:$F$27,2,FALSE)</f>
        <v>23 - Ceará</v>
      </c>
      <c r="J6184" s="22" t="s">
        <v>52</v>
      </c>
      <c r="K6184" s="22">
        <v>0</v>
      </c>
      <c r="L6184" s="21">
        <v>50000</v>
      </c>
      <c r="M6184" s="20">
        <f>VLOOKUP(G6184,PROCV!$A$110:$B$119,2,FALSE)</f>
        <v>1.4943255243453308</v>
      </c>
      <c r="N6184" s="17">
        <f t="shared" si="96"/>
        <v>74716.276217266539</v>
      </c>
    </row>
    <row r="6185" spans="1:14" x14ac:dyDescent="0.25">
      <c r="A6185" s="30" t="s">
        <v>48</v>
      </c>
      <c r="B6185" s="29">
        <v>107500</v>
      </c>
      <c r="C6185" s="28" t="s">
        <v>455</v>
      </c>
      <c r="D6185" s="27" t="s">
        <v>46</v>
      </c>
      <c r="E6185" s="27" t="s">
        <v>50</v>
      </c>
      <c r="F6185" s="26" t="str">
        <f>VLOOKUP(E6185,PROCV!$A$1:$B$107,2,TRUE)</f>
        <v>Educação e Criação em Artes</v>
      </c>
      <c r="G6185" s="25">
        <v>2010</v>
      </c>
      <c r="H6185" s="24">
        <v>0</v>
      </c>
      <c r="I6185" s="23" t="str">
        <f>VLOOKUP(J6185,PROCV!$E$1:$F$27,2,FALSE)</f>
        <v>29 - Bahia</v>
      </c>
      <c r="J6185" s="22" t="s">
        <v>73</v>
      </c>
      <c r="K6185" s="22">
        <v>0</v>
      </c>
      <c r="L6185" s="21">
        <v>412000</v>
      </c>
      <c r="M6185" s="20">
        <f>VLOOKUP(G6185,PROCV!$A$110:$B$119,2,FALSE)</f>
        <v>1.4943255243453308</v>
      </c>
      <c r="N6185" s="17">
        <f t="shared" si="96"/>
        <v>615662.11603027629</v>
      </c>
    </row>
    <row r="6186" spans="1:14" x14ac:dyDescent="0.25">
      <c r="A6186" s="30" t="s">
        <v>48</v>
      </c>
      <c r="B6186" s="29">
        <v>106927</v>
      </c>
      <c r="C6186" s="28" t="s">
        <v>454</v>
      </c>
      <c r="D6186" s="27" t="s">
        <v>4</v>
      </c>
      <c r="E6186" s="27" t="s">
        <v>305</v>
      </c>
      <c r="F6186" s="26" t="str">
        <f>VLOOKUP(E6186,PROCV!$A$1:$B$107,2,TRUE)</f>
        <v>Audiovisual</v>
      </c>
      <c r="G6186" s="25">
        <v>2010</v>
      </c>
      <c r="H6186" s="24">
        <v>0</v>
      </c>
      <c r="I6186" s="23" t="str">
        <f>VLOOKUP(J6186,PROCV!$E$1:$F$27,2,FALSE)</f>
        <v>52 - Goiás</v>
      </c>
      <c r="J6186" s="22" t="s">
        <v>97</v>
      </c>
      <c r="K6186" s="22">
        <v>0</v>
      </c>
      <c r="L6186" s="21">
        <v>100000</v>
      </c>
      <c r="M6186" s="20">
        <f>VLOOKUP(G6186,PROCV!$A$110:$B$119,2,FALSE)</f>
        <v>1.4943255243453308</v>
      </c>
      <c r="N6186" s="17">
        <f t="shared" si="96"/>
        <v>149432.55243453308</v>
      </c>
    </row>
    <row r="6187" spans="1:14" x14ac:dyDescent="0.25">
      <c r="A6187" s="30" t="s">
        <v>48</v>
      </c>
      <c r="B6187" s="29">
        <v>1012140</v>
      </c>
      <c r="C6187" s="28" t="s">
        <v>453</v>
      </c>
      <c r="D6187" s="27" t="s">
        <v>4</v>
      </c>
      <c r="E6187" s="27" t="s">
        <v>224</v>
      </c>
      <c r="F6187" s="26" t="str">
        <f>VLOOKUP(E6187,PROCV!$A$1:$B$107,2,TRUE)</f>
        <v>Patrimônio</v>
      </c>
      <c r="G6187" s="25">
        <v>2010</v>
      </c>
      <c r="H6187" s="24">
        <v>0</v>
      </c>
      <c r="I6187" s="23" t="str">
        <f>VLOOKUP(J6187,PROCV!$E$1:$F$27,2,FALSE)</f>
        <v>35 - São Paulo</v>
      </c>
      <c r="J6187" s="22" t="s">
        <v>76</v>
      </c>
      <c r="K6187" s="22">
        <v>0</v>
      </c>
      <c r="L6187" s="21">
        <v>1000000</v>
      </c>
      <c r="M6187" s="20">
        <f>VLOOKUP(G6187,PROCV!$A$110:$B$119,2,FALSE)</f>
        <v>1.4943255243453308</v>
      </c>
      <c r="N6187" s="17">
        <f t="shared" si="96"/>
        <v>1494325.5243453309</v>
      </c>
    </row>
    <row r="6188" spans="1:14" x14ac:dyDescent="0.25">
      <c r="A6188" s="30" t="s">
        <v>48</v>
      </c>
      <c r="B6188" s="29">
        <v>107061</v>
      </c>
      <c r="C6188" s="28" t="s">
        <v>452</v>
      </c>
      <c r="D6188" s="27" t="s">
        <v>46</v>
      </c>
      <c r="E6188" s="27" t="s">
        <v>50</v>
      </c>
      <c r="F6188" s="26" t="str">
        <f>VLOOKUP(E6188,PROCV!$A$1:$B$107,2,TRUE)</f>
        <v>Educação e Criação em Artes</v>
      </c>
      <c r="G6188" s="25">
        <v>2010</v>
      </c>
      <c r="H6188" s="24">
        <v>0</v>
      </c>
      <c r="I6188" s="23" t="str">
        <f>VLOOKUP(J6188,PROCV!$E$1:$F$27,2,FALSE)</f>
        <v>35 - São Paulo</v>
      </c>
      <c r="J6188" s="22" t="s">
        <v>76</v>
      </c>
      <c r="K6188" s="22">
        <v>0</v>
      </c>
      <c r="L6188" s="21">
        <v>216904</v>
      </c>
      <c r="M6188" s="20">
        <f>VLOOKUP(G6188,PROCV!$A$110:$B$119,2,FALSE)</f>
        <v>1.4943255243453308</v>
      </c>
      <c r="N6188" s="17">
        <f t="shared" si="96"/>
        <v>324125.18353259965</v>
      </c>
    </row>
    <row r="6189" spans="1:14" x14ac:dyDescent="0.25">
      <c r="A6189" s="30" t="s">
        <v>48</v>
      </c>
      <c r="B6189" s="29">
        <v>102561</v>
      </c>
      <c r="C6189" s="28" t="s">
        <v>451</v>
      </c>
      <c r="D6189" s="27" t="s">
        <v>46</v>
      </c>
      <c r="E6189" s="27" t="s">
        <v>50</v>
      </c>
      <c r="F6189" s="26" t="str">
        <f>VLOOKUP(E6189,PROCV!$A$1:$B$107,2,TRUE)</f>
        <v>Educação e Criação em Artes</v>
      </c>
      <c r="G6189" s="25">
        <v>2010</v>
      </c>
      <c r="H6189" s="24">
        <v>0</v>
      </c>
      <c r="I6189" s="23" t="str">
        <f>VLOOKUP(J6189,PROCV!$E$1:$F$27,2,FALSE)</f>
        <v>53 - Distrito Federal</v>
      </c>
      <c r="J6189" s="22" t="s">
        <v>75</v>
      </c>
      <c r="K6189" s="22">
        <v>0</v>
      </c>
      <c r="L6189" s="21">
        <v>267000</v>
      </c>
      <c r="M6189" s="20">
        <f>VLOOKUP(G6189,PROCV!$A$110:$B$119,2,FALSE)</f>
        <v>1.4943255243453308</v>
      </c>
      <c r="N6189" s="17">
        <f t="shared" si="96"/>
        <v>398984.91500020336</v>
      </c>
    </row>
    <row r="6190" spans="1:14" x14ac:dyDescent="0.25">
      <c r="A6190" s="30" t="s">
        <v>48</v>
      </c>
      <c r="B6190" s="29">
        <v>106924</v>
      </c>
      <c r="C6190" s="28" t="s">
        <v>450</v>
      </c>
      <c r="D6190" s="27" t="s">
        <v>4</v>
      </c>
      <c r="E6190" s="27" t="s">
        <v>305</v>
      </c>
      <c r="F6190" s="26" t="str">
        <f>VLOOKUP(E6190,PROCV!$A$1:$B$107,2,TRUE)</f>
        <v>Audiovisual</v>
      </c>
      <c r="G6190" s="25">
        <v>2010</v>
      </c>
      <c r="H6190" s="24">
        <v>0</v>
      </c>
      <c r="I6190" s="23" t="str">
        <f>VLOOKUP(J6190,PROCV!$E$1:$F$27,2,FALSE)</f>
        <v>35 - São Paulo</v>
      </c>
      <c r="J6190" s="22" t="s">
        <v>76</v>
      </c>
      <c r="K6190" s="22">
        <v>0</v>
      </c>
      <c r="L6190" s="21">
        <v>3119688.39</v>
      </c>
      <c r="M6190" s="20">
        <f>VLOOKUP(G6190,PROCV!$A$110:$B$119,2,FALSE)</f>
        <v>1.4943255243453308</v>
      </c>
      <c r="N6190" s="17">
        <f t="shared" si="96"/>
        <v>4661829.9891807912</v>
      </c>
    </row>
    <row r="6191" spans="1:14" x14ac:dyDescent="0.25">
      <c r="A6191" s="30" t="s">
        <v>48</v>
      </c>
      <c r="B6191" s="29">
        <v>1010637</v>
      </c>
      <c r="C6191" s="28" t="s">
        <v>449</v>
      </c>
      <c r="D6191" s="27" t="s">
        <v>46</v>
      </c>
      <c r="E6191" s="27" t="s">
        <v>50</v>
      </c>
      <c r="F6191" s="26" t="str">
        <f>VLOOKUP(E6191,PROCV!$A$1:$B$107,2,TRUE)</f>
        <v>Educação e Criação em Artes</v>
      </c>
      <c r="G6191" s="25">
        <v>2010</v>
      </c>
      <c r="H6191" s="24">
        <v>0</v>
      </c>
      <c r="I6191" s="23" t="str">
        <f>VLOOKUP(J6191,PROCV!$E$1:$F$27,2,FALSE)</f>
        <v>33 - Rio de Janeiro</v>
      </c>
      <c r="J6191" s="22" t="s">
        <v>82</v>
      </c>
      <c r="K6191" s="22">
        <v>0</v>
      </c>
      <c r="L6191" s="21">
        <v>256499</v>
      </c>
      <c r="M6191" s="20">
        <f>VLOOKUP(G6191,PROCV!$A$110:$B$119,2,FALSE)</f>
        <v>1.4943255243453308</v>
      </c>
      <c r="N6191" s="17">
        <f t="shared" si="96"/>
        <v>383293.00266905304</v>
      </c>
    </row>
    <row r="6192" spans="1:14" x14ac:dyDescent="0.25">
      <c r="A6192" s="30" t="s">
        <v>48</v>
      </c>
      <c r="B6192" s="29">
        <v>103336</v>
      </c>
      <c r="C6192" s="28" t="s">
        <v>448</v>
      </c>
      <c r="D6192" s="27" t="s">
        <v>300</v>
      </c>
      <c r="E6192" s="27" t="s">
        <v>320</v>
      </c>
      <c r="F6192" s="26" t="str">
        <f>VLOOKUP(E6192,PROCV!$A$1:$B$107,2,TRUE)</f>
        <v>Música</v>
      </c>
      <c r="G6192" s="25">
        <v>2010</v>
      </c>
      <c r="H6192" s="24">
        <v>0</v>
      </c>
      <c r="I6192" s="23" t="str">
        <f>VLOOKUP(J6192,PROCV!$E$1:$F$27,2,FALSE)</f>
        <v>53 - Distrito Federal</v>
      </c>
      <c r="J6192" s="22" t="s">
        <v>75</v>
      </c>
      <c r="K6192" s="22">
        <v>0</v>
      </c>
      <c r="L6192" s="21">
        <v>449210</v>
      </c>
      <c r="M6192" s="20">
        <f>VLOOKUP(G6192,PROCV!$A$110:$B$119,2,FALSE)</f>
        <v>1.4943255243453308</v>
      </c>
      <c r="N6192" s="17">
        <f t="shared" si="96"/>
        <v>671265.96879116609</v>
      </c>
    </row>
    <row r="6193" spans="1:14" x14ac:dyDescent="0.25">
      <c r="A6193" s="30" t="s">
        <v>48</v>
      </c>
      <c r="B6193" s="29">
        <v>103758</v>
      </c>
      <c r="C6193" s="28" t="s">
        <v>447</v>
      </c>
      <c r="D6193" s="27" t="s">
        <v>114</v>
      </c>
      <c r="E6193" s="27" t="s">
        <v>237</v>
      </c>
      <c r="F6193" s="26" t="str">
        <f>VLOOKUP(E6193,PROCV!$A$1:$B$107,2,TRUE)</f>
        <v>Patrimônio</v>
      </c>
      <c r="G6193" s="25">
        <v>2010</v>
      </c>
      <c r="H6193" s="24">
        <v>0</v>
      </c>
      <c r="I6193" s="23" t="str">
        <f>VLOOKUP(J6193,PROCV!$E$1:$F$27,2,FALSE)</f>
        <v>35 - São Paulo</v>
      </c>
      <c r="J6193" s="22" t="s">
        <v>76</v>
      </c>
      <c r="K6193" s="22">
        <v>0</v>
      </c>
      <c r="L6193" s="21">
        <v>150000</v>
      </c>
      <c r="M6193" s="20">
        <f>VLOOKUP(G6193,PROCV!$A$110:$B$119,2,FALSE)</f>
        <v>1.4943255243453308</v>
      </c>
      <c r="N6193" s="17">
        <f t="shared" si="96"/>
        <v>224148.82865179962</v>
      </c>
    </row>
    <row r="6194" spans="1:14" x14ac:dyDescent="0.25">
      <c r="A6194" s="30" t="s">
        <v>48</v>
      </c>
      <c r="B6194" s="29">
        <v>91651</v>
      </c>
      <c r="C6194" s="28" t="s">
        <v>446</v>
      </c>
      <c r="D6194" s="27" t="s">
        <v>46</v>
      </c>
      <c r="E6194" s="27" t="s">
        <v>169</v>
      </c>
      <c r="F6194" s="26" t="str">
        <f>VLOOKUP(E6194,PROCV!$A$1:$B$107,2,TRUE)</f>
        <v>Editorial</v>
      </c>
      <c r="G6194" s="25">
        <v>2010</v>
      </c>
      <c r="H6194" s="24">
        <v>0</v>
      </c>
      <c r="I6194" s="23" t="str">
        <f>VLOOKUP(J6194,PROCV!$E$1:$F$27,2,FALSE)</f>
        <v>52 - Goiás</v>
      </c>
      <c r="J6194" s="22" t="s">
        <v>97</v>
      </c>
      <c r="K6194" s="22">
        <v>0</v>
      </c>
      <c r="L6194" s="21">
        <v>131440</v>
      </c>
      <c r="M6194" s="20">
        <f>VLOOKUP(G6194,PROCV!$A$110:$B$119,2,FALSE)</f>
        <v>1.4943255243453308</v>
      </c>
      <c r="N6194" s="17">
        <f t="shared" si="96"/>
        <v>196414.14691995029</v>
      </c>
    </row>
    <row r="6195" spans="1:14" x14ac:dyDescent="0.25">
      <c r="A6195" s="30" t="s">
        <v>48</v>
      </c>
      <c r="B6195" s="29">
        <v>105203</v>
      </c>
      <c r="C6195" s="28" t="s">
        <v>445</v>
      </c>
      <c r="D6195" s="27" t="s">
        <v>114</v>
      </c>
      <c r="E6195" s="27" t="s">
        <v>192</v>
      </c>
      <c r="F6195" s="26" t="str">
        <f>VLOOKUP(E6195,PROCV!$A$1:$B$107,2,TRUE)</f>
        <v>Música</v>
      </c>
      <c r="G6195" s="25">
        <v>2010</v>
      </c>
      <c r="H6195" s="24">
        <v>0</v>
      </c>
      <c r="I6195" s="23" t="str">
        <f>VLOOKUP(J6195,PROCV!$E$1:$F$27,2,FALSE)</f>
        <v>53 - Distrito Federal</v>
      </c>
      <c r="J6195" s="22" t="s">
        <v>75</v>
      </c>
      <c r="K6195" s="22">
        <v>0</v>
      </c>
      <c r="L6195" s="21">
        <v>50000</v>
      </c>
      <c r="M6195" s="20">
        <f>VLOOKUP(G6195,PROCV!$A$110:$B$119,2,FALSE)</f>
        <v>1.4943255243453308</v>
      </c>
      <c r="N6195" s="17">
        <f t="shared" si="96"/>
        <v>74716.276217266539</v>
      </c>
    </row>
    <row r="6196" spans="1:14" x14ac:dyDescent="0.25">
      <c r="A6196" s="30" t="s">
        <v>48</v>
      </c>
      <c r="B6196" s="29">
        <v>101798</v>
      </c>
      <c r="C6196" s="28" t="s">
        <v>444</v>
      </c>
      <c r="D6196" s="27" t="s">
        <v>46</v>
      </c>
      <c r="E6196" s="27" t="s">
        <v>50</v>
      </c>
      <c r="F6196" s="26" t="str">
        <f>VLOOKUP(E6196,PROCV!$A$1:$B$107,2,TRUE)</f>
        <v>Educação e Criação em Artes</v>
      </c>
      <c r="G6196" s="25">
        <v>2010</v>
      </c>
      <c r="H6196" s="24">
        <v>0</v>
      </c>
      <c r="I6196" s="23" t="str">
        <f>VLOOKUP(J6196,PROCV!$E$1:$F$27,2,FALSE)</f>
        <v>31 - Minas Gerais</v>
      </c>
      <c r="J6196" s="22" t="s">
        <v>85</v>
      </c>
      <c r="K6196" s="22">
        <v>0</v>
      </c>
      <c r="L6196" s="21">
        <v>96510</v>
      </c>
      <c r="M6196" s="20">
        <f>VLOOKUP(G6196,PROCV!$A$110:$B$119,2,FALSE)</f>
        <v>1.4943255243453308</v>
      </c>
      <c r="N6196" s="17">
        <f t="shared" si="96"/>
        <v>144217.35635456789</v>
      </c>
    </row>
    <row r="6197" spans="1:14" x14ac:dyDescent="0.25">
      <c r="A6197" s="30" t="s">
        <v>48</v>
      </c>
      <c r="B6197" s="29">
        <v>1010717</v>
      </c>
      <c r="C6197" s="28" t="s">
        <v>443</v>
      </c>
      <c r="D6197" s="27" t="s">
        <v>4</v>
      </c>
      <c r="E6197" s="27" t="s">
        <v>224</v>
      </c>
      <c r="F6197" s="26" t="str">
        <f>VLOOKUP(E6197,PROCV!$A$1:$B$107,2,TRUE)</f>
        <v>Patrimônio</v>
      </c>
      <c r="G6197" s="25">
        <v>2010</v>
      </c>
      <c r="H6197" s="24">
        <v>0</v>
      </c>
      <c r="I6197" s="23" t="str">
        <f>VLOOKUP(J6197,PROCV!$E$1:$F$27,2,FALSE)</f>
        <v>35 - São Paulo</v>
      </c>
      <c r="J6197" s="22" t="s">
        <v>76</v>
      </c>
      <c r="K6197" s="22">
        <v>0</v>
      </c>
      <c r="L6197" s="21">
        <v>63000</v>
      </c>
      <c r="M6197" s="20">
        <f>VLOOKUP(G6197,PROCV!$A$110:$B$119,2,FALSE)</f>
        <v>1.4943255243453308</v>
      </c>
      <c r="N6197" s="17">
        <f t="shared" si="96"/>
        <v>94142.508033755847</v>
      </c>
    </row>
    <row r="6198" spans="1:14" x14ac:dyDescent="0.25">
      <c r="A6198" s="30" t="s">
        <v>48</v>
      </c>
      <c r="B6198" s="29">
        <v>102064</v>
      </c>
      <c r="C6198" s="28" t="s">
        <v>442</v>
      </c>
      <c r="D6198" s="27" t="s">
        <v>114</v>
      </c>
      <c r="E6198" s="27" t="s">
        <v>192</v>
      </c>
      <c r="F6198" s="26" t="str">
        <f>VLOOKUP(E6198,PROCV!$A$1:$B$107,2,TRUE)</f>
        <v>Música</v>
      </c>
      <c r="G6198" s="25">
        <v>2010</v>
      </c>
      <c r="H6198" s="24">
        <v>0</v>
      </c>
      <c r="I6198" s="23" t="str">
        <f>VLOOKUP(J6198,PROCV!$E$1:$F$27,2,FALSE)</f>
        <v>43 - Rio Grande do Sul</v>
      </c>
      <c r="J6198" s="22" t="s">
        <v>56</v>
      </c>
      <c r="K6198" s="22">
        <v>0</v>
      </c>
      <c r="L6198" s="21">
        <v>135320</v>
      </c>
      <c r="M6198" s="20">
        <f>VLOOKUP(G6198,PROCV!$A$110:$B$119,2,FALSE)</f>
        <v>1.4943255243453308</v>
      </c>
      <c r="N6198" s="17">
        <f t="shared" si="96"/>
        <v>202212.12995441016</v>
      </c>
    </row>
    <row r="6199" spans="1:14" x14ac:dyDescent="0.25">
      <c r="A6199" s="30" t="s">
        <v>48</v>
      </c>
      <c r="B6199" s="29">
        <v>1011909</v>
      </c>
      <c r="C6199" s="28" t="s">
        <v>441</v>
      </c>
      <c r="D6199" s="27" t="s">
        <v>4</v>
      </c>
      <c r="E6199" s="27" t="s">
        <v>305</v>
      </c>
      <c r="F6199" s="26" t="str">
        <f>VLOOKUP(E6199,PROCV!$A$1:$B$107,2,TRUE)</f>
        <v>Audiovisual</v>
      </c>
      <c r="G6199" s="25">
        <v>2010</v>
      </c>
      <c r="H6199" s="24">
        <v>0</v>
      </c>
      <c r="I6199" s="23" t="str">
        <f>VLOOKUP(J6199,PROCV!$E$1:$F$27,2,FALSE)</f>
        <v>33 - Rio de Janeiro</v>
      </c>
      <c r="J6199" s="22" t="s">
        <v>82</v>
      </c>
      <c r="K6199" s="22">
        <v>0</v>
      </c>
      <c r="L6199" s="21">
        <v>50000</v>
      </c>
      <c r="M6199" s="20">
        <f>VLOOKUP(G6199,PROCV!$A$110:$B$119,2,FALSE)</f>
        <v>1.4943255243453308</v>
      </c>
      <c r="N6199" s="17">
        <f t="shared" si="96"/>
        <v>74716.276217266539</v>
      </c>
    </row>
    <row r="6200" spans="1:14" x14ac:dyDescent="0.25">
      <c r="A6200" s="30" t="s">
        <v>48</v>
      </c>
      <c r="B6200" s="29">
        <v>101265</v>
      </c>
      <c r="C6200" s="28" t="s">
        <v>440</v>
      </c>
      <c r="D6200" s="27" t="s">
        <v>46</v>
      </c>
      <c r="E6200" s="27" t="s">
        <v>50</v>
      </c>
      <c r="F6200" s="26" t="str">
        <f>VLOOKUP(E6200,PROCV!$A$1:$B$107,2,TRUE)</f>
        <v>Educação e Criação em Artes</v>
      </c>
      <c r="G6200" s="25">
        <v>2010</v>
      </c>
      <c r="H6200" s="24">
        <v>0</v>
      </c>
      <c r="I6200" s="23" t="str">
        <f>VLOOKUP(J6200,PROCV!$E$1:$F$27,2,FALSE)</f>
        <v>27 - Alagoas</v>
      </c>
      <c r="J6200" s="22" t="s">
        <v>65</v>
      </c>
      <c r="K6200" s="22">
        <v>0</v>
      </c>
      <c r="L6200" s="21">
        <v>238000</v>
      </c>
      <c r="M6200" s="20">
        <f>VLOOKUP(G6200,PROCV!$A$110:$B$119,2,FALSE)</f>
        <v>1.4943255243453308</v>
      </c>
      <c r="N6200" s="17">
        <f t="shared" si="96"/>
        <v>355649.47479418875</v>
      </c>
    </row>
    <row r="6201" spans="1:14" x14ac:dyDescent="0.25">
      <c r="A6201" s="30" t="s">
        <v>48</v>
      </c>
      <c r="B6201" s="29">
        <v>102739</v>
      </c>
      <c r="C6201" s="28" t="s">
        <v>439</v>
      </c>
      <c r="D6201" s="27" t="s">
        <v>46</v>
      </c>
      <c r="E6201" s="27" t="s">
        <v>50</v>
      </c>
      <c r="F6201" s="26" t="str">
        <f>VLOOKUP(E6201,PROCV!$A$1:$B$107,2,TRUE)</f>
        <v>Educação e Criação em Artes</v>
      </c>
      <c r="G6201" s="25">
        <v>2010</v>
      </c>
      <c r="H6201" s="24">
        <v>0</v>
      </c>
      <c r="I6201" s="23" t="str">
        <f>VLOOKUP(J6201,PROCV!$E$1:$F$27,2,FALSE)</f>
        <v>53 - Distrito Federal</v>
      </c>
      <c r="J6201" s="22" t="s">
        <v>75</v>
      </c>
      <c r="K6201" s="22">
        <v>0</v>
      </c>
      <c r="L6201" s="21">
        <v>300000</v>
      </c>
      <c r="M6201" s="20">
        <f>VLOOKUP(G6201,PROCV!$A$110:$B$119,2,FALSE)</f>
        <v>1.4943255243453308</v>
      </c>
      <c r="N6201" s="17">
        <f t="shared" si="96"/>
        <v>448297.65730359923</v>
      </c>
    </row>
    <row r="6202" spans="1:14" x14ac:dyDescent="0.25">
      <c r="A6202" s="30" t="s">
        <v>48</v>
      </c>
      <c r="B6202" s="29">
        <v>98442</v>
      </c>
      <c r="C6202" s="28" t="s">
        <v>438</v>
      </c>
      <c r="D6202" s="27" t="s">
        <v>46</v>
      </c>
      <c r="E6202" s="27" t="s">
        <v>50</v>
      </c>
      <c r="F6202" s="26" t="str">
        <f>VLOOKUP(E6202,PROCV!$A$1:$B$107,2,TRUE)</f>
        <v>Educação e Criação em Artes</v>
      </c>
      <c r="G6202" s="25">
        <v>2010</v>
      </c>
      <c r="H6202" s="24">
        <v>0</v>
      </c>
      <c r="I6202" s="23" t="str">
        <f>VLOOKUP(J6202,PROCV!$E$1:$F$27,2,FALSE)</f>
        <v>26 - Pernambuco</v>
      </c>
      <c r="J6202" s="22" t="s">
        <v>44</v>
      </c>
      <c r="K6202" s="22">
        <v>0</v>
      </c>
      <c r="L6202" s="21">
        <v>822360</v>
      </c>
      <c r="M6202" s="20">
        <f>VLOOKUP(G6202,PROCV!$A$110:$B$119,2,FALSE)</f>
        <v>1.4943255243453308</v>
      </c>
      <c r="N6202" s="17">
        <f t="shared" si="96"/>
        <v>1228873.5382006261</v>
      </c>
    </row>
    <row r="6203" spans="1:14" x14ac:dyDescent="0.25">
      <c r="A6203" s="30" t="s">
        <v>48</v>
      </c>
      <c r="B6203" s="29">
        <v>103012</v>
      </c>
      <c r="C6203" s="28" t="s">
        <v>437</v>
      </c>
      <c r="D6203" s="27" t="s">
        <v>4</v>
      </c>
      <c r="E6203" s="27" t="s">
        <v>224</v>
      </c>
      <c r="F6203" s="26" t="str">
        <f>VLOOKUP(E6203,PROCV!$A$1:$B$107,2,TRUE)</f>
        <v>Patrimônio</v>
      </c>
      <c r="G6203" s="25">
        <v>2010</v>
      </c>
      <c r="H6203" s="24">
        <v>0</v>
      </c>
      <c r="I6203" s="23" t="str">
        <f>VLOOKUP(J6203,PROCV!$E$1:$F$27,2,FALSE)</f>
        <v>32 - Espírito Santo</v>
      </c>
      <c r="J6203" s="22" t="s">
        <v>67</v>
      </c>
      <c r="K6203" s="22">
        <v>0</v>
      </c>
      <c r="L6203" s="21">
        <v>50000</v>
      </c>
      <c r="M6203" s="20">
        <f>VLOOKUP(G6203,PROCV!$A$110:$B$119,2,FALSE)</f>
        <v>1.4943255243453308</v>
      </c>
      <c r="N6203" s="17">
        <f t="shared" si="96"/>
        <v>74716.276217266539</v>
      </c>
    </row>
    <row r="6204" spans="1:14" x14ac:dyDescent="0.25">
      <c r="A6204" s="30" t="s">
        <v>48</v>
      </c>
      <c r="B6204" s="29">
        <v>101824</v>
      </c>
      <c r="C6204" s="28" t="s">
        <v>436</v>
      </c>
      <c r="D6204" s="27" t="s">
        <v>300</v>
      </c>
      <c r="E6204" s="27" t="s">
        <v>320</v>
      </c>
      <c r="F6204" s="26" t="str">
        <f>VLOOKUP(E6204,PROCV!$A$1:$B$107,2,TRUE)</f>
        <v>Música</v>
      </c>
      <c r="G6204" s="25">
        <v>2010</v>
      </c>
      <c r="H6204" s="24">
        <v>0</v>
      </c>
      <c r="I6204" s="23" t="str">
        <f>VLOOKUP(J6204,PROCV!$E$1:$F$27,2,FALSE)</f>
        <v>35 - São Paulo</v>
      </c>
      <c r="J6204" s="22" t="s">
        <v>76</v>
      </c>
      <c r="K6204" s="22">
        <v>0</v>
      </c>
      <c r="L6204" s="21">
        <v>100000</v>
      </c>
      <c r="M6204" s="20">
        <f>VLOOKUP(G6204,PROCV!$A$110:$B$119,2,FALSE)</f>
        <v>1.4943255243453308</v>
      </c>
      <c r="N6204" s="17">
        <f t="shared" si="96"/>
        <v>149432.55243453308</v>
      </c>
    </row>
    <row r="6205" spans="1:14" x14ac:dyDescent="0.25">
      <c r="A6205" s="30" t="s">
        <v>48</v>
      </c>
      <c r="B6205" s="29">
        <v>97682</v>
      </c>
      <c r="C6205" s="28" t="s">
        <v>435</v>
      </c>
      <c r="D6205" s="27" t="s">
        <v>46</v>
      </c>
      <c r="E6205" s="27" t="s">
        <v>50</v>
      </c>
      <c r="F6205" s="26" t="str">
        <f>VLOOKUP(E6205,PROCV!$A$1:$B$107,2,TRUE)</f>
        <v>Educação e Criação em Artes</v>
      </c>
      <c r="G6205" s="25">
        <v>2010</v>
      </c>
      <c r="H6205" s="24">
        <v>0</v>
      </c>
      <c r="I6205" s="23" t="str">
        <f>VLOOKUP(J6205,PROCV!$E$1:$F$27,2,FALSE)</f>
        <v>35 - São Paulo</v>
      </c>
      <c r="J6205" s="22" t="s">
        <v>76</v>
      </c>
      <c r="K6205" s="22">
        <v>0</v>
      </c>
      <c r="L6205" s="21">
        <v>945000</v>
      </c>
      <c r="M6205" s="20">
        <f>VLOOKUP(G6205,PROCV!$A$110:$B$119,2,FALSE)</f>
        <v>1.4943255243453308</v>
      </c>
      <c r="N6205" s="17">
        <f t="shared" si="96"/>
        <v>1412137.6205063376</v>
      </c>
    </row>
    <row r="6206" spans="1:14" x14ac:dyDescent="0.25">
      <c r="A6206" s="30" t="s">
        <v>48</v>
      </c>
      <c r="B6206" s="29">
        <v>102945</v>
      </c>
      <c r="C6206" s="28" t="s">
        <v>434</v>
      </c>
      <c r="D6206" s="27" t="s">
        <v>46</v>
      </c>
      <c r="E6206" s="27" t="s">
        <v>50</v>
      </c>
      <c r="F6206" s="26" t="str">
        <f>VLOOKUP(E6206,PROCV!$A$1:$B$107,2,TRUE)</f>
        <v>Educação e Criação em Artes</v>
      </c>
      <c r="G6206" s="25">
        <v>2010</v>
      </c>
      <c r="H6206" s="24">
        <v>0</v>
      </c>
      <c r="I6206" s="23" t="str">
        <f>VLOOKUP(J6206,PROCV!$E$1:$F$27,2,FALSE)</f>
        <v>22 - Piauí</v>
      </c>
      <c r="J6206" s="22" t="s">
        <v>77</v>
      </c>
      <c r="K6206" s="22">
        <v>0</v>
      </c>
      <c r="L6206" s="21">
        <v>700000</v>
      </c>
      <c r="M6206" s="20">
        <f>VLOOKUP(G6206,PROCV!$A$110:$B$119,2,FALSE)</f>
        <v>1.4943255243453308</v>
      </c>
      <c r="N6206" s="17">
        <f t="shared" si="96"/>
        <v>1046027.8670417316</v>
      </c>
    </row>
    <row r="6207" spans="1:14" x14ac:dyDescent="0.25">
      <c r="A6207" s="30" t="s">
        <v>48</v>
      </c>
      <c r="B6207" s="29">
        <v>100496</v>
      </c>
      <c r="C6207" s="28" t="s">
        <v>433</v>
      </c>
      <c r="D6207" s="27" t="s">
        <v>46</v>
      </c>
      <c r="E6207" s="27" t="s">
        <v>50</v>
      </c>
      <c r="F6207" s="26" t="str">
        <f>VLOOKUP(E6207,PROCV!$A$1:$B$107,2,TRUE)</f>
        <v>Educação e Criação em Artes</v>
      </c>
      <c r="G6207" s="25">
        <v>2010</v>
      </c>
      <c r="H6207" s="24">
        <v>0</v>
      </c>
      <c r="I6207" s="23" t="str">
        <f>VLOOKUP(J6207,PROCV!$E$1:$F$27,2,FALSE)</f>
        <v>35 - São Paulo</v>
      </c>
      <c r="J6207" s="22" t="s">
        <v>76</v>
      </c>
      <c r="K6207" s="22">
        <v>0</v>
      </c>
      <c r="L6207" s="21">
        <v>420000</v>
      </c>
      <c r="M6207" s="20">
        <f>VLOOKUP(G6207,PROCV!$A$110:$B$119,2,FALSE)</f>
        <v>1.4943255243453308</v>
      </c>
      <c r="N6207" s="17">
        <f t="shared" si="96"/>
        <v>627616.72022503894</v>
      </c>
    </row>
    <row r="6208" spans="1:14" x14ac:dyDescent="0.25">
      <c r="A6208" s="30" t="s">
        <v>48</v>
      </c>
      <c r="B6208" s="29">
        <v>97763</v>
      </c>
      <c r="C6208" s="28" t="s">
        <v>432</v>
      </c>
      <c r="D6208" s="27" t="s">
        <v>46</v>
      </c>
      <c r="E6208" s="27" t="s">
        <v>50</v>
      </c>
      <c r="F6208" s="26" t="str">
        <f>VLOOKUP(E6208,PROCV!$A$1:$B$107,2,TRUE)</f>
        <v>Educação e Criação em Artes</v>
      </c>
      <c r="G6208" s="25">
        <v>2010</v>
      </c>
      <c r="H6208" s="24">
        <v>0</v>
      </c>
      <c r="I6208" s="23" t="str">
        <f>VLOOKUP(J6208,PROCV!$E$1:$F$27,2,FALSE)</f>
        <v>32 - Espírito Santo</v>
      </c>
      <c r="J6208" s="22" t="s">
        <v>67</v>
      </c>
      <c r="K6208" s="22">
        <v>0</v>
      </c>
      <c r="L6208" s="21">
        <v>945000</v>
      </c>
      <c r="M6208" s="20">
        <f>VLOOKUP(G6208,PROCV!$A$110:$B$119,2,FALSE)</f>
        <v>1.4943255243453308</v>
      </c>
      <c r="N6208" s="17">
        <f t="shared" si="96"/>
        <v>1412137.6205063376</v>
      </c>
    </row>
    <row r="6209" spans="1:14" x14ac:dyDescent="0.25">
      <c r="A6209" s="30" t="s">
        <v>48</v>
      </c>
      <c r="B6209" s="29">
        <v>98485</v>
      </c>
      <c r="C6209" s="28" t="s">
        <v>431</v>
      </c>
      <c r="D6209" s="27" t="s">
        <v>4</v>
      </c>
      <c r="E6209" s="27" t="s">
        <v>430</v>
      </c>
      <c r="F6209" s="26" t="str">
        <f>VLOOKUP(E6209,PROCV!$A$1:$B$107,2,TRUE)</f>
        <v>Audiovisual</v>
      </c>
      <c r="G6209" s="25">
        <v>2010</v>
      </c>
      <c r="H6209" s="24">
        <v>0</v>
      </c>
      <c r="I6209" s="23" t="str">
        <f>VLOOKUP(J6209,PROCV!$E$1:$F$27,2,FALSE)</f>
        <v>50 - Mato Grosso do Sul</v>
      </c>
      <c r="J6209" s="22" t="s">
        <v>179</v>
      </c>
      <c r="K6209" s="22">
        <v>0</v>
      </c>
      <c r="L6209" s="21">
        <v>420000</v>
      </c>
      <c r="M6209" s="20">
        <f>VLOOKUP(G6209,PROCV!$A$110:$B$119,2,FALSE)</f>
        <v>1.4943255243453308</v>
      </c>
      <c r="N6209" s="17">
        <f t="shared" si="96"/>
        <v>627616.72022503894</v>
      </c>
    </row>
    <row r="6210" spans="1:14" x14ac:dyDescent="0.25">
      <c r="A6210" s="30" t="s">
        <v>48</v>
      </c>
      <c r="B6210" s="29">
        <v>103457</v>
      </c>
      <c r="C6210" s="28" t="s">
        <v>429</v>
      </c>
      <c r="D6210" s="27" t="s">
        <v>46</v>
      </c>
      <c r="E6210" s="27" t="s">
        <v>50</v>
      </c>
      <c r="F6210" s="26" t="str">
        <f>VLOOKUP(E6210,PROCV!$A$1:$B$107,2,TRUE)</f>
        <v>Educação e Criação em Artes</v>
      </c>
      <c r="G6210" s="25">
        <v>2010</v>
      </c>
      <c r="H6210" s="24">
        <v>0</v>
      </c>
      <c r="I6210" s="23" t="str">
        <f>VLOOKUP(J6210,PROCV!$E$1:$F$27,2,FALSE)</f>
        <v>26 - Pernambuco</v>
      </c>
      <c r="J6210" s="22" t="s">
        <v>44</v>
      </c>
      <c r="K6210" s="22">
        <v>0</v>
      </c>
      <c r="L6210" s="21">
        <v>700000</v>
      </c>
      <c r="M6210" s="20">
        <f>VLOOKUP(G6210,PROCV!$A$110:$B$119,2,FALSE)</f>
        <v>1.4943255243453308</v>
      </c>
      <c r="N6210" s="17">
        <f t="shared" ref="N6210:N6273" si="97">+M6210*L6210</f>
        <v>1046027.8670417316</v>
      </c>
    </row>
    <row r="6211" spans="1:14" x14ac:dyDescent="0.25">
      <c r="A6211" s="30" t="s">
        <v>48</v>
      </c>
      <c r="B6211" s="29">
        <v>97684</v>
      </c>
      <c r="C6211" s="28" t="s">
        <v>428</v>
      </c>
      <c r="D6211" s="27" t="s">
        <v>46</v>
      </c>
      <c r="E6211" s="27" t="s">
        <v>50</v>
      </c>
      <c r="F6211" s="26" t="str">
        <f>VLOOKUP(E6211,PROCV!$A$1:$B$107,2,TRUE)</f>
        <v>Educação e Criação em Artes</v>
      </c>
      <c r="G6211" s="25">
        <v>2010</v>
      </c>
      <c r="H6211" s="24">
        <v>0</v>
      </c>
      <c r="I6211" s="23" t="str">
        <f>VLOOKUP(J6211,PROCV!$E$1:$F$27,2,FALSE)</f>
        <v>24 - Rio Grande do Norte</v>
      </c>
      <c r="J6211" s="22" t="s">
        <v>54</v>
      </c>
      <c r="K6211" s="22">
        <v>0</v>
      </c>
      <c r="L6211" s="21">
        <v>945000</v>
      </c>
      <c r="M6211" s="20">
        <f>VLOOKUP(G6211,PROCV!$A$110:$B$119,2,FALSE)</f>
        <v>1.4943255243453308</v>
      </c>
      <c r="N6211" s="17">
        <f t="shared" si="97"/>
        <v>1412137.6205063376</v>
      </c>
    </row>
    <row r="6212" spans="1:14" x14ac:dyDescent="0.25">
      <c r="A6212" s="30" t="s">
        <v>48</v>
      </c>
      <c r="B6212" s="29">
        <v>102333</v>
      </c>
      <c r="C6212" s="28" t="s">
        <v>427</v>
      </c>
      <c r="D6212" s="27" t="s">
        <v>46</v>
      </c>
      <c r="E6212" s="27" t="s">
        <v>50</v>
      </c>
      <c r="F6212" s="26" t="str">
        <f>VLOOKUP(E6212,PROCV!$A$1:$B$107,2,TRUE)</f>
        <v>Educação e Criação em Artes</v>
      </c>
      <c r="G6212" s="25">
        <v>2010</v>
      </c>
      <c r="H6212" s="24">
        <v>0</v>
      </c>
      <c r="I6212" s="23" t="str">
        <f>VLOOKUP(J6212,PROCV!$E$1:$F$27,2,FALSE)</f>
        <v>33 - Rio de Janeiro</v>
      </c>
      <c r="J6212" s="22" t="s">
        <v>82</v>
      </c>
      <c r="K6212" s="22">
        <v>0</v>
      </c>
      <c r="L6212" s="21">
        <v>698868</v>
      </c>
      <c r="M6212" s="20">
        <f>VLOOKUP(G6212,PROCV!$A$110:$B$119,2,FALSE)</f>
        <v>1.4943255243453308</v>
      </c>
      <c r="N6212" s="17">
        <f t="shared" si="97"/>
        <v>1044336.2905481727</v>
      </c>
    </row>
    <row r="6213" spans="1:14" x14ac:dyDescent="0.25">
      <c r="A6213" s="30" t="s">
        <v>48</v>
      </c>
      <c r="B6213" s="29">
        <v>100684</v>
      </c>
      <c r="C6213" s="28" t="s">
        <v>426</v>
      </c>
      <c r="D6213" s="27" t="s">
        <v>46</v>
      </c>
      <c r="E6213" s="27" t="s">
        <v>50</v>
      </c>
      <c r="F6213" s="26" t="str">
        <f>VLOOKUP(E6213,PROCV!$A$1:$B$107,2,TRUE)</f>
        <v>Educação e Criação em Artes</v>
      </c>
      <c r="G6213" s="25">
        <v>2010</v>
      </c>
      <c r="H6213" s="24">
        <v>0</v>
      </c>
      <c r="I6213" s="23" t="str">
        <f>VLOOKUP(J6213,PROCV!$E$1:$F$27,2,FALSE)</f>
        <v>35 - São Paulo</v>
      </c>
      <c r="J6213" s="22" t="s">
        <v>76</v>
      </c>
      <c r="K6213" s="22">
        <v>0</v>
      </c>
      <c r="L6213" s="21">
        <v>490000</v>
      </c>
      <c r="M6213" s="20">
        <f>VLOOKUP(G6213,PROCV!$A$110:$B$119,2,FALSE)</f>
        <v>1.4943255243453308</v>
      </c>
      <c r="N6213" s="17">
        <f t="shared" si="97"/>
        <v>732219.50692921213</v>
      </c>
    </row>
    <row r="6214" spans="1:14" x14ac:dyDescent="0.25">
      <c r="A6214" s="30" t="s">
        <v>48</v>
      </c>
      <c r="B6214" s="29">
        <v>100659</v>
      </c>
      <c r="C6214" s="28" t="s">
        <v>425</v>
      </c>
      <c r="D6214" s="27" t="s">
        <v>46</v>
      </c>
      <c r="E6214" s="27" t="s">
        <v>50</v>
      </c>
      <c r="F6214" s="26" t="str">
        <f>VLOOKUP(E6214,PROCV!$A$1:$B$107,2,TRUE)</f>
        <v>Educação e Criação em Artes</v>
      </c>
      <c r="G6214" s="25">
        <v>2010</v>
      </c>
      <c r="H6214" s="24">
        <v>0</v>
      </c>
      <c r="I6214" s="23" t="str">
        <f>VLOOKUP(J6214,PROCV!$E$1:$F$27,2,FALSE)</f>
        <v>35 - São Paulo</v>
      </c>
      <c r="J6214" s="22" t="s">
        <v>76</v>
      </c>
      <c r="K6214" s="22">
        <v>0</v>
      </c>
      <c r="L6214" s="21">
        <v>945000</v>
      </c>
      <c r="M6214" s="20">
        <f>VLOOKUP(G6214,PROCV!$A$110:$B$119,2,FALSE)</f>
        <v>1.4943255243453308</v>
      </c>
      <c r="N6214" s="17">
        <f t="shared" si="97"/>
        <v>1412137.6205063376</v>
      </c>
    </row>
    <row r="6215" spans="1:14" x14ac:dyDescent="0.25">
      <c r="A6215" s="30" t="s">
        <v>48</v>
      </c>
      <c r="B6215" s="29">
        <v>102464</v>
      </c>
      <c r="C6215" s="28" t="s">
        <v>424</v>
      </c>
      <c r="D6215" s="27" t="s">
        <v>46</v>
      </c>
      <c r="E6215" s="27" t="s">
        <v>50</v>
      </c>
      <c r="F6215" s="26" t="str">
        <f>VLOOKUP(E6215,PROCV!$A$1:$B$107,2,TRUE)</f>
        <v>Educação e Criação em Artes</v>
      </c>
      <c r="G6215" s="25">
        <v>2010</v>
      </c>
      <c r="H6215" s="24">
        <v>0</v>
      </c>
      <c r="I6215" s="23" t="str">
        <f>VLOOKUP(J6215,PROCV!$E$1:$F$27,2,FALSE)</f>
        <v>33 - Rio de Janeiro</v>
      </c>
      <c r="J6215" s="22" t="s">
        <v>82</v>
      </c>
      <c r="K6215" s="22">
        <v>0</v>
      </c>
      <c r="L6215" s="21">
        <v>350000</v>
      </c>
      <c r="M6215" s="20">
        <f>VLOOKUP(G6215,PROCV!$A$110:$B$119,2,FALSE)</f>
        <v>1.4943255243453308</v>
      </c>
      <c r="N6215" s="17">
        <f t="shared" si="97"/>
        <v>523013.9335208658</v>
      </c>
    </row>
    <row r="6216" spans="1:14" x14ac:dyDescent="0.25">
      <c r="A6216" s="30" t="s">
        <v>48</v>
      </c>
      <c r="B6216" s="29">
        <v>100652</v>
      </c>
      <c r="C6216" s="28" t="s">
        <v>423</v>
      </c>
      <c r="D6216" s="27" t="s">
        <v>46</v>
      </c>
      <c r="E6216" s="27" t="s">
        <v>50</v>
      </c>
      <c r="F6216" s="26" t="str">
        <f>VLOOKUP(E6216,PROCV!$A$1:$B$107,2,TRUE)</f>
        <v>Educação e Criação em Artes</v>
      </c>
      <c r="G6216" s="25">
        <v>2010</v>
      </c>
      <c r="H6216" s="24">
        <v>0</v>
      </c>
      <c r="I6216" s="23" t="str">
        <f>VLOOKUP(J6216,PROCV!$E$1:$F$27,2,FALSE)</f>
        <v>35 - São Paulo</v>
      </c>
      <c r="J6216" s="22" t="s">
        <v>76</v>
      </c>
      <c r="K6216" s="22">
        <v>0</v>
      </c>
      <c r="L6216" s="21">
        <v>629740</v>
      </c>
      <c r="M6216" s="20">
        <f>VLOOKUP(G6216,PROCV!$A$110:$B$119,2,FALSE)</f>
        <v>1.4943255243453308</v>
      </c>
      <c r="N6216" s="17">
        <f t="shared" si="97"/>
        <v>941036.55570122867</v>
      </c>
    </row>
    <row r="6217" spans="1:14" x14ac:dyDescent="0.25">
      <c r="A6217" s="30" t="s">
        <v>48</v>
      </c>
      <c r="B6217" s="29">
        <v>97710</v>
      </c>
      <c r="C6217" s="28" t="s">
        <v>422</v>
      </c>
      <c r="D6217" s="27" t="s">
        <v>46</v>
      </c>
      <c r="E6217" s="27" t="s">
        <v>50</v>
      </c>
      <c r="F6217" s="26" t="str">
        <f>VLOOKUP(E6217,PROCV!$A$1:$B$107,2,TRUE)</f>
        <v>Educação e Criação em Artes</v>
      </c>
      <c r="G6217" s="25">
        <v>2010</v>
      </c>
      <c r="H6217" s="24">
        <v>0</v>
      </c>
      <c r="I6217" s="23" t="str">
        <f>VLOOKUP(J6217,PROCV!$E$1:$F$27,2,FALSE)</f>
        <v>35 - São Paulo</v>
      </c>
      <c r="J6217" s="22" t="s">
        <v>76</v>
      </c>
      <c r="K6217" s="22">
        <v>0</v>
      </c>
      <c r="L6217" s="21">
        <v>945000</v>
      </c>
      <c r="M6217" s="20">
        <f>VLOOKUP(G6217,PROCV!$A$110:$B$119,2,FALSE)</f>
        <v>1.4943255243453308</v>
      </c>
      <c r="N6217" s="17">
        <f t="shared" si="97"/>
        <v>1412137.6205063376</v>
      </c>
    </row>
    <row r="6218" spans="1:14" x14ac:dyDescent="0.25">
      <c r="A6218" s="30" t="s">
        <v>48</v>
      </c>
      <c r="B6218" s="29">
        <v>97687</v>
      </c>
      <c r="C6218" s="28" t="s">
        <v>421</v>
      </c>
      <c r="D6218" s="27" t="s">
        <v>46</v>
      </c>
      <c r="E6218" s="27" t="s">
        <v>50</v>
      </c>
      <c r="F6218" s="26" t="str">
        <f>VLOOKUP(E6218,PROCV!$A$1:$B$107,2,TRUE)</f>
        <v>Educação e Criação em Artes</v>
      </c>
      <c r="G6218" s="25">
        <v>2010</v>
      </c>
      <c r="H6218" s="24">
        <v>0</v>
      </c>
      <c r="I6218" s="23" t="str">
        <f>VLOOKUP(J6218,PROCV!$E$1:$F$27,2,FALSE)</f>
        <v>23 - Ceará</v>
      </c>
      <c r="J6218" s="22" t="s">
        <v>52</v>
      </c>
      <c r="K6218" s="22">
        <v>0</v>
      </c>
      <c r="L6218" s="21">
        <v>525000</v>
      </c>
      <c r="M6218" s="20">
        <f>VLOOKUP(G6218,PROCV!$A$110:$B$119,2,FALSE)</f>
        <v>1.4943255243453308</v>
      </c>
      <c r="N6218" s="17">
        <f t="shared" si="97"/>
        <v>784520.90028129867</v>
      </c>
    </row>
    <row r="6219" spans="1:14" x14ac:dyDescent="0.25">
      <c r="A6219" s="30" t="s">
        <v>48</v>
      </c>
      <c r="B6219" s="29">
        <v>100654</v>
      </c>
      <c r="C6219" s="28" t="s">
        <v>420</v>
      </c>
      <c r="D6219" s="27" t="s">
        <v>46</v>
      </c>
      <c r="E6219" s="27" t="s">
        <v>50</v>
      </c>
      <c r="F6219" s="26" t="str">
        <f>VLOOKUP(E6219,PROCV!$A$1:$B$107,2,TRUE)</f>
        <v>Educação e Criação em Artes</v>
      </c>
      <c r="G6219" s="25">
        <v>2010</v>
      </c>
      <c r="H6219" s="24">
        <v>0</v>
      </c>
      <c r="I6219" s="23" t="str">
        <f>VLOOKUP(J6219,PROCV!$E$1:$F$27,2,FALSE)</f>
        <v>35 - São Paulo</v>
      </c>
      <c r="J6219" s="22" t="s">
        <v>76</v>
      </c>
      <c r="K6219" s="22">
        <v>0</v>
      </c>
      <c r="L6219" s="21">
        <v>420000</v>
      </c>
      <c r="M6219" s="20">
        <f>VLOOKUP(G6219,PROCV!$A$110:$B$119,2,FALSE)</f>
        <v>1.4943255243453308</v>
      </c>
      <c r="N6219" s="17">
        <f t="shared" si="97"/>
        <v>627616.72022503894</v>
      </c>
    </row>
    <row r="6220" spans="1:14" x14ac:dyDescent="0.25">
      <c r="A6220" s="30" t="s">
        <v>48</v>
      </c>
      <c r="B6220" s="29">
        <v>1012180</v>
      </c>
      <c r="C6220" s="28" t="s">
        <v>419</v>
      </c>
      <c r="D6220" s="27" t="s">
        <v>189</v>
      </c>
      <c r="E6220" s="27" t="s">
        <v>278</v>
      </c>
      <c r="F6220" s="26" t="str">
        <f>VLOOKUP(E6220,PROCV!$A$1:$B$107,2,TRUE)</f>
        <v>Artes Cênicas e Espetáculo</v>
      </c>
      <c r="G6220" s="25">
        <v>2010</v>
      </c>
      <c r="H6220" s="24">
        <v>0</v>
      </c>
      <c r="I6220" s="23" t="str">
        <f>VLOOKUP(J6220,PROCV!$E$1:$F$27,2,FALSE)</f>
        <v>33 - Rio de Janeiro</v>
      </c>
      <c r="J6220" s="22" t="s">
        <v>82</v>
      </c>
      <c r="K6220" s="22">
        <v>0</v>
      </c>
      <c r="L6220" s="21">
        <v>544000</v>
      </c>
      <c r="M6220" s="20">
        <f>VLOOKUP(G6220,PROCV!$A$110:$B$119,2,FALSE)</f>
        <v>1.4943255243453308</v>
      </c>
      <c r="N6220" s="17">
        <f t="shared" si="97"/>
        <v>812913.08524386003</v>
      </c>
    </row>
    <row r="6221" spans="1:14" x14ac:dyDescent="0.25">
      <c r="A6221" s="30" t="s">
        <v>48</v>
      </c>
      <c r="B6221" s="29">
        <v>97701</v>
      </c>
      <c r="C6221" s="28" t="s">
        <v>418</v>
      </c>
      <c r="D6221" s="27" t="s">
        <v>46</v>
      </c>
      <c r="E6221" s="27" t="s">
        <v>50</v>
      </c>
      <c r="F6221" s="26" t="str">
        <f>VLOOKUP(E6221,PROCV!$A$1:$B$107,2,TRUE)</f>
        <v>Educação e Criação em Artes</v>
      </c>
      <c r="G6221" s="25">
        <v>2010</v>
      </c>
      <c r="H6221" s="24">
        <v>0</v>
      </c>
      <c r="I6221" s="23" t="str">
        <f>VLOOKUP(J6221,PROCV!$E$1:$F$27,2,FALSE)</f>
        <v>43 - Rio Grande do Sul</v>
      </c>
      <c r="J6221" s="22" t="s">
        <v>56</v>
      </c>
      <c r="K6221" s="22">
        <v>0</v>
      </c>
      <c r="L6221" s="21">
        <v>4010000</v>
      </c>
      <c r="M6221" s="20">
        <f>VLOOKUP(G6221,PROCV!$A$110:$B$119,2,FALSE)</f>
        <v>1.4943255243453308</v>
      </c>
      <c r="N6221" s="17">
        <f t="shared" si="97"/>
        <v>5992245.3526247768</v>
      </c>
    </row>
    <row r="6222" spans="1:14" x14ac:dyDescent="0.25">
      <c r="A6222" s="30" t="s">
        <v>48</v>
      </c>
      <c r="B6222" s="29">
        <v>101059</v>
      </c>
      <c r="C6222" s="28" t="s">
        <v>417</v>
      </c>
      <c r="D6222" s="27" t="s">
        <v>46</v>
      </c>
      <c r="E6222" s="27" t="s">
        <v>50</v>
      </c>
      <c r="F6222" s="26" t="str">
        <f>VLOOKUP(E6222,PROCV!$A$1:$B$107,2,TRUE)</f>
        <v>Educação e Criação em Artes</v>
      </c>
      <c r="G6222" s="25">
        <v>2010</v>
      </c>
      <c r="H6222" s="24">
        <v>0</v>
      </c>
      <c r="I6222" s="23" t="str">
        <f>VLOOKUP(J6222,PROCV!$E$1:$F$27,2,FALSE)</f>
        <v>53 - Distrito Federal</v>
      </c>
      <c r="J6222" s="22" t="s">
        <v>75</v>
      </c>
      <c r="K6222" s="22">
        <v>0</v>
      </c>
      <c r="L6222" s="21">
        <v>60000</v>
      </c>
      <c r="M6222" s="20">
        <f>VLOOKUP(G6222,PROCV!$A$110:$B$119,2,FALSE)</f>
        <v>1.4943255243453308</v>
      </c>
      <c r="N6222" s="17">
        <f t="shared" si="97"/>
        <v>89659.531460719852</v>
      </c>
    </row>
    <row r="6223" spans="1:14" x14ac:dyDescent="0.25">
      <c r="A6223" s="30" t="s">
        <v>48</v>
      </c>
      <c r="B6223" s="29">
        <v>101673</v>
      </c>
      <c r="C6223" s="28" t="s">
        <v>416</v>
      </c>
      <c r="D6223" s="27" t="s">
        <v>46</v>
      </c>
      <c r="E6223" s="27" t="s">
        <v>50</v>
      </c>
      <c r="F6223" s="26" t="str">
        <f>VLOOKUP(E6223,PROCV!$A$1:$B$107,2,TRUE)</f>
        <v>Educação e Criação em Artes</v>
      </c>
      <c r="G6223" s="25">
        <v>2010</v>
      </c>
      <c r="H6223" s="24">
        <v>0</v>
      </c>
      <c r="I6223" s="23" t="str">
        <f>VLOOKUP(J6223,PROCV!$E$1:$F$27,2,FALSE)</f>
        <v>35 - São Paulo</v>
      </c>
      <c r="J6223" s="22" t="s">
        <v>76</v>
      </c>
      <c r="K6223" s="22">
        <v>0</v>
      </c>
      <c r="L6223" s="21">
        <v>720000</v>
      </c>
      <c r="M6223" s="20">
        <f>VLOOKUP(G6223,PROCV!$A$110:$B$119,2,FALSE)</f>
        <v>1.4943255243453308</v>
      </c>
      <c r="N6223" s="17">
        <f t="shared" si="97"/>
        <v>1075914.3775286381</v>
      </c>
    </row>
    <row r="6224" spans="1:14" x14ac:dyDescent="0.25">
      <c r="A6224" s="30" t="s">
        <v>48</v>
      </c>
      <c r="B6224" s="29">
        <v>101332</v>
      </c>
      <c r="C6224" s="28" t="s">
        <v>415</v>
      </c>
      <c r="D6224" s="27" t="s">
        <v>46</v>
      </c>
      <c r="E6224" s="27" t="s">
        <v>50</v>
      </c>
      <c r="F6224" s="26" t="str">
        <f>VLOOKUP(E6224,PROCV!$A$1:$B$107,2,TRUE)</f>
        <v>Educação e Criação em Artes</v>
      </c>
      <c r="G6224" s="25">
        <v>2010</v>
      </c>
      <c r="H6224" s="24">
        <v>0</v>
      </c>
      <c r="I6224" s="23" t="str">
        <f>VLOOKUP(J6224,PROCV!$E$1:$F$27,2,FALSE)</f>
        <v>35 - São Paulo</v>
      </c>
      <c r="J6224" s="22" t="s">
        <v>76</v>
      </c>
      <c r="K6224" s="22">
        <v>0</v>
      </c>
      <c r="L6224" s="21">
        <v>499200</v>
      </c>
      <c r="M6224" s="20">
        <f>VLOOKUP(G6224,PROCV!$A$110:$B$119,2,FALSE)</f>
        <v>1.4943255243453308</v>
      </c>
      <c r="N6224" s="17">
        <f t="shared" si="97"/>
        <v>745967.30175318918</v>
      </c>
    </row>
    <row r="6225" spans="1:14" x14ac:dyDescent="0.25">
      <c r="A6225" s="30" t="s">
        <v>48</v>
      </c>
      <c r="B6225" s="29">
        <v>101683</v>
      </c>
      <c r="C6225" s="28" t="s">
        <v>414</v>
      </c>
      <c r="D6225" s="27" t="s">
        <v>46</v>
      </c>
      <c r="E6225" s="27" t="s">
        <v>50</v>
      </c>
      <c r="F6225" s="26" t="str">
        <f>VLOOKUP(E6225,PROCV!$A$1:$B$107,2,TRUE)</f>
        <v>Educação e Criação em Artes</v>
      </c>
      <c r="G6225" s="25">
        <v>2010</v>
      </c>
      <c r="H6225" s="24">
        <v>0</v>
      </c>
      <c r="I6225" s="23" t="str">
        <f>VLOOKUP(J6225,PROCV!$E$1:$F$27,2,FALSE)</f>
        <v>35 - São Paulo</v>
      </c>
      <c r="J6225" s="22" t="s">
        <v>76</v>
      </c>
      <c r="K6225" s="22">
        <v>0</v>
      </c>
      <c r="L6225" s="21">
        <v>960000</v>
      </c>
      <c r="M6225" s="20">
        <f>VLOOKUP(G6225,PROCV!$A$110:$B$119,2,FALSE)</f>
        <v>1.4943255243453308</v>
      </c>
      <c r="N6225" s="17">
        <f t="shared" si="97"/>
        <v>1434552.5033715176</v>
      </c>
    </row>
    <row r="6226" spans="1:14" x14ac:dyDescent="0.25">
      <c r="A6226" s="30" t="s">
        <v>48</v>
      </c>
      <c r="B6226" s="29">
        <v>105066</v>
      </c>
      <c r="C6226" s="28" t="s">
        <v>413</v>
      </c>
      <c r="D6226" s="27" t="s">
        <v>4</v>
      </c>
      <c r="E6226" s="27" t="s">
        <v>224</v>
      </c>
      <c r="F6226" s="26" t="str">
        <f>VLOOKUP(E6226,PROCV!$A$1:$B$107,2,TRUE)</f>
        <v>Patrimônio</v>
      </c>
      <c r="G6226" s="25">
        <v>2010</v>
      </c>
      <c r="H6226" s="24">
        <v>0</v>
      </c>
      <c r="I6226" s="23" t="str">
        <f>VLOOKUP(J6226,PROCV!$E$1:$F$27,2,FALSE)</f>
        <v>33 - Rio de Janeiro</v>
      </c>
      <c r="J6226" s="22" t="s">
        <v>82</v>
      </c>
      <c r="K6226" s="22">
        <v>0</v>
      </c>
      <c r="L6226" s="21">
        <v>100000</v>
      </c>
      <c r="M6226" s="20">
        <f>VLOOKUP(G6226,PROCV!$A$110:$B$119,2,FALSE)</f>
        <v>1.4943255243453308</v>
      </c>
      <c r="N6226" s="17">
        <f t="shared" si="97"/>
        <v>149432.55243453308</v>
      </c>
    </row>
    <row r="6227" spans="1:14" x14ac:dyDescent="0.25">
      <c r="A6227" s="30" t="s">
        <v>48</v>
      </c>
      <c r="B6227" s="29">
        <v>106007</v>
      </c>
      <c r="C6227" s="28" t="s">
        <v>412</v>
      </c>
      <c r="D6227" s="27" t="s">
        <v>300</v>
      </c>
      <c r="E6227" s="27" t="s">
        <v>299</v>
      </c>
      <c r="F6227" s="26" t="str">
        <f>VLOOKUP(E6227,PROCV!$A$1:$B$107,2,TRUE)</f>
        <v>Patrimônio</v>
      </c>
      <c r="G6227" s="25">
        <v>2010</v>
      </c>
      <c r="H6227" s="24">
        <v>0</v>
      </c>
      <c r="I6227" s="23" t="str">
        <f>VLOOKUP(J6227,PROCV!$E$1:$F$27,2,FALSE)</f>
        <v>29 - Bahia</v>
      </c>
      <c r="J6227" s="22" t="s">
        <v>73</v>
      </c>
      <c r="K6227" s="22">
        <v>0</v>
      </c>
      <c r="L6227" s="21">
        <v>150000</v>
      </c>
      <c r="M6227" s="20">
        <f>VLOOKUP(G6227,PROCV!$A$110:$B$119,2,FALSE)</f>
        <v>1.4943255243453308</v>
      </c>
      <c r="N6227" s="17">
        <f t="shared" si="97"/>
        <v>224148.82865179962</v>
      </c>
    </row>
    <row r="6228" spans="1:14" x14ac:dyDescent="0.25">
      <c r="A6228" s="30" t="s">
        <v>48</v>
      </c>
      <c r="B6228" s="29">
        <v>102307</v>
      </c>
      <c r="C6228" s="28" t="s">
        <v>411</v>
      </c>
      <c r="D6228" s="27" t="s">
        <v>4</v>
      </c>
      <c r="E6228" s="27" t="s">
        <v>224</v>
      </c>
      <c r="F6228" s="26" t="str">
        <f>VLOOKUP(E6228,PROCV!$A$1:$B$107,2,TRUE)</f>
        <v>Patrimônio</v>
      </c>
      <c r="G6228" s="25">
        <v>2010</v>
      </c>
      <c r="H6228" s="24">
        <v>0</v>
      </c>
      <c r="I6228" s="23" t="str">
        <f>VLOOKUP(J6228,PROCV!$E$1:$F$27,2,FALSE)</f>
        <v>31 - Minas Gerais</v>
      </c>
      <c r="J6228" s="22" t="s">
        <v>85</v>
      </c>
      <c r="K6228" s="22">
        <v>0</v>
      </c>
      <c r="L6228" s="21">
        <v>50000</v>
      </c>
      <c r="M6228" s="20">
        <f>VLOOKUP(G6228,PROCV!$A$110:$B$119,2,FALSE)</f>
        <v>1.4943255243453308</v>
      </c>
      <c r="N6228" s="17">
        <f t="shared" si="97"/>
        <v>74716.276217266539</v>
      </c>
    </row>
    <row r="6229" spans="1:14" x14ac:dyDescent="0.25">
      <c r="A6229" s="30" t="s">
        <v>48</v>
      </c>
      <c r="B6229" s="29">
        <v>1010274</v>
      </c>
      <c r="C6229" s="28" t="s">
        <v>410</v>
      </c>
      <c r="D6229" s="27" t="s">
        <v>4</v>
      </c>
      <c r="E6229" s="27" t="s">
        <v>224</v>
      </c>
      <c r="F6229" s="26" t="str">
        <f>VLOOKUP(E6229,PROCV!$A$1:$B$107,2,TRUE)</f>
        <v>Patrimônio</v>
      </c>
      <c r="G6229" s="25">
        <v>2010</v>
      </c>
      <c r="H6229" s="24">
        <v>0</v>
      </c>
      <c r="I6229" s="23" t="str">
        <f>VLOOKUP(J6229,PROCV!$E$1:$F$27,2,FALSE)</f>
        <v>43 - Rio Grande do Sul</v>
      </c>
      <c r="J6229" s="22" t="s">
        <v>56</v>
      </c>
      <c r="K6229" s="22">
        <v>0</v>
      </c>
      <c r="L6229" s="21">
        <v>100000</v>
      </c>
      <c r="M6229" s="20">
        <f>VLOOKUP(G6229,PROCV!$A$110:$B$119,2,FALSE)</f>
        <v>1.4943255243453308</v>
      </c>
      <c r="N6229" s="17">
        <f t="shared" si="97"/>
        <v>149432.55243453308</v>
      </c>
    </row>
    <row r="6230" spans="1:14" x14ac:dyDescent="0.25">
      <c r="A6230" s="30" t="s">
        <v>48</v>
      </c>
      <c r="B6230" s="29">
        <v>103329</v>
      </c>
      <c r="C6230" s="28" t="s">
        <v>409</v>
      </c>
      <c r="D6230" s="27" t="s">
        <v>4</v>
      </c>
      <c r="E6230" s="27" t="s">
        <v>305</v>
      </c>
      <c r="F6230" s="26" t="str">
        <f>VLOOKUP(E6230,PROCV!$A$1:$B$107,2,TRUE)</f>
        <v>Audiovisual</v>
      </c>
      <c r="G6230" s="25">
        <v>2010</v>
      </c>
      <c r="H6230" s="24">
        <v>0</v>
      </c>
      <c r="I6230" s="23" t="str">
        <f>VLOOKUP(J6230,PROCV!$E$1:$F$27,2,FALSE)</f>
        <v>31 - Minas Gerais</v>
      </c>
      <c r="J6230" s="22" t="s">
        <v>85</v>
      </c>
      <c r="K6230" s="22">
        <v>0</v>
      </c>
      <c r="L6230" s="21">
        <v>220000</v>
      </c>
      <c r="M6230" s="20">
        <f>VLOOKUP(G6230,PROCV!$A$110:$B$119,2,FALSE)</f>
        <v>1.4943255243453308</v>
      </c>
      <c r="N6230" s="17">
        <f t="shared" si="97"/>
        <v>328751.61535597278</v>
      </c>
    </row>
    <row r="6231" spans="1:14" x14ac:dyDescent="0.25">
      <c r="A6231" s="30" t="s">
        <v>48</v>
      </c>
      <c r="B6231" s="29">
        <v>1011268</v>
      </c>
      <c r="C6231" s="28" t="s">
        <v>408</v>
      </c>
      <c r="D6231" s="27" t="s">
        <v>46</v>
      </c>
      <c r="E6231" s="27" t="s">
        <v>50</v>
      </c>
      <c r="F6231" s="26" t="str">
        <f>VLOOKUP(E6231,PROCV!$A$1:$B$107,2,TRUE)</f>
        <v>Educação e Criação em Artes</v>
      </c>
      <c r="G6231" s="25">
        <v>2010</v>
      </c>
      <c r="H6231" s="24">
        <v>0</v>
      </c>
      <c r="I6231" s="23" t="str">
        <f>VLOOKUP(J6231,PROCV!$E$1:$F$27,2,FALSE)</f>
        <v>53 - Distrito Federal</v>
      </c>
      <c r="J6231" s="22" t="s">
        <v>75</v>
      </c>
      <c r="K6231" s="22">
        <v>0</v>
      </c>
      <c r="L6231" s="21">
        <v>80000</v>
      </c>
      <c r="M6231" s="20">
        <f>VLOOKUP(G6231,PROCV!$A$110:$B$119,2,FALSE)</f>
        <v>1.4943255243453308</v>
      </c>
      <c r="N6231" s="17">
        <f t="shared" si="97"/>
        <v>119546.04194762647</v>
      </c>
    </row>
    <row r="6232" spans="1:14" x14ac:dyDescent="0.25">
      <c r="A6232" s="30" t="s">
        <v>48</v>
      </c>
      <c r="B6232" s="29">
        <v>1012500</v>
      </c>
      <c r="C6232" s="28" t="s">
        <v>407</v>
      </c>
      <c r="D6232" s="27" t="s">
        <v>4</v>
      </c>
      <c r="E6232" s="27" t="s">
        <v>224</v>
      </c>
      <c r="F6232" s="26" t="str">
        <f>VLOOKUP(E6232,PROCV!$A$1:$B$107,2,TRUE)</f>
        <v>Patrimônio</v>
      </c>
      <c r="G6232" s="25">
        <v>2010</v>
      </c>
      <c r="H6232" s="24">
        <v>0</v>
      </c>
      <c r="I6232" s="23" t="str">
        <f>VLOOKUP(J6232,PROCV!$E$1:$F$27,2,FALSE)</f>
        <v>33 - Rio de Janeiro</v>
      </c>
      <c r="J6232" s="22" t="s">
        <v>82</v>
      </c>
      <c r="K6232" s="22">
        <v>0</v>
      </c>
      <c r="L6232" s="21">
        <v>1500000</v>
      </c>
      <c r="M6232" s="20">
        <f>VLOOKUP(G6232,PROCV!$A$110:$B$119,2,FALSE)</f>
        <v>1.4943255243453308</v>
      </c>
      <c r="N6232" s="17">
        <f t="shared" si="97"/>
        <v>2241488.2865179963</v>
      </c>
    </row>
    <row r="6233" spans="1:14" x14ac:dyDescent="0.25">
      <c r="A6233" s="30" t="s">
        <v>48</v>
      </c>
      <c r="B6233" s="29">
        <v>1012591</v>
      </c>
      <c r="C6233" s="28" t="s">
        <v>406</v>
      </c>
      <c r="D6233" s="27" t="s">
        <v>4</v>
      </c>
      <c r="E6233" s="27" t="s">
        <v>230</v>
      </c>
      <c r="F6233" s="26" t="str">
        <f>VLOOKUP(E6233,PROCV!$A$1:$B$107,2,TRUE)</f>
        <v>Artes Cênicas e Espetáculo</v>
      </c>
      <c r="G6233" s="25">
        <v>2010</v>
      </c>
      <c r="H6233" s="24">
        <v>0</v>
      </c>
      <c r="I6233" s="23" t="str">
        <f>VLOOKUP(J6233,PROCV!$E$1:$F$27,2,FALSE)</f>
        <v>42 - Santa Catarina</v>
      </c>
      <c r="J6233" s="22" t="s">
        <v>79</v>
      </c>
      <c r="K6233" s="22">
        <v>0</v>
      </c>
      <c r="L6233" s="21">
        <v>2506720</v>
      </c>
      <c r="M6233" s="20">
        <f>VLOOKUP(G6233,PROCV!$A$110:$B$119,2,FALSE)</f>
        <v>1.4943255243453308</v>
      </c>
      <c r="N6233" s="17">
        <f t="shared" si="97"/>
        <v>3745855.6783869276</v>
      </c>
    </row>
    <row r="6234" spans="1:14" x14ac:dyDescent="0.25">
      <c r="A6234" s="30" t="s">
        <v>48</v>
      </c>
      <c r="B6234" s="29">
        <v>102670</v>
      </c>
      <c r="C6234" s="28" t="s">
        <v>405</v>
      </c>
      <c r="D6234" s="27" t="s">
        <v>46</v>
      </c>
      <c r="E6234" s="27" t="s">
        <v>50</v>
      </c>
      <c r="F6234" s="26" t="str">
        <f>VLOOKUP(E6234,PROCV!$A$1:$B$107,2,TRUE)</f>
        <v>Educação e Criação em Artes</v>
      </c>
      <c r="G6234" s="25">
        <v>2010</v>
      </c>
      <c r="H6234" s="24">
        <v>0</v>
      </c>
      <c r="I6234" s="23" t="str">
        <f>VLOOKUP(J6234,PROCV!$E$1:$F$27,2,FALSE)</f>
        <v>31 - Minas Gerais</v>
      </c>
      <c r="J6234" s="22" t="s">
        <v>85</v>
      </c>
      <c r="K6234" s="22">
        <v>0</v>
      </c>
      <c r="L6234" s="21">
        <v>700000</v>
      </c>
      <c r="M6234" s="20">
        <f>VLOOKUP(G6234,PROCV!$A$110:$B$119,2,FALSE)</f>
        <v>1.4943255243453308</v>
      </c>
      <c r="N6234" s="17">
        <f t="shared" si="97"/>
        <v>1046027.8670417316</v>
      </c>
    </row>
    <row r="6235" spans="1:14" x14ac:dyDescent="0.25">
      <c r="A6235" s="30" t="s">
        <v>48</v>
      </c>
      <c r="B6235" s="29">
        <v>102521</v>
      </c>
      <c r="C6235" s="28" t="s">
        <v>404</v>
      </c>
      <c r="D6235" s="27" t="s">
        <v>4</v>
      </c>
      <c r="E6235" s="27" t="s">
        <v>224</v>
      </c>
      <c r="F6235" s="26" t="str">
        <f>VLOOKUP(E6235,PROCV!$A$1:$B$107,2,TRUE)</f>
        <v>Patrimônio</v>
      </c>
      <c r="G6235" s="25">
        <v>2010</v>
      </c>
      <c r="H6235" s="24">
        <v>0</v>
      </c>
      <c r="I6235" s="23" t="str">
        <f>VLOOKUP(J6235,PROCV!$E$1:$F$27,2,FALSE)</f>
        <v>32 - Espírito Santo</v>
      </c>
      <c r="J6235" s="22" t="s">
        <v>67</v>
      </c>
      <c r="K6235" s="22">
        <v>0</v>
      </c>
      <c r="L6235" s="21">
        <v>50000</v>
      </c>
      <c r="M6235" s="20">
        <f>VLOOKUP(G6235,PROCV!$A$110:$B$119,2,FALSE)</f>
        <v>1.4943255243453308</v>
      </c>
      <c r="N6235" s="17">
        <f t="shared" si="97"/>
        <v>74716.276217266539</v>
      </c>
    </row>
    <row r="6236" spans="1:14" x14ac:dyDescent="0.25">
      <c r="A6236" s="30" t="s">
        <v>48</v>
      </c>
      <c r="B6236" s="29">
        <v>103765</v>
      </c>
      <c r="C6236" s="28" t="s">
        <v>403</v>
      </c>
      <c r="D6236" s="27" t="s">
        <v>314</v>
      </c>
      <c r="E6236" s="27" t="s">
        <v>265</v>
      </c>
      <c r="F6236" s="26" t="str">
        <f>VLOOKUP(E6236,PROCV!$A$1:$B$107,2,TRUE)</f>
        <v>Patrimônio</v>
      </c>
      <c r="G6236" s="31">
        <v>2010</v>
      </c>
      <c r="H6236" s="24">
        <v>0</v>
      </c>
      <c r="I6236" s="23" t="str">
        <f>VLOOKUP(J6236,PROCV!$E$1:$F$27,2,FALSE)</f>
        <v>43 - Rio Grande do Sul</v>
      </c>
      <c r="J6236" s="22" t="s">
        <v>56</v>
      </c>
      <c r="K6236" s="22">
        <v>0</v>
      </c>
      <c r="L6236" s="21">
        <v>460000</v>
      </c>
      <c r="M6236" s="20">
        <f>VLOOKUP(G6236,PROCV!$A$110:$B$119,2,FALSE)</f>
        <v>1.4943255243453308</v>
      </c>
      <c r="N6236" s="17">
        <f t="shared" si="97"/>
        <v>687389.74119885219</v>
      </c>
    </row>
    <row r="6237" spans="1:14" x14ac:dyDescent="0.25">
      <c r="A6237" s="30" t="s">
        <v>48</v>
      </c>
      <c r="B6237" s="29">
        <v>105196</v>
      </c>
      <c r="C6237" s="28" t="s">
        <v>402</v>
      </c>
      <c r="D6237" s="27" t="s">
        <v>4</v>
      </c>
      <c r="E6237" s="27" t="s">
        <v>224</v>
      </c>
      <c r="F6237" s="26" t="str">
        <f>VLOOKUP(E6237,PROCV!$A$1:$B$107,2,TRUE)</f>
        <v>Patrimônio</v>
      </c>
      <c r="G6237" s="25">
        <v>2010</v>
      </c>
      <c r="H6237" s="24">
        <v>0</v>
      </c>
      <c r="I6237" s="23" t="str">
        <f>VLOOKUP(J6237,PROCV!$E$1:$F$27,2,FALSE)</f>
        <v>23 - Ceará</v>
      </c>
      <c r="J6237" s="22" t="s">
        <v>52</v>
      </c>
      <c r="K6237" s="22">
        <v>0</v>
      </c>
      <c r="L6237" s="21">
        <v>150000</v>
      </c>
      <c r="M6237" s="20">
        <f>VLOOKUP(G6237,PROCV!$A$110:$B$119,2,FALSE)</f>
        <v>1.4943255243453308</v>
      </c>
      <c r="N6237" s="17">
        <f t="shared" si="97"/>
        <v>224148.82865179962</v>
      </c>
    </row>
    <row r="6238" spans="1:14" x14ac:dyDescent="0.25">
      <c r="A6238" s="30" t="s">
        <v>48</v>
      </c>
      <c r="B6238" s="29">
        <v>104355</v>
      </c>
      <c r="C6238" s="28" t="s">
        <v>401</v>
      </c>
      <c r="D6238" s="27" t="s">
        <v>46</v>
      </c>
      <c r="E6238" s="27" t="s">
        <v>50</v>
      </c>
      <c r="F6238" s="26" t="str">
        <f>VLOOKUP(E6238,PROCV!$A$1:$B$107,2,TRUE)</f>
        <v>Educação e Criação em Artes</v>
      </c>
      <c r="G6238" s="25">
        <v>2010</v>
      </c>
      <c r="H6238" s="24">
        <v>0</v>
      </c>
      <c r="I6238" s="23" t="str">
        <f>VLOOKUP(J6238,PROCV!$E$1:$F$27,2,FALSE)</f>
        <v>31 - Minas Gerais</v>
      </c>
      <c r="J6238" s="22" t="s">
        <v>85</v>
      </c>
      <c r="K6238" s="22">
        <v>0</v>
      </c>
      <c r="L6238" s="21">
        <v>818250</v>
      </c>
      <c r="M6238" s="20">
        <f>VLOOKUP(G6238,PROCV!$A$110:$B$119,2,FALSE)</f>
        <v>1.4943255243453308</v>
      </c>
      <c r="N6238" s="17">
        <f t="shared" si="97"/>
        <v>1222731.860295567</v>
      </c>
    </row>
    <row r="6239" spans="1:14" x14ac:dyDescent="0.25">
      <c r="A6239" s="30" t="s">
        <v>48</v>
      </c>
      <c r="B6239" s="29">
        <v>104401</v>
      </c>
      <c r="C6239" s="28" t="s">
        <v>400</v>
      </c>
      <c r="D6239" s="27" t="s">
        <v>46</v>
      </c>
      <c r="E6239" s="27" t="s">
        <v>50</v>
      </c>
      <c r="F6239" s="26" t="str">
        <f>VLOOKUP(E6239,PROCV!$A$1:$B$107,2,TRUE)</f>
        <v>Educação e Criação em Artes</v>
      </c>
      <c r="G6239" s="25">
        <v>2010</v>
      </c>
      <c r="H6239" s="24">
        <v>0</v>
      </c>
      <c r="I6239" s="23" t="str">
        <f>VLOOKUP(J6239,PROCV!$E$1:$F$27,2,FALSE)</f>
        <v>53 - Distrito Federal</v>
      </c>
      <c r="J6239" s="22" t="s">
        <v>75</v>
      </c>
      <c r="K6239" s="22">
        <v>0</v>
      </c>
      <c r="L6239" s="21">
        <v>250000</v>
      </c>
      <c r="M6239" s="20">
        <f>VLOOKUP(G6239,PROCV!$A$110:$B$119,2,FALSE)</f>
        <v>1.4943255243453308</v>
      </c>
      <c r="N6239" s="17">
        <f t="shared" si="97"/>
        <v>373581.38108633272</v>
      </c>
    </row>
    <row r="6240" spans="1:14" x14ac:dyDescent="0.25">
      <c r="A6240" s="30" t="s">
        <v>48</v>
      </c>
      <c r="B6240" s="29">
        <v>108335</v>
      </c>
      <c r="C6240" s="28" t="s">
        <v>399</v>
      </c>
      <c r="D6240" s="27" t="s">
        <v>4</v>
      </c>
      <c r="E6240" s="27" t="s">
        <v>224</v>
      </c>
      <c r="F6240" s="26" t="str">
        <f>VLOOKUP(E6240,PROCV!$A$1:$B$107,2,TRUE)</f>
        <v>Patrimônio</v>
      </c>
      <c r="G6240" s="25">
        <v>2010</v>
      </c>
      <c r="H6240" s="24">
        <v>0</v>
      </c>
      <c r="I6240" s="23" t="str">
        <f>VLOOKUP(J6240,PROCV!$E$1:$F$27,2,FALSE)</f>
        <v>52 - Goiás</v>
      </c>
      <c r="J6240" s="22" t="s">
        <v>97</v>
      </c>
      <c r="K6240" s="22">
        <v>0</v>
      </c>
      <c r="L6240" s="21">
        <v>157000</v>
      </c>
      <c r="M6240" s="20">
        <f>VLOOKUP(G6240,PROCV!$A$110:$B$119,2,FALSE)</f>
        <v>1.4943255243453308</v>
      </c>
      <c r="N6240" s="17">
        <f t="shared" si="97"/>
        <v>234609.10732221694</v>
      </c>
    </row>
    <row r="6241" spans="1:14" x14ac:dyDescent="0.25">
      <c r="A6241" s="30" t="s">
        <v>48</v>
      </c>
      <c r="B6241" s="29">
        <v>103490</v>
      </c>
      <c r="C6241" s="28" t="s">
        <v>398</v>
      </c>
      <c r="D6241" s="27" t="s">
        <v>46</v>
      </c>
      <c r="E6241" s="27" t="s">
        <v>50</v>
      </c>
      <c r="F6241" s="26" t="str">
        <f>VLOOKUP(E6241,PROCV!$A$1:$B$107,2,TRUE)</f>
        <v>Educação e Criação em Artes</v>
      </c>
      <c r="G6241" s="25">
        <v>2010</v>
      </c>
      <c r="H6241" s="24">
        <v>0</v>
      </c>
      <c r="I6241" s="23" t="str">
        <f>VLOOKUP(J6241,PROCV!$E$1:$F$27,2,FALSE)</f>
        <v>42 - Santa Catarina</v>
      </c>
      <c r="J6241" s="22" t="s">
        <v>79</v>
      </c>
      <c r="K6241" s="22">
        <v>0</v>
      </c>
      <c r="L6241" s="21">
        <v>697600</v>
      </c>
      <c r="M6241" s="20">
        <f>VLOOKUP(G6241,PROCV!$A$110:$B$119,2,FALSE)</f>
        <v>1.4943255243453308</v>
      </c>
      <c r="N6241" s="17">
        <f t="shared" si="97"/>
        <v>1042441.4857833028</v>
      </c>
    </row>
    <row r="6242" spans="1:14" x14ac:dyDescent="0.25">
      <c r="A6242" s="30" t="s">
        <v>48</v>
      </c>
      <c r="B6242" s="29">
        <v>102240</v>
      </c>
      <c r="C6242" s="28" t="s">
        <v>397</v>
      </c>
      <c r="D6242" s="27" t="s">
        <v>46</v>
      </c>
      <c r="E6242" s="27" t="s">
        <v>50</v>
      </c>
      <c r="F6242" s="26" t="str">
        <f>VLOOKUP(E6242,PROCV!$A$1:$B$107,2,TRUE)</f>
        <v>Educação e Criação em Artes</v>
      </c>
      <c r="G6242" s="25">
        <v>2010</v>
      </c>
      <c r="H6242" s="24">
        <v>0</v>
      </c>
      <c r="I6242" s="23" t="str">
        <f>VLOOKUP(J6242,PROCV!$E$1:$F$27,2,FALSE)</f>
        <v>53 - Distrito Federal</v>
      </c>
      <c r="J6242" s="22" t="s">
        <v>75</v>
      </c>
      <c r="K6242" s="22">
        <v>0</v>
      </c>
      <c r="L6242" s="21">
        <v>50000</v>
      </c>
      <c r="M6242" s="20">
        <f>VLOOKUP(G6242,PROCV!$A$110:$B$119,2,FALSE)</f>
        <v>1.4943255243453308</v>
      </c>
      <c r="N6242" s="17">
        <f t="shared" si="97"/>
        <v>74716.276217266539</v>
      </c>
    </row>
    <row r="6243" spans="1:14" x14ac:dyDescent="0.25">
      <c r="A6243" s="30" t="s">
        <v>48</v>
      </c>
      <c r="B6243" s="29">
        <v>103251</v>
      </c>
      <c r="C6243" s="28" t="s">
        <v>396</v>
      </c>
      <c r="D6243" s="27" t="s">
        <v>4</v>
      </c>
      <c r="E6243" s="27" t="s">
        <v>224</v>
      </c>
      <c r="F6243" s="26" t="str">
        <f>VLOOKUP(E6243,PROCV!$A$1:$B$107,2,TRUE)</f>
        <v>Patrimônio</v>
      </c>
      <c r="G6243" s="25">
        <v>2010</v>
      </c>
      <c r="H6243" s="24">
        <v>0</v>
      </c>
      <c r="I6243" s="23" t="str">
        <f>VLOOKUP(J6243,PROCV!$E$1:$F$27,2,FALSE)</f>
        <v>23 - Ceará</v>
      </c>
      <c r="J6243" s="22" t="s">
        <v>52</v>
      </c>
      <c r="K6243" s="22">
        <v>0</v>
      </c>
      <c r="L6243" s="21">
        <v>30000</v>
      </c>
      <c r="M6243" s="20">
        <f>VLOOKUP(G6243,PROCV!$A$110:$B$119,2,FALSE)</f>
        <v>1.4943255243453308</v>
      </c>
      <c r="N6243" s="17">
        <f t="shared" si="97"/>
        <v>44829.765730359926</v>
      </c>
    </row>
    <row r="6244" spans="1:14" x14ac:dyDescent="0.25">
      <c r="A6244" s="30" t="s">
        <v>48</v>
      </c>
      <c r="B6244" s="29">
        <v>102038</v>
      </c>
      <c r="C6244" s="28" t="s">
        <v>395</v>
      </c>
      <c r="D6244" s="27" t="s">
        <v>46</v>
      </c>
      <c r="E6244" s="27" t="s">
        <v>50</v>
      </c>
      <c r="F6244" s="26" t="str">
        <f>VLOOKUP(E6244,PROCV!$A$1:$B$107,2,TRUE)</f>
        <v>Educação e Criação em Artes</v>
      </c>
      <c r="G6244" s="25">
        <v>2010</v>
      </c>
      <c r="H6244" s="24">
        <v>0</v>
      </c>
      <c r="I6244" s="23" t="str">
        <f>VLOOKUP(J6244,PROCV!$E$1:$F$27,2,FALSE)</f>
        <v>32 - Espírito Santo</v>
      </c>
      <c r="J6244" s="22" t="s">
        <v>67</v>
      </c>
      <c r="K6244" s="22">
        <v>0</v>
      </c>
      <c r="L6244" s="21">
        <v>100000</v>
      </c>
      <c r="M6244" s="20">
        <f>VLOOKUP(G6244,PROCV!$A$110:$B$119,2,FALSE)</f>
        <v>1.4943255243453308</v>
      </c>
      <c r="N6244" s="17">
        <f t="shared" si="97"/>
        <v>149432.55243453308</v>
      </c>
    </row>
    <row r="6245" spans="1:14" x14ac:dyDescent="0.25">
      <c r="A6245" s="30" t="s">
        <v>48</v>
      </c>
      <c r="B6245" s="29">
        <v>101877</v>
      </c>
      <c r="C6245" s="28" t="s">
        <v>394</v>
      </c>
      <c r="D6245" s="27" t="s">
        <v>314</v>
      </c>
      <c r="E6245" s="27" t="s">
        <v>265</v>
      </c>
      <c r="F6245" s="26" t="str">
        <f>VLOOKUP(E6245,PROCV!$A$1:$B$107,2,TRUE)</f>
        <v>Patrimônio</v>
      </c>
      <c r="G6245" s="31">
        <v>2010</v>
      </c>
      <c r="H6245" s="24">
        <v>0</v>
      </c>
      <c r="I6245" s="23" t="str">
        <f>VLOOKUP(J6245,PROCV!$E$1:$F$27,2,FALSE)</f>
        <v>53 - Distrito Federal</v>
      </c>
      <c r="J6245" s="22" t="s">
        <v>75</v>
      </c>
      <c r="K6245" s="22">
        <v>0</v>
      </c>
      <c r="L6245" s="21">
        <v>100000</v>
      </c>
      <c r="M6245" s="20">
        <f>VLOOKUP(G6245,PROCV!$A$110:$B$119,2,FALSE)</f>
        <v>1.4943255243453308</v>
      </c>
      <c r="N6245" s="17">
        <f t="shared" si="97"/>
        <v>149432.55243453308</v>
      </c>
    </row>
    <row r="6246" spans="1:14" x14ac:dyDescent="0.25">
      <c r="A6246" s="30" t="s">
        <v>48</v>
      </c>
      <c r="B6246" s="29">
        <v>102226</v>
      </c>
      <c r="C6246" s="28" t="s">
        <v>393</v>
      </c>
      <c r="D6246" s="27" t="s">
        <v>46</v>
      </c>
      <c r="E6246" s="27" t="s">
        <v>50</v>
      </c>
      <c r="F6246" s="26" t="str">
        <f>VLOOKUP(E6246,PROCV!$A$1:$B$107,2,TRUE)</f>
        <v>Educação e Criação em Artes</v>
      </c>
      <c r="G6246" s="25">
        <v>2010</v>
      </c>
      <c r="H6246" s="24">
        <v>0</v>
      </c>
      <c r="I6246" s="23" t="str">
        <f>VLOOKUP(J6246,PROCV!$E$1:$F$27,2,FALSE)</f>
        <v>53 - Distrito Federal</v>
      </c>
      <c r="J6246" s="22" t="s">
        <v>75</v>
      </c>
      <c r="K6246" s="22">
        <v>0</v>
      </c>
      <c r="L6246" s="21">
        <v>50000</v>
      </c>
      <c r="M6246" s="20">
        <f>VLOOKUP(G6246,PROCV!$A$110:$B$119,2,FALSE)</f>
        <v>1.4943255243453308</v>
      </c>
      <c r="N6246" s="17">
        <f t="shared" si="97"/>
        <v>74716.276217266539</v>
      </c>
    </row>
    <row r="6247" spans="1:14" x14ac:dyDescent="0.25">
      <c r="A6247" s="30" t="s">
        <v>48</v>
      </c>
      <c r="B6247" s="29">
        <v>101865</v>
      </c>
      <c r="C6247" s="28" t="s">
        <v>392</v>
      </c>
      <c r="D6247" s="27" t="s">
        <v>300</v>
      </c>
      <c r="E6247" s="27" t="s">
        <v>263</v>
      </c>
      <c r="F6247" s="26" t="str">
        <f>VLOOKUP(E6247,PROCV!$A$1:$B$107,2,TRUE)</f>
        <v>Artes Cênicas e Espetáculo</v>
      </c>
      <c r="G6247" s="25">
        <v>2010</v>
      </c>
      <c r="H6247" s="24">
        <v>0</v>
      </c>
      <c r="I6247" s="23" t="str">
        <f>VLOOKUP(J6247,PROCV!$E$1:$F$27,2,FALSE)</f>
        <v>53 - Distrito Federal</v>
      </c>
      <c r="J6247" s="22" t="s">
        <v>75</v>
      </c>
      <c r="K6247" s="22">
        <v>0</v>
      </c>
      <c r="L6247" s="21">
        <v>100000</v>
      </c>
      <c r="M6247" s="20">
        <f>VLOOKUP(G6247,PROCV!$A$110:$B$119,2,FALSE)</f>
        <v>1.4943255243453308</v>
      </c>
      <c r="N6247" s="17">
        <f t="shared" si="97"/>
        <v>149432.55243453308</v>
      </c>
    </row>
    <row r="6248" spans="1:14" x14ac:dyDescent="0.25">
      <c r="A6248" s="30" t="s">
        <v>48</v>
      </c>
      <c r="B6248" s="29">
        <v>101508</v>
      </c>
      <c r="C6248" s="28" t="s">
        <v>391</v>
      </c>
      <c r="D6248" s="27" t="s">
        <v>4</v>
      </c>
      <c r="E6248" s="27" t="s">
        <v>224</v>
      </c>
      <c r="F6248" s="26" t="str">
        <f>VLOOKUP(E6248,PROCV!$A$1:$B$107,2,TRUE)</f>
        <v>Patrimônio</v>
      </c>
      <c r="G6248" s="25">
        <v>2010</v>
      </c>
      <c r="H6248" s="24">
        <v>0</v>
      </c>
      <c r="I6248" s="23" t="str">
        <f>VLOOKUP(J6248,PROCV!$E$1:$F$27,2,FALSE)</f>
        <v>35 - São Paulo</v>
      </c>
      <c r="J6248" s="22" t="s">
        <v>76</v>
      </c>
      <c r="K6248" s="22">
        <v>0</v>
      </c>
      <c r="L6248" s="21">
        <v>1300000</v>
      </c>
      <c r="M6248" s="20">
        <f>VLOOKUP(G6248,PROCV!$A$110:$B$119,2,FALSE)</f>
        <v>1.4943255243453308</v>
      </c>
      <c r="N6248" s="17">
        <f t="shared" si="97"/>
        <v>1942623.1816489301</v>
      </c>
    </row>
    <row r="6249" spans="1:14" x14ac:dyDescent="0.25">
      <c r="A6249" s="30" t="s">
        <v>48</v>
      </c>
      <c r="B6249" s="29">
        <v>100626</v>
      </c>
      <c r="C6249" s="28" t="s">
        <v>390</v>
      </c>
      <c r="D6249" s="27" t="s">
        <v>4</v>
      </c>
      <c r="E6249" s="27" t="s">
        <v>224</v>
      </c>
      <c r="F6249" s="26" t="str">
        <f>VLOOKUP(E6249,PROCV!$A$1:$B$107,2,TRUE)</f>
        <v>Patrimônio</v>
      </c>
      <c r="G6249" s="25">
        <v>2010</v>
      </c>
      <c r="H6249" s="24">
        <v>0</v>
      </c>
      <c r="I6249" s="23" t="str">
        <f>VLOOKUP(J6249,PROCV!$E$1:$F$27,2,FALSE)</f>
        <v>35 - São Paulo</v>
      </c>
      <c r="J6249" s="22" t="s">
        <v>76</v>
      </c>
      <c r="K6249" s="22">
        <v>0</v>
      </c>
      <c r="L6249" s="21">
        <v>1800000</v>
      </c>
      <c r="M6249" s="20">
        <f>VLOOKUP(G6249,PROCV!$A$110:$B$119,2,FALSE)</f>
        <v>1.4943255243453308</v>
      </c>
      <c r="N6249" s="17">
        <f t="shared" si="97"/>
        <v>2689785.9438215955</v>
      </c>
    </row>
    <row r="6250" spans="1:14" x14ac:dyDescent="0.25">
      <c r="A6250" s="30" t="s">
        <v>48</v>
      </c>
      <c r="B6250" s="29">
        <v>103778</v>
      </c>
      <c r="C6250" s="28" t="s">
        <v>389</v>
      </c>
      <c r="D6250" s="27" t="s">
        <v>4</v>
      </c>
      <c r="E6250" s="27" t="s">
        <v>224</v>
      </c>
      <c r="F6250" s="26" t="str">
        <f>VLOOKUP(E6250,PROCV!$A$1:$B$107,2,TRUE)</f>
        <v>Patrimônio</v>
      </c>
      <c r="G6250" s="25">
        <v>2010</v>
      </c>
      <c r="H6250" s="24">
        <v>0</v>
      </c>
      <c r="I6250" s="23" t="str">
        <f>VLOOKUP(J6250,PROCV!$E$1:$F$27,2,FALSE)</f>
        <v>33 - Rio de Janeiro</v>
      </c>
      <c r="J6250" s="22" t="s">
        <v>82</v>
      </c>
      <c r="K6250" s="22">
        <v>0</v>
      </c>
      <c r="L6250" s="21">
        <v>882182</v>
      </c>
      <c r="M6250" s="20">
        <f>VLOOKUP(G6250,PROCV!$A$110:$B$119,2,FALSE)</f>
        <v>1.4943255243453308</v>
      </c>
      <c r="N6250" s="17">
        <f t="shared" si="97"/>
        <v>1318267.0797180126</v>
      </c>
    </row>
    <row r="6251" spans="1:14" x14ac:dyDescent="0.25">
      <c r="A6251" s="30" t="s">
        <v>48</v>
      </c>
      <c r="B6251" s="29">
        <v>104875</v>
      </c>
      <c r="C6251" s="28" t="s">
        <v>388</v>
      </c>
      <c r="D6251" s="27" t="s">
        <v>314</v>
      </c>
      <c r="E6251" s="27" t="s">
        <v>265</v>
      </c>
      <c r="F6251" s="26" t="str">
        <f>VLOOKUP(E6251,PROCV!$A$1:$B$107,2,TRUE)</f>
        <v>Patrimônio</v>
      </c>
      <c r="G6251" s="31">
        <v>2010</v>
      </c>
      <c r="H6251" s="24">
        <v>0</v>
      </c>
      <c r="I6251" s="23" t="str">
        <f>VLOOKUP(J6251,PROCV!$E$1:$F$27,2,FALSE)</f>
        <v>53 - Distrito Federal</v>
      </c>
      <c r="J6251" s="22" t="s">
        <v>75</v>
      </c>
      <c r="K6251" s="22">
        <v>0</v>
      </c>
      <c r="L6251" s="21">
        <v>100000</v>
      </c>
      <c r="M6251" s="20">
        <f>VLOOKUP(G6251,PROCV!$A$110:$B$119,2,FALSE)</f>
        <v>1.4943255243453308</v>
      </c>
      <c r="N6251" s="17">
        <f t="shared" si="97"/>
        <v>149432.55243453308</v>
      </c>
    </row>
    <row r="6252" spans="1:14" x14ac:dyDescent="0.25">
      <c r="A6252" s="30" t="s">
        <v>48</v>
      </c>
      <c r="B6252" s="29">
        <v>104380</v>
      </c>
      <c r="C6252" s="28" t="s">
        <v>387</v>
      </c>
      <c r="D6252" s="27" t="s">
        <v>46</v>
      </c>
      <c r="E6252" s="27" t="s">
        <v>50</v>
      </c>
      <c r="F6252" s="26" t="str">
        <f>VLOOKUP(E6252,PROCV!$A$1:$B$107,2,TRUE)</f>
        <v>Educação e Criação em Artes</v>
      </c>
      <c r="G6252" s="25">
        <v>2010</v>
      </c>
      <c r="H6252" s="24">
        <v>0</v>
      </c>
      <c r="I6252" s="23" t="str">
        <f>VLOOKUP(J6252,PROCV!$E$1:$F$27,2,FALSE)</f>
        <v>31 - Minas Gerais</v>
      </c>
      <c r="J6252" s="22" t="s">
        <v>85</v>
      </c>
      <c r="K6252" s="22">
        <v>0</v>
      </c>
      <c r="L6252" s="21">
        <v>100000</v>
      </c>
      <c r="M6252" s="20">
        <f>VLOOKUP(G6252,PROCV!$A$110:$B$119,2,FALSE)</f>
        <v>1.4943255243453308</v>
      </c>
      <c r="N6252" s="17">
        <f t="shared" si="97"/>
        <v>149432.55243453308</v>
      </c>
    </row>
    <row r="6253" spans="1:14" x14ac:dyDescent="0.25">
      <c r="A6253" s="30" t="s">
        <v>48</v>
      </c>
      <c r="B6253" s="29">
        <v>104152</v>
      </c>
      <c r="C6253" s="28" t="s">
        <v>386</v>
      </c>
      <c r="D6253" s="27" t="s">
        <v>46</v>
      </c>
      <c r="E6253" s="27" t="s">
        <v>50</v>
      </c>
      <c r="F6253" s="26" t="str">
        <f>VLOOKUP(E6253,PROCV!$A$1:$B$107,2,TRUE)</f>
        <v>Educação e Criação em Artes</v>
      </c>
      <c r="G6253" s="25">
        <v>2010</v>
      </c>
      <c r="H6253" s="24">
        <v>0</v>
      </c>
      <c r="I6253" s="23" t="str">
        <f>VLOOKUP(J6253,PROCV!$E$1:$F$27,2,FALSE)</f>
        <v>16 - Amapá</v>
      </c>
      <c r="J6253" s="22" t="s">
        <v>61</v>
      </c>
      <c r="K6253" s="22">
        <v>0</v>
      </c>
      <c r="L6253" s="21">
        <v>400000</v>
      </c>
      <c r="M6253" s="20">
        <f>VLOOKUP(G6253,PROCV!$A$110:$B$119,2,FALSE)</f>
        <v>1.4943255243453308</v>
      </c>
      <c r="N6253" s="17">
        <f t="shared" si="97"/>
        <v>597730.20973813231</v>
      </c>
    </row>
    <row r="6254" spans="1:14" x14ac:dyDescent="0.25">
      <c r="A6254" s="30" t="s">
        <v>48</v>
      </c>
      <c r="B6254" s="29">
        <v>102701</v>
      </c>
      <c r="C6254" s="28" t="s">
        <v>385</v>
      </c>
      <c r="D6254" s="27" t="s">
        <v>300</v>
      </c>
      <c r="E6254" s="27" t="s">
        <v>320</v>
      </c>
      <c r="F6254" s="26" t="str">
        <f>VLOOKUP(E6254,PROCV!$A$1:$B$107,2,TRUE)</f>
        <v>Música</v>
      </c>
      <c r="G6254" s="25">
        <v>2010</v>
      </c>
      <c r="H6254" s="24">
        <v>0</v>
      </c>
      <c r="I6254" s="23" t="str">
        <f>VLOOKUP(J6254,PROCV!$E$1:$F$27,2,FALSE)</f>
        <v>35 - São Paulo</v>
      </c>
      <c r="J6254" s="22" t="s">
        <v>76</v>
      </c>
      <c r="K6254" s="22">
        <v>0</v>
      </c>
      <c r="L6254" s="21">
        <v>50000</v>
      </c>
      <c r="M6254" s="20">
        <f>VLOOKUP(G6254,PROCV!$A$110:$B$119,2,FALSE)</f>
        <v>1.4943255243453308</v>
      </c>
      <c r="N6254" s="17">
        <f t="shared" si="97"/>
        <v>74716.276217266539</v>
      </c>
    </row>
    <row r="6255" spans="1:14" x14ac:dyDescent="0.25">
      <c r="A6255" s="30" t="s">
        <v>48</v>
      </c>
      <c r="B6255" s="29">
        <v>101962</v>
      </c>
      <c r="C6255" s="28" t="s">
        <v>384</v>
      </c>
      <c r="D6255" s="27" t="s">
        <v>300</v>
      </c>
      <c r="E6255" s="27" t="s">
        <v>320</v>
      </c>
      <c r="F6255" s="26" t="str">
        <f>VLOOKUP(E6255,PROCV!$A$1:$B$107,2,TRUE)</f>
        <v>Música</v>
      </c>
      <c r="G6255" s="25">
        <v>2010</v>
      </c>
      <c r="H6255" s="24">
        <v>0</v>
      </c>
      <c r="I6255" s="23" t="str">
        <f>VLOOKUP(J6255,PROCV!$E$1:$F$27,2,FALSE)</f>
        <v>35 - São Paulo</v>
      </c>
      <c r="J6255" s="22" t="s">
        <v>76</v>
      </c>
      <c r="K6255" s="22">
        <v>0</v>
      </c>
      <c r="L6255" s="21">
        <v>200000</v>
      </c>
      <c r="M6255" s="20">
        <f>VLOOKUP(G6255,PROCV!$A$110:$B$119,2,FALSE)</f>
        <v>1.4943255243453308</v>
      </c>
      <c r="N6255" s="17">
        <f t="shared" si="97"/>
        <v>298865.10486906616</v>
      </c>
    </row>
    <row r="6256" spans="1:14" x14ac:dyDescent="0.25">
      <c r="A6256" s="30" t="s">
        <v>48</v>
      </c>
      <c r="B6256" s="29">
        <v>102052</v>
      </c>
      <c r="C6256" s="28" t="s">
        <v>383</v>
      </c>
      <c r="D6256" s="27" t="s">
        <v>300</v>
      </c>
      <c r="E6256" s="27" t="s">
        <v>320</v>
      </c>
      <c r="F6256" s="26" t="str">
        <f>VLOOKUP(E6256,PROCV!$A$1:$B$107,2,TRUE)</f>
        <v>Música</v>
      </c>
      <c r="G6256" s="25">
        <v>2010</v>
      </c>
      <c r="H6256" s="24">
        <v>0</v>
      </c>
      <c r="I6256" s="23" t="str">
        <f>VLOOKUP(J6256,PROCV!$E$1:$F$27,2,FALSE)</f>
        <v>31 - Minas Gerais</v>
      </c>
      <c r="J6256" s="22" t="s">
        <v>85</v>
      </c>
      <c r="K6256" s="22">
        <v>0</v>
      </c>
      <c r="L6256" s="21">
        <v>99980</v>
      </c>
      <c r="M6256" s="20">
        <f>VLOOKUP(G6256,PROCV!$A$110:$B$119,2,FALSE)</f>
        <v>1.4943255243453308</v>
      </c>
      <c r="N6256" s="17">
        <f t="shared" si="97"/>
        <v>149402.66592404619</v>
      </c>
    </row>
    <row r="6257" spans="1:14" x14ac:dyDescent="0.25">
      <c r="A6257" s="30" t="s">
        <v>48</v>
      </c>
      <c r="B6257" s="29">
        <v>101498</v>
      </c>
      <c r="C6257" s="28" t="s">
        <v>382</v>
      </c>
      <c r="D6257" s="27" t="s">
        <v>300</v>
      </c>
      <c r="E6257" s="27" t="s">
        <v>320</v>
      </c>
      <c r="F6257" s="26" t="str">
        <f>VLOOKUP(E6257,PROCV!$A$1:$B$107,2,TRUE)</f>
        <v>Música</v>
      </c>
      <c r="G6257" s="25">
        <v>2010</v>
      </c>
      <c r="H6257" s="24">
        <v>0</v>
      </c>
      <c r="I6257" s="23" t="str">
        <f>VLOOKUP(J6257,PROCV!$E$1:$F$27,2,FALSE)</f>
        <v>53 - Distrito Federal</v>
      </c>
      <c r="J6257" s="22" t="s">
        <v>75</v>
      </c>
      <c r="K6257" s="22">
        <v>0</v>
      </c>
      <c r="L6257" s="21">
        <v>78400</v>
      </c>
      <c r="M6257" s="20">
        <f>VLOOKUP(G6257,PROCV!$A$110:$B$119,2,FALSE)</f>
        <v>1.4943255243453308</v>
      </c>
      <c r="N6257" s="17">
        <f t="shared" si="97"/>
        <v>117155.12110867393</v>
      </c>
    </row>
    <row r="6258" spans="1:14" x14ac:dyDescent="0.25">
      <c r="A6258" s="30" t="s">
        <v>48</v>
      </c>
      <c r="B6258" s="29">
        <v>106794</v>
      </c>
      <c r="C6258" s="28" t="s">
        <v>381</v>
      </c>
      <c r="D6258" s="27" t="s">
        <v>46</v>
      </c>
      <c r="E6258" s="27" t="s">
        <v>50</v>
      </c>
      <c r="F6258" s="26" t="str">
        <f>VLOOKUP(E6258,PROCV!$A$1:$B$107,2,TRUE)</f>
        <v>Educação e Criação em Artes</v>
      </c>
      <c r="G6258" s="25">
        <v>2010</v>
      </c>
      <c r="H6258" s="24">
        <v>0</v>
      </c>
      <c r="I6258" s="23" t="str">
        <f>VLOOKUP(J6258,PROCV!$E$1:$F$27,2,FALSE)</f>
        <v>53 - Distrito Federal</v>
      </c>
      <c r="J6258" s="22" t="s">
        <v>75</v>
      </c>
      <c r="K6258" s="22">
        <v>0</v>
      </c>
      <c r="L6258" s="21">
        <v>50000</v>
      </c>
      <c r="M6258" s="20">
        <f>VLOOKUP(G6258,PROCV!$A$110:$B$119,2,FALSE)</f>
        <v>1.4943255243453308</v>
      </c>
      <c r="N6258" s="17">
        <f t="shared" si="97"/>
        <v>74716.276217266539</v>
      </c>
    </row>
    <row r="6259" spans="1:14" x14ac:dyDescent="0.25">
      <c r="A6259" s="30" t="s">
        <v>48</v>
      </c>
      <c r="B6259" s="29">
        <v>101948</v>
      </c>
      <c r="C6259" s="28" t="s">
        <v>380</v>
      </c>
      <c r="D6259" s="27" t="s">
        <v>46</v>
      </c>
      <c r="E6259" s="27" t="s">
        <v>50</v>
      </c>
      <c r="F6259" s="26" t="str">
        <f>VLOOKUP(E6259,PROCV!$A$1:$B$107,2,TRUE)</f>
        <v>Educação e Criação em Artes</v>
      </c>
      <c r="G6259" s="25">
        <v>2010</v>
      </c>
      <c r="H6259" s="24">
        <v>0</v>
      </c>
      <c r="I6259" s="23" t="str">
        <f>VLOOKUP(J6259,PROCV!$E$1:$F$27,2,FALSE)</f>
        <v>53 - Distrito Federal</v>
      </c>
      <c r="J6259" s="22" t="s">
        <v>75</v>
      </c>
      <c r="K6259" s="22">
        <v>0</v>
      </c>
      <c r="L6259" s="21">
        <v>243153</v>
      </c>
      <c r="M6259" s="20">
        <f>VLOOKUP(G6259,PROCV!$A$110:$B$119,2,FALSE)</f>
        <v>1.4943255243453308</v>
      </c>
      <c r="N6259" s="17">
        <f t="shared" si="97"/>
        <v>363349.73422114021</v>
      </c>
    </row>
    <row r="6260" spans="1:14" x14ac:dyDescent="0.25">
      <c r="A6260" s="30" t="s">
        <v>48</v>
      </c>
      <c r="B6260" s="29">
        <v>104719</v>
      </c>
      <c r="C6260" s="28" t="s">
        <v>379</v>
      </c>
      <c r="D6260" s="27" t="s">
        <v>4</v>
      </c>
      <c r="E6260" s="27" t="s">
        <v>378</v>
      </c>
      <c r="F6260" s="26" t="str">
        <f>VLOOKUP(E6260,PROCV!$A$1:$B$107,2,TRUE)</f>
        <v>Audiovisual</v>
      </c>
      <c r="G6260" s="25">
        <v>2010</v>
      </c>
      <c r="H6260" s="24">
        <v>0</v>
      </c>
      <c r="I6260" s="23" t="str">
        <f>VLOOKUP(J6260,PROCV!$E$1:$F$27,2,FALSE)</f>
        <v>35 - São Paulo</v>
      </c>
      <c r="J6260" s="22" t="s">
        <v>76</v>
      </c>
      <c r="K6260" s="22">
        <v>0</v>
      </c>
      <c r="L6260" s="21">
        <v>250000</v>
      </c>
      <c r="M6260" s="20">
        <f>VLOOKUP(G6260,PROCV!$A$110:$B$119,2,FALSE)</f>
        <v>1.4943255243453308</v>
      </c>
      <c r="N6260" s="17">
        <f t="shared" si="97"/>
        <v>373581.38108633272</v>
      </c>
    </row>
    <row r="6261" spans="1:14" x14ac:dyDescent="0.25">
      <c r="A6261" s="30" t="s">
        <v>48</v>
      </c>
      <c r="B6261" s="29">
        <v>104392</v>
      </c>
      <c r="C6261" s="28" t="s">
        <v>377</v>
      </c>
      <c r="D6261" s="27" t="s">
        <v>46</v>
      </c>
      <c r="E6261" s="27" t="s">
        <v>50</v>
      </c>
      <c r="F6261" s="26" t="str">
        <f>VLOOKUP(E6261,PROCV!$A$1:$B$107,2,TRUE)</f>
        <v>Educação e Criação em Artes</v>
      </c>
      <c r="G6261" s="25">
        <v>2010</v>
      </c>
      <c r="H6261" s="24">
        <v>0</v>
      </c>
      <c r="I6261" s="23" t="str">
        <f>VLOOKUP(J6261,PROCV!$E$1:$F$27,2,FALSE)</f>
        <v>33 - Rio de Janeiro</v>
      </c>
      <c r="J6261" s="22" t="s">
        <v>82</v>
      </c>
      <c r="K6261" s="22">
        <v>0</v>
      </c>
      <c r="L6261" s="21">
        <v>420000</v>
      </c>
      <c r="M6261" s="20">
        <f>VLOOKUP(G6261,PROCV!$A$110:$B$119,2,FALSE)</f>
        <v>1.4943255243453308</v>
      </c>
      <c r="N6261" s="17">
        <f t="shared" si="97"/>
        <v>627616.72022503894</v>
      </c>
    </row>
    <row r="6262" spans="1:14" x14ac:dyDescent="0.25">
      <c r="A6262" s="30" t="s">
        <v>48</v>
      </c>
      <c r="B6262" s="29">
        <v>106242</v>
      </c>
      <c r="C6262" s="28" t="s">
        <v>376</v>
      </c>
      <c r="D6262" s="27" t="s">
        <v>314</v>
      </c>
      <c r="E6262" s="27" t="s">
        <v>265</v>
      </c>
      <c r="F6262" s="26" t="str">
        <f>VLOOKUP(E6262,PROCV!$A$1:$B$107,2,TRUE)</f>
        <v>Patrimônio</v>
      </c>
      <c r="G6262" s="31">
        <v>2010</v>
      </c>
      <c r="H6262" s="24">
        <v>0</v>
      </c>
      <c r="I6262" s="23" t="str">
        <f>VLOOKUP(J6262,PROCV!$E$1:$F$27,2,FALSE)</f>
        <v>53 - Distrito Federal</v>
      </c>
      <c r="J6262" s="22" t="s">
        <v>75</v>
      </c>
      <c r="K6262" s="22">
        <v>0</v>
      </c>
      <c r="L6262" s="21">
        <v>24500</v>
      </c>
      <c r="M6262" s="20">
        <f>VLOOKUP(G6262,PROCV!$A$110:$B$119,2,FALSE)</f>
        <v>1.4943255243453308</v>
      </c>
      <c r="N6262" s="17">
        <f t="shared" si="97"/>
        <v>36610.975346460604</v>
      </c>
    </row>
    <row r="6263" spans="1:14" x14ac:dyDescent="0.25">
      <c r="A6263" s="30" t="s">
        <v>48</v>
      </c>
      <c r="B6263" s="29">
        <v>102029</v>
      </c>
      <c r="C6263" s="28" t="s">
        <v>375</v>
      </c>
      <c r="D6263" s="27" t="s">
        <v>46</v>
      </c>
      <c r="E6263" s="27" t="s">
        <v>50</v>
      </c>
      <c r="F6263" s="26" t="str">
        <f>VLOOKUP(E6263,PROCV!$A$1:$B$107,2,TRUE)</f>
        <v>Educação e Criação em Artes</v>
      </c>
      <c r="G6263" s="25">
        <v>2010</v>
      </c>
      <c r="H6263" s="24">
        <v>0</v>
      </c>
      <c r="I6263" s="23" t="str">
        <f>VLOOKUP(J6263,PROCV!$E$1:$F$27,2,FALSE)</f>
        <v>32 - Espírito Santo</v>
      </c>
      <c r="J6263" s="22" t="s">
        <v>67</v>
      </c>
      <c r="K6263" s="22">
        <v>0</v>
      </c>
      <c r="L6263" s="21">
        <v>146250</v>
      </c>
      <c r="M6263" s="20">
        <f>VLOOKUP(G6263,PROCV!$A$110:$B$119,2,FALSE)</f>
        <v>1.4943255243453308</v>
      </c>
      <c r="N6263" s="17">
        <f t="shared" si="97"/>
        <v>218545.10793550464</v>
      </c>
    </row>
    <row r="6264" spans="1:14" x14ac:dyDescent="0.25">
      <c r="A6264" s="30" t="s">
        <v>48</v>
      </c>
      <c r="B6264" s="29">
        <v>101590</v>
      </c>
      <c r="C6264" s="28" t="s">
        <v>374</v>
      </c>
      <c r="D6264" s="27" t="s">
        <v>46</v>
      </c>
      <c r="E6264" s="27" t="s">
        <v>50</v>
      </c>
      <c r="F6264" s="26" t="str">
        <f>VLOOKUP(E6264,PROCV!$A$1:$B$107,2,TRUE)</f>
        <v>Educação e Criação em Artes</v>
      </c>
      <c r="G6264" s="25">
        <v>2010</v>
      </c>
      <c r="H6264" s="24">
        <v>0</v>
      </c>
      <c r="I6264" s="23" t="str">
        <f>VLOOKUP(J6264,PROCV!$E$1:$F$27,2,FALSE)</f>
        <v>26 - Pernambuco</v>
      </c>
      <c r="J6264" s="22" t="s">
        <v>44</v>
      </c>
      <c r="K6264" s="22">
        <v>0</v>
      </c>
      <c r="L6264" s="21">
        <v>466000</v>
      </c>
      <c r="M6264" s="20">
        <f>VLOOKUP(G6264,PROCV!$A$110:$B$119,2,FALSE)</f>
        <v>1.4943255243453308</v>
      </c>
      <c r="N6264" s="17">
        <f t="shared" si="97"/>
        <v>696355.69434492418</v>
      </c>
    </row>
    <row r="6265" spans="1:14" x14ac:dyDescent="0.25">
      <c r="A6265" s="30" t="s">
        <v>48</v>
      </c>
      <c r="B6265" s="29">
        <v>101999</v>
      </c>
      <c r="C6265" s="28" t="s">
        <v>373</v>
      </c>
      <c r="D6265" s="27" t="s">
        <v>46</v>
      </c>
      <c r="E6265" s="27" t="s">
        <v>50</v>
      </c>
      <c r="F6265" s="26" t="str">
        <f>VLOOKUP(E6265,PROCV!$A$1:$B$107,2,TRUE)</f>
        <v>Educação e Criação em Artes</v>
      </c>
      <c r="G6265" s="25">
        <v>2010</v>
      </c>
      <c r="H6265" s="24">
        <v>0</v>
      </c>
      <c r="I6265" s="23" t="str">
        <f>VLOOKUP(J6265,PROCV!$E$1:$F$27,2,FALSE)</f>
        <v>24 - Rio Grande do Norte</v>
      </c>
      <c r="J6265" s="22" t="s">
        <v>54</v>
      </c>
      <c r="K6265" s="22">
        <v>0</v>
      </c>
      <c r="L6265" s="21">
        <v>120956</v>
      </c>
      <c r="M6265" s="20">
        <f>VLOOKUP(G6265,PROCV!$A$110:$B$119,2,FALSE)</f>
        <v>1.4943255243453308</v>
      </c>
      <c r="N6265" s="17">
        <f t="shared" si="97"/>
        <v>180747.63812271383</v>
      </c>
    </row>
    <row r="6266" spans="1:14" x14ac:dyDescent="0.25">
      <c r="A6266" s="30" t="s">
        <v>48</v>
      </c>
      <c r="B6266" s="29">
        <v>104911</v>
      </c>
      <c r="C6266" s="28" t="s">
        <v>372</v>
      </c>
      <c r="D6266" s="27" t="s">
        <v>114</v>
      </c>
      <c r="E6266" s="27" t="s">
        <v>192</v>
      </c>
      <c r="F6266" s="26" t="str">
        <f>VLOOKUP(E6266,PROCV!$A$1:$B$107,2,TRUE)</f>
        <v>Música</v>
      </c>
      <c r="G6266" s="25">
        <v>2010</v>
      </c>
      <c r="H6266" s="24">
        <v>0</v>
      </c>
      <c r="I6266" s="23" t="str">
        <f>VLOOKUP(J6266,PROCV!$E$1:$F$27,2,FALSE)</f>
        <v>53 - Distrito Federal</v>
      </c>
      <c r="J6266" s="22" t="s">
        <v>75</v>
      </c>
      <c r="K6266" s="22">
        <v>0</v>
      </c>
      <c r="L6266" s="21">
        <v>300000</v>
      </c>
      <c r="M6266" s="20">
        <f>VLOOKUP(G6266,PROCV!$A$110:$B$119,2,FALSE)</f>
        <v>1.4943255243453308</v>
      </c>
      <c r="N6266" s="17">
        <f t="shared" si="97"/>
        <v>448297.65730359923</v>
      </c>
    </row>
    <row r="6267" spans="1:14" x14ac:dyDescent="0.25">
      <c r="A6267" s="30" t="s">
        <v>48</v>
      </c>
      <c r="B6267" s="29">
        <v>101960</v>
      </c>
      <c r="C6267" s="28" t="s">
        <v>371</v>
      </c>
      <c r="D6267" s="27" t="s">
        <v>46</v>
      </c>
      <c r="E6267" s="27" t="s">
        <v>50</v>
      </c>
      <c r="F6267" s="26" t="str">
        <f>VLOOKUP(E6267,PROCV!$A$1:$B$107,2,TRUE)</f>
        <v>Educação e Criação em Artes</v>
      </c>
      <c r="G6267" s="25">
        <v>2010</v>
      </c>
      <c r="H6267" s="24">
        <v>0</v>
      </c>
      <c r="I6267" s="23" t="str">
        <f>VLOOKUP(J6267,PROCV!$E$1:$F$27,2,FALSE)</f>
        <v>29 - Bahia</v>
      </c>
      <c r="J6267" s="22" t="s">
        <v>73</v>
      </c>
      <c r="K6267" s="22">
        <v>0</v>
      </c>
      <c r="L6267" s="21">
        <v>296200</v>
      </c>
      <c r="M6267" s="20">
        <f>VLOOKUP(G6267,PROCV!$A$110:$B$119,2,FALSE)</f>
        <v>1.4943255243453308</v>
      </c>
      <c r="N6267" s="17">
        <f t="shared" si="97"/>
        <v>442619.22031108697</v>
      </c>
    </row>
    <row r="6268" spans="1:14" x14ac:dyDescent="0.25">
      <c r="A6268" s="30" t="s">
        <v>48</v>
      </c>
      <c r="B6268" s="29">
        <v>101990</v>
      </c>
      <c r="C6268" s="28" t="s">
        <v>370</v>
      </c>
      <c r="D6268" s="27" t="s">
        <v>114</v>
      </c>
      <c r="E6268" s="27" t="s">
        <v>369</v>
      </c>
      <c r="F6268" s="26" t="str">
        <f>VLOOKUP(E6268,PROCV!$A$1:$B$107,2,TRUE)</f>
        <v>Patrimônio</v>
      </c>
      <c r="G6268" s="25">
        <v>2010</v>
      </c>
      <c r="H6268" s="24">
        <v>0</v>
      </c>
      <c r="I6268" s="23" t="str">
        <f>VLOOKUP(J6268,PROCV!$E$1:$F$27,2,FALSE)</f>
        <v>41 - Paraná</v>
      </c>
      <c r="J6268" s="22" t="s">
        <v>106</v>
      </c>
      <c r="K6268" s="22">
        <v>0</v>
      </c>
      <c r="L6268" s="21">
        <v>125507</v>
      </c>
      <c r="M6268" s="20">
        <f>VLOOKUP(G6268,PROCV!$A$110:$B$119,2,FALSE)</f>
        <v>1.4943255243453308</v>
      </c>
      <c r="N6268" s="17">
        <f t="shared" si="97"/>
        <v>187548.31358400945</v>
      </c>
    </row>
    <row r="6269" spans="1:14" x14ac:dyDescent="0.25">
      <c r="A6269" s="30" t="s">
        <v>48</v>
      </c>
      <c r="B6269" s="29">
        <v>103667</v>
      </c>
      <c r="C6269" s="28" t="s">
        <v>368</v>
      </c>
      <c r="D6269" s="27" t="s">
        <v>46</v>
      </c>
      <c r="E6269" s="27" t="s">
        <v>50</v>
      </c>
      <c r="F6269" s="26" t="str">
        <f>VLOOKUP(E6269,PROCV!$A$1:$B$107,2,TRUE)</f>
        <v>Educação e Criação em Artes</v>
      </c>
      <c r="G6269" s="25">
        <v>2010</v>
      </c>
      <c r="H6269" s="24">
        <v>0</v>
      </c>
      <c r="I6269" s="23" t="str">
        <f>VLOOKUP(J6269,PROCV!$E$1:$F$27,2,FALSE)</f>
        <v>53 - Distrito Federal</v>
      </c>
      <c r="J6269" s="22" t="s">
        <v>75</v>
      </c>
      <c r="K6269" s="22">
        <v>0</v>
      </c>
      <c r="L6269" s="21">
        <v>93664.56</v>
      </c>
      <c r="M6269" s="20">
        <f>VLOOKUP(G6269,PROCV!$A$110:$B$119,2,FALSE)</f>
        <v>1.4943255243453308</v>
      </c>
      <c r="N6269" s="17">
        <f t="shared" si="97"/>
        <v>139965.34273457469</v>
      </c>
    </row>
    <row r="6270" spans="1:14" x14ac:dyDescent="0.25">
      <c r="A6270" s="30" t="s">
        <v>48</v>
      </c>
      <c r="B6270" s="29">
        <v>101551</v>
      </c>
      <c r="C6270" s="28" t="s">
        <v>367</v>
      </c>
      <c r="D6270" s="27" t="s">
        <v>46</v>
      </c>
      <c r="E6270" s="27" t="s">
        <v>50</v>
      </c>
      <c r="F6270" s="26" t="str">
        <f>VLOOKUP(E6270,PROCV!$A$1:$B$107,2,TRUE)</f>
        <v>Educação e Criação em Artes</v>
      </c>
      <c r="G6270" s="25">
        <v>2010</v>
      </c>
      <c r="H6270" s="24">
        <v>0</v>
      </c>
      <c r="I6270" s="23" t="str">
        <f>VLOOKUP(J6270,PROCV!$E$1:$F$27,2,FALSE)</f>
        <v>53 - Distrito Federal</v>
      </c>
      <c r="J6270" s="22" t="s">
        <v>75</v>
      </c>
      <c r="K6270" s="22">
        <v>0</v>
      </c>
      <c r="L6270" s="21">
        <v>247520</v>
      </c>
      <c r="M6270" s="20">
        <f>VLOOKUP(G6270,PROCV!$A$110:$B$119,2,FALSE)</f>
        <v>1.4943255243453308</v>
      </c>
      <c r="N6270" s="17">
        <f t="shared" si="97"/>
        <v>369875.45378595631</v>
      </c>
    </row>
    <row r="6271" spans="1:14" x14ac:dyDescent="0.25">
      <c r="A6271" s="30" t="s">
        <v>48</v>
      </c>
      <c r="B6271" s="29">
        <v>101997</v>
      </c>
      <c r="C6271" s="28" t="s">
        <v>366</v>
      </c>
      <c r="D6271" s="27" t="s">
        <v>46</v>
      </c>
      <c r="E6271" s="27" t="s">
        <v>50</v>
      </c>
      <c r="F6271" s="26" t="str">
        <f>VLOOKUP(E6271,PROCV!$A$1:$B$107,2,TRUE)</f>
        <v>Educação e Criação em Artes</v>
      </c>
      <c r="G6271" s="25">
        <v>2010</v>
      </c>
      <c r="H6271" s="24">
        <v>0</v>
      </c>
      <c r="I6271" s="23" t="str">
        <f>VLOOKUP(J6271,PROCV!$E$1:$F$27,2,FALSE)</f>
        <v>26 - Pernambuco</v>
      </c>
      <c r="J6271" s="22" t="s">
        <v>44</v>
      </c>
      <c r="K6271" s="22">
        <v>0</v>
      </c>
      <c r="L6271" s="21">
        <v>98839</v>
      </c>
      <c r="M6271" s="20">
        <f>VLOOKUP(G6271,PROCV!$A$110:$B$119,2,FALSE)</f>
        <v>1.4943255243453308</v>
      </c>
      <c r="N6271" s="17">
        <f t="shared" si="97"/>
        <v>147697.64050076815</v>
      </c>
    </row>
    <row r="6272" spans="1:14" x14ac:dyDescent="0.25">
      <c r="A6272" s="30" t="s">
        <v>48</v>
      </c>
      <c r="B6272" s="29">
        <v>100312</v>
      </c>
      <c r="C6272" s="28" t="s">
        <v>365</v>
      </c>
      <c r="D6272" s="27" t="s">
        <v>4</v>
      </c>
      <c r="E6272" s="27" t="s">
        <v>224</v>
      </c>
      <c r="F6272" s="26" t="str">
        <f>VLOOKUP(E6272,PROCV!$A$1:$B$107,2,TRUE)</f>
        <v>Patrimônio</v>
      </c>
      <c r="G6272" s="25">
        <v>2010</v>
      </c>
      <c r="H6272" s="24">
        <v>0</v>
      </c>
      <c r="I6272" s="23" t="str">
        <f>VLOOKUP(J6272,PROCV!$E$1:$F$27,2,FALSE)</f>
        <v>35 - São Paulo</v>
      </c>
      <c r="J6272" s="22" t="s">
        <v>76</v>
      </c>
      <c r="K6272" s="22">
        <v>0</v>
      </c>
      <c r="L6272" s="21">
        <v>50000</v>
      </c>
      <c r="M6272" s="20">
        <f>VLOOKUP(G6272,PROCV!$A$110:$B$119,2,FALSE)</f>
        <v>1.4943255243453308</v>
      </c>
      <c r="N6272" s="17">
        <f t="shared" si="97"/>
        <v>74716.276217266539</v>
      </c>
    </row>
    <row r="6273" spans="1:14" x14ac:dyDescent="0.25">
      <c r="A6273" s="30" t="s">
        <v>48</v>
      </c>
      <c r="B6273" s="29">
        <v>100893</v>
      </c>
      <c r="C6273" s="28" t="s">
        <v>364</v>
      </c>
      <c r="D6273" s="27" t="s">
        <v>46</v>
      </c>
      <c r="E6273" s="27" t="s">
        <v>50</v>
      </c>
      <c r="F6273" s="26" t="str">
        <f>VLOOKUP(E6273,PROCV!$A$1:$B$107,2,TRUE)</f>
        <v>Educação e Criação em Artes</v>
      </c>
      <c r="G6273" s="25">
        <v>2010</v>
      </c>
      <c r="H6273" s="24">
        <v>0</v>
      </c>
      <c r="I6273" s="23" t="str">
        <f>VLOOKUP(J6273,PROCV!$E$1:$F$27,2,FALSE)</f>
        <v>43 - Rio Grande do Sul</v>
      </c>
      <c r="J6273" s="22" t="s">
        <v>56</v>
      </c>
      <c r="K6273" s="22">
        <v>0</v>
      </c>
      <c r="L6273" s="21">
        <v>600000</v>
      </c>
      <c r="M6273" s="20">
        <f>VLOOKUP(G6273,PROCV!$A$110:$B$119,2,FALSE)</f>
        <v>1.4943255243453308</v>
      </c>
      <c r="N6273" s="17">
        <f t="shared" si="97"/>
        <v>896595.31460719847</v>
      </c>
    </row>
    <row r="6274" spans="1:14" x14ac:dyDescent="0.25">
      <c r="A6274" s="30" t="s">
        <v>48</v>
      </c>
      <c r="B6274" s="29">
        <v>100967</v>
      </c>
      <c r="C6274" s="28" t="s">
        <v>363</v>
      </c>
      <c r="D6274" s="27" t="s">
        <v>46</v>
      </c>
      <c r="E6274" s="27" t="s">
        <v>50</v>
      </c>
      <c r="F6274" s="26" t="str">
        <f>VLOOKUP(E6274,PROCV!$A$1:$B$107,2,TRUE)</f>
        <v>Educação e Criação em Artes</v>
      </c>
      <c r="G6274" s="25">
        <v>2010</v>
      </c>
      <c r="H6274" s="24">
        <v>0</v>
      </c>
      <c r="I6274" s="23" t="str">
        <f>VLOOKUP(J6274,PROCV!$E$1:$F$27,2,FALSE)</f>
        <v>35 - São Paulo</v>
      </c>
      <c r="J6274" s="22" t="s">
        <v>76</v>
      </c>
      <c r="K6274" s="22">
        <v>0</v>
      </c>
      <c r="L6274" s="21">
        <v>600000</v>
      </c>
      <c r="M6274" s="20">
        <f>VLOOKUP(G6274,PROCV!$A$110:$B$119,2,FALSE)</f>
        <v>1.4943255243453308</v>
      </c>
      <c r="N6274" s="17">
        <f t="shared" ref="N6274:N6337" si="98">+M6274*L6274</f>
        <v>896595.31460719847</v>
      </c>
    </row>
    <row r="6275" spans="1:14" x14ac:dyDescent="0.25">
      <c r="A6275" s="30" t="s">
        <v>48</v>
      </c>
      <c r="B6275" s="29">
        <v>103854</v>
      </c>
      <c r="C6275" s="28" t="s">
        <v>362</v>
      </c>
      <c r="D6275" s="27" t="s">
        <v>46</v>
      </c>
      <c r="E6275" s="27" t="s">
        <v>50</v>
      </c>
      <c r="F6275" s="26" t="str">
        <f>VLOOKUP(E6275,PROCV!$A$1:$B$107,2,TRUE)</f>
        <v>Educação e Criação em Artes</v>
      </c>
      <c r="G6275" s="25">
        <v>2010</v>
      </c>
      <c r="H6275" s="24">
        <v>0</v>
      </c>
      <c r="I6275" s="23" t="str">
        <f>VLOOKUP(J6275,PROCV!$E$1:$F$27,2,FALSE)</f>
        <v>35 - São Paulo</v>
      </c>
      <c r="J6275" s="22" t="s">
        <v>76</v>
      </c>
      <c r="K6275" s="22">
        <v>0</v>
      </c>
      <c r="L6275" s="21">
        <v>450000</v>
      </c>
      <c r="M6275" s="20">
        <f>VLOOKUP(G6275,PROCV!$A$110:$B$119,2,FALSE)</f>
        <v>1.4943255243453308</v>
      </c>
      <c r="N6275" s="17">
        <f t="shared" si="98"/>
        <v>672446.48595539888</v>
      </c>
    </row>
    <row r="6276" spans="1:14" x14ac:dyDescent="0.25">
      <c r="A6276" s="30" t="s">
        <v>48</v>
      </c>
      <c r="B6276" s="29">
        <v>100968</v>
      </c>
      <c r="C6276" s="28" t="s">
        <v>361</v>
      </c>
      <c r="D6276" s="27" t="s">
        <v>46</v>
      </c>
      <c r="E6276" s="27" t="s">
        <v>50</v>
      </c>
      <c r="F6276" s="26" t="str">
        <f>VLOOKUP(E6276,PROCV!$A$1:$B$107,2,TRUE)</f>
        <v>Educação e Criação em Artes</v>
      </c>
      <c r="G6276" s="25">
        <v>2010</v>
      </c>
      <c r="H6276" s="24">
        <v>0</v>
      </c>
      <c r="I6276" s="23" t="str">
        <f>VLOOKUP(J6276,PROCV!$E$1:$F$27,2,FALSE)</f>
        <v>31 - Minas Gerais</v>
      </c>
      <c r="J6276" s="22" t="s">
        <v>85</v>
      </c>
      <c r="K6276" s="22">
        <v>0</v>
      </c>
      <c r="L6276" s="21">
        <v>600000</v>
      </c>
      <c r="M6276" s="20">
        <f>VLOOKUP(G6276,PROCV!$A$110:$B$119,2,FALSE)</f>
        <v>1.4943255243453308</v>
      </c>
      <c r="N6276" s="17">
        <f t="shared" si="98"/>
        <v>896595.31460719847</v>
      </c>
    </row>
    <row r="6277" spans="1:14" x14ac:dyDescent="0.25">
      <c r="A6277" s="30" t="s">
        <v>48</v>
      </c>
      <c r="B6277" s="29">
        <v>103021</v>
      </c>
      <c r="C6277" s="28" t="s">
        <v>360</v>
      </c>
      <c r="D6277" s="27" t="s">
        <v>46</v>
      </c>
      <c r="E6277" s="27" t="s">
        <v>50</v>
      </c>
      <c r="F6277" s="26" t="str">
        <f>VLOOKUP(E6277,PROCV!$A$1:$B$107,2,TRUE)</f>
        <v>Educação e Criação em Artes</v>
      </c>
      <c r="G6277" s="25">
        <v>2010</v>
      </c>
      <c r="H6277" s="24">
        <v>0</v>
      </c>
      <c r="I6277" s="23" t="str">
        <f>VLOOKUP(J6277,PROCV!$E$1:$F$27,2,FALSE)</f>
        <v>42 - Santa Catarina</v>
      </c>
      <c r="J6277" s="22" t="s">
        <v>79</v>
      </c>
      <c r="K6277" s="22">
        <v>0</v>
      </c>
      <c r="L6277" s="21">
        <v>1200000</v>
      </c>
      <c r="M6277" s="20">
        <f>VLOOKUP(G6277,PROCV!$A$110:$B$119,2,FALSE)</f>
        <v>1.4943255243453308</v>
      </c>
      <c r="N6277" s="17">
        <f t="shared" si="98"/>
        <v>1793190.6292143969</v>
      </c>
    </row>
    <row r="6278" spans="1:14" x14ac:dyDescent="0.25">
      <c r="A6278" s="30" t="s">
        <v>48</v>
      </c>
      <c r="B6278" s="29">
        <v>100892</v>
      </c>
      <c r="C6278" s="28" t="s">
        <v>359</v>
      </c>
      <c r="D6278" s="27" t="s">
        <v>46</v>
      </c>
      <c r="E6278" s="27" t="s">
        <v>50</v>
      </c>
      <c r="F6278" s="26" t="str">
        <f>VLOOKUP(E6278,PROCV!$A$1:$B$107,2,TRUE)</f>
        <v>Educação e Criação em Artes</v>
      </c>
      <c r="G6278" s="25">
        <v>2010</v>
      </c>
      <c r="H6278" s="24">
        <v>0</v>
      </c>
      <c r="I6278" s="23" t="str">
        <f>VLOOKUP(J6278,PROCV!$E$1:$F$27,2,FALSE)</f>
        <v>31 - Minas Gerais</v>
      </c>
      <c r="J6278" s="22" t="s">
        <v>85</v>
      </c>
      <c r="K6278" s="22">
        <v>0</v>
      </c>
      <c r="L6278" s="21">
        <v>600000</v>
      </c>
      <c r="M6278" s="20">
        <f>VLOOKUP(G6278,PROCV!$A$110:$B$119,2,FALSE)</f>
        <v>1.4943255243453308</v>
      </c>
      <c r="N6278" s="17">
        <f t="shared" si="98"/>
        <v>896595.31460719847</v>
      </c>
    </row>
    <row r="6279" spans="1:14" x14ac:dyDescent="0.25">
      <c r="A6279" s="30" t="s">
        <v>48</v>
      </c>
      <c r="B6279" s="29">
        <v>96697</v>
      </c>
      <c r="C6279" s="28" t="s">
        <v>358</v>
      </c>
      <c r="D6279" s="27" t="s">
        <v>46</v>
      </c>
      <c r="E6279" s="27" t="s">
        <v>50</v>
      </c>
      <c r="F6279" s="26" t="str">
        <f>VLOOKUP(E6279,PROCV!$A$1:$B$107,2,TRUE)</f>
        <v>Educação e Criação em Artes</v>
      </c>
      <c r="G6279" s="25">
        <v>2010</v>
      </c>
      <c r="H6279" s="24">
        <v>0</v>
      </c>
      <c r="I6279" s="23" t="str">
        <f>VLOOKUP(J6279,PROCV!$E$1:$F$27,2,FALSE)</f>
        <v>41 - Paraná</v>
      </c>
      <c r="J6279" s="22" t="s">
        <v>106</v>
      </c>
      <c r="K6279" s="22">
        <v>0</v>
      </c>
      <c r="L6279" s="21">
        <v>600000</v>
      </c>
      <c r="M6279" s="20">
        <f>VLOOKUP(G6279,PROCV!$A$110:$B$119,2,FALSE)</f>
        <v>1.4943255243453308</v>
      </c>
      <c r="N6279" s="17">
        <f t="shared" si="98"/>
        <v>896595.31460719847</v>
      </c>
    </row>
    <row r="6280" spans="1:14" x14ac:dyDescent="0.25">
      <c r="A6280" s="30" t="s">
        <v>48</v>
      </c>
      <c r="B6280" s="29">
        <v>95295</v>
      </c>
      <c r="C6280" s="28" t="s">
        <v>357</v>
      </c>
      <c r="D6280" s="27" t="s">
        <v>46</v>
      </c>
      <c r="E6280" s="27" t="s">
        <v>50</v>
      </c>
      <c r="F6280" s="26" t="str">
        <f>VLOOKUP(E6280,PROCV!$A$1:$B$107,2,TRUE)</f>
        <v>Educação e Criação em Artes</v>
      </c>
      <c r="G6280" s="25">
        <v>2010</v>
      </c>
      <c r="H6280" s="24">
        <v>0</v>
      </c>
      <c r="I6280" s="23" t="str">
        <f>VLOOKUP(J6280,PROCV!$E$1:$F$27,2,FALSE)</f>
        <v>32 - Espírito Santo</v>
      </c>
      <c r="J6280" s="22" t="s">
        <v>67</v>
      </c>
      <c r="K6280" s="22">
        <v>0</v>
      </c>
      <c r="L6280" s="21">
        <v>600000</v>
      </c>
      <c r="M6280" s="20">
        <f>VLOOKUP(G6280,PROCV!$A$110:$B$119,2,FALSE)</f>
        <v>1.4943255243453308</v>
      </c>
      <c r="N6280" s="17">
        <f t="shared" si="98"/>
        <v>896595.31460719847</v>
      </c>
    </row>
    <row r="6281" spans="1:14" x14ac:dyDescent="0.25">
      <c r="A6281" s="30" t="s">
        <v>48</v>
      </c>
      <c r="B6281" s="29">
        <v>96750</v>
      </c>
      <c r="C6281" s="28" t="s">
        <v>356</v>
      </c>
      <c r="D6281" s="27" t="s">
        <v>46</v>
      </c>
      <c r="E6281" s="27" t="s">
        <v>50</v>
      </c>
      <c r="F6281" s="26" t="str">
        <f>VLOOKUP(E6281,PROCV!$A$1:$B$107,2,TRUE)</f>
        <v>Educação e Criação em Artes</v>
      </c>
      <c r="G6281" s="25">
        <v>2010</v>
      </c>
      <c r="H6281" s="24">
        <v>0</v>
      </c>
      <c r="I6281" s="23" t="str">
        <f>VLOOKUP(J6281,PROCV!$E$1:$F$27,2,FALSE)</f>
        <v>43 - Rio Grande do Sul</v>
      </c>
      <c r="J6281" s="22" t="s">
        <v>56</v>
      </c>
      <c r="K6281" s="22">
        <v>0</v>
      </c>
      <c r="L6281" s="21">
        <v>600000</v>
      </c>
      <c r="M6281" s="20">
        <f>VLOOKUP(G6281,PROCV!$A$110:$B$119,2,FALSE)</f>
        <v>1.4943255243453308</v>
      </c>
      <c r="N6281" s="17">
        <f t="shared" si="98"/>
        <v>896595.31460719847</v>
      </c>
    </row>
    <row r="6282" spans="1:14" x14ac:dyDescent="0.25">
      <c r="A6282" s="30" t="s">
        <v>48</v>
      </c>
      <c r="B6282" s="29">
        <v>101303</v>
      </c>
      <c r="C6282" s="28" t="s">
        <v>355</v>
      </c>
      <c r="D6282" s="27" t="s">
        <v>46</v>
      </c>
      <c r="E6282" s="27" t="s">
        <v>50</v>
      </c>
      <c r="F6282" s="26" t="str">
        <f>VLOOKUP(E6282,PROCV!$A$1:$B$107,2,TRUE)</f>
        <v>Educação e Criação em Artes</v>
      </c>
      <c r="G6282" s="25">
        <v>2010</v>
      </c>
      <c r="H6282" s="24">
        <v>0</v>
      </c>
      <c r="I6282" s="23" t="str">
        <f>VLOOKUP(J6282,PROCV!$E$1:$F$27,2,FALSE)</f>
        <v>43 - Rio Grande do Sul</v>
      </c>
      <c r="J6282" s="22" t="s">
        <v>56</v>
      </c>
      <c r="K6282" s="22">
        <v>0</v>
      </c>
      <c r="L6282" s="21">
        <v>600000</v>
      </c>
      <c r="M6282" s="20">
        <f>VLOOKUP(G6282,PROCV!$A$110:$B$119,2,FALSE)</f>
        <v>1.4943255243453308</v>
      </c>
      <c r="N6282" s="17">
        <f t="shared" si="98"/>
        <v>896595.31460719847</v>
      </c>
    </row>
    <row r="6283" spans="1:14" x14ac:dyDescent="0.25">
      <c r="A6283" s="30" t="s">
        <v>48</v>
      </c>
      <c r="B6283" s="29">
        <v>91020</v>
      </c>
      <c r="C6283" s="28" t="s">
        <v>354</v>
      </c>
      <c r="D6283" s="27" t="s">
        <v>46</v>
      </c>
      <c r="E6283" s="27" t="s">
        <v>50</v>
      </c>
      <c r="F6283" s="26" t="str">
        <f>VLOOKUP(E6283,PROCV!$A$1:$B$107,2,TRUE)</f>
        <v>Educação e Criação em Artes</v>
      </c>
      <c r="G6283" s="25">
        <v>2010</v>
      </c>
      <c r="H6283" s="24">
        <v>0</v>
      </c>
      <c r="I6283" s="23" t="str">
        <f>VLOOKUP(J6283,PROCV!$E$1:$F$27,2,FALSE)</f>
        <v>27 - Alagoas</v>
      </c>
      <c r="J6283" s="22" t="s">
        <v>65</v>
      </c>
      <c r="K6283" s="22">
        <v>0</v>
      </c>
      <c r="L6283" s="21">
        <v>1228750</v>
      </c>
      <c r="M6283" s="20">
        <f>VLOOKUP(G6283,PROCV!$A$110:$B$119,2,FALSE)</f>
        <v>1.4943255243453308</v>
      </c>
      <c r="N6283" s="17">
        <f t="shared" si="98"/>
        <v>1836152.4880393252</v>
      </c>
    </row>
    <row r="6284" spans="1:14" x14ac:dyDescent="0.25">
      <c r="A6284" s="30" t="s">
        <v>48</v>
      </c>
      <c r="B6284" s="29">
        <v>100896</v>
      </c>
      <c r="C6284" s="28" t="s">
        <v>353</v>
      </c>
      <c r="D6284" s="27" t="s">
        <v>46</v>
      </c>
      <c r="E6284" s="27" t="s">
        <v>50</v>
      </c>
      <c r="F6284" s="26" t="str">
        <f>VLOOKUP(E6284,PROCV!$A$1:$B$107,2,TRUE)</f>
        <v>Educação e Criação em Artes</v>
      </c>
      <c r="G6284" s="25">
        <v>2010</v>
      </c>
      <c r="H6284" s="24">
        <v>0</v>
      </c>
      <c r="I6284" s="23" t="str">
        <f>VLOOKUP(J6284,PROCV!$E$1:$F$27,2,FALSE)</f>
        <v>43 - Rio Grande do Sul</v>
      </c>
      <c r="J6284" s="22" t="s">
        <v>56</v>
      </c>
      <c r="K6284" s="22">
        <v>0</v>
      </c>
      <c r="L6284" s="21">
        <v>600000</v>
      </c>
      <c r="M6284" s="20">
        <f>VLOOKUP(G6284,PROCV!$A$110:$B$119,2,FALSE)</f>
        <v>1.4943255243453308</v>
      </c>
      <c r="N6284" s="17">
        <f t="shared" si="98"/>
        <v>896595.31460719847</v>
      </c>
    </row>
    <row r="6285" spans="1:14" x14ac:dyDescent="0.25">
      <c r="A6285" s="30" t="s">
        <v>48</v>
      </c>
      <c r="B6285" s="29">
        <v>96688</v>
      </c>
      <c r="C6285" s="28" t="s">
        <v>352</v>
      </c>
      <c r="D6285" s="27" t="s">
        <v>46</v>
      </c>
      <c r="E6285" s="27" t="s">
        <v>50</v>
      </c>
      <c r="F6285" s="26" t="str">
        <f>VLOOKUP(E6285,PROCV!$A$1:$B$107,2,TRUE)</f>
        <v>Educação e Criação em Artes</v>
      </c>
      <c r="G6285" s="25">
        <v>2010</v>
      </c>
      <c r="H6285" s="24">
        <v>0</v>
      </c>
      <c r="I6285" s="23" t="str">
        <f>VLOOKUP(J6285,PROCV!$E$1:$F$27,2,FALSE)</f>
        <v>41 - Paraná</v>
      </c>
      <c r="J6285" s="22" t="s">
        <v>106</v>
      </c>
      <c r="K6285" s="22">
        <v>0</v>
      </c>
      <c r="L6285" s="21">
        <v>1680000</v>
      </c>
      <c r="M6285" s="20">
        <f>VLOOKUP(G6285,PROCV!$A$110:$B$119,2,FALSE)</f>
        <v>1.4943255243453308</v>
      </c>
      <c r="N6285" s="17">
        <f t="shared" si="98"/>
        <v>2510466.8809001558</v>
      </c>
    </row>
    <row r="6286" spans="1:14" x14ac:dyDescent="0.25">
      <c r="A6286" s="30" t="s">
        <v>48</v>
      </c>
      <c r="B6286" s="29">
        <v>98524</v>
      </c>
      <c r="C6286" s="28" t="s">
        <v>351</v>
      </c>
      <c r="D6286" s="27" t="s">
        <v>46</v>
      </c>
      <c r="E6286" s="27" t="s">
        <v>169</v>
      </c>
      <c r="F6286" s="26" t="str">
        <f>VLOOKUP(E6286,PROCV!$A$1:$B$107,2,TRUE)</f>
        <v>Editorial</v>
      </c>
      <c r="G6286" s="25">
        <v>2010</v>
      </c>
      <c r="H6286" s="24">
        <v>0</v>
      </c>
      <c r="I6286" s="23" t="str">
        <f>VLOOKUP(J6286,PROCV!$E$1:$F$27,2,FALSE)</f>
        <v>43 - Rio Grande do Sul</v>
      </c>
      <c r="J6286" s="22" t="s">
        <v>56</v>
      </c>
      <c r="K6286" s="22">
        <v>0</v>
      </c>
      <c r="L6286" s="21">
        <v>360000</v>
      </c>
      <c r="M6286" s="20">
        <f>VLOOKUP(G6286,PROCV!$A$110:$B$119,2,FALSE)</f>
        <v>1.4943255243453308</v>
      </c>
      <c r="N6286" s="17">
        <f t="shared" si="98"/>
        <v>537957.18876431906</v>
      </c>
    </row>
    <row r="6287" spans="1:14" x14ac:dyDescent="0.25">
      <c r="A6287" s="30" t="s">
        <v>48</v>
      </c>
      <c r="B6287" s="29">
        <v>96748</v>
      </c>
      <c r="C6287" s="28" t="s">
        <v>350</v>
      </c>
      <c r="D6287" s="27" t="s">
        <v>46</v>
      </c>
      <c r="E6287" s="27" t="s">
        <v>50</v>
      </c>
      <c r="F6287" s="26" t="str">
        <f>VLOOKUP(E6287,PROCV!$A$1:$B$107,2,TRUE)</f>
        <v>Educação e Criação em Artes</v>
      </c>
      <c r="G6287" s="25">
        <v>2010</v>
      </c>
      <c r="H6287" s="24">
        <v>0</v>
      </c>
      <c r="I6287" s="23" t="str">
        <f>VLOOKUP(J6287,PROCV!$E$1:$F$27,2,FALSE)</f>
        <v>43 - Rio Grande do Sul</v>
      </c>
      <c r="J6287" s="22" t="s">
        <v>56</v>
      </c>
      <c r="K6287" s="22">
        <v>0</v>
      </c>
      <c r="L6287" s="21">
        <v>600000</v>
      </c>
      <c r="M6287" s="20">
        <f>VLOOKUP(G6287,PROCV!$A$110:$B$119,2,FALSE)</f>
        <v>1.4943255243453308</v>
      </c>
      <c r="N6287" s="17">
        <f t="shared" si="98"/>
        <v>896595.31460719847</v>
      </c>
    </row>
    <row r="6288" spans="1:14" x14ac:dyDescent="0.25">
      <c r="A6288" s="30" t="s">
        <v>48</v>
      </c>
      <c r="B6288" s="29">
        <v>101261</v>
      </c>
      <c r="C6288" s="28" t="s">
        <v>349</v>
      </c>
      <c r="D6288" s="27" t="s">
        <v>46</v>
      </c>
      <c r="E6288" s="27" t="s">
        <v>50</v>
      </c>
      <c r="F6288" s="26" t="str">
        <f>VLOOKUP(E6288,PROCV!$A$1:$B$107,2,TRUE)</f>
        <v>Educação e Criação em Artes</v>
      </c>
      <c r="G6288" s="25">
        <v>2010</v>
      </c>
      <c r="H6288" s="24">
        <v>0</v>
      </c>
      <c r="I6288" s="23" t="str">
        <f>VLOOKUP(J6288,PROCV!$E$1:$F$27,2,FALSE)</f>
        <v>35 - São Paulo</v>
      </c>
      <c r="J6288" s="22" t="s">
        <v>76</v>
      </c>
      <c r="K6288" s="22">
        <v>0</v>
      </c>
      <c r="L6288" s="21">
        <v>600000</v>
      </c>
      <c r="M6288" s="20">
        <f>VLOOKUP(G6288,PROCV!$A$110:$B$119,2,FALSE)</f>
        <v>1.4943255243453308</v>
      </c>
      <c r="N6288" s="17">
        <f t="shared" si="98"/>
        <v>896595.31460719847</v>
      </c>
    </row>
    <row r="6289" spans="1:14" x14ac:dyDescent="0.25">
      <c r="A6289" s="30" t="s">
        <v>48</v>
      </c>
      <c r="B6289" s="29">
        <v>1011957</v>
      </c>
      <c r="C6289" s="28" t="s">
        <v>348</v>
      </c>
      <c r="D6289" s="27" t="s">
        <v>4</v>
      </c>
      <c r="E6289" s="27" t="s">
        <v>230</v>
      </c>
      <c r="F6289" s="26" t="str">
        <f>VLOOKUP(E6289,PROCV!$A$1:$B$107,2,TRUE)</f>
        <v>Artes Cênicas e Espetáculo</v>
      </c>
      <c r="G6289" s="25">
        <v>2010</v>
      </c>
      <c r="H6289" s="24">
        <v>0</v>
      </c>
      <c r="I6289" s="23" t="str">
        <f>VLOOKUP(J6289,PROCV!$E$1:$F$27,2,FALSE)</f>
        <v>32 - Espírito Santo</v>
      </c>
      <c r="J6289" s="22" t="s">
        <v>67</v>
      </c>
      <c r="K6289" s="22">
        <v>0</v>
      </c>
      <c r="L6289" s="21">
        <v>400000</v>
      </c>
      <c r="M6289" s="20">
        <f>VLOOKUP(G6289,PROCV!$A$110:$B$119,2,FALSE)</f>
        <v>1.4943255243453308</v>
      </c>
      <c r="N6289" s="17">
        <f t="shared" si="98"/>
        <v>597730.20973813231</v>
      </c>
    </row>
    <row r="6290" spans="1:14" x14ac:dyDescent="0.25">
      <c r="A6290" s="30" t="s">
        <v>48</v>
      </c>
      <c r="B6290" s="29">
        <v>96700</v>
      </c>
      <c r="C6290" s="28" t="s">
        <v>347</v>
      </c>
      <c r="D6290" s="27" t="s">
        <v>46</v>
      </c>
      <c r="E6290" s="27" t="s">
        <v>50</v>
      </c>
      <c r="F6290" s="26" t="str">
        <f>VLOOKUP(E6290,PROCV!$A$1:$B$107,2,TRUE)</f>
        <v>Educação e Criação em Artes</v>
      </c>
      <c r="G6290" s="25">
        <v>2010</v>
      </c>
      <c r="H6290" s="24">
        <v>0</v>
      </c>
      <c r="I6290" s="23" t="str">
        <f>VLOOKUP(J6290,PROCV!$E$1:$F$27,2,FALSE)</f>
        <v>25 - Paraíba</v>
      </c>
      <c r="J6290" s="22" t="s">
        <v>346</v>
      </c>
      <c r="K6290" s="22">
        <v>0</v>
      </c>
      <c r="L6290" s="21">
        <v>2400000</v>
      </c>
      <c r="M6290" s="20">
        <f>VLOOKUP(G6290,PROCV!$A$110:$B$119,2,FALSE)</f>
        <v>1.4943255243453308</v>
      </c>
      <c r="N6290" s="17">
        <f t="shared" si="98"/>
        <v>3586381.2584287939</v>
      </c>
    </row>
    <row r="6291" spans="1:14" x14ac:dyDescent="0.25">
      <c r="A6291" s="30" t="s">
        <v>48</v>
      </c>
      <c r="B6291" s="29">
        <v>102027</v>
      </c>
      <c r="C6291" s="28" t="s">
        <v>345</v>
      </c>
      <c r="D6291" s="27" t="s">
        <v>189</v>
      </c>
      <c r="E6291" s="27" t="s">
        <v>213</v>
      </c>
      <c r="F6291" s="26" t="str">
        <f>VLOOKUP(E6291,PROCV!$A$1:$B$107,2,TRUE)</f>
        <v>Patrimônio</v>
      </c>
      <c r="G6291" s="25">
        <v>2010</v>
      </c>
      <c r="H6291" s="24">
        <v>0</v>
      </c>
      <c r="I6291" s="23" t="str">
        <f>VLOOKUP(J6291,PROCV!$E$1:$F$27,2,FALSE)</f>
        <v>41 - Paraná</v>
      </c>
      <c r="J6291" s="22" t="s">
        <v>106</v>
      </c>
      <c r="K6291" s="22">
        <v>0</v>
      </c>
      <c r="L6291" s="21">
        <v>200000</v>
      </c>
      <c r="M6291" s="20">
        <f>VLOOKUP(G6291,PROCV!$A$110:$B$119,2,FALSE)</f>
        <v>1.4943255243453308</v>
      </c>
      <c r="N6291" s="17">
        <f t="shared" si="98"/>
        <v>298865.10486906616</v>
      </c>
    </row>
    <row r="6292" spans="1:14" x14ac:dyDescent="0.25">
      <c r="A6292" s="30" t="s">
        <v>48</v>
      </c>
      <c r="B6292" s="29">
        <v>102005</v>
      </c>
      <c r="C6292" s="28" t="s">
        <v>344</v>
      </c>
      <c r="D6292" s="27" t="s">
        <v>189</v>
      </c>
      <c r="E6292" s="27" t="s">
        <v>213</v>
      </c>
      <c r="F6292" s="26" t="str">
        <f>VLOOKUP(E6292,PROCV!$A$1:$B$107,2,TRUE)</f>
        <v>Patrimônio</v>
      </c>
      <c r="G6292" s="25">
        <v>2010</v>
      </c>
      <c r="H6292" s="24">
        <v>0</v>
      </c>
      <c r="I6292" s="23" t="str">
        <f>VLOOKUP(J6292,PROCV!$E$1:$F$27,2,FALSE)</f>
        <v>41 - Paraná</v>
      </c>
      <c r="J6292" s="22" t="s">
        <v>106</v>
      </c>
      <c r="K6292" s="22">
        <v>0</v>
      </c>
      <c r="L6292" s="21">
        <v>300000</v>
      </c>
      <c r="M6292" s="20">
        <f>VLOOKUP(G6292,PROCV!$A$110:$B$119,2,FALSE)</f>
        <v>1.4943255243453308</v>
      </c>
      <c r="N6292" s="17">
        <f t="shared" si="98"/>
        <v>448297.65730359923</v>
      </c>
    </row>
    <row r="6293" spans="1:14" x14ac:dyDescent="0.25">
      <c r="A6293" s="30" t="s">
        <v>48</v>
      </c>
      <c r="B6293" s="29">
        <v>101803</v>
      </c>
      <c r="C6293" s="28" t="s">
        <v>343</v>
      </c>
      <c r="D6293" s="27" t="s">
        <v>189</v>
      </c>
      <c r="E6293" s="27" t="s">
        <v>213</v>
      </c>
      <c r="F6293" s="26" t="str">
        <f>VLOOKUP(E6293,PROCV!$A$1:$B$107,2,TRUE)</f>
        <v>Patrimônio</v>
      </c>
      <c r="G6293" s="25">
        <v>2010</v>
      </c>
      <c r="H6293" s="24">
        <v>0</v>
      </c>
      <c r="I6293" s="23" t="str">
        <f>VLOOKUP(J6293,PROCV!$E$1:$F$27,2,FALSE)</f>
        <v>29 - Bahia</v>
      </c>
      <c r="J6293" s="22" t="s">
        <v>73</v>
      </c>
      <c r="K6293" s="22">
        <v>0</v>
      </c>
      <c r="L6293" s="21">
        <v>230000</v>
      </c>
      <c r="M6293" s="20">
        <f>VLOOKUP(G6293,PROCV!$A$110:$B$119,2,FALSE)</f>
        <v>1.4943255243453308</v>
      </c>
      <c r="N6293" s="17">
        <f t="shared" si="98"/>
        <v>343694.8705994261</v>
      </c>
    </row>
    <row r="6294" spans="1:14" x14ac:dyDescent="0.25">
      <c r="A6294" s="30" t="s">
        <v>48</v>
      </c>
      <c r="B6294" s="29">
        <v>102764</v>
      </c>
      <c r="C6294" s="28" t="s">
        <v>342</v>
      </c>
      <c r="D6294" s="27" t="s">
        <v>189</v>
      </c>
      <c r="E6294" s="27" t="s">
        <v>213</v>
      </c>
      <c r="F6294" s="26" t="str">
        <f>VLOOKUP(E6294,PROCV!$A$1:$B$107,2,TRUE)</f>
        <v>Patrimônio</v>
      </c>
      <c r="G6294" s="25">
        <v>2010</v>
      </c>
      <c r="H6294" s="24">
        <v>0</v>
      </c>
      <c r="I6294" s="23" t="str">
        <f>VLOOKUP(J6294,PROCV!$E$1:$F$27,2,FALSE)</f>
        <v>43 - Rio Grande do Sul</v>
      </c>
      <c r="J6294" s="22" t="s">
        <v>56</v>
      </c>
      <c r="K6294" s="22">
        <v>0</v>
      </c>
      <c r="L6294" s="21">
        <v>170000</v>
      </c>
      <c r="M6294" s="20">
        <f>VLOOKUP(G6294,PROCV!$A$110:$B$119,2,FALSE)</f>
        <v>1.4943255243453308</v>
      </c>
      <c r="N6294" s="17">
        <f t="shared" si="98"/>
        <v>254035.33913870624</v>
      </c>
    </row>
    <row r="6295" spans="1:14" x14ac:dyDescent="0.25">
      <c r="A6295" s="30" t="s">
        <v>48</v>
      </c>
      <c r="B6295" s="29">
        <v>103184</v>
      </c>
      <c r="C6295" s="28" t="s">
        <v>341</v>
      </c>
      <c r="D6295" s="27" t="s">
        <v>46</v>
      </c>
      <c r="E6295" s="27" t="s">
        <v>50</v>
      </c>
      <c r="F6295" s="26" t="str">
        <f>VLOOKUP(E6295,PROCV!$A$1:$B$107,2,TRUE)</f>
        <v>Educação e Criação em Artes</v>
      </c>
      <c r="G6295" s="25">
        <v>2010</v>
      </c>
      <c r="H6295" s="24">
        <v>0</v>
      </c>
      <c r="I6295" s="23" t="str">
        <f>VLOOKUP(J6295,PROCV!$E$1:$F$27,2,FALSE)</f>
        <v>41 - Paraná</v>
      </c>
      <c r="J6295" s="22" t="s">
        <v>106</v>
      </c>
      <c r="K6295" s="22">
        <v>0</v>
      </c>
      <c r="L6295" s="21">
        <v>150000</v>
      </c>
      <c r="M6295" s="20">
        <f>VLOOKUP(G6295,PROCV!$A$110:$B$119,2,FALSE)</f>
        <v>1.4943255243453308</v>
      </c>
      <c r="N6295" s="17">
        <f t="shared" si="98"/>
        <v>224148.82865179962</v>
      </c>
    </row>
    <row r="6296" spans="1:14" x14ac:dyDescent="0.25">
      <c r="A6296" s="30" t="s">
        <v>48</v>
      </c>
      <c r="B6296" s="29">
        <v>103545</v>
      </c>
      <c r="C6296" s="28" t="s">
        <v>340</v>
      </c>
      <c r="D6296" s="27" t="s">
        <v>189</v>
      </c>
      <c r="E6296" s="27" t="s">
        <v>213</v>
      </c>
      <c r="F6296" s="26" t="str">
        <f>VLOOKUP(E6296,PROCV!$A$1:$B$107,2,TRUE)</f>
        <v>Patrimônio</v>
      </c>
      <c r="G6296" s="25">
        <v>2010</v>
      </c>
      <c r="H6296" s="24">
        <v>0</v>
      </c>
      <c r="I6296" s="23" t="str">
        <f>VLOOKUP(J6296,PROCV!$E$1:$F$27,2,FALSE)</f>
        <v>29 - Bahia</v>
      </c>
      <c r="J6296" s="22" t="s">
        <v>73</v>
      </c>
      <c r="K6296" s="22">
        <v>0</v>
      </c>
      <c r="L6296" s="21">
        <v>1623551.05</v>
      </c>
      <c r="M6296" s="20">
        <f>VLOOKUP(G6296,PROCV!$A$110:$B$119,2,FALSE)</f>
        <v>1.4943255243453308</v>
      </c>
      <c r="N6296" s="17">
        <f t="shared" si="98"/>
        <v>2426113.7740926626</v>
      </c>
    </row>
    <row r="6297" spans="1:14" x14ac:dyDescent="0.25">
      <c r="A6297" s="30" t="s">
        <v>48</v>
      </c>
      <c r="B6297" s="29">
        <v>104560</v>
      </c>
      <c r="C6297" s="28" t="s">
        <v>339</v>
      </c>
      <c r="D6297" s="27" t="s">
        <v>189</v>
      </c>
      <c r="E6297" s="27" t="s">
        <v>213</v>
      </c>
      <c r="F6297" s="26" t="str">
        <f>VLOOKUP(E6297,PROCV!$A$1:$B$107,2,TRUE)</f>
        <v>Patrimônio</v>
      </c>
      <c r="G6297" s="25">
        <v>2010</v>
      </c>
      <c r="H6297" s="24">
        <v>0</v>
      </c>
      <c r="I6297" s="23" t="str">
        <f>VLOOKUP(J6297,PROCV!$E$1:$F$27,2,FALSE)</f>
        <v>41 - Paraná</v>
      </c>
      <c r="J6297" s="22" t="s">
        <v>106</v>
      </c>
      <c r="K6297" s="22">
        <v>0</v>
      </c>
      <c r="L6297" s="21">
        <v>600000</v>
      </c>
      <c r="M6297" s="20">
        <f>VLOOKUP(G6297,PROCV!$A$110:$B$119,2,FALSE)</f>
        <v>1.4943255243453308</v>
      </c>
      <c r="N6297" s="17">
        <f t="shared" si="98"/>
        <v>896595.31460719847</v>
      </c>
    </row>
    <row r="6298" spans="1:14" x14ac:dyDescent="0.25">
      <c r="A6298" s="30" t="s">
        <v>48</v>
      </c>
      <c r="B6298" s="29">
        <v>102947</v>
      </c>
      <c r="C6298" s="28" t="s">
        <v>338</v>
      </c>
      <c r="D6298" s="27" t="s">
        <v>46</v>
      </c>
      <c r="E6298" s="27" t="s">
        <v>50</v>
      </c>
      <c r="F6298" s="26" t="str">
        <f>VLOOKUP(E6298,PROCV!$A$1:$B$107,2,TRUE)</f>
        <v>Educação e Criação em Artes</v>
      </c>
      <c r="G6298" s="25">
        <v>2010</v>
      </c>
      <c r="H6298" s="24">
        <v>0</v>
      </c>
      <c r="I6298" s="23" t="str">
        <f>VLOOKUP(J6298,PROCV!$E$1:$F$27,2,FALSE)</f>
        <v>28 - Sergipe</v>
      </c>
      <c r="J6298" s="22" t="s">
        <v>49</v>
      </c>
      <c r="K6298" s="22">
        <v>0</v>
      </c>
      <c r="L6298" s="21">
        <v>405364.21</v>
      </c>
      <c r="M6298" s="20">
        <f>VLOOKUP(G6298,PROCV!$A$110:$B$119,2,FALSE)</f>
        <v>1.4943255243453308</v>
      </c>
      <c r="N6298" s="17">
        <f t="shared" si="98"/>
        <v>605746.08565908088</v>
      </c>
    </row>
    <row r="6299" spans="1:14" x14ac:dyDescent="0.25">
      <c r="A6299" s="30" t="s">
        <v>48</v>
      </c>
      <c r="B6299" s="29">
        <v>102056</v>
      </c>
      <c r="C6299" s="28" t="s">
        <v>337</v>
      </c>
      <c r="D6299" s="27" t="s">
        <v>189</v>
      </c>
      <c r="E6299" s="27" t="s">
        <v>213</v>
      </c>
      <c r="F6299" s="26" t="str">
        <f>VLOOKUP(E6299,PROCV!$A$1:$B$107,2,TRUE)</f>
        <v>Patrimônio</v>
      </c>
      <c r="G6299" s="25">
        <v>2010</v>
      </c>
      <c r="H6299" s="24">
        <v>0</v>
      </c>
      <c r="I6299" s="23" t="str">
        <f>VLOOKUP(J6299,PROCV!$E$1:$F$27,2,FALSE)</f>
        <v>31 - Minas Gerais</v>
      </c>
      <c r="J6299" s="22" t="s">
        <v>85</v>
      </c>
      <c r="K6299" s="22">
        <v>0</v>
      </c>
      <c r="L6299" s="21">
        <v>297000</v>
      </c>
      <c r="M6299" s="20">
        <f>VLOOKUP(G6299,PROCV!$A$110:$B$119,2,FALSE)</f>
        <v>1.4943255243453308</v>
      </c>
      <c r="N6299" s="17">
        <f t="shared" si="98"/>
        <v>443814.68073056324</v>
      </c>
    </row>
    <row r="6300" spans="1:14" x14ac:dyDescent="0.25">
      <c r="A6300" s="30" t="s">
        <v>48</v>
      </c>
      <c r="B6300" s="29">
        <v>1011845</v>
      </c>
      <c r="C6300" s="28" t="s">
        <v>336</v>
      </c>
      <c r="D6300" s="27" t="s">
        <v>4</v>
      </c>
      <c r="E6300" s="27" t="s">
        <v>224</v>
      </c>
      <c r="F6300" s="26" t="str">
        <f>VLOOKUP(E6300,PROCV!$A$1:$B$107,2,TRUE)</f>
        <v>Patrimônio</v>
      </c>
      <c r="G6300" s="25">
        <v>2010</v>
      </c>
      <c r="H6300" s="24">
        <v>0</v>
      </c>
      <c r="I6300" s="23" t="str">
        <f>VLOOKUP(J6300,PROCV!$E$1:$F$27,2,FALSE)</f>
        <v>53 - Distrito Federal</v>
      </c>
      <c r="J6300" s="22" t="s">
        <v>75</v>
      </c>
      <c r="K6300" s="22">
        <v>0</v>
      </c>
      <c r="L6300" s="21">
        <v>100000</v>
      </c>
      <c r="M6300" s="20">
        <f>VLOOKUP(G6300,PROCV!$A$110:$B$119,2,FALSE)</f>
        <v>1.4943255243453308</v>
      </c>
      <c r="N6300" s="17">
        <f t="shared" si="98"/>
        <v>149432.55243453308</v>
      </c>
    </row>
    <row r="6301" spans="1:14" x14ac:dyDescent="0.25">
      <c r="A6301" s="30" t="s">
        <v>48</v>
      </c>
      <c r="B6301" s="29">
        <v>100843</v>
      </c>
      <c r="C6301" s="28" t="s">
        <v>335</v>
      </c>
      <c r="D6301" s="27" t="s">
        <v>189</v>
      </c>
      <c r="E6301" s="27" t="s">
        <v>213</v>
      </c>
      <c r="F6301" s="26" t="str">
        <f>VLOOKUP(E6301,PROCV!$A$1:$B$107,2,TRUE)</f>
        <v>Patrimônio</v>
      </c>
      <c r="G6301" s="25">
        <v>2010</v>
      </c>
      <c r="H6301" s="24">
        <v>0</v>
      </c>
      <c r="I6301" s="23" t="str">
        <f>VLOOKUP(J6301,PROCV!$E$1:$F$27,2,FALSE)</f>
        <v>43 - Rio Grande do Sul</v>
      </c>
      <c r="J6301" s="22" t="s">
        <v>56</v>
      </c>
      <c r="K6301" s="22">
        <v>0</v>
      </c>
      <c r="L6301" s="21">
        <v>300000</v>
      </c>
      <c r="M6301" s="20">
        <f>VLOOKUP(G6301,PROCV!$A$110:$B$119,2,FALSE)</f>
        <v>1.4943255243453308</v>
      </c>
      <c r="N6301" s="17">
        <f t="shared" si="98"/>
        <v>448297.65730359923</v>
      </c>
    </row>
    <row r="6302" spans="1:14" x14ac:dyDescent="0.25">
      <c r="A6302" s="30" t="s">
        <v>48</v>
      </c>
      <c r="B6302" s="29">
        <v>93966</v>
      </c>
      <c r="C6302" s="28" t="s">
        <v>334</v>
      </c>
      <c r="D6302" s="27" t="s">
        <v>189</v>
      </c>
      <c r="E6302" s="27" t="s">
        <v>213</v>
      </c>
      <c r="F6302" s="26" t="str">
        <f>VLOOKUP(E6302,PROCV!$A$1:$B$107,2,TRUE)</f>
        <v>Patrimônio</v>
      </c>
      <c r="G6302" s="25">
        <v>2010</v>
      </c>
      <c r="H6302" s="24">
        <v>0</v>
      </c>
      <c r="I6302" s="23" t="str">
        <f>VLOOKUP(J6302,PROCV!$E$1:$F$27,2,FALSE)</f>
        <v>41 - Paraná</v>
      </c>
      <c r="J6302" s="22" t="s">
        <v>106</v>
      </c>
      <c r="K6302" s="22">
        <v>0</v>
      </c>
      <c r="L6302" s="21">
        <v>250000</v>
      </c>
      <c r="M6302" s="20">
        <f>VLOOKUP(G6302,PROCV!$A$110:$B$119,2,FALSE)</f>
        <v>1.4943255243453308</v>
      </c>
      <c r="N6302" s="17">
        <f t="shared" si="98"/>
        <v>373581.38108633272</v>
      </c>
    </row>
    <row r="6303" spans="1:14" x14ac:dyDescent="0.25">
      <c r="A6303" s="30" t="s">
        <v>48</v>
      </c>
      <c r="B6303" s="29">
        <v>102025</v>
      </c>
      <c r="C6303" s="28" t="s">
        <v>333</v>
      </c>
      <c r="D6303" s="27" t="s">
        <v>4</v>
      </c>
      <c r="E6303" s="27" t="s">
        <v>224</v>
      </c>
      <c r="F6303" s="26" t="str">
        <f>VLOOKUP(E6303,PROCV!$A$1:$B$107,2,TRUE)</f>
        <v>Patrimônio</v>
      </c>
      <c r="G6303" s="31">
        <v>2010</v>
      </c>
      <c r="H6303" s="24">
        <v>0</v>
      </c>
      <c r="I6303" s="23" t="str">
        <f>VLOOKUP(J6303,PROCV!$E$1:$F$27,2,FALSE)</f>
        <v>35 - São Paulo</v>
      </c>
      <c r="J6303" s="22" t="s">
        <v>76</v>
      </c>
      <c r="K6303" s="22">
        <v>0</v>
      </c>
      <c r="L6303" s="21">
        <v>25000</v>
      </c>
      <c r="M6303" s="20">
        <f>VLOOKUP(G6303,PROCV!$A$110:$B$119,2,FALSE)</f>
        <v>1.4943255243453308</v>
      </c>
      <c r="N6303" s="17">
        <f t="shared" si="98"/>
        <v>37358.138108633269</v>
      </c>
    </row>
    <row r="6304" spans="1:14" x14ac:dyDescent="0.25">
      <c r="A6304" s="30" t="s">
        <v>48</v>
      </c>
      <c r="B6304" s="29">
        <v>106561</v>
      </c>
      <c r="C6304" s="28" t="s">
        <v>332</v>
      </c>
      <c r="D6304" s="27" t="s">
        <v>4</v>
      </c>
      <c r="E6304" s="27" t="s">
        <v>305</v>
      </c>
      <c r="F6304" s="26" t="str">
        <f>VLOOKUP(E6304,PROCV!$A$1:$B$107,2,TRUE)</f>
        <v>Audiovisual</v>
      </c>
      <c r="G6304" s="25">
        <v>2010</v>
      </c>
      <c r="H6304" s="24">
        <v>0</v>
      </c>
      <c r="I6304" s="23" t="str">
        <f>VLOOKUP(J6304,PROCV!$E$1:$F$27,2,FALSE)</f>
        <v>35 - São Paulo</v>
      </c>
      <c r="J6304" s="22" t="s">
        <v>76</v>
      </c>
      <c r="K6304" s="22">
        <v>0</v>
      </c>
      <c r="L6304" s="21">
        <v>40000</v>
      </c>
      <c r="M6304" s="20">
        <f>VLOOKUP(G6304,PROCV!$A$110:$B$119,2,FALSE)</f>
        <v>1.4943255243453308</v>
      </c>
      <c r="N6304" s="17">
        <f t="shared" si="98"/>
        <v>59773.020973813233</v>
      </c>
    </row>
    <row r="6305" spans="1:14" x14ac:dyDescent="0.25">
      <c r="A6305" s="30" t="s">
        <v>48</v>
      </c>
      <c r="B6305" s="29">
        <v>1012007</v>
      </c>
      <c r="C6305" s="28" t="s">
        <v>331</v>
      </c>
      <c r="D6305" s="27" t="s">
        <v>4</v>
      </c>
      <c r="E6305" s="27" t="s">
        <v>259</v>
      </c>
      <c r="F6305" s="26" t="str">
        <f>VLOOKUP(E6305,PROCV!$A$1:$B$107,2,TRUE)</f>
        <v>Arquitetura e Design</v>
      </c>
      <c r="G6305" s="25">
        <v>2010</v>
      </c>
      <c r="H6305" s="24">
        <v>0</v>
      </c>
      <c r="I6305" s="23" t="str">
        <f>VLOOKUP(J6305,PROCV!$E$1:$F$27,2,FALSE)</f>
        <v>35 - São Paulo</v>
      </c>
      <c r="J6305" s="22" t="s">
        <v>76</v>
      </c>
      <c r="K6305" s="22">
        <v>0</v>
      </c>
      <c r="L6305" s="21">
        <v>100000</v>
      </c>
      <c r="M6305" s="20">
        <f>VLOOKUP(G6305,PROCV!$A$110:$B$119,2,FALSE)</f>
        <v>1.4943255243453308</v>
      </c>
      <c r="N6305" s="17">
        <f t="shared" si="98"/>
        <v>149432.55243453308</v>
      </c>
    </row>
    <row r="6306" spans="1:14" x14ac:dyDescent="0.25">
      <c r="A6306" s="30" t="s">
        <v>48</v>
      </c>
      <c r="B6306" s="29">
        <v>94603</v>
      </c>
      <c r="C6306" s="28" t="s">
        <v>330</v>
      </c>
      <c r="D6306" s="27" t="s">
        <v>46</v>
      </c>
      <c r="E6306" s="27" t="s">
        <v>50</v>
      </c>
      <c r="F6306" s="26" t="str">
        <f>VLOOKUP(E6306,PROCV!$A$1:$B$107,2,TRUE)</f>
        <v>Educação e Criação em Artes</v>
      </c>
      <c r="G6306" s="25">
        <v>2010</v>
      </c>
      <c r="H6306" s="24">
        <v>0</v>
      </c>
      <c r="I6306" s="23" t="str">
        <f>VLOOKUP(J6306,PROCV!$E$1:$F$27,2,FALSE)</f>
        <v>22 - Piauí</v>
      </c>
      <c r="J6306" s="22" t="s">
        <v>77</v>
      </c>
      <c r="K6306" s="22">
        <v>0</v>
      </c>
      <c r="L6306" s="21">
        <v>406000</v>
      </c>
      <c r="M6306" s="20">
        <f>VLOOKUP(G6306,PROCV!$A$110:$B$119,2,FALSE)</f>
        <v>1.4943255243453308</v>
      </c>
      <c r="N6306" s="17">
        <f t="shared" si="98"/>
        <v>606696.1628842043</v>
      </c>
    </row>
    <row r="6307" spans="1:14" x14ac:dyDescent="0.25">
      <c r="A6307" s="30" t="s">
        <v>48</v>
      </c>
      <c r="B6307" s="29">
        <v>104095</v>
      </c>
      <c r="C6307" s="28" t="s">
        <v>329</v>
      </c>
      <c r="D6307" s="27" t="s">
        <v>46</v>
      </c>
      <c r="E6307" s="27" t="s">
        <v>50</v>
      </c>
      <c r="F6307" s="26" t="str">
        <f>VLOOKUP(E6307,PROCV!$A$1:$B$107,2,TRUE)</f>
        <v>Educação e Criação em Artes</v>
      </c>
      <c r="G6307" s="25">
        <v>2010</v>
      </c>
      <c r="H6307" s="24">
        <v>0</v>
      </c>
      <c r="I6307" s="23" t="str">
        <f>VLOOKUP(J6307,PROCV!$E$1:$F$27,2,FALSE)</f>
        <v>53 - Distrito Federal</v>
      </c>
      <c r="J6307" s="22" t="s">
        <v>75</v>
      </c>
      <c r="K6307" s="22">
        <v>0</v>
      </c>
      <c r="L6307" s="21">
        <v>80000</v>
      </c>
      <c r="M6307" s="20">
        <f>VLOOKUP(G6307,PROCV!$A$110:$B$119,2,FALSE)</f>
        <v>1.4943255243453308</v>
      </c>
      <c r="N6307" s="17">
        <f t="shared" si="98"/>
        <v>119546.04194762647</v>
      </c>
    </row>
    <row r="6308" spans="1:14" x14ac:dyDescent="0.25">
      <c r="A6308" s="30" t="s">
        <v>48</v>
      </c>
      <c r="B6308" s="29">
        <v>104750</v>
      </c>
      <c r="C6308" s="28" t="s">
        <v>328</v>
      </c>
      <c r="D6308" s="27" t="s">
        <v>114</v>
      </c>
      <c r="E6308" s="27" t="s">
        <v>113</v>
      </c>
      <c r="F6308" s="26" t="str">
        <f>VLOOKUP(E6308,PROCV!$A$1:$B$107,2,TRUE)</f>
        <v>Música</v>
      </c>
      <c r="G6308" s="25">
        <v>2010</v>
      </c>
      <c r="H6308" s="24">
        <v>0</v>
      </c>
      <c r="I6308" s="23" t="str">
        <f>VLOOKUP(J6308,PROCV!$E$1:$F$27,2,FALSE)</f>
        <v>53 - Distrito Federal</v>
      </c>
      <c r="J6308" s="22" t="s">
        <v>75</v>
      </c>
      <c r="K6308" s="22">
        <v>0</v>
      </c>
      <c r="L6308" s="21">
        <v>200000</v>
      </c>
      <c r="M6308" s="20">
        <f>VLOOKUP(G6308,PROCV!$A$110:$B$119,2,FALSE)</f>
        <v>1.4943255243453308</v>
      </c>
      <c r="N6308" s="17">
        <f t="shared" si="98"/>
        <v>298865.10486906616</v>
      </c>
    </row>
    <row r="6309" spans="1:14" x14ac:dyDescent="0.25">
      <c r="A6309" s="30" t="s">
        <v>48</v>
      </c>
      <c r="B6309" s="29">
        <v>104876</v>
      </c>
      <c r="C6309" s="28" t="s">
        <v>327</v>
      </c>
      <c r="D6309" s="27" t="s">
        <v>46</v>
      </c>
      <c r="E6309" s="27" t="s">
        <v>45</v>
      </c>
      <c r="F6309" s="26" t="str">
        <f>VLOOKUP(E6309,PROCV!$A$1:$B$107,2,TRUE)</f>
        <v>Artes Cênicas e Espetáculo</v>
      </c>
      <c r="G6309" s="25">
        <v>2010</v>
      </c>
      <c r="H6309" s="24">
        <v>0</v>
      </c>
      <c r="I6309" s="23" t="str">
        <f>VLOOKUP(J6309,PROCV!$E$1:$F$27,2,FALSE)</f>
        <v>53 - Distrito Federal</v>
      </c>
      <c r="J6309" s="22" t="s">
        <v>75</v>
      </c>
      <c r="K6309" s="22">
        <v>0</v>
      </c>
      <c r="L6309" s="21">
        <v>70000</v>
      </c>
      <c r="M6309" s="20">
        <f>VLOOKUP(G6309,PROCV!$A$110:$B$119,2,FALSE)</f>
        <v>1.4943255243453308</v>
      </c>
      <c r="N6309" s="17">
        <f t="shared" si="98"/>
        <v>104602.78670417315</v>
      </c>
    </row>
    <row r="6310" spans="1:14" x14ac:dyDescent="0.25">
      <c r="A6310" s="30" t="s">
        <v>48</v>
      </c>
      <c r="B6310" s="29">
        <v>103785</v>
      </c>
      <c r="C6310" s="28" t="s">
        <v>326</v>
      </c>
      <c r="D6310" s="27" t="s">
        <v>114</v>
      </c>
      <c r="E6310" s="27" t="s">
        <v>237</v>
      </c>
      <c r="F6310" s="26" t="str">
        <f>VLOOKUP(E6310,PROCV!$A$1:$B$107,2,TRUE)</f>
        <v>Patrimônio</v>
      </c>
      <c r="G6310" s="25">
        <v>2010</v>
      </c>
      <c r="H6310" s="24">
        <v>0</v>
      </c>
      <c r="I6310" s="23" t="str">
        <f>VLOOKUP(J6310,PROCV!$E$1:$F$27,2,FALSE)</f>
        <v>31 - Minas Gerais</v>
      </c>
      <c r="J6310" s="22" t="s">
        <v>85</v>
      </c>
      <c r="K6310" s="22">
        <v>0</v>
      </c>
      <c r="L6310" s="21">
        <v>699000</v>
      </c>
      <c r="M6310" s="20">
        <f>VLOOKUP(G6310,PROCV!$A$110:$B$119,2,FALSE)</f>
        <v>1.4943255243453308</v>
      </c>
      <c r="N6310" s="17">
        <f t="shared" si="98"/>
        <v>1044533.5415173862</v>
      </c>
    </row>
    <row r="6311" spans="1:14" x14ac:dyDescent="0.25">
      <c r="A6311" s="30" t="s">
        <v>48</v>
      </c>
      <c r="B6311" s="29">
        <v>102321</v>
      </c>
      <c r="C6311" s="28" t="s">
        <v>325</v>
      </c>
      <c r="D6311" s="27" t="s">
        <v>4</v>
      </c>
      <c r="E6311" s="27" t="s">
        <v>224</v>
      </c>
      <c r="F6311" s="26" t="str">
        <f>VLOOKUP(E6311,PROCV!$A$1:$B$107,2,TRUE)</f>
        <v>Patrimônio</v>
      </c>
      <c r="G6311" s="25">
        <v>2010</v>
      </c>
      <c r="H6311" s="24">
        <v>0</v>
      </c>
      <c r="I6311" s="23" t="str">
        <f>VLOOKUP(J6311,PROCV!$E$1:$F$27,2,FALSE)</f>
        <v>26 - Pernambuco</v>
      </c>
      <c r="J6311" s="22" t="s">
        <v>44</v>
      </c>
      <c r="K6311" s="22">
        <v>0</v>
      </c>
      <c r="L6311" s="21">
        <v>50000</v>
      </c>
      <c r="M6311" s="20">
        <f>VLOOKUP(G6311,PROCV!$A$110:$B$119,2,FALSE)</f>
        <v>1.4943255243453308</v>
      </c>
      <c r="N6311" s="17">
        <f t="shared" si="98"/>
        <v>74716.276217266539</v>
      </c>
    </row>
    <row r="6312" spans="1:14" x14ac:dyDescent="0.25">
      <c r="A6312" s="30" t="s">
        <v>48</v>
      </c>
      <c r="B6312" s="29">
        <v>1010632</v>
      </c>
      <c r="C6312" s="28" t="s">
        <v>324</v>
      </c>
      <c r="D6312" s="27" t="s">
        <v>46</v>
      </c>
      <c r="E6312" s="27" t="s">
        <v>50</v>
      </c>
      <c r="F6312" s="26" t="str">
        <f>VLOOKUP(E6312,PROCV!$A$1:$B$107,2,TRUE)</f>
        <v>Educação e Criação em Artes</v>
      </c>
      <c r="G6312" s="25">
        <v>2010</v>
      </c>
      <c r="H6312" s="24">
        <v>0</v>
      </c>
      <c r="I6312" s="23" t="str">
        <f>VLOOKUP(J6312,PROCV!$E$1:$F$27,2,FALSE)</f>
        <v>33 - Rio de Janeiro</v>
      </c>
      <c r="J6312" s="22" t="s">
        <v>82</v>
      </c>
      <c r="K6312" s="22">
        <v>0</v>
      </c>
      <c r="L6312" s="21">
        <v>90022</v>
      </c>
      <c r="M6312" s="20">
        <f>VLOOKUP(G6312,PROCV!$A$110:$B$119,2,FALSE)</f>
        <v>1.4943255243453308</v>
      </c>
      <c r="N6312" s="17">
        <f t="shared" si="98"/>
        <v>134522.17235261537</v>
      </c>
    </row>
    <row r="6313" spans="1:14" x14ac:dyDescent="0.25">
      <c r="A6313" s="30" t="s">
        <v>48</v>
      </c>
      <c r="B6313" s="29">
        <v>1011531</v>
      </c>
      <c r="C6313" s="28" t="s">
        <v>323</v>
      </c>
      <c r="D6313" s="27" t="s">
        <v>46</v>
      </c>
      <c r="E6313" s="27" t="s">
        <v>50</v>
      </c>
      <c r="F6313" s="26" t="str">
        <f>VLOOKUP(E6313,PROCV!$A$1:$B$107,2,TRUE)</f>
        <v>Educação e Criação em Artes</v>
      </c>
      <c r="G6313" s="25">
        <v>2010</v>
      </c>
      <c r="H6313" s="24">
        <v>0</v>
      </c>
      <c r="I6313" s="23" t="str">
        <f>VLOOKUP(J6313,PROCV!$E$1:$F$27,2,FALSE)</f>
        <v>31 - Minas Gerais</v>
      </c>
      <c r="J6313" s="22" t="s">
        <v>85</v>
      </c>
      <c r="K6313" s="22">
        <v>0</v>
      </c>
      <c r="L6313" s="21">
        <v>150000</v>
      </c>
      <c r="M6313" s="20">
        <f>VLOOKUP(G6313,PROCV!$A$110:$B$119,2,FALSE)</f>
        <v>1.4943255243453308</v>
      </c>
      <c r="N6313" s="17">
        <f t="shared" si="98"/>
        <v>224148.82865179962</v>
      </c>
    </row>
    <row r="6314" spans="1:14" x14ac:dyDescent="0.25">
      <c r="A6314" s="30" t="s">
        <v>48</v>
      </c>
      <c r="B6314" s="29">
        <v>102286</v>
      </c>
      <c r="C6314" s="28" t="s">
        <v>322</v>
      </c>
      <c r="D6314" s="27" t="s">
        <v>4</v>
      </c>
      <c r="E6314" s="27" t="s">
        <v>224</v>
      </c>
      <c r="F6314" s="26" t="str">
        <f>VLOOKUP(E6314,PROCV!$A$1:$B$107,2,TRUE)</f>
        <v>Patrimônio</v>
      </c>
      <c r="G6314" s="25">
        <v>2010</v>
      </c>
      <c r="H6314" s="24">
        <v>0</v>
      </c>
      <c r="I6314" s="23" t="str">
        <f>VLOOKUP(J6314,PROCV!$E$1:$F$27,2,FALSE)</f>
        <v>23 - Ceará</v>
      </c>
      <c r="J6314" s="22" t="s">
        <v>52</v>
      </c>
      <c r="K6314" s="22">
        <v>0</v>
      </c>
      <c r="L6314" s="21">
        <v>75000</v>
      </c>
      <c r="M6314" s="20">
        <f>VLOOKUP(G6314,PROCV!$A$110:$B$119,2,FALSE)</f>
        <v>1.4943255243453308</v>
      </c>
      <c r="N6314" s="17">
        <f t="shared" si="98"/>
        <v>112074.41432589981</v>
      </c>
    </row>
    <row r="6315" spans="1:14" x14ac:dyDescent="0.25">
      <c r="A6315" s="30" t="s">
        <v>48</v>
      </c>
      <c r="B6315" s="29">
        <v>92053</v>
      </c>
      <c r="C6315" s="28" t="s">
        <v>321</v>
      </c>
      <c r="D6315" s="27" t="s">
        <v>300</v>
      </c>
      <c r="E6315" s="27" t="s">
        <v>320</v>
      </c>
      <c r="F6315" s="26" t="str">
        <f>VLOOKUP(E6315,PROCV!$A$1:$B$107,2,TRUE)</f>
        <v>Música</v>
      </c>
      <c r="G6315" s="25">
        <v>2010</v>
      </c>
      <c r="H6315" s="24">
        <v>0</v>
      </c>
      <c r="I6315" s="23" t="str">
        <f>VLOOKUP(J6315,PROCV!$E$1:$F$27,2,FALSE)</f>
        <v>15 - Pará</v>
      </c>
      <c r="J6315" s="22" t="s">
        <v>140</v>
      </c>
      <c r="K6315" s="22">
        <v>0</v>
      </c>
      <c r="L6315" s="21">
        <v>100000</v>
      </c>
      <c r="M6315" s="20">
        <f>VLOOKUP(G6315,PROCV!$A$110:$B$119,2,FALSE)</f>
        <v>1.4943255243453308</v>
      </c>
      <c r="N6315" s="17">
        <f t="shared" si="98"/>
        <v>149432.55243453308</v>
      </c>
    </row>
    <row r="6316" spans="1:14" x14ac:dyDescent="0.25">
      <c r="A6316" s="30" t="s">
        <v>48</v>
      </c>
      <c r="B6316" s="29">
        <v>1011035</v>
      </c>
      <c r="C6316" s="28" t="s">
        <v>319</v>
      </c>
      <c r="D6316" s="27" t="s">
        <v>4</v>
      </c>
      <c r="E6316" s="27" t="s">
        <v>224</v>
      </c>
      <c r="F6316" s="26" t="str">
        <f>VLOOKUP(E6316,PROCV!$A$1:$B$107,2,TRUE)</f>
        <v>Patrimônio</v>
      </c>
      <c r="G6316" s="25">
        <v>2010</v>
      </c>
      <c r="H6316" s="24">
        <v>0</v>
      </c>
      <c r="I6316" s="23" t="str">
        <f>VLOOKUP(J6316,PROCV!$E$1:$F$27,2,FALSE)</f>
        <v>35 - São Paulo</v>
      </c>
      <c r="J6316" s="22" t="s">
        <v>76</v>
      </c>
      <c r="K6316" s="22">
        <v>0</v>
      </c>
      <c r="L6316" s="21">
        <v>1000000</v>
      </c>
      <c r="M6316" s="20">
        <f>VLOOKUP(G6316,PROCV!$A$110:$B$119,2,FALSE)</f>
        <v>1.4943255243453308</v>
      </c>
      <c r="N6316" s="17">
        <f t="shared" si="98"/>
        <v>1494325.5243453309</v>
      </c>
    </row>
    <row r="6317" spans="1:14" x14ac:dyDescent="0.25">
      <c r="A6317" s="30" t="s">
        <v>48</v>
      </c>
      <c r="B6317" s="29">
        <v>102225</v>
      </c>
      <c r="C6317" s="28" t="s">
        <v>318</v>
      </c>
      <c r="D6317" s="27" t="s">
        <v>46</v>
      </c>
      <c r="E6317" s="27" t="s">
        <v>50</v>
      </c>
      <c r="F6317" s="26" t="str">
        <f>VLOOKUP(E6317,PROCV!$A$1:$B$107,2,TRUE)</f>
        <v>Educação e Criação em Artes</v>
      </c>
      <c r="G6317" s="25">
        <v>2010</v>
      </c>
      <c r="H6317" s="24">
        <v>0</v>
      </c>
      <c r="I6317" s="23" t="str">
        <f>VLOOKUP(J6317,PROCV!$E$1:$F$27,2,FALSE)</f>
        <v>53 - Distrito Federal</v>
      </c>
      <c r="J6317" s="22" t="s">
        <v>75</v>
      </c>
      <c r="K6317" s="22">
        <v>0</v>
      </c>
      <c r="L6317" s="21">
        <v>100000</v>
      </c>
      <c r="M6317" s="20">
        <f>VLOOKUP(G6317,PROCV!$A$110:$B$119,2,FALSE)</f>
        <v>1.4943255243453308</v>
      </c>
      <c r="N6317" s="17">
        <f t="shared" si="98"/>
        <v>149432.55243453308</v>
      </c>
    </row>
    <row r="6318" spans="1:14" x14ac:dyDescent="0.25">
      <c r="A6318" s="30" t="s">
        <v>48</v>
      </c>
      <c r="B6318" s="29">
        <v>106442</v>
      </c>
      <c r="C6318" s="28" t="s">
        <v>317</v>
      </c>
      <c r="D6318" s="27" t="s">
        <v>314</v>
      </c>
      <c r="E6318" s="27" t="s">
        <v>265</v>
      </c>
      <c r="F6318" s="26" t="str">
        <f>VLOOKUP(E6318,PROCV!$A$1:$B$107,2,TRUE)</f>
        <v>Patrimônio</v>
      </c>
      <c r="G6318" s="31">
        <v>2010</v>
      </c>
      <c r="H6318" s="24">
        <v>0</v>
      </c>
      <c r="I6318" s="23" t="str">
        <f>VLOOKUP(J6318,PROCV!$E$1:$F$27,2,FALSE)</f>
        <v>53 - Distrito Federal</v>
      </c>
      <c r="J6318" s="22" t="s">
        <v>75</v>
      </c>
      <c r="K6318" s="22">
        <v>0</v>
      </c>
      <c r="L6318" s="21">
        <v>534200</v>
      </c>
      <c r="M6318" s="20">
        <f>VLOOKUP(G6318,PROCV!$A$110:$B$119,2,FALSE)</f>
        <v>1.4943255243453308</v>
      </c>
      <c r="N6318" s="17">
        <f t="shared" si="98"/>
        <v>798268.69510527572</v>
      </c>
    </row>
    <row r="6319" spans="1:14" x14ac:dyDescent="0.25">
      <c r="A6319" s="30" t="s">
        <v>48</v>
      </c>
      <c r="B6319" s="29">
        <v>1012508</v>
      </c>
      <c r="C6319" s="28" t="s">
        <v>316</v>
      </c>
      <c r="D6319" s="27" t="s">
        <v>4</v>
      </c>
      <c r="E6319" s="27" t="s">
        <v>305</v>
      </c>
      <c r="F6319" s="26" t="str">
        <f>VLOOKUP(E6319,PROCV!$A$1:$B$107,2,TRUE)</f>
        <v>Audiovisual</v>
      </c>
      <c r="G6319" s="25">
        <v>2010</v>
      </c>
      <c r="H6319" s="24">
        <v>0</v>
      </c>
      <c r="I6319" s="23" t="str">
        <f>VLOOKUP(J6319,PROCV!$E$1:$F$27,2,FALSE)</f>
        <v>29 - Bahia</v>
      </c>
      <c r="J6319" s="22" t="s">
        <v>73</v>
      </c>
      <c r="K6319" s="22">
        <v>0</v>
      </c>
      <c r="L6319" s="21">
        <v>2500000</v>
      </c>
      <c r="M6319" s="20">
        <f>VLOOKUP(G6319,PROCV!$A$110:$B$119,2,FALSE)</f>
        <v>1.4943255243453308</v>
      </c>
      <c r="N6319" s="17">
        <f t="shared" si="98"/>
        <v>3735813.8108633272</v>
      </c>
    </row>
    <row r="6320" spans="1:14" x14ac:dyDescent="0.25">
      <c r="A6320" s="30" t="s">
        <v>48</v>
      </c>
      <c r="B6320" s="29">
        <v>105118</v>
      </c>
      <c r="C6320" s="28" t="s">
        <v>316</v>
      </c>
      <c r="D6320" s="27" t="s">
        <v>4</v>
      </c>
      <c r="E6320" s="27" t="s">
        <v>224</v>
      </c>
      <c r="F6320" s="26" t="str">
        <f>VLOOKUP(E6320,PROCV!$A$1:$B$107,2,TRUE)</f>
        <v>Patrimônio</v>
      </c>
      <c r="G6320" s="25">
        <v>2010</v>
      </c>
      <c r="H6320" s="24">
        <v>0</v>
      </c>
      <c r="I6320" s="23" t="str">
        <f>VLOOKUP(J6320,PROCV!$E$1:$F$27,2,FALSE)</f>
        <v>29 - Bahia</v>
      </c>
      <c r="J6320" s="22" t="s">
        <v>73</v>
      </c>
      <c r="K6320" s="22">
        <v>0</v>
      </c>
      <c r="L6320" s="21">
        <v>7035670</v>
      </c>
      <c r="M6320" s="20">
        <f>VLOOKUP(G6320,PROCV!$A$110:$B$119,2,FALSE)</f>
        <v>1.4943255243453308</v>
      </c>
      <c r="N6320" s="17">
        <f t="shared" si="98"/>
        <v>10513581.261870714</v>
      </c>
    </row>
    <row r="6321" spans="1:14" x14ac:dyDescent="0.25">
      <c r="A6321" s="30" t="s">
        <v>48</v>
      </c>
      <c r="B6321" s="29">
        <v>105183</v>
      </c>
      <c r="C6321" s="28" t="s">
        <v>315</v>
      </c>
      <c r="D6321" s="27" t="s">
        <v>314</v>
      </c>
      <c r="E6321" s="27" t="s">
        <v>265</v>
      </c>
      <c r="F6321" s="26" t="str">
        <f>VLOOKUP(E6321,PROCV!$A$1:$B$107,2,TRUE)</f>
        <v>Patrimônio</v>
      </c>
      <c r="G6321" s="31">
        <v>2010</v>
      </c>
      <c r="H6321" s="24">
        <v>0</v>
      </c>
      <c r="I6321" s="23" t="str">
        <f>VLOOKUP(J6321,PROCV!$E$1:$F$27,2,FALSE)</f>
        <v>31 - Minas Gerais</v>
      </c>
      <c r="J6321" s="22" t="s">
        <v>85</v>
      </c>
      <c r="K6321" s="22">
        <v>0</v>
      </c>
      <c r="L6321" s="21">
        <v>100000</v>
      </c>
      <c r="M6321" s="20">
        <f>VLOOKUP(G6321,PROCV!$A$110:$B$119,2,FALSE)</f>
        <v>1.4943255243453308</v>
      </c>
      <c r="N6321" s="17">
        <f t="shared" si="98"/>
        <v>149432.55243453308</v>
      </c>
    </row>
    <row r="6322" spans="1:14" x14ac:dyDescent="0.25">
      <c r="A6322" s="30" t="s">
        <v>48</v>
      </c>
      <c r="B6322" s="29">
        <v>105524</v>
      </c>
      <c r="C6322" s="28" t="s">
        <v>313</v>
      </c>
      <c r="D6322" s="27" t="s">
        <v>114</v>
      </c>
      <c r="E6322" s="27" t="s">
        <v>192</v>
      </c>
      <c r="F6322" s="26" t="str">
        <f>VLOOKUP(E6322,PROCV!$A$1:$B$107,2,TRUE)</f>
        <v>Música</v>
      </c>
      <c r="G6322" s="25">
        <v>2010</v>
      </c>
      <c r="H6322" s="24">
        <v>0</v>
      </c>
      <c r="I6322" s="23" t="str">
        <f>VLOOKUP(J6322,PROCV!$E$1:$F$27,2,FALSE)</f>
        <v>52 - Goiás</v>
      </c>
      <c r="J6322" s="22" t="s">
        <v>97</v>
      </c>
      <c r="K6322" s="22">
        <v>0</v>
      </c>
      <c r="L6322" s="21">
        <v>252469</v>
      </c>
      <c r="M6322" s="20">
        <f>VLOOKUP(G6322,PROCV!$A$110:$B$119,2,FALSE)</f>
        <v>1.4943255243453308</v>
      </c>
      <c r="N6322" s="17">
        <f t="shared" si="98"/>
        <v>377270.87080594135</v>
      </c>
    </row>
    <row r="6323" spans="1:14" x14ac:dyDescent="0.25">
      <c r="A6323" s="30" t="s">
        <v>48</v>
      </c>
      <c r="B6323" s="29">
        <v>103106</v>
      </c>
      <c r="C6323" s="28" t="s">
        <v>312</v>
      </c>
      <c r="D6323" s="27" t="s">
        <v>4</v>
      </c>
      <c r="E6323" s="27" t="s">
        <v>224</v>
      </c>
      <c r="F6323" s="26" t="str">
        <f>VLOOKUP(E6323,PROCV!$A$1:$B$107,2,TRUE)</f>
        <v>Patrimônio</v>
      </c>
      <c r="G6323" s="25">
        <v>2010</v>
      </c>
      <c r="H6323" s="24">
        <v>0</v>
      </c>
      <c r="I6323" s="23" t="str">
        <f>VLOOKUP(J6323,PROCV!$E$1:$F$27,2,FALSE)</f>
        <v>35 - São Paulo</v>
      </c>
      <c r="J6323" s="22" t="s">
        <v>76</v>
      </c>
      <c r="K6323" s="22">
        <v>0</v>
      </c>
      <c r="L6323" s="21">
        <v>3000000</v>
      </c>
      <c r="M6323" s="20">
        <f>VLOOKUP(G6323,PROCV!$A$110:$B$119,2,FALSE)</f>
        <v>1.4943255243453308</v>
      </c>
      <c r="N6323" s="17">
        <f t="shared" si="98"/>
        <v>4482976.5730359927</v>
      </c>
    </row>
    <row r="6324" spans="1:14" x14ac:dyDescent="0.25">
      <c r="A6324" s="30" t="s">
        <v>48</v>
      </c>
      <c r="B6324" s="29">
        <v>104223</v>
      </c>
      <c r="C6324" s="28" t="s">
        <v>311</v>
      </c>
      <c r="D6324" s="27" t="s">
        <v>4</v>
      </c>
      <c r="E6324" s="27" t="s">
        <v>224</v>
      </c>
      <c r="F6324" s="26" t="str">
        <f>VLOOKUP(E6324,PROCV!$A$1:$B$107,2,TRUE)</f>
        <v>Patrimônio</v>
      </c>
      <c r="G6324" s="25">
        <v>2010</v>
      </c>
      <c r="H6324" s="24">
        <v>0</v>
      </c>
      <c r="I6324" s="23" t="str">
        <f>VLOOKUP(J6324,PROCV!$E$1:$F$27,2,FALSE)</f>
        <v>35 - São Paulo</v>
      </c>
      <c r="J6324" s="22" t="s">
        <v>76</v>
      </c>
      <c r="K6324" s="22">
        <v>0</v>
      </c>
      <c r="L6324" s="21">
        <v>100000</v>
      </c>
      <c r="M6324" s="20">
        <f>VLOOKUP(G6324,PROCV!$A$110:$B$119,2,FALSE)</f>
        <v>1.4943255243453308</v>
      </c>
      <c r="N6324" s="17">
        <f t="shared" si="98"/>
        <v>149432.55243453308</v>
      </c>
    </row>
    <row r="6325" spans="1:14" x14ac:dyDescent="0.25">
      <c r="A6325" s="30" t="s">
        <v>48</v>
      </c>
      <c r="B6325" s="29">
        <v>104361</v>
      </c>
      <c r="C6325" s="28" t="s">
        <v>310</v>
      </c>
      <c r="D6325" s="27" t="s">
        <v>46</v>
      </c>
      <c r="E6325" s="27" t="s">
        <v>50</v>
      </c>
      <c r="F6325" s="26" t="str">
        <f>VLOOKUP(E6325,PROCV!$A$1:$B$107,2,TRUE)</f>
        <v>Educação e Criação em Artes</v>
      </c>
      <c r="G6325" s="25">
        <v>2010</v>
      </c>
      <c r="H6325" s="24">
        <v>0</v>
      </c>
      <c r="I6325" s="23" t="str">
        <f>VLOOKUP(J6325,PROCV!$E$1:$F$27,2,FALSE)</f>
        <v>53 - Distrito Federal</v>
      </c>
      <c r="J6325" s="22" t="s">
        <v>75</v>
      </c>
      <c r="K6325" s="22">
        <v>0</v>
      </c>
      <c r="L6325" s="21">
        <v>148000</v>
      </c>
      <c r="M6325" s="20">
        <f>VLOOKUP(G6325,PROCV!$A$110:$B$119,2,FALSE)</f>
        <v>1.4943255243453308</v>
      </c>
      <c r="N6325" s="17">
        <f t="shared" si="98"/>
        <v>221160.17760310895</v>
      </c>
    </row>
    <row r="6326" spans="1:14" x14ac:dyDescent="0.25">
      <c r="A6326" s="30" t="s">
        <v>48</v>
      </c>
      <c r="B6326" s="29">
        <v>102269</v>
      </c>
      <c r="C6326" s="28" t="s">
        <v>309</v>
      </c>
      <c r="D6326" s="27" t="s">
        <v>4</v>
      </c>
      <c r="E6326" s="27" t="s">
        <v>224</v>
      </c>
      <c r="F6326" s="26" t="str">
        <f>VLOOKUP(E6326,PROCV!$A$1:$B$107,2,TRUE)</f>
        <v>Patrimônio</v>
      </c>
      <c r="G6326" s="25">
        <v>2010</v>
      </c>
      <c r="H6326" s="24">
        <v>0</v>
      </c>
      <c r="I6326" s="23" t="str">
        <f>VLOOKUP(J6326,PROCV!$E$1:$F$27,2,FALSE)</f>
        <v>32 - Espírito Santo</v>
      </c>
      <c r="J6326" s="22" t="s">
        <v>67</v>
      </c>
      <c r="K6326" s="22">
        <v>0</v>
      </c>
      <c r="L6326" s="21">
        <v>80000</v>
      </c>
      <c r="M6326" s="20">
        <f>VLOOKUP(G6326,PROCV!$A$110:$B$119,2,FALSE)</f>
        <v>1.4943255243453308</v>
      </c>
      <c r="N6326" s="17">
        <f t="shared" si="98"/>
        <v>119546.04194762647</v>
      </c>
    </row>
    <row r="6327" spans="1:14" x14ac:dyDescent="0.25">
      <c r="A6327" s="30" t="s">
        <v>48</v>
      </c>
      <c r="B6327" s="29">
        <v>101544</v>
      </c>
      <c r="C6327" s="28" t="s">
        <v>308</v>
      </c>
      <c r="D6327" s="27" t="s">
        <v>4</v>
      </c>
      <c r="E6327" s="27" t="s">
        <v>224</v>
      </c>
      <c r="F6327" s="26" t="str">
        <f>VLOOKUP(E6327,PROCV!$A$1:$B$107,2,TRUE)</f>
        <v>Patrimônio</v>
      </c>
      <c r="G6327" s="25">
        <v>2010</v>
      </c>
      <c r="H6327" s="24">
        <v>0</v>
      </c>
      <c r="I6327" s="23" t="str">
        <f>VLOOKUP(J6327,PROCV!$E$1:$F$27,2,FALSE)</f>
        <v>29 - Bahia</v>
      </c>
      <c r="J6327" s="22" t="s">
        <v>73</v>
      </c>
      <c r="K6327" s="22">
        <v>0</v>
      </c>
      <c r="L6327" s="21">
        <v>50000</v>
      </c>
      <c r="M6327" s="20">
        <f>VLOOKUP(G6327,PROCV!$A$110:$B$119,2,FALSE)</f>
        <v>1.4943255243453308</v>
      </c>
      <c r="N6327" s="17">
        <f t="shared" si="98"/>
        <v>74716.276217266539</v>
      </c>
    </row>
    <row r="6328" spans="1:14" x14ac:dyDescent="0.25">
      <c r="A6328" s="30" t="s">
        <v>48</v>
      </c>
      <c r="B6328" s="29">
        <v>104255</v>
      </c>
      <c r="C6328" s="28" t="s">
        <v>307</v>
      </c>
      <c r="D6328" s="27" t="s">
        <v>4</v>
      </c>
      <c r="E6328" s="27" t="s">
        <v>224</v>
      </c>
      <c r="F6328" s="26" t="str">
        <f>VLOOKUP(E6328,PROCV!$A$1:$B$107,2,TRUE)</f>
        <v>Patrimônio</v>
      </c>
      <c r="G6328" s="25">
        <v>2010</v>
      </c>
      <c r="H6328" s="24">
        <v>0</v>
      </c>
      <c r="I6328" s="23" t="str">
        <f>VLOOKUP(J6328,PROCV!$E$1:$F$27,2,FALSE)</f>
        <v>29 - Bahia</v>
      </c>
      <c r="J6328" s="22" t="s">
        <v>73</v>
      </c>
      <c r="K6328" s="22">
        <v>0</v>
      </c>
      <c r="L6328" s="21">
        <v>300000</v>
      </c>
      <c r="M6328" s="20">
        <f>VLOOKUP(G6328,PROCV!$A$110:$B$119,2,FALSE)</f>
        <v>1.4943255243453308</v>
      </c>
      <c r="N6328" s="17">
        <f t="shared" si="98"/>
        <v>448297.65730359923</v>
      </c>
    </row>
    <row r="6329" spans="1:14" x14ac:dyDescent="0.25">
      <c r="A6329" s="30" t="s">
        <v>48</v>
      </c>
      <c r="B6329" s="29">
        <v>105955</v>
      </c>
      <c r="C6329" s="28" t="s">
        <v>306</v>
      </c>
      <c r="D6329" s="27" t="s">
        <v>4</v>
      </c>
      <c r="E6329" s="27" t="s">
        <v>305</v>
      </c>
      <c r="F6329" s="26" t="str">
        <f>VLOOKUP(E6329,PROCV!$A$1:$B$107,2,TRUE)</f>
        <v>Audiovisual</v>
      </c>
      <c r="G6329" s="25">
        <v>2010</v>
      </c>
      <c r="H6329" s="24">
        <v>0</v>
      </c>
      <c r="I6329" s="23" t="str">
        <f>VLOOKUP(J6329,PROCV!$E$1:$F$27,2,FALSE)</f>
        <v>53 - Distrito Federal</v>
      </c>
      <c r="J6329" s="22" t="s">
        <v>75</v>
      </c>
      <c r="K6329" s="22">
        <v>0</v>
      </c>
      <c r="L6329" s="21">
        <v>100000</v>
      </c>
      <c r="M6329" s="20">
        <f>VLOOKUP(G6329,PROCV!$A$110:$B$119,2,FALSE)</f>
        <v>1.4943255243453308</v>
      </c>
      <c r="N6329" s="17">
        <f t="shared" si="98"/>
        <v>149432.55243453308</v>
      </c>
    </row>
    <row r="6330" spans="1:14" x14ac:dyDescent="0.25">
      <c r="A6330" s="30" t="s">
        <v>48</v>
      </c>
      <c r="B6330" s="29">
        <v>104598</v>
      </c>
      <c r="C6330" s="28" t="s">
        <v>304</v>
      </c>
      <c r="D6330" s="27" t="s">
        <v>4</v>
      </c>
      <c r="E6330" s="27" t="s">
        <v>224</v>
      </c>
      <c r="F6330" s="26" t="str">
        <f>VLOOKUP(E6330,PROCV!$A$1:$B$107,2,TRUE)</f>
        <v>Patrimônio</v>
      </c>
      <c r="G6330" s="25">
        <v>2010</v>
      </c>
      <c r="H6330" s="24">
        <v>0</v>
      </c>
      <c r="I6330" s="23" t="str">
        <f>VLOOKUP(J6330,PROCV!$E$1:$F$27,2,FALSE)</f>
        <v>50 - Mato Grosso do Sul</v>
      </c>
      <c r="J6330" s="22" t="s">
        <v>179</v>
      </c>
      <c r="K6330" s="22">
        <v>0</v>
      </c>
      <c r="L6330" s="21">
        <v>325000</v>
      </c>
      <c r="M6330" s="20">
        <f>VLOOKUP(G6330,PROCV!$A$110:$B$119,2,FALSE)</f>
        <v>1.4943255243453308</v>
      </c>
      <c r="N6330" s="17">
        <f t="shared" si="98"/>
        <v>485655.79541223252</v>
      </c>
    </row>
    <row r="6331" spans="1:14" x14ac:dyDescent="0.25">
      <c r="A6331" s="30" t="s">
        <v>48</v>
      </c>
      <c r="B6331" s="29">
        <v>104879</v>
      </c>
      <c r="C6331" s="28" t="s">
        <v>303</v>
      </c>
      <c r="D6331" s="27" t="s">
        <v>4</v>
      </c>
      <c r="E6331" s="27" t="s">
        <v>209</v>
      </c>
      <c r="F6331" s="26" t="str">
        <f>VLOOKUP(E6331,PROCV!$A$1:$B$107,2,TRUE)</f>
        <v>Educação e Criação em Artes</v>
      </c>
      <c r="G6331" s="25">
        <v>2010</v>
      </c>
      <c r="H6331" s="24">
        <v>0</v>
      </c>
      <c r="I6331" s="23" t="str">
        <f>VLOOKUP(J6331,PROCV!$E$1:$F$27,2,FALSE)</f>
        <v>35 - São Paulo</v>
      </c>
      <c r="J6331" s="22" t="s">
        <v>76</v>
      </c>
      <c r="K6331" s="22">
        <v>0</v>
      </c>
      <c r="L6331" s="21">
        <v>100000</v>
      </c>
      <c r="M6331" s="20">
        <f>VLOOKUP(G6331,PROCV!$A$110:$B$119,2,FALSE)</f>
        <v>1.4943255243453308</v>
      </c>
      <c r="N6331" s="17">
        <f t="shared" si="98"/>
        <v>149432.55243453308</v>
      </c>
    </row>
    <row r="6332" spans="1:14" x14ac:dyDescent="0.25">
      <c r="A6332" s="30" t="s">
        <v>48</v>
      </c>
      <c r="B6332" s="29">
        <v>101891</v>
      </c>
      <c r="C6332" s="28" t="s">
        <v>302</v>
      </c>
      <c r="D6332" s="27" t="s">
        <v>4</v>
      </c>
      <c r="E6332" s="27" t="s">
        <v>224</v>
      </c>
      <c r="F6332" s="26" t="str">
        <f>VLOOKUP(E6332,PROCV!$A$1:$B$107,2,TRUE)</f>
        <v>Patrimônio</v>
      </c>
      <c r="G6332" s="31">
        <v>2010</v>
      </c>
      <c r="H6332" s="24">
        <v>0</v>
      </c>
      <c r="I6332" s="23" t="str">
        <f>VLOOKUP(J6332,PROCV!$E$1:$F$27,2,FALSE)</f>
        <v>43 - Rio Grande do Sul</v>
      </c>
      <c r="J6332" s="22" t="s">
        <v>56</v>
      </c>
      <c r="K6332" s="22">
        <v>0</v>
      </c>
      <c r="L6332" s="21">
        <v>400000</v>
      </c>
      <c r="M6332" s="20">
        <f>VLOOKUP(G6332,PROCV!$A$110:$B$119,2,FALSE)</f>
        <v>1.4943255243453308</v>
      </c>
      <c r="N6332" s="17">
        <f t="shared" si="98"/>
        <v>597730.20973813231</v>
      </c>
    </row>
    <row r="6333" spans="1:14" ht="26.25" x14ac:dyDescent="0.25">
      <c r="A6333" s="30" t="s">
        <v>48</v>
      </c>
      <c r="B6333" s="29">
        <v>103599</v>
      </c>
      <c r="C6333" s="28" t="s">
        <v>301</v>
      </c>
      <c r="D6333" s="27" t="s">
        <v>300</v>
      </c>
      <c r="E6333" s="27" t="s">
        <v>299</v>
      </c>
      <c r="F6333" s="26" t="str">
        <f>VLOOKUP(E6333,PROCV!$A$1:$B$107,2,TRUE)</f>
        <v>Patrimônio</v>
      </c>
      <c r="G6333" s="25">
        <v>2010</v>
      </c>
      <c r="H6333" s="24">
        <v>0</v>
      </c>
      <c r="I6333" s="23" t="str">
        <f>VLOOKUP(J6333,PROCV!$E$1:$F$27,2,FALSE)</f>
        <v>35 - São Paulo</v>
      </c>
      <c r="J6333" s="22" t="s">
        <v>76</v>
      </c>
      <c r="K6333" s="22">
        <v>0</v>
      </c>
      <c r="L6333" s="21">
        <v>447800</v>
      </c>
      <c r="M6333" s="20">
        <f>VLOOKUP(G6333,PROCV!$A$110:$B$119,2,FALSE)</f>
        <v>1.4943255243453308</v>
      </c>
      <c r="N6333" s="17">
        <f t="shared" si="98"/>
        <v>669158.96980183909</v>
      </c>
    </row>
    <row r="6334" spans="1:14" x14ac:dyDescent="0.25">
      <c r="A6334" s="30" t="s">
        <v>48</v>
      </c>
      <c r="B6334" s="29">
        <v>102976</v>
      </c>
      <c r="C6334" s="28" t="s">
        <v>298</v>
      </c>
      <c r="D6334" s="27" t="s">
        <v>46</v>
      </c>
      <c r="E6334" s="27" t="s">
        <v>50</v>
      </c>
      <c r="F6334" s="26" t="str">
        <f>VLOOKUP(E6334,PROCV!$A$1:$B$107,2,TRUE)</f>
        <v>Educação e Criação em Artes</v>
      </c>
      <c r="G6334" s="25">
        <v>2010</v>
      </c>
      <c r="H6334" s="24">
        <v>0</v>
      </c>
      <c r="I6334" s="23" t="str">
        <f>VLOOKUP(J6334,PROCV!$E$1:$F$27,2,FALSE)</f>
        <v>53 - Distrito Federal</v>
      </c>
      <c r="J6334" s="22" t="s">
        <v>75</v>
      </c>
      <c r="K6334" s="22">
        <v>0</v>
      </c>
      <c r="L6334" s="21">
        <v>500000</v>
      </c>
      <c r="M6334" s="20">
        <f>VLOOKUP(G6334,PROCV!$A$110:$B$119,2,FALSE)</f>
        <v>1.4943255243453308</v>
      </c>
      <c r="N6334" s="17">
        <f t="shared" si="98"/>
        <v>747162.76217266545</v>
      </c>
    </row>
    <row r="6335" spans="1:14" x14ac:dyDescent="0.25">
      <c r="A6335" s="30" t="s">
        <v>48</v>
      </c>
      <c r="B6335" s="29">
        <v>1010715</v>
      </c>
      <c r="C6335" s="28" t="s">
        <v>297</v>
      </c>
      <c r="D6335" s="27" t="s">
        <v>46</v>
      </c>
      <c r="E6335" s="27" t="s">
        <v>50</v>
      </c>
      <c r="F6335" s="26" t="str">
        <f>VLOOKUP(E6335,PROCV!$A$1:$B$107,2,TRUE)</f>
        <v>Educação e Criação em Artes</v>
      </c>
      <c r="G6335" s="25">
        <v>2010</v>
      </c>
      <c r="H6335" s="24">
        <v>0</v>
      </c>
      <c r="I6335" s="23" t="str">
        <f>VLOOKUP(J6335,PROCV!$E$1:$F$27,2,FALSE)</f>
        <v>29 - Bahia</v>
      </c>
      <c r="J6335" s="22" t="s">
        <v>73</v>
      </c>
      <c r="K6335" s="22">
        <v>0</v>
      </c>
      <c r="L6335" s="21">
        <v>462240</v>
      </c>
      <c r="M6335" s="20">
        <f>VLOOKUP(G6335,PROCV!$A$110:$B$119,2,FALSE)</f>
        <v>1.4943255243453308</v>
      </c>
      <c r="N6335" s="17">
        <f t="shared" si="98"/>
        <v>690737.03037338576</v>
      </c>
    </row>
    <row r="6336" spans="1:14" x14ac:dyDescent="0.25">
      <c r="A6336" s="30" t="s">
        <v>48</v>
      </c>
      <c r="B6336" s="29">
        <v>101991</v>
      </c>
      <c r="C6336" s="28" t="s">
        <v>296</v>
      </c>
      <c r="D6336" s="27" t="s">
        <v>46</v>
      </c>
      <c r="E6336" s="27" t="s">
        <v>50</v>
      </c>
      <c r="F6336" s="26" t="str">
        <f>VLOOKUP(E6336,PROCV!$A$1:$B$107,2,TRUE)</f>
        <v>Educação e Criação em Artes</v>
      </c>
      <c r="G6336" s="25">
        <v>2010</v>
      </c>
      <c r="H6336" s="24">
        <v>0</v>
      </c>
      <c r="I6336" s="23" t="str">
        <f>VLOOKUP(J6336,PROCV!$E$1:$F$27,2,FALSE)</f>
        <v>52 - Goiás</v>
      </c>
      <c r="J6336" s="22" t="s">
        <v>97</v>
      </c>
      <c r="K6336" s="22">
        <v>0</v>
      </c>
      <c r="L6336" s="21">
        <v>103560.22</v>
      </c>
      <c r="M6336" s="20">
        <f>VLOOKUP(G6336,PROCV!$A$110:$B$119,2,FALSE)</f>
        <v>1.4943255243453308</v>
      </c>
      <c r="N6336" s="17">
        <f t="shared" si="98"/>
        <v>154752.68005281783</v>
      </c>
    </row>
    <row r="6337" spans="1:14" x14ac:dyDescent="0.25">
      <c r="A6337" s="30" t="s">
        <v>48</v>
      </c>
      <c r="B6337" s="29">
        <v>104680</v>
      </c>
      <c r="C6337" s="28" t="s">
        <v>295</v>
      </c>
      <c r="D6337" s="27" t="s">
        <v>46</v>
      </c>
      <c r="E6337" s="27" t="s">
        <v>50</v>
      </c>
      <c r="F6337" s="26" t="str">
        <f>VLOOKUP(E6337,PROCV!$A$1:$B$107,2,TRUE)</f>
        <v>Educação e Criação em Artes</v>
      </c>
      <c r="G6337" s="25">
        <v>2010</v>
      </c>
      <c r="H6337" s="24">
        <v>0</v>
      </c>
      <c r="I6337" s="23" t="str">
        <f>VLOOKUP(J6337,PROCV!$E$1:$F$27,2,FALSE)</f>
        <v>52 - Goiás</v>
      </c>
      <c r="J6337" s="22" t="s">
        <v>97</v>
      </c>
      <c r="K6337" s="22">
        <v>0</v>
      </c>
      <c r="L6337" s="21">
        <v>396800</v>
      </c>
      <c r="M6337" s="20">
        <f>VLOOKUP(G6337,PROCV!$A$110:$B$119,2,FALSE)</f>
        <v>1.4943255243453308</v>
      </c>
      <c r="N6337" s="17">
        <f t="shared" si="98"/>
        <v>592948.36806022725</v>
      </c>
    </row>
    <row r="6338" spans="1:14" x14ac:dyDescent="0.25">
      <c r="A6338" s="30" t="s">
        <v>48</v>
      </c>
      <c r="B6338" s="29">
        <v>103983</v>
      </c>
      <c r="C6338" s="28" t="s">
        <v>294</v>
      </c>
      <c r="D6338" s="27" t="s">
        <v>46</v>
      </c>
      <c r="E6338" s="27" t="s">
        <v>50</v>
      </c>
      <c r="F6338" s="26" t="str">
        <f>VLOOKUP(E6338,PROCV!$A$1:$B$107,2,TRUE)</f>
        <v>Educação e Criação em Artes</v>
      </c>
      <c r="G6338" s="25">
        <v>2010</v>
      </c>
      <c r="H6338" s="24">
        <v>0</v>
      </c>
      <c r="I6338" s="23" t="str">
        <f>VLOOKUP(J6338,PROCV!$E$1:$F$27,2,FALSE)</f>
        <v>14 - Roraima</v>
      </c>
      <c r="J6338" s="22" t="s">
        <v>69</v>
      </c>
      <c r="K6338" s="22">
        <v>0</v>
      </c>
      <c r="L6338" s="21">
        <v>205113.60000000001</v>
      </c>
      <c r="M6338" s="20">
        <f>VLOOKUP(G6338,PROCV!$A$110:$B$119,2,FALSE)</f>
        <v>1.4943255243453308</v>
      </c>
      <c r="N6338" s="17">
        <f t="shared" ref="N6338:N6401" si="99">+M6338*L6338</f>
        <v>306506.48787035845</v>
      </c>
    </row>
    <row r="6339" spans="1:14" x14ac:dyDescent="0.25">
      <c r="A6339" s="30" t="s">
        <v>48</v>
      </c>
      <c r="B6339" s="29">
        <v>106270</v>
      </c>
      <c r="C6339" s="28" t="s">
        <v>293</v>
      </c>
      <c r="D6339" s="27" t="s">
        <v>4</v>
      </c>
      <c r="E6339" s="27" t="s">
        <v>224</v>
      </c>
      <c r="F6339" s="26" t="str">
        <f>VLOOKUP(E6339,PROCV!$A$1:$B$107,2,TRUE)</f>
        <v>Patrimônio</v>
      </c>
      <c r="G6339" s="25">
        <v>2010</v>
      </c>
      <c r="H6339" s="24">
        <v>0</v>
      </c>
      <c r="I6339" s="23" t="str">
        <f>VLOOKUP(J6339,PROCV!$E$1:$F$27,2,FALSE)</f>
        <v>29 - Bahia</v>
      </c>
      <c r="J6339" s="22" t="s">
        <v>73</v>
      </c>
      <c r="K6339" s="22">
        <v>0</v>
      </c>
      <c r="L6339" s="21">
        <v>100000</v>
      </c>
      <c r="M6339" s="20">
        <f>VLOOKUP(G6339,PROCV!$A$110:$B$119,2,FALSE)</f>
        <v>1.4943255243453308</v>
      </c>
      <c r="N6339" s="17">
        <f t="shared" si="99"/>
        <v>149432.55243453308</v>
      </c>
    </row>
    <row r="6340" spans="1:14" x14ac:dyDescent="0.25">
      <c r="A6340" s="30" t="s">
        <v>48</v>
      </c>
      <c r="B6340" s="29">
        <v>1112069</v>
      </c>
      <c r="C6340" s="41" t="s">
        <v>292</v>
      </c>
      <c r="D6340" s="27" t="s">
        <v>46</v>
      </c>
      <c r="E6340" s="27" t="s">
        <v>50</v>
      </c>
      <c r="F6340" s="26" t="str">
        <f>VLOOKUP(E6340,PROCV!$A$1:$B$107,2,TRUE)</f>
        <v>Educação e Criação em Artes</v>
      </c>
      <c r="G6340" s="31">
        <v>2011</v>
      </c>
      <c r="H6340" s="24">
        <v>0</v>
      </c>
      <c r="I6340" s="23" t="str">
        <f>VLOOKUP(J6340,PROCV!$E$1:$F$27,2,FALSE)</f>
        <v>35 - São Paulo</v>
      </c>
      <c r="J6340" s="22" t="s">
        <v>76</v>
      </c>
      <c r="K6340" s="22">
        <v>0</v>
      </c>
      <c r="L6340" s="21">
        <v>100000</v>
      </c>
      <c r="M6340" s="20">
        <f>VLOOKUP(G6340,PROCV!$A$110:$B$119,2,FALSE)</f>
        <v>1.4030783875336761</v>
      </c>
      <c r="N6340" s="17">
        <f t="shared" si="99"/>
        <v>140307.8387533676</v>
      </c>
    </row>
    <row r="6341" spans="1:14" x14ac:dyDescent="0.25">
      <c r="A6341" s="30" t="s">
        <v>48</v>
      </c>
      <c r="B6341" s="29">
        <v>1114001</v>
      </c>
      <c r="C6341" s="28" t="s">
        <v>268</v>
      </c>
      <c r="D6341" s="27" t="s">
        <v>4</v>
      </c>
      <c r="E6341" s="27" t="s">
        <v>209</v>
      </c>
      <c r="F6341" s="26" t="str">
        <f>VLOOKUP(E6341,PROCV!$A$1:$B$107,2,TRUE)</f>
        <v>Educação e Criação em Artes</v>
      </c>
      <c r="G6341" s="31">
        <v>2011</v>
      </c>
      <c r="H6341" s="24">
        <v>0</v>
      </c>
      <c r="I6341" s="23" t="str">
        <f>VLOOKUP(J6341,PROCV!$E$1:$F$27,2,FALSE)</f>
        <v>23 - Ceará</v>
      </c>
      <c r="J6341" s="22" t="s">
        <v>52</v>
      </c>
      <c r="K6341" s="22">
        <v>0</v>
      </c>
      <c r="L6341" s="21">
        <v>100000</v>
      </c>
      <c r="M6341" s="20">
        <f>VLOOKUP(G6341,PROCV!$A$110:$B$119,2,FALSE)</f>
        <v>1.4030783875336761</v>
      </c>
      <c r="N6341" s="17">
        <f t="shared" si="99"/>
        <v>140307.8387533676</v>
      </c>
    </row>
    <row r="6342" spans="1:14" x14ac:dyDescent="0.25">
      <c r="A6342" s="30" t="s">
        <v>48</v>
      </c>
      <c r="B6342" s="29">
        <v>1113104</v>
      </c>
      <c r="C6342" s="28" t="s">
        <v>291</v>
      </c>
      <c r="D6342" s="27" t="s">
        <v>4</v>
      </c>
      <c r="E6342" s="27" t="s">
        <v>259</v>
      </c>
      <c r="F6342" s="26" t="str">
        <f>VLOOKUP(E6342,PROCV!$A$1:$B$107,2,TRUE)</f>
        <v>Arquitetura e Design</v>
      </c>
      <c r="G6342" s="31">
        <v>2011</v>
      </c>
      <c r="H6342" s="24">
        <v>0</v>
      </c>
      <c r="I6342" s="23" t="str">
        <f>VLOOKUP(J6342,PROCV!$E$1:$F$27,2,FALSE)</f>
        <v>32 - Espírito Santo</v>
      </c>
      <c r="J6342" s="22" t="s">
        <v>67</v>
      </c>
      <c r="K6342" s="22">
        <v>0</v>
      </c>
      <c r="L6342" s="21">
        <v>300000</v>
      </c>
      <c r="M6342" s="20">
        <f>VLOOKUP(G6342,PROCV!$A$110:$B$119,2,FALSE)</f>
        <v>1.4030783875336761</v>
      </c>
      <c r="N6342" s="17">
        <f t="shared" si="99"/>
        <v>420923.5162601028</v>
      </c>
    </row>
    <row r="6343" spans="1:14" x14ac:dyDescent="0.25">
      <c r="A6343" s="30" t="s">
        <v>48</v>
      </c>
      <c r="B6343" s="29">
        <v>1114747</v>
      </c>
      <c r="C6343" s="28" t="s">
        <v>290</v>
      </c>
      <c r="D6343" s="27" t="s">
        <v>46</v>
      </c>
      <c r="E6343" s="27" t="s">
        <v>50</v>
      </c>
      <c r="F6343" s="26" t="str">
        <f>VLOOKUP(E6343,PROCV!$A$1:$B$107,2,TRUE)</f>
        <v>Educação e Criação em Artes</v>
      </c>
      <c r="G6343" s="25">
        <v>2011</v>
      </c>
      <c r="H6343" s="24">
        <v>0</v>
      </c>
      <c r="I6343" s="23" t="str">
        <f>VLOOKUP(J6343,PROCV!$E$1:$F$27,2,FALSE)</f>
        <v>43 - Rio Grande do Sul</v>
      </c>
      <c r="J6343" s="22" t="s">
        <v>56</v>
      </c>
      <c r="K6343" s="22">
        <v>0</v>
      </c>
      <c r="L6343" s="21">
        <v>150000</v>
      </c>
      <c r="M6343" s="20">
        <f>VLOOKUP(G6343,PROCV!$A$110:$B$119,2,FALSE)</f>
        <v>1.4030783875336761</v>
      </c>
      <c r="N6343" s="17">
        <f t="shared" si="99"/>
        <v>210461.7581300514</v>
      </c>
    </row>
    <row r="6344" spans="1:14" x14ac:dyDescent="0.25">
      <c r="A6344" s="30" t="s">
        <v>48</v>
      </c>
      <c r="B6344" s="29">
        <v>1113103</v>
      </c>
      <c r="C6344" s="28" t="s">
        <v>289</v>
      </c>
      <c r="D6344" s="27" t="s">
        <v>4</v>
      </c>
      <c r="E6344" s="27" t="s">
        <v>211</v>
      </c>
      <c r="F6344" s="26" t="str">
        <f>VLOOKUP(E6344,PROCV!$A$1:$B$107,2,TRUE)</f>
        <v>Artes Cênicas e Espetáculo</v>
      </c>
      <c r="G6344" s="31">
        <v>2011</v>
      </c>
      <c r="H6344" s="24">
        <v>0</v>
      </c>
      <c r="I6344" s="23" t="str">
        <f>VLOOKUP(J6344,PROCV!$E$1:$F$27,2,FALSE)</f>
        <v>31 - Minas Gerais</v>
      </c>
      <c r="J6344" s="22" t="s">
        <v>85</v>
      </c>
      <c r="K6344" s="22">
        <v>0</v>
      </c>
      <c r="L6344" s="21">
        <v>150000</v>
      </c>
      <c r="M6344" s="20">
        <f>VLOOKUP(G6344,PROCV!$A$110:$B$119,2,FALSE)</f>
        <v>1.4030783875336761</v>
      </c>
      <c r="N6344" s="17">
        <f t="shared" si="99"/>
        <v>210461.7581300514</v>
      </c>
    </row>
    <row r="6345" spans="1:14" x14ac:dyDescent="0.25">
      <c r="A6345" s="30" t="s">
        <v>48</v>
      </c>
      <c r="B6345" s="29">
        <v>1112478</v>
      </c>
      <c r="C6345" s="28" t="s">
        <v>288</v>
      </c>
      <c r="D6345" s="27" t="s">
        <v>4</v>
      </c>
      <c r="E6345" s="27" t="s">
        <v>271</v>
      </c>
      <c r="F6345" s="26" t="str">
        <f>VLOOKUP(E6345,PROCV!$A$1:$B$107,2,TRUE)</f>
        <v>Patrimônio</v>
      </c>
      <c r="G6345" s="31">
        <v>2011</v>
      </c>
      <c r="H6345" s="24">
        <v>0</v>
      </c>
      <c r="I6345" s="23" t="str">
        <f>VLOOKUP(J6345,PROCV!$E$1:$F$27,2,FALSE)</f>
        <v>43 - Rio Grande do Sul</v>
      </c>
      <c r="J6345" s="22" t="s">
        <v>56</v>
      </c>
      <c r="K6345" s="22">
        <v>0</v>
      </c>
      <c r="L6345" s="21">
        <v>800000</v>
      </c>
      <c r="M6345" s="20">
        <f>VLOOKUP(G6345,PROCV!$A$110:$B$119,2,FALSE)</f>
        <v>1.4030783875336761</v>
      </c>
      <c r="N6345" s="17">
        <f t="shared" si="99"/>
        <v>1122462.7100269408</v>
      </c>
    </row>
    <row r="6346" spans="1:14" x14ac:dyDescent="0.25">
      <c r="A6346" s="30" t="s">
        <v>48</v>
      </c>
      <c r="B6346" s="29">
        <v>1111945</v>
      </c>
      <c r="C6346" s="28" t="s">
        <v>287</v>
      </c>
      <c r="D6346" s="27" t="s">
        <v>46</v>
      </c>
      <c r="E6346" s="27" t="s">
        <v>50</v>
      </c>
      <c r="F6346" s="26" t="str">
        <f>VLOOKUP(E6346,PROCV!$A$1:$B$107,2,TRUE)</f>
        <v>Educação e Criação em Artes</v>
      </c>
      <c r="G6346" s="31">
        <v>2011</v>
      </c>
      <c r="H6346" s="24">
        <v>0</v>
      </c>
      <c r="I6346" s="23" t="str">
        <f>VLOOKUP(J6346,PROCV!$E$1:$F$27,2,FALSE)</f>
        <v>26 - Pernambuco</v>
      </c>
      <c r="J6346" s="22" t="s">
        <v>44</v>
      </c>
      <c r="K6346" s="22">
        <v>0</v>
      </c>
      <c r="L6346" s="21">
        <v>1250000</v>
      </c>
      <c r="M6346" s="20">
        <f>VLOOKUP(G6346,PROCV!$A$110:$B$119,2,FALSE)</f>
        <v>1.4030783875336761</v>
      </c>
      <c r="N6346" s="17">
        <f t="shared" si="99"/>
        <v>1753847.9844170951</v>
      </c>
    </row>
    <row r="6347" spans="1:14" x14ac:dyDescent="0.25">
      <c r="A6347" s="30" t="s">
        <v>48</v>
      </c>
      <c r="B6347" s="29">
        <v>119772</v>
      </c>
      <c r="C6347" s="28" t="s">
        <v>286</v>
      </c>
      <c r="D6347" s="27" t="s">
        <v>4</v>
      </c>
      <c r="E6347" s="27" t="s">
        <v>285</v>
      </c>
      <c r="F6347" s="26" t="str">
        <f>VLOOKUP(E6347,PROCV!$A$1:$B$107,2,TRUE)</f>
        <v>Educação e Criação em Artes</v>
      </c>
      <c r="G6347" s="31">
        <v>2011</v>
      </c>
      <c r="H6347" s="24">
        <v>0</v>
      </c>
      <c r="I6347" s="23" t="str">
        <f>VLOOKUP(J6347,PROCV!$E$1:$F$27,2,FALSE)</f>
        <v>31 - Minas Gerais</v>
      </c>
      <c r="J6347" s="22" t="s">
        <v>85</v>
      </c>
      <c r="K6347" s="22">
        <v>0</v>
      </c>
      <c r="L6347" s="21">
        <v>200000</v>
      </c>
      <c r="M6347" s="20">
        <f>VLOOKUP(G6347,PROCV!$A$110:$B$119,2,FALSE)</f>
        <v>1.4030783875336761</v>
      </c>
      <c r="N6347" s="17">
        <f t="shared" si="99"/>
        <v>280615.6775067352</v>
      </c>
    </row>
    <row r="6348" spans="1:14" x14ac:dyDescent="0.25">
      <c r="A6348" s="30" t="s">
        <v>48</v>
      </c>
      <c r="B6348" s="29">
        <v>1112731</v>
      </c>
      <c r="C6348" s="28" t="s">
        <v>284</v>
      </c>
      <c r="D6348" s="27" t="s">
        <v>46</v>
      </c>
      <c r="E6348" s="27" t="s">
        <v>50</v>
      </c>
      <c r="F6348" s="26" t="str">
        <f>VLOOKUP(E6348,PROCV!$A$1:$B$107,2,TRUE)</f>
        <v>Educação e Criação em Artes</v>
      </c>
      <c r="G6348" s="25">
        <v>2011</v>
      </c>
      <c r="H6348" s="24">
        <v>0</v>
      </c>
      <c r="I6348" s="23" t="str">
        <f>VLOOKUP(J6348,PROCV!$E$1:$F$27,2,FALSE)</f>
        <v>29 - Bahia</v>
      </c>
      <c r="J6348" s="22" t="s">
        <v>73</v>
      </c>
      <c r="K6348" s="22">
        <v>0</v>
      </c>
      <c r="L6348" s="21">
        <v>250000</v>
      </c>
      <c r="M6348" s="40">
        <f>VLOOKUP(G6348,PROCV!$A$110:$B$119,2,FALSE)</f>
        <v>1.4030783875336761</v>
      </c>
      <c r="N6348" s="17">
        <f t="shared" si="99"/>
        <v>350769.59688341903</v>
      </c>
    </row>
    <row r="6349" spans="1:14" x14ac:dyDescent="0.25">
      <c r="A6349" s="30" t="s">
        <v>48</v>
      </c>
      <c r="B6349" s="29">
        <v>1010420</v>
      </c>
      <c r="C6349" s="28" t="s">
        <v>283</v>
      </c>
      <c r="D6349" s="27" t="s">
        <v>46</v>
      </c>
      <c r="E6349" s="27" t="s">
        <v>50</v>
      </c>
      <c r="F6349" s="26" t="str">
        <f>VLOOKUP(E6349,PROCV!$A$1:$B$107,2,TRUE)</f>
        <v>Educação e Criação em Artes</v>
      </c>
      <c r="G6349" s="31">
        <v>2011</v>
      </c>
      <c r="H6349" s="24">
        <v>0</v>
      </c>
      <c r="I6349" s="23" t="str">
        <f>VLOOKUP(J6349,PROCV!$E$1:$F$27,2,FALSE)</f>
        <v>26 - Pernambuco</v>
      </c>
      <c r="J6349" s="22" t="s">
        <v>44</v>
      </c>
      <c r="K6349" s="22">
        <v>0</v>
      </c>
      <c r="L6349" s="21">
        <v>235000</v>
      </c>
      <c r="M6349" s="20">
        <f>VLOOKUP(G6349,PROCV!$A$110:$B$119,2,FALSE)</f>
        <v>1.4030783875336761</v>
      </c>
      <c r="N6349" s="17">
        <f t="shared" si="99"/>
        <v>329723.4210704139</v>
      </c>
    </row>
    <row r="6350" spans="1:14" x14ac:dyDescent="0.25">
      <c r="A6350" s="30" t="s">
        <v>48</v>
      </c>
      <c r="B6350" s="29">
        <v>1112373</v>
      </c>
      <c r="C6350" s="28" t="s">
        <v>282</v>
      </c>
      <c r="D6350" s="27" t="s">
        <v>4</v>
      </c>
      <c r="E6350" s="27" t="s">
        <v>259</v>
      </c>
      <c r="F6350" s="26" t="str">
        <f>VLOOKUP(E6350,PROCV!$A$1:$B$107,2,TRUE)</f>
        <v>Arquitetura e Design</v>
      </c>
      <c r="G6350" s="31">
        <v>2011</v>
      </c>
      <c r="H6350" s="24">
        <v>0</v>
      </c>
      <c r="I6350" s="23" t="str">
        <f>VLOOKUP(J6350,PROCV!$E$1:$F$27,2,FALSE)</f>
        <v>31 - Minas Gerais</v>
      </c>
      <c r="J6350" s="22" t="s">
        <v>85</v>
      </c>
      <c r="K6350" s="22">
        <v>0</v>
      </c>
      <c r="L6350" s="21">
        <v>100000</v>
      </c>
      <c r="M6350" s="20">
        <f>VLOOKUP(G6350,PROCV!$A$110:$B$119,2,FALSE)</f>
        <v>1.4030783875336761</v>
      </c>
      <c r="N6350" s="17">
        <f t="shared" si="99"/>
        <v>140307.8387533676</v>
      </c>
    </row>
    <row r="6351" spans="1:14" x14ac:dyDescent="0.25">
      <c r="A6351" s="30" t="s">
        <v>48</v>
      </c>
      <c r="B6351" s="29">
        <v>1112286</v>
      </c>
      <c r="C6351" s="28" t="s">
        <v>281</v>
      </c>
      <c r="D6351" s="27" t="s">
        <v>4</v>
      </c>
      <c r="E6351" s="27" t="s">
        <v>259</v>
      </c>
      <c r="F6351" s="26" t="str">
        <f>VLOOKUP(E6351,PROCV!$A$1:$B$107,2,TRUE)</f>
        <v>Arquitetura e Design</v>
      </c>
      <c r="G6351" s="31">
        <v>2011</v>
      </c>
      <c r="H6351" s="24">
        <v>0</v>
      </c>
      <c r="I6351" s="23" t="str">
        <f>VLOOKUP(J6351,PROCV!$E$1:$F$27,2,FALSE)</f>
        <v>23 - Ceará</v>
      </c>
      <c r="J6351" s="22" t="s">
        <v>52</v>
      </c>
      <c r="K6351" s="22">
        <v>0</v>
      </c>
      <c r="L6351" s="21">
        <v>444000</v>
      </c>
      <c r="M6351" s="20">
        <f>VLOOKUP(G6351,PROCV!$A$110:$B$119,2,FALSE)</f>
        <v>1.4030783875336761</v>
      </c>
      <c r="N6351" s="17">
        <f t="shared" si="99"/>
        <v>622966.80406495219</v>
      </c>
    </row>
    <row r="6352" spans="1:14" x14ac:dyDescent="0.25">
      <c r="A6352" s="30" t="s">
        <v>48</v>
      </c>
      <c r="B6352" s="29">
        <v>1111410</v>
      </c>
      <c r="C6352" s="28" t="s">
        <v>280</v>
      </c>
      <c r="D6352" s="27" t="s">
        <v>46</v>
      </c>
      <c r="E6352" s="27" t="s">
        <v>50</v>
      </c>
      <c r="F6352" s="26" t="str">
        <f>VLOOKUP(E6352,PROCV!$A$1:$B$107,2,TRUE)</f>
        <v>Educação e Criação em Artes</v>
      </c>
      <c r="G6352" s="25">
        <v>2011</v>
      </c>
      <c r="H6352" s="24">
        <v>0</v>
      </c>
      <c r="I6352" s="23" t="str">
        <f>VLOOKUP(J6352,PROCV!$E$1:$F$27,2,FALSE)</f>
        <v>42 - Santa Catarina</v>
      </c>
      <c r="J6352" s="22" t="s">
        <v>79</v>
      </c>
      <c r="K6352" s="22">
        <v>0</v>
      </c>
      <c r="L6352" s="21">
        <v>100000</v>
      </c>
      <c r="M6352" s="20">
        <f>VLOOKUP(G6352,PROCV!$A$110:$B$119,2,FALSE)</f>
        <v>1.4030783875336761</v>
      </c>
      <c r="N6352" s="17">
        <f t="shared" si="99"/>
        <v>140307.8387533676</v>
      </c>
    </row>
    <row r="6353" spans="1:14" ht="26.25" x14ac:dyDescent="0.25">
      <c r="A6353" s="30" t="s">
        <v>48</v>
      </c>
      <c r="B6353" s="29">
        <v>1011997</v>
      </c>
      <c r="C6353" s="28" t="s">
        <v>279</v>
      </c>
      <c r="D6353" s="27" t="s">
        <v>189</v>
      </c>
      <c r="E6353" s="27" t="s">
        <v>278</v>
      </c>
      <c r="F6353" s="26" t="str">
        <f>VLOOKUP(E6353,PROCV!$A$1:$B$107,2,TRUE)</f>
        <v>Artes Cênicas e Espetáculo</v>
      </c>
      <c r="G6353" s="31">
        <v>2011</v>
      </c>
      <c r="H6353" s="24">
        <v>0</v>
      </c>
      <c r="I6353" s="23" t="str">
        <f>VLOOKUP(J6353,PROCV!$E$1:$F$27,2,FALSE)</f>
        <v>41 - Paraná</v>
      </c>
      <c r="J6353" s="22" t="s">
        <v>106</v>
      </c>
      <c r="K6353" s="22">
        <v>0</v>
      </c>
      <c r="L6353" s="21">
        <v>1759590</v>
      </c>
      <c r="M6353" s="20">
        <f>VLOOKUP(G6353,PROCV!$A$110:$B$119,2,FALSE)</f>
        <v>1.4030783875336761</v>
      </c>
      <c r="N6353" s="17">
        <f t="shared" si="99"/>
        <v>2468842.699920381</v>
      </c>
    </row>
    <row r="6354" spans="1:14" x14ac:dyDescent="0.25">
      <c r="A6354" s="30" t="s">
        <v>48</v>
      </c>
      <c r="B6354" s="29">
        <v>1011890</v>
      </c>
      <c r="C6354" s="28" t="s">
        <v>277</v>
      </c>
      <c r="D6354" s="27" t="s">
        <v>46</v>
      </c>
      <c r="E6354" s="27" t="s">
        <v>50</v>
      </c>
      <c r="F6354" s="26" t="str">
        <f>VLOOKUP(E6354,PROCV!$A$1:$B$107,2,TRUE)</f>
        <v>Educação e Criação em Artes</v>
      </c>
      <c r="G6354" s="31">
        <v>2011</v>
      </c>
      <c r="H6354" s="24">
        <v>0</v>
      </c>
      <c r="I6354" s="23" t="str">
        <f>VLOOKUP(J6354,PROCV!$E$1:$F$27,2,FALSE)</f>
        <v>41 - Paraná</v>
      </c>
      <c r="J6354" s="22" t="s">
        <v>106</v>
      </c>
      <c r="K6354" s="22">
        <v>0</v>
      </c>
      <c r="L6354" s="21">
        <v>4692240</v>
      </c>
      <c r="M6354" s="20">
        <f>VLOOKUP(G6354,PROCV!$A$110:$B$119,2,FALSE)</f>
        <v>1.4030783875336761</v>
      </c>
      <c r="N6354" s="17">
        <f t="shared" si="99"/>
        <v>6583580.5331210159</v>
      </c>
    </row>
    <row r="6355" spans="1:14" x14ac:dyDescent="0.25">
      <c r="A6355" s="30" t="s">
        <v>48</v>
      </c>
      <c r="B6355" s="29">
        <v>1012002</v>
      </c>
      <c r="C6355" s="28" t="s">
        <v>276</v>
      </c>
      <c r="D6355" s="27" t="s">
        <v>46</v>
      </c>
      <c r="E6355" s="27" t="s">
        <v>50</v>
      </c>
      <c r="F6355" s="26" t="str">
        <f>VLOOKUP(E6355,PROCV!$A$1:$B$107,2,TRUE)</f>
        <v>Educação e Criação em Artes</v>
      </c>
      <c r="G6355" s="31">
        <v>2011</v>
      </c>
      <c r="H6355" s="24">
        <v>0</v>
      </c>
      <c r="I6355" s="23" t="str">
        <f>VLOOKUP(J6355,PROCV!$E$1:$F$27,2,FALSE)</f>
        <v>50 - Mato Grosso do Sul</v>
      </c>
      <c r="J6355" s="22" t="s">
        <v>179</v>
      </c>
      <c r="K6355" s="22">
        <v>0</v>
      </c>
      <c r="L6355" s="21">
        <v>1037570</v>
      </c>
      <c r="M6355" s="20">
        <f>VLOOKUP(G6355,PROCV!$A$110:$B$119,2,FALSE)</f>
        <v>1.4030783875336761</v>
      </c>
      <c r="N6355" s="17">
        <f t="shared" si="99"/>
        <v>1455792.0425533163</v>
      </c>
    </row>
    <row r="6356" spans="1:14" x14ac:dyDescent="0.25">
      <c r="A6356" s="30" t="s">
        <v>48</v>
      </c>
      <c r="B6356" s="29">
        <v>1112480</v>
      </c>
      <c r="C6356" s="28" t="s">
        <v>275</v>
      </c>
      <c r="D6356" s="27" t="s">
        <v>4</v>
      </c>
      <c r="E6356" s="27" t="s">
        <v>209</v>
      </c>
      <c r="F6356" s="26" t="str">
        <f>VLOOKUP(E6356,PROCV!$A$1:$B$107,2,TRUE)</f>
        <v>Educação e Criação em Artes</v>
      </c>
      <c r="G6356" s="31">
        <v>2011</v>
      </c>
      <c r="H6356" s="24">
        <v>0</v>
      </c>
      <c r="I6356" s="23" t="str">
        <f>VLOOKUP(J6356,PROCV!$E$1:$F$27,2,FALSE)</f>
        <v>31 - Minas Gerais</v>
      </c>
      <c r="J6356" s="22" t="s">
        <v>85</v>
      </c>
      <c r="K6356" s="22">
        <v>0</v>
      </c>
      <c r="L6356" s="21">
        <v>100000</v>
      </c>
      <c r="M6356" s="20">
        <f>VLOOKUP(G6356,PROCV!$A$110:$B$119,2,FALSE)</f>
        <v>1.4030783875336761</v>
      </c>
      <c r="N6356" s="17">
        <f t="shared" si="99"/>
        <v>140307.8387533676</v>
      </c>
    </row>
    <row r="6357" spans="1:14" x14ac:dyDescent="0.25">
      <c r="A6357" s="30" t="s">
        <v>48</v>
      </c>
      <c r="B6357" s="29">
        <v>116102</v>
      </c>
      <c r="C6357" s="28" t="s">
        <v>274</v>
      </c>
      <c r="D6357" s="27" t="s">
        <v>46</v>
      </c>
      <c r="E6357" s="27" t="s">
        <v>50</v>
      </c>
      <c r="F6357" s="26" t="str">
        <f>VLOOKUP(E6357,PROCV!$A$1:$B$107,2,TRUE)</f>
        <v>Educação e Criação em Artes</v>
      </c>
      <c r="G6357" s="25">
        <v>2011</v>
      </c>
      <c r="H6357" s="24">
        <v>0</v>
      </c>
      <c r="I6357" s="23" t="str">
        <f>VLOOKUP(J6357,PROCV!$E$1:$F$27,2,FALSE)</f>
        <v>12 - Acre</v>
      </c>
      <c r="J6357" s="22" t="s">
        <v>71</v>
      </c>
      <c r="K6357" s="22">
        <v>0</v>
      </c>
      <c r="L6357" s="21">
        <v>100000</v>
      </c>
      <c r="M6357" s="20">
        <f>VLOOKUP(G6357,PROCV!$A$110:$B$119,2,FALSE)</f>
        <v>1.4030783875336761</v>
      </c>
      <c r="N6357" s="17">
        <f t="shared" si="99"/>
        <v>140307.8387533676</v>
      </c>
    </row>
    <row r="6358" spans="1:14" x14ac:dyDescent="0.25">
      <c r="A6358" s="30" t="s">
        <v>48</v>
      </c>
      <c r="B6358" s="29">
        <v>1112624</v>
      </c>
      <c r="C6358" s="28" t="s">
        <v>273</v>
      </c>
      <c r="D6358" s="27" t="s">
        <v>46</v>
      </c>
      <c r="E6358" s="27" t="s">
        <v>50</v>
      </c>
      <c r="F6358" s="26" t="str">
        <f>VLOOKUP(E6358,PROCV!$A$1:$B$107,2,TRUE)</f>
        <v>Educação e Criação em Artes</v>
      </c>
      <c r="G6358" s="25">
        <v>2011</v>
      </c>
      <c r="H6358" s="24">
        <v>0</v>
      </c>
      <c r="I6358" s="23" t="str">
        <f>VLOOKUP(J6358,PROCV!$E$1:$F$27,2,FALSE)</f>
        <v>43 - Rio Grande do Sul</v>
      </c>
      <c r="J6358" s="22" t="s">
        <v>56</v>
      </c>
      <c r="K6358" s="22">
        <v>0</v>
      </c>
      <c r="L6358" s="21">
        <v>14500000</v>
      </c>
      <c r="M6358" s="20">
        <f>VLOOKUP(G6358,PROCV!$A$110:$B$119,2,FALSE)</f>
        <v>1.4030783875336761</v>
      </c>
      <c r="N6358" s="17">
        <f t="shared" si="99"/>
        <v>20344636.619238302</v>
      </c>
    </row>
    <row r="6359" spans="1:14" x14ac:dyDescent="0.25">
      <c r="A6359" s="30" t="s">
        <v>48</v>
      </c>
      <c r="B6359" s="29">
        <v>119731</v>
      </c>
      <c r="C6359" s="28" t="s">
        <v>272</v>
      </c>
      <c r="D6359" s="27" t="s">
        <v>4</v>
      </c>
      <c r="E6359" s="27" t="s">
        <v>271</v>
      </c>
      <c r="F6359" s="26" t="str">
        <f>VLOOKUP(E6359,PROCV!$A$1:$B$107,2,TRUE)</f>
        <v>Patrimônio</v>
      </c>
      <c r="G6359" s="31">
        <v>2011</v>
      </c>
      <c r="H6359" s="24">
        <v>0</v>
      </c>
      <c r="I6359" s="23" t="str">
        <f>VLOOKUP(J6359,PROCV!$E$1:$F$27,2,FALSE)</f>
        <v>28 - Sergipe</v>
      </c>
      <c r="J6359" s="22" t="s">
        <v>49</v>
      </c>
      <c r="K6359" s="22">
        <v>0</v>
      </c>
      <c r="L6359" s="21">
        <v>218058.54</v>
      </c>
      <c r="M6359" s="20">
        <f>VLOOKUP(G6359,PROCV!$A$110:$B$119,2,FALSE)</f>
        <v>1.4030783875336761</v>
      </c>
      <c r="N6359" s="17">
        <f t="shared" si="99"/>
        <v>305953.22469114762</v>
      </c>
    </row>
    <row r="6360" spans="1:14" x14ac:dyDescent="0.25">
      <c r="A6360" s="30" t="s">
        <v>48</v>
      </c>
      <c r="B6360" s="29">
        <v>1111814</v>
      </c>
      <c r="C6360" s="28" t="s">
        <v>270</v>
      </c>
      <c r="D6360" s="27" t="s">
        <v>4</v>
      </c>
      <c r="E6360" s="27" t="s">
        <v>224</v>
      </c>
      <c r="F6360" s="26" t="str">
        <f>VLOOKUP(E6360,PROCV!$A$1:$B$107,2,TRUE)</f>
        <v>Patrimônio</v>
      </c>
      <c r="G6360" s="31">
        <v>2011</v>
      </c>
      <c r="H6360" s="24">
        <v>0</v>
      </c>
      <c r="I6360" s="23" t="str">
        <f>VLOOKUP(J6360,PROCV!$E$1:$F$27,2,FALSE)</f>
        <v>43 - Rio Grande do Sul</v>
      </c>
      <c r="J6360" s="22" t="s">
        <v>56</v>
      </c>
      <c r="K6360" s="22">
        <v>0</v>
      </c>
      <c r="L6360" s="21">
        <v>130000</v>
      </c>
      <c r="M6360" s="20">
        <f>VLOOKUP(G6360,PROCV!$A$110:$B$119,2,FALSE)</f>
        <v>1.4030783875336761</v>
      </c>
      <c r="N6360" s="17">
        <f t="shared" si="99"/>
        <v>182400.19037937789</v>
      </c>
    </row>
    <row r="6361" spans="1:14" x14ac:dyDescent="0.25">
      <c r="A6361" s="30" t="s">
        <v>48</v>
      </c>
      <c r="B6361" s="29">
        <v>1114294</v>
      </c>
      <c r="C6361" s="28" t="s">
        <v>269</v>
      </c>
      <c r="D6361" s="27" t="s">
        <v>46</v>
      </c>
      <c r="E6361" s="27" t="s">
        <v>50</v>
      </c>
      <c r="F6361" s="26" t="str">
        <f>VLOOKUP(E6361,PROCV!$A$1:$B$107,2,TRUE)</f>
        <v>Educação e Criação em Artes</v>
      </c>
      <c r="G6361" s="25">
        <v>2011</v>
      </c>
      <c r="H6361" s="24">
        <v>0</v>
      </c>
      <c r="I6361" s="23" t="str">
        <f>VLOOKUP(J6361,PROCV!$E$1:$F$27,2,FALSE)</f>
        <v>27 - Alagoas</v>
      </c>
      <c r="J6361" s="22" t="s">
        <v>65</v>
      </c>
      <c r="K6361" s="22">
        <v>0</v>
      </c>
      <c r="L6361" s="21">
        <v>274000</v>
      </c>
      <c r="M6361" s="20">
        <f>VLOOKUP(G6361,PROCV!$A$110:$B$119,2,FALSE)</f>
        <v>1.4030783875336761</v>
      </c>
      <c r="N6361" s="17">
        <f t="shared" si="99"/>
        <v>384443.47818422725</v>
      </c>
    </row>
    <row r="6362" spans="1:14" ht="15.75" x14ac:dyDescent="0.25">
      <c r="A6362" s="30" t="s">
        <v>48</v>
      </c>
      <c r="B6362" s="36">
        <v>125096</v>
      </c>
      <c r="C6362" s="35" t="s">
        <v>268</v>
      </c>
      <c r="D6362" s="37" t="s">
        <v>4</v>
      </c>
      <c r="E6362" s="37" t="s">
        <v>224</v>
      </c>
      <c r="F6362" s="26" t="str">
        <f>VLOOKUP(E6362,PROCV!$A$1:$B$107,2,TRUE)</f>
        <v>Patrimônio</v>
      </c>
      <c r="G6362" s="38">
        <v>2012</v>
      </c>
      <c r="H6362" s="24">
        <v>0</v>
      </c>
      <c r="I6362" s="23" t="str">
        <f>VLOOKUP(J6362,PROCV!$E$1:$F$27,2,FALSE)</f>
        <v>23 - Ceará</v>
      </c>
      <c r="J6362" s="22" t="s">
        <v>52</v>
      </c>
      <c r="K6362" s="22">
        <v>0</v>
      </c>
      <c r="L6362" s="32">
        <v>100000</v>
      </c>
      <c r="M6362" s="20">
        <f>VLOOKUP(G6362,PROCV!$A$110:$B$119,2,FALSE)</f>
        <v>1.3256774537399445</v>
      </c>
      <c r="N6362" s="17">
        <f t="shared" si="99"/>
        <v>132567.74537399446</v>
      </c>
    </row>
    <row r="6363" spans="1:14" ht="15.75" x14ac:dyDescent="0.25">
      <c r="A6363" s="30" t="s">
        <v>48</v>
      </c>
      <c r="B6363" s="36">
        <v>118312</v>
      </c>
      <c r="C6363" s="35" t="s">
        <v>267</v>
      </c>
      <c r="D6363" s="37" t="s">
        <v>266</v>
      </c>
      <c r="E6363" s="37" t="s">
        <v>265</v>
      </c>
      <c r="F6363" s="26" t="str">
        <f>VLOOKUP(E6363,PROCV!$A$1:$B$107,2,TRUE)</f>
        <v>Patrimônio</v>
      </c>
      <c r="G6363" s="33">
        <v>2012</v>
      </c>
      <c r="H6363" s="24">
        <v>0</v>
      </c>
      <c r="I6363" s="23" t="str">
        <f>VLOOKUP(J6363,PROCV!$E$1:$F$27,2,FALSE)</f>
        <v>41 - Paraná</v>
      </c>
      <c r="J6363" s="22" t="s">
        <v>106</v>
      </c>
      <c r="K6363" s="22">
        <v>0</v>
      </c>
      <c r="L6363" s="32">
        <v>100000</v>
      </c>
      <c r="M6363" s="20">
        <f>VLOOKUP(G6363,PROCV!$A$110:$B$119,2,FALSE)</f>
        <v>1.3256774537399445</v>
      </c>
      <c r="N6363" s="17">
        <f t="shared" si="99"/>
        <v>132567.74537399446</v>
      </c>
    </row>
    <row r="6364" spans="1:14" ht="15.75" x14ac:dyDescent="0.25">
      <c r="A6364" s="30" t="s">
        <v>48</v>
      </c>
      <c r="B6364" s="27">
        <v>1112062</v>
      </c>
      <c r="C6364" s="39" t="s">
        <v>264</v>
      </c>
      <c r="D6364" s="37" t="s">
        <v>222</v>
      </c>
      <c r="E6364" s="37" t="s">
        <v>263</v>
      </c>
      <c r="F6364" s="26" t="str">
        <f>VLOOKUP(E6364,PROCV!$A$1:$B$107,2,TRUE)</f>
        <v>Artes Cênicas e Espetáculo</v>
      </c>
      <c r="G6364" s="25">
        <v>2012</v>
      </c>
      <c r="H6364" s="24">
        <v>0</v>
      </c>
      <c r="I6364" s="23" t="str">
        <f>VLOOKUP(J6364,PROCV!$E$1:$F$27,2,FALSE)</f>
        <v>35 - São Paulo</v>
      </c>
      <c r="J6364" s="22" t="s">
        <v>76</v>
      </c>
      <c r="K6364" s="22">
        <v>0</v>
      </c>
      <c r="L6364" s="21">
        <v>100000</v>
      </c>
      <c r="M6364" s="20">
        <f>VLOOKUP(G6364,PROCV!$A$110:$B$119,2,FALSE)</f>
        <v>1.3256774537399445</v>
      </c>
      <c r="N6364" s="17">
        <f t="shared" si="99"/>
        <v>132567.74537399446</v>
      </c>
    </row>
    <row r="6365" spans="1:14" ht="15.75" x14ac:dyDescent="0.25">
      <c r="A6365" s="30" t="s">
        <v>48</v>
      </c>
      <c r="B6365" s="36">
        <v>123998</v>
      </c>
      <c r="C6365" s="35" t="s">
        <v>262</v>
      </c>
      <c r="D6365" s="37" t="s">
        <v>4</v>
      </c>
      <c r="E6365" s="37" t="s">
        <v>230</v>
      </c>
      <c r="F6365" s="26" t="str">
        <f>VLOOKUP(E6365,PROCV!$A$1:$B$107,2,TRUE)</f>
        <v>Artes Cênicas e Espetáculo</v>
      </c>
      <c r="G6365" s="33">
        <v>2012</v>
      </c>
      <c r="H6365" s="24">
        <v>0</v>
      </c>
      <c r="I6365" s="23" t="str">
        <f>VLOOKUP(J6365,PROCV!$E$1:$F$27,2,FALSE)</f>
        <v>31 - Minas Gerais</v>
      </c>
      <c r="J6365" s="22" t="s">
        <v>85</v>
      </c>
      <c r="K6365" s="22">
        <v>0</v>
      </c>
      <c r="L6365" s="32">
        <v>150000</v>
      </c>
      <c r="M6365" s="20">
        <f>VLOOKUP(G6365,PROCV!$A$110:$B$119,2,FALSE)</f>
        <v>1.3256774537399445</v>
      </c>
      <c r="N6365" s="17">
        <f t="shared" si="99"/>
        <v>198851.61806099166</v>
      </c>
    </row>
    <row r="6366" spans="1:14" ht="15.75" x14ac:dyDescent="0.25">
      <c r="A6366" s="30" t="s">
        <v>48</v>
      </c>
      <c r="B6366" s="36">
        <v>1210099</v>
      </c>
      <c r="C6366" s="35" t="s">
        <v>261</v>
      </c>
      <c r="D6366" s="37" t="s">
        <v>4</v>
      </c>
      <c r="E6366" s="34" t="s">
        <v>230</v>
      </c>
      <c r="F6366" s="26" t="str">
        <f>VLOOKUP(E6366,PROCV!$A$1:$B$107,2,TRUE)</f>
        <v>Artes Cênicas e Espetáculo</v>
      </c>
      <c r="G6366" s="38">
        <v>2012</v>
      </c>
      <c r="H6366" s="24">
        <v>0</v>
      </c>
      <c r="I6366" s="23" t="str">
        <f>VLOOKUP(J6366,PROCV!$E$1:$F$27,2,FALSE)</f>
        <v>15 - Pará</v>
      </c>
      <c r="J6366" s="22" t="s">
        <v>140</v>
      </c>
      <c r="K6366" s="22">
        <v>0</v>
      </c>
      <c r="L6366" s="32">
        <v>400000</v>
      </c>
      <c r="M6366" s="20">
        <f>VLOOKUP(G6366,PROCV!$A$110:$B$119,2,FALSE)</f>
        <v>1.3256774537399445</v>
      </c>
      <c r="N6366" s="17">
        <f t="shared" si="99"/>
        <v>530270.98149597785</v>
      </c>
    </row>
    <row r="6367" spans="1:14" ht="15.75" x14ac:dyDescent="0.25">
      <c r="A6367" s="30" t="s">
        <v>48</v>
      </c>
      <c r="B6367" s="36">
        <v>123307</v>
      </c>
      <c r="C6367" s="35" t="s">
        <v>260</v>
      </c>
      <c r="D6367" s="37" t="s">
        <v>4</v>
      </c>
      <c r="E6367" s="37" t="s">
        <v>259</v>
      </c>
      <c r="F6367" s="26" t="str">
        <f>VLOOKUP(E6367,PROCV!$A$1:$B$107,2,TRUE)</f>
        <v>Arquitetura e Design</v>
      </c>
      <c r="G6367" s="33">
        <v>2012</v>
      </c>
      <c r="H6367" s="24">
        <v>0</v>
      </c>
      <c r="I6367" s="23" t="str">
        <f>VLOOKUP(J6367,PROCV!$E$1:$F$27,2,FALSE)</f>
        <v>31 - Minas Gerais</v>
      </c>
      <c r="J6367" s="22" t="s">
        <v>85</v>
      </c>
      <c r="K6367" s="22">
        <v>0</v>
      </c>
      <c r="L6367" s="32">
        <v>200000</v>
      </c>
      <c r="M6367" s="20">
        <f>VLOOKUP(G6367,PROCV!$A$110:$B$119,2,FALSE)</f>
        <v>1.3256774537399445</v>
      </c>
      <c r="N6367" s="17">
        <f t="shared" si="99"/>
        <v>265135.49074798892</v>
      </c>
    </row>
    <row r="6368" spans="1:14" ht="15.75" x14ac:dyDescent="0.25">
      <c r="A6368" s="30" t="s">
        <v>48</v>
      </c>
      <c r="B6368" s="36">
        <v>1113851</v>
      </c>
      <c r="C6368" s="35" t="s">
        <v>258</v>
      </c>
      <c r="D6368" s="37" t="s">
        <v>50</v>
      </c>
      <c r="E6368" s="34" t="s">
        <v>169</v>
      </c>
      <c r="F6368" s="26" t="str">
        <f>VLOOKUP(E6368,PROCV!$A$1:$B$107,2,TRUE)</f>
        <v>Editorial</v>
      </c>
      <c r="G6368" s="33">
        <v>2012</v>
      </c>
      <c r="H6368" s="24">
        <v>0</v>
      </c>
      <c r="I6368" s="23" t="str">
        <f>VLOOKUP(J6368,PROCV!$E$1:$F$27,2,FALSE)</f>
        <v>35 - São Paulo</v>
      </c>
      <c r="J6368" s="22" t="s">
        <v>76</v>
      </c>
      <c r="K6368" s="22">
        <v>0</v>
      </c>
      <c r="L6368" s="32">
        <v>285062.62</v>
      </c>
      <c r="M6368" s="20">
        <f>VLOOKUP(G6368,PROCV!$A$110:$B$119,2,FALSE)</f>
        <v>1.3256774537399445</v>
      </c>
      <c r="N6368" s="17">
        <f t="shared" si="99"/>
        <v>377901.08823803737</v>
      </c>
    </row>
    <row r="6369" spans="1:14" ht="15.75" x14ac:dyDescent="0.25">
      <c r="A6369" s="30" t="s">
        <v>48</v>
      </c>
      <c r="B6369" s="36">
        <v>124054</v>
      </c>
      <c r="C6369" s="35" t="s">
        <v>200</v>
      </c>
      <c r="D6369" s="37" t="s">
        <v>9</v>
      </c>
      <c r="E6369" s="37" t="s">
        <v>192</v>
      </c>
      <c r="F6369" s="26" t="str">
        <f>VLOOKUP(E6369,PROCV!$A$1:$B$107,2,TRUE)</f>
        <v>Música</v>
      </c>
      <c r="G6369" s="33">
        <v>2012</v>
      </c>
      <c r="H6369" s="24">
        <v>0</v>
      </c>
      <c r="I6369" s="23" t="str">
        <f>VLOOKUP(J6369,PROCV!$E$1:$F$27,2,FALSE)</f>
        <v>31 - Minas Gerais</v>
      </c>
      <c r="J6369" s="22" t="s">
        <v>85</v>
      </c>
      <c r="K6369" s="22">
        <v>0</v>
      </c>
      <c r="L6369" s="32">
        <v>100000</v>
      </c>
      <c r="M6369" s="20">
        <f>VLOOKUP(G6369,PROCV!$A$110:$B$119,2,FALSE)</f>
        <v>1.3256774537399445</v>
      </c>
      <c r="N6369" s="17">
        <f t="shared" si="99"/>
        <v>132567.74537399446</v>
      </c>
    </row>
    <row r="6370" spans="1:14" ht="15.75" x14ac:dyDescent="0.25">
      <c r="A6370" s="30" t="s">
        <v>48</v>
      </c>
      <c r="B6370" s="36">
        <v>1114622</v>
      </c>
      <c r="C6370" s="35" t="s">
        <v>257</v>
      </c>
      <c r="D6370" s="34" t="s">
        <v>50</v>
      </c>
      <c r="E6370" s="34" t="s">
        <v>169</v>
      </c>
      <c r="F6370" s="26" t="str">
        <f>VLOOKUP(E6370,PROCV!$A$1:$B$107,2,TRUE)</f>
        <v>Editorial</v>
      </c>
      <c r="G6370" s="38">
        <v>2012</v>
      </c>
      <c r="H6370" s="24">
        <v>0</v>
      </c>
      <c r="I6370" s="23" t="str">
        <f>VLOOKUP(J6370,PROCV!$E$1:$F$27,2,FALSE)</f>
        <v>29 - Bahia</v>
      </c>
      <c r="J6370" s="22" t="s">
        <v>73</v>
      </c>
      <c r="K6370" s="22">
        <v>0</v>
      </c>
      <c r="L6370" s="32">
        <v>245000</v>
      </c>
      <c r="M6370" s="20">
        <f>VLOOKUP(G6370,PROCV!$A$110:$B$119,2,FALSE)</f>
        <v>1.3256774537399445</v>
      </c>
      <c r="N6370" s="17">
        <f t="shared" si="99"/>
        <v>324790.97616628639</v>
      </c>
    </row>
    <row r="6371" spans="1:14" ht="15.75" x14ac:dyDescent="0.25">
      <c r="A6371" s="30" t="s">
        <v>48</v>
      </c>
      <c r="B6371" s="36">
        <v>129063</v>
      </c>
      <c r="C6371" s="35" t="s">
        <v>256</v>
      </c>
      <c r="D6371" s="37" t="s">
        <v>4</v>
      </c>
      <c r="E6371" s="37" t="s">
        <v>224</v>
      </c>
      <c r="F6371" s="26" t="str">
        <f>VLOOKUP(E6371,PROCV!$A$1:$B$107,2,TRUE)</f>
        <v>Patrimônio</v>
      </c>
      <c r="G6371" s="38">
        <v>2012</v>
      </c>
      <c r="H6371" s="24">
        <v>0</v>
      </c>
      <c r="I6371" s="23" t="str">
        <f>VLOOKUP(J6371,PROCV!$E$1:$F$27,2,FALSE)</f>
        <v>53 - Distrito Federal</v>
      </c>
      <c r="J6371" s="22" t="s">
        <v>75</v>
      </c>
      <c r="K6371" s="22">
        <v>0</v>
      </c>
      <c r="L6371" s="32">
        <v>200000</v>
      </c>
      <c r="M6371" s="20">
        <f>VLOOKUP(G6371,PROCV!$A$110:$B$119,2,FALSE)</f>
        <v>1.3256774537399445</v>
      </c>
      <c r="N6371" s="17">
        <f t="shared" si="99"/>
        <v>265135.49074798892</v>
      </c>
    </row>
    <row r="6372" spans="1:14" ht="15.75" x14ac:dyDescent="0.25">
      <c r="A6372" s="30" t="s">
        <v>48</v>
      </c>
      <c r="B6372" s="36">
        <v>125412</v>
      </c>
      <c r="C6372" s="35" t="s">
        <v>255</v>
      </c>
      <c r="D6372" s="37" t="s">
        <v>4</v>
      </c>
      <c r="E6372" s="37" t="s">
        <v>254</v>
      </c>
      <c r="F6372" s="26" t="str">
        <f>VLOOKUP(E6372,PROCV!$A$1:$B$107,2,TRUE)</f>
        <v>Audiovisual</v>
      </c>
      <c r="G6372" s="38">
        <v>2012</v>
      </c>
      <c r="H6372" s="24">
        <v>0</v>
      </c>
      <c r="I6372" s="23" t="str">
        <f>VLOOKUP(J6372,PROCV!$E$1:$F$27,2,FALSE)</f>
        <v>26 - Pernambuco</v>
      </c>
      <c r="J6372" s="22" t="s">
        <v>44</v>
      </c>
      <c r="K6372" s="22">
        <v>0</v>
      </c>
      <c r="L6372" s="32">
        <v>1000000</v>
      </c>
      <c r="M6372" s="20">
        <f>VLOOKUP(G6372,PROCV!$A$110:$B$119,2,FALSE)</f>
        <v>1.3256774537399445</v>
      </c>
      <c r="N6372" s="17">
        <f t="shared" si="99"/>
        <v>1325677.4537399446</v>
      </c>
    </row>
    <row r="6373" spans="1:14" ht="15.75" x14ac:dyDescent="0.25">
      <c r="A6373" s="30" t="s">
        <v>48</v>
      </c>
      <c r="B6373" s="36">
        <v>1111957</v>
      </c>
      <c r="C6373" s="35" t="s">
        <v>253</v>
      </c>
      <c r="D6373" s="34" t="s">
        <v>50</v>
      </c>
      <c r="E6373" s="34" t="s">
        <v>50</v>
      </c>
      <c r="F6373" s="26" t="str">
        <f>VLOOKUP(E6373,PROCV!$A$1:$B$107,2,TRUE)</f>
        <v>Educação e Criação em Artes</v>
      </c>
      <c r="G6373" s="38">
        <v>2012</v>
      </c>
      <c r="H6373" s="24">
        <v>0</v>
      </c>
      <c r="I6373" s="23" t="str">
        <f>VLOOKUP(J6373,PROCV!$E$1:$F$27,2,FALSE)</f>
        <v>26 - Pernambuco</v>
      </c>
      <c r="J6373" s="22" t="s">
        <v>44</v>
      </c>
      <c r="K6373" s="22">
        <v>0</v>
      </c>
      <c r="L6373" s="32">
        <v>3000000</v>
      </c>
      <c r="M6373" s="20">
        <f>VLOOKUP(G6373,PROCV!$A$110:$B$119,2,FALSE)</f>
        <v>1.3256774537399445</v>
      </c>
      <c r="N6373" s="17">
        <f t="shared" si="99"/>
        <v>3977032.3612198336</v>
      </c>
    </row>
    <row r="6374" spans="1:14" ht="15.75" x14ac:dyDescent="0.25">
      <c r="A6374" s="30" t="s">
        <v>48</v>
      </c>
      <c r="B6374" s="36">
        <v>1112065</v>
      </c>
      <c r="C6374" s="35" t="s">
        <v>252</v>
      </c>
      <c r="D6374" s="37" t="s">
        <v>50</v>
      </c>
      <c r="E6374" s="37" t="s">
        <v>50</v>
      </c>
      <c r="F6374" s="26" t="str">
        <f>VLOOKUP(E6374,PROCV!$A$1:$B$107,2,TRUE)</f>
        <v>Educação e Criação em Artes</v>
      </c>
      <c r="G6374" s="33">
        <v>2012</v>
      </c>
      <c r="H6374" s="24">
        <v>0</v>
      </c>
      <c r="I6374" s="23" t="str">
        <f>VLOOKUP(J6374,PROCV!$E$1:$F$27,2,FALSE)</f>
        <v>31 - Minas Gerais</v>
      </c>
      <c r="J6374" s="22" t="s">
        <v>85</v>
      </c>
      <c r="K6374" s="22">
        <v>0</v>
      </c>
      <c r="L6374" s="32">
        <v>621440</v>
      </c>
      <c r="M6374" s="20">
        <f>VLOOKUP(G6374,PROCV!$A$110:$B$119,2,FALSE)</f>
        <v>1.3256774537399445</v>
      </c>
      <c r="N6374" s="17">
        <f t="shared" si="99"/>
        <v>823828.99685215112</v>
      </c>
    </row>
    <row r="6375" spans="1:14" ht="15.75" x14ac:dyDescent="0.25">
      <c r="A6375" s="30" t="s">
        <v>48</v>
      </c>
      <c r="B6375" s="36">
        <v>125094</v>
      </c>
      <c r="C6375" s="35" t="s">
        <v>251</v>
      </c>
      <c r="D6375" s="37" t="s">
        <v>4</v>
      </c>
      <c r="E6375" s="37" t="s">
        <v>224</v>
      </c>
      <c r="F6375" s="26" t="str">
        <f>VLOOKUP(E6375,PROCV!$A$1:$B$107,2,TRUE)</f>
        <v>Patrimônio</v>
      </c>
      <c r="G6375" s="38">
        <v>2012</v>
      </c>
      <c r="H6375" s="24">
        <v>0</v>
      </c>
      <c r="I6375" s="23" t="str">
        <f>VLOOKUP(J6375,PROCV!$E$1:$F$27,2,FALSE)</f>
        <v>52 - Goiás</v>
      </c>
      <c r="J6375" s="22" t="s">
        <v>97</v>
      </c>
      <c r="K6375" s="22">
        <v>0</v>
      </c>
      <c r="L6375" s="32">
        <v>100000</v>
      </c>
      <c r="M6375" s="20">
        <f>VLOOKUP(G6375,PROCV!$A$110:$B$119,2,FALSE)</f>
        <v>1.3256774537399445</v>
      </c>
      <c r="N6375" s="17">
        <f t="shared" si="99"/>
        <v>132567.74537399446</v>
      </c>
    </row>
    <row r="6376" spans="1:14" ht="15.75" x14ac:dyDescent="0.25">
      <c r="A6376" s="30" t="s">
        <v>48</v>
      </c>
      <c r="B6376" s="36">
        <v>125095</v>
      </c>
      <c r="C6376" s="35" t="s">
        <v>250</v>
      </c>
      <c r="D6376" s="37" t="s">
        <v>4</v>
      </c>
      <c r="E6376" s="37" t="s">
        <v>224</v>
      </c>
      <c r="F6376" s="26" t="str">
        <f>VLOOKUP(E6376,PROCV!$A$1:$B$107,2,TRUE)</f>
        <v>Patrimônio</v>
      </c>
      <c r="G6376" s="33">
        <v>2012</v>
      </c>
      <c r="H6376" s="24">
        <v>0</v>
      </c>
      <c r="I6376" s="23" t="str">
        <f>VLOOKUP(J6376,PROCV!$E$1:$F$27,2,FALSE)</f>
        <v>31 - Minas Gerais</v>
      </c>
      <c r="J6376" s="22" t="s">
        <v>85</v>
      </c>
      <c r="K6376" s="22">
        <v>0</v>
      </c>
      <c r="L6376" s="32">
        <v>150000</v>
      </c>
      <c r="M6376" s="20">
        <f>VLOOKUP(G6376,PROCV!$A$110:$B$119,2,FALSE)</f>
        <v>1.3256774537399445</v>
      </c>
      <c r="N6376" s="17">
        <f t="shared" si="99"/>
        <v>198851.61806099166</v>
      </c>
    </row>
    <row r="6377" spans="1:14" ht="15.75" x14ac:dyDescent="0.25">
      <c r="A6377" s="30" t="s">
        <v>48</v>
      </c>
      <c r="B6377" s="36">
        <v>1112047</v>
      </c>
      <c r="C6377" s="35" t="s">
        <v>249</v>
      </c>
      <c r="D6377" s="37" t="s">
        <v>50</v>
      </c>
      <c r="E6377" s="37" t="s">
        <v>50</v>
      </c>
      <c r="F6377" s="26" t="str">
        <f>VLOOKUP(E6377,PROCV!$A$1:$B$107,2,TRUE)</f>
        <v>Educação e Criação em Artes</v>
      </c>
      <c r="G6377" s="33">
        <v>2012</v>
      </c>
      <c r="H6377" s="24">
        <v>0</v>
      </c>
      <c r="I6377" s="23" t="str">
        <f>VLOOKUP(J6377,PROCV!$E$1:$F$27,2,FALSE)</f>
        <v>31 - Minas Gerais</v>
      </c>
      <c r="J6377" s="22" t="s">
        <v>85</v>
      </c>
      <c r="K6377" s="22">
        <v>0</v>
      </c>
      <c r="L6377" s="32">
        <v>100000</v>
      </c>
      <c r="M6377" s="20">
        <f>VLOOKUP(G6377,PROCV!$A$110:$B$119,2,FALSE)</f>
        <v>1.3256774537399445</v>
      </c>
      <c r="N6377" s="17">
        <f t="shared" si="99"/>
        <v>132567.74537399446</v>
      </c>
    </row>
    <row r="6378" spans="1:14" ht="15.75" x14ac:dyDescent="0.25">
      <c r="A6378" s="30" t="s">
        <v>48</v>
      </c>
      <c r="B6378" s="36">
        <v>1112051</v>
      </c>
      <c r="C6378" s="35" t="s">
        <v>248</v>
      </c>
      <c r="D6378" s="37" t="s">
        <v>50</v>
      </c>
      <c r="E6378" s="37" t="s">
        <v>50</v>
      </c>
      <c r="F6378" s="26" t="str">
        <f>VLOOKUP(E6378,PROCV!$A$1:$B$107,2,TRUE)</f>
        <v>Educação e Criação em Artes</v>
      </c>
      <c r="G6378" s="33">
        <v>2012</v>
      </c>
      <c r="H6378" s="24">
        <v>0</v>
      </c>
      <c r="I6378" s="23" t="str">
        <f>VLOOKUP(J6378,PROCV!$E$1:$F$27,2,FALSE)</f>
        <v>33 - Rio de Janeiro</v>
      </c>
      <c r="J6378" s="22" t="s">
        <v>82</v>
      </c>
      <c r="K6378" s="22">
        <v>0</v>
      </c>
      <c r="L6378" s="32">
        <v>234232.4</v>
      </c>
      <c r="M6378" s="20">
        <f>VLOOKUP(G6378,PROCV!$A$110:$B$119,2,FALSE)</f>
        <v>1.3256774537399445</v>
      </c>
      <c r="N6378" s="17">
        <f t="shared" si="99"/>
        <v>310516.61161539616</v>
      </c>
    </row>
    <row r="6379" spans="1:14" ht="15.75" x14ac:dyDescent="0.25">
      <c r="A6379" s="30" t="s">
        <v>48</v>
      </c>
      <c r="B6379" s="36">
        <v>128910</v>
      </c>
      <c r="C6379" s="35" t="s">
        <v>247</v>
      </c>
      <c r="D6379" s="34" t="s">
        <v>50</v>
      </c>
      <c r="E6379" s="34" t="s">
        <v>50</v>
      </c>
      <c r="F6379" s="26" t="str">
        <f>VLOOKUP(E6379,PROCV!$A$1:$B$107,2,TRUE)</f>
        <v>Educação e Criação em Artes</v>
      </c>
      <c r="G6379" s="38">
        <v>2012</v>
      </c>
      <c r="H6379" s="24">
        <v>0</v>
      </c>
      <c r="I6379" s="23" t="str">
        <f>VLOOKUP(J6379,PROCV!$E$1:$F$27,2,FALSE)</f>
        <v>29 - Bahia</v>
      </c>
      <c r="J6379" s="22" t="s">
        <v>73</v>
      </c>
      <c r="K6379" s="22">
        <v>0</v>
      </c>
      <c r="L6379" s="32">
        <v>120000</v>
      </c>
      <c r="M6379" s="20">
        <f>VLOOKUP(G6379,PROCV!$A$110:$B$119,2,FALSE)</f>
        <v>1.3256774537399445</v>
      </c>
      <c r="N6379" s="17">
        <f t="shared" si="99"/>
        <v>159081.29444879334</v>
      </c>
    </row>
    <row r="6380" spans="1:14" ht="15.75" x14ac:dyDescent="0.25">
      <c r="A6380" s="30" t="s">
        <v>48</v>
      </c>
      <c r="B6380" s="36">
        <v>165097</v>
      </c>
      <c r="C6380" s="35" t="s">
        <v>246</v>
      </c>
      <c r="D6380" s="37" t="s">
        <v>222</v>
      </c>
      <c r="E6380" s="37" t="s">
        <v>221</v>
      </c>
      <c r="F6380" s="26" t="str">
        <f>VLOOKUP(E6380,PROCV!$A$1:$B$107,2,TRUE)</f>
        <v>Artes Cênicas e Espetáculo</v>
      </c>
      <c r="G6380" s="33">
        <v>2012</v>
      </c>
      <c r="H6380" s="24">
        <v>0</v>
      </c>
      <c r="I6380" s="23" t="str">
        <f>VLOOKUP(J6380,PROCV!$E$1:$F$27,2,FALSE)</f>
        <v>43 - Rio Grande do Sul</v>
      </c>
      <c r="J6380" s="22" t="s">
        <v>56</v>
      </c>
      <c r="K6380" s="22">
        <v>0</v>
      </c>
      <c r="L6380" s="32">
        <v>50000</v>
      </c>
      <c r="M6380" s="20">
        <f>VLOOKUP(G6380,PROCV!$A$110:$B$119,2,FALSE)</f>
        <v>1.3256774537399445</v>
      </c>
      <c r="N6380" s="17">
        <f t="shared" si="99"/>
        <v>66283.872686997231</v>
      </c>
    </row>
    <row r="6381" spans="1:14" ht="15.75" x14ac:dyDescent="0.25">
      <c r="A6381" s="30" t="s">
        <v>48</v>
      </c>
      <c r="B6381" s="36">
        <v>119614</v>
      </c>
      <c r="C6381" s="35" t="s">
        <v>245</v>
      </c>
      <c r="D6381" s="37" t="s">
        <v>214</v>
      </c>
      <c r="E6381" s="37" t="s">
        <v>213</v>
      </c>
      <c r="F6381" s="26" t="str">
        <f>VLOOKUP(E6381,PROCV!$A$1:$B$107,2,TRUE)</f>
        <v>Patrimônio</v>
      </c>
      <c r="G6381" s="38">
        <v>2012</v>
      </c>
      <c r="H6381" s="24">
        <v>0</v>
      </c>
      <c r="I6381" s="23" t="str">
        <f>VLOOKUP(J6381,PROCV!$E$1:$F$27,2,FALSE)</f>
        <v>53 - Distrito Federal</v>
      </c>
      <c r="J6381" s="22" t="s">
        <v>75</v>
      </c>
      <c r="K6381" s="22">
        <v>0</v>
      </c>
      <c r="L6381" s="32">
        <v>2907000</v>
      </c>
      <c r="M6381" s="20">
        <f>VLOOKUP(G6381,PROCV!$A$110:$B$119,2,FALSE)</f>
        <v>1.3256774537399445</v>
      </c>
      <c r="N6381" s="17">
        <f t="shared" si="99"/>
        <v>3853744.3580220188</v>
      </c>
    </row>
    <row r="6382" spans="1:14" ht="15.75" x14ac:dyDescent="0.25">
      <c r="A6382" s="30" t="s">
        <v>48</v>
      </c>
      <c r="B6382" s="36">
        <v>120600</v>
      </c>
      <c r="C6382" s="35" t="s">
        <v>244</v>
      </c>
      <c r="D6382" s="37" t="s">
        <v>4</v>
      </c>
      <c r="E6382" s="34" t="s">
        <v>211</v>
      </c>
      <c r="F6382" s="26" t="str">
        <f>VLOOKUP(E6382,PROCV!$A$1:$B$107,2,TRUE)</f>
        <v>Artes Cênicas e Espetáculo</v>
      </c>
      <c r="G6382" s="38">
        <v>2012</v>
      </c>
      <c r="H6382" s="24">
        <v>0</v>
      </c>
      <c r="I6382" s="23" t="str">
        <f>VLOOKUP(J6382,PROCV!$E$1:$F$27,2,FALSE)</f>
        <v>29 - Bahia</v>
      </c>
      <c r="J6382" s="22" t="s">
        <v>73</v>
      </c>
      <c r="K6382" s="22">
        <v>0</v>
      </c>
      <c r="L6382" s="32">
        <v>100000</v>
      </c>
      <c r="M6382" s="20">
        <f>VLOOKUP(G6382,PROCV!$A$110:$B$119,2,FALSE)</f>
        <v>1.3256774537399445</v>
      </c>
      <c r="N6382" s="17">
        <f t="shared" si="99"/>
        <v>132567.74537399446</v>
      </c>
    </row>
    <row r="6383" spans="1:14" ht="15.75" x14ac:dyDescent="0.25">
      <c r="A6383" s="30" t="s">
        <v>48</v>
      </c>
      <c r="B6383" s="36">
        <v>1114642</v>
      </c>
      <c r="C6383" s="35" t="s">
        <v>243</v>
      </c>
      <c r="D6383" s="34" t="s">
        <v>50</v>
      </c>
      <c r="E6383" s="34" t="s">
        <v>50</v>
      </c>
      <c r="F6383" s="26" t="str">
        <f>VLOOKUP(E6383,PROCV!$A$1:$B$107,2,TRUE)</f>
        <v>Educação e Criação em Artes</v>
      </c>
      <c r="G6383" s="33">
        <v>2012</v>
      </c>
      <c r="H6383" s="24">
        <v>0</v>
      </c>
      <c r="I6383" s="23" t="str">
        <f>VLOOKUP(J6383,PROCV!$E$1:$F$27,2,FALSE)</f>
        <v>31 - Minas Gerais</v>
      </c>
      <c r="J6383" s="22" t="s">
        <v>85</v>
      </c>
      <c r="K6383" s="22">
        <v>0</v>
      </c>
      <c r="L6383" s="32">
        <v>150000</v>
      </c>
      <c r="M6383" s="20">
        <f>VLOOKUP(G6383,PROCV!$A$110:$B$119,2,FALSE)</f>
        <v>1.3256774537399445</v>
      </c>
      <c r="N6383" s="17">
        <f t="shared" si="99"/>
        <v>198851.61806099166</v>
      </c>
    </row>
    <row r="6384" spans="1:14" ht="15.75" x14ac:dyDescent="0.25">
      <c r="A6384" s="30" t="s">
        <v>48</v>
      </c>
      <c r="B6384" s="36">
        <v>1113441</v>
      </c>
      <c r="C6384" s="35" t="s">
        <v>242</v>
      </c>
      <c r="D6384" s="37" t="s">
        <v>50</v>
      </c>
      <c r="E6384" s="37" t="s">
        <v>50</v>
      </c>
      <c r="F6384" s="26" t="str">
        <f>VLOOKUP(E6384,PROCV!$A$1:$B$107,2,TRUE)</f>
        <v>Educação e Criação em Artes</v>
      </c>
      <c r="G6384" s="33">
        <v>2012</v>
      </c>
      <c r="H6384" s="24">
        <v>0</v>
      </c>
      <c r="I6384" s="23" t="str">
        <f>VLOOKUP(J6384,PROCV!$E$1:$F$27,2,FALSE)</f>
        <v>43 - Rio Grande do Sul</v>
      </c>
      <c r="J6384" s="22" t="s">
        <v>56</v>
      </c>
      <c r="K6384" s="22">
        <v>0</v>
      </c>
      <c r="L6384" s="32">
        <v>175950</v>
      </c>
      <c r="M6384" s="20">
        <f>VLOOKUP(G6384,PROCV!$A$110:$B$119,2,FALSE)</f>
        <v>1.3256774537399445</v>
      </c>
      <c r="N6384" s="17">
        <f t="shared" si="99"/>
        <v>233252.94798554323</v>
      </c>
    </row>
    <row r="6385" spans="1:14" ht="15.75" x14ac:dyDescent="0.25">
      <c r="A6385" s="30" t="s">
        <v>48</v>
      </c>
      <c r="B6385" s="36">
        <v>123587</v>
      </c>
      <c r="C6385" s="35" t="s">
        <v>241</v>
      </c>
      <c r="D6385" s="37" t="s">
        <v>4</v>
      </c>
      <c r="E6385" s="37" t="s">
        <v>230</v>
      </c>
      <c r="F6385" s="26" t="str">
        <f>VLOOKUP(E6385,PROCV!$A$1:$B$107,2,TRUE)</f>
        <v>Artes Cênicas e Espetáculo</v>
      </c>
      <c r="G6385" s="38">
        <v>2012</v>
      </c>
      <c r="H6385" s="24">
        <v>0</v>
      </c>
      <c r="I6385" s="23" t="str">
        <f>VLOOKUP(J6385,PROCV!$E$1:$F$27,2,FALSE)</f>
        <v>23 - Ceará</v>
      </c>
      <c r="J6385" s="22" t="s">
        <v>52</v>
      </c>
      <c r="K6385" s="22">
        <v>0</v>
      </c>
      <c r="L6385" s="32">
        <v>211000</v>
      </c>
      <c r="M6385" s="20">
        <f>VLOOKUP(G6385,PROCV!$A$110:$B$119,2,FALSE)</f>
        <v>1.3256774537399445</v>
      </c>
      <c r="N6385" s="17">
        <f t="shared" si="99"/>
        <v>279717.94273912831</v>
      </c>
    </row>
    <row r="6386" spans="1:14" ht="15.75" x14ac:dyDescent="0.25">
      <c r="A6386" s="30" t="s">
        <v>48</v>
      </c>
      <c r="B6386" s="36">
        <v>1114677</v>
      </c>
      <c r="C6386" s="35" t="s">
        <v>240</v>
      </c>
      <c r="D6386" s="34" t="s">
        <v>50</v>
      </c>
      <c r="E6386" s="37" t="s">
        <v>50</v>
      </c>
      <c r="F6386" s="26" t="str">
        <f>VLOOKUP(E6386,PROCV!$A$1:$B$107,2,TRUE)</f>
        <v>Educação e Criação em Artes</v>
      </c>
      <c r="G6386" s="33">
        <v>2012</v>
      </c>
      <c r="H6386" s="24">
        <v>0</v>
      </c>
      <c r="I6386" s="23" t="str">
        <f>VLOOKUP(J6386,PROCV!$E$1:$F$27,2,FALSE)</f>
        <v>43 - Rio Grande do Sul</v>
      </c>
      <c r="J6386" s="22" t="s">
        <v>56</v>
      </c>
      <c r="K6386" s="22">
        <v>0</v>
      </c>
      <c r="L6386" s="32">
        <v>260356.14</v>
      </c>
      <c r="M6386" s="20">
        <f>VLOOKUP(G6386,PROCV!$A$110:$B$119,2,FALSE)</f>
        <v>1.3256774537399445</v>
      </c>
      <c r="N6386" s="17">
        <f t="shared" si="99"/>
        <v>345148.26474076055</v>
      </c>
    </row>
    <row r="6387" spans="1:14" ht="15.75" x14ac:dyDescent="0.25">
      <c r="A6387" s="30" t="s">
        <v>48</v>
      </c>
      <c r="B6387" s="36">
        <v>1113856</v>
      </c>
      <c r="C6387" s="35" t="s">
        <v>239</v>
      </c>
      <c r="D6387" s="34" t="s">
        <v>50</v>
      </c>
      <c r="E6387" s="37" t="s">
        <v>50</v>
      </c>
      <c r="F6387" s="26" t="str">
        <f>VLOOKUP(E6387,PROCV!$A$1:$B$107,2,TRUE)</f>
        <v>Educação e Criação em Artes</v>
      </c>
      <c r="G6387" s="38">
        <v>2012</v>
      </c>
      <c r="H6387" s="24">
        <v>0</v>
      </c>
      <c r="I6387" s="23" t="str">
        <f>VLOOKUP(J6387,PROCV!$E$1:$F$27,2,FALSE)</f>
        <v>53 - Distrito Federal</v>
      </c>
      <c r="J6387" s="22" t="s">
        <v>75</v>
      </c>
      <c r="K6387" s="22">
        <v>0</v>
      </c>
      <c r="L6387" s="32">
        <v>2038510</v>
      </c>
      <c r="M6387" s="20">
        <f>VLOOKUP(G6387,PROCV!$A$110:$B$119,2,FALSE)</f>
        <v>1.3256774537399445</v>
      </c>
      <c r="N6387" s="17">
        <f t="shared" si="99"/>
        <v>2702406.7462234143</v>
      </c>
    </row>
    <row r="6388" spans="1:14" ht="15.75" x14ac:dyDescent="0.25">
      <c r="A6388" s="30" t="s">
        <v>48</v>
      </c>
      <c r="B6388" s="27">
        <v>1111609</v>
      </c>
      <c r="C6388" s="39" t="s">
        <v>238</v>
      </c>
      <c r="D6388" s="37" t="s">
        <v>9</v>
      </c>
      <c r="E6388" s="37" t="s">
        <v>237</v>
      </c>
      <c r="F6388" s="26" t="str">
        <f>VLOOKUP(E6388,PROCV!$A$1:$B$107,2,TRUE)</f>
        <v>Patrimônio</v>
      </c>
      <c r="G6388" s="25">
        <v>2012</v>
      </c>
      <c r="H6388" s="24">
        <v>0</v>
      </c>
      <c r="I6388" s="23" t="str">
        <f>VLOOKUP(J6388,PROCV!$E$1:$F$27,2,FALSE)</f>
        <v>43 - Rio Grande do Sul</v>
      </c>
      <c r="J6388" s="22" t="s">
        <v>56</v>
      </c>
      <c r="K6388" s="22">
        <v>0</v>
      </c>
      <c r="L6388" s="21">
        <v>500000</v>
      </c>
      <c r="M6388" s="20">
        <f>VLOOKUP(G6388,PROCV!$A$110:$B$119,2,FALSE)</f>
        <v>1.3256774537399445</v>
      </c>
      <c r="N6388" s="17">
        <f t="shared" si="99"/>
        <v>662838.72686997231</v>
      </c>
    </row>
    <row r="6389" spans="1:14" ht="15.75" x14ac:dyDescent="0.25">
      <c r="A6389" s="30" t="s">
        <v>48</v>
      </c>
      <c r="B6389" s="36">
        <v>164921</v>
      </c>
      <c r="C6389" s="35" t="s">
        <v>236</v>
      </c>
      <c r="D6389" s="34" t="s">
        <v>222</v>
      </c>
      <c r="E6389" s="34" t="s">
        <v>235</v>
      </c>
      <c r="F6389" s="26" t="str">
        <f>VLOOKUP(E6389,PROCV!$A$1:$B$107,2,TRUE)</f>
        <v>Educação e Criação em Artes</v>
      </c>
      <c r="G6389" s="38">
        <v>2012</v>
      </c>
      <c r="H6389" s="24">
        <v>0</v>
      </c>
      <c r="I6389" s="23" t="str">
        <f>VLOOKUP(J6389,PROCV!$E$1:$F$27,2,FALSE)</f>
        <v>23 - Ceará</v>
      </c>
      <c r="J6389" s="22" t="s">
        <v>52</v>
      </c>
      <c r="K6389" s="22">
        <v>0</v>
      </c>
      <c r="L6389" s="32">
        <v>250000</v>
      </c>
      <c r="M6389" s="20">
        <f>VLOOKUP(G6389,PROCV!$A$110:$B$119,2,FALSE)</f>
        <v>1.3256774537399445</v>
      </c>
      <c r="N6389" s="17">
        <f t="shared" si="99"/>
        <v>331419.36343498615</v>
      </c>
    </row>
    <row r="6390" spans="1:14" ht="15.75" x14ac:dyDescent="0.25">
      <c r="A6390" s="30" t="s">
        <v>48</v>
      </c>
      <c r="B6390" s="27">
        <v>1111941</v>
      </c>
      <c r="C6390" s="39" t="s">
        <v>234</v>
      </c>
      <c r="D6390" s="37" t="s">
        <v>222</v>
      </c>
      <c r="E6390" s="37" t="s">
        <v>221</v>
      </c>
      <c r="F6390" s="26" t="str">
        <f>VLOOKUP(E6390,PROCV!$A$1:$B$107,2,TRUE)</f>
        <v>Artes Cênicas e Espetáculo</v>
      </c>
      <c r="G6390" s="25">
        <v>2012</v>
      </c>
      <c r="H6390" s="24">
        <v>0</v>
      </c>
      <c r="I6390" s="23" t="str">
        <f>VLOOKUP(J6390,PROCV!$E$1:$F$27,2,FALSE)</f>
        <v>43 - Rio Grande do Sul</v>
      </c>
      <c r="J6390" s="22" t="s">
        <v>56</v>
      </c>
      <c r="K6390" s="22">
        <v>0</v>
      </c>
      <c r="L6390" s="21">
        <v>142500</v>
      </c>
      <c r="M6390" s="20">
        <f>VLOOKUP(G6390,PROCV!$A$110:$B$119,2,FALSE)</f>
        <v>1.3256774537399445</v>
      </c>
      <c r="N6390" s="17">
        <f t="shared" si="99"/>
        <v>188909.0371579421</v>
      </c>
    </row>
    <row r="6391" spans="1:14" ht="15.75" x14ac:dyDescent="0.25">
      <c r="A6391" s="30" t="s">
        <v>48</v>
      </c>
      <c r="B6391" s="36">
        <v>1114713</v>
      </c>
      <c r="C6391" s="35" t="s">
        <v>233</v>
      </c>
      <c r="D6391" s="37" t="s">
        <v>4</v>
      </c>
      <c r="E6391" s="37" t="s">
        <v>230</v>
      </c>
      <c r="F6391" s="26" t="str">
        <f>VLOOKUP(E6391,PROCV!$A$1:$B$107,2,TRUE)</f>
        <v>Artes Cênicas e Espetáculo</v>
      </c>
      <c r="G6391" s="38">
        <v>2012</v>
      </c>
      <c r="H6391" s="24">
        <v>0</v>
      </c>
      <c r="I6391" s="23" t="str">
        <f>VLOOKUP(J6391,PROCV!$E$1:$F$27,2,FALSE)</f>
        <v>29 - Bahia</v>
      </c>
      <c r="J6391" s="22" t="s">
        <v>73</v>
      </c>
      <c r="K6391" s="22">
        <v>0</v>
      </c>
      <c r="L6391" s="32">
        <v>1992000</v>
      </c>
      <c r="M6391" s="20">
        <f>VLOOKUP(G6391,PROCV!$A$110:$B$119,2,FALSE)</f>
        <v>1.3256774537399445</v>
      </c>
      <c r="N6391" s="17">
        <f t="shared" si="99"/>
        <v>2640749.4878499694</v>
      </c>
    </row>
    <row r="6392" spans="1:14" ht="15.75" x14ac:dyDescent="0.25">
      <c r="A6392" s="30" t="s">
        <v>48</v>
      </c>
      <c r="B6392" s="36">
        <v>126544</v>
      </c>
      <c r="C6392" s="35" t="s">
        <v>232</v>
      </c>
      <c r="D6392" s="34" t="s">
        <v>50</v>
      </c>
      <c r="E6392" s="37" t="s">
        <v>50</v>
      </c>
      <c r="F6392" s="26" t="str">
        <f>VLOOKUP(E6392,PROCV!$A$1:$B$107,2,TRUE)</f>
        <v>Educação e Criação em Artes</v>
      </c>
      <c r="G6392" s="33">
        <v>2012</v>
      </c>
      <c r="H6392" s="24">
        <v>0</v>
      </c>
      <c r="I6392" s="23" t="str">
        <f>VLOOKUP(J6392,PROCV!$E$1:$F$27,2,FALSE)</f>
        <v>41 - Paraná</v>
      </c>
      <c r="J6392" s="22" t="s">
        <v>106</v>
      </c>
      <c r="K6392" s="22">
        <v>0</v>
      </c>
      <c r="L6392" s="32">
        <v>100000</v>
      </c>
      <c r="M6392" s="20">
        <f>VLOOKUP(G6392,PROCV!$A$110:$B$119,2,FALSE)</f>
        <v>1.3256774537399445</v>
      </c>
      <c r="N6392" s="17">
        <f t="shared" si="99"/>
        <v>132567.74537399446</v>
      </c>
    </row>
    <row r="6393" spans="1:14" ht="15.75" x14ac:dyDescent="0.25">
      <c r="A6393" s="30" t="s">
        <v>48</v>
      </c>
      <c r="B6393" s="36">
        <v>129048</v>
      </c>
      <c r="C6393" s="35" t="s">
        <v>231</v>
      </c>
      <c r="D6393" s="37" t="s">
        <v>4</v>
      </c>
      <c r="E6393" s="37" t="s">
        <v>230</v>
      </c>
      <c r="F6393" s="26" t="str">
        <f>VLOOKUP(E6393,PROCV!$A$1:$B$107,2,TRUE)</f>
        <v>Artes Cênicas e Espetáculo</v>
      </c>
      <c r="G6393" s="33">
        <v>2012</v>
      </c>
      <c r="H6393" s="24">
        <v>0</v>
      </c>
      <c r="I6393" s="23" t="str">
        <f>VLOOKUP(J6393,PROCV!$E$1:$F$27,2,FALSE)</f>
        <v>32 - Espírito Santo</v>
      </c>
      <c r="J6393" s="22" t="s">
        <v>67</v>
      </c>
      <c r="K6393" s="22">
        <v>0</v>
      </c>
      <c r="L6393" s="32">
        <v>600000</v>
      </c>
      <c r="M6393" s="20">
        <f>VLOOKUP(G6393,PROCV!$A$110:$B$119,2,FALSE)</f>
        <v>1.3256774537399445</v>
      </c>
      <c r="N6393" s="17">
        <f t="shared" si="99"/>
        <v>795406.47224396665</v>
      </c>
    </row>
    <row r="6394" spans="1:14" ht="15.75" x14ac:dyDescent="0.25">
      <c r="A6394" s="30" t="s">
        <v>48</v>
      </c>
      <c r="B6394" s="36">
        <v>1114710</v>
      </c>
      <c r="C6394" s="35" t="s">
        <v>229</v>
      </c>
      <c r="D6394" s="34" t="s">
        <v>50</v>
      </c>
      <c r="E6394" s="37" t="s">
        <v>50</v>
      </c>
      <c r="F6394" s="26" t="str">
        <f>VLOOKUP(E6394,PROCV!$A$1:$B$107,2,TRUE)</f>
        <v>Educação e Criação em Artes</v>
      </c>
      <c r="G6394" s="33">
        <v>2012</v>
      </c>
      <c r="H6394" s="24">
        <v>0</v>
      </c>
      <c r="I6394" s="23" t="str">
        <f>VLOOKUP(J6394,PROCV!$E$1:$F$27,2,FALSE)</f>
        <v>33 - Rio de Janeiro</v>
      </c>
      <c r="J6394" s="22" t="s">
        <v>82</v>
      </c>
      <c r="K6394" s="22">
        <v>0</v>
      </c>
      <c r="L6394" s="32">
        <v>199694.48</v>
      </c>
      <c r="M6394" s="20">
        <f>VLOOKUP(G6394,PROCV!$A$110:$B$119,2,FALSE)</f>
        <v>1.3256774537399445</v>
      </c>
      <c r="N6394" s="17">
        <f t="shared" si="99"/>
        <v>264730.46977232228</v>
      </c>
    </row>
    <row r="6395" spans="1:14" ht="15.75" x14ac:dyDescent="0.25">
      <c r="A6395" s="30" t="s">
        <v>48</v>
      </c>
      <c r="B6395" s="36">
        <v>1114714</v>
      </c>
      <c r="C6395" s="35" t="s">
        <v>228</v>
      </c>
      <c r="D6395" s="34" t="s">
        <v>50</v>
      </c>
      <c r="E6395" s="37" t="s">
        <v>50</v>
      </c>
      <c r="F6395" s="26" t="str">
        <f>VLOOKUP(E6395,PROCV!$A$1:$B$107,2,TRUE)</f>
        <v>Educação e Criação em Artes</v>
      </c>
      <c r="G6395" s="33">
        <v>2012</v>
      </c>
      <c r="H6395" s="24">
        <v>0</v>
      </c>
      <c r="I6395" s="23" t="str">
        <f>VLOOKUP(J6395,PROCV!$E$1:$F$27,2,FALSE)</f>
        <v>33 - Rio de Janeiro</v>
      </c>
      <c r="J6395" s="22" t="s">
        <v>82</v>
      </c>
      <c r="K6395" s="22">
        <v>0</v>
      </c>
      <c r="L6395" s="32">
        <v>477722.57</v>
      </c>
      <c r="M6395" s="20">
        <f>VLOOKUP(G6395,PROCV!$A$110:$B$119,2,FALSE)</f>
        <v>1.3256774537399445</v>
      </c>
      <c r="N6395" s="17">
        <f t="shared" si="99"/>
        <v>633306.04019170243</v>
      </c>
    </row>
    <row r="6396" spans="1:14" ht="15.75" x14ac:dyDescent="0.25">
      <c r="A6396" s="30" t="s">
        <v>48</v>
      </c>
      <c r="B6396" s="36">
        <v>1111971</v>
      </c>
      <c r="C6396" s="35" t="s">
        <v>227</v>
      </c>
      <c r="D6396" s="37" t="s">
        <v>50</v>
      </c>
      <c r="E6396" s="37" t="s">
        <v>50</v>
      </c>
      <c r="F6396" s="26" t="str">
        <f>VLOOKUP(E6396,PROCV!$A$1:$B$107,2,TRUE)</f>
        <v>Educação e Criação em Artes</v>
      </c>
      <c r="G6396" s="33">
        <v>2012</v>
      </c>
      <c r="H6396" s="24">
        <v>0</v>
      </c>
      <c r="I6396" s="23" t="str">
        <f>VLOOKUP(J6396,PROCV!$E$1:$F$27,2,FALSE)</f>
        <v>35 - São Paulo</v>
      </c>
      <c r="J6396" s="22" t="s">
        <v>76</v>
      </c>
      <c r="K6396" s="22">
        <v>0</v>
      </c>
      <c r="L6396" s="32">
        <v>100000</v>
      </c>
      <c r="M6396" s="20">
        <f>VLOOKUP(G6396,PROCV!$A$110:$B$119,2,FALSE)</f>
        <v>1.3256774537399445</v>
      </c>
      <c r="N6396" s="17">
        <f t="shared" si="99"/>
        <v>132567.74537399446</v>
      </c>
    </row>
    <row r="6397" spans="1:14" ht="15.75" x14ac:dyDescent="0.25">
      <c r="A6397" s="30" t="s">
        <v>48</v>
      </c>
      <c r="B6397" s="36">
        <v>125510</v>
      </c>
      <c r="C6397" s="35" t="s">
        <v>226</v>
      </c>
      <c r="D6397" s="37" t="s">
        <v>4</v>
      </c>
      <c r="E6397" s="37" t="s">
        <v>224</v>
      </c>
      <c r="F6397" s="26" t="str">
        <f>VLOOKUP(E6397,PROCV!$A$1:$B$107,2,TRUE)</f>
        <v>Patrimônio</v>
      </c>
      <c r="G6397" s="33">
        <v>2012</v>
      </c>
      <c r="H6397" s="24">
        <v>0</v>
      </c>
      <c r="I6397" s="23" t="str">
        <f>VLOOKUP(J6397,PROCV!$E$1:$F$27,2,FALSE)</f>
        <v>31 - Minas Gerais</v>
      </c>
      <c r="J6397" s="22" t="s">
        <v>85</v>
      </c>
      <c r="K6397" s="22">
        <v>0</v>
      </c>
      <c r="L6397" s="32">
        <v>150000</v>
      </c>
      <c r="M6397" s="20">
        <f>VLOOKUP(G6397,PROCV!$A$110:$B$119,2,FALSE)</f>
        <v>1.3256774537399445</v>
      </c>
      <c r="N6397" s="17">
        <f t="shared" si="99"/>
        <v>198851.61806099166</v>
      </c>
    </row>
    <row r="6398" spans="1:14" ht="15.75" x14ac:dyDescent="0.25">
      <c r="A6398" s="30" t="s">
        <v>48</v>
      </c>
      <c r="B6398" s="36">
        <v>1112708</v>
      </c>
      <c r="C6398" s="35" t="s">
        <v>225</v>
      </c>
      <c r="D6398" s="37" t="s">
        <v>4</v>
      </c>
      <c r="E6398" s="37" t="s">
        <v>224</v>
      </c>
      <c r="F6398" s="26" t="str">
        <f>VLOOKUP(E6398,PROCV!$A$1:$B$107,2,TRUE)</f>
        <v>Patrimônio</v>
      </c>
      <c r="G6398" s="33">
        <v>2012</v>
      </c>
      <c r="H6398" s="24">
        <v>0</v>
      </c>
      <c r="I6398" s="23" t="str">
        <f>VLOOKUP(J6398,PROCV!$E$1:$F$27,2,FALSE)</f>
        <v>43 - Rio Grande do Sul</v>
      </c>
      <c r="J6398" s="22" t="s">
        <v>56</v>
      </c>
      <c r="K6398" s="22">
        <v>0</v>
      </c>
      <c r="L6398" s="32">
        <v>100000</v>
      </c>
      <c r="M6398" s="20">
        <f>VLOOKUP(G6398,PROCV!$A$110:$B$119,2,FALSE)</f>
        <v>1.3256774537399445</v>
      </c>
      <c r="N6398" s="17">
        <f t="shared" si="99"/>
        <v>132567.74537399446</v>
      </c>
    </row>
    <row r="6399" spans="1:14" ht="15.75" x14ac:dyDescent="0.25">
      <c r="A6399" s="30" t="s">
        <v>48</v>
      </c>
      <c r="B6399" s="36">
        <v>1412990</v>
      </c>
      <c r="C6399" s="35" t="s">
        <v>223</v>
      </c>
      <c r="D6399" s="37" t="s">
        <v>222</v>
      </c>
      <c r="E6399" s="37" t="s">
        <v>221</v>
      </c>
      <c r="F6399" s="26" t="str">
        <f>VLOOKUP(E6399,PROCV!$A$1:$B$107,2,TRUE)</f>
        <v>Artes Cênicas e Espetáculo</v>
      </c>
      <c r="G6399" s="33">
        <v>2012</v>
      </c>
      <c r="H6399" s="24">
        <v>0</v>
      </c>
      <c r="I6399" s="23" t="str">
        <f>VLOOKUP(J6399,PROCV!$E$1:$F$27,2,FALSE)</f>
        <v>31 - Minas Gerais</v>
      </c>
      <c r="J6399" s="22" t="s">
        <v>85</v>
      </c>
      <c r="K6399" s="22">
        <v>0</v>
      </c>
      <c r="L6399" s="32">
        <v>160000</v>
      </c>
      <c r="M6399" s="20">
        <f>VLOOKUP(G6399,PROCV!$A$110:$B$119,2,FALSE)</f>
        <v>1.3256774537399445</v>
      </c>
      <c r="N6399" s="17">
        <f t="shared" si="99"/>
        <v>212108.39259839113</v>
      </c>
    </row>
    <row r="6400" spans="1:14" ht="15.75" x14ac:dyDescent="0.25">
      <c r="A6400" s="30" t="s">
        <v>48</v>
      </c>
      <c r="B6400" s="36">
        <v>1114625</v>
      </c>
      <c r="C6400" s="35" t="s">
        <v>220</v>
      </c>
      <c r="D6400" s="34" t="s">
        <v>50</v>
      </c>
      <c r="E6400" s="34" t="s">
        <v>169</v>
      </c>
      <c r="F6400" s="26" t="str">
        <f>VLOOKUP(E6400,PROCV!$A$1:$B$107,2,TRUE)</f>
        <v>Editorial</v>
      </c>
      <c r="G6400" s="38">
        <v>2012</v>
      </c>
      <c r="H6400" s="24">
        <v>0</v>
      </c>
      <c r="I6400" s="23" t="str">
        <f>VLOOKUP(J6400,PROCV!$E$1:$F$27,2,FALSE)</f>
        <v>11 - Rondônia</v>
      </c>
      <c r="J6400" s="22" t="s">
        <v>219</v>
      </c>
      <c r="K6400" s="22">
        <v>0</v>
      </c>
      <c r="L6400" s="32">
        <v>1399791</v>
      </c>
      <c r="M6400" s="20">
        <f>VLOOKUP(G6400,PROCV!$A$110:$B$119,2,FALSE)</f>
        <v>1.3256774537399445</v>
      </c>
      <c r="N6400" s="17">
        <f t="shared" si="99"/>
        <v>1855671.3686480906</v>
      </c>
    </row>
    <row r="6401" spans="1:14" ht="15.75" x14ac:dyDescent="0.25">
      <c r="A6401" s="30" t="s">
        <v>48</v>
      </c>
      <c r="B6401" s="36">
        <v>1114712</v>
      </c>
      <c r="C6401" s="35" t="s">
        <v>218</v>
      </c>
      <c r="D6401" s="37" t="s">
        <v>214</v>
      </c>
      <c r="E6401" s="37" t="s">
        <v>213</v>
      </c>
      <c r="F6401" s="26" t="str">
        <f>VLOOKUP(E6401,PROCV!$A$1:$B$107,2,TRUE)</f>
        <v>Patrimônio</v>
      </c>
      <c r="G6401" s="33">
        <v>2012</v>
      </c>
      <c r="H6401" s="24">
        <v>0</v>
      </c>
      <c r="I6401" s="23" t="str">
        <f>VLOOKUP(J6401,PROCV!$E$1:$F$27,2,FALSE)</f>
        <v>33 - Rio de Janeiro</v>
      </c>
      <c r="J6401" s="22" t="s">
        <v>82</v>
      </c>
      <c r="K6401" s="22">
        <v>0</v>
      </c>
      <c r="L6401" s="32">
        <v>5000000</v>
      </c>
      <c r="M6401" s="20">
        <f>VLOOKUP(G6401,PROCV!$A$110:$B$119,2,FALSE)</f>
        <v>1.3256774537399445</v>
      </c>
      <c r="N6401" s="17">
        <f t="shared" si="99"/>
        <v>6628387.2686997224</v>
      </c>
    </row>
    <row r="6402" spans="1:14" ht="15.75" x14ac:dyDescent="0.25">
      <c r="A6402" s="30" t="s">
        <v>48</v>
      </c>
      <c r="B6402" s="36">
        <v>1114711</v>
      </c>
      <c r="C6402" s="35" t="s">
        <v>217</v>
      </c>
      <c r="D6402" s="37" t="s">
        <v>214</v>
      </c>
      <c r="E6402" s="37" t="s">
        <v>216</v>
      </c>
      <c r="F6402" s="26" t="str">
        <f>VLOOKUP(E6402,PROCV!$A$1:$B$107,2,TRUE)</f>
        <v>Patrimônio</v>
      </c>
      <c r="G6402" s="33">
        <v>2012</v>
      </c>
      <c r="H6402" s="24">
        <v>0</v>
      </c>
      <c r="I6402" s="23" t="str">
        <f>VLOOKUP(J6402,PROCV!$E$1:$F$27,2,FALSE)</f>
        <v>33 - Rio de Janeiro</v>
      </c>
      <c r="J6402" s="22" t="s">
        <v>82</v>
      </c>
      <c r="K6402" s="22">
        <v>0</v>
      </c>
      <c r="L6402" s="32">
        <v>286206.45</v>
      </c>
      <c r="M6402" s="20">
        <f>VLOOKUP(G6402,PROCV!$A$110:$B$119,2,FALSE)</f>
        <v>1.3256774537399445</v>
      </c>
      <c r="N6402" s="17">
        <f t="shared" ref="N6402:N6465" si="100">+M6402*L6402</f>
        <v>379417.43787994876</v>
      </c>
    </row>
    <row r="6403" spans="1:14" ht="15.75" x14ac:dyDescent="0.25">
      <c r="A6403" s="30" t="s">
        <v>48</v>
      </c>
      <c r="B6403" s="36">
        <v>118857</v>
      </c>
      <c r="C6403" s="35" t="s">
        <v>215</v>
      </c>
      <c r="D6403" s="37" t="s">
        <v>214</v>
      </c>
      <c r="E6403" s="37" t="s">
        <v>213</v>
      </c>
      <c r="F6403" s="26" t="str">
        <f>VLOOKUP(E6403,PROCV!$A$1:$B$107,2,TRUE)</f>
        <v>Patrimônio</v>
      </c>
      <c r="G6403" s="33">
        <v>2012</v>
      </c>
      <c r="H6403" s="24">
        <v>0</v>
      </c>
      <c r="I6403" s="23" t="str">
        <f>VLOOKUP(J6403,PROCV!$E$1:$F$27,2,FALSE)</f>
        <v>43 - Rio Grande do Sul</v>
      </c>
      <c r="J6403" s="22" t="s">
        <v>56</v>
      </c>
      <c r="K6403" s="22">
        <v>0</v>
      </c>
      <c r="L6403" s="32">
        <v>200000</v>
      </c>
      <c r="M6403" s="20">
        <f>VLOOKUP(G6403,PROCV!$A$110:$B$119,2,FALSE)</f>
        <v>1.3256774537399445</v>
      </c>
      <c r="N6403" s="17">
        <f t="shared" si="100"/>
        <v>265135.49074798892</v>
      </c>
    </row>
    <row r="6404" spans="1:14" ht="15.75" x14ac:dyDescent="0.25">
      <c r="A6404" s="30" t="s">
        <v>48</v>
      </c>
      <c r="B6404" s="36">
        <v>119713</v>
      </c>
      <c r="C6404" s="35" t="s">
        <v>212</v>
      </c>
      <c r="D6404" s="37" t="s">
        <v>4</v>
      </c>
      <c r="E6404" s="37" t="s">
        <v>211</v>
      </c>
      <c r="F6404" s="26" t="str">
        <f>VLOOKUP(E6404,PROCV!$A$1:$B$107,2,TRUE)</f>
        <v>Artes Cênicas e Espetáculo</v>
      </c>
      <c r="G6404" s="33">
        <v>2012</v>
      </c>
      <c r="H6404" s="24">
        <v>0</v>
      </c>
      <c r="I6404" s="23" t="str">
        <f>VLOOKUP(J6404,PROCV!$E$1:$F$27,2,FALSE)</f>
        <v>43 - Rio Grande do Sul</v>
      </c>
      <c r="J6404" s="22" t="s">
        <v>56</v>
      </c>
      <c r="K6404" s="22">
        <v>0</v>
      </c>
      <c r="L6404" s="32">
        <v>200000</v>
      </c>
      <c r="M6404" s="20">
        <f>VLOOKUP(G6404,PROCV!$A$110:$B$119,2,FALSE)</f>
        <v>1.3256774537399445</v>
      </c>
      <c r="N6404" s="17">
        <f t="shared" si="100"/>
        <v>265135.49074798892</v>
      </c>
    </row>
    <row r="6405" spans="1:14" ht="15.75" x14ac:dyDescent="0.25">
      <c r="A6405" s="30" t="s">
        <v>48</v>
      </c>
      <c r="B6405" s="36">
        <v>126653</v>
      </c>
      <c r="C6405" s="35" t="s">
        <v>210</v>
      </c>
      <c r="D6405" s="37" t="s">
        <v>4</v>
      </c>
      <c r="E6405" s="37" t="s">
        <v>209</v>
      </c>
      <c r="F6405" s="26" t="str">
        <f>VLOOKUP(E6405,PROCV!$A$1:$B$107,2,TRUE)</f>
        <v>Educação e Criação em Artes</v>
      </c>
      <c r="G6405" s="33">
        <v>2012</v>
      </c>
      <c r="H6405" s="24">
        <v>0</v>
      </c>
      <c r="I6405" s="23" t="str">
        <f>VLOOKUP(J6405,PROCV!$E$1:$F$27,2,FALSE)</f>
        <v>35 - São Paulo</v>
      </c>
      <c r="J6405" s="22" t="s">
        <v>76</v>
      </c>
      <c r="K6405" s="22">
        <v>0</v>
      </c>
      <c r="L6405" s="32">
        <v>400000</v>
      </c>
      <c r="M6405" s="20">
        <f>VLOOKUP(G6405,PROCV!$A$110:$B$119,2,FALSE)</f>
        <v>1.3256774537399445</v>
      </c>
      <c r="N6405" s="17">
        <f t="shared" si="100"/>
        <v>530270.98149597785</v>
      </c>
    </row>
    <row r="6406" spans="1:14" ht="15.75" x14ac:dyDescent="0.25">
      <c r="A6406" s="30" t="s">
        <v>48</v>
      </c>
      <c r="B6406" s="36">
        <v>1112302</v>
      </c>
      <c r="C6406" s="35" t="s">
        <v>208</v>
      </c>
      <c r="D6406" s="34" t="s">
        <v>50</v>
      </c>
      <c r="E6406" s="34" t="s">
        <v>50</v>
      </c>
      <c r="F6406" s="26" t="str">
        <f>VLOOKUP(E6406,PROCV!$A$1:$B$107,2,TRUE)</f>
        <v>Educação e Criação em Artes</v>
      </c>
      <c r="G6406" s="33">
        <v>2012</v>
      </c>
      <c r="H6406" s="24">
        <v>0</v>
      </c>
      <c r="I6406" s="23" t="str">
        <f>VLOOKUP(J6406,PROCV!$E$1:$F$27,2,FALSE)</f>
        <v>35 - São Paulo</v>
      </c>
      <c r="J6406" s="22" t="s">
        <v>76</v>
      </c>
      <c r="K6406" s="22">
        <v>0</v>
      </c>
      <c r="L6406" s="32">
        <v>200000</v>
      </c>
      <c r="M6406" s="20">
        <f>VLOOKUP(G6406,PROCV!$A$110:$B$119,2,FALSE)</f>
        <v>1.3256774537399445</v>
      </c>
      <c r="N6406" s="17">
        <f t="shared" si="100"/>
        <v>265135.49074798892</v>
      </c>
    </row>
    <row r="6407" spans="1:14" ht="15.75" x14ac:dyDescent="0.25">
      <c r="A6407" s="30" t="s">
        <v>48</v>
      </c>
      <c r="B6407" s="36">
        <v>127928</v>
      </c>
      <c r="C6407" s="35" t="s">
        <v>207</v>
      </c>
      <c r="D6407" s="37" t="s">
        <v>4</v>
      </c>
      <c r="E6407" s="37" t="s">
        <v>206</v>
      </c>
      <c r="F6407" s="26" t="str">
        <f>VLOOKUP(E6407,PROCV!$A$1:$B$107,2,TRUE)</f>
        <v>Audiovisual</v>
      </c>
      <c r="G6407" s="38">
        <v>2012</v>
      </c>
      <c r="H6407" s="24">
        <v>0</v>
      </c>
      <c r="I6407" s="23" t="str">
        <f>VLOOKUP(J6407,PROCV!$E$1:$F$27,2,FALSE)</f>
        <v>53 - Distrito Federal</v>
      </c>
      <c r="J6407" s="22" t="s">
        <v>75</v>
      </c>
      <c r="K6407" s="22">
        <v>0</v>
      </c>
      <c r="L6407" s="32">
        <v>100000</v>
      </c>
      <c r="M6407" s="20">
        <f>VLOOKUP(G6407,PROCV!$A$110:$B$119,2,FALSE)</f>
        <v>1.3256774537399445</v>
      </c>
      <c r="N6407" s="17">
        <f t="shared" si="100"/>
        <v>132567.74537399446</v>
      </c>
    </row>
    <row r="6408" spans="1:14" x14ac:dyDescent="0.25">
      <c r="A6408" s="30" t="s">
        <v>48</v>
      </c>
      <c r="B6408" s="29">
        <v>126334</v>
      </c>
      <c r="C6408" s="28" t="s">
        <v>205</v>
      </c>
      <c r="D6408" s="27" t="s">
        <v>46</v>
      </c>
      <c r="E6408" s="27" t="s">
        <v>50</v>
      </c>
      <c r="F6408" s="26" t="str">
        <f>VLOOKUP(E6408,PROCV!$A$1:$B$107,2,TRUE)</f>
        <v>Educação e Criação em Artes</v>
      </c>
      <c r="G6408" s="25">
        <v>2013</v>
      </c>
      <c r="H6408" s="24">
        <v>0</v>
      </c>
      <c r="I6408" s="23" t="str">
        <f>VLOOKUP(J6408,PROCV!$E$1:$F$27,2,FALSE)</f>
        <v>35 - São Paulo</v>
      </c>
      <c r="J6408" s="22" t="s">
        <v>76</v>
      </c>
      <c r="K6408" s="22">
        <v>0</v>
      </c>
      <c r="L6408" s="21">
        <v>307000</v>
      </c>
      <c r="M6408" s="20">
        <f>VLOOKUP(G6408,PROCV!$A$110:$B$119,2,FALSE)</f>
        <v>1.2516937980127849</v>
      </c>
      <c r="N6408" s="17">
        <f t="shared" si="100"/>
        <v>384269.995989925</v>
      </c>
    </row>
    <row r="6409" spans="1:14" x14ac:dyDescent="0.25">
      <c r="A6409" s="30" t="s">
        <v>48</v>
      </c>
      <c r="B6409" s="29">
        <v>126258</v>
      </c>
      <c r="C6409" s="28" t="s">
        <v>204</v>
      </c>
      <c r="D6409" s="27" t="s">
        <v>46</v>
      </c>
      <c r="E6409" s="27" t="s">
        <v>127</v>
      </c>
      <c r="F6409" s="26" t="str">
        <f>VLOOKUP(E6409,PROCV!$A$1:$B$107,2,TRUE)</f>
        <v>Patrimônio</v>
      </c>
      <c r="G6409" s="25">
        <v>2013</v>
      </c>
      <c r="H6409" s="24">
        <v>0</v>
      </c>
      <c r="I6409" s="23" t="str">
        <f>VLOOKUP(J6409,PROCV!$E$1:$F$27,2,FALSE)</f>
        <v>43 - Rio Grande do Sul</v>
      </c>
      <c r="J6409" s="22" t="s">
        <v>56</v>
      </c>
      <c r="K6409" s="22">
        <v>0</v>
      </c>
      <c r="L6409" s="21">
        <v>282000.00199999998</v>
      </c>
      <c r="M6409" s="20">
        <f>VLOOKUP(G6409,PROCV!$A$110:$B$119,2,FALSE)</f>
        <v>1.2516937980127849</v>
      </c>
      <c r="N6409" s="17">
        <f t="shared" si="100"/>
        <v>352977.65354299289</v>
      </c>
    </row>
    <row r="6410" spans="1:14" x14ac:dyDescent="0.25">
      <c r="A6410" s="30" t="s">
        <v>48</v>
      </c>
      <c r="B6410" s="29">
        <v>126663</v>
      </c>
      <c r="C6410" s="28" t="s">
        <v>203</v>
      </c>
      <c r="D6410" s="27" t="s">
        <v>46</v>
      </c>
      <c r="E6410" s="27" t="s">
        <v>169</v>
      </c>
      <c r="F6410" s="26" t="str">
        <f>VLOOKUP(E6410,PROCV!$A$1:$B$107,2,TRUE)</f>
        <v>Editorial</v>
      </c>
      <c r="G6410" s="25">
        <v>2013</v>
      </c>
      <c r="H6410" s="24">
        <v>0</v>
      </c>
      <c r="I6410" s="23" t="str">
        <f>VLOOKUP(J6410,PROCV!$E$1:$F$27,2,FALSE)</f>
        <v>41 - Paraná</v>
      </c>
      <c r="J6410" s="22" t="s">
        <v>106</v>
      </c>
      <c r="K6410" s="22">
        <v>0</v>
      </c>
      <c r="L6410" s="21">
        <v>100000</v>
      </c>
      <c r="M6410" s="20">
        <f>VLOOKUP(G6410,PROCV!$A$110:$B$119,2,FALSE)</f>
        <v>1.2516937980127849</v>
      </c>
      <c r="N6410" s="17">
        <f t="shared" si="100"/>
        <v>125169.3798012785</v>
      </c>
    </row>
    <row r="6411" spans="1:14" x14ac:dyDescent="0.25">
      <c r="A6411" s="30" t="s">
        <v>48</v>
      </c>
      <c r="B6411" s="29">
        <v>126652</v>
      </c>
      <c r="C6411" s="28" t="s">
        <v>202</v>
      </c>
      <c r="D6411" s="27" t="s">
        <v>4</v>
      </c>
      <c r="E6411" s="27" t="s">
        <v>138</v>
      </c>
      <c r="F6411" s="26" t="str">
        <f>VLOOKUP(E6411,PROCV!$A$1:$B$107,2,TRUE)</f>
        <v>Arquitetura e Design</v>
      </c>
      <c r="G6411" s="31">
        <v>2013</v>
      </c>
      <c r="H6411" s="24">
        <v>0</v>
      </c>
      <c r="I6411" s="23" t="str">
        <f>VLOOKUP(J6411,PROCV!$E$1:$F$27,2,FALSE)</f>
        <v>21 - Maranhão</v>
      </c>
      <c r="J6411" s="22" t="s">
        <v>63</v>
      </c>
      <c r="K6411" s="22">
        <v>0</v>
      </c>
      <c r="L6411" s="21">
        <v>483800</v>
      </c>
      <c r="M6411" s="20">
        <f>VLOOKUP(G6411,PROCV!$A$110:$B$119,2,FALSE)</f>
        <v>1.2516937980127849</v>
      </c>
      <c r="N6411" s="17">
        <f t="shared" si="100"/>
        <v>605569.45947858528</v>
      </c>
    </row>
    <row r="6412" spans="1:14" x14ac:dyDescent="0.25">
      <c r="A6412" s="30" t="s">
        <v>48</v>
      </c>
      <c r="B6412" s="29">
        <v>126157</v>
      </c>
      <c r="C6412" s="28" t="s">
        <v>201</v>
      </c>
      <c r="D6412" s="27" t="s">
        <v>114</v>
      </c>
      <c r="E6412" s="27" t="s">
        <v>192</v>
      </c>
      <c r="F6412" s="26" t="str">
        <f>VLOOKUP(E6412,PROCV!$A$1:$B$107,2,TRUE)</f>
        <v>Música</v>
      </c>
      <c r="G6412" s="31">
        <v>2013</v>
      </c>
      <c r="H6412" s="24">
        <v>0</v>
      </c>
      <c r="I6412" s="23" t="str">
        <f>VLOOKUP(J6412,PROCV!$E$1:$F$27,2,FALSE)</f>
        <v>35 - São Paulo</v>
      </c>
      <c r="J6412" s="22" t="s">
        <v>76</v>
      </c>
      <c r="K6412" s="22">
        <v>0</v>
      </c>
      <c r="L6412" s="21">
        <v>200000</v>
      </c>
      <c r="M6412" s="20">
        <f>VLOOKUP(G6412,PROCV!$A$110:$B$119,2,FALSE)</f>
        <v>1.2516937980127849</v>
      </c>
      <c r="N6412" s="17">
        <f t="shared" si="100"/>
        <v>250338.75960255699</v>
      </c>
    </row>
    <row r="6413" spans="1:14" x14ac:dyDescent="0.25">
      <c r="A6413" s="30" t="s">
        <v>48</v>
      </c>
      <c r="B6413" s="29">
        <v>124594</v>
      </c>
      <c r="C6413" s="28" t="s">
        <v>200</v>
      </c>
      <c r="D6413" s="27" t="s">
        <v>114</v>
      </c>
      <c r="E6413" s="27" t="s">
        <v>192</v>
      </c>
      <c r="F6413" s="26" t="str">
        <f>VLOOKUP(E6413,PROCV!$A$1:$B$107,2,TRUE)</f>
        <v>Música</v>
      </c>
      <c r="G6413" s="31">
        <v>2013</v>
      </c>
      <c r="H6413" s="24">
        <v>0</v>
      </c>
      <c r="I6413" s="23" t="str">
        <f>VLOOKUP(J6413,PROCV!$E$1:$F$27,2,FALSE)</f>
        <v>41 - Paraná</v>
      </c>
      <c r="J6413" s="22" t="s">
        <v>106</v>
      </c>
      <c r="K6413" s="22">
        <v>0</v>
      </c>
      <c r="L6413" s="21">
        <v>100000</v>
      </c>
      <c r="M6413" s="20">
        <f>VLOOKUP(G6413,PROCV!$A$110:$B$119,2,FALSE)</f>
        <v>1.2516937980127849</v>
      </c>
      <c r="N6413" s="17">
        <f t="shared" si="100"/>
        <v>125169.3798012785</v>
      </c>
    </row>
    <row r="6414" spans="1:14" x14ac:dyDescent="0.25">
      <c r="A6414" s="30" t="s">
        <v>48</v>
      </c>
      <c r="B6414" s="29">
        <v>126758</v>
      </c>
      <c r="C6414" s="28" t="s">
        <v>200</v>
      </c>
      <c r="D6414" s="27" t="s">
        <v>46</v>
      </c>
      <c r="E6414" s="27" t="s">
        <v>169</v>
      </c>
      <c r="F6414" s="26" t="str">
        <f>VLOOKUP(E6414,PROCV!$A$1:$B$107,2,TRUE)</f>
        <v>Editorial</v>
      </c>
      <c r="G6414" s="25">
        <v>2013</v>
      </c>
      <c r="H6414" s="24">
        <v>0</v>
      </c>
      <c r="I6414" s="23" t="str">
        <f>VLOOKUP(J6414,PROCV!$E$1:$F$27,2,FALSE)</f>
        <v>35 - São Paulo</v>
      </c>
      <c r="J6414" s="22" t="s">
        <v>76</v>
      </c>
      <c r="K6414" s="22">
        <v>0</v>
      </c>
      <c r="L6414" s="21">
        <v>150000</v>
      </c>
      <c r="M6414" s="20">
        <f>VLOOKUP(G6414,PROCV!$A$110:$B$119,2,FALSE)</f>
        <v>1.2516937980127849</v>
      </c>
      <c r="N6414" s="17">
        <f t="shared" si="100"/>
        <v>187754.06970191773</v>
      </c>
    </row>
    <row r="6415" spans="1:14" x14ac:dyDescent="0.25">
      <c r="A6415" s="30" t="s">
        <v>48</v>
      </c>
      <c r="B6415" s="29">
        <v>126622</v>
      </c>
      <c r="C6415" s="28" t="s">
        <v>199</v>
      </c>
      <c r="D6415" s="27" t="s">
        <v>114</v>
      </c>
      <c r="E6415" s="27" t="s">
        <v>113</v>
      </c>
      <c r="F6415" s="26" t="str">
        <f>VLOOKUP(E6415,PROCV!$A$1:$B$107,2,TRUE)</f>
        <v>Música</v>
      </c>
      <c r="G6415" s="31">
        <v>2013</v>
      </c>
      <c r="H6415" s="24">
        <v>0</v>
      </c>
      <c r="I6415" s="23" t="str">
        <f>VLOOKUP(J6415,PROCV!$E$1:$F$27,2,FALSE)</f>
        <v>32 - Espírito Santo</v>
      </c>
      <c r="J6415" s="22" t="s">
        <v>67</v>
      </c>
      <c r="K6415" s="22">
        <v>0</v>
      </c>
      <c r="L6415" s="21">
        <v>101958</v>
      </c>
      <c r="M6415" s="20">
        <f>VLOOKUP(G6415,PROCV!$A$110:$B$119,2,FALSE)</f>
        <v>1.2516937980127849</v>
      </c>
      <c r="N6415" s="17">
        <f t="shared" si="100"/>
        <v>127620.19625778752</v>
      </c>
    </row>
    <row r="6416" spans="1:14" x14ac:dyDescent="0.25">
      <c r="A6416" s="30" t="s">
        <v>48</v>
      </c>
      <c r="B6416" s="29">
        <v>1210113</v>
      </c>
      <c r="C6416" s="28" t="s">
        <v>198</v>
      </c>
      <c r="D6416" s="27" t="s">
        <v>46</v>
      </c>
      <c r="E6416" s="27" t="s">
        <v>50</v>
      </c>
      <c r="F6416" s="26" t="str">
        <f>VLOOKUP(E6416,PROCV!$A$1:$B$107,2,TRUE)</f>
        <v>Educação e Criação em Artes</v>
      </c>
      <c r="G6416" s="25">
        <v>2013</v>
      </c>
      <c r="H6416" s="24">
        <v>0</v>
      </c>
      <c r="I6416" s="23" t="str">
        <f>VLOOKUP(J6416,PROCV!$E$1:$F$27,2,FALSE)</f>
        <v>43 - Rio Grande do Sul</v>
      </c>
      <c r="J6416" s="22" t="s">
        <v>56</v>
      </c>
      <c r="K6416" s="22">
        <v>0</v>
      </c>
      <c r="L6416" s="21">
        <v>3000000</v>
      </c>
      <c r="M6416" s="20">
        <f>VLOOKUP(G6416,PROCV!$A$110:$B$119,2,FALSE)</f>
        <v>1.2516937980127849</v>
      </c>
      <c r="N6416" s="17">
        <f t="shared" si="100"/>
        <v>3755081.3940383545</v>
      </c>
    </row>
    <row r="6417" spans="1:14" x14ac:dyDescent="0.25">
      <c r="A6417" s="30" t="s">
        <v>48</v>
      </c>
      <c r="B6417" s="29">
        <v>132831</v>
      </c>
      <c r="C6417" s="28" t="s">
        <v>197</v>
      </c>
      <c r="D6417" s="27" t="s">
        <v>46</v>
      </c>
      <c r="E6417" s="27" t="s">
        <v>50</v>
      </c>
      <c r="F6417" s="26" t="str">
        <f>VLOOKUP(E6417,PROCV!$A$1:$B$107,2,TRUE)</f>
        <v>Educação e Criação em Artes</v>
      </c>
      <c r="G6417" s="31">
        <v>2013</v>
      </c>
      <c r="H6417" s="24">
        <v>0</v>
      </c>
      <c r="I6417" s="23" t="str">
        <f>VLOOKUP(J6417,PROCV!$E$1:$F$27,2,FALSE)</f>
        <v>23 - Ceará</v>
      </c>
      <c r="J6417" s="22" t="s">
        <v>52</v>
      </c>
      <c r="K6417" s="22">
        <v>0</v>
      </c>
      <c r="L6417" s="21">
        <v>200000</v>
      </c>
      <c r="M6417" s="20">
        <f>VLOOKUP(G6417,PROCV!$A$110:$B$119,2,FALSE)</f>
        <v>1.2516937980127849</v>
      </c>
      <c r="N6417" s="17">
        <f t="shared" si="100"/>
        <v>250338.75960255699</v>
      </c>
    </row>
    <row r="6418" spans="1:14" x14ac:dyDescent="0.25">
      <c r="A6418" s="30" t="s">
        <v>48</v>
      </c>
      <c r="B6418" s="29">
        <v>133815</v>
      </c>
      <c r="C6418" s="28" t="s">
        <v>196</v>
      </c>
      <c r="D6418" s="27" t="s">
        <v>46</v>
      </c>
      <c r="E6418" s="27" t="s">
        <v>50</v>
      </c>
      <c r="F6418" s="26" t="str">
        <f>VLOOKUP(E6418,PROCV!$A$1:$B$107,2,TRUE)</f>
        <v>Educação e Criação em Artes</v>
      </c>
      <c r="G6418" s="31">
        <v>2013</v>
      </c>
      <c r="H6418" s="24">
        <v>0</v>
      </c>
      <c r="I6418" s="23" t="str">
        <f>VLOOKUP(J6418,PROCV!$E$1:$F$27,2,FALSE)</f>
        <v>22 - Piauí</v>
      </c>
      <c r="J6418" s="22" t="s">
        <v>77</v>
      </c>
      <c r="K6418" s="22">
        <v>0</v>
      </c>
      <c r="L6418" s="21">
        <v>900000</v>
      </c>
      <c r="M6418" s="20">
        <f>VLOOKUP(G6418,PROCV!$A$110:$B$119,2,FALSE)</f>
        <v>1.2516937980127849</v>
      </c>
      <c r="N6418" s="17">
        <f t="shared" si="100"/>
        <v>1126524.4182115064</v>
      </c>
    </row>
    <row r="6419" spans="1:14" x14ac:dyDescent="0.25">
      <c r="A6419" s="30" t="s">
        <v>48</v>
      </c>
      <c r="B6419" s="29">
        <v>137290</v>
      </c>
      <c r="C6419" s="28" t="s">
        <v>195</v>
      </c>
      <c r="D6419" s="27" t="s">
        <v>46</v>
      </c>
      <c r="E6419" s="27" t="s">
        <v>50</v>
      </c>
      <c r="F6419" s="26" t="str">
        <f>VLOOKUP(E6419,PROCV!$A$1:$B$107,2,TRUE)</f>
        <v>Educação e Criação em Artes</v>
      </c>
      <c r="G6419" s="25">
        <v>2013</v>
      </c>
      <c r="H6419" s="24">
        <v>0</v>
      </c>
      <c r="I6419" s="23" t="str">
        <f>VLOOKUP(J6419,PROCV!$E$1:$F$27,2,FALSE)</f>
        <v>43 - Rio Grande do Sul</v>
      </c>
      <c r="J6419" s="22" t="s">
        <v>56</v>
      </c>
      <c r="K6419" s="22">
        <v>0</v>
      </c>
      <c r="L6419" s="21">
        <v>199000</v>
      </c>
      <c r="M6419" s="20">
        <f>VLOOKUP(G6419,PROCV!$A$110:$B$119,2,FALSE)</f>
        <v>1.2516937980127849</v>
      </c>
      <c r="N6419" s="17">
        <f t="shared" si="100"/>
        <v>249087.0658045442</v>
      </c>
    </row>
    <row r="6420" spans="1:14" x14ac:dyDescent="0.25">
      <c r="A6420" s="30" t="s">
        <v>48</v>
      </c>
      <c r="B6420" s="29">
        <v>133006</v>
      </c>
      <c r="C6420" s="28" t="s">
        <v>194</v>
      </c>
      <c r="D6420" s="27" t="s">
        <v>46</v>
      </c>
      <c r="E6420" s="27" t="s">
        <v>50</v>
      </c>
      <c r="F6420" s="26" t="str">
        <f>VLOOKUP(E6420,PROCV!$A$1:$B$107,2,TRUE)</f>
        <v>Educação e Criação em Artes</v>
      </c>
      <c r="G6420" s="31">
        <v>2013</v>
      </c>
      <c r="H6420" s="24">
        <v>0</v>
      </c>
      <c r="I6420" s="23" t="str">
        <f>VLOOKUP(J6420,PROCV!$E$1:$F$27,2,FALSE)</f>
        <v>31 - Minas Gerais</v>
      </c>
      <c r="J6420" s="22" t="s">
        <v>85</v>
      </c>
      <c r="K6420" s="22">
        <v>0</v>
      </c>
      <c r="L6420" s="21">
        <v>120000</v>
      </c>
      <c r="M6420" s="20">
        <f>VLOOKUP(G6420,PROCV!$A$110:$B$119,2,FALSE)</f>
        <v>1.2516937980127849</v>
      </c>
      <c r="N6420" s="17">
        <f t="shared" si="100"/>
        <v>150203.25576153418</v>
      </c>
    </row>
    <row r="6421" spans="1:14" x14ac:dyDescent="0.25">
      <c r="A6421" s="30" t="s">
        <v>48</v>
      </c>
      <c r="B6421" s="29">
        <v>126543</v>
      </c>
      <c r="C6421" s="28" t="s">
        <v>193</v>
      </c>
      <c r="D6421" s="27" t="s">
        <v>114</v>
      </c>
      <c r="E6421" s="27" t="s">
        <v>192</v>
      </c>
      <c r="F6421" s="26" t="str">
        <f>VLOOKUP(E6421,PROCV!$A$1:$B$107,2,TRUE)</f>
        <v>Música</v>
      </c>
      <c r="G6421" s="31">
        <v>2013</v>
      </c>
      <c r="H6421" s="24">
        <v>0</v>
      </c>
      <c r="I6421" s="23" t="str">
        <f>VLOOKUP(J6421,PROCV!$E$1:$F$27,2,FALSE)</f>
        <v>50 - Mato Grosso do Sul</v>
      </c>
      <c r="J6421" s="22" t="s">
        <v>179</v>
      </c>
      <c r="K6421" s="22">
        <v>0</v>
      </c>
      <c r="L6421" s="21">
        <v>100000</v>
      </c>
      <c r="M6421" s="20">
        <f>VLOOKUP(G6421,PROCV!$A$110:$B$119,2,FALSE)</f>
        <v>1.2516937980127849</v>
      </c>
      <c r="N6421" s="17">
        <f t="shared" si="100"/>
        <v>125169.3798012785</v>
      </c>
    </row>
    <row r="6422" spans="1:14" x14ac:dyDescent="0.25">
      <c r="A6422" s="30" t="s">
        <v>48</v>
      </c>
      <c r="B6422" s="29">
        <v>125935</v>
      </c>
      <c r="C6422" s="28" t="s">
        <v>191</v>
      </c>
      <c r="D6422" s="27" t="s">
        <v>46</v>
      </c>
      <c r="E6422" s="27" t="s">
        <v>50</v>
      </c>
      <c r="F6422" s="26" t="str">
        <f>VLOOKUP(E6422,PROCV!$A$1:$B$107,2,TRUE)</f>
        <v>Educação e Criação em Artes</v>
      </c>
      <c r="G6422" s="31">
        <v>2013</v>
      </c>
      <c r="H6422" s="24">
        <v>0</v>
      </c>
      <c r="I6422" s="23" t="str">
        <f>VLOOKUP(J6422,PROCV!$E$1:$F$27,2,FALSE)</f>
        <v>35 - São Paulo</v>
      </c>
      <c r="J6422" s="22" t="s">
        <v>76</v>
      </c>
      <c r="K6422" s="22">
        <v>0</v>
      </c>
      <c r="L6422" s="21">
        <v>217500</v>
      </c>
      <c r="M6422" s="20">
        <f>VLOOKUP(G6422,PROCV!$A$110:$B$119,2,FALSE)</f>
        <v>1.2516937980127849</v>
      </c>
      <c r="N6422" s="17">
        <f t="shared" si="100"/>
        <v>272243.40106778074</v>
      </c>
    </row>
    <row r="6423" spans="1:14" x14ac:dyDescent="0.25">
      <c r="A6423" s="30" t="s">
        <v>48</v>
      </c>
      <c r="B6423" s="29">
        <v>1210370</v>
      </c>
      <c r="C6423" s="28" t="s">
        <v>190</v>
      </c>
      <c r="D6423" s="27" t="s">
        <v>189</v>
      </c>
      <c r="E6423" s="27" t="s">
        <v>188</v>
      </c>
      <c r="F6423" s="26" t="str">
        <f>VLOOKUP(E6423,PROCV!$A$1:$B$107,2,TRUE)</f>
        <v>Audiovisual</v>
      </c>
      <c r="G6423" s="31">
        <v>2013</v>
      </c>
      <c r="H6423" s="24">
        <v>0</v>
      </c>
      <c r="I6423" s="23" t="str">
        <f>VLOOKUP(J6423,PROCV!$E$1:$F$27,2,FALSE)</f>
        <v>22 - Piauí</v>
      </c>
      <c r="J6423" s="22" t="s">
        <v>77</v>
      </c>
      <c r="K6423" s="22">
        <v>0</v>
      </c>
      <c r="L6423" s="21">
        <v>150000</v>
      </c>
      <c r="M6423" s="20">
        <f>VLOOKUP(G6423,PROCV!$A$110:$B$119,2,FALSE)</f>
        <v>1.2516937980127849</v>
      </c>
      <c r="N6423" s="17">
        <f t="shared" si="100"/>
        <v>187754.06970191773</v>
      </c>
    </row>
    <row r="6424" spans="1:14" x14ac:dyDescent="0.25">
      <c r="A6424" s="30" t="s">
        <v>48</v>
      </c>
      <c r="B6424" s="29">
        <v>129363</v>
      </c>
      <c r="C6424" s="28" t="s">
        <v>187</v>
      </c>
      <c r="D6424" s="27" t="s">
        <v>46</v>
      </c>
      <c r="E6424" s="27" t="s">
        <v>50</v>
      </c>
      <c r="F6424" s="26" t="str">
        <f>VLOOKUP(E6424,PROCV!$A$1:$B$107,2,TRUE)</f>
        <v>Educação e Criação em Artes</v>
      </c>
      <c r="G6424" s="25">
        <v>2013</v>
      </c>
      <c r="H6424" s="24">
        <v>0</v>
      </c>
      <c r="I6424" s="23" t="str">
        <f>VLOOKUP(J6424,PROCV!$E$1:$F$27,2,FALSE)</f>
        <v>26 - Pernambuco</v>
      </c>
      <c r="J6424" s="22" t="s">
        <v>44</v>
      </c>
      <c r="K6424" s="22">
        <v>0</v>
      </c>
      <c r="L6424" s="21">
        <v>898106.25</v>
      </c>
      <c r="M6424" s="20">
        <f>VLOOKUP(G6424,PROCV!$A$110:$B$119,2,FALSE)</f>
        <v>1.2516937980127849</v>
      </c>
      <c r="N6424" s="17">
        <f t="shared" si="100"/>
        <v>1124154.0230815196</v>
      </c>
    </row>
    <row r="6425" spans="1:14" x14ac:dyDescent="0.25">
      <c r="A6425" s="30" t="s">
        <v>48</v>
      </c>
      <c r="B6425" s="29">
        <v>129045</v>
      </c>
      <c r="C6425" s="28" t="s">
        <v>186</v>
      </c>
      <c r="D6425" s="27" t="s">
        <v>46</v>
      </c>
      <c r="E6425" s="27" t="s">
        <v>50</v>
      </c>
      <c r="F6425" s="26" t="str">
        <f>VLOOKUP(E6425,PROCV!$A$1:$B$107,2,TRUE)</f>
        <v>Educação e Criação em Artes</v>
      </c>
      <c r="G6425" s="25">
        <v>2013</v>
      </c>
      <c r="H6425" s="24">
        <v>0</v>
      </c>
      <c r="I6425" s="23" t="str">
        <f>VLOOKUP(J6425,PROCV!$E$1:$F$27,2,FALSE)</f>
        <v>22 - Piauí</v>
      </c>
      <c r="J6425" s="22" t="s">
        <v>77</v>
      </c>
      <c r="K6425" s="22">
        <v>0</v>
      </c>
      <c r="L6425" s="21">
        <v>843472.13</v>
      </c>
      <c r="M6425" s="20">
        <f>VLOOKUP(G6425,PROCV!$A$110:$B$119,2,FALSE)</f>
        <v>1.2516937980127849</v>
      </c>
      <c r="N6425" s="17">
        <f t="shared" si="100"/>
        <v>1055768.8339176334</v>
      </c>
    </row>
    <row r="6426" spans="1:14" x14ac:dyDescent="0.25">
      <c r="A6426" s="30" t="s">
        <v>48</v>
      </c>
      <c r="B6426" s="29">
        <v>1311148</v>
      </c>
      <c r="C6426" s="28" t="s">
        <v>185</v>
      </c>
      <c r="D6426" s="27" t="s">
        <v>46</v>
      </c>
      <c r="E6426" s="27" t="s">
        <v>50</v>
      </c>
      <c r="F6426" s="26" t="str">
        <f>VLOOKUP(E6426,PROCV!$A$1:$B$107,2,TRUE)</f>
        <v>Educação e Criação em Artes</v>
      </c>
      <c r="G6426" s="31">
        <v>2013</v>
      </c>
      <c r="H6426" s="24">
        <v>0</v>
      </c>
      <c r="I6426" s="23" t="str">
        <f>VLOOKUP(J6426,PROCV!$E$1:$F$27,2,FALSE)</f>
        <v>23 - Ceará</v>
      </c>
      <c r="J6426" s="22" t="s">
        <v>52</v>
      </c>
      <c r="K6426" s="22">
        <v>0</v>
      </c>
      <c r="L6426" s="21">
        <v>149900</v>
      </c>
      <c r="M6426" s="20">
        <f>VLOOKUP(G6426,PROCV!$A$110:$B$119,2,FALSE)</f>
        <v>1.2516937980127849</v>
      </c>
      <c r="N6426" s="17">
        <f t="shared" si="100"/>
        <v>187628.90032211645</v>
      </c>
    </row>
    <row r="6427" spans="1:14" x14ac:dyDescent="0.25">
      <c r="A6427" s="30" t="s">
        <v>48</v>
      </c>
      <c r="B6427" s="29">
        <v>129582</v>
      </c>
      <c r="C6427" s="28" t="s">
        <v>184</v>
      </c>
      <c r="D6427" s="27" t="s">
        <v>114</v>
      </c>
      <c r="E6427" s="27" t="s">
        <v>183</v>
      </c>
      <c r="F6427" s="26" t="str">
        <f>VLOOKUP(E6427,PROCV!$A$1:$B$107,2,TRUE)</f>
        <v>Música</v>
      </c>
      <c r="G6427" s="31">
        <v>2013</v>
      </c>
      <c r="H6427" s="24">
        <v>0</v>
      </c>
      <c r="I6427" s="23" t="str">
        <f>VLOOKUP(J6427,PROCV!$E$1:$F$27,2,FALSE)</f>
        <v>29 - Bahia</v>
      </c>
      <c r="J6427" s="22" t="s">
        <v>73</v>
      </c>
      <c r="K6427" s="22">
        <v>0</v>
      </c>
      <c r="L6427" s="21">
        <v>150000</v>
      </c>
      <c r="M6427" s="20">
        <f>VLOOKUP(G6427,PROCV!$A$110:$B$119,2,FALSE)</f>
        <v>1.2516937980127849</v>
      </c>
      <c r="N6427" s="17">
        <f t="shared" si="100"/>
        <v>187754.06970191773</v>
      </c>
    </row>
    <row r="6428" spans="1:14" x14ac:dyDescent="0.25">
      <c r="A6428" s="30" t="s">
        <v>48</v>
      </c>
      <c r="B6428" s="29">
        <v>1310312</v>
      </c>
      <c r="C6428" s="28" t="s">
        <v>182</v>
      </c>
      <c r="D6428" s="27" t="s">
        <v>46</v>
      </c>
      <c r="E6428" s="27" t="s">
        <v>50</v>
      </c>
      <c r="F6428" s="26" t="str">
        <f>VLOOKUP(E6428,PROCV!$A$1:$B$107,2,TRUE)</f>
        <v>Educação e Criação em Artes</v>
      </c>
      <c r="G6428" s="25">
        <v>2013</v>
      </c>
      <c r="H6428" s="24">
        <v>0</v>
      </c>
      <c r="I6428" s="23" t="str">
        <f>VLOOKUP(J6428,PROCV!$E$1:$F$27,2,FALSE)</f>
        <v>35 - São Paulo</v>
      </c>
      <c r="J6428" s="22" t="s">
        <v>76</v>
      </c>
      <c r="K6428" s="22">
        <v>0</v>
      </c>
      <c r="L6428" s="21">
        <v>15350000</v>
      </c>
      <c r="M6428" s="20">
        <f>VLOOKUP(G6428,PROCV!$A$110:$B$119,2,FALSE)</f>
        <v>1.2516937980127849</v>
      </c>
      <c r="N6428" s="17">
        <f t="shared" si="100"/>
        <v>19213499.799496248</v>
      </c>
    </row>
    <row r="6429" spans="1:14" x14ac:dyDescent="0.25">
      <c r="A6429" s="30" t="s">
        <v>48</v>
      </c>
      <c r="B6429" s="29">
        <v>1311345</v>
      </c>
      <c r="C6429" s="28" t="s">
        <v>181</v>
      </c>
      <c r="D6429" s="27" t="s">
        <v>46</v>
      </c>
      <c r="E6429" s="27" t="s">
        <v>50</v>
      </c>
      <c r="F6429" s="26" t="str">
        <f>VLOOKUP(E6429,PROCV!$A$1:$B$107,2,TRUE)</f>
        <v>Educação e Criação em Artes</v>
      </c>
      <c r="G6429" s="31">
        <v>2013</v>
      </c>
      <c r="H6429" s="24">
        <v>0</v>
      </c>
      <c r="I6429" s="23" t="str">
        <f>VLOOKUP(J6429,PROCV!$E$1:$F$27,2,FALSE)</f>
        <v>35 - São Paulo</v>
      </c>
      <c r="J6429" s="22" t="s">
        <v>76</v>
      </c>
      <c r="K6429" s="22">
        <v>0</v>
      </c>
      <c r="L6429" s="21">
        <v>42000000</v>
      </c>
      <c r="M6429" s="20">
        <f>VLOOKUP(G6429,PROCV!$A$110:$B$119,2,FALSE)</f>
        <v>1.2516937980127849</v>
      </c>
      <c r="N6429" s="17">
        <f t="shared" si="100"/>
        <v>52571139.516536966</v>
      </c>
    </row>
    <row r="6430" spans="1:14" x14ac:dyDescent="0.25">
      <c r="A6430" s="30" t="s">
        <v>48</v>
      </c>
      <c r="B6430" s="29">
        <v>123768</v>
      </c>
      <c r="C6430" s="28" t="s">
        <v>180</v>
      </c>
      <c r="D6430" s="27" t="s">
        <v>46</v>
      </c>
      <c r="E6430" s="27" t="s">
        <v>50</v>
      </c>
      <c r="F6430" s="26" t="str">
        <f>VLOOKUP(E6430,PROCV!$A$1:$B$107,2,TRUE)</f>
        <v>Educação e Criação em Artes</v>
      </c>
      <c r="G6430" s="31">
        <v>2013</v>
      </c>
      <c r="H6430" s="24">
        <v>0</v>
      </c>
      <c r="I6430" s="23" t="str">
        <f>VLOOKUP(J6430,PROCV!$E$1:$F$27,2,FALSE)</f>
        <v>50 - Mato Grosso do Sul</v>
      </c>
      <c r="J6430" s="22" t="s">
        <v>179</v>
      </c>
      <c r="K6430" s="22">
        <v>0</v>
      </c>
      <c r="L6430" s="21">
        <v>399378.2</v>
      </c>
      <c r="M6430" s="20">
        <f>VLOOKUP(G6430,PROCV!$A$110:$B$119,2,FALSE)</f>
        <v>1.2516937980127849</v>
      </c>
      <c r="N6430" s="17">
        <f t="shared" si="100"/>
        <v>499899.21600150963</v>
      </c>
    </row>
    <row r="6431" spans="1:14" x14ac:dyDescent="0.25">
      <c r="A6431" s="30" t="s">
        <v>48</v>
      </c>
      <c r="B6431" s="29">
        <v>1210199</v>
      </c>
      <c r="C6431" s="28" t="s">
        <v>178</v>
      </c>
      <c r="D6431" s="27" t="s">
        <v>46</v>
      </c>
      <c r="E6431" s="27" t="s">
        <v>50</v>
      </c>
      <c r="F6431" s="26" t="str">
        <f>VLOOKUP(E6431,PROCV!$A$1:$B$107,2,TRUE)</f>
        <v>Educação e Criação em Artes</v>
      </c>
      <c r="G6431" s="25">
        <v>2013</v>
      </c>
      <c r="H6431" s="24">
        <v>0</v>
      </c>
      <c r="I6431" s="23" t="str">
        <f>VLOOKUP(J6431,PROCV!$E$1:$F$27,2,FALSE)</f>
        <v>23 - Ceará</v>
      </c>
      <c r="J6431" s="22" t="s">
        <v>52</v>
      </c>
      <c r="K6431" s="22">
        <v>0</v>
      </c>
      <c r="L6431" s="21">
        <v>399000</v>
      </c>
      <c r="M6431" s="20">
        <f>VLOOKUP(G6431,PROCV!$A$110:$B$119,2,FALSE)</f>
        <v>1.2516937980127849</v>
      </c>
      <c r="N6431" s="17">
        <f t="shared" si="100"/>
        <v>499425.82540710119</v>
      </c>
    </row>
    <row r="6432" spans="1:14" ht="26.25" x14ac:dyDescent="0.25">
      <c r="A6432" s="30" t="s">
        <v>48</v>
      </c>
      <c r="B6432" s="29">
        <v>133342</v>
      </c>
      <c r="C6432" s="28" t="s">
        <v>177</v>
      </c>
      <c r="D6432" s="27" t="s">
        <v>46</v>
      </c>
      <c r="E6432" s="27" t="s">
        <v>50</v>
      </c>
      <c r="F6432" s="26" t="str">
        <f>VLOOKUP(E6432,PROCV!$A$1:$B$107,2,TRUE)</f>
        <v>Educação e Criação em Artes</v>
      </c>
      <c r="G6432" s="31">
        <v>2013</v>
      </c>
      <c r="H6432" s="24">
        <v>0</v>
      </c>
      <c r="I6432" s="23" t="str">
        <f>VLOOKUP(J6432,PROCV!$E$1:$F$27,2,FALSE)</f>
        <v>53 - Distrito Federal</v>
      </c>
      <c r="J6432" s="22" t="s">
        <v>75</v>
      </c>
      <c r="K6432" s="22">
        <v>0</v>
      </c>
      <c r="L6432" s="21">
        <v>2600000</v>
      </c>
      <c r="M6432" s="20">
        <f>VLOOKUP(G6432,PROCV!$A$110:$B$119,2,FALSE)</f>
        <v>1.2516937980127849</v>
      </c>
      <c r="N6432" s="17">
        <f t="shared" si="100"/>
        <v>3254403.8748332406</v>
      </c>
    </row>
    <row r="6433" spans="1:14" x14ac:dyDescent="0.25">
      <c r="A6433" s="30" t="s">
        <v>48</v>
      </c>
      <c r="B6433" s="29">
        <v>137414</v>
      </c>
      <c r="C6433" s="28" t="s">
        <v>136</v>
      </c>
      <c r="D6433" s="27" t="s">
        <v>46</v>
      </c>
      <c r="E6433" s="27" t="s">
        <v>50</v>
      </c>
      <c r="F6433" s="26" t="str">
        <f>VLOOKUP(E6433,PROCV!$A$1:$B$107,2,TRUE)</f>
        <v>Educação e Criação em Artes</v>
      </c>
      <c r="G6433" s="25">
        <v>2013</v>
      </c>
      <c r="H6433" s="24">
        <v>0</v>
      </c>
      <c r="I6433" s="23" t="str">
        <f>VLOOKUP(J6433,PROCV!$E$1:$F$27,2,FALSE)</f>
        <v>17 - Tocantins</v>
      </c>
      <c r="J6433" s="22" t="s">
        <v>64</v>
      </c>
      <c r="K6433" s="22">
        <v>0</v>
      </c>
      <c r="L6433" s="21">
        <v>100000</v>
      </c>
      <c r="M6433" s="20">
        <f>VLOOKUP(G6433,PROCV!$A$110:$B$119,2,FALSE)</f>
        <v>1.2516937980127849</v>
      </c>
      <c r="N6433" s="17">
        <f t="shared" si="100"/>
        <v>125169.3798012785</v>
      </c>
    </row>
    <row r="6434" spans="1:14" x14ac:dyDescent="0.25">
      <c r="A6434" s="30" t="s">
        <v>48</v>
      </c>
      <c r="B6434" s="29">
        <v>1210235</v>
      </c>
      <c r="C6434" s="28" t="s">
        <v>176</v>
      </c>
      <c r="D6434" s="27" t="s">
        <v>46</v>
      </c>
      <c r="E6434" s="27" t="s">
        <v>50</v>
      </c>
      <c r="F6434" s="26" t="str">
        <f>VLOOKUP(E6434,PROCV!$A$1:$B$107,2,TRUE)</f>
        <v>Educação e Criação em Artes</v>
      </c>
      <c r="G6434" s="25">
        <v>2013</v>
      </c>
      <c r="H6434" s="24">
        <v>0</v>
      </c>
      <c r="I6434" s="23" t="str">
        <f>VLOOKUP(J6434,PROCV!$E$1:$F$27,2,FALSE)</f>
        <v>22 - Piauí</v>
      </c>
      <c r="J6434" s="22" t="s">
        <v>77</v>
      </c>
      <c r="K6434" s="22">
        <v>0</v>
      </c>
      <c r="L6434" s="21">
        <v>100000</v>
      </c>
      <c r="M6434" s="20">
        <f>VLOOKUP(G6434,PROCV!$A$110:$B$119,2,FALSE)</f>
        <v>1.2516937980127849</v>
      </c>
      <c r="N6434" s="17">
        <f t="shared" si="100"/>
        <v>125169.3798012785</v>
      </c>
    </row>
    <row r="6435" spans="1:14" x14ac:dyDescent="0.25">
      <c r="A6435" s="30" t="s">
        <v>48</v>
      </c>
      <c r="B6435" s="29">
        <v>1210038</v>
      </c>
      <c r="C6435" s="28" t="s">
        <v>175</v>
      </c>
      <c r="D6435" s="27" t="s">
        <v>46</v>
      </c>
      <c r="E6435" s="27" t="s">
        <v>50</v>
      </c>
      <c r="F6435" s="26" t="str">
        <f>VLOOKUP(E6435,PROCV!$A$1:$B$107,2,TRUE)</f>
        <v>Educação e Criação em Artes</v>
      </c>
      <c r="G6435" s="31">
        <v>2013</v>
      </c>
      <c r="H6435" s="24">
        <v>0</v>
      </c>
      <c r="I6435" s="23" t="str">
        <f>VLOOKUP(J6435,PROCV!$E$1:$F$27,2,FALSE)</f>
        <v>27 - Alagoas</v>
      </c>
      <c r="J6435" s="22" t="s">
        <v>65</v>
      </c>
      <c r="K6435" s="22">
        <v>0</v>
      </c>
      <c r="L6435" s="21">
        <v>250000</v>
      </c>
      <c r="M6435" s="20">
        <f>VLOOKUP(G6435,PROCV!$A$110:$B$119,2,FALSE)</f>
        <v>1.2516937980127849</v>
      </c>
      <c r="N6435" s="17">
        <f t="shared" si="100"/>
        <v>312923.44950319623</v>
      </c>
    </row>
    <row r="6436" spans="1:14" ht="15.75" x14ac:dyDescent="0.25">
      <c r="A6436" s="30" t="s">
        <v>48</v>
      </c>
      <c r="B6436" s="36">
        <v>139196</v>
      </c>
      <c r="C6436" s="35" t="s">
        <v>174</v>
      </c>
      <c r="D6436" s="34" t="s">
        <v>50</v>
      </c>
      <c r="E6436" s="34" t="s">
        <v>9</v>
      </c>
      <c r="F6436" s="26" t="str">
        <f>VLOOKUP(E6436,PROCV!$A$1:$B$107,2,TRUE)</f>
        <v>Patrimônio</v>
      </c>
      <c r="G6436" s="33">
        <v>2014</v>
      </c>
      <c r="H6436" s="24">
        <v>0</v>
      </c>
      <c r="I6436" s="23" t="str">
        <f>VLOOKUP(J6436,PROCV!$E$1:$F$27,2,FALSE)</f>
        <v>35 - São Paulo</v>
      </c>
      <c r="J6436" s="22" t="s">
        <v>76</v>
      </c>
      <c r="K6436" s="22">
        <v>0</v>
      </c>
      <c r="L6436" s="32">
        <v>300000</v>
      </c>
      <c r="M6436" s="20">
        <f>VLOOKUP(G6436,PROCV!$A$110:$B$119,2,FALSE)</f>
        <v>1.1763213509825461</v>
      </c>
      <c r="N6436" s="17">
        <f t="shared" si="100"/>
        <v>352896.4052947638</v>
      </c>
    </row>
    <row r="6437" spans="1:14" ht="15.75" x14ac:dyDescent="0.25">
      <c r="A6437" s="30" t="s">
        <v>48</v>
      </c>
      <c r="B6437" s="36">
        <v>145083</v>
      </c>
      <c r="C6437" s="35" t="s">
        <v>173</v>
      </c>
      <c r="D6437" s="34" t="s">
        <v>50</v>
      </c>
      <c r="E6437" s="34" t="s">
        <v>50</v>
      </c>
      <c r="F6437" s="26" t="str">
        <f>VLOOKUP(E6437,PROCV!$A$1:$B$107,2,TRUE)</f>
        <v>Educação e Criação em Artes</v>
      </c>
      <c r="G6437" s="38">
        <v>2014</v>
      </c>
      <c r="H6437" s="24">
        <v>0</v>
      </c>
      <c r="I6437" s="23" t="str">
        <f>VLOOKUP(J6437,PROCV!$E$1:$F$27,2,FALSE)</f>
        <v>26 - Pernambuco</v>
      </c>
      <c r="J6437" s="22" t="s">
        <v>44</v>
      </c>
      <c r="K6437" s="22">
        <v>0</v>
      </c>
      <c r="L6437" s="32">
        <v>500000</v>
      </c>
      <c r="M6437" s="20">
        <f>VLOOKUP(G6437,PROCV!$A$110:$B$119,2,FALSE)</f>
        <v>1.1763213509825461</v>
      </c>
      <c r="N6437" s="17">
        <f t="shared" si="100"/>
        <v>588160.67549127305</v>
      </c>
    </row>
    <row r="6438" spans="1:14" ht="15.75" x14ac:dyDescent="0.25">
      <c r="A6438" s="30" t="s">
        <v>48</v>
      </c>
      <c r="B6438" s="36">
        <v>145152</v>
      </c>
      <c r="C6438" s="35" t="s">
        <v>172</v>
      </c>
      <c r="D6438" s="34" t="s">
        <v>50</v>
      </c>
      <c r="E6438" s="34" t="s">
        <v>50</v>
      </c>
      <c r="F6438" s="26" t="str">
        <f>VLOOKUP(E6438,PROCV!$A$1:$B$107,2,TRUE)</f>
        <v>Educação e Criação em Artes</v>
      </c>
      <c r="G6438" s="38">
        <v>2014</v>
      </c>
      <c r="H6438" s="24">
        <v>0</v>
      </c>
      <c r="I6438" s="23" t="str">
        <f>VLOOKUP(J6438,PROCV!$E$1:$F$27,2,FALSE)</f>
        <v>26 - Pernambuco</v>
      </c>
      <c r="J6438" s="22" t="s">
        <v>44</v>
      </c>
      <c r="K6438" s="22">
        <v>0</v>
      </c>
      <c r="L6438" s="32">
        <v>170000</v>
      </c>
      <c r="M6438" s="20">
        <f>VLOOKUP(G6438,PROCV!$A$110:$B$119,2,FALSE)</f>
        <v>1.1763213509825461</v>
      </c>
      <c r="N6438" s="17">
        <f t="shared" si="100"/>
        <v>199974.62966703283</v>
      </c>
    </row>
    <row r="6439" spans="1:14" ht="15.75" x14ac:dyDescent="0.25">
      <c r="A6439" s="30" t="s">
        <v>48</v>
      </c>
      <c r="B6439" s="36">
        <v>1311505</v>
      </c>
      <c r="C6439" s="35" t="s">
        <v>171</v>
      </c>
      <c r="D6439" s="34" t="s">
        <v>50</v>
      </c>
      <c r="E6439" s="34" t="s">
        <v>50</v>
      </c>
      <c r="F6439" s="26" t="str">
        <f>VLOOKUP(E6439,PROCV!$A$1:$B$107,2,TRUE)</f>
        <v>Educação e Criação em Artes</v>
      </c>
      <c r="G6439" s="33">
        <v>2014</v>
      </c>
      <c r="H6439" s="24">
        <v>0</v>
      </c>
      <c r="I6439" s="23" t="str">
        <f>VLOOKUP(J6439,PROCV!$E$1:$F$27,2,FALSE)</f>
        <v>43 - Rio Grande do Sul</v>
      </c>
      <c r="J6439" s="22" t="s">
        <v>56</v>
      </c>
      <c r="K6439" s="22">
        <v>0</v>
      </c>
      <c r="L6439" s="32">
        <v>100000</v>
      </c>
      <c r="M6439" s="20">
        <f>VLOOKUP(G6439,PROCV!$A$110:$B$119,2,FALSE)</f>
        <v>1.1763213509825461</v>
      </c>
      <c r="N6439" s="17">
        <f t="shared" si="100"/>
        <v>117632.13509825461</v>
      </c>
    </row>
    <row r="6440" spans="1:14" ht="15.75" x14ac:dyDescent="0.25">
      <c r="A6440" s="30" t="s">
        <v>48</v>
      </c>
      <c r="B6440" s="36">
        <v>145605</v>
      </c>
      <c r="C6440" s="35" t="s">
        <v>170</v>
      </c>
      <c r="D6440" s="34" t="s">
        <v>50</v>
      </c>
      <c r="E6440" s="34" t="s">
        <v>169</v>
      </c>
      <c r="F6440" s="26" t="str">
        <f>VLOOKUP(E6440,PROCV!$A$1:$B$107,2,TRUE)</f>
        <v>Editorial</v>
      </c>
      <c r="G6440" s="33">
        <v>2014</v>
      </c>
      <c r="H6440" s="24">
        <v>0</v>
      </c>
      <c r="I6440" s="23" t="str">
        <f>VLOOKUP(J6440,PROCV!$E$1:$F$27,2,FALSE)</f>
        <v>35 - São Paulo</v>
      </c>
      <c r="J6440" s="22" t="s">
        <v>76</v>
      </c>
      <c r="K6440" s="22">
        <v>0</v>
      </c>
      <c r="L6440" s="32">
        <v>493000</v>
      </c>
      <c r="M6440" s="20">
        <f>VLOOKUP(G6440,PROCV!$A$110:$B$119,2,FALSE)</f>
        <v>1.1763213509825461</v>
      </c>
      <c r="N6440" s="17">
        <f t="shared" si="100"/>
        <v>579926.42603439523</v>
      </c>
    </row>
    <row r="6441" spans="1:14" ht="15.75" x14ac:dyDescent="0.25">
      <c r="A6441" s="30" t="s">
        <v>48</v>
      </c>
      <c r="B6441" s="36">
        <v>1311506</v>
      </c>
      <c r="C6441" s="35" t="s">
        <v>168</v>
      </c>
      <c r="D6441" s="34" t="s">
        <v>50</v>
      </c>
      <c r="E6441" s="34" t="s">
        <v>50</v>
      </c>
      <c r="F6441" s="26" t="str">
        <f>VLOOKUP(E6441,PROCV!$A$1:$B$107,2,TRUE)</f>
        <v>Educação e Criação em Artes</v>
      </c>
      <c r="G6441" s="33">
        <v>2014</v>
      </c>
      <c r="H6441" s="24">
        <v>0</v>
      </c>
      <c r="I6441" s="23" t="str">
        <f>VLOOKUP(J6441,PROCV!$E$1:$F$27,2,FALSE)</f>
        <v>35 - São Paulo</v>
      </c>
      <c r="J6441" s="22" t="s">
        <v>76</v>
      </c>
      <c r="K6441" s="22">
        <v>0</v>
      </c>
      <c r="L6441" s="32">
        <v>100000</v>
      </c>
      <c r="M6441" s="20">
        <f>VLOOKUP(G6441,PROCV!$A$110:$B$119,2,FALSE)</f>
        <v>1.1763213509825461</v>
      </c>
      <c r="N6441" s="17">
        <f t="shared" si="100"/>
        <v>117632.13509825461</v>
      </c>
    </row>
    <row r="6442" spans="1:14" ht="15.75" x14ac:dyDescent="0.25">
      <c r="A6442" s="30" t="s">
        <v>48</v>
      </c>
      <c r="B6442" s="36">
        <v>137933</v>
      </c>
      <c r="C6442" s="35" t="s">
        <v>167</v>
      </c>
      <c r="D6442" s="34" t="s">
        <v>50</v>
      </c>
      <c r="E6442" s="34" t="s">
        <v>50</v>
      </c>
      <c r="F6442" s="26" t="str">
        <f>VLOOKUP(E6442,PROCV!$A$1:$B$107,2,TRUE)</f>
        <v>Educação e Criação em Artes</v>
      </c>
      <c r="G6442" s="38">
        <v>2014</v>
      </c>
      <c r="H6442" s="24">
        <v>0</v>
      </c>
      <c r="I6442" s="23" t="str">
        <f>VLOOKUP(J6442,PROCV!$E$1:$F$27,2,FALSE)</f>
        <v>53 - Distrito Federal</v>
      </c>
      <c r="J6442" s="22" t="s">
        <v>75</v>
      </c>
      <c r="K6442" s="22">
        <v>0</v>
      </c>
      <c r="L6442" s="32">
        <v>3000000</v>
      </c>
      <c r="M6442" s="20">
        <f>VLOOKUP(G6442,PROCV!$A$110:$B$119,2,FALSE)</f>
        <v>1.1763213509825461</v>
      </c>
      <c r="N6442" s="17">
        <f t="shared" si="100"/>
        <v>3528964.0529476381</v>
      </c>
    </row>
    <row r="6443" spans="1:14" ht="15.75" x14ac:dyDescent="0.25">
      <c r="A6443" s="30" t="s">
        <v>48</v>
      </c>
      <c r="B6443" s="36">
        <v>139199</v>
      </c>
      <c r="C6443" s="35" t="s">
        <v>166</v>
      </c>
      <c r="D6443" s="34" t="s">
        <v>50</v>
      </c>
      <c r="E6443" s="34" t="s">
        <v>50</v>
      </c>
      <c r="F6443" s="26" t="str">
        <f>VLOOKUP(E6443,PROCV!$A$1:$B$107,2,TRUE)</f>
        <v>Educação e Criação em Artes</v>
      </c>
      <c r="G6443" s="33">
        <v>2014</v>
      </c>
      <c r="H6443" s="24">
        <v>0</v>
      </c>
      <c r="I6443" s="23" t="str">
        <f>VLOOKUP(J6443,PROCV!$E$1:$F$27,2,FALSE)</f>
        <v>41 - Paraná</v>
      </c>
      <c r="J6443" s="22" t="s">
        <v>106</v>
      </c>
      <c r="K6443" s="22">
        <v>0</v>
      </c>
      <c r="L6443" s="32">
        <v>100000</v>
      </c>
      <c r="M6443" s="20">
        <f>VLOOKUP(G6443,PROCV!$A$110:$B$119,2,FALSE)</f>
        <v>1.1763213509825461</v>
      </c>
      <c r="N6443" s="17">
        <f t="shared" si="100"/>
        <v>117632.13509825461</v>
      </c>
    </row>
    <row r="6444" spans="1:14" ht="15.75" x14ac:dyDescent="0.25">
      <c r="A6444" s="30" t="s">
        <v>48</v>
      </c>
      <c r="B6444" s="36">
        <v>1311286</v>
      </c>
      <c r="C6444" s="35" t="s">
        <v>165</v>
      </c>
      <c r="D6444" s="34" t="s">
        <v>50</v>
      </c>
      <c r="E6444" s="34" t="s">
        <v>50</v>
      </c>
      <c r="F6444" s="26" t="str">
        <f>VLOOKUP(E6444,PROCV!$A$1:$B$107,2,TRUE)</f>
        <v>Educação e Criação em Artes</v>
      </c>
      <c r="G6444" s="38">
        <v>2014</v>
      </c>
      <c r="H6444" s="24">
        <v>0</v>
      </c>
      <c r="I6444" s="23" t="str">
        <f>VLOOKUP(J6444,PROCV!$E$1:$F$27,2,FALSE)</f>
        <v>51 - Mato Grosso</v>
      </c>
      <c r="J6444" s="22" t="s">
        <v>99</v>
      </c>
      <c r="K6444" s="22">
        <v>0</v>
      </c>
      <c r="L6444" s="32">
        <v>200000</v>
      </c>
      <c r="M6444" s="20">
        <f>VLOOKUP(G6444,PROCV!$A$110:$B$119,2,FALSE)</f>
        <v>1.1763213509825461</v>
      </c>
      <c r="N6444" s="17">
        <f t="shared" si="100"/>
        <v>235264.27019650923</v>
      </c>
    </row>
    <row r="6445" spans="1:14" ht="15.75" x14ac:dyDescent="0.25">
      <c r="A6445" s="30" t="s">
        <v>48</v>
      </c>
      <c r="B6445" s="36">
        <v>138029</v>
      </c>
      <c r="C6445" s="35" t="s">
        <v>164</v>
      </c>
      <c r="D6445" s="34" t="s">
        <v>50</v>
      </c>
      <c r="E6445" s="34" t="s">
        <v>50</v>
      </c>
      <c r="F6445" s="26" t="str">
        <f>VLOOKUP(E6445,PROCV!$A$1:$B$107,2,TRUE)</f>
        <v>Educação e Criação em Artes</v>
      </c>
      <c r="G6445" s="38">
        <v>2014</v>
      </c>
      <c r="H6445" s="24">
        <v>0</v>
      </c>
      <c r="I6445" s="23" t="str">
        <f>VLOOKUP(J6445,PROCV!$E$1:$F$27,2,FALSE)</f>
        <v>29 - Bahia</v>
      </c>
      <c r="J6445" s="22" t="s">
        <v>73</v>
      </c>
      <c r="K6445" s="22">
        <v>0</v>
      </c>
      <c r="L6445" s="32">
        <v>200000</v>
      </c>
      <c r="M6445" s="20">
        <f>VLOOKUP(G6445,PROCV!$A$110:$B$119,2,FALSE)</f>
        <v>1.1763213509825461</v>
      </c>
      <c r="N6445" s="17">
        <f t="shared" si="100"/>
        <v>235264.27019650923</v>
      </c>
    </row>
    <row r="6446" spans="1:14" ht="15.75" x14ac:dyDescent="0.25">
      <c r="A6446" s="30" t="s">
        <v>48</v>
      </c>
      <c r="B6446" s="36">
        <v>138030</v>
      </c>
      <c r="C6446" s="35" t="s">
        <v>163</v>
      </c>
      <c r="D6446" s="34" t="s">
        <v>50</v>
      </c>
      <c r="E6446" s="34" t="s">
        <v>50</v>
      </c>
      <c r="F6446" s="26" t="str">
        <f>VLOOKUP(E6446,PROCV!$A$1:$B$107,2,TRUE)</f>
        <v>Educação e Criação em Artes</v>
      </c>
      <c r="G6446" s="38">
        <v>2014</v>
      </c>
      <c r="H6446" s="24">
        <v>0</v>
      </c>
      <c r="I6446" s="23" t="str">
        <f>VLOOKUP(J6446,PROCV!$E$1:$F$27,2,FALSE)</f>
        <v>29 - Bahia</v>
      </c>
      <c r="J6446" s="22" t="s">
        <v>73</v>
      </c>
      <c r="K6446" s="22">
        <v>0</v>
      </c>
      <c r="L6446" s="32">
        <v>200000</v>
      </c>
      <c r="M6446" s="20">
        <f>VLOOKUP(G6446,PROCV!$A$110:$B$119,2,FALSE)</f>
        <v>1.1763213509825461</v>
      </c>
      <c r="N6446" s="17">
        <f t="shared" si="100"/>
        <v>235264.27019650923</v>
      </c>
    </row>
    <row r="6447" spans="1:14" ht="15.75" x14ac:dyDescent="0.25">
      <c r="A6447" s="30" t="s">
        <v>48</v>
      </c>
      <c r="B6447" s="36">
        <v>146618</v>
      </c>
      <c r="C6447" s="35" t="s">
        <v>162</v>
      </c>
      <c r="D6447" s="34" t="s">
        <v>50</v>
      </c>
      <c r="E6447" s="34" t="s">
        <v>50</v>
      </c>
      <c r="F6447" s="26" t="str">
        <f>VLOOKUP(E6447,PROCV!$A$1:$B$107,2,TRUE)</f>
        <v>Educação e Criação em Artes</v>
      </c>
      <c r="G6447" s="33">
        <v>2014</v>
      </c>
      <c r="H6447" s="24">
        <v>0</v>
      </c>
      <c r="I6447" s="23" t="str">
        <f>VLOOKUP(J6447,PROCV!$E$1:$F$27,2,FALSE)</f>
        <v>31 - Minas Gerais</v>
      </c>
      <c r="J6447" s="22" t="s">
        <v>85</v>
      </c>
      <c r="K6447" s="22">
        <v>0</v>
      </c>
      <c r="L6447" s="32">
        <v>400000</v>
      </c>
      <c r="M6447" s="20">
        <f>VLOOKUP(G6447,PROCV!$A$110:$B$119,2,FALSE)</f>
        <v>1.1763213509825461</v>
      </c>
      <c r="N6447" s="17">
        <f t="shared" si="100"/>
        <v>470528.54039301845</v>
      </c>
    </row>
    <row r="6448" spans="1:14" ht="15.75" x14ac:dyDescent="0.25">
      <c r="A6448" s="30" t="s">
        <v>48</v>
      </c>
      <c r="B6448" s="36">
        <v>137282</v>
      </c>
      <c r="C6448" s="35" t="s">
        <v>161</v>
      </c>
      <c r="D6448" s="34" t="s">
        <v>4</v>
      </c>
      <c r="E6448" s="34" t="s">
        <v>160</v>
      </c>
      <c r="F6448" s="26" t="str">
        <f>VLOOKUP(E6448,PROCV!$A$1:$B$107,2,TRUE)</f>
        <v>Audiovisual</v>
      </c>
      <c r="G6448" s="38">
        <v>2014</v>
      </c>
      <c r="H6448" s="24">
        <v>0</v>
      </c>
      <c r="I6448" s="23" t="str">
        <f>VLOOKUP(J6448,PROCV!$E$1:$F$27,2,FALSE)</f>
        <v>12 - Acre</v>
      </c>
      <c r="J6448" s="22" t="s">
        <v>71</v>
      </c>
      <c r="K6448" s="22">
        <v>0</v>
      </c>
      <c r="L6448" s="32">
        <v>294500.05</v>
      </c>
      <c r="M6448" s="20">
        <f>VLOOKUP(G6448,PROCV!$A$110:$B$119,2,FALSE)</f>
        <v>1.1763213509825461</v>
      </c>
      <c r="N6448" s="17">
        <f t="shared" si="100"/>
        <v>346426.69668042735</v>
      </c>
    </row>
    <row r="6449" spans="1:14" ht="15.75" x14ac:dyDescent="0.25">
      <c r="A6449" s="30" t="s">
        <v>48</v>
      </c>
      <c r="B6449" s="36">
        <v>126340</v>
      </c>
      <c r="C6449" s="35" t="s">
        <v>159</v>
      </c>
      <c r="D6449" s="37" t="s">
        <v>50</v>
      </c>
      <c r="E6449" s="37" t="s">
        <v>50</v>
      </c>
      <c r="F6449" s="26" t="str">
        <f>VLOOKUP(E6449,PROCV!$A$1:$B$107,2,TRUE)</f>
        <v>Educação e Criação em Artes</v>
      </c>
      <c r="G6449" s="33">
        <v>2014</v>
      </c>
      <c r="H6449" s="24">
        <v>0</v>
      </c>
      <c r="I6449" s="23" t="str">
        <f>VLOOKUP(J6449,PROCV!$E$1:$F$27,2,FALSE)</f>
        <v>35 - São Paulo</v>
      </c>
      <c r="J6449" s="22" t="s">
        <v>76</v>
      </c>
      <c r="K6449" s="22">
        <v>0</v>
      </c>
      <c r="L6449" s="32">
        <v>160000</v>
      </c>
      <c r="M6449" s="20">
        <f>VLOOKUP(G6449,PROCV!$A$110:$B$119,2,FALSE)</f>
        <v>1.1763213509825461</v>
      </c>
      <c r="N6449" s="17">
        <f t="shared" si="100"/>
        <v>188211.41615720736</v>
      </c>
    </row>
    <row r="6450" spans="1:14" ht="15.75" x14ac:dyDescent="0.25">
      <c r="A6450" s="30" t="s">
        <v>48</v>
      </c>
      <c r="B6450" s="36">
        <v>146867</v>
      </c>
      <c r="C6450" s="35" t="s">
        <v>158</v>
      </c>
      <c r="D6450" s="37" t="s">
        <v>50</v>
      </c>
      <c r="E6450" s="37" t="s">
        <v>50</v>
      </c>
      <c r="F6450" s="26" t="str">
        <f>VLOOKUP(E6450,PROCV!$A$1:$B$107,2,TRUE)</f>
        <v>Educação e Criação em Artes</v>
      </c>
      <c r="G6450" s="33">
        <v>2014</v>
      </c>
      <c r="H6450" s="24">
        <v>0</v>
      </c>
      <c r="I6450" s="23" t="str">
        <f>VLOOKUP(J6450,PROCV!$E$1:$F$27,2,FALSE)</f>
        <v>31 - Minas Gerais</v>
      </c>
      <c r="J6450" s="22" t="s">
        <v>85</v>
      </c>
      <c r="K6450" s="22">
        <v>0</v>
      </c>
      <c r="L6450" s="32">
        <v>100000</v>
      </c>
      <c r="M6450" s="20">
        <f>VLOOKUP(G6450,PROCV!$A$110:$B$119,2,FALSE)</f>
        <v>1.1763213509825461</v>
      </c>
      <c r="N6450" s="17">
        <f t="shared" si="100"/>
        <v>117632.13509825461</v>
      </c>
    </row>
    <row r="6451" spans="1:14" ht="15.75" x14ac:dyDescent="0.25">
      <c r="A6451" s="30" t="s">
        <v>48</v>
      </c>
      <c r="B6451" s="36">
        <v>145604</v>
      </c>
      <c r="C6451" s="35" t="s">
        <v>157</v>
      </c>
      <c r="D6451" s="37" t="s">
        <v>50</v>
      </c>
      <c r="E6451" s="37" t="s">
        <v>50</v>
      </c>
      <c r="F6451" s="26" t="str">
        <f>VLOOKUP(E6451,PROCV!$A$1:$B$107,2,TRUE)</f>
        <v>Educação e Criação em Artes</v>
      </c>
      <c r="G6451" s="33">
        <v>2014</v>
      </c>
      <c r="H6451" s="24">
        <v>0</v>
      </c>
      <c r="I6451" s="23" t="str">
        <f>VLOOKUP(J6451,PROCV!$E$1:$F$27,2,FALSE)</f>
        <v>35 - São Paulo</v>
      </c>
      <c r="J6451" s="22" t="s">
        <v>76</v>
      </c>
      <c r="K6451" s="22">
        <v>0</v>
      </c>
      <c r="L6451" s="32">
        <v>100000</v>
      </c>
      <c r="M6451" s="20">
        <f>VLOOKUP(G6451,PROCV!$A$110:$B$119,2,FALSE)</f>
        <v>1.1763213509825461</v>
      </c>
      <c r="N6451" s="17">
        <f t="shared" si="100"/>
        <v>117632.13509825461</v>
      </c>
    </row>
    <row r="6452" spans="1:14" ht="15.75" x14ac:dyDescent="0.25">
      <c r="A6452" s="30" t="s">
        <v>48</v>
      </c>
      <c r="B6452" s="36">
        <v>146915</v>
      </c>
      <c r="C6452" s="35" t="s">
        <v>156</v>
      </c>
      <c r="D6452" s="37" t="s">
        <v>50</v>
      </c>
      <c r="E6452" s="34" t="s">
        <v>155</v>
      </c>
      <c r="F6452" s="26" t="str">
        <f>VLOOKUP(E6452,PROCV!$A$1:$B$107,2,TRUE)</f>
        <v>Patrimônio</v>
      </c>
      <c r="G6452" s="33">
        <v>2014</v>
      </c>
      <c r="H6452" s="24">
        <v>0</v>
      </c>
      <c r="I6452" s="23" t="str">
        <f>VLOOKUP(J6452,PROCV!$E$1:$F$27,2,FALSE)</f>
        <v>35 - São Paulo</v>
      </c>
      <c r="J6452" s="22" t="s">
        <v>76</v>
      </c>
      <c r="K6452" s="22">
        <v>0</v>
      </c>
      <c r="L6452" s="32">
        <v>978209.5</v>
      </c>
      <c r="M6452" s="20">
        <f>VLOOKUP(G6452,PROCV!$A$110:$B$119,2,FALSE)</f>
        <v>1.1763213509825461</v>
      </c>
      <c r="N6452" s="17">
        <f t="shared" si="100"/>
        <v>1150688.7205839609</v>
      </c>
    </row>
    <row r="6453" spans="1:14" ht="15.75" x14ac:dyDescent="0.25">
      <c r="A6453" s="30" t="s">
        <v>48</v>
      </c>
      <c r="B6453" s="36">
        <v>146931</v>
      </c>
      <c r="C6453" s="35" t="s">
        <v>154</v>
      </c>
      <c r="D6453" s="37" t="s">
        <v>50</v>
      </c>
      <c r="E6453" s="37" t="s">
        <v>50</v>
      </c>
      <c r="F6453" s="26" t="str">
        <f>VLOOKUP(E6453,PROCV!$A$1:$B$107,2,TRUE)</f>
        <v>Educação e Criação em Artes</v>
      </c>
      <c r="G6453" s="38">
        <v>2014</v>
      </c>
      <c r="H6453" s="24">
        <v>0</v>
      </c>
      <c r="I6453" s="23" t="str">
        <f>VLOOKUP(J6453,PROCV!$E$1:$F$27,2,FALSE)</f>
        <v>15 - Pará</v>
      </c>
      <c r="J6453" s="22" t="s">
        <v>140</v>
      </c>
      <c r="K6453" s="22">
        <v>0</v>
      </c>
      <c r="L6453" s="32">
        <v>100000</v>
      </c>
      <c r="M6453" s="20">
        <f>VLOOKUP(G6453,PROCV!$A$110:$B$119,2,FALSE)</f>
        <v>1.1763213509825461</v>
      </c>
      <c r="N6453" s="17">
        <f t="shared" si="100"/>
        <v>117632.13509825461</v>
      </c>
    </row>
    <row r="6454" spans="1:14" ht="15.75" x14ac:dyDescent="0.25">
      <c r="A6454" s="30" t="s">
        <v>48</v>
      </c>
      <c r="B6454" s="36">
        <v>144527</v>
      </c>
      <c r="C6454" s="35" t="s">
        <v>153</v>
      </c>
      <c r="D6454" s="34" t="s">
        <v>50</v>
      </c>
      <c r="E6454" s="37" t="s">
        <v>50</v>
      </c>
      <c r="F6454" s="26" t="str">
        <f>VLOOKUP(E6454,PROCV!$A$1:$B$107,2,TRUE)</f>
        <v>Educação e Criação em Artes</v>
      </c>
      <c r="G6454" s="33">
        <v>2014</v>
      </c>
      <c r="H6454" s="24">
        <v>0</v>
      </c>
      <c r="I6454" s="23" t="str">
        <f>VLOOKUP(J6454,PROCV!$E$1:$F$27,2,FALSE)</f>
        <v>33 - Rio de Janeiro</v>
      </c>
      <c r="J6454" s="22" t="s">
        <v>82</v>
      </c>
      <c r="K6454" s="22">
        <v>0</v>
      </c>
      <c r="L6454" s="32">
        <v>749647.5</v>
      </c>
      <c r="M6454" s="20">
        <f>VLOOKUP(G6454,PROCV!$A$110:$B$119,2,FALSE)</f>
        <v>1.1763213509825461</v>
      </c>
      <c r="N6454" s="17">
        <f t="shared" si="100"/>
        <v>881826.35996068816</v>
      </c>
    </row>
    <row r="6455" spans="1:14" ht="15.75" x14ac:dyDescent="0.25">
      <c r="A6455" s="30" t="s">
        <v>48</v>
      </c>
      <c r="B6455" s="36">
        <v>139197</v>
      </c>
      <c r="C6455" s="35" t="s">
        <v>152</v>
      </c>
      <c r="D6455" s="37" t="s">
        <v>50</v>
      </c>
      <c r="E6455" s="37" t="s">
        <v>50</v>
      </c>
      <c r="F6455" s="26" t="str">
        <f>VLOOKUP(E6455,PROCV!$A$1:$B$107,2,TRUE)</f>
        <v>Educação e Criação em Artes</v>
      </c>
      <c r="G6455" s="33">
        <v>2014</v>
      </c>
      <c r="H6455" s="24">
        <v>0</v>
      </c>
      <c r="I6455" s="23" t="str">
        <f>VLOOKUP(J6455,PROCV!$E$1:$F$27,2,FALSE)</f>
        <v>41 - Paraná</v>
      </c>
      <c r="J6455" s="22" t="s">
        <v>106</v>
      </c>
      <c r="K6455" s="22">
        <v>0</v>
      </c>
      <c r="L6455" s="32">
        <v>100000</v>
      </c>
      <c r="M6455" s="20">
        <f>VLOOKUP(G6455,PROCV!$A$110:$B$119,2,FALSE)</f>
        <v>1.1763213509825461</v>
      </c>
      <c r="N6455" s="17">
        <f t="shared" si="100"/>
        <v>117632.13509825461</v>
      </c>
    </row>
    <row r="6456" spans="1:14" ht="15.75" x14ac:dyDescent="0.25">
      <c r="A6456" s="30" t="s">
        <v>48</v>
      </c>
      <c r="B6456" s="36">
        <v>146908</v>
      </c>
      <c r="C6456" s="35" t="s">
        <v>151</v>
      </c>
      <c r="D6456" s="37" t="s">
        <v>50</v>
      </c>
      <c r="E6456" s="37" t="s">
        <v>50</v>
      </c>
      <c r="F6456" s="26" t="str">
        <f>VLOOKUP(E6456,PROCV!$A$1:$B$107,2,TRUE)</f>
        <v>Educação e Criação em Artes</v>
      </c>
      <c r="G6456" s="33">
        <v>2014</v>
      </c>
      <c r="H6456" s="24">
        <v>0</v>
      </c>
      <c r="I6456" s="23" t="str">
        <f>VLOOKUP(J6456,PROCV!$E$1:$F$27,2,FALSE)</f>
        <v>35 - São Paulo</v>
      </c>
      <c r="J6456" s="22" t="s">
        <v>76</v>
      </c>
      <c r="K6456" s="22">
        <v>0</v>
      </c>
      <c r="L6456" s="32">
        <v>999800</v>
      </c>
      <c r="M6456" s="20">
        <f>VLOOKUP(G6456,PROCV!$A$110:$B$119,2,FALSE)</f>
        <v>1.1763213509825461</v>
      </c>
      <c r="N6456" s="17">
        <f t="shared" si="100"/>
        <v>1176086.0867123497</v>
      </c>
    </row>
    <row r="6457" spans="1:14" ht="15.75" x14ac:dyDescent="0.25">
      <c r="A6457" s="30" t="s">
        <v>48</v>
      </c>
      <c r="B6457" s="36">
        <v>146378</v>
      </c>
      <c r="C6457" s="35" t="s">
        <v>150</v>
      </c>
      <c r="D6457" s="34" t="s">
        <v>50</v>
      </c>
      <c r="E6457" s="37" t="s">
        <v>50</v>
      </c>
      <c r="F6457" s="26" t="str">
        <f>VLOOKUP(E6457,PROCV!$A$1:$B$107,2,TRUE)</f>
        <v>Educação e Criação em Artes</v>
      </c>
      <c r="G6457" s="38">
        <v>2014</v>
      </c>
      <c r="H6457" s="24">
        <v>0</v>
      </c>
      <c r="I6457" s="23" t="str">
        <f>VLOOKUP(J6457,PROCV!$E$1:$F$27,2,FALSE)</f>
        <v>16 - Amapá</v>
      </c>
      <c r="J6457" s="22" t="s">
        <v>61</v>
      </c>
      <c r="K6457" s="22">
        <v>0</v>
      </c>
      <c r="L6457" s="32">
        <v>400000</v>
      </c>
      <c r="M6457" s="20">
        <f>VLOOKUP(G6457,PROCV!$A$110:$B$119,2,FALSE)</f>
        <v>1.1763213509825461</v>
      </c>
      <c r="N6457" s="17">
        <f t="shared" si="100"/>
        <v>470528.54039301845</v>
      </c>
    </row>
    <row r="6458" spans="1:14" ht="15.75" x14ac:dyDescent="0.25">
      <c r="A6458" s="30" t="s">
        <v>48</v>
      </c>
      <c r="B6458" s="36">
        <v>146734</v>
      </c>
      <c r="C6458" s="35" t="s">
        <v>149</v>
      </c>
      <c r="D6458" s="37" t="s">
        <v>50</v>
      </c>
      <c r="E6458" s="37" t="s">
        <v>50</v>
      </c>
      <c r="F6458" s="26" t="str">
        <f>VLOOKUP(E6458,PROCV!$A$1:$B$107,2,TRUE)</f>
        <v>Educação e Criação em Artes</v>
      </c>
      <c r="G6458" s="33">
        <v>2014</v>
      </c>
      <c r="H6458" s="24">
        <v>0</v>
      </c>
      <c r="I6458" s="23" t="str">
        <f>VLOOKUP(J6458,PROCV!$E$1:$F$27,2,FALSE)</f>
        <v>35 - São Paulo</v>
      </c>
      <c r="J6458" s="22" t="s">
        <v>76</v>
      </c>
      <c r="K6458" s="22">
        <v>0</v>
      </c>
      <c r="L6458" s="32">
        <v>843000</v>
      </c>
      <c r="M6458" s="20">
        <f>VLOOKUP(G6458,PROCV!$A$110:$B$119,2,FALSE)</f>
        <v>1.1763213509825461</v>
      </c>
      <c r="N6458" s="17">
        <f t="shared" si="100"/>
        <v>991638.89887828636</v>
      </c>
    </row>
    <row r="6459" spans="1:14" ht="15.75" x14ac:dyDescent="0.25">
      <c r="A6459" s="30" t="s">
        <v>48</v>
      </c>
      <c r="B6459" s="36">
        <v>1311144</v>
      </c>
      <c r="C6459" s="35" t="s">
        <v>148</v>
      </c>
      <c r="D6459" s="34" t="s">
        <v>50</v>
      </c>
      <c r="E6459" s="37" t="s">
        <v>50</v>
      </c>
      <c r="F6459" s="26" t="str">
        <f>VLOOKUP(E6459,PROCV!$A$1:$B$107,2,TRUE)</f>
        <v>Educação e Criação em Artes</v>
      </c>
      <c r="G6459" s="38">
        <v>2014</v>
      </c>
      <c r="H6459" s="24">
        <v>0</v>
      </c>
      <c r="I6459" s="23" t="str">
        <f>VLOOKUP(J6459,PROCV!$E$1:$F$27,2,FALSE)</f>
        <v>17 - Tocantins</v>
      </c>
      <c r="J6459" s="22" t="s">
        <v>64</v>
      </c>
      <c r="K6459" s="22">
        <v>0</v>
      </c>
      <c r="L6459" s="32">
        <v>500000</v>
      </c>
      <c r="M6459" s="20">
        <f>VLOOKUP(G6459,PROCV!$A$110:$B$119,2,FALSE)</f>
        <v>1.1763213509825461</v>
      </c>
      <c r="N6459" s="17">
        <f t="shared" si="100"/>
        <v>588160.67549127305</v>
      </c>
    </row>
    <row r="6460" spans="1:14" ht="15.75" x14ac:dyDescent="0.25">
      <c r="A6460" s="30" t="s">
        <v>48</v>
      </c>
      <c r="B6460" s="36">
        <v>139357</v>
      </c>
      <c r="C6460" s="35" t="s">
        <v>147</v>
      </c>
      <c r="D6460" s="34" t="s">
        <v>50</v>
      </c>
      <c r="E6460" s="37" t="s">
        <v>50</v>
      </c>
      <c r="F6460" s="26" t="str">
        <f>VLOOKUP(E6460,PROCV!$A$1:$B$107,2,TRUE)</f>
        <v>Educação e Criação em Artes</v>
      </c>
      <c r="G6460" s="33">
        <v>2014</v>
      </c>
      <c r="H6460" s="24">
        <v>0</v>
      </c>
      <c r="I6460" s="23" t="str">
        <f>VLOOKUP(J6460,PROCV!$E$1:$F$27,2,FALSE)</f>
        <v>41 - Paraná</v>
      </c>
      <c r="J6460" s="22" t="s">
        <v>106</v>
      </c>
      <c r="K6460" s="22">
        <v>0</v>
      </c>
      <c r="L6460" s="32">
        <v>100000</v>
      </c>
      <c r="M6460" s="20">
        <f>VLOOKUP(G6460,PROCV!$A$110:$B$119,2,FALSE)</f>
        <v>1.1763213509825461</v>
      </c>
      <c r="N6460" s="17">
        <f t="shared" si="100"/>
        <v>117632.13509825461</v>
      </c>
    </row>
    <row r="6461" spans="1:14" ht="15.75" x14ac:dyDescent="0.25">
      <c r="A6461" s="30" t="s">
        <v>48</v>
      </c>
      <c r="B6461" s="36">
        <v>144692</v>
      </c>
      <c r="C6461" s="35" t="s">
        <v>146</v>
      </c>
      <c r="D6461" s="34" t="s">
        <v>50</v>
      </c>
      <c r="E6461" s="34" t="s">
        <v>50</v>
      </c>
      <c r="F6461" s="26" t="str">
        <f>VLOOKUP(E6461,PROCV!$A$1:$B$107,2,TRUE)</f>
        <v>Educação e Criação em Artes</v>
      </c>
      <c r="G6461" s="38">
        <v>2014</v>
      </c>
      <c r="H6461" s="24">
        <v>0</v>
      </c>
      <c r="I6461" s="23" t="str">
        <f>VLOOKUP(J6461,PROCV!$E$1:$F$27,2,FALSE)</f>
        <v>22 - Piauí</v>
      </c>
      <c r="J6461" s="22" t="s">
        <v>77</v>
      </c>
      <c r="K6461" s="22">
        <v>0</v>
      </c>
      <c r="L6461" s="32">
        <v>250000</v>
      </c>
      <c r="M6461" s="20">
        <f>VLOOKUP(G6461,PROCV!$A$110:$B$119,2,FALSE)</f>
        <v>1.1763213509825461</v>
      </c>
      <c r="N6461" s="17">
        <f t="shared" si="100"/>
        <v>294080.33774563653</v>
      </c>
    </row>
    <row r="6462" spans="1:14" ht="15.75" x14ac:dyDescent="0.25">
      <c r="A6462" s="30" t="s">
        <v>48</v>
      </c>
      <c r="B6462" s="36">
        <v>145153</v>
      </c>
      <c r="C6462" s="35" t="s">
        <v>145</v>
      </c>
      <c r="D6462" s="34" t="s">
        <v>50</v>
      </c>
      <c r="E6462" s="34" t="s">
        <v>50</v>
      </c>
      <c r="F6462" s="26" t="str">
        <f>VLOOKUP(E6462,PROCV!$A$1:$B$107,2,TRUE)</f>
        <v>Educação e Criação em Artes</v>
      </c>
      <c r="G6462" s="38">
        <v>2014</v>
      </c>
      <c r="H6462" s="24">
        <v>0</v>
      </c>
      <c r="I6462" s="23" t="str">
        <f>VLOOKUP(J6462,PROCV!$E$1:$F$27,2,FALSE)</f>
        <v>23 - Ceará</v>
      </c>
      <c r="J6462" s="22" t="s">
        <v>52</v>
      </c>
      <c r="K6462" s="22">
        <v>0</v>
      </c>
      <c r="L6462" s="32">
        <v>283050</v>
      </c>
      <c r="M6462" s="20">
        <f>VLOOKUP(G6462,PROCV!$A$110:$B$119,2,FALSE)</f>
        <v>1.1763213509825461</v>
      </c>
      <c r="N6462" s="17">
        <f t="shared" si="100"/>
        <v>332957.75839560968</v>
      </c>
    </row>
    <row r="6463" spans="1:14" ht="15.75" x14ac:dyDescent="0.25">
      <c r="A6463" s="30" t="s">
        <v>48</v>
      </c>
      <c r="B6463" s="36">
        <v>147010</v>
      </c>
      <c r="C6463" s="35" t="s">
        <v>144</v>
      </c>
      <c r="D6463" s="37" t="s">
        <v>50</v>
      </c>
      <c r="E6463" s="34" t="s">
        <v>50</v>
      </c>
      <c r="F6463" s="26" t="str">
        <f>VLOOKUP(E6463,PROCV!$A$1:$B$107,2,TRUE)</f>
        <v>Educação e Criação em Artes</v>
      </c>
      <c r="G6463" s="33">
        <v>2014</v>
      </c>
      <c r="H6463" s="24">
        <v>0</v>
      </c>
      <c r="I6463" s="23" t="str">
        <f>VLOOKUP(J6463,PROCV!$E$1:$F$27,2,FALSE)</f>
        <v>35 - São Paulo</v>
      </c>
      <c r="J6463" s="22" t="s">
        <v>76</v>
      </c>
      <c r="K6463" s="22">
        <v>0</v>
      </c>
      <c r="L6463" s="32">
        <v>100000</v>
      </c>
      <c r="M6463" s="20">
        <f>VLOOKUP(G6463,PROCV!$A$110:$B$119,2,FALSE)</f>
        <v>1.1763213509825461</v>
      </c>
      <c r="N6463" s="17">
        <f t="shared" si="100"/>
        <v>117632.13509825461</v>
      </c>
    </row>
    <row r="6464" spans="1:14" ht="15.75" x14ac:dyDescent="0.25">
      <c r="A6464" s="30" t="s">
        <v>48</v>
      </c>
      <c r="B6464" s="36">
        <v>145079</v>
      </c>
      <c r="C6464" s="35" t="s">
        <v>143</v>
      </c>
      <c r="D6464" s="34" t="s">
        <v>50</v>
      </c>
      <c r="E6464" s="34" t="s">
        <v>50</v>
      </c>
      <c r="F6464" s="26" t="str">
        <f>VLOOKUP(E6464,PROCV!$A$1:$B$107,2,TRUE)</f>
        <v>Educação e Criação em Artes</v>
      </c>
      <c r="G6464" s="33">
        <v>2014</v>
      </c>
      <c r="H6464" s="24">
        <v>0</v>
      </c>
      <c r="I6464" s="23" t="str">
        <f>VLOOKUP(J6464,PROCV!$E$1:$F$27,2,FALSE)</f>
        <v>31 - Minas Gerais</v>
      </c>
      <c r="J6464" s="22" t="s">
        <v>85</v>
      </c>
      <c r="K6464" s="22">
        <v>0</v>
      </c>
      <c r="L6464" s="32">
        <v>600000</v>
      </c>
      <c r="M6464" s="20">
        <f>VLOOKUP(G6464,PROCV!$A$110:$B$119,2,FALSE)</f>
        <v>1.1763213509825461</v>
      </c>
      <c r="N6464" s="17">
        <f t="shared" si="100"/>
        <v>705792.81058952759</v>
      </c>
    </row>
    <row r="6465" spans="1:14" ht="15.75" x14ac:dyDescent="0.25">
      <c r="A6465" s="30" t="s">
        <v>48</v>
      </c>
      <c r="B6465" s="36">
        <v>1210104</v>
      </c>
      <c r="C6465" s="35" t="s">
        <v>142</v>
      </c>
      <c r="D6465" s="37" t="s">
        <v>50</v>
      </c>
      <c r="E6465" s="37" t="s">
        <v>50</v>
      </c>
      <c r="F6465" s="26" t="str">
        <f>VLOOKUP(E6465,PROCV!$A$1:$B$107,2,TRUE)</f>
        <v>Educação e Criação em Artes</v>
      </c>
      <c r="G6465" s="38">
        <v>2014</v>
      </c>
      <c r="H6465" s="24">
        <v>0</v>
      </c>
      <c r="I6465" s="23" t="str">
        <f>VLOOKUP(J6465,PROCV!$E$1:$F$27,2,FALSE)</f>
        <v>53 - Distrito Federal</v>
      </c>
      <c r="J6465" s="22" t="s">
        <v>75</v>
      </c>
      <c r="K6465" s="22">
        <v>0</v>
      </c>
      <c r="L6465" s="32">
        <v>1984840</v>
      </c>
      <c r="M6465" s="20">
        <f>VLOOKUP(G6465,PROCV!$A$110:$B$119,2,FALSE)</f>
        <v>1.1763213509825461</v>
      </c>
      <c r="N6465" s="17">
        <f t="shared" si="100"/>
        <v>2334809.6702841967</v>
      </c>
    </row>
    <row r="6466" spans="1:14" ht="15.75" x14ac:dyDescent="0.25">
      <c r="A6466" s="30" t="s">
        <v>48</v>
      </c>
      <c r="B6466" s="36">
        <v>1410288</v>
      </c>
      <c r="C6466" s="35" t="s">
        <v>141</v>
      </c>
      <c r="D6466" s="34" t="s">
        <v>50</v>
      </c>
      <c r="E6466" s="34" t="s">
        <v>50</v>
      </c>
      <c r="F6466" s="26" t="str">
        <f>VLOOKUP(E6466,PROCV!$A$1:$B$107,2,TRUE)</f>
        <v>Educação e Criação em Artes</v>
      </c>
      <c r="G6466" s="38">
        <v>2014</v>
      </c>
      <c r="H6466" s="24">
        <v>0</v>
      </c>
      <c r="I6466" s="23" t="str">
        <f>VLOOKUP(J6466,PROCV!$E$1:$F$27,2,FALSE)</f>
        <v>15 - Pará</v>
      </c>
      <c r="J6466" s="22" t="s">
        <v>140</v>
      </c>
      <c r="K6466" s="22">
        <v>0</v>
      </c>
      <c r="L6466" s="32">
        <v>500000</v>
      </c>
      <c r="M6466" s="20">
        <f>VLOOKUP(G6466,PROCV!$A$110:$B$119,2,FALSE)</f>
        <v>1.1763213509825461</v>
      </c>
      <c r="N6466" s="17">
        <f t="shared" ref="N6466:N6529" si="101">+M6466*L6466</f>
        <v>588160.67549127305</v>
      </c>
    </row>
    <row r="6467" spans="1:14" ht="15.75" x14ac:dyDescent="0.25">
      <c r="A6467" s="30" t="s">
        <v>48</v>
      </c>
      <c r="B6467" s="36">
        <v>146625</v>
      </c>
      <c r="C6467" s="35" t="s">
        <v>139</v>
      </c>
      <c r="D6467" s="37" t="s">
        <v>50</v>
      </c>
      <c r="E6467" s="34" t="s">
        <v>138</v>
      </c>
      <c r="F6467" s="26" t="str">
        <f>VLOOKUP(E6467,PROCV!$A$1:$B$107,2,TRUE)</f>
        <v>Arquitetura e Design</v>
      </c>
      <c r="G6467" s="38">
        <v>2014</v>
      </c>
      <c r="H6467" s="24">
        <v>0</v>
      </c>
      <c r="I6467" s="23" t="str">
        <f>VLOOKUP(J6467,PROCV!$E$1:$F$27,2,FALSE)</f>
        <v>53 - Distrito Federal</v>
      </c>
      <c r="J6467" s="22" t="s">
        <v>75</v>
      </c>
      <c r="K6467" s="22">
        <v>0</v>
      </c>
      <c r="L6467" s="32">
        <v>100000</v>
      </c>
      <c r="M6467" s="20">
        <f>VLOOKUP(G6467,PROCV!$A$110:$B$119,2,FALSE)</f>
        <v>1.1763213509825461</v>
      </c>
      <c r="N6467" s="17">
        <f t="shared" si="101"/>
        <v>117632.13509825461</v>
      </c>
    </row>
    <row r="6468" spans="1:14" ht="15.75" x14ac:dyDescent="0.25">
      <c r="A6468" s="30" t="s">
        <v>48</v>
      </c>
      <c r="B6468" s="36">
        <v>146613</v>
      </c>
      <c r="C6468" s="35" t="s">
        <v>137</v>
      </c>
      <c r="D6468" s="34" t="s">
        <v>50</v>
      </c>
      <c r="E6468" s="34" t="s">
        <v>50</v>
      </c>
      <c r="F6468" s="26" t="str">
        <f>VLOOKUP(E6468,PROCV!$A$1:$B$107,2,TRUE)</f>
        <v>Educação e Criação em Artes</v>
      </c>
      <c r="G6468" s="38">
        <v>2014</v>
      </c>
      <c r="H6468" s="24">
        <v>0</v>
      </c>
      <c r="I6468" s="23" t="str">
        <f>VLOOKUP(J6468,PROCV!$E$1:$F$27,2,FALSE)</f>
        <v>27 - Alagoas</v>
      </c>
      <c r="J6468" s="22" t="s">
        <v>65</v>
      </c>
      <c r="K6468" s="22">
        <v>0</v>
      </c>
      <c r="L6468" s="32">
        <v>1000000</v>
      </c>
      <c r="M6468" s="20">
        <f>VLOOKUP(G6468,PROCV!$A$110:$B$119,2,FALSE)</f>
        <v>1.1763213509825461</v>
      </c>
      <c r="N6468" s="17">
        <f t="shared" si="101"/>
        <v>1176321.3509825461</v>
      </c>
    </row>
    <row r="6469" spans="1:14" ht="15.75" x14ac:dyDescent="0.25">
      <c r="A6469" s="30" t="s">
        <v>48</v>
      </c>
      <c r="B6469" s="36">
        <v>137415</v>
      </c>
      <c r="C6469" s="35" t="s">
        <v>136</v>
      </c>
      <c r="D6469" s="34" t="s">
        <v>50</v>
      </c>
      <c r="E6469" s="34" t="s">
        <v>50</v>
      </c>
      <c r="F6469" s="26" t="str">
        <f>VLOOKUP(E6469,PROCV!$A$1:$B$107,2,TRUE)</f>
        <v>Educação e Criação em Artes</v>
      </c>
      <c r="G6469" s="33">
        <v>2014</v>
      </c>
      <c r="H6469" s="24">
        <v>0</v>
      </c>
      <c r="I6469" s="23" t="str">
        <f>VLOOKUP(J6469,PROCV!$E$1:$F$27,2,FALSE)</f>
        <v>17 - Tocantins</v>
      </c>
      <c r="J6469" s="22" t="s">
        <v>64</v>
      </c>
      <c r="K6469" s="22">
        <v>0</v>
      </c>
      <c r="L6469" s="32">
        <v>100000</v>
      </c>
      <c r="M6469" s="20">
        <f>VLOOKUP(G6469,PROCV!$A$110:$B$119,2,FALSE)</f>
        <v>1.1763213509825461</v>
      </c>
      <c r="N6469" s="17">
        <f t="shared" si="101"/>
        <v>117632.13509825461</v>
      </c>
    </row>
    <row r="6470" spans="1:14" ht="15.75" x14ac:dyDescent="0.25">
      <c r="A6470" s="30" t="s">
        <v>48</v>
      </c>
      <c r="B6470" s="36">
        <v>145358</v>
      </c>
      <c r="C6470" s="35" t="s">
        <v>135</v>
      </c>
      <c r="D6470" s="34" t="s">
        <v>50</v>
      </c>
      <c r="E6470" s="34" t="s">
        <v>50</v>
      </c>
      <c r="F6470" s="26" t="str">
        <f>VLOOKUP(E6470,PROCV!$A$1:$B$107,2,TRUE)</f>
        <v>Educação e Criação em Artes</v>
      </c>
      <c r="G6470" s="33">
        <v>2014</v>
      </c>
      <c r="H6470" s="24">
        <v>0</v>
      </c>
      <c r="I6470" s="23" t="str">
        <f>VLOOKUP(J6470,PROCV!$E$1:$F$27,2,FALSE)</f>
        <v>43 - Rio Grande do Sul</v>
      </c>
      <c r="J6470" s="22" t="s">
        <v>56</v>
      </c>
      <c r="K6470" s="22">
        <v>0</v>
      </c>
      <c r="L6470" s="32">
        <v>1000000</v>
      </c>
      <c r="M6470" s="20">
        <f>VLOOKUP(G6470,PROCV!$A$110:$B$119,2,FALSE)</f>
        <v>1.1763213509825461</v>
      </c>
      <c r="N6470" s="17">
        <f t="shared" si="101"/>
        <v>1176321.3509825461</v>
      </c>
    </row>
    <row r="6471" spans="1:14" ht="15.75" x14ac:dyDescent="0.25">
      <c r="A6471" s="30" t="s">
        <v>48</v>
      </c>
      <c r="B6471" s="36">
        <v>146819</v>
      </c>
      <c r="C6471" s="35" t="s">
        <v>134</v>
      </c>
      <c r="D6471" s="37" t="s">
        <v>50</v>
      </c>
      <c r="E6471" s="34" t="s">
        <v>50</v>
      </c>
      <c r="F6471" s="26" t="str">
        <f>VLOOKUP(E6471,PROCV!$A$1:$B$107,2,TRUE)</f>
        <v>Educação e Criação em Artes</v>
      </c>
      <c r="G6471" s="33">
        <v>2014</v>
      </c>
      <c r="H6471" s="24">
        <v>0</v>
      </c>
      <c r="I6471" s="23" t="str">
        <f>VLOOKUP(J6471,PROCV!$E$1:$F$27,2,FALSE)</f>
        <v>31 - Minas Gerais</v>
      </c>
      <c r="J6471" s="22" t="s">
        <v>85</v>
      </c>
      <c r="K6471" s="22">
        <v>0</v>
      </c>
      <c r="L6471" s="32">
        <v>146066</v>
      </c>
      <c r="M6471" s="20">
        <f>VLOOKUP(G6471,PROCV!$A$110:$B$119,2,FALSE)</f>
        <v>1.1763213509825461</v>
      </c>
      <c r="N6471" s="17">
        <f t="shared" si="101"/>
        <v>171820.55445261658</v>
      </c>
    </row>
    <row r="6472" spans="1:14" ht="15.75" x14ac:dyDescent="0.25">
      <c r="A6472" s="30" t="s">
        <v>48</v>
      </c>
      <c r="B6472" s="36">
        <v>1311379</v>
      </c>
      <c r="C6472" s="35" t="s">
        <v>133</v>
      </c>
      <c r="D6472" s="34" t="s">
        <v>50</v>
      </c>
      <c r="E6472" s="34" t="s">
        <v>50</v>
      </c>
      <c r="F6472" s="26" t="str">
        <f>VLOOKUP(E6472,PROCV!$A$1:$B$107,2,TRUE)</f>
        <v>Educação e Criação em Artes</v>
      </c>
      <c r="G6472" s="33">
        <v>2014</v>
      </c>
      <c r="H6472" s="24">
        <v>0</v>
      </c>
      <c r="I6472" s="23" t="str">
        <f>VLOOKUP(J6472,PROCV!$E$1:$F$27,2,FALSE)</f>
        <v>35 - São Paulo</v>
      </c>
      <c r="J6472" s="22" t="s">
        <v>76</v>
      </c>
      <c r="K6472" s="22">
        <v>0</v>
      </c>
      <c r="L6472" s="32">
        <v>331607</v>
      </c>
      <c r="M6472" s="20">
        <f>VLOOKUP(G6472,PROCV!$A$110:$B$119,2,FALSE)</f>
        <v>1.1763213509825461</v>
      </c>
      <c r="N6472" s="17">
        <f t="shared" si="101"/>
        <v>390076.39423526917</v>
      </c>
    </row>
    <row r="6473" spans="1:14" x14ac:dyDescent="0.25">
      <c r="A6473" s="30" t="s">
        <v>48</v>
      </c>
      <c r="B6473" s="29">
        <v>1310973</v>
      </c>
      <c r="C6473" s="28" t="s">
        <v>132</v>
      </c>
      <c r="D6473" s="27" t="s">
        <v>46</v>
      </c>
      <c r="E6473" s="27" t="s">
        <v>50</v>
      </c>
      <c r="F6473" s="26" t="str">
        <f>VLOOKUP(E6473,PROCV!$A$1:$B$107,2,TRUE)</f>
        <v>Educação e Criação em Artes</v>
      </c>
      <c r="G6473" s="31">
        <v>2015</v>
      </c>
      <c r="H6473" s="24">
        <v>0</v>
      </c>
      <c r="I6473" s="23" t="str">
        <f>VLOOKUP(J6473,PROCV!$E$1:$F$27,2,FALSE)</f>
        <v>35 - São Paulo</v>
      </c>
      <c r="J6473" s="22" t="s">
        <v>76</v>
      </c>
      <c r="K6473" s="22">
        <v>0</v>
      </c>
      <c r="L6473" s="21">
        <v>300000</v>
      </c>
      <c r="M6473" s="20">
        <f>VLOOKUP(G6473,PROCV!$A$110:$B$119,2,FALSE)</f>
        <v>1.0628798821322138</v>
      </c>
      <c r="N6473" s="17">
        <f t="shared" si="101"/>
        <v>318863.96463966416</v>
      </c>
    </row>
    <row r="6474" spans="1:14" x14ac:dyDescent="0.25">
      <c r="A6474" s="30" t="s">
        <v>48</v>
      </c>
      <c r="B6474" s="29">
        <v>153754</v>
      </c>
      <c r="C6474" s="28" t="s">
        <v>131</v>
      </c>
      <c r="D6474" s="27" t="s">
        <v>46</v>
      </c>
      <c r="E6474" s="27" t="s">
        <v>50</v>
      </c>
      <c r="F6474" s="26" t="str">
        <f>VLOOKUP(E6474,PROCV!$A$1:$B$107,2,TRUE)</f>
        <v>Educação e Criação em Artes</v>
      </c>
      <c r="G6474" s="31">
        <v>2015</v>
      </c>
      <c r="H6474" s="24">
        <v>0</v>
      </c>
      <c r="I6474" s="23" t="str">
        <f>VLOOKUP(J6474,PROCV!$E$1:$F$27,2,FALSE)</f>
        <v>26 - Pernambuco</v>
      </c>
      <c r="J6474" s="22" t="s">
        <v>44</v>
      </c>
      <c r="K6474" s="22">
        <v>0</v>
      </c>
      <c r="L6474" s="21">
        <v>300000</v>
      </c>
      <c r="M6474" s="20">
        <f>VLOOKUP(G6474,PROCV!$A$110:$B$119,2,FALSE)</f>
        <v>1.0628798821322138</v>
      </c>
      <c r="N6474" s="17">
        <f t="shared" si="101"/>
        <v>318863.96463966416</v>
      </c>
    </row>
    <row r="6475" spans="1:14" x14ac:dyDescent="0.25">
      <c r="A6475" s="30" t="s">
        <v>48</v>
      </c>
      <c r="B6475" s="29">
        <v>1414355</v>
      </c>
      <c r="C6475" s="28" t="s">
        <v>130</v>
      </c>
      <c r="D6475" s="27" t="s">
        <v>46</v>
      </c>
      <c r="E6475" s="27" t="s">
        <v>50</v>
      </c>
      <c r="F6475" s="26" t="str">
        <f>VLOOKUP(E6475,PROCV!$A$1:$B$107,2,TRUE)</f>
        <v>Educação e Criação em Artes</v>
      </c>
      <c r="G6475" s="31">
        <v>2015</v>
      </c>
      <c r="H6475" s="24">
        <v>0</v>
      </c>
      <c r="I6475" s="23" t="str">
        <f>VLOOKUP(J6475,PROCV!$E$1:$F$27,2,FALSE)</f>
        <v>31 - Minas Gerais</v>
      </c>
      <c r="J6475" s="22" t="s">
        <v>85</v>
      </c>
      <c r="K6475" s="22">
        <v>0</v>
      </c>
      <c r="L6475" s="21">
        <v>200000</v>
      </c>
      <c r="M6475" s="20">
        <f>VLOOKUP(G6475,PROCV!$A$110:$B$119,2,FALSE)</f>
        <v>1.0628798821322138</v>
      </c>
      <c r="N6475" s="17">
        <f t="shared" si="101"/>
        <v>212575.97642644276</v>
      </c>
    </row>
    <row r="6476" spans="1:14" x14ac:dyDescent="0.25">
      <c r="A6476" s="30" t="s">
        <v>48</v>
      </c>
      <c r="B6476" s="29">
        <v>1311509</v>
      </c>
      <c r="C6476" s="28" t="s">
        <v>129</v>
      </c>
      <c r="D6476" s="27" t="s">
        <v>46</v>
      </c>
      <c r="E6476" s="27" t="s">
        <v>50</v>
      </c>
      <c r="F6476" s="26" t="str">
        <f>VLOOKUP(E6476,PROCV!$A$1:$B$107,2,TRUE)</f>
        <v>Educação e Criação em Artes</v>
      </c>
      <c r="G6476" s="31">
        <v>2015</v>
      </c>
      <c r="H6476" s="24">
        <v>0</v>
      </c>
      <c r="I6476" s="23" t="str">
        <f>VLOOKUP(J6476,PROCV!$E$1:$F$27,2,FALSE)</f>
        <v>27 - Alagoas</v>
      </c>
      <c r="J6476" s="22" t="s">
        <v>65</v>
      </c>
      <c r="K6476" s="22">
        <v>0</v>
      </c>
      <c r="L6476" s="21">
        <v>892950</v>
      </c>
      <c r="M6476" s="20">
        <f>VLOOKUP(G6476,PROCV!$A$110:$B$119,2,FALSE)</f>
        <v>1.0628798821322138</v>
      </c>
      <c r="N6476" s="17">
        <f t="shared" si="101"/>
        <v>949098.59074996039</v>
      </c>
    </row>
    <row r="6477" spans="1:14" x14ac:dyDescent="0.25">
      <c r="A6477" s="30" t="s">
        <v>48</v>
      </c>
      <c r="B6477" s="29">
        <v>1311444</v>
      </c>
      <c r="C6477" s="28" t="s">
        <v>128</v>
      </c>
      <c r="D6477" s="27" t="s">
        <v>46</v>
      </c>
      <c r="E6477" s="27" t="s">
        <v>127</v>
      </c>
      <c r="F6477" s="26" t="str">
        <f>VLOOKUP(E6477,PROCV!$A$1:$B$107,2,TRUE)</f>
        <v>Patrimônio</v>
      </c>
      <c r="G6477" s="25">
        <v>2015</v>
      </c>
      <c r="H6477" s="24">
        <v>0</v>
      </c>
      <c r="I6477" s="23" t="str">
        <f>VLOOKUP(J6477,PROCV!$E$1:$F$27,2,FALSE)</f>
        <v>43 - Rio Grande do Sul</v>
      </c>
      <c r="J6477" s="22" t="s">
        <v>56</v>
      </c>
      <c r="K6477" s="22">
        <v>0</v>
      </c>
      <c r="L6477" s="21">
        <v>3000000</v>
      </c>
      <c r="M6477" s="20">
        <f>VLOOKUP(G6477,PROCV!$A$110:$B$119,2,FALSE)</f>
        <v>1.0628798821322138</v>
      </c>
      <c r="N6477" s="17">
        <f t="shared" si="101"/>
        <v>3188639.6463966416</v>
      </c>
    </row>
    <row r="6478" spans="1:14" x14ac:dyDescent="0.25">
      <c r="A6478" s="30" t="s">
        <v>48</v>
      </c>
      <c r="B6478" s="29">
        <v>153859</v>
      </c>
      <c r="C6478" s="28" t="s">
        <v>126</v>
      </c>
      <c r="D6478" s="27" t="s">
        <v>46</v>
      </c>
      <c r="E6478" s="27" t="s">
        <v>50</v>
      </c>
      <c r="F6478" s="26" t="str">
        <f>VLOOKUP(E6478,PROCV!$A$1:$B$107,2,TRUE)</f>
        <v>Educação e Criação em Artes</v>
      </c>
      <c r="G6478" s="25">
        <v>2015</v>
      </c>
      <c r="H6478" s="24">
        <v>0</v>
      </c>
      <c r="I6478" s="23" t="str">
        <f>VLOOKUP(J6478,PROCV!$E$1:$F$27,2,FALSE)</f>
        <v>53 - Distrito Federal</v>
      </c>
      <c r="J6478" s="22" t="s">
        <v>75</v>
      </c>
      <c r="K6478" s="22">
        <v>0</v>
      </c>
      <c r="L6478" s="21">
        <v>199776</v>
      </c>
      <c r="M6478" s="20">
        <f>VLOOKUP(G6478,PROCV!$A$110:$B$119,2,FALSE)</f>
        <v>1.0628798821322138</v>
      </c>
      <c r="N6478" s="17">
        <f t="shared" si="101"/>
        <v>212337.89133284515</v>
      </c>
    </row>
    <row r="6479" spans="1:14" x14ac:dyDescent="0.25">
      <c r="A6479" s="30" t="s">
        <v>48</v>
      </c>
      <c r="B6479" s="29">
        <v>1310972</v>
      </c>
      <c r="C6479" s="28" t="s">
        <v>125</v>
      </c>
      <c r="D6479" s="27" t="s">
        <v>46</v>
      </c>
      <c r="E6479" s="27" t="s">
        <v>50</v>
      </c>
      <c r="F6479" s="26" t="str">
        <f>VLOOKUP(E6479,PROCV!$A$1:$B$107,2,TRUE)</f>
        <v>Educação e Criação em Artes</v>
      </c>
      <c r="G6479" s="31">
        <v>2015</v>
      </c>
      <c r="H6479" s="24">
        <v>0</v>
      </c>
      <c r="I6479" s="23" t="str">
        <f>VLOOKUP(J6479,PROCV!$E$1:$F$27,2,FALSE)</f>
        <v>53 - Distrito Federal</v>
      </c>
      <c r="J6479" s="22" t="s">
        <v>75</v>
      </c>
      <c r="K6479" s="22">
        <v>0</v>
      </c>
      <c r="L6479" s="21">
        <v>2800000</v>
      </c>
      <c r="M6479" s="20">
        <f>VLOOKUP(G6479,PROCV!$A$110:$B$119,2,FALSE)</f>
        <v>1.0628798821322138</v>
      </c>
      <c r="N6479" s="17">
        <f t="shared" si="101"/>
        <v>2976063.669970199</v>
      </c>
    </row>
    <row r="6480" spans="1:14" x14ac:dyDescent="0.25">
      <c r="A6480" s="30" t="s">
        <v>48</v>
      </c>
      <c r="B6480" s="29">
        <v>1311411</v>
      </c>
      <c r="C6480" s="28" t="s">
        <v>124</v>
      </c>
      <c r="D6480" s="27" t="s">
        <v>46</v>
      </c>
      <c r="E6480" s="27" t="s">
        <v>50</v>
      </c>
      <c r="F6480" s="26" t="str">
        <f>VLOOKUP(E6480,PROCV!$A$1:$B$107,2,TRUE)</f>
        <v>Educação e Criação em Artes</v>
      </c>
      <c r="G6480" s="31">
        <v>2015</v>
      </c>
      <c r="H6480" s="24">
        <v>0</v>
      </c>
      <c r="I6480" s="23" t="str">
        <f>VLOOKUP(J6480,PROCV!$E$1:$F$27,2,FALSE)</f>
        <v>42 - Santa Catarina</v>
      </c>
      <c r="J6480" s="22" t="s">
        <v>79</v>
      </c>
      <c r="K6480" s="22">
        <v>0</v>
      </c>
      <c r="L6480" s="21">
        <v>3000000</v>
      </c>
      <c r="M6480" s="20">
        <f>VLOOKUP(G6480,PROCV!$A$110:$B$119,2,FALSE)</f>
        <v>1.0628798821322138</v>
      </c>
      <c r="N6480" s="17">
        <f t="shared" si="101"/>
        <v>3188639.6463966416</v>
      </c>
    </row>
    <row r="6481" spans="1:14" x14ac:dyDescent="0.25">
      <c r="A6481" s="30" t="s">
        <v>48</v>
      </c>
      <c r="B6481" s="29">
        <v>137657</v>
      </c>
      <c r="C6481" s="28" t="s">
        <v>123</v>
      </c>
      <c r="D6481" s="27" t="s">
        <v>46</v>
      </c>
      <c r="E6481" s="27" t="s">
        <v>50</v>
      </c>
      <c r="F6481" s="26" t="str">
        <f>VLOOKUP(E6481,PROCV!$A$1:$B$107,2,TRUE)</f>
        <v>Educação e Criação em Artes</v>
      </c>
      <c r="G6481" s="25">
        <v>2015</v>
      </c>
      <c r="H6481" s="24">
        <v>0</v>
      </c>
      <c r="I6481" s="23" t="str">
        <f>VLOOKUP(J6481,PROCV!$E$1:$F$27,2,FALSE)</f>
        <v>22 - Piauí</v>
      </c>
      <c r="J6481" s="22" t="s">
        <v>77</v>
      </c>
      <c r="K6481" s="22">
        <v>0</v>
      </c>
      <c r="L6481" s="21">
        <v>968800</v>
      </c>
      <c r="M6481" s="20">
        <f>VLOOKUP(G6481,PROCV!$A$110:$B$119,2,FALSE)</f>
        <v>1.0628798821322138</v>
      </c>
      <c r="N6481" s="17">
        <f t="shared" si="101"/>
        <v>1029718.0298096888</v>
      </c>
    </row>
    <row r="6482" spans="1:14" ht="26.25" x14ac:dyDescent="0.25">
      <c r="A6482" s="30" t="s">
        <v>48</v>
      </c>
      <c r="B6482" s="29">
        <v>153877</v>
      </c>
      <c r="C6482" s="28" t="s">
        <v>122</v>
      </c>
      <c r="D6482" s="27" t="s">
        <v>46</v>
      </c>
      <c r="E6482" s="27" t="s">
        <v>50</v>
      </c>
      <c r="F6482" s="26" t="str">
        <f>VLOOKUP(E6482,PROCV!$A$1:$B$107,2,TRUE)</f>
        <v>Educação e Criação em Artes</v>
      </c>
      <c r="G6482" s="25">
        <v>2015</v>
      </c>
      <c r="H6482" s="24">
        <v>0</v>
      </c>
      <c r="I6482" s="23" t="str">
        <f>VLOOKUP(J6482,PROCV!$E$1:$F$27,2,FALSE)</f>
        <v>53 - Distrito Federal</v>
      </c>
      <c r="J6482" s="22" t="s">
        <v>75</v>
      </c>
      <c r="K6482" s="22">
        <v>0</v>
      </c>
      <c r="L6482" s="21">
        <v>400000</v>
      </c>
      <c r="M6482" s="20">
        <f>VLOOKUP(G6482,PROCV!$A$110:$B$119,2,FALSE)</f>
        <v>1.0628798821322138</v>
      </c>
      <c r="N6482" s="17">
        <f t="shared" si="101"/>
        <v>425151.95285288553</v>
      </c>
    </row>
    <row r="6483" spans="1:14" x14ac:dyDescent="0.25">
      <c r="A6483" s="30" t="s">
        <v>48</v>
      </c>
      <c r="B6483" s="29">
        <v>1413686</v>
      </c>
      <c r="C6483" s="28" t="s">
        <v>121</v>
      </c>
      <c r="D6483" s="27" t="s">
        <v>46</v>
      </c>
      <c r="E6483" s="27" t="s">
        <v>50</v>
      </c>
      <c r="F6483" s="26" t="str">
        <f>VLOOKUP(E6483,PROCV!$A$1:$B$107,2,TRUE)</f>
        <v>Educação e Criação em Artes</v>
      </c>
      <c r="G6483" s="31">
        <v>2015</v>
      </c>
      <c r="H6483" s="24">
        <v>0</v>
      </c>
      <c r="I6483" s="23" t="str">
        <f>VLOOKUP(J6483,PROCV!$E$1:$F$27,2,FALSE)</f>
        <v>35 - São Paulo</v>
      </c>
      <c r="J6483" s="22" t="s">
        <v>76</v>
      </c>
      <c r="K6483" s="22">
        <v>0</v>
      </c>
      <c r="L6483" s="21">
        <v>100000</v>
      </c>
      <c r="M6483" s="20">
        <f>VLOOKUP(G6483,PROCV!$A$110:$B$119,2,FALSE)</f>
        <v>1.0628798821322138</v>
      </c>
      <c r="N6483" s="17">
        <f t="shared" si="101"/>
        <v>106287.98821322138</v>
      </c>
    </row>
    <row r="6484" spans="1:14" x14ac:dyDescent="0.25">
      <c r="A6484" s="30" t="s">
        <v>48</v>
      </c>
      <c r="B6484" s="29">
        <v>137416</v>
      </c>
      <c r="C6484" s="28" t="s">
        <v>120</v>
      </c>
      <c r="D6484" s="27" t="s">
        <v>46</v>
      </c>
      <c r="E6484" s="27" t="s">
        <v>50</v>
      </c>
      <c r="F6484" s="26" t="str">
        <f>VLOOKUP(E6484,PROCV!$A$1:$B$107,2,TRUE)</f>
        <v>Educação e Criação em Artes</v>
      </c>
      <c r="G6484" s="25">
        <v>2015</v>
      </c>
      <c r="H6484" s="24">
        <v>0</v>
      </c>
      <c r="I6484" s="23" t="str">
        <f>VLOOKUP(J6484,PROCV!$E$1:$F$27,2,FALSE)</f>
        <v>28 - Sergipe</v>
      </c>
      <c r="J6484" s="22" t="s">
        <v>49</v>
      </c>
      <c r="K6484" s="22">
        <v>0</v>
      </c>
      <c r="L6484" s="21">
        <v>1157200</v>
      </c>
      <c r="M6484" s="20">
        <f>VLOOKUP(G6484,PROCV!$A$110:$B$119,2,FALSE)</f>
        <v>1.0628798821322138</v>
      </c>
      <c r="N6484" s="17">
        <f t="shared" si="101"/>
        <v>1229964.5996033978</v>
      </c>
    </row>
    <row r="6485" spans="1:14" x14ac:dyDescent="0.25">
      <c r="A6485" s="30" t="s">
        <v>48</v>
      </c>
      <c r="B6485" s="29">
        <v>154000</v>
      </c>
      <c r="C6485" s="28" t="s">
        <v>119</v>
      </c>
      <c r="D6485" s="27" t="s">
        <v>46</v>
      </c>
      <c r="E6485" s="27" t="s">
        <v>50</v>
      </c>
      <c r="F6485" s="26" t="str">
        <f>VLOOKUP(E6485,PROCV!$A$1:$B$107,2,TRUE)</f>
        <v>Educação e Criação em Artes</v>
      </c>
      <c r="G6485" s="25">
        <v>2015</v>
      </c>
      <c r="H6485" s="24">
        <v>0</v>
      </c>
      <c r="I6485" s="23" t="str">
        <f>VLOOKUP(J6485,PROCV!$E$1:$F$27,2,FALSE)</f>
        <v>29 - Bahia</v>
      </c>
      <c r="J6485" s="22" t="s">
        <v>73</v>
      </c>
      <c r="K6485" s="22">
        <v>0</v>
      </c>
      <c r="L6485" s="21">
        <v>100000</v>
      </c>
      <c r="M6485" s="20">
        <f>VLOOKUP(G6485,PROCV!$A$110:$B$119,2,FALSE)</f>
        <v>1.0628798821322138</v>
      </c>
      <c r="N6485" s="17">
        <f t="shared" si="101"/>
        <v>106287.98821322138</v>
      </c>
    </row>
    <row r="6486" spans="1:14" x14ac:dyDescent="0.25">
      <c r="A6486" s="30" t="s">
        <v>48</v>
      </c>
      <c r="B6486" s="29">
        <v>1311378</v>
      </c>
      <c r="C6486" s="28" t="s">
        <v>118</v>
      </c>
      <c r="D6486" s="27" t="s">
        <v>46</v>
      </c>
      <c r="E6486" s="27" t="s">
        <v>50</v>
      </c>
      <c r="F6486" s="26" t="str">
        <f>VLOOKUP(E6486,PROCV!$A$1:$B$107,2,TRUE)</f>
        <v>Educação e Criação em Artes</v>
      </c>
      <c r="G6486" s="31">
        <v>2015</v>
      </c>
      <c r="H6486" s="24">
        <v>0</v>
      </c>
      <c r="I6486" s="23" t="str">
        <f>VLOOKUP(J6486,PROCV!$E$1:$F$27,2,FALSE)</f>
        <v>35 - São Paulo</v>
      </c>
      <c r="J6486" s="22" t="s">
        <v>76</v>
      </c>
      <c r="K6486" s="22">
        <v>0</v>
      </c>
      <c r="L6486" s="21">
        <v>258480</v>
      </c>
      <c r="M6486" s="20">
        <f>VLOOKUP(G6486,PROCV!$A$110:$B$119,2,FALSE)</f>
        <v>1.0628798821322138</v>
      </c>
      <c r="N6486" s="17">
        <f t="shared" si="101"/>
        <v>274733.19193353463</v>
      </c>
    </row>
    <row r="6487" spans="1:14" x14ac:dyDescent="0.25">
      <c r="A6487" s="30" t="s">
        <v>48</v>
      </c>
      <c r="B6487" s="29">
        <v>139557</v>
      </c>
      <c r="C6487" s="28" t="s">
        <v>117</v>
      </c>
      <c r="D6487" s="27" t="s">
        <v>46</v>
      </c>
      <c r="E6487" s="27" t="s">
        <v>50</v>
      </c>
      <c r="F6487" s="26" t="str">
        <f>VLOOKUP(E6487,PROCV!$A$1:$B$107,2,TRUE)</f>
        <v>Educação e Criação em Artes</v>
      </c>
      <c r="G6487" s="25">
        <v>2015</v>
      </c>
      <c r="H6487" s="24">
        <v>0</v>
      </c>
      <c r="I6487" s="23" t="str">
        <f>VLOOKUP(J6487,PROCV!$E$1:$F$27,2,FALSE)</f>
        <v>35 - São Paulo</v>
      </c>
      <c r="J6487" s="22" t="s">
        <v>76</v>
      </c>
      <c r="K6487" s="22">
        <v>0</v>
      </c>
      <c r="L6487" s="21">
        <v>150000</v>
      </c>
      <c r="M6487" s="20">
        <f>VLOOKUP(G6487,PROCV!$A$110:$B$119,2,FALSE)</f>
        <v>1.0628798821322138</v>
      </c>
      <c r="N6487" s="17">
        <f t="shared" si="101"/>
        <v>159431.98231983208</v>
      </c>
    </row>
    <row r="6488" spans="1:14" x14ac:dyDescent="0.25">
      <c r="A6488" s="30" t="s">
        <v>48</v>
      </c>
      <c r="B6488" s="29">
        <v>139553</v>
      </c>
      <c r="C6488" s="28" t="s">
        <v>116</v>
      </c>
      <c r="D6488" s="27" t="s">
        <v>46</v>
      </c>
      <c r="E6488" s="27" t="s">
        <v>50</v>
      </c>
      <c r="F6488" s="26" t="str">
        <f>VLOOKUP(E6488,PROCV!$A$1:$B$107,2,TRUE)</f>
        <v>Educação e Criação em Artes</v>
      </c>
      <c r="G6488" s="25">
        <v>2015</v>
      </c>
      <c r="H6488" s="24">
        <v>0</v>
      </c>
      <c r="I6488" s="23" t="str">
        <f>VLOOKUP(J6488,PROCV!$E$1:$F$27,2,FALSE)</f>
        <v>35 - São Paulo</v>
      </c>
      <c r="J6488" s="22" t="s">
        <v>76</v>
      </c>
      <c r="K6488" s="22">
        <v>0</v>
      </c>
      <c r="L6488" s="21">
        <v>150000</v>
      </c>
      <c r="M6488" s="20">
        <f>VLOOKUP(G6488,PROCV!$A$110:$B$119,2,FALSE)</f>
        <v>1.0628798821322138</v>
      </c>
      <c r="N6488" s="17">
        <f t="shared" si="101"/>
        <v>159431.98231983208</v>
      </c>
    </row>
    <row r="6489" spans="1:14" x14ac:dyDescent="0.25">
      <c r="A6489" s="30" t="s">
        <v>48</v>
      </c>
      <c r="B6489" s="29">
        <v>1310902</v>
      </c>
      <c r="C6489" s="28" t="s">
        <v>115</v>
      </c>
      <c r="D6489" s="27" t="s">
        <v>114</v>
      </c>
      <c r="E6489" s="27" t="s">
        <v>113</v>
      </c>
      <c r="F6489" s="26" t="str">
        <f>VLOOKUP(E6489,PROCV!$A$1:$B$107,2,TRUE)</f>
        <v>Música</v>
      </c>
      <c r="G6489" s="31">
        <v>2015</v>
      </c>
      <c r="H6489" s="24">
        <v>0</v>
      </c>
      <c r="I6489" s="23" t="str">
        <f>VLOOKUP(J6489,PROCV!$E$1:$F$27,2,FALSE)</f>
        <v>35 - São Paulo</v>
      </c>
      <c r="J6489" s="22" t="s">
        <v>76</v>
      </c>
      <c r="K6489" s="22">
        <v>0</v>
      </c>
      <c r="L6489" s="21">
        <v>375000</v>
      </c>
      <c r="M6489" s="20">
        <f>VLOOKUP(G6489,PROCV!$A$110:$B$119,2,FALSE)</f>
        <v>1.0628798821322138</v>
      </c>
      <c r="N6489" s="17">
        <f t="shared" si="101"/>
        <v>398579.9557995802</v>
      </c>
    </row>
    <row r="6490" spans="1:14" x14ac:dyDescent="0.25">
      <c r="A6490" s="30" t="s">
        <v>48</v>
      </c>
      <c r="B6490" s="29">
        <v>153586</v>
      </c>
      <c r="C6490" s="28" t="s">
        <v>112</v>
      </c>
      <c r="D6490" s="27" t="s">
        <v>46</v>
      </c>
      <c r="E6490" s="27" t="s">
        <v>45</v>
      </c>
      <c r="F6490" s="26" t="str">
        <f>VLOOKUP(E6490,PROCV!$A$1:$B$107,2,TRUE)</f>
        <v>Artes Cênicas e Espetáculo</v>
      </c>
      <c r="G6490" s="25">
        <v>2015</v>
      </c>
      <c r="H6490" s="24">
        <v>0</v>
      </c>
      <c r="I6490" s="23" t="str">
        <f>VLOOKUP(J6490,PROCV!$E$1:$F$27,2,FALSE)</f>
        <v>27 - Alagoas</v>
      </c>
      <c r="J6490" s="22" t="s">
        <v>65</v>
      </c>
      <c r="K6490" s="22">
        <v>0</v>
      </c>
      <c r="L6490" s="21">
        <v>190272</v>
      </c>
      <c r="M6490" s="20">
        <f>VLOOKUP(G6490,PROCV!$A$110:$B$119,2,FALSE)</f>
        <v>1.0628798821322138</v>
      </c>
      <c r="N6490" s="17">
        <f t="shared" si="101"/>
        <v>202236.2809330606</v>
      </c>
    </row>
    <row r="6491" spans="1:14" x14ac:dyDescent="0.25">
      <c r="A6491" s="30" t="s">
        <v>48</v>
      </c>
      <c r="B6491" s="29">
        <v>137696</v>
      </c>
      <c r="C6491" s="28" t="s">
        <v>111</v>
      </c>
      <c r="D6491" s="27" t="s">
        <v>46</v>
      </c>
      <c r="E6491" s="27" t="s">
        <v>50</v>
      </c>
      <c r="F6491" s="26" t="str">
        <f>VLOOKUP(E6491,PROCV!$A$1:$B$107,2,TRUE)</f>
        <v>Educação e Criação em Artes</v>
      </c>
      <c r="G6491" s="25">
        <v>2015</v>
      </c>
      <c r="H6491" s="24">
        <v>0</v>
      </c>
      <c r="I6491" s="23" t="str">
        <f>VLOOKUP(J6491,PROCV!$E$1:$F$27,2,FALSE)</f>
        <v>35 - São Paulo</v>
      </c>
      <c r="J6491" s="22" t="s">
        <v>76</v>
      </c>
      <c r="K6491" s="22">
        <v>0</v>
      </c>
      <c r="L6491" s="21">
        <v>250000</v>
      </c>
      <c r="M6491" s="20">
        <f>VLOOKUP(G6491,PROCV!$A$110:$B$119,2,FALSE)</f>
        <v>1.0628798821322138</v>
      </c>
      <c r="N6491" s="17">
        <f t="shared" si="101"/>
        <v>265719.97053305345</v>
      </c>
    </row>
    <row r="6492" spans="1:14" x14ac:dyDescent="0.25">
      <c r="A6492" s="30" t="s">
        <v>48</v>
      </c>
      <c r="B6492" s="29">
        <v>147221</v>
      </c>
      <c r="C6492" s="28" t="s">
        <v>110</v>
      </c>
      <c r="D6492" s="27" t="s">
        <v>46</v>
      </c>
      <c r="E6492" s="27" t="s">
        <v>45</v>
      </c>
      <c r="F6492" s="26" t="str">
        <f>VLOOKUP(E6492,PROCV!$A$1:$B$107,2,TRUE)</f>
        <v>Artes Cênicas e Espetáculo</v>
      </c>
      <c r="G6492" s="25">
        <v>2015</v>
      </c>
      <c r="H6492" s="24">
        <v>0</v>
      </c>
      <c r="I6492" s="23" t="str">
        <f>VLOOKUP(J6492,PROCV!$E$1:$F$27,2,FALSE)</f>
        <v>12 - Acre</v>
      </c>
      <c r="J6492" s="22" t="s">
        <v>71</v>
      </c>
      <c r="K6492" s="22">
        <v>0</v>
      </c>
      <c r="L6492" s="21">
        <v>2499944.5</v>
      </c>
      <c r="M6492" s="20">
        <f>VLOOKUP(G6492,PROCV!$A$110:$B$119,2,FALSE)</f>
        <v>1.0628798821322138</v>
      </c>
      <c r="N6492" s="17">
        <f t="shared" si="101"/>
        <v>2657140.7154970765</v>
      </c>
    </row>
    <row r="6493" spans="1:14" x14ac:dyDescent="0.25">
      <c r="A6493" s="30" t="s">
        <v>48</v>
      </c>
      <c r="B6493" s="29">
        <v>1413744</v>
      </c>
      <c r="C6493" s="28" t="s">
        <v>109</v>
      </c>
      <c r="D6493" s="27" t="s">
        <v>46</v>
      </c>
      <c r="E6493" s="27" t="s">
        <v>50</v>
      </c>
      <c r="F6493" s="26" t="str">
        <f>VLOOKUP(E6493,PROCV!$A$1:$B$107,2,TRUE)</f>
        <v>Educação e Criação em Artes</v>
      </c>
      <c r="G6493" s="31">
        <v>2015</v>
      </c>
      <c r="H6493" s="24">
        <v>0</v>
      </c>
      <c r="I6493" s="23" t="str">
        <f>VLOOKUP(J6493,PROCV!$E$1:$F$27,2,FALSE)</f>
        <v>35 - São Paulo</v>
      </c>
      <c r="J6493" s="22" t="s">
        <v>76</v>
      </c>
      <c r="K6493" s="22">
        <v>0</v>
      </c>
      <c r="L6493" s="21">
        <v>400000</v>
      </c>
      <c r="M6493" s="20">
        <f>VLOOKUP(G6493,PROCV!$A$110:$B$119,2,FALSE)</f>
        <v>1.0628798821322138</v>
      </c>
      <c r="N6493" s="17">
        <f t="shared" si="101"/>
        <v>425151.95285288553</v>
      </c>
    </row>
    <row r="6494" spans="1:14" x14ac:dyDescent="0.25">
      <c r="A6494" s="30" t="s">
        <v>48</v>
      </c>
      <c r="B6494" s="29">
        <v>150026</v>
      </c>
      <c r="C6494" s="28" t="s">
        <v>108</v>
      </c>
      <c r="D6494" s="27" t="s">
        <v>46</v>
      </c>
      <c r="E6494" s="27" t="s">
        <v>50</v>
      </c>
      <c r="F6494" s="26" t="str">
        <f>VLOOKUP(E6494,PROCV!$A$1:$B$107,2,TRUE)</f>
        <v>Educação e Criação em Artes</v>
      </c>
      <c r="G6494" s="25">
        <v>2015</v>
      </c>
      <c r="H6494" s="24">
        <v>0</v>
      </c>
      <c r="I6494" s="23" t="str">
        <f>VLOOKUP(J6494,PROCV!$E$1:$F$27,2,FALSE)</f>
        <v>26 - Pernambuco</v>
      </c>
      <c r="J6494" s="22" t="s">
        <v>44</v>
      </c>
      <c r="K6494" s="22">
        <v>0</v>
      </c>
      <c r="L6494" s="21">
        <v>404000</v>
      </c>
      <c r="M6494" s="20">
        <f>VLOOKUP(G6494,PROCV!$A$110:$B$119,2,FALSE)</f>
        <v>1.0628798821322138</v>
      </c>
      <c r="N6494" s="17">
        <f t="shared" si="101"/>
        <v>429403.47238141438</v>
      </c>
    </row>
    <row r="6495" spans="1:14" x14ac:dyDescent="0.25">
      <c r="A6495" s="30" t="s">
        <v>48</v>
      </c>
      <c r="B6495" s="29">
        <v>139358</v>
      </c>
      <c r="C6495" s="28" t="s">
        <v>107</v>
      </c>
      <c r="D6495" s="27" t="s">
        <v>46</v>
      </c>
      <c r="E6495" s="27" t="s">
        <v>50</v>
      </c>
      <c r="F6495" s="26" t="str">
        <f>VLOOKUP(E6495,PROCV!$A$1:$B$107,2,TRUE)</f>
        <v>Educação e Criação em Artes</v>
      </c>
      <c r="G6495" s="25">
        <v>2015</v>
      </c>
      <c r="H6495" s="24">
        <v>0</v>
      </c>
      <c r="I6495" s="23" t="str">
        <f>VLOOKUP(J6495,PROCV!$E$1:$F$27,2,FALSE)</f>
        <v>41 - Paraná</v>
      </c>
      <c r="J6495" s="22" t="s">
        <v>106</v>
      </c>
      <c r="K6495" s="22">
        <v>0</v>
      </c>
      <c r="L6495" s="21">
        <v>100000</v>
      </c>
      <c r="M6495" s="20">
        <f>VLOOKUP(G6495,PROCV!$A$110:$B$119,2,FALSE)</f>
        <v>1.0628798821322138</v>
      </c>
      <c r="N6495" s="17">
        <f t="shared" si="101"/>
        <v>106287.98821322138</v>
      </c>
    </row>
    <row r="6496" spans="1:14" x14ac:dyDescent="0.25">
      <c r="A6496" s="30" t="s">
        <v>48</v>
      </c>
      <c r="B6496" s="29">
        <v>1311365</v>
      </c>
      <c r="C6496" s="28" t="s">
        <v>105</v>
      </c>
      <c r="D6496" s="27" t="s">
        <v>46</v>
      </c>
      <c r="E6496" s="27" t="s">
        <v>50</v>
      </c>
      <c r="F6496" s="26" t="str">
        <f>VLOOKUP(E6496,PROCV!$A$1:$B$107,2,TRUE)</f>
        <v>Educação e Criação em Artes</v>
      </c>
      <c r="G6496" s="31">
        <v>2015</v>
      </c>
      <c r="H6496" s="24">
        <v>0</v>
      </c>
      <c r="I6496" s="23" t="str">
        <f>VLOOKUP(J6496,PROCV!$E$1:$F$27,2,FALSE)</f>
        <v>21 - Maranhão</v>
      </c>
      <c r="J6496" s="22" t="s">
        <v>63</v>
      </c>
      <c r="K6496" s="22">
        <v>0</v>
      </c>
      <c r="L6496" s="21">
        <v>2000000</v>
      </c>
      <c r="M6496" s="20">
        <f>VLOOKUP(G6496,PROCV!$A$110:$B$119,2,FALSE)</f>
        <v>1.0628798821322138</v>
      </c>
      <c r="N6496" s="17">
        <f t="shared" si="101"/>
        <v>2125759.7642644276</v>
      </c>
    </row>
    <row r="6497" spans="1:14" x14ac:dyDescent="0.25">
      <c r="A6497" s="30" t="s">
        <v>48</v>
      </c>
      <c r="B6497" s="29">
        <v>153846</v>
      </c>
      <c r="C6497" s="28" t="s">
        <v>104</v>
      </c>
      <c r="D6497" s="27" t="s">
        <v>46</v>
      </c>
      <c r="E6497" s="27" t="s">
        <v>50</v>
      </c>
      <c r="F6497" s="26" t="str">
        <f>VLOOKUP(E6497,PROCV!$A$1:$B$107,2,TRUE)</f>
        <v>Educação e Criação em Artes</v>
      </c>
      <c r="G6497" s="31">
        <v>2015</v>
      </c>
      <c r="H6497" s="24">
        <v>0</v>
      </c>
      <c r="I6497" s="23" t="str">
        <f>VLOOKUP(J6497,PROCV!$E$1:$F$27,2,FALSE)</f>
        <v>53 - Distrito Federal</v>
      </c>
      <c r="J6497" s="22" t="s">
        <v>75</v>
      </c>
      <c r="K6497" s="22">
        <v>0</v>
      </c>
      <c r="L6497" s="21">
        <v>1199210</v>
      </c>
      <c r="M6497" s="20">
        <f>VLOOKUP(G6497,PROCV!$A$110:$B$119,2,FALSE)</f>
        <v>1.0628798821322138</v>
      </c>
      <c r="N6497" s="17">
        <f t="shared" si="101"/>
        <v>1274616.1834517722</v>
      </c>
    </row>
    <row r="6498" spans="1:14" x14ac:dyDescent="0.25">
      <c r="A6498" s="30" t="s">
        <v>48</v>
      </c>
      <c r="B6498" s="29">
        <v>137567</v>
      </c>
      <c r="C6498" s="28" t="s">
        <v>103</v>
      </c>
      <c r="D6498" s="27" t="s">
        <v>46</v>
      </c>
      <c r="E6498" s="27" t="s">
        <v>50</v>
      </c>
      <c r="F6498" s="26" t="str">
        <f>VLOOKUP(E6498,PROCV!$A$1:$B$107,2,TRUE)</f>
        <v>Educação e Criação em Artes</v>
      </c>
      <c r="G6498" s="25">
        <v>2015</v>
      </c>
      <c r="H6498" s="24">
        <v>0</v>
      </c>
      <c r="I6498" s="23" t="str">
        <f>VLOOKUP(J6498,PROCV!$E$1:$F$27,2,FALSE)</f>
        <v>21 - Maranhão</v>
      </c>
      <c r="J6498" s="22" t="s">
        <v>63</v>
      </c>
      <c r="K6498" s="22">
        <v>0</v>
      </c>
      <c r="L6498" s="21">
        <v>950000</v>
      </c>
      <c r="M6498" s="20">
        <f>VLOOKUP(G6498,PROCV!$A$110:$B$119,2,FALSE)</f>
        <v>1.0628798821322138</v>
      </c>
      <c r="N6498" s="17">
        <f t="shared" si="101"/>
        <v>1009735.8880256031</v>
      </c>
    </row>
    <row r="6499" spans="1:14" x14ac:dyDescent="0.25">
      <c r="A6499" s="30" t="s">
        <v>48</v>
      </c>
      <c r="B6499" s="29">
        <v>1311522</v>
      </c>
      <c r="C6499" s="28" t="s">
        <v>102</v>
      </c>
      <c r="D6499" s="27" t="s">
        <v>46</v>
      </c>
      <c r="E6499" s="27" t="s">
        <v>50</v>
      </c>
      <c r="F6499" s="26" t="str">
        <f>VLOOKUP(E6499,PROCV!$A$1:$B$107,2,TRUE)</f>
        <v>Educação e Criação em Artes</v>
      </c>
      <c r="G6499" s="31">
        <v>2015</v>
      </c>
      <c r="H6499" s="24">
        <v>0</v>
      </c>
      <c r="I6499" s="23" t="str">
        <f>VLOOKUP(J6499,PROCV!$E$1:$F$27,2,FALSE)</f>
        <v>35 - São Paulo</v>
      </c>
      <c r="J6499" s="22" t="s">
        <v>76</v>
      </c>
      <c r="K6499" s="22">
        <v>0</v>
      </c>
      <c r="L6499" s="21">
        <v>1086960</v>
      </c>
      <c r="M6499" s="20">
        <f>VLOOKUP(G6499,PROCV!$A$110:$B$119,2,FALSE)</f>
        <v>1.0628798821322138</v>
      </c>
      <c r="N6499" s="17">
        <f t="shared" si="101"/>
        <v>1155307.9166824312</v>
      </c>
    </row>
    <row r="6500" spans="1:14" x14ac:dyDescent="0.25">
      <c r="A6500" s="30" t="s">
        <v>48</v>
      </c>
      <c r="B6500" s="29">
        <v>148319</v>
      </c>
      <c r="C6500" s="28" t="s">
        <v>101</v>
      </c>
      <c r="D6500" s="27" t="s">
        <v>46</v>
      </c>
      <c r="E6500" s="27" t="s">
        <v>50</v>
      </c>
      <c r="F6500" s="26" t="str">
        <f>VLOOKUP(E6500,PROCV!$A$1:$B$107,2,TRUE)</f>
        <v>Educação e Criação em Artes</v>
      </c>
      <c r="G6500" s="25">
        <v>2015</v>
      </c>
      <c r="H6500" s="24">
        <v>0</v>
      </c>
      <c r="I6500" s="23" t="str">
        <f>VLOOKUP(J6500,PROCV!$E$1:$F$27,2,FALSE)</f>
        <v>53 - Distrito Federal</v>
      </c>
      <c r="J6500" s="22" t="s">
        <v>75</v>
      </c>
      <c r="K6500" s="22">
        <v>0</v>
      </c>
      <c r="L6500" s="21">
        <v>1800000</v>
      </c>
      <c r="M6500" s="20">
        <f>VLOOKUP(G6500,PROCV!$A$110:$B$119,2,FALSE)</f>
        <v>1.0628798821322138</v>
      </c>
      <c r="N6500" s="17">
        <f t="shared" si="101"/>
        <v>1913183.787837985</v>
      </c>
    </row>
    <row r="6501" spans="1:14" x14ac:dyDescent="0.25">
      <c r="A6501" s="30" t="s">
        <v>48</v>
      </c>
      <c r="B6501" s="29">
        <v>148320</v>
      </c>
      <c r="C6501" s="28" t="s">
        <v>100</v>
      </c>
      <c r="D6501" s="27" t="s">
        <v>46</v>
      </c>
      <c r="E6501" s="27" t="s">
        <v>50</v>
      </c>
      <c r="F6501" s="26" t="str">
        <f>VLOOKUP(E6501,PROCV!$A$1:$B$107,2,TRUE)</f>
        <v>Educação e Criação em Artes</v>
      </c>
      <c r="G6501" s="25">
        <v>2015</v>
      </c>
      <c r="H6501" s="24">
        <v>0</v>
      </c>
      <c r="I6501" s="23" t="str">
        <f>VLOOKUP(J6501,PROCV!$E$1:$F$27,2,FALSE)</f>
        <v>51 - Mato Grosso</v>
      </c>
      <c r="J6501" s="22" t="s">
        <v>99</v>
      </c>
      <c r="K6501" s="22">
        <v>0</v>
      </c>
      <c r="L6501" s="21">
        <v>1500000</v>
      </c>
      <c r="M6501" s="20">
        <f>VLOOKUP(G6501,PROCV!$A$110:$B$119,2,FALSE)</f>
        <v>1.0628798821322138</v>
      </c>
      <c r="N6501" s="17">
        <f t="shared" si="101"/>
        <v>1594319.8231983208</v>
      </c>
    </row>
    <row r="6502" spans="1:14" x14ac:dyDescent="0.25">
      <c r="A6502" s="30" t="s">
        <v>48</v>
      </c>
      <c r="B6502" s="29">
        <v>149251</v>
      </c>
      <c r="C6502" s="28" t="s">
        <v>98</v>
      </c>
      <c r="D6502" s="27" t="s">
        <v>46</v>
      </c>
      <c r="E6502" s="27" t="s">
        <v>50</v>
      </c>
      <c r="F6502" s="26" t="str">
        <f>VLOOKUP(E6502,PROCV!$A$1:$B$107,2,TRUE)</f>
        <v>Educação e Criação em Artes</v>
      </c>
      <c r="G6502" s="25">
        <v>2015</v>
      </c>
      <c r="H6502" s="24">
        <v>0</v>
      </c>
      <c r="I6502" s="23" t="str">
        <f>VLOOKUP(J6502,PROCV!$E$1:$F$27,2,FALSE)</f>
        <v>52 - Goiás</v>
      </c>
      <c r="J6502" s="22" t="s">
        <v>97</v>
      </c>
      <c r="K6502" s="22">
        <v>0</v>
      </c>
      <c r="L6502" s="21">
        <v>600000</v>
      </c>
      <c r="M6502" s="20">
        <f>VLOOKUP(G6502,PROCV!$A$110:$B$119,2,FALSE)</f>
        <v>1.0628798821322138</v>
      </c>
      <c r="N6502" s="17">
        <f t="shared" si="101"/>
        <v>637727.92927932832</v>
      </c>
    </row>
    <row r="6503" spans="1:14" x14ac:dyDescent="0.25">
      <c r="A6503" s="30" t="s">
        <v>48</v>
      </c>
      <c r="B6503" s="29">
        <v>149249</v>
      </c>
      <c r="C6503" s="28" t="s">
        <v>96</v>
      </c>
      <c r="D6503" s="27" t="s">
        <v>46</v>
      </c>
      <c r="E6503" s="27" t="s">
        <v>50</v>
      </c>
      <c r="F6503" s="26" t="str">
        <f>VLOOKUP(E6503,PROCV!$A$1:$B$107,2,TRUE)</f>
        <v>Educação e Criação em Artes</v>
      </c>
      <c r="G6503" s="25">
        <v>2015</v>
      </c>
      <c r="H6503" s="24">
        <v>0</v>
      </c>
      <c r="I6503" s="23" t="str">
        <f>VLOOKUP(J6503,PROCV!$E$1:$F$27,2,FALSE)</f>
        <v>35 - São Paulo</v>
      </c>
      <c r="J6503" s="22" t="s">
        <v>76</v>
      </c>
      <c r="K6503" s="22">
        <v>0</v>
      </c>
      <c r="L6503" s="21">
        <v>1960000</v>
      </c>
      <c r="M6503" s="20">
        <f>VLOOKUP(G6503,PROCV!$A$110:$B$119,2,FALSE)</f>
        <v>1.0628798821322138</v>
      </c>
      <c r="N6503" s="17">
        <f t="shared" si="101"/>
        <v>2083244.5689791392</v>
      </c>
    </row>
    <row r="6504" spans="1:14" x14ac:dyDescent="0.25">
      <c r="A6504" s="30" t="s">
        <v>48</v>
      </c>
      <c r="B6504" s="29">
        <v>149139</v>
      </c>
      <c r="C6504" s="28" t="s">
        <v>95</v>
      </c>
      <c r="D6504" s="27" t="s">
        <v>46</v>
      </c>
      <c r="E6504" s="27" t="s">
        <v>50</v>
      </c>
      <c r="F6504" s="26" t="str">
        <f>VLOOKUP(E6504,PROCV!$A$1:$B$107,2,TRUE)</f>
        <v>Educação e Criação em Artes</v>
      </c>
      <c r="G6504" s="25">
        <v>2015</v>
      </c>
      <c r="H6504" s="24">
        <v>0</v>
      </c>
      <c r="I6504" s="23" t="str">
        <f>VLOOKUP(J6504,PROCV!$E$1:$F$27,2,FALSE)</f>
        <v>27 - Alagoas</v>
      </c>
      <c r="J6504" s="22" t="s">
        <v>65</v>
      </c>
      <c r="K6504" s="22">
        <v>0</v>
      </c>
      <c r="L6504" s="21">
        <v>900000</v>
      </c>
      <c r="M6504" s="20">
        <f>VLOOKUP(G6504,PROCV!$A$110:$B$119,2,FALSE)</f>
        <v>1.0628798821322138</v>
      </c>
      <c r="N6504" s="17">
        <f t="shared" si="101"/>
        <v>956591.89391899249</v>
      </c>
    </row>
    <row r="6505" spans="1:14" x14ac:dyDescent="0.25">
      <c r="A6505" s="30" t="s">
        <v>48</v>
      </c>
      <c r="B6505" s="29">
        <v>148322</v>
      </c>
      <c r="C6505" s="28" t="s">
        <v>94</v>
      </c>
      <c r="D6505" s="27" t="s">
        <v>46</v>
      </c>
      <c r="E6505" s="27" t="s">
        <v>50</v>
      </c>
      <c r="F6505" s="26" t="str">
        <f>VLOOKUP(E6505,PROCV!$A$1:$B$107,2,TRUE)</f>
        <v>Educação e Criação em Artes</v>
      </c>
      <c r="G6505" s="25">
        <v>2015</v>
      </c>
      <c r="H6505" s="24">
        <v>0</v>
      </c>
      <c r="I6505" s="23" t="str">
        <f>VLOOKUP(J6505,PROCV!$E$1:$F$27,2,FALSE)</f>
        <v>33 - Rio de Janeiro</v>
      </c>
      <c r="J6505" s="22" t="s">
        <v>82</v>
      </c>
      <c r="K6505" s="22">
        <v>0</v>
      </c>
      <c r="L6505" s="21">
        <v>800000</v>
      </c>
      <c r="M6505" s="20">
        <f>VLOOKUP(G6505,PROCV!$A$110:$B$119,2,FALSE)</f>
        <v>1.0628798821322138</v>
      </c>
      <c r="N6505" s="17">
        <f t="shared" si="101"/>
        <v>850303.90570577106</v>
      </c>
    </row>
    <row r="6506" spans="1:14" x14ac:dyDescent="0.25">
      <c r="A6506" s="30" t="s">
        <v>48</v>
      </c>
      <c r="B6506" s="29">
        <v>149252</v>
      </c>
      <c r="C6506" s="28" t="s">
        <v>93</v>
      </c>
      <c r="D6506" s="27" t="s">
        <v>46</v>
      </c>
      <c r="E6506" s="27" t="s">
        <v>50</v>
      </c>
      <c r="F6506" s="26" t="str">
        <f>VLOOKUP(E6506,PROCV!$A$1:$B$107,2,TRUE)</f>
        <v>Educação e Criação em Artes</v>
      </c>
      <c r="G6506" s="25">
        <v>2015</v>
      </c>
      <c r="H6506" s="24">
        <v>0</v>
      </c>
      <c r="I6506" s="23" t="str">
        <f>VLOOKUP(J6506,PROCV!$E$1:$F$27,2,FALSE)</f>
        <v>17 - Tocantins</v>
      </c>
      <c r="J6506" s="22" t="s">
        <v>64</v>
      </c>
      <c r="K6506" s="22">
        <v>0</v>
      </c>
      <c r="L6506" s="21">
        <v>400000</v>
      </c>
      <c r="M6506" s="20">
        <f>VLOOKUP(G6506,PROCV!$A$110:$B$119,2,FALSE)</f>
        <v>1.0628798821322138</v>
      </c>
      <c r="N6506" s="17">
        <f t="shared" si="101"/>
        <v>425151.95285288553</v>
      </c>
    </row>
    <row r="6507" spans="1:14" x14ac:dyDescent="0.25">
      <c r="A6507" s="30" t="s">
        <v>48</v>
      </c>
      <c r="B6507" s="29">
        <v>149248</v>
      </c>
      <c r="C6507" s="28" t="s">
        <v>92</v>
      </c>
      <c r="D6507" s="27" t="s">
        <v>46</v>
      </c>
      <c r="E6507" s="27" t="s">
        <v>50</v>
      </c>
      <c r="F6507" s="26" t="str">
        <f>VLOOKUP(E6507,PROCV!$A$1:$B$107,2,TRUE)</f>
        <v>Educação e Criação em Artes</v>
      </c>
      <c r="G6507" s="25">
        <v>2015</v>
      </c>
      <c r="H6507" s="24">
        <v>0</v>
      </c>
      <c r="I6507" s="23" t="str">
        <f>VLOOKUP(J6507,PROCV!$E$1:$F$27,2,FALSE)</f>
        <v>35 - São Paulo</v>
      </c>
      <c r="J6507" s="22" t="s">
        <v>76</v>
      </c>
      <c r="K6507" s="22">
        <v>0</v>
      </c>
      <c r="L6507" s="21">
        <v>400000</v>
      </c>
      <c r="M6507" s="20">
        <f>VLOOKUP(G6507,PROCV!$A$110:$B$119,2,FALSE)</f>
        <v>1.0628798821322138</v>
      </c>
      <c r="N6507" s="17">
        <f t="shared" si="101"/>
        <v>425151.95285288553</v>
      </c>
    </row>
    <row r="6508" spans="1:14" x14ac:dyDescent="0.25">
      <c r="A6508" s="30" t="s">
        <v>48</v>
      </c>
      <c r="B6508" s="29">
        <v>153871</v>
      </c>
      <c r="C6508" s="28" t="s">
        <v>91</v>
      </c>
      <c r="D6508" s="27" t="s">
        <v>46</v>
      </c>
      <c r="E6508" s="27" t="s">
        <v>50</v>
      </c>
      <c r="F6508" s="26" t="str">
        <f>VLOOKUP(E6508,PROCV!$A$1:$B$107,2,TRUE)</f>
        <v>Educação e Criação em Artes</v>
      </c>
      <c r="G6508" s="31">
        <v>2015</v>
      </c>
      <c r="H6508" s="24">
        <v>0</v>
      </c>
      <c r="I6508" s="23" t="str">
        <f>VLOOKUP(J6508,PROCV!$E$1:$F$27,2,FALSE)</f>
        <v>53 - Distrito Federal</v>
      </c>
      <c r="J6508" s="22" t="s">
        <v>75</v>
      </c>
      <c r="K6508" s="22">
        <v>0</v>
      </c>
      <c r="L6508" s="21">
        <v>300000</v>
      </c>
      <c r="M6508" s="20">
        <f>VLOOKUP(G6508,PROCV!$A$110:$B$119,2,FALSE)</f>
        <v>1.0628798821322138</v>
      </c>
      <c r="N6508" s="17">
        <f t="shared" si="101"/>
        <v>318863.96463966416</v>
      </c>
    </row>
    <row r="6509" spans="1:14" x14ac:dyDescent="0.25">
      <c r="A6509" s="30" t="s">
        <v>48</v>
      </c>
      <c r="B6509" s="29">
        <v>1413694</v>
      </c>
      <c r="C6509" s="28" t="s">
        <v>90</v>
      </c>
      <c r="D6509" s="27" t="s">
        <v>46</v>
      </c>
      <c r="E6509" s="27" t="s">
        <v>50</v>
      </c>
      <c r="F6509" s="26" t="str">
        <f>VLOOKUP(E6509,PROCV!$A$1:$B$107,2,TRUE)</f>
        <v>Educação e Criação em Artes</v>
      </c>
      <c r="G6509" s="31">
        <v>2015</v>
      </c>
      <c r="H6509" s="24">
        <v>0</v>
      </c>
      <c r="I6509" s="23" t="str">
        <f>VLOOKUP(J6509,PROCV!$E$1:$F$27,2,FALSE)</f>
        <v>35 - São Paulo</v>
      </c>
      <c r="J6509" s="22" t="s">
        <v>76</v>
      </c>
      <c r="K6509" s="22">
        <v>0</v>
      </c>
      <c r="L6509" s="21">
        <v>144962.79</v>
      </c>
      <c r="M6509" s="20">
        <f>VLOOKUP(G6509,PROCV!$A$110:$B$119,2,FALSE)</f>
        <v>1.0628798821322138</v>
      </c>
      <c r="N6509" s="17">
        <f t="shared" si="101"/>
        <v>154078.03314875689</v>
      </c>
    </row>
    <row r="6510" spans="1:14" x14ac:dyDescent="0.25">
      <c r="A6510" s="30" t="s">
        <v>48</v>
      </c>
      <c r="B6510" s="29">
        <v>153858</v>
      </c>
      <c r="C6510" s="28" t="s">
        <v>89</v>
      </c>
      <c r="D6510" s="27" t="s">
        <v>46</v>
      </c>
      <c r="E6510" s="27" t="s">
        <v>45</v>
      </c>
      <c r="F6510" s="26" t="str">
        <f>VLOOKUP(E6510,PROCV!$A$1:$B$107,2,TRUE)</f>
        <v>Artes Cênicas e Espetáculo</v>
      </c>
      <c r="G6510" s="25">
        <v>2015</v>
      </c>
      <c r="H6510" s="24">
        <v>0</v>
      </c>
      <c r="I6510" s="23" t="str">
        <f>VLOOKUP(J6510,PROCV!$E$1:$F$27,2,FALSE)</f>
        <v>23 - Ceará</v>
      </c>
      <c r="J6510" s="22" t="s">
        <v>52</v>
      </c>
      <c r="K6510" s="22">
        <v>0</v>
      </c>
      <c r="L6510" s="21">
        <v>368227.9</v>
      </c>
      <c r="M6510" s="20">
        <f>VLOOKUP(G6510,PROCV!$A$110:$B$119,2,FALSE)</f>
        <v>1.0628798821322138</v>
      </c>
      <c r="N6510" s="17">
        <f t="shared" si="101"/>
        <v>391382.02694979263</v>
      </c>
    </row>
    <row r="6511" spans="1:14" x14ac:dyDescent="0.25">
      <c r="A6511" s="30" t="s">
        <v>48</v>
      </c>
      <c r="B6511" s="29">
        <v>153864</v>
      </c>
      <c r="C6511" s="28" t="s">
        <v>88</v>
      </c>
      <c r="D6511" s="27" t="s">
        <v>46</v>
      </c>
      <c r="E6511" s="27" t="s">
        <v>45</v>
      </c>
      <c r="F6511" s="26" t="str">
        <f>VLOOKUP(E6511,PROCV!$A$1:$B$107,2,TRUE)</f>
        <v>Artes Cênicas e Espetáculo</v>
      </c>
      <c r="G6511" s="25">
        <v>2015</v>
      </c>
      <c r="H6511" s="24">
        <v>0</v>
      </c>
      <c r="I6511" s="23" t="str">
        <f>VLOOKUP(J6511,PROCV!$E$1:$F$27,2,FALSE)</f>
        <v>23 - Ceará</v>
      </c>
      <c r="J6511" s="22" t="s">
        <v>52</v>
      </c>
      <c r="K6511" s="22">
        <v>0</v>
      </c>
      <c r="L6511" s="21">
        <v>702800</v>
      </c>
      <c r="M6511" s="20">
        <f>VLOOKUP(G6511,PROCV!$A$110:$B$119,2,FALSE)</f>
        <v>1.0628798821322138</v>
      </c>
      <c r="N6511" s="17">
        <f t="shared" si="101"/>
        <v>746991.98116251989</v>
      </c>
    </row>
    <row r="6512" spans="1:14" x14ac:dyDescent="0.25">
      <c r="A6512" s="30" t="s">
        <v>48</v>
      </c>
      <c r="B6512" s="29">
        <v>153755</v>
      </c>
      <c r="C6512" s="28" t="s">
        <v>87</v>
      </c>
      <c r="D6512" s="27" t="s">
        <v>46</v>
      </c>
      <c r="E6512" s="27" t="s">
        <v>50</v>
      </c>
      <c r="F6512" s="26" t="str">
        <f>VLOOKUP(E6512,PROCV!$A$1:$B$107,2,TRUE)</f>
        <v>Educação e Criação em Artes</v>
      </c>
      <c r="G6512" s="31">
        <v>2015</v>
      </c>
      <c r="H6512" s="24">
        <v>0</v>
      </c>
      <c r="I6512" s="23" t="str">
        <f>VLOOKUP(J6512,PROCV!$E$1:$F$27,2,FALSE)</f>
        <v>23 - Ceará</v>
      </c>
      <c r="J6512" s="22" t="s">
        <v>52</v>
      </c>
      <c r="K6512" s="22">
        <v>0</v>
      </c>
      <c r="L6512" s="21">
        <v>284000</v>
      </c>
      <c r="M6512" s="20">
        <f>VLOOKUP(G6512,PROCV!$A$110:$B$119,2,FALSE)</f>
        <v>1.0628798821322138</v>
      </c>
      <c r="N6512" s="17">
        <f t="shared" si="101"/>
        <v>301857.88652554876</v>
      </c>
    </row>
    <row r="6513" spans="1:14" x14ac:dyDescent="0.25">
      <c r="A6513" s="30" t="s">
        <v>48</v>
      </c>
      <c r="B6513" s="29">
        <v>150027</v>
      </c>
      <c r="C6513" s="28" t="s">
        <v>86</v>
      </c>
      <c r="D6513" s="27" t="s">
        <v>46</v>
      </c>
      <c r="E6513" s="27" t="s">
        <v>50</v>
      </c>
      <c r="F6513" s="26" t="str">
        <f>VLOOKUP(E6513,PROCV!$A$1:$B$107,2,TRUE)</f>
        <v>Educação e Criação em Artes</v>
      </c>
      <c r="G6513" s="31">
        <v>2016</v>
      </c>
      <c r="H6513" s="24">
        <v>0</v>
      </c>
      <c r="I6513" s="23" t="str">
        <f>VLOOKUP(J6513,PROCV!$E$1:$F$27,2,FALSE)</f>
        <v>31 - Minas Gerais</v>
      </c>
      <c r="J6513" s="22" t="s">
        <v>85</v>
      </c>
      <c r="K6513" s="22">
        <v>0</v>
      </c>
      <c r="L6513" s="21">
        <v>200000</v>
      </c>
      <c r="M6513" s="20">
        <f>VLOOKUP(G6513,PROCV!$A$110:$B$119,2,FALSE)</f>
        <v>1</v>
      </c>
      <c r="N6513" s="17">
        <f t="shared" si="101"/>
        <v>200000</v>
      </c>
    </row>
    <row r="6514" spans="1:14" x14ac:dyDescent="0.25">
      <c r="A6514" s="30" t="s">
        <v>48</v>
      </c>
      <c r="B6514" s="29">
        <v>159594</v>
      </c>
      <c r="C6514" s="28" t="s">
        <v>84</v>
      </c>
      <c r="D6514" s="27" t="s">
        <v>46</v>
      </c>
      <c r="E6514" s="27" t="s">
        <v>45</v>
      </c>
      <c r="F6514" s="26" t="str">
        <f>VLOOKUP(E6514,PROCV!$A$1:$B$107,2,TRUE)</f>
        <v>Artes Cênicas e Espetáculo</v>
      </c>
      <c r="G6514" s="25">
        <v>2016</v>
      </c>
      <c r="H6514" s="24">
        <v>0</v>
      </c>
      <c r="I6514" s="23" t="str">
        <f>VLOOKUP(J6514,PROCV!$E$1:$F$27,2,FALSE)</f>
        <v>35 - São Paulo</v>
      </c>
      <c r="J6514" s="22" t="s">
        <v>76</v>
      </c>
      <c r="K6514" s="22">
        <v>0</v>
      </c>
      <c r="L6514" s="21">
        <v>120000</v>
      </c>
      <c r="M6514" s="20">
        <f>VLOOKUP(G6514,PROCV!$A$110:$B$119,2,FALSE)</f>
        <v>1</v>
      </c>
      <c r="N6514" s="17">
        <f t="shared" si="101"/>
        <v>120000</v>
      </c>
    </row>
    <row r="6515" spans="1:14" x14ac:dyDescent="0.25">
      <c r="A6515" s="30" t="s">
        <v>48</v>
      </c>
      <c r="B6515" s="29">
        <v>159607</v>
      </c>
      <c r="C6515" s="28" t="s">
        <v>83</v>
      </c>
      <c r="D6515" s="27" t="s">
        <v>46</v>
      </c>
      <c r="E6515" s="27" t="s">
        <v>45</v>
      </c>
      <c r="F6515" s="26" t="str">
        <f>VLOOKUP(E6515,PROCV!$A$1:$B$107,2,TRUE)</f>
        <v>Artes Cênicas e Espetáculo</v>
      </c>
      <c r="G6515" s="25">
        <v>2016</v>
      </c>
      <c r="H6515" s="24">
        <v>0</v>
      </c>
      <c r="I6515" s="23" t="str">
        <f>VLOOKUP(J6515,PROCV!$E$1:$F$27,2,FALSE)</f>
        <v>33 - Rio de Janeiro</v>
      </c>
      <c r="J6515" s="22" t="s">
        <v>82</v>
      </c>
      <c r="K6515" s="22">
        <v>0</v>
      </c>
      <c r="L6515" s="21">
        <v>120000</v>
      </c>
      <c r="M6515" s="20">
        <f>VLOOKUP(G6515,PROCV!$A$110:$B$119,2,FALSE)</f>
        <v>1</v>
      </c>
      <c r="N6515" s="17">
        <f t="shared" si="101"/>
        <v>120000</v>
      </c>
    </row>
    <row r="6516" spans="1:14" x14ac:dyDescent="0.25">
      <c r="A6516" s="30" t="s">
        <v>48</v>
      </c>
      <c r="B6516" s="29">
        <v>1510713</v>
      </c>
      <c r="C6516" s="28" t="s">
        <v>81</v>
      </c>
      <c r="D6516" s="27" t="s">
        <v>46</v>
      </c>
      <c r="E6516" s="27" t="s">
        <v>50</v>
      </c>
      <c r="F6516" s="26" t="str">
        <f>VLOOKUP(E6516,PROCV!$A$1:$B$107,2,TRUE)</f>
        <v>Educação e Criação em Artes</v>
      </c>
      <c r="G6516" s="31">
        <v>2016</v>
      </c>
      <c r="H6516" s="24">
        <v>0</v>
      </c>
      <c r="I6516" s="23" t="str">
        <f>VLOOKUP(J6516,PROCV!$E$1:$F$27,2,FALSE)</f>
        <v>42 - Santa Catarina</v>
      </c>
      <c r="J6516" s="22" t="s">
        <v>79</v>
      </c>
      <c r="K6516" s="22">
        <v>0</v>
      </c>
      <c r="L6516" s="21">
        <v>188000</v>
      </c>
      <c r="M6516" s="20">
        <f>VLOOKUP(G6516,PROCV!$A$110:$B$119,2,FALSE)</f>
        <v>1</v>
      </c>
      <c r="N6516" s="17">
        <f t="shared" si="101"/>
        <v>188000</v>
      </c>
    </row>
    <row r="6517" spans="1:14" x14ac:dyDescent="0.25">
      <c r="A6517" s="30" t="s">
        <v>48</v>
      </c>
      <c r="B6517" s="29">
        <v>1510750</v>
      </c>
      <c r="C6517" s="28" t="s">
        <v>80</v>
      </c>
      <c r="D6517" s="27" t="s">
        <v>46</v>
      </c>
      <c r="E6517" s="27" t="s">
        <v>50</v>
      </c>
      <c r="F6517" s="26" t="str">
        <f>VLOOKUP(E6517,PROCV!$A$1:$B$107,2,TRUE)</f>
        <v>Educação e Criação em Artes</v>
      </c>
      <c r="G6517" s="31">
        <v>2016</v>
      </c>
      <c r="H6517" s="24">
        <v>0</v>
      </c>
      <c r="I6517" s="23" t="str">
        <f>VLOOKUP(J6517,PROCV!$E$1:$F$27,2,FALSE)</f>
        <v>42 - Santa Catarina</v>
      </c>
      <c r="J6517" s="22" t="s">
        <v>79</v>
      </c>
      <c r="K6517" s="22">
        <v>0</v>
      </c>
      <c r="L6517" s="21">
        <v>250000</v>
      </c>
      <c r="M6517" s="20">
        <f>VLOOKUP(G6517,PROCV!$A$110:$B$119,2,FALSE)</f>
        <v>1</v>
      </c>
      <c r="N6517" s="17">
        <f t="shared" si="101"/>
        <v>250000</v>
      </c>
    </row>
    <row r="6518" spans="1:14" x14ac:dyDescent="0.25">
      <c r="A6518" s="30" t="s">
        <v>48</v>
      </c>
      <c r="B6518" s="29">
        <v>1510733</v>
      </c>
      <c r="C6518" s="28" t="s">
        <v>78</v>
      </c>
      <c r="D6518" s="27" t="s">
        <v>46</v>
      </c>
      <c r="E6518" s="27" t="s">
        <v>50</v>
      </c>
      <c r="F6518" s="26" t="str">
        <f>VLOOKUP(E6518,PROCV!$A$1:$B$107,2,TRUE)</f>
        <v>Educação e Criação em Artes</v>
      </c>
      <c r="G6518" s="31">
        <v>2016</v>
      </c>
      <c r="H6518" s="24">
        <v>0</v>
      </c>
      <c r="I6518" s="23" t="str">
        <f>VLOOKUP(J6518,PROCV!$E$1:$F$27,2,FALSE)</f>
        <v>22 - Piauí</v>
      </c>
      <c r="J6518" s="22" t="s">
        <v>77</v>
      </c>
      <c r="K6518" s="22">
        <v>0</v>
      </c>
      <c r="L6518" s="21">
        <v>250000</v>
      </c>
      <c r="M6518" s="20">
        <f>VLOOKUP(G6518,PROCV!$A$110:$B$119,2,FALSE)</f>
        <v>1</v>
      </c>
      <c r="N6518" s="17">
        <f t="shared" si="101"/>
        <v>250000</v>
      </c>
    </row>
    <row r="6519" spans="1:14" x14ac:dyDescent="0.25">
      <c r="A6519" s="30" t="s">
        <v>48</v>
      </c>
      <c r="B6519" s="29">
        <v>1510744</v>
      </c>
      <c r="C6519" s="28" t="s">
        <v>74</v>
      </c>
      <c r="D6519" s="27" t="s">
        <v>46</v>
      </c>
      <c r="E6519" s="27" t="s">
        <v>50</v>
      </c>
      <c r="F6519" s="26" t="str">
        <f>VLOOKUP(E6519,PROCV!$A$1:$B$107,2,TRUE)</f>
        <v>Educação e Criação em Artes</v>
      </c>
      <c r="G6519" s="31">
        <v>2016</v>
      </c>
      <c r="H6519" s="24">
        <v>0</v>
      </c>
      <c r="I6519" s="23" t="str">
        <f>VLOOKUP(J6519,PROCV!$E$1:$F$27,2,FALSE)</f>
        <v>35 - São Paulo</v>
      </c>
      <c r="J6519" s="22" t="s">
        <v>76</v>
      </c>
      <c r="K6519" s="22">
        <v>0</v>
      </c>
      <c r="L6519" s="21">
        <v>250000</v>
      </c>
      <c r="M6519" s="20">
        <f>VLOOKUP(G6519,PROCV!$A$110:$B$119,2,FALSE)</f>
        <v>1</v>
      </c>
      <c r="N6519" s="17">
        <f t="shared" si="101"/>
        <v>250000</v>
      </c>
    </row>
    <row r="6520" spans="1:14" x14ac:dyDescent="0.25">
      <c r="A6520" s="30" t="s">
        <v>48</v>
      </c>
      <c r="B6520" s="29">
        <v>1510745</v>
      </c>
      <c r="C6520" s="28" t="s">
        <v>74</v>
      </c>
      <c r="D6520" s="27" t="s">
        <v>46</v>
      </c>
      <c r="E6520" s="27" t="s">
        <v>50</v>
      </c>
      <c r="F6520" s="26" t="str">
        <f>VLOOKUP(E6520,PROCV!$A$1:$B$107,2,TRUE)</f>
        <v>Educação e Criação em Artes</v>
      </c>
      <c r="G6520" s="31">
        <v>2016</v>
      </c>
      <c r="H6520" s="24">
        <v>0</v>
      </c>
      <c r="I6520" s="23" t="str">
        <f>VLOOKUP(J6520,PROCV!$E$1:$F$27,2,FALSE)</f>
        <v>53 - Distrito Federal</v>
      </c>
      <c r="J6520" s="22" t="s">
        <v>75</v>
      </c>
      <c r="K6520" s="22">
        <v>0</v>
      </c>
      <c r="L6520" s="21">
        <v>240000</v>
      </c>
      <c r="M6520" s="20">
        <f>VLOOKUP(G6520,PROCV!$A$110:$B$119,2,FALSE)</f>
        <v>1</v>
      </c>
      <c r="N6520" s="17">
        <f t="shared" si="101"/>
        <v>240000</v>
      </c>
    </row>
    <row r="6521" spans="1:14" x14ac:dyDescent="0.25">
      <c r="A6521" s="30" t="s">
        <v>48</v>
      </c>
      <c r="B6521" s="29">
        <v>1510746</v>
      </c>
      <c r="C6521" s="28" t="s">
        <v>74</v>
      </c>
      <c r="D6521" s="27" t="s">
        <v>46</v>
      </c>
      <c r="E6521" s="27" t="s">
        <v>50</v>
      </c>
      <c r="F6521" s="26" t="str">
        <f>VLOOKUP(E6521,PROCV!$A$1:$B$107,2,TRUE)</f>
        <v>Educação e Criação em Artes</v>
      </c>
      <c r="G6521" s="31">
        <v>2016</v>
      </c>
      <c r="H6521" s="24">
        <v>0</v>
      </c>
      <c r="I6521" s="23" t="str">
        <f>VLOOKUP(J6521,PROCV!$E$1:$F$27,2,FALSE)</f>
        <v>29 - Bahia</v>
      </c>
      <c r="J6521" s="22" t="s">
        <v>73</v>
      </c>
      <c r="K6521" s="22">
        <v>0</v>
      </c>
      <c r="L6521" s="21">
        <v>250000</v>
      </c>
      <c r="M6521" s="20">
        <f>VLOOKUP(G6521,PROCV!$A$110:$B$119,2,FALSE)</f>
        <v>1</v>
      </c>
      <c r="N6521" s="17">
        <f t="shared" si="101"/>
        <v>250000</v>
      </c>
    </row>
    <row r="6522" spans="1:14" x14ac:dyDescent="0.25">
      <c r="A6522" s="30" t="s">
        <v>48</v>
      </c>
      <c r="B6522" s="29">
        <v>1510747</v>
      </c>
      <c r="C6522" s="28" t="s">
        <v>72</v>
      </c>
      <c r="D6522" s="27" t="s">
        <v>46</v>
      </c>
      <c r="E6522" s="27" t="s">
        <v>50</v>
      </c>
      <c r="F6522" s="26" t="str">
        <f>VLOOKUP(E6522,PROCV!$A$1:$B$107,2,TRUE)</f>
        <v>Educação e Criação em Artes</v>
      </c>
      <c r="G6522" s="31">
        <v>2016</v>
      </c>
      <c r="H6522" s="24">
        <v>0</v>
      </c>
      <c r="I6522" s="23" t="str">
        <f>VLOOKUP(J6522,PROCV!$E$1:$F$27,2,FALSE)</f>
        <v>12 - Acre</v>
      </c>
      <c r="J6522" s="22" t="s">
        <v>71</v>
      </c>
      <c r="K6522" s="22">
        <v>0</v>
      </c>
      <c r="L6522" s="21">
        <v>238485.69</v>
      </c>
      <c r="M6522" s="20">
        <f>VLOOKUP(G6522,PROCV!$A$110:$B$119,2,FALSE)</f>
        <v>1</v>
      </c>
      <c r="N6522" s="17">
        <f t="shared" si="101"/>
        <v>238485.69</v>
      </c>
    </row>
    <row r="6523" spans="1:14" x14ac:dyDescent="0.25">
      <c r="A6523" s="30" t="s">
        <v>48</v>
      </c>
      <c r="B6523" s="29">
        <v>1510738</v>
      </c>
      <c r="C6523" s="28" t="s">
        <v>70</v>
      </c>
      <c r="D6523" s="27" t="s">
        <v>46</v>
      </c>
      <c r="E6523" s="27" t="s">
        <v>50</v>
      </c>
      <c r="F6523" s="26" t="str">
        <f>VLOOKUP(E6523,PROCV!$A$1:$B$107,2,TRUE)</f>
        <v>Educação e Criação em Artes</v>
      </c>
      <c r="G6523" s="31">
        <v>2016</v>
      </c>
      <c r="H6523" s="24">
        <v>0</v>
      </c>
      <c r="I6523" s="23" t="str">
        <f>VLOOKUP(J6523,PROCV!$E$1:$F$27,2,FALSE)</f>
        <v>14 - Roraima</v>
      </c>
      <c r="J6523" s="22" t="s">
        <v>69</v>
      </c>
      <c r="K6523" s="22">
        <v>0</v>
      </c>
      <c r="L6523" s="21">
        <v>192000</v>
      </c>
      <c r="M6523" s="20">
        <f>VLOOKUP(G6523,PROCV!$A$110:$B$119,2,FALSE)</f>
        <v>1</v>
      </c>
      <c r="N6523" s="17">
        <f t="shared" si="101"/>
        <v>192000</v>
      </c>
    </row>
    <row r="6524" spans="1:14" x14ac:dyDescent="0.25">
      <c r="A6524" s="30" t="s">
        <v>48</v>
      </c>
      <c r="B6524" s="29">
        <v>1510741</v>
      </c>
      <c r="C6524" s="28" t="s">
        <v>68</v>
      </c>
      <c r="D6524" s="27" t="s">
        <v>46</v>
      </c>
      <c r="E6524" s="27" t="s">
        <v>50</v>
      </c>
      <c r="F6524" s="26" t="str">
        <f>VLOOKUP(E6524,PROCV!$A$1:$B$107,2,TRUE)</f>
        <v>Educação e Criação em Artes</v>
      </c>
      <c r="G6524" s="31">
        <v>2016</v>
      </c>
      <c r="H6524" s="24">
        <v>0</v>
      </c>
      <c r="I6524" s="23" t="str">
        <f>VLOOKUP(J6524,PROCV!$E$1:$F$27,2,FALSE)</f>
        <v>32 - Espírito Santo</v>
      </c>
      <c r="J6524" s="22" t="s">
        <v>67</v>
      </c>
      <c r="K6524" s="22">
        <v>0</v>
      </c>
      <c r="L6524" s="21">
        <v>240000</v>
      </c>
      <c r="M6524" s="20">
        <f>VLOOKUP(G6524,PROCV!$A$110:$B$119,2,FALSE)</f>
        <v>1</v>
      </c>
      <c r="N6524" s="17">
        <f t="shared" si="101"/>
        <v>240000</v>
      </c>
    </row>
    <row r="6525" spans="1:14" x14ac:dyDescent="0.25">
      <c r="A6525" s="30" t="s">
        <v>48</v>
      </c>
      <c r="B6525" s="29">
        <v>1510739</v>
      </c>
      <c r="C6525" s="28" t="s">
        <v>66</v>
      </c>
      <c r="D6525" s="27" t="s">
        <v>46</v>
      </c>
      <c r="E6525" s="27" t="s">
        <v>50</v>
      </c>
      <c r="F6525" s="26" t="str">
        <f>VLOOKUP(E6525,PROCV!$A$1:$B$107,2,TRUE)</f>
        <v>Educação e Criação em Artes</v>
      </c>
      <c r="G6525" s="31">
        <v>2016</v>
      </c>
      <c r="H6525" s="24">
        <v>0</v>
      </c>
      <c r="I6525" s="23" t="str">
        <f>VLOOKUP(J6525,PROCV!$E$1:$F$27,2,FALSE)</f>
        <v>27 - Alagoas</v>
      </c>
      <c r="J6525" s="22" t="s">
        <v>65</v>
      </c>
      <c r="K6525" s="22">
        <v>0</v>
      </c>
      <c r="L6525" s="21">
        <v>236571.2</v>
      </c>
      <c r="M6525" s="20">
        <f>VLOOKUP(G6525,PROCV!$A$110:$B$119,2,FALSE)</f>
        <v>1</v>
      </c>
      <c r="N6525" s="17">
        <f t="shared" si="101"/>
        <v>236571.2</v>
      </c>
    </row>
    <row r="6526" spans="1:14" x14ac:dyDescent="0.25">
      <c r="A6526" s="30" t="s">
        <v>48</v>
      </c>
      <c r="B6526" s="29">
        <v>1510749</v>
      </c>
      <c r="C6526" s="28" t="s">
        <v>60</v>
      </c>
      <c r="D6526" s="27" t="s">
        <v>46</v>
      </c>
      <c r="E6526" s="27" t="s">
        <v>50</v>
      </c>
      <c r="F6526" s="26" t="str">
        <f>VLOOKUP(E6526,PROCV!$A$1:$B$107,2,TRUE)</f>
        <v>Educação e Criação em Artes</v>
      </c>
      <c r="G6526" s="31">
        <v>2016</v>
      </c>
      <c r="H6526" s="24">
        <v>0</v>
      </c>
      <c r="I6526" s="23" t="str">
        <f>VLOOKUP(J6526,PROCV!$E$1:$F$27,2,FALSE)</f>
        <v>17 - Tocantins</v>
      </c>
      <c r="J6526" s="22" t="s">
        <v>64</v>
      </c>
      <c r="K6526" s="22">
        <v>0</v>
      </c>
      <c r="L6526" s="21">
        <v>250000</v>
      </c>
      <c r="M6526" s="20">
        <f>VLOOKUP(G6526,PROCV!$A$110:$B$119,2,FALSE)</f>
        <v>1</v>
      </c>
      <c r="N6526" s="17">
        <f t="shared" si="101"/>
        <v>250000</v>
      </c>
    </row>
    <row r="6527" spans="1:14" x14ac:dyDescent="0.25">
      <c r="A6527" s="30" t="s">
        <v>48</v>
      </c>
      <c r="B6527" s="29">
        <v>1510752</v>
      </c>
      <c r="C6527" s="28" t="s">
        <v>60</v>
      </c>
      <c r="D6527" s="27" t="s">
        <v>46</v>
      </c>
      <c r="E6527" s="27" t="s">
        <v>50</v>
      </c>
      <c r="F6527" s="26" t="str">
        <f>VLOOKUP(E6527,PROCV!$A$1:$B$107,2,TRUE)</f>
        <v>Educação e Criação em Artes</v>
      </c>
      <c r="G6527" s="31">
        <v>2016</v>
      </c>
      <c r="H6527" s="24">
        <v>0</v>
      </c>
      <c r="I6527" s="23" t="str">
        <f>VLOOKUP(J6527,PROCV!$E$1:$F$27,2,FALSE)</f>
        <v>21 - Maranhão</v>
      </c>
      <c r="J6527" s="22" t="s">
        <v>63</v>
      </c>
      <c r="K6527" s="22">
        <v>0</v>
      </c>
      <c r="L6527" s="21">
        <v>250000</v>
      </c>
      <c r="M6527" s="20">
        <f>VLOOKUP(G6527,PROCV!$A$110:$B$119,2,FALSE)</f>
        <v>1</v>
      </c>
      <c r="N6527" s="17">
        <f t="shared" si="101"/>
        <v>250000</v>
      </c>
    </row>
    <row r="6528" spans="1:14" x14ac:dyDescent="0.25">
      <c r="A6528" s="30" t="s">
        <v>48</v>
      </c>
      <c r="B6528" s="29">
        <v>1510774</v>
      </c>
      <c r="C6528" s="28" t="s">
        <v>62</v>
      </c>
      <c r="D6528" s="27" t="s">
        <v>46</v>
      </c>
      <c r="E6528" s="27" t="s">
        <v>50</v>
      </c>
      <c r="F6528" s="26" t="str">
        <f>VLOOKUP(E6528,PROCV!$A$1:$B$107,2,TRUE)</f>
        <v>Educação e Criação em Artes</v>
      </c>
      <c r="G6528" s="25">
        <v>2016</v>
      </c>
      <c r="H6528" s="24">
        <v>0</v>
      </c>
      <c r="I6528" s="23" t="str">
        <f>VLOOKUP(J6528,PROCV!$E$1:$F$27,2,FALSE)</f>
        <v>16 - Amapá</v>
      </c>
      <c r="J6528" s="22" t="s">
        <v>61</v>
      </c>
      <c r="K6528" s="22">
        <v>0</v>
      </c>
      <c r="L6528" s="21">
        <v>250000</v>
      </c>
      <c r="M6528" s="20">
        <f>VLOOKUP(G6528,PROCV!$A$110:$B$119,2,FALSE)</f>
        <v>1</v>
      </c>
      <c r="N6528" s="17">
        <f t="shared" si="101"/>
        <v>250000</v>
      </c>
    </row>
    <row r="6529" spans="1:14" x14ac:dyDescent="0.25">
      <c r="A6529" s="30" t="s">
        <v>48</v>
      </c>
      <c r="B6529" s="29">
        <v>1510783</v>
      </c>
      <c r="C6529" s="28" t="s">
        <v>60</v>
      </c>
      <c r="D6529" s="27" t="s">
        <v>46</v>
      </c>
      <c r="E6529" s="27" t="s">
        <v>50</v>
      </c>
      <c r="F6529" s="26" t="str">
        <f>VLOOKUP(E6529,PROCV!$A$1:$B$107,2,TRUE)</f>
        <v>Educação e Criação em Artes</v>
      </c>
      <c r="G6529" s="25">
        <v>2016</v>
      </c>
      <c r="H6529" s="24">
        <v>0</v>
      </c>
      <c r="I6529" s="23" t="str">
        <f>VLOOKUP(J6529,PROCV!$E$1:$F$27,2,FALSE)</f>
        <v>43 - Rio Grande do Sul</v>
      </c>
      <c r="J6529" s="22" t="s">
        <v>56</v>
      </c>
      <c r="K6529" s="22">
        <v>0</v>
      </c>
      <c r="L6529" s="21">
        <v>249240</v>
      </c>
      <c r="M6529" s="20">
        <f>VLOOKUP(G6529,PROCV!$A$110:$B$119,2,FALSE)</f>
        <v>1</v>
      </c>
      <c r="N6529" s="17">
        <f t="shared" si="101"/>
        <v>249240</v>
      </c>
    </row>
    <row r="6530" spans="1:14" x14ac:dyDescent="0.25">
      <c r="A6530" s="30" t="s">
        <v>48</v>
      </c>
      <c r="B6530" s="29">
        <v>1510720</v>
      </c>
      <c r="C6530" s="28" t="s">
        <v>59</v>
      </c>
      <c r="D6530" s="27" t="s">
        <v>46</v>
      </c>
      <c r="E6530" s="27" t="s">
        <v>50</v>
      </c>
      <c r="F6530" s="26" t="str">
        <f>VLOOKUP(E6530,PROCV!$A$1:$B$107,2,TRUE)</f>
        <v>Educação e Criação em Artes</v>
      </c>
      <c r="G6530" s="31">
        <v>2016</v>
      </c>
      <c r="H6530" s="24">
        <v>0</v>
      </c>
      <c r="I6530" s="23" t="str">
        <f>VLOOKUP(J6530,PROCV!$E$1:$F$27,2,FALSE)</f>
        <v>24 - Rio Grande do Norte</v>
      </c>
      <c r="J6530" s="22" t="s">
        <v>54</v>
      </c>
      <c r="K6530" s="22">
        <v>0</v>
      </c>
      <c r="L6530" s="21">
        <v>240000</v>
      </c>
      <c r="M6530" s="20">
        <f>VLOOKUP(G6530,PROCV!$A$110:$B$119,2,FALSE)</f>
        <v>1</v>
      </c>
      <c r="N6530" s="17">
        <f t="shared" ref="N6530:N6536" si="102">+M6530*L6530</f>
        <v>240000</v>
      </c>
    </row>
    <row r="6531" spans="1:14" x14ac:dyDescent="0.25">
      <c r="A6531" s="30" t="s">
        <v>48</v>
      </c>
      <c r="B6531" s="29">
        <v>1510755</v>
      </c>
      <c r="C6531" s="28" t="s">
        <v>58</v>
      </c>
      <c r="D6531" s="27" t="s">
        <v>46</v>
      </c>
      <c r="E6531" s="27" t="s">
        <v>50</v>
      </c>
      <c r="F6531" s="26" t="str">
        <f>VLOOKUP(E6531,PROCV!$A$1:$B$107,2,TRUE)</f>
        <v>Educação e Criação em Artes</v>
      </c>
      <c r="G6531" s="31">
        <v>2016</v>
      </c>
      <c r="H6531" s="24">
        <v>0</v>
      </c>
      <c r="I6531" s="23" t="str">
        <f>VLOOKUP(J6531,PROCV!$E$1:$F$27,2,FALSE)</f>
        <v>28 - Sergipe</v>
      </c>
      <c r="J6531" s="22" t="s">
        <v>49</v>
      </c>
      <c r="K6531" s="22">
        <v>0</v>
      </c>
      <c r="L6531" s="21">
        <v>250000</v>
      </c>
      <c r="M6531" s="20">
        <f>VLOOKUP(G6531,PROCV!$A$110:$B$119,2,FALSE)</f>
        <v>1</v>
      </c>
      <c r="N6531" s="17">
        <f t="shared" si="102"/>
        <v>250000</v>
      </c>
    </row>
    <row r="6532" spans="1:14" x14ac:dyDescent="0.25">
      <c r="A6532" s="30" t="s">
        <v>48</v>
      </c>
      <c r="B6532" s="29">
        <v>153844</v>
      </c>
      <c r="C6532" s="28" t="s">
        <v>57</v>
      </c>
      <c r="D6532" s="27" t="s">
        <v>46</v>
      </c>
      <c r="E6532" s="27" t="s">
        <v>50</v>
      </c>
      <c r="F6532" s="26" t="str">
        <f>VLOOKUP(E6532,PROCV!$A$1:$B$107,2,TRUE)</f>
        <v>Educação e Criação em Artes</v>
      </c>
      <c r="G6532" s="25">
        <v>2016</v>
      </c>
      <c r="H6532" s="24">
        <v>0</v>
      </c>
      <c r="I6532" s="23" t="str">
        <f>VLOOKUP(J6532,PROCV!$E$1:$F$27,2,FALSE)</f>
        <v>43 - Rio Grande do Sul</v>
      </c>
      <c r="J6532" s="22" t="s">
        <v>56</v>
      </c>
      <c r="K6532" s="22">
        <v>0</v>
      </c>
      <c r="L6532" s="21">
        <v>100000</v>
      </c>
      <c r="M6532" s="20">
        <f>VLOOKUP(G6532,PROCV!$A$110:$B$119,2,FALSE)</f>
        <v>1</v>
      </c>
      <c r="N6532" s="17">
        <f t="shared" si="102"/>
        <v>100000</v>
      </c>
    </row>
    <row r="6533" spans="1:14" x14ac:dyDescent="0.25">
      <c r="A6533" s="30" t="s">
        <v>48</v>
      </c>
      <c r="B6533" s="29">
        <v>159519</v>
      </c>
      <c r="C6533" s="28" t="s">
        <v>55</v>
      </c>
      <c r="D6533" s="27" t="s">
        <v>46</v>
      </c>
      <c r="E6533" s="27" t="s">
        <v>50</v>
      </c>
      <c r="F6533" s="26" t="str">
        <f>VLOOKUP(E6533,PROCV!$A$1:$B$107,2,TRUE)</f>
        <v>Educação e Criação em Artes</v>
      </c>
      <c r="G6533" s="25">
        <v>2016</v>
      </c>
      <c r="H6533" s="24">
        <v>0</v>
      </c>
      <c r="I6533" s="23" t="str">
        <f>VLOOKUP(J6533,PROCV!$E$1:$F$27,2,FALSE)</f>
        <v>24 - Rio Grande do Norte</v>
      </c>
      <c r="J6533" s="22" t="s">
        <v>54</v>
      </c>
      <c r="K6533" s="22">
        <v>0</v>
      </c>
      <c r="L6533" s="21">
        <v>100000</v>
      </c>
      <c r="M6533" s="20">
        <f>VLOOKUP(G6533,PROCV!$A$110:$B$119,2,FALSE)</f>
        <v>1</v>
      </c>
      <c r="N6533" s="17">
        <f t="shared" si="102"/>
        <v>100000</v>
      </c>
    </row>
    <row r="6534" spans="1:14" x14ac:dyDescent="0.25">
      <c r="A6534" s="30" t="s">
        <v>48</v>
      </c>
      <c r="B6534" s="29">
        <v>158078</v>
      </c>
      <c r="C6534" s="28" t="s">
        <v>53</v>
      </c>
      <c r="D6534" s="27" t="s">
        <v>46</v>
      </c>
      <c r="E6534" s="27" t="s">
        <v>45</v>
      </c>
      <c r="F6534" s="26" t="str">
        <f>VLOOKUP(E6534,PROCV!$A$1:$B$107,2,TRUE)</f>
        <v>Artes Cênicas e Espetáculo</v>
      </c>
      <c r="G6534" s="25">
        <v>2016</v>
      </c>
      <c r="H6534" s="24">
        <v>0</v>
      </c>
      <c r="I6534" s="23" t="str">
        <f>VLOOKUP(J6534,PROCV!$E$1:$F$27,2,FALSE)</f>
        <v>23 - Ceará</v>
      </c>
      <c r="J6534" s="22" t="s">
        <v>52</v>
      </c>
      <c r="K6534" s="22">
        <v>0</v>
      </c>
      <c r="L6534" s="21">
        <v>200000</v>
      </c>
      <c r="M6534" s="20">
        <f>VLOOKUP(G6534,PROCV!$A$110:$B$119,2,FALSE)</f>
        <v>1</v>
      </c>
      <c r="N6534" s="17">
        <f t="shared" si="102"/>
        <v>200000</v>
      </c>
    </row>
    <row r="6535" spans="1:14" x14ac:dyDescent="0.25">
      <c r="A6535" s="30" t="s">
        <v>48</v>
      </c>
      <c r="B6535" s="29">
        <v>160950</v>
      </c>
      <c r="C6535" s="28" t="s">
        <v>51</v>
      </c>
      <c r="D6535" s="27" t="s">
        <v>46</v>
      </c>
      <c r="E6535" s="27" t="s">
        <v>50</v>
      </c>
      <c r="F6535" s="26" t="str">
        <f>VLOOKUP(E6535,PROCV!$A$1:$B$107,2,TRUE)</f>
        <v>Educação e Criação em Artes</v>
      </c>
      <c r="G6535" s="31">
        <v>2016</v>
      </c>
      <c r="H6535" s="24">
        <v>0</v>
      </c>
      <c r="I6535" s="23" t="str">
        <f>VLOOKUP(J6535,PROCV!$E$1:$F$27,2,FALSE)</f>
        <v>28 - Sergipe</v>
      </c>
      <c r="J6535" s="22" t="s">
        <v>49</v>
      </c>
      <c r="K6535" s="22">
        <v>0</v>
      </c>
      <c r="L6535" s="21">
        <v>100000</v>
      </c>
      <c r="M6535" s="20">
        <f>VLOOKUP(G6535,PROCV!$A$110:$B$119,2,FALSE)</f>
        <v>1</v>
      </c>
      <c r="N6535" s="17">
        <f t="shared" si="102"/>
        <v>100000</v>
      </c>
    </row>
    <row r="6536" spans="1:14" x14ac:dyDescent="0.25">
      <c r="A6536" s="30" t="s">
        <v>48</v>
      </c>
      <c r="B6536" s="29">
        <v>158065</v>
      </c>
      <c r="C6536" s="28" t="s">
        <v>47</v>
      </c>
      <c r="D6536" s="27" t="s">
        <v>46</v>
      </c>
      <c r="E6536" s="27" t="s">
        <v>45</v>
      </c>
      <c r="F6536" s="26" t="str">
        <f>VLOOKUP(E6536,PROCV!$A$1:$B$107,2,TRUE)</f>
        <v>Artes Cênicas e Espetáculo</v>
      </c>
      <c r="G6536" s="25">
        <v>2016</v>
      </c>
      <c r="H6536" s="24">
        <v>0</v>
      </c>
      <c r="I6536" s="23" t="str">
        <f>VLOOKUP(J6536,PROCV!$E$1:$F$27,2,FALSE)</f>
        <v>26 - Pernambuco</v>
      </c>
      <c r="J6536" s="22" t="s">
        <v>44</v>
      </c>
      <c r="K6536" s="22">
        <v>0</v>
      </c>
      <c r="L6536" s="21">
        <v>200000</v>
      </c>
      <c r="M6536" s="20">
        <f>VLOOKUP(G6536,PROCV!$A$110:$B$119,2,FALSE)</f>
        <v>1</v>
      </c>
      <c r="N6536" s="17">
        <f t="shared" si="102"/>
        <v>200000</v>
      </c>
    </row>
  </sheetData>
  <autoFilter ref="A1:N6536" xr:uid="{00000000-0009-0000-0000-000005000000}"/>
  <conditionalFormatting sqref="F1:F1048576">
    <cfRule type="cellIs" dxfId="3" priority="1" operator="equal">
      <formula>#N/A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030A0"/>
  </sheetPr>
  <dimension ref="A1:L119"/>
  <sheetViews>
    <sheetView topLeftCell="A94" workbookViewId="0">
      <selection activeCell="A4" sqref="A4"/>
    </sheetView>
  </sheetViews>
  <sheetFormatPr defaultColWidth="9.140625" defaultRowHeight="15" x14ac:dyDescent="0.25"/>
  <cols>
    <col min="1" max="1" width="51.140625" style="17" bestFit="1" customWidth="1"/>
    <col min="2" max="2" width="26.42578125" style="17" bestFit="1" customWidth="1"/>
    <col min="3" max="4" width="9.140625" style="17"/>
    <col min="5" max="5" width="19.28515625" style="17" bestFit="1" customWidth="1"/>
    <col min="6" max="6" width="23.140625" style="17" bestFit="1" customWidth="1"/>
    <col min="7" max="16384" width="9.140625" style="17"/>
  </cols>
  <sheetData>
    <row r="1" spans="1:12" x14ac:dyDescent="0.25">
      <c r="A1" s="47" t="s">
        <v>6230</v>
      </c>
      <c r="B1" s="47" t="s">
        <v>10</v>
      </c>
      <c r="E1" s="63" t="s">
        <v>219</v>
      </c>
      <c r="F1" s="62" t="s">
        <v>13</v>
      </c>
      <c r="G1" s="62"/>
      <c r="H1" s="60" t="s">
        <v>6228</v>
      </c>
      <c r="I1" s="62" t="s">
        <v>14</v>
      </c>
      <c r="J1" s="61" t="s">
        <v>6229</v>
      </c>
      <c r="K1" s="60" t="s">
        <v>6228</v>
      </c>
      <c r="L1" s="59" t="s">
        <v>14</v>
      </c>
    </row>
    <row r="2" spans="1:12" x14ac:dyDescent="0.25">
      <c r="A2" s="47" t="s">
        <v>6227</v>
      </c>
      <c r="B2" s="47" t="s">
        <v>10</v>
      </c>
      <c r="E2" s="58" t="s">
        <v>71</v>
      </c>
      <c r="F2" s="57" t="s">
        <v>14</v>
      </c>
      <c r="G2" s="57"/>
      <c r="H2" s="55" t="s">
        <v>6225</v>
      </c>
      <c r="I2" s="57" t="s">
        <v>26</v>
      </c>
      <c r="J2" s="56" t="s">
        <v>6226</v>
      </c>
      <c r="K2" s="55" t="s">
        <v>6225</v>
      </c>
      <c r="L2" s="54" t="s">
        <v>26</v>
      </c>
    </row>
    <row r="3" spans="1:12" x14ac:dyDescent="0.25">
      <c r="A3" s="47" t="s">
        <v>6224</v>
      </c>
      <c r="B3" s="47" t="s">
        <v>10</v>
      </c>
      <c r="E3" s="58" t="s">
        <v>823</v>
      </c>
      <c r="F3" s="57" t="s">
        <v>15</v>
      </c>
      <c r="G3" s="57"/>
      <c r="H3" s="55" t="s">
        <v>6222</v>
      </c>
      <c r="I3" s="57" t="s">
        <v>18</v>
      </c>
      <c r="J3" s="56" t="s">
        <v>6223</v>
      </c>
      <c r="K3" s="55" t="s">
        <v>6222</v>
      </c>
      <c r="L3" s="54" t="s">
        <v>18</v>
      </c>
    </row>
    <row r="4" spans="1:12" x14ac:dyDescent="0.25">
      <c r="A4" s="47" t="s">
        <v>6221</v>
      </c>
      <c r="B4" s="47" t="s">
        <v>7</v>
      </c>
      <c r="E4" s="58" t="s">
        <v>69</v>
      </c>
      <c r="F4" s="57" t="s">
        <v>16</v>
      </c>
      <c r="G4" s="57"/>
      <c r="H4" s="55" t="s">
        <v>6219</v>
      </c>
      <c r="I4" s="57" t="s">
        <v>15</v>
      </c>
      <c r="J4" s="56" t="s">
        <v>6220</v>
      </c>
      <c r="K4" s="55" t="s">
        <v>6219</v>
      </c>
      <c r="L4" s="54" t="s">
        <v>15</v>
      </c>
    </row>
    <row r="5" spans="1:12" x14ac:dyDescent="0.25">
      <c r="A5" s="47" t="s">
        <v>6218</v>
      </c>
      <c r="B5" s="47" t="s">
        <v>7</v>
      </c>
      <c r="E5" s="58" t="s">
        <v>140</v>
      </c>
      <c r="F5" s="57" t="s">
        <v>17</v>
      </c>
      <c r="G5" s="57"/>
      <c r="H5" s="55" t="s">
        <v>6216</v>
      </c>
      <c r="I5" s="57" t="s">
        <v>28</v>
      </c>
      <c r="J5" s="56" t="s">
        <v>6217</v>
      </c>
      <c r="K5" s="55" t="s">
        <v>6216</v>
      </c>
      <c r="L5" s="54" t="s">
        <v>28</v>
      </c>
    </row>
    <row r="6" spans="1:12" x14ac:dyDescent="0.25">
      <c r="A6" s="48" t="s">
        <v>6215</v>
      </c>
      <c r="B6" s="47" t="s">
        <v>7</v>
      </c>
      <c r="E6" s="58" t="s">
        <v>61</v>
      </c>
      <c r="F6" s="57" t="s">
        <v>18</v>
      </c>
      <c r="G6" s="57"/>
      <c r="H6" s="55" t="s">
        <v>6213</v>
      </c>
      <c r="I6" s="57" t="s">
        <v>22</v>
      </c>
      <c r="J6" s="56" t="s">
        <v>6214</v>
      </c>
      <c r="K6" s="55" t="s">
        <v>6213</v>
      </c>
      <c r="L6" s="54" t="s">
        <v>22</v>
      </c>
    </row>
    <row r="7" spans="1:12" x14ac:dyDescent="0.25">
      <c r="A7" s="48" t="s">
        <v>6212</v>
      </c>
      <c r="B7" s="47" t="s">
        <v>10</v>
      </c>
      <c r="E7" s="58" t="s">
        <v>64</v>
      </c>
      <c r="F7" s="57" t="s">
        <v>19</v>
      </c>
      <c r="G7" s="57"/>
      <c r="H7" s="55" t="s">
        <v>6210</v>
      </c>
      <c r="I7" s="57" t="s">
        <v>39</v>
      </c>
      <c r="J7" s="56" t="s">
        <v>6211</v>
      </c>
      <c r="K7" s="55" t="s">
        <v>6210</v>
      </c>
      <c r="L7" s="54" t="s">
        <v>39</v>
      </c>
    </row>
    <row r="8" spans="1:12" x14ac:dyDescent="0.25">
      <c r="A8" s="48" t="s">
        <v>6209</v>
      </c>
      <c r="B8" s="47" t="s">
        <v>10</v>
      </c>
      <c r="E8" s="58" t="s">
        <v>63</v>
      </c>
      <c r="F8" s="57" t="s">
        <v>20</v>
      </c>
      <c r="G8" s="57"/>
      <c r="H8" s="55" t="s">
        <v>6207</v>
      </c>
      <c r="I8" s="57" t="s">
        <v>30</v>
      </c>
      <c r="J8" s="56" t="s">
        <v>6208</v>
      </c>
      <c r="K8" s="55" t="s">
        <v>6207</v>
      </c>
      <c r="L8" s="54" t="s">
        <v>30</v>
      </c>
    </row>
    <row r="9" spans="1:12" x14ac:dyDescent="0.25">
      <c r="A9" s="48" t="s">
        <v>6206</v>
      </c>
      <c r="B9" s="47" t="s">
        <v>9</v>
      </c>
      <c r="E9" s="58" t="s">
        <v>77</v>
      </c>
      <c r="F9" s="57" t="s">
        <v>21</v>
      </c>
      <c r="G9" s="57"/>
      <c r="H9" s="55" t="s">
        <v>6204</v>
      </c>
      <c r="I9" s="57" t="s">
        <v>38</v>
      </c>
      <c r="J9" s="56" t="s">
        <v>6205</v>
      </c>
      <c r="K9" s="55" t="s">
        <v>6204</v>
      </c>
      <c r="L9" s="54" t="s">
        <v>38</v>
      </c>
    </row>
    <row r="10" spans="1:12" x14ac:dyDescent="0.25">
      <c r="A10" s="48" t="s">
        <v>6203</v>
      </c>
      <c r="B10" s="47" t="s">
        <v>10</v>
      </c>
      <c r="E10" s="58" t="s">
        <v>52</v>
      </c>
      <c r="F10" s="57" t="s">
        <v>22</v>
      </c>
      <c r="G10" s="57"/>
      <c r="H10" s="55" t="s">
        <v>6201</v>
      </c>
      <c r="I10" s="57" t="s">
        <v>20</v>
      </c>
      <c r="J10" s="56" t="s">
        <v>6202</v>
      </c>
      <c r="K10" s="55" t="s">
        <v>6201</v>
      </c>
      <c r="L10" s="54" t="s">
        <v>20</v>
      </c>
    </row>
    <row r="11" spans="1:12" x14ac:dyDescent="0.25">
      <c r="A11" s="47" t="s">
        <v>6200</v>
      </c>
      <c r="B11" s="47" t="s">
        <v>2</v>
      </c>
      <c r="E11" s="58" t="s">
        <v>54</v>
      </c>
      <c r="F11" s="57" t="s">
        <v>23</v>
      </c>
      <c r="G11" s="57"/>
      <c r="H11" s="55" t="s">
        <v>6198</v>
      </c>
      <c r="I11" s="57" t="s">
        <v>37</v>
      </c>
      <c r="J11" s="56" t="s">
        <v>6199</v>
      </c>
      <c r="K11" s="55" t="s">
        <v>6198</v>
      </c>
      <c r="L11" s="54" t="s">
        <v>37</v>
      </c>
    </row>
    <row r="12" spans="1:12" x14ac:dyDescent="0.25">
      <c r="A12" s="47" t="s">
        <v>6197</v>
      </c>
      <c r="B12" s="47" t="s">
        <v>10</v>
      </c>
      <c r="E12" s="58" t="s">
        <v>346</v>
      </c>
      <c r="F12" s="57" t="s">
        <v>24</v>
      </c>
      <c r="G12" s="57"/>
      <c r="H12" s="55" t="s">
        <v>6195</v>
      </c>
      <c r="I12" s="57" t="s">
        <v>36</v>
      </c>
      <c r="J12" s="56" t="s">
        <v>6196</v>
      </c>
      <c r="K12" s="55" t="s">
        <v>6195</v>
      </c>
      <c r="L12" s="54" t="s">
        <v>36</v>
      </c>
    </row>
    <row r="13" spans="1:12" x14ac:dyDescent="0.25">
      <c r="A13" s="47" t="s">
        <v>6194</v>
      </c>
      <c r="B13" s="47" t="s">
        <v>7</v>
      </c>
      <c r="E13" s="58" t="s">
        <v>44</v>
      </c>
      <c r="F13" s="57" t="s">
        <v>25</v>
      </c>
      <c r="G13" s="57"/>
      <c r="H13" s="55" t="s">
        <v>6192</v>
      </c>
      <c r="I13" s="57" t="s">
        <v>29</v>
      </c>
      <c r="J13" s="56" t="s">
        <v>6193</v>
      </c>
      <c r="K13" s="55" t="s">
        <v>6192</v>
      </c>
      <c r="L13" s="54" t="s">
        <v>29</v>
      </c>
    </row>
    <row r="14" spans="1:12" x14ac:dyDescent="0.25">
      <c r="A14" s="47" t="s">
        <v>6191</v>
      </c>
      <c r="B14" s="47" t="s">
        <v>7</v>
      </c>
      <c r="E14" s="58" t="s">
        <v>65</v>
      </c>
      <c r="F14" s="57" t="s">
        <v>26</v>
      </c>
      <c r="G14" s="57"/>
      <c r="H14" s="55" t="s">
        <v>6189</v>
      </c>
      <c r="I14" s="57" t="s">
        <v>17</v>
      </c>
      <c r="J14" s="56" t="s">
        <v>6190</v>
      </c>
      <c r="K14" s="55" t="s">
        <v>6189</v>
      </c>
      <c r="L14" s="54" t="s">
        <v>17</v>
      </c>
    </row>
    <row r="15" spans="1:12" x14ac:dyDescent="0.25">
      <c r="A15" s="47" t="s">
        <v>6188</v>
      </c>
      <c r="B15" s="47" t="s">
        <v>6072</v>
      </c>
      <c r="E15" s="58" t="s">
        <v>49</v>
      </c>
      <c r="F15" s="57" t="s">
        <v>27</v>
      </c>
      <c r="G15" s="57"/>
      <c r="H15" s="55" t="s">
        <v>6186</v>
      </c>
      <c r="I15" s="57" t="s">
        <v>24</v>
      </c>
      <c r="J15" s="56" t="s">
        <v>6187</v>
      </c>
      <c r="K15" s="55" t="s">
        <v>6186</v>
      </c>
      <c r="L15" s="54" t="s">
        <v>24</v>
      </c>
    </row>
    <row r="16" spans="1:12" x14ac:dyDescent="0.25">
      <c r="A16" s="47" t="s">
        <v>6185</v>
      </c>
      <c r="B16" s="47" t="s">
        <v>10</v>
      </c>
      <c r="E16" s="58" t="s">
        <v>73</v>
      </c>
      <c r="F16" s="57" t="s">
        <v>28</v>
      </c>
      <c r="G16" s="57"/>
      <c r="H16" s="55" t="s">
        <v>6183</v>
      </c>
      <c r="I16" s="57" t="s">
        <v>33</v>
      </c>
      <c r="J16" s="56" t="s">
        <v>6184</v>
      </c>
      <c r="K16" s="55" t="s">
        <v>6183</v>
      </c>
      <c r="L16" s="54" t="s">
        <v>33</v>
      </c>
    </row>
    <row r="17" spans="1:12" x14ac:dyDescent="0.25">
      <c r="A17" s="47" t="s">
        <v>6182</v>
      </c>
      <c r="B17" s="47" t="s">
        <v>6072</v>
      </c>
      <c r="E17" s="58" t="s">
        <v>85</v>
      </c>
      <c r="F17" s="57" t="s">
        <v>29</v>
      </c>
      <c r="G17" s="57"/>
      <c r="H17" s="55" t="s">
        <v>6180</v>
      </c>
      <c r="I17" s="57" t="s">
        <v>25</v>
      </c>
      <c r="J17" s="56" t="s">
        <v>6181</v>
      </c>
      <c r="K17" s="55" t="s">
        <v>6180</v>
      </c>
      <c r="L17" s="54" t="s">
        <v>25</v>
      </c>
    </row>
    <row r="18" spans="1:12" x14ac:dyDescent="0.25">
      <c r="A18" s="47" t="s">
        <v>6179</v>
      </c>
      <c r="B18" s="47" t="s">
        <v>6072</v>
      </c>
      <c r="E18" s="58" t="s">
        <v>67</v>
      </c>
      <c r="F18" s="57" t="s">
        <v>30</v>
      </c>
      <c r="G18" s="57"/>
      <c r="H18" s="55" t="s">
        <v>6177</v>
      </c>
      <c r="I18" s="57" t="s">
        <v>21</v>
      </c>
      <c r="J18" s="56" t="s">
        <v>6178</v>
      </c>
      <c r="K18" s="55" t="s">
        <v>6177</v>
      </c>
      <c r="L18" s="54" t="s">
        <v>21</v>
      </c>
    </row>
    <row r="19" spans="1:12" x14ac:dyDescent="0.25">
      <c r="A19" s="47" t="s">
        <v>6176</v>
      </c>
      <c r="B19" s="47" t="s">
        <v>6072</v>
      </c>
      <c r="E19" s="58" t="s">
        <v>82</v>
      </c>
      <c r="F19" s="57" t="s">
        <v>31</v>
      </c>
      <c r="G19" s="57"/>
      <c r="H19" s="55" t="s">
        <v>6174</v>
      </c>
      <c r="I19" s="57" t="s">
        <v>31</v>
      </c>
      <c r="J19" s="56" t="s">
        <v>6175</v>
      </c>
      <c r="K19" s="55" t="s">
        <v>6174</v>
      </c>
      <c r="L19" s="54" t="s">
        <v>31</v>
      </c>
    </row>
    <row r="20" spans="1:12" x14ac:dyDescent="0.25">
      <c r="A20" s="47" t="s">
        <v>6173</v>
      </c>
      <c r="B20" s="47" t="s">
        <v>6072</v>
      </c>
      <c r="E20" s="58" t="s">
        <v>76</v>
      </c>
      <c r="F20" s="57" t="s">
        <v>32</v>
      </c>
      <c r="G20" s="57"/>
      <c r="H20" s="55" t="s">
        <v>6171</v>
      </c>
      <c r="I20" s="57" t="s">
        <v>23</v>
      </c>
      <c r="J20" s="56" t="s">
        <v>6172</v>
      </c>
      <c r="K20" s="55" t="s">
        <v>6171</v>
      </c>
      <c r="L20" s="54" t="s">
        <v>23</v>
      </c>
    </row>
    <row r="21" spans="1:12" x14ac:dyDescent="0.25">
      <c r="A21" s="47" t="s">
        <v>6170</v>
      </c>
      <c r="B21" s="47" t="s">
        <v>10</v>
      </c>
      <c r="E21" s="58" t="s">
        <v>106</v>
      </c>
      <c r="F21" s="57" t="s">
        <v>33</v>
      </c>
      <c r="G21" s="57"/>
      <c r="H21" s="55" t="s">
        <v>6168</v>
      </c>
      <c r="I21" s="57" t="s">
        <v>35</v>
      </c>
      <c r="J21" s="56" t="s">
        <v>6169</v>
      </c>
      <c r="K21" s="55" t="s">
        <v>6168</v>
      </c>
      <c r="L21" s="54" t="s">
        <v>35</v>
      </c>
    </row>
    <row r="22" spans="1:12" x14ac:dyDescent="0.25">
      <c r="A22" s="47" t="s">
        <v>6167</v>
      </c>
      <c r="B22" s="47" t="s">
        <v>4</v>
      </c>
      <c r="E22" s="58" t="s">
        <v>79</v>
      </c>
      <c r="F22" s="57" t="s">
        <v>34</v>
      </c>
      <c r="G22" s="57"/>
      <c r="H22" s="55" t="s">
        <v>6165</v>
      </c>
      <c r="I22" s="57" t="s">
        <v>13</v>
      </c>
      <c r="J22" s="56" t="s">
        <v>6166</v>
      </c>
      <c r="K22" s="55" t="s">
        <v>6165</v>
      </c>
      <c r="L22" s="54" t="s">
        <v>13</v>
      </c>
    </row>
    <row r="23" spans="1:12" x14ac:dyDescent="0.25">
      <c r="A23" s="47" t="s">
        <v>6164</v>
      </c>
      <c r="B23" s="47" t="s">
        <v>6072</v>
      </c>
      <c r="E23" s="58" t="s">
        <v>56</v>
      </c>
      <c r="F23" s="57" t="s">
        <v>35</v>
      </c>
      <c r="G23" s="57"/>
      <c r="H23" s="55" t="s">
        <v>6162</v>
      </c>
      <c r="I23" s="57" t="s">
        <v>16</v>
      </c>
      <c r="J23" s="56" t="s">
        <v>6163</v>
      </c>
      <c r="K23" s="55" t="s">
        <v>6162</v>
      </c>
      <c r="L23" s="54" t="s">
        <v>16</v>
      </c>
    </row>
    <row r="24" spans="1:12" x14ac:dyDescent="0.25">
      <c r="A24" s="47" t="s">
        <v>6161</v>
      </c>
      <c r="B24" s="47" t="s">
        <v>6072</v>
      </c>
      <c r="E24" s="58" t="s">
        <v>179</v>
      </c>
      <c r="F24" s="57" t="s">
        <v>36</v>
      </c>
      <c r="G24" s="57"/>
      <c r="H24" s="55" t="s">
        <v>6159</v>
      </c>
      <c r="I24" s="57" t="s">
        <v>34</v>
      </c>
      <c r="J24" s="56" t="s">
        <v>6160</v>
      </c>
      <c r="K24" s="55" t="s">
        <v>6159</v>
      </c>
      <c r="L24" s="54" t="s">
        <v>34</v>
      </c>
    </row>
    <row r="25" spans="1:12" x14ac:dyDescent="0.25">
      <c r="A25" s="47" t="s">
        <v>6158</v>
      </c>
      <c r="B25" s="47" t="s">
        <v>6072</v>
      </c>
      <c r="E25" s="58" t="s">
        <v>99</v>
      </c>
      <c r="F25" s="57" t="s">
        <v>37</v>
      </c>
      <c r="G25" s="57"/>
      <c r="H25" s="55" t="s">
        <v>6156</v>
      </c>
      <c r="I25" s="57" t="s">
        <v>32</v>
      </c>
      <c r="J25" s="56" t="s">
        <v>6157</v>
      </c>
      <c r="K25" s="55" t="s">
        <v>6156</v>
      </c>
      <c r="L25" s="54" t="s">
        <v>32</v>
      </c>
    </row>
    <row r="26" spans="1:12" x14ac:dyDescent="0.25">
      <c r="A26" s="47" t="s">
        <v>6155</v>
      </c>
      <c r="B26" s="47" t="s">
        <v>6072</v>
      </c>
      <c r="E26" s="58" t="s">
        <v>97</v>
      </c>
      <c r="F26" s="57" t="s">
        <v>38</v>
      </c>
      <c r="G26" s="57"/>
      <c r="H26" s="55" t="s">
        <v>6153</v>
      </c>
      <c r="I26" s="57" t="s">
        <v>27</v>
      </c>
      <c r="J26" s="56" t="s">
        <v>6154</v>
      </c>
      <c r="K26" s="55" t="s">
        <v>6153</v>
      </c>
      <c r="L26" s="54" t="s">
        <v>27</v>
      </c>
    </row>
    <row r="27" spans="1:12" x14ac:dyDescent="0.25">
      <c r="A27" s="47" t="s">
        <v>6152</v>
      </c>
      <c r="B27" s="47" t="s">
        <v>6072</v>
      </c>
      <c r="E27" s="53" t="s">
        <v>75</v>
      </c>
      <c r="F27" s="52" t="s">
        <v>39</v>
      </c>
      <c r="G27" s="52"/>
      <c r="H27" s="50" t="s">
        <v>6150</v>
      </c>
      <c r="I27" s="52" t="s">
        <v>19</v>
      </c>
      <c r="J27" s="51" t="s">
        <v>6151</v>
      </c>
      <c r="K27" s="50" t="s">
        <v>6150</v>
      </c>
      <c r="L27" s="49" t="s">
        <v>19</v>
      </c>
    </row>
    <row r="28" spans="1:12" x14ac:dyDescent="0.25">
      <c r="A28" s="47" t="s">
        <v>6149</v>
      </c>
      <c r="B28" s="47" t="s">
        <v>2</v>
      </c>
      <c r="E28" s="18"/>
      <c r="F28" s="18"/>
      <c r="G28" s="18"/>
      <c r="H28" s="18"/>
      <c r="I28" s="18"/>
      <c r="J28" s="18"/>
      <c r="K28" s="18"/>
      <c r="L28" s="18"/>
    </row>
    <row r="29" spans="1:12" x14ac:dyDescent="0.25">
      <c r="A29" s="47" t="s">
        <v>6148</v>
      </c>
      <c r="B29" s="47" t="s">
        <v>4</v>
      </c>
    </row>
    <row r="30" spans="1:12" x14ac:dyDescent="0.25">
      <c r="A30" s="47" t="s">
        <v>6147</v>
      </c>
      <c r="B30" s="47" t="s">
        <v>4</v>
      </c>
    </row>
    <row r="31" spans="1:12" x14ac:dyDescent="0.25">
      <c r="A31" s="47" t="s">
        <v>6146</v>
      </c>
      <c r="B31" s="47" t="s">
        <v>4</v>
      </c>
    </row>
    <row r="32" spans="1:12" x14ac:dyDescent="0.25">
      <c r="A32" s="47" t="s">
        <v>6145</v>
      </c>
      <c r="B32" s="47" t="s">
        <v>4</v>
      </c>
    </row>
    <row r="33" spans="1:2" x14ac:dyDescent="0.25">
      <c r="A33" s="47" t="s">
        <v>6144</v>
      </c>
      <c r="B33" s="47" t="s">
        <v>7</v>
      </c>
    </row>
    <row r="34" spans="1:2" x14ac:dyDescent="0.25">
      <c r="A34" s="47" t="s">
        <v>6143</v>
      </c>
      <c r="B34" s="47" t="s">
        <v>9</v>
      </c>
    </row>
    <row r="35" spans="1:2" x14ac:dyDescent="0.25">
      <c r="A35" s="47" t="s">
        <v>6142</v>
      </c>
      <c r="B35" s="47" t="s">
        <v>6</v>
      </c>
    </row>
    <row r="36" spans="1:2" x14ac:dyDescent="0.25">
      <c r="A36" s="47" t="s">
        <v>6141</v>
      </c>
      <c r="B36" s="47" t="s">
        <v>6072</v>
      </c>
    </row>
    <row r="37" spans="1:2" x14ac:dyDescent="0.25">
      <c r="A37" s="47" t="s">
        <v>6140</v>
      </c>
      <c r="B37" s="47" t="s">
        <v>7</v>
      </c>
    </row>
    <row r="38" spans="1:2" x14ac:dyDescent="0.25">
      <c r="A38" s="47" t="s">
        <v>6139</v>
      </c>
      <c r="B38" s="47" t="s">
        <v>7</v>
      </c>
    </row>
    <row r="39" spans="1:2" x14ac:dyDescent="0.25">
      <c r="A39" s="47" t="s">
        <v>6138</v>
      </c>
      <c r="B39" s="47" t="s">
        <v>4</v>
      </c>
    </row>
    <row r="40" spans="1:2" x14ac:dyDescent="0.25">
      <c r="A40" s="47" t="s">
        <v>6137</v>
      </c>
      <c r="B40" s="47" t="s">
        <v>10</v>
      </c>
    </row>
    <row r="41" spans="1:2" x14ac:dyDescent="0.25">
      <c r="A41" s="47" t="s">
        <v>6136</v>
      </c>
      <c r="B41" s="47" t="s">
        <v>10</v>
      </c>
    </row>
    <row r="42" spans="1:2" x14ac:dyDescent="0.25">
      <c r="A42" s="48" t="s">
        <v>6135</v>
      </c>
      <c r="B42" s="47" t="s">
        <v>7</v>
      </c>
    </row>
    <row r="43" spans="1:2" x14ac:dyDescent="0.25">
      <c r="A43" s="48" t="s">
        <v>6134</v>
      </c>
      <c r="B43" s="48" t="s">
        <v>6072</v>
      </c>
    </row>
    <row r="44" spans="1:2" x14ac:dyDescent="0.25">
      <c r="A44" s="47" t="s">
        <v>6133</v>
      </c>
      <c r="B44" s="47" t="s">
        <v>4</v>
      </c>
    </row>
    <row r="45" spans="1:2" x14ac:dyDescent="0.25">
      <c r="A45" s="47" t="s">
        <v>6132</v>
      </c>
      <c r="B45" s="47" t="s">
        <v>4</v>
      </c>
    </row>
    <row r="46" spans="1:2" x14ac:dyDescent="0.25">
      <c r="A46" s="47" t="s">
        <v>6131</v>
      </c>
      <c r="B46" s="47" t="s">
        <v>7</v>
      </c>
    </row>
    <row r="47" spans="1:2" x14ac:dyDescent="0.25">
      <c r="A47" s="47" t="s">
        <v>6130</v>
      </c>
      <c r="B47" s="47" t="s">
        <v>4</v>
      </c>
    </row>
    <row r="48" spans="1:2" x14ac:dyDescent="0.25">
      <c r="A48" s="48" t="s">
        <v>6129</v>
      </c>
      <c r="B48" s="48" t="s">
        <v>7</v>
      </c>
    </row>
    <row r="49" spans="1:2" x14ac:dyDescent="0.25">
      <c r="A49" s="47" t="s">
        <v>6128</v>
      </c>
      <c r="B49" s="47" t="s">
        <v>7</v>
      </c>
    </row>
    <row r="50" spans="1:2" x14ac:dyDescent="0.25">
      <c r="A50" s="47" t="s">
        <v>6127</v>
      </c>
      <c r="B50" s="47" t="s">
        <v>7</v>
      </c>
    </row>
    <row r="51" spans="1:2" x14ac:dyDescent="0.25">
      <c r="A51" s="48" t="s">
        <v>6126</v>
      </c>
      <c r="B51" s="47" t="s">
        <v>10</v>
      </c>
    </row>
    <row r="52" spans="1:2" x14ac:dyDescent="0.25">
      <c r="A52" s="48" t="s">
        <v>6125</v>
      </c>
      <c r="B52" s="47" t="s">
        <v>4</v>
      </c>
    </row>
    <row r="53" spans="1:2" x14ac:dyDescent="0.25">
      <c r="A53" s="48" t="s">
        <v>6124</v>
      </c>
      <c r="B53" s="47" t="s">
        <v>6072</v>
      </c>
    </row>
    <row r="54" spans="1:2" x14ac:dyDescent="0.25">
      <c r="A54" s="48" t="s">
        <v>6123</v>
      </c>
      <c r="B54" s="47" t="s">
        <v>4</v>
      </c>
    </row>
    <row r="55" spans="1:2" x14ac:dyDescent="0.25">
      <c r="A55" s="48" t="s">
        <v>6122</v>
      </c>
      <c r="B55" s="47" t="s">
        <v>4</v>
      </c>
    </row>
    <row r="56" spans="1:2" x14ac:dyDescent="0.25">
      <c r="A56" s="48" t="s">
        <v>6121</v>
      </c>
      <c r="B56" s="47" t="s">
        <v>7</v>
      </c>
    </row>
    <row r="57" spans="1:2" x14ac:dyDescent="0.25">
      <c r="A57" s="48" t="s">
        <v>6120</v>
      </c>
      <c r="B57" s="47" t="s">
        <v>7</v>
      </c>
    </row>
    <row r="58" spans="1:2" x14ac:dyDescent="0.25">
      <c r="A58" s="48" t="s">
        <v>6119</v>
      </c>
      <c r="B58" s="47" t="s">
        <v>7</v>
      </c>
    </row>
    <row r="59" spans="1:2" x14ac:dyDescent="0.25">
      <c r="A59" s="48" t="s">
        <v>6118</v>
      </c>
      <c r="B59" s="47" t="s">
        <v>6072</v>
      </c>
    </row>
    <row r="60" spans="1:2" x14ac:dyDescent="0.25">
      <c r="A60" s="48" t="s">
        <v>6117</v>
      </c>
      <c r="B60" s="47" t="s">
        <v>6072</v>
      </c>
    </row>
    <row r="61" spans="1:2" x14ac:dyDescent="0.25">
      <c r="A61" s="48" t="s">
        <v>6116</v>
      </c>
      <c r="B61" s="47" t="s">
        <v>4</v>
      </c>
    </row>
    <row r="62" spans="1:2" x14ac:dyDescent="0.25">
      <c r="A62" s="48" t="s">
        <v>6115</v>
      </c>
      <c r="B62" s="47" t="s">
        <v>6072</v>
      </c>
    </row>
    <row r="63" spans="1:2" x14ac:dyDescent="0.25">
      <c r="A63" s="48" t="s">
        <v>6114</v>
      </c>
      <c r="B63" s="47" t="s">
        <v>6072</v>
      </c>
    </row>
    <row r="64" spans="1:2" x14ac:dyDescent="0.25">
      <c r="A64" s="48" t="s">
        <v>6113</v>
      </c>
      <c r="B64" s="47" t="s">
        <v>2</v>
      </c>
    </row>
    <row r="65" spans="1:2" x14ac:dyDescent="0.25">
      <c r="A65" s="47" t="s">
        <v>6112</v>
      </c>
      <c r="B65" s="47" t="s">
        <v>4</v>
      </c>
    </row>
    <row r="66" spans="1:2" x14ac:dyDescent="0.25">
      <c r="A66" s="47" t="s">
        <v>6111</v>
      </c>
      <c r="B66" s="47" t="s">
        <v>10</v>
      </c>
    </row>
    <row r="67" spans="1:2" x14ac:dyDescent="0.25">
      <c r="A67" s="47" t="s">
        <v>6110</v>
      </c>
      <c r="B67" s="47" t="s">
        <v>9</v>
      </c>
    </row>
    <row r="68" spans="1:2" x14ac:dyDescent="0.25">
      <c r="A68" s="47" t="s">
        <v>6109</v>
      </c>
      <c r="B68" s="47" t="s">
        <v>9</v>
      </c>
    </row>
    <row r="69" spans="1:2" x14ac:dyDescent="0.25">
      <c r="A69" s="47" t="s">
        <v>6108</v>
      </c>
      <c r="B69" s="47" t="s">
        <v>9</v>
      </c>
    </row>
    <row r="70" spans="1:2" x14ac:dyDescent="0.25">
      <c r="A70" s="47" t="s">
        <v>6107</v>
      </c>
      <c r="B70" s="47" t="s">
        <v>6</v>
      </c>
    </row>
    <row r="71" spans="1:2" x14ac:dyDescent="0.25">
      <c r="A71" s="47" t="s">
        <v>6106</v>
      </c>
      <c r="B71" s="47" t="s">
        <v>9</v>
      </c>
    </row>
    <row r="72" spans="1:2" x14ac:dyDescent="0.25">
      <c r="A72" s="47" t="s">
        <v>6105</v>
      </c>
      <c r="B72" s="47" t="s">
        <v>9</v>
      </c>
    </row>
    <row r="73" spans="1:2" x14ac:dyDescent="0.25">
      <c r="A73" s="47" t="s">
        <v>6104</v>
      </c>
      <c r="B73" s="47" t="s">
        <v>9</v>
      </c>
    </row>
    <row r="74" spans="1:2" x14ac:dyDescent="0.25">
      <c r="A74" s="47" t="s">
        <v>6103</v>
      </c>
      <c r="B74" s="47" t="s">
        <v>6</v>
      </c>
    </row>
    <row r="75" spans="1:2" x14ac:dyDescent="0.25">
      <c r="A75" s="47" t="s">
        <v>6102</v>
      </c>
      <c r="B75" s="47" t="s">
        <v>6</v>
      </c>
    </row>
    <row r="76" spans="1:2" x14ac:dyDescent="0.25">
      <c r="A76" s="47" t="s">
        <v>6101</v>
      </c>
      <c r="B76" s="47" t="s">
        <v>4</v>
      </c>
    </row>
    <row r="77" spans="1:2" x14ac:dyDescent="0.25">
      <c r="A77" s="47" t="s">
        <v>6100</v>
      </c>
      <c r="B77" s="47" t="s">
        <v>7</v>
      </c>
    </row>
    <row r="78" spans="1:2" x14ac:dyDescent="0.25">
      <c r="A78" s="47" t="s">
        <v>6099</v>
      </c>
      <c r="B78" s="47" t="s">
        <v>4</v>
      </c>
    </row>
    <row r="79" spans="1:2" x14ac:dyDescent="0.25">
      <c r="A79" s="47" t="s">
        <v>6098</v>
      </c>
      <c r="B79" s="47" t="s">
        <v>10</v>
      </c>
    </row>
    <row r="80" spans="1:2" x14ac:dyDescent="0.25">
      <c r="A80" s="47" t="s">
        <v>6097</v>
      </c>
      <c r="B80" s="47" t="s">
        <v>10</v>
      </c>
    </row>
    <row r="81" spans="1:2" x14ac:dyDescent="0.25">
      <c r="A81" s="47" t="s">
        <v>6096</v>
      </c>
      <c r="B81" s="47" t="s">
        <v>10</v>
      </c>
    </row>
    <row r="82" spans="1:2" x14ac:dyDescent="0.25">
      <c r="A82" s="47" t="s">
        <v>6095</v>
      </c>
      <c r="B82" s="47" t="s">
        <v>10</v>
      </c>
    </row>
    <row r="83" spans="1:2" x14ac:dyDescent="0.25">
      <c r="A83" s="47" t="s">
        <v>6094</v>
      </c>
      <c r="B83" s="47" t="s">
        <v>10</v>
      </c>
    </row>
    <row r="84" spans="1:2" x14ac:dyDescent="0.25">
      <c r="A84" s="47" t="s">
        <v>6093</v>
      </c>
      <c r="B84" s="47" t="s">
        <v>4</v>
      </c>
    </row>
    <row r="85" spans="1:2" x14ac:dyDescent="0.25">
      <c r="A85" s="47" t="s">
        <v>6092</v>
      </c>
      <c r="B85" s="47" t="s">
        <v>4</v>
      </c>
    </row>
    <row r="86" spans="1:2" x14ac:dyDescent="0.25">
      <c r="A86" s="47" t="s">
        <v>6091</v>
      </c>
      <c r="B86" s="47" t="s">
        <v>4</v>
      </c>
    </row>
    <row r="87" spans="1:2" x14ac:dyDescent="0.25">
      <c r="A87" s="47" t="s">
        <v>6090</v>
      </c>
      <c r="B87" s="47" t="s">
        <v>4</v>
      </c>
    </row>
    <row r="88" spans="1:2" x14ac:dyDescent="0.25">
      <c r="A88" s="47" t="s">
        <v>6089</v>
      </c>
      <c r="B88" s="47" t="s">
        <v>4</v>
      </c>
    </row>
    <row r="89" spans="1:2" x14ac:dyDescent="0.25">
      <c r="A89" s="47" t="s">
        <v>6088</v>
      </c>
      <c r="B89" s="47" t="s">
        <v>4</v>
      </c>
    </row>
    <row r="90" spans="1:2" x14ac:dyDescent="0.25">
      <c r="A90" s="47" t="s">
        <v>6087</v>
      </c>
      <c r="B90" s="47" t="s">
        <v>4</v>
      </c>
    </row>
    <row r="91" spans="1:2" x14ac:dyDescent="0.25">
      <c r="A91" s="47" t="s">
        <v>6086</v>
      </c>
      <c r="B91" s="47" t="s">
        <v>4</v>
      </c>
    </row>
    <row r="92" spans="1:2" x14ac:dyDescent="0.25">
      <c r="A92" s="47" t="s">
        <v>6085</v>
      </c>
      <c r="B92" s="47" t="s">
        <v>4</v>
      </c>
    </row>
    <row r="93" spans="1:2" x14ac:dyDescent="0.25">
      <c r="A93" s="47" t="s">
        <v>6084</v>
      </c>
      <c r="B93" s="47" t="s">
        <v>7</v>
      </c>
    </row>
    <row r="94" spans="1:2" x14ac:dyDescent="0.25">
      <c r="A94" s="47" t="s">
        <v>6083</v>
      </c>
      <c r="B94" s="47" t="s">
        <v>7</v>
      </c>
    </row>
    <row r="95" spans="1:2" x14ac:dyDescent="0.25">
      <c r="A95" s="47" t="s">
        <v>6082</v>
      </c>
      <c r="B95" s="47" t="s">
        <v>4</v>
      </c>
    </row>
    <row r="96" spans="1:2" x14ac:dyDescent="0.25">
      <c r="A96" s="47" t="s">
        <v>6081</v>
      </c>
      <c r="B96" s="47" t="s">
        <v>4</v>
      </c>
    </row>
    <row r="97" spans="1:2" x14ac:dyDescent="0.25">
      <c r="A97" s="47" t="s">
        <v>6080</v>
      </c>
      <c r="B97" s="47" t="s">
        <v>4</v>
      </c>
    </row>
    <row r="98" spans="1:2" x14ac:dyDescent="0.25">
      <c r="A98" s="47" t="s">
        <v>6079</v>
      </c>
      <c r="B98" s="47" t="s">
        <v>4</v>
      </c>
    </row>
    <row r="99" spans="1:2" x14ac:dyDescent="0.25">
      <c r="A99" s="47" t="s">
        <v>6078</v>
      </c>
      <c r="B99" s="47" t="s">
        <v>10</v>
      </c>
    </row>
    <row r="100" spans="1:2" x14ac:dyDescent="0.25">
      <c r="A100" s="47" t="s">
        <v>6077</v>
      </c>
      <c r="B100" s="47" t="s">
        <v>10</v>
      </c>
    </row>
    <row r="101" spans="1:2" x14ac:dyDescent="0.25">
      <c r="A101" s="47" t="s">
        <v>6076</v>
      </c>
      <c r="B101" s="47" t="s">
        <v>10</v>
      </c>
    </row>
    <row r="102" spans="1:2" x14ac:dyDescent="0.25">
      <c r="A102" s="47" t="s">
        <v>6075</v>
      </c>
      <c r="B102" s="47" t="s">
        <v>10</v>
      </c>
    </row>
    <row r="103" spans="1:2" x14ac:dyDescent="0.25">
      <c r="A103" s="47" t="s">
        <v>6074</v>
      </c>
      <c r="B103" s="47" t="s">
        <v>10</v>
      </c>
    </row>
    <row r="104" spans="1:2" x14ac:dyDescent="0.25">
      <c r="A104" s="47" t="s">
        <v>6073</v>
      </c>
      <c r="B104" s="47" t="s">
        <v>6072</v>
      </c>
    </row>
    <row r="105" spans="1:2" x14ac:dyDescent="0.25">
      <c r="A105" s="47" t="s">
        <v>6071</v>
      </c>
      <c r="B105" s="47" t="s">
        <v>10</v>
      </c>
    </row>
    <row r="106" spans="1:2" x14ac:dyDescent="0.25">
      <c r="A106" s="47" t="s">
        <v>6070</v>
      </c>
      <c r="B106" s="47" t="s">
        <v>10</v>
      </c>
    </row>
    <row r="107" spans="1:2" x14ac:dyDescent="0.25">
      <c r="A107" s="47" t="s">
        <v>6069</v>
      </c>
      <c r="B107" s="47" t="s">
        <v>4</v>
      </c>
    </row>
    <row r="110" spans="1:2" x14ac:dyDescent="0.25">
      <c r="A110" s="17">
        <v>2007</v>
      </c>
      <c r="B110" s="17">
        <v>1.7483032046917215</v>
      </c>
    </row>
    <row r="111" spans="1:2" x14ac:dyDescent="0.25">
      <c r="A111" s="17">
        <v>2008</v>
      </c>
      <c r="B111" s="17">
        <v>1.6508576287825887</v>
      </c>
    </row>
    <row r="112" spans="1:2" x14ac:dyDescent="0.25">
      <c r="A112" s="17">
        <v>2009</v>
      </c>
      <c r="B112" s="17">
        <v>1.5826205680692205</v>
      </c>
    </row>
    <row r="113" spans="1:2" x14ac:dyDescent="0.25">
      <c r="A113" s="17">
        <v>2010</v>
      </c>
      <c r="B113" s="17">
        <v>1.4943255243453308</v>
      </c>
    </row>
    <row r="114" spans="1:2" x14ac:dyDescent="0.25">
      <c r="A114" s="17">
        <v>2011</v>
      </c>
      <c r="B114" s="17">
        <v>1.4030783875336761</v>
      </c>
    </row>
    <row r="115" spans="1:2" x14ac:dyDescent="0.25">
      <c r="A115" s="17">
        <v>2012</v>
      </c>
      <c r="B115" s="17">
        <v>1.3256774537399445</v>
      </c>
    </row>
    <row r="116" spans="1:2" x14ac:dyDescent="0.25">
      <c r="A116" s="17">
        <v>2013</v>
      </c>
      <c r="B116" s="17">
        <v>1.2516937980127849</v>
      </c>
    </row>
    <row r="117" spans="1:2" x14ac:dyDescent="0.25">
      <c r="A117" s="17">
        <v>2014</v>
      </c>
      <c r="B117" s="17">
        <v>1.1763213509825461</v>
      </c>
    </row>
    <row r="118" spans="1:2" x14ac:dyDescent="0.25">
      <c r="A118" s="17">
        <v>2015</v>
      </c>
      <c r="B118" s="17">
        <v>1.0628798821322138</v>
      </c>
    </row>
    <row r="119" spans="1:2" x14ac:dyDescent="0.25">
      <c r="A119" s="17">
        <v>2016</v>
      </c>
      <c r="B119" s="17">
        <v>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-0.499984740745262"/>
  </sheetPr>
  <dimension ref="A1:I302"/>
  <sheetViews>
    <sheetView workbookViewId="0">
      <selection activeCell="A4" sqref="A4"/>
    </sheetView>
  </sheetViews>
  <sheetFormatPr defaultColWidth="9.140625" defaultRowHeight="15" x14ac:dyDescent="0.25"/>
  <cols>
    <col min="1" max="1" width="26.85546875" style="17" customWidth="1"/>
    <col min="2" max="2" width="19.42578125" style="17" customWidth="1"/>
    <col min="3" max="3" width="24.85546875" style="17" customWidth="1"/>
    <col min="4" max="5" width="12" style="17" customWidth="1"/>
    <col min="6" max="6" width="26.42578125" style="17" customWidth="1"/>
    <col min="7" max="8" width="12" style="17" customWidth="1"/>
    <col min="9" max="9" width="15.28515625" style="17" bestFit="1" customWidth="1"/>
    <col min="10" max="10" width="26.42578125" style="17" customWidth="1"/>
    <col min="11" max="11" width="31.140625" style="17" customWidth="1"/>
    <col min="12" max="12" width="20.7109375" style="17" customWidth="1"/>
    <col min="13" max="13" width="31.140625" style="17" customWidth="1"/>
    <col min="14" max="14" width="20.7109375" style="17" customWidth="1"/>
    <col min="15" max="15" width="31.140625" style="17" customWidth="1"/>
    <col min="16" max="16" width="25.85546875" style="17" bestFit="1" customWidth="1"/>
    <col min="17" max="17" width="36.140625" style="17" bestFit="1" customWidth="1"/>
    <col min="18" max="16384" width="9.140625" style="17"/>
  </cols>
  <sheetData>
    <row r="1" spans="1:9" x14ac:dyDescent="0.25">
      <c r="A1" s="66" t="s">
        <v>6062</v>
      </c>
      <c r="B1" s="67">
        <v>2007</v>
      </c>
    </row>
    <row r="3" spans="1:9" x14ac:dyDescent="0.25">
      <c r="A3" s="66" t="s">
        <v>6234</v>
      </c>
      <c r="B3" s="66" t="s">
        <v>6233</v>
      </c>
    </row>
    <row r="4" spans="1:9" x14ac:dyDescent="0.25">
      <c r="A4" s="66" t="s">
        <v>6232</v>
      </c>
      <c r="B4" s="17" t="s">
        <v>2</v>
      </c>
      <c r="C4" s="17" t="s">
        <v>6072</v>
      </c>
      <c r="D4" s="17" t="s">
        <v>4</v>
      </c>
      <c r="E4" s="17" t="s">
        <v>6</v>
      </c>
      <c r="F4" s="17" t="s">
        <v>7</v>
      </c>
      <c r="G4" s="17" t="s">
        <v>9</v>
      </c>
      <c r="H4" s="17" t="s">
        <v>10</v>
      </c>
      <c r="I4" s="17" t="s">
        <v>6231</v>
      </c>
    </row>
    <row r="5" spans="1:9" x14ac:dyDescent="0.25">
      <c r="A5" s="65" t="s">
        <v>13</v>
      </c>
      <c r="B5" s="64"/>
      <c r="C5" s="64">
        <v>926600.69848661241</v>
      </c>
      <c r="D5" s="64"/>
      <c r="E5" s="64"/>
      <c r="F5" s="64">
        <v>6730967.3380631274</v>
      </c>
      <c r="G5" s="64">
        <v>191815.96025435458</v>
      </c>
      <c r="H5" s="64">
        <v>2879498.1241406198</v>
      </c>
      <c r="I5" s="64">
        <v>10728882.120944714</v>
      </c>
    </row>
    <row r="6" spans="1:9" x14ac:dyDescent="0.25">
      <c r="A6" s="65" t="s">
        <v>14</v>
      </c>
      <c r="B6" s="64"/>
      <c r="C6" s="64"/>
      <c r="D6" s="64"/>
      <c r="E6" s="64"/>
      <c r="F6" s="64">
        <v>4059072.1423188439</v>
      </c>
      <c r="G6" s="64"/>
      <c r="H6" s="64">
        <v>1041577.1419388495</v>
      </c>
      <c r="I6" s="64">
        <v>5100649.2842576932</v>
      </c>
    </row>
    <row r="7" spans="1:9" x14ac:dyDescent="0.25">
      <c r="A7" s="65" t="s">
        <v>15</v>
      </c>
      <c r="B7" s="64"/>
      <c r="C7" s="64"/>
      <c r="D7" s="64"/>
      <c r="E7" s="64"/>
      <c r="F7" s="64">
        <v>9053025.6639060341</v>
      </c>
      <c r="G7" s="64"/>
      <c r="H7" s="64">
        <v>437075.8011729304</v>
      </c>
      <c r="I7" s="64">
        <v>9490101.4650789648</v>
      </c>
    </row>
    <row r="8" spans="1:9" x14ac:dyDescent="0.25">
      <c r="A8" s="65" t="s">
        <v>16</v>
      </c>
      <c r="B8" s="64"/>
      <c r="C8" s="64">
        <v>349660.6409383443</v>
      </c>
      <c r="D8" s="64"/>
      <c r="E8" s="64"/>
      <c r="F8" s="64">
        <v>2535039.6468029958</v>
      </c>
      <c r="G8" s="64">
        <v>227279.41660992379</v>
      </c>
      <c r="H8" s="64"/>
      <c r="I8" s="64">
        <v>3111979.7043512641</v>
      </c>
    </row>
    <row r="9" spans="1:9" x14ac:dyDescent="0.25">
      <c r="A9" s="65" t="s">
        <v>17</v>
      </c>
      <c r="B9" s="64"/>
      <c r="C9" s="64"/>
      <c r="D9" s="64"/>
      <c r="E9" s="64"/>
      <c r="F9" s="64">
        <v>15641054.756518111</v>
      </c>
      <c r="G9" s="64"/>
      <c r="H9" s="64"/>
      <c r="I9" s="64">
        <v>15641054.756518111</v>
      </c>
    </row>
    <row r="10" spans="1:9" x14ac:dyDescent="0.25">
      <c r="A10" s="65" t="s">
        <v>18</v>
      </c>
      <c r="B10" s="64"/>
      <c r="C10" s="64">
        <v>68813.214136666153</v>
      </c>
      <c r="D10" s="64"/>
      <c r="E10" s="64"/>
      <c r="F10" s="64">
        <v>6556102.3137753429</v>
      </c>
      <c r="G10" s="64"/>
      <c r="H10" s="64">
        <v>323589.94354998134</v>
      </c>
      <c r="I10" s="64">
        <v>6948505.4714619908</v>
      </c>
    </row>
    <row r="11" spans="1:9" x14ac:dyDescent="0.25">
      <c r="A11" s="65" t="s">
        <v>19</v>
      </c>
      <c r="B11" s="64"/>
      <c r="C11" s="64">
        <v>213629.78410174182</v>
      </c>
      <c r="D11" s="64"/>
      <c r="E11" s="64"/>
      <c r="F11" s="64">
        <v>5577031.2772640418</v>
      </c>
      <c r="G11" s="64"/>
      <c r="H11" s="64"/>
      <c r="I11" s="64">
        <v>5790661.0613657832</v>
      </c>
    </row>
    <row r="12" spans="1:9" x14ac:dyDescent="0.25">
      <c r="A12" s="65" t="s">
        <v>20</v>
      </c>
      <c r="B12" s="64"/>
      <c r="C12" s="64">
        <v>286267.16673622245</v>
      </c>
      <c r="D12" s="64"/>
      <c r="E12" s="64"/>
      <c r="F12" s="64">
        <v>13743290.369635601</v>
      </c>
      <c r="G12" s="64"/>
      <c r="H12" s="64">
        <v>167837.10765040526</v>
      </c>
      <c r="I12" s="64">
        <v>14197394.644022228</v>
      </c>
    </row>
    <row r="13" spans="1:9" x14ac:dyDescent="0.25">
      <c r="A13" s="65" t="s">
        <v>21</v>
      </c>
      <c r="B13" s="64"/>
      <c r="C13" s="64"/>
      <c r="D13" s="64">
        <v>64897.014958156702</v>
      </c>
      <c r="E13" s="64"/>
      <c r="F13" s="64">
        <v>17653834.276802778</v>
      </c>
      <c r="G13" s="64">
        <v>874151.6023458608</v>
      </c>
      <c r="H13" s="64"/>
      <c r="I13" s="64">
        <v>18592882.894106798</v>
      </c>
    </row>
    <row r="14" spans="1:9" x14ac:dyDescent="0.25">
      <c r="A14" s="65" t="s">
        <v>22</v>
      </c>
      <c r="B14" s="64"/>
      <c r="C14" s="64">
        <v>1166205.6526896127</v>
      </c>
      <c r="D14" s="64"/>
      <c r="E14" s="64">
        <v>93778.983899663945</v>
      </c>
      <c r="F14" s="64">
        <v>25614790.648338344</v>
      </c>
      <c r="G14" s="64">
        <v>1177647.912537615</v>
      </c>
      <c r="H14" s="64">
        <v>906372.4282985921</v>
      </c>
      <c r="I14" s="64">
        <v>28958795.62576383</v>
      </c>
    </row>
    <row r="15" spans="1:9" x14ac:dyDescent="0.25">
      <c r="A15" s="65" t="s">
        <v>23</v>
      </c>
      <c r="B15" s="64"/>
      <c r="C15" s="64"/>
      <c r="D15" s="64"/>
      <c r="E15" s="64"/>
      <c r="F15" s="64">
        <v>12737998.351592461</v>
      </c>
      <c r="G15" s="64"/>
      <c r="H15" s="64"/>
      <c r="I15" s="64">
        <v>12737998.351592461</v>
      </c>
    </row>
    <row r="16" spans="1:9" x14ac:dyDescent="0.25">
      <c r="A16" s="65" t="s">
        <v>24</v>
      </c>
      <c r="B16" s="64"/>
      <c r="C16" s="64">
        <v>87415.160234586074</v>
      </c>
      <c r="D16" s="64"/>
      <c r="E16" s="64"/>
      <c r="F16" s="64">
        <v>6591129.3586849561</v>
      </c>
      <c r="G16" s="64"/>
      <c r="H16" s="64"/>
      <c r="I16" s="64">
        <v>6678544.5189195424</v>
      </c>
    </row>
    <row r="17" spans="1:9" x14ac:dyDescent="0.25">
      <c r="A17" s="65" t="s">
        <v>25</v>
      </c>
      <c r="B17" s="64"/>
      <c r="C17" s="64">
        <v>126285.97212093923</v>
      </c>
      <c r="D17" s="64"/>
      <c r="E17" s="64"/>
      <c r="F17" s="64">
        <v>29691525.828002065</v>
      </c>
      <c r="G17" s="64"/>
      <c r="H17" s="64">
        <v>155966.77576273421</v>
      </c>
      <c r="I17" s="64">
        <v>29973778.575885739</v>
      </c>
    </row>
    <row r="18" spans="1:9" x14ac:dyDescent="0.25">
      <c r="A18" s="65" t="s">
        <v>26</v>
      </c>
      <c r="B18" s="64"/>
      <c r="C18" s="64">
        <v>69932.128187668859</v>
      </c>
      <c r="D18" s="64"/>
      <c r="E18" s="64"/>
      <c r="F18" s="64">
        <v>5059589.4743778426</v>
      </c>
      <c r="G18" s="64">
        <v>433016.62575834122</v>
      </c>
      <c r="H18" s="64">
        <v>176619.49900278958</v>
      </c>
      <c r="I18" s="64">
        <v>5739157.7273266418</v>
      </c>
    </row>
    <row r="19" spans="1:9" x14ac:dyDescent="0.25">
      <c r="A19" s="65" t="s">
        <v>27</v>
      </c>
      <c r="B19" s="64"/>
      <c r="C19" s="64"/>
      <c r="D19" s="64"/>
      <c r="E19" s="64"/>
      <c r="F19" s="64"/>
      <c r="G19" s="64"/>
      <c r="H19" s="64"/>
      <c r="I19" s="64"/>
    </row>
    <row r="20" spans="1:9" x14ac:dyDescent="0.25">
      <c r="A20" s="65" t="s">
        <v>28</v>
      </c>
      <c r="B20" s="64"/>
      <c r="C20" s="64">
        <v>2623868.5024919277</v>
      </c>
      <c r="D20" s="64"/>
      <c r="E20" s="64"/>
      <c r="F20" s="64">
        <v>35426882.918992035</v>
      </c>
      <c r="G20" s="64"/>
      <c r="H20" s="64">
        <v>166622.43903288158</v>
      </c>
      <c r="I20" s="64">
        <v>38217373.860516846</v>
      </c>
    </row>
    <row r="21" spans="1:9" x14ac:dyDescent="0.25">
      <c r="A21" s="65" t="s">
        <v>29</v>
      </c>
      <c r="B21" s="64"/>
      <c r="C21" s="64">
        <v>853056.62832714664</v>
      </c>
      <c r="D21" s="64">
        <v>85666.857029894352</v>
      </c>
      <c r="E21" s="64"/>
      <c r="F21" s="64">
        <v>29780261.097020451</v>
      </c>
      <c r="G21" s="64">
        <v>741411.68152964185</v>
      </c>
      <c r="H21" s="64">
        <v>82588.165018560423</v>
      </c>
      <c r="I21" s="64">
        <v>31542984.428925697</v>
      </c>
    </row>
    <row r="22" spans="1:9" x14ac:dyDescent="0.25">
      <c r="A22" s="65" t="s">
        <v>30</v>
      </c>
      <c r="B22" s="64"/>
      <c r="C22" s="64">
        <v>546182.0893359984</v>
      </c>
      <c r="D22" s="64"/>
      <c r="E22" s="64"/>
      <c r="F22" s="64">
        <v>549238.19326992775</v>
      </c>
      <c r="G22" s="64"/>
      <c r="H22" s="64">
        <v>52449.096140751644</v>
      </c>
      <c r="I22" s="64">
        <v>1147869.3787466777</v>
      </c>
    </row>
    <row r="23" spans="1:9" x14ac:dyDescent="0.25">
      <c r="A23" s="65" t="s">
        <v>31</v>
      </c>
      <c r="B23" s="64">
        <v>323436.09286796849</v>
      </c>
      <c r="C23" s="64">
        <v>9497276.0293891523</v>
      </c>
      <c r="D23" s="64"/>
      <c r="E23" s="64"/>
      <c r="F23" s="64">
        <v>40313384.09969689</v>
      </c>
      <c r="G23" s="64"/>
      <c r="H23" s="64">
        <v>693726.71162167517</v>
      </c>
      <c r="I23" s="64">
        <v>50827822.933575682</v>
      </c>
    </row>
    <row r="24" spans="1:9" x14ac:dyDescent="0.25">
      <c r="A24" s="65" t="s">
        <v>32</v>
      </c>
      <c r="B24" s="64"/>
      <c r="C24" s="64">
        <v>25460361.557693236</v>
      </c>
      <c r="D24" s="64">
        <v>3942493.6587080196</v>
      </c>
      <c r="E24" s="64">
        <v>1384225.233824983</v>
      </c>
      <c r="F24" s="64">
        <v>12942044.269703694</v>
      </c>
      <c r="G24" s="64"/>
      <c r="H24" s="64">
        <v>5070585.8469765205</v>
      </c>
      <c r="I24" s="64">
        <v>48799710.566906452</v>
      </c>
    </row>
    <row r="25" spans="1:9" x14ac:dyDescent="0.25">
      <c r="A25" s="65" t="s">
        <v>33</v>
      </c>
      <c r="B25" s="64"/>
      <c r="C25" s="64">
        <v>87415.160234586074</v>
      </c>
      <c r="D25" s="64">
        <v>227279.41660992379</v>
      </c>
      <c r="E25" s="64">
        <v>504501.491954225</v>
      </c>
      <c r="F25" s="64">
        <v>2789206.5855415468</v>
      </c>
      <c r="G25" s="64"/>
      <c r="H25" s="64">
        <v>1922477.2471039165</v>
      </c>
      <c r="I25" s="64">
        <v>5530879.9014441986</v>
      </c>
    </row>
    <row r="26" spans="1:9" x14ac:dyDescent="0.25">
      <c r="A26" s="65" t="s">
        <v>34</v>
      </c>
      <c r="B26" s="64"/>
      <c r="C26" s="64">
        <v>291421.16458365368</v>
      </c>
      <c r="D26" s="64"/>
      <c r="E26" s="64">
        <v>615320.5578008655</v>
      </c>
      <c r="F26" s="64">
        <v>14334091.254719181</v>
      </c>
      <c r="G26" s="64"/>
      <c r="H26" s="64">
        <v>940038.15691787307</v>
      </c>
      <c r="I26" s="64">
        <v>16180871.134021575</v>
      </c>
    </row>
    <row r="27" spans="1:9" x14ac:dyDescent="0.25">
      <c r="A27" s="65" t="s">
        <v>35</v>
      </c>
      <c r="B27" s="64"/>
      <c r="C27" s="64">
        <v>122381.2243284205</v>
      </c>
      <c r="D27" s="64">
        <v>130307.75132998</v>
      </c>
      <c r="E27" s="64">
        <v>971837.39703582507</v>
      </c>
      <c r="F27" s="64">
        <v>4456371.7553078393</v>
      </c>
      <c r="G27" s="64">
        <v>146416.1974652404</v>
      </c>
      <c r="H27" s="64">
        <v>2234067.1521514705</v>
      </c>
      <c r="I27" s="64">
        <v>8061381.4776187744</v>
      </c>
    </row>
    <row r="28" spans="1:9" x14ac:dyDescent="0.25">
      <c r="A28" s="65" t="s">
        <v>36</v>
      </c>
      <c r="B28" s="64"/>
      <c r="C28" s="64">
        <v>87415.160234586074</v>
      </c>
      <c r="D28" s="64"/>
      <c r="E28" s="64"/>
      <c r="F28" s="64">
        <v>8258712.4078832353</v>
      </c>
      <c r="G28" s="64">
        <v>20874.740264019154</v>
      </c>
      <c r="H28" s="64"/>
      <c r="I28" s="64">
        <v>8367002.3083818406</v>
      </c>
    </row>
    <row r="29" spans="1:9" x14ac:dyDescent="0.25">
      <c r="A29" s="65" t="s">
        <v>37</v>
      </c>
      <c r="B29" s="64"/>
      <c r="C29" s="64"/>
      <c r="D29" s="64"/>
      <c r="E29" s="64"/>
      <c r="F29" s="64">
        <v>8653943.5159355979</v>
      </c>
      <c r="G29" s="64"/>
      <c r="H29" s="64">
        <v>874151.6023458608</v>
      </c>
      <c r="I29" s="64">
        <v>9528095.1182814594</v>
      </c>
    </row>
    <row r="30" spans="1:9" x14ac:dyDescent="0.25">
      <c r="A30" s="65" t="s">
        <v>38</v>
      </c>
      <c r="B30" s="64"/>
      <c r="C30" s="64">
        <v>87415.160234586074</v>
      </c>
      <c r="D30" s="64"/>
      <c r="E30" s="64"/>
      <c r="F30" s="64">
        <v>10227573.729963539</v>
      </c>
      <c r="G30" s="64"/>
      <c r="H30" s="64">
        <v>1079087.2669240232</v>
      </c>
      <c r="I30" s="64">
        <v>11394076.157122148</v>
      </c>
    </row>
    <row r="31" spans="1:9" x14ac:dyDescent="0.25">
      <c r="A31" s="65" t="s">
        <v>39</v>
      </c>
      <c r="B31" s="64"/>
      <c r="C31" s="64">
        <v>692078.28897906735</v>
      </c>
      <c r="D31" s="64"/>
      <c r="E31" s="64"/>
      <c r="F31" s="64">
        <v>14970220.589304149</v>
      </c>
      <c r="G31" s="64">
        <v>146158.00804797155</v>
      </c>
      <c r="H31" s="64">
        <v>873396.3353614338</v>
      </c>
      <c r="I31" s="64">
        <v>16681853.221692622</v>
      </c>
    </row>
    <row r="32" spans="1:9" x14ac:dyDescent="0.25">
      <c r="A32" s="65" t="s">
        <v>6231</v>
      </c>
      <c r="B32" s="64">
        <v>323436.09286796849</v>
      </c>
      <c r="C32" s="64">
        <v>43643681.383464754</v>
      </c>
      <c r="D32" s="64">
        <v>4450644.698635974</v>
      </c>
      <c r="E32" s="64">
        <v>3569663.6645155624</v>
      </c>
      <c r="F32" s="64">
        <v>343946381.86342067</v>
      </c>
      <c r="G32" s="64">
        <v>3958772.1448129676</v>
      </c>
      <c r="H32" s="64">
        <v>20077726.841111869</v>
      </c>
      <c r="I32" s="68">
        <v>419970306.68882972</v>
      </c>
    </row>
    <row r="34" spans="1:9" x14ac:dyDescent="0.25">
      <c r="A34" s="66" t="s">
        <v>6062</v>
      </c>
      <c r="B34" s="67">
        <v>2008</v>
      </c>
    </row>
    <row r="36" spans="1:9" x14ac:dyDescent="0.25">
      <c r="A36" s="66" t="s">
        <v>6234</v>
      </c>
      <c r="B36" s="66" t="s">
        <v>6233</v>
      </c>
    </row>
    <row r="37" spans="1:9" x14ac:dyDescent="0.25">
      <c r="A37" s="66" t="s">
        <v>6232</v>
      </c>
      <c r="B37" s="17" t="s">
        <v>2</v>
      </c>
      <c r="C37" s="17" t="s">
        <v>6072</v>
      </c>
      <c r="D37" s="17" t="s">
        <v>4</v>
      </c>
      <c r="E37" s="17" t="s">
        <v>6</v>
      </c>
      <c r="F37" s="17" t="s">
        <v>7</v>
      </c>
      <c r="G37" s="17" t="s">
        <v>9</v>
      </c>
      <c r="H37" s="17" t="s">
        <v>10</v>
      </c>
      <c r="I37" s="17" t="s">
        <v>6231</v>
      </c>
    </row>
    <row r="38" spans="1:9" x14ac:dyDescent="0.25">
      <c r="A38" s="65" t="s">
        <v>13</v>
      </c>
      <c r="B38" s="64"/>
      <c r="C38" s="64">
        <v>495257.2886347766</v>
      </c>
      <c r="D38" s="64"/>
      <c r="E38" s="64"/>
      <c r="F38" s="64">
        <v>305408.66132477892</v>
      </c>
      <c r="G38" s="64"/>
      <c r="H38" s="64">
        <v>825428.81439129438</v>
      </c>
      <c r="I38" s="64">
        <v>1626094.7643508499</v>
      </c>
    </row>
    <row r="39" spans="1:9" x14ac:dyDescent="0.25">
      <c r="A39" s="65" t="s">
        <v>14</v>
      </c>
      <c r="B39" s="64"/>
      <c r="C39" s="64">
        <v>330171.52575651772</v>
      </c>
      <c r="D39" s="64"/>
      <c r="E39" s="64"/>
      <c r="F39" s="64">
        <v>869374.64446948678</v>
      </c>
      <c r="G39" s="64"/>
      <c r="H39" s="64">
        <v>1205182.478816465</v>
      </c>
      <c r="I39" s="64">
        <v>2404728.6490424694</v>
      </c>
    </row>
    <row r="40" spans="1:9" x14ac:dyDescent="0.25">
      <c r="A40" s="65" t="s">
        <v>15</v>
      </c>
      <c r="B40" s="64"/>
      <c r="C40" s="64"/>
      <c r="D40" s="64"/>
      <c r="E40" s="64"/>
      <c r="F40" s="64"/>
      <c r="G40" s="64"/>
      <c r="H40" s="64">
        <v>165085.76287825886</v>
      </c>
      <c r="I40" s="64">
        <v>165085.76287825886</v>
      </c>
    </row>
    <row r="41" spans="1:9" x14ac:dyDescent="0.25">
      <c r="A41" s="65" t="s">
        <v>16</v>
      </c>
      <c r="B41" s="64"/>
      <c r="C41" s="64"/>
      <c r="D41" s="64"/>
      <c r="E41" s="64"/>
      <c r="F41" s="64"/>
      <c r="G41" s="64"/>
      <c r="H41" s="64"/>
      <c r="I41" s="64"/>
    </row>
    <row r="42" spans="1:9" x14ac:dyDescent="0.25">
      <c r="A42" s="65" t="s">
        <v>17</v>
      </c>
      <c r="B42" s="64"/>
      <c r="C42" s="64">
        <v>123814.32215869415</v>
      </c>
      <c r="D42" s="64"/>
      <c r="E42" s="64"/>
      <c r="F42" s="64">
        <v>1650857.6287825888</v>
      </c>
      <c r="G42" s="64">
        <v>82542.881439129429</v>
      </c>
      <c r="H42" s="64">
        <v>247628.6443173883</v>
      </c>
      <c r="I42" s="64">
        <v>2104843.4766978007</v>
      </c>
    </row>
    <row r="43" spans="1:9" x14ac:dyDescent="0.25">
      <c r="A43" s="65" t="s">
        <v>18</v>
      </c>
      <c r="B43" s="64"/>
      <c r="C43" s="64">
        <v>3525274.3976549152</v>
      </c>
      <c r="D43" s="64"/>
      <c r="E43" s="64"/>
      <c r="F43" s="64">
        <v>203415.37530333298</v>
      </c>
      <c r="G43" s="64"/>
      <c r="H43" s="64">
        <v>194768.18304376982</v>
      </c>
      <c r="I43" s="64">
        <v>3923457.9560020184</v>
      </c>
    </row>
    <row r="44" spans="1:9" x14ac:dyDescent="0.25">
      <c r="A44" s="65" t="s">
        <v>19</v>
      </c>
      <c r="B44" s="64"/>
      <c r="C44" s="64">
        <v>469341.46523509605</v>
      </c>
      <c r="D44" s="64"/>
      <c r="E44" s="64">
        <v>330171.52575651772</v>
      </c>
      <c r="F44" s="64">
        <v>703587.5972705211</v>
      </c>
      <c r="G44" s="64"/>
      <c r="H44" s="64">
        <v>891463.11954259791</v>
      </c>
      <c r="I44" s="64">
        <v>2394563.707804733</v>
      </c>
    </row>
    <row r="45" spans="1:9" x14ac:dyDescent="0.25">
      <c r="A45" s="65" t="s">
        <v>20</v>
      </c>
      <c r="B45" s="64"/>
      <c r="C45" s="64">
        <v>441317.1664719343</v>
      </c>
      <c r="D45" s="64"/>
      <c r="E45" s="64"/>
      <c r="F45" s="64"/>
      <c r="G45" s="64"/>
      <c r="H45" s="64"/>
      <c r="I45" s="64">
        <v>441317.1664719343</v>
      </c>
    </row>
    <row r="46" spans="1:9" x14ac:dyDescent="0.25">
      <c r="A46" s="65" t="s">
        <v>21</v>
      </c>
      <c r="B46" s="64"/>
      <c r="C46" s="64">
        <v>42757.212585469046</v>
      </c>
      <c r="D46" s="64"/>
      <c r="E46" s="64"/>
      <c r="F46" s="64">
        <v>1312914.9383672213</v>
      </c>
      <c r="G46" s="64">
        <v>132241.47160491694</v>
      </c>
      <c r="H46" s="64"/>
      <c r="I46" s="64">
        <v>1487913.6225576072</v>
      </c>
    </row>
    <row r="47" spans="1:9" x14ac:dyDescent="0.25">
      <c r="A47" s="65" t="s">
        <v>22</v>
      </c>
      <c r="B47" s="64"/>
      <c r="C47" s="64">
        <v>321917.2376126048</v>
      </c>
      <c r="D47" s="64">
        <v>495257.2886347766</v>
      </c>
      <c r="E47" s="64"/>
      <c r="F47" s="64">
        <v>1429814.3957191152</v>
      </c>
      <c r="G47" s="64"/>
      <c r="H47" s="64">
        <v>165085.76287825886</v>
      </c>
      <c r="I47" s="64">
        <v>2412074.6848447556</v>
      </c>
    </row>
    <row r="48" spans="1:9" x14ac:dyDescent="0.25">
      <c r="A48" s="65" t="s">
        <v>23</v>
      </c>
      <c r="B48" s="64"/>
      <c r="C48" s="64"/>
      <c r="D48" s="64"/>
      <c r="E48" s="64"/>
      <c r="F48" s="64">
        <v>396205.83090782131</v>
      </c>
      <c r="G48" s="64"/>
      <c r="H48" s="64"/>
      <c r="I48" s="64">
        <v>396205.83090782131</v>
      </c>
    </row>
    <row r="49" spans="1:9" x14ac:dyDescent="0.25">
      <c r="A49" s="65" t="s">
        <v>24</v>
      </c>
      <c r="B49" s="64"/>
      <c r="C49" s="64">
        <v>41271.440719564715</v>
      </c>
      <c r="D49" s="64">
        <v>66034.305151303546</v>
      </c>
      <c r="E49" s="64"/>
      <c r="F49" s="64">
        <v>2325067.8843773981</v>
      </c>
      <c r="G49" s="64"/>
      <c r="H49" s="64"/>
      <c r="I49" s="64">
        <v>2432373.6302482663</v>
      </c>
    </row>
    <row r="50" spans="1:9" x14ac:dyDescent="0.25">
      <c r="A50" s="65" t="s">
        <v>25</v>
      </c>
      <c r="B50" s="64"/>
      <c r="C50" s="64"/>
      <c r="D50" s="64"/>
      <c r="E50" s="64"/>
      <c r="F50" s="64">
        <v>2434813.6308407597</v>
      </c>
      <c r="G50" s="64"/>
      <c r="H50" s="64"/>
      <c r="I50" s="64">
        <v>2434813.6308407597</v>
      </c>
    </row>
    <row r="51" spans="1:9" x14ac:dyDescent="0.25">
      <c r="A51" s="65" t="s">
        <v>26</v>
      </c>
      <c r="B51" s="64"/>
      <c r="C51" s="64">
        <v>82542.881439129429</v>
      </c>
      <c r="D51" s="64"/>
      <c r="E51" s="64"/>
      <c r="F51" s="64">
        <v>2478867.9057565867</v>
      </c>
      <c r="G51" s="64">
        <v>304620.54189279815</v>
      </c>
      <c r="H51" s="64"/>
      <c r="I51" s="64">
        <v>2866031.3290885142</v>
      </c>
    </row>
    <row r="52" spans="1:9" x14ac:dyDescent="0.25">
      <c r="A52" s="65" t="s">
        <v>27</v>
      </c>
      <c r="B52" s="64"/>
      <c r="C52" s="64"/>
      <c r="D52" s="64"/>
      <c r="E52" s="64"/>
      <c r="F52" s="64">
        <v>6943869.1206861017</v>
      </c>
      <c r="G52" s="64">
        <v>244995.52639948006</v>
      </c>
      <c r="H52" s="64">
        <v>155309.78020643929</v>
      </c>
      <c r="I52" s="64">
        <v>7344174.427292021</v>
      </c>
    </row>
    <row r="53" spans="1:9" x14ac:dyDescent="0.25">
      <c r="A53" s="65" t="s">
        <v>28</v>
      </c>
      <c r="B53" s="64"/>
      <c r="C53" s="64">
        <v>11088454.602542119</v>
      </c>
      <c r="D53" s="64"/>
      <c r="E53" s="64"/>
      <c r="F53" s="64">
        <v>228292.92481454337</v>
      </c>
      <c r="G53" s="64">
        <v>1101676.7265612576</v>
      </c>
      <c r="H53" s="64">
        <v>1921404.4196915855</v>
      </c>
      <c r="I53" s="64">
        <v>14339828.673609504</v>
      </c>
    </row>
    <row r="54" spans="1:9" x14ac:dyDescent="0.25">
      <c r="A54" s="65" t="s">
        <v>29</v>
      </c>
      <c r="B54" s="64"/>
      <c r="C54" s="64">
        <v>509434.85395076143</v>
      </c>
      <c r="D54" s="64"/>
      <c r="E54" s="64"/>
      <c r="F54" s="64">
        <v>4572250.8316410054</v>
      </c>
      <c r="G54" s="64">
        <v>371112.79495032592</v>
      </c>
      <c r="H54" s="64">
        <v>773100.72168580559</v>
      </c>
      <c r="I54" s="64">
        <v>6225899.2022278979</v>
      </c>
    </row>
    <row r="55" spans="1:9" x14ac:dyDescent="0.25">
      <c r="A55" s="65" t="s">
        <v>30</v>
      </c>
      <c r="B55" s="64"/>
      <c r="C55" s="64">
        <v>371442.96647608245</v>
      </c>
      <c r="D55" s="64"/>
      <c r="E55" s="64"/>
      <c r="F55" s="64"/>
      <c r="G55" s="64"/>
      <c r="H55" s="64"/>
      <c r="I55" s="64">
        <v>371442.96647608245</v>
      </c>
    </row>
    <row r="56" spans="1:9" x14ac:dyDescent="0.25">
      <c r="A56" s="65" t="s">
        <v>31</v>
      </c>
      <c r="B56" s="64"/>
      <c r="C56" s="64">
        <v>4530191.0568779679</v>
      </c>
      <c r="D56" s="64">
        <v>412714.40719564719</v>
      </c>
      <c r="E56" s="64"/>
      <c r="F56" s="64">
        <v>5734151.6204033382</v>
      </c>
      <c r="G56" s="64"/>
      <c r="H56" s="64">
        <v>1104924.2936885986</v>
      </c>
      <c r="I56" s="64">
        <v>11781981.378165552</v>
      </c>
    </row>
    <row r="57" spans="1:9" x14ac:dyDescent="0.25">
      <c r="A57" s="65" t="s">
        <v>32</v>
      </c>
      <c r="B57" s="64"/>
      <c r="C57" s="64">
        <v>194634919.95542994</v>
      </c>
      <c r="D57" s="64">
        <v>1693779.9271309362</v>
      </c>
      <c r="E57" s="64"/>
      <c r="F57" s="64">
        <v>80155383.897233173</v>
      </c>
      <c r="G57" s="64">
        <v>1623399.7392718624</v>
      </c>
      <c r="H57" s="64">
        <v>410885.25694295601</v>
      </c>
      <c r="I57" s="64">
        <v>278518368.77600884</v>
      </c>
    </row>
    <row r="58" spans="1:9" x14ac:dyDescent="0.25">
      <c r="A58" s="65" t="s">
        <v>33</v>
      </c>
      <c r="B58" s="64">
        <v>80696.727352861853</v>
      </c>
      <c r="C58" s="64">
        <v>247628.6443173883</v>
      </c>
      <c r="D58" s="64"/>
      <c r="E58" s="64">
        <v>165085.76287825886</v>
      </c>
      <c r="F58" s="64">
        <v>6520597.1983085936</v>
      </c>
      <c r="G58" s="64">
        <v>377052.84483590629</v>
      </c>
      <c r="H58" s="64">
        <v>3276262.9949876592</v>
      </c>
      <c r="I58" s="64">
        <v>10667324.172680669</v>
      </c>
    </row>
    <row r="59" spans="1:9" x14ac:dyDescent="0.25">
      <c r="A59" s="65" t="s">
        <v>34</v>
      </c>
      <c r="B59" s="64"/>
      <c r="C59" s="64">
        <v>123814.32215869415</v>
      </c>
      <c r="D59" s="64"/>
      <c r="E59" s="64"/>
      <c r="F59" s="64">
        <v>966977.50764433807</v>
      </c>
      <c r="G59" s="64"/>
      <c r="H59" s="64"/>
      <c r="I59" s="64">
        <v>1090791.8298030323</v>
      </c>
    </row>
    <row r="60" spans="1:9" x14ac:dyDescent="0.25">
      <c r="A60" s="65" t="s">
        <v>35</v>
      </c>
      <c r="B60" s="64"/>
      <c r="C60" s="64">
        <v>400948.74487531366</v>
      </c>
      <c r="D60" s="64"/>
      <c r="E60" s="64">
        <v>655738.69402632676</v>
      </c>
      <c r="F60" s="64">
        <v>4617426.1544468105</v>
      </c>
      <c r="G60" s="64">
        <v>764953.67325345846</v>
      </c>
      <c r="H60" s="64">
        <v>2476280.2194406223</v>
      </c>
      <c r="I60" s="64">
        <v>8915347.4860425312</v>
      </c>
    </row>
    <row r="61" spans="1:9" x14ac:dyDescent="0.25">
      <c r="A61" s="65" t="s">
        <v>36</v>
      </c>
      <c r="B61" s="64"/>
      <c r="C61" s="64">
        <v>160595.43012797023</v>
      </c>
      <c r="D61" s="64"/>
      <c r="E61" s="64"/>
      <c r="F61" s="64">
        <v>46058.927843034224</v>
      </c>
      <c r="G61" s="64">
        <v>963437.87078531273</v>
      </c>
      <c r="H61" s="64"/>
      <c r="I61" s="64">
        <v>1170092.2287563172</v>
      </c>
    </row>
    <row r="62" spans="1:9" x14ac:dyDescent="0.25">
      <c r="A62" s="65" t="s">
        <v>37</v>
      </c>
      <c r="B62" s="64"/>
      <c r="C62" s="64">
        <v>165085.76287825889</v>
      </c>
      <c r="D62" s="64"/>
      <c r="E62" s="64"/>
      <c r="F62" s="64">
        <v>433350.12755542953</v>
      </c>
      <c r="G62" s="64"/>
      <c r="H62" s="64"/>
      <c r="I62" s="64">
        <v>598435.89043368842</v>
      </c>
    </row>
    <row r="63" spans="1:9" x14ac:dyDescent="0.25">
      <c r="A63" s="65" t="s">
        <v>38</v>
      </c>
      <c r="B63" s="64"/>
      <c r="C63" s="64">
        <v>123814.32215869415</v>
      </c>
      <c r="D63" s="64"/>
      <c r="E63" s="64"/>
      <c r="F63" s="64">
        <v>7210946.1225223476</v>
      </c>
      <c r="G63" s="64">
        <v>165085.76287825886</v>
      </c>
      <c r="H63" s="64"/>
      <c r="I63" s="64">
        <v>7499846.2075593006</v>
      </c>
    </row>
    <row r="64" spans="1:9" x14ac:dyDescent="0.25">
      <c r="A64" s="65" t="s">
        <v>39</v>
      </c>
      <c r="B64" s="64"/>
      <c r="C64" s="64">
        <v>566089.64639837388</v>
      </c>
      <c r="D64" s="64">
        <v>330171.52575651772</v>
      </c>
      <c r="E64" s="64"/>
      <c r="F64" s="64">
        <v>12197941.767665215</v>
      </c>
      <c r="G64" s="64">
        <v>2014971.5302728093</v>
      </c>
      <c r="H64" s="64">
        <v>2034832.2555187596</v>
      </c>
      <c r="I64" s="64">
        <v>17144006.725611676</v>
      </c>
    </row>
    <row r="65" spans="1:9" x14ac:dyDescent="0.25">
      <c r="A65" s="65" t="s">
        <v>6231</v>
      </c>
      <c r="B65" s="64">
        <v>80696.727352861853</v>
      </c>
      <c r="C65" s="64">
        <v>218796085.24646029</v>
      </c>
      <c r="D65" s="64">
        <v>2997957.4538691812</v>
      </c>
      <c r="E65" s="64">
        <v>1150995.9826611034</v>
      </c>
      <c r="F65" s="64">
        <v>143737574.69388354</v>
      </c>
      <c r="G65" s="64">
        <v>8146091.3641455155</v>
      </c>
      <c r="H65" s="64">
        <v>15847642.708030459</v>
      </c>
      <c r="I65" s="64">
        <v>390757044.17640293</v>
      </c>
    </row>
    <row r="67" spans="1:9" x14ac:dyDescent="0.25">
      <c r="A67" s="66" t="s">
        <v>6062</v>
      </c>
      <c r="B67" s="67">
        <v>2009</v>
      </c>
    </row>
    <row r="69" spans="1:9" x14ac:dyDescent="0.25">
      <c r="A69" s="66" t="s">
        <v>6234</v>
      </c>
      <c r="B69" s="66" t="s">
        <v>6233</v>
      </c>
    </row>
    <row r="70" spans="1:9" x14ac:dyDescent="0.25">
      <c r="A70" s="66" t="s">
        <v>6232</v>
      </c>
      <c r="B70" s="17" t="s">
        <v>2</v>
      </c>
      <c r="C70" s="17" t="s">
        <v>6072</v>
      </c>
      <c r="D70" s="17" t="s">
        <v>4</v>
      </c>
      <c r="E70" s="17" t="s">
        <v>6</v>
      </c>
      <c r="F70" s="17" t="s">
        <v>7</v>
      </c>
      <c r="G70" s="17" t="s">
        <v>9</v>
      </c>
      <c r="H70" s="17" t="s">
        <v>10</v>
      </c>
      <c r="I70" s="17" t="s">
        <v>6231</v>
      </c>
    </row>
    <row r="71" spans="1:9" x14ac:dyDescent="0.25">
      <c r="A71" s="65" t="s">
        <v>13</v>
      </c>
      <c r="B71" s="64"/>
      <c r="C71" s="64"/>
      <c r="D71" s="64"/>
      <c r="E71" s="64">
        <v>1786681.3060114195</v>
      </c>
      <c r="F71" s="64"/>
      <c r="G71" s="64"/>
      <c r="H71" s="64">
        <v>158262.05680692205</v>
      </c>
      <c r="I71" s="64">
        <v>1944943.3628183415</v>
      </c>
    </row>
    <row r="72" spans="1:9" x14ac:dyDescent="0.25">
      <c r="A72" s="65" t="s">
        <v>14</v>
      </c>
      <c r="B72" s="64"/>
      <c r="C72" s="64"/>
      <c r="D72" s="64"/>
      <c r="E72" s="64"/>
      <c r="F72" s="64">
        <v>643467.6313044515</v>
      </c>
      <c r="G72" s="64"/>
      <c r="H72" s="64">
        <v>178261.31640149918</v>
      </c>
      <c r="I72" s="64">
        <v>821728.9477059507</v>
      </c>
    </row>
    <row r="73" spans="1:9" x14ac:dyDescent="0.25">
      <c r="A73" s="65" t="s">
        <v>15</v>
      </c>
      <c r="B73" s="64"/>
      <c r="C73" s="64"/>
      <c r="D73" s="64"/>
      <c r="E73" s="64"/>
      <c r="F73" s="64">
        <v>450109.95052343083</v>
      </c>
      <c r="G73" s="64"/>
      <c r="H73" s="64"/>
      <c r="I73" s="64">
        <v>450109.95052343083</v>
      </c>
    </row>
    <row r="74" spans="1:9" x14ac:dyDescent="0.25">
      <c r="A74" s="65" t="s">
        <v>16</v>
      </c>
      <c r="B74" s="64"/>
      <c r="C74" s="64">
        <v>158262.05680692205</v>
      </c>
      <c r="D74" s="64"/>
      <c r="E74" s="64"/>
      <c r="F74" s="64"/>
      <c r="G74" s="64"/>
      <c r="H74" s="64"/>
      <c r="I74" s="64">
        <v>158262.05680692205</v>
      </c>
    </row>
    <row r="75" spans="1:9" x14ac:dyDescent="0.25">
      <c r="A75" s="65" t="s">
        <v>17</v>
      </c>
      <c r="B75" s="64"/>
      <c r="C75" s="64">
        <v>158262.05680692205</v>
      </c>
      <c r="D75" s="64"/>
      <c r="E75" s="64">
        <v>316524.11361384409</v>
      </c>
      <c r="F75" s="64">
        <v>1361053.6885395297</v>
      </c>
      <c r="G75" s="64">
        <v>79131.028403461023</v>
      </c>
      <c r="H75" s="64">
        <v>1218617.8374132998</v>
      </c>
      <c r="I75" s="64">
        <v>3133588.7247770568</v>
      </c>
    </row>
    <row r="76" spans="1:9" x14ac:dyDescent="0.25">
      <c r="A76" s="65" t="s">
        <v>18</v>
      </c>
      <c r="B76" s="64"/>
      <c r="C76" s="64"/>
      <c r="D76" s="64"/>
      <c r="E76" s="64">
        <v>494410.00076418591</v>
      </c>
      <c r="F76" s="64">
        <v>1572808.3205471912</v>
      </c>
      <c r="G76" s="64"/>
      <c r="H76" s="64"/>
      <c r="I76" s="64">
        <v>2067218.321311377</v>
      </c>
    </row>
    <row r="77" spans="1:9" x14ac:dyDescent="0.25">
      <c r="A77" s="65" t="s">
        <v>19</v>
      </c>
      <c r="B77" s="64"/>
      <c r="C77" s="64"/>
      <c r="D77" s="64"/>
      <c r="E77" s="64"/>
      <c r="F77" s="64">
        <v>1899144.6816830647</v>
      </c>
      <c r="G77" s="64"/>
      <c r="H77" s="64"/>
      <c r="I77" s="64">
        <v>1899144.6816830647</v>
      </c>
    </row>
    <row r="78" spans="1:9" x14ac:dyDescent="0.25">
      <c r="A78" s="65" t="s">
        <v>20</v>
      </c>
      <c r="B78" s="64"/>
      <c r="C78" s="64"/>
      <c r="D78" s="64"/>
      <c r="E78" s="64"/>
      <c r="F78" s="64">
        <v>154115.59091858068</v>
      </c>
      <c r="G78" s="64"/>
      <c r="H78" s="64"/>
      <c r="I78" s="64">
        <v>154115.59091858068</v>
      </c>
    </row>
    <row r="79" spans="1:9" x14ac:dyDescent="0.25">
      <c r="A79" s="65" t="s">
        <v>21</v>
      </c>
      <c r="B79" s="64"/>
      <c r="C79" s="64"/>
      <c r="D79" s="64"/>
      <c r="E79" s="64"/>
      <c r="F79" s="64">
        <v>158262.05680692205</v>
      </c>
      <c r="G79" s="64">
        <v>227897.36180196775</v>
      </c>
      <c r="H79" s="64"/>
      <c r="I79" s="64">
        <v>386159.4186088898</v>
      </c>
    </row>
    <row r="80" spans="1:9" x14ac:dyDescent="0.25">
      <c r="A80" s="65" t="s">
        <v>22</v>
      </c>
      <c r="B80" s="64"/>
      <c r="C80" s="64"/>
      <c r="D80" s="64"/>
      <c r="E80" s="64"/>
      <c r="F80" s="64">
        <v>2785772.6258100001</v>
      </c>
      <c r="G80" s="64"/>
      <c r="H80" s="64">
        <v>217610.32810951781</v>
      </c>
      <c r="I80" s="64">
        <v>3003382.9539195178</v>
      </c>
    </row>
    <row r="81" spans="1:9" x14ac:dyDescent="0.25">
      <c r="A81" s="65" t="s">
        <v>23</v>
      </c>
      <c r="B81" s="64"/>
      <c r="C81" s="64">
        <v>158262.05680692205</v>
      </c>
      <c r="D81" s="64"/>
      <c r="E81" s="64"/>
      <c r="F81" s="64">
        <v>262687.17600369826</v>
      </c>
      <c r="G81" s="64"/>
      <c r="H81" s="64">
        <v>39565.514201730512</v>
      </c>
      <c r="I81" s="64">
        <v>460514.74701235082</v>
      </c>
    </row>
    <row r="82" spans="1:9" x14ac:dyDescent="0.25">
      <c r="A82" s="65" t="s">
        <v>24</v>
      </c>
      <c r="B82" s="64"/>
      <c r="C82" s="64"/>
      <c r="D82" s="64"/>
      <c r="E82" s="64"/>
      <c r="F82" s="64">
        <v>888415.13422963349</v>
      </c>
      <c r="G82" s="64"/>
      <c r="H82" s="64">
        <v>79131.028403461023</v>
      </c>
      <c r="I82" s="64">
        <v>967546.16263309447</v>
      </c>
    </row>
    <row r="83" spans="1:9" x14ac:dyDescent="0.25">
      <c r="A83" s="65" t="s">
        <v>25</v>
      </c>
      <c r="B83" s="64">
        <v>390794.28120453731</v>
      </c>
      <c r="C83" s="64">
        <v>15826.205680692205</v>
      </c>
      <c r="D83" s="64"/>
      <c r="E83" s="64"/>
      <c r="F83" s="64">
        <v>3619149.3760252381</v>
      </c>
      <c r="G83" s="64"/>
      <c r="H83" s="64"/>
      <c r="I83" s="64">
        <v>4025769.8629104677</v>
      </c>
    </row>
    <row r="84" spans="1:9" x14ac:dyDescent="0.25">
      <c r="A84" s="65" t="s">
        <v>26</v>
      </c>
      <c r="B84" s="64"/>
      <c r="C84" s="64"/>
      <c r="D84" s="64"/>
      <c r="E84" s="64">
        <v>1582620.5680692205</v>
      </c>
      <c r="F84" s="64">
        <v>1614272.979430605</v>
      </c>
      <c r="G84" s="64"/>
      <c r="H84" s="64">
        <v>3072410.2160923118</v>
      </c>
      <c r="I84" s="64">
        <v>6269303.763592137</v>
      </c>
    </row>
    <row r="85" spans="1:9" x14ac:dyDescent="0.25">
      <c r="A85" s="65" t="s">
        <v>27</v>
      </c>
      <c r="B85" s="64"/>
      <c r="C85" s="64"/>
      <c r="D85" s="64"/>
      <c r="E85" s="64"/>
      <c r="F85" s="64">
        <v>837575.03110097779</v>
      </c>
      <c r="G85" s="64"/>
      <c r="H85" s="64"/>
      <c r="I85" s="64">
        <v>837575.03110097779</v>
      </c>
    </row>
    <row r="86" spans="1:9" x14ac:dyDescent="0.25">
      <c r="A86" s="65" t="s">
        <v>28</v>
      </c>
      <c r="B86" s="64"/>
      <c r="C86" s="64">
        <v>395655.14201730513</v>
      </c>
      <c r="D86" s="64"/>
      <c r="E86" s="64"/>
      <c r="F86" s="64">
        <v>3739489.628352426</v>
      </c>
      <c r="G86" s="64"/>
      <c r="H86" s="64">
        <v>1321821.9173631936</v>
      </c>
      <c r="I86" s="64">
        <v>5456966.6877329247</v>
      </c>
    </row>
    <row r="87" spans="1:9" x14ac:dyDescent="0.25">
      <c r="A87" s="65" t="s">
        <v>29</v>
      </c>
      <c r="B87" s="64">
        <v>131013.28717619024</v>
      </c>
      <c r="C87" s="64">
        <v>212338.41325660539</v>
      </c>
      <c r="D87" s="64"/>
      <c r="E87" s="64">
        <v>522540.16344168677</v>
      </c>
      <c r="F87" s="64">
        <v>6985459.6382722622</v>
      </c>
      <c r="G87" s="64">
        <v>604997.86027922924</v>
      </c>
      <c r="H87" s="64">
        <v>2173936.6735374914</v>
      </c>
      <c r="I87" s="64">
        <v>10630286.035963465</v>
      </c>
    </row>
    <row r="88" spans="1:9" x14ac:dyDescent="0.25">
      <c r="A88" s="65" t="s">
        <v>30</v>
      </c>
      <c r="B88" s="64"/>
      <c r="C88" s="64"/>
      <c r="D88" s="64"/>
      <c r="E88" s="64"/>
      <c r="F88" s="64">
        <v>5121262.0357967773</v>
      </c>
      <c r="G88" s="64"/>
      <c r="H88" s="64">
        <v>610739.60770018445</v>
      </c>
      <c r="I88" s="64">
        <v>5732001.6434969623</v>
      </c>
    </row>
    <row r="89" spans="1:9" x14ac:dyDescent="0.25">
      <c r="A89" s="65" t="s">
        <v>31</v>
      </c>
      <c r="B89" s="64"/>
      <c r="C89" s="64">
        <v>775484.07835391792</v>
      </c>
      <c r="D89" s="64">
        <v>118696.54260519154</v>
      </c>
      <c r="E89" s="64"/>
      <c r="F89" s="64">
        <v>25470186.135207228</v>
      </c>
      <c r="G89" s="64"/>
      <c r="H89" s="64">
        <v>6809219.0434644846</v>
      </c>
      <c r="I89" s="64">
        <v>33173585.799630824</v>
      </c>
    </row>
    <row r="90" spans="1:9" x14ac:dyDescent="0.25">
      <c r="A90" s="65" t="s">
        <v>32</v>
      </c>
      <c r="B90" s="64"/>
      <c r="C90" s="64">
        <v>9748942.6993063968</v>
      </c>
      <c r="D90" s="64"/>
      <c r="E90" s="64">
        <v>1003648.9030318895</v>
      </c>
      <c r="F90" s="64">
        <v>27293856.021828011</v>
      </c>
      <c r="G90" s="64"/>
      <c r="H90" s="64">
        <v>11243210.308922017</v>
      </c>
      <c r="I90" s="64">
        <v>49289657.93308831</v>
      </c>
    </row>
    <row r="91" spans="1:9" x14ac:dyDescent="0.25">
      <c r="A91" s="65" t="s">
        <v>33</v>
      </c>
      <c r="B91" s="64"/>
      <c r="C91" s="64"/>
      <c r="D91" s="64"/>
      <c r="E91" s="64">
        <v>632212.60356774763</v>
      </c>
      <c r="F91" s="64">
        <v>1393004.7404021085</v>
      </c>
      <c r="G91" s="64"/>
      <c r="H91" s="64">
        <v>2331769.8401704668</v>
      </c>
      <c r="I91" s="64">
        <v>4356987.1841403227</v>
      </c>
    </row>
    <row r="92" spans="1:9" x14ac:dyDescent="0.25">
      <c r="A92" s="65" t="s">
        <v>34</v>
      </c>
      <c r="B92" s="64"/>
      <c r="C92" s="64">
        <v>79131.028403461023</v>
      </c>
      <c r="D92" s="64">
        <v>629756.37644610426</v>
      </c>
      <c r="E92" s="64"/>
      <c r="F92" s="64">
        <v>2108720.7731739562</v>
      </c>
      <c r="G92" s="64"/>
      <c r="H92" s="64"/>
      <c r="I92" s="64">
        <v>2817608.1780235213</v>
      </c>
    </row>
    <row r="93" spans="1:9" x14ac:dyDescent="0.25">
      <c r="A93" s="65" t="s">
        <v>35</v>
      </c>
      <c r="B93" s="64"/>
      <c r="C93" s="64">
        <v>543484.56403951487</v>
      </c>
      <c r="D93" s="64"/>
      <c r="E93" s="64"/>
      <c r="F93" s="64">
        <v>4916912.9285608698</v>
      </c>
      <c r="G93" s="64">
        <v>168200.56579787176</v>
      </c>
      <c r="H93" s="64">
        <v>1541673.3786329485</v>
      </c>
      <c r="I93" s="64">
        <v>7170271.4370312057</v>
      </c>
    </row>
    <row r="94" spans="1:9" x14ac:dyDescent="0.25">
      <c r="A94" s="65" t="s">
        <v>36</v>
      </c>
      <c r="B94" s="64"/>
      <c r="C94" s="64">
        <v>519867.94026491331</v>
      </c>
      <c r="D94" s="64"/>
      <c r="E94" s="64">
        <v>524735.25816959876</v>
      </c>
      <c r="F94" s="64">
        <v>3571231.2335989969</v>
      </c>
      <c r="G94" s="64">
        <v>158262.05680692205</v>
      </c>
      <c r="H94" s="64">
        <v>197827.57100865257</v>
      </c>
      <c r="I94" s="64">
        <v>4971924.0598490834</v>
      </c>
    </row>
    <row r="95" spans="1:9" x14ac:dyDescent="0.25">
      <c r="A95" s="65" t="s">
        <v>37</v>
      </c>
      <c r="B95" s="64"/>
      <c r="C95" s="64">
        <v>277726.8667406771</v>
      </c>
      <c r="D95" s="64"/>
      <c r="E95" s="64"/>
      <c r="F95" s="64"/>
      <c r="G95" s="64"/>
      <c r="H95" s="64"/>
      <c r="I95" s="64">
        <v>277726.8667406771</v>
      </c>
    </row>
    <row r="96" spans="1:9" x14ac:dyDescent="0.25">
      <c r="A96" s="65" t="s">
        <v>38</v>
      </c>
      <c r="B96" s="64"/>
      <c r="C96" s="64">
        <v>79131.028403461023</v>
      </c>
      <c r="D96" s="64">
        <v>522363.76455316984</v>
      </c>
      <c r="E96" s="64">
        <v>494005.00816081697</v>
      </c>
      <c r="F96" s="64">
        <v>2227416.8568191826</v>
      </c>
      <c r="G96" s="64">
        <v>31652.411361384409</v>
      </c>
      <c r="H96" s="64">
        <v>63304.822722768818</v>
      </c>
      <c r="I96" s="64">
        <v>3417873.8920207834</v>
      </c>
    </row>
    <row r="97" spans="1:9" x14ac:dyDescent="0.25">
      <c r="A97" s="65" t="s">
        <v>39</v>
      </c>
      <c r="B97" s="64"/>
      <c r="C97" s="64">
        <v>2894597.1927929232</v>
      </c>
      <c r="D97" s="64">
        <v>212192.70138090325</v>
      </c>
      <c r="E97" s="64"/>
      <c r="F97" s="64">
        <v>17515908.999373335</v>
      </c>
      <c r="G97" s="64">
        <v>1270379.6271083876</v>
      </c>
      <c r="H97" s="64">
        <v>2981657.1502424115</v>
      </c>
      <c r="I97" s="64">
        <v>24874735.670897961</v>
      </c>
    </row>
    <row r="98" spans="1:9" x14ac:dyDescent="0.25">
      <c r="A98" s="65" t="s">
        <v>6231</v>
      </c>
      <c r="B98" s="64">
        <v>521807.56838072755</v>
      </c>
      <c r="C98" s="64">
        <v>16016971.329680637</v>
      </c>
      <c r="D98" s="64">
        <v>1483009.3849853692</v>
      </c>
      <c r="E98" s="64">
        <v>7357377.9248304088</v>
      </c>
      <c r="F98" s="64">
        <v>116590283.23430847</v>
      </c>
      <c r="G98" s="64">
        <v>2540520.9115592237</v>
      </c>
      <c r="H98" s="64">
        <v>34239018.611193359</v>
      </c>
      <c r="I98" s="64">
        <v>178748988.96493819</v>
      </c>
    </row>
    <row r="101" spans="1:9" x14ac:dyDescent="0.25">
      <c r="A101" s="66" t="s">
        <v>6062</v>
      </c>
      <c r="B101" s="67">
        <v>2010</v>
      </c>
    </row>
    <row r="103" spans="1:9" x14ac:dyDescent="0.25">
      <c r="A103" s="66" t="s">
        <v>6234</v>
      </c>
      <c r="B103" s="66" t="s">
        <v>6233</v>
      </c>
    </row>
    <row r="104" spans="1:9" x14ac:dyDescent="0.25">
      <c r="A104" s="66" t="s">
        <v>6232</v>
      </c>
      <c r="B104" s="17" t="s">
        <v>2</v>
      </c>
      <c r="C104" s="17" t="s">
        <v>6072</v>
      </c>
      <c r="D104" s="17" t="s">
        <v>4</v>
      </c>
      <c r="E104" s="17" t="s">
        <v>6</v>
      </c>
      <c r="F104" s="17" t="s">
        <v>7</v>
      </c>
      <c r="G104" s="17" t="s">
        <v>9</v>
      </c>
      <c r="H104" s="17" t="s">
        <v>10</v>
      </c>
      <c r="I104" s="17" t="s">
        <v>6231</v>
      </c>
    </row>
    <row r="105" spans="1:9" x14ac:dyDescent="0.25">
      <c r="A105" s="65" t="s">
        <v>13</v>
      </c>
      <c r="B105" s="64"/>
      <c r="C105" s="64"/>
      <c r="D105" s="64"/>
      <c r="E105" s="64">
        <v>597730.20973813231</v>
      </c>
      <c r="F105" s="64">
        <v>1662556.6918761281</v>
      </c>
      <c r="G105" s="64"/>
      <c r="H105" s="64">
        <v>1202027.5766878705</v>
      </c>
      <c r="I105" s="64">
        <v>3462314.4783021309</v>
      </c>
    </row>
    <row r="106" spans="1:9" x14ac:dyDescent="0.25">
      <c r="A106" s="65" t="s">
        <v>14</v>
      </c>
      <c r="B106" s="64"/>
      <c r="C106" s="64"/>
      <c r="D106" s="64"/>
      <c r="E106" s="64"/>
      <c r="F106" s="64">
        <v>502785.24889780302</v>
      </c>
      <c r="G106" s="64"/>
      <c r="H106" s="64"/>
      <c r="I106" s="64">
        <v>502785.24889780302</v>
      </c>
    </row>
    <row r="107" spans="1:9" x14ac:dyDescent="0.25">
      <c r="A107" s="65" t="s">
        <v>15</v>
      </c>
      <c r="B107" s="64"/>
      <c r="C107" s="64"/>
      <c r="D107" s="64"/>
      <c r="E107" s="64"/>
      <c r="F107" s="64"/>
      <c r="G107" s="64"/>
      <c r="H107" s="64"/>
      <c r="I107" s="64"/>
    </row>
    <row r="108" spans="1:9" x14ac:dyDescent="0.25">
      <c r="A108" s="65" t="s">
        <v>16</v>
      </c>
      <c r="B108" s="64"/>
      <c r="C108" s="64"/>
      <c r="D108" s="64"/>
      <c r="E108" s="64"/>
      <c r="F108" s="64">
        <v>306506.48787035845</v>
      </c>
      <c r="G108" s="64"/>
      <c r="H108" s="64"/>
      <c r="I108" s="64">
        <v>306506.48787035845</v>
      </c>
    </row>
    <row r="109" spans="1:9" x14ac:dyDescent="0.25">
      <c r="A109" s="65" t="s">
        <v>17</v>
      </c>
      <c r="B109" s="64"/>
      <c r="C109" s="64"/>
      <c r="D109" s="64"/>
      <c r="E109" s="64"/>
      <c r="F109" s="64"/>
      <c r="G109" s="64">
        <v>149432.55243453308</v>
      </c>
      <c r="H109" s="64"/>
      <c r="I109" s="64">
        <v>149432.55243453308</v>
      </c>
    </row>
    <row r="110" spans="1:9" x14ac:dyDescent="0.25">
      <c r="A110" s="65" t="s">
        <v>18</v>
      </c>
      <c r="B110" s="64"/>
      <c r="C110" s="64"/>
      <c r="D110" s="64"/>
      <c r="E110" s="64"/>
      <c r="F110" s="64">
        <v>896595.31460719847</v>
      </c>
      <c r="G110" s="64">
        <v>298865.10486906616</v>
      </c>
      <c r="H110" s="64"/>
      <c r="I110" s="64">
        <v>1195460.4194762646</v>
      </c>
    </row>
    <row r="111" spans="1:9" x14ac:dyDescent="0.25">
      <c r="A111" s="65" t="s">
        <v>19</v>
      </c>
      <c r="B111" s="64"/>
      <c r="C111" s="64"/>
      <c r="D111" s="64"/>
      <c r="E111" s="64">
        <v>747162.76217266545</v>
      </c>
      <c r="F111" s="64">
        <v>1220206.4501594233</v>
      </c>
      <c r="G111" s="64"/>
      <c r="H111" s="64"/>
      <c r="I111" s="64">
        <v>1967369.2123320887</v>
      </c>
    </row>
    <row r="112" spans="1:9" x14ac:dyDescent="0.25">
      <c r="A112" s="65" t="s">
        <v>20</v>
      </c>
      <c r="B112" s="64"/>
      <c r="C112" s="64"/>
      <c r="D112" s="64"/>
      <c r="E112" s="64"/>
      <c r="F112" s="64">
        <v>124843.42593143067</v>
      </c>
      <c r="G112" s="64"/>
      <c r="H112" s="64"/>
      <c r="I112" s="64">
        <v>124843.42593143067</v>
      </c>
    </row>
    <row r="113" spans="1:9" x14ac:dyDescent="0.25">
      <c r="A113" s="65" t="s">
        <v>21</v>
      </c>
      <c r="B113" s="64"/>
      <c r="C113" s="64"/>
      <c r="D113" s="64"/>
      <c r="E113" s="64"/>
      <c r="F113" s="64">
        <v>1652724.0299259359</v>
      </c>
      <c r="G113" s="64"/>
      <c r="H113" s="64"/>
      <c r="I113" s="64">
        <v>1652724.0299259359</v>
      </c>
    </row>
    <row r="114" spans="1:9" x14ac:dyDescent="0.25">
      <c r="A114" s="65" t="s">
        <v>22</v>
      </c>
      <c r="B114" s="64"/>
      <c r="C114" s="64">
        <v>298865.10486906616</v>
      </c>
      <c r="D114" s="64"/>
      <c r="E114" s="64"/>
      <c r="F114" s="64">
        <v>2069640.8512182832</v>
      </c>
      <c r="G114" s="64">
        <v>672446.48595539888</v>
      </c>
      <c r="H114" s="64">
        <v>2924655.2281608558</v>
      </c>
      <c r="I114" s="64">
        <v>5965607.6702036038</v>
      </c>
    </row>
    <row r="115" spans="1:9" x14ac:dyDescent="0.25">
      <c r="A115" s="65" t="s">
        <v>23</v>
      </c>
      <c r="B115" s="64"/>
      <c r="C115" s="64"/>
      <c r="D115" s="64"/>
      <c r="E115" s="64">
        <v>298865.10486906616</v>
      </c>
      <c r="F115" s="64">
        <v>1592885.2586290515</v>
      </c>
      <c r="G115" s="64"/>
      <c r="H115" s="64">
        <v>254035.33913870624</v>
      </c>
      <c r="I115" s="64">
        <v>2145785.702636824</v>
      </c>
    </row>
    <row r="116" spans="1:9" x14ac:dyDescent="0.25">
      <c r="A116" s="65" t="s">
        <v>24</v>
      </c>
      <c r="B116" s="64">
        <v>112074.41432589981</v>
      </c>
      <c r="C116" s="64"/>
      <c r="D116" s="64"/>
      <c r="E116" s="64"/>
      <c r="F116" s="64">
        <v>5881737.2155972179</v>
      </c>
      <c r="G116" s="64"/>
      <c r="H116" s="64"/>
      <c r="I116" s="64">
        <v>5993811.6299231173</v>
      </c>
    </row>
    <row r="117" spans="1:9" x14ac:dyDescent="0.25">
      <c r="A117" s="65" t="s">
        <v>25</v>
      </c>
      <c r="B117" s="64"/>
      <c r="C117" s="64"/>
      <c r="D117" s="64">
        <v>3983480.3346172734</v>
      </c>
      <c r="E117" s="64">
        <v>149432.55243453308</v>
      </c>
      <c r="F117" s="64">
        <v>5524818.8342840327</v>
      </c>
      <c r="G117" s="64"/>
      <c r="H117" s="64">
        <v>28242752.410126753</v>
      </c>
      <c r="I117" s="64">
        <v>37900484.131462589</v>
      </c>
    </row>
    <row r="118" spans="1:9" x14ac:dyDescent="0.25">
      <c r="A118" s="65" t="s">
        <v>26</v>
      </c>
      <c r="B118" s="64"/>
      <c r="C118" s="64"/>
      <c r="D118" s="64"/>
      <c r="E118" s="64"/>
      <c r="F118" s="64">
        <v>2191801.962833514</v>
      </c>
      <c r="G118" s="64">
        <v>597730.20973813231</v>
      </c>
      <c r="H118" s="64"/>
      <c r="I118" s="64">
        <v>2789532.172571646</v>
      </c>
    </row>
    <row r="119" spans="1:9" x14ac:dyDescent="0.25">
      <c r="A119" s="65" t="s">
        <v>27</v>
      </c>
      <c r="B119" s="64"/>
      <c r="C119" s="64"/>
      <c r="D119" s="64"/>
      <c r="E119" s="64">
        <v>236788.38683715643</v>
      </c>
      <c r="F119" s="64">
        <v>2761248.1917203031</v>
      </c>
      <c r="G119" s="64"/>
      <c r="H119" s="64">
        <v>149432.55243453308</v>
      </c>
      <c r="I119" s="64">
        <v>3147469.1309919925</v>
      </c>
    </row>
    <row r="120" spans="1:9" x14ac:dyDescent="0.25">
      <c r="A120" s="65" t="s">
        <v>28</v>
      </c>
      <c r="B120" s="64"/>
      <c r="C120" s="64"/>
      <c r="D120" s="64">
        <v>3885246.3632978601</v>
      </c>
      <c r="E120" s="64"/>
      <c r="F120" s="64">
        <v>8422553.7731805518</v>
      </c>
      <c r="G120" s="64"/>
      <c r="H120" s="64">
        <v>31029026.639246963</v>
      </c>
      <c r="I120" s="64">
        <v>43336826.77572538</v>
      </c>
    </row>
    <row r="121" spans="1:9" x14ac:dyDescent="0.25">
      <c r="A121" s="65" t="s">
        <v>29</v>
      </c>
      <c r="B121" s="64">
        <v>896595.31460719847</v>
      </c>
      <c r="C121" s="64"/>
      <c r="D121" s="64">
        <v>627616.72022503894</v>
      </c>
      <c r="E121" s="64"/>
      <c r="F121" s="64">
        <v>15570714.969838759</v>
      </c>
      <c r="G121" s="64">
        <v>639541.43790931464</v>
      </c>
      <c r="H121" s="64">
        <v>3178396.0207954585</v>
      </c>
      <c r="I121" s="64">
        <v>20912864.46337577</v>
      </c>
    </row>
    <row r="122" spans="1:9" x14ac:dyDescent="0.25">
      <c r="A122" s="65" t="s">
        <v>30</v>
      </c>
      <c r="B122" s="64"/>
      <c r="C122" s="64">
        <v>1285119.9509369845</v>
      </c>
      <c r="D122" s="64"/>
      <c r="E122" s="64"/>
      <c r="F122" s="64">
        <v>2826143.147918107</v>
      </c>
      <c r="G122" s="64"/>
      <c r="H122" s="64">
        <v>418411.14681669261</v>
      </c>
      <c r="I122" s="64">
        <v>4529674.2456717836</v>
      </c>
    </row>
    <row r="123" spans="1:9" x14ac:dyDescent="0.25">
      <c r="A123" s="65" t="s">
        <v>31</v>
      </c>
      <c r="B123" s="64"/>
      <c r="C123" s="64">
        <v>812913.08524386003</v>
      </c>
      <c r="D123" s="64">
        <v>485655.79541223252</v>
      </c>
      <c r="E123" s="64">
        <v>597730.20973813231</v>
      </c>
      <c r="F123" s="64">
        <v>13178133.516817534</v>
      </c>
      <c r="G123" s="64"/>
      <c r="H123" s="64">
        <v>21578448.050155044</v>
      </c>
      <c r="I123" s="64">
        <v>36652880.657366805</v>
      </c>
    </row>
    <row r="124" spans="1:9" x14ac:dyDescent="0.25">
      <c r="A124" s="65" t="s">
        <v>32</v>
      </c>
      <c r="B124" s="64">
        <v>1209596.7389365714</v>
      </c>
      <c r="C124" s="64"/>
      <c r="D124" s="64">
        <v>6589509.9155862685</v>
      </c>
      <c r="E124" s="64">
        <v>504188.42056516331</v>
      </c>
      <c r="F124" s="64">
        <v>56475781.049804278</v>
      </c>
      <c r="G124" s="64">
        <v>1044832.4066222552</v>
      </c>
      <c r="H124" s="64">
        <v>22354591.089100372</v>
      </c>
      <c r="I124" s="64">
        <v>88178499.620614901</v>
      </c>
    </row>
    <row r="125" spans="1:9" x14ac:dyDescent="0.25">
      <c r="A125" s="65" t="s">
        <v>33</v>
      </c>
      <c r="B125" s="64"/>
      <c r="C125" s="64"/>
      <c r="D125" s="64"/>
      <c r="E125" s="64">
        <v>896595.31460719858</v>
      </c>
      <c r="F125" s="64">
        <v>4783548.7953840708</v>
      </c>
      <c r="G125" s="64"/>
      <c r="H125" s="64">
        <v>12856943.442650089</v>
      </c>
      <c r="I125" s="64">
        <v>18537087.552641358</v>
      </c>
    </row>
    <row r="126" spans="1:9" x14ac:dyDescent="0.25">
      <c r="A126" s="65" t="s">
        <v>34</v>
      </c>
      <c r="B126" s="64">
        <v>448297.65730359923</v>
      </c>
      <c r="C126" s="64">
        <v>4247249.5458457572</v>
      </c>
      <c r="D126" s="64">
        <v>681711.30420633988</v>
      </c>
      <c r="E126" s="64"/>
      <c r="F126" s="64">
        <v>3625069.3462540945</v>
      </c>
      <c r="G126" s="64">
        <v>62163.941812765763</v>
      </c>
      <c r="H126" s="64">
        <v>1090857.6327720915</v>
      </c>
      <c r="I126" s="64">
        <v>10155349.428194648</v>
      </c>
    </row>
    <row r="127" spans="1:9" x14ac:dyDescent="0.25">
      <c r="A127" s="65" t="s">
        <v>35</v>
      </c>
      <c r="B127" s="64">
        <v>224148.82865179962</v>
      </c>
      <c r="C127" s="64">
        <v>148869.93887461707</v>
      </c>
      <c r="D127" s="64"/>
      <c r="E127" s="64">
        <v>687389.74119885219</v>
      </c>
      <c r="F127" s="64">
        <v>15289952.512896251</v>
      </c>
      <c r="G127" s="64">
        <v>202212.12995441016</v>
      </c>
      <c r="H127" s="64">
        <v>8692715.7239454407</v>
      </c>
      <c r="I127" s="64">
        <v>25245288.875521369</v>
      </c>
    </row>
    <row r="128" spans="1:9" x14ac:dyDescent="0.25">
      <c r="A128" s="65" t="s">
        <v>36</v>
      </c>
      <c r="B128" s="64"/>
      <c r="C128" s="64"/>
      <c r="D128" s="64">
        <v>627616.72022503894</v>
      </c>
      <c r="E128" s="64"/>
      <c r="F128" s="64"/>
      <c r="G128" s="64"/>
      <c r="H128" s="64">
        <v>485655.79541223252</v>
      </c>
      <c r="I128" s="64">
        <v>1113272.5156372716</v>
      </c>
    </row>
    <row r="129" spans="1:9" x14ac:dyDescent="0.25">
      <c r="A129" s="65" t="s">
        <v>37</v>
      </c>
      <c r="B129" s="64"/>
      <c r="C129" s="64"/>
      <c r="D129" s="64">
        <v>149432.55243453308</v>
      </c>
      <c r="E129" s="64"/>
      <c r="F129" s="64"/>
      <c r="G129" s="64">
        <v>298865.10486906616</v>
      </c>
      <c r="H129" s="64">
        <v>112074.41432589981</v>
      </c>
      <c r="I129" s="64">
        <v>560372.07162949909</v>
      </c>
    </row>
    <row r="130" spans="1:9" x14ac:dyDescent="0.25">
      <c r="A130" s="65" t="s">
        <v>38</v>
      </c>
      <c r="B130" s="64">
        <v>448297.65730359923</v>
      </c>
      <c r="C130" s="64">
        <v>280933.19857692218</v>
      </c>
      <c r="D130" s="64">
        <v>149432.55243453308</v>
      </c>
      <c r="E130" s="64">
        <v>196414.14691995029</v>
      </c>
      <c r="F130" s="64">
        <v>1453022.6956040412</v>
      </c>
      <c r="G130" s="64">
        <v>377270.87080594135</v>
      </c>
      <c r="H130" s="64">
        <v>720264.90273444937</v>
      </c>
      <c r="I130" s="64">
        <v>3625636.0243794369</v>
      </c>
    </row>
    <row r="131" spans="1:9" x14ac:dyDescent="0.25">
      <c r="A131" s="65" t="s">
        <v>39</v>
      </c>
      <c r="B131" s="64">
        <v>448297.65730359923</v>
      </c>
      <c r="C131" s="64">
        <v>1148837.4631166903</v>
      </c>
      <c r="D131" s="64">
        <v>3138083.6011251947</v>
      </c>
      <c r="E131" s="64">
        <v>2991394.3165449998</v>
      </c>
      <c r="F131" s="64">
        <v>16457356.701674338</v>
      </c>
      <c r="G131" s="64">
        <v>3969735.528444346</v>
      </c>
      <c r="H131" s="64">
        <v>8686394.7269774601</v>
      </c>
      <c r="I131" s="64">
        <v>36840099.995186627</v>
      </c>
    </row>
    <row r="132" spans="1:9" x14ac:dyDescent="0.25">
      <c r="A132" s="65" t="s">
        <v>6231</v>
      </c>
      <c r="B132" s="64">
        <v>3787308.268432267</v>
      </c>
      <c r="C132" s="64">
        <v>8222788.2874638978</v>
      </c>
      <c r="D132" s="64">
        <v>20317785.859564316</v>
      </c>
      <c r="E132" s="64">
        <v>7903691.1656258497</v>
      </c>
      <c r="F132" s="64">
        <v>164470626.47292268</v>
      </c>
      <c r="G132" s="64">
        <v>8313095.7734152302</v>
      </c>
      <c r="H132" s="64">
        <v>143976682.69148093</v>
      </c>
      <c r="I132" s="64">
        <v>356991978.51890516</v>
      </c>
    </row>
    <row r="134" spans="1:9" x14ac:dyDescent="0.25">
      <c r="A134" s="66" t="s">
        <v>6062</v>
      </c>
      <c r="B134" s="67">
        <v>2011</v>
      </c>
    </row>
    <row r="136" spans="1:9" x14ac:dyDescent="0.25">
      <c r="A136" s="66" t="s">
        <v>6234</v>
      </c>
      <c r="B136" s="66" t="s">
        <v>6233</v>
      </c>
    </row>
    <row r="137" spans="1:9" x14ac:dyDescent="0.25">
      <c r="A137" s="66" t="s">
        <v>6232</v>
      </c>
      <c r="B137" s="17" t="s">
        <v>2</v>
      </c>
      <c r="C137" s="17" t="s">
        <v>6072</v>
      </c>
      <c r="D137" s="17" t="s">
        <v>4</v>
      </c>
      <c r="E137" s="17" t="s">
        <v>6</v>
      </c>
      <c r="F137" s="17" t="s">
        <v>7</v>
      </c>
      <c r="G137" s="17" t="s">
        <v>9</v>
      </c>
      <c r="H137" s="17" t="s">
        <v>10</v>
      </c>
      <c r="I137" s="17" t="s">
        <v>6231</v>
      </c>
    </row>
    <row r="138" spans="1:9" x14ac:dyDescent="0.25">
      <c r="A138" s="65" t="s">
        <v>13</v>
      </c>
      <c r="B138" s="64"/>
      <c r="C138" s="64"/>
      <c r="D138" s="64"/>
      <c r="E138" s="64"/>
      <c r="F138" s="64"/>
      <c r="G138" s="64"/>
      <c r="H138" s="64"/>
      <c r="I138" s="64"/>
    </row>
    <row r="139" spans="1:9" x14ac:dyDescent="0.25">
      <c r="A139" s="65" t="s">
        <v>14</v>
      </c>
      <c r="B139" s="64"/>
      <c r="C139" s="64"/>
      <c r="D139" s="64"/>
      <c r="E139" s="64"/>
      <c r="F139" s="64">
        <v>140307.8387533676</v>
      </c>
      <c r="G139" s="64"/>
      <c r="H139" s="64"/>
      <c r="I139" s="64">
        <v>140307.8387533676</v>
      </c>
    </row>
    <row r="140" spans="1:9" x14ac:dyDescent="0.25">
      <c r="A140" s="65" t="s">
        <v>15</v>
      </c>
      <c r="B140" s="64"/>
      <c r="C140" s="64"/>
      <c r="D140" s="64"/>
      <c r="E140" s="64"/>
      <c r="F140" s="64"/>
      <c r="G140" s="64"/>
      <c r="H140" s="64"/>
      <c r="I140" s="64"/>
    </row>
    <row r="141" spans="1:9" x14ac:dyDescent="0.25">
      <c r="A141" s="65" t="s">
        <v>16</v>
      </c>
      <c r="B141" s="64"/>
      <c r="C141" s="64"/>
      <c r="D141" s="64"/>
      <c r="E141" s="64"/>
      <c r="F141" s="64"/>
      <c r="G141" s="64"/>
      <c r="H141" s="64"/>
      <c r="I141" s="64"/>
    </row>
    <row r="142" spans="1:9" x14ac:dyDescent="0.25">
      <c r="A142" s="65" t="s">
        <v>17</v>
      </c>
      <c r="B142" s="64"/>
      <c r="C142" s="64"/>
      <c r="D142" s="64"/>
      <c r="E142" s="64"/>
      <c r="F142" s="64"/>
      <c r="G142" s="64"/>
      <c r="H142" s="64"/>
      <c r="I142" s="64"/>
    </row>
    <row r="143" spans="1:9" x14ac:dyDescent="0.25">
      <c r="A143" s="65" t="s">
        <v>18</v>
      </c>
      <c r="B143" s="64"/>
      <c r="C143" s="64"/>
      <c r="D143" s="64"/>
      <c r="E143" s="64"/>
      <c r="F143" s="64"/>
      <c r="G143" s="64"/>
      <c r="H143" s="64"/>
      <c r="I143" s="64"/>
    </row>
    <row r="144" spans="1:9" x14ac:dyDescent="0.25">
      <c r="A144" s="65" t="s">
        <v>19</v>
      </c>
      <c r="B144" s="64"/>
      <c r="C144" s="64"/>
      <c r="D144" s="64"/>
      <c r="E144" s="64"/>
      <c r="F144" s="64"/>
      <c r="G144" s="64"/>
      <c r="H144" s="64"/>
      <c r="I144" s="64"/>
    </row>
    <row r="145" spans="1:9" x14ac:dyDescent="0.25">
      <c r="A145" s="65" t="s">
        <v>20</v>
      </c>
      <c r="B145" s="64"/>
      <c r="C145" s="64"/>
      <c r="D145" s="64"/>
      <c r="E145" s="64"/>
      <c r="F145" s="64"/>
      <c r="G145" s="64"/>
      <c r="H145" s="64"/>
      <c r="I145" s="64"/>
    </row>
    <row r="146" spans="1:9" x14ac:dyDescent="0.25">
      <c r="A146" s="65" t="s">
        <v>21</v>
      </c>
      <c r="B146" s="64"/>
      <c r="C146" s="64"/>
      <c r="D146" s="64"/>
      <c r="E146" s="64"/>
      <c r="F146" s="64"/>
      <c r="G146" s="64"/>
      <c r="H146" s="64"/>
      <c r="I146" s="64"/>
    </row>
    <row r="147" spans="1:9" x14ac:dyDescent="0.25">
      <c r="A147" s="65" t="s">
        <v>22</v>
      </c>
      <c r="B147" s="64">
        <v>622966.80406495219</v>
      </c>
      <c r="C147" s="64"/>
      <c r="D147" s="64"/>
      <c r="E147" s="64"/>
      <c r="F147" s="64">
        <v>140307.8387533676</v>
      </c>
      <c r="G147" s="64"/>
      <c r="H147" s="64"/>
      <c r="I147" s="64">
        <v>763274.64281831984</v>
      </c>
    </row>
    <row r="148" spans="1:9" x14ac:dyDescent="0.25">
      <c r="A148" s="65" t="s">
        <v>23</v>
      </c>
      <c r="B148" s="64"/>
      <c r="C148" s="64"/>
      <c r="D148" s="64"/>
      <c r="E148" s="64"/>
      <c r="F148" s="64"/>
      <c r="G148" s="64"/>
      <c r="H148" s="64"/>
      <c r="I148" s="64"/>
    </row>
    <row r="149" spans="1:9" x14ac:dyDescent="0.25">
      <c r="A149" s="65" t="s">
        <v>24</v>
      </c>
      <c r="B149" s="64"/>
      <c r="C149" s="64"/>
      <c r="D149" s="64"/>
      <c r="E149" s="64"/>
      <c r="F149" s="64"/>
      <c r="G149" s="64"/>
      <c r="H149" s="64"/>
      <c r="I149" s="64"/>
    </row>
    <row r="150" spans="1:9" x14ac:dyDescent="0.25">
      <c r="A150" s="65" t="s">
        <v>25</v>
      </c>
      <c r="B150" s="64"/>
      <c r="C150" s="64"/>
      <c r="D150" s="64"/>
      <c r="E150" s="64"/>
      <c r="F150" s="64">
        <v>2083571.405487509</v>
      </c>
      <c r="G150" s="64"/>
      <c r="H150" s="64"/>
      <c r="I150" s="64">
        <v>2083571.405487509</v>
      </c>
    </row>
    <row r="151" spans="1:9" x14ac:dyDescent="0.25">
      <c r="A151" s="65" t="s">
        <v>26</v>
      </c>
      <c r="B151" s="64"/>
      <c r="C151" s="64"/>
      <c r="D151" s="64"/>
      <c r="E151" s="64"/>
      <c r="F151" s="64">
        <v>384443.47818422725</v>
      </c>
      <c r="G151" s="64"/>
      <c r="H151" s="64"/>
      <c r="I151" s="64">
        <v>384443.47818422725</v>
      </c>
    </row>
    <row r="152" spans="1:9" x14ac:dyDescent="0.25">
      <c r="A152" s="65" t="s">
        <v>27</v>
      </c>
      <c r="B152" s="64"/>
      <c r="C152" s="64"/>
      <c r="D152" s="64"/>
      <c r="E152" s="64"/>
      <c r="F152" s="64"/>
      <c r="G152" s="64"/>
      <c r="H152" s="64">
        <v>305953.22469114762</v>
      </c>
      <c r="I152" s="64">
        <v>305953.22469114762</v>
      </c>
    </row>
    <row r="153" spans="1:9" x14ac:dyDescent="0.25">
      <c r="A153" s="65" t="s">
        <v>28</v>
      </c>
      <c r="B153" s="64"/>
      <c r="C153" s="64"/>
      <c r="D153" s="64"/>
      <c r="E153" s="64"/>
      <c r="F153" s="64">
        <v>350769.59688341903</v>
      </c>
      <c r="G153" s="64"/>
      <c r="H153" s="64"/>
      <c r="I153" s="64">
        <v>350769.59688341903</v>
      </c>
    </row>
    <row r="154" spans="1:9" x14ac:dyDescent="0.25">
      <c r="A154" s="65" t="s">
        <v>29</v>
      </c>
      <c r="B154" s="64">
        <v>140307.8387533676</v>
      </c>
      <c r="C154" s="64">
        <v>210461.7581300514</v>
      </c>
      <c r="D154" s="64"/>
      <c r="E154" s="64"/>
      <c r="F154" s="64">
        <v>420923.5162601028</v>
      </c>
      <c r="G154" s="64"/>
      <c r="H154" s="64"/>
      <c r="I154" s="64">
        <v>771693.11314352183</v>
      </c>
    </row>
    <row r="155" spans="1:9" x14ac:dyDescent="0.25">
      <c r="A155" s="65" t="s">
        <v>30</v>
      </c>
      <c r="B155" s="64">
        <v>420923.5162601028</v>
      </c>
      <c r="C155" s="64"/>
      <c r="D155" s="64"/>
      <c r="E155" s="64"/>
      <c r="F155" s="64"/>
      <c r="G155" s="64"/>
      <c r="H155" s="64"/>
      <c r="I155" s="64">
        <v>420923.5162601028</v>
      </c>
    </row>
    <row r="156" spans="1:9" x14ac:dyDescent="0.25">
      <c r="A156" s="65" t="s">
        <v>31</v>
      </c>
      <c r="B156" s="64"/>
      <c r="C156" s="64"/>
      <c r="D156" s="64"/>
      <c r="E156" s="64"/>
      <c r="F156" s="64"/>
      <c r="G156" s="64"/>
      <c r="H156" s="64"/>
      <c r="I156" s="64"/>
    </row>
    <row r="157" spans="1:9" x14ac:dyDescent="0.25">
      <c r="A157" s="65" t="s">
        <v>32</v>
      </c>
      <c r="B157" s="64"/>
      <c r="C157" s="64"/>
      <c r="D157" s="64"/>
      <c r="E157" s="64"/>
      <c r="F157" s="64">
        <v>140307.8387533676</v>
      </c>
      <c r="G157" s="64"/>
      <c r="H157" s="64"/>
      <c r="I157" s="64">
        <v>140307.8387533676</v>
      </c>
    </row>
    <row r="158" spans="1:9" x14ac:dyDescent="0.25">
      <c r="A158" s="65" t="s">
        <v>33</v>
      </c>
      <c r="B158" s="64"/>
      <c r="C158" s="64">
        <v>2468842.699920381</v>
      </c>
      <c r="D158" s="64"/>
      <c r="E158" s="64"/>
      <c r="F158" s="64">
        <v>6583580.5331210159</v>
      </c>
      <c r="G158" s="64"/>
      <c r="H158" s="64"/>
      <c r="I158" s="64">
        <v>9052423.2330413964</v>
      </c>
    </row>
    <row r="159" spans="1:9" x14ac:dyDescent="0.25">
      <c r="A159" s="65" t="s">
        <v>34</v>
      </c>
      <c r="B159" s="64"/>
      <c r="C159" s="64"/>
      <c r="D159" s="64"/>
      <c r="E159" s="64"/>
      <c r="F159" s="64">
        <v>140307.8387533676</v>
      </c>
      <c r="G159" s="64"/>
      <c r="H159" s="64"/>
      <c r="I159" s="64">
        <v>140307.8387533676</v>
      </c>
    </row>
    <row r="160" spans="1:9" x14ac:dyDescent="0.25">
      <c r="A160" s="65" t="s">
        <v>35</v>
      </c>
      <c r="B160" s="64"/>
      <c r="C160" s="64"/>
      <c r="D160" s="64"/>
      <c r="E160" s="64"/>
      <c r="F160" s="64">
        <v>20555098.377368353</v>
      </c>
      <c r="G160" s="64"/>
      <c r="H160" s="64">
        <v>1304862.9004063187</v>
      </c>
      <c r="I160" s="64">
        <v>21859961.277774673</v>
      </c>
    </row>
    <row r="161" spans="1:9" x14ac:dyDescent="0.25">
      <c r="A161" s="65" t="s">
        <v>36</v>
      </c>
      <c r="B161" s="64"/>
      <c r="C161" s="64"/>
      <c r="D161" s="64"/>
      <c r="E161" s="64"/>
      <c r="F161" s="64">
        <v>1455792.0425533163</v>
      </c>
      <c r="G161" s="64"/>
      <c r="H161" s="64"/>
      <c r="I161" s="64">
        <v>1455792.0425533163</v>
      </c>
    </row>
    <row r="162" spans="1:9" x14ac:dyDescent="0.25">
      <c r="A162" s="65" t="s">
        <v>37</v>
      </c>
      <c r="B162" s="64"/>
      <c r="C162" s="64"/>
      <c r="D162" s="64"/>
      <c r="E162" s="64"/>
      <c r="F162" s="64"/>
      <c r="G162" s="64"/>
      <c r="H162" s="64"/>
      <c r="I162" s="64"/>
    </row>
    <row r="163" spans="1:9" x14ac:dyDescent="0.25">
      <c r="A163" s="65" t="s">
        <v>38</v>
      </c>
      <c r="B163" s="64"/>
      <c r="C163" s="64"/>
      <c r="D163" s="64"/>
      <c r="E163" s="64"/>
      <c r="F163" s="64"/>
      <c r="G163" s="64"/>
      <c r="H163" s="64"/>
      <c r="I163" s="64"/>
    </row>
    <row r="164" spans="1:9" x14ac:dyDescent="0.25">
      <c r="A164" s="65" t="s">
        <v>39</v>
      </c>
      <c r="B164" s="64"/>
      <c r="C164" s="64"/>
      <c r="D164" s="64"/>
      <c r="E164" s="64"/>
      <c r="F164" s="64"/>
      <c r="G164" s="64"/>
      <c r="H164" s="64"/>
      <c r="I164" s="64"/>
    </row>
    <row r="165" spans="1:9" x14ac:dyDescent="0.25">
      <c r="A165" s="65" t="s">
        <v>6231</v>
      </c>
      <c r="B165" s="64">
        <v>1184198.1590784227</v>
      </c>
      <c r="C165" s="64">
        <v>2679304.4580504321</v>
      </c>
      <c r="D165" s="64"/>
      <c r="E165" s="64"/>
      <c r="F165" s="64">
        <v>32395410.304871414</v>
      </c>
      <c r="G165" s="64"/>
      <c r="H165" s="64">
        <v>1610816.1250974664</v>
      </c>
      <c r="I165" s="64">
        <v>37869729.047097735</v>
      </c>
    </row>
    <row r="169" spans="1:9" x14ac:dyDescent="0.25">
      <c r="A169" s="66" t="s">
        <v>6062</v>
      </c>
      <c r="B169" s="67">
        <v>2012</v>
      </c>
    </row>
    <row r="171" spans="1:9" x14ac:dyDescent="0.25">
      <c r="A171" s="66" t="s">
        <v>6234</v>
      </c>
      <c r="B171" s="66" t="s">
        <v>6233</v>
      </c>
    </row>
    <row r="172" spans="1:9" x14ac:dyDescent="0.25">
      <c r="A172" s="66" t="s">
        <v>6232</v>
      </c>
      <c r="B172" s="17" t="s">
        <v>2</v>
      </c>
      <c r="C172" s="17" t="s">
        <v>6072</v>
      </c>
      <c r="D172" s="17" t="s">
        <v>4</v>
      </c>
      <c r="E172" s="17" t="s">
        <v>6</v>
      </c>
      <c r="F172" s="17" t="s">
        <v>7</v>
      </c>
      <c r="G172" s="17" t="s">
        <v>9</v>
      </c>
      <c r="H172" s="17" t="s">
        <v>10</v>
      </c>
      <c r="I172" s="17" t="s">
        <v>6231</v>
      </c>
    </row>
    <row r="173" spans="1:9" x14ac:dyDescent="0.25">
      <c r="A173" s="65" t="s">
        <v>13</v>
      </c>
      <c r="B173" s="64"/>
      <c r="C173" s="64"/>
      <c r="D173" s="64"/>
      <c r="E173" s="64">
        <v>1855671.3686480906</v>
      </c>
      <c r="F173" s="64"/>
      <c r="G173" s="64"/>
      <c r="H173" s="64"/>
      <c r="I173" s="64">
        <v>1855671.3686480906</v>
      </c>
    </row>
    <row r="174" spans="1:9" x14ac:dyDescent="0.25">
      <c r="A174" s="65" t="s">
        <v>14</v>
      </c>
      <c r="B174" s="64"/>
      <c r="C174" s="64"/>
      <c r="D174" s="64"/>
      <c r="E174" s="64"/>
      <c r="F174" s="64"/>
      <c r="G174" s="64"/>
      <c r="H174" s="64"/>
      <c r="I174" s="64"/>
    </row>
    <row r="175" spans="1:9" x14ac:dyDescent="0.25">
      <c r="A175" s="65" t="s">
        <v>15</v>
      </c>
      <c r="B175" s="64"/>
      <c r="C175" s="64"/>
      <c r="D175" s="64"/>
      <c r="E175" s="64"/>
      <c r="F175" s="64"/>
      <c r="G175" s="64"/>
      <c r="H175" s="64"/>
      <c r="I175" s="64"/>
    </row>
    <row r="176" spans="1:9" x14ac:dyDescent="0.25">
      <c r="A176" s="65" t="s">
        <v>16</v>
      </c>
      <c r="B176" s="64"/>
      <c r="C176" s="64"/>
      <c r="D176" s="64"/>
      <c r="E176" s="64"/>
      <c r="F176" s="64"/>
      <c r="G176" s="64"/>
      <c r="H176" s="64"/>
      <c r="I176" s="64"/>
    </row>
    <row r="177" spans="1:9" x14ac:dyDescent="0.25">
      <c r="A177" s="65" t="s">
        <v>17</v>
      </c>
      <c r="B177" s="64"/>
      <c r="C177" s="64">
        <v>530270.98149597785</v>
      </c>
      <c r="D177" s="64"/>
      <c r="E177" s="64"/>
      <c r="F177" s="64"/>
      <c r="G177" s="64"/>
      <c r="H177" s="64"/>
      <c r="I177" s="64">
        <v>530270.98149597785</v>
      </c>
    </row>
    <row r="178" spans="1:9" x14ac:dyDescent="0.25">
      <c r="A178" s="65" t="s">
        <v>18</v>
      </c>
      <c r="B178" s="64"/>
      <c r="C178" s="64"/>
      <c r="D178" s="64"/>
      <c r="E178" s="64"/>
      <c r="F178" s="64"/>
      <c r="G178" s="64"/>
      <c r="H178" s="64"/>
      <c r="I178" s="64"/>
    </row>
    <row r="179" spans="1:9" x14ac:dyDescent="0.25">
      <c r="A179" s="65" t="s">
        <v>19</v>
      </c>
      <c r="B179" s="64"/>
      <c r="C179" s="64"/>
      <c r="D179" s="64"/>
      <c r="E179" s="64"/>
      <c r="F179" s="64"/>
      <c r="G179" s="64"/>
      <c r="H179" s="64"/>
      <c r="I179" s="64"/>
    </row>
    <row r="180" spans="1:9" x14ac:dyDescent="0.25">
      <c r="A180" s="65" t="s">
        <v>20</v>
      </c>
      <c r="B180" s="64"/>
      <c r="C180" s="64"/>
      <c r="D180" s="64"/>
      <c r="E180" s="64"/>
      <c r="F180" s="64"/>
      <c r="G180" s="64"/>
      <c r="H180" s="64"/>
      <c r="I180" s="64"/>
    </row>
    <row r="181" spans="1:9" x14ac:dyDescent="0.25">
      <c r="A181" s="65" t="s">
        <v>21</v>
      </c>
      <c r="B181" s="64"/>
      <c r="C181" s="64"/>
      <c r="D181" s="64"/>
      <c r="E181" s="64"/>
      <c r="F181" s="64"/>
      <c r="G181" s="64"/>
      <c r="H181" s="64"/>
      <c r="I181" s="64"/>
    </row>
    <row r="182" spans="1:9" x14ac:dyDescent="0.25">
      <c r="A182" s="65" t="s">
        <v>22</v>
      </c>
      <c r="B182" s="64"/>
      <c r="C182" s="64">
        <v>279717.94273912831</v>
      </c>
      <c r="D182" s="64"/>
      <c r="E182" s="64"/>
      <c r="F182" s="64">
        <v>331419.36343498615</v>
      </c>
      <c r="G182" s="64"/>
      <c r="H182" s="64">
        <v>132567.74537399446</v>
      </c>
      <c r="I182" s="64">
        <v>743705.05154810892</v>
      </c>
    </row>
    <row r="183" spans="1:9" x14ac:dyDescent="0.25">
      <c r="A183" s="65" t="s">
        <v>23</v>
      </c>
      <c r="B183" s="64"/>
      <c r="C183" s="64"/>
      <c r="D183" s="64"/>
      <c r="E183" s="64"/>
      <c r="F183" s="64"/>
      <c r="G183" s="64"/>
      <c r="H183" s="64"/>
      <c r="I183" s="64"/>
    </row>
    <row r="184" spans="1:9" x14ac:dyDescent="0.25">
      <c r="A184" s="65" t="s">
        <v>24</v>
      </c>
      <c r="B184" s="64"/>
      <c r="C184" s="64"/>
      <c r="D184" s="64"/>
      <c r="E184" s="64"/>
      <c r="F184" s="64"/>
      <c r="G184" s="64"/>
      <c r="H184" s="64"/>
      <c r="I184" s="64"/>
    </row>
    <row r="185" spans="1:9" x14ac:dyDescent="0.25">
      <c r="A185" s="65" t="s">
        <v>25</v>
      </c>
      <c r="B185" s="64"/>
      <c r="C185" s="64"/>
      <c r="D185" s="64">
        <v>1325677.4537399446</v>
      </c>
      <c r="E185" s="64"/>
      <c r="F185" s="64">
        <v>3977032.3612198336</v>
      </c>
      <c r="G185" s="64"/>
      <c r="H185" s="64"/>
      <c r="I185" s="64">
        <v>5302709.8149597785</v>
      </c>
    </row>
    <row r="186" spans="1:9" x14ac:dyDescent="0.25">
      <c r="A186" s="65" t="s">
        <v>26</v>
      </c>
      <c r="B186" s="64"/>
      <c r="C186" s="64"/>
      <c r="D186" s="64"/>
      <c r="E186" s="64"/>
      <c r="F186" s="64"/>
      <c r="G186" s="64"/>
      <c r="H186" s="64"/>
      <c r="I186" s="64"/>
    </row>
    <row r="187" spans="1:9" x14ac:dyDescent="0.25">
      <c r="A187" s="65" t="s">
        <v>27</v>
      </c>
      <c r="B187" s="64"/>
      <c r="C187" s="64"/>
      <c r="D187" s="64"/>
      <c r="E187" s="64"/>
      <c r="F187" s="64"/>
      <c r="G187" s="64"/>
      <c r="H187" s="64"/>
      <c r="I187" s="64"/>
    </row>
    <row r="188" spans="1:9" x14ac:dyDescent="0.25">
      <c r="A188" s="65" t="s">
        <v>28</v>
      </c>
      <c r="B188" s="64"/>
      <c r="C188" s="64">
        <v>2773317.233223964</v>
      </c>
      <c r="D188" s="64"/>
      <c r="E188" s="64">
        <v>324790.97616628639</v>
      </c>
      <c r="F188" s="64">
        <v>159081.29444879334</v>
      </c>
      <c r="G188" s="64"/>
      <c r="H188" s="64"/>
      <c r="I188" s="64">
        <v>3257189.5038390439</v>
      </c>
    </row>
    <row r="189" spans="1:9" x14ac:dyDescent="0.25">
      <c r="A189" s="65" t="s">
        <v>29</v>
      </c>
      <c r="B189" s="64">
        <v>265135.49074798892</v>
      </c>
      <c r="C189" s="64">
        <v>410960.01065938279</v>
      </c>
      <c r="D189" s="64"/>
      <c r="E189" s="64"/>
      <c r="F189" s="64">
        <v>1155248.3602871373</v>
      </c>
      <c r="G189" s="64">
        <v>132567.74537399446</v>
      </c>
      <c r="H189" s="64">
        <v>397703.23612198333</v>
      </c>
      <c r="I189" s="64">
        <v>2361614.843190487</v>
      </c>
    </row>
    <row r="190" spans="1:9" x14ac:dyDescent="0.25">
      <c r="A190" s="65" t="s">
        <v>30</v>
      </c>
      <c r="B190" s="64"/>
      <c r="C190" s="64">
        <v>795406.47224396665</v>
      </c>
      <c r="D190" s="64"/>
      <c r="E190" s="64"/>
      <c r="F190" s="64"/>
      <c r="G190" s="64"/>
      <c r="H190" s="64"/>
      <c r="I190" s="64">
        <v>795406.47224396665</v>
      </c>
    </row>
    <row r="191" spans="1:9" x14ac:dyDescent="0.25">
      <c r="A191" s="65" t="s">
        <v>31</v>
      </c>
      <c r="B191" s="64"/>
      <c r="C191" s="64"/>
      <c r="D191" s="64"/>
      <c r="E191" s="64"/>
      <c r="F191" s="64">
        <v>1208553.1215794208</v>
      </c>
      <c r="G191" s="64"/>
      <c r="H191" s="64">
        <v>7007804.7065796712</v>
      </c>
      <c r="I191" s="64">
        <v>8216357.828159092</v>
      </c>
    </row>
    <row r="192" spans="1:9" x14ac:dyDescent="0.25">
      <c r="A192" s="65" t="s">
        <v>32</v>
      </c>
      <c r="B192" s="64"/>
      <c r="C192" s="64">
        <v>132567.74537399446</v>
      </c>
      <c r="D192" s="64"/>
      <c r="E192" s="64">
        <v>377901.08823803737</v>
      </c>
      <c r="F192" s="64">
        <v>927974.21761796123</v>
      </c>
      <c r="G192" s="64"/>
      <c r="H192" s="64"/>
      <c r="I192" s="64">
        <v>1438443.0512299931</v>
      </c>
    </row>
    <row r="193" spans="1:9" x14ac:dyDescent="0.25">
      <c r="A193" s="65" t="s">
        <v>33</v>
      </c>
      <c r="B193" s="64"/>
      <c r="C193" s="64"/>
      <c r="D193" s="64"/>
      <c r="E193" s="64"/>
      <c r="F193" s="64">
        <v>132567.74537399446</v>
      </c>
      <c r="G193" s="64"/>
      <c r="H193" s="64">
        <v>132567.74537399446</v>
      </c>
      <c r="I193" s="64">
        <v>265135.49074798892</v>
      </c>
    </row>
    <row r="194" spans="1:9" x14ac:dyDescent="0.25">
      <c r="A194" s="65" t="s">
        <v>34</v>
      </c>
      <c r="B194" s="64"/>
      <c r="C194" s="64"/>
      <c r="D194" s="64"/>
      <c r="E194" s="64"/>
      <c r="F194" s="64"/>
      <c r="G194" s="64"/>
      <c r="H194" s="64"/>
      <c r="I194" s="64"/>
    </row>
    <row r="195" spans="1:9" x14ac:dyDescent="0.25">
      <c r="A195" s="65" t="s">
        <v>35</v>
      </c>
      <c r="B195" s="64"/>
      <c r="C195" s="64">
        <v>520328.40059292823</v>
      </c>
      <c r="D195" s="64"/>
      <c r="E195" s="64"/>
      <c r="F195" s="64">
        <v>578401.21272630384</v>
      </c>
      <c r="G195" s="64"/>
      <c r="H195" s="64">
        <v>1060541.9629919557</v>
      </c>
      <c r="I195" s="64">
        <v>2159271.5763111878</v>
      </c>
    </row>
    <row r="196" spans="1:9" x14ac:dyDescent="0.25">
      <c r="A196" s="65" t="s">
        <v>36</v>
      </c>
      <c r="B196" s="64"/>
      <c r="C196" s="64"/>
      <c r="D196" s="64"/>
      <c r="E196" s="64"/>
      <c r="F196" s="64"/>
      <c r="G196" s="64"/>
      <c r="H196" s="64"/>
      <c r="I196" s="64"/>
    </row>
    <row r="197" spans="1:9" x14ac:dyDescent="0.25">
      <c r="A197" s="65" t="s">
        <v>37</v>
      </c>
      <c r="B197" s="64"/>
      <c r="C197" s="64"/>
      <c r="D197" s="64"/>
      <c r="E197" s="64"/>
      <c r="F197" s="64"/>
      <c r="G197" s="64"/>
      <c r="H197" s="64"/>
      <c r="I197" s="64"/>
    </row>
    <row r="198" spans="1:9" x14ac:dyDescent="0.25">
      <c r="A198" s="65" t="s">
        <v>38</v>
      </c>
      <c r="B198" s="64"/>
      <c r="C198" s="64"/>
      <c r="D198" s="64"/>
      <c r="E198" s="64"/>
      <c r="F198" s="64"/>
      <c r="G198" s="64"/>
      <c r="H198" s="64">
        <v>132567.74537399446</v>
      </c>
      <c r="I198" s="64">
        <v>132567.74537399446</v>
      </c>
    </row>
    <row r="199" spans="1:9" x14ac:dyDescent="0.25">
      <c r="A199" s="65" t="s">
        <v>39</v>
      </c>
      <c r="B199" s="64"/>
      <c r="C199" s="64"/>
      <c r="D199" s="64">
        <v>132567.74537399446</v>
      </c>
      <c r="E199" s="64"/>
      <c r="F199" s="64">
        <v>2702406.7462234143</v>
      </c>
      <c r="G199" s="64"/>
      <c r="H199" s="64">
        <v>4118879.8487700075</v>
      </c>
      <c r="I199" s="64">
        <v>6953854.3403674159</v>
      </c>
    </row>
    <row r="200" spans="1:9" x14ac:dyDescent="0.25">
      <c r="A200" s="65" t="s">
        <v>6231</v>
      </c>
      <c r="B200" s="64">
        <v>265135.49074798892</v>
      </c>
      <c r="C200" s="64">
        <v>5442568.7863293411</v>
      </c>
      <c r="D200" s="64">
        <v>1458245.199113939</v>
      </c>
      <c r="E200" s="64">
        <v>2558363.4330524141</v>
      </c>
      <c r="F200" s="64">
        <v>11172684.422911845</v>
      </c>
      <c r="G200" s="64">
        <v>132567.74537399446</v>
      </c>
      <c r="H200" s="64">
        <v>12982632.990585599</v>
      </c>
      <c r="I200" s="68">
        <v>34012198.068115123</v>
      </c>
    </row>
    <row r="203" spans="1:9" x14ac:dyDescent="0.25">
      <c r="A203" s="66" t="s">
        <v>6062</v>
      </c>
      <c r="B203" s="67">
        <v>2013</v>
      </c>
    </row>
    <row r="205" spans="1:9" x14ac:dyDescent="0.25">
      <c r="A205" s="66" t="s">
        <v>6234</v>
      </c>
      <c r="B205" s="66" t="s">
        <v>6233</v>
      </c>
    </row>
    <row r="206" spans="1:9" x14ac:dyDescent="0.25">
      <c r="A206" s="66" t="s">
        <v>6232</v>
      </c>
      <c r="B206" s="17" t="s">
        <v>2</v>
      </c>
      <c r="C206" s="17" t="s">
        <v>6072</v>
      </c>
      <c r="D206" s="17" t="s">
        <v>4</v>
      </c>
      <c r="E206" s="17" t="s">
        <v>6</v>
      </c>
      <c r="F206" s="17" t="s">
        <v>7</v>
      </c>
      <c r="G206" s="17" t="s">
        <v>9</v>
      </c>
      <c r="H206" s="17" t="s">
        <v>10</v>
      </c>
      <c r="I206" s="17" t="s">
        <v>6231</v>
      </c>
    </row>
    <row r="207" spans="1:9" x14ac:dyDescent="0.25">
      <c r="A207" s="65" t="s">
        <v>13</v>
      </c>
      <c r="B207" s="64"/>
      <c r="C207" s="64"/>
      <c r="D207" s="64"/>
      <c r="E207" s="64"/>
      <c r="F207" s="64"/>
      <c r="G207" s="64"/>
      <c r="H207" s="64"/>
      <c r="I207" s="64"/>
    </row>
    <row r="208" spans="1:9" x14ac:dyDescent="0.25">
      <c r="A208" s="65" t="s">
        <v>14</v>
      </c>
      <c r="B208" s="64"/>
      <c r="C208" s="64"/>
      <c r="D208" s="64"/>
      <c r="E208" s="64"/>
      <c r="F208" s="64"/>
      <c r="G208" s="64"/>
      <c r="H208" s="64"/>
      <c r="I208" s="64"/>
    </row>
    <row r="209" spans="1:9" x14ac:dyDescent="0.25">
      <c r="A209" s="65" t="s">
        <v>15</v>
      </c>
      <c r="B209" s="64"/>
      <c r="C209" s="64"/>
      <c r="D209" s="64"/>
      <c r="E209" s="64"/>
      <c r="F209" s="64"/>
      <c r="G209" s="64"/>
      <c r="H209" s="64"/>
      <c r="I209" s="64"/>
    </row>
    <row r="210" spans="1:9" x14ac:dyDescent="0.25">
      <c r="A210" s="65" t="s">
        <v>16</v>
      </c>
      <c r="B210" s="64"/>
      <c r="C210" s="64"/>
      <c r="D210" s="64"/>
      <c r="E210" s="64"/>
      <c r="F210" s="64"/>
      <c r="G210" s="64"/>
      <c r="H210" s="64"/>
      <c r="I210" s="64"/>
    </row>
    <row r="211" spans="1:9" x14ac:dyDescent="0.25">
      <c r="A211" s="65" t="s">
        <v>17</v>
      </c>
      <c r="B211" s="64"/>
      <c r="C211" s="64"/>
      <c r="D211" s="64"/>
      <c r="E211" s="64"/>
      <c r="F211" s="64"/>
      <c r="G211" s="64"/>
      <c r="H211" s="64"/>
      <c r="I211" s="64"/>
    </row>
    <row r="212" spans="1:9" x14ac:dyDescent="0.25">
      <c r="A212" s="65" t="s">
        <v>18</v>
      </c>
      <c r="B212" s="64"/>
      <c r="C212" s="64"/>
      <c r="D212" s="64"/>
      <c r="E212" s="64"/>
      <c r="F212" s="64"/>
      <c r="G212" s="64"/>
      <c r="H212" s="64"/>
      <c r="I212" s="64"/>
    </row>
    <row r="213" spans="1:9" x14ac:dyDescent="0.25">
      <c r="A213" s="65" t="s">
        <v>19</v>
      </c>
      <c r="B213" s="64"/>
      <c r="C213" s="64"/>
      <c r="D213" s="64"/>
      <c r="E213" s="64"/>
      <c r="F213" s="64">
        <v>125169.3798012785</v>
      </c>
      <c r="G213" s="64"/>
      <c r="H213" s="64"/>
      <c r="I213" s="64">
        <v>125169.3798012785</v>
      </c>
    </row>
    <row r="214" spans="1:9" x14ac:dyDescent="0.25">
      <c r="A214" s="65" t="s">
        <v>20</v>
      </c>
      <c r="B214" s="64">
        <v>605569.45947858528</v>
      </c>
      <c r="C214" s="64"/>
      <c r="D214" s="64"/>
      <c r="E214" s="64"/>
      <c r="F214" s="64"/>
      <c r="G214" s="64"/>
      <c r="H214" s="64"/>
      <c r="I214" s="64">
        <v>605569.45947858528</v>
      </c>
    </row>
    <row r="215" spans="1:9" x14ac:dyDescent="0.25">
      <c r="A215" s="65" t="s">
        <v>21</v>
      </c>
      <c r="B215" s="64"/>
      <c r="C215" s="64"/>
      <c r="D215" s="64">
        <v>187754.06970191773</v>
      </c>
      <c r="E215" s="64"/>
      <c r="F215" s="64">
        <v>2307462.6319304183</v>
      </c>
      <c r="G215" s="64"/>
      <c r="H215" s="64"/>
      <c r="I215" s="64">
        <v>2495216.7016323362</v>
      </c>
    </row>
    <row r="216" spans="1:9" x14ac:dyDescent="0.25">
      <c r="A216" s="65" t="s">
        <v>22</v>
      </c>
      <c r="B216" s="64"/>
      <c r="C216" s="64"/>
      <c r="D216" s="64"/>
      <c r="E216" s="64"/>
      <c r="F216" s="64">
        <v>937393.48533177469</v>
      </c>
      <c r="G216" s="64"/>
      <c r="H216" s="64"/>
      <c r="I216" s="64">
        <v>937393.48533177469</v>
      </c>
    </row>
    <row r="217" spans="1:9" x14ac:dyDescent="0.25">
      <c r="A217" s="65" t="s">
        <v>23</v>
      </c>
      <c r="B217" s="64"/>
      <c r="C217" s="64"/>
      <c r="D217" s="64"/>
      <c r="E217" s="64"/>
      <c r="F217" s="64"/>
      <c r="G217" s="64"/>
      <c r="H217" s="64"/>
      <c r="I217" s="64"/>
    </row>
    <row r="218" spans="1:9" x14ac:dyDescent="0.25">
      <c r="A218" s="65" t="s">
        <v>24</v>
      </c>
      <c r="B218" s="64"/>
      <c r="C218" s="64"/>
      <c r="D218" s="64"/>
      <c r="E218" s="64"/>
      <c r="F218" s="64"/>
      <c r="G218" s="64"/>
      <c r="H218" s="64"/>
      <c r="I218" s="64"/>
    </row>
    <row r="219" spans="1:9" x14ac:dyDescent="0.25">
      <c r="A219" s="65" t="s">
        <v>25</v>
      </c>
      <c r="B219" s="64"/>
      <c r="C219" s="64"/>
      <c r="D219" s="64"/>
      <c r="E219" s="64"/>
      <c r="F219" s="64">
        <v>1124154.0230815196</v>
      </c>
      <c r="G219" s="64"/>
      <c r="H219" s="64"/>
      <c r="I219" s="64">
        <v>1124154.0230815196</v>
      </c>
    </row>
    <row r="220" spans="1:9" x14ac:dyDescent="0.25">
      <c r="A220" s="65" t="s">
        <v>26</v>
      </c>
      <c r="B220" s="64"/>
      <c r="C220" s="64"/>
      <c r="D220" s="64"/>
      <c r="E220" s="64"/>
      <c r="F220" s="64">
        <v>312923.44950319623</v>
      </c>
      <c r="G220" s="64"/>
      <c r="H220" s="64"/>
      <c r="I220" s="64">
        <v>312923.44950319623</v>
      </c>
    </row>
    <row r="221" spans="1:9" x14ac:dyDescent="0.25">
      <c r="A221" s="65" t="s">
        <v>27</v>
      </c>
      <c r="B221" s="64"/>
      <c r="C221" s="64"/>
      <c r="D221" s="64"/>
      <c r="E221" s="64"/>
      <c r="F221" s="64"/>
      <c r="G221" s="64"/>
      <c r="H221" s="64"/>
      <c r="I221" s="64"/>
    </row>
    <row r="222" spans="1:9" x14ac:dyDescent="0.25">
      <c r="A222" s="65" t="s">
        <v>28</v>
      </c>
      <c r="B222" s="64"/>
      <c r="C222" s="64"/>
      <c r="D222" s="64"/>
      <c r="E222" s="64"/>
      <c r="F222" s="64"/>
      <c r="G222" s="64">
        <v>187754.06970191773</v>
      </c>
      <c r="H222" s="64"/>
      <c r="I222" s="64">
        <v>187754.06970191773</v>
      </c>
    </row>
    <row r="223" spans="1:9" x14ac:dyDescent="0.25">
      <c r="A223" s="65" t="s">
        <v>29</v>
      </c>
      <c r="B223" s="64"/>
      <c r="C223" s="64"/>
      <c r="D223" s="64"/>
      <c r="E223" s="64"/>
      <c r="F223" s="64">
        <v>150203.25576153418</v>
      </c>
      <c r="G223" s="64"/>
      <c r="H223" s="64"/>
      <c r="I223" s="64">
        <v>150203.25576153418</v>
      </c>
    </row>
    <row r="224" spans="1:9" x14ac:dyDescent="0.25">
      <c r="A224" s="65" t="s">
        <v>30</v>
      </c>
      <c r="B224" s="64"/>
      <c r="C224" s="64"/>
      <c r="D224" s="64"/>
      <c r="E224" s="64"/>
      <c r="F224" s="64"/>
      <c r="G224" s="64">
        <v>127620.19625778752</v>
      </c>
      <c r="H224" s="64"/>
      <c r="I224" s="64">
        <v>127620.19625778752</v>
      </c>
    </row>
    <row r="225" spans="1:9" x14ac:dyDescent="0.25">
      <c r="A225" s="65" t="s">
        <v>31</v>
      </c>
      <c r="B225" s="64"/>
      <c r="C225" s="64"/>
      <c r="D225" s="64"/>
      <c r="E225" s="64"/>
      <c r="F225" s="64"/>
      <c r="G225" s="64"/>
      <c r="H225" s="64"/>
      <c r="I225" s="64"/>
    </row>
    <row r="226" spans="1:9" x14ac:dyDescent="0.25">
      <c r="A226" s="65" t="s">
        <v>32</v>
      </c>
      <c r="B226" s="64"/>
      <c r="C226" s="64"/>
      <c r="D226" s="64"/>
      <c r="E226" s="64">
        <v>187754.06970191773</v>
      </c>
      <c r="F226" s="64">
        <v>72441152.713090912</v>
      </c>
      <c r="G226" s="64">
        <v>250338.75960255699</v>
      </c>
      <c r="H226" s="64"/>
      <c r="I226" s="64">
        <v>72879245.542395398</v>
      </c>
    </row>
    <row r="227" spans="1:9" x14ac:dyDescent="0.25">
      <c r="A227" s="65" t="s">
        <v>33</v>
      </c>
      <c r="B227" s="64"/>
      <c r="C227" s="64"/>
      <c r="D227" s="64"/>
      <c r="E227" s="64">
        <v>125169.3798012785</v>
      </c>
      <c r="F227" s="64"/>
      <c r="G227" s="64">
        <v>125169.3798012785</v>
      </c>
      <c r="H227" s="64"/>
      <c r="I227" s="64">
        <v>250338.75960255699</v>
      </c>
    </row>
    <row r="228" spans="1:9" x14ac:dyDescent="0.25">
      <c r="A228" s="65" t="s">
        <v>34</v>
      </c>
      <c r="B228" s="64"/>
      <c r="C228" s="64"/>
      <c r="D228" s="64"/>
      <c r="E228" s="64"/>
      <c r="F228" s="64"/>
      <c r="G228" s="64"/>
      <c r="H228" s="64"/>
      <c r="I228" s="64"/>
    </row>
    <row r="229" spans="1:9" x14ac:dyDescent="0.25">
      <c r="A229" s="65" t="s">
        <v>35</v>
      </c>
      <c r="B229" s="64"/>
      <c r="C229" s="64"/>
      <c r="D229" s="64"/>
      <c r="E229" s="64"/>
      <c r="F229" s="64">
        <v>4004168.4598428989</v>
      </c>
      <c r="G229" s="64"/>
      <c r="H229" s="64">
        <v>352977.65354299289</v>
      </c>
      <c r="I229" s="64">
        <v>4357146.1133858915</v>
      </c>
    </row>
    <row r="230" spans="1:9" x14ac:dyDescent="0.25">
      <c r="A230" s="65" t="s">
        <v>36</v>
      </c>
      <c r="B230" s="64"/>
      <c r="C230" s="64"/>
      <c r="D230" s="64"/>
      <c r="E230" s="64"/>
      <c r="F230" s="64">
        <v>499899.21600150963</v>
      </c>
      <c r="G230" s="64">
        <v>125169.3798012785</v>
      </c>
      <c r="H230" s="64"/>
      <c r="I230" s="64">
        <v>625068.59580278816</v>
      </c>
    </row>
    <row r="231" spans="1:9" x14ac:dyDescent="0.25">
      <c r="A231" s="65" t="s">
        <v>37</v>
      </c>
      <c r="B231" s="64"/>
      <c r="C231" s="64"/>
      <c r="D231" s="64"/>
      <c r="E231" s="64"/>
      <c r="F231" s="64"/>
      <c r="G231" s="64"/>
      <c r="H231" s="64"/>
      <c r="I231" s="64"/>
    </row>
    <row r="232" spans="1:9" x14ac:dyDescent="0.25">
      <c r="A232" s="65" t="s">
        <v>38</v>
      </c>
      <c r="B232" s="64"/>
      <c r="C232" s="64"/>
      <c r="D232" s="64"/>
      <c r="E232" s="64"/>
      <c r="F232" s="64"/>
      <c r="G232" s="64"/>
      <c r="H232" s="64"/>
      <c r="I232" s="64"/>
    </row>
    <row r="233" spans="1:9" x14ac:dyDescent="0.25">
      <c r="A233" s="65" t="s">
        <v>39</v>
      </c>
      <c r="B233" s="64"/>
      <c r="C233" s="64"/>
      <c r="D233" s="64"/>
      <c r="E233" s="64"/>
      <c r="F233" s="64">
        <v>3254403.8748332406</v>
      </c>
      <c r="G233" s="64"/>
      <c r="H233" s="64"/>
      <c r="I233" s="64">
        <v>3254403.8748332406</v>
      </c>
    </row>
    <row r="234" spans="1:9" x14ac:dyDescent="0.25">
      <c r="A234" s="65" t="s">
        <v>6231</v>
      </c>
      <c r="B234" s="64">
        <v>605569.45947858528</v>
      </c>
      <c r="C234" s="64"/>
      <c r="D234" s="64">
        <v>187754.06970191773</v>
      </c>
      <c r="E234" s="64">
        <v>312923.44950319623</v>
      </c>
      <c r="F234" s="64">
        <v>85156930.489178285</v>
      </c>
      <c r="G234" s="64">
        <v>816051.7851648191</v>
      </c>
      <c r="H234" s="64">
        <v>352977.65354299289</v>
      </c>
      <c r="I234" s="64">
        <v>87432206.906569794</v>
      </c>
    </row>
    <row r="237" spans="1:9" x14ac:dyDescent="0.25">
      <c r="A237" s="66" t="s">
        <v>6062</v>
      </c>
      <c r="B237" s="67">
        <v>2014</v>
      </c>
    </row>
    <row r="239" spans="1:9" x14ac:dyDescent="0.25">
      <c r="A239" s="66" t="s">
        <v>6234</v>
      </c>
      <c r="B239" s="66" t="s">
        <v>6233</v>
      </c>
    </row>
    <row r="240" spans="1:9" x14ac:dyDescent="0.25">
      <c r="A240" s="66" t="s">
        <v>6232</v>
      </c>
      <c r="B240" s="17" t="s">
        <v>2</v>
      </c>
      <c r="C240" s="17" t="s">
        <v>6072</v>
      </c>
      <c r="D240" s="17" t="s">
        <v>4</v>
      </c>
      <c r="E240" s="17" t="s">
        <v>6</v>
      </c>
      <c r="F240" s="17" t="s">
        <v>7</v>
      </c>
      <c r="G240" s="17" t="s">
        <v>9</v>
      </c>
      <c r="H240" s="17" t="s">
        <v>10</v>
      </c>
      <c r="I240" s="17" t="s">
        <v>6231</v>
      </c>
    </row>
    <row r="241" spans="1:9" x14ac:dyDescent="0.25">
      <c r="A241" s="65" t="s">
        <v>13</v>
      </c>
      <c r="B241" s="64"/>
      <c r="C241" s="64"/>
      <c r="D241" s="64"/>
      <c r="E241" s="64"/>
      <c r="F241" s="64"/>
      <c r="G241" s="64"/>
      <c r="H241" s="64"/>
      <c r="I241" s="64"/>
    </row>
    <row r="242" spans="1:9" x14ac:dyDescent="0.25">
      <c r="A242" s="65" t="s">
        <v>14</v>
      </c>
      <c r="B242" s="64"/>
      <c r="C242" s="64"/>
      <c r="D242" s="64">
        <v>346426.69668042735</v>
      </c>
      <c r="E242" s="64"/>
      <c r="F242" s="64"/>
      <c r="G242" s="64"/>
      <c r="H242" s="64"/>
      <c r="I242" s="64">
        <v>346426.69668042735</v>
      </c>
    </row>
    <row r="243" spans="1:9" x14ac:dyDescent="0.25">
      <c r="A243" s="65" t="s">
        <v>15</v>
      </c>
      <c r="B243" s="64"/>
      <c r="C243" s="64"/>
      <c r="D243" s="64"/>
      <c r="E243" s="64"/>
      <c r="F243" s="64"/>
      <c r="G243" s="64"/>
      <c r="H243" s="64"/>
      <c r="I243" s="64"/>
    </row>
    <row r="244" spans="1:9" x14ac:dyDescent="0.25">
      <c r="A244" s="65" t="s">
        <v>16</v>
      </c>
      <c r="B244" s="64"/>
      <c r="C244" s="64"/>
      <c r="D244" s="64"/>
      <c r="E244" s="64"/>
      <c r="F244" s="64"/>
      <c r="G244" s="64"/>
      <c r="H244" s="64"/>
      <c r="I244" s="64"/>
    </row>
    <row r="245" spans="1:9" x14ac:dyDescent="0.25">
      <c r="A245" s="65" t="s">
        <v>17</v>
      </c>
      <c r="B245" s="64"/>
      <c r="C245" s="64"/>
      <c r="D245" s="64"/>
      <c r="E245" s="64"/>
      <c r="F245" s="64">
        <v>705792.81058952771</v>
      </c>
      <c r="G245" s="64"/>
      <c r="H245" s="64"/>
      <c r="I245" s="64">
        <v>705792.81058952771</v>
      </c>
    </row>
    <row r="246" spans="1:9" x14ac:dyDescent="0.25">
      <c r="A246" s="65" t="s">
        <v>18</v>
      </c>
      <c r="B246" s="64"/>
      <c r="C246" s="64"/>
      <c r="D246" s="64"/>
      <c r="E246" s="64"/>
      <c r="F246" s="64">
        <v>470528.54039301845</v>
      </c>
      <c r="G246" s="64"/>
      <c r="H246" s="64"/>
      <c r="I246" s="64">
        <v>470528.54039301845</v>
      </c>
    </row>
    <row r="247" spans="1:9" x14ac:dyDescent="0.25">
      <c r="A247" s="65" t="s">
        <v>19</v>
      </c>
      <c r="B247" s="64"/>
      <c r="C247" s="64"/>
      <c r="D247" s="64"/>
      <c r="E247" s="64"/>
      <c r="F247" s="64">
        <v>705792.81058952771</v>
      </c>
      <c r="G247" s="64"/>
      <c r="H247" s="64"/>
      <c r="I247" s="64">
        <v>705792.81058952771</v>
      </c>
    </row>
    <row r="248" spans="1:9" x14ac:dyDescent="0.25">
      <c r="A248" s="65" t="s">
        <v>20</v>
      </c>
      <c r="B248" s="64"/>
      <c r="C248" s="64"/>
      <c r="D248" s="64"/>
      <c r="E248" s="64"/>
      <c r="F248" s="64"/>
      <c r="G248" s="64"/>
      <c r="H248" s="64"/>
      <c r="I248" s="64"/>
    </row>
    <row r="249" spans="1:9" x14ac:dyDescent="0.25">
      <c r="A249" s="65" t="s">
        <v>21</v>
      </c>
      <c r="B249" s="64"/>
      <c r="C249" s="64"/>
      <c r="D249" s="64"/>
      <c r="E249" s="64"/>
      <c r="F249" s="64">
        <v>294080.33774563653</v>
      </c>
      <c r="G249" s="64"/>
      <c r="H249" s="64"/>
      <c r="I249" s="64">
        <v>294080.33774563653</v>
      </c>
    </row>
    <row r="250" spans="1:9" x14ac:dyDescent="0.25">
      <c r="A250" s="65" t="s">
        <v>22</v>
      </c>
      <c r="B250" s="64"/>
      <c r="C250" s="64"/>
      <c r="D250" s="64"/>
      <c r="E250" s="64"/>
      <c r="F250" s="64">
        <v>332957.75839560968</v>
      </c>
      <c r="G250" s="64"/>
      <c r="H250" s="64"/>
      <c r="I250" s="64">
        <v>332957.75839560968</v>
      </c>
    </row>
    <row r="251" spans="1:9" x14ac:dyDescent="0.25">
      <c r="A251" s="65" t="s">
        <v>23</v>
      </c>
      <c r="B251" s="64"/>
      <c r="C251" s="64"/>
      <c r="D251" s="64"/>
      <c r="E251" s="64"/>
      <c r="F251" s="64"/>
      <c r="G251" s="64"/>
      <c r="H251" s="64"/>
      <c r="I251" s="64"/>
    </row>
    <row r="252" spans="1:9" x14ac:dyDescent="0.25">
      <c r="A252" s="65" t="s">
        <v>24</v>
      </c>
      <c r="B252" s="64"/>
      <c r="C252" s="64"/>
      <c r="D252" s="64"/>
      <c r="E252" s="64"/>
      <c r="F252" s="64"/>
      <c r="G252" s="64"/>
      <c r="H252" s="64"/>
      <c r="I252" s="64"/>
    </row>
    <row r="253" spans="1:9" x14ac:dyDescent="0.25">
      <c r="A253" s="65" t="s">
        <v>25</v>
      </c>
      <c r="B253" s="64"/>
      <c r="C253" s="64"/>
      <c r="D253" s="64"/>
      <c r="E253" s="64"/>
      <c r="F253" s="64">
        <v>788135.30515830591</v>
      </c>
      <c r="G253" s="64"/>
      <c r="H253" s="64"/>
      <c r="I253" s="64">
        <v>788135.30515830591</v>
      </c>
    </row>
    <row r="254" spans="1:9" x14ac:dyDescent="0.25">
      <c r="A254" s="65" t="s">
        <v>26</v>
      </c>
      <c r="B254" s="64"/>
      <c r="C254" s="64"/>
      <c r="D254" s="64"/>
      <c r="E254" s="64"/>
      <c r="F254" s="64">
        <v>1176321.3509825461</v>
      </c>
      <c r="G254" s="64"/>
      <c r="H254" s="64"/>
      <c r="I254" s="64">
        <v>1176321.3509825461</v>
      </c>
    </row>
    <row r="255" spans="1:9" x14ac:dyDescent="0.25">
      <c r="A255" s="65" t="s">
        <v>27</v>
      </c>
      <c r="B255" s="64"/>
      <c r="C255" s="64"/>
      <c r="D255" s="64"/>
      <c r="E255" s="64"/>
      <c r="F255" s="64"/>
      <c r="G255" s="64"/>
      <c r="H255" s="64"/>
      <c r="I255" s="64"/>
    </row>
    <row r="256" spans="1:9" x14ac:dyDescent="0.25">
      <c r="A256" s="65" t="s">
        <v>28</v>
      </c>
      <c r="B256" s="64"/>
      <c r="C256" s="64"/>
      <c r="D256" s="64"/>
      <c r="E256" s="64"/>
      <c r="F256" s="64">
        <v>470528.54039301845</v>
      </c>
      <c r="G256" s="64"/>
      <c r="H256" s="64"/>
      <c r="I256" s="64">
        <v>470528.54039301845</v>
      </c>
    </row>
    <row r="257" spans="1:9" x14ac:dyDescent="0.25">
      <c r="A257" s="65" t="s">
        <v>29</v>
      </c>
      <c r="B257" s="64"/>
      <c r="C257" s="64"/>
      <c r="D257" s="64"/>
      <c r="E257" s="64"/>
      <c r="F257" s="64">
        <v>1465774.0405334174</v>
      </c>
      <c r="G257" s="64"/>
      <c r="H257" s="64"/>
      <c r="I257" s="64">
        <v>1465774.0405334174</v>
      </c>
    </row>
    <row r="258" spans="1:9" x14ac:dyDescent="0.25">
      <c r="A258" s="65" t="s">
        <v>30</v>
      </c>
      <c r="B258" s="64"/>
      <c r="C258" s="64"/>
      <c r="D258" s="64"/>
      <c r="E258" s="64"/>
      <c r="F258" s="64"/>
      <c r="G258" s="64"/>
      <c r="H258" s="64"/>
      <c r="I258" s="64"/>
    </row>
    <row r="259" spans="1:9" x14ac:dyDescent="0.25">
      <c r="A259" s="65" t="s">
        <v>31</v>
      </c>
      <c r="B259" s="64"/>
      <c r="C259" s="64"/>
      <c r="D259" s="64"/>
      <c r="E259" s="64"/>
      <c r="F259" s="64">
        <v>881826.35996068816</v>
      </c>
      <c r="G259" s="64"/>
      <c r="H259" s="64"/>
      <c r="I259" s="64">
        <v>881826.35996068816</v>
      </c>
    </row>
    <row r="260" spans="1:9" x14ac:dyDescent="0.25">
      <c r="A260" s="65" t="s">
        <v>32</v>
      </c>
      <c r="B260" s="64"/>
      <c r="C260" s="64"/>
      <c r="D260" s="64"/>
      <c r="E260" s="64">
        <v>579926.42603439523</v>
      </c>
      <c r="F260" s="64">
        <v>3098909.2012778767</v>
      </c>
      <c r="G260" s="64"/>
      <c r="H260" s="64">
        <v>1503585.1258787247</v>
      </c>
      <c r="I260" s="64">
        <v>5182420.7531909961</v>
      </c>
    </row>
    <row r="261" spans="1:9" x14ac:dyDescent="0.25">
      <c r="A261" s="65" t="s">
        <v>33</v>
      </c>
      <c r="B261" s="64"/>
      <c r="C261" s="64"/>
      <c r="D261" s="64"/>
      <c r="E261" s="64"/>
      <c r="F261" s="64">
        <v>352896.40529476386</v>
      </c>
      <c r="G261" s="64"/>
      <c r="H261" s="64"/>
      <c r="I261" s="64">
        <v>352896.40529476386</v>
      </c>
    </row>
    <row r="262" spans="1:9" x14ac:dyDescent="0.25">
      <c r="A262" s="65" t="s">
        <v>34</v>
      </c>
      <c r="B262" s="64"/>
      <c r="C262" s="64"/>
      <c r="D262" s="64"/>
      <c r="E262" s="64"/>
      <c r="F262" s="64"/>
      <c r="G262" s="64"/>
      <c r="H262" s="64"/>
      <c r="I262" s="64"/>
    </row>
    <row r="263" spans="1:9" x14ac:dyDescent="0.25">
      <c r="A263" s="65" t="s">
        <v>35</v>
      </c>
      <c r="B263" s="64"/>
      <c r="C263" s="64"/>
      <c r="D263" s="64"/>
      <c r="E263" s="64"/>
      <c r="F263" s="64">
        <v>1293953.4860808006</v>
      </c>
      <c r="G263" s="64"/>
      <c r="H263" s="64"/>
      <c r="I263" s="64">
        <v>1293953.4860808006</v>
      </c>
    </row>
    <row r="264" spans="1:9" x14ac:dyDescent="0.25">
      <c r="A264" s="65" t="s">
        <v>36</v>
      </c>
      <c r="B264" s="64"/>
      <c r="C264" s="64"/>
      <c r="D264" s="64"/>
      <c r="E264" s="64"/>
      <c r="F264" s="64"/>
      <c r="G264" s="64"/>
      <c r="H264" s="64"/>
      <c r="I264" s="64"/>
    </row>
    <row r="265" spans="1:9" x14ac:dyDescent="0.25">
      <c r="A265" s="65" t="s">
        <v>37</v>
      </c>
      <c r="B265" s="64"/>
      <c r="C265" s="64"/>
      <c r="D265" s="64"/>
      <c r="E265" s="64"/>
      <c r="F265" s="64">
        <v>235264.27019650923</v>
      </c>
      <c r="G265" s="64"/>
      <c r="H265" s="64"/>
      <c r="I265" s="64">
        <v>235264.27019650923</v>
      </c>
    </row>
    <row r="266" spans="1:9" x14ac:dyDescent="0.25">
      <c r="A266" s="65" t="s">
        <v>38</v>
      </c>
      <c r="B266" s="64"/>
      <c r="C266" s="64"/>
      <c r="D266" s="64"/>
      <c r="E266" s="64"/>
      <c r="F266" s="64"/>
      <c r="G266" s="64"/>
      <c r="H266" s="64"/>
      <c r="I266" s="64"/>
    </row>
    <row r="267" spans="1:9" x14ac:dyDescent="0.25">
      <c r="A267" s="65" t="s">
        <v>39</v>
      </c>
      <c r="B267" s="64">
        <v>117632.13509825461</v>
      </c>
      <c r="C267" s="64"/>
      <c r="D267" s="64"/>
      <c r="E267" s="64"/>
      <c r="F267" s="64">
        <v>5863773.7232318353</v>
      </c>
      <c r="G267" s="64"/>
      <c r="H267" s="64"/>
      <c r="I267" s="64">
        <v>5981405.8583300896</v>
      </c>
    </row>
    <row r="268" spans="1:9" x14ac:dyDescent="0.25">
      <c r="A268" s="65" t="s">
        <v>6231</v>
      </c>
      <c r="B268" s="64">
        <v>117632.13509825461</v>
      </c>
      <c r="C268" s="64"/>
      <c r="D268" s="64">
        <v>346426.69668042735</v>
      </c>
      <c r="E268" s="64">
        <v>579926.42603439523</v>
      </c>
      <c r="F268" s="64">
        <v>18136534.940823082</v>
      </c>
      <c r="G268" s="64"/>
      <c r="H268" s="64">
        <v>1503585.1258787247</v>
      </c>
      <c r="I268" s="68">
        <v>20684105.324514881</v>
      </c>
    </row>
    <row r="271" spans="1:9" x14ac:dyDescent="0.25">
      <c r="A271" s="66" t="s">
        <v>6062</v>
      </c>
      <c r="B271" s="67">
        <v>2015</v>
      </c>
    </row>
    <row r="273" spans="1:9" x14ac:dyDescent="0.25">
      <c r="A273" s="66" t="s">
        <v>6234</v>
      </c>
      <c r="B273" s="66" t="s">
        <v>6233</v>
      </c>
    </row>
    <row r="274" spans="1:9" x14ac:dyDescent="0.25">
      <c r="A274" s="66" t="s">
        <v>6232</v>
      </c>
      <c r="B274" s="17" t="s">
        <v>2</v>
      </c>
      <c r="C274" s="17" t="s">
        <v>6072</v>
      </c>
      <c r="D274" s="17" t="s">
        <v>4</v>
      </c>
      <c r="E274" s="17" t="s">
        <v>6</v>
      </c>
      <c r="F274" s="17" t="s">
        <v>7</v>
      </c>
      <c r="G274" s="17" t="s">
        <v>9</v>
      </c>
      <c r="H274" s="17" t="s">
        <v>10</v>
      </c>
      <c r="I274" s="17" t="s">
        <v>6231</v>
      </c>
    </row>
    <row r="275" spans="1:9" x14ac:dyDescent="0.25">
      <c r="A275" s="65" t="s">
        <v>13</v>
      </c>
      <c r="B275" s="64"/>
      <c r="C275" s="64"/>
      <c r="D275" s="64"/>
      <c r="E275" s="64"/>
      <c r="F275" s="64"/>
      <c r="G275" s="64"/>
      <c r="H275" s="64"/>
      <c r="I275" s="64"/>
    </row>
    <row r="276" spans="1:9" x14ac:dyDescent="0.25">
      <c r="A276" s="65" t="s">
        <v>14</v>
      </c>
      <c r="B276" s="64"/>
      <c r="C276" s="64">
        <v>2657140.7154970765</v>
      </c>
      <c r="D276" s="64"/>
      <c r="E276" s="64"/>
      <c r="F276" s="64"/>
      <c r="G276" s="64"/>
      <c r="H276" s="64"/>
      <c r="I276" s="64">
        <v>2657140.7154970765</v>
      </c>
    </row>
    <row r="277" spans="1:9" x14ac:dyDescent="0.25">
      <c r="A277" s="65" t="s">
        <v>15</v>
      </c>
      <c r="B277" s="64"/>
      <c r="C277" s="64"/>
      <c r="D277" s="64"/>
      <c r="E277" s="64"/>
      <c r="F277" s="64"/>
      <c r="G277" s="64"/>
      <c r="H277" s="64"/>
      <c r="I277" s="64"/>
    </row>
    <row r="278" spans="1:9" x14ac:dyDescent="0.25">
      <c r="A278" s="65" t="s">
        <v>16</v>
      </c>
      <c r="B278" s="64"/>
      <c r="C278" s="64"/>
      <c r="D278" s="64"/>
      <c r="E278" s="64"/>
      <c r="F278" s="64"/>
      <c r="G278" s="64"/>
      <c r="H278" s="64"/>
      <c r="I278" s="64"/>
    </row>
    <row r="279" spans="1:9" x14ac:dyDescent="0.25">
      <c r="A279" s="65" t="s">
        <v>17</v>
      </c>
      <c r="B279" s="64"/>
      <c r="C279" s="64"/>
      <c r="D279" s="64"/>
      <c r="E279" s="64"/>
      <c r="F279" s="64"/>
      <c r="G279" s="64"/>
      <c r="H279" s="64"/>
      <c r="I279" s="64"/>
    </row>
    <row r="280" spans="1:9" x14ac:dyDescent="0.25">
      <c r="A280" s="65" t="s">
        <v>18</v>
      </c>
      <c r="B280" s="64"/>
      <c r="C280" s="64"/>
      <c r="D280" s="64"/>
      <c r="E280" s="64"/>
      <c r="F280" s="64"/>
      <c r="G280" s="64"/>
      <c r="H280" s="64"/>
      <c r="I280" s="64"/>
    </row>
    <row r="281" spans="1:9" x14ac:dyDescent="0.25">
      <c r="A281" s="65" t="s">
        <v>19</v>
      </c>
      <c r="B281" s="64"/>
      <c r="C281" s="64"/>
      <c r="D281" s="64"/>
      <c r="E281" s="64"/>
      <c r="F281" s="64">
        <v>425151.95285288553</v>
      </c>
      <c r="G281" s="64"/>
      <c r="H281" s="64"/>
      <c r="I281" s="64">
        <v>425151.95285288553</v>
      </c>
    </row>
    <row r="282" spans="1:9" x14ac:dyDescent="0.25">
      <c r="A282" s="65" t="s">
        <v>20</v>
      </c>
      <c r="B282" s="64"/>
      <c r="C282" s="64"/>
      <c r="D282" s="64"/>
      <c r="E282" s="64"/>
      <c r="F282" s="64">
        <v>3135495.6522900308</v>
      </c>
      <c r="G282" s="64"/>
      <c r="H282" s="64"/>
      <c r="I282" s="64">
        <v>3135495.6522900308</v>
      </c>
    </row>
    <row r="283" spans="1:9" x14ac:dyDescent="0.25">
      <c r="A283" s="65" t="s">
        <v>21</v>
      </c>
      <c r="B283" s="64"/>
      <c r="C283" s="64"/>
      <c r="D283" s="64"/>
      <c r="E283" s="64"/>
      <c r="F283" s="64">
        <v>1029718.0298096888</v>
      </c>
      <c r="G283" s="64"/>
      <c r="H283" s="64"/>
      <c r="I283" s="64">
        <v>1029718.0298096888</v>
      </c>
    </row>
    <row r="284" spans="1:9" x14ac:dyDescent="0.25">
      <c r="A284" s="65" t="s">
        <v>22</v>
      </c>
      <c r="B284" s="64"/>
      <c r="C284" s="64">
        <v>1138374.0081123125</v>
      </c>
      <c r="D284" s="64"/>
      <c r="E284" s="64"/>
      <c r="F284" s="64">
        <v>301857.88652554876</v>
      </c>
      <c r="G284" s="64"/>
      <c r="H284" s="64"/>
      <c r="I284" s="64">
        <v>1440231.8946378613</v>
      </c>
    </row>
    <row r="285" spans="1:9" x14ac:dyDescent="0.25">
      <c r="A285" s="65" t="s">
        <v>23</v>
      </c>
      <c r="B285" s="64"/>
      <c r="C285" s="64"/>
      <c r="D285" s="64"/>
      <c r="E285" s="64"/>
      <c r="F285" s="64"/>
      <c r="G285" s="64"/>
      <c r="H285" s="64"/>
      <c r="I285" s="64"/>
    </row>
    <row r="286" spans="1:9" x14ac:dyDescent="0.25">
      <c r="A286" s="65" t="s">
        <v>24</v>
      </c>
      <c r="B286" s="64"/>
      <c r="C286" s="64"/>
      <c r="D286" s="64"/>
      <c r="E286" s="64"/>
      <c r="F286" s="64"/>
      <c r="G286" s="64"/>
      <c r="H286" s="64"/>
      <c r="I286" s="64"/>
    </row>
    <row r="287" spans="1:9" x14ac:dyDescent="0.25">
      <c r="A287" s="65" t="s">
        <v>25</v>
      </c>
      <c r="B287" s="64"/>
      <c r="C287" s="64"/>
      <c r="D287" s="64"/>
      <c r="E287" s="64"/>
      <c r="F287" s="64">
        <v>748267.43702107854</v>
      </c>
      <c r="G287" s="64"/>
      <c r="H287" s="64"/>
      <c r="I287" s="64">
        <v>748267.43702107854</v>
      </c>
    </row>
    <row r="288" spans="1:9" x14ac:dyDescent="0.25">
      <c r="A288" s="65" t="s">
        <v>26</v>
      </c>
      <c r="B288" s="64"/>
      <c r="C288" s="64">
        <v>202236.2809330606</v>
      </c>
      <c r="D288" s="64"/>
      <c r="E288" s="64"/>
      <c r="F288" s="64">
        <v>1905690.4846689529</v>
      </c>
      <c r="G288" s="64"/>
      <c r="H288" s="64"/>
      <c r="I288" s="64">
        <v>2107926.7656020136</v>
      </c>
    </row>
    <row r="289" spans="1:9" x14ac:dyDescent="0.25">
      <c r="A289" s="65" t="s">
        <v>27</v>
      </c>
      <c r="B289" s="64"/>
      <c r="C289" s="64"/>
      <c r="D289" s="64"/>
      <c r="E289" s="64"/>
      <c r="F289" s="64">
        <v>1229964.5996033978</v>
      </c>
      <c r="G289" s="64"/>
      <c r="H289" s="64"/>
      <c r="I289" s="64">
        <v>1229964.5996033978</v>
      </c>
    </row>
    <row r="290" spans="1:9" x14ac:dyDescent="0.25">
      <c r="A290" s="65" t="s">
        <v>28</v>
      </c>
      <c r="B290" s="64"/>
      <c r="C290" s="64"/>
      <c r="D290" s="64"/>
      <c r="E290" s="64"/>
      <c r="F290" s="64">
        <v>106287.98821322138</v>
      </c>
      <c r="G290" s="64"/>
      <c r="H290" s="64"/>
      <c r="I290" s="64">
        <v>106287.98821322138</v>
      </c>
    </row>
    <row r="291" spans="1:9" x14ac:dyDescent="0.25">
      <c r="A291" s="65" t="s">
        <v>29</v>
      </c>
      <c r="B291" s="64"/>
      <c r="C291" s="64"/>
      <c r="D291" s="64"/>
      <c r="E291" s="64"/>
      <c r="F291" s="64">
        <v>212575.97642644276</v>
      </c>
      <c r="G291" s="64"/>
      <c r="H291" s="64"/>
      <c r="I291" s="64">
        <v>212575.97642644276</v>
      </c>
    </row>
    <row r="292" spans="1:9" x14ac:dyDescent="0.25">
      <c r="A292" s="65" t="s">
        <v>30</v>
      </c>
      <c r="B292" s="64"/>
      <c r="C292" s="64"/>
      <c r="D292" s="64"/>
      <c r="E292" s="64"/>
      <c r="F292" s="64"/>
      <c r="G292" s="64"/>
      <c r="H292" s="64"/>
      <c r="I292" s="64"/>
    </row>
    <row r="293" spans="1:9" x14ac:dyDescent="0.25">
      <c r="A293" s="65" t="s">
        <v>31</v>
      </c>
      <c r="B293" s="64"/>
      <c r="C293" s="64"/>
      <c r="D293" s="64"/>
      <c r="E293" s="64"/>
      <c r="F293" s="64">
        <v>850303.90570577106</v>
      </c>
      <c r="G293" s="64"/>
      <c r="H293" s="64"/>
      <c r="I293" s="64">
        <v>850303.90570577106</v>
      </c>
    </row>
    <row r="294" spans="1:9" x14ac:dyDescent="0.25">
      <c r="A294" s="65" t="s">
        <v>32</v>
      </c>
      <c r="B294" s="64"/>
      <c r="C294" s="64"/>
      <c r="D294" s="64"/>
      <c r="E294" s="64"/>
      <c r="F294" s="64">
        <v>5527403.5044752359</v>
      </c>
      <c r="G294" s="64">
        <v>398579.9557995802</v>
      </c>
      <c r="H294" s="64"/>
      <c r="I294" s="64">
        <v>5925983.4602748165</v>
      </c>
    </row>
    <row r="295" spans="1:9" x14ac:dyDescent="0.25">
      <c r="A295" s="65" t="s">
        <v>33</v>
      </c>
      <c r="B295" s="64"/>
      <c r="C295" s="64"/>
      <c r="D295" s="64"/>
      <c r="E295" s="64"/>
      <c r="F295" s="64">
        <v>106287.98821322138</v>
      </c>
      <c r="G295" s="64"/>
      <c r="H295" s="64"/>
      <c r="I295" s="64">
        <v>106287.98821322138</v>
      </c>
    </row>
    <row r="296" spans="1:9" x14ac:dyDescent="0.25">
      <c r="A296" s="65" t="s">
        <v>34</v>
      </c>
      <c r="B296" s="64"/>
      <c r="C296" s="64"/>
      <c r="D296" s="64"/>
      <c r="E296" s="64"/>
      <c r="F296" s="64">
        <v>3188639.6463966416</v>
      </c>
      <c r="G296" s="64"/>
      <c r="H296" s="64"/>
      <c r="I296" s="64">
        <v>3188639.6463966416</v>
      </c>
    </row>
    <row r="297" spans="1:9" x14ac:dyDescent="0.25">
      <c r="A297" s="65" t="s">
        <v>35</v>
      </c>
      <c r="B297" s="64"/>
      <c r="C297" s="64"/>
      <c r="D297" s="64"/>
      <c r="E297" s="64"/>
      <c r="F297" s="64"/>
      <c r="G297" s="64"/>
      <c r="H297" s="64">
        <v>3188639.6463966416</v>
      </c>
      <c r="I297" s="64">
        <v>3188639.6463966416</v>
      </c>
    </row>
    <row r="298" spans="1:9" x14ac:dyDescent="0.25">
      <c r="A298" s="65" t="s">
        <v>36</v>
      </c>
      <c r="B298" s="64"/>
      <c r="C298" s="64"/>
      <c r="D298" s="64"/>
      <c r="E298" s="64"/>
      <c r="F298" s="64"/>
      <c r="G298" s="64"/>
      <c r="H298" s="64"/>
      <c r="I298" s="64"/>
    </row>
    <row r="299" spans="1:9" x14ac:dyDescent="0.25">
      <c r="A299" s="65" t="s">
        <v>37</v>
      </c>
      <c r="B299" s="64"/>
      <c r="C299" s="64"/>
      <c r="D299" s="64"/>
      <c r="E299" s="64"/>
      <c r="F299" s="64">
        <v>1594319.8231983208</v>
      </c>
      <c r="G299" s="64"/>
      <c r="H299" s="64"/>
      <c r="I299" s="64">
        <v>1594319.8231983208</v>
      </c>
    </row>
    <row r="300" spans="1:9" x14ac:dyDescent="0.25">
      <c r="A300" s="65" t="s">
        <v>38</v>
      </c>
      <c r="B300" s="64"/>
      <c r="C300" s="64"/>
      <c r="D300" s="64"/>
      <c r="E300" s="64"/>
      <c r="F300" s="64">
        <v>637727.92927932832</v>
      </c>
      <c r="G300" s="64"/>
      <c r="H300" s="64"/>
      <c r="I300" s="64">
        <v>637727.92927932832</v>
      </c>
    </row>
    <row r="301" spans="1:9" x14ac:dyDescent="0.25">
      <c r="A301" s="65" t="s">
        <v>39</v>
      </c>
      <c r="B301" s="64"/>
      <c r="C301" s="64"/>
      <c r="D301" s="64"/>
      <c r="E301" s="64"/>
      <c r="F301" s="64">
        <v>7120217.4500853512</v>
      </c>
      <c r="G301" s="64"/>
      <c r="H301" s="64"/>
      <c r="I301" s="64">
        <v>7120217.4500853512</v>
      </c>
    </row>
    <row r="302" spans="1:9" x14ac:dyDescent="0.25">
      <c r="A302" s="65" t="s">
        <v>6231</v>
      </c>
      <c r="B302" s="64"/>
      <c r="C302" s="64">
        <v>3997751.0045424495</v>
      </c>
      <c r="D302" s="64"/>
      <c r="E302" s="64"/>
      <c r="F302" s="64">
        <v>28119910.254765116</v>
      </c>
      <c r="G302" s="64">
        <v>398579.9557995802</v>
      </c>
      <c r="H302" s="64">
        <v>3188639.6463966416</v>
      </c>
      <c r="I302" s="64">
        <v>35704880.861503787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7" tint="0.39997558519241921"/>
  </sheetPr>
  <dimension ref="A1:L15"/>
  <sheetViews>
    <sheetView workbookViewId="0">
      <selection activeCell="I7" sqref="I7"/>
    </sheetView>
  </sheetViews>
  <sheetFormatPr defaultColWidth="8.85546875" defaultRowHeight="15" x14ac:dyDescent="0.25"/>
  <cols>
    <col min="1" max="1" width="37.42578125" bestFit="1" customWidth="1"/>
    <col min="2" max="2" width="20.140625" customWidth="1"/>
    <col min="3" max="3" width="25.85546875" customWidth="1"/>
    <col min="4" max="4" width="15.28515625" customWidth="1"/>
    <col min="5" max="5" width="13.7109375" customWidth="1"/>
    <col min="6" max="6" width="13.28515625" customWidth="1"/>
    <col min="7" max="7" width="26.42578125" customWidth="1"/>
    <col min="8" max="10" width="15.28515625" customWidth="1"/>
    <col min="11" max="11" width="11.42578125" customWidth="1"/>
    <col min="12" max="12" width="14.28515625" bestFit="1" customWidth="1"/>
  </cols>
  <sheetData>
    <row r="1" spans="1:12" s="1" customFormat="1" x14ac:dyDescent="0.25">
      <c r="B1" s="1" t="s">
        <v>6235</v>
      </c>
    </row>
    <row r="3" spans="1:12" x14ac:dyDescent="0.25">
      <c r="A3" s="2"/>
      <c r="B3" s="3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x14ac:dyDescent="0.25">
      <c r="A4" s="2"/>
      <c r="B4" s="89" t="s">
        <v>2</v>
      </c>
      <c r="C4" s="89" t="s">
        <v>3</v>
      </c>
      <c r="D4" s="89" t="s">
        <v>4</v>
      </c>
      <c r="E4" s="89" t="s">
        <v>5</v>
      </c>
      <c r="F4" s="89" t="s">
        <v>6</v>
      </c>
      <c r="G4" s="89" t="s">
        <v>7</v>
      </c>
      <c r="H4" s="89" t="s">
        <v>8</v>
      </c>
      <c r="I4" s="89" t="s">
        <v>9</v>
      </c>
      <c r="J4" s="89" t="s">
        <v>10</v>
      </c>
      <c r="K4" s="89" t="s">
        <v>11</v>
      </c>
      <c r="L4" s="89" t="s">
        <v>6236</v>
      </c>
    </row>
    <row r="5" spans="1:12" x14ac:dyDescent="0.25">
      <c r="A5" s="2">
        <v>2007</v>
      </c>
      <c r="B5" s="86">
        <f>'SCC X Ano = Mecenato'!B32/'SCC X Ano = Mecenato'!$L$32</f>
        <v>8.1111493350658606E-2</v>
      </c>
      <c r="C5" s="86">
        <f>'SCC X Ano = Mecenato'!C32/'SCC X Ano = Mecenato'!$L$32</f>
        <v>0.31020658554769009</v>
      </c>
      <c r="D5" s="86">
        <f>'SCC X Ano = Mecenato'!D32/'SCC X Ano = Mecenato'!$L$32</f>
        <v>0.11430537952953165</v>
      </c>
      <c r="E5" s="86">
        <f>'SCC X Ano = Mecenato'!E32/'SCC X Ano = Mecenato'!$L$32</f>
        <v>0</v>
      </c>
      <c r="F5" s="86">
        <f>'SCC X Ano = Mecenato'!F32/'SCC X Ano = Mecenato'!$L$32</f>
        <v>9.8404388402206985E-2</v>
      </c>
      <c r="G5" s="86">
        <f>'SCC X Ano = Mecenato'!G32/'SCC X Ano = Mecenato'!$L$32</f>
        <v>6.4359906157556532E-2</v>
      </c>
      <c r="H5" s="86">
        <f>'SCC X Ano = Mecenato'!H32/'SCC X Ano = Mecenato'!$L$32</f>
        <v>0</v>
      </c>
      <c r="I5" s="86">
        <f>'SCC X Ano = Mecenato'!I32/'SCC X Ano = Mecenato'!$L$32</f>
        <v>0.22352960101649119</v>
      </c>
      <c r="J5" s="86">
        <f>'SCC X Ano = Mecenato'!J32/'SCC X Ano = Mecenato'!$L$32</f>
        <v>0.10808264599586483</v>
      </c>
      <c r="K5" s="86">
        <f>'SCC X Ano = Mecenato'!K32/'SCC X Ano = Mecenato'!$L$32</f>
        <v>0</v>
      </c>
      <c r="L5" s="87">
        <f>SUMSQ(B5:K5)</f>
        <v>0.19134588193360166</v>
      </c>
    </row>
    <row r="6" spans="1:12" x14ac:dyDescent="0.25">
      <c r="A6" s="2">
        <v>2008</v>
      </c>
      <c r="B6" s="87">
        <f>'SCC X Ano = Mecenato'!B66/'SCC X Ano = Mecenato'!$L$66</f>
        <v>7.7120235290295588E-2</v>
      </c>
      <c r="C6" s="87">
        <f>'SCC X Ano = Mecenato'!C66/'SCC X Ano = Mecenato'!$L$66</f>
        <v>0.34221343398157306</v>
      </c>
      <c r="D6" s="87">
        <f>'SCC X Ano = Mecenato'!D66/'SCC X Ano = Mecenato'!$L$66</f>
        <v>0.11833047662065033</v>
      </c>
      <c r="E6" s="87">
        <f>'SCC X Ano = Mecenato'!E66/'SCC X Ano = Mecenato'!$L$66</f>
        <v>0</v>
      </c>
      <c r="F6" s="87">
        <f>'SCC X Ano = Mecenato'!F66/'SCC X Ano = Mecenato'!$L$66</f>
        <v>9.0542135866115758E-2</v>
      </c>
      <c r="G6" s="87">
        <f>'SCC X Ano = Mecenato'!G66/'SCC X Ano = Mecenato'!$L$66</f>
        <v>5.5826623481046368E-2</v>
      </c>
      <c r="H6" s="87">
        <f>'SCC X Ano = Mecenato'!H66/'SCC X Ano = Mecenato'!$L$66</f>
        <v>0</v>
      </c>
      <c r="I6" s="87">
        <f>'SCC X Ano = Mecenato'!I66/'SCC X Ano = Mecenato'!$L$66</f>
        <v>0.22268161484903107</v>
      </c>
      <c r="J6" s="87">
        <f>'SCC X Ano = Mecenato'!J66/'SCC X Ano = Mecenato'!$L$66</f>
        <v>9.3285479911287716E-2</v>
      </c>
      <c r="K6" s="87">
        <f>'SCC X Ano = Mecenato'!K66/'SCC X Ano = Mecenato'!$L$66</f>
        <v>0</v>
      </c>
      <c r="L6" s="87">
        <f t="shared" ref="L6:L15" si="0">SUMSQ(B6:K6)</f>
        <v>0.20666343939650547</v>
      </c>
    </row>
    <row r="7" spans="1:12" x14ac:dyDescent="0.25">
      <c r="A7" s="2">
        <v>2009</v>
      </c>
      <c r="B7" s="87">
        <f>'SCC X Ano = Mecenato'!B100/'SCC X Ano = Mecenato'!$L$100</f>
        <v>9.7880694262842433E-2</v>
      </c>
      <c r="C7" s="87">
        <f>'SCC X Ano = Mecenato'!C100/'SCC X Ano = Mecenato'!$L$100</f>
        <v>0.39645080539452421</v>
      </c>
      <c r="D7" s="87">
        <f>'SCC X Ano = Mecenato'!D100/'SCC X Ano = Mecenato'!$L$100</f>
        <v>9.5824406411798943E-2</v>
      </c>
      <c r="E7" s="87">
        <f>'SCC X Ano = Mecenato'!E100/'SCC X Ano = Mecenato'!$L$100</f>
        <v>0</v>
      </c>
      <c r="F7" s="87">
        <f>'SCC X Ano = Mecenato'!F100/'SCC X Ano = Mecenato'!$L$100</f>
        <v>6.0329319665359156E-2</v>
      </c>
      <c r="G7" s="87">
        <f>'SCC X Ano = Mecenato'!G100/'SCC X Ano = Mecenato'!$L$100</f>
        <v>7.869838534557197E-2</v>
      </c>
      <c r="H7" s="87">
        <f>'SCC X Ano = Mecenato'!H100/'SCC X Ano = Mecenato'!$L$100</f>
        <v>0</v>
      </c>
      <c r="I7" s="87">
        <f>'SCC X Ano = Mecenato'!I100/'SCC X Ano = Mecenato'!$L$100</f>
        <v>0.20545576968882379</v>
      </c>
      <c r="J7" s="87">
        <f>'SCC X Ano = Mecenato'!J100/'SCC X Ano = Mecenato'!$L$100</f>
        <v>6.5360619231079553E-2</v>
      </c>
      <c r="K7" s="87">
        <f>'SCC X Ano = Mecenato'!K100/'SCC X Ano = Mecenato'!$L$100</f>
        <v>0</v>
      </c>
      <c r="L7" s="87">
        <f t="shared" si="0"/>
        <v>0.23225333478349894</v>
      </c>
    </row>
    <row r="8" spans="1:12" x14ac:dyDescent="0.25">
      <c r="A8" s="2">
        <v>2010</v>
      </c>
      <c r="B8" s="87">
        <f>'SCC X Ano = Mecenato'!B134/'SCC X Ano = Mecenato'!$L$134</f>
        <v>6.8267569229457717E-2</v>
      </c>
      <c r="C8" s="87">
        <f>'SCC X Ano = Mecenato'!C134/'SCC X Ano = Mecenato'!$L$134</f>
        <v>0.39626990388224165</v>
      </c>
      <c r="D8" s="87">
        <f>'SCC X Ano = Mecenato'!D134/'SCC X Ano = Mecenato'!$L$134</f>
        <v>9.5690167791111308E-2</v>
      </c>
      <c r="E8" s="87">
        <f>'SCC X Ano = Mecenato'!E134/'SCC X Ano = Mecenato'!$L$134</f>
        <v>0</v>
      </c>
      <c r="F8" s="87">
        <f>'SCC X Ano = Mecenato'!F134/'SCC X Ano = Mecenato'!$L$134</f>
        <v>6.3643939789419776E-2</v>
      </c>
      <c r="G8" s="87">
        <f>'SCC X Ano = Mecenato'!G134/'SCC X Ano = Mecenato'!$L$134</f>
        <v>6.292407451083662E-2</v>
      </c>
      <c r="H8" s="87">
        <f>'SCC X Ano = Mecenato'!H134/'SCC X Ano = Mecenato'!$L$134</f>
        <v>0</v>
      </c>
      <c r="I8" s="87">
        <f>'SCC X Ano = Mecenato'!I134/'SCC X Ano = Mecenato'!$L$134</f>
        <v>0.20952856816353288</v>
      </c>
      <c r="J8" s="87">
        <f>'SCC X Ano = Mecenato'!J134/'SCC X Ano = Mecenato'!$L$134</f>
        <v>0.10367577663340002</v>
      </c>
      <c r="K8" s="87">
        <f>'SCC X Ano = Mecenato'!K134/'SCC X Ano = Mecenato'!$L$134</f>
        <v>0</v>
      </c>
      <c r="L8" s="87">
        <f t="shared" si="0"/>
        <v>0.23350778370539435</v>
      </c>
    </row>
    <row r="9" spans="1:12" x14ac:dyDescent="0.25">
      <c r="A9" s="2">
        <v>2011</v>
      </c>
      <c r="B9" s="87">
        <f>'SCC X Ano = Mecenato'!B168/'SCC X Ano = Mecenato'!$L$168</f>
        <v>6.791136933657356E-2</v>
      </c>
      <c r="C9" s="87">
        <f>'SCC X Ano = Mecenato'!C168/'SCC X Ano = Mecenato'!$L$168</f>
        <v>0.38437560252856029</v>
      </c>
      <c r="D9" s="87">
        <f>'SCC X Ano = Mecenato'!D168/'SCC X Ano = Mecenato'!$L$168</f>
        <v>8.8936573596179708E-2</v>
      </c>
      <c r="E9" s="87">
        <f>'SCC X Ano = Mecenato'!E168/'SCC X Ano = Mecenato'!$L$168</f>
        <v>0</v>
      </c>
      <c r="F9" s="87">
        <f>'SCC X Ano = Mecenato'!F168/'SCC X Ano = Mecenato'!$L$168</f>
        <v>5.619463057436027E-2</v>
      </c>
      <c r="G9" s="87">
        <f>'SCC X Ano = Mecenato'!G168/'SCC X Ano = Mecenato'!$L$168</f>
        <v>8.912704790579512E-2</v>
      </c>
      <c r="H9" s="87">
        <f>'SCC X Ano = Mecenato'!H168/'SCC X Ano = Mecenato'!$L$168</f>
        <v>0</v>
      </c>
      <c r="I9" s="87">
        <f>'SCC X Ano = Mecenato'!I168/'SCC X Ano = Mecenato'!$L$168</f>
        <v>0.22924556713680402</v>
      </c>
      <c r="J9" s="87">
        <f>'SCC X Ano = Mecenato'!J168/'SCC X Ano = Mecenato'!$L$168</f>
        <v>8.4209208921727105E-2</v>
      </c>
      <c r="K9" s="87">
        <f>'SCC X Ano = Mecenato'!K168/'SCC X Ano = Mecenato'!$L$168</f>
        <v>0</v>
      </c>
      <c r="L9" s="87">
        <f t="shared" si="0"/>
        <v>0.23101246012027971</v>
      </c>
    </row>
    <row r="10" spans="1:12" x14ac:dyDescent="0.25">
      <c r="A10" s="2">
        <v>2012</v>
      </c>
      <c r="B10" s="87">
        <f>'SCC X Ano = Mecenato'!B202/'SCC X Ano = Mecenato'!$L$202</f>
        <v>5.8227065053751387E-2</v>
      </c>
      <c r="C10" s="87">
        <f>'SCC X Ano = Mecenato'!C202/'SCC X Ano = Mecenato'!$L$202</f>
        <v>0.34067890492496533</v>
      </c>
      <c r="D10" s="87">
        <f>'SCC X Ano = Mecenato'!D202/'SCC X Ano = Mecenato'!$L$202</f>
        <v>9.1154866648935226E-2</v>
      </c>
      <c r="E10" s="87">
        <f>'SCC X Ano = Mecenato'!E202/'SCC X Ano = Mecenato'!$L$202</f>
        <v>0</v>
      </c>
      <c r="F10" s="87">
        <f>'SCC X Ano = Mecenato'!F202/'SCC X Ano = Mecenato'!$L$202</f>
        <v>2.6465322717944516E-2</v>
      </c>
      <c r="G10" s="87">
        <f>'SCC X Ano = Mecenato'!G202/'SCC X Ano = Mecenato'!$L$202</f>
        <v>0.11892211216600533</v>
      </c>
      <c r="H10" s="87">
        <f>'SCC X Ano = Mecenato'!H202/'SCC X Ano = Mecenato'!$L$202</f>
        <v>0</v>
      </c>
      <c r="I10" s="87">
        <f>'SCC X Ano = Mecenato'!I202/'SCC X Ano = Mecenato'!$L$202</f>
        <v>0.23062448273631642</v>
      </c>
      <c r="J10" s="87">
        <f>'SCC X Ano = Mecenato'!J202/'SCC X Ano = Mecenato'!$L$202</f>
        <v>0.13392724575208184</v>
      </c>
      <c r="K10" s="87">
        <f>'SCC X Ano = Mecenato'!K202/'SCC X Ano = Mecenato'!$L$202</f>
        <v>0</v>
      </c>
      <c r="L10" s="87">
        <f t="shared" si="0"/>
        <v>0.21372875834015345</v>
      </c>
    </row>
    <row r="11" spans="1:12" x14ac:dyDescent="0.25">
      <c r="A11" s="2">
        <v>2013</v>
      </c>
      <c r="B11" s="87">
        <f>'SCC X Ano = Mecenato'!B236/'SCC X Ano = Mecenato'!$L$236</f>
        <v>3.2442795963381642E-2</v>
      </c>
      <c r="C11" s="87">
        <f>'SCC X Ano = Mecenato'!C236/'SCC X Ano = Mecenato'!$L$236</f>
        <v>0.34522042396399466</v>
      </c>
      <c r="D11" s="87">
        <f>'SCC X Ano = Mecenato'!D236/'SCC X Ano = Mecenato'!$L$236</f>
        <v>7.3303178791050763E-2</v>
      </c>
      <c r="E11" s="87">
        <f>'SCC X Ano = Mecenato'!E236/'SCC X Ano = Mecenato'!$L$236</f>
        <v>0</v>
      </c>
      <c r="F11" s="87">
        <f>'SCC X Ano = Mecenato'!F236/'SCC X Ano = Mecenato'!$L$236</f>
        <v>8.3388099331291338E-3</v>
      </c>
      <c r="G11" s="87">
        <f>'SCC X Ano = Mecenato'!G236/'SCC X Ano = Mecenato'!$L$236</f>
        <v>8.774302783482886E-2</v>
      </c>
      <c r="H11" s="87">
        <f>'SCC X Ano = Mecenato'!H236/'SCC X Ano = Mecenato'!$L$236</f>
        <v>0</v>
      </c>
      <c r="I11" s="87">
        <f>'SCC X Ano = Mecenato'!I236/'SCC X Ano = Mecenato'!$L$236</f>
        <v>0.22394515137980289</v>
      </c>
      <c r="J11" s="87">
        <f>'SCC X Ano = Mecenato'!J236/'SCC X Ano = Mecenato'!$L$236</f>
        <v>0.22900661213381196</v>
      </c>
      <c r="K11" s="87">
        <f>'SCC X Ano = Mecenato'!K236/'SCC X Ano = Mecenato'!$L$236</f>
        <v>0</v>
      </c>
      <c r="L11" s="87">
        <f t="shared" si="0"/>
        <v>0.235966866064928</v>
      </c>
    </row>
    <row r="12" spans="1:12" x14ac:dyDescent="0.25">
      <c r="A12" s="2">
        <v>2014</v>
      </c>
      <c r="B12" s="87">
        <f>'SCC X Ano = Mecenato'!B270/'SCC X Ano = Mecenato'!$L$270</f>
        <v>7.7893007135608223E-3</v>
      </c>
      <c r="C12" s="87">
        <f>'SCC X Ano = Mecenato'!C270/'SCC X Ano = Mecenato'!$L$270</f>
        <v>0.3417876684214799</v>
      </c>
      <c r="D12" s="87">
        <f>'SCC X Ano = Mecenato'!D270/'SCC X Ano = Mecenato'!$L$270</f>
        <v>6.4332060987193865E-2</v>
      </c>
      <c r="E12" s="87">
        <f>'SCC X Ano = Mecenato'!E270/'SCC X Ano = Mecenato'!$L$270</f>
        <v>0</v>
      </c>
      <c r="F12" s="87">
        <f>'SCC X Ano = Mecenato'!F270/'SCC X Ano = Mecenato'!$L$270</f>
        <v>3.3008649922674537E-3</v>
      </c>
      <c r="G12" s="87">
        <f>'SCC X Ano = Mecenato'!G270/'SCC X Ano = Mecenato'!$L$270</f>
        <v>7.3794575310799124E-2</v>
      </c>
      <c r="H12" s="87">
        <f>'SCC X Ano = Mecenato'!H270/'SCC X Ano = Mecenato'!$L$270</f>
        <v>0</v>
      </c>
      <c r="I12" s="87">
        <f>'SCC X Ano = Mecenato'!I270/'SCC X Ano = Mecenato'!$L$270</f>
        <v>0.23281939171896157</v>
      </c>
      <c r="J12" s="87">
        <f>'SCC X Ano = Mecenato'!J270/'SCC X Ano = Mecenato'!$L$270</f>
        <v>0.27617613785573719</v>
      </c>
      <c r="K12" s="87">
        <f>'SCC X Ano = Mecenato'!K270/'SCC X Ano = Mecenato'!$L$270</f>
        <v>0</v>
      </c>
      <c r="L12" s="87">
        <f t="shared" si="0"/>
        <v>0.2569527608977546</v>
      </c>
    </row>
    <row r="13" spans="1:12" x14ac:dyDescent="0.25">
      <c r="A13" s="2">
        <v>2015</v>
      </c>
      <c r="B13" s="87">
        <f>'SCC X Ano = Mecenato'!B304/'SCC X Ano = Mecenato'!$L$304</f>
        <v>5.3621845403001023E-3</v>
      </c>
      <c r="C13" s="87">
        <f>'SCC X Ano = Mecenato'!C304/'SCC X Ano = Mecenato'!$L$304</f>
        <v>0.36098181986771621</v>
      </c>
      <c r="D13" s="87">
        <f>'SCC X Ano = Mecenato'!D304/'SCC X Ano = Mecenato'!$L$304</f>
        <v>6.2861562436406282E-2</v>
      </c>
      <c r="E13" s="87">
        <f>'SCC X Ano = Mecenato'!E304/'SCC X Ano = Mecenato'!$L$304</f>
        <v>0</v>
      </c>
      <c r="F13" s="87">
        <f>'SCC X Ano = Mecenato'!F304/'SCC X Ano = Mecenato'!$L$304</f>
        <v>2.0567188157468073E-3</v>
      </c>
      <c r="G13" s="87">
        <f>'SCC X Ano = Mecenato'!G304/'SCC X Ano = Mecenato'!$L$304</f>
        <v>8.6362270270997091E-2</v>
      </c>
      <c r="H13" s="87">
        <f>'SCC X Ano = Mecenato'!H304/'SCC X Ano = Mecenato'!$L$304</f>
        <v>0</v>
      </c>
      <c r="I13" s="87">
        <f>'SCC X Ano = Mecenato'!I304/'SCC X Ano = Mecenato'!$L$304</f>
        <v>0.24040081590859813</v>
      </c>
      <c r="J13" s="87">
        <f>'SCC X Ano = Mecenato'!J304/'SCC X Ano = Mecenato'!$L$304</f>
        <v>0.24197462816023546</v>
      </c>
      <c r="K13" s="87">
        <f>'SCC X Ano = Mecenato'!K304/'SCC X Ano = Mecenato'!$L$304</f>
        <v>0</v>
      </c>
      <c r="L13" s="87">
        <f t="shared" si="0"/>
        <v>0.25809514811145046</v>
      </c>
    </row>
    <row r="14" spans="1:12" x14ac:dyDescent="0.25">
      <c r="A14" s="2">
        <v>2016</v>
      </c>
      <c r="B14" s="87">
        <f>'SCC X Ano = Mecenato'!B338/'SCC X Ano = Mecenato'!$L$338</f>
        <v>1.0744895441497003E-2</v>
      </c>
      <c r="C14" s="87">
        <f>'SCC X Ano = Mecenato'!C338/'SCC X Ano = Mecenato'!$L$338</f>
        <v>0.33792687962517404</v>
      </c>
      <c r="D14" s="87">
        <f>'SCC X Ano = Mecenato'!D338/'SCC X Ano = Mecenato'!$L$338</f>
        <v>7.3050476099054337E-2</v>
      </c>
      <c r="E14" s="87">
        <f>'SCC X Ano = Mecenato'!E338/'SCC X Ano = Mecenato'!$L$338</f>
        <v>0</v>
      </c>
      <c r="F14" s="87">
        <f>'SCC X Ano = Mecenato'!F338/'SCC X Ano = Mecenato'!$L$338</f>
        <v>7.7766915938587986E-4</v>
      </c>
      <c r="G14" s="87">
        <f>'SCC X Ano = Mecenato'!G338/'SCC X Ano = Mecenato'!$L$338</f>
        <v>8.5918481463732141E-2</v>
      </c>
      <c r="H14" s="87">
        <f>'SCC X Ano = Mecenato'!H338/'SCC X Ano = Mecenato'!$L$338</f>
        <v>0</v>
      </c>
      <c r="I14" s="87">
        <f>'SCC X Ano = Mecenato'!I338/'SCC X Ano = Mecenato'!$L$338</f>
        <v>0.22729153055743481</v>
      </c>
      <c r="J14" s="87">
        <f>'SCC X Ano = Mecenato'!J338/'SCC X Ano = Mecenato'!$L$338</f>
        <v>0.26429006765372182</v>
      </c>
      <c r="K14" s="87">
        <f>'SCC X Ano = Mecenato'!K338/'SCC X Ano = Mecenato'!$L$338</f>
        <v>0</v>
      </c>
      <c r="L14" s="87">
        <f t="shared" si="0"/>
        <v>0.24853967075945943</v>
      </c>
    </row>
    <row r="15" spans="1:12" x14ac:dyDescent="0.25">
      <c r="A15" s="2">
        <v>2017</v>
      </c>
      <c r="B15" s="87">
        <f>'[4]SCC X Ano = Mecenato'!O372</f>
        <v>2.6909173021751795E-3</v>
      </c>
      <c r="C15" s="87">
        <f>'[4]SCC X Ano = Mecenato'!P372</f>
        <v>0.37232507504354156</v>
      </c>
      <c r="D15" s="87">
        <f>'[4]SCC X Ano = Mecenato'!Q372</f>
        <v>6.6102243210123854E-2</v>
      </c>
      <c r="E15" s="87">
        <f>'[4]SCC X Ano = Mecenato'!R372</f>
        <v>0</v>
      </c>
      <c r="F15" s="87">
        <f>'[4]SCC X Ano = Mecenato'!S372</f>
        <v>3.2703412275341355E-2</v>
      </c>
      <c r="G15" s="87">
        <f>'[4]SCC X Ano = Mecenato'!T372</f>
        <v>0.16673363006148489</v>
      </c>
      <c r="H15" s="87">
        <f>'[4]SCC X Ano = Mecenato'!U372</f>
        <v>0</v>
      </c>
      <c r="I15" s="87">
        <f>'[4]SCC X Ano = Mecenato'!V372</f>
        <v>0.22024190011975633</v>
      </c>
      <c r="J15" s="87">
        <f>'[4]SCC X Ano = Mecenato'!W372</f>
        <v>0.13920282198757669</v>
      </c>
      <c r="K15" s="87">
        <f>'[4]SCC X Ano = Mecenato'!X372</f>
        <v>0</v>
      </c>
      <c r="L15" s="87">
        <f t="shared" si="0"/>
        <v>0.23975624588511313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2" tint="-0.499984740745262"/>
  </sheetPr>
  <dimension ref="A1:X338"/>
  <sheetViews>
    <sheetView workbookViewId="0">
      <selection activeCell="J25" sqref="J25"/>
    </sheetView>
  </sheetViews>
  <sheetFormatPr defaultColWidth="9.140625" defaultRowHeight="15" x14ac:dyDescent="0.25"/>
  <cols>
    <col min="1" max="1" width="37.42578125" style="18" bestFit="1" customWidth="1"/>
    <col min="2" max="2" width="20.140625" style="18" bestFit="1" customWidth="1"/>
    <col min="3" max="3" width="25.85546875" style="18" bestFit="1" customWidth="1"/>
    <col min="4" max="4" width="15.28515625" style="18" bestFit="1" customWidth="1"/>
    <col min="5" max="5" width="13.7109375" style="18" bestFit="1" customWidth="1"/>
    <col min="6" max="6" width="13.28515625" style="18" bestFit="1" customWidth="1"/>
    <col min="7" max="7" width="26.42578125" style="18" bestFit="1" customWidth="1"/>
    <col min="8" max="10" width="15.28515625" style="18" bestFit="1" customWidth="1"/>
    <col min="11" max="11" width="13.28515625" style="18" bestFit="1" customWidth="1"/>
    <col min="12" max="12" width="12.42578125" style="18" bestFit="1" customWidth="1"/>
    <col min="13" max="13" width="9.140625" style="18"/>
    <col min="14" max="14" width="23.140625" style="18" bestFit="1" customWidth="1"/>
    <col min="15" max="15" width="19.42578125" style="18" bestFit="1" customWidth="1"/>
    <col min="16" max="16" width="25.85546875" style="18" bestFit="1" customWidth="1"/>
    <col min="17" max="17" width="11.42578125" style="18" bestFit="1" customWidth="1"/>
    <col min="18" max="18" width="13.7109375" style="18" bestFit="1" customWidth="1"/>
    <col min="19" max="19" width="10" style="18" bestFit="1" customWidth="1"/>
    <col min="20" max="20" width="26.42578125" style="18" bestFit="1" customWidth="1"/>
    <col min="21" max="21" width="15.28515625" style="18" bestFit="1" customWidth="1"/>
    <col min="22" max="22" width="10" style="18" bestFit="1" customWidth="1"/>
    <col min="23" max="23" width="10.85546875" style="18" bestFit="1" customWidth="1"/>
    <col min="24" max="24" width="11.42578125" style="18" bestFit="1" customWidth="1"/>
    <col min="25" max="16384" width="9.140625" style="18"/>
  </cols>
  <sheetData>
    <row r="1" spans="1:24" s="1" customFormat="1" x14ac:dyDescent="0.25">
      <c r="B1" s="1" t="s">
        <v>0</v>
      </c>
      <c r="N1" s="1" t="s">
        <v>1</v>
      </c>
    </row>
    <row r="3" spans="1:24" x14ac:dyDescent="0.25">
      <c r="A3" s="69"/>
      <c r="B3" s="77">
        <v>2007</v>
      </c>
      <c r="C3" s="69">
        <v>2007</v>
      </c>
      <c r="D3" s="69">
        <v>2007</v>
      </c>
      <c r="E3" s="69">
        <v>2007</v>
      </c>
      <c r="F3" s="69">
        <v>2007</v>
      </c>
      <c r="G3" s="69">
        <v>2007</v>
      </c>
      <c r="H3" s="69">
        <v>2007</v>
      </c>
      <c r="I3" s="69">
        <v>2007</v>
      </c>
      <c r="J3" s="69">
        <v>2007</v>
      </c>
      <c r="K3" s="69">
        <v>2007</v>
      </c>
      <c r="L3" s="69"/>
      <c r="N3" s="69"/>
      <c r="O3" s="77">
        <v>2007</v>
      </c>
      <c r="P3" s="69">
        <v>2007</v>
      </c>
      <c r="Q3" s="69">
        <v>2007</v>
      </c>
      <c r="R3" s="69">
        <v>2007</v>
      </c>
      <c r="S3" s="69">
        <v>2007</v>
      </c>
      <c r="T3" s="69">
        <v>2007</v>
      </c>
      <c r="U3" s="69">
        <v>2007</v>
      </c>
      <c r="V3" s="69">
        <v>2007</v>
      </c>
      <c r="W3" s="69">
        <v>2007</v>
      </c>
      <c r="X3" s="69">
        <v>2007</v>
      </c>
    </row>
    <row r="4" spans="1:24" x14ac:dyDescent="0.25">
      <c r="A4" s="69"/>
      <c r="B4" s="69" t="s">
        <v>2</v>
      </c>
      <c r="C4" s="69" t="s">
        <v>3</v>
      </c>
      <c r="D4" s="69" t="s">
        <v>4</v>
      </c>
      <c r="E4" s="69" t="s">
        <v>5</v>
      </c>
      <c r="F4" s="69" t="s">
        <v>6</v>
      </c>
      <c r="G4" s="69" t="s">
        <v>7</v>
      </c>
      <c r="H4" s="69" t="s">
        <v>8</v>
      </c>
      <c r="I4" s="69" t="s">
        <v>9</v>
      </c>
      <c r="J4" s="69" t="s">
        <v>10</v>
      </c>
      <c r="K4" s="69" t="s">
        <v>11</v>
      </c>
      <c r="L4" s="69" t="s">
        <v>12</v>
      </c>
      <c r="N4" s="69"/>
      <c r="O4" s="69" t="s">
        <v>2</v>
      </c>
      <c r="P4" s="69" t="s">
        <v>3</v>
      </c>
      <c r="Q4" s="69" t="s">
        <v>4</v>
      </c>
      <c r="R4" s="69" t="s">
        <v>5</v>
      </c>
      <c r="S4" s="69" t="s">
        <v>6</v>
      </c>
      <c r="T4" s="69" t="s">
        <v>7</v>
      </c>
      <c r="U4" s="69" t="s">
        <v>8</v>
      </c>
      <c r="V4" s="69" t="s">
        <v>9</v>
      </c>
      <c r="W4" s="69" t="s">
        <v>10</v>
      </c>
      <c r="X4" s="69" t="s">
        <v>11</v>
      </c>
    </row>
    <row r="5" spans="1:24" x14ac:dyDescent="0.25">
      <c r="A5" s="69" t="s">
        <v>13</v>
      </c>
      <c r="B5" s="70">
        <f>+[4]TAB_DIN_FNC!B5</f>
        <v>2861734.5750873112</v>
      </c>
      <c r="C5" s="70">
        <f>+[4]TAB_DIN_FNC!C5</f>
        <v>7031991.7951424439</v>
      </c>
      <c r="D5" s="70">
        <f>+[4]TAB_DIN_FNC!D5</f>
        <v>899916.53304632427</v>
      </c>
      <c r="E5" s="70">
        <v>0</v>
      </c>
      <c r="F5" s="70">
        <f>+[4]TAB_DIN_FNC!E5</f>
        <v>0</v>
      </c>
      <c r="G5" s="70">
        <f>+[4]TAB_DIN_FNC!F5</f>
        <v>0</v>
      </c>
      <c r="H5" s="72">
        <v>0</v>
      </c>
      <c r="I5" s="70">
        <f>+[4]TAB_DIN_FNC!G5</f>
        <v>197469.58476288797</v>
      </c>
      <c r="J5" s="70">
        <f>+[4]TAB_DIN_FNC!H5</f>
        <v>53994.991982779451</v>
      </c>
      <c r="K5" s="70">
        <v>0</v>
      </c>
      <c r="L5" s="70">
        <f t="shared" ref="L5:L32" si="0">SUM(B5:K5)</f>
        <v>11045107.480021745</v>
      </c>
      <c r="N5" s="69" t="s">
        <v>13</v>
      </c>
      <c r="O5" s="5">
        <f>B5/[4]Formato_Análises_FNC!$M$31</f>
        <v>6.6190443733430103E-3</v>
      </c>
      <c r="P5" s="5">
        <f>C5/[4]Formato_Análises_FNC!$M$31</f>
        <v>1.6264634089488094E-2</v>
      </c>
      <c r="Q5" s="5">
        <f>D5/[4]Formato_Análises_FNC!$M$31</f>
        <v>2.081460494761953E-3</v>
      </c>
      <c r="R5" s="5">
        <f>E5/[4]Formato_Análises_FNC!$M$31</f>
        <v>0</v>
      </c>
      <c r="S5" s="5">
        <f>F5/[4]Formato_Análises_FNC!$M$31</f>
        <v>0</v>
      </c>
      <c r="T5" s="5">
        <f>G5/[4]Formato_Análises_FNC!$M$31</f>
        <v>0</v>
      </c>
      <c r="U5" s="5">
        <f>H5/[4]Formato_Análises_FNC!$M$31</f>
        <v>0</v>
      </c>
      <c r="V5" s="5">
        <f>I5/[4]Formato_Análises_FNC!$M$31</f>
        <v>4.5673695782611005E-4</v>
      </c>
      <c r="W5" s="5">
        <f>J5/[4]Formato_Análises_FNC!$M$31</f>
        <v>1.2488762968571715E-4</v>
      </c>
      <c r="X5" s="5">
        <f>K5/[4]Formato_Análises_FNC!$M$31</f>
        <v>0</v>
      </c>
    </row>
    <row r="6" spans="1:24" x14ac:dyDescent="0.25">
      <c r="A6" s="69" t="s">
        <v>14</v>
      </c>
      <c r="B6" s="70">
        <f>+[4]TAB_DIN_FNC!B6</f>
        <v>1072276.8086891295</v>
      </c>
      <c r="C6" s="70">
        <f>+[4]TAB_DIN_FNC!C6</f>
        <v>4178710.1000533751</v>
      </c>
      <c r="D6" s="70">
        <f>+[4]TAB_DIN_FNC!D6</f>
        <v>0</v>
      </c>
      <c r="E6" s="70">
        <v>0</v>
      </c>
      <c r="F6" s="70">
        <f>+[4]TAB_DIN_FNC!E6</f>
        <v>0</v>
      </c>
      <c r="G6" s="70">
        <f>+[4]TAB_DIN_FNC!F6</f>
        <v>0</v>
      </c>
      <c r="H6" s="72">
        <v>0</v>
      </c>
      <c r="I6" s="70">
        <f>+[4]TAB_DIN_FNC!G6</f>
        <v>0</v>
      </c>
      <c r="J6" s="70">
        <f>+[4]TAB_DIN_FNC!H6</f>
        <v>0</v>
      </c>
      <c r="K6" s="70">
        <v>0</v>
      </c>
      <c r="L6" s="70">
        <f t="shared" si="0"/>
        <v>5250986.9087425042</v>
      </c>
      <c r="N6" s="69" t="s">
        <v>14</v>
      </c>
      <c r="O6" s="5">
        <f>B6/[4]Formato_Análises_FNC!$M$31</f>
        <v>2.4801209165261039E-3</v>
      </c>
      <c r="P6" s="5">
        <f>C6/[4]Formato_Análises_FNC!$M$31</f>
        <v>9.6651407913139614E-3</v>
      </c>
      <c r="Q6" s="5">
        <f>D6/[4]Formato_Análises_FNC!$M$31</f>
        <v>0</v>
      </c>
      <c r="R6" s="5">
        <f>E6/[4]Formato_Análises_FNC!$M$31</f>
        <v>0</v>
      </c>
      <c r="S6" s="5">
        <f>F6/[4]Formato_Análises_FNC!$M$31</f>
        <v>0</v>
      </c>
      <c r="T6" s="5">
        <f>G6/[4]Formato_Análises_FNC!$M$31</f>
        <v>0</v>
      </c>
      <c r="U6" s="5">
        <f>H6/[4]Formato_Análises_FNC!$M$31</f>
        <v>0</v>
      </c>
      <c r="V6" s="5">
        <f>I6/[4]Formato_Análises_FNC!$M$31</f>
        <v>0</v>
      </c>
      <c r="W6" s="5">
        <f>J6/[4]Formato_Análises_FNC!$M$31</f>
        <v>0</v>
      </c>
      <c r="X6" s="5">
        <f>K6/[4]Formato_Análises_FNC!$M$31</f>
        <v>0</v>
      </c>
    </row>
    <row r="7" spans="1:24" x14ac:dyDescent="0.25">
      <c r="A7" s="69" t="s">
        <v>15</v>
      </c>
      <c r="B7" s="70">
        <f>+[4]TAB_DIN_FNC!B7</f>
        <v>449958.26652316214</v>
      </c>
      <c r="C7" s="70">
        <f>+[4]TAB_DIN_FNC!C7</f>
        <v>9319856.4724684283</v>
      </c>
      <c r="D7" s="70">
        <f>+[4]TAB_DIN_FNC!D7</f>
        <v>0</v>
      </c>
      <c r="E7" s="70">
        <v>0</v>
      </c>
      <c r="F7" s="70">
        <f>+[4]TAB_DIN_FNC!E7</f>
        <v>0</v>
      </c>
      <c r="G7" s="70">
        <f>+[4]TAB_DIN_FNC!F7</f>
        <v>0</v>
      </c>
      <c r="H7" s="72">
        <v>0</v>
      </c>
      <c r="I7" s="70">
        <f>+[4]TAB_DIN_FNC!G7</f>
        <v>0</v>
      </c>
      <c r="J7" s="70">
        <f>+[4]TAB_DIN_FNC!H7</f>
        <v>0</v>
      </c>
      <c r="K7" s="70">
        <v>0</v>
      </c>
      <c r="L7" s="70">
        <f t="shared" si="0"/>
        <v>9769814.7389915902</v>
      </c>
      <c r="N7" s="69" t="s">
        <v>15</v>
      </c>
      <c r="O7" s="5">
        <f>B7/[4]Formato_Análises_FNC!$M$31</f>
        <v>1.0407302473809765E-3</v>
      </c>
      <c r="P7" s="5">
        <f>C7/[4]Formato_Análises_FNC!$M$31</f>
        <v>2.155634700767959E-2</v>
      </c>
      <c r="Q7" s="5">
        <f>D7/[4]Formato_Análises_FNC!$M$31</f>
        <v>0</v>
      </c>
      <c r="R7" s="5">
        <f>E7/[4]Formato_Análises_FNC!$M$31</f>
        <v>0</v>
      </c>
      <c r="S7" s="5">
        <f>F7/[4]Formato_Análises_FNC!$M$31</f>
        <v>0</v>
      </c>
      <c r="T7" s="5">
        <f>G7/[4]Formato_Análises_FNC!$M$31</f>
        <v>0</v>
      </c>
      <c r="U7" s="5">
        <f>H7/[4]Formato_Análises_FNC!$M$31</f>
        <v>0</v>
      </c>
      <c r="V7" s="5">
        <f>I7/[4]Formato_Análises_FNC!$M$31</f>
        <v>0</v>
      </c>
      <c r="W7" s="5">
        <f>J7/[4]Formato_Análises_FNC!$M$31</f>
        <v>0</v>
      </c>
      <c r="X7" s="5">
        <f>K7/[4]Formato_Análises_FNC!$M$31</f>
        <v>0</v>
      </c>
    </row>
    <row r="8" spans="1:24" x14ac:dyDescent="0.25">
      <c r="A8" s="69" t="s">
        <v>16</v>
      </c>
      <c r="B8" s="70">
        <f>+[4]TAB_DIN_FNC!B8</f>
        <v>0</v>
      </c>
      <c r="C8" s="70">
        <f>+[4]TAB_DIN_FNC!C8</f>
        <v>2609757.9458343405</v>
      </c>
      <c r="D8" s="70">
        <f>+[4]TAB_DIN_FNC!D8</f>
        <v>0</v>
      </c>
      <c r="E8" s="70">
        <v>0</v>
      </c>
      <c r="F8" s="70">
        <f>+[4]TAB_DIN_FNC!E8</f>
        <v>0</v>
      </c>
      <c r="G8" s="70">
        <f>+[4]TAB_DIN_FNC!F8</f>
        <v>0</v>
      </c>
      <c r="H8" s="72">
        <v>0</v>
      </c>
      <c r="I8" s="70">
        <f>+[4]TAB_DIN_FNC!G8</f>
        <v>233978.2985920443</v>
      </c>
      <c r="J8" s="70">
        <f>+[4]TAB_DIN_FNC!H8</f>
        <v>359966.61321852967</v>
      </c>
      <c r="K8" s="70">
        <v>0</v>
      </c>
      <c r="L8" s="70">
        <f t="shared" si="0"/>
        <v>3203702.8576449146</v>
      </c>
      <c r="N8" s="69" t="s">
        <v>16</v>
      </c>
      <c r="O8" s="5">
        <f>B8/[4]Formato_Análises_FNC!$M$31</f>
        <v>0</v>
      </c>
      <c r="P8" s="5">
        <f>C8/[4]Formato_Análises_FNC!$M$31</f>
        <v>6.036235434809664E-3</v>
      </c>
      <c r="Q8" s="5">
        <f>D8/[4]Formato_Análises_FNC!$M$31</f>
        <v>0</v>
      </c>
      <c r="R8" s="5">
        <f>E8/[4]Formato_Análises_FNC!$M$31</f>
        <v>0</v>
      </c>
      <c r="S8" s="5">
        <f>F8/[4]Formato_Análises_FNC!$M$31</f>
        <v>0</v>
      </c>
      <c r="T8" s="5">
        <f>G8/[4]Formato_Análises_FNC!$M$31</f>
        <v>0</v>
      </c>
      <c r="U8" s="5">
        <f>H8/[4]Formato_Análises_FNC!$M$31</f>
        <v>0</v>
      </c>
      <c r="V8" s="5">
        <f>I8/[4]Formato_Análises_FNC!$M$31</f>
        <v>5.4117972863810778E-4</v>
      </c>
      <c r="W8" s="5">
        <f>J8/[4]Formato_Análises_FNC!$M$31</f>
        <v>8.3258419790478114E-4</v>
      </c>
      <c r="X8" s="5">
        <f>K8/[4]Formato_Análises_FNC!$M$31</f>
        <v>0</v>
      </c>
    </row>
    <row r="9" spans="1:24" x14ac:dyDescent="0.25">
      <c r="A9" s="69" t="s">
        <v>17</v>
      </c>
      <c r="B9" s="70">
        <f>+[4]TAB_DIN_FNC!B9</f>
        <v>0</v>
      </c>
      <c r="C9" s="70">
        <f>+[4]TAB_DIN_FNC!C9</f>
        <v>16102062.539152594</v>
      </c>
      <c r="D9" s="70">
        <f>+[4]TAB_DIN_FNC!D9</f>
        <v>0</v>
      </c>
      <c r="E9" s="70">
        <v>0</v>
      </c>
      <c r="F9" s="70">
        <f>+[4]TAB_DIN_FNC!E9</f>
        <v>0</v>
      </c>
      <c r="G9" s="70">
        <f>+[4]TAB_DIN_FNC!F9</f>
        <v>0</v>
      </c>
      <c r="H9" s="72">
        <v>0</v>
      </c>
      <c r="I9" s="70">
        <f>+[4]TAB_DIN_FNC!G9</f>
        <v>0</v>
      </c>
      <c r="J9" s="70">
        <f>+[4]TAB_DIN_FNC!H9</f>
        <v>0</v>
      </c>
      <c r="K9" s="70">
        <v>0</v>
      </c>
      <c r="L9" s="70">
        <f t="shared" si="0"/>
        <v>16102062.539152594</v>
      </c>
      <c r="N9" s="69" t="s">
        <v>17</v>
      </c>
      <c r="O9" s="5">
        <f>B9/[4]Formato_Análises_FNC!$M$31</f>
        <v>0</v>
      </c>
      <c r="P9" s="5">
        <f>C9/[4]Formato_Análises_FNC!$M$31</f>
        <v>3.7243239599096464E-2</v>
      </c>
      <c r="Q9" s="5">
        <f>D9/[4]Formato_Análises_FNC!$M$31</f>
        <v>0</v>
      </c>
      <c r="R9" s="5">
        <f>E9/[4]Formato_Análises_FNC!$M$31</f>
        <v>0</v>
      </c>
      <c r="S9" s="5">
        <f>F9/[4]Formato_Análises_FNC!$M$31</f>
        <v>0</v>
      </c>
      <c r="T9" s="5">
        <f>G9/[4]Formato_Análises_FNC!$M$31</f>
        <v>0</v>
      </c>
      <c r="U9" s="5">
        <f>H9/[4]Formato_Análises_FNC!$M$31</f>
        <v>0</v>
      </c>
      <c r="V9" s="5">
        <f>I9/[4]Formato_Análises_FNC!$M$31</f>
        <v>0</v>
      </c>
      <c r="W9" s="5">
        <f>J9/[4]Formato_Análises_FNC!$M$31</f>
        <v>0</v>
      </c>
      <c r="X9" s="5">
        <f>K9/[4]Formato_Análises_FNC!$M$31</f>
        <v>0</v>
      </c>
    </row>
    <row r="10" spans="1:24" x14ac:dyDescent="0.25">
      <c r="A10" s="69" t="s">
        <v>18</v>
      </c>
      <c r="B10" s="70">
        <f>+[4]TAB_DIN_FNC!B10</f>
        <v>0</v>
      </c>
      <c r="C10" s="70">
        <f>+[4]TAB_DIN_FNC!C10</f>
        <v>7153307.203179433</v>
      </c>
      <c r="D10" s="70">
        <f>+[4]TAB_DIN_FNC!D10</f>
        <v>0</v>
      </c>
      <c r="E10" s="70">
        <v>0</v>
      </c>
      <c r="F10" s="70">
        <f>+[4]TAB_DIN_FNC!E10</f>
        <v>0</v>
      </c>
      <c r="G10" s="70">
        <f>+[4]TAB_DIN_FNC!F10</f>
        <v>0</v>
      </c>
      <c r="H10" s="72">
        <v>0</v>
      </c>
      <c r="I10" s="70">
        <f>+[4]TAB_DIN_FNC!G10</f>
        <v>0</v>
      </c>
      <c r="J10" s="70">
        <f>+[4]TAB_DIN_FNC!H10</f>
        <v>0</v>
      </c>
      <c r="K10" s="70">
        <v>0</v>
      </c>
      <c r="L10" s="70">
        <f t="shared" si="0"/>
        <v>7153307.203179433</v>
      </c>
      <c r="N10" s="69" t="s">
        <v>18</v>
      </c>
      <c r="O10" s="5">
        <f>B10/[4]Formato_Análises_FNC!$M$31</f>
        <v>0</v>
      </c>
      <c r="P10" s="5">
        <f>C10/[4]Formato_Análises_FNC!$M$31</f>
        <v>1.6545230366989665E-2</v>
      </c>
      <c r="Q10" s="5">
        <f>D10/[4]Formato_Análises_FNC!$M$31</f>
        <v>0</v>
      </c>
      <c r="R10" s="5">
        <f>E10/[4]Formato_Análises_FNC!$M$31</f>
        <v>0</v>
      </c>
      <c r="S10" s="5">
        <f>F10/[4]Formato_Análises_FNC!$M$31</f>
        <v>0</v>
      </c>
      <c r="T10" s="5">
        <f>G10/[4]Formato_Análises_FNC!$M$31</f>
        <v>0</v>
      </c>
      <c r="U10" s="5">
        <f>H10/[4]Formato_Análises_FNC!$M$31</f>
        <v>0</v>
      </c>
      <c r="V10" s="5">
        <f>I10/[4]Formato_Análises_FNC!$M$31</f>
        <v>0</v>
      </c>
      <c r="W10" s="5">
        <f>J10/[4]Formato_Análises_FNC!$M$31</f>
        <v>0</v>
      </c>
      <c r="X10" s="5">
        <f>K10/[4]Formato_Análises_FNC!$M$31</f>
        <v>0</v>
      </c>
    </row>
    <row r="11" spans="1:24" x14ac:dyDescent="0.25">
      <c r="A11" s="69" t="s">
        <v>19</v>
      </c>
      <c r="B11" s="70">
        <f>+[4]TAB_DIN_FNC!B11</f>
        <v>0</v>
      </c>
      <c r="C11" s="70">
        <f>+[4]TAB_DIN_FNC!C11</f>
        <v>5741409.8861774337</v>
      </c>
      <c r="D11" s="70">
        <f>+[4]TAB_DIN_FNC!D11</f>
        <v>71993.322643705935</v>
      </c>
      <c r="E11" s="70">
        <v>0</v>
      </c>
      <c r="F11" s="70">
        <f>+[4]TAB_DIN_FNC!E11</f>
        <v>0</v>
      </c>
      <c r="G11" s="70">
        <f>+[4]TAB_DIN_FNC!F11</f>
        <v>0</v>
      </c>
      <c r="H11" s="72">
        <v>0</v>
      </c>
      <c r="I11" s="70">
        <f>+[4]TAB_DIN_FNC!G11</f>
        <v>0</v>
      </c>
      <c r="J11" s="70">
        <f>+[4]TAB_DIN_FNC!H11</f>
        <v>147933.03126144927</v>
      </c>
      <c r="K11" s="70">
        <v>0</v>
      </c>
      <c r="L11" s="70">
        <f t="shared" si="0"/>
        <v>5961336.240082589</v>
      </c>
      <c r="N11" s="69" t="s">
        <v>19</v>
      </c>
      <c r="O11" s="5">
        <f>B11/[4]Formato_Análises_FNC!$M$31</f>
        <v>0</v>
      </c>
      <c r="P11" s="5">
        <f>C11/[4]Formato_Análises_FNC!$M$31</f>
        <v>1.3279584743109595E-2</v>
      </c>
      <c r="Q11" s="5">
        <f>D11/[4]Formato_Análises_FNC!$M$31</f>
        <v>1.6651683958095621E-4</v>
      </c>
      <c r="R11" s="5">
        <f>E11/[4]Formato_Análises_FNC!$M$31</f>
        <v>0</v>
      </c>
      <c r="S11" s="5">
        <f>F11/[4]Formato_Análises_FNC!$M$31</f>
        <v>0</v>
      </c>
      <c r="T11" s="5">
        <f>G11/[4]Formato_Análises_FNC!$M$31</f>
        <v>0</v>
      </c>
      <c r="U11" s="5">
        <f>H11/[4]Formato_Análises_FNC!$M$31</f>
        <v>0</v>
      </c>
      <c r="V11" s="5">
        <f>I11/[4]Formato_Análises_FNC!$M$31</f>
        <v>0</v>
      </c>
      <c r="W11" s="5">
        <f>J11/[4]Formato_Análises_FNC!$M$31</f>
        <v>3.4216146624038219E-4</v>
      </c>
      <c r="X11" s="5">
        <f>K11/[4]Formato_Análises_FNC!$M$31</f>
        <v>0</v>
      </c>
    </row>
    <row r="12" spans="1:24" x14ac:dyDescent="0.25">
      <c r="A12" s="69" t="s">
        <v>20</v>
      </c>
      <c r="B12" s="70">
        <f>+[4]TAB_DIN_FNC!B12</f>
        <v>0</v>
      </c>
      <c r="C12" s="70">
        <f>+[4]TAB_DIN_FNC!C12</f>
        <v>14435868.374097131</v>
      </c>
      <c r="D12" s="70">
        <f>+[4]TAB_DIN_FNC!D12</f>
        <v>179983.30660926484</v>
      </c>
      <c r="E12" s="70">
        <v>0</v>
      </c>
      <c r="F12" s="70">
        <f>+[4]TAB_DIN_FNC!E12</f>
        <v>0</v>
      </c>
      <c r="G12" s="70">
        <f>+[4]TAB_DIN_FNC!F12</f>
        <v>0</v>
      </c>
      <c r="H12" s="72">
        <v>0</v>
      </c>
      <c r="I12" s="70">
        <f>+[4]TAB_DIN_FNC!G12</f>
        <v>0</v>
      </c>
      <c r="J12" s="70">
        <f>+[4]TAB_DIN_FNC!H12</f>
        <v>0</v>
      </c>
      <c r="K12" s="70">
        <v>0</v>
      </c>
      <c r="L12" s="70">
        <f t="shared" si="0"/>
        <v>14615851.680706397</v>
      </c>
      <c r="N12" s="69" t="s">
        <v>20</v>
      </c>
      <c r="O12" s="5">
        <f>B12/[4]Formato_Análises_FNC!$M$31</f>
        <v>0</v>
      </c>
      <c r="P12" s="5">
        <f>C12/[4]Formato_Análises_FNC!$M$31</f>
        <v>3.3389418490347822E-2</v>
      </c>
      <c r="Q12" s="5">
        <f>D12/[4]Formato_Análises_FNC!$M$31</f>
        <v>4.1629209895239057E-4</v>
      </c>
      <c r="R12" s="5">
        <f>E12/[4]Formato_Análises_FNC!$M$31</f>
        <v>0</v>
      </c>
      <c r="S12" s="5">
        <f>F12/[4]Formato_Análises_FNC!$M$31</f>
        <v>0</v>
      </c>
      <c r="T12" s="5">
        <f>G12/[4]Formato_Análises_FNC!$M$31</f>
        <v>0</v>
      </c>
      <c r="U12" s="5">
        <f>H12/[4]Formato_Análises_FNC!$M$31</f>
        <v>0</v>
      </c>
      <c r="V12" s="5">
        <f>I12/[4]Formato_Análises_FNC!$M$31</f>
        <v>0</v>
      </c>
      <c r="W12" s="5">
        <f>J12/[4]Formato_Análises_FNC!$M$31</f>
        <v>0</v>
      </c>
      <c r="X12" s="5">
        <f>K12/[4]Formato_Análises_FNC!$M$31</f>
        <v>0</v>
      </c>
    </row>
    <row r="13" spans="1:24" x14ac:dyDescent="0.25">
      <c r="A13" s="69" t="s">
        <v>21</v>
      </c>
      <c r="B13" s="70">
        <f>+[4]TAB_DIN_FNC!B13</f>
        <v>0</v>
      </c>
      <c r="C13" s="70">
        <f>+[4]TAB_DIN_FNC!C13</f>
        <v>18174167.152151469</v>
      </c>
      <c r="D13" s="70">
        <f>+[4]TAB_DIN_FNC!D13</f>
        <v>0</v>
      </c>
      <c r="E13" s="70">
        <v>0</v>
      </c>
      <c r="F13" s="70">
        <f>+[4]TAB_DIN_FNC!E13</f>
        <v>0</v>
      </c>
      <c r="G13" s="70">
        <f>+[4]TAB_DIN_FNC!F13</f>
        <v>0</v>
      </c>
      <c r="H13" s="72">
        <v>0</v>
      </c>
      <c r="I13" s="70">
        <f>+[4]TAB_DIN_FNC!G13</f>
        <v>0</v>
      </c>
      <c r="J13" s="70">
        <f>+[4]TAB_DIN_FNC!H13</f>
        <v>966726.33645968337</v>
      </c>
      <c r="K13" s="70">
        <v>0</v>
      </c>
      <c r="L13" s="70">
        <f t="shared" si="0"/>
        <v>19140893.488611154</v>
      </c>
      <c r="N13" s="69" t="s">
        <v>21</v>
      </c>
      <c r="O13" s="5">
        <f>B13/[4]Formato_Análises_FNC!$M$31</f>
        <v>0</v>
      </c>
      <c r="P13" s="5">
        <f>C13/[4]Formato_Análises_FNC!$M$31</f>
        <v>4.2035910624231579E-2</v>
      </c>
      <c r="Q13" s="5">
        <f>D13/[4]Formato_Análises_FNC!$M$31</f>
        <v>0</v>
      </c>
      <c r="R13" s="5">
        <f>E13/[4]Formato_Análises_FNC!$M$31</f>
        <v>0</v>
      </c>
      <c r="S13" s="5">
        <f>F13/[4]Formato_Análises_FNC!$M$31</f>
        <v>0</v>
      </c>
      <c r="T13" s="5">
        <f>G13/[4]Formato_Análises_FNC!$M$31</f>
        <v>0</v>
      </c>
      <c r="U13" s="5">
        <f>H13/[4]Formato_Análises_FNC!$M$31</f>
        <v>0</v>
      </c>
      <c r="V13" s="5">
        <f>I13/[4]Formato_Análises_FNC!$M$31</f>
        <v>0</v>
      </c>
      <c r="W13" s="5">
        <f>J13/[4]Formato_Análises_FNC!$M$31</f>
        <v>2.2359881218930802E-3</v>
      </c>
      <c r="X13" s="5">
        <f>K13/[4]Formato_Análises_FNC!$M$31</f>
        <v>0</v>
      </c>
    </row>
    <row r="14" spans="1:24" x14ac:dyDescent="0.25">
      <c r="A14" s="69" t="s">
        <v>22</v>
      </c>
      <c r="B14" s="70">
        <f>+[4]TAB_DIN_FNC!B14</f>
        <v>899916.53304632427</v>
      </c>
      <c r="C14" s="70">
        <f>+[4]TAB_DIN_FNC!C14</f>
        <v>26499480.004203886</v>
      </c>
      <c r="D14" s="70">
        <f>+[4]TAB_DIN_FNC!D14</f>
        <v>1200578.646737101</v>
      </c>
      <c r="E14" s="70">
        <v>0</v>
      </c>
      <c r="F14" s="70">
        <f>+[4]TAB_DIN_FNC!E14</f>
        <v>0</v>
      </c>
      <c r="G14" s="70">
        <f>+[4]TAB_DIN_FNC!F14</f>
        <v>0</v>
      </c>
      <c r="H14" s="72">
        <v>0</v>
      </c>
      <c r="I14" s="70">
        <f>+[4]TAB_DIN_FNC!G14</f>
        <v>1212358.1581914029</v>
      </c>
      <c r="J14" s="70">
        <f>+[4]TAB_DIN_FNC!H14</f>
        <v>0</v>
      </c>
      <c r="K14" s="70">
        <v>0</v>
      </c>
      <c r="L14" s="70">
        <f t="shared" si="0"/>
        <v>29812333.342178714</v>
      </c>
      <c r="N14" s="69" t="s">
        <v>22</v>
      </c>
      <c r="O14" s="5">
        <f>B14/[4]Formato_Análises_FNC!$M$31</f>
        <v>2.081460494761953E-3</v>
      </c>
      <c r="P14" s="5">
        <f>C14/[4]Formato_Análises_FNC!$M$31</f>
        <v>6.1291929567922933E-2</v>
      </c>
      <c r="Q14" s="5">
        <f>D14/[4]Formato_Análises_FNC!$M$31</f>
        <v>2.7768764460619211E-3</v>
      </c>
      <c r="R14" s="5">
        <f>E14/[4]Formato_Análises_FNC!$M$31</f>
        <v>0</v>
      </c>
      <c r="S14" s="5">
        <f>F14/[4]Formato_Análises_FNC!$M$31</f>
        <v>0</v>
      </c>
      <c r="T14" s="5">
        <f>G14/[4]Formato_Análises_FNC!$M$31</f>
        <v>0</v>
      </c>
      <c r="U14" s="5">
        <f>H14/[4]Formato_Análises_FNC!$M$31</f>
        <v>0</v>
      </c>
      <c r="V14" s="5">
        <f>I14/[4]Formato_Análises_FNC!$M$31</f>
        <v>2.8041218480957374E-3</v>
      </c>
      <c r="W14" s="5">
        <f>J14/[4]Formato_Análises_FNC!$M$31</f>
        <v>0</v>
      </c>
      <c r="X14" s="5">
        <f>K14/[4]Formato_Análises_FNC!$M$31</f>
        <v>0</v>
      </c>
    </row>
    <row r="15" spans="1:24" x14ac:dyDescent="0.25">
      <c r="A15" s="69" t="s">
        <v>23</v>
      </c>
      <c r="B15" s="70">
        <f>+[4]TAB_DIN_FNC!B15</f>
        <v>0</v>
      </c>
      <c r="C15" s="70">
        <f>+[4]TAB_DIN_FNC!C15</f>
        <v>13113440.830803918</v>
      </c>
      <c r="D15" s="70">
        <f>+[4]TAB_DIN_FNC!D15</f>
        <v>0</v>
      </c>
      <c r="E15" s="70">
        <v>0</v>
      </c>
      <c r="F15" s="70">
        <f>+[4]TAB_DIN_FNC!E15</f>
        <v>0</v>
      </c>
      <c r="G15" s="70">
        <f>+[4]TAB_DIN_FNC!F15</f>
        <v>0</v>
      </c>
      <c r="H15" s="72">
        <v>0</v>
      </c>
      <c r="I15" s="70">
        <f>+[4]TAB_DIN_FNC!G15</f>
        <v>0</v>
      </c>
      <c r="J15" s="70">
        <f>+[4]TAB_DIN_FNC!H15</f>
        <v>0</v>
      </c>
      <c r="K15" s="70">
        <v>0</v>
      </c>
      <c r="L15" s="70">
        <f t="shared" si="0"/>
        <v>13113440.830803918</v>
      </c>
      <c r="N15" s="69" t="s">
        <v>23</v>
      </c>
      <c r="O15" s="5">
        <f>B15/[4]Formato_Análises_FNC!$M$31</f>
        <v>0</v>
      </c>
      <c r="P15" s="5">
        <f>C15/[4]Formato_Análises_FNC!$M$31</f>
        <v>3.0330711835373815E-2</v>
      </c>
      <c r="Q15" s="5">
        <f>D15/[4]Formato_Análises_FNC!$M$31</f>
        <v>0</v>
      </c>
      <c r="R15" s="5">
        <f>E15/[4]Formato_Análises_FNC!$M$31</f>
        <v>0</v>
      </c>
      <c r="S15" s="5">
        <f>F15/[4]Formato_Análises_FNC!$M$31</f>
        <v>0</v>
      </c>
      <c r="T15" s="5">
        <f>G15/[4]Formato_Análises_FNC!$M$31</f>
        <v>0</v>
      </c>
      <c r="U15" s="5">
        <f>H15/[4]Formato_Análises_FNC!$M$31</f>
        <v>0</v>
      </c>
      <c r="V15" s="5">
        <f>I15/[4]Formato_Análises_FNC!$M$31</f>
        <v>0</v>
      </c>
      <c r="W15" s="5">
        <f>J15/[4]Formato_Análises_FNC!$M$31</f>
        <v>0</v>
      </c>
      <c r="X15" s="5">
        <f>K15/[4]Formato_Análises_FNC!$M$31</f>
        <v>0</v>
      </c>
    </row>
    <row r="16" spans="1:24" x14ac:dyDescent="0.25">
      <c r="A16" s="69" t="s">
        <v>24</v>
      </c>
      <c r="B16" s="70">
        <f>+[4]TAB_DIN_FNC!B16</f>
        <v>0</v>
      </c>
      <c r="C16" s="70">
        <f>+[4]TAB_DIN_FNC!C16</f>
        <v>6785397.7106602686</v>
      </c>
      <c r="D16" s="70">
        <f>+[4]TAB_DIN_FNC!D16</f>
        <v>89991.653304632418</v>
      </c>
      <c r="E16" s="70">
        <v>0</v>
      </c>
      <c r="F16" s="70">
        <f>+[4]TAB_DIN_FNC!E16</f>
        <v>0</v>
      </c>
      <c r="G16" s="70">
        <f>+[4]TAB_DIN_FNC!F16</f>
        <v>0</v>
      </c>
      <c r="H16" s="72">
        <v>0</v>
      </c>
      <c r="I16" s="70">
        <f>+[4]TAB_DIN_FNC!G16</f>
        <v>0</v>
      </c>
      <c r="J16" s="70">
        <f>+[4]TAB_DIN_FNC!H16</f>
        <v>0</v>
      </c>
      <c r="K16" s="70">
        <v>0</v>
      </c>
      <c r="L16" s="70">
        <f t="shared" si="0"/>
        <v>6875389.3639649013</v>
      </c>
      <c r="N16" s="69" t="s">
        <v>24</v>
      </c>
      <c r="O16" s="5">
        <f>B16/[4]Formato_Análises_FNC!$M$31</f>
        <v>0</v>
      </c>
      <c r="P16" s="5">
        <f>C16/[4]Formato_Análises_FNC!$M$31</f>
        <v>1.5694274699207599E-2</v>
      </c>
      <c r="Q16" s="5">
        <f>D16/[4]Formato_Análises_FNC!$M$31</f>
        <v>2.0814604947619529E-4</v>
      </c>
      <c r="R16" s="5">
        <f>E16/[4]Formato_Análises_FNC!$M$31</f>
        <v>0</v>
      </c>
      <c r="S16" s="5">
        <f>F16/[4]Formato_Análises_FNC!$M$31</f>
        <v>0</v>
      </c>
      <c r="T16" s="5">
        <f>G16/[4]Formato_Análises_FNC!$M$31</f>
        <v>0</v>
      </c>
      <c r="U16" s="5">
        <f>H16/[4]Formato_Análises_FNC!$M$31</f>
        <v>0</v>
      </c>
      <c r="V16" s="5">
        <f>I16/[4]Formato_Análises_FNC!$M$31</f>
        <v>0</v>
      </c>
      <c r="W16" s="5">
        <f>J16/[4]Formato_Análises_FNC!$M$31</f>
        <v>0</v>
      </c>
      <c r="X16" s="5">
        <f>K16/[4]Formato_Análises_FNC!$M$31</f>
        <v>0</v>
      </c>
    </row>
    <row r="17" spans="1:24" x14ac:dyDescent="0.25">
      <c r="A17" s="69" t="s">
        <v>25</v>
      </c>
      <c r="B17" s="70">
        <f>+[4]TAB_DIN_FNC!B17</f>
        <v>160563.77376435962</v>
      </c>
      <c r="C17" s="70">
        <f>+[4]TAB_DIN_FNC!C17</f>
        <v>30696668.342406929</v>
      </c>
      <c r="D17" s="70">
        <f>+[4]TAB_DIN_FNC!D17</f>
        <v>0</v>
      </c>
      <c r="E17" s="70">
        <v>0</v>
      </c>
      <c r="F17" s="70">
        <f>+[4]TAB_DIN_FNC!E17</f>
        <v>0</v>
      </c>
      <c r="G17" s="70">
        <f>+[4]TAB_DIN_FNC!F17</f>
        <v>0</v>
      </c>
      <c r="H17" s="72">
        <v>0</v>
      </c>
      <c r="I17" s="70">
        <f>+[4]TAB_DIN_FNC!G17</f>
        <v>0</v>
      </c>
      <c r="J17" s="70">
        <f>+[4]TAB_DIN_FNC!H17</f>
        <v>0</v>
      </c>
      <c r="K17" s="70">
        <v>0</v>
      </c>
      <c r="L17" s="70">
        <f t="shared" si="0"/>
        <v>30857232.116171289</v>
      </c>
      <c r="N17" s="69" t="s">
        <v>25</v>
      </c>
      <c r="O17" s="5">
        <f>B17/[4]Formato_Análises_FNC!$M$31</f>
        <v>3.7137572175619373E-4</v>
      </c>
      <c r="P17" s="5">
        <f>C17/[4]Formato_Análises_FNC!$M$31</f>
        <v>7.0999809570384778E-2</v>
      </c>
      <c r="Q17" s="5">
        <f>D17/[4]Formato_Análises_FNC!$M$31</f>
        <v>0</v>
      </c>
      <c r="R17" s="5">
        <f>E17/[4]Formato_Análises_FNC!$M$31</f>
        <v>0</v>
      </c>
      <c r="S17" s="5">
        <f>F17/[4]Formato_Análises_FNC!$M$31</f>
        <v>0</v>
      </c>
      <c r="T17" s="5">
        <f>G17/[4]Formato_Análises_FNC!$M$31</f>
        <v>0</v>
      </c>
      <c r="U17" s="5">
        <f>H17/[4]Formato_Análises_FNC!$M$31</f>
        <v>0</v>
      </c>
      <c r="V17" s="5">
        <f>I17/[4]Formato_Análises_FNC!$M$31</f>
        <v>0</v>
      </c>
      <c r="W17" s="5">
        <f>J17/[4]Formato_Análises_FNC!$M$31</f>
        <v>0</v>
      </c>
      <c r="X17" s="5">
        <f>K17/[4]Formato_Análises_FNC!$M$31</f>
        <v>0</v>
      </c>
    </row>
    <row r="18" spans="1:24" x14ac:dyDescent="0.25">
      <c r="A18" s="69" t="s">
        <v>26</v>
      </c>
      <c r="B18" s="70">
        <f>+[4]TAB_DIN_FNC!B18</f>
        <v>0</v>
      </c>
      <c r="C18" s="70">
        <f>+[4]TAB_DIN_FNC!C18</f>
        <v>5208716.8932721242</v>
      </c>
      <c r="D18" s="70">
        <f>+[4]TAB_DIN_FNC!D18</f>
        <v>71993.322643705935</v>
      </c>
      <c r="E18" s="70">
        <v>0</v>
      </c>
      <c r="F18" s="70">
        <f>+[4]TAB_DIN_FNC!E18</f>
        <v>0</v>
      </c>
      <c r="G18" s="70">
        <f>+[4]TAB_DIN_FNC!F18</f>
        <v>0</v>
      </c>
      <c r="H18" s="72">
        <v>0</v>
      </c>
      <c r="I18" s="70">
        <f>+[4]TAB_DIN_FNC!G18</f>
        <v>627604.66987941228</v>
      </c>
      <c r="J18" s="70">
        <f>+[4]TAB_DIN_FNC!H18</f>
        <v>0</v>
      </c>
      <c r="K18" s="70">
        <v>0</v>
      </c>
      <c r="L18" s="70">
        <f t="shared" si="0"/>
        <v>5908314.8857952422</v>
      </c>
      <c r="N18" s="69" t="s">
        <v>26</v>
      </c>
      <c r="O18" s="5">
        <f>B18/[4]Formato_Análises_FNC!$M$31</f>
        <v>0</v>
      </c>
      <c r="P18" s="5">
        <f>C18/[4]Formato_Análises_FNC!$M$31</f>
        <v>1.2047493343682183E-2</v>
      </c>
      <c r="Q18" s="5">
        <f>D18/[4]Formato_Análises_FNC!$M$31</f>
        <v>1.6651683958095621E-4</v>
      </c>
      <c r="R18" s="5">
        <f>E18/[4]Formato_Análises_FNC!$M$31</f>
        <v>0</v>
      </c>
      <c r="S18" s="5">
        <f>F18/[4]Formato_Análises_FNC!$M$31</f>
        <v>0</v>
      </c>
      <c r="T18" s="5">
        <f>G18/[4]Formato_Análises_FNC!$M$31</f>
        <v>0</v>
      </c>
      <c r="U18" s="5">
        <f>H18/[4]Formato_Análises_FNC!$M$31</f>
        <v>0</v>
      </c>
      <c r="V18" s="5">
        <f>I18/[4]Formato_Análises_FNC!$M$31</f>
        <v>1.4516172097205691E-3</v>
      </c>
      <c r="W18" s="5">
        <f>J18/[4]Formato_Análises_FNC!$M$31</f>
        <v>0</v>
      </c>
      <c r="X18" s="5">
        <f>K18/[4]Formato_Análises_FNC!$M$31</f>
        <v>0</v>
      </c>
    </row>
    <row r="19" spans="1:24" x14ac:dyDescent="0.25">
      <c r="A19" s="69" t="s">
        <v>27</v>
      </c>
      <c r="B19" s="70">
        <f>+[4]TAB_DIN_FNC!B19</f>
        <v>0</v>
      </c>
      <c r="C19" s="70">
        <f>+[4]TAB_DIN_FNC!C19</f>
        <v>0</v>
      </c>
      <c r="D19" s="70">
        <f>+[4]TAB_DIN_FNC!D19</f>
        <v>0</v>
      </c>
      <c r="F19" s="70">
        <f>+[4]TAB_DIN_FNC!E19</f>
        <v>0</v>
      </c>
      <c r="G19" s="70">
        <f>+[4]TAB_DIN_FNC!F19</f>
        <v>0</v>
      </c>
      <c r="I19" s="70">
        <f>+[4]TAB_DIN_FNC!G19</f>
        <v>0</v>
      </c>
      <c r="J19" s="70">
        <f>+[4]TAB_DIN_FNC!H19</f>
        <v>0</v>
      </c>
      <c r="K19" s="70">
        <v>0</v>
      </c>
      <c r="L19" s="70">
        <f t="shared" si="0"/>
        <v>0</v>
      </c>
      <c r="N19" s="69" t="s">
        <v>27</v>
      </c>
      <c r="O19" s="5">
        <f>B19/[4]Formato_Análises_FNC!$M$31</f>
        <v>0</v>
      </c>
      <c r="P19" s="5">
        <f>C19/[4]Formato_Análises_FNC!$M$31</f>
        <v>0</v>
      </c>
      <c r="Q19" s="5">
        <f>D19/[4]Formato_Análises_FNC!$M$31</f>
        <v>0</v>
      </c>
      <c r="R19" s="5">
        <f>E19/[4]Formato_Análises_FNC!$M$31</f>
        <v>0</v>
      </c>
      <c r="S19" s="5">
        <f>F19/[4]Formato_Análises_FNC!$M$31</f>
        <v>0</v>
      </c>
      <c r="T19" s="5">
        <f>G19/[4]Formato_Análises_FNC!$M$31</f>
        <v>0</v>
      </c>
      <c r="U19" s="5">
        <f>H19/[4]Formato_Análises_FNC!$M$31</f>
        <v>0</v>
      </c>
      <c r="V19" s="5">
        <f>I19/[4]Formato_Análises_FNC!$M$31</f>
        <v>0</v>
      </c>
      <c r="W19" s="5">
        <f>J19/[4]Formato_Análises_FNC!$M$31</f>
        <v>0</v>
      </c>
      <c r="X19" s="5">
        <f>K19/[4]Formato_Análises_FNC!$M$31</f>
        <v>0</v>
      </c>
    </row>
    <row r="20" spans="1:24" x14ac:dyDescent="0.25">
      <c r="A20" s="69" t="s">
        <v>28</v>
      </c>
      <c r="B20" s="70">
        <f>+[4]TAB_DIN_FNC!B20</f>
        <v>0</v>
      </c>
      <c r="C20" s="70">
        <f>+[4]TAB_DIN_FNC!C20</f>
        <v>36471062.419311836</v>
      </c>
      <c r="D20" s="70">
        <f>+[4]TAB_DIN_FNC!D20</f>
        <v>1550374.4032991412</v>
      </c>
      <c r="E20" s="70">
        <v>0</v>
      </c>
      <c r="F20" s="70">
        <f>+[4]TAB_DIN_FNC!E20</f>
        <v>0</v>
      </c>
      <c r="G20" s="70">
        <f>+[4]TAB_DIN_FNC!F20</f>
        <v>899916.53304632427</v>
      </c>
      <c r="H20" s="72">
        <v>0</v>
      </c>
      <c r="I20" s="70">
        <f>+[4]TAB_DIN_FNC!G20</f>
        <v>0</v>
      </c>
      <c r="J20" s="70">
        <f>+[4]TAB_DIN_FNC!H20</f>
        <v>422447.53013464541</v>
      </c>
      <c r="K20" s="70">
        <v>0</v>
      </c>
      <c r="L20" s="70">
        <f t="shared" si="0"/>
        <v>39343800.88579195</v>
      </c>
      <c r="N20" s="69" t="s">
        <v>28</v>
      </c>
      <c r="O20" s="5">
        <f>B20/[4]Formato_Análises_FNC!$M$31</f>
        <v>0</v>
      </c>
      <c r="P20" s="5">
        <f>C20/[4]Formato_Análises_FNC!$M$31</f>
        <v>8.4355685044278622E-2</v>
      </c>
      <c r="Q20" s="5">
        <f>D20/[4]Formato_Análises_FNC!$M$31</f>
        <v>3.5859359774549028E-3</v>
      </c>
      <c r="R20" s="5">
        <f>E20/[4]Formato_Análises_FNC!$M$31</f>
        <v>0</v>
      </c>
      <c r="S20" s="5">
        <f>F20/[4]Formato_Análises_FNC!$M$31</f>
        <v>0</v>
      </c>
      <c r="T20" s="5">
        <f>G20/[4]Formato_Análises_FNC!$M$31</f>
        <v>2.081460494761953E-3</v>
      </c>
      <c r="U20" s="5">
        <f>H20/[4]Formato_Análises_FNC!$M$31</f>
        <v>0</v>
      </c>
      <c r="V20" s="5">
        <f>I20/[4]Formato_Análises_FNC!$M$31</f>
        <v>0</v>
      </c>
      <c r="W20" s="5">
        <f>J20/[4]Formato_Análises_FNC!$M$31</f>
        <v>9.7709933398874523E-4</v>
      </c>
      <c r="X20" s="5">
        <f>K20/[4]Formato_Análises_FNC!$M$31</f>
        <v>0</v>
      </c>
    </row>
    <row r="21" spans="1:24" x14ac:dyDescent="0.25">
      <c r="A21" s="69" t="s">
        <v>29</v>
      </c>
      <c r="B21" s="70">
        <f>+[4]TAB_DIN_FNC!B21</f>
        <v>0</v>
      </c>
      <c r="C21" s="70">
        <f>+[4]TAB_DIN_FNC!C21</f>
        <v>27811606.18494498</v>
      </c>
      <c r="D21" s="70">
        <f>+[4]TAB_DIN_FNC!D21</f>
        <v>823603.61104399583</v>
      </c>
      <c r="E21" s="70">
        <v>0</v>
      </c>
      <c r="F21" s="70">
        <f>+[4]TAB_DIN_FNC!E21</f>
        <v>0</v>
      </c>
      <c r="G21" s="70">
        <f>+[4]TAB_DIN_FNC!F21</f>
        <v>88191.820238539774</v>
      </c>
      <c r="H21" s="72">
        <v>0</v>
      </c>
      <c r="I21" s="70">
        <f>+[4]TAB_DIN_FNC!G21</f>
        <v>763264.20750323986</v>
      </c>
      <c r="J21" s="70">
        <f>+[4]TAB_DIN_FNC!H21</f>
        <v>2986023.2533544931</v>
      </c>
      <c r="K21" s="70">
        <v>0</v>
      </c>
      <c r="L21" s="70">
        <f t="shared" si="0"/>
        <v>32472689.077085249</v>
      </c>
      <c r="N21" s="69" t="s">
        <v>29</v>
      </c>
      <c r="O21" s="5">
        <f>B21/[4]Formato_Análises_FNC!$M$31</f>
        <v>0</v>
      </c>
      <c r="P21" s="5">
        <f>C21/[4]Formato_Análises_FNC!$M$31</f>
        <v>6.432680970298417E-2</v>
      </c>
      <c r="Q21" s="5">
        <f>D21/[4]Formato_Análises_FNC!$M$31</f>
        <v>1.9049526448061389E-3</v>
      </c>
      <c r="R21" s="5">
        <f>E21/[4]Formato_Análises_FNC!$M$31</f>
        <v>0</v>
      </c>
      <c r="S21" s="5">
        <f>F21/[4]Formato_Análises_FNC!$M$31</f>
        <v>0</v>
      </c>
      <c r="T21" s="5">
        <f>G21/[4]Formato_Análises_FNC!$M$31</f>
        <v>2.0398312848667139E-4</v>
      </c>
      <c r="U21" s="5">
        <f>H21/[4]Formato_Análises_FNC!$M$31</f>
        <v>0</v>
      </c>
      <c r="V21" s="5">
        <f>I21/[4]Formato_Análises_FNC!$M$31</f>
        <v>1.7653907186323502E-3</v>
      </c>
      <c r="W21" s="5">
        <f>J21/[4]Formato_Análises_FNC!$M$31</f>
        <v>6.9065176714316464E-3</v>
      </c>
      <c r="X21" s="5">
        <f>K21/[4]Formato_Análises_FNC!$M$31</f>
        <v>0</v>
      </c>
    </row>
    <row r="22" spans="1:24" x14ac:dyDescent="0.25">
      <c r="A22" s="69" t="s">
        <v>30</v>
      </c>
      <c r="B22" s="70">
        <f>+[4]TAB_DIN_FNC!B22</f>
        <v>0</v>
      </c>
      <c r="C22" s="70">
        <f>+[4]TAB_DIN_FNC!C22</f>
        <v>620693.95884552028</v>
      </c>
      <c r="D22" s="70">
        <f>+[4]TAB_DIN_FNC!D22</f>
        <v>507012.97471829911</v>
      </c>
      <c r="E22" s="70">
        <v>0</v>
      </c>
      <c r="F22" s="70">
        <f>+[4]TAB_DIN_FNC!E22</f>
        <v>0</v>
      </c>
      <c r="G22" s="70">
        <f>+[4]TAB_DIN_FNC!F22</f>
        <v>0</v>
      </c>
      <c r="H22" s="72">
        <v>0</v>
      </c>
      <c r="I22" s="70">
        <f>+[4]TAB_DIN_FNC!G22</f>
        <v>0</v>
      </c>
      <c r="J22" s="70">
        <f>+[4]TAB_DIN_FNC!H22</f>
        <v>53994.991982779451</v>
      </c>
      <c r="K22" s="70">
        <v>0</v>
      </c>
      <c r="L22" s="70">
        <f t="shared" si="0"/>
        <v>1181701.9255465989</v>
      </c>
      <c r="N22" s="69" t="s">
        <v>30</v>
      </c>
      <c r="O22" s="5">
        <f>B22/[4]Formato_Análises_FNC!$M$31</f>
        <v>0</v>
      </c>
      <c r="P22" s="5">
        <f>C22/[4]Formato_Análises_FNC!$M$31</f>
        <v>1.4356330917723536E-3</v>
      </c>
      <c r="Q22" s="5">
        <f>D22/[4]Formato_Análises_FNC!$M$31</f>
        <v>1.1726948427488843E-3</v>
      </c>
      <c r="R22" s="5">
        <f>E22/[4]Formato_Análises_FNC!$M$31</f>
        <v>0</v>
      </c>
      <c r="S22" s="5">
        <f>F22/[4]Formato_Análises_FNC!$M$31</f>
        <v>0</v>
      </c>
      <c r="T22" s="5">
        <f>G22/[4]Formato_Análises_FNC!$M$31</f>
        <v>0</v>
      </c>
      <c r="U22" s="5">
        <f>H22/[4]Formato_Análises_FNC!$M$31</f>
        <v>0</v>
      </c>
      <c r="V22" s="5">
        <f>I22/[4]Formato_Análises_FNC!$M$31</f>
        <v>0</v>
      </c>
      <c r="W22" s="5">
        <f>J22/[4]Formato_Análises_FNC!$M$31</f>
        <v>1.2488762968571715E-4</v>
      </c>
      <c r="X22" s="5">
        <f>K22/[4]Formato_Análises_FNC!$M$31</f>
        <v>0</v>
      </c>
    </row>
    <row r="23" spans="1:24" x14ac:dyDescent="0.25">
      <c r="A23" s="69" t="s">
        <v>31</v>
      </c>
      <c r="B23" s="70">
        <f>+[4]TAB_DIN_FNC!B23</f>
        <v>0</v>
      </c>
      <c r="C23" s="70">
        <f>+[4]TAB_DIN_FNC!C23</f>
        <v>41200081.34240824</v>
      </c>
      <c r="D23" s="70">
        <f>+[4]TAB_DIN_FNC!D23</f>
        <v>10190744.81186988</v>
      </c>
      <c r="E23" s="70">
        <v>0</v>
      </c>
      <c r="F23" s="70">
        <f>+[4]TAB_DIN_FNC!E23</f>
        <v>0</v>
      </c>
      <c r="G23" s="70">
        <f>+[4]TAB_DIN_FNC!F23</f>
        <v>0</v>
      </c>
      <c r="H23" s="72">
        <v>0</v>
      </c>
      <c r="I23" s="70">
        <f>+[4]TAB_DIN_FNC!G23</f>
        <v>354207.14740703325</v>
      </c>
      <c r="J23" s="70">
        <f>+[4]TAB_DIN_FNC!H23</f>
        <v>580899.72174753447</v>
      </c>
      <c r="K23" s="70">
        <v>0</v>
      </c>
      <c r="L23" s="70">
        <f t="shared" si="0"/>
        <v>52325933.023432687</v>
      </c>
      <c r="N23" s="69" t="s">
        <v>31</v>
      </c>
      <c r="O23" s="5">
        <f>B23/[4]Formato_Análises_FNC!$M$31</f>
        <v>0</v>
      </c>
      <c r="P23" s="5">
        <f>C23/[4]Formato_Análises_FNC!$M$31</f>
        <v>9.5293661740946542E-2</v>
      </c>
      <c r="Q23" s="5">
        <f>D23/[4]Formato_Análises_FNC!$M$31</f>
        <v>2.3570666788733829E-2</v>
      </c>
      <c r="R23" s="5">
        <f>E23/[4]Formato_Análises_FNC!$M$31</f>
        <v>0</v>
      </c>
      <c r="S23" s="5">
        <f>F23/[4]Formato_Análises_FNC!$M$31</f>
        <v>0</v>
      </c>
      <c r="T23" s="5">
        <f>G23/[4]Formato_Análises_FNC!$M$31</f>
        <v>0</v>
      </c>
      <c r="U23" s="5">
        <f>H23/[4]Formato_Análises_FNC!$M$31</f>
        <v>0</v>
      </c>
      <c r="V23" s="5">
        <f>I23/[4]Formato_Análises_FNC!$M$31</f>
        <v>8.1926285073830474E-4</v>
      </c>
      <c r="W23" s="5">
        <f>J23/[4]Formato_Análises_FNC!$M$31</f>
        <v>1.3435910752108197E-3</v>
      </c>
      <c r="X23" s="5">
        <f>K23/[4]Formato_Análises_FNC!$M$31</f>
        <v>0</v>
      </c>
    </row>
    <row r="24" spans="1:24" x14ac:dyDescent="0.25">
      <c r="A24" s="69" t="s">
        <v>32</v>
      </c>
      <c r="B24" s="70">
        <f>+[4]TAB_DIN_FNC!B24</f>
        <v>4334047.7705370439</v>
      </c>
      <c r="C24" s="70">
        <f>+[4]TAB_DIN_FNC!C24</f>
        <v>14208575.105470821</v>
      </c>
      <c r="D24" s="70">
        <f>+[4]TAB_DIN_FNC!D24</f>
        <v>25310869.149458129</v>
      </c>
      <c r="E24" s="70">
        <v>0</v>
      </c>
      <c r="F24" s="70">
        <f>+[4]TAB_DIN_FNC!E24</f>
        <v>0</v>
      </c>
      <c r="G24" s="70">
        <f>+[4]TAB_DIN_FNC!F24</f>
        <v>4058695.5573615665</v>
      </c>
      <c r="H24" s="72">
        <v>0</v>
      </c>
      <c r="I24" s="70">
        <f>+[4]TAB_DIN_FNC!G24</f>
        <v>575946.58114964748</v>
      </c>
      <c r="J24" s="70">
        <f>+[4]TAB_DIN_FNC!H24</f>
        <v>1749909.4764886773</v>
      </c>
      <c r="K24" s="70">
        <v>0</v>
      </c>
      <c r="L24" s="70">
        <f t="shared" si="0"/>
        <v>50238043.640465885</v>
      </c>
      <c r="N24" s="69" t="s">
        <v>32</v>
      </c>
      <c r="O24" s="5">
        <f>B24/[4]Formato_Análises_FNC!$M$31</f>
        <v>1.0024428805909714E-2</v>
      </c>
      <c r="P24" s="5">
        <f>C24/[4]Formato_Análises_FNC!$M$31</f>
        <v>3.2863700890995051E-2</v>
      </c>
      <c r="Q24" s="5">
        <f>D24/[4]Formato_Análises_FNC!$M$31</f>
        <v>5.854273400705954E-2</v>
      </c>
      <c r="R24" s="5">
        <f>E24/[4]Formato_Análises_FNC!$M$31</f>
        <v>0</v>
      </c>
      <c r="S24" s="5">
        <f>F24/[4]Formato_Análises_FNC!$M$31</f>
        <v>0</v>
      </c>
      <c r="T24" s="5">
        <f>G24/[4]Formato_Análises_FNC!$M$31</f>
        <v>9.3875533482159889E-3</v>
      </c>
      <c r="U24" s="5">
        <f>H24/[4]Formato_Análises_FNC!$M$31</f>
        <v>0</v>
      </c>
      <c r="V24" s="5">
        <f>I24/[4]Formato_Análises_FNC!$M$31</f>
        <v>1.3321347166476497E-3</v>
      </c>
      <c r="W24" s="5">
        <f>J24/[4]Formato_Análises_FNC!$M$31</f>
        <v>4.047450303408591E-3</v>
      </c>
      <c r="X24" s="5">
        <f>K24/[4]Formato_Análises_FNC!$M$31</f>
        <v>0</v>
      </c>
    </row>
    <row r="25" spans="1:24" x14ac:dyDescent="0.25">
      <c r="A25" s="69" t="s">
        <v>33</v>
      </c>
      <c r="B25" s="70">
        <f>+[4]TAB_DIN_FNC!B25</f>
        <v>1889149.781997496</v>
      </c>
      <c r="C25" s="70">
        <f>+[4]TAB_DIN_FNC!C25</f>
        <v>3120812.5716908653</v>
      </c>
      <c r="D25" s="70">
        <f>+[4]TAB_DIN_FNC!D25</f>
        <v>89991.653304632418</v>
      </c>
      <c r="E25" s="70">
        <v>0</v>
      </c>
      <c r="F25" s="70">
        <f>+[4]TAB_DIN_FNC!E25</f>
        <v>0</v>
      </c>
      <c r="G25" s="70">
        <f>+[4]TAB_DIN_FNC!F25</f>
        <v>0</v>
      </c>
      <c r="H25" s="72">
        <v>0</v>
      </c>
      <c r="I25" s="70">
        <f>+[4]TAB_DIN_FNC!G25</f>
        <v>0</v>
      </c>
      <c r="J25" s="70">
        <f>+[4]TAB_DIN_FNC!H25</f>
        <v>593944.22787400882</v>
      </c>
      <c r="K25" s="70">
        <v>0</v>
      </c>
      <c r="L25" s="70">
        <f t="shared" si="0"/>
        <v>5693898.2348670028</v>
      </c>
      <c r="N25" s="69" t="s">
        <v>33</v>
      </c>
      <c r="O25" s="5">
        <f>B25/[4]Formato_Análises_FNC!$M$31</f>
        <v>4.3695059436290292E-3</v>
      </c>
      <c r="P25" s="5">
        <f>C25/[4]Formato_Análises_FNC!$M$31</f>
        <v>7.2182784080449935E-3</v>
      </c>
      <c r="Q25" s="5">
        <f>D25/[4]Formato_Análises_FNC!$M$31</f>
        <v>2.0814604947619529E-4</v>
      </c>
      <c r="R25" s="5">
        <f>E25/[4]Formato_Análises_FNC!$M$31</f>
        <v>0</v>
      </c>
      <c r="S25" s="5">
        <f>F25/[4]Formato_Análises_FNC!$M$31</f>
        <v>0</v>
      </c>
      <c r="T25" s="5">
        <f>G25/[4]Formato_Análises_FNC!$M$31</f>
        <v>0</v>
      </c>
      <c r="U25" s="5">
        <f>H25/[4]Formato_Análises_FNC!$M$31</f>
        <v>0</v>
      </c>
      <c r="V25" s="5">
        <f>I25/[4]Formato_Análises_FNC!$M$31</f>
        <v>0</v>
      </c>
      <c r="W25" s="5">
        <f>J25/[4]Formato_Análises_FNC!$M$31</f>
        <v>1.3737623446329126E-3</v>
      </c>
      <c r="X25" s="5">
        <f>K25/[4]Formato_Análises_FNC!$M$31</f>
        <v>0</v>
      </c>
    </row>
    <row r="26" spans="1:24" x14ac:dyDescent="0.25">
      <c r="A26" s="69" t="s">
        <v>34</v>
      </c>
      <c r="B26" s="70">
        <f>+[4]TAB_DIN_FNC!B26</f>
        <v>802772.34313703957</v>
      </c>
      <c r="C26" s="70">
        <f>+[4]TAB_DIN_FNC!C26</f>
        <v>15555006.662399897</v>
      </c>
      <c r="D26" s="70">
        <f>+[4]TAB_DIN_FNC!D26</f>
        <v>215979.9679311178</v>
      </c>
      <c r="E26" s="70">
        <v>0</v>
      </c>
      <c r="F26" s="70">
        <f>+[4]TAB_DIN_FNC!E26</f>
        <v>0</v>
      </c>
      <c r="G26" s="70">
        <f>+[4]TAB_DIN_FNC!F26</f>
        <v>84030.606189733575</v>
      </c>
      <c r="H26" s="72">
        <v>0</v>
      </c>
      <c r="I26" s="70">
        <f>+[4]TAB_DIN_FNC!G26</f>
        <v>0</v>
      </c>
      <c r="J26" s="70">
        <f>+[4]TAB_DIN_FNC!H26</f>
        <v>0</v>
      </c>
      <c r="K26" s="70">
        <v>0</v>
      </c>
      <c r="L26" s="70">
        <f t="shared" si="0"/>
        <v>16657789.579657787</v>
      </c>
      <c r="N26" s="69" t="s">
        <v>34</v>
      </c>
      <c r="O26" s="5">
        <f>B26/[4]Formato_Análises_FNC!$M$31</f>
        <v>1.8567709972733895E-3</v>
      </c>
      <c r="P26" s="5">
        <f>C26/[4]Formato_Análises_FNC!$M$31</f>
        <v>3.5977927590622134E-2</v>
      </c>
      <c r="Q26" s="5">
        <f>D26/[4]Formato_Análises_FNC!$M$31</f>
        <v>4.9955051874286862E-4</v>
      </c>
      <c r="R26" s="5">
        <f>E26/[4]Formato_Análises_FNC!$M$31</f>
        <v>0</v>
      </c>
      <c r="S26" s="5">
        <f>F26/[4]Formato_Análises_FNC!$M$31</f>
        <v>0</v>
      </c>
      <c r="T26" s="5">
        <f>G26/[4]Formato_Análises_FNC!$M$31</f>
        <v>1.9435845515889213E-4</v>
      </c>
      <c r="U26" s="5">
        <f>H26/[4]Formato_Análises_FNC!$M$31</f>
        <v>0</v>
      </c>
      <c r="V26" s="5">
        <f>I26/[4]Formato_Análises_FNC!$M$31</f>
        <v>0</v>
      </c>
      <c r="W26" s="5">
        <f>J26/[4]Formato_Análises_FNC!$M$31</f>
        <v>0</v>
      </c>
      <c r="X26" s="5">
        <f>K26/[4]Formato_Análises_FNC!$M$31</f>
        <v>0</v>
      </c>
    </row>
    <row r="27" spans="1:24" x14ac:dyDescent="0.25">
      <c r="A27" s="69" t="s">
        <v>35</v>
      </c>
      <c r="B27" s="70">
        <f>+[4]TAB_DIN_FNC!B27</f>
        <v>1943819.7113800605</v>
      </c>
      <c r="C27" s="70">
        <f>+[4]TAB_DIN_FNC!C27</f>
        <v>5898182.4195780531</v>
      </c>
      <c r="D27" s="70">
        <f>+[4]TAB_DIN_FNC!D27</f>
        <v>125988.31462648539</v>
      </c>
      <c r="E27" s="70">
        <v>0</v>
      </c>
      <c r="F27" s="70">
        <f>+[4]TAB_DIN_FNC!E27</f>
        <v>0</v>
      </c>
      <c r="G27" s="70">
        <f>+[4]TAB_DIN_FNC!F27</f>
        <v>19925.231941485275</v>
      </c>
      <c r="H27" s="72">
        <v>0</v>
      </c>
      <c r="I27" s="70">
        <f>+[4]TAB_DIN_FNC!G27</f>
        <v>150731.69968590068</v>
      </c>
      <c r="J27" s="70">
        <f>+[4]TAB_DIN_FNC!H27</f>
        <v>160336.97679970128</v>
      </c>
      <c r="K27" s="70">
        <v>0</v>
      </c>
      <c r="L27" s="70">
        <f t="shared" si="0"/>
        <v>8298984.3540116856</v>
      </c>
      <c r="N27" s="69" t="s">
        <v>35</v>
      </c>
      <c r="O27" s="5">
        <f>B27/[4]Formato_Análises_FNC!$M$31</f>
        <v>4.4959546686858184E-3</v>
      </c>
      <c r="P27" s="5">
        <f>C27/[4]Formato_Análises_FNC!$M$31</f>
        <v>1.3642191521576615E-2</v>
      </c>
      <c r="Q27" s="5">
        <f>D27/[4]Formato_Análises_FNC!$M$31</f>
        <v>2.9140446926667336E-4</v>
      </c>
      <c r="R27" s="5">
        <f>E27/[4]Formato_Análises_FNC!$M$31</f>
        <v>0</v>
      </c>
      <c r="S27" s="5">
        <f>F27/[4]Formato_Análises_FNC!$M$31</f>
        <v>0</v>
      </c>
      <c r="T27" s="5">
        <f>G27/[4]Formato_Análises_FNC!$M$31</f>
        <v>4.6086033106623351E-5</v>
      </c>
      <c r="U27" s="5">
        <f>H27/[4]Formato_Análises_FNC!$M$31</f>
        <v>0</v>
      </c>
      <c r="V27" s="5">
        <f>I27/[4]Formato_Análises_FNC!$M$31</f>
        <v>3.4863464186225221E-4</v>
      </c>
      <c r="W27" s="5">
        <f>J27/[4]Formato_Análises_FNC!$M$31</f>
        <v>3.7085115208230384E-4</v>
      </c>
      <c r="X27" s="5">
        <f>K27/[4]Formato_Análises_FNC!$M$31</f>
        <v>0</v>
      </c>
    </row>
    <row r="28" spans="1:24" x14ac:dyDescent="0.25">
      <c r="A28" s="69" t="s">
        <v>36</v>
      </c>
      <c r="B28" s="70">
        <f>+[4]TAB_DIN_FNC!B28</f>
        <v>0</v>
      </c>
      <c r="C28" s="70">
        <f>+[4]TAB_DIN_FNC!C28</f>
        <v>8502131.4581865706</v>
      </c>
      <c r="D28" s="70">
        <f>+[4]TAB_DIN_FNC!D28</f>
        <v>89991.653304632418</v>
      </c>
      <c r="E28" s="70">
        <v>0</v>
      </c>
      <c r="F28" s="70">
        <f>+[4]TAB_DIN_FNC!E28</f>
        <v>0</v>
      </c>
      <c r="G28" s="70">
        <f>+[4]TAB_DIN_FNC!F28</f>
        <v>0</v>
      </c>
      <c r="H28" s="72">
        <v>0</v>
      </c>
      <c r="I28" s="70">
        <f>+[4]TAB_DIN_FNC!G28</f>
        <v>21490.006809146224</v>
      </c>
      <c r="J28" s="70">
        <f>+[4]TAB_DIN_FNC!H28</f>
        <v>0</v>
      </c>
      <c r="K28" s="70">
        <v>0</v>
      </c>
      <c r="L28" s="70">
        <f t="shared" si="0"/>
        <v>8613613.1183003504</v>
      </c>
      <c r="N28" s="69" t="s">
        <v>36</v>
      </c>
      <c r="O28" s="5">
        <f>B28/[4]Formato_Análises_FNC!$M$31</f>
        <v>0</v>
      </c>
      <c r="P28" s="5">
        <f>C28/[4]Formato_Análises_FNC!$M$31</f>
        <v>1.9664991253780219E-2</v>
      </c>
      <c r="Q28" s="5">
        <f>D28/[4]Formato_Análises_FNC!$M$31</f>
        <v>2.0814604947619529E-4</v>
      </c>
      <c r="R28" s="5">
        <f>E28/[4]Formato_Análises_FNC!$M$31</f>
        <v>0</v>
      </c>
      <c r="S28" s="5">
        <f>F28/[4]Formato_Análises_FNC!$M$31</f>
        <v>0</v>
      </c>
      <c r="T28" s="5">
        <f>G28/[4]Formato_Análises_FNC!$M$31</f>
        <v>0</v>
      </c>
      <c r="U28" s="5">
        <f>H28/[4]Formato_Análises_FNC!$M$31</f>
        <v>0</v>
      </c>
      <c r="V28" s="5">
        <f>I28/[4]Formato_Análises_FNC!$M$31</f>
        <v>4.9705276614915434E-5</v>
      </c>
      <c r="W28" s="5">
        <f>J28/[4]Formato_Análises_FNC!$M$31</f>
        <v>0</v>
      </c>
      <c r="X28" s="5">
        <f>K28/[4]Formato_Análises_FNC!$M$31</f>
        <v>0</v>
      </c>
    </row>
    <row r="29" spans="1:24" x14ac:dyDescent="0.25">
      <c r="A29" s="69" t="s">
        <v>37</v>
      </c>
      <c r="B29" s="70">
        <f>+[4]TAB_DIN_FNC!B29</f>
        <v>899916.53304632427</v>
      </c>
      <c r="C29" s="70">
        <f>+[4]TAB_DIN_FNC!C29</f>
        <v>8909011.692182662</v>
      </c>
      <c r="D29" s="70">
        <f>+[4]TAB_DIN_FNC!D29</f>
        <v>0</v>
      </c>
      <c r="E29" s="70">
        <v>0</v>
      </c>
      <c r="F29" s="70">
        <f>+[4]TAB_DIN_FNC!E29</f>
        <v>0</v>
      </c>
      <c r="G29" s="70">
        <f>+[4]TAB_DIN_FNC!F29</f>
        <v>0</v>
      </c>
      <c r="H29" s="72">
        <v>0</v>
      </c>
      <c r="I29" s="70">
        <f>+[4]TAB_DIN_FNC!G29</f>
        <v>0</v>
      </c>
      <c r="J29" s="70">
        <f>+[4]TAB_DIN_FNC!H29</f>
        <v>0</v>
      </c>
      <c r="K29" s="70">
        <v>0</v>
      </c>
      <c r="L29" s="70">
        <f t="shared" si="0"/>
        <v>9808928.2252289858</v>
      </c>
      <c r="N29" s="69" t="s">
        <v>37</v>
      </c>
      <c r="O29" s="5">
        <f>B29/[4]Formato_Análises_FNC!$M$31</f>
        <v>2.081460494761953E-3</v>
      </c>
      <c r="P29" s="5">
        <f>C29/[4]Formato_Análises_FNC!$M$31</f>
        <v>2.0606084235254278E-2</v>
      </c>
      <c r="Q29" s="5">
        <f>D29/[4]Formato_Análises_FNC!$M$31</f>
        <v>0</v>
      </c>
      <c r="R29" s="5">
        <f>E29/[4]Formato_Análises_FNC!$M$31</f>
        <v>0</v>
      </c>
      <c r="S29" s="5">
        <f>F29/[4]Formato_Análises_FNC!$M$31</f>
        <v>0</v>
      </c>
      <c r="T29" s="5">
        <f>G29/[4]Formato_Análises_FNC!$M$31</f>
        <v>0</v>
      </c>
      <c r="U29" s="5">
        <f>H29/[4]Formato_Análises_FNC!$M$31</f>
        <v>0</v>
      </c>
      <c r="V29" s="5">
        <f>I29/[4]Formato_Análises_FNC!$M$31</f>
        <v>0</v>
      </c>
      <c r="W29" s="5">
        <f>J29/[4]Formato_Análises_FNC!$M$31</f>
        <v>0</v>
      </c>
      <c r="X29" s="5">
        <f>K29/[4]Formato_Análises_FNC!$M$31</f>
        <v>0</v>
      </c>
    </row>
    <row r="30" spans="1:24" x14ac:dyDescent="0.25">
      <c r="A30" s="69" t="s">
        <v>38</v>
      </c>
      <c r="B30" s="70">
        <f>+[4]TAB_DIN_FNC!B30</f>
        <v>899916.53304632427</v>
      </c>
      <c r="C30" s="70">
        <f>+[4]TAB_DIN_FNC!C30</f>
        <v>10529023.418643665</v>
      </c>
      <c r="D30" s="70">
        <f>+[4]TAB_DIN_FNC!D30</f>
        <v>89991.653304632418</v>
      </c>
      <c r="E30" s="70">
        <v>0</v>
      </c>
      <c r="F30" s="70">
        <f>+[4]TAB_DIN_FNC!E30</f>
        <v>0</v>
      </c>
      <c r="G30" s="70">
        <f>+[4]TAB_DIN_FNC!F30</f>
        <v>0</v>
      </c>
      <c r="H30" s="72">
        <v>0</v>
      </c>
      <c r="I30" s="70">
        <f>+[4]TAB_DIN_FNC!G30</f>
        <v>0</v>
      </c>
      <c r="J30" s="70">
        <f>+[4]TAB_DIN_FNC!H30</f>
        <v>210975.98204911372</v>
      </c>
      <c r="K30" s="70">
        <v>0</v>
      </c>
      <c r="L30" s="70">
        <f t="shared" si="0"/>
        <v>11729907.587043734</v>
      </c>
      <c r="N30" s="69" t="s">
        <v>38</v>
      </c>
      <c r="O30" s="5">
        <f>B30/[4]Formato_Análises_FNC!$M$31</f>
        <v>2.081460494761953E-3</v>
      </c>
      <c r="P30" s="5">
        <f>C30/[4]Formato_Análises_FNC!$M$31</f>
        <v>2.4353087747085642E-2</v>
      </c>
      <c r="Q30" s="5">
        <f>D30/[4]Formato_Análises_FNC!$M$31</f>
        <v>2.0814604947619529E-4</v>
      </c>
      <c r="R30" s="5">
        <f>E30/[4]Formato_Análises_FNC!$M$31</f>
        <v>0</v>
      </c>
      <c r="S30" s="5">
        <f>F30/[4]Formato_Análises_FNC!$M$31</f>
        <v>0</v>
      </c>
      <c r="T30" s="5">
        <f>G30/[4]Formato_Análises_FNC!$M$31</f>
        <v>0</v>
      </c>
      <c r="U30" s="5">
        <f>H30/[4]Formato_Análises_FNC!$M$31</f>
        <v>0</v>
      </c>
      <c r="V30" s="5">
        <f>I30/[4]Formato_Análises_FNC!$M$31</f>
        <v>0</v>
      </c>
      <c r="W30" s="5">
        <f>J30/[4]Formato_Análises_FNC!$M$31</f>
        <v>4.8797655766174484E-4</v>
      </c>
      <c r="X30" s="5">
        <f>K30/[4]Formato_Análises_FNC!$M$31</f>
        <v>0</v>
      </c>
    </row>
    <row r="31" spans="1:24" x14ac:dyDescent="0.25">
      <c r="A31" s="69" t="s">
        <v>39</v>
      </c>
      <c r="B31" s="70">
        <f>+[4]TAB_DIN_FNC!B31</f>
        <v>0</v>
      </c>
      <c r="C31" s="70">
        <f>+[4]TAB_DIN_FNC!C31</f>
        <v>16510119.396017311</v>
      </c>
      <c r="D31" s="70">
        <f>+[4]TAB_DIN_FNC!D31</f>
        <v>512952.42383640475</v>
      </c>
      <c r="E31" s="70">
        <v>0</v>
      </c>
      <c r="F31" s="70">
        <f>+[4]TAB_DIN_FNC!E31</f>
        <v>0</v>
      </c>
      <c r="G31" s="70">
        <f>+[4]TAB_DIN_FNC!F31</f>
        <v>0</v>
      </c>
      <c r="H31" s="72">
        <v>0</v>
      </c>
      <c r="I31" s="70">
        <f>+[4]TAB_DIN_FNC!G31</f>
        <v>150465.90033870013</v>
      </c>
      <c r="J31" s="70">
        <f>+[4]TAB_DIN_FNC!H31</f>
        <v>0</v>
      </c>
      <c r="K31" s="70">
        <v>0</v>
      </c>
      <c r="L31" s="70">
        <f t="shared" si="0"/>
        <v>17173537.720192418</v>
      </c>
      <c r="N31" s="69" t="s">
        <v>39</v>
      </c>
      <c r="O31" s="5">
        <f>B31/[4]Formato_Análises_FNC!$M$31</f>
        <v>0</v>
      </c>
      <c r="P31" s="5">
        <f>C31/[4]Formato_Análises_FNC!$M$31</f>
        <v>3.8187054048538213E-2</v>
      </c>
      <c r="Q31" s="5">
        <f>D31/[4]Formato_Análises_FNC!$M$31</f>
        <v>1.1864324820143131E-3</v>
      </c>
      <c r="R31" s="5">
        <f>E31/[4]Formato_Análises_FNC!$M$31</f>
        <v>0</v>
      </c>
      <c r="S31" s="5">
        <f>F31/[4]Formato_Análises_FNC!$M$31</f>
        <v>0</v>
      </c>
      <c r="T31" s="5">
        <f>G31/[4]Formato_Análises_FNC!$M$31</f>
        <v>0</v>
      </c>
      <c r="U31" s="5">
        <f>H31/[4]Formato_Análises_FNC!$M$31</f>
        <v>0</v>
      </c>
      <c r="V31" s="5">
        <f>I31/[4]Formato_Análises_FNC!$M$31</f>
        <v>3.4801986169051937E-4</v>
      </c>
      <c r="W31" s="5">
        <f>J31/[4]Formato_Análises_FNC!$M$31</f>
        <v>0</v>
      </c>
      <c r="X31" s="5">
        <f>K31/[4]Formato_Análises_FNC!$M$31</f>
        <v>0</v>
      </c>
    </row>
    <row r="32" spans="1:24" x14ac:dyDescent="0.25">
      <c r="A32" s="69" t="s">
        <v>40</v>
      </c>
      <c r="B32" s="71">
        <f t="shared" ref="B32:K32" si="1">SUM(B5:B31)</f>
        <v>16214072.630254574</v>
      </c>
      <c r="C32" s="71">
        <f t="shared" si="1"/>
        <v>356387141.87928426</v>
      </c>
      <c r="D32" s="71">
        <f t="shared" si="1"/>
        <v>42021957.401682071</v>
      </c>
      <c r="E32" s="71">
        <f t="shared" si="1"/>
        <v>0</v>
      </c>
      <c r="F32" s="71">
        <f t="shared" si="1"/>
        <v>0</v>
      </c>
      <c r="G32" s="71">
        <f t="shared" si="1"/>
        <v>5150759.7487776484</v>
      </c>
      <c r="H32" s="71">
        <f t="shared" si="1"/>
        <v>0</v>
      </c>
      <c r="I32" s="71">
        <f t="shared" si="1"/>
        <v>4287516.2543194154</v>
      </c>
      <c r="J32" s="71">
        <f t="shared" si="1"/>
        <v>8287153.1333533954</v>
      </c>
      <c r="K32" s="71">
        <f t="shared" si="1"/>
        <v>0</v>
      </c>
      <c r="L32" s="70">
        <f t="shared" si="0"/>
        <v>432348601.04767138</v>
      </c>
      <c r="N32" s="69" t="s">
        <v>40</v>
      </c>
      <c r="O32" s="5">
        <f>B32/[4]Formato_Análises_FNC!$M$31</f>
        <v>3.7502313158790095E-2</v>
      </c>
      <c r="P32" s="5">
        <f>C32/[4]Formato_Análises_FNC!$M$31</f>
        <v>0.82430506543951676</v>
      </c>
      <c r="Q32" s="5">
        <f>D32/[4]Formato_Análises_FNC!$M$31</f>
        <v>9.7194618647670081E-2</v>
      </c>
      <c r="R32" s="5">
        <f>E32/[4]Formato_Análises_FNC!$M$31</f>
        <v>0</v>
      </c>
      <c r="S32" s="5">
        <f>F32/[4]Formato_Análises_FNC!$M$31</f>
        <v>0</v>
      </c>
      <c r="T32" s="5">
        <f>G32/[4]Formato_Análises_FNC!$M$31</f>
        <v>1.1913441459730128E-2</v>
      </c>
      <c r="U32" s="5">
        <f>H32/[4]Formato_Análises_FNC!$M$31</f>
        <v>0</v>
      </c>
      <c r="V32" s="5">
        <f>I32/[4]Formato_Análises_FNC!$M$31</f>
        <v>9.9168038104665169E-3</v>
      </c>
      <c r="W32" s="5">
        <f>J32/[4]Formato_Análises_FNC!$M$31</f>
        <v>1.9167757483826441E-2</v>
      </c>
      <c r="X32" s="5">
        <f>K32/[4]Formato_Análises_FNC!$M$31</f>
        <v>0</v>
      </c>
    </row>
    <row r="36" spans="1:24" x14ac:dyDescent="0.25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</row>
    <row r="37" spans="1:24" x14ac:dyDescent="0.25">
      <c r="A37" s="69"/>
      <c r="B37" s="18">
        <v>2008</v>
      </c>
      <c r="C37" s="18">
        <v>2008</v>
      </c>
      <c r="D37" s="18">
        <v>2008</v>
      </c>
      <c r="E37" s="18">
        <v>2008</v>
      </c>
      <c r="F37" s="18">
        <v>2008</v>
      </c>
      <c r="G37" s="18">
        <v>2008</v>
      </c>
      <c r="H37" s="18">
        <v>2008</v>
      </c>
      <c r="I37" s="18">
        <v>2008</v>
      </c>
      <c r="J37" s="18">
        <v>2008</v>
      </c>
      <c r="K37" s="18">
        <v>2008</v>
      </c>
      <c r="N37" s="69"/>
      <c r="O37" s="18">
        <v>2008</v>
      </c>
      <c r="P37" s="18">
        <v>2008</v>
      </c>
      <c r="Q37" s="18">
        <v>2008</v>
      </c>
      <c r="R37" s="18">
        <v>2008</v>
      </c>
      <c r="S37" s="18">
        <v>2008</v>
      </c>
      <c r="T37" s="18">
        <v>2008</v>
      </c>
      <c r="U37" s="18">
        <v>2008</v>
      </c>
      <c r="V37" s="18">
        <v>2008</v>
      </c>
      <c r="W37" s="18">
        <v>2008</v>
      </c>
      <c r="X37" s="18">
        <v>2008</v>
      </c>
    </row>
    <row r="38" spans="1:24" x14ac:dyDescent="0.25">
      <c r="A38" s="69"/>
      <c r="B38" s="69" t="s">
        <v>2</v>
      </c>
      <c r="C38" s="69" t="s">
        <v>3</v>
      </c>
      <c r="D38" s="69" t="s">
        <v>4</v>
      </c>
      <c r="E38" s="69" t="s">
        <v>5</v>
      </c>
      <c r="F38" s="69" t="s">
        <v>6</v>
      </c>
      <c r="G38" s="69" t="s">
        <v>7</v>
      </c>
      <c r="H38" s="69" t="s">
        <v>8</v>
      </c>
      <c r="I38" s="69" t="s">
        <v>9</v>
      </c>
      <c r="J38" s="69" t="s">
        <v>10</v>
      </c>
      <c r="K38" s="69" t="s">
        <v>11</v>
      </c>
      <c r="L38" s="69" t="s">
        <v>12</v>
      </c>
      <c r="N38" s="69"/>
      <c r="O38" s="69" t="s">
        <v>2</v>
      </c>
      <c r="P38" s="69" t="s">
        <v>3</v>
      </c>
      <c r="Q38" s="69" t="s">
        <v>4</v>
      </c>
      <c r="R38" s="69" t="s">
        <v>5</v>
      </c>
      <c r="S38" s="69" t="s">
        <v>6</v>
      </c>
      <c r="T38" s="69" t="s">
        <v>7</v>
      </c>
      <c r="U38" s="69" t="s">
        <v>8</v>
      </c>
      <c r="V38" s="69" t="s">
        <v>9</v>
      </c>
      <c r="W38" s="69" t="s">
        <v>10</v>
      </c>
      <c r="X38" s="69" t="s">
        <v>11</v>
      </c>
    </row>
    <row r="39" spans="1:24" x14ac:dyDescent="0.25">
      <c r="A39" s="69" t="s">
        <v>13</v>
      </c>
      <c r="B39" s="70">
        <f>+[4]TAB_DIN_FNC!B38</f>
        <v>849757.6792516748</v>
      </c>
      <c r="C39" s="70">
        <f>+[4]TAB_DIN_FNC!C38</f>
        <v>314410.34132311965</v>
      </c>
      <c r="D39" s="70">
        <f>+[4]TAB_DIN_FNC!D38</f>
        <v>509854.60755100485</v>
      </c>
      <c r="E39" s="72">
        <v>0</v>
      </c>
      <c r="F39" s="70">
        <f>+[4]TAB_DIN_FNC!E38</f>
        <v>0</v>
      </c>
      <c r="G39" s="70">
        <f>+[4]TAB_DIN_FNC!F38</f>
        <v>0</v>
      </c>
      <c r="H39" s="72">
        <v>0</v>
      </c>
      <c r="I39" s="70">
        <f>+[4]TAB_DIN_FNC!G38</f>
        <v>0</v>
      </c>
      <c r="J39" s="70">
        <f>+[4]TAB_DIN_FNC!H38</f>
        <v>0</v>
      </c>
      <c r="K39" s="70">
        <v>0</v>
      </c>
      <c r="L39" s="70">
        <f t="shared" ref="L39:L66" si="2">SUM(B39:K39)</f>
        <v>1674022.6281257994</v>
      </c>
      <c r="N39" s="69" t="s">
        <v>13</v>
      </c>
      <c r="O39" s="5">
        <f>B39/[4]Formato_Análises_FNC!$N$31</f>
        <v>2.1123837092458498E-3</v>
      </c>
      <c r="P39" s="5">
        <f>C39/[4]Formato_Análises_FNC!$N$31</f>
        <v>7.8158197242096433E-4</v>
      </c>
      <c r="Q39" s="5">
        <f>D39/[4]Formato_Análises_FNC!$N$31</f>
        <v>1.2674302255475099E-3</v>
      </c>
      <c r="R39" s="5">
        <f>E39/[4]Formato_Análises_FNC!$N$31</f>
        <v>0</v>
      </c>
      <c r="S39" s="5">
        <f>F39/[4]Formato_Análises_FNC!$N$31</f>
        <v>0</v>
      </c>
      <c r="T39" s="5">
        <f>G39/[4]Formato_Análises_FNC!$N$31</f>
        <v>0</v>
      </c>
      <c r="U39" s="5">
        <f>H39/[4]Formato_Análises_FNC!$N$31</f>
        <v>0</v>
      </c>
      <c r="V39" s="5">
        <f>I39/[4]Formato_Análises_FNC!$N$31</f>
        <v>0</v>
      </c>
      <c r="W39" s="5">
        <f>J39/[4]Formato_Análises_FNC!$N$31</f>
        <v>0</v>
      </c>
      <c r="X39" s="5">
        <f>K39/[4]Formato_Análises_FNC!$N$31</f>
        <v>0</v>
      </c>
    </row>
    <row r="40" spans="1:24" x14ac:dyDescent="0.25">
      <c r="A40" s="69" t="s">
        <v>14</v>
      </c>
      <c r="B40" s="70">
        <f>+[4]TAB_DIN_FNC!B39</f>
        <v>1104743.0554669772</v>
      </c>
      <c r="C40" s="70">
        <f>+[4]TAB_DIN_FNC!C39</f>
        <v>1234901.8497957038</v>
      </c>
      <c r="D40" s="70">
        <f>+[4]TAB_DIN_FNC!D39</f>
        <v>0</v>
      </c>
      <c r="E40" s="72">
        <v>0</v>
      </c>
      <c r="F40" s="70">
        <f>+[4]TAB_DIN_FNC!E39</f>
        <v>0</v>
      </c>
      <c r="G40" s="70">
        <f>+[4]TAB_DIN_FNC!F39</f>
        <v>0</v>
      </c>
      <c r="H40" s="72">
        <v>0</v>
      </c>
      <c r="I40" s="70">
        <f>+[4]TAB_DIN_FNC!G39</f>
        <v>0</v>
      </c>
      <c r="J40" s="70">
        <f>+[4]TAB_DIN_FNC!H39</f>
        <v>135961.22868026796</v>
      </c>
      <c r="K40" s="70">
        <v>0</v>
      </c>
      <c r="L40" s="70">
        <f t="shared" si="2"/>
        <v>2475606.1339429487</v>
      </c>
      <c r="N40" s="69" t="s">
        <v>14</v>
      </c>
      <c r="O40" s="5">
        <f>B40/[4]Formato_Análises_FNC!$N$31</f>
        <v>2.7462431823222942E-3</v>
      </c>
      <c r="P40" s="5">
        <f>C40/[4]Formato_Análises_FNC!$N$31</f>
        <v>3.0698005016244387E-3</v>
      </c>
      <c r="Q40" s="5">
        <f>D40/[4]Formato_Análises_FNC!$N$31</f>
        <v>0</v>
      </c>
      <c r="R40" s="5">
        <f>E40/[4]Formato_Análises_FNC!$N$31</f>
        <v>0</v>
      </c>
      <c r="S40" s="5">
        <f>F40/[4]Formato_Análises_FNC!$N$31</f>
        <v>0</v>
      </c>
      <c r="T40" s="5">
        <f>G40/[4]Formato_Análises_FNC!$N$31</f>
        <v>0</v>
      </c>
      <c r="U40" s="5">
        <f>H40/[4]Formato_Análises_FNC!$N$31</f>
        <v>0</v>
      </c>
      <c r="V40" s="5">
        <f>I40/[4]Formato_Análises_FNC!$N$31</f>
        <v>0</v>
      </c>
      <c r="W40" s="5">
        <f>J40/[4]Formato_Análises_FNC!$N$31</f>
        <v>3.3798139347933598E-4</v>
      </c>
      <c r="X40" s="5">
        <f>K40/[4]Formato_Análises_FNC!$N$31</f>
        <v>0</v>
      </c>
    </row>
    <row r="41" spans="1:24" x14ac:dyDescent="0.25">
      <c r="A41" s="69" t="s">
        <v>15</v>
      </c>
      <c r="B41" s="70">
        <f>+[4]TAB_DIN_FNC!B40</f>
        <v>0</v>
      </c>
      <c r="C41" s="70">
        <f>+[4]TAB_DIN_FNC!C40</f>
        <v>169951.53585033494</v>
      </c>
      <c r="D41" s="70">
        <f>+[4]TAB_DIN_FNC!D40</f>
        <v>0</v>
      </c>
      <c r="E41" s="72">
        <v>0</v>
      </c>
      <c r="F41" s="70">
        <f>+[4]TAB_DIN_FNC!E40</f>
        <v>0</v>
      </c>
      <c r="G41" s="70">
        <f>+[4]TAB_DIN_FNC!F40</f>
        <v>0</v>
      </c>
      <c r="H41" s="72">
        <v>0</v>
      </c>
      <c r="I41" s="70">
        <f>+[4]TAB_DIN_FNC!G40</f>
        <v>0</v>
      </c>
      <c r="J41" s="70">
        <f>+[4]TAB_DIN_FNC!H40</f>
        <v>0</v>
      </c>
      <c r="K41" s="70">
        <v>0</v>
      </c>
      <c r="L41" s="70">
        <f t="shared" si="2"/>
        <v>169951.53585033494</v>
      </c>
      <c r="N41" s="69" t="s">
        <v>15</v>
      </c>
      <c r="O41" s="5">
        <f>B41/[4]Formato_Análises_FNC!$N$31</f>
        <v>0</v>
      </c>
      <c r="P41" s="5">
        <f>C41/[4]Formato_Análises_FNC!$N$31</f>
        <v>4.224767418491699E-4</v>
      </c>
      <c r="Q41" s="5">
        <f>D41/[4]Formato_Análises_FNC!$N$31</f>
        <v>0</v>
      </c>
      <c r="R41" s="5">
        <f>E41/[4]Formato_Análises_FNC!$N$31</f>
        <v>0</v>
      </c>
      <c r="S41" s="5">
        <f>F41/[4]Formato_Análises_FNC!$N$31</f>
        <v>0</v>
      </c>
      <c r="T41" s="5">
        <f>G41/[4]Formato_Análises_FNC!$N$31</f>
        <v>0</v>
      </c>
      <c r="U41" s="5">
        <f>H41/[4]Formato_Análises_FNC!$N$31</f>
        <v>0</v>
      </c>
      <c r="V41" s="5">
        <f>I41/[4]Formato_Análises_FNC!$N$31</f>
        <v>0</v>
      </c>
      <c r="W41" s="5">
        <f>J41/[4]Formato_Análises_FNC!$N$31</f>
        <v>0</v>
      </c>
      <c r="X41" s="5">
        <f>K41/[4]Formato_Análises_FNC!$N$31</f>
        <v>0</v>
      </c>
    </row>
    <row r="42" spans="1:24" x14ac:dyDescent="0.25">
      <c r="A42" s="69" t="s">
        <v>16</v>
      </c>
      <c r="B42" s="70">
        <f>+[4]TAB_DIN_FNC!B41</f>
        <v>0</v>
      </c>
      <c r="C42" s="70">
        <f>+[4]TAB_DIN_FNC!C41</f>
        <v>0</v>
      </c>
      <c r="D42" s="70">
        <f>+[4]TAB_DIN_FNC!D41</f>
        <v>0</v>
      </c>
      <c r="E42" s="72">
        <v>0</v>
      </c>
      <c r="F42" s="70">
        <f>+[4]TAB_DIN_FNC!E41</f>
        <v>0</v>
      </c>
      <c r="G42" s="70">
        <f>+[4]TAB_DIN_FNC!F41</f>
        <v>0</v>
      </c>
      <c r="H42" s="72">
        <v>0</v>
      </c>
      <c r="I42" s="70">
        <f>+[4]TAB_DIN_FNC!G41</f>
        <v>0</v>
      </c>
      <c r="J42" s="70">
        <f>+[4]TAB_DIN_FNC!H41</f>
        <v>0</v>
      </c>
      <c r="K42" s="72">
        <v>0</v>
      </c>
      <c r="L42" s="70">
        <f t="shared" si="2"/>
        <v>0</v>
      </c>
      <c r="N42" s="69" t="s">
        <v>16</v>
      </c>
      <c r="O42" s="5">
        <f>B42/[4]Formato_Análises_FNC!$N$31</f>
        <v>0</v>
      </c>
      <c r="P42" s="5">
        <f>C42/[4]Formato_Análises_FNC!$N$31</f>
        <v>0</v>
      </c>
      <c r="Q42" s="5">
        <f>D42/[4]Formato_Análises_FNC!$N$31</f>
        <v>0</v>
      </c>
      <c r="R42" s="5">
        <f>E42/[4]Formato_Análises_FNC!$N$31</f>
        <v>0</v>
      </c>
      <c r="S42" s="5">
        <f>F42/[4]Formato_Análises_FNC!$N$31</f>
        <v>0</v>
      </c>
      <c r="T42" s="5">
        <f>G42/[4]Formato_Análises_FNC!$N$31</f>
        <v>0</v>
      </c>
      <c r="U42" s="5">
        <f>H42/[4]Formato_Análises_FNC!$N$31</f>
        <v>0</v>
      </c>
      <c r="V42" s="5">
        <f>I42/[4]Formato_Análises_FNC!$N$31</f>
        <v>0</v>
      </c>
      <c r="W42" s="5">
        <f>J42/[4]Formato_Análises_FNC!$N$31</f>
        <v>0</v>
      </c>
      <c r="X42" s="5">
        <f>K42/[4]Formato_Análises_FNC!$N$31</f>
        <v>0</v>
      </c>
    </row>
    <row r="43" spans="1:24" x14ac:dyDescent="0.25">
      <c r="A43" s="69" t="s">
        <v>17</v>
      </c>
      <c r="B43" s="70">
        <f>+[4]TAB_DIN_FNC!B42</f>
        <v>254927.30377550243</v>
      </c>
      <c r="C43" s="70">
        <f>+[4]TAB_DIN_FNC!C42</f>
        <v>1699515.3585033496</v>
      </c>
      <c r="D43" s="70">
        <f>+[4]TAB_DIN_FNC!D42</f>
        <v>127463.65188775121</v>
      </c>
      <c r="E43" s="72">
        <v>0</v>
      </c>
      <c r="F43" s="70">
        <f>+[4]TAB_DIN_FNC!E42</f>
        <v>0</v>
      </c>
      <c r="G43" s="70">
        <f>+[4]TAB_DIN_FNC!F42</f>
        <v>0</v>
      </c>
      <c r="H43" s="72">
        <v>0</v>
      </c>
      <c r="I43" s="70">
        <f>+[4]TAB_DIN_FNC!G42</f>
        <v>84975.767925167471</v>
      </c>
      <c r="J43" s="70">
        <f>+[4]TAB_DIN_FNC!H42</f>
        <v>0</v>
      </c>
      <c r="K43" s="70">
        <v>0</v>
      </c>
      <c r="L43" s="70">
        <f t="shared" si="2"/>
        <v>2166882.0820917706</v>
      </c>
      <c r="N43" s="69" t="s">
        <v>17</v>
      </c>
      <c r="O43" s="5">
        <f>B43/[4]Formato_Análises_FNC!$N$31</f>
        <v>6.3371511277375493E-4</v>
      </c>
      <c r="P43" s="5">
        <f>C43/[4]Formato_Análises_FNC!$N$31</f>
        <v>4.2247674184916996E-3</v>
      </c>
      <c r="Q43" s="5">
        <f>D43/[4]Formato_Análises_FNC!$N$31</f>
        <v>3.1685755638687747E-4</v>
      </c>
      <c r="R43" s="5">
        <f>E43/[4]Formato_Análises_FNC!$N$31</f>
        <v>0</v>
      </c>
      <c r="S43" s="5">
        <f>F43/[4]Formato_Análises_FNC!$N$31</f>
        <v>0</v>
      </c>
      <c r="T43" s="5">
        <f>G43/[4]Formato_Análises_FNC!$N$31</f>
        <v>0</v>
      </c>
      <c r="U43" s="5">
        <f>H43/[4]Formato_Análises_FNC!$N$31</f>
        <v>0</v>
      </c>
      <c r="V43" s="5">
        <f>I43/[4]Formato_Análises_FNC!$N$31</f>
        <v>2.1123837092458495E-4</v>
      </c>
      <c r="W43" s="5">
        <f>J43/[4]Formato_Análises_FNC!$N$31</f>
        <v>0</v>
      </c>
      <c r="X43" s="5">
        <f>K43/[4]Formato_Análises_FNC!$N$31</f>
        <v>0</v>
      </c>
    </row>
    <row r="44" spans="1:24" x14ac:dyDescent="0.25">
      <c r="A44" s="69" t="s">
        <v>18</v>
      </c>
      <c r="B44" s="70">
        <f>+[4]TAB_DIN_FNC!B43</f>
        <v>0</v>
      </c>
      <c r="C44" s="70">
        <f>+[4]TAB_DIN_FNC!C43</f>
        <v>979971.14698948432</v>
      </c>
      <c r="D44" s="70">
        <f>+[4]TAB_DIN_FNC!D43</f>
        <v>3059127.6453060294</v>
      </c>
      <c r="E44" s="72">
        <v>0</v>
      </c>
      <c r="F44" s="70">
        <f>+[4]TAB_DIN_FNC!E43</f>
        <v>0</v>
      </c>
      <c r="G44" s="70">
        <f>+[4]TAB_DIN_FNC!F43</f>
        <v>0</v>
      </c>
      <c r="H44" s="72">
        <v>0</v>
      </c>
      <c r="I44" s="70">
        <f>+[4]TAB_DIN_FNC!G43</f>
        <v>0</v>
      </c>
      <c r="J44" s="70">
        <f>+[4]TAB_DIN_FNC!H43</f>
        <v>0</v>
      </c>
      <c r="K44" s="70">
        <v>0</v>
      </c>
      <c r="L44" s="70">
        <f t="shared" si="2"/>
        <v>4039098.7922955137</v>
      </c>
      <c r="N44" s="69" t="s">
        <v>18</v>
      </c>
      <c r="O44" s="5">
        <f>B44/[4]Formato_Análises_FNC!$N$31</f>
        <v>0</v>
      </c>
      <c r="P44" s="5">
        <f>C44/[4]Formato_Análises_FNC!$N$31</f>
        <v>2.4360769393158466E-3</v>
      </c>
      <c r="Q44" s="5">
        <f>D44/[4]Formato_Análises_FNC!$N$31</f>
        <v>7.6045813532850592E-3</v>
      </c>
      <c r="R44" s="5">
        <f>E44/[4]Formato_Análises_FNC!$N$31</f>
        <v>0</v>
      </c>
      <c r="S44" s="5">
        <f>F44/[4]Formato_Análises_FNC!$N$31</f>
        <v>0</v>
      </c>
      <c r="T44" s="5">
        <f>G44/[4]Formato_Análises_FNC!$N$31</f>
        <v>0</v>
      </c>
      <c r="U44" s="5">
        <f>H44/[4]Formato_Análises_FNC!$N$31</f>
        <v>0</v>
      </c>
      <c r="V44" s="5">
        <f>I44/[4]Formato_Análises_FNC!$N$31</f>
        <v>0</v>
      </c>
      <c r="W44" s="5">
        <f>J44/[4]Formato_Análises_FNC!$N$31</f>
        <v>0</v>
      </c>
      <c r="X44" s="5">
        <f>K44/[4]Formato_Análises_FNC!$N$31</f>
        <v>0</v>
      </c>
    </row>
    <row r="45" spans="1:24" x14ac:dyDescent="0.25">
      <c r="A45" s="69" t="s">
        <v>19</v>
      </c>
      <c r="B45" s="70">
        <f>+[4]TAB_DIN_FNC!B44</f>
        <v>917738.29359180876</v>
      </c>
      <c r="C45" s="70">
        <f>+[4]TAB_DIN_FNC!C44</f>
        <v>1547403.2954681523</v>
      </c>
      <c r="D45" s="70">
        <f>+[4]TAB_DIN_FNC!D44</f>
        <v>0</v>
      </c>
      <c r="E45" s="72">
        <v>0</v>
      </c>
      <c r="F45" s="70">
        <f>+[4]TAB_DIN_FNC!E44</f>
        <v>0</v>
      </c>
      <c r="G45" s="70">
        <f>+[4]TAB_DIN_FNC!F44</f>
        <v>0</v>
      </c>
      <c r="H45" s="72">
        <v>0</v>
      </c>
      <c r="I45" s="70">
        <f>+[4]TAB_DIN_FNC!G44</f>
        <v>0</v>
      </c>
      <c r="J45" s="70">
        <f>+[4]TAB_DIN_FNC!H44</f>
        <v>0</v>
      </c>
      <c r="K45" s="70">
        <v>0</v>
      </c>
      <c r="L45" s="70">
        <f t="shared" si="2"/>
        <v>2465141.589059961</v>
      </c>
      <c r="N45" s="69" t="s">
        <v>19</v>
      </c>
      <c r="O45" s="5">
        <f>B45/[4]Formato_Análises_FNC!$N$31</f>
        <v>2.2813744059855178E-3</v>
      </c>
      <c r="P45" s="5">
        <f>C45/[4]Formato_Análises_FNC!$N$31</f>
        <v>3.8466372152809523E-3</v>
      </c>
      <c r="Q45" s="5">
        <f>D45/[4]Formato_Análises_FNC!$N$31</f>
        <v>0</v>
      </c>
      <c r="R45" s="5">
        <f>E45/[4]Formato_Análises_FNC!$N$31</f>
        <v>0</v>
      </c>
      <c r="S45" s="5">
        <f>F45/[4]Formato_Análises_FNC!$N$31</f>
        <v>0</v>
      </c>
      <c r="T45" s="5">
        <f>G45/[4]Formato_Análises_FNC!$N$31</f>
        <v>0</v>
      </c>
      <c r="U45" s="5">
        <f>H45/[4]Formato_Análises_FNC!$N$31</f>
        <v>0</v>
      </c>
      <c r="V45" s="5">
        <f>I45/[4]Formato_Análises_FNC!$N$31</f>
        <v>0</v>
      </c>
      <c r="W45" s="5">
        <f>J45/[4]Formato_Análises_FNC!$N$31</f>
        <v>0</v>
      </c>
      <c r="X45" s="5">
        <f>K45/[4]Formato_Análises_FNC!$N$31</f>
        <v>0</v>
      </c>
    </row>
    <row r="46" spans="1:24" x14ac:dyDescent="0.25">
      <c r="A46" s="69" t="s">
        <v>20</v>
      </c>
      <c r="B46" s="70">
        <f>+[4]TAB_DIN_FNC!B45</f>
        <v>0</v>
      </c>
      <c r="C46" s="70">
        <f>+[4]TAB_DIN_FNC!C45</f>
        <v>326860.99083951523</v>
      </c>
      <c r="D46" s="70">
        <f>+[4]TAB_DIN_FNC!D45</f>
        <v>127463.65188775121</v>
      </c>
      <c r="E46" s="72">
        <v>0</v>
      </c>
      <c r="F46" s="70">
        <f>+[4]TAB_DIN_FNC!E45</f>
        <v>0</v>
      </c>
      <c r="G46" s="70">
        <f>+[4]TAB_DIN_FNC!F45</f>
        <v>0</v>
      </c>
      <c r="H46" s="72">
        <v>0</v>
      </c>
      <c r="I46" s="70">
        <f>+[4]TAB_DIN_FNC!G45</f>
        <v>0</v>
      </c>
      <c r="J46" s="70">
        <f>+[4]TAB_DIN_FNC!H45</f>
        <v>0</v>
      </c>
      <c r="K46" s="70">
        <v>0</v>
      </c>
      <c r="L46" s="70">
        <f t="shared" si="2"/>
        <v>454324.64272726642</v>
      </c>
      <c r="N46" s="69" t="s">
        <v>20</v>
      </c>
      <c r="O46" s="5">
        <f>B46/[4]Formato_Análises_FNC!$N$31</f>
        <v>0</v>
      </c>
      <c r="P46" s="5">
        <f>C46/[4]Formato_Análises_FNC!$N$31</f>
        <v>8.1253261852883463E-4</v>
      </c>
      <c r="Q46" s="5">
        <f>D46/[4]Formato_Análises_FNC!$N$31</f>
        <v>3.1685755638687747E-4</v>
      </c>
      <c r="R46" s="5">
        <f>E46/[4]Formato_Análises_FNC!$N$31</f>
        <v>0</v>
      </c>
      <c r="S46" s="5">
        <f>F46/[4]Formato_Análises_FNC!$N$31</f>
        <v>0</v>
      </c>
      <c r="T46" s="5">
        <f>G46/[4]Formato_Análises_FNC!$N$31</f>
        <v>0</v>
      </c>
      <c r="U46" s="5">
        <f>H46/[4]Formato_Análises_FNC!$N$31</f>
        <v>0</v>
      </c>
      <c r="V46" s="5">
        <f>I46/[4]Formato_Análises_FNC!$N$31</f>
        <v>0</v>
      </c>
      <c r="W46" s="5">
        <f>J46/[4]Formato_Análises_FNC!$N$31</f>
        <v>0</v>
      </c>
      <c r="X46" s="5">
        <f>K46/[4]Formato_Análises_FNC!$N$31</f>
        <v>0</v>
      </c>
    </row>
    <row r="47" spans="1:24" x14ac:dyDescent="0.25">
      <c r="A47" s="69" t="s">
        <v>21</v>
      </c>
      <c r="B47" s="70">
        <f>+[4]TAB_DIN_FNC!B46</f>
        <v>0</v>
      </c>
      <c r="C47" s="70">
        <f>+[4]TAB_DIN_FNC!C46</f>
        <v>1395629.5209650658</v>
      </c>
      <c r="D47" s="70">
        <f>+[4]TAB_DIN_FNC!D46</f>
        <v>0</v>
      </c>
      <c r="E47" s="72">
        <v>0</v>
      </c>
      <c r="F47" s="70">
        <f>+[4]TAB_DIN_FNC!E46</f>
        <v>0</v>
      </c>
      <c r="G47" s="70">
        <f>+[4]TAB_DIN_FNC!F46</f>
        <v>0</v>
      </c>
      <c r="H47" s="72">
        <v>0</v>
      </c>
      <c r="I47" s="70">
        <f>+[4]TAB_DIN_FNC!G46</f>
        <v>136139.18493345685</v>
      </c>
      <c r="J47" s="70">
        <f>+[4]TAB_DIN_FNC!H46</f>
        <v>0</v>
      </c>
      <c r="K47" s="70">
        <v>0</v>
      </c>
      <c r="L47" s="70">
        <f t="shared" si="2"/>
        <v>1531768.7058985226</v>
      </c>
      <c r="N47" s="69" t="s">
        <v>21</v>
      </c>
      <c r="O47" s="5">
        <f>B47/[4]Formato_Análises_FNC!$N$31</f>
        <v>0</v>
      </c>
      <c r="P47" s="5">
        <f>C47/[4]Formato_Análises_FNC!$N$31</f>
        <v>3.469347952024858E-3</v>
      </c>
      <c r="Q47" s="5">
        <f>D47/[4]Formato_Análises_FNC!$N$31</f>
        <v>0</v>
      </c>
      <c r="R47" s="5">
        <f>E47/[4]Formato_Análises_FNC!$N$31</f>
        <v>0</v>
      </c>
      <c r="S47" s="5">
        <f>F47/[4]Formato_Análises_FNC!$N$31</f>
        <v>0</v>
      </c>
      <c r="T47" s="5">
        <f>G47/[4]Formato_Análises_FNC!$N$31</f>
        <v>0</v>
      </c>
      <c r="U47" s="5">
        <f>H47/[4]Formato_Análises_FNC!$N$31</f>
        <v>0</v>
      </c>
      <c r="V47" s="5">
        <f>I47/[4]Formato_Análises_FNC!$N$31</f>
        <v>3.3842376887572624E-4</v>
      </c>
      <c r="W47" s="5">
        <f>J47/[4]Formato_Análises_FNC!$N$31</f>
        <v>0</v>
      </c>
      <c r="X47" s="5">
        <f>K47/[4]Formato_Análises_FNC!$N$31</f>
        <v>0</v>
      </c>
    </row>
    <row r="48" spans="1:24" x14ac:dyDescent="0.25">
      <c r="A48" s="69" t="s">
        <v>22</v>
      </c>
      <c r="B48" s="70">
        <f>+[4]TAB_DIN_FNC!B47</f>
        <v>0</v>
      </c>
      <c r="C48" s="70">
        <f>+[4]TAB_DIN_FNC!C47</f>
        <v>1471957.0500611849</v>
      </c>
      <c r="D48" s="70">
        <f>+[4]TAB_DIN_FNC!D47</f>
        <v>841260.10245915805</v>
      </c>
      <c r="E48" s="72">
        <v>0</v>
      </c>
      <c r="F48" s="70">
        <f>+[4]TAB_DIN_FNC!E47</f>
        <v>0</v>
      </c>
      <c r="G48" s="70">
        <f>+[4]TAB_DIN_FNC!F47</f>
        <v>0</v>
      </c>
      <c r="H48" s="72">
        <v>0</v>
      </c>
      <c r="I48" s="70">
        <f>+[4]TAB_DIN_FNC!G47</f>
        <v>169951.53585033494</v>
      </c>
      <c r="J48" s="70">
        <f>+[4]TAB_DIN_FNC!H47</f>
        <v>0</v>
      </c>
      <c r="K48" s="70">
        <v>0</v>
      </c>
      <c r="L48" s="70">
        <f t="shared" si="2"/>
        <v>2483168.6883706776</v>
      </c>
      <c r="N48" s="69" t="s">
        <v>22</v>
      </c>
      <c r="O48" s="5">
        <f>B48/[4]Formato_Análises_FNC!$N$31</f>
        <v>0</v>
      </c>
      <c r="P48" s="5">
        <f>C48/[4]Formato_Análises_FNC!$N$31</f>
        <v>3.6590879602253347E-3</v>
      </c>
      <c r="Q48" s="5">
        <f>D48/[4]Formato_Análises_FNC!$N$31</f>
        <v>2.0912598721533914E-3</v>
      </c>
      <c r="R48" s="5">
        <f>E48/[4]Formato_Análises_FNC!$N$31</f>
        <v>0</v>
      </c>
      <c r="S48" s="5">
        <f>F48/[4]Formato_Análises_FNC!$N$31</f>
        <v>0</v>
      </c>
      <c r="T48" s="5">
        <f>G48/[4]Formato_Análises_FNC!$N$31</f>
        <v>0</v>
      </c>
      <c r="U48" s="5">
        <f>H48/[4]Formato_Análises_FNC!$N$31</f>
        <v>0</v>
      </c>
      <c r="V48" s="5">
        <f>I48/[4]Formato_Análises_FNC!$N$31</f>
        <v>4.224767418491699E-4</v>
      </c>
      <c r="W48" s="5">
        <f>J48/[4]Formato_Análises_FNC!$N$31</f>
        <v>0</v>
      </c>
      <c r="X48" s="5">
        <f>K48/[4]Formato_Análises_FNC!$N$31</f>
        <v>0</v>
      </c>
    </row>
    <row r="49" spans="1:24" x14ac:dyDescent="0.25">
      <c r="A49" s="69" t="s">
        <v>23</v>
      </c>
      <c r="B49" s="70">
        <f>+[4]TAB_DIN_FNC!B48</f>
        <v>0</v>
      </c>
      <c r="C49" s="70">
        <f>+[4]TAB_DIN_FNC!C48</f>
        <v>407883.68604080391</v>
      </c>
      <c r="D49" s="70">
        <f>+[4]TAB_DIN_FNC!D48</f>
        <v>0</v>
      </c>
      <c r="E49" s="72">
        <v>0</v>
      </c>
      <c r="F49" s="70">
        <f>+[4]TAB_DIN_FNC!E48</f>
        <v>0</v>
      </c>
      <c r="G49" s="70">
        <f>+[4]TAB_DIN_FNC!F48</f>
        <v>0</v>
      </c>
      <c r="H49" s="72">
        <v>0</v>
      </c>
      <c r="I49" s="70">
        <f>+[4]TAB_DIN_FNC!G48</f>
        <v>0</v>
      </c>
      <c r="J49" s="70">
        <f>+[4]TAB_DIN_FNC!H48</f>
        <v>0</v>
      </c>
      <c r="K49" s="70">
        <v>0</v>
      </c>
      <c r="L49" s="70">
        <f t="shared" si="2"/>
        <v>407883.68604080391</v>
      </c>
      <c r="N49" s="69" t="s">
        <v>23</v>
      </c>
      <c r="O49" s="5">
        <f>B49/[4]Formato_Análises_FNC!$N$31</f>
        <v>0</v>
      </c>
      <c r="P49" s="5">
        <f>C49/[4]Formato_Análises_FNC!$N$31</f>
        <v>1.013944180438008E-3</v>
      </c>
      <c r="Q49" s="5">
        <f>D49/[4]Formato_Análises_FNC!$N$31</f>
        <v>0</v>
      </c>
      <c r="R49" s="5">
        <f>E49/[4]Formato_Análises_FNC!$N$31</f>
        <v>0</v>
      </c>
      <c r="S49" s="5">
        <f>F49/[4]Formato_Análises_FNC!$N$31</f>
        <v>0</v>
      </c>
      <c r="T49" s="5">
        <f>G49/[4]Formato_Análises_FNC!$N$31</f>
        <v>0</v>
      </c>
      <c r="U49" s="5">
        <f>H49/[4]Formato_Análises_FNC!$N$31</f>
        <v>0</v>
      </c>
      <c r="V49" s="5">
        <f>I49/[4]Formato_Análises_FNC!$N$31</f>
        <v>0</v>
      </c>
      <c r="W49" s="5">
        <f>J49/[4]Formato_Análises_FNC!$N$31</f>
        <v>0</v>
      </c>
      <c r="X49" s="5">
        <f>K49/[4]Formato_Análises_FNC!$N$31</f>
        <v>0</v>
      </c>
    </row>
    <row r="50" spans="1:24" x14ac:dyDescent="0.25">
      <c r="A50" s="69" t="s">
        <v>24</v>
      </c>
      <c r="B50" s="70">
        <f>+[4]TAB_DIN_FNC!B49</f>
        <v>0</v>
      </c>
      <c r="C50" s="70">
        <f>+[4]TAB_DIN_FNC!C49</f>
        <v>2393597.4309161175</v>
      </c>
      <c r="D50" s="70">
        <f>+[4]TAB_DIN_FNC!D49</f>
        <v>110468.49830271772</v>
      </c>
      <c r="E50" s="72">
        <v>0</v>
      </c>
      <c r="F50" s="70">
        <f>+[4]TAB_DIN_FNC!E49</f>
        <v>0</v>
      </c>
      <c r="G50" s="70">
        <f>+[4]TAB_DIN_FNC!F49</f>
        <v>0</v>
      </c>
      <c r="H50" s="72">
        <v>0</v>
      </c>
      <c r="I50" s="70">
        <f>+[4]TAB_DIN_FNC!G49</f>
        <v>0</v>
      </c>
      <c r="J50" s="70">
        <f>+[4]TAB_DIN_FNC!H49</f>
        <v>0</v>
      </c>
      <c r="K50" s="70">
        <v>0</v>
      </c>
      <c r="L50" s="70">
        <f t="shared" si="2"/>
        <v>2504065.9292188352</v>
      </c>
      <c r="N50" s="69" t="s">
        <v>24</v>
      </c>
      <c r="O50" s="5">
        <f>B50/[4]Formato_Análises_FNC!$N$31</f>
        <v>0</v>
      </c>
      <c r="P50" s="5">
        <f>C50/[4]Formato_Análises_FNC!$N$31</f>
        <v>5.9501624322037096E-3</v>
      </c>
      <c r="Q50" s="5">
        <f>D50/[4]Formato_Análises_FNC!$N$31</f>
        <v>2.7460988220196045E-4</v>
      </c>
      <c r="R50" s="5">
        <f>E50/[4]Formato_Análises_FNC!$N$31</f>
        <v>0</v>
      </c>
      <c r="S50" s="5">
        <f>F50/[4]Formato_Análises_FNC!$N$31</f>
        <v>0</v>
      </c>
      <c r="T50" s="5">
        <f>G50/[4]Formato_Análises_FNC!$N$31</f>
        <v>0</v>
      </c>
      <c r="U50" s="5">
        <f>H50/[4]Formato_Análises_FNC!$N$31</f>
        <v>0</v>
      </c>
      <c r="V50" s="5">
        <f>I50/[4]Formato_Análises_FNC!$N$31</f>
        <v>0</v>
      </c>
      <c r="W50" s="5">
        <f>J50/[4]Formato_Análises_FNC!$N$31</f>
        <v>0</v>
      </c>
      <c r="X50" s="5">
        <f>K50/[4]Formato_Análises_FNC!$N$31</f>
        <v>0</v>
      </c>
    </row>
    <row r="51" spans="1:24" x14ac:dyDescent="0.25">
      <c r="A51" s="69" t="s">
        <v>25</v>
      </c>
      <c r="B51" s="70">
        <f>+[4]TAB_DIN_FNC!B50</f>
        <v>0</v>
      </c>
      <c r="C51" s="70">
        <f>+[4]TAB_DIN_FNC!C50</f>
        <v>2506577.8469090103</v>
      </c>
      <c r="D51" s="70">
        <f>+[4]TAB_DIN_FNC!D50</f>
        <v>0</v>
      </c>
      <c r="E51" s="72">
        <v>0</v>
      </c>
      <c r="F51" s="70">
        <f>+[4]TAB_DIN_FNC!E50</f>
        <v>0</v>
      </c>
      <c r="G51" s="70">
        <f>+[4]TAB_DIN_FNC!F50</f>
        <v>0</v>
      </c>
      <c r="H51" s="72">
        <v>0</v>
      </c>
      <c r="I51" s="70">
        <f>+[4]TAB_DIN_FNC!G50</f>
        <v>0</v>
      </c>
      <c r="J51" s="70">
        <f>+[4]TAB_DIN_FNC!H50</f>
        <v>0</v>
      </c>
      <c r="K51" s="70">
        <v>0</v>
      </c>
      <c r="L51" s="70">
        <f t="shared" si="2"/>
        <v>2506577.8469090103</v>
      </c>
      <c r="N51" s="69" t="s">
        <v>25</v>
      </c>
      <c r="O51" s="5">
        <f>B51/[4]Formato_Análises_FNC!$N$31</f>
        <v>0</v>
      </c>
      <c r="P51" s="5">
        <f>C51/[4]Formato_Análises_FNC!$N$31</f>
        <v>6.2310166051455489E-3</v>
      </c>
      <c r="Q51" s="5">
        <f>D51/[4]Formato_Análises_FNC!$N$31</f>
        <v>0</v>
      </c>
      <c r="R51" s="5">
        <f>E51/[4]Formato_Análises_FNC!$N$31</f>
        <v>0</v>
      </c>
      <c r="S51" s="5">
        <f>F51/[4]Formato_Análises_FNC!$N$31</f>
        <v>0</v>
      </c>
      <c r="T51" s="5">
        <f>G51/[4]Formato_Análises_FNC!$N$31</f>
        <v>0</v>
      </c>
      <c r="U51" s="5">
        <f>H51/[4]Formato_Análises_FNC!$N$31</f>
        <v>0</v>
      </c>
      <c r="V51" s="5">
        <f>I51/[4]Formato_Análises_FNC!$N$31</f>
        <v>0</v>
      </c>
      <c r="W51" s="5">
        <f>J51/[4]Formato_Análises_FNC!$N$31</f>
        <v>0</v>
      </c>
      <c r="X51" s="5">
        <f>K51/[4]Formato_Análises_FNC!$N$31</f>
        <v>0</v>
      </c>
    </row>
    <row r="52" spans="1:24" x14ac:dyDescent="0.25">
      <c r="A52" s="69" t="s">
        <v>26</v>
      </c>
      <c r="B52" s="70">
        <f>+[4]TAB_DIN_FNC!B51</f>
        <v>0</v>
      </c>
      <c r="C52" s="70">
        <f>+[4]TAB_DIN_FNC!C51</f>
        <v>841854.52495094808</v>
      </c>
      <c r="D52" s="70">
        <f>+[4]TAB_DIN_FNC!D51</f>
        <v>84975.767925167471</v>
      </c>
      <c r="E52" s="72">
        <v>0</v>
      </c>
      <c r="F52" s="70">
        <f>+[4]TAB_DIN_FNC!E51</f>
        <v>232702.06162621075</v>
      </c>
      <c r="G52" s="70">
        <f>+[4]TAB_DIN_FNC!F51</f>
        <v>0</v>
      </c>
      <c r="H52" s="72">
        <v>0</v>
      </c>
      <c r="I52" s="70">
        <f>+[4]TAB_DIN_FNC!G51</f>
        <v>80896.931064759439</v>
      </c>
      <c r="J52" s="70">
        <f>+[4]TAB_DIN_FNC!H51</f>
        <v>1710076.0619653214</v>
      </c>
      <c r="K52" s="70">
        <v>0</v>
      </c>
      <c r="L52" s="70">
        <f t="shared" si="2"/>
        <v>2950505.3475324074</v>
      </c>
      <c r="N52" s="69" t="s">
        <v>26</v>
      </c>
      <c r="O52" s="5">
        <f>B52/[4]Formato_Análises_FNC!$N$31</f>
        <v>0</v>
      </c>
      <c r="P52" s="5">
        <f>C52/[4]Formato_Análises_FNC!$N$31</f>
        <v>2.0927375268056827E-3</v>
      </c>
      <c r="Q52" s="5">
        <f>D52/[4]Formato_Análises_FNC!$N$31</f>
        <v>2.1123837092458495E-4</v>
      </c>
      <c r="R52" s="5">
        <f>E52/[4]Formato_Análises_FNC!$N$31</f>
        <v>0</v>
      </c>
      <c r="S52" s="5">
        <f>F52/[4]Formato_Análises_FNC!$N$31</f>
        <v>5.7846613933517168E-4</v>
      </c>
      <c r="T52" s="5">
        <f>G52/[4]Formato_Análises_FNC!$N$31</f>
        <v>0</v>
      </c>
      <c r="U52" s="5">
        <f>H52/[4]Formato_Análises_FNC!$N$31</f>
        <v>0</v>
      </c>
      <c r="V52" s="5">
        <f>I52/[4]Formato_Análises_FNC!$N$31</f>
        <v>2.010989291202049E-4</v>
      </c>
      <c r="W52" s="5">
        <f>J52/[4]Formato_Análises_FNC!$N$31</f>
        <v>4.2510199119918362E-3</v>
      </c>
      <c r="X52" s="5">
        <f>K52/[4]Formato_Análises_FNC!$N$31</f>
        <v>0</v>
      </c>
    </row>
    <row r="53" spans="1:24" x14ac:dyDescent="0.25">
      <c r="A53" s="69" t="s">
        <v>27</v>
      </c>
      <c r="B53" s="70">
        <f>+[4]TAB_DIN_FNC!B52</f>
        <v>0</v>
      </c>
      <c r="C53" s="70">
        <f>+[4]TAB_DIN_FNC!C52</f>
        <v>7148534.1996122869</v>
      </c>
      <c r="D53" s="70">
        <f>+[4]TAB_DIN_FNC!D52</f>
        <v>0</v>
      </c>
      <c r="E53" s="72">
        <v>0</v>
      </c>
      <c r="F53" s="70">
        <f>+[4]TAB_DIN_FNC!E52</f>
        <v>0</v>
      </c>
      <c r="G53" s="70">
        <f>+[4]TAB_DIN_FNC!F52</f>
        <v>0</v>
      </c>
      <c r="H53" s="72">
        <v>0</v>
      </c>
      <c r="I53" s="70">
        <f>+[4]TAB_DIN_FNC!G52</f>
        <v>252216.5767786896</v>
      </c>
      <c r="J53" s="70">
        <f>+[4]TAB_DIN_FNC!H52</f>
        <v>159887.41378096418</v>
      </c>
      <c r="K53" s="70">
        <v>0</v>
      </c>
      <c r="L53" s="70">
        <f t="shared" si="2"/>
        <v>7560638.1901719403</v>
      </c>
      <c r="N53" s="69" t="s">
        <v>27</v>
      </c>
      <c r="O53" s="5">
        <f>B53/[4]Formato_Análises_FNC!$N$31</f>
        <v>0</v>
      </c>
      <c r="P53" s="5">
        <f>C53/[4]Formato_Análises_FNC!$N$31</f>
        <v>1.7770298000184918E-2</v>
      </c>
      <c r="Q53" s="5">
        <f>D53/[4]Formato_Análises_FNC!$N$31</f>
        <v>0</v>
      </c>
      <c r="R53" s="5">
        <f>E53/[4]Formato_Análises_FNC!$N$31</f>
        <v>0</v>
      </c>
      <c r="S53" s="5">
        <f>F53/[4]Formato_Análises_FNC!$N$31</f>
        <v>0</v>
      </c>
      <c r="T53" s="5">
        <f>G53/[4]Formato_Análises_FNC!$N$31</f>
        <v>0</v>
      </c>
      <c r="U53" s="5">
        <f>H53/[4]Formato_Análises_FNC!$N$31</f>
        <v>0</v>
      </c>
      <c r="V53" s="5">
        <f>I53/[4]Formato_Análises_FNC!$N$31</f>
        <v>6.2697660874126075E-4</v>
      </c>
      <c r="W53" s="5">
        <f>J53/[4]Formato_Análises_FNC!$N$31</f>
        <v>3.974586831410426E-4</v>
      </c>
      <c r="X53" s="5">
        <f>K53/[4]Formato_Análises_FNC!$N$31</f>
        <v>0</v>
      </c>
    </row>
    <row r="54" spans="1:24" x14ac:dyDescent="0.25">
      <c r="A54" s="69" t="s">
        <v>28</v>
      </c>
      <c r="B54" s="70">
        <f>+[4]TAB_DIN_FNC!B53</f>
        <v>1978036.30320935</v>
      </c>
      <c r="C54" s="70">
        <f>+[4]TAB_DIN_FNC!C53</f>
        <v>235021.6791535712</v>
      </c>
      <c r="D54" s="70">
        <f>+[4]TAB_DIN_FNC!D53</f>
        <v>11415278.077604171</v>
      </c>
      <c r="E54" s="72">
        <v>0</v>
      </c>
      <c r="F54" s="70">
        <f>+[4]TAB_DIN_FNC!E53</f>
        <v>157812.91735376065</v>
      </c>
      <c r="G54" s="70">
        <f>+[4]TAB_DIN_FNC!F53</f>
        <v>0</v>
      </c>
      <c r="H54" s="72">
        <v>0</v>
      </c>
      <c r="I54" s="70">
        <f>+[4]TAB_DIN_FNC!G53</f>
        <v>976334.86392843071</v>
      </c>
      <c r="J54" s="70">
        <f>+[4]TAB_DIN_FNC!H53</f>
        <v>0</v>
      </c>
      <c r="K54" s="70">
        <v>0</v>
      </c>
      <c r="L54" s="70">
        <f t="shared" si="2"/>
        <v>14762483.841249283</v>
      </c>
      <c r="N54" s="69" t="s">
        <v>28</v>
      </c>
      <c r="O54" s="5">
        <f>B54/[4]Formato_Análises_FNC!$N$31</f>
        <v>4.917133160686385E-3</v>
      </c>
      <c r="P54" s="5">
        <f>C54/[4]Formato_Análises_FNC!$N$31</f>
        <v>5.842323976416483E-4</v>
      </c>
      <c r="Q54" s="5">
        <f>D54/[4]Formato_Análises_FNC!$N$31</f>
        <v>2.837685146767658E-2</v>
      </c>
      <c r="R54" s="5">
        <f>E54/[4]Formato_Análises_FNC!$N$31</f>
        <v>0</v>
      </c>
      <c r="S54" s="5">
        <f>F54/[4]Formato_Análises_FNC!$N$31</f>
        <v>3.9230176303933491E-4</v>
      </c>
      <c r="T54" s="5">
        <f>G54/[4]Formato_Análises_FNC!$N$31</f>
        <v>0</v>
      </c>
      <c r="U54" s="5">
        <f>H54/[4]Formato_Análises_FNC!$N$31</f>
        <v>0</v>
      </c>
      <c r="V54" s="5">
        <f>I54/[4]Formato_Análises_FNC!$N$31</f>
        <v>2.4270376269472423E-3</v>
      </c>
      <c r="W54" s="5">
        <f>J54/[4]Formato_Análises_FNC!$N$31</f>
        <v>0</v>
      </c>
      <c r="X54" s="5">
        <f>K54/[4]Formato_Análises_FNC!$N$31</f>
        <v>0</v>
      </c>
    </row>
    <row r="55" spans="1:24" x14ac:dyDescent="0.25">
      <c r="A55" s="69" t="s">
        <v>29</v>
      </c>
      <c r="B55" s="70">
        <f>+[4]TAB_DIN_FNC!B54</f>
        <v>252706.83597415706</v>
      </c>
      <c r="C55" s="70">
        <f>+[4]TAB_DIN_FNC!C54</f>
        <v>5181523.0944075417</v>
      </c>
      <c r="D55" s="70">
        <f>+[4]TAB_DIN_FNC!D54</f>
        <v>297415.18773808616</v>
      </c>
      <c r="E55" s="72">
        <v>0</v>
      </c>
      <c r="F55" s="70">
        <f>+[4]TAB_DIN_FNC!E54</f>
        <v>169951.53585033494</v>
      </c>
      <c r="G55" s="70">
        <f>+[4]TAB_DIN_FNC!F54</f>
        <v>0</v>
      </c>
      <c r="H55" s="72">
        <v>0</v>
      </c>
      <c r="I55" s="70">
        <f>+[4]TAB_DIN_FNC!G54</f>
        <v>212099.51674121802</v>
      </c>
      <c r="J55" s="70">
        <f>+[4]TAB_DIN_FNC!H54</f>
        <v>295706.51199180045</v>
      </c>
      <c r="K55" s="70">
        <v>0</v>
      </c>
      <c r="L55" s="70">
        <f t="shared" si="2"/>
        <v>6409402.6827031383</v>
      </c>
      <c r="N55" s="69" t="s">
        <v>29</v>
      </c>
      <c r="O55" s="5">
        <f>B55/[4]Formato_Análises_FNC!$N$31</f>
        <v>6.2819532739847304E-4</v>
      </c>
      <c r="P55" s="5">
        <f>C55/[4]Formato_Análises_FNC!$N$31</f>
        <v>1.288057200418182E-2</v>
      </c>
      <c r="Q55" s="5">
        <f>D55/[4]Formato_Análises_FNC!$N$31</f>
        <v>7.3933429823604742E-4</v>
      </c>
      <c r="R55" s="5">
        <f>E55/[4]Formato_Análises_FNC!$N$31</f>
        <v>0</v>
      </c>
      <c r="S55" s="5">
        <f>F55/[4]Formato_Análises_FNC!$N$31</f>
        <v>4.224767418491699E-4</v>
      </c>
      <c r="T55" s="5">
        <f>G55/[4]Formato_Análises_FNC!$N$31</f>
        <v>0</v>
      </c>
      <c r="U55" s="5">
        <f>H55/[4]Formato_Análises_FNC!$N$31</f>
        <v>0</v>
      </c>
      <c r="V55" s="5">
        <f>I55/[4]Formato_Análises_FNC!$N$31</f>
        <v>5.2725097382776414E-4</v>
      </c>
      <c r="W55" s="5">
        <f>J55/[4]Formato_Análises_FNC!$N$31</f>
        <v>7.3508675932116999E-4</v>
      </c>
      <c r="X55" s="5">
        <f>K55/[4]Formato_Análises_FNC!$N$31</f>
        <v>0</v>
      </c>
    </row>
    <row r="56" spans="1:24" x14ac:dyDescent="0.25">
      <c r="A56" s="69" t="s">
        <v>30</v>
      </c>
      <c r="B56" s="70">
        <f>+[4]TAB_DIN_FNC!B55</f>
        <v>0</v>
      </c>
      <c r="C56" s="70">
        <f>+[4]TAB_DIN_FNC!C55</f>
        <v>0</v>
      </c>
      <c r="D56" s="70">
        <f>+[4]TAB_DIN_FNC!D55</f>
        <v>382390.95566325367</v>
      </c>
      <c r="E56" s="72">
        <v>0</v>
      </c>
      <c r="F56" s="70">
        <f>+[4]TAB_DIN_FNC!E55</f>
        <v>0</v>
      </c>
      <c r="G56" s="70">
        <f>+[4]TAB_DIN_FNC!F55</f>
        <v>0</v>
      </c>
      <c r="H56" s="72">
        <v>0</v>
      </c>
      <c r="I56" s="70">
        <f>+[4]TAB_DIN_FNC!G55</f>
        <v>0</v>
      </c>
      <c r="J56" s="70">
        <f>+[4]TAB_DIN_FNC!H55</f>
        <v>0</v>
      </c>
      <c r="K56" s="70">
        <v>0</v>
      </c>
      <c r="L56" s="70">
        <f t="shared" si="2"/>
        <v>382390.95566325367</v>
      </c>
      <c r="N56" s="69" t="s">
        <v>30</v>
      </c>
      <c r="O56" s="5">
        <f>B56/[4]Formato_Análises_FNC!$N$31</f>
        <v>0</v>
      </c>
      <c r="P56" s="5">
        <f>C56/[4]Formato_Análises_FNC!$N$31</f>
        <v>0</v>
      </c>
      <c r="Q56" s="5">
        <f>D56/[4]Formato_Análises_FNC!$N$31</f>
        <v>9.505726691606324E-4</v>
      </c>
      <c r="R56" s="5">
        <f>E56/[4]Formato_Análises_FNC!$N$31</f>
        <v>0</v>
      </c>
      <c r="S56" s="5">
        <f>F56/[4]Formato_Análises_FNC!$N$31</f>
        <v>0</v>
      </c>
      <c r="T56" s="5">
        <f>G56/[4]Formato_Análises_FNC!$N$31</f>
        <v>0</v>
      </c>
      <c r="U56" s="5">
        <f>H56/[4]Formato_Análises_FNC!$N$31</f>
        <v>0</v>
      </c>
      <c r="V56" s="5">
        <f>I56/[4]Formato_Análises_FNC!$N$31</f>
        <v>0</v>
      </c>
      <c r="W56" s="5">
        <f>J56/[4]Formato_Análises_FNC!$N$31</f>
        <v>0</v>
      </c>
      <c r="X56" s="5">
        <f>K56/[4]Formato_Análises_FNC!$N$31</f>
        <v>0</v>
      </c>
    </row>
    <row r="57" spans="1:24" x14ac:dyDescent="0.25">
      <c r="A57" s="69" t="s">
        <v>31</v>
      </c>
      <c r="B57" s="70">
        <f>+[4]TAB_DIN_FNC!B56</f>
        <v>509854.60755100485</v>
      </c>
      <c r="C57" s="70">
        <f>+[4]TAB_DIN_FNC!C56</f>
        <v>6037762.8442026228</v>
      </c>
      <c r="D57" s="70">
        <f>+[4]TAB_DIN_FNC!D56</f>
        <v>4663714.8739448152</v>
      </c>
      <c r="E57" s="72">
        <v>0</v>
      </c>
      <c r="F57" s="70">
        <f>+[4]TAB_DIN_FNC!E56</f>
        <v>0</v>
      </c>
      <c r="G57" s="70">
        <f>+[4]TAB_DIN_FNC!F56</f>
        <v>0</v>
      </c>
      <c r="H57" s="72">
        <v>0</v>
      </c>
      <c r="I57" s="70">
        <f>+[4]TAB_DIN_FNC!G56</f>
        <v>204580.8607951992</v>
      </c>
      <c r="J57" s="70">
        <f>+[4]TAB_DIN_FNC!H56</f>
        <v>713332.82278160704</v>
      </c>
      <c r="K57" s="70">
        <v>0</v>
      </c>
      <c r="L57" s="70">
        <f t="shared" si="2"/>
        <v>12129246.00927525</v>
      </c>
      <c r="N57" s="69" t="s">
        <v>31</v>
      </c>
      <c r="O57" s="5">
        <f>B57/[4]Formato_Análises_FNC!$N$31</f>
        <v>1.2674302255475099E-3</v>
      </c>
      <c r="P57" s="5">
        <f>C57/[4]Formato_Análises_FNC!$N$31</f>
        <v>1.5009069272095514E-2</v>
      </c>
      <c r="Q57" s="5">
        <f>D57/[4]Formato_Análises_FNC!$N$31</f>
        <v>1.1593370162849486E-2</v>
      </c>
      <c r="R57" s="5">
        <f>E57/[4]Formato_Análises_FNC!$N$31</f>
        <v>0</v>
      </c>
      <c r="S57" s="5">
        <f>F57/[4]Formato_Análises_FNC!$N$31</f>
        <v>0</v>
      </c>
      <c r="T57" s="5">
        <f>G57/[4]Formato_Análises_FNC!$N$31</f>
        <v>0</v>
      </c>
      <c r="U57" s="5">
        <f>H57/[4]Formato_Análises_FNC!$N$31</f>
        <v>0</v>
      </c>
      <c r="V57" s="5">
        <f>I57/[4]Formato_Análises_FNC!$N$31</f>
        <v>5.0856060276835684E-4</v>
      </c>
      <c r="W57" s="5">
        <f>J57/[4]Formato_Análises_FNC!$N$31</f>
        <v>1.773249799214749E-3</v>
      </c>
      <c r="X57" s="5">
        <f>K57/[4]Formato_Análises_FNC!$N$31</f>
        <v>0</v>
      </c>
    </row>
    <row r="58" spans="1:24" x14ac:dyDescent="0.25">
      <c r="A58" s="69" t="s">
        <v>32</v>
      </c>
      <c r="B58" s="70">
        <f>+[4]TAB_DIN_FNC!B57</f>
        <v>0</v>
      </c>
      <c r="C58" s="70">
        <f>+[4]TAB_DIN_FNC!C57</f>
        <v>82854987.151617751</v>
      </c>
      <c r="D58" s="70">
        <f>+[4]TAB_DIN_FNC!D57</f>
        <v>201946315.93394357</v>
      </c>
      <c r="E58" s="72">
        <v>0</v>
      </c>
      <c r="F58" s="70">
        <f>+[4]TAB_DIN_FNC!E57</f>
        <v>0</v>
      </c>
      <c r="G58" s="70">
        <f>+[4]TAB_DIN_FNC!F57</f>
        <v>0</v>
      </c>
      <c r="H58" s="72">
        <v>0</v>
      </c>
      <c r="I58" s="70">
        <f>+[4]TAB_DIN_FNC!G57</f>
        <v>1671248.1693030426</v>
      </c>
      <c r="J58" s="70">
        <f>+[4]TAB_DIN_FNC!H57</f>
        <v>254927.30377550243</v>
      </c>
      <c r="K58" s="70">
        <v>0</v>
      </c>
      <c r="L58" s="70">
        <f t="shared" si="2"/>
        <v>286727478.55863988</v>
      </c>
      <c r="N58" s="69" t="s">
        <v>32</v>
      </c>
      <c r="O58" s="5">
        <f>B58/[4]Formato_Análises_FNC!$N$31</f>
        <v>0</v>
      </c>
      <c r="P58" s="5">
        <f>C58/[4]Formato_Análises_FNC!$N$31</f>
        <v>0.20596639414071713</v>
      </c>
      <c r="Q58" s="5">
        <f>D58/[4]Formato_Análises_FNC!$N$31</f>
        <v>0.50201147731521045</v>
      </c>
      <c r="R58" s="5">
        <f>E58/[4]Formato_Análises_FNC!$N$31</f>
        <v>0</v>
      </c>
      <c r="S58" s="5">
        <f>F58/[4]Formato_Análises_FNC!$N$31</f>
        <v>0</v>
      </c>
      <c r="T58" s="5">
        <f>G58/[4]Formato_Análises_FNC!$N$31</f>
        <v>0</v>
      </c>
      <c r="U58" s="5">
        <f>H58/[4]Formato_Análises_FNC!$N$31</f>
        <v>0</v>
      </c>
      <c r="V58" s="5">
        <f>I58/[4]Formato_Análises_FNC!$N$31</f>
        <v>4.1544989744036363E-3</v>
      </c>
      <c r="W58" s="5">
        <f>J58/[4]Formato_Análises_FNC!$N$31</f>
        <v>6.3371511277375493E-4</v>
      </c>
      <c r="X58" s="5">
        <f>K58/[4]Formato_Análises_FNC!$N$31</f>
        <v>0</v>
      </c>
    </row>
    <row r="59" spans="1:24" x14ac:dyDescent="0.25">
      <c r="A59" s="69" t="s">
        <v>33</v>
      </c>
      <c r="B59" s="70">
        <f>+[4]TAB_DIN_FNC!B58</f>
        <v>2719224.5736053595</v>
      </c>
      <c r="C59" s="70">
        <f>+[4]TAB_DIN_FNC!C58</f>
        <v>7307617.0458273813</v>
      </c>
      <c r="D59" s="70">
        <f>+[4]TAB_DIN_FNC!D58</f>
        <v>228724.85578424117</v>
      </c>
      <c r="E59" s="72">
        <v>0</v>
      </c>
      <c r="F59" s="70">
        <f>+[4]TAB_DIN_FNC!E58</f>
        <v>0</v>
      </c>
      <c r="G59" s="70">
        <f>+[4]TAB_DIN_FNC!F58</f>
        <v>0</v>
      </c>
      <c r="H59" s="72">
        <v>0</v>
      </c>
      <c r="I59" s="70">
        <f>+[4]TAB_DIN_FNC!G58</f>
        <v>643093.48454940785</v>
      </c>
      <c r="J59" s="70">
        <f>+[4]TAB_DIN_FNC!H58</f>
        <v>83075.199899753177</v>
      </c>
      <c r="K59" s="70">
        <v>0</v>
      </c>
      <c r="L59" s="70">
        <f t="shared" si="2"/>
        <v>10981735.159666141</v>
      </c>
      <c r="N59" s="69" t="s">
        <v>33</v>
      </c>
      <c r="O59" s="5">
        <f>B59/[4]Formato_Análises_FNC!$N$31</f>
        <v>6.7596278695867202E-3</v>
      </c>
      <c r="P59" s="5">
        <f>C59/[4]Formato_Análises_FNC!$N$31</f>
        <v>1.8165756636182372E-2</v>
      </c>
      <c r="Q59" s="5">
        <f>D59/[4]Formato_Análises_FNC!$N$31</f>
        <v>5.6857933862241726E-4</v>
      </c>
      <c r="R59" s="5">
        <f>E59/[4]Formato_Análises_FNC!$N$31</f>
        <v>0</v>
      </c>
      <c r="S59" s="5">
        <f>F59/[4]Formato_Análises_FNC!$N$31</f>
        <v>0</v>
      </c>
      <c r="T59" s="5">
        <f>G59/[4]Formato_Análises_FNC!$N$31</f>
        <v>0</v>
      </c>
      <c r="U59" s="5">
        <f>H59/[4]Formato_Análises_FNC!$N$31</f>
        <v>0</v>
      </c>
      <c r="V59" s="5">
        <f>I59/[4]Formato_Análises_FNC!$N$31</f>
        <v>1.5986442175852092E-3</v>
      </c>
      <c r="W59" s="5">
        <f>J59/[4]Formato_Análises_FNC!$N$31</f>
        <v>2.065138135204857E-4</v>
      </c>
      <c r="X59" s="5">
        <f>K59/[4]Formato_Análises_FNC!$N$31</f>
        <v>0</v>
      </c>
    </row>
    <row r="60" spans="1:24" x14ac:dyDescent="0.25">
      <c r="A60" s="69" t="s">
        <v>34</v>
      </c>
      <c r="B60" s="70">
        <f>+[4]TAB_DIN_FNC!B59</f>
        <v>0</v>
      </c>
      <c r="C60" s="70">
        <f>+[4]TAB_DIN_FNC!C59</f>
        <v>995478.40886845533</v>
      </c>
      <c r="D60" s="70">
        <f>+[4]TAB_DIN_FNC!D59</f>
        <v>127463.65188775121</v>
      </c>
      <c r="E60" s="72">
        <v>0</v>
      </c>
      <c r="F60" s="70">
        <f>+[4]TAB_DIN_FNC!E59</f>
        <v>0</v>
      </c>
      <c r="G60" s="70">
        <f>+[4]TAB_DIN_FNC!F59</f>
        <v>0</v>
      </c>
      <c r="H60" s="72">
        <v>0</v>
      </c>
      <c r="I60" s="70">
        <f>+[4]TAB_DIN_FNC!G59</f>
        <v>0</v>
      </c>
      <c r="J60" s="70">
        <f>+[4]TAB_DIN_FNC!H59</f>
        <v>0</v>
      </c>
      <c r="K60" s="70">
        <v>0</v>
      </c>
      <c r="L60" s="70">
        <f t="shared" si="2"/>
        <v>1122942.0607562065</v>
      </c>
      <c r="N60" s="69" t="s">
        <v>34</v>
      </c>
      <c r="O60" s="5">
        <f>B60/[4]Formato_Análises_FNC!$N$31</f>
        <v>0</v>
      </c>
      <c r="P60" s="5">
        <f>C60/[4]Formato_Análises_FNC!$N$31</f>
        <v>2.4746259141212226E-3</v>
      </c>
      <c r="Q60" s="5">
        <f>D60/[4]Formato_Análises_FNC!$N$31</f>
        <v>3.1685755638687747E-4</v>
      </c>
      <c r="R60" s="5">
        <f>E60/[4]Formato_Análises_FNC!$N$31</f>
        <v>0</v>
      </c>
      <c r="S60" s="5">
        <f>F60/[4]Formato_Análises_FNC!$N$31</f>
        <v>0</v>
      </c>
      <c r="T60" s="5">
        <f>G60/[4]Formato_Análises_FNC!$N$31</f>
        <v>0</v>
      </c>
      <c r="U60" s="5">
        <f>H60/[4]Formato_Análises_FNC!$N$31</f>
        <v>0</v>
      </c>
      <c r="V60" s="5">
        <f>I60/[4]Formato_Análises_FNC!$N$31</f>
        <v>0</v>
      </c>
      <c r="W60" s="5">
        <f>J60/[4]Formato_Análises_FNC!$N$31</f>
        <v>0</v>
      </c>
      <c r="X60" s="5">
        <f>K60/[4]Formato_Análises_FNC!$N$31</f>
        <v>0</v>
      </c>
    </row>
    <row r="61" spans="1:24" x14ac:dyDescent="0.25">
      <c r="A61" s="69" t="s">
        <v>35</v>
      </c>
      <c r="B61" s="70">
        <f>+[4]TAB_DIN_FNC!B60</f>
        <v>2549266.6305821226</v>
      </c>
      <c r="C61" s="70">
        <f>+[4]TAB_DIN_FNC!C60</f>
        <v>5428587.2334787026</v>
      </c>
      <c r="D61" s="70">
        <f>+[4]TAB_DIN_FNC!D60</f>
        <v>412766.39366578404</v>
      </c>
      <c r="E61" s="72">
        <v>0</v>
      </c>
      <c r="F61" s="70">
        <f>+[4]TAB_DIN_FNC!E60</f>
        <v>0</v>
      </c>
      <c r="G61" s="70">
        <f>+[4]TAB_DIN_FNC!F60</f>
        <v>0</v>
      </c>
      <c r="H61" s="72">
        <v>0</v>
      </c>
      <c r="I61" s="70">
        <f>+[4]TAB_DIN_FNC!G60</f>
        <v>787500.0809103793</v>
      </c>
      <c r="J61" s="70">
        <f>+[4]TAB_DIN_FNC!H60</f>
        <v>0</v>
      </c>
      <c r="K61" s="70">
        <v>0</v>
      </c>
      <c r="L61" s="70">
        <f t="shared" si="2"/>
        <v>9178120.3386369888</v>
      </c>
      <c r="N61" s="69" t="s">
        <v>35</v>
      </c>
      <c r="O61" s="5">
        <f>B61/[4]Formato_Análises_FNC!$N$31</f>
        <v>6.3371352003643812E-3</v>
      </c>
      <c r="P61" s="5">
        <f>C61/[4]Formato_Análises_FNC!$N$31</f>
        <v>1.3494740343292764E-2</v>
      </c>
      <c r="Q61" s="5">
        <f>D61/[4]Formato_Análises_FNC!$N$31</f>
        <v>1.0260819372313345E-3</v>
      </c>
      <c r="R61" s="5">
        <f>E61/[4]Formato_Análises_FNC!$N$31</f>
        <v>0</v>
      </c>
      <c r="S61" s="5">
        <f>F61/[4]Formato_Análises_FNC!$N$31</f>
        <v>0</v>
      </c>
      <c r="T61" s="5">
        <f>G61/[4]Formato_Análises_FNC!$N$31</f>
        <v>0</v>
      </c>
      <c r="U61" s="5">
        <f>H61/[4]Formato_Análises_FNC!$N$31</f>
        <v>0</v>
      </c>
      <c r="V61" s="5">
        <f>I61/[4]Formato_Análises_FNC!$N$31</f>
        <v>1.9576196633019076E-3</v>
      </c>
      <c r="W61" s="5">
        <f>J61/[4]Formato_Análises_FNC!$N$31</f>
        <v>0</v>
      </c>
      <c r="X61" s="5">
        <f>K61/[4]Formato_Análises_FNC!$N$31</f>
        <v>0</v>
      </c>
    </row>
    <row r="62" spans="1:24" x14ac:dyDescent="0.25">
      <c r="A62" s="69" t="s">
        <v>36</v>
      </c>
      <c r="B62" s="70">
        <f>+[4]TAB_DIN_FNC!B61</f>
        <v>0</v>
      </c>
      <c r="C62" s="70">
        <f>+[4]TAB_DIN_FNC!C61</f>
        <v>47416.478502243452</v>
      </c>
      <c r="D62" s="70">
        <f>+[4]TAB_DIN_FNC!D61</f>
        <v>165328.85407520583</v>
      </c>
      <c r="E62" s="72">
        <v>0</v>
      </c>
      <c r="F62" s="70">
        <f>+[4]TAB_DIN_FNC!E61</f>
        <v>0</v>
      </c>
      <c r="G62" s="70">
        <f>+[4]TAB_DIN_FNC!F61</f>
        <v>0</v>
      </c>
      <c r="H62" s="72">
        <v>0</v>
      </c>
      <c r="I62" s="70">
        <f>+[4]TAB_DIN_FNC!G61</f>
        <v>991834.44399798114</v>
      </c>
      <c r="J62" s="70">
        <f>+[4]TAB_DIN_FNC!H61</f>
        <v>0</v>
      </c>
      <c r="K62" s="70">
        <v>0</v>
      </c>
      <c r="L62" s="70">
        <f t="shared" si="2"/>
        <v>1204579.7765754303</v>
      </c>
      <c r="N62" s="69" t="s">
        <v>36</v>
      </c>
      <c r="O62" s="5">
        <f>B62/[4]Formato_Análises_FNC!$N$31</f>
        <v>0</v>
      </c>
      <c r="P62" s="5">
        <f>C62/[4]Formato_Análises_FNC!$N$31</f>
        <v>1.1787101097591841E-4</v>
      </c>
      <c r="Q62" s="5">
        <f>D62/[4]Formato_Análises_FNC!$N$31</f>
        <v>4.1098537447087249E-4</v>
      </c>
      <c r="R62" s="5">
        <f>E62/[4]Formato_Análises_FNC!$N$31</f>
        <v>0</v>
      </c>
      <c r="S62" s="5">
        <f>F62/[4]Formato_Análises_FNC!$N$31</f>
        <v>0</v>
      </c>
      <c r="T62" s="5">
        <f>G62/[4]Formato_Análises_FNC!$N$31</f>
        <v>0</v>
      </c>
      <c r="U62" s="5">
        <f>H62/[4]Formato_Análises_FNC!$N$31</f>
        <v>0</v>
      </c>
      <c r="V62" s="5">
        <f>I62/[4]Formato_Análises_FNC!$N$31</f>
        <v>2.4655675058038863E-3</v>
      </c>
      <c r="W62" s="5">
        <f>J62/[4]Formato_Análises_FNC!$N$31</f>
        <v>0</v>
      </c>
      <c r="X62" s="5">
        <f>K62/[4]Formato_Análises_FNC!$N$31</f>
        <v>0</v>
      </c>
    </row>
    <row r="63" spans="1:24" x14ac:dyDescent="0.25">
      <c r="A63" s="69" t="s">
        <v>37</v>
      </c>
      <c r="B63" s="70">
        <f>+[4]TAB_DIN_FNC!B62</f>
        <v>0</v>
      </c>
      <c r="C63" s="70">
        <f>+[4]TAB_DIN_FNC!C62</f>
        <v>446122.78160712926</v>
      </c>
      <c r="D63" s="70">
        <f>+[4]TAB_DIN_FNC!D62</f>
        <v>169951.53585033497</v>
      </c>
      <c r="E63" s="72">
        <v>0</v>
      </c>
      <c r="F63" s="70">
        <f>+[4]TAB_DIN_FNC!E62</f>
        <v>0</v>
      </c>
      <c r="G63" s="70">
        <f>+[4]TAB_DIN_FNC!F62</f>
        <v>0</v>
      </c>
      <c r="H63" s="72">
        <v>0</v>
      </c>
      <c r="I63" s="70">
        <f>+[4]TAB_DIN_FNC!G62</f>
        <v>0</v>
      </c>
      <c r="J63" s="70">
        <f>+[4]TAB_DIN_FNC!H62</f>
        <v>0</v>
      </c>
      <c r="K63" s="70">
        <v>0</v>
      </c>
      <c r="L63" s="70">
        <f t="shared" si="2"/>
        <v>616074.31745746429</v>
      </c>
      <c r="N63" s="69" t="s">
        <v>37</v>
      </c>
      <c r="O63" s="5">
        <f>B63/[4]Formato_Análises_FNC!$N$31</f>
        <v>0</v>
      </c>
      <c r="P63" s="5">
        <f>C63/[4]Formato_Análises_FNC!$N$31</f>
        <v>1.1090014473540712E-3</v>
      </c>
      <c r="Q63" s="5">
        <f>D63/[4]Formato_Análises_FNC!$N$31</f>
        <v>4.2247674184917001E-4</v>
      </c>
      <c r="R63" s="5">
        <f>E63/[4]Formato_Análises_FNC!$N$31</f>
        <v>0</v>
      </c>
      <c r="S63" s="5">
        <f>F63/[4]Formato_Análises_FNC!$N$31</f>
        <v>0</v>
      </c>
      <c r="T63" s="5">
        <f>G63/[4]Formato_Análises_FNC!$N$31</f>
        <v>0</v>
      </c>
      <c r="U63" s="5">
        <f>H63/[4]Formato_Análises_FNC!$N$31</f>
        <v>0</v>
      </c>
      <c r="V63" s="5">
        <f>I63/[4]Formato_Análises_FNC!$N$31</f>
        <v>0</v>
      </c>
      <c r="W63" s="5">
        <f>J63/[4]Formato_Análises_FNC!$N$31</f>
        <v>0</v>
      </c>
      <c r="X63" s="5">
        <f>K63/[4]Formato_Análises_FNC!$N$31</f>
        <v>0</v>
      </c>
    </row>
    <row r="64" spans="1:24" x14ac:dyDescent="0.25">
      <c r="A64" s="69" t="s">
        <v>38</v>
      </c>
      <c r="B64" s="70">
        <f>+[4]TAB_DIN_FNC!B63</f>
        <v>0</v>
      </c>
      <c r="C64" s="70">
        <f>+[4]TAB_DIN_FNC!C63</f>
        <v>6913628.4783916259</v>
      </c>
      <c r="D64" s="70">
        <f>+[4]TAB_DIN_FNC!D63</f>
        <v>637318.25943875604</v>
      </c>
      <c r="E64" s="72">
        <v>0</v>
      </c>
      <c r="F64" s="70">
        <f>+[4]TAB_DIN_FNC!E63</f>
        <v>0</v>
      </c>
      <c r="G64" s="70">
        <f>+[4]TAB_DIN_FNC!F63</f>
        <v>0</v>
      </c>
      <c r="H64" s="72">
        <v>0</v>
      </c>
      <c r="I64" s="70">
        <f>+[4]TAB_DIN_FNC!G63</f>
        <v>169951.53585033494</v>
      </c>
      <c r="J64" s="70">
        <f>+[4]TAB_DIN_FNC!H63</f>
        <v>0</v>
      </c>
      <c r="K64" s="70">
        <v>0</v>
      </c>
      <c r="L64" s="70">
        <f t="shared" si="2"/>
        <v>7720898.2736807168</v>
      </c>
      <c r="N64" s="69" t="s">
        <v>38</v>
      </c>
      <c r="O64" s="5">
        <f>B64/[4]Formato_Análises_FNC!$N$31</f>
        <v>0</v>
      </c>
      <c r="P64" s="5">
        <f>C64/[4]Formato_Análises_FNC!$N$31</f>
        <v>1.7186353858424232E-2</v>
      </c>
      <c r="Q64" s="5">
        <f>D64/[4]Formato_Análises_FNC!$N$31</f>
        <v>1.5842877819343872E-3</v>
      </c>
      <c r="R64" s="5">
        <f>E64/[4]Formato_Análises_FNC!$N$31</f>
        <v>0</v>
      </c>
      <c r="S64" s="5">
        <f>F64/[4]Formato_Análises_FNC!$N$31</f>
        <v>0</v>
      </c>
      <c r="T64" s="5">
        <f>G64/[4]Formato_Análises_FNC!$N$31</f>
        <v>0</v>
      </c>
      <c r="U64" s="5">
        <f>H64/[4]Formato_Análises_FNC!$N$31</f>
        <v>0</v>
      </c>
      <c r="V64" s="5">
        <f>I64/[4]Formato_Análises_FNC!$N$31</f>
        <v>4.224767418491699E-4</v>
      </c>
      <c r="W64" s="5">
        <f>J64/[4]Formato_Análises_FNC!$N$31</f>
        <v>0</v>
      </c>
      <c r="X64" s="5">
        <f>K64/[4]Formato_Análises_FNC!$N$31</f>
        <v>0</v>
      </c>
    </row>
    <row r="65" spans="1:24" x14ac:dyDescent="0.25">
      <c r="A65" s="69" t="s">
        <v>39</v>
      </c>
      <c r="B65" s="70">
        <f>+[4]TAB_DIN_FNC!B64</f>
        <v>0</v>
      </c>
      <c r="C65" s="70">
        <f>+[4]TAB_DIN_FNC!C64</f>
        <v>13411692.888914913</v>
      </c>
      <c r="D65" s="70">
        <f>+[4]TAB_DIN_FNC!D64</f>
        <v>1996930.5462414357</v>
      </c>
      <c r="E65" s="72">
        <v>0</v>
      </c>
      <c r="F65" s="70">
        <f>+[4]TAB_DIN_FNC!E64</f>
        <v>668621.63282702921</v>
      </c>
      <c r="G65" s="70">
        <f>+[4]TAB_DIN_FNC!F64</f>
        <v>166328.16910600581</v>
      </c>
      <c r="H65" s="72">
        <v>0</v>
      </c>
      <c r="I65" s="70">
        <f>+[4]TAB_DIN_FNC!G64</f>
        <v>1405739.5979297301</v>
      </c>
      <c r="J65" s="70">
        <f>+[4]TAB_DIN_FNC!H64</f>
        <v>0</v>
      </c>
      <c r="K65" s="70">
        <v>0</v>
      </c>
      <c r="L65" s="70">
        <f t="shared" si="2"/>
        <v>17649312.835019115</v>
      </c>
      <c r="N65" s="69" t="s">
        <v>39</v>
      </c>
      <c r="O65" s="5">
        <f>B65/[4]Formato_Análises_FNC!$N$31</f>
        <v>0</v>
      </c>
      <c r="P65" s="5">
        <f>C65/[4]Formato_Análises_FNC!$N$31</f>
        <v>3.3339671136483506E-2</v>
      </c>
      <c r="Q65" s="5">
        <f>D65/[4]Formato_Análises_FNC!$N$31</f>
        <v>4.9641017167277469E-3</v>
      </c>
      <c r="R65" s="5">
        <f>E65/[4]Formato_Análises_FNC!$N$31</f>
        <v>0</v>
      </c>
      <c r="S65" s="5">
        <f>F65/[4]Formato_Análises_FNC!$N$31</f>
        <v>1.6621037730155858E-3</v>
      </c>
      <c r="T65" s="5">
        <f>G65/[4]Formato_Análises_FNC!$N$31</f>
        <v>4.1346953771294564E-4</v>
      </c>
      <c r="U65" s="5">
        <f>H65/[4]Formato_Análises_FNC!$N$31</f>
        <v>0</v>
      </c>
      <c r="V65" s="5">
        <f>I65/[4]Formato_Análises_FNC!$N$31</f>
        <v>3.4944802484439806E-3</v>
      </c>
      <c r="W65" s="5">
        <f>J65/[4]Formato_Análises_FNC!$N$31</f>
        <v>0</v>
      </c>
      <c r="X65" s="5">
        <f>K65/[4]Formato_Análises_FNC!$N$31</f>
        <v>0</v>
      </c>
    </row>
    <row r="66" spans="1:24" x14ac:dyDescent="0.25">
      <c r="A66" s="69" t="s">
        <v>40</v>
      </c>
      <c r="B66" s="71">
        <f t="shared" ref="B66:K66" si="3">SUM(B39:B65)</f>
        <v>11136255.283007955</v>
      </c>
      <c r="C66" s="71">
        <f t="shared" si="3"/>
        <v>151298886.86319703</v>
      </c>
      <c r="D66" s="71">
        <f t="shared" si="3"/>
        <v>227304213.05115697</v>
      </c>
      <c r="E66" s="71">
        <f t="shared" si="3"/>
        <v>0</v>
      </c>
      <c r="F66" s="71">
        <f t="shared" si="3"/>
        <v>1229088.1476573355</v>
      </c>
      <c r="G66" s="71">
        <f t="shared" si="3"/>
        <v>166328.16910600581</v>
      </c>
      <c r="H66" s="71">
        <f t="shared" si="3"/>
        <v>0</v>
      </c>
      <c r="I66" s="71">
        <f t="shared" si="3"/>
        <v>7786562.5505581321</v>
      </c>
      <c r="J66" s="71">
        <f t="shared" si="3"/>
        <v>3352966.5428752163</v>
      </c>
      <c r="K66" s="71">
        <f t="shared" si="3"/>
        <v>0</v>
      </c>
      <c r="L66" s="70">
        <f t="shared" si="2"/>
        <v>402274300.60755867</v>
      </c>
      <c r="N66" s="69" t="s">
        <v>40</v>
      </c>
      <c r="O66" s="5">
        <f>B66/[4]Formato_Análises_FNC!$N$31</f>
        <v>2.7683238193910879E-2</v>
      </c>
      <c r="P66" s="5">
        <f>C66/[4]Formato_Análises_FNC!$N$31</f>
        <v>0.3761087562260102</v>
      </c>
      <c r="Q66" s="5">
        <f>D66/[4]Formato_Análises_FNC!$N$31</f>
        <v>0.56504781117724223</v>
      </c>
      <c r="R66" s="5">
        <f>E66/[4]Formato_Análises_FNC!$N$31</f>
        <v>0</v>
      </c>
      <c r="S66" s="5">
        <f>F66/[4]Formato_Análises_FNC!$N$31</f>
        <v>3.0553484172392621E-3</v>
      </c>
      <c r="T66" s="5">
        <f>G66/[4]Formato_Análises_FNC!$N$31</f>
        <v>4.1346953771294564E-4</v>
      </c>
      <c r="U66" s="5">
        <f>H66/[4]Formato_Análises_FNC!$N$31</f>
        <v>0</v>
      </c>
      <c r="V66" s="5">
        <f>I66/[4]Formato_Análises_FNC!$N$31</f>
        <v>1.9356350974442098E-2</v>
      </c>
      <c r="W66" s="5">
        <f>J66/[4]Formato_Análises_FNC!$N$31</f>
        <v>8.3350254734423732E-3</v>
      </c>
      <c r="X66" s="5">
        <f>K66/[4]Formato_Análises_FNC!$N$31</f>
        <v>0</v>
      </c>
    </row>
    <row r="67" spans="1:24" x14ac:dyDescent="0.25">
      <c r="A67" s="69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24" x14ac:dyDescent="0.25">
      <c r="A68" s="69"/>
      <c r="B68" s="73"/>
      <c r="C68" s="73"/>
      <c r="D68" s="73"/>
      <c r="E68" s="73"/>
      <c r="F68" s="73"/>
      <c r="G68" s="73"/>
      <c r="H68" s="73"/>
      <c r="I68" s="73"/>
      <c r="J68" s="73"/>
      <c r="K68" s="73"/>
      <c r="L68" s="73"/>
    </row>
    <row r="69" spans="1:24" x14ac:dyDescent="0.25">
      <c r="A69" s="69"/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73"/>
    </row>
    <row r="70" spans="1:24" x14ac:dyDescent="0.25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</row>
    <row r="71" spans="1:24" x14ac:dyDescent="0.25">
      <c r="A71" s="69"/>
      <c r="B71" s="18">
        <v>2009</v>
      </c>
      <c r="C71" s="18">
        <v>2009</v>
      </c>
      <c r="D71" s="18">
        <v>2009</v>
      </c>
      <c r="E71" s="18">
        <v>2009</v>
      </c>
      <c r="F71" s="18">
        <v>2009</v>
      </c>
      <c r="G71" s="18">
        <v>2009</v>
      </c>
      <c r="H71" s="18">
        <v>2009</v>
      </c>
      <c r="I71" s="18">
        <v>2009</v>
      </c>
      <c r="J71" s="18">
        <v>2009</v>
      </c>
      <c r="K71" s="18">
        <v>2009</v>
      </c>
      <c r="O71" s="18">
        <v>2009</v>
      </c>
      <c r="P71" s="18">
        <v>2009</v>
      </c>
      <c r="Q71" s="18">
        <v>2009</v>
      </c>
      <c r="R71" s="18">
        <v>2009</v>
      </c>
      <c r="S71" s="18">
        <v>2009</v>
      </c>
      <c r="T71" s="18">
        <v>2009</v>
      </c>
      <c r="U71" s="18">
        <v>2009</v>
      </c>
      <c r="V71" s="18">
        <v>2009</v>
      </c>
      <c r="W71" s="18">
        <v>2009</v>
      </c>
      <c r="X71" s="18">
        <v>2009</v>
      </c>
    </row>
    <row r="72" spans="1:24" x14ac:dyDescent="0.25">
      <c r="A72" s="69"/>
      <c r="B72" s="69" t="s">
        <v>2</v>
      </c>
      <c r="C72" s="69" t="s">
        <v>3</v>
      </c>
      <c r="D72" s="69" t="s">
        <v>4</v>
      </c>
      <c r="E72" s="69" t="s">
        <v>5</v>
      </c>
      <c r="F72" s="69" t="s">
        <v>6</v>
      </c>
      <c r="G72" s="69" t="s">
        <v>7</v>
      </c>
      <c r="H72" s="69" t="s">
        <v>8</v>
      </c>
      <c r="I72" s="69" t="s">
        <v>9</v>
      </c>
      <c r="J72" s="69" t="s">
        <v>10</v>
      </c>
      <c r="K72" s="69" t="s">
        <v>11</v>
      </c>
      <c r="L72" s="69" t="s">
        <v>12</v>
      </c>
      <c r="O72" s="69" t="s">
        <v>2</v>
      </c>
      <c r="P72" s="69" t="s">
        <v>3</v>
      </c>
      <c r="Q72" s="69" t="s">
        <v>4</v>
      </c>
      <c r="R72" s="69" t="s">
        <v>5</v>
      </c>
      <c r="S72" s="69" t="s">
        <v>6</v>
      </c>
      <c r="T72" s="69" t="s">
        <v>7</v>
      </c>
      <c r="U72" s="69" t="s">
        <v>8</v>
      </c>
      <c r="V72" s="69" t="s">
        <v>9</v>
      </c>
      <c r="W72" s="69" t="s">
        <v>10</v>
      </c>
      <c r="X72" s="69" t="s">
        <v>11</v>
      </c>
    </row>
    <row r="73" spans="1:24" x14ac:dyDescent="0.25">
      <c r="A73" s="69" t="s">
        <v>13</v>
      </c>
      <c r="B73" s="70">
        <f>+[4]TAB_DIN_FNC!B71</f>
        <v>0</v>
      </c>
      <c r="C73" s="70">
        <f>+[4]TAB_DIN_FNC!C71</f>
        <v>1839342.3317530213</v>
      </c>
      <c r="D73" s="70">
        <f>+[4]TAB_DIN_FNC!D71</f>
        <v>162926.70641140777</v>
      </c>
      <c r="E73" s="72">
        <v>0</v>
      </c>
      <c r="F73" s="70">
        <f>+[4]TAB_DIN_FNC!E71</f>
        <v>0</v>
      </c>
      <c r="G73" s="70">
        <f>+[4]TAB_DIN_FNC!F71</f>
        <v>0</v>
      </c>
      <c r="H73" s="72">
        <v>0</v>
      </c>
      <c r="I73" s="70">
        <f>+[4]TAB_DIN_FNC!G71</f>
        <v>0</v>
      </c>
      <c r="J73" s="70">
        <f>+[4]TAB_DIN_FNC!H71</f>
        <v>0</v>
      </c>
      <c r="K73" s="70">
        <v>0</v>
      </c>
      <c r="L73" s="70">
        <f t="shared" ref="L73:L100" si="4">SUM(B73:K73)</f>
        <v>2002269.0381644291</v>
      </c>
      <c r="N73" s="69" t="s">
        <v>13</v>
      </c>
      <c r="O73" s="5">
        <f>B73/[4]Formato_Análises_FNC!$O$31</f>
        <v>0</v>
      </c>
      <c r="P73" s="5">
        <f>C73/[4]Formato_Análises_FNC!$O$31</f>
        <v>9.9954764295862881E-3</v>
      </c>
      <c r="Q73" s="5">
        <f>D73/[4]Formato_Análises_FNC!$O$31</f>
        <v>8.8538714385660269E-4</v>
      </c>
      <c r="R73" s="5">
        <f>E73/[4]Formato_Análises_FNC!$O$31</f>
        <v>0</v>
      </c>
      <c r="S73" s="5">
        <f>F73/[4]Formato_Análises_FNC!$O$31</f>
        <v>0</v>
      </c>
      <c r="T73" s="5">
        <f>G73/[4]Formato_Análises_FNC!$O$31</f>
        <v>0</v>
      </c>
      <c r="U73" s="5">
        <f>H73/[4]Formato_Análises_FNC!$O$31</f>
        <v>0</v>
      </c>
      <c r="V73" s="5">
        <f>I73/[4]Formato_Análises_FNC!$O$31</f>
        <v>0</v>
      </c>
      <c r="W73" s="5">
        <f>J73/[4]Formato_Análises_FNC!$O$31</f>
        <v>0</v>
      </c>
      <c r="X73" s="5">
        <f>K73/[4]Formato_Análises_FNC!$O$31</f>
        <v>0</v>
      </c>
    </row>
    <row r="74" spans="1:24" x14ac:dyDescent="0.25">
      <c r="A74" s="69" t="s">
        <v>14</v>
      </c>
      <c r="B74" s="70">
        <f>+[4]TAB_DIN_FNC!B72</f>
        <v>0</v>
      </c>
      <c r="C74" s="70">
        <f>+[4]TAB_DIN_FNC!C72</f>
        <v>244390.05961711163</v>
      </c>
      <c r="D74" s="70">
        <f>+[4]TAB_DIN_FNC!D72</f>
        <v>0</v>
      </c>
      <c r="E74" s="72">
        <v>0</v>
      </c>
      <c r="F74" s="70">
        <f>+[4]TAB_DIN_FNC!E72</f>
        <v>0</v>
      </c>
      <c r="G74" s="70">
        <f>+[4]TAB_DIN_FNC!F72</f>
        <v>0</v>
      </c>
      <c r="H74" s="72">
        <v>0</v>
      </c>
      <c r="I74" s="70">
        <f>+[4]TAB_DIN_FNC!G72</f>
        <v>0</v>
      </c>
      <c r="J74" s="70">
        <f>+[4]TAB_DIN_FNC!H72</f>
        <v>601558.70228970796</v>
      </c>
      <c r="K74" s="70">
        <v>0</v>
      </c>
      <c r="L74" s="70">
        <f t="shared" si="4"/>
        <v>845948.76190681965</v>
      </c>
      <c r="N74" s="69" t="s">
        <v>14</v>
      </c>
      <c r="O74" s="5">
        <f>B74/[4]Formato_Análises_FNC!$O$31</f>
        <v>0</v>
      </c>
      <c r="P74" s="5">
        <f>C74/[4]Formato_Análises_FNC!$O$31</f>
        <v>1.3280807157849039E-3</v>
      </c>
      <c r="Q74" s="5">
        <f>D74/[4]Formato_Análises_FNC!$O$31</f>
        <v>0</v>
      </c>
      <c r="R74" s="5">
        <f>E74/[4]Formato_Análises_FNC!$O$31</f>
        <v>0</v>
      </c>
      <c r="S74" s="5">
        <f>F74/[4]Formato_Análises_FNC!$O$31</f>
        <v>0</v>
      </c>
      <c r="T74" s="5">
        <f>G74/[4]Formato_Análises_FNC!$O$31</f>
        <v>0</v>
      </c>
      <c r="U74" s="5">
        <f>H74/[4]Formato_Análises_FNC!$O$31</f>
        <v>0</v>
      </c>
      <c r="V74" s="5">
        <f>I74/[4]Formato_Análises_FNC!$O$31</f>
        <v>0</v>
      </c>
      <c r="W74" s="5">
        <f>J74/[4]Formato_Análises_FNC!$O$31</f>
        <v>3.2690303082507813E-3</v>
      </c>
      <c r="X74" s="5">
        <f>K74/[4]Formato_Análises_FNC!$O$31</f>
        <v>0</v>
      </c>
    </row>
    <row r="75" spans="1:24" x14ac:dyDescent="0.25">
      <c r="A75" s="69" t="s">
        <v>15</v>
      </c>
      <c r="B75" s="70">
        <f>+[4]TAB_DIN_FNC!B73</f>
        <v>0</v>
      </c>
      <c r="C75" s="70">
        <f>+[4]TAB_DIN_FNC!C73</f>
        <v>463376.5871705566</v>
      </c>
      <c r="D75" s="70">
        <f>+[4]TAB_DIN_FNC!D73</f>
        <v>0</v>
      </c>
      <c r="E75" s="72">
        <v>0</v>
      </c>
      <c r="F75" s="70">
        <f>+[4]TAB_DIN_FNC!E73</f>
        <v>0</v>
      </c>
      <c r="G75" s="70">
        <f>+[4]TAB_DIN_FNC!F73</f>
        <v>0</v>
      </c>
      <c r="H75" s="72">
        <v>0</v>
      </c>
      <c r="I75" s="70">
        <f>+[4]TAB_DIN_FNC!G73</f>
        <v>0</v>
      </c>
      <c r="J75" s="70">
        <f>+[4]TAB_DIN_FNC!H73</f>
        <v>0</v>
      </c>
      <c r="K75" s="70">
        <v>0</v>
      </c>
      <c r="L75" s="70">
        <f t="shared" si="4"/>
        <v>463376.5871705566</v>
      </c>
      <c r="N75" s="69" t="s">
        <v>15</v>
      </c>
      <c r="O75" s="5">
        <f>B75/[4]Formato_Análises_FNC!$O$31</f>
        <v>0</v>
      </c>
      <c r="P75" s="5">
        <f>C75/[4]Formato_Análises_FNC!$O$31</f>
        <v>2.5181118680996867E-3</v>
      </c>
      <c r="Q75" s="5">
        <f>D75/[4]Formato_Análises_FNC!$O$31</f>
        <v>0</v>
      </c>
      <c r="R75" s="5">
        <f>E75/[4]Formato_Análises_FNC!$O$31</f>
        <v>0</v>
      </c>
      <c r="S75" s="5">
        <f>F75/[4]Formato_Análises_FNC!$O$31</f>
        <v>0</v>
      </c>
      <c r="T75" s="5">
        <f>G75/[4]Formato_Análises_FNC!$O$31</f>
        <v>0</v>
      </c>
      <c r="U75" s="5">
        <f>H75/[4]Formato_Análises_FNC!$O$31</f>
        <v>0</v>
      </c>
      <c r="V75" s="5">
        <f>I75/[4]Formato_Análises_FNC!$O$31</f>
        <v>0</v>
      </c>
      <c r="W75" s="5">
        <f>J75/[4]Formato_Análises_FNC!$O$31</f>
        <v>0</v>
      </c>
      <c r="X75" s="5">
        <f>K75/[4]Formato_Análises_FNC!$O$31</f>
        <v>0</v>
      </c>
    </row>
    <row r="76" spans="1:24" x14ac:dyDescent="0.25">
      <c r="A76" s="69" t="s">
        <v>16</v>
      </c>
      <c r="B76" s="70">
        <f>+[4]TAB_DIN_FNC!B74</f>
        <v>0</v>
      </c>
      <c r="C76" s="70">
        <f>+[4]TAB_DIN_FNC!C74</f>
        <v>0</v>
      </c>
      <c r="D76" s="70">
        <f>+[4]TAB_DIN_FNC!D74</f>
        <v>162926.70641140777</v>
      </c>
      <c r="E76" s="72">
        <v>0</v>
      </c>
      <c r="F76" s="70">
        <f>+[4]TAB_DIN_FNC!E74</f>
        <v>0</v>
      </c>
      <c r="G76" s="70">
        <f>+[4]TAB_DIN_FNC!F74</f>
        <v>0</v>
      </c>
      <c r="H76" s="72">
        <v>0</v>
      </c>
      <c r="I76" s="70">
        <f>+[4]TAB_DIN_FNC!G74</f>
        <v>0</v>
      </c>
      <c r="J76" s="70">
        <f>+[4]TAB_DIN_FNC!H74</f>
        <v>0</v>
      </c>
      <c r="K76" s="72">
        <v>0</v>
      </c>
      <c r="L76" s="70">
        <f t="shared" si="4"/>
        <v>162926.70641140777</v>
      </c>
      <c r="N76" s="69" t="s">
        <v>16</v>
      </c>
      <c r="O76" s="5">
        <f>B76/[4]Formato_Análises_FNC!$O$31</f>
        <v>0</v>
      </c>
      <c r="P76" s="5">
        <f>C76/[4]Formato_Análises_FNC!$O$31</f>
        <v>0</v>
      </c>
      <c r="Q76" s="5">
        <f>D76/[4]Formato_Análises_FNC!$O$31</f>
        <v>8.8538714385660269E-4</v>
      </c>
      <c r="R76" s="5">
        <f>E76/[4]Formato_Análises_FNC!$O$31</f>
        <v>0</v>
      </c>
      <c r="S76" s="5">
        <f>F76/[4]Formato_Análises_FNC!$O$31</f>
        <v>0</v>
      </c>
      <c r="T76" s="5">
        <f>G76/[4]Formato_Análises_FNC!$O$31</f>
        <v>0</v>
      </c>
      <c r="U76" s="5">
        <f>H76/[4]Formato_Análises_FNC!$O$31</f>
        <v>0</v>
      </c>
      <c r="V76" s="5">
        <f>I76/[4]Formato_Análises_FNC!$O$31</f>
        <v>0</v>
      </c>
      <c r="W76" s="5">
        <f>J76/[4]Formato_Análises_FNC!$O$31</f>
        <v>0</v>
      </c>
      <c r="X76" s="5">
        <f>K76/[4]Formato_Análises_FNC!$O$31</f>
        <v>0</v>
      </c>
    </row>
    <row r="77" spans="1:24" x14ac:dyDescent="0.25">
      <c r="A77" s="69" t="s">
        <v>17</v>
      </c>
      <c r="B77" s="70">
        <f>+[4]TAB_DIN_FNC!B75</f>
        <v>0</v>
      </c>
      <c r="C77" s="70">
        <f>+[4]TAB_DIN_FNC!C75</f>
        <v>1727023.0879609222</v>
      </c>
      <c r="D77" s="70">
        <f>+[4]TAB_DIN_FNC!D75</f>
        <v>1417462.3457792476</v>
      </c>
      <c r="E77" s="72">
        <v>0</v>
      </c>
      <c r="F77" s="70">
        <f>+[4]TAB_DIN_FNC!E75</f>
        <v>0</v>
      </c>
      <c r="G77" s="70">
        <f>+[4]TAB_DIN_FNC!F75</f>
        <v>0</v>
      </c>
      <c r="H77" s="72">
        <v>0</v>
      </c>
      <c r="I77" s="70">
        <f>+[4]TAB_DIN_FNC!G75</f>
        <v>81463.353205703883</v>
      </c>
      <c r="J77" s="70">
        <f>+[4]TAB_DIN_FNC!H75</f>
        <v>0</v>
      </c>
      <c r="K77" s="70">
        <v>0</v>
      </c>
      <c r="L77" s="70">
        <f t="shared" si="4"/>
        <v>3225948.7869458734</v>
      </c>
      <c r="N77" s="69" t="s">
        <v>17</v>
      </c>
      <c r="O77" s="5">
        <f>B77/[4]Formato_Análises_FNC!$O$31</f>
        <v>0</v>
      </c>
      <c r="P77" s="5">
        <f>C77/[4]Formato_Análises_FNC!$O$31</f>
        <v>9.3851037248799882E-3</v>
      </c>
      <c r="Q77" s="5">
        <f>D77/[4]Formato_Análises_FNC!$O$31</f>
        <v>7.7028681515524432E-3</v>
      </c>
      <c r="R77" s="5">
        <f>E77/[4]Formato_Análises_FNC!$O$31</f>
        <v>0</v>
      </c>
      <c r="S77" s="5">
        <f>F77/[4]Formato_Análises_FNC!$O$31</f>
        <v>0</v>
      </c>
      <c r="T77" s="5">
        <f>G77/[4]Formato_Análises_FNC!$O$31</f>
        <v>0</v>
      </c>
      <c r="U77" s="5">
        <f>H77/[4]Formato_Análises_FNC!$O$31</f>
        <v>0</v>
      </c>
      <c r="V77" s="5">
        <f>I77/[4]Formato_Análises_FNC!$O$31</f>
        <v>4.4269357192830135E-4</v>
      </c>
      <c r="W77" s="5">
        <f>J77/[4]Formato_Análises_FNC!$O$31</f>
        <v>0</v>
      </c>
      <c r="X77" s="5">
        <f>K77/[4]Formato_Análises_FNC!$O$31</f>
        <v>0</v>
      </c>
    </row>
    <row r="78" spans="1:24" x14ac:dyDescent="0.25">
      <c r="A78" s="69" t="s">
        <v>18</v>
      </c>
      <c r="B78" s="70">
        <f>+[4]TAB_DIN_FNC!B76</f>
        <v>0</v>
      </c>
      <c r="C78" s="70">
        <f>+[4]TAB_DIN_FNC!C76</f>
        <v>2128147.9548536413</v>
      </c>
      <c r="D78" s="70">
        <f>+[4]TAB_DIN_FNC!D76</f>
        <v>0</v>
      </c>
      <c r="E78" s="72">
        <v>0</v>
      </c>
      <c r="F78" s="70">
        <f>+[4]TAB_DIN_FNC!E76</f>
        <v>0</v>
      </c>
      <c r="G78" s="70">
        <f>+[4]TAB_DIN_FNC!F76</f>
        <v>0</v>
      </c>
      <c r="H78" s="72">
        <v>0</v>
      </c>
      <c r="I78" s="70">
        <f>+[4]TAB_DIN_FNC!G76</f>
        <v>0</v>
      </c>
      <c r="J78" s="70">
        <f>+[4]TAB_DIN_FNC!H76</f>
        <v>0</v>
      </c>
      <c r="K78" s="70">
        <v>0</v>
      </c>
      <c r="L78" s="70">
        <f t="shared" si="4"/>
        <v>2128147.9548536413</v>
      </c>
      <c r="N78" s="69" t="s">
        <v>18</v>
      </c>
      <c r="O78" s="5">
        <f>B78/[4]Formato_Análises_FNC!$O$31</f>
        <v>0</v>
      </c>
      <c r="P78" s="5">
        <f>C78/[4]Formato_Análises_FNC!$O$31</f>
        <v>1.156492315442894E-2</v>
      </c>
      <c r="Q78" s="5">
        <f>D78/[4]Formato_Análises_FNC!$O$31</f>
        <v>0</v>
      </c>
      <c r="R78" s="5">
        <f>E78/[4]Formato_Análises_FNC!$O$31</f>
        <v>0</v>
      </c>
      <c r="S78" s="5">
        <f>F78/[4]Formato_Análises_FNC!$O$31</f>
        <v>0</v>
      </c>
      <c r="T78" s="5">
        <f>G78/[4]Formato_Análises_FNC!$O$31</f>
        <v>0</v>
      </c>
      <c r="U78" s="5">
        <f>H78/[4]Formato_Análises_FNC!$O$31</f>
        <v>0</v>
      </c>
      <c r="V78" s="5">
        <f>I78/[4]Formato_Análises_FNC!$O$31</f>
        <v>0</v>
      </c>
      <c r="W78" s="5">
        <f>J78/[4]Formato_Análises_FNC!$O$31</f>
        <v>0</v>
      </c>
      <c r="X78" s="5">
        <f>K78/[4]Formato_Análises_FNC!$O$31</f>
        <v>0</v>
      </c>
    </row>
    <row r="79" spans="1:24" x14ac:dyDescent="0.25">
      <c r="A79" s="69" t="s">
        <v>19</v>
      </c>
      <c r="B79" s="70">
        <f>+[4]TAB_DIN_FNC!B77</f>
        <v>0</v>
      </c>
      <c r="C79" s="70">
        <f>+[4]TAB_DIN_FNC!C77</f>
        <v>1955120.4769368931</v>
      </c>
      <c r="D79" s="70">
        <f>+[4]TAB_DIN_FNC!D77</f>
        <v>0</v>
      </c>
      <c r="E79" s="72">
        <v>0</v>
      </c>
      <c r="F79" s="70">
        <f>+[4]TAB_DIN_FNC!E77</f>
        <v>0</v>
      </c>
      <c r="G79" s="70">
        <f>+[4]TAB_DIN_FNC!F77</f>
        <v>0</v>
      </c>
      <c r="H79" s="72">
        <v>0</v>
      </c>
      <c r="I79" s="70">
        <f>+[4]TAB_DIN_FNC!G77</f>
        <v>0</v>
      </c>
      <c r="J79" s="70">
        <f>+[4]TAB_DIN_FNC!H77</f>
        <v>0</v>
      </c>
      <c r="K79" s="70">
        <v>0</v>
      </c>
      <c r="L79" s="70">
        <f t="shared" si="4"/>
        <v>1955120.4769368931</v>
      </c>
      <c r="N79" s="69" t="s">
        <v>19</v>
      </c>
      <c r="O79" s="5">
        <f>B79/[4]Formato_Análises_FNC!$O$31</f>
        <v>0</v>
      </c>
      <c r="P79" s="5">
        <f>C79/[4]Formato_Análises_FNC!$O$31</f>
        <v>1.0624645726279231E-2</v>
      </c>
      <c r="Q79" s="5">
        <f>D79/[4]Formato_Análises_FNC!$O$31</f>
        <v>0</v>
      </c>
      <c r="R79" s="5">
        <f>E79/[4]Formato_Análises_FNC!$O$31</f>
        <v>0</v>
      </c>
      <c r="S79" s="5">
        <f>F79/[4]Formato_Análises_FNC!$O$31</f>
        <v>0</v>
      </c>
      <c r="T79" s="5">
        <f>G79/[4]Formato_Análises_FNC!$O$31</f>
        <v>0</v>
      </c>
      <c r="U79" s="5">
        <f>H79/[4]Formato_Análises_FNC!$O$31</f>
        <v>0</v>
      </c>
      <c r="V79" s="5">
        <f>I79/[4]Formato_Análises_FNC!$O$31</f>
        <v>0</v>
      </c>
      <c r="W79" s="5">
        <f>J79/[4]Formato_Análises_FNC!$O$31</f>
        <v>0</v>
      </c>
      <c r="X79" s="5">
        <f>K79/[4]Formato_Análises_FNC!$O$31</f>
        <v>0</v>
      </c>
    </row>
    <row r="80" spans="1:24" x14ac:dyDescent="0.25">
      <c r="A80" s="69" t="s">
        <v>20</v>
      </c>
      <c r="B80" s="70">
        <f>+[4]TAB_DIN_FNC!B78</f>
        <v>0</v>
      </c>
      <c r="C80" s="70">
        <f>+[4]TAB_DIN_FNC!C78</f>
        <v>158658.02670342888</v>
      </c>
      <c r="D80" s="70">
        <f>+[4]TAB_DIN_FNC!D78</f>
        <v>0</v>
      </c>
      <c r="E80" s="72">
        <v>0</v>
      </c>
      <c r="F80" s="70">
        <f>+[4]TAB_DIN_FNC!E78</f>
        <v>0</v>
      </c>
      <c r="G80" s="70">
        <f>+[4]TAB_DIN_FNC!F78</f>
        <v>0</v>
      </c>
      <c r="H80" s="72">
        <v>0</v>
      </c>
      <c r="I80" s="70">
        <f>+[4]TAB_DIN_FNC!G78</f>
        <v>0</v>
      </c>
      <c r="J80" s="70">
        <f>+[4]TAB_DIN_FNC!H78</f>
        <v>0</v>
      </c>
      <c r="K80" s="70">
        <v>0</v>
      </c>
      <c r="L80" s="70">
        <f t="shared" si="4"/>
        <v>158658.02670342888</v>
      </c>
      <c r="N80" s="69" t="s">
        <v>20</v>
      </c>
      <c r="O80" s="5">
        <f>B80/[4]Formato_Análises_FNC!$O$31</f>
        <v>0</v>
      </c>
      <c r="P80" s="5">
        <f>C80/[4]Formato_Análises_FNC!$O$31</f>
        <v>8.6219000068755969E-4</v>
      </c>
      <c r="Q80" s="5">
        <f>D80/[4]Formato_Análises_FNC!$O$31</f>
        <v>0</v>
      </c>
      <c r="R80" s="5">
        <f>E80/[4]Formato_Análises_FNC!$O$31</f>
        <v>0</v>
      </c>
      <c r="S80" s="5">
        <f>F80/[4]Formato_Análises_FNC!$O$31</f>
        <v>0</v>
      </c>
      <c r="T80" s="5">
        <f>G80/[4]Formato_Análises_FNC!$O$31</f>
        <v>0</v>
      </c>
      <c r="U80" s="5">
        <f>H80/[4]Formato_Análises_FNC!$O$31</f>
        <v>0</v>
      </c>
      <c r="V80" s="5">
        <f>I80/[4]Formato_Análises_FNC!$O$31</f>
        <v>0</v>
      </c>
      <c r="W80" s="5">
        <f>J80/[4]Formato_Análises_FNC!$O$31</f>
        <v>0</v>
      </c>
      <c r="X80" s="5">
        <f>K80/[4]Formato_Análises_FNC!$O$31</f>
        <v>0</v>
      </c>
    </row>
    <row r="81" spans="1:24" x14ac:dyDescent="0.25">
      <c r="A81" s="69" t="s">
        <v>21</v>
      </c>
      <c r="B81" s="70">
        <f>+[4]TAB_DIN_FNC!B79</f>
        <v>0</v>
      </c>
      <c r="C81" s="70">
        <f>+[4]TAB_DIN_FNC!C79</f>
        <v>162926.70641140777</v>
      </c>
      <c r="D81" s="70">
        <f>+[4]TAB_DIN_FNC!D79</f>
        <v>0</v>
      </c>
      <c r="E81" s="72">
        <v>0</v>
      </c>
      <c r="F81" s="70">
        <f>+[4]TAB_DIN_FNC!E79</f>
        <v>0</v>
      </c>
      <c r="G81" s="70">
        <f>+[4]TAB_DIN_FNC!F79</f>
        <v>0</v>
      </c>
      <c r="H81" s="72">
        <v>0</v>
      </c>
      <c r="I81" s="70">
        <f>+[4]TAB_DIN_FNC!G79</f>
        <v>234614.4572324272</v>
      </c>
      <c r="J81" s="70">
        <f>+[4]TAB_DIN_FNC!H79</f>
        <v>0</v>
      </c>
      <c r="K81" s="70">
        <v>0</v>
      </c>
      <c r="L81" s="70">
        <f t="shared" si="4"/>
        <v>397541.163643835</v>
      </c>
      <c r="N81" s="69" t="s">
        <v>21</v>
      </c>
      <c r="O81" s="5">
        <f>B81/[4]Formato_Análises_FNC!$O$31</f>
        <v>0</v>
      </c>
      <c r="P81" s="5">
        <f>C81/[4]Formato_Análises_FNC!$O$31</f>
        <v>8.8538714385660269E-4</v>
      </c>
      <c r="Q81" s="5">
        <f>D81/[4]Formato_Análises_FNC!$O$31</f>
        <v>0</v>
      </c>
      <c r="R81" s="5">
        <f>E81/[4]Formato_Análises_FNC!$O$31</f>
        <v>0</v>
      </c>
      <c r="S81" s="5">
        <f>F81/[4]Formato_Análises_FNC!$O$31</f>
        <v>0</v>
      </c>
      <c r="T81" s="5">
        <f>G81/[4]Formato_Análises_FNC!$O$31</f>
        <v>0</v>
      </c>
      <c r="U81" s="5">
        <f>H81/[4]Formato_Análises_FNC!$O$31</f>
        <v>0</v>
      </c>
      <c r="V81" s="5">
        <f>I81/[4]Formato_Análises_FNC!$O$31</f>
        <v>1.274957487153508E-3</v>
      </c>
      <c r="W81" s="5">
        <f>J81/[4]Formato_Análises_FNC!$O$31</f>
        <v>0</v>
      </c>
      <c r="X81" s="5">
        <f>K81/[4]Formato_Análises_FNC!$O$31</f>
        <v>0</v>
      </c>
    </row>
    <row r="82" spans="1:24" x14ac:dyDescent="0.25">
      <c r="A82" s="69" t="s">
        <v>22</v>
      </c>
      <c r="B82" s="70">
        <f>+[4]TAB_DIN_FNC!B80</f>
        <v>0</v>
      </c>
      <c r="C82" s="70">
        <f>+[4]TAB_DIN_FNC!C80</f>
        <v>2867881.0821219576</v>
      </c>
      <c r="D82" s="70">
        <f>+[4]TAB_DIN_FNC!D80</f>
        <v>162926.70641140777</v>
      </c>
      <c r="E82" s="72">
        <v>0</v>
      </c>
      <c r="F82" s="70">
        <f>+[4]TAB_DIN_FNC!E80</f>
        <v>0</v>
      </c>
      <c r="G82" s="70">
        <f>+[4]TAB_DIN_FNC!F80</f>
        <v>0</v>
      </c>
      <c r="H82" s="72">
        <v>0</v>
      </c>
      <c r="I82" s="70">
        <f>+[4]TAB_DIN_FNC!G80</f>
        <v>61097.514904277908</v>
      </c>
      <c r="J82" s="70">
        <f>+[4]TAB_DIN_FNC!H80</f>
        <v>0</v>
      </c>
      <c r="K82" s="70">
        <v>0</v>
      </c>
      <c r="L82" s="70">
        <f t="shared" si="4"/>
        <v>3091905.3034376432</v>
      </c>
      <c r="N82" s="69" t="s">
        <v>22</v>
      </c>
      <c r="O82" s="5">
        <f>B82/[4]Formato_Análises_FNC!$O$31</f>
        <v>0</v>
      </c>
      <c r="P82" s="5">
        <f>C82/[4]Formato_Análises_FNC!$O$31</f>
        <v>1.5584830112557624E-2</v>
      </c>
      <c r="Q82" s="5">
        <f>D82/[4]Formato_Análises_FNC!$O$31</f>
        <v>8.8538714385660269E-4</v>
      </c>
      <c r="R82" s="5">
        <f>E82/[4]Formato_Análises_FNC!$O$31</f>
        <v>0</v>
      </c>
      <c r="S82" s="5">
        <f>F82/[4]Formato_Análises_FNC!$O$31</f>
        <v>0</v>
      </c>
      <c r="T82" s="5">
        <f>G82/[4]Formato_Análises_FNC!$O$31</f>
        <v>0</v>
      </c>
      <c r="U82" s="5">
        <f>H82/[4]Formato_Análises_FNC!$O$31</f>
        <v>0</v>
      </c>
      <c r="V82" s="5">
        <f>I82/[4]Formato_Análises_FNC!$O$31</f>
        <v>3.3202017894622598E-4</v>
      </c>
      <c r="W82" s="5">
        <f>J82/[4]Formato_Análises_FNC!$O$31</f>
        <v>0</v>
      </c>
      <c r="X82" s="5">
        <f>K82/[4]Formato_Análises_FNC!$O$31</f>
        <v>0</v>
      </c>
    </row>
    <row r="83" spans="1:24" x14ac:dyDescent="0.25">
      <c r="A83" s="69" t="s">
        <v>23</v>
      </c>
      <c r="B83" s="70">
        <f>+[4]TAB_DIN_FNC!B81</f>
        <v>0</v>
      </c>
      <c r="C83" s="70">
        <f>+[4]TAB_DIN_FNC!C81</f>
        <v>270429.67383527913</v>
      </c>
      <c r="D83" s="70">
        <f>+[4]TAB_DIN_FNC!D81</f>
        <v>203658.38301425971</v>
      </c>
      <c r="E83" s="72">
        <v>0</v>
      </c>
      <c r="F83" s="70">
        <f>+[4]TAB_DIN_FNC!E81</f>
        <v>0</v>
      </c>
      <c r="G83" s="70">
        <f>+[4]TAB_DIN_FNC!F81</f>
        <v>0</v>
      </c>
      <c r="H83" s="72">
        <v>0</v>
      </c>
      <c r="I83" s="70">
        <f>+[4]TAB_DIN_FNC!G81</f>
        <v>0</v>
      </c>
      <c r="J83" s="70">
        <f>+[4]TAB_DIN_FNC!H81</f>
        <v>0</v>
      </c>
      <c r="K83" s="70">
        <v>0</v>
      </c>
      <c r="L83" s="70">
        <f t="shared" si="4"/>
        <v>474088.05684953881</v>
      </c>
      <c r="N83" s="69" t="s">
        <v>23</v>
      </c>
      <c r="O83" s="5">
        <f>B83/[4]Formato_Análises_FNC!$O$31</f>
        <v>0</v>
      </c>
      <c r="P83" s="5">
        <f>C83/[4]Formato_Análises_FNC!$O$31</f>
        <v>1.4695869192033562E-3</v>
      </c>
      <c r="Q83" s="5">
        <f>D83/[4]Formato_Análises_FNC!$O$31</f>
        <v>1.1067339298207533E-3</v>
      </c>
      <c r="R83" s="5">
        <f>E83/[4]Formato_Análises_FNC!$O$31</f>
        <v>0</v>
      </c>
      <c r="S83" s="5">
        <f>F83/[4]Formato_Análises_FNC!$O$31</f>
        <v>0</v>
      </c>
      <c r="T83" s="5">
        <f>G83/[4]Formato_Análises_FNC!$O$31</f>
        <v>0</v>
      </c>
      <c r="U83" s="5">
        <f>H83/[4]Formato_Análises_FNC!$O$31</f>
        <v>0</v>
      </c>
      <c r="V83" s="5">
        <f>I83/[4]Formato_Análises_FNC!$O$31</f>
        <v>0</v>
      </c>
      <c r="W83" s="5">
        <f>J83/[4]Formato_Análises_FNC!$O$31</f>
        <v>0</v>
      </c>
      <c r="X83" s="5">
        <f>K83/[4]Formato_Análises_FNC!$O$31</f>
        <v>0</v>
      </c>
    </row>
    <row r="84" spans="1:24" x14ac:dyDescent="0.25">
      <c r="A84" s="69" t="s">
        <v>24</v>
      </c>
      <c r="B84" s="70">
        <f>+[4]TAB_DIN_FNC!B82</f>
        <v>0</v>
      </c>
      <c r="C84" s="70">
        <f>+[4]TAB_DIN_FNC!C82</f>
        <v>914600.4713098862</v>
      </c>
      <c r="D84" s="70">
        <f>+[4]TAB_DIN_FNC!D82</f>
        <v>81463.353205703883</v>
      </c>
      <c r="E84" s="72">
        <v>0</v>
      </c>
      <c r="F84" s="70">
        <f>+[4]TAB_DIN_FNC!E82</f>
        <v>0</v>
      </c>
      <c r="G84" s="70">
        <f>+[4]TAB_DIN_FNC!F82</f>
        <v>0</v>
      </c>
      <c r="H84" s="72">
        <v>0</v>
      </c>
      <c r="I84" s="70">
        <f>+[4]TAB_DIN_FNC!G82</f>
        <v>0</v>
      </c>
      <c r="J84" s="70">
        <f>+[4]TAB_DIN_FNC!H82</f>
        <v>0</v>
      </c>
      <c r="K84" s="70">
        <v>0</v>
      </c>
      <c r="L84" s="70">
        <f t="shared" si="4"/>
        <v>996063.82451559009</v>
      </c>
      <c r="N84" s="69" t="s">
        <v>24</v>
      </c>
      <c r="O84" s="5">
        <f>B84/[4]Formato_Análises_FNC!$O$31</f>
        <v>0</v>
      </c>
      <c r="P84" s="5">
        <f>C84/[4]Formato_Análises_FNC!$O$31</f>
        <v>4.9701827091391086E-3</v>
      </c>
      <c r="Q84" s="5">
        <f>D84/[4]Formato_Análises_FNC!$O$31</f>
        <v>4.4269357192830135E-4</v>
      </c>
      <c r="R84" s="5">
        <f>E84/[4]Formato_Análises_FNC!$O$31</f>
        <v>0</v>
      </c>
      <c r="S84" s="5">
        <f>F84/[4]Formato_Análises_FNC!$O$31</f>
        <v>0</v>
      </c>
      <c r="T84" s="5">
        <f>G84/[4]Formato_Análises_FNC!$O$31</f>
        <v>0</v>
      </c>
      <c r="U84" s="5">
        <f>H84/[4]Formato_Análises_FNC!$O$31</f>
        <v>0</v>
      </c>
      <c r="V84" s="5">
        <f>I84/[4]Formato_Análises_FNC!$O$31</f>
        <v>0</v>
      </c>
      <c r="W84" s="5">
        <f>J84/[4]Formato_Análises_FNC!$O$31</f>
        <v>0</v>
      </c>
      <c r="X84" s="5">
        <f>K84/[4]Formato_Análises_FNC!$O$31</f>
        <v>0</v>
      </c>
    </row>
    <row r="85" spans="1:24" x14ac:dyDescent="0.25">
      <c r="A85" s="69" t="s">
        <v>25</v>
      </c>
      <c r="B85" s="70">
        <f>+[4]TAB_DIN_FNC!B83</f>
        <v>0</v>
      </c>
      <c r="C85" s="70">
        <f>+[4]TAB_DIN_FNC!C83</f>
        <v>3742113.6269937265</v>
      </c>
      <c r="D85" s="70">
        <f>+[4]TAB_DIN_FNC!D83</f>
        <v>0</v>
      </c>
      <c r="E85" s="72">
        <v>0</v>
      </c>
      <c r="F85" s="70">
        <f>+[4]TAB_DIN_FNC!E83</f>
        <v>0</v>
      </c>
      <c r="G85" s="70">
        <f>+[4]TAB_DIN_FNC!F83</f>
        <v>0</v>
      </c>
      <c r="H85" s="72">
        <v>0</v>
      </c>
      <c r="I85" s="70">
        <f>+[4]TAB_DIN_FNC!G83</f>
        <v>0</v>
      </c>
      <c r="J85" s="70">
        <f>+[4]TAB_DIN_FNC!H83</f>
        <v>402312.63516779942</v>
      </c>
      <c r="K85" s="70">
        <v>0</v>
      </c>
      <c r="L85" s="70">
        <f t="shared" si="4"/>
        <v>4144426.2621615259</v>
      </c>
      <c r="N85" s="69" t="s">
        <v>25</v>
      </c>
      <c r="O85" s="5">
        <f>B85/[4]Formato_Análises_FNC!$O$31</f>
        <v>0</v>
      </c>
      <c r="P85" s="5">
        <f>C85/[4]Formato_Análises_FNC!$O$31</f>
        <v>2.0335642751069961E-2</v>
      </c>
      <c r="Q85" s="5">
        <f>D85/[4]Formato_Análises_FNC!$O$31</f>
        <v>0</v>
      </c>
      <c r="R85" s="5">
        <f>E85/[4]Formato_Análises_FNC!$O$31</f>
        <v>0</v>
      </c>
      <c r="S85" s="5">
        <f>F85/[4]Formato_Análises_FNC!$O$31</f>
        <v>0</v>
      </c>
      <c r="T85" s="5">
        <f>G85/[4]Formato_Análises_FNC!$O$31</f>
        <v>0</v>
      </c>
      <c r="U85" s="5">
        <f>H85/[4]Formato_Análises_FNC!$O$31</f>
        <v>0</v>
      </c>
      <c r="V85" s="5">
        <f>I85/[4]Formato_Análises_FNC!$O$31</f>
        <v>0</v>
      </c>
      <c r="W85" s="5">
        <f>J85/[4]Formato_Análises_FNC!$O$31</f>
        <v>2.1862740789050949E-3</v>
      </c>
      <c r="X85" s="5">
        <f>K85/[4]Formato_Análises_FNC!$O$31</f>
        <v>0</v>
      </c>
    </row>
    <row r="86" spans="1:24" x14ac:dyDescent="0.25">
      <c r="A86" s="69" t="s">
        <v>26</v>
      </c>
      <c r="B86" s="70">
        <f>+[4]TAB_DIN_FNC!B84</f>
        <v>2922220.2994882669</v>
      </c>
      <c r="C86" s="70">
        <f>+[4]TAB_DIN_FNC!C84</f>
        <v>2313559.2310419902</v>
      </c>
      <c r="D86" s="70">
        <f>+[4]TAB_DIN_FNC!D84</f>
        <v>81463.353205703883</v>
      </c>
      <c r="E86" s="72">
        <v>0</v>
      </c>
      <c r="F86" s="70">
        <f>+[4]TAB_DIN_FNC!E84</f>
        <v>0</v>
      </c>
      <c r="G86" s="70">
        <f>+[4]TAB_DIN_FNC!F84</f>
        <v>0</v>
      </c>
      <c r="H86" s="72">
        <v>0</v>
      </c>
      <c r="I86" s="70">
        <f>+[4]TAB_DIN_FNC!G84</f>
        <v>159283.43715865971</v>
      </c>
      <c r="J86" s="70">
        <f>+[4]TAB_DIN_FNC!H84</f>
        <v>977560.23846844654</v>
      </c>
      <c r="K86" s="70">
        <v>0</v>
      </c>
      <c r="L86" s="70">
        <f t="shared" si="4"/>
        <v>6454086.5593630681</v>
      </c>
      <c r="N86" s="69" t="s">
        <v>26</v>
      </c>
      <c r="O86" s="5">
        <f>B86/[4]Formato_Análises_FNC!$O$31</f>
        <v>1.5880123901544394E-2</v>
      </c>
      <c r="P86" s="5">
        <f>C86/[4]Formato_Análises_FNC!$O$31</f>
        <v>1.2572497442763758E-2</v>
      </c>
      <c r="Q86" s="5">
        <f>D86/[4]Formato_Análises_FNC!$O$31</f>
        <v>4.4269357192830135E-4</v>
      </c>
      <c r="R86" s="5">
        <f>E86/[4]Formato_Análises_FNC!$O$31</f>
        <v>0</v>
      </c>
      <c r="S86" s="5">
        <f>F86/[4]Formato_Análises_FNC!$O$31</f>
        <v>0</v>
      </c>
      <c r="T86" s="5">
        <f>G86/[4]Formato_Análises_FNC!$O$31</f>
        <v>0</v>
      </c>
      <c r="U86" s="5">
        <f>H86/[4]Formato_Análises_FNC!$O$31</f>
        <v>0</v>
      </c>
      <c r="V86" s="5">
        <f>I86/[4]Formato_Análises_FNC!$O$31</f>
        <v>8.6558864777796769E-4</v>
      </c>
      <c r="W86" s="5">
        <f>J86/[4]Formato_Análises_FNC!$O$31</f>
        <v>5.3123228631396157E-3</v>
      </c>
      <c r="X86" s="5">
        <f>K86/[4]Formato_Análises_FNC!$O$31</f>
        <v>0</v>
      </c>
    </row>
    <row r="87" spans="1:24" x14ac:dyDescent="0.25">
      <c r="A87" s="69" t="s">
        <v>27</v>
      </c>
      <c r="B87" s="70">
        <f>+[4]TAB_DIN_FNC!B85</f>
        <v>0</v>
      </c>
      <c r="C87" s="70">
        <f>+[4]TAB_DIN_FNC!C85</f>
        <v>862261.89614228567</v>
      </c>
      <c r="D87" s="70">
        <f>+[4]TAB_DIN_FNC!D85</f>
        <v>0</v>
      </c>
      <c r="E87" s="72">
        <v>0</v>
      </c>
      <c r="F87" s="70">
        <f>+[4]TAB_DIN_FNC!E85</f>
        <v>0</v>
      </c>
      <c r="G87" s="70">
        <f>+[4]TAB_DIN_FNC!F85</f>
        <v>0</v>
      </c>
      <c r="H87" s="72">
        <v>0</v>
      </c>
      <c r="I87" s="70">
        <f>+[4]TAB_DIN_FNC!G85</f>
        <v>0</v>
      </c>
      <c r="J87" s="70">
        <f>+[4]TAB_DIN_FNC!H85</f>
        <v>0</v>
      </c>
      <c r="K87" s="70">
        <v>0</v>
      </c>
      <c r="L87" s="70">
        <f t="shared" si="4"/>
        <v>862261.89614228567</v>
      </c>
      <c r="N87" s="69" t="s">
        <v>27</v>
      </c>
      <c r="O87" s="5">
        <f>B87/[4]Formato_Análises_FNC!$O$31</f>
        <v>0</v>
      </c>
      <c r="P87" s="5">
        <f>C87/[4]Formato_Análises_FNC!$O$31</f>
        <v>4.6857609430466145E-3</v>
      </c>
      <c r="Q87" s="5">
        <f>D87/[4]Formato_Análises_FNC!$O$31</f>
        <v>0</v>
      </c>
      <c r="R87" s="5">
        <f>E87/[4]Formato_Análises_FNC!$O$31</f>
        <v>0</v>
      </c>
      <c r="S87" s="5">
        <f>F87/[4]Formato_Análises_FNC!$O$31</f>
        <v>0</v>
      </c>
      <c r="T87" s="5">
        <f>G87/[4]Formato_Análises_FNC!$O$31</f>
        <v>0</v>
      </c>
      <c r="U87" s="5">
        <f>H87/[4]Formato_Análises_FNC!$O$31</f>
        <v>0</v>
      </c>
      <c r="V87" s="5">
        <f>I87/[4]Formato_Análises_FNC!$O$31</f>
        <v>0</v>
      </c>
      <c r="W87" s="5">
        <f>J87/[4]Formato_Análises_FNC!$O$31</f>
        <v>0</v>
      </c>
      <c r="X87" s="5">
        <f>K87/[4]Formato_Análises_FNC!$O$31</f>
        <v>0</v>
      </c>
    </row>
    <row r="88" spans="1:24" x14ac:dyDescent="0.25">
      <c r="A88" s="69" t="s">
        <v>28</v>
      </c>
      <c r="B88" s="70">
        <f>+[4]TAB_DIN_FNC!B86</f>
        <v>1121051.2225599899</v>
      </c>
      <c r="C88" s="70">
        <f>+[4]TAB_DIN_FNC!C86</f>
        <v>3671922.5208978024</v>
      </c>
      <c r="D88" s="70">
        <f>+[4]TAB_DIN_FNC!D86</f>
        <v>407316.76602851943</v>
      </c>
      <c r="E88" s="72">
        <v>0</v>
      </c>
      <c r="F88" s="70">
        <f>+[4]TAB_DIN_FNC!E86</f>
        <v>0</v>
      </c>
      <c r="G88" s="70">
        <f>+[4]TAB_DIN_FNC!F86</f>
        <v>0</v>
      </c>
      <c r="H88" s="72">
        <v>0</v>
      </c>
      <c r="I88" s="70">
        <f>+[4]TAB_DIN_FNC!G86</f>
        <v>0</v>
      </c>
      <c r="J88" s="70">
        <f>+[4]TAB_DIN_FNC!H86</f>
        <v>417515.97784987354</v>
      </c>
      <c r="K88" s="70">
        <v>0</v>
      </c>
      <c r="L88" s="70">
        <f t="shared" si="4"/>
        <v>5617806.4873361858</v>
      </c>
      <c r="N88" s="69" t="s">
        <v>28</v>
      </c>
      <c r="O88" s="5">
        <f>B88/[4]Formato_Análises_FNC!$O$31</f>
        <v>6.0920911121409927E-3</v>
      </c>
      <c r="P88" s="5">
        <f>C88/[4]Formato_Análises_FNC!$O$31</f>
        <v>1.9954205574076522E-2</v>
      </c>
      <c r="Q88" s="5">
        <f>D88/[4]Formato_Análises_FNC!$O$31</f>
        <v>2.2134678596415066E-3</v>
      </c>
      <c r="R88" s="5">
        <f>E88/[4]Formato_Análises_FNC!$O$31</f>
        <v>0</v>
      </c>
      <c r="S88" s="5">
        <f>F88/[4]Formato_Análises_FNC!$O$31</f>
        <v>0</v>
      </c>
      <c r="T88" s="5">
        <f>G88/[4]Formato_Análises_FNC!$O$31</f>
        <v>0</v>
      </c>
      <c r="U88" s="5">
        <f>H88/[4]Formato_Análises_FNC!$O$31</f>
        <v>0</v>
      </c>
      <c r="V88" s="5">
        <f>I88/[4]Formato_Análises_FNC!$O$31</f>
        <v>0</v>
      </c>
      <c r="W88" s="5">
        <f>J88/[4]Formato_Análises_FNC!$O$31</f>
        <v>2.2688930948469299E-3</v>
      </c>
      <c r="X88" s="5">
        <f>K88/[4]Formato_Análises_FNC!$O$31</f>
        <v>0</v>
      </c>
    </row>
    <row r="89" spans="1:24" x14ac:dyDescent="0.25">
      <c r="A89" s="69" t="s">
        <v>29</v>
      </c>
      <c r="B89" s="70">
        <f>+[4]TAB_DIN_FNC!B87</f>
        <v>1091608.932956432</v>
      </c>
      <c r="C89" s="70">
        <f>+[4]TAB_DIN_FNC!C87</f>
        <v>7273097.4106559195</v>
      </c>
      <c r="D89" s="70">
        <f>+[4]TAB_DIN_FNC!D87</f>
        <v>1180827.597387319</v>
      </c>
      <c r="E89" s="72">
        <v>0</v>
      </c>
      <c r="F89" s="70">
        <f>+[4]TAB_DIN_FNC!E87</f>
        <v>140214.72353765753</v>
      </c>
      <c r="G89" s="70">
        <f>+[4]TAB_DIN_FNC!F87</f>
        <v>137133.56771469946</v>
      </c>
      <c r="H89" s="72">
        <v>0</v>
      </c>
      <c r="I89" s="70">
        <f>+[4]TAB_DIN_FNC!G87</f>
        <v>1026579.996626447</v>
      </c>
      <c r="J89" s="70">
        <f>+[4]TAB_DIN_FNC!H87</f>
        <v>94143.124132171695</v>
      </c>
      <c r="K89" s="70">
        <v>0</v>
      </c>
      <c r="L89" s="70">
        <f t="shared" si="4"/>
        <v>10943605.353010643</v>
      </c>
      <c r="N89" s="69" t="s">
        <v>29</v>
      </c>
      <c r="O89" s="5">
        <f>B89/[4]Formato_Análises_FNC!$O$31</f>
        <v>5.9320938638392382E-3</v>
      </c>
      <c r="P89" s="5">
        <f>C89/[4]Formato_Análises_FNC!$O$31</f>
        <v>3.9523949665753615E-2</v>
      </c>
      <c r="Q89" s="5">
        <f>D89/[4]Formato_Análises_FNC!$O$31</f>
        <v>6.4169318638151139E-3</v>
      </c>
      <c r="R89" s="5">
        <f>E89/[4]Formato_Análises_FNC!$O$31</f>
        <v>0</v>
      </c>
      <c r="S89" s="5">
        <f>F89/[4]Formato_Análises_FNC!$O$31</f>
        <v>7.619641760029923E-4</v>
      </c>
      <c r="T89" s="5">
        <f>G89/[4]Formato_Análises_FNC!$O$31</f>
        <v>7.452203541093768E-4</v>
      </c>
      <c r="U89" s="5">
        <f>H89/[4]Formato_Análises_FNC!$O$31</f>
        <v>0</v>
      </c>
      <c r="V89" s="5">
        <f>I89/[4]Formato_Análises_FNC!$O$31</f>
        <v>5.578709293111753E-3</v>
      </c>
      <c r="W89" s="5">
        <f>J89/[4]Formato_Análises_FNC!$O$31</f>
        <v>5.1159882639894151E-4</v>
      </c>
      <c r="X89" s="5">
        <f>K89/[4]Formato_Análises_FNC!$O$31</f>
        <v>0</v>
      </c>
    </row>
    <row r="90" spans="1:24" x14ac:dyDescent="0.25">
      <c r="A90" s="69" t="s">
        <v>30</v>
      </c>
      <c r="B90" s="70">
        <f>+[4]TAB_DIN_FNC!B88</f>
        <v>0</v>
      </c>
      <c r="C90" s="70">
        <f>+[4]TAB_DIN_FNC!C88</f>
        <v>5272207.2049151799</v>
      </c>
      <c r="D90" s="70">
        <f>+[4]TAB_DIN_FNC!D88</f>
        <v>628740.67710987898</v>
      </c>
      <c r="E90" s="72">
        <v>0</v>
      </c>
      <c r="F90" s="70">
        <f>+[4]TAB_DIN_FNC!E88</f>
        <v>0</v>
      </c>
      <c r="G90" s="70">
        <f>+[4]TAB_DIN_FNC!F88</f>
        <v>0</v>
      </c>
      <c r="H90" s="72">
        <v>0</v>
      </c>
      <c r="I90" s="70">
        <f>+[4]TAB_DIN_FNC!G88</f>
        <v>0</v>
      </c>
      <c r="J90" s="70">
        <f>+[4]TAB_DIN_FNC!H88</f>
        <v>0</v>
      </c>
      <c r="K90" s="70">
        <v>0</v>
      </c>
      <c r="L90" s="70">
        <f t="shared" si="4"/>
        <v>5900947.8820250593</v>
      </c>
      <c r="N90" s="69" t="s">
        <v>30</v>
      </c>
      <c r="O90" s="5">
        <f>B90/[4]Formato_Análises_FNC!$O$31</f>
        <v>0</v>
      </c>
      <c r="P90" s="5">
        <f>C90/[4]Formato_Análises_FNC!$O$31</f>
        <v>2.865057903517047E-2</v>
      </c>
      <c r="Q90" s="5">
        <f>D90/[4]Formato_Análises_FNC!$O$31</f>
        <v>3.416744403628384E-3</v>
      </c>
      <c r="R90" s="5">
        <f>E90/[4]Formato_Análises_FNC!$O$31</f>
        <v>0</v>
      </c>
      <c r="S90" s="5">
        <f>F90/[4]Formato_Análises_FNC!$O$31</f>
        <v>0</v>
      </c>
      <c r="T90" s="5">
        <f>G90/[4]Formato_Análises_FNC!$O$31</f>
        <v>0</v>
      </c>
      <c r="U90" s="5">
        <f>H90/[4]Formato_Análises_FNC!$O$31</f>
        <v>0</v>
      </c>
      <c r="V90" s="5">
        <f>I90/[4]Formato_Análises_FNC!$O$31</f>
        <v>0</v>
      </c>
      <c r="W90" s="5">
        <f>J90/[4]Formato_Análises_FNC!$O$31</f>
        <v>0</v>
      </c>
      <c r="X90" s="5">
        <f>K90/[4]Formato_Análises_FNC!$O$31</f>
        <v>0</v>
      </c>
    </row>
    <row r="91" spans="1:24" x14ac:dyDescent="0.25">
      <c r="A91" s="69" t="s">
        <v>31</v>
      </c>
      <c r="B91" s="70">
        <f>+[4]TAB_DIN_FNC!B89</f>
        <v>613412.92359478911</v>
      </c>
      <c r="C91" s="70">
        <f>+[4]TAB_DIN_FNC!C89</f>
        <v>26220899.831710737</v>
      </c>
      <c r="D91" s="70">
        <f>+[4]TAB_DIN_FNC!D89</f>
        <v>7317038.3849363225</v>
      </c>
      <c r="E91" s="72">
        <v>0</v>
      </c>
      <c r="F91" s="70">
        <f>+[4]TAB_DIN_FNC!E89</f>
        <v>0</v>
      </c>
      <c r="G91" s="70">
        <f>+[4]TAB_DIN_FNC!F89</f>
        <v>0</v>
      </c>
      <c r="H91" s="72">
        <v>0</v>
      </c>
      <c r="I91" s="70">
        <f>+[4]TAB_DIN_FNC!G89</f>
        <v>0</v>
      </c>
      <c r="J91" s="70">
        <f>+[4]TAB_DIN_FNC!H89</f>
        <v>0</v>
      </c>
      <c r="K91" s="70">
        <v>0</v>
      </c>
      <c r="L91" s="70">
        <f t="shared" si="4"/>
        <v>34151351.140241846</v>
      </c>
      <c r="N91" s="69" t="s">
        <v>31</v>
      </c>
      <c r="O91" s="5">
        <f>B91/[4]Formato_Análises_FNC!$O$31</f>
        <v>3.3334493060634997E-3</v>
      </c>
      <c r="P91" s="5">
        <f>C91/[4]Formato_Análises_FNC!$O$31</f>
        <v>0.14249135775645272</v>
      </c>
      <c r="Q91" s="5">
        <f>D91/[4]Formato_Análises_FNC!$O$31</f>
        <v>3.9762736630600024E-2</v>
      </c>
      <c r="R91" s="5">
        <f>E91/[4]Formato_Análises_FNC!$O$31</f>
        <v>0</v>
      </c>
      <c r="S91" s="5">
        <f>F91/[4]Formato_Análises_FNC!$O$31</f>
        <v>0</v>
      </c>
      <c r="T91" s="5">
        <f>G91/[4]Formato_Análises_FNC!$O$31</f>
        <v>0</v>
      </c>
      <c r="U91" s="5">
        <f>H91/[4]Formato_Análises_FNC!$O$31</f>
        <v>0</v>
      </c>
      <c r="V91" s="5">
        <f>I91/[4]Formato_Análises_FNC!$O$31</f>
        <v>0</v>
      </c>
      <c r="W91" s="5">
        <f>J91/[4]Formato_Análises_FNC!$O$31</f>
        <v>0</v>
      </c>
      <c r="X91" s="5">
        <f>K91/[4]Formato_Análises_FNC!$O$31</f>
        <v>0</v>
      </c>
    </row>
    <row r="92" spans="1:24" x14ac:dyDescent="0.25">
      <c r="A92" s="69" t="s">
        <v>32</v>
      </c>
      <c r="B92" s="70">
        <f>+[4]TAB_DIN_FNC!B90</f>
        <v>325853.41282281553</v>
      </c>
      <c r="C92" s="70">
        <f>+[4]TAB_DIN_FNC!C90</f>
        <v>28316918.086109243</v>
      </c>
      <c r="D92" s="70">
        <f>+[4]TAB_DIN_FNC!D90</f>
        <v>20877710.022759885</v>
      </c>
      <c r="E92" s="72">
        <v>0</v>
      </c>
      <c r="F92" s="70">
        <f>+[4]TAB_DIN_FNC!E90</f>
        <v>0</v>
      </c>
      <c r="G92" s="70">
        <f>+[4]TAB_DIN_FNC!F90</f>
        <v>407316.76602851943</v>
      </c>
      <c r="H92" s="72">
        <v>0</v>
      </c>
      <c r="I92" s="70">
        <f>+[4]TAB_DIN_FNC!G90</f>
        <v>0</v>
      </c>
      <c r="J92" s="70">
        <f>+[4]TAB_DIN_FNC!H90</f>
        <v>814633.53205703886</v>
      </c>
      <c r="K92" s="70">
        <v>0</v>
      </c>
      <c r="L92" s="70">
        <f t="shared" si="4"/>
        <v>50742431.819777504</v>
      </c>
      <c r="N92" s="69" t="s">
        <v>32</v>
      </c>
      <c r="O92" s="5">
        <f>B92/[4]Formato_Análises_FNC!$O$31</f>
        <v>1.7707742877132054E-3</v>
      </c>
      <c r="P92" s="5">
        <f>C92/[4]Formato_Análises_FNC!$O$31</f>
        <v>0.15388167955579685</v>
      </c>
      <c r="Q92" s="5">
        <f>D92/[4]Formato_Análises_FNC!$O$31</f>
        <v>0.11345504033354395</v>
      </c>
      <c r="R92" s="5">
        <f>E92/[4]Formato_Análises_FNC!$O$31</f>
        <v>0</v>
      </c>
      <c r="S92" s="5">
        <f>F92/[4]Formato_Análises_FNC!$O$31</f>
        <v>0</v>
      </c>
      <c r="T92" s="5">
        <f>G92/[4]Formato_Análises_FNC!$O$31</f>
        <v>2.2134678596415066E-3</v>
      </c>
      <c r="U92" s="5">
        <f>H92/[4]Formato_Análises_FNC!$O$31</f>
        <v>0</v>
      </c>
      <c r="V92" s="5">
        <f>I92/[4]Formato_Análises_FNC!$O$31</f>
        <v>0</v>
      </c>
      <c r="W92" s="5">
        <f>J92/[4]Formato_Análises_FNC!$O$31</f>
        <v>4.4269357192830133E-3</v>
      </c>
      <c r="X92" s="5">
        <f>K92/[4]Formato_Análises_FNC!$O$31</f>
        <v>0</v>
      </c>
    </row>
    <row r="93" spans="1:24" x14ac:dyDescent="0.25">
      <c r="A93" s="69" t="s">
        <v>33</v>
      </c>
      <c r="B93" s="70">
        <f>+[4]TAB_DIN_FNC!B91</f>
        <v>1873657.1237311894</v>
      </c>
      <c r="C93" s="70">
        <f>+[4]TAB_DIN_FNC!C91</f>
        <v>1922288.3016943985</v>
      </c>
      <c r="D93" s="70">
        <f>+[4]TAB_DIN_FNC!D91</f>
        <v>366585.08942566748</v>
      </c>
      <c r="E93" s="72">
        <v>0</v>
      </c>
      <c r="F93" s="70">
        <f>+[4]TAB_DIN_FNC!E91</f>
        <v>0</v>
      </c>
      <c r="G93" s="70">
        <f>+[4]TAB_DIN_FNC!F91</f>
        <v>0</v>
      </c>
      <c r="H93" s="72">
        <v>0</v>
      </c>
      <c r="I93" s="70">
        <f>+[4]TAB_DIN_FNC!G91</f>
        <v>160254.70842626068</v>
      </c>
      <c r="J93" s="70">
        <f>+[4]TAB_DIN_FNC!H91</f>
        <v>162620.73005676715</v>
      </c>
      <c r="K93" s="70">
        <v>0</v>
      </c>
      <c r="L93" s="70">
        <f t="shared" si="4"/>
        <v>4485405.953334284</v>
      </c>
      <c r="N93" s="69" t="s">
        <v>33</v>
      </c>
      <c r="O93" s="5">
        <f>B93/[4]Formato_Análises_FNC!$O$31</f>
        <v>1.0181952154350932E-2</v>
      </c>
      <c r="P93" s="5">
        <f>C93/[4]Formato_Análises_FNC!$O$31</f>
        <v>1.044622693598497E-2</v>
      </c>
      <c r="Q93" s="5">
        <f>D93/[4]Formato_Análises_FNC!$O$31</f>
        <v>1.9921210736773562E-3</v>
      </c>
      <c r="R93" s="5">
        <f>E93/[4]Formato_Análises_FNC!$O$31</f>
        <v>0</v>
      </c>
      <c r="S93" s="5">
        <f>F93/[4]Formato_Análises_FNC!$O$31</f>
        <v>0</v>
      </c>
      <c r="T93" s="5">
        <f>G93/[4]Formato_Análises_FNC!$O$31</f>
        <v>0</v>
      </c>
      <c r="U93" s="5">
        <f>H93/[4]Formato_Análises_FNC!$O$31</f>
        <v>0</v>
      </c>
      <c r="V93" s="5">
        <f>I93/[4]Formato_Análises_FNC!$O$31</f>
        <v>8.7086679469735445E-4</v>
      </c>
      <c r="W93" s="5">
        <f>J93/[4]Formato_Análises_FNC!$O$31</f>
        <v>8.8372438680044E-4</v>
      </c>
      <c r="X93" s="5">
        <f>K93/[4]Formato_Análises_FNC!$O$31</f>
        <v>0</v>
      </c>
    </row>
    <row r="94" spans="1:24" x14ac:dyDescent="0.25">
      <c r="A94" s="69" t="s">
        <v>34</v>
      </c>
      <c r="B94" s="70">
        <f>+[4]TAB_DIN_FNC!B92</f>
        <v>0</v>
      </c>
      <c r="C94" s="70">
        <f>+[4]TAB_DIN_FNC!C92</f>
        <v>2170873.6588309212</v>
      </c>
      <c r="D94" s="70">
        <f>+[4]TAB_DIN_FNC!D92</f>
        <v>81463.353205703883</v>
      </c>
      <c r="E94" s="72">
        <v>0</v>
      </c>
      <c r="F94" s="70">
        <f>+[4]TAB_DIN_FNC!E92</f>
        <v>0</v>
      </c>
      <c r="G94" s="70">
        <f>+[4]TAB_DIN_FNC!F92</f>
        <v>648317.95015227376</v>
      </c>
      <c r="H94" s="72">
        <v>0</v>
      </c>
      <c r="I94" s="70">
        <f>+[4]TAB_DIN_FNC!G92</f>
        <v>0</v>
      </c>
      <c r="J94" s="70">
        <f>+[4]TAB_DIN_FNC!H92</f>
        <v>0</v>
      </c>
      <c r="K94" s="70">
        <v>0</v>
      </c>
      <c r="L94" s="70">
        <f t="shared" si="4"/>
        <v>2900654.9621888986</v>
      </c>
      <c r="N94" s="69" t="s">
        <v>34</v>
      </c>
      <c r="O94" s="5">
        <f>B94/[4]Formato_Análises_FNC!$O$31</f>
        <v>0</v>
      </c>
      <c r="P94" s="5">
        <f>C94/[4]Formato_Análises_FNC!$O$31</f>
        <v>1.1797106016569322E-2</v>
      </c>
      <c r="Q94" s="5">
        <f>D94/[4]Formato_Análises_FNC!$O$31</f>
        <v>4.4269357192830135E-4</v>
      </c>
      <c r="R94" s="5">
        <f>E94/[4]Formato_Análises_FNC!$O$31</f>
        <v>0</v>
      </c>
      <c r="S94" s="5">
        <f>F94/[4]Formato_Análises_FNC!$O$31</f>
        <v>0</v>
      </c>
      <c r="T94" s="5">
        <f>G94/[4]Formato_Análises_FNC!$O$31</f>
        <v>3.5231325228341935E-3</v>
      </c>
      <c r="U94" s="5">
        <f>H94/[4]Formato_Análises_FNC!$O$31</f>
        <v>0</v>
      </c>
      <c r="V94" s="5">
        <f>I94/[4]Formato_Análises_FNC!$O$31</f>
        <v>0</v>
      </c>
      <c r="W94" s="5">
        <f>J94/[4]Formato_Análises_FNC!$O$31</f>
        <v>0</v>
      </c>
      <c r="X94" s="5">
        <f>K94/[4]Formato_Análises_FNC!$O$31</f>
        <v>0</v>
      </c>
    </row>
    <row r="95" spans="1:24" x14ac:dyDescent="0.25">
      <c r="A95" s="69" t="s">
        <v>35</v>
      </c>
      <c r="B95" s="70">
        <f>+[4]TAB_DIN_FNC!B93</f>
        <v>859278.65926988085</v>
      </c>
      <c r="C95" s="70">
        <f>+[4]TAB_DIN_FNC!C93</f>
        <v>5010363.2634349922</v>
      </c>
      <c r="D95" s="70">
        <f>+[4]TAB_DIN_FNC!D93</f>
        <v>651706.82564563106</v>
      </c>
      <c r="E95" s="72">
        <v>0</v>
      </c>
      <c r="F95" s="70">
        <f>+[4]TAB_DIN_FNC!E93</f>
        <v>0</v>
      </c>
      <c r="G95" s="70">
        <f>+[4]TAB_DIN_FNC!F93</f>
        <v>0</v>
      </c>
      <c r="H95" s="72">
        <v>0</v>
      </c>
      <c r="I95" s="70">
        <f>+[4]TAB_DIN_FNC!G93</f>
        <v>697334.09133739176</v>
      </c>
      <c r="J95" s="70">
        <f>+[4]TAB_DIN_FNC!H93</f>
        <v>162926.70641140777</v>
      </c>
      <c r="K95" s="70">
        <v>0</v>
      </c>
      <c r="L95" s="70">
        <f t="shared" si="4"/>
        <v>7381609.5460993033</v>
      </c>
      <c r="N95" s="69" t="s">
        <v>35</v>
      </c>
      <c r="O95" s="5">
        <f>B95/[4]Formato_Análises_FNC!$O$31</f>
        <v>4.6695492388264563E-3</v>
      </c>
      <c r="P95" s="5">
        <f>C95/[4]Formato_Análises_FNC!$O$31</f>
        <v>2.7227649273748211E-2</v>
      </c>
      <c r="Q95" s="5">
        <f>D95/[4]Formato_Análises_FNC!$O$31</f>
        <v>3.5415485754264108E-3</v>
      </c>
      <c r="R95" s="5">
        <f>E95/[4]Formato_Análises_FNC!$O$31</f>
        <v>0</v>
      </c>
      <c r="S95" s="5">
        <f>F95/[4]Formato_Análises_FNC!$O$31</f>
        <v>0</v>
      </c>
      <c r="T95" s="5">
        <f>G95/[4]Formato_Análises_FNC!$O$31</f>
        <v>0</v>
      </c>
      <c r="U95" s="5">
        <f>H95/[4]Formato_Análises_FNC!$O$31</f>
        <v>0</v>
      </c>
      <c r="V95" s="5">
        <f>I95/[4]Formato_Análises_FNC!$O$31</f>
        <v>3.7894992972117361E-3</v>
      </c>
      <c r="W95" s="5">
        <f>J95/[4]Formato_Análises_FNC!$O$31</f>
        <v>8.8538714385660269E-4</v>
      </c>
      <c r="X95" s="5">
        <f>K95/[4]Formato_Análises_FNC!$O$31</f>
        <v>0</v>
      </c>
    </row>
    <row r="96" spans="1:24" x14ac:dyDescent="0.25">
      <c r="A96" s="69" t="s">
        <v>36</v>
      </c>
      <c r="B96" s="70">
        <f>+[4]TAB_DIN_FNC!B94</f>
        <v>0</v>
      </c>
      <c r="C96" s="70">
        <f>+[4]TAB_DIN_FNC!C94</f>
        <v>4751882.5201992318</v>
      </c>
      <c r="D96" s="70">
        <f>+[4]TAB_DIN_FNC!D94</f>
        <v>203658.38301425969</v>
      </c>
      <c r="E96" s="72">
        <v>0</v>
      </c>
      <c r="F96" s="70">
        <f>+[4]TAB_DIN_FNC!E94</f>
        <v>0</v>
      </c>
      <c r="G96" s="70">
        <f>+[4]TAB_DIN_FNC!F94</f>
        <v>0</v>
      </c>
      <c r="H96" s="72">
        <v>0</v>
      </c>
      <c r="I96" s="70">
        <f>+[4]TAB_DIN_FNC!G94</f>
        <v>162926.70641140777</v>
      </c>
      <c r="J96" s="70">
        <f>+[4]TAB_DIN_FNC!H94</f>
        <v>0</v>
      </c>
      <c r="K96" s="70">
        <v>0</v>
      </c>
      <c r="L96" s="70">
        <f t="shared" si="4"/>
        <v>5118467.609624899</v>
      </c>
      <c r="N96" s="69" t="s">
        <v>36</v>
      </c>
      <c r="O96" s="5">
        <f>B96/[4]Formato_Análises_FNC!$O$31</f>
        <v>0</v>
      </c>
      <c r="P96" s="5">
        <f>C96/[4]Formato_Análises_FNC!$O$31</f>
        <v>2.5822996027904301E-2</v>
      </c>
      <c r="Q96" s="5">
        <f>D96/[4]Formato_Análises_FNC!$O$31</f>
        <v>1.1067339298207533E-3</v>
      </c>
      <c r="R96" s="5">
        <f>E96/[4]Formato_Análises_FNC!$O$31</f>
        <v>0</v>
      </c>
      <c r="S96" s="5">
        <f>F96/[4]Formato_Análises_FNC!$O$31</f>
        <v>0</v>
      </c>
      <c r="T96" s="5">
        <f>G96/[4]Formato_Análises_FNC!$O$31</f>
        <v>0</v>
      </c>
      <c r="U96" s="5">
        <f>H96/[4]Formato_Análises_FNC!$O$31</f>
        <v>0</v>
      </c>
      <c r="V96" s="5">
        <f>I96/[4]Formato_Análises_FNC!$O$31</f>
        <v>8.8538714385660269E-4</v>
      </c>
      <c r="W96" s="5">
        <f>J96/[4]Formato_Análises_FNC!$O$31</f>
        <v>0</v>
      </c>
      <c r="X96" s="5">
        <f>K96/[4]Formato_Análises_FNC!$O$31</f>
        <v>0</v>
      </c>
    </row>
    <row r="97" spans="1:24" x14ac:dyDescent="0.25">
      <c r="A97" s="69" t="s">
        <v>37</v>
      </c>
      <c r="B97" s="70">
        <f>+[4]TAB_DIN_FNC!B95</f>
        <v>0</v>
      </c>
      <c r="C97" s="70">
        <f>+[4]TAB_DIN_FNC!C95</f>
        <v>285912.64762356714</v>
      </c>
      <c r="D97" s="70">
        <f>+[4]TAB_DIN_FNC!D95</f>
        <v>0</v>
      </c>
      <c r="E97" s="72">
        <v>0</v>
      </c>
      <c r="F97" s="70">
        <f>+[4]TAB_DIN_FNC!E95</f>
        <v>0</v>
      </c>
      <c r="G97" s="70">
        <f>+[4]TAB_DIN_FNC!F95</f>
        <v>0</v>
      </c>
      <c r="H97" s="72">
        <v>0</v>
      </c>
      <c r="I97" s="70">
        <f>+[4]TAB_DIN_FNC!G95</f>
        <v>0</v>
      </c>
      <c r="J97" s="70">
        <f>+[4]TAB_DIN_FNC!H95</f>
        <v>0</v>
      </c>
      <c r="K97" s="70">
        <v>0</v>
      </c>
      <c r="L97" s="70">
        <f t="shared" si="4"/>
        <v>285912.64762356714</v>
      </c>
      <c r="N97" s="69" t="s">
        <v>37</v>
      </c>
      <c r="O97" s="5">
        <f>B97/[4]Formato_Análises_FNC!$O$31</f>
        <v>0</v>
      </c>
      <c r="P97" s="5">
        <f>C97/[4]Formato_Análises_FNC!$O$31</f>
        <v>1.5537255251001922E-3</v>
      </c>
      <c r="Q97" s="5">
        <f>D97/[4]Formato_Análises_FNC!$O$31</f>
        <v>0</v>
      </c>
      <c r="R97" s="5">
        <f>E97/[4]Formato_Análises_FNC!$O$31</f>
        <v>0</v>
      </c>
      <c r="S97" s="5">
        <f>F97/[4]Formato_Análises_FNC!$O$31</f>
        <v>0</v>
      </c>
      <c r="T97" s="5">
        <f>G97/[4]Formato_Análises_FNC!$O$31</f>
        <v>0</v>
      </c>
      <c r="U97" s="5">
        <f>H97/[4]Formato_Análises_FNC!$O$31</f>
        <v>0</v>
      </c>
      <c r="V97" s="5">
        <f>I97/[4]Formato_Análises_FNC!$O$31</f>
        <v>0</v>
      </c>
      <c r="W97" s="5">
        <f>J97/[4]Formato_Análises_FNC!$O$31</f>
        <v>0</v>
      </c>
      <c r="X97" s="5">
        <f>K97/[4]Formato_Análises_FNC!$O$31</f>
        <v>0</v>
      </c>
    </row>
    <row r="98" spans="1:24" x14ac:dyDescent="0.25">
      <c r="A98" s="69" t="s">
        <v>38</v>
      </c>
      <c r="B98" s="70">
        <f>+[4]TAB_DIN_FNC!B96</f>
        <v>0</v>
      </c>
      <c r="C98" s="70">
        <f>+[4]TAB_DIN_FNC!C96</f>
        <v>2801633.6332473927</v>
      </c>
      <c r="D98" s="70">
        <f>+[4]TAB_DIN_FNC!D96</f>
        <v>553950.80179878639</v>
      </c>
      <c r="E98" s="72">
        <v>0</v>
      </c>
      <c r="F98" s="70">
        <f>+[4]TAB_DIN_FNC!E96</f>
        <v>0</v>
      </c>
      <c r="G98" s="70">
        <f>+[4]TAB_DIN_FNC!F96</f>
        <v>130443.2594913159</v>
      </c>
      <c r="H98" s="72">
        <v>0</v>
      </c>
      <c r="I98" s="70">
        <f>+[4]TAB_DIN_FNC!G96</f>
        <v>32585.341282281552</v>
      </c>
      <c r="J98" s="70">
        <f>+[4]TAB_DIN_FNC!H96</f>
        <v>0</v>
      </c>
      <c r="K98" s="70">
        <v>0</v>
      </c>
      <c r="L98" s="70">
        <f t="shared" si="4"/>
        <v>3518613.0358197768</v>
      </c>
      <c r="N98" s="69" t="s">
        <v>38</v>
      </c>
      <c r="O98" s="5">
        <f>B98/[4]Formato_Análises_FNC!$O$31</f>
        <v>0</v>
      </c>
      <c r="P98" s="5">
        <f>C98/[4]Formato_Análises_FNC!$O$31</f>
        <v>1.5224823819919953E-2</v>
      </c>
      <c r="Q98" s="5">
        <f>D98/[4]Formato_Análises_FNC!$O$31</f>
        <v>3.0103162891124491E-3</v>
      </c>
      <c r="R98" s="5">
        <f>E98/[4]Formato_Análises_FNC!$O$31</f>
        <v>0</v>
      </c>
      <c r="S98" s="5">
        <f>F98/[4]Formato_Análises_FNC!$O$31</f>
        <v>0</v>
      </c>
      <c r="T98" s="5">
        <f>G98/[4]Formato_Análises_FNC!$O$31</f>
        <v>7.0886343620505006E-4</v>
      </c>
      <c r="U98" s="5">
        <f>H98/[4]Formato_Análises_FNC!$O$31</f>
        <v>0</v>
      </c>
      <c r="V98" s="5">
        <f>I98/[4]Formato_Análises_FNC!$O$31</f>
        <v>1.7707742877132054E-4</v>
      </c>
      <c r="W98" s="5">
        <f>J98/[4]Formato_Análises_FNC!$O$31</f>
        <v>0</v>
      </c>
      <c r="X98" s="5">
        <f>K98/[4]Formato_Análises_FNC!$O$31</f>
        <v>0</v>
      </c>
    </row>
    <row r="99" spans="1:24" x14ac:dyDescent="0.25">
      <c r="A99" s="69" t="s">
        <v>39</v>
      </c>
      <c r="B99" s="70">
        <f>+[4]TAB_DIN_FNC!B97</f>
        <v>0</v>
      </c>
      <c r="C99" s="70">
        <f>+[4]TAB_DIN_FNC!C97</f>
        <v>19026371.690881852</v>
      </c>
      <c r="D99" s="70">
        <f>+[4]TAB_DIN_FNC!D97</f>
        <v>3053881.8923047855</v>
      </c>
      <c r="E99" s="72">
        <v>0</v>
      </c>
      <c r="F99" s="70">
        <f>+[4]TAB_DIN_FNC!E97</f>
        <v>120413.23076189939</v>
      </c>
      <c r="G99" s="70">
        <f>+[4]TAB_DIN_FNC!F97</f>
        <v>218446.91430181035</v>
      </c>
      <c r="H99" s="72">
        <v>0</v>
      </c>
      <c r="I99" s="70">
        <f>+[4]TAB_DIN_FNC!G97</f>
        <v>2781468.4391849125</v>
      </c>
      <c r="J99" s="70">
        <f>+[4]TAB_DIN_FNC!H97</f>
        <v>407316.76602851943</v>
      </c>
      <c r="K99" s="70">
        <v>0</v>
      </c>
      <c r="L99" s="70">
        <f t="shared" si="4"/>
        <v>25607898.933463778</v>
      </c>
      <c r="N99" s="69" t="s">
        <v>39</v>
      </c>
      <c r="O99" s="5">
        <f>B99/[4]Formato_Análises_FNC!$O$31</f>
        <v>0</v>
      </c>
      <c r="P99" s="5">
        <f>C99/[4]Formato_Análises_FNC!$O$31</f>
        <v>0.1033943744422523</v>
      </c>
      <c r="Q99" s="5">
        <f>D99/[4]Formato_Análises_FNC!$O$31</f>
        <v>1.6595608085733772E-2</v>
      </c>
      <c r="R99" s="5">
        <f>E99/[4]Formato_Análises_FNC!$O$31</f>
        <v>0</v>
      </c>
      <c r="S99" s="5">
        <f>F99/[4]Formato_Análises_FNC!$O$31</f>
        <v>6.5435758700980746E-4</v>
      </c>
      <c r="T99" s="5">
        <f>G99/[4]Formato_Análises_FNC!$O$31</f>
        <v>1.1870987500943295E-3</v>
      </c>
      <c r="U99" s="5">
        <f>H99/[4]Formato_Análises_FNC!$O$31</f>
        <v>0</v>
      </c>
      <c r="V99" s="5">
        <f>I99/[4]Formato_Análises_FNC!$O$31</f>
        <v>1.5115240781205536E-2</v>
      </c>
      <c r="W99" s="5">
        <f>J99/[4]Formato_Análises_FNC!$O$31</f>
        <v>2.2134678596415066E-3</v>
      </c>
      <c r="X99" s="5">
        <f>K99/[4]Formato_Análises_FNC!$O$31</f>
        <v>0</v>
      </c>
    </row>
    <row r="100" spans="1:24" x14ac:dyDescent="0.25">
      <c r="A100" s="69" t="s">
        <v>40</v>
      </c>
      <c r="B100" s="71">
        <f t="shared" ref="B100:K100" si="5">SUM(B73:B99)</f>
        <v>8807082.5744233634</v>
      </c>
      <c r="C100" s="71">
        <f t="shared" si="5"/>
        <v>126374201.98305334</v>
      </c>
      <c r="D100" s="71">
        <f t="shared" si="5"/>
        <v>37595707.348055899</v>
      </c>
      <c r="E100" s="71">
        <f t="shared" si="5"/>
        <v>0</v>
      </c>
      <c r="F100" s="71">
        <f t="shared" si="5"/>
        <v>260627.95429955691</v>
      </c>
      <c r="G100" s="71">
        <f t="shared" si="5"/>
        <v>1541658.4576886187</v>
      </c>
      <c r="H100" s="71">
        <f t="shared" si="5"/>
        <v>0</v>
      </c>
      <c r="I100" s="71">
        <f t="shared" si="5"/>
        <v>5397608.0457697697</v>
      </c>
      <c r="J100" s="71">
        <f t="shared" si="5"/>
        <v>4040588.4124617325</v>
      </c>
      <c r="K100" s="71">
        <f t="shared" si="5"/>
        <v>0</v>
      </c>
      <c r="L100" s="70">
        <f t="shared" si="4"/>
        <v>184017474.77575231</v>
      </c>
      <c r="N100" s="69" t="s">
        <v>40</v>
      </c>
      <c r="O100" s="5">
        <f>B100/[4]Formato_Análises_FNC!$O$31</f>
        <v>4.7860033864478714E-2</v>
      </c>
      <c r="P100" s="5">
        <f>C100/[4]Formato_Análises_FNC!$O$31</f>
        <v>0.68675109327011297</v>
      </c>
      <c r="Q100" s="5">
        <f>D100/[4]Formato_Análises_FNC!$O$31</f>
        <v>0.20430509327372764</v>
      </c>
      <c r="R100" s="5">
        <f>E100/[4]Formato_Análises_FNC!$O$31</f>
        <v>0</v>
      </c>
      <c r="S100" s="5">
        <f>F100/[4]Formato_Análises_FNC!$O$31</f>
        <v>1.4163217630127998E-3</v>
      </c>
      <c r="T100" s="5">
        <f>G100/[4]Formato_Análises_FNC!$O$31</f>
        <v>8.3777829228844549E-3</v>
      </c>
      <c r="U100" s="5">
        <f>H100/[4]Formato_Análises_FNC!$O$31</f>
        <v>0</v>
      </c>
      <c r="V100" s="5">
        <f>I100/[4]Formato_Análises_FNC!$O$31</f>
        <v>2.9332040624660306E-2</v>
      </c>
      <c r="W100" s="5">
        <f>J100/[4]Formato_Análises_FNC!$O$31</f>
        <v>2.1957634281122927E-2</v>
      </c>
      <c r="X100" s="5">
        <f>K100/[4]Formato_Análises_FNC!$O$31</f>
        <v>0</v>
      </c>
    </row>
    <row r="101" spans="1:24" x14ac:dyDescent="0.25">
      <c r="A101" s="69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</row>
    <row r="102" spans="1:24" x14ac:dyDescent="0.25">
      <c r="A102" s="69"/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/>
    </row>
    <row r="103" spans="1:24" x14ac:dyDescent="0.25">
      <c r="A103" s="69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</row>
    <row r="104" spans="1:24" x14ac:dyDescent="0.25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</row>
    <row r="105" spans="1:24" x14ac:dyDescent="0.25">
      <c r="A105" s="69"/>
      <c r="B105" s="18">
        <v>2010</v>
      </c>
      <c r="C105" s="18">
        <v>2010</v>
      </c>
      <c r="D105" s="18">
        <v>2010</v>
      </c>
      <c r="E105" s="18">
        <v>2010</v>
      </c>
      <c r="F105" s="18">
        <v>2010</v>
      </c>
      <c r="G105" s="18">
        <v>2010</v>
      </c>
      <c r="H105" s="18">
        <v>2010</v>
      </c>
      <c r="I105" s="18">
        <v>2010</v>
      </c>
      <c r="J105" s="18">
        <v>2010</v>
      </c>
      <c r="K105" s="18">
        <v>2010</v>
      </c>
      <c r="O105" s="18">
        <v>2010</v>
      </c>
      <c r="P105" s="18">
        <v>2010</v>
      </c>
      <c r="Q105" s="18">
        <v>2010</v>
      </c>
      <c r="R105" s="18">
        <v>2010</v>
      </c>
      <c r="S105" s="18">
        <v>2010</v>
      </c>
      <c r="T105" s="18">
        <v>2010</v>
      </c>
      <c r="U105" s="18">
        <v>2010</v>
      </c>
      <c r="V105" s="18">
        <v>2010</v>
      </c>
      <c r="W105" s="18">
        <v>2010</v>
      </c>
      <c r="X105" s="18">
        <v>2010</v>
      </c>
    </row>
    <row r="106" spans="1:24" x14ac:dyDescent="0.25">
      <c r="A106" s="69"/>
      <c r="B106" s="69" t="s">
        <v>2</v>
      </c>
      <c r="C106" s="69" t="s">
        <v>3</v>
      </c>
      <c r="D106" s="69" t="s">
        <v>4</v>
      </c>
      <c r="E106" s="69" t="s">
        <v>5</v>
      </c>
      <c r="F106" s="69" t="s">
        <v>6</v>
      </c>
      <c r="G106" s="69" t="s">
        <v>7</v>
      </c>
      <c r="H106" s="69" t="s">
        <v>8</v>
      </c>
      <c r="I106" s="69" t="s">
        <v>9</v>
      </c>
      <c r="J106" s="69" t="s">
        <v>10</v>
      </c>
      <c r="K106" s="69" t="s">
        <v>11</v>
      </c>
      <c r="L106" s="69" t="s">
        <v>12</v>
      </c>
      <c r="O106" s="69" t="s">
        <v>2</v>
      </c>
      <c r="P106" s="69" t="s">
        <v>3</v>
      </c>
      <c r="Q106" s="69" t="s">
        <v>4</v>
      </c>
      <c r="R106" s="69" t="s">
        <v>5</v>
      </c>
      <c r="S106" s="69" t="s">
        <v>6</v>
      </c>
      <c r="T106" s="69" t="s">
        <v>7</v>
      </c>
      <c r="U106" s="69" t="s">
        <v>8</v>
      </c>
      <c r="V106" s="69" t="s">
        <v>9</v>
      </c>
      <c r="W106" s="69" t="s">
        <v>10</v>
      </c>
      <c r="X106" s="69" t="s">
        <v>11</v>
      </c>
    </row>
    <row r="107" spans="1:24" x14ac:dyDescent="0.25">
      <c r="A107" s="69" t="s">
        <v>13</v>
      </c>
      <c r="B107" s="70">
        <f>+[4]TAB_DIN_FNC!B105</f>
        <v>1006700.9547436866</v>
      </c>
      <c r="C107" s="70">
        <f>+[4]TAB_DIN_FNC!C105</f>
        <v>2326907.0796554326</v>
      </c>
      <c r="D107" s="70">
        <f>+[4]TAB_DIN_FNC!D105</f>
        <v>230755.43901698745</v>
      </c>
      <c r="E107" s="70">
        <v>0</v>
      </c>
      <c r="F107" s="70">
        <f>+[4]TAB_DIN_FNC!E105</f>
        <v>0</v>
      </c>
      <c r="G107" s="70">
        <f>+[4]TAB_DIN_FNC!F105</f>
        <v>0</v>
      </c>
      <c r="H107" s="70">
        <v>0</v>
      </c>
      <c r="I107" s="70">
        <f>+[4]TAB_DIN_FNC!G105</f>
        <v>0</v>
      </c>
      <c r="J107" s="70">
        <f>+[4]TAB_DIN_FNC!H105</f>
        <v>0</v>
      </c>
      <c r="K107" s="70">
        <v>0</v>
      </c>
      <c r="L107" s="70">
        <f t="shared" ref="L107:L134" si="6">SUM(B107:K107)</f>
        <v>3564363.4734161068</v>
      </c>
      <c r="N107" s="69" t="s">
        <v>13</v>
      </c>
      <c r="O107" s="5">
        <f>B107/[4]Formato_Análises_FNC!$P$31</f>
        <v>2.73921770481542E-3</v>
      </c>
      <c r="P107" s="5">
        <f>C107/[4]Formato_Análises_FNC!$P$31</f>
        <v>6.331478121698363E-3</v>
      </c>
      <c r="Q107" s="5">
        <f>D107/[4]Formato_Análises_FNC!$P$31</f>
        <v>6.2788197533667931E-4</v>
      </c>
      <c r="R107" s="5">
        <f>E107/[4]Formato_Análises_FNC!$P$31</f>
        <v>0</v>
      </c>
      <c r="S107" s="5">
        <f>F107/[4]Formato_Análises_FNC!$P$31</f>
        <v>0</v>
      </c>
      <c r="T107" s="5">
        <f>G107/[4]Formato_Análises_FNC!$P$31</f>
        <v>0</v>
      </c>
      <c r="U107" s="5">
        <f>H107/[4]Formato_Análises_FNC!$P$31</f>
        <v>0</v>
      </c>
      <c r="V107" s="5">
        <f>I107/[4]Formato_Análises_FNC!$P$31</f>
        <v>0</v>
      </c>
      <c r="W107" s="5">
        <f>J107/[4]Formato_Análises_FNC!$P$31</f>
        <v>0</v>
      </c>
      <c r="X107" s="5">
        <f>K107/[4]Formato_Análises_FNC!$P$31</f>
        <v>0</v>
      </c>
    </row>
    <row r="108" spans="1:24" x14ac:dyDescent="0.25">
      <c r="A108" s="69" t="s">
        <v>14</v>
      </c>
      <c r="B108" s="70">
        <f>+[4]TAB_DIN_FNC!B106</f>
        <v>0</v>
      </c>
      <c r="C108" s="70">
        <f>+[4]TAB_DIN_FNC!C106</f>
        <v>517604.44851981767</v>
      </c>
      <c r="D108" s="70">
        <f>+[4]TAB_DIN_FNC!D106</f>
        <v>0</v>
      </c>
      <c r="E108" s="70">
        <v>0</v>
      </c>
      <c r="F108" s="70">
        <f>+[4]TAB_DIN_FNC!E106</f>
        <v>0</v>
      </c>
      <c r="G108" s="70">
        <f>+[4]TAB_DIN_FNC!F106</f>
        <v>0</v>
      </c>
      <c r="H108" s="70">
        <v>0</v>
      </c>
      <c r="I108" s="70">
        <f>+[4]TAB_DIN_FNC!G106</f>
        <v>0</v>
      </c>
      <c r="J108" s="70">
        <f>+[4]TAB_DIN_FNC!H106</f>
        <v>0</v>
      </c>
      <c r="K108" s="70">
        <v>0</v>
      </c>
      <c r="L108" s="70">
        <f t="shared" si="6"/>
        <v>517604.44851981767</v>
      </c>
      <c r="N108" s="69" t="s">
        <v>14</v>
      </c>
      <c r="O108" s="5">
        <f>B108/[4]Formato_Análises_FNC!$P$31</f>
        <v>0</v>
      </c>
      <c r="P108" s="5">
        <f>C108/[4]Formato_Análises_FNC!$P$31</f>
        <v>1.4083936871180343E-3</v>
      </c>
      <c r="Q108" s="5">
        <f>D108/[4]Formato_Análises_FNC!$P$31</f>
        <v>0</v>
      </c>
      <c r="R108" s="5">
        <f>E108/[4]Formato_Análises_FNC!$P$31</f>
        <v>0</v>
      </c>
      <c r="S108" s="5">
        <f>F108/[4]Formato_Análises_FNC!$P$31</f>
        <v>0</v>
      </c>
      <c r="T108" s="5">
        <f>G108/[4]Formato_Análises_FNC!$P$31</f>
        <v>0</v>
      </c>
      <c r="U108" s="5">
        <f>H108/[4]Formato_Análises_FNC!$P$31</f>
        <v>0</v>
      </c>
      <c r="V108" s="5">
        <f>I108/[4]Formato_Análises_FNC!$P$31</f>
        <v>0</v>
      </c>
      <c r="W108" s="5">
        <f>J108/[4]Formato_Análises_FNC!$P$31</f>
        <v>0</v>
      </c>
      <c r="X108" s="5">
        <f>K108/[4]Formato_Análises_FNC!$P$31</f>
        <v>0</v>
      </c>
    </row>
    <row r="109" spans="1:24" x14ac:dyDescent="0.25">
      <c r="A109" s="69" t="s">
        <v>15</v>
      </c>
      <c r="B109" s="70">
        <f>+[4]TAB_DIN_FNC!B107</f>
        <v>0</v>
      </c>
      <c r="C109" s="70">
        <f>+[4]TAB_DIN_FNC!C107</f>
        <v>0</v>
      </c>
      <c r="D109" s="70">
        <f>+[4]TAB_DIN_FNC!D107</f>
        <v>0</v>
      </c>
      <c r="F109" s="70">
        <f>+[4]TAB_DIN_FNC!E107</f>
        <v>0</v>
      </c>
      <c r="G109" s="70">
        <f>+[4]TAB_DIN_FNC!F107</f>
        <v>0</v>
      </c>
      <c r="I109" s="70">
        <f>+[4]TAB_DIN_FNC!G107</f>
        <v>0</v>
      </c>
      <c r="J109" s="70">
        <f>+[4]TAB_DIN_FNC!H107</f>
        <v>0</v>
      </c>
      <c r="K109" s="70">
        <v>0</v>
      </c>
      <c r="L109" s="70">
        <f t="shared" si="6"/>
        <v>0</v>
      </c>
      <c r="N109" s="69" t="s">
        <v>15</v>
      </c>
      <c r="O109" s="5">
        <f>B109/[4]Formato_Análises_FNC!$P$31</f>
        <v>0</v>
      </c>
      <c r="P109" s="5">
        <f>C109/[4]Formato_Análises_FNC!$P$31</f>
        <v>0</v>
      </c>
      <c r="Q109" s="5">
        <f>D109/[4]Formato_Análises_FNC!$P$31</f>
        <v>0</v>
      </c>
      <c r="R109" s="5">
        <f>E109/[4]Formato_Análises_FNC!$P$31</f>
        <v>0</v>
      </c>
      <c r="S109" s="5">
        <f>F109/[4]Formato_Análises_FNC!$P$31</f>
        <v>0</v>
      </c>
      <c r="T109" s="5">
        <f>G109/[4]Formato_Análises_FNC!$P$31</f>
        <v>0</v>
      </c>
      <c r="U109" s="5">
        <f>H109/[4]Formato_Análises_FNC!$P$31</f>
        <v>0</v>
      </c>
      <c r="V109" s="5">
        <f>I109/[4]Formato_Análises_FNC!$P$31</f>
        <v>0</v>
      </c>
      <c r="W109" s="5">
        <f>J109/[4]Formato_Análises_FNC!$P$31</f>
        <v>0</v>
      </c>
      <c r="X109" s="5">
        <f>K109/[4]Formato_Análises_FNC!$P$31</f>
        <v>0</v>
      </c>
    </row>
    <row r="110" spans="1:24" x14ac:dyDescent="0.25">
      <c r="A110" s="69" t="s">
        <v>16</v>
      </c>
      <c r="B110" s="70">
        <f>+[4]TAB_DIN_FNC!B108</f>
        <v>0</v>
      </c>
      <c r="C110" s="70">
        <f>+[4]TAB_DIN_FNC!C108</f>
        <v>315540.52544236509</v>
      </c>
      <c r="D110" s="70">
        <f>+[4]TAB_DIN_FNC!D108</f>
        <v>0</v>
      </c>
      <c r="E110" s="70">
        <v>0</v>
      </c>
      <c r="F110" s="70">
        <f>+[4]TAB_DIN_FNC!E108</f>
        <v>0</v>
      </c>
      <c r="G110" s="70">
        <f>+[4]TAB_DIN_FNC!F108</f>
        <v>0</v>
      </c>
      <c r="H110" s="70">
        <v>0</v>
      </c>
      <c r="I110" s="70">
        <f>+[4]TAB_DIN_FNC!G108</f>
        <v>0</v>
      </c>
      <c r="J110" s="70">
        <f>+[4]TAB_DIN_FNC!H108</f>
        <v>0</v>
      </c>
      <c r="K110" s="70">
        <v>0</v>
      </c>
      <c r="L110" s="70">
        <f t="shared" si="6"/>
        <v>315540.52544236509</v>
      </c>
      <c r="N110" s="69" t="s">
        <v>16</v>
      </c>
      <c r="O110" s="5">
        <f>B110/[4]Formato_Análises_FNC!$P$31</f>
        <v>0</v>
      </c>
      <c r="P110" s="5">
        <f>C110/[4]Formato_Análises_FNC!$P$31</f>
        <v>8.5858088224278345E-4</v>
      </c>
      <c r="Q110" s="5">
        <f>D110/[4]Formato_Análises_FNC!$P$31</f>
        <v>0</v>
      </c>
      <c r="R110" s="5">
        <f>E110/[4]Formato_Análises_FNC!$P$31</f>
        <v>0</v>
      </c>
      <c r="S110" s="5">
        <f>F110/[4]Formato_Análises_FNC!$P$31</f>
        <v>0</v>
      </c>
      <c r="T110" s="5">
        <f>G110/[4]Formato_Análises_FNC!$P$31</f>
        <v>0</v>
      </c>
      <c r="U110" s="5">
        <f>H110/[4]Formato_Análises_FNC!$P$31</f>
        <v>0</v>
      </c>
      <c r="V110" s="5">
        <f>I110/[4]Formato_Análises_FNC!$P$31</f>
        <v>0</v>
      </c>
      <c r="W110" s="5">
        <f>J110/[4]Formato_Análises_FNC!$P$31</f>
        <v>0</v>
      </c>
      <c r="X110" s="5">
        <f>K110/[4]Formato_Análises_FNC!$P$31</f>
        <v>0</v>
      </c>
    </row>
    <row r="111" spans="1:24" x14ac:dyDescent="0.25">
      <c r="A111" s="69" t="s">
        <v>17</v>
      </c>
      <c r="B111" s="70">
        <f>+[4]TAB_DIN_FNC!B109</f>
        <v>0</v>
      </c>
      <c r="C111" s="70">
        <f>+[4]TAB_DIN_FNC!C109</f>
        <v>0</v>
      </c>
      <c r="D111" s="70">
        <f>+[4]TAB_DIN_FNC!D109</f>
        <v>0</v>
      </c>
      <c r="E111" s="70">
        <v>0</v>
      </c>
      <c r="F111" s="70">
        <f>+[4]TAB_DIN_FNC!E109</f>
        <v>153836.9593446583</v>
      </c>
      <c r="G111" s="70">
        <f>+[4]TAB_DIN_FNC!F109</f>
        <v>0</v>
      </c>
      <c r="H111" s="70">
        <v>0</v>
      </c>
      <c r="I111" s="70">
        <f>+[4]TAB_DIN_FNC!G109</f>
        <v>0</v>
      </c>
      <c r="J111" s="70">
        <f>+[4]TAB_DIN_FNC!H109</f>
        <v>0</v>
      </c>
      <c r="K111" s="70">
        <v>0</v>
      </c>
      <c r="L111" s="70">
        <f t="shared" si="6"/>
        <v>153836.9593446583</v>
      </c>
      <c r="N111" s="69" t="s">
        <v>17</v>
      </c>
      <c r="O111" s="5">
        <f>B111/[4]Formato_Análises_FNC!$P$31</f>
        <v>0</v>
      </c>
      <c r="P111" s="5">
        <f>C111/[4]Formato_Análises_FNC!$P$31</f>
        <v>0</v>
      </c>
      <c r="Q111" s="5">
        <f>D111/[4]Formato_Análises_FNC!$P$31</f>
        <v>0</v>
      </c>
      <c r="R111" s="5">
        <f>E111/[4]Formato_Análises_FNC!$P$31</f>
        <v>0</v>
      </c>
      <c r="S111" s="5">
        <f>F111/[4]Formato_Análises_FNC!$P$31</f>
        <v>4.1858798355778621E-4</v>
      </c>
      <c r="T111" s="5">
        <f>G111/[4]Formato_Análises_FNC!$P$31</f>
        <v>0</v>
      </c>
      <c r="U111" s="5">
        <f>H111/[4]Formato_Análises_FNC!$P$31</f>
        <v>0</v>
      </c>
      <c r="V111" s="5">
        <f>I111/[4]Formato_Análises_FNC!$P$31</f>
        <v>0</v>
      </c>
      <c r="W111" s="5">
        <f>J111/[4]Formato_Análises_FNC!$P$31</f>
        <v>0</v>
      </c>
      <c r="X111" s="5">
        <f>K111/[4]Formato_Análises_FNC!$P$31</f>
        <v>0</v>
      </c>
    </row>
    <row r="112" spans="1:24" x14ac:dyDescent="0.25">
      <c r="A112" s="69" t="s">
        <v>18</v>
      </c>
      <c r="B112" s="70">
        <f>+[4]TAB_DIN_FNC!B110</f>
        <v>0</v>
      </c>
      <c r="C112" s="70">
        <f>+[4]TAB_DIN_FNC!C110</f>
        <v>923021.75606794981</v>
      </c>
      <c r="D112" s="70">
        <f>+[4]TAB_DIN_FNC!D110</f>
        <v>0</v>
      </c>
      <c r="E112" s="70">
        <v>0</v>
      </c>
      <c r="F112" s="70">
        <f>+[4]TAB_DIN_FNC!E110</f>
        <v>0</v>
      </c>
      <c r="G112" s="70">
        <f>+[4]TAB_DIN_FNC!F110</f>
        <v>0</v>
      </c>
      <c r="H112" s="70">
        <v>0</v>
      </c>
      <c r="I112" s="70">
        <f>+[4]TAB_DIN_FNC!G110</f>
        <v>307673.9186893166</v>
      </c>
      <c r="J112" s="70">
        <f>+[4]TAB_DIN_FNC!H110</f>
        <v>0</v>
      </c>
      <c r="K112" s="70">
        <v>0</v>
      </c>
      <c r="L112" s="70">
        <f t="shared" si="6"/>
        <v>1230695.6747572664</v>
      </c>
      <c r="N112" s="69" t="s">
        <v>18</v>
      </c>
      <c r="O112" s="5">
        <f>B112/[4]Formato_Análises_FNC!$P$31</f>
        <v>0</v>
      </c>
      <c r="P112" s="5">
        <f>C112/[4]Formato_Análises_FNC!$P$31</f>
        <v>2.5115279013467173E-3</v>
      </c>
      <c r="Q112" s="5">
        <f>D112/[4]Formato_Análises_FNC!$P$31</f>
        <v>0</v>
      </c>
      <c r="R112" s="5">
        <f>E112/[4]Formato_Análises_FNC!$P$31</f>
        <v>0</v>
      </c>
      <c r="S112" s="5">
        <f>F112/[4]Formato_Análises_FNC!$P$31</f>
        <v>0</v>
      </c>
      <c r="T112" s="5">
        <f>G112/[4]Formato_Análises_FNC!$P$31</f>
        <v>0</v>
      </c>
      <c r="U112" s="5">
        <f>H112/[4]Formato_Análises_FNC!$P$31</f>
        <v>0</v>
      </c>
      <c r="V112" s="5">
        <f>I112/[4]Formato_Análises_FNC!$P$31</f>
        <v>8.3717596711557242E-4</v>
      </c>
      <c r="W112" s="5">
        <f>J112/[4]Formato_Análises_FNC!$P$31</f>
        <v>0</v>
      </c>
      <c r="X112" s="5">
        <f>K112/[4]Formato_Análises_FNC!$P$31</f>
        <v>0</v>
      </c>
    </row>
    <row r="113" spans="1:24" x14ac:dyDescent="0.25">
      <c r="A113" s="69" t="s">
        <v>19</v>
      </c>
      <c r="B113" s="70">
        <f>+[4]TAB_DIN_FNC!B111</f>
        <v>0</v>
      </c>
      <c r="C113" s="70">
        <f>+[4]TAB_DIN_FNC!C111</f>
        <v>2025355.8719480333</v>
      </c>
      <c r="D113" s="70">
        <f>+[4]TAB_DIN_FNC!D111</f>
        <v>0</v>
      </c>
      <c r="E113" s="70">
        <v>0</v>
      </c>
      <c r="F113" s="70">
        <f>+[4]TAB_DIN_FNC!E111</f>
        <v>0</v>
      </c>
      <c r="G113" s="70">
        <f>+[4]TAB_DIN_FNC!F111</f>
        <v>0</v>
      </c>
      <c r="H113" s="70">
        <v>0</v>
      </c>
      <c r="I113" s="70">
        <f>+[4]TAB_DIN_FNC!G111</f>
        <v>0</v>
      </c>
      <c r="J113" s="70">
        <f>+[4]TAB_DIN_FNC!H111</f>
        <v>0</v>
      </c>
      <c r="K113" s="70">
        <v>0</v>
      </c>
      <c r="L113" s="70">
        <f t="shared" si="6"/>
        <v>2025355.8719480333</v>
      </c>
      <c r="N113" s="69" t="s">
        <v>19</v>
      </c>
      <c r="O113" s="5">
        <f>B113/[4]Formato_Análises_FNC!$P$31</f>
        <v>0</v>
      </c>
      <c r="P113" s="5">
        <f>C113/[4]Formato_Análises_FNC!$P$31</f>
        <v>5.5109619563283906E-3</v>
      </c>
      <c r="Q113" s="5">
        <f>D113/[4]Formato_Análises_FNC!$P$31</f>
        <v>0</v>
      </c>
      <c r="R113" s="5">
        <f>E113/[4]Formato_Análises_FNC!$P$31</f>
        <v>0</v>
      </c>
      <c r="S113" s="5">
        <f>F113/[4]Formato_Análises_FNC!$P$31</f>
        <v>0</v>
      </c>
      <c r="T113" s="5">
        <f>G113/[4]Formato_Análises_FNC!$P$31</f>
        <v>0</v>
      </c>
      <c r="U113" s="5">
        <f>H113/[4]Formato_Análises_FNC!$P$31</f>
        <v>0</v>
      </c>
      <c r="V113" s="5">
        <f>I113/[4]Formato_Análises_FNC!$P$31</f>
        <v>0</v>
      </c>
      <c r="W113" s="5">
        <f>J113/[4]Formato_Análises_FNC!$P$31</f>
        <v>0</v>
      </c>
      <c r="X113" s="5">
        <f>K113/[4]Formato_Análises_FNC!$P$31</f>
        <v>0</v>
      </c>
    </row>
    <row r="114" spans="1:24" x14ac:dyDescent="0.25">
      <c r="A114" s="69" t="s">
        <v>20</v>
      </c>
      <c r="B114" s="70">
        <f>+[4]TAB_DIN_FNC!B112</f>
        <v>0</v>
      </c>
      <c r="C114" s="70">
        <f>+[4]TAB_DIN_FNC!C112</f>
        <v>128523.08768449478</v>
      </c>
      <c r="D114" s="70">
        <f>+[4]TAB_DIN_FNC!D112</f>
        <v>0</v>
      </c>
      <c r="E114" s="70">
        <v>0</v>
      </c>
      <c r="F114" s="70">
        <f>+[4]TAB_DIN_FNC!E112</f>
        <v>0</v>
      </c>
      <c r="G114" s="70">
        <f>+[4]TAB_DIN_FNC!F112</f>
        <v>0</v>
      </c>
      <c r="H114" s="70">
        <v>0</v>
      </c>
      <c r="I114" s="70">
        <f>+[4]TAB_DIN_FNC!G112</f>
        <v>0</v>
      </c>
      <c r="J114" s="70">
        <f>+[4]TAB_DIN_FNC!H112</f>
        <v>0</v>
      </c>
      <c r="K114" s="70">
        <v>0</v>
      </c>
      <c r="L114" s="70">
        <f t="shared" si="6"/>
        <v>128523.08768449478</v>
      </c>
      <c r="N114" s="69" t="s">
        <v>20</v>
      </c>
      <c r="O114" s="5">
        <f>B114/[4]Formato_Análises_FNC!$P$31</f>
        <v>0</v>
      </c>
      <c r="P114" s="5">
        <f>C114/[4]Formato_Análises_FNC!$P$31</f>
        <v>3.4970933086335247E-4</v>
      </c>
      <c r="Q114" s="5">
        <f>D114/[4]Formato_Análises_FNC!$P$31</f>
        <v>0</v>
      </c>
      <c r="R114" s="5">
        <f>E114/[4]Formato_Análises_FNC!$P$31</f>
        <v>0</v>
      </c>
      <c r="S114" s="5">
        <f>F114/[4]Formato_Análises_FNC!$P$31</f>
        <v>0</v>
      </c>
      <c r="T114" s="5">
        <f>G114/[4]Formato_Análises_FNC!$P$31</f>
        <v>0</v>
      </c>
      <c r="U114" s="5">
        <f>H114/[4]Formato_Análises_FNC!$P$31</f>
        <v>0</v>
      </c>
      <c r="V114" s="5">
        <f>I114/[4]Formato_Análises_FNC!$P$31</f>
        <v>0</v>
      </c>
      <c r="W114" s="5">
        <f>J114/[4]Formato_Análises_FNC!$P$31</f>
        <v>0</v>
      </c>
      <c r="X114" s="5">
        <f>K114/[4]Formato_Análises_FNC!$P$31</f>
        <v>0</v>
      </c>
    </row>
    <row r="115" spans="1:24" x14ac:dyDescent="0.25">
      <c r="A115" s="69" t="s">
        <v>21</v>
      </c>
      <c r="B115" s="70">
        <f>+[4]TAB_DIN_FNC!B113</f>
        <v>0</v>
      </c>
      <c r="C115" s="70">
        <f>+[4]TAB_DIN_FNC!C113</f>
        <v>1701436.7703519207</v>
      </c>
      <c r="D115" s="70">
        <f>+[4]TAB_DIN_FNC!D113</f>
        <v>0</v>
      </c>
      <c r="E115" s="70">
        <v>0</v>
      </c>
      <c r="F115" s="70">
        <f>+[4]TAB_DIN_FNC!E113</f>
        <v>0</v>
      </c>
      <c r="G115" s="70">
        <f>+[4]TAB_DIN_FNC!F113</f>
        <v>0</v>
      </c>
      <c r="H115" s="70">
        <v>0</v>
      </c>
      <c r="I115" s="70">
        <f>+[4]TAB_DIN_FNC!G113</f>
        <v>0</v>
      </c>
      <c r="J115" s="70">
        <f>+[4]TAB_DIN_FNC!H113</f>
        <v>0</v>
      </c>
      <c r="K115" s="70">
        <v>0</v>
      </c>
      <c r="L115" s="70">
        <f t="shared" si="6"/>
        <v>1701436.7703519207</v>
      </c>
      <c r="N115" s="69" t="s">
        <v>21</v>
      </c>
      <c r="O115" s="5">
        <f>B115/[4]Formato_Análises_FNC!$P$31</f>
        <v>0</v>
      </c>
      <c r="P115" s="5">
        <f>C115/[4]Formato_Análises_FNC!$P$31</f>
        <v>4.6295830981491152E-3</v>
      </c>
      <c r="Q115" s="5">
        <f>D115/[4]Formato_Análises_FNC!$P$31</f>
        <v>0</v>
      </c>
      <c r="R115" s="5">
        <f>E115/[4]Formato_Análises_FNC!$P$31</f>
        <v>0</v>
      </c>
      <c r="S115" s="5">
        <f>F115/[4]Formato_Análises_FNC!$P$31</f>
        <v>0</v>
      </c>
      <c r="T115" s="5">
        <f>G115/[4]Formato_Análises_FNC!$P$31</f>
        <v>0</v>
      </c>
      <c r="U115" s="5">
        <f>H115/[4]Formato_Análises_FNC!$P$31</f>
        <v>0</v>
      </c>
      <c r="V115" s="5">
        <f>I115/[4]Formato_Análises_FNC!$P$31</f>
        <v>0</v>
      </c>
      <c r="W115" s="5">
        <f>J115/[4]Formato_Análises_FNC!$P$31</f>
        <v>0</v>
      </c>
      <c r="X115" s="5">
        <f>K115/[4]Formato_Análises_FNC!$P$31</f>
        <v>0</v>
      </c>
    </row>
    <row r="116" spans="1:24" x14ac:dyDescent="0.25">
      <c r="A116" s="69" t="s">
        <v>22</v>
      </c>
      <c r="B116" s="70">
        <f>+[4]TAB_DIN_FNC!B114</f>
        <v>1464795.698491062</v>
      </c>
      <c r="C116" s="70">
        <f>+[4]TAB_DIN_FNC!C114</f>
        <v>2330629.9340715734</v>
      </c>
      <c r="D116" s="70">
        <f>+[4]TAB_DIN_FNC!D114</f>
        <v>1653747.3129550768</v>
      </c>
      <c r="E116" s="70">
        <v>0</v>
      </c>
      <c r="F116" s="70">
        <f>+[4]TAB_DIN_FNC!E114</f>
        <v>0</v>
      </c>
      <c r="G116" s="70">
        <f>+[4]TAB_DIN_FNC!F114</f>
        <v>0</v>
      </c>
      <c r="H116" s="70">
        <v>0</v>
      </c>
      <c r="I116" s="70">
        <f>+[4]TAB_DIN_FNC!G114</f>
        <v>692266.31705096236</v>
      </c>
      <c r="J116" s="70">
        <f>+[4]TAB_DIN_FNC!H114</f>
        <v>0</v>
      </c>
      <c r="K116" s="70">
        <v>0</v>
      </c>
      <c r="L116" s="70">
        <f t="shared" si="6"/>
        <v>6141439.262568675</v>
      </c>
      <c r="N116" s="69" t="s">
        <v>22</v>
      </c>
      <c r="O116" s="5">
        <f>B116/[4]Formato_Análises_FNC!$P$31</f>
        <v>3.9856864070082973E-3</v>
      </c>
      <c r="P116" s="5">
        <f>C116/[4]Formato_Análises_FNC!$P$31</f>
        <v>6.3416079509004616E-3</v>
      </c>
      <c r="Q116" s="5">
        <f>D116/[4]Formato_Análises_FNC!$P$31</f>
        <v>4.499820823246202E-3</v>
      </c>
      <c r="R116" s="5">
        <f>E116/[4]Formato_Análises_FNC!$P$31</f>
        <v>0</v>
      </c>
      <c r="S116" s="5">
        <f>F116/[4]Formato_Análises_FNC!$P$31</f>
        <v>0</v>
      </c>
      <c r="T116" s="5">
        <f>G116/[4]Formato_Análises_FNC!$P$31</f>
        <v>0</v>
      </c>
      <c r="U116" s="5">
        <f>H116/[4]Formato_Análises_FNC!$P$31</f>
        <v>0</v>
      </c>
      <c r="V116" s="5">
        <f>I116/[4]Formato_Análises_FNC!$P$31</f>
        <v>1.8836459260100379E-3</v>
      </c>
      <c r="W116" s="5">
        <f>J116/[4]Formato_Análises_FNC!$P$31</f>
        <v>0</v>
      </c>
      <c r="X116" s="5">
        <f>K116/[4]Formato_Análises_FNC!$P$31</f>
        <v>0</v>
      </c>
    </row>
    <row r="117" spans="1:24" x14ac:dyDescent="0.25">
      <c r="A117" s="69" t="s">
        <v>23</v>
      </c>
      <c r="B117" s="70">
        <f>+[4]TAB_DIN_FNC!B115</f>
        <v>0</v>
      </c>
      <c r="C117" s="70">
        <f>+[4]TAB_DIN_FNC!C115</f>
        <v>1947508.2170412624</v>
      </c>
      <c r="D117" s="70">
        <f>+[4]TAB_DIN_FNC!D115</f>
        <v>261522.83088591913</v>
      </c>
      <c r="E117" s="70">
        <v>0</v>
      </c>
      <c r="F117" s="70">
        <f>+[4]TAB_DIN_FNC!E115</f>
        <v>0</v>
      </c>
      <c r="G117" s="70">
        <f>+[4]TAB_DIN_FNC!F115</f>
        <v>0</v>
      </c>
      <c r="H117" s="70">
        <v>0</v>
      </c>
      <c r="I117" s="70">
        <f>+[4]TAB_DIN_FNC!G115</f>
        <v>0</v>
      </c>
      <c r="J117" s="70">
        <f>+[4]TAB_DIN_FNC!H115</f>
        <v>0</v>
      </c>
      <c r="K117" s="70">
        <v>0</v>
      </c>
      <c r="L117" s="70">
        <f t="shared" si="6"/>
        <v>2209031.0479271817</v>
      </c>
      <c r="N117" s="69" t="s">
        <v>23</v>
      </c>
      <c r="O117" s="5">
        <f>B117/[4]Formato_Análises_FNC!$P$31</f>
        <v>0</v>
      </c>
      <c r="P117" s="5">
        <f>C117/[4]Formato_Análises_FNC!$P$31</f>
        <v>5.2991396931288083E-3</v>
      </c>
      <c r="Q117" s="5">
        <f>D117/[4]Formato_Análises_FNC!$P$31</f>
        <v>7.1159957204823662E-4</v>
      </c>
      <c r="R117" s="5">
        <f>E117/[4]Formato_Análises_FNC!$P$31</f>
        <v>0</v>
      </c>
      <c r="S117" s="5">
        <f>F117/[4]Formato_Análises_FNC!$P$31</f>
        <v>0</v>
      </c>
      <c r="T117" s="5">
        <f>G117/[4]Formato_Análises_FNC!$P$31</f>
        <v>0</v>
      </c>
      <c r="U117" s="5">
        <f>H117/[4]Formato_Análises_FNC!$P$31</f>
        <v>0</v>
      </c>
      <c r="V117" s="5">
        <f>I117/[4]Formato_Análises_FNC!$P$31</f>
        <v>0</v>
      </c>
      <c r="W117" s="5">
        <f>J117/[4]Formato_Análises_FNC!$P$31</f>
        <v>0</v>
      </c>
      <c r="X117" s="5">
        <f>K117/[4]Formato_Análises_FNC!$P$31</f>
        <v>0</v>
      </c>
    </row>
    <row r="118" spans="1:24" x14ac:dyDescent="0.25">
      <c r="A118" s="69" t="s">
        <v>24</v>
      </c>
      <c r="B118" s="70">
        <f>+[4]TAB_DIN_FNC!B116</f>
        <v>0</v>
      </c>
      <c r="C118" s="70">
        <f>+[4]TAB_DIN_FNC!C116</f>
        <v>6055096.7923016744</v>
      </c>
      <c r="D118" s="70">
        <f>+[4]TAB_DIN_FNC!D116</f>
        <v>115377.71950849373</v>
      </c>
      <c r="E118" s="70">
        <v>0</v>
      </c>
      <c r="F118" s="70">
        <f>+[4]TAB_DIN_FNC!E116</f>
        <v>0</v>
      </c>
      <c r="G118" s="70">
        <f>+[4]TAB_DIN_FNC!F116</f>
        <v>0</v>
      </c>
      <c r="H118" s="70">
        <v>0</v>
      </c>
      <c r="I118" s="70">
        <f>+[4]TAB_DIN_FNC!G116</f>
        <v>0</v>
      </c>
      <c r="J118" s="70">
        <f>+[4]TAB_DIN_FNC!H116</f>
        <v>0</v>
      </c>
      <c r="K118" s="70">
        <v>0</v>
      </c>
      <c r="L118" s="70">
        <f t="shared" si="6"/>
        <v>6170474.5118101677</v>
      </c>
      <c r="N118" s="69" t="s">
        <v>24</v>
      </c>
      <c r="O118" s="5">
        <f>B118/[4]Formato_Análises_FNC!$P$31</f>
        <v>0</v>
      </c>
      <c r="P118" s="5">
        <f>C118/[4]Formato_Análises_FNC!$P$31</f>
        <v>1.6475824582948547E-2</v>
      </c>
      <c r="Q118" s="5">
        <f>D118/[4]Formato_Análises_FNC!$P$31</f>
        <v>3.1394098766833966E-4</v>
      </c>
      <c r="R118" s="5">
        <f>E118/[4]Formato_Análises_FNC!$P$31</f>
        <v>0</v>
      </c>
      <c r="S118" s="5">
        <f>F118/[4]Formato_Análises_FNC!$P$31</f>
        <v>0</v>
      </c>
      <c r="T118" s="5">
        <f>G118/[4]Formato_Análises_FNC!$P$31</f>
        <v>0</v>
      </c>
      <c r="U118" s="5">
        <f>H118/[4]Formato_Análises_FNC!$P$31</f>
        <v>0</v>
      </c>
      <c r="V118" s="5">
        <f>I118/[4]Formato_Análises_FNC!$P$31</f>
        <v>0</v>
      </c>
      <c r="W118" s="5">
        <f>J118/[4]Formato_Análises_FNC!$P$31</f>
        <v>0</v>
      </c>
      <c r="X118" s="5">
        <f>K118/[4]Formato_Análises_FNC!$P$31</f>
        <v>0</v>
      </c>
    </row>
    <row r="119" spans="1:24" x14ac:dyDescent="0.25">
      <c r="A119" s="69" t="s">
        <v>25</v>
      </c>
      <c r="B119" s="70">
        <f>+[4]TAB_DIN_FNC!B117</f>
        <v>28921348.356795762</v>
      </c>
      <c r="C119" s="70">
        <f>+[4]TAB_DIN_FNC!C117</f>
        <v>5841495.481865772</v>
      </c>
      <c r="D119" s="70">
        <f>+[4]TAB_DIN_FNC!D117</f>
        <v>338441.31055824831</v>
      </c>
      <c r="E119" s="70">
        <v>0</v>
      </c>
      <c r="F119" s="70">
        <f>+[4]TAB_DIN_FNC!E117</f>
        <v>0</v>
      </c>
      <c r="G119" s="70">
        <f>+[4]TAB_DIN_FNC!F117</f>
        <v>0</v>
      </c>
      <c r="H119" s="70">
        <v>0</v>
      </c>
      <c r="I119" s="70">
        <f>+[4]TAB_DIN_FNC!G117</f>
        <v>0</v>
      </c>
      <c r="J119" s="70">
        <f>+[4]TAB_DIN_FNC!H117</f>
        <v>3916285.9320815173</v>
      </c>
      <c r="K119" s="70">
        <v>0</v>
      </c>
      <c r="L119" s="70">
        <f t="shared" si="6"/>
        <v>39017571.081301302</v>
      </c>
      <c r="N119" s="69" t="s">
        <v>25</v>
      </c>
      <c r="O119" s="5">
        <f>B119/[4]Formato_Análises_FNC!$P$31</f>
        <v>7.8694540908863811E-2</v>
      </c>
      <c r="P119" s="5">
        <f>C119/[4]Formato_Análises_FNC!$P$31</f>
        <v>1.5894618725776424E-2</v>
      </c>
      <c r="Q119" s="5">
        <f>D119/[4]Formato_Análises_FNC!$P$31</f>
        <v>9.2089356382712984E-4</v>
      </c>
      <c r="R119" s="5">
        <f>E119/[4]Formato_Análises_FNC!$P$31</f>
        <v>0</v>
      </c>
      <c r="S119" s="5">
        <f>F119/[4]Formato_Análises_FNC!$P$31</f>
        <v>0</v>
      </c>
      <c r="T119" s="5">
        <f>G119/[4]Formato_Análises_FNC!$P$31</f>
        <v>0</v>
      </c>
      <c r="U119" s="5">
        <f>H119/[4]Formato_Análises_FNC!$P$31</f>
        <v>0</v>
      </c>
      <c r="V119" s="5">
        <f>I119/[4]Formato_Análises_FNC!$P$31</f>
        <v>0</v>
      </c>
      <c r="W119" s="5">
        <f>J119/[4]Formato_Análises_FNC!$P$31</f>
        <v>1.0656153360864316E-2</v>
      </c>
      <c r="X119" s="5">
        <f>K119/[4]Formato_Análises_FNC!$P$31</f>
        <v>0</v>
      </c>
    </row>
    <row r="120" spans="1:24" x14ac:dyDescent="0.25">
      <c r="A120" s="69" t="s">
        <v>26</v>
      </c>
      <c r="B120" s="70">
        <f>+[4]TAB_DIN_FNC!B118</f>
        <v>0</v>
      </c>
      <c r="C120" s="70">
        <f>+[4]TAB_DIN_FNC!C118</f>
        <v>2256403.6011877758</v>
      </c>
      <c r="D120" s="70">
        <f>+[4]TAB_DIN_FNC!D118</f>
        <v>0</v>
      </c>
      <c r="E120" s="70">
        <v>0</v>
      </c>
      <c r="F120" s="70">
        <f>+[4]TAB_DIN_FNC!E118</f>
        <v>0</v>
      </c>
      <c r="G120" s="70">
        <f>+[4]TAB_DIN_FNC!F118</f>
        <v>0</v>
      </c>
      <c r="H120" s="70">
        <v>0</v>
      </c>
      <c r="I120" s="70">
        <f>+[4]TAB_DIN_FNC!G118</f>
        <v>615347.83737863321</v>
      </c>
      <c r="J120" s="70">
        <f>+[4]TAB_DIN_FNC!H118</f>
        <v>0</v>
      </c>
      <c r="K120" s="70">
        <v>0</v>
      </c>
      <c r="L120" s="70">
        <f t="shared" si="6"/>
        <v>2871751.4385664091</v>
      </c>
      <c r="N120" s="69" t="s">
        <v>26</v>
      </c>
      <c r="O120" s="5">
        <f>B120/[4]Formato_Análises_FNC!$P$31</f>
        <v>0</v>
      </c>
      <c r="P120" s="5">
        <f>C120/[4]Formato_Análises_FNC!$P$31</f>
        <v>6.13963924883383E-3</v>
      </c>
      <c r="Q120" s="5">
        <f>D120/[4]Formato_Análises_FNC!$P$31</f>
        <v>0</v>
      </c>
      <c r="R120" s="5">
        <f>E120/[4]Formato_Análises_FNC!$P$31</f>
        <v>0</v>
      </c>
      <c r="S120" s="5">
        <f>F120/[4]Formato_Análises_FNC!$P$31</f>
        <v>0</v>
      </c>
      <c r="T120" s="5">
        <f>G120/[4]Formato_Análises_FNC!$P$31</f>
        <v>0</v>
      </c>
      <c r="U120" s="5">
        <f>H120/[4]Formato_Análises_FNC!$P$31</f>
        <v>0</v>
      </c>
      <c r="V120" s="5">
        <f>I120/[4]Formato_Análises_FNC!$P$31</f>
        <v>1.6743519342311448E-3</v>
      </c>
      <c r="W120" s="5">
        <f>J120/[4]Formato_Análises_FNC!$P$31</f>
        <v>0</v>
      </c>
      <c r="X120" s="5">
        <f>K120/[4]Formato_Análises_FNC!$P$31</f>
        <v>0</v>
      </c>
    </row>
    <row r="121" spans="1:24" x14ac:dyDescent="0.25">
      <c r="A121" s="69" t="s">
        <v>27</v>
      </c>
      <c r="B121" s="70">
        <f>+[4]TAB_DIN_FNC!B119</f>
        <v>153836.9593446583</v>
      </c>
      <c r="C121" s="70">
        <f>+[4]TAB_DIN_FNC!C119</f>
        <v>3086401.3478682935</v>
      </c>
      <c r="D121" s="70">
        <f>+[4]TAB_DIN_FNC!D119</f>
        <v>0</v>
      </c>
      <c r="E121" s="70">
        <v>0</v>
      </c>
      <c r="F121" s="70">
        <f>+[4]TAB_DIN_FNC!E119</f>
        <v>0</v>
      </c>
      <c r="G121" s="70">
        <f>+[4]TAB_DIN_FNC!F119</f>
        <v>0</v>
      </c>
      <c r="H121" s="70">
        <v>0</v>
      </c>
      <c r="I121" s="70">
        <f>+[4]TAB_DIN_FNC!G119</f>
        <v>0</v>
      </c>
      <c r="J121" s="70">
        <f>+[4]TAB_DIN_FNC!H119</f>
        <v>0</v>
      </c>
      <c r="K121" s="70">
        <v>0</v>
      </c>
      <c r="L121" s="70">
        <f t="shared" si="6"/>
        <v>3240238.3072129516</v>
      </c>
      <c r="N121" s="69" t="s">
        <v>27</v>
      </c>
      <c r="O121" s="5">
        <f>B121/[4]Formato_Análises_FNC!$P$31</f>
        <v>4.1858798355778621E-4</v>
      </c>
      <c r="P121" s="5">
        <f>C121/[4]Formato_Análises_FNC!$P$31</f>
        <v>8.3980502615094259E-3</v>
      </c>
      <c r="Q121" s="5">
        <f>D121/[4]Formato_Análises_FNC!$P$31</f>
        <v>0</v>
      </c>
      <c r="R121" s="5">
        <f>E121/[4]Formato_Análises_FNC!$P$31</f>
        <v>0</v>
      </c>
      <c r="S121" s="5">
        <f>F121/[4]Formato_Análises_FNC!$P$31</f>
        <v>0</v>
      </c>
      <c r="T121" s="5">
        <f>G121/[4]Formato_Análises_FNC!$P$31</f>
        <v>0</v>
      </c>
      <c r="U121" s="5">
        <f>H121/[4]Formato_Análises_FNC!$P$31</f>
        <v>0</v>
      </c>
      <c r="V121" s="5">
        <f>I121/[4]Formato_Análises_FNC!$P$31</f>
        <v>0</v>
      </c>
      <c r="W121" s="5">
        <f>J121/[4]Formato_Análises_FNC!$P$31</f>
        <v>0</v>
      </c>
      <c r="X121" s="5">
        <f>K121/[4]Formato_Análises_FNC!$P$31</f>
        <v>0</v>
      </c>
    </row>
    <row r="122" spans="1:24" x14ac:dyDescent="0.25">
      <c r="A122" s="69" t="s">
        <v>28</v>
      </c>
      <c r="B122" s="70">
        <f>+[4]TAB_DIN_FNC!B120</f>
        <v>3466794.4125996204</v>
      </c>
      <c r="C122" s="70">
        <f>+[4]TAB_DIN_FNC!C120</f>
        <v>8670801.9188163541</v>
      </c>
      <c r="D122" s="70">
        <f>+[4]TAB_DIN_FNC!D120</f>
        <v>16592348.311318602</v>
      </c>
      <c r="E122" s="70">
        <v>0</v>
      </c>
      <c r="F122" s="70">
        <f>+[4]TAB_DIN_FNC!E120</f>
        <v>0</v>
      </c>
      <c r="G122" s="70">
        <f>+[4]TAB_DIN_FNC!F120</f>
        <v>0</v>
      </c>
      <c r="H122" s="70">
        <v>0</v>
      </c>
      <c r="I122" s="70">
        <f>+[4]TAB_DIN_FNC!G120</f>
        <v>0</v>
      </c>
      <c r="J122" s="70">
        <f>+[4]TAB_DIN_FNC!H120</f>
        <v>15884201.004978394</v>
      </c>
      <c r="K122" s="70">
        <v>0</v>
      </c>
      <c r="L122" s="70">
        <f t="shared" si="6"/>
        <v>44614145.647712968</v>
      </c>
      <c r="N122" s="69" t="s">
        <v>28</v>
      </c>
      <c r="O122" s="5">
        <f>B122/[4]Formato_Análises_FNC!$P$31</f>
        <v>9.4330938986403184E-3</v>
      </c>
      <c r="P122" s="5">
        <f>C122/[4]Formato_Análises_FNC!$P$31</f>
        <v>2.359311771688595E-2</v>
      </c>
      <c r="Q122" s="5">
        <f>D122/[4]Formato_Análises_FNC!$P$31</f>
        <v>4.5147522752076924E-2</v>
      </c>
      <c r="R122" s="5">
        <f>E122/[4]Formato_Análises_FNC!$P$31</f>
        <v>0</v>
      </c>
      <c r="S122" s="5">
        <f>F122/[4]Formato_Análises_FNC!$P$31</f>
        <v>0</v>
      </c>
      <c r="T122" s="5">
        <f>G122/[4]Formato_Análises_FNC!$P$31</f>
        <v>0</v>
      </c>
      <c r="U122" s="5">
        <f>H122/[4]Formato_Análises_FNC!$P$31</f>
        <v>0</v>
      </c>
      <c r="V122" s="5">
        <f>I122/[4]Formato_Análises_FNC!$P$31</f>
        <v>0</v>
      </c>
      <c r="W122" s="5">
        <f>J122/[4]Formato_Análises_FNC!$P$31</f>
        <v>4.3220664900195452E-2</v>
      </c>
      <c r="X122" s="5">
        <f>K122/[4]Formato_Análises_FNC!$P$31</f>
        <v>0</v>
      </c>
    </row>
    <row r="123" spans="1:24" x14ac:dyDescent="0.25">
      <c r="A123" s="69" t="s">
        <v>29</v>
      </c>
      <c r="B123" s="70">
        <f>+[4]TAB_DIN_FNC!B121</f>
        <v>456895.7692536352</v>
      </c>
      <c r="C123" s="70">
        <f>+[4]TAB_DIN_FNC!C121</f>
        <v>15891910.082685076</v>
      </c>
      <c r="D123" s="70">
        <f>+[4]TAB_DIN_FNC!D121</f>
        <v>2899826.6836468084</v>
      </c>
      <c r="E123" s="70">
        <v>0</v>
      </c>
      <c r="F123" s="70">
        <f>+[4]TAB_DIN_FNC!E121</f>
        <v>153806.19195278938</v>
      </c>
      <c r="G123" s="70">
        <f>+[4]TAB_DIN_FNC!F121</f>
        <v>0</v>
      </c>
      <c r="H123" s="70">
        <v>0</v>
      </c>
      <c r="I123" s="70">
        <f>+[4]TAB_DIN_FNC!G121</f>
        <v>1835239.5424811244</v>
      </c>
      <c r="J123" s="70">
        <f>+[4]TAB_DIN_FNC!H121</f>
        <v>291576.41926349158</v>
      </c>
      <c r="K123" s="70">
        <v>0</v>
      </c>
      <c r="L123" s="70">
        <f t="shared" si="6"/>
        <v>21529254.689282928</v>
      </c>
      <c r="N123" s="69" t="s">
        <v>29</v>
      </c>
      <c r="O123" s="5">
        <f>B123/[4]Formato_Análises_FNC!$P$31</f>
        <v>1.2432063111666252E-3</v>
      </c>
      <c r="P123" s="5">
        <f>C123/[4]Formato_Análises_FNC!$P$31</f>
        <v>4.3241641181227503E-2</v>
      </c>
      <c r="Q123" s="5">
        <f>D123/[4]Formato_Análises_FNC!$P$31</f>
        <v>7.8903834900642678E-3</v>
      </c>
      <c r="R123" s="5">
        <f>E123/[4]Formato_Análises_FNC!$P$31</f>
        <v>0</v>
      </c>
      <c r="S123" s="5">
        <f>F123/[4]Formato_Análises_FNC!$P$31</f>
        <v>4.1850426596107466E-4</v>
      </c>
      <c r="T123" s="5">
        <f>G123/[4]Formato_Análises_FNC!$P$31</f>
        <v>0</v>
      </c>
      <c r="U123" s="5">
        <f>H123/[4]Formato_Análises_FNC!$P$31</f>
        <v>0</v>
      </c>
      <c r="V123" s="5">
        <f>I123/[4]Formato_Análises_FNC!$P$31</f>
        <v>4.9936583686081715E-3</v>
      </c>
      <c r="W123" s="5">
        <f>J123/[4]Formato_Análises_FNC!$P$31</f>
        <v>7.9337492051608578E-4</v>
      </c>
      <c r="X123" s="5">
        <f>K123/[4]Formato_Análises_FNC!$P$31</f>
        <v>0</v>
      </c>
    </row>
    <row r="124" spans="1:24" x14ac:dyDescent="0.25">
      <c r="A124" s="69" t="s">
        <v>30</v>
      </c>
      <c r="B124" s="70">
        <f>+[4]TAB_DIN_FNC!B122</f>
        <v>0</v>
      </c>
      <c r="C124" s="70">
        <f>+[4]TAB_DIN_FNC!C122</f>
        <v>2909441.4936058503</v>
      </c>
      <c r="D124" s="70">
        <f>+[4]TAB_DIN_FNC!D122</f>
        <v>1753741.3365291047</v>
      </c>
      <c r="E124" s="70">
        <v>0</v>
      </c>
      <c r="F124" s="70">
        <f>+[4]TAB_DIN_FNC!E122</f>
        <v>0</v>
      </c>
      <c r="G124" s="70">
        <f>+[4]TAB_DIN_FNC!F122</f>
        <v>0</v>
      </c>
      <c r="H124" s="70">
        <v>0</v>
      </c>
      <c r="I124" s="70">
        <f>+[4]TAB_DIN_FNC!G122</f>
        <v>0</v>
      </c>
      <c r="J124" s="70">
        <f>+[4]TAB_DIN_FNC!H122</f>
        <v>0</v>
      </c>
      <c r="K124" s="70">
        <v>0</v>
      </c>
      <c r="L124" s="70">
        <f t="shared" si="6"/>
        <v>4663182.8301349552</v>
      </c>
      <c r="N124" s="69" t="s">
        <v>30</v>
      </c>
      <c r="O124" s="5">
        <f>B124/[4]Formato_Análises_FNC!$P$31</f>
        <v>0</v>
      </c>
      <c r="P124" s="5">
        <f>C124/[4]Formato_Análises_FNC!$P$31</f>
        <v>7.9165452390366313E-3</v>
      </c>
      <c r="Q124" s="5">
        <f>D124/[4]Formato_Análises_FNC!$P$31</f>
        <v>4.7719030125587631E-3</v>
      </c>
      <c r="R124" s="5">
        <f>E124/[4]Formato_Análises_FNC!$P$31</f>
        <v>0</v>
      </c>
      <c r="S124" s="5">
        <f>F124/[4]Formato_Análises_FNC!$P$31</f>
        <v>0</v>
      </c>
      <c r="T124" s="5">
        <f>G124/[4]Formato_Análises_FNC!$P$31</f>
        <v>0</v>
      </c>
      <c r="U124" s="5">
        <f>H124/[4]Formato_Análises_FNC!$P$31</f>
        <v>0</v>
      </c>
      <c r="V124" s="5">
        <f>I124/[4]Formato_Análises_FNC!$P$31</f>
        <v>0</v>
      </c>
      <c r="W124" s="5">
        <f>J124/[4]Formato_Análises_FNC!$P$31</f>
        <v>0</v>
      </c>
      <c r="X124" s="5">
        <f>K124/[4]Formato_Análises_FNC!$P$31</f>
        <v>0</v>
      </c>
    </row>
    <row r="125" spans="1:24" x14ac:dyDescent="0.25">
      <c r="A125" s="69" t="s">
        <v>31</v>
      </c>
      <c r="B125" s="70">
        <f>+[4]TAB_DIN_FNC!B123</f>
        <v>0</v>
      </c>
      <c r="C125" s="70">
        <f>+[4]TAB_DIN_FNC!C123</f>
        <v>14903391.81043265</v>
      </c>
      <c r="D125" s="70">
        <f>+[4]TAB_DIN_FNC!D123</f>
        <v>7049536.2029681886</v>
      </c>
      <c r="E125" s="70">
        <v>0</v>
      </c>
      <c r="F125" s="70">
        <f>+[4]TAB_DIN_FNC!E123</f>
        <v>0</v>
      </c>
      <c r="G125" s="70">
        <f>+[4]TAB_DIN_FNC!F123</f>
        <v>0</v>
      </c>
      <c r="H125" s="70">
        <v>0</v>
      </c>
      <c r="I125" s="70">
        <f>+[4]TAB_DIN_FNC!G123</f>
        <v>0</v>
      </c>
      <c r="J125" s="70">
        <f>+[4]TAB_DIN_FNC!H123</f>
        <v>15780267.463014685</v>
      </c>
      <c r="K125" s="70">
        <v>0</v>
      </c>
      <c r="L125" s="70">
        <f t="shared" si="6"/>
        <v>37733195.476415522</v>
      </c>
      <c r="N125" s="69" t="s">
        <v>31</v>
      </c>
      <c r="O125" s="5">
        <f>B125/[4]Formato_Análises_FNC!$P$31</f>
        <v>0</v>
      </c>
      <c r="P125" s="5">
        <f>C125/[4]Formato_Análises_FNC!$P$31</f>
        <v>4.0551898273834701E-2</v>
      </c>
      <c r="Q125" s="5">
        <f>D125/[4]Formato_Análises_FNC!$P$31</f>
        <v>1.9181678816252094E-2</v>
      </c>
      <c r="R125" s="5">
        <f>E125/[4]Formato_Análises_FNC!$P$31</f>
        <v>0</v>
      </c>
      <c r="S125" s="5">
        <f>F125/[4]Formato_Análises_FNC!$P$31</f>
        <v>0</v>
      </c>
      <c r="T125" s="5">
        <f>G125/[4]Formato_Análises_FNC!$P$31</f>
        <v>0</v>
      </c>
      <c r="U125" s="5">
        <f>H125/[4]Formato_Análises_FNC!$P$31</f>
        <v>0</v>
      </c>
      <c r="V125" s="5">
        <f>I125/[4]Formato_Análises_FNC!$P$31</f>
        <v>0</v>
      </c>
      <c r="W125" s="5">
        <f>J125/[4]Formato_Análises_FNC!$P$31</f>
        <v>4.2937863342364747E-2</v>
      </c>
      <c r="X125" s="5">
        <f>K125/[4]Formato_Análises_FNC!$P$31</f>
        <v>0</v>
      </c>
    </row>
    <row r="126" spans="1:24" x14ac:dyDescent="0.25">
      <c r="A126" s="69" t="s">
        <v>32</v>
      </c>
      <c r="B126" s="70">
        <f>+[4]TAB_DIN_FNC!B124</f>
        <v>1982505.5868628146</v>
      </c>
      <c r="C126" s="70">
        <f>+[4]TAB_DIN_FNC!C124</f>
        <v>57890224.442193016</v>
      </c>
      <c r="D126" s="70">
        <f>+[4]TAB_DIN_FNC!D124</f>
        <v>26706170.583937302</v>
      </c>
      <c r="E126" s="70">
        <v>0</v>
      </c>
      <c r="F126" s="70">
        <f>+[4]TAB_DIN_FNC!E124</f>
        <v>691035.62137620512</v>
      </c>
      <c r="G126" s="70">
        <f>+[4]TAB_DIN_FNC!F124</f>
        <v>0</v>
      </c>
      <c r="H126" s="70">
        <v>0</v>
      </c>
      <c r="I126" s="70">
        <f>+[4]TAB_DIN_FNC!G124</f>
        <v>547659.57526698359</v>
      </c>
      <c r="J126" s="70">
        <f>+[4]TAB_DIN_FNC!H124</f>
        <v>2959895.7088360367</v>
      </c>
      <c r="K126" s="70">
        <v>0</v>
      </c>
      <c r="L126" s="70">
        <f t="shared" si="6"/>
        <v>90777491.518472359</v>
      </c>
      <c r="N126" s="69" t="s">
        <v>32</v>
      </c>
      <c r="O126" s="5">
        <f>B126/[4]Formato_Análises_FNC!$P$31</f>
        <v>5.3943669943302625E-3</v>
      </c>
      <c r="P126" s="5">
        <f>C126/[4]Formato_Análises_FNC!$P$31</f>
        <v>0.15751840403108344</v>
      </c>
      <c r="Q126" s="5">
        <f>D126/[4]Formato_Análises_FNC!$P$31</f>
        <v>7.266707650035692E-2</v>
      </c>
      <c r="R126" s="5">
        <f>E126/[4]Formato_Análises_FNC!$P$31</f>
        <v>0</v>
      </c>
      <c r="S126" s="5">
        <f>F126/[4]Formato_Análises_FNC!$P$31</f>
        <v>1.8802972221415757E-3</v>
      </c>
      <c r="T126" s="5">
        <f>G126/[4]Formato_Análises_FNC!$P$31</f>
        <v>0</v>
      </c>
      <c r="U126" s="5">
        <f>H126/[4]Formato_Análises_FNC!$P$31</f>
        <v>0</v>
      </c>
      <c r="V126" s="5">
        <f>I126/[4]Formato_Análises_FNC!$P$31</f>
        <v>1.490173221465719E-3</v>
      </c>
      <c r="W126" s="5">
        <f>J126/[4]Formato_Análises_FNC!$P$31</f>
        <v>8.0538303771800473E-3</v>
      </c>
      <c r="X126" s="5">
        <f>K126/[4]Formato_Análises_FNC!$P$31</f>
        <v>0</v>
      </c>
    </row>
    <row r="127" spans="1:24" x14ac:dyDescent="0.25">
      <c r="A127" s="69" t="s">
        <v>33</v>
      </c>
      <c r="B127" s="70">
        <f>+[4]TAB_DIN_FNC!B125</f>
        <v>12888978.622925634</v>
      </c>
      <c r="C127" s="70">
        <f>+[4]TAB_DIN_FNC!C125</f>
        <v>5847561.8885205686</v>
      </c>
      <c r="D127" s="70">
        <f>+[4]TAB_DIN_FNC!D125</f>
        <v>153836.9593446583</v>
      </c>
      <c r="E127" s="70">
        <v>0</v>
      </c>
      <c r="F127" s="70">
        <f>+[4]TAB_DIN_FNC!E125</f>
        <v>0</v>
      </c>
      <c r="G127" s="70">
        <f>+[4]TAB_DIN_FNC!F125</f>
        <v>0</v>
      </c>
      <c r="H127" s="70">
        <v>0</v>
      </c>
      <c r="I127" s="70">
        <f>+[4]TAB_DIN_FNC!G125</f>
        <v>193076.15256470031</v>
      </c>
      <c r="J127" s="70">
        <f>+[4]TAB_DIN_FNC!H125</f>
        <v>0</v>
      </c>
      <c r="K127" s="70">
        <v>0</v>
      </c>
      <c r="L127" s="70">
        <f t="shared" si="6"/>
        <v>19083453.62335556</v>
      </c>
      <c r="N127" s="69" t="s">
        <v>33</v>
      </c>
      <c r="O127" s="5">
        <f>B127/[4]Formato_Análises_FNC!$P$31</f>
        <v>3.5070711192376348E-2</v>
      </c>
      <c r="P127" s="5">
        <f>C127/[4]Formato_Análises_FNC!$P$31</f>
        <v>1.5911125324320041E-2</v>
      </c>
      <c r="Q127" s="5">
        <f>D127/[4]Formato_Análises_FNC!$P$31</f>
        <v>4.1858798355778621E-4</v>
      </c>
      <c r="R127" s="5">
        <f>E127/[4]Formato_Análises_FNC!$P$31</f>
        <v>0</v>
      </c>
      <c r="S127" s="5">
        <f>F127/[4]Formato_Análises_FNC!$P$31</f>
        <v>0</v>
      </c>
      <c r="T127" s="5">
        <f>G127/[4]Formato_Análises_FNC!$P$31</f>
        <v>0</v>
      </c>
      <c r="U127" s="5">
        <f>H127/[4]Formato_Análises_FNC!$P$31</f>
        <v>0</v>
      </c>
      <c r="V127" s="5">
        <f>I127/[4]Formato_Análises_FNC!$P$31</f>
        <v>5.2535722052387082E-4</v>
      </c>
      <c r="W127" s="5">
        <f>J127/[4]Formato_Análises_FNC!$P$31</f>
        <v>0</v>
      </c>
      <c r="X127" s="5">
        <f>K127/[4]Formato_Análises_FNC!$P$31</f>
        <v>0</v>
      </c>
    </row>
    <row r="128" spans="1:24" x14ac:dyDescent="0.25">
      <c r="A128" s="69" t="s">
        <v>34</v>
      </c>
      <c r="B128" s="70">
        <f>+[4]TAB_DIN_FNC!B126</f>
        <v>384592.39836164576</v>
      </c>
      <c r="C128" s="70">
        <f>+[4]TAB_DIN_FNC!C126</f>
        <v>4124253.5023107808</v>
      </c>
      <c r="D128" s="70">
        <f>+[4]TAB_DIN_FNC!D126</f>
        <v>5604157.3593584262</v>
      </c>
      <c r="E128" s="70">
        <v>0</v>
      </c>
      <c r="F128" s="70">
        <f>+[4]TAB_DIN_FNC!E126</f>
        <v>0</v>
      </c>
      <c r="G128" s="70">
        <f>+[4]TAB_DIN_FNC!F126</f>
        <v>0</v>
      </c>
      <c r="H128" s="70">
        <v>0</v>
      </c>
      <c r="I128" s="70">
        <f>+[4]TAB_DIN_FNC!G126</f>
        <v>63996.175087377858</v>
      </c>
      <c r="J128" s="70">
        <f>+[4]TAB_DIN_FNC!H126</f>
        <v>277670.92728767265</v>
      </c>
      <c r="K128" s="70">
        <v>0</v>
      </c>
      <c r="L128" s="70">
        <f t="shared" si="6"/>
        <v>10454670.362405904</v>
      </c>
      <c r="N128" s="69" t="s">
        <v>34</v>
      </c>
      <c r="O128" s="5">
        <f>B128/[4]Formato_Análises_FNC!$P$31</f>
        <v>1.0464699588944655E-3</v>
      </c>
      <c r="P128" s="5">
        <f>C128/[4]Formato_Análises_FNC!$P$31</f>
        <v>1.1222029898196581E-2</v>
      </c>
      <c r="Q128" s="5">
        <f>D128/[4]Formato_Análises_FNC!$P$31</f>
        <v>1.5248825370623305E-2</v>
      </c>
      <c r="R128" s="5">
        <f>E128/[4]Formato_Análises_FNC!$P$31</f>
        <v>0</v>
      </c>
      <c r="S128" s="5">
        <f>F128/[4]Formato_Análises_FNC!$P$31</f>
        <v>0</v>
      </c>
      <c r="T128" s="5">
        <f>G128/[4]Formato_Análises_FNC!$P$31</f>
        <v>0</v>
      </c>
      <c r="U128" s="5">
        <f>H128/[4]Formato_Análises_FNC!$P$31</f>
        <v>0</v>
      </c>
      <c r="V128" s="5">
        <f>I128/[4]Formato_Análises_FNC!$P$31</f>
        <v>1.7413260116003909E-4</v>
      </c>
      <c r="W128" s="5">
        <f>J128/[4]Formato_Análises_FNC!$P$31</f>
        <v>7.5553829223551556E-4</v>
      </c>
      <c r="X128" s="5">
        <f>K128/[4]Formato_Análises_FNC!$P$31</f>
        <v>0</v>
      </c>
    </row>
    <row r="129" spans="1:24" x14ac:dyDescent="0.25">
      <c r="A129" s="69" t="s">
        <v>35</v>
      </c>
      <c r="B129" s="70">
        <f>+[4]TAB_DIN_FNC!B127</f>
        <v>4126138.0050627533</v>
      </c>
      <c r="C129" s="70">
        <f>+[4]TAB_DIN_FNC!C127</f>
        <v>17155911.859116551</v>
      </c>
      <c r="D129" s="70">
        <f>+[4]TAB_DIN_FNC!D127</f>
        <v>4345894.1014865972</v>
      </c>
      <c r="E129" s="70">
        <v>0</v>
      </c>
      <c r="F129" s="70">
        <f>+[4]TAB_DIN_FNC!E127</f>
        <v>0</v>
      </c>
      <c r="G129" s="70">
        <f>+[4]TAB_DIN_FNC!F127</f>
        <v>153257.76319272566</v>
      </c>
      <c r="H129" s="70">
        <v>0</v>
      </c>
      <c r="I129" s="70">
        <f>+[4]TAB_DIN_FNC!G127</f>
        <v>208172.17338519162</v>
      </c>
      <c r="J129" s="70">
        <f>+[4]TAB_DIN_FNC!H127</f>
        <v>0</v>
      </c>
      <c r="K129" s="70">
        <v>0</v>
      </c>
      <c r="L129" s="70">
        <f t="shared" si="6"/>
        <v>25989373.902243819</v>
      </c>
      <c r="N129" s="69" t="s">
        <v>35</v>
      </c>
      <c r="O129" s="5">
        <f>B129/[4]Formato_Análises_FNC!$P$31</f>
        <v>1.1227157600995165E-2</v>
      </c>
      <c r="P129" s="5">
        <f>C129/[4]Formato_Análises_FNC!$P$31</f>
        <v>4.6680970436458795E-2</v>
      </c>
      <c r="Q129" s="5">
        <f>D129/[4]Formato_Análises_FNC!$P$31</f>
        <v>1.1825110535507461E-2</v>
      </c>
      <c r="R129" s="5">
        <f>E129/[4]Formato_Análises_FNC!$P$31</f>
        <v>0</v>
      </c>
      <c r="S129" s="5">
        <f>F129/[4]Formato_Análises_FNC!$P$31</f>
        <v>0</v>
      </c>
      <c r="T129" s="5">
        <f>G129/[4]Formato_Análises_FNC!$P$31</f>
        <v>4.1701199979969113E-4</v>
      </c>
      <c r="U129" s="5">
        <f>H129/[4]Formato_Análises_FNC!$P$31</f>
        <v>0</v>
      </c>
      <c r="V129" s="5">
        <f>I129/[4]Formato_Análises_FNC!$P$31</f>
        <v>5.6643325935039628E-4</v>
      </c>
      <c r="W129" s="5">
        <f>J129/[4]Formato_Análises_FNC!$P$31</f>
        <v>0</v>
      </c>
      <c r="X129" s="5">
        <f>K129/[4]Formato_Análises_FNC!$P$31</f>
        <v>0</v>
      </c>
    </row>
    <row r="130" spans="1:24" x14ac:dyDescent="0.25">
      <c r="A130" s="69" t="s">
        <v>36</v>
      </c>
      <c r="B130" s="70">
        <f>+[4]TAB_DIN_FNC!B128</f>
        <v>0</v>
      </c>
      <c r="C130" s="70">
        <f>+[4]TAB_DIN_FNC!C128</f>
        <v>0</v>
      </c>
      <c r="D130" s="70">
        <f>+[4]TAB_DIN_FNC!D128</f>
        <v>1146085.3471177043</v>
      </c>
      <c r="E130" s="70">
        <v>0</v>
      </c>
      <c r="F130" s="70">
        <f>+[4]TAB_DIN_FNC!E128</f>
        <v>0</v>
      </c>
      <c r="G130" s="70">
        <f>+[4]TAB_DIN_FNC!F128</f>
        <v>0</v>
      </c>
      <c r="H130" s="70">
        <v>0</v>
      </c>
      <c r="I130" s="70">
        <f>+[4]TAB_DIN_FNC!G128</f>
        <v>0</v>
      </c>
      <c r="J130" s="70">
        <f>+[4]TAB_DIN_FNC!H128</f>
        <v>0</v>
      </c>
      <c r="K130" s="70">
        <v>0</v>
      </c>
      <c r="L130" s="70">
        <f t="shared" si="6"/>
        <v>1146085.3471177043</v>
      </c>
      <c r="N130" s="69" t="s">
        <v>36</v>
      </c>
      <c r="O130" s="5">
        <f>B130/[4]Formato_Análises_FNC!$P$31</f>
        <v>0</v>
      </c>
      <c r="P130" s="5">
        <f>C130/[4]Formato_Análises_FNC!$P$31</f>
        <v>0</v>
      </c>
      <c r="Q130" s="5">
        <f>D130/[4]Formato_Análises_FNC!$P$31</f>
        <v>3.1184804775055072E-3</v>
      </c>
      <c r="R130" s="5">
        <f>E130/[4]Formato_Análises_FNC!$P$31</f>
        <v>0</v>
      </c>
      <c r="S130" s="5">
        <f>F130/[4]Formato_Análises_FNC!$P$31</f>
        <v>0</v>
      </c>
      <c r="T130" s="5">
        <f>G130/[4]Formato_Análises_FNC!$P$31</f>
        <v>0</v>
      </c>
      <c r="U130" s="5">
        <f>H130/[4]Formato_Análises_FNC!$P$31</f>
        <v>0</v>
      </c>
      <c r="V130" s="5">
        <f>I130/[4]Formato_Análises_FNC!$P$31</f>
        <v>0</v>
      </c>
      <c r="W130" s="5">
        <f>J130/[4]Formato_Análises_FNC!$P$31</f>
        <v>0</v>
      </c>
      <c r="X130" s="5">
        <f>K130/[4]Formato_Análises_FNC!$P$31</f>
        <v>0</v>
      </c>
    </row>
    <row r="131" spans="1:24" x14ac:dyDescent="0.25">
      <c r="A131" s="69" t="s">
        <v>37</v>
      </c>
      <c r="B131" s="70">
        <f>+[4]TAB_DIN_FNC!B129</f>
        <v>0</v>
      </c>
      <c r="C131" s="70">
        <f>+[4]TAB_DIN_FNC!C129</f>
        <v>0</v>
      </c>
      <c r="D131" s="70">
        <f>+[4]TAB_DIN_FNC!D129</f>
        <v>269214.67885315203</v>
      </c>
      <c r="E131" s="70">
        <v>0</v>
      </c>
      <c r="F131" s="70">
        <f>+[4]TAB_DIN_FNC!E129</f>
        <v>0</v>
      </c>
      <c r="G131" s="70">
        <f>+[4]TAB_DIN_FNC!F129</f>
        <v>0</v>
      </c>
      <c r="H131" s="70">
        <v>0</v>
      </c>
      <c r="I131" s="70">
        <f>+[4]TAB_DIN_FNC!G129</f>
        <v>307673.9186893166</v>
      </c>
      <c r="J131" s="70">
        <f>+[4]TAB_DIN_FNC!H129</f>
        <v>0</v>
      </c>
      <c r="K131" s="70">
        <v>0</v>
      </c>
      <c r="L131" s="70">
        <f t="shared" si="6"/>
        <v>576888.59754246869</v>
      </c>
      <c r="N131" s="69" t="s">
        <v>37</v>
      </c>
      <c r="O131" s="5">
        <f>B131/[4]Formato_Análises_FNC!$P$31</f>
        <v>0</v>
      </c>
      <c r="P131" s="5">
        <f>C131/[4]Formato_Análises_FNC!$P$31</f>
        <v>0</v>
      </c>
      <c r="Q131" s="5">
        <f>D131/[4]Formato_Análises_FNC!$P$31</f>
        <v>7.3252897122612587E-4</v>
      </c>
      <c r="R131" s="5">
        <f>E131/[4]Formato_Análises_FNC!$P$31</f>
        <v>0</v>
      </c>
      <c r="S131" s="5">
        <f>F131/[4]Formato_Análises_FNC!$P$31</f>
        <v>0</v>
      </c>
      <c r="T131" s="5">
        <f>G131/[4]Formato_Análises_FNC!$P$31</f>
        <v>0</v>
      </c>
      <c r="U131" s="5">
        <f>H131/[4]Formato_Análises_FNC!$P$31</f>
        <v>0</v>
      </c>
      <c r="V131" s="5">
        <f>I131/[4]Formato_Análises_FNC!$P$31</f>
        <v>8.3717596711557242E-4</v>
      </c>
      <c r="W131" s="5">
        <f>J131/[4]Formato_Análises_FNC!$P$31</f>
        <v>0</v>
      </c>
      <c r="X131" s="5">
        <f>K131/[4]Formato_Análises_FNC!$P$31</f>
        <v>0</v>
      </c>
    </row>
    <row r="132" spans="1:24" x14ac:dyDescent="0.25">
      <c r="A132" s="69" t="s">
        <v>38</v>
      </c>
      <c r="B132" s="70">
        <f>+[4]TAB_DIN_FNC!B130</f>
        <v>153836.9593446583</v>
      </c>
      <c r="C132" s="70">
        <f>+[4]TAB_DIN_FNC!C130</f>
        <v>1987266.1792556064</v>
      </c>
      <c r="D132" s="70">
        <f>+[4]TAB_DIN_FNC!D130</f>
        <v>1203005.0220752279</v>
      </c>
      <c r="E132" s="70">
        <v>0</v>
      </c>
      <c r="F132" s="70">
        <f>+[4]TAB_DIN_FNC!E130</f>
        <v>0</v>
      </c>
      <c r="G132" s="70">
        <f>+[4]TAB_DIN_FNC!F130</f>
        <v>0</v>
      </c>
      <c r="H132" s="70">
        <v>0</v>
      </c>
      <c r="I132" s="70">
        <f>+[4]TAB_DIN_FNC!G130</f>
        <v>388390.63288786536</v>
      </c>
      <c r="J132" s="70">
        <f>+[4]TAB_DIN_FNC!H130</f>
        <v>0</v>
      </c>
      <c r="K132" s="70">
        <v>0</v>
      </c>
      <c r="L132" s="70">
        <f t="shared" si="6"/>
        <v>3732498.793563358</v>
      </c>
      <c r="N132" s="69" t="s">
        <v>38</v>
      </c>
      <c r="O132" s="5">
        <f>B132/[4]Formato_Análises_FNC!$P$31</f>
        <v>4.1858798355778621E-4</v>
      </c>
      <c r="P132" s="5">
        <f>C132/[4]Formato_Análises_FNC!$P$31</f>
        <v>5.4073204924930457E-3</v>
      </c>
      <c r="Q132" s="5">
        <f>D132/[4]Formato_Análises_FNC!$P$31</f>
        <v>3.2733580314218882E-3</v>
      </c>
      <c r="R132" s="5">
        <f>E132/[4]Formato_Análises_FNC!$P$31</f>
        <v>0</v>
      </c>
      <c r="S132" s="5">
        <f>F132/[4]Formato_Análises_FNC!$P$31</f>
        <v>0</v>
      </c>
      <c r="T132" s="5">
        <f>G132/[4]Formato_Análises_FNC!$P$31</f>
        <v>0</v>
      </c>
      <c r="U132" s="5">
        <f>H132/[4]Formato_Análises_FNC!$P$31</f>
        <v>0</v>
      </c>
      <c r="V132" s="5">
        <f>I132/[4]Formato_Análises_FNC!$P$31</f>
        <v>1.0568048962085073E-3</v>
      </c>
      <c r="W132" s="5">
        <f>J132/[4]Formato_Análises_FNC!$P$31</f>
        <v>0</v>
      </c>
      <c r="X132" s="5">
        <f>K132/[4]Formato_Análises_FNC!$P$31</f>
        <v>0</v>
      </c>
    </row>
    <row r="133" spans="1:24" x14ac:dyDescent="0.25">
      <c r="A133" s="69" t="s">
        <v>39</v>
      </c>
      <c r="B133" s="70">
        <f>+[4]TAB_DIN_FNC!B131</f>
        <v>0</v>
      </c>
      <c r="C133" s="70">
        <f>+[4]TAB_DIN_FNC!C131</f>
        <v>23806730.677173682</v>
      </c>
      <c r="D133" s="70">
        <f>+[4]TAB_DIN_FNC!D131</f>
        <v>5494948.5019196533</v>
      </c>
      <c r="E133" s="70">
        <v>0</v>
      </c>
      <c r="F133" s="70">
        <f>+[4]TAB_DIN_FNC!E131</f>
        <v>811659.18119835167</v>
      </c>
      <c r="G133" s="70">
        <f>+[4]TAB_DIN_FNC!F131</f>
        <v>153836.9593446583</v>
      </c>
      <c r="H133" s="70">
        <v>0</v>
      </c>
      <c r="I133" s="70">
        <f>+[4]TAB_DIN_FNC!G131</f>
        <v>4582018.4503847137</v>
      </c>
      <c r="J133" s="70">
        <f>+[4]TAB_DIN_FNC!H131</f>
        <v>3076739.186893166</v>
      </c>
      <c r="K133" s="70">
        <v>0</v>
      </c>
      <c r="L133" s="70">
        <f t="shared" si="6"/>
        <v>37925932.956914224</v>
      </c>
      <c r="N133" s="69" t="s">
        <v>39</v>
      </c>
      <c r="O133" s="5">
        <f>B133/[4]Formato_Análises_FNC!$P$31</f>
        <v>0</v>
      </c>
      <c r="P133" s="5">
        <f>C133/[4]Formato_Análises_FNC!$P$31</f>
        <v>6.4777745424200922E-2</v>
      </c>
      <c r="Q133" s="5">
        <f>D133/[4]Formato_Análises_FNC!$P$31</f>
        <v>1.4951669761095633E-2</v>
      </c>
      <c r="R133" s="5">
        <f>E133/[4]Formato_Análises_FNC!$P$31</f>
        <v>0</v>
      </c>
      <c r="S133" s="5">
        <f>F133/[4]Formato_Análises_FNC!$P$31</f>
        <v>2.2085120600492357E-3</v>
      </c>
      <c r="T133" s="5">
        <f>G133/[4]Formato_Análises_FNC!$P$31</f>
        <v>4.1858798355778621E-4</v>
      </c>
      <c r="U133" s="5">
        <f>H133/[4]Formato_Análises_FNC!$P$31</f>
        <v>0</v>
      </c>
      <c r="V133" s="5">
        <f>I133/[4]Formato_Análises_FNC!$P$31</f>
        <v>1.2467601231470308E-2</v>
      </c>
      <c r="W133" s="5">
        <f>J133/[4]Formato_Análises_FNC!$P$31</f>
        <v>8.3717596711557242E-3</v>
      </c>
      <c r="X133" s="5">
        <f>K133/[4]Formato_Análises_FNC!$P$31</f>
        <v>0</v>
      </c>
    </row>
    <row r="134" spans="1:24" x14ac:dyDescent="0.25">
      <c r="A134" s="18" t="s">
        <v>40</v>
      </c>
      <c r="B134" s="71">
        <f t="shared" ref="B134:K134" si="7">SUM(B107:B133)</f>
        <v>55006423.723785929</v>
      </c>
      <c r="C134" s="71">
        <f t="shared" si="7"/>
        <v>182643418.7681165</v>
      </c>
      <c r="D134" s="71">
        <f t="shared" si="7"/>
        <v>75818609.70148015</v>
      </c>
      <c r="E134" s="71">
        <f t="shared" si="7"/>
        <v>0</v>
      </c>
      <c r="F134" s="71">
        <f t="shared" si="7"/>
        <v>1810337.9538720045</v>
      </c>
      <c r="G134" s="71">
        <f t="shared" si="7"/>
        <v>307094.72253738396</v>
      </c>
      <c r="H134" s="71">
        <f t="shared" si="7"/>
        <v>0</v>
      </c>
      <c r="I134" s="71">
        <f t="shared" si="7"/>
        <v>9741514.6938661858</v>
      </c>
      <c r="J134" s="71">
        <f t="shared" si="7"/>
        <v>42186636.642354965</v>
      </c>
      <c r="K134" s="71">
        <f t="shared" si="7"/>
        <v>0</v>
      </c>
      <c r="L134" s="70">
        <f t="shared" si="6"/>
        <v>367514036.2060132</v>
      </c>
      <c r="N134" s="69" t="s">
        <v>40</v>
      </c>
      <c r="O134" s="5">
        <f>B134/[4]Formato_Análises_FNC!$P$31</f>
        <v>0.14967162694420627</v>
      </c>
      <c r="P134" s="5">
        <f>C134/[4]Formato_Análises_FNC!$P$31</f>
        <v>0.49696991345858188</v>
      </c>
      <c r="Q134" s="5">
        <f>D134/[4]Formato_Análises_FNC!$P$31</f>
        <v>0.20630126262437326</v>
      </c>
      <c r="R134" s="5">
        <f>E134/[4]Formato_Análises_FNC!$P$31</f>
        <v>0</v>
      </c>
      <c r="S134" s="5">
        <f>F134/[4]Formato_Análises_FNC!$P$31</f>
        <v>4.9259015317096727E-3</v>
      </c>
      <c r="T134" s="5">
        <f>G134/[4]Formato_Análises_FNC!$P$31</f>
        <v>8.3559998335747739E-4</v>
      </c>
      <c r="U134" s="5">
        <f>H134/[4]Formato_Análises_FNC!$P$31</f>
        <v>0</v>
      </c>
      <c r="V134" s="5">
        <f>I134/[4]Formato_Análises_FNC!$P$31</f>
        <v>2.6506510593259341E-2</v>
      </c>
      <c r="W134" s="5">
        <f>J134/[4]Formato_Análises_FNC!$P$31</f>
        <v>0.1147891848645119</v>
      </c>
      <c r="X134" s="5">
        <f>K134/[4]Formato_Análises_FNC!$P$31</f>
        <v>0</v>
      </c>
    </row>
    <row r="135" spans="1:24" x14ac:dyDescent="0.25">
      <c r="A135" s="69"/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/>
    </row>
    <row r="136" spans="1:24" x14ac:dyDescent="0.25">
      <c r="A136" s="69"/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/>
    </row>
    <row r="137" spans="1:24" x14ac:dyDescent="0.25">
      <c r="A137" s="69"/>
      <c r="B137" s="73"/>
      <c r="C137" s="73"/>
      <c r="D137" s="73"/>
      <c r="E137" s="73"/>
      <c r="F137" s="73"/>
      <c r="G137" s="73"/>
      <c r="H137" s="73"/>
      <c r="I137" s="73"/>
      <c r="J137" s="73"/>
      <c r="K137" s="73"/>
      <c r="L137" s="73"/>
    </row>
    <row r="138" spans="1:24" x14ac:dyDescent="0.25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</row>
    <row r="139" spans="1:24" x14ac:dyDescent="0.25">
      <c r="A139" s="69"/>
      <c r="B139" s="18">
        <v>2011</v>
      </c>
      <c r="C139" s="18">
        <v>2011</v>
      </c>
      <c r="D139" s="18">
        <v>2011</v>
      </c>
      <c r="E139" s="18">
        <v>2011</v>
      </c>
      <c r="F139" s="18">
        <v>2011</v>
      </c>
      <c r="G139" s="18">
        <v>2011</v>
      </c>
      <c r="H139" s="18">
        <v>2011</v>
      </c>
      <c r="I139" s="18">
        <v>2011</v>
      </c>
      <c r="J139" s="18">
        <v>2011</v>
      </c>
      <c r="K139" s="18">
        <v>2011</v>
      </c>
      <c r="O139" s="18">
        <v>2011</v>
      </c>
      <c r="P139" s="18">
        <v>2011</v>
      </c>
      <c r="Q139" s="18">
        <v>2011</v>
      </c>
      <c r="R139" s="18">
        <v>2011</v>
      </c>
      <c r="S139" s="18">
        <v>2011</v>
      </c>
      <c r="T139" s="18">
        <v>2011</v>
      </c>
      <c r="U139" s="18">
        <v>2011</v>
      </c>
      <c r="V139" s="18">
        <v>2011</v>
      </c>
      <c r="W139" s="18">
        <v>2011</v>
      </c>
      <c r="X139" s="18">
        <v>2011</v>
      </c>
    </row>
    <row r="140" spans="1:24" x14ac:dyDescent="0.25">
      <c r="A140" s="69"/>
      <c r="B140" s="69" t="s">
        <v>2</v>
      </c>
      <c r="C140" s="69" t="s">
        <v>3</v>
      </c>
      <c r="D140" s="69" t="s">
        <v>4</v>
      </c>
      <c r="E140" s="69" t="s">
        <v>5</v>
      </c>
      <c r="F140" s="69" t="s">
        <v>6</v>
      </c>
      <c r="G140" s="69" t="s">
        <v>7</v>
      </c>
      <c r="H140" s="69" t="s">
        <v>8</v>
      </c>
      <c r="I140" s="69" t="s">
        <v>9</v>
      </c>
      <c r="J140" s="69" t="s">
        <v>10</v>
      </c>
      <c r="K140" s="69" t="s">
        <v>11</v>
      </c>
      <c r="L140" s="69" t="s">
        <v>12</v>
      </c>
      <c r="O140" s="69" t="s">
        <v>2</v>
      </c>
      <c r="P140" s="69" t="s">
        <v>3</v>
      </c>
      <c r="Q140" s="69" t="s">
        <v>4</v>
      </c>
      <c r="R140" s="69" t="s">
        <v>5</v>
      </c>
      <c r="S140" s="69" t="s">
        <v>6</v>
      </c>
      <c r="T140" s="69" t="s">
        <v>7</v>
      </c>
      <c r="U140" s="69" t="s">
        <v>8</v>
      </c>
      <c r="V140" s="69" t="s">
        <v>9</v>
      </c>
      <c r="W140" s="69" t="s">
        <v>10</v>
      </c>
      <c r="X140" s="69" t="s">
        <v>11</v>
      </c>
    </row>
    <row r="141" spans="1:24" x14ac:dyDescent="0.25">
      <c r="A141" s="69" t="s">
        <v>13</v>
      </c>
      <c r="B141" s="72">
        <f>[4]TAB_DIN_FNC!B138</f>
        <v>0</v>
      </c>
      <c r="C141" s="72">
        <f>[4]TAB_DIN_FNC!C138</f>
        <v>0</v>
      </c>
      <c r="D141" s="72">
        <f>[4]TAB_DIN_FNC!D138</f>
        <v>0</v>
      </c>
      <c r="E141" s="72">
        <v>0</v>
      </c>
      <c r="F141" s="72">
        <f>[4]TAB_DIN_FNC!E138</f>
        <v>0</v>
      </c>
      <c r="G141" s="72">
        <f>[4]TAB_DIN_FNC!F138</f>
        <v>0</v>
      </c>
      <c r="H141" s="72">
        <v>0</v>
      </c>
      <c r="I141" s="72">
        <f>[4]TAB_DIN_FNC!G138</f>
        <v>0</v>
      </c>
      <c r="J141" s="72">
        <f>[4]TAB_DIN_FNC!H138</f>
        <v>0</v>
      </c>
      <c r="K141" s="72">
        <v>0</v>
      </c>
      <c r="L141" s="70">
        <f t="shared" ref="L141:L168" si="8">SUM(B141:K141)</f>
        <v>0</v>
      </c>
      <c r="N141" s="69" t="s">
        <v>13</v>
      </c>
      <c r="O141" s="5">
        <f>B141/[4]Formato_Análises_FNC!$Q$31</f>
        <v>0</v>
      </c>
      <c r="P141" s="5">
        <f>C141/[4]Formato_Análises_FNC!$Q$31</f>
        <v>0</v>
      </c>
      <c r="Q141" s="5">
        <f>D141/[4]Formato_Análises_FNC!$Q$31</f>
        <v>0</v>
      </c>
      <c r="R141" s="5">
        <f>E141/[4]Formato_Análises_FNC!$Q$31</f>
        <v>0</v>
      </c>
      <c r="S141" s="5">
        <f>F141/[4]Formato_Análises_FNC!$Q$31</f>
        <v>0</v>
      </c>
      <c r="T141" s="5">
        <f>G141/[4]Formato_Análises_FNC!$Q$31</f>
        <v>0</v>
      </c>
      <c r="U141" s="5">
        <f>H141/[4]Formato_Análises_FNC!$Q$31</f>
        <v>0</v>
      </c>
      <c r="V141" s="5">
        <f>I141/[4]Formato_Análises_FNC!$Q$31</f>
        <v>0</v>
      </c>
      <c r="W141" s="5">
        <f>J141/[4]Formato_Análises_FNC!$Q$31</f>
        <v>0</v>
      </c>
      <c r="X141" s="5">
        <f>K141/[4]Formato_Análises_FNC!$Q$31</f>
        <v>0</v>
      </c>
    </row>
    <row r="142" spans="1:24" x14ac:dyDescent="0.25">
      <c r="A142" s="69" t="s">
        <v>14</v>
      </c>
      <c r="B142" s="72">
        <f>[4]TAB_DIN_FNC!B139</f>
        <v>0</v>
      </c>
      <c r="C142" s="72">
        <f>[4]TAB_DIN_FNC!C139</f>
        <v>144443.30190702551</v>
      </c>
      <c r="D142" s="72">
        <f>[4]TAB_DIN_FNC!D139</f>
        <v>0</v>
      </c>
      <c r="E142" s="72">
        <v>0</v>
      </c>
      <c r="F142" s="72">
        <f>[4]TAB_DIN_FNC!E139</f>
        <v>0</v>
      </c>
      <c r="G142" s="72">
        <f>[4]TAB_DIN_FNC!F139</f>
        <v>0</v>
      </c>
      <c r="H142" s="72">
        <v>0</v>
      </c>
      <c r="I142" s="72">
        <f>[4]TAB_DIN_FNC!G139</f>
        <v>0</v>
      </c>
      <c r="J142" s="72">
        <f>[4]TAB_DIN_FNC!H139</f>
        <v>0</v>
      </c>
      <c r="K142" s="72">
        <v>0</v>
      </c>
      <c r="L142" s="70">
        <f t="shared" si="8"/>
        <v>144443.30190702551</v>
      </c>
      <c r="N142" s="69" t="s">
        <v>14</v>
      </c>
      <c r="O142" s="5">
        <f>B142/[4]Formato_Análises_FNC!$Q$31</f>
        <v>0</v>
      </c>
      <c r="P142" s="5">
        <f>C142/[4]Formato_Análises_FNC!$Q$31</f>
        <v>3.7050130086452391E-3</v>
      </c>
      <c r="Q142" s="5">
        <f>D142/[4]Formato_Análises_FNC!$Q$31</f>
        <v>0</v>
      </c>
      <c r="R142" s="5">
        <f>E142/[4]Formato_Análises_FNC!$Q$31</f>
        <v>0</v>
      </c>
      <c r="S142" s="5">
        <f>F142/[4]Formato_Análises_FNC!$Q$31</f>
        <v>0</v>
      </c>
      <c r="T142" s="5">
        <f>G142/[4]Formato_Análises_FNC!$Q$31</f>
        <v>0</v>
      </c>
      <c r="U142" s="5">
        <f>H142/[4]Formato_Análises_FNC!$Q$31</f>
        <v>0</v>
      </c>
      <c r="V142" s="5">
        <f>I142/[4]Formato_Análises_FNC!$Q$31</f>
        <v>0</v>
      </c>
      <c r="W142" s="5">
        <f>J142/[4]Formato_Análises_FNC!$Q$31</f>
        <v>0</v>
      </c>
      <c r="X142" s="5">
        <f>K142/[4]Formato_Análises_FNC!$Q$31</f>
        <v>0</v>
      </c>
    </row>
    <row r="143" spans="1:24" x14ac:dyDescent="0.25">
      <c r="A143" s="69" t="s">
        <v>15</v>
      </c>
      <c r="B143" s="72">
        <f>[4]TAB_DIN_FNC!B140</f>
        <v>0</v>
      </c>
      <c r="C143" s="72">
        <f>[4]TAB_DIN_FNC!C140</f>
        <v>0</v>
      </c>
      <c r="D143" s="72">
        <f>[4]TAB_DIN_FNC!D140</f>
        <v>0</v>
      </c>
      <c r="E143" s="72">
        <v>0</v>
      </c>
      <c r="F143" s="72">
        <f>[4]TAB_DIN_FNC!E140</f>
        <v>0</v>
      </c>
      <c r="G143" s="72">
        <f>[4]TAB_DIN_FNC!F140</f>
        <v>0</v>
      </c>
      <c r="H143" s="72">
        <v>0</v>
      </c>
      <c r="I143" s="72">
        <f>[4]TAB_DIN_FNC!G140</f>
        <v>0</v>
      </c>
      <c r="J143" s="72">
        <f>[4]TAB_DIN_FNC!H140</f>
        <v>0</v>
      </c>
      <c r="K143" s="72">
        <v>0</v>
      </c>
      <c r="L143" s="70">
        <f t="shared" si="8"/>
        <v>0</v>
      </c>
      <c r="N143" s="69" t="s">
        <v>15</v>
      </c>
      <c r="O143" s="5">
        <f>B143/[4]Formato_Análises_FNC!$Q$31</f>
        <v>0</v>
      </c>
      <c r="P143" s="5">
        <f>C143/[4]Formato_Análises_FNC!$Q$31</f>
        <v>0</v>
      </c>
      <c r="Q143" s="5">
        <f>D143/[4]Formato_Análises_FNC!$Q$31</f>
        <v>0</v>
      </c>
      <c r="R143" s="5">
        <f>E143/[4]Formato_Análises_FNC!$Q$31</f>
        <v>0</v>
      </c>
      <c r="S143" s="5">
        <f>F143/[4]Formato_Análises_FNC!$Q$31</f>
        <v>0</v>
      </c>
      <c r="T143" s="5">
        <f>G143/[4]Formato_Análises_FNC!$Q$31</f>
        <v>0</v>
      </c>
      <c r="U143" s="5">
        <f>H143/[4]Formato_Análises_FNC!$Q$31</f>
        <v>0</v>
      </c>
      <c r="V143" s="5">
        <f>I143/[4]Formato_Análises_FNC!$Q$31</f>
        <v>0</v>
      </c>
      <c r="W143" s="5">
        <f>J143/[4]Formato_Análises_FNC!$Q$31</f>
        <v>0</v>
      </c>
      <c r="X143" s="5">
        <f>K143/[4]Formato_Análises_FNC!$Q$31</f>
        <v>0</v>
      </c>
    </row>
    <row r="144" spans="1:24" x14ac:dyDescent="0.25">
      <c r="A144" s="69" t="s">
        <v>16</v>
      </c>
      <c r="B144" s="72">
        <f>[4]TAB_DIN_FNC!B141</f>
        <v>0</v>
      </c>
      <c r="C144" s="72">
        <f>[4]TAB_DIN_FNC!C141</f>
        <v>0</v>
      </c>
      <c r="D144" s="72">
        <f>[4]TAB_DIN_FNC!D141</f>
        <v>0</v>
      </c>
      <c r="E144" s="72">
        <v>0</v>
      </c>
      <c r="F144" s="72">
        <f>[4]TAB_DIN_FNC!E141</f>
        <v>0</v>
      </c>
      <c r="G144" s="72">
        <f>[4]TAB_DIN_FNC!F141</f>
        <v>0</v>
      </c>
      <c r="H144" s="72">
        <v>0</v>
      </c>
      <c r="I144" s="72">
        <f>[4]TAB_DIN_FNC!G141</f>
        <v>0</v>
      </c>
      <c r="J144" s="72">
        <f>[4]TAB_DIN_FNC!H141</f>
        <v>0</v>
      </c>
      <c r="K144" s="72">
        <v>0</v>
      </c>
      <c r="L144" s="70">
        <f t="shared" si="8"/>
        <v>0</v>
      </c>
      <c r="N144" s="69" t="s">
        <v>16</v>
      </c>
      <c r="O144" s="5">
        <f>B144/[4]Formato_Análises_FNC!$Q$31</f>
        <v>0</v>
      </c>
      <c r="P144" s="5">
        <f>C144/[4]Formato_Análises_FNC!$Q$31</f>
        <v>0</v>
      </c>
      <c r="Q144" s="5">
        <f>D144/[4]Formato_Análises_FNC!$Q$31</f>
        <v>0</v>
      </c>
      <c r="R144" s="5">
        <f>E144/[4]Formato_Análises_FNC!$Q$31</f>
        <v>0</v>
      </c>
      <c r="S144" s="5">
        <f>F144/[4]Formato_Análises_FNC!$Q$31</f>
        <v>0</v>
      </c>
      <c r="T144" s="5">
        <f>G144/[4]Formato_Análises_FNC!$Q$31</f>
        <v>0</v>
      </c>
      <c r="U144" s="5">
        <f>H144/[4]Formato_Análises_FNC!$Q$31</f>
        <v>0</v>
      </c>
      <c r="V144" s="5">
        <f>I144/[4]Formato_Análises_FNC!$Q$31</f>
        <v>0</v>
      </c>
      <c r="W144" s="5">
        <f>J144/[4]Formato_Análises_FNC!$Q$31</f>
        <v>0</v>
      </c>
      <c r="X144" s="5">
        <f>K144/[4]Formato_Análises_FNC!$Q$31</f>
        <v>0</v>
      </c>
    </row>
    <row r="145" spans="1:24" x14ac:dyDescent="0.25">
      <c r="A145" s="69" t="s">
        <v>17</v>
      </c>
      <c r="B145" s="72">
        <f>[4]TAB_DIN_FNC!B142</f>
        <v>0</v>
      </c>
      <c r="C145" s="72">
        <f>[4]TAB_DIN_FNC!C142</f>
        <v>0</v>
      </c>
      <c r="D145" s="72">
        <f>[4]TAB_DIN_FNC!D142</f>
        <v>0</v>
      </c>
      <c r="E145" s="72">
        <v>0</v>
      </c>
      <c r="F145" s="72">
        <f>[4]TAB_DIN_FNC!E142</f>
        <v>0</v>
      </c>
      <c r="G145" s="72">
        <f>[4]TAB_DIN_FNC!F142</f>
        <v>0</v>
      </c>
      <c r="H145" s="72">
        <v>0</v>
      </c>
      <c r="I145" s="72">
        <f>[4]TAB_DIN_FNC!G142</f>
        <v>0</v>
      </c>
      <c r="J145" s="72">
        <f>[4]TAB_DIN_FNC!H142</f>
        <v>0</v>
      </c>
      <c r="K145" s="72">
        <v>0</v>
      </c>
      <c r="L145" s="70">
        <f t="shared" si="8"/>
        <v>0</v>
      </c>
      <c r="N145" s="69" t="s">
        <v>17</v>
      </c>
      <c r="O145" s="5">
        <f>B145/[4]Formato_Análises_FNC!$Q$31</f>
        <v>0</v>
      </c>
      <c r="P145" s="5">
        <f>C145/[4]Formato_Análises_FNC!$Q$31</f>
        <v>0</v>
      </c>
      <c r="Q145" s="5">
        <f>D145/[4]Formato_Análises_FNC!$Q$31</f>
        <v>0</v>
      </c>
      <c r="R145" s="5">
        <f>E145/[4]Formato_Análises_FNC!$Q$31</f>
        <v>0</v>
      </c>
      <c r="S145" s="5">
        <f>F145/[4]Formato_Análises_FNC!$Q$31</f>
        <v>0</v>
      </c>
      <c r="T145" s="5">
        <f>G145/[4]Formato_Análises_FNC!$Q$31</f>
        <v>0</v>
      </c>
      <c r="U145" s="5">
        <f>H145/[4]Formato_Análises_FNC!$Q$31</f>
        <v>0</v>
      </c>
      <c r="V145" s="5">
        <f>I145/[4]Formato_Análises_FNC!$Q$31</f>
        <v>0</v>
      </c>
      <c r="W145" s="5">
        <f>J145/[4]Formato_Análises_FNC!$Q$31</f>
        <v>0</v>
      </c>
      <c r="X145" s="5">
        <f>K145/[4]Formato_Análises_FNC!$Q$31</f>
        <v>0</v>
      </c>
    </row>
    <row r="146" spans="1:24" x14ac:dyDescent="0.25">
      <c r="A146" s="69" t="s">
        <v>18</v>
      </c>
      <c r="B146" s="72">
        <f>[4]TAB_DIN_FNC!B143</f>
        <v>0</v>
      </c>
      <c r="C146" s="72">
        <f>[4]TAB_DIN_FNC!C143</f>
        <v>0</v>
      </c>
      <c r="D146" s="72">
        <f>[4]TAB_DIN_FNC!D143</f>
        <v>0</v>
      </c>
      <c r="E146" s="72">
        <v>0</v>
      </c>
      <c r="F146" s="72">
        <f>[4]TAB_DIN_FNC!E143</f>
        <v>0</v>
      </c>
      <c r="G146" s="72">
        <f>[4]TAB_DIN_FNC!F143</f>
        <v>0</v>
      </c>
      <c r="H146" s="72">
        <v>0</v>
      </c>
      <c r="I146" s="72">
        <f>[4]TAB_DIN_FNC!G143</f>
        <v>0</v>
      </c>
      <c r="J146" s="72">
        <f>[4]TAB_DIN_FNC!H143</f>
        <v>0</v>
      </c>
      <c r="K146" s="72">
        <v>0</v>
      </c>
      <c r="L146" s="70">
        <f t="shared" si="8"/>
        <v>0</v>
      </c>
      <c r="N146" s="69" t="s">
        <v>18</v>
      </c>
      <c r="O146" s="5">
        <f>B146/[4]Formato_Análises_FNC!$Q$31</f>
        <v>0</v>
      </c>
      <c r="P146" s="5">
        <f>C146/[4]Formato_Análises_FNC!$Q$31</f>
        <v>0</v>
      </c>
      <c r="Q146" s="5">
        <f>D146/[4]Formato_Análises_FNC!$Q$31</f>
        <v>0</v>
      </c>
      <c r="R146" s="5">
        <f>E146/[4]Formato_Análises_FNC!$Q$31</f>
        <v>0</v>
      </c>
      <c r="S146" s="5">
        <f>F146/[4]Formato_Análises_FNC!$Q$31</f>
        <v>0</v>
      </c>
      <c r="T146" s="5">
        <f>G146/[4]Formato_Análises_FNC!$Q$31</f>
        <v>0</v>
      </c>
      <c r="U146" s="5">
        <f>H146/[4]Formato_Análises_FNC!$Q$31</f>
        <v>0</v>
      </c>
      <c r="V146" s="5">
        <f>I146/[4]Formato_Análises_FNC!$Q$31</f>
        <v>0</v>
      </c>
      <c r="W146" s="5">
        <f>J146/[4]Formato_Análises_FNC!$Q$31</f>
        <v>0</v>
      </c>
      <c r="X146" s="5">
        <f>K146/[4]Formato_Análises_FNC!$Q$31</f>
        <v>0</v>
      </c>
    </row>
    <row r="147" spans="1:24" x14ac:dyDescent="0.25">
      <c r="A147" s="69" t="s">
        <v>19</v>
      </c>
      <c r="B147" s="72">
        <f>[4]TAB_DIN_FNC!B144</f>
        <v>0</v>
      </c>
      <c r="C147" s="72">
        <f>[4]TAB_DIN_FNC!C144</f>
        <v>0</v>
      </c>
      <c r="D147" s="72">
        <f>[4]TAB_DIN_FNC!D144</f>
        <v>0</v>
      </c>
      <c r="E147" s="72">
        <v>0</v>
      </c>
      <c r="F147" s="72">
        <f>[4]TAB_DIN_FNC!E144</f>
        <v>0</v>
      </c>
      <c r="G147" s="72">
        <f>[4]TAB_DIN_FNC!F144</f>
        <v>0</v>
      </c>
      <c r="H147" s="72">
        <v>0</v>
      </c>
      <c r="I147" s="72">
        <f>[4]TAB_DIN_FNC!G144</f>
        <v>0</v>
      </c>
      <c r="J147" s="72">
        <f>[4]TAB_DIN_FNC!H144</f>
        <v>0</v>
      </c>
      <c r="K147" s="72">
        <v>0</v>
      </c>
      <c r="L147" s="70">
        <f t="shared" si="8"/>
        <v>0</v>
      </c>
      <c r="N147" s="69" t="s">
        <v>19</v>
      </c>
      <c r="O147" s="5">
        <f>B147/[4]Formato_Análises_FNC!$Q$31</f>
        <v>0</v>
      </c>
      <c r="P147" s="5">
        <f>C147/[4]Formato_Análises_FNC!$Q$31</f>
        <v>0</v>
      </c>
      <c r="Q147" s="5">
        <f>D147/[4]Formato_Análises_FNC!$Q$31</f>
        <v>0</v>
      </c>
      <c r="R147" s="5">
        <f>E147/[4]Formato_Análises_FNC!$Q$31</f>
        <v>0</v>
      </c>
      <c r="S147" s="5">
        <f>F147/[4]Formato_Análises_FNC!$Q$31</f>
        <v>0</v>
      </c>
      <c r="T147" s="5">
        <f>G147/[4]Formato_Análises_FNC!$Q$31</f>
        <v>0</v>
      </c>
      <c r="U147" s="5">
        <f>H147/[4]Formato_Análises_FNC!$Q$31</f>
        <v>0</v>
      </c>
      <c r="V147" s="5">
        <f>I147/[4]Formato_Análises_FNC!$Q$31</f>
        <v>0</v>
      </c>
      <c r="W147" s="5">
        <f>J147/[4]Formato_Análises_FNC!$Q$31</f>
        <v>0</v>
      </c>
      <c r="X147" s="5">
        <f>K147/[4]Formato_Análises_FNC!$Q$31</f>
        <v>0</v>
      </c>
    </row>
    <row r="148" spans="1:24" x14ac:dyDescent="0.25">
      <c r="A148" s="69" t="s">
        <v>20</v>
      </c>
      <c r="B148" s="72">
        <f>[4]TAB_DIN_FNC!B145</f>
        <v>0</v>
      </c>
      <c r="C148" s="72">
        <f>[4]TAB_DIN_FNC!C145</f>
        <v>0</v>
      </c>
      <c r="D148" s="72">
        <f>[4]TAB_DIN_FNC!D145</f>
        <v>0</v>
      </c>
      <c r="E148" s="72">
        <v>0</v>
      </c>
      <c r="F148" s="72">
        <f>[4]TAB_DIN_FNC!E145</f>
        <v>0</v>
      </c>
      <c r="G148" s="72">
        <f>[4]TAB_DIN_FNC!F145</f>
        <v>0</v>
      </c>
      <c r="H148" s="72">
        <v>0</v>
      </c>
      <c r="I148" s="72">
        <f>[4]TAB_DIN_FNC!G145</f>
        <v>0</v>
      </c>
      <c r="J148" s="72">
        <f>[4]TAB_DIN_FNC!H145</f>
        <v>0</v>
      </c>
      <c r="K148" s="72">
        <v>0</v>
      </c>
      <c r="L148" s="70">
        <f t="shared" si="8"/>
        <v>0</v>
      </c>
      <c r="N148" s="69" t="s">
        <v>20</v>
      </c>
      <c r="O148" s="5">
        <f>B148/[4]Formato_Análises_FNC!$Q$31</f>
        <v>0</v>
      </c>
      <c r="P148" s="5">
        <f>C148/[4]Formato_Análises_FNC!$Q$31</f>
        <v>0</v>
      </c>
      <c r="Q148" s="5">
        <f>D148/[4]Formato_Análises_FNC!$Q$31</f>
        <v>0</v>
      </c>
      <c r="R148" s="5">
        <f>E148/[4]Formato_Análises_FNC!$Q$31</f>
        <v>0</v>
      </c>
      <c r="S148" s="5">
        <f>F148/[4]Formato_Análises_FNC!$Q$31</f>
        <v>0</v>
      </c>
      <c r="T148" s="5">
        <f>G148/[4]Formato_Análises_FNC!$Q$31</f>
        <v>0</v>
      </c>
      <c r="U148" s="5">
        <f>H148/[4]Formato_Análises_FNC!$Q$31</f>
        <v>0</v>
      </c>
      <c r="V148" s="5">
        <f>I148/[4]Formato_Análises_FNC!$Q$31</f>
        <v>0</v>
      </c>
      <c r="W148" s="5">
        <f>J148/[4]Formato_Análises_FNC!$Q$31</f>
        <v>0</v>
      </c>
      <c r="X148" s="5">
        <f>K148/[4]Formato_Análises_FNC!$Q$31</f>
        <v>0</v>
      </c>
    </row>
    <row r="149" spans="1:24" x14ac:dyDescent="0.25">
      <c r="A149" s="69" t="s">
        <v>21</v>
      </c>
      <c r="B149" s="72">
        <f>[4]TAB_DIN_FNC!B146</f>
        <v>0</v>
      </c>
      <c r="C149" s="72">
        <f>[4]TAB_DIN_FNC!C146</f>
        <v>0</v>
      </c>
      <c r="D149" s="72">
        <f>[4]TAB_DIN_FNC!D146</f>
        <v>0</v>
      </c>
      <c r="E149" s="72">
        <v>0</v>
      </c>
      <c r="F149" s="72">
        <f>[4]TAB_DIN_FNC!E146</f>
        <v>0</v>
      </c>
      <c r="G149" s="72">
        <f>[4]TAB_DIN_FNC!F146</f>
        <v>0</v>
      </c>
      <c r="H149" s="72">
        <v>0</v>
      </c>
      <c r="I149" s="72">
        <f>[4]TAB_DIN_FNC!G146</f>
        <v>0</v>
      </c>
      <c r="J149" s="72">
        <f>[4]TAB_DIN_FNC!H146</f>
        <v>0</v>
      </c>
      <c r="K149" s="72">
        <v>0</v>
      </c>
      <c r="L149" s="70">
        <f t="shared" si="8"/>
        <v>0</v>
      </c>
      <c r="N149" s="69" t="s">
        <v>21</v>
      </c>
      <c r="O149" s="5">
        <f>B149/[4]Formato_Análises_FNC!$Q$31</f>
        <v>0</v>
      </c>
      <c r="P149" s="5">
        <f>C149/[4]Formato_Análises_FNC!$Q$31</f>
        <v>0</v>
      </c>
      <c r="Q149" s="5">
        <f>D149/[4]Formato_Análises_FNC!$Q$31</f>
        <v>0</v>
      </c>
      <c r="R149" s="5">
        <f>E149/[4]Formato_Análises_FNC!$Q$31</f>
        <v>0</v>
      </c>
      <c r="S149" s="5">
        <f>F149/[4]Formato_Análises_FNC!$Q$31</f>
        <v>0</v>
      </c>
      <c r="T149" s="5">
        <f>G149/[4]Formato_Análises_FNC!$Q$31</f>
        <v>0</v>
      </c>
      <c r="U149" s="5">
        <f>H149/[4]Formato_Análises_FNC!$Q$31</f>
        <v>0</v>
      </c>
      <c r="V149" s="5">
        <f>I149/[4]Formato_Análises_FNC!$Q$31</f>
        <v>0</v>
      </c>
      <c r="W149" s="5">
        <f>J149/[4]Formato_Análises_FNC!$Q$31</f>
        <v>0</v>
      </c>
      <c r="X149" s="5">
        <f>K149/[4]Formato_Análises_FNC!$Q$31</f>
        <v>0</v>
      </c>
    </row>
    <row r="150" spans="1:24" x14ac:dyDescent="0.25">
      <c r="A150" s="69" t="s">
        <v>22</v>
      </c>
      <c r="B150" s="72">
        <f>[4]TAB_DIN_FNC!B147</f>
        <v>0</v>
      </c>
      <c r="C150" s="72">
        <f>[4]TAB_DIN_FNC!C147</f>
        <v>0</v>
      </c>
      <c r="D150" s="72">
        <f>[4]TAB_DIN_FNC!D147</f>
        <v>785771.56237421883</v>
      </c>
      <c r="E150" s="72">
        <v>0</v>
      </c>
      <c r="F150" s="72">
        <f>[4]TAB_DIN_FNC!E147</f>
        <v>0</v>
      </c>
      <c r="G150" s="72">
        <f>[4]TAB_DIN_FNC!F147</f>
        <v>0</v>
      </c>
      <c r="H150" s="72">
        <v>0</v>
      </c>
      <c r="I150" s="72">
        <f>[4]TAB_DIN_FNC!G147</f>
        <v>0</v>
      </c>
      <c r="J150" s="72">
        <f>[4]TAB_DIN_FNC!H147</f>
        <v>0</v>
      </c>
      <c r="K150" s="72">
        <v>0</v>
      </c>
      <c r="L150" s="70">
        <f t="shared" si="8"/>
        <v>785771.56237421883</v>
      </c>
      <c r="N150" s="69" t="s">
        <v>22</v>
      </c>
      <c r="O150" s="5">
        <f>B150/[4]Formato_Análises_FNC!$Q$31</f>
        <v>0</v>
      </c>
      <c r="P150" s="5">
        <f>C150/[4]Formato_Análises_FNC!$Q$31</f>
        <v>0</v>
      </c>
      <c r="Q150" s="5">
        <f>D150/[4]Formato_Análises_FNC!$Q$31</f>
        <v>2.0155270767030102E-2</v>
      </c>
      <c r="R150" s="5">
        <f>E150/[4]Formato_Análises_FNC!$Q$31</f>
        <v>0</v>
      </c>
      <c r="S150" s="5">
        <f>F150/[4]Formato_Análises_FNC!$Q$31</f>
        <v>0</v>
      </c>
      <c r="T150" s="5">
        <f>G150/[4]Formato_Análises_FNC!$Q$31</f>
        <v>0</v>
      </c>
      <c r="U150" s="5">
        <f>H150/[4]Formato_Análises_FNC!$Q$31</f>
        <v>0</v>
      </c>
      <c r="V150" s="5">
        <f>I150/[4]Formato_Análises_FNC!$Q$31</f>
        <v>0</v>
      </c>
      <c r="W150" s="5">
        <f>J150/[4]Formato_Análises_FNC!$Q$31</f>
        <v>0</v>
      </c>
      <c r="X150" s="5">
        <f>K150/[4]Formato_Análises_FNC!$Q$31</f>
        <v>0</v>
      </c>
    </row>
    <row r="151" spans="1:24" x14ac:dyDescent="0.25">
      <c r="A151" s="69" t="s">
        <v>23</v>
      </c>
      <c r="B151" s="72">
        <f>[4]TAB_DIN_FNC!B148</f>
        <v>0</v>
      </c>
      <c r="C151" s="72">
        <f>[4]TAB_DIN_FNC!C148</f>
        <v>0</v>
      </c>
      <c r="D151" s="72">
        <f>[4]TAB_DIN_FNC!D148</f>
        <v>0</v>
      </c>
      <c r="E151" s="72">
        <v>0</v>
      </c>
      <c r="F151" s="72">
        <f>[4]TAB_DIN_FNC!E148</f>
        <v>0</v>
      </c>
      <c r="G151" s="72">
        <f>[4]TAB_DIN_FNC!F148</f>
        <v>0</v>
      </c>
      <c r="H151" s="72">
        <v>0</v>
      </c>
      <c r="I151" s="72">
        <f>[4]TAB_DIN_FNC!G148</f>
        <v>0</v>
      </c>
      <c r="J151" s="72">
        <f>[4]TAB_DIN_FNC!H148</f>
        <v>0</v>
      </c>
      <c r="K151" s="72">
        <v>0</v>
      </c>
      <c r="L151" s="70">
        <f t="shared" si="8"/>
        <v>0</v>
      </c>
      <c r="N151" s="69" t="s">
        <v>23</v>
      </c>
      <c r="O151" s="5">
        <f>B151/[4]Formato_Análises_FNC!$Q$31</f>
        <v>0</v>
      </c>
      <c r="P151" s="5">
        <f>C151/[4]Formato_Análises_FNC!$Q$31</f>
        <v>0</v>
      </c>
      <c r="Q151" s="5">
        <f>D151/[4]Formato_Análises_FNC!$Q$31</f>
        <v>0</v>
      </c>
      <c r="R151" s="5">
        <f>E151/[4]Formato_Análises_FNC!$Q$31</f>
        <v>0</v>
      </c>
      <c r="S151" s="5">
        <f>F151/[4]Formato_Análises_FNC!$Q$31</f>
        <v>0</v>
      </c>
      <c r="T151" s="5">
        <f>G151/[4]Formato_Análises_FNC!$Q$31</f>
        <v>0</v>
      </c>
      <c r="U151" s="5">
        <f>H151/[4]Formato_Análises_FNC!$Q$31</f>
        <v>0</v>
      </c>
      <c r="V151" s="5">
        <f>I151/[4]Formato_Análises_FNC!$Q$31</f>
        <v>0</v>
      </c>
      <c r="W151" s="5">
        <f>J151/[4]Formato_Análises_FNC!$Q$31</f>
        <v>0</v>
      </c>
      <c r="X151" s="5">
        <f>K151/[4]Formato_Análises_FNC!$Q$31</f>
        <v>0</v>
      </c>
    </row>
    <row r="152" spans="1:24" x14ac:dyDescent="0.25">
      <c r="A152" s="69" t="s">
        <v>24</v>
      </c>
      <c r="B152" s="72">
        <f>[4]TAB_DIN_FNC!B149</f>
        <v>0</v>
      </c>
      <c r="C152" s="72">
        <f>[4]TAB_DIN_FNC!C149</f>
        <v>0</v>
      </c>
      <c r="D152" s="72">
        <f>[4]TAB_DIN_FNC!D149</f>
        <v>0</v>
      </c>
      <c r="E152" s="72">
        <v>0</v>
      </c>
      <c r="F152" s="72">
        <f>[4]TAB_DIN_FNC!E149</f>
        <v>0</v>
      </c>
      <c r="G152" s="72">
        <f>[4]TAB_DIN_FNC!F149</f>
        <v>0</v>
      </c>
      <c r="H152" s="72">
        <v>0</v>
      </c>
      <c r="I152" s="72">
        <f>[4]TAB_DIN_FNC!G149</f>
        <v>0</v>
      </c>
      <c r="J152" s="72">
        <f>[4]TAB_DIN_FNC!H149</f>
        <v>0</v>
      </c>
      <c r="K152" s="72">
        <v>0</v>
      </c>
      <c r="L152" s="70">
        <f t="shared" si="8"/>
        <v>0</v>
      </c>
      <c r="N152" s="69" t="s">
        <v>24</v>
      </c>
      <c r="O152" s="5">
        <f>B152/[4]Formato_Análises_FNC!$Q$31</f>
        <v>0</v>
      </c>
      <c r="P152" s="5">
        <f>C152/[4]Formato_Análises_FNC!$Q$31</f>
        <v>0</v>
      </c>
      <c r="Q152" s="5">
        <f>D152/[4]Formato_Análises_FNC!$Q$31</f>
        <v>0</v>
      </c>
      <c r="R152" s="5">
        <f>E152/[4]Formato_Análises_FNC!$Q$31</f>
        <v>0</v>
      </c>
      <c r="S152" s="5">
        <f>F152/[4]Formato_Análises_FNC!$Q$31</f>
        <v>0</v>
      </c>
      <c r="T152" s="5">
        <f>G152/[4]Formato_Análises_FNC!$Q$31</f>
        <v>0</v>
      </c>
      <c r="U152" s="5">
        <f>H152/[4]Formato_Análises_FNC!$Q$31</f>
        <v>0</v>
      </c>
      <c r="V152" s="5">
        <f>I152/[4]Formato_Análises_FNC!$Q$31</f>
        <v>0</v>
      </c>
      <c r="W152" s="5">
        <f>J152/[4]Formato_Análises_FNC!$Q$31</f>
        <v>0</v>
      </c>
      <c r="X152" s="5">
        <f>K152/[4]Formato_Análises_FNC!$Q$31</f>
        <v>0</v>
      </c>
    </row>
    <row r="153" spans="1:24" x14ac:dyDescent="0.25">
      <c r="A153" s="69" t="s">
        <v>25</v>
      </c>
      <c r="B153" s="72">
        <f>[4]TAB_DIN_FNC!B150</f>
        <v>0</v>
      </c>
      <c r="C153" s="72">
        <f>[4]TAB_DIN_FNC!C150</f>
        <v>2144983.0333193289</v>
      </c>
      <c r="D153" s="72">
        <f>[4]TAB_DIN_FNC!D150</f>
        <v>0</v>
      </c>
      <c r="E153" s="72">
        <v>0</v>
      </c>
      <c r="F153" s="72">
        <f>[4]TAB_DIN_FNC!E150</f>
        <v>0</v>
      </c>
      <c r="G153" s="72">
        <f>[4]TAB_DIN_FNC!F150</f>
        <v>0</v>
      </c>
      <c r="H153" s="72">
        <v>0</v>
      </c>
      <c r="I153" s="72">
        <f>[4]TAB_DIN_FNC!G150</f>
        <v>0</v>
      </c>
      <c r="J153" s="72">
        <f>[4]TAB_DIN_FNC!H150</f>
        <v>0</v>
      </c>
      <c r="K153" s="72">
        <v>0</v>
      </c>
      <c r="L153" s="70">
        <f t="shared" si="8"/>
        <v>2144983.0333193289</v>
      </c>
      <c r="N153" s="69" t="s">
        <v>25</v>
      </c>
      <c r="O153" s="5">
        <f>B153/[4]Formato_Análises_FNC!$Q$31</f>
        <v>0</v>
      </c>
      <c r="P153" s="5">
        <f>C153/[4]Formato_Análises_FNC!$Q$31</f>
        <v>5.5019443178381804E-2</v>
      </c>
      <c r="Q153" s="5">
        <f>D153/[4]Formato_Análises_FNC!$Q$31</f>
        <v>0</v>
      </c>
      <c r="R153" s="5">
        <f>E153/[4]Formato_Análises_FNC!$Q$31</f>
        <v>0</v>
      </c>
      <c r="S153" s="5">
        <f>F153/[4]Formato_Análises_FNC!$Q$31</f>
        <v>0</v>
      </c>
      <c r="T153" s="5">
        <f>G153/[4]Formato_Análises_FNC!$Q$31</f>
        <v>0</v>
      </c>
      <c r="U153" s="5">
        <f>H153/[4]Formato_Análises_FNC!$Q$31</f>
        <v>0</v>
      </c>
      <c r="V153" s="5">
        <f>I153/[4]Formato_Análises_FNC!$Q$31</f>
        <v>0</v>
      </c>
      <c r="W153" s="5">
        <f>J153/[4]Formato_Análises_FNC!$Q$31</f>
        <v>0</v>
      </c>
      <c r="X153" s="5">
        <f>K153/[4]Formato_Análises_FNC!$Q$31</f>
        <v>0</v>
      </c>
    </row>
    <row r="154" spans="1:24" x14ac:dyDescent="0.25">
      <c r="A154" s="69" t="s">
        <v>26</v>
      </c>
      <c r="B154" s="72">
        <f>[4]TAB_DIN_FNC!B151</f>
        <v>0</v>
      </c>
      <c r="C154" s="72">
        <f>[4]TAB_DIN_FNC!C151</f>
        <v>395774.64722524991</v>
      </c>
      <c r="D154" s="72">
        <f>[4]TAB_DIN_FNC!D151</f>
        <v>0</v>
      </c>
      <c r="E154" s="72">
        <v>0</v>
      </c>
      <c r="F154" s="72">
        <f>[4]TAB_DIN_FNC!E151</f>
        <v>0</v>
      </c>
      <c r="G154" s="72">
        <f>[4]TAB_DIN_FNC!F151</f>
        <v>0</v>
      </c>
      <c r="H154" s="72">
        <v>0</v>
      </c>
      <c r="I154" s="72">
        <f>[4]TAB_DIN_FNC!G151</f>
        <v>0</v>
      </c>
      <c r="J154" s="72">
        <f>[4]TAB_DIN_FNC!H151</f>
        <v>0</v>
      </c>
      <c r="K154" s="72">
        <v>0</v>
      </c>
      <c r="L154" s="70">
        <f t="shared" si="8"/>
        <v>395774.64722524991</v>
      </c>
      <c r="N154" s="69" t="s">
        <v>26</v>
      </c>
      <c r="O154" s="5">
        <f>B154/[4]Formato_Análises_FNC!$Q$31</f>
        <v>0</v>
      </c>
      <c r="P154" s="5">
        <f>C154/[4]Formato_Análises_FNC!$Q$31</f>
        <v>1.0151735643687956E-2</v>
      </c>
      <c r="Q154" s="5">
        <f>D154/[4]Formato_Análises_FNC!$Q$31</f>
        <v>0</v>
      </c>
      <c r="R154" s="5">
        <f>E154/[4]Formato_Análises_FNC!$Q$31</f>
        <v>0</v>
      </c>
      <c r="S154" s="5">
        <f>F154/[4]Formato_Análises_FNC!$Q$31</f>
        <v>0</v>
      </c>
      <c r="T154" s="5">
        <f>G154/[4]Formato_Análises_FNC!$Q$31</f>
        <v>0</v>
      </c>
      <c r="U154" s="5">
        <f>H154/[4]Formato_Análises_FNC!$Q$31</f>
        <v>0</v>
      </c>
      <c r="V154" s="5">
        <f>I154/[4]Formato_Análises_FNC!$Q$31</f>
        <v>0</v>
      </c>
      <c r="W154" s="5">
        <f>J154/[4]Formato_Análises_FNC!$Q$31</f>
        <v>0</v>
      </c>
      <c r="X154" s="5">
        <f>K154/[4]Formato_Análises_FNC!$Q$31</f>
        <v>0</v>
      </c>
    </row>
    <row r="155" spans="1:24" x14ac:dyDescent="0.25">
      <c r="A155" s="69" t="s">
        <v>27</v>
      </c>
      <c r="B155" s="72">
        <f>[4]TAB_DIN_FNC!B152</f>
        <v>0</v>
      </c>
      <c r="C155" s="72">
        <f>[4]TAB_DIN_FNC!C152</f>
        <v>0</v>
      </c>
      <c r="D155" s="72">
        <f>[4]TAB_DIN_FNC!D152</f>
        <v>314970.95526625204</v>
      </c>
      <c r="E155" s="72">
        <v>0</v>
      </c>
      <c r="F155" s="72">
        <f>[4]TAB_DIN_FNC!E152</f>
        <v>0</v>
      </c>
      <c r="G155" s="72">
        <f>[4]TAB_DIN_FNC!F152</f>
        <v>0</v>
      </c>
      <c r="H155" s="72">
        <v>0</v>
      </c>
      <c r="I155" s="72">
        <f>[4]TAB_DIN_FNC!G152</f>
        <v>0</v>
      </c>
      <c r="J155" s="72">
        <f>[4]TAB_DIN_FNC!H152</f>
        <v>0</v>
      </c>
      <c r="K155" s="72">
        <v>0</v>
      </c>
      <c r="L155" s="70">
        <f t="shared" si="8"/>
        <v>314970.95526625204</v>
      </c>
      <c r="N155" s="69" t="s">
        <v>27</v>
      </c>
      <c r="O155" s="5">
        <f>B155/[4]Formato_Análises_FNC!$Q$31</f>
        <v>0</v>
      </c>
      <c r="P155" s="5">
        <f>C155/[4]Formato_Análises_FNC!$Q$31</f>
        <v>0</v>
      </c>
      <c r="Q155" s="5">
        <f>D155/[4]Formato_Análises_FNC!$Q$31</f>
        <v>8.0790972734618837E-3</v>
      </c>
      <c r="R155" s="5">
        <f>E155/[4]Formato_Análises_FNC!$Q$31</f>
        <v>0</v>
      </c>
      <c r="S155" s="5">
        <f>F155/[4]Formato_Análises_FNC!$Q$31</f>
        <v>0</v>
      </c>
      <c r="T155" s="5">
        <f>G155/[4]Formato_Análises_FNC!$Q$31</f>
        <v>0</v>
      </c>
      <c r="U155" s="5">
        <f>H155/[4]Formato_Análises_FNC!$Q$31</f>
        <v>0</v>
      </c>
      <c r="V155" s="5">
        <f>I155/[4]Formato_Análises_FNC!$Q$31</f>
        <v>0</v>
      </c>
      <c r="W155" s="5">
        <f>J155/[4]Formato_Análises_FNC!$Q$31</f>
        <v>0</v>
      </c>
      <c r="X155" s="5">
        <f>K155/[4]Formato_Análises_FNC!$Q$31</f>
        <v>0</v>
      </c>
    </row>
    <row r="156" spans="1:24" x14ac:dyDescent="0.25">
      <c r="A156" s="69" t="s">
        <v>28</v>
      </c>
      <c r="B156" s="72">
        <f>[4]TAB_DIN_FNC!B153</f>
        <v>0</v>
      </c>
      <c r="C156" s="72">
        <f>[4]TAB_DIN_FNC!C153</f>
        <v>361108.25476756383</v>
      </c>
      <c r="D156" s="72">
        <f>[4]TAB_DIN_FNC!D153</f>
        <v>0</v>
      </c>
      <c r="E156" s="72">
        <v>0</v>
      </c>
      <c r="F156" s="72">
        <f>[4]TAB_DIN_FNC!E153</f>
        <v>0</v>
      </c>
      <c r="G156" s="72">
        <f>[4]TAB_DIN_FNC!F153</f>
        <v>0</v>
      </c>
      <c r="H156" s="72">
        <v>0</v>
      </c>
      <c r="I156" s="72">
        <f>[4]TAB_DIN_FNC!G153</f>
        <v>0</v>
      </c>
      <c r="J156" s="72">
        <f>[4]TAB_DIN_FNC!H153</f>
        <v>0</v>
      </c>
      <c r="K156" s="72">
        <v>0</v>
      </c>
      <c r="L156" s="70">
        <f t="shared" si="8"/>
        <v>361108.25476756383</v>
      </c>
      <c r="N156" s="69" t="s">
        <v>28</v>
      </c>
      <c r="O156" s="5">
        <f>B156/[4]Formato_Análises_FNC!$Q$31</f>
        <v>0</v>
      </c>
      <c r="P156" s="5">
        <f>C156/[4]Formato_Análises_FNC!$Q$31</f>
        <v>9.2625325216130986E-3</v>
      </c>
      <c r="Q156" s="5">
        <f>D156/[4]Formato_Análises_FNC!$Q$31</f>
        <v>0</v>
      </c>
      <c r="R156" s="5">
        <f>E156/[4]Formato_Análises_FNC!$Q$31</f>
        <v>0</v>
      </c>
      <c r="S156" s="5">
        <f>F156/[4]Formato_Análises_FNC!$Q$31</f>
        <v>0</v>
      </c>
      <c r="T156" s="5">
        <f>G156/[4]Formato_Análises_FNC!$Q$31</f>
        <v>0</v>
      </c>
      <c r="U156" s="5">
        <f>H156/[4]Formato_Análises_FNC!$Q$31</f>
        <v>0</v>
      </c>
      <c r="V156" s="5">
        <f>I156/[4]Formato_Análises_FNC!$Q$31</f>
        <v>0</v>
      </c>
      <c r="W156" s="5">
        <f>J156/[4]Formato_Análises_FNC!$Q$31</f>
        <v>0</v>
      </c>
      <c r="X156" s="5">
        <f>K156/[4]Formato_Análises_FNC!$Q$31</f>
        <v>0</v>
      </c>
    </row>
    <row r="157" spans="1:24" x14ac:dyDescent="0.25">
      <c r="A157" s="69" t="s">
        <v>29</v>
      </c>
      <c r="B157" s="72">
        <f>[4]TAB_DIN_FNC!B154</f>
        <v>0</v>
      </c>
      <c r="C157" s="72">
        <f>[4]TAB_DIN_FNC!C154</f>
        <v>0</v>
      </c>
      <c r="D157" s="72">
        <f>[4]TAB_DIN_FNC!D154</f>
        <v>794438.16048864031</v>
      </c>
      <c r="E157" s="72">
        <v>0</v>
      </c>
      <c r="F157" s="72">
        <f>[4]TAB_DIN_FNC!E154</f>
        <v>0</v>
      </c>
      <c r="G157" s="72">
        <f>[4]TAB_DIN_FNC!F154</f>
        <v>0</v>
      </c>
      <c r="H157" s="72">
        <v>0</v>
      </c>
      <c r="I157" s="72">
        <f>[4]TAB_DIN_FNC!G154</f>
        <v>0</v>
      </c>
      <c r="J157" s="72">
        <f>[4]TAB_DIN_FNC!H154</f>
        <v>0</v>
      </c>
      <c r="K157" s="72">
        <v>0</v>
      </c>
      <c r="L157" s="70">
        <f t="shared" si="8"/>
        <v>794438.16048864031</v>
      </c>
      <c r="N157" s="69" t="s">
        <v>29</v>
      </c>
      <c r="O157" s="5">
        <f>B157/[4]Formato_Análises_FNC!$Q$31</f>
        <v>0</v>
      </c>
      <c r="P157" s="5">
        <f>C157/[4]Formato_Análises_FNC!$Q$31</f>
        <v>0</v>
      </c>
      <c r="Q157" s="5">
        <f>D157/[4]Formato_Análises_FNC!$Q$31</f>
        <v>2.0377571547548816E-2</v>
      </c>
      <c r="R157" s="5">
        <f>E157/[4]Formato_Análises_FNC!$Q$31</f>
        <v>0</v>
      </c>
      <c r="S157" s="5">
        <f>F157/[4]Formato_Análises_FNC!$Q$31</f>
        <v>0</v>
      </c>
      <c r="T157" s="5">
        <f>G157/[4]Formato_Análises_FNC!$Q$31</f>
        <v>0</v>
      </c>
      <c r="U157" s="5">
        <f>H157/[4]Formato_Análises_FNC!$Q$31</f>
        <v>0</v>
      </c>
      <c r="V157" s="5">
        <f>I157/[4]Formato_Análises_FNC!$Q$31</f>
        <v>0</v>
      </c>
      <c r="W157" s="5">
        <f>J157/[4]Formato_Análises_FNC!$Q$31</f>
        <v>0</v>
      </c>
      <c r="X157" s="5">
        <f>K157/[4]Formato_Análises_FNC!$Q$31</f>
        <v>0</v>
      </c>
    </row>
    <row r="158" spans="1:24" x14ac:dyDescent="0.25">
      <c r="A158" s="69" t="s">
        <v>30</v>
      </c>
      <c r="B158" s="72">
        <f>[4]TAB_DIN_FNC!B155</f>
        <v>0</v>
      </c>
      <c r="C158" s="72">
        <f>[4]TAB_DIN_FNC!C155</f>
        <v>0</v>
      </c>
      <c r="D158" s="72">
        <f>[4]TAB_DIN_FNC!D155</f>
        <v>433329.90572107659</v>
      </c>
      <c r="E158" s="72">
        <v>0</v>
      </c>
      <c r="F158" s="72">
        <f>[4]TAB_DIN_FNC!E155</f>
        <v>0</v>
      </c>
      <c r="G158" s="72">
        <f>[4]TAB_DIN_FNC!F155</f>
        <v>0</v>
      </c>
      <c r="H158" s="72">
        <v>0</v>
      </c>
      <c r="I158" s="72">
        <f>[4]TAB_DIN_FNC!G155</f>
        <v>0</v>
      </c>
      <c r="J158" s="72">
        <f>[4]TAB_DIN_FNC!H155</f>
        <v>0</v>
      </c>
      <c r="K158" s="72">
        <v>0</v>
      </c>
      <c r="L158" s="70">
        <f t="shared" si="8"/>
        <v>433329.90572107659</v>
      </c>
      <c r="N158" s="69" t="s">
        <v>30</v>
      </c>
      <c r="O158" s="5">
        <f>B158/[4]Formato_Análises_FNC!$Q$31</f>
        <v>0</v>
      </c>
      <c r="P158" s="5">
        <f>C158/[4]Formato_Análises_FNC!$Q$31</f>
        <v>0</v>
      </c>
      <c r="Q158" s="5">
        <f>D158/[4]Formato_Análises_FNC!$Q$31</f>
        <v>1.1115039025935719E-2</v>
      </c>
      <c r="R158" s="5">
        <f>E158/[4]Formato_Análises_FNC!$Q$31</f>
        <v>0</v>
      </c>
      <c r="S158" s="5">
        <f>F158/[4]Formato_Análises_FNC!$Q$31</f>
        <v>0</v>
      </c>
      <c r="T158" s="5">
        <f>G158/[4]Formato_Análises_FNC!$Q$31</f>
        <v>0</v>
      </c>
      <c r="U158" s="5">
        <f>H158/[4]Formato_Análises_FNC!$Q$31</f>
        <v>0</v>
      </c>
      <c r="V158" s="5">
        <f>I158/[4]Formato_Análises_FNC!$Q$31</f>
        <v>0</v>
      </c>
      <c r="W158" s="5">
        <f>J158/[4]Formato_Análises_FNC!$Q$31</f>
        <v>0</v>
      </c>
      <c r="X158" s="5">
        <f>K158/[4]Formato_Análises_FNC!$Q$31</f>
        <v>0</v>
      </c>
    </row>
    <row r="159" spans="1:24" x14ac:dyDescent="0.25">
      <c r="A159" s="69" t="s">
        <v>31</v>
      </c>
      <c r="B159" s="72">
        <f>[4]TAB_DIN_FNC!B156</f>
        <v>0</v>
      </c>
      <c r="C159" s="72">
        <f>[4]TAB_DIN_FNC!C156</f>
        <v>0</v>
      </c>
      <c r="D159" s="72">
        <f>[4]TAB_DIN_FNC!D156</f>
        <v>0</v>
      </c>
      <c r="E159" s="72">
        <v>0</v>
      </c>
      <c r="F159" s="72">
        <f>[4]TAB_DIN_FNC!E156</f>
        <v>0</v>
      </c>
      <c r="G159" s="72">
        <f>[4]TAB_DIN_FNC!F156</f>
        <v>0</v>
      </c>
      <c r="H159" s="72">
        <v>0</v>
      </c>
      <c r="I159" s="72">
        <f>[4]TAB_DIN_FNC!G156</f>
        <v>0</v>
      </c>
      <c r="J159" s="72">
        <f>[4]TAB_DIN_FNC!H156</f>
        <v>0</v>
      </c>
      <c r="K159" s="72">
        <v>0</v>
      </c>
      <c r="L159" s="70">
        <f t="shared" si="8"/>
        <v>0</v>
      </c>
      <c r="N159" s="69" t="s">
        <v>31</v>
      </c>
      <c r="O159" s="5">
        <f>B159/[4]Formato_Análises_FNC!$Q$31</f>
        <v>0</v>
      </c>
      <c r="P159" s="5">
        <f>C159/[4]Formato_Análises_FNC!$Q$31</f>
        <v>0</v>
      </c>
      <c r="Q159" s="5">
        <f>D159/[4]Formato_Análises_FNC!$Q$31</f>
        <v>0</v>
      </c>
      <c r="R159" s="5">
        <f>E159/[4]Formato_Análises_FNC!$Q$31</f>
        <v>0</v>
      </c>
      <c r="S159" s="5">
        <f>F159/[4]Formato_Análises_FNC!$Q$31</f>
        <v>0</v>
      </c>
      <c r="T159" s="5">
        <f>G159/[4]Formato_Análises_FNC!$Q$31</f>
        <v>0</v>
      </c>
      <c r="U159" s="5">
        <f>H159/[4]Formato_Análises_FNC!$Q$31</f>
        <v>0</v>
      </c>
      <c r="V159" s="5">
        <f>I159/[4]Formato_Análises_FNC!$Q$31</f>
        <v>0</v>
      </c>
      <c r="W159" s="5">
        <f>J159/[4]Formato_Análises_FNC!$Q$31</f>
        <v>0</v>
      </c>
      <c r="X159" s="5">
        <f>K159/[4]Formato_Análises_FNC!$Q$31</f>
        <v>0</v>
      </c>
    </row>
    <row r="160" spans="1:24" x14ac:dyDescent="0.25">
      <c r="A160" s="69" t="s">
        <v>32</v>
      </c>
      <c r="B160" s="72">
        <f>[4]TAB_DIN_FNC!B157</f>
        <v>0</v>
      </c>
      <c r="C160" s="72">
        <f>[4]TAB_DIN_FNC!C157</f>
        <v>144443.30190702551</v>
      </c>
      <c r="D160" s="72">
        <f>[4]TAB_DIN_FNC!D157</f>
        <v>0</v>
      </c>
      <c r="E160" s="72">
        <v>0</v>
      </c>
      <c r="F160" s="72">
        <f>[4]TAB_DIN_FNC!E157</f>
        <v>0</v>
      </c>
      <c r="G160" s="72">
        <f>[4]TAB_DIN_FNC!F157</f>
        <v>0</v>
      </c>
      <c r="H160" s="72">
        <v>0</v>
      </c>
      <c r="I160" s="72">
        <f>[4]TAB_DIN_FNC!G157</f>
        <v>0</v>
      </c>
      <c r="J160" s="72">
        <f>[4]TAB_DIN_FNC!H157</f>
        <v>0</v>
      </c>
      <c r="K160" s="72">
        <v>0</v>
      </c>
      <c r="L160" s="70">
        <f t="shared" si="8"/>
        <v>144443.30190702551</v>
      </c>
      <c r="N160" s="69" t="s">
        <v>32</v>
      </c>
      <c r="O160" s="5">
        <f>B160/[4]Formato_Análises_FNC!$Q$31</f>
        <v>0</v>
      </c>
      <c r="P160" s="5">
        <f>C160/[4]Formato_Análises_FNC!$Q$31</f>
        <v>3.7050130086452391E-3</v>
      </c>
      <c r="Q160" s="5">
        <f>D160/[4]Formato_Análises_FNC!$Q$31</f>
        <v>0</v>
      </c>
      <c r="R160" s="5">
        <f>E160/[4]Formato_Análises_FNC!$Q$31</f>
        <v>0</v>
      </c>
      <c r="S160" s="5">
        <f>F160/[4]Formato_Análises_FNC!$Q$31</f>
        <v>0</v>
      </c>
      <c r="T160" s="5">
        <f>G160/[4]Formato_Análises_FNC!$Q$31</f>
        <v>0</v>
      </c>
      <c r="U160" s="5">
        <f>H160/[4]Formato_Análises_FNC!$Q$31</f>
        <v>0</v>
      </c>
      <c r="V160" s="5">
        <f>I160/[4]Formato_Análises_FNC!$Q$31</f>
        <v>0</v>
      </c>
      <c r="W160" s="5">
        <f>J160/[4]Formato_Análises_FNC!$Q$31</f>
        <v>0</v>
      </c>
      <c r="X160" s="5">
        <f>K160/[4]Formato_Análises_FNC!$Q$31</f>
        <v>0</v>
      </c>
    </row>
    <row r="161" spans="1:24" x14ac:dyDescent="0.25">
      <c r="A161" s="69" t="s">
        <v>33</v>
      </c>
      <c r="B161" s="72">
        <f>[4]TAB_DIN_FNC!B158</f>
        <v>0</v>
      </c>
      <c r="C161" s="72">
        <f>[4]TAB_DIN_FNC!C158</f>
        <v>9319236.2854280453</v>
      </c>
      <c r="D161" s="72">
        <f>[4]TAB_DIN_FNC!D158</f>
        <v>0</v>
      </c>
      <c r="E161" s="72">
        <v>0</v>
      </c>
      <c r="F161" s="72">
        <f>[4]TAB_DIN_FNC!E158</f>
        <v>0</v>
      </c>
      <c r="G161" s="72">
        <f>[4]TAB_DIN_FNC!F158</f>
        <v>0</v>
      </c>
      <c r="H161" s="72">
        <v>0</v>
      </c>
      <c r="I161" s="72">
        <f>[4]TAB_DIN_FNC!G158</f>
        <v>0</v>
      </c>
      <c r="J161" s="72">
        <f>[4]TAB_DIN_FNC!H158</f>
        <v>0</v>
      </c>
      <c r="K161" s="72">
        <v>0</v>
      </c>
      <c r="L161" s="70">
        <f t="shared" si="8"/>
        <v>9319236.2854280453</v>
      </c>
      <c r="N161" s="69" t="s">
        <v>33</v>
      </c>
      <c r="O161" s="5">
        <f>B161/[4]Formato_Análises_FNC!$Q$31</f>
        <v>0</v>
      </c>
      <c r="P161" s="5">
        <f>C161/[4]Formato_Análises_FNC!$Q$31</f>
        <v>0.23904114079567618</v>
      </c>
      <c r="Q161" s="5">
        <f>D161/[4]Formato_Análises_FNC!$Q$31</f>
        <v>0</v>
      </c>
      <c r="R161" s="5">
        <f>E161/[4]Formato_Análises_FNC!$Q$31</f>
        <v>0</v>
      </c>
      <c r="S161" s="5">
        <f>F161/[4]Formato_Análises_FNC!$Q$31</f>
        <v>0</v>
      </c>
      <c r="T161" s="5">
        <f>G161/[4]Formato_Análises_FNC!$Q$31</f>
        <v>0</v>
      </c>
      <c r="U161" s="5">
        <f>H161/[4]Formato_Análises_FNC!$Q$31</f>
        <v>0</v>
      </c>
      <c r="V161" s="5">
        <f>I161/[4]Formato_Análises_FNC!$Q$31</f>
        <v>0</v>
      </c>
      <c r="W161" s="5">
        <f>J161/[4]Formato_Análises_FNC!$Q$31</f>
        <v>0</v>
      </c>
      <c r="X161" s="5">
        <f>K161/[4]Formato_Análises_FNC!$Q$31</f>
        <v>0</v>
      </c>
    </row>
    <row r="162" spans="1:24" x14ac:dyDescent="0.25">
      <c r="A162" s="69" t="s">
        <v>34</v>
      </c>
      <c r="B162" s="72">
        <f>[4]TAB_DIN_FNC!B159</f>
        <v>0</v>
      </c>
      <c r="C162" s="72">
        <f>[4]TAB_DIN_FNC!C159</f>
        <v>144443.30190702551</v>
      </c>
      <c r="D162" s="72">
        <f>[4]TAB_DIN_FNC!D159</f>
        <v>0</v>
      </c>
      <c r="E162" s="72">
        <v>0</v>
      </c>
      <c r="F162" s="72">
        <f>[4]TAB_DIN_FNC!E159</f>
        <v>0</v>
      </c>
      <c r="G162" s="72">
        <f>[4]TAB_DIN_FNC!F159</f>
        <v>0</v>
      </c>
      <c r="H162" s="72">
        <v>0</v>
      </c>
      <c r="I162" s="72">
        <f>[4]TAB_DIN_FNC!G159</f>
        <v>0</v>
      </c>
      <c r="J162" s="72">
        <f>[4]TAB_DIN_FNC!H159</f>
        <v>0</v>
      </c>
      <c r="K162" s="72">
        <v>0</v>
      </c>
      <c r="L162" s="70">
        <f t="shared" si="8"/>
        <v>144443.30190702551</v>
      </c>
      <c r="N162" s="69" t="s">
        <v>34</v>
      </c>
      <c r="O162" s="5">
        <f>B162/[4]Formato_Análises_FNC!$Q$31</f>
        <v>0</v>
      </c>
      <c r="P162" s="5">
        <f>C162/[4]Formato_Análises_FNC!$Q$31</f>
        <v>3.7050130086452391E-3</v>
      </c>
      <c r="Q162" s="5">
        <f>D162/[4]Formato_Análises_FNC!$Q$31</f>
        <v>0</v>
      </c>
      <c r="R162" s="5">
        <f>E162/[4]Formato_Análises_FNC!$Q$31</f>
        <v>0</v>
      </c>
      <c r="S162" s="5">
        <f>F162/[4]Formato_Análises_FNC!$Q$31</f>
        <v>0</v>
      </c>
      <c r="T162" s="5">
        <f>G162/[4]Formato_Análises_FNC!$Q$31</f>
        <v>0</v>
      </c>
      <c r="U162" s="5">
        <f>H162/[4]Formato_Análises_FNC!$Q$31</f>
        <v>0</v>
      </c>
      <c r="V162" s="5">
        <f>I162/[4]Formato_Análises_FNC!$Q$31</f>
        <v>0</v>
      </c>
      <c r="W162" s="5">
        <f>J162/[4]Formato_Análises_FNC!$Q$31</f>
        <v>0</v>
      </c>
      <c r="X162" s="5">
        <f>K162/[4]Formato_Análises_FNC!$Q$31</f>
        <v>0</v>
      </c>
    </row>
    <row r="163" spans="1:24" x14ac:dyDescent="0.25">
      <c r="A163" s="69" t="s">
        <v>35</v>
      </c>
      <c r="B163" s="72">
        <f>[4]TAB_DIN_FNC!B160</f>
        <v>0</v>
      </c>
      <c r="C163" s="72">
        <f>[4]TAB_DIN_FNC!C160</f>
        <v>21160943.72937924</v>
      </c>
      <c r="D163" s="72">
        <f>[4]TAB_DIN_FNC!D160</f>
        <v>1343322.7077353373</v>
      </c>
      <c r="E163" s="72">
        <v>0</v>
      </c>
      <c r="F163" s="72">
        <f>[4]TAB_DIN_FNC!E160</f>
        <v>0</v>
      </c>
      <c r="G163" s="72">
        <f>[4]TAB_DIN_FNC!F160</f>
        <v>0</v>
      </c>
      <c r="H163" s="72">
        <v>0</v>
      </c>
      <c r="I163" s="72">
        <f>[4]TAB_DIN_FNC!G160</f>
        <v>0</v>
      </c>
      <c r="J163" s="72">
        <f>[4]TAB_DIN_FNC!H160</f>
        <v>0</v>
      </c>
      <c r="K163" s="72">
        <v>0</v>
      </c>
      <c r="L163" s="70">
        <f t="shared" si="8"/>
        <v>22504266.437114578</v>
      </c>
      <c r="N163" s="69" t="s">
        <v>35</v>
      </c>
      <c r="O163" s="5">
        <f>B163/[4]Formato_Análises_FNC!$Q$31</f>
        <v>0</v>
      </c>
      <c r="P163" s="5">
        <f>C163/[4]Formato_Análises_FNC!$Q$31</f>
        <v>0.54278440576652764</v>
      </c>
      <c r="Q163" s="5">
        <f>D163/[4]Formato_Análises_FNC!$Q$31</f>
        <v>3.4456620980400726E-2</v>
      </c>
      <c r="R163" s="5">
        <f>E163/[4]Formato_Análises_FNC!$Q$31</f>
        <v>0</v>
      </c>
      <c r="S163" s="5">
        <f>F163/[4]Formato_Análises_FNC!$Q$31</f>
        <v>0</v>
      </c>
      <c r="T163" s="5">
        <f>G163/[4]Formato_Análises_FNC!$Q$31</f>
        <v>0</v>
      </c>
      <c r="U163" s="5">
        <f>H163/[4]Formato_Análises_FNC!$Q$31</f>
        <v>0</v>
      </c>
      <c r="V163" s="5">
        <f>I163/[4]Formato_Análises_FNC!$Q$31</f>
        <v>0</v>
      </c>
      <c r="W163" s="5">
        <f>J163/[4]Formato_Análises_FNC!$Q$31</f>
        <v>0</v>
      </c>
      <c r="X163" s="5">
        <f>K163/[4]Formato_Análises_FNC!$Q$31</f>
        <v>0</v>
      </c>
    </row>
    <row r="164" spans="1:24" x14ac:dyDescent="0.25">
      <c r="A164" s="69" t="s">
        <v>36</v>
      </c>
      <c r="B164" s="72">
        <f>[4]TAB_DIN_FNC!B161</f>
        <v>0</v>
      </c>
      <c r="C164" s="72">
        <f>[4]TAB_DIN_FNC!C161</f>
        <v>1498700.3675967248</v>
      </c>
      <c r="D164" s="72">
        <f>[4]TAB_DIN_FNC!D161</f>
        <v>0</v>
      </c>
      <c r="E164" s="72">
        <v>0</v>
      </c>
      <c r="F164" s="72">
        <f>[4]TAB_DIN_FNC!E161</f>
        <v>0</v>
      </c>
      <c r="G164" s="72">
        <f>[4]TAB_DIN_FNC!F161</f>
        <v>0</v>
      </c>
      <c r="H164" s="72">
        <v>0</v>
      </c>
      <c r="I164" s="72">
        <f>[4]TAB_DIN_FNC!G161</f>
        <v>0</v>
      </c>
      <c r="J164" s="72">
        <f>[4]TAB_DIN_FNC!H161</f>
        <v>0</v>
      </c>
      <c r="K164" s="72">
        <v>0</v>
      </c>
      <c r="L164" s="70">
        <f t="shared" si="8"/>
        <v>1498700.3675967248</v>
      </c>
      <c r="N164" s="69" t="s">
        <v>36</v>
      </c>
      <c r="O164" s="5">
        <f>B164/[4]Formato_Análises_FNC!$Q$31</f>
        <v>0</v>
      </c>
      <c r="P164" s="5">
        <f>C164/[4]Formato_Análises_FNC!$Q$31</f>
        <v>3.8442103473800414E-2</v>
      </c>
      <c r="Q164" s="5">
        <f>D164/[4]Formato_Análises_FNC!$Q$31</f>
        <v>0</v>
      </c>
      <c r="R164" s="5">
        <f>E164/[4]Formato_Análises_FNC!$Q$31</f>
        <v>0</v>
      </c>
      <c r="S164" s="5">
        <f>F164/[4]Formato_Análises_FNC!$Q$31</f>
        <v>0</v>
      </c>
      <c r="T164" s="5">
        <f>G164/[4]Formato_Análises_FNC!$Q$31</f>
        <v>0</v>
      </c>
      <c r="U164" s="5">
        <f>H164/[4]Formato_Análises_FNC!$Q$31</f>
        <v>0</v>
      </c>
      <c r="V164" s="5">
        <f>I164/[4]Formato_Análises_FNC!$Q$31</f>
        <v>0</v>
      </c>
      <c r="W164" s="5">
        <f>J164/[4]Formato_Análises_FNC!$Q$31</f>
        <v>0</v>
      </c>
      <c r="X164" s="5">
        <f>K164/[4]Formato_Análises_FNC!$Q$31</f>
        <v>0</v>
      </c>
    </row>
    <row r="165" spans="1:24" x14ac:dyDescent="0.25">
      <c r="A165" s="69" t="s">
        <v>37</v>
      </c>
      <c r="B165" s="72">
        <f>[4]TAB_DIN_FNC!B162</f>
        <v>0</v>
      </c>
      <c r="C165" s="72">
        <f>[4]TAB_DIN_FNC!C162</f>
        <v>0</v>
      </c>
      <c r="D165" s="72">
        <f>[4]TAB_DIN_FNC!D162</f>
        <v>0</v>
      </c>
      <c r="E165" s="72">
        <v>0</v>
      </c>
      <c r="F165" s="72">
        <f>[4]TAB_DIN_FNC!E162</f>
        <v>0</v>
      </c>
      <c r="G165" s="72">
        <f>[4]TAB_DIN_FNC!F162</f>
        <v>0</v>
      </c>
      <c r="H165" s="72">
        <v>0</v>
      </c>
      <c r="I165" s="72">
        <f>[4]TAB_DIN_FNC!G162</f>
        <v>0</v>
      </c>
      <c r="J165" s="72">
        <f>[4]TAB_DIN_FNC!H162</f>
        <v>0</v>
      </c>
      <c r="K165" s="72">
        <v>0</v>
      </c>
      <c r="L165" s="70">
        <f t="shared" si="8"/>
        <v>0</v>
      </c>
      <c r="N165" s="69" t="s">
        <v>37</v>
      </c>
      <c r="O165" s="5">
        <f>B165/[4]Formato_Análises_FNC!$Q$31</f>
        <v>0</v>
      </c>
      <c r="P165" s="5">
        <f>C165/[4]Formato_Análises_FNC!$Q$31</f>
        <v>0</v>
      </c>
      <c r="Q165" s="5">
        <f>D165/[4]Formato_Análises_FNC!$Q$31</f>
        <v>0</v>
      </c>
      <c r="R165" s="5">
        <f>E165/[4]Formato_Análises_FNC!$Q$31</f>
        <v>0</v>
      </c>
      <c r="S165" s="5">
        <f>F165/[4]Formato_Análises_FNC!$Q$31</f>
        <v>0</v>
      </c>
      <c r="T165" s="5">
        <f>G165/[4]Formato_Análises_FNC!$Q$31</f>
        <v>0</v>
      </c>
      <c r="U165" s="5">
        <f>H165/[4]Formato_Análises_FNC!$Q$31</f>
        <v>0</v>
      </c>
      <c r="V165" s="5">
        <f>I165/[4]Formato_Análises_FNC!$Q$31</f>
        <v>0</v>
      </c>
      <c r="W165" s="5">
        <f>J165/[4]Formato_Análises_FNC!$Q$31</f>
        <v>0</v>
      </c>
      <c r="X165" s="5">
        <f>K165/[4]Formato_Análises_FNC!$Q$31</f>
        <v>0</v>
      </c>
    </row>
    <row r="166" spans="1:24" x14ac:dyDescent="0.25">
      <c r="A166" s="69" t="s">
        <v>38</v>
      </c>
      <c r="B166" s="72">
        <f>[4]TAB_DIN_FNC!B163</f>
        <v>0</v>
      </c>
      <c r="C166" s="72">
        <f>[4]TAB_DIN_FNC!C163</f>
        <v>0</v>
      </c>
      <c r="D166" s="72">
        <f>[4]TAB_DIN_FNC!D163</f>
        <v>0</v>
      </c>
      <c r="E166" s="72">
        <v>0</v>
      </c>
      <c r="F166" s="72">
        <f>[4]TAB_DIN_FNC!E163</f>
        <v>0</v>
      </c>
      <c r="G166" s="72">
        <f>[4]TAB_DIN_FNC!F163</f>
        <v>0</v>
      </c>
      <c r="H166" s="72">
        <v>0</v>
      </c>
      <c r="I166" s="72">
        <f>[4]TAB_DIN_FNC!G163</f>
        <v>0</v>
      </c>
      <c r="J166" s="72">
        <f>[4]TAB_DIN_FNC!H163</f>
        <v>0</v>
      </c>
      <c r="K166" s="72">
        <v>0</v>
      </c>
      <c r="L166" s="70">
        <f t="shared" si="8"/>
        <v>0</v>
      </c>
      <c r="N166" s="69" t="s">
        <v>38</v>
      </c>
      <c r="O166" s="5">
        <f>B166/[4]Formato_Análises_FNC!$Q$31</f>
        <v>0</v>
      </c>
      <c r="P166" s="5">
        <f>C166/[4]Formato_Análises_FNC!$Q$31</f>
        <v>0</v>
      </c>
      <c r="Q166" s="5">
        <f>D166/[4]Formato_Análises_FNC!$Q$31</f>
        <v>0</v>
      </c>
      <c r="R166" s="5">
        <f>E166/[4]Formato_Análises_FNC!$Q$31</f>
        <v>0</v>
      </c>
      <c r="S166" s="5">
        <f>F166/[4]Formato_Análises_FNC!$Q$31</f>
        <v>0</v>
      </c>
      <c r="T166" s="5">
        <f>G166/[4]Formato_Análises_FNC!$Q$31</f>
        <v>0</v>
      </c>
      <c r="U166" s="5">
        <f>H166/[4]Formato_Análises_FNC!$Q$31</f>
        <v>0</v>
      </c>
      <c r="V166" s="5">
        <f>I166/[4]Formato_Análises_FNC!$Q$31</f>
        <v>0</v>
      </c>
      <c r="W166" s="5">
        <f>J166/[4]Formato_Análises_FNC!$Q$31</f>
        <v>0</v>
      </c>
      <c r="X166" s="5">
        <f>K166/[4]Formato_Análises_FNC!$Q$31</f>
        <v>0</v>
      </c>
    </row>
    <row r="167" spans="1:24" x14ac:dyDescent="0.25">
      <c r="A167" s="69" t="s">
        <v>39</v>
      </c>
      <c r="B167" s="72">
        <f>[4]TAB_DIN_FNC!B164</f>
        <v>0</v>
      </c>
      <c r="C167" s="72">
        <f>[4]TAB_DIN_FNC!C164</f>
        <v>0</v>
      </c>
      <c r="D167" s="72">
        <f>[4]TAB_DIN_FNC!D164</f>
        <v>0</v>
      </c>
      <c r="E167" s="72">
        <v>0</v>
      </c>
      <c r="F167" s="72">
        <f>[4]TAB_DIN_FNC!E164</f>
        <v>0</v>
      </c>
      <c r="G167" s="72">
        <f>[4]TAB_DIN_FNC!F164</f>
        <v>0</v>
      </c>
      <c r="H167" s="72">
        <v>0</v>
      </c>
      <c r="I167" s="72">
        <f>[4]TAB_DIN_FNC!G164</f>
        <v>0</v>
      </c>
      <c r="J167" s="72">
        <f>[4]TAB_DIN_FNC!H164</f>
        <v>0</v>
      </c>
      <c r="K167" s="72">
        <v>0</v>
      </c>
      <c r="L167" s="70">
        <f t="shared" si="8"/>
        <v>0</v>
      </c>
      <c r="N167" s="69" t="s">
        <v>39</v>
      </c>
      <c r="O167" s="5">
        <f>B167/[4]Formato_Análises_FNC!$Q$31</f>
        <v>0</v>
      </c>
      <c r="P167" s="5">
        <f>C167/[4]Formato_Análises_FNC!$Q$31</f>
        <v>0</v>
      </c>
      <c r="Q167" s="5">
        <f>D167/[4]Formato_Análises_FNC!$Q$31</f>
        <v>0</v>
      </c>
      <c r="R167" s="5">
        <f>E167/[4]Formato_Análises_FNC!$Q$31</f>
        <v>0</v>
      </c>
      <c r="S167" s="5">
        <f>F167/[4]Formato_Análises_FNC!$Q$31</f>
        <v>0</v>
      </c>
      <c r="T167" s="5">
        <f>G167/[4]Formato_Análises_FNC!$Q$31</f>
        <v>0</v>
      </c>
      <c r="U167" s="5">
        <f>H167/[4]Formato_Análises_FNC!$Q$31</f>
        <v>0</v>
      </c>
      <c r="V167" s="5">
        <f>I167/[4]Formato_Análises_FNC!$Q$31</f>
        <v>0</v>
      </c>
      <c r="W167" s="5">
        <f>J167/[4]Formato_Análises_FNC!$Q$31</f>
        <v>0</v>
      </c>
      <c r="X167" s="5">
        <f>K167/[4]Formato_Análises_FNC!$Q$31</f>
        <v>0</v>
      </c>
    </row>
    <row r="168" spans="1:24" x14ac:dyDescent="0.25">
      <c r="A168" s="69" t="s">
        <v>40</v>
      </c>
      <c r="B168" s="71">
        <f t="shared" ref="B168:K168" si="9">SUM(B141:B167)</f>
        <v>0</v>
      </c>
      <c r="C168" s="71">
        <f t="shared" si="9"/>
        <v>35314076.223437227</v>
      </c>
      <c r="D168" s="71">
        <f t="shared" si="9"/>
        <v>3671833.2915855255</v>
      </c>
      <c r="E168" s="71">
        <f t="shared" si="9"/>
        <v>0</v>
      </c>
      <c r="F168" s="71">
        <f t="shared" si="9"/>
        <v>0</v>
      </c>
      <c r="G168" s="71">
        <f t="shared" si="9"/>
        <v>0</v>
      </c>
      <c r="H168" s="71">
        <f t="shared" si="9"/>
        <v>0</v>
      </c>
      <c r="I168" s="71">
        <f t="shared" si="9"/>
        <v>0</v>
      </c>
      <c r="J168" s="71">
        <f t="shared" si="9"/>
        <v>0</v>
      </c>
      <c r="K168" s="71">
        <f t="shared" si="9"/>
        <v>0</v>
      </c>
      <c r="L168" s="70">
        <f t="shared" si="8"/>
        <v>38985909.515022755</v>
      </c>
      <c r="N168" s="69" t="s">
        <v>40</v>
      </c>
      <c r="O168" s="5">
        <f>B168/[4]Formato_Análises_FNC!$Q$31</f>
        <v>0</v>
      </c>
      <c r="P168" s="5">
        <f>C168/[4]Formato_Análises_FNC!$Q$31</f>
        <v>0.90581640040562272</v>
      </c>
      <c r="Q168" s="5">
        <f>D168/[4]Formato_Análises_FNC!$Q$31</f>
        <v>9.4183599594377249E-2</v>
      </c>
      <c r="R168" s="5">
        <f>E168/[4]Formato_Análises_FNC!$Q$31</f>
        <v>0</v>
      </c>
      <c r="S168" s="5">
        <f>F168/[4]Formato_Análises_FNC!$Q$31</f>
        <v>0</v>
      </c>
      <c r="T168" s="5">
        <f>G168/[4]Formato_Análises_FNC!$Q$31</f>
        <v>0</v>
      </c>
      <c r="U168" s="5">
        <f>H168/[4]Formato_Análises_FNC!$Q$31</f>
        <v>0</v>
      </c>
      <c r="V168" s="5">
        <f>I168/[4]Formato_Análises_FNC!$Q$31</f>
        <v>0</v>
      </c>
      <c r="W168" s="5">
        <f>J168/[4]Formato_Análises_FNC!$Q$31</f>
        <v>0</v>
      </c>
      <c r="X168" s="5">
        <f>K168/[4]Formato_Análises_FNC!$Q$31</f>
        <v>0</v>
      </c>
    </row>
    <row r="169" spans="1:24" x14ac:dyDescent="0.25">
      <c r="A169" s="69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N169" s="69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x14ac:dyDescent="0.25">
      <c r="A170" s="69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N170" s="69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x14ac:dyDescent="0.25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</row>
    <row r="172" spans="1:24" x14ac:dyDescent="0.25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</row>
    <row r="173" spans="1:24" x14ac:dyDescent="0.25">
      <c r="A173" s="69"/>
      <c r="B173" s="18">
        <v>2012</v>
      </c>
      <c r="C173" s="18">
        <v>2012</v>
      </c>
      <c r="D173" s="18">
        <v>2012</v>
      </c>
      <c r="E173" s="18">
        <v>2012</v>
      </c>
      <c r="F173" s="18">
        <v>2012</v>
      </c>
      <c r="G173" s="18">
        <v>2012</v>
      </c>
      <c r="H173" s="18">
        <v>2012</v>
      </c>
      <c r="I173" s="18">
        <v>2012</v>
      </c>
      <c r="J173" s="18">
        <v>2012</v>
      </c>
      <c r="K173" s="18">
        <v>2012</v>
      </c>
      <c r="O173" s="18">
        <v>2012</v>
      </c>
      <c r="P173" s="18">
        <v>2012</v>
      </c>
      <c r="Q173" s="18">
        <v>2012</v>
      </c>
      <c r="R173" s="18">
        <v>2012</v>
      </c>
      <c r="S173" s="18">
        <v>2012</v>
      </c>
      <c r="T173" s="18">
        <v>2012</v>
      </c>
      <c r="U173" s="18">
        <v>2012</v>
      </c>
      <c r="V173" s="18">
        <v>2012</v>
      </c>
      <c r="W173" s="18">
        <v>2012</v>
      </c>
      <c r="X173" s="18">
        <v>2012</v>
      </c>
    </row>
    <row r="174" spans="1:24" x14ac:dyDescent="0.25">
      <c r="A174" s="69"/>
      <c r="B174" s="69" t="s">
        <v>2</v>
      </c>
      <c r="C174" s="69" t="s">
        <v>3</v>
      </c>
      <c r="D174" s="69" t="s">
        <v>4</v>
      </c>
      <c r="E174" s="69" t="s">
        <v>5</v>
      </c>
      <c r="F174" s="69" t="s">
        <v>6</v>
      </c>
      <c r="G174" s="69" t="s">
        <v>7</v>
      </c>
      <c r="H174" s="69" t="s">
        <v>8</v>
      </c>
      <c r="I174" s="69" t="s">
        <v>9</v>
      </c>
      <c r="J174" s="69" t="s">
        <v>10</v>
      </c>
      <c r="K174" s="69" t="s">
        <v>11</v>
      </c>
      <c r="L174" s="69" t="s">
        <v>12</v>
      </c>
      <c r="O174" s="69" t="s">
        <v>2</v>
      </c>
      <c r="P174" s="69" t="s">
        <v>3</v>
      </c>
      <c r="Q174" s="69" t="s">
        <v>4</v>
      </c>
      <c r="R174" s="69" t="s">
        <v>5</v>
      </c>
      <c r="S174" s="69" t="s">
        <v>6</v>
      </c>
      <c r="T174" s="69" t="s">
        <v>7</v>
      </c>
      <c r="U174" s="69" t="s">
        <v>8</v>
      </c>
      <c r="V174" s="69" t="s">
        <v>9</v>
      </c>
      <c r="W174" s="69" t="s">
        <v>10</v>
      </c>
      <c r="X174" s="69" t="s">
        <v>11</v>
      </c>
    </row>
    <row r="175" spans="1:24" x14ac:dyDescent="0.25">
      <c r="A175" s="69" t="s">
        <v>13</v>
      </c>
      <c r="B175" s="76">
        <f>+[4]TAB_DIN_FNC!B173</f>
        <v>0</v>
      </c>
      <c r="C175" s="76">
        <f>+[4]TAB_DIN_FNC!C173</f>
        <v>1910365.8222048269</v>
      </c>
      <c r="D175" s="76">
        <f>+[4]TAB_DIN_FNC!D173</f>
        <v>0</v>
      </c>
      <c r="E175" s="76">
        <v>0</v>
      </c>
      <c r="F175" s="76">
        <f>+[4]TAB_DIN_FNC!E173</f>
        <v>0</v>
      </c>
      <c r="G175" s="76">
        <f>+[4]TAB_DIN_FNC!F173</f>
        <v>0</v>
      </c>
      <c r="H175" s="76">
        <v>0</v>
      </c>
      <c r="I175" s="76">
        <f>+[4]TAB_DIN_FNC!G173</f>
        <v>0</v>
      </c>
      <c r="J175" s="76">
        <f>+[4]TAB_DIN_FNC!H173</f>
        <v>0</v>
      </c>
      <c r="K175" s="76">
        <v>0</v>
      </c>
      <c r="L175" s="70">
        <f t="shared" ref="L175:L202" si="10">SUM(B175:K175)</f>
        <v>1910365.8222048269</v>
      </c>
      <c r="N175" s="69" t="s">
        <v>13</v>
      </c>
      <c r="O175" s="5">
        <f>B175/[4]Formato_Análises_FNC!$R$31</f>
        <v>0</v>
      </c>
      <c r="P175" s="5">
        <f>C175/[4]Formato_Análises_FNC!$R$31</f>
        <v>5.4558995714766724E-2</v>
      </c>
      <c r="Q175" s="5">
        <f>D175/[4]Formato_Análises_FNC!$R$31</f>
        <v>0</v>
      </c>
      <c r="R175" s="5">
        <f>E175/[4]Formato_Análises_FNC!$R$31</f>
        <v>0</v>
      </c>
      <c r="S175" s="5">
        <f>F175/[4]Formato_Análises_FNC!$R$31</f>
        <v>0</v>
      </c>
      <c r="T175" s="5">
        <f>G175/[4]Formato_Análises_FNC!$R$31</f>
        <v>0</v>
      </c>
      <c r="U175" s="5">
        <f>H175/[4]Formato_Análises_FNC!$R$31</f>
        <v>0</v>
      </c>
      <c r="V175" s="5">
        <f>I175/[4]Formato_Análises_FNC!$R$31</f>
        <v>0</v>
      </c>
      <c r="W175" s="5">
        <f>J175/[4]Formato_Análises_FNC!$R$31</f>
        <v>0</v>
      </c>
      <c r="X175" s="5">
        <f>K175/[4]Formato_Análises_FNC!$R$31</f>
        <v>0</v>
      </c>
    </row>
    <row r="176" spans="1:24" x14ac:dyDescent="0.25">
      <c r="A176" s="69" t="s">
        <v>14</v>
      </c>
      <c r="B176" s="76">
        <f>+[4]TAB_DIN_FNC!B174</f>
        <v>0</v>
      </c>
      <c r="C176" s="76">
        <f>+[4]TAB_DIN_FNC!C174</f>
        <v>0</v>
      </c>
      <c r="D176" s="76">
        <f>+[4]TAB_DIN_FNC!D174</f>
        <v>0</v>
      </c>
      <c r="E176" s="76">
        <v>0</v>
      </c>
      <c r="F176" s="76">
        <f>+[4]TAB_DIN_FNC!E174</f>
        <v>0</v>
      </c>
      <c r="G176" s="76">
        <f>+[4]TAB_DIN_FNC!F174</f>
        <v>0</v>
      </c>
      <c r="H176" s="76">
        <v>0</v>
      </c>
      <c r="I176" s="76">
        <f>+[4]TAB_DIN_FNC!G174</f>
        <v>0</v>
      </c>
      <c r="J176" s="76">
        <f>+[4]TAB_DIN_FNC!H174</f>
        <v>0</v>
      </c>
      <c r="K176" s="76">
        <v>0</v>
      </c>
      <c r="L176" s="70">
        <f t="shared" si="10"/>
        <v>0</v>
      </c>
      <c r="N176" s="69" t="s">
        <v>14</v>
      </c>
      <c r="O176" s="5">
        <f>B176/[4]Formato_Análises_FNC!$R$31</f>
        <v>0</v>
      </c>
      <c r="P176" s="5">
        <f>C176/[4]Formato_Análises_FNC!$R$31</f>
        <v>0</v>
      </c>
      <c r="Q176" s="5">
        <f>D176/[4]Formato_Análises_FNC!$R$31</f>
        <v>0</v>
      </c>
      <c r="R176" s="5">
        <f>E176/[4]Formato_Análises_FNC!$R$31</f>
        <v>0</v>
      </c>
      <c r="S176" s="5">
        <f>F176/[4]Formato_Análises_FNC!$R$31</f>
        <v>0</v>
      </c>
      <c r="T176" s="5">
        <f>G176/[4]Formato_Análises_FNC!$R$31</f>
        <v>0</v>
      </c>
      <c r="U176" s="5">
        <f>H176/[4]Formato_Análises_FNC!$R$31</f>
        <v>0</v>
      </c>
      <c r="V176" s="5">
        <f>I176/[4]Formato_Análises_FNC!$R$31</f>
        <v>0</v>
      </c>
      <c r="W176" s="5">
        <f>J176/[4]Formato_Análises_FNC!$R$31</f>
        <v>0</v>
      </c>
      <c r="X176" s="5">
        <f>K176/[4]Formato_Análises_FNC!$R$31</f>
        <v>0</v>
      </c>
    </row>
    <row r="177" spans="1:24" x14ac:dyDescent="0.25">
      <c r="A177" s="69" t="s">
        <v>15</v>
      </c>
      <c r="B177" s="76">
        <f>+[4]TAB_DIN_FNC!B175</f>
        <v>0</v>
      </c>
      <c r="C177" s="76">
        <f>+[4]TAB_DIN_FNC!C175</f>
        <v>0</v>
      </c>
      <c r="D177" s="76">
        <f>+[4]TAB_DIN_FNC!D175</f>
        <v>0</v>
      </c>
      <c r="E177" s="76">
        <v>0</v>
      </c>
      <c r="F177" s="76">
        <f>+[4]TAB_DIN_FNC!E175</f>
        <v>0</v>
      </c>
      <c r="G177" s="76">
        <f>+[4]TAB_DIN_FNC!F175</f>
        <v>0</v>
      </c>
      <c r="H177" s="76">
        <v>0</v>
      </c>
      <c r="I177" s="76">
        <f>+[4]TAB_DIN_FNC!G175</f>
        <v>0</v>
      </c>
      <c r="J177" s="76">
        <f>+[4]TAB_DIN_FNC!H175</f>
        <v>0</v>
      </c>
      <c r="K177" s="76">
        <v>0</v>
      </c>
      <c r="L177" s="70">
        <f t="shared" si="10"/>
        <v>0</v>
      </c>
      <c r="N177" s="69" t="s">
        <v>15</v>
      </c>
      <c r="O177" s="5">
        <f>B177/[4]Formato_Análises_FNC!$R$31</f>
        <v>0</v>
      </c>
      <c r="P177" s="5">
        <f>C177/[4]Formato_Análises_FNC!$R$31</f>
        <v>0</v>
      </c>
      <c r="Q177" s="5">
        <f>D177/[4]Formato_Análises_FNC!$R$31</f>
        <v>0</v>
      </c>
      <c r="R177" s="5">
        <f>E177/[4]Formato_Análises_FNC!$R$31</f>
        <v>0</v>
      </c>
      <c r="S177" s="5">
        <f>F177/[4]Formato_Análises_FNC!$R$31</f>
        <v>0</v>
      </c>
      <c r="T177" s="5">
        <f>G177/[4]Formato_Análises_FNC!$R$31</f>
        <v>0</v>
      </c>
      <c r="U177" s="5">
        <f>H177/[4]Formato_Análises_FNC!$R$31</f>
        <v>0</v>
      </c>
      <c r="V177" s="5">
        <f>I177/[4]Formato_Análises_FNC!$R$31</f>
        <v>0</v>
      </c>
      <c r="W177" s="5">
        <f>J177/[4]Formato_Análises_FNC!$R$31</f>
        <v>0</v>
      </c>
      <c r="X177" s="5">
        <f>K177/[4]Formato_Análises_FNC!$R$31</f>
        <v>0</v>
      </c>
    </row>
    <row r="178" spans="1:24" x14ac:dyDescent="0.25">
      <c r="A178" s="69" t="s">
        <v>16</v>
      </c>
      <c r="B178" s="76">
        <f>+[4]TAB_DIN_FNC!B176</f>
        <v>0</v>
      </c>
      <c r="C178" s="76">
        <f>+[4]TAB_DIN_FNC!C176</f>
        <v>0</v>
      </c>
      <c r="D178" s="76">
        <f>+[4]TAB_DIN_FNC!D176</f>
        <v>0</v>
      </c>
      <c r="E178" s="76">
        <v>0</v>
      </c>
      <c r="F178" s="76">
        <f>+[4]TAB_DIN_FNC!E176</f>
        <v>0</v>
      </c>
      <c r="G178" s="76">
        <f>+[4]TAB_DIN_FNC!F176</f>
        <v>0</v>
      </c>
      <c r="H178" s="76">
        <v>0</v>
      </c>
      <c r="I178" s="76">
        <f>+[4]TAB_DIN_FNC!G176</f>
        <v>0</v>
      </c>
      <c r="J178" s="76">
        <f>+[4]TAB_DIN_FNC!H176</f>
        <v>0</v>
      </c>
      <c r="K178" s="76">
        <v>0</v>
      </c>
      <c r="L178" s="70">
        <f t="shared" si="10"/>
        <v>0</v>
      </c>
      <c r="N178" s="69" t="s">
        <v>16</v>
      </c>
      <c r="O178" s="5">
        <f>B178/[4]Formato_Análises_FNC!$R$31</f>
        <v>0</v>
      </c>
      <c r="P178" s="5">
        <f>C178/[4]Formato_Análises_FNC!$R$31</f>
        <v>0</v>
      </c>
      <c r="Q178" s="5">
        <f>D178/[4]Formato_Análises_FNC!$R$31</f>
        <v>0</v>
      </c>
      <c r="R178" s="5">
        <f>E178/[4]Formato_Análises_FNC!$R$31</f>
        <v>0</v>
      </c>
      <c r="S178" s="5">
        <f>F178/[4]Formato_Análises_FNC!$R$31</f>
        <v>0</v>
      </c>
      <c r="T178" s="5">
        <f>G178/[4]Formato_Análises_FNC!$R$31</f>
        <v>0</v>
      </c>
      <c r="U178" s="5">
        <f>H178/[4]Formato_Análises_FNC!$R$31</f>
        <v>0</v>
      </c>
      <c r="V178" s="5">
        <f>I178/[4]Formato_Análises_FNC!$R$31</f>
        <v>0</v>
      </c>
      <c r="W178" s="5">
        <f>J178/[4]Formato_Análises_FNC!$R$31</f>
        <v>0</v>
      </c>
      <c r="X178" s="5">
        <f>K178/[4]Formato_Análises_FNC!$R$31</f>
        <v>0</v>
      </c>
    </row>
    <row r="179" spans="1:24" x14ac:dyDescent="0.25">
      <c r="A179" s="69" t="s">
        <v>17</v>
      </c>
      <c r="B179" s="76">
        <f>+[4]TAB_DIN_FNC!B177</f>
        <v>0</v>
      </c>
      <c r="C179" s="76">
        <f>+[4]TAB_DIN_FNC!C177</f>
        <v>0</v>
      </c>
      <c r="D179" s="76">
        <f>+[4]TAB_DIN_FNC!D177</f>
        <v>545900.30146066856</v>
      </c>
      <c r="E179" s="76">
        <v>0</v>
      </c>
      <c r="F179" s="76">
        <f>+[4]TAB_DIN_FNC!E177</f>
        <v>0</v>
      </c>
      <c r="G179" s="76">
        <f>+[4]TAB_DIN_FNC!F177</f>
        <v>0</v>
      </c>
      <c r="H179" s="76">
        <v>0</v>
      </c>
      <c r="I179" s="76">
        <f>+[4]TAB_DIN_FNC!G177</f>
        <v>0</v>
      </c>
      <c r="J179" s="76">
        <f>+[4]TAB_DIN_FNC!H177</f>
        <v>0</v>
      </c>
      <c r="K179" s="76">
        <v>0</v>
      </c>
      <c r="L179" s="70">
        <f t="shared" si="10"/>
        <v>545900.30146066856</v>
      </c>
      <c r="N179" s="69" t="s">
        <v>17</v>
      </c>
      <c r="O179" s="5">
        <f>B179/[4]Formato_Análises_FNC!$R$31</f>
        <v>0</v>
      </c>
      <c r="P179" s="5">
        <f>C179/[4]Formato_Análises_FNC!$R$31</f>
        <v>0</v>
      </c>
      <c r="Q179" s="5">
        <f>D179/[4]Formato_Análises_FNC!$R$31</f>
        <v>1.5590611945573795E-2</v>
      </c>
      <c r="R179" s="5">
        <f>E179/[4]Formato_Análises_FNC!$R$31</f>
        <v>0</v>
      </c>
      <c r="S179" s="5">
        <f>F179/[4]Formato_Análises_FNC!$R$31</f>
        <v>0</v>
      </c>
      <c r="T179" s="5">
        <f>G179/[4]Formato_Análises_FNC!$R$31</f>
        <v>0</v>
      </c>
      <c r="U179" s="5">
        <f>H179/[4]Formato_Análises_FNC!$R$31</f>
        <v>0</v>
      </c>
      <c r="V179" s="5">
        <f>I179/[4]Formato_Análises_FNC!$R$31</f>
        <v>0</v>
      </c>
      <c r="W179" s="5">
        <f>J179/[4]Formato_Análises_FNC!$R$31</f>
        <v>0</v>
      </c>
      <c r="X179" s="5">
        <f>K179/[4]Formato_Análises_FNC!$R$31</f>
        <v>0</v>
      </c>
    </row>
    <row r="180" spans="1:24" x14ac:dyDescent="0.25">
      <c r="A180" s="69" t="s">
        <v>18</v>
      </c>
      <c r="B180" s="76">
        <f>+[4]TAB_DIN_FNC!B178</f>
        <v>0</v>
      </c>
      <c r="C180" s="76">
        <f>+[4]TAB_DIN_FNC!C178</f>
        <v>0</v>
      </c>
      <c r="D180" s="76">
        <f>+[4]TAB_DIN_FNC!D178</f>
        <v>0</v>
      </c>
      <c r="E180" s="76">
        <v>0</v>
      </c>
      <c r="F180" s="76">
        <f>+[4]TAB_DIN_FNC!E178</f>
        <v>0</v>
      </c>
      <c r="G180" s="76">
        <f>+[4]TAB_DIN_FNC!F178</f>
        <v>0</v>
      </c>
      <c r="H180" s="76">
        <v>0</v>
      </c>
      <c r="I180" s="76">
        <f>+[4]TAB_DIN_FNC!G178</f>
        <v>0</v>
      </c>
      <c r="J180" s="76">
        <f>+[4]TAB_DIN_FNC!H178</f>
        <v>0</v>
      </c>
      <c r="K180" s="76">
        <v>0</v>
      </c>
      <c r="L180" s="70">
        <f t="shared" si="10"/>
        <v>0</v>
      </c>
      <c r="N180" s="69" t="s">
        <v>18</v>
      </c>
      <c r="O180" s="5">
        <f>B180/[4]Formato_Análises_FNC!$R$31</f>
        <v>0</v>
      </c>
      <c r="P180" s="5">
        <f>C180/[4]Formato_Análises_FNC!$R$31</f>
        <v>0</v>
      </c>
      <c r="Q180" s="5">
        <f>D180/[4]Formato_Análises_FNC!$R$31</f>
        <v>0</v>
      </c>
      <c r="R180" s="5">
        <f>E180/[4]Formato_Análises_FNC!$R$31</f>
        <v>0</v>
      </c>
      <c r="S180" s="5">
        <f>F180/[4]Formato_Análises_FNC!$R$31</f>
        <v>0</v>
      </c>
      <c r="T180" s="5">
        <f>G180/[4]Formato_Análises_FNC!$R$31</f>
        <v>0</v>
      </c>
      <c r="U180" s="5">
        <f>H180/[4]Formato_Análises_FNC!$R$31</f>
        <v>0</v>
      </c>
      <c r="V180" s="5">
        <f>I180/[4]Formato_Análises_FNC!$R$31</f>
        <v>0</v>
      </c>
      <c r="W180" s="5">
        <f>J180/[4]Formato_Análises_FNC!$R$31</f>
        <v>0</v>
      </c>
      <c r="X180" s="5">
        <f>K180/[4]Formato_Análises_FNC!$R$31</f>
        <v>0</v>
      </c>
    </row>
    <row r="181" spans="1:24" x14ac:dyDescent="0.25">
      <c r="A181" s="69" t="s">
        <v>19</v>
      </c>
      <c r="B181" s="76">
        <f>+[4]TAB_DIN_FNC!B179</f>
        <v>0</v>
      </c>
      <c r="C181" s="76">
        <f>+[4]TAB_DIN_FNC!C179</f>
        <v>0</v>
      </c>
      <c r="D181" s="76">
        <f>+[4]TAB_DIN_FNC!D179</f>
        <v>0</v>
      </c>
      <c r="E181" s="76">
        <v>0</v>
      </c>
      <c r="F181" s="76">
        <f>+[4]TAB_DIN_FNC!E179</f>
        <v>0</v>
      </c>
      <c r="G181" s="76">
        <f>+[4]TAB_DIN_FNC!F179</f>
        <v>0</v>
      </c>
      <c r="H181" s="76">
        <v>0</v>
      </c>
      <c r="I181" s="76">
        <f>+[4]TAB_DIN_FNC!G179</f>
        <v>0</v>
      </c>
      <c r="J181" s="76">
        <f>+[4]TAB_DIN_FNC!H179</f>
        <v>0</v>
      </c>
      <c r="K181" s="76">
        <v>0</v>
      </c>
      <c r="L181" s="70">
        <f t="shared" si="10"/>
        <v>0</v>
      </c>
      <c r="N181" s="69" t="s">
        <v>19</v>
      </c>
      <c r="O181" s="5">
        <f>B181/[4]Formato_Análises_FNC!$R$31</f>
        <v>0</v>
      </c>
      <c r="P181" s="5">
        <f>C181/[4]Formato_Análises_FNC!$R$31</f>
        <v>0</v>
      </c>
      <c r="Q181" s="5">
        <f>D181/[4]Formato_Análises_FNC!$R$31</f>
        <v>0</v>
      </c>
      <c r="R181" s="5">
        <f>E181/[4]Formato_Análises_FNC!$R$31</f>
        <v>0</v>
      </c>
      <c r="S181" s="5">
        <f>F181/[4]Formato_Análises_FNC!$R$31</f>
        <v>0</v>
      </c>
      <c r="T181" s="5">
        <f>G181/[4]Formato_Análises_FNC!$R$31</f>
        <v>0</v>
      </c>
      <c r="U181" s="5">
        <f>H181/[4]Formato_Análises_FNC!$R$31</f>
        <v>0</v>
      </c>
      <c r="V181" s="5">
        <f>I181/[4]Formato_Análises_FNC!$R$31</f>
        <v>0</v>
      </c>
      <c r="W181" s="5">
        <f>J181/[4]Formato_Análises_FNC!$R$31</f>
        <v>0</v>
      </c>
      <c r="X181" s="5">
        <f>K181/[4]Formato_Análises_FNC!$R$31</f>
        <v>0</v>
      </c>
    </row>
    <row r="182" spans="1:24" x14ac:dyDescent="0.25">
      <c r="A182" s="69" t="s">
        <v>20</v>
      </c>
      <c r="B182" s="76">
        <f>+[4]TAB_DIN_FNC!B180</f>
        <v>0</v>
      </c>
      <c r="C182" s="76">
        <f>+[4]TAB_DIN_FNC!C180</f>
        <v>0</v>
      </c>
      <c r="D182" s="76">
        <f>+[4]TAB_DIN_FNC!D180</f>
        <v>0</v>
      </c>
      <c r="E182" s="76">
        <v>0</v>
      </c>
      <c r="F182" s="76">
        <f>+[4]TAB_DIN_FNC!E180</f>
        <v>0</v>
      </c>
      <c r="G182" s="76">
        <f>+[4]TAB_DIN_FNC!F180</f>
        <v>0</v>
      </c>
      <c r="H182" s="76">
        <v>0</v>
      </c>
      <c r="I182" s="76">
        <f>+[4]TAB_DIN_FNC!G180</f>
        <v>0</v>
      </c>
      <c r="J182" s="76">
        <f>+[4]TAB_DIN_FNC!H180</f>
        <v>0</v>
      </c>
      <c r="K182" s="76">
        <v>0</v>
      </c>
      <c r="L182" s="70">
        <f t="shared" si="10"/>
        <v>0</v>
      </c>
      <c r="N182" s="69" t="s">
        <v>20</v>
      </c>
      <c r="O182" s="5">
        <f>B182/[4]Formato_Análises_FNC!$R$31</f>
        <v>0</v>
      </c>
      <c r="P182" s="5">
        <f>C182/[4]Formato_Análises_FNC!$R$31</f>
        <v>0</v>
      </c>
      <c r="Q182" s="5">
        <f>D182/[4]Formato_Análises_FNC!$R$31</f>
        <v>0</v>
      </c>
      <c r="R182" s="5">
        <f>E182/[4]Formato_Análises_FNC!$R$31</f>
        <v>0</v>
      </c>
      <c r="S182" s="5">
        <f>F182/[4]Formato_Análises_FNC!$R$31</f>
        <v>0</v>
      </c>
      <c r="T182" s="5">
        <f>G182/[4]Formato_Análises_FNC!$R$31</f>
        <v>0</v>
      </c>
      <c r="U182" s="5">
        <f>H182/[4]Formato_Análises_FNC!$R$31</f>
        <v>0</v>
      </c>
      <c r="V182" s="5">
        <f>I182/[4]Formato_Análises_FNC!$R$31</f>
        <v>0</v>
      </c>
      <c r="W182" s="5">
        <f>J182/[4]Formato_Análises_FNC!$R$31</f>
        <v>0</v>
      </c>
      <c r="X182" s="5">
        <f>K182/[4]Formato_Análises_FNC!$R$31</f>
        <v>0</v>
      </c>
    </row>
    <row r="183" spans="1:24" x14ac:dyDescent="0.25">
      <c r="A183" s="69" t="s">
        <v>21</v>
      </c>
      <c r="B183" s="76">
        <f>+[4]TAB_DIN_FNC!B181</f>
        <v>0</v>
      </c>
      <c r="C183" s="76">
        <f>+[4]TAB_DIN_FNC!C181</f>
        <v>0</v>
      </c>
      <c r="D183" s="76">
        <f>+[4]TAB_DIN_FNC!D181</f>
        <v>0</v>
      </c>
      <c r="E183" s="76">
        <v>0</v>
      </c>
      <c r="F183" s="76">
        <f>+[4]TAB_DIN_FNC!E181</f>
        <v>0</v>
      </c>
      <c r="G183" s="76">
        <f>+[4]TAB_DIN_FNC!F181</f>
        <v>0</v>
      </c>
      <c r="H183" s="76">
        <v>0</v>
      </c>
      <c r="I183" s="76">
        <f>+[4]TAB_DIN_FNC!G181</f>
        <v>0</v>
      </c>
      <c r="J183" s="76">
        <f>+[4]TAB_DIN_FNC!H181</f>
        <v>0</v>
      </c>
      <c r="K183" s="76">
        <v>0</v>
      </c>
      <c r="L183" s="70">
        <f t="shared" si="10"/>
        <v>0</v>
      </c>
      <c r="N183" s="69" t="s">
        <v>21</v>
      </c>
      <c r="O183" s="5">
        <f>B183/[4]Formato_Análises_FNC!$R$31</f>
        <v>0</v>
      </c>
      <c r="P183" s="5">
        <f>C183/[4]Formato_Análises_FNC!$R$31</f>
        <v>0</v>
      </c>
      <c r="Q183" s="5">
        <f>D183/[4]Formato_Análises_FNC!$R$31</f>
        <v>0</v>
      </c>
      <c r="R183" s="5">
        <f>E183/[4]Formato_Análises_FNC!$R$31</f>
        <v>0</v>
      </c>
      <c r="S183" s="5">
        <f>F183/[4]Formato_Análises_FNC!$R$31</f>
        <v>0</v>
      </c>
      <c r="T183" s="5">
        <f>G183/[4]Formato_Análises_FNC!$R$31</f>
        <v>0</v>
      </c>
      <c r="U183" s="5">
        <f>H183/[4]Formato_Análises_FNC!$R$31</f>
        <v>0</v>
      </c>
      <c r="V183" s="5">
        <f>I183/[4]Formato_Análises_FNC!$R$31</f>
        <v>0</v>
      </c>
      <c r="W183" s="5">
        <f>J183/[4]Formato_Análises_FNC!$R$31</f>
        <v>0</v>
      </c>
      <c r="X183" s="5">
        <f>K183/[4]Formato_Análises_FNC!$R$31</f>
        <v>0</v>
      </c>
    </row>
    <row r="184" spans="1:24" x14ac:dyDescent="0.25">
      <c r="A184" s="69" t="s">
        <v>22</v>
      </c>
      <c r="B184" s="76">
        <f>+[4]TAB_DIN_FNC!B182</f>
        <v>0</v>
      </c>
      <c r="C184" s="76">
        <f>+[4]TAB_DIN_FNC!C182</f>
        <v>0</v>
      </c>
      <c r="D184" s="76">
        <f>+[4]TAB_DIN_FNC!D182</f>
        <v>424437.48438566981</v>
      </c>
      <c r="E184" s="76">
        <v>0</v>
      </c>
      <c r="F184" s="76">
        <f>+[4]TAB_DIN_FNC!E182</f>
        <v>0</v>
      </c>
      <c r="G184" s="76">
        <f>+[4]TAB_DIN_FNC!F182</f>
        <v>341187.68841291784</v>
      </c>
      <c r="H184" s="76">
        <v>0</v>
      </c>
      <c r="I184" s="76">
        <f>+[4]TAB_DIN_FNC!G182</f>
        <v>0</v>
      </c>
      <c r="J184" s="76">
        <f>+[4]TAB_DIN_FNC!H182</f>
        <v>0</v>
      </c>
      <c r="K184" s="76">
        <v>0</v>
      </c>
      <c r="L184" s="70">
        <f t="shared" si="10"/>
        <v>765625.17279858771</v>
      </c>
      <c r="N184" s="69" t="s">
        <v>22</v>
      </c>
      <c r="O184" s="5">
        <f>B184/[4]Formato_Análises_FNC!$R$31</f>
        <v>0</v>
      </c>
      <c r="P184" s="5">
        <f>C184/[4]Formato_Análises_FNC!$R$31</f>
        <v>0</v>
      </c>
      <c r="Q184" s="5">
        <f>D184/[4]Formato_Análises_FNC!$R$31</f>
        <v>1.2121700787683626E-2</v>
      </c>
      <c r="R184" s="5">
        <f>E184/[4]Formato_Análises_FNC!$R$31</f>
        <v>0</v>
      </c>
      <c r="S184" s="5">
        <f>F184/[4]Formato_Análises_FNC!$R$31</f>
        <v>0</v>
      </c>
      <c r="T184" s="5">
        <f>G184/[4]Formato_Análises_FNC!$R$31</f>
        <v>9.7441324659836223E-3</v>
      </c>
      <c r="U184" s="5">
        <f>H184/[4]Formato_Análises_FNC!$R$31</f>
        <v>0</v>
      </c>
      <c r="V184" s="5">
        <f>I184/[4]Formato_Análises_FNC!$R$31</f>
        <v>0</v>
      </c>
      <c r="W184" s="5">
        <f>J184/[4]Formato_Análises_FNC!$R$31</f>
        <v>0</v>
      </c>
      <c r="X184" s="5">
        <f>K184/[4]Formato_Análises_FNC!$R$31</f>
        <v>0</v>
      </c>
    </row>
    <row r="185" spans="1:24" x14ac:dyDescent="0.25">
      <c r="A185" s="69" t="s">
        <v>23</v>
      </c>
      <c r="B185" s="76">
        <f>+[4]TAB_DIN_FNC!B183</f>
        <v>0</v>
      </c>
      <c r="C185" s="76">
        <f>+[4]TAB_DIN_FNC!C183</f>
        <v>0</v>
      </c>
      <c r="D185" s="76">
        <f>+[4]TAB_DIN_FNC!D183</f>
        <v>0</v>
      </c>
      <c r="E185" s="76">
        <v>0</v>
      </c>
      <c r="F185" s="76">
        <f>+[4]TAB_DIN_FNC!E183</f>
        <v>0</v>
      </c>
      <c r="G185" s="76">
        <f>+[4]TAB_DIN_FNC!F183</f>
        <v>0</v>
      </c>
      <c r="H185" s="76">
        <v>0</v>
      </c>
      <c r="I185" s="76">
        <f>+[4]TAB_DIN_FNC!G183</f>
        <v>0</v>
      </c>
      <c r="J185" s="76">
        <f>+[4]TAB_DIN_FNC!H183</f>
        <v>0</v>
      </c>
      <c r="K185" s="76">
        <v>0</v>
      </c>
      <c r="L185" s="70">
        <f t="shared" si="10"/>
        <v>0</v>
      </c>
      <c r="N185" s="69" t="s">
        <v>23</v>
      </c>
      <c r="O185" s="5">
        <f>B185/[4]Formato_Análises_FNC!$R$31</f>
        <v>0</v>
      </c>
      <c r="P185" s="5">
        <f>C185/[4]Formato_Análises_FNC!$R$31</f>
        <v>0</v>
      </c>
      <c r="Q185" s="5">
        <f>D185/[4]Formato_Análises_FNC!$R$31</f>
        <v>0</v>
      </c>
      <c r="R185" s="5">
        <f>E185/[4]Formato_Análises_FNC!$R$31</f>
        <v>0</v>
      </c>
      <c r="S185" s="5">
        <f>F185/[4]Formato_Análises_FNC!$R$31</f>
        <v>0</v>
      </c>
      <c r="T185" s="5">
        <f>G185/[4]Formato_Análises_FNC!$R$31</f>
        <v>0</v>
      </c>
      <c r="U185" s="5">
        <f>H185/[4]Formato_Análises_FNC!$R$31</f>
        <v>0</v>
      </c>
      <c r="V185" s="5">
        <f>I185/[4]Formato_Análises_FNC!$R$31</f>
        <v>0</v>
      </c>
      <c r="W185" s="5">
        <f>J185/[4]Formato_Análises_FNC!$R$31</f>
        <v>0</v>
      </c>
      <c r="X185" s="5">
        <f>K185/[4]Formato_Análises_FNC!$R$31</f>
        <v>0</v>
      </c>
    </row>
    <row r="186" spans="1:24" x14ac:dyDescent="0.25">
      <c r="A186" s="69" t="s">
        <v>24</v>
      </c>
      <c r="B186" s="76">
        <f>+[4]TAB_DIN_FNC!B184</f>
        <v>0</v>
      </c>
      <c r="C186" s="76">
        <f>+[4]TAB_DIN_FNC!C184</f>
        <v>0</v>
      </c>
      <c r="D186" s="76">
        <f>+[4]TAB_DIN_FNC!D184</f>
        <v>0</v>
      </c>
      <c r="E186" s="76">
        <v>0</v>
      </c>
      <c r="F186" s="76">
        <f>+[4]TAB_DIN_FNC!E184</f>
        <v>0</v>
      </c>
      <c r="G186" s="76">
        <f>+[4]TAB_DIN_FNC!F184</f>
        <v>0</v>
      </c>
      <c r="H186" s="76">
        <v>0</v>
      </c>
      <c r="I186" s="76">
        <f>+[4]TAB_DIN_FNC!G184</f>
        <v>0</v>
      </c>
      <c r="J186" s="76">
        <f>+[4]TAB_DIN_FNC!H184</f>
        <v>0</v>
      </c>
      <c r="K186" s="76">
        <v>0</v>
      </c>
      <c r="L186" s="70">
        <f t="shared" si="10"/>
        <v>0</v>
      </c>
      <c r="N186" s="69" t="s">
        <v>24</v>
      </c>
      <c r="O186" s="5">
        <f>B186/[4]Formato_Análises_FNC!$R$31</f>
        <v>0</v>
      </c>
      <c r="P186" s="5">
        <f>C186/[4]Formato_Análises_FNC!$R$31</f>
        <v>0</v>
      </c>
      <c r="Q186" s="5">
        <f>D186/[4]Formato_Análises_FNC!$R$31</f>
        <v>0</v>
      </c>
      <c r="R186" s="5">
        <f>E186/[4]Formato_Análises_FNC!$R$31</f>
        <v>0</v>
      </c>
      <c r="S186" s="5">
        <f>F186/[4]Formato_Análises_FNC!$R$31</f>
        <v>0</v>
      </c>
      <c r="T186" s="5">
        <f>G186/[4]Formato_Análises_FNC!$R$31</f>
        <v>0</v>
      </c>
      <c r="U186" s="5">
        <f>H186/[4]Formato_Análises_FNC!$R$31</f>
        <v>0</v>
      </c>
      <c r="V186" s="5">
        <f>I186/[4]Formato_Análises_FNC!$R$31</f>
        <v>0</v>
      </c>
      <c r="W186" s="5">
        <f>J186/[4]Formato_Análises_FNC!$R$31</f>
        <v>0</v>
      </c>
      <c r="X186" s="5">
        <f>K186/[4]Formato_Análises_FNC!$R$31</f>
        <v>0</v>
      </c>
    </row>
    <row r="187" spans="1:24" x14ac:dyDescent="0.25">
      <c r="A187" s="69" t="s">
        <v>25</v>
      </c>
      <c r="B187" s="76">
        <f>+[4]TAB_DIN_FNC!B185</f>
        <v>0</v>
      </c>
      <c r="C187" s="76">
        <f>+[4]TAB_DIN_FNC!C185</f>
        <v>4094252.2609550143</v>
      </c>
      <c r="D187" s="76">
        <f>+[4]TAB_DIN_FNC!D185</f>
        <v>1364750.7536516713</v>
      </c>
      <c r="E187" s="76">
        <v>0</v>
      </c>
      <c r="F187" s="76">
        <f>+[4]TAB_DIN_FNC!E185</f>
        <v>0</v>
      </c>
      <c r="G187" s="76">
        <f>+[4]TAB_DIN_FNC!F185</f>
        <v>0</v>
      </c>
      <c r="H187" s="76">
        <v>0</v>
      </c>
      <c r="I187" s="76">
        <f>+[4]TAB_DIN_FNC!G185</f>
        <v>0</v>
      </c>
      <c r="J187" s="76">
        <f>+[4]TAB_DIN_FNC!H185</f>
        <v>0</v>
      </c>
      <c r="K187" s="76">
        <v>0</v>
      </c>
      <c r="L187" s="70">
        <f t="shared" si="10"/>
        <v>5459003.0146066854</v>
      </c>
      <c r="N187" s="69" t="s">
        <v>25</v>
      </c>
      <c r="O187" s="5">
        <f>B187/[4]Formato_Análises_FNC!$R$31</f>
        <v>0</v>
      </c>
      <c r="P187" s="5">
        <f>C187/[4]Formato_Análises_FNC!$R$31</f>
        <v>0.11692958959180347</v>
      </c>
      <c r="Q187" s="5">
        <f>D187/[4]Formato_Análises_FNC!$R$31</f>
        <v>3.8976529863934489E-2</v>
      </c>
      <c r="R187" s="5">
        <f>E187/[4]Formato_Análises_FNC!$R$31</f>
        <v>0</v>
      </c>
      <c r="S187" s="5">
        <f>F187/[4]Formato_Análises_FNC!$R$31</f>
        <v>0</v>
      </c>
      <c r="T187" s="5">
        <f>G187/[4]Formato_Análises_FNC!$R$31</f>
        <v>0</v>
      </c>
      <c r="U187" s="5">
        <f>H187/[4]Formato_Análises_FNC!$R$31</f>
        <v>0</v>
      </c>
      <c r="V187" s="5">
        <f>I187/[4]Formato_Análises_FNC!$R$31</f>
        <v>0</v>
      </c>
      <c r="W187" s="5">
        <f>J187/[4]Formato_Análises_FNC!$R$31</f>
        <v>0</v>
      </c>
      <c r="X187" s="5">
        <f>K187/[4]Formato_Análises_FNC!$R$31</f>
        <v>0</v>
      </c>
    </row>
    <row r="188" spans="1:24" x14ac:dyDescent="0.25">
      <c r="A188" s="69" t="s">
        <v>26</v>
      </c>
      <c r="B188" s="76">
        <f>+[4]TAB_DIN_FNC!B186</f>
        <v>0</v>
      </c>
      <c r="C188" s="76">
        <f>+[4]TAB_DIN_FNC!C186</f>
        <v>0</v>
      </c>
      <c r="D188" s="76">
        <f>+[4]TAB_DIN_FNC!D186</f>
        <v>0</v>
      </c>
      <c r="E188" s="76">
        <v>0</v>
      </c>
      <c r="F188" s="76">
        <f>+[4]TAB_DIN_FNC!E186</f>
        <v>0</v>
      </c>
      <c r="G188" s="76">
        <f>+[4]TAB_DIN_FNC!F186</f>
        <v>0</v>
      </c>
      <c r="H188" s="76">
        <v>0</v>
      </c>
      <c r="I188" s="76">
        <f>+[4]TAB_DIN_FNC!G186</f>
        <v>0</v>
      </c>
      <c r="J188" s="76">
        <f>+[4]TAB_DIN_FNC!H186</f>
        <v>0</v>
      </c>
      <c r="K188" s="76">
        <v>0</v>
      </c>
      <c r="L188" s="70">
        <f t="shared" si="10"/>
        <v>0</v>
      </c>
      <c r="N188" s="69" t="s">
        <v>26</v>
      </c>
      <c r="O188" s="5">
        <f>B188/[4]Formato_Análises_FNC!$R$31</f>
        <v>0</v>
      </c>
      <c r="P188" s="5">
        <f>C188/[4]Formato_Análises_FNC!$R$31</f>
        <v>0</v>
      </c>
      <c r="Q188" s="5">
        <f>D188/[4]Formato_Análises_FNC!$R$31</f>
        <v>0</v>
      </c>
      <c r="R188" s="5">
        <f>E188/[4]Formato_Análises_FNC!$R$31</f>
        <v>0</v>
      </c>
      <c r="S188" s="5">
        <f>F188/[4]Formato_Análises_FNC!$R$31</f>
        <v>0</v>
      </c>
      <c r="T188" s="5">
        <f>G188/[4]Formato_Análises_FNC!$R$31</f>
        <v>0</v>
      </c>
      <c r="U188" s="5">
        <f>H188/[4]Formato_Análises_FNC!$R$31</f>
        <v>0</v>
      </c>
      <c r="V188" s="5">
        <f>I188/[4]Formato_Análises_FNC!$R$31</f>
        <v>0</v>
      </c>
      <c r="W188" s="5">
        <f>J188/[4]Formato_Análises_FNC!$R$31</f>
        <v>0</v>
      </c>
      <c r="X188" s="5">
        <f>K188/[4]Formato_Análises_FNC!$R$31</f>
        <v>0</v>
      </c>
    </row>
    <row r="189" spans="1:24" x14ac:dyDescent="0.25">
      <c r="A189" s="69" t="s">
        <v>27</v>
      </c>
      <c r="B189" s="76">
        <f>+[4]TAB_DIN_FNC!B187</f>
        <v>0</v>
      </c>
      <c r="C189" s="76">
        <f>+[4]TAB_DIN_FNC!C187</f>
        <v>0</v>
      </c>
      <c r="D189" s="76">
        <f>+[4]TAB_DIN_FNC!D187</f>
        <v>0</v>
      </c>
      <c r="E189" s="76">
        <v>0</v>
      </c>
      <c r="F189" s="76">
        <f>+[4]TAB_DIN_FNC!E187</f>
        <v>0</v>
      </c>
      <c r="G189" s="76">
        <f>+[4]TAB_DIN_FNC!F187</f>
        <v>0</v>
      </c>
      <c r="H189" s="76">
        <v>0</v>
      </c>
      <c r="I189" s="76">
        <f>+[4]TAB_DIN_FNC!G187</f>
        <v>0</v>
      </c>
      <c r="J189" s="76">
        <f>+[4]TAB_DIN_FNC!H187</f>
        <v>0</v>
      </c>
      <c r="K189" s="76">
        <v>0</v>
      </c>
      <c r="L189" s="70">
        <f t="shared" si="10"/>
        <v>0</v>
      </c>
      <c r="N189" s="69" t="s">
        <v>27</v>
      </c>
      <c r="O189" s="5">
        <f>B189/[4]Formato_Análises_FNC!$R$31</f>
        <v>0</v>
      </c>
      <c r="P189" s="5">
        <f>C189/[4]Formato_Análises_FNC!$R$31</f>
        <v>0</v>
      </c>
      <c r="Q189" s="5">
        <f>D189/[4]Formato_Análises_FNC!$R$31</f>
        <v>0</v>
      </c>
      <c r="R189" s="5">
        <f>E189/[4]Formato_Análises_FNC!$R$31</f>
        <v>0</v>
      </c>
      <c r="S189" s="5">
        <f>F189/[4]Formato_Análises_FNC!$R$31</f>
        <v>0</v>
      </c>
      <c r="T189" s="5">
        <f>G189/[4]Formato_Análises_FNC!$R$31</f>
        <v>0</v>
      </c>
      <c r="U189" s="5">
        <f>H189/[4]Formato_Análises_FNC!$R$31</f>
        <v>0</v>
      </c>
      <c r="V189" s="5">
        <f>I189/[4]Formato_Análises_FNC!$R$31</f>
        <v>0</v>
      </c>
      <c r="W189" s="5">
        <f>J189/[4]Formato_Análises_FNC!$R$31</f>
        <v>0</v>
      </c>
      <c r="X189" s="5">
        <f>K189/[4]Formato_Análises_FNC!$R$31</f>
        <v>0</v>
      </c>
    </row>
    <row r="190" spans="1:24" x14ac:dyDescent="0.25">
      <c r="A190" s="69" t="s">
        <v>28</v>
      </c>
      <c r="B190" s="76">
        <f>+[4]TAB_DIN_FNC!B188</f>
        <v>0</v>
      </c>
      <c r="C190" s="76">
        <f>+[4]TAB_DIN_FNC!C188</f>
        <v>498134.02508286008</v>
      </c>
      <c r="D190" s="76">
        <f>+[4]TAB_DIN_FNC!D188</f>
        <v>2855058.5766392965</v>
      </c>
      <c r="E190" s="76">
        <v>0</v>
      </c>
      <c r="F190" s="76">
        <f>+[4]TAB_DIN_FNC!E188</f>
        <v>0</v>
      </c>
      <c r="G190" s="76">
        <f>+[4]TAB_DIN_FNC!F188</f>
        <v>0</v>
      </c>
      <c r="H190" s="76">
        <v>0</v>
      </c>
      <c r="I190" s="76">
        <f>+[4]TAB_DIN_FNC!G188</f>
        <v>0</v>
      </c>
      <c r="J190" s="76">
        <f>+[4]TAB_DIN_FNC!H188</f>
        <v>0</v>
      </c>
      <c r="K190" s="76">
        <v>0</v>
      </c>
      <c r="L190" s="70">
        <f t="shared" si="10"/>
        <v>3353192.6017221566</v>
      </c>
      <c r="N190" s="69" t="s">
        <v>28</v>
      </c>
      <c r="O190" s="5">
        <f>B190/[4]Formato_Análises_FNC!$R$31</f>
        <v>0</v>
      </c>
      <c r="P190" s="5">
        <f>C190/[4]Formato_Análises_FNC!$R$31</f>
        <v>1.4226433400336089E-2</v>
      </c>
      <c r="Q190" s="5">
        <f>D190/[4]Formato_Análises_FNC!$R$31</f>
        <v>8.1538900475350951E-2</v>
      </c>
      <c r="R190" s="5">
        <f>E190/[4]Formato_Análises_FNC!$R$31</f>
        <v>0</v>
      </c>
      <c r="S190" s="5">
        <f>F190/[4]Formato_Análises_FNC!$R$31</f>
        <v>0</v>
      </c>
      <c r="T190" s="5">
        <f>G190/[4]Formato_Análises_FNC!$R$31</f>
        <v>0</v>
      </c>
      <c r="U190" s="5">
        <f>H190/[4]Formato_Análises_FNC!$R$31</f>
        <v>0</v>
      </c>
      <c r="V190" s="5">
        <f>I190/[4]Formato_Análises_FNC!$R$31</f>
        <v>0</v>
      </c>
      <c r="W190" s="5">
        <f>J190/[4]Formato_Análises_FNC!$R$31</f>
        <v>0</v>
      </c>
      <c r="X190" s="5">
        <f>K190/[4]Formato_Análises_FNC!$R$31</f>
        <v>0</v>
      </c>
    </row>
    <row r="191" spans="1:24" x14ac:dyDescent="0.25">
      <c r="A191" s="69" t="s">
        <v>29</v>
      </c>
      <c r="B191" s="76">
        <f>+[4]TAB_DIN_FNC!B189</f>
        <v>0</v>
      </c>
      <c r="C191" s="76">
        <f>+[4]TAB_DIN_FNC!C189</f>
        <v>1189298.3967622127</v>
      </c>
      <c r="D191" s="76">
        <f>+[4]TAB_DIN_FNC!D189</f>
        <v>887087.98987358646</v>
      </c>
      <c r="E191" s="76">
        <v>0</v>
      </c>
      <c r="F191" s="76">
        <f>+[4]TAB_DIN_FNC!E189</f>
        <v>0</v>
      </c>
      <c r="G191" s="76">
        <f>+[4]TAB_DIN_FNC!F189</f>
        <v>0</v>
      </c>
      <c r="H191" s="76">
        <v>0</v>
      </c>
      <c r="I191" s="76">
        <f>+[4]TAB_DIN_FNC!G189</f>
        <v>136475.07536516714</v>
      </c>
      <c r="J191" s="76">
        <f>+[4]TAB_DIN_FNC!H189</f>
        <v>218360.12058426742</v>
      </c>
      <c r="K191" s="76">
        <v>0</v>
      </c>
      <c r="L191" s="70">
        <f t="shared" si="10"/>
        <v>2431221.5825852342</v>
      </c>
      <c r="N191" s="69" t="s">
        <v>29</v>
      </c>
      <c r="O191" s="5">
        <f>B191/[4]Formato_Análises_FNC!$R$31</f>
        <v>0</v>
      </c>
      <c r="P191" s="5">
        <f>C191/[4]Formato_Análises_FNC!$R$31</f>
        <v>3.3965707184627075E-2</v>
      </c>
      <c r="Q191" s="5">
        <f>D191/[4]Formato_Análises_FNC!$R$31</f>
        <v>2.5334744411557419E-2</v>
      </c>
      <c r="R191" s="5">
        <f>E191/[4]Formato_Análises_FNC!$R$31</f>
        <v>0</v>
      </c>
      <c r="S191" s="5">
        <f>F191/[4]Formato_Análises_FNC!$R$31</f>
        <v>0</v>
      </c>
      <c r="T191" s="5">
        <f>G191/[4]Formato_Análises_FNC!$R$31</f>
        <v>0</v>
      </c>
      <c r="U191" s="5">
        <f>H191/[4]Formato_Análises_FNC!$R$31</f>
        <v>0</v>
      </c>
      <c r="V191" s="5">
        <f>I191/[4]Formato_Análises_FNC!$R$31</f>
        <v>3.8976529863934488E-3</v>
      </c>
      <c r="W191" s="5">
        <f>J191/[4]Formato_Análises_FNC!$R$31</f>
        <v>6.2362447782295183E-3</v>
      </c>
      <c r="X191" s="5">
        <f>K191/[4]Formato_Análises_FNC!$R$31</f>
        <v>0</v>
      </c>
    </row>
    <row r="192" spans="1:24" x14ac:dyDescent="0.25">
      <c r="A192" s="69" t="s">
        <v>30</v>
      </c>
      <c r="B192" s="76">
        <f>+[4]TAB_DIN_FNC!B190</f>
        <v>0</v>
      </c>
      <c r="C192" s="76">
        <f>+[4]TAB_DIN_FNC!C190</f>
        <v>0</v>
      </c>
      <c r="D192" s="76">
        <f>+[4]TAB_DIN_FNC!D190</f>
        <v>818850.4521910029</v>
      </c>
      <c r="E192" s="76">
        <v>0</v>
      </c>
      <c r="F192" s="76">
        <f>+[4]TAB_DIN_FNC!E190</f>
        <v>0</v>
      </c>
      <c r="G192" s="76">
        <f>+[4]TAB_DIN_FNC!F190</f>
        <v>0</v>
      </c>
      <c r="H192" s="76">
        <v>0</v>
      </c>
      <c r="I192" s="76">
        <f>+[4]TAB_DIN_FNC!G190</f>
        <v>0</v>
      </c>
      <c r="J192" s="76">
        <f>+[4]TAB_DIN_FNC!H190</f>
        <v>0</v>
      </c>
      <c r="K192" s="76">
        <v>0</v>
      </c>
      <c r="L192" s="70">
        <f t="shared" si="10"/>
        <v>818850.4521910029</v>
      </c>
      <c r="N192" s="69" t="s">
        <v>30</v>
      </c>
      <c r="O192" s="5">
        <f>B192/[4]Formato_Análises_FNC!$R$31</f>
        <v>0</v>
      </c>
      <c r="P192" s="5">
        <f>C192/[4]Formato_Análises_FNC!$R$31</f>
        <v>0</v>
      </c>
      <c r="Q192" s="5">
        <f>D192/[4]Formato_Análises_FNC!$R$31</f>
        <v>2.3385917918360696E-2</v>
      </c>
      <c r="R192" s="5">
        <f>E192/[4]Formato_Análises_FNC!$R$31</f>
        <v>0</v>
      </c>
      <c r="S192" s="5">
        <f>F192/[4]Formato_Análises_FNC!$R$31</f>
        <v>0</v>
      </c>
      <c r="T192" s="5">
        <f>G192/[4]Formato_Análises_FNC!$R$31</f>
        <v>0</v>
      </c>
      <c r="U192" s="5">
        <f>H192/[4]Formato_Análises_FNC!$R$31</f>
        <v>0</v>
      </c>
      <c r="V192" s="5">
        <f>I192/[4]Formato_Análises_FNC!$R$31</f>
        <v>0</v>
      </c>
      <c r="W192" s="5">
        <f>J192/[4]Formato_Análises_FNC!$R$31</f>
        <v>0</v>
      </c>
      <c r="X192" s="5">
        <f>K192/[4]Formato_Análises_FNC!$R$31</f>
        <v>0</v>
      </c>
    </row>
    <row r="193" spans="1:24" x14ac:dyDescent="0.25">
      <c r="A193" s="69" t="s">
        <v>31</v>
      </c>
      <c r="B193" s="76">
        <f>+[4]TAB_DIN_FNC!B191</f>
        <v>6823753.7682583574</v>
      </c>
      <c r="C193" s="76">
        <f>+[4]TAB_DIN_FNC!C191</f>
        <v>1244174.2739536318</v>
      </c>
      <c r="D193" s="76">
        <f>+[4]TAB_DIN_FNC!D191</f>
        <v>0</v>
      </c>
      <c r="E193" s="76">
        <v>0</v>
      </c>
      <c r="F193" s="76">
        <f>+[4]TAB_DIN_FNC!E191</f>
        <v>0</v>
      </c>
      <c r="G193" s="76">
        <f>+[4]TAB_DIN_FNC!F191</f>
        <v>0</v>
      </c>
      <c r="H193" s="76">
        <v>0</v>
      </c>
      <c r="I193" s="76">
        <f>+[4]TAB_DIN_FNC!G191</f>
        <v>0</v>
      </c>
      <c r="J193" s="76">
        <f>+[4]TAB_DIN_FNC!H191</f>
        <v>390600.46833746944</v>
      </c>
      <c r="K193" s="76">
        <v>0</v>
      </c>
      <c r="L193" s="70">
        <f t="shared" si="10"/>
        <v>8458528.5105494577</v>
      </c>
      <c r="N193" s="69" t="s">
        <v>31</v>
      </c>
      <c r="O193" s="5">
        <f>B193/[4]Formato_Análises_FNC!$R$31</f>
        <v>0.19488264931967245</v>
      </c>
      <c r="P193" s="5">
        <f>C193/[4]Formato_Análises_FNC!$R$31</f>
        <v>3.5532932013364452E-2</v>
      </c>
      <c r="Q193" s="5">
        <f>D193/[4]Formato_Análises_FNC!$R$31</f>
        <v>0</v>
      </c>
      <c r="R193" s="5">
        <f>E193/[4]Formato_Análises_FNC!$R$31</f>
        <v>0</v>
      </c>
      <c r="S193" s="5">
        <f>F193/[4]Formato_Análises_FNC!$R$31</f>
        <v>0</v>
      </c>
      <c r="T193" s="5">
        <f>G193/[4]Formato_Análises_FNC!$R$31</f>
        <v>0</v>
      </c>
      <c r="U193" s="5">
        <f>H193/[4]Formato_Análises_FNC!$R$31</f>
        <v>0</v>
      </c>
      <c r="V193" s="5">
        <f>I193/[4]Formato_Análises_FNC!$R$31</f>
        <v>0</v>
      </c>
      <c r="W193" s="5">
        <f>J193/[4]Formato_Análises_FNC!$R$31</f>
        <v>1.1155334245675674E-2</v>
      </c>
      <c r="X193" s="5">
        <f>K193/[4]Formato_Análises_FNC!$R$31</f>
        <v>0</v>
      </c>
    </row>
    <row r="194" spans="1:24" x14ac:dyDescent="0.25">
      <c r="A194" s="69" t="s">
        <v>32</v>
      </c>
      <c r="B194" s="76">
        <f>+[4]TAB_DIN_FNC!B192</f>
        <v>0</v>
      </c>
      <c r="C194" s="76">
        <f>+[4]TAB_DIN_FNC!C192</f>
        <v>798464.65157842147</v>
      </c>
      <c r="D194" s="76">
        <f>+[4]TAB_DIN_FNC!D192</f>
        <v>545900.30146066856</v>
      </c>
      <c r="E194" s="76">
        <v>0</v>
      </c>
      <c r="F194" s="76">
        <f>+[4]TAB_DIN_FNC!E192</f>
        <v>0</v>
      </c>
      <c r="G194" s="76">
        <f>+[4]TAB_DIN_FNC!F192</f>
        <v>136475.07536516714</v>
      </c>
      <c r="H194" s="76">
        <v>0</v>
      </c>
      <c r="I194" s="76">
        <f>+[4]TAB_DIN_FNC!G192</f>
        <v>0</v>
      </c>
      <c r="J194" s="76">
        <f>+[4]TAB_DIN_FNC!H192</f>
        <v>0</v>
      </c>
      <c r="K194" s="76">
        <v>0</v>
      </c>
      <c r="L194" s="70">
        <f t="shared" si="10"/>
        <v>1480840.0284042573</v>
      </c>
      <c r="N194" s="69" t="s">
        <v>32</v>
      </c>
      <c r="O194" s="5">
        <f>B194/[4]Formato_Análises_FNC!$R$31</f>
        <v>0</v>
      </c>
      <c r="P194" s="5">
        <f>C194/[4]Formato_Análises_FNC!$R$31</f>
        <v>2.2803710680701757E-2</v>
      </c>
      <c r="Q194" s="5">
        <f>D194/[4]Formato_Análises_FNC!$R$31</f>
        <v>1.5590611945573795E-2</v>
      </c>
      <c r="R194" s="5">
        <f>E194/[4]Formato_Análises_FNC!$R$31</f>
        <v>0</v>
      </c>
      <c r="S194" s="5">
        <f>F194/[4]Formato_Análises_FNC!$R$31</f>
        <v>0</v>
      </c>
      <c r="T194" s="5">
        <f>G194/[4]Formato_Análises_FNC!$R$31</f>
        <v>3.8976529863934488E-3</v>
      </c>
      <c r="U194" s="5">
        <f>H194/[4]Formato_Análises_FNC!$R$31</f>
        <v>0</v>
      </c>
      <c r="V194" s="5">
        <f>I194/[4]Formato_Análises_FNC!$R$31</f>
        <v>0</v>
      </c>
      <c r="W194" s="5">
        <f>J194/[4]Formato_Análises_FNC!$R$31</f>
        <v>0</v>
      </c>
      <c r="X194" s="5">
        <f>K194/[4]Formato_Análises_FNC!$R$31</f>
        <v>0</v>
      </c>
    </row>
    <row r="195" spans="1:24" x14ac:dyDescent="0.25">
      <c r="A195" s="69" t="s">
        <v>33</v>
      </c>
      <c r="B195" s="76">
        <f>+[4]TAB_DIN_FNC!B193</f>
        <v>0</v>
      </c>
      <c r="C195" s="76">
        <f>+[4]TAB_DIN_FNC!C193</f>
        <v>272950.15073033428</v>
      </c>
      <c r="D195" s="76">
        <f>+[4]TAB_DIN_FNC!D193</f>
        <v>0</v>
      </c>
      <c r="E195" s="76">
        <v>0</v>
      </c>
      <c r="F195" s="76">
        <f>+[4]TAB_DIN_FNC!E193</f>
        <v>0</v>
      </c>
      <c r="G195" s="76">
        <f>+[4]TAB_DIN_FNC!F193</f>
        <v>0</v>
      </c>
      <c r="H195" s="76">
        <v>0</v>
      </c>
      <c r="I195" s="76">
        <f>+[4]TAB_DIN_FNC!G193</f>
        <v>0</v>
      </c>
      <c r="J195" s="76">
        <f>+[4]TAB_DIN_FNC!H193</f>
        <v>0</v>
      </c>
      <c r="K195" s="76">
        <v>0</v>
      </c>
      <c r="L195" s="70">
        <f t="shared" si="10"/>
        <v>272950.15073033428</v>
      </c>
      <c r="N195" s="69" t="s">
        <v>33</v>
      </c>
      <c r="O195" s="5">
        <f>B195/[4]Formato_Análises_FNC!$R$31</f>
        <v>0</v>
      </c>
      <c r="P195" s="5">
        <f>C195/[4]Formato_Análises_FNC!$R$31</f>
        <v>7.7953059727868977E-3</v>
      </c>
      <c r="Q195" s="5">
        <f>D195/[4]Formato_Análises_FNC!$R$31</f>
        <v>0</v>
      </c>
      <c r="R195" s="5">
        <f>E195/[4]Formato_Análises_FNC!$R$31</f>
        <v>0</v>
      </c>
      <c r="S195" s="5">
        <f>F195/[4]Formato_Análises_FNC!$R$31</f>
        <v>0</v>
      </c>
      <c r="T195" s="5">
        <f>G195/[4]Formato_Análises_FNC!$R$31</f>
        <v>0</v>
      </c>
      <c r="U195" s="5">
        <f>H195/[4]Formato_Análises_FNC!$R$31</f>
        <v>0</v>
      </c>
      <c r="V195" s="5">
        <f>I195/[4]Formato_Análises_FNC!$R$31</f>
        <v>0</v>
      </c>
      <c r="W195" s="5">
        <f>J195/[4]Formato_Análises_FNC!$R$31</f>
        <v>0</v>
      </c>
      <c r="X195" s="5">
        <f>K195/[4]Formato_Análises_FNC!$R$31</f>
        <v>0</v>
      </c>
    </row>
    <row r="196" spans="1:24" x14ac:dyDescent="0.25">
      <c r="A196" s="69" t="s">
        <v>34</v>
      </c>
      <c r="B196" s="76">
        <f>+[4]TAB_DIN_FNC!B194</f>
        <v>0</v>
      </c>
      <c r="C196" s="76">
        <f>+[4]TAB_DIN_FNC!C194</f>
        <v>0</v>
      </c>
      <c r="D196" s="76">
        <f>+[4]TAB_DIN_FNC!D194</f>
        <v>0</v>
      </c>
      <c r="E196" s="76">
        <v>0</v>
      </c>
      <c r="F196" s="76">
        <f>+[4]TAB_DIN_FNC!E194</f>
        <v>0</v>
      </c>
      <c r="G196" s="76">
        <f>+[4]TAB_DIN_FNC!F194</f>
        <v>0</v>
      </c>
      <c r="H196" s="76">
        <v>0</v>
      </c>
      <c r="I196" s="76">
        <f>+[4]TAB_DIN_FNC!G194</f>
        <v>0</v>
      </c>
      <c r="J196" s="76">
        <f>+[4]TAB_DIN_FNC!H194</f>
        <v>0</v>
      </c>
      <c r="K196" s="76">
        <v>0</v>
      </c>
      <c r="L196" s="70">
        <f t="shared" si="10"/>
        <v>0</v>
      </c>
      <c r="N196" s="69" t="s">
        <v>34</v>
      </c>
      <c r="O196" s="5">
        <f>B196/[4]Formato_Análises_FNC!$R$31</f>
        <v>0</v>
      </c>
      <c r="P196" s="5">
        <f>C196/[4]Formato_Análises_FNC!$R$31</f>
        <v>0</v>
      </c>
      <c r="Q196" s="5">
        <f>D196/[4]Formato_Análises_FNC!$R$31</f>
        <v>0</v>
      </c>
      <c r="R196" s="5">
        <f>E196/[4]Formato_Análises_FNC!$R$31</f>
        <v>0</v>
      </c>
      <c r="S196" s="5">
        <f>F196/[4]Formato_Análises_FNC!$R$31</f>
        <v>0</v>
      </c>
      <c r="T196" s="5">
        <f>G196/[4]Formato_Análises_FNC!$R$31</f>
        <v>0</v>
      </c>
      <c r="U196" s="5">
        <f>H196/[4]Formato_Análises_FNC!$R$31</f>
        <v>0</v>
      </c>
      <c r="V196" s="5">
        <f>I196/[4]Formato_Análises_FNC!$R$31</f>
        <v>0</v>
      </c>
      <c r="W196" s="5">
        <f>J196/[4]Formato_Análises_FNC!$R$31</f>
        <v>0</v>
      </c>
      <c r="X196" s="5">
        <f>K196/[4]Formato_Análises_FNC!$R$31</f>
        <v>0</v>
      </c>
    </row>
    <row r="197" spans="1:24" x14ac:dyDescent="0.25">
      <c r="A197" s="69" t="s">
        <v>35</v>
      </c>
      <c r="B197" s="76">
        <f>+[4]TAB_DIN_FNC!B195</f>
        <v>272950.15073033428</v>
      </c>
      <c r="C197" s="76">
        <f>+[4]TAB_DIN_FNC!C195</f>
        <v>595449.13338785176</v>
      </c>
      <c r="D197" s="76">
        <f>+[4]TAB_DIN_FNC!D195</f>
        <v>409425.22609550145</v>
      </c>
      <c r="E197" s="76">
        <v>0</v>
      </c>
      <c r="F197" s="76">
        <f>+[4]TAB_DIN_FNC!E195</f>
        <v>0</v>
      </c>
      <c r="G197" s="76">
        <f>+[4]TAB_DIN_FNC!F195</f>
        <v>0</v>
      </c>
      <c r="H197" s="76">
        <v>0</v>
      </c>
      <c r="I197" s="76">
        <f>+[4]TAB_DIN_FNC!G195</f>
        <v>682375.37682583567</v>
      </c>
      <c r="J197" s="76">
        <f>+[4]TAB_DIN_FNC!H195</f>
        <v>262714.52007794677</v>
      </c>
      <c r="K197" s="76">
        <v>0</v>
      </c>
      <c r="L197" s="70">
        <f t="shared" si="10"/>
        <v>2222914.4071174697</v>
      </c>
      <c r="N197" s="69" t="s">
        <v>35</v>
      </c>
      <c r="O197" s="5">
        <f>B197/[4]Formato_Análises_FNC!$R$31</f>
        <v>7.7953059727868977E-3</v>
      </c>
      <c r="P197" s="5">
        <f>C197/[4]Formato_Análises_FNC!$R$31</f>
        <v>1.7005699295527987E-2</v>
      </c>
      <c r="Q197" s="5">
        <f>D197/[4]Formato_Análises_FNC!$R$31</f>
        <v>1.1692958959180348E-2</v>
      </c>
      <c r="R197" s="5">
        <f>E197/[4]Formato_Análises_FNC!$R$31</f>
        <v>0</v>
      </c>
      <c r="S197" s="5">
        <f>F197/[4]Formato_Análises_FNC!$R$31</f>
        <v>0</v>
      </c>
      <c r="T197" s="5">
        <f>G197/[4]Formato_Análises_FNC!$R$31</f>
        <v>0</v>
      </c>
      <c r="U197" s="5">
        <f>H197/[4]Formato_Análises_FNC!$R$31</f>
        <v>0</v>
      </c>
      <c r="V197" s="5">
        <f>I197/[4]Formato_Análises_FNC!$R$31</f>
        <v>1.9488264931967245E-2</v>
      </c>
      <c r="W197" s="5">
        <f>J197/[4]Formato_Análises_FNC!$R$31</f>
        <v>7.5029819988073898E-3</v>
      </c>
      <c r="X197" s="5">
        <f>K197/[4]Formato_Análises_FNC!$R$31</f>
        <v>0</v>
      </c>
    </row>
    <row r="198" spans="1:24" x14ac:dyDescent="0.25">
      <c r="A198" s="69" t="s">
        <v>36</v>
      </c>
      <c r="B198" s="76">
        <f>+[4]TAB_DIN_FNC!B196</f>
        <v>0</v>
      </c>
      <c r="C198" s="76">
        <f>+[4]TAB_DIN_FNC!C196</f>
        <v>0</v>
      </c>
      <c r="D198" s="76">
        <f>+[4]TAB_DIN_FNC!D196</f>
        <v>0</v>
      </c>
      <c r="E198" s="76">
        <v>0</v>
      </c>
      <c r="F198" s="76">
        <f>+[4]TAB_DIN_FNC!E196</f>
        <v>0</v>
      </c>
      <c r="G198" s="76">
        <f>+[4]TAB_DIN_FNC!F196</f>
        <v>0</v>
      </c>
      <c r="H198" s="76">
        <v>0</v>
      </c>
      <c r="I198" s="76">
        <f>+[4]TAB_DIN_FNC!G196</f>
        <v>0</v>
      </c>
      <c r="J198" s="76">
        <f>+[4]TAB_DIN_FNC!H196</f>
        <v>0</v>
      </c>
      <c r="K198" s="76">
        <v>0</v>
      </c>
      <c r="L198" s="70">
        <f t="shared" si="10"/>
        <v>0</v>
      </c>
      <c r="N198" s="69" t="s">
        <v>36</v>
      </c>
      <c r="O198" s="5">
        <f>B198/[4]Formato_Análises_FNC!$R$31</f>
        <v>0</v>
      </c>
      <c r="P198" s="5">
        <f>C198/[4]Formato_Análises_FNC!$R$31</f>
        <v>0</v>
      </c>
      <c r="Q198" s="5">
        <f>D198/[4]Formato_Análises_FNC!$R$31</f>
        <v>0</v>
      </c>
      <c r="R198" s="5">
        <f>E198/[4]Formato_Análises_FNC!$R$31</f>
        <v>0</v>
      </c>
      <c r="S198" s="5">
        <f>F198/[4]Formato_Análises_FNC!$R$31</f>
        <v>0</v>
      </c>
      <c r="T198" s="5">
        <f>G198/[4]Formato_Análises_FNC!$R$31</f>
        <v>0</v>
      </c>
      <c r="U198" s="5">
        <f>H198/[4]Formato_Análises_FNC!$R$31</f>
        <v>0</v>
      </c>
      <c r="V198" s="5">
        <f>I198/[4]Formato_Análises_FNC!$R$31</f>
        <v>0</v>
      </c>
      <c r="W198" s="5">
        <f>J198/[4]Formato_Análises_FNC!$R$31</f>
        <v>0</v>
      </c>
      <c r="X198" s="5">
        <f>K198/[4]Formato_Análises_FNC!$R$31</f>
        <v>0</v>
      </c>
    </row>
    <row r="199" spans="1:24" x14ac:dyDescent="0.25">
      <c r="A199" s="69" t="s">
        <v>37</v>
      </c>
      <c r="B199" s="76">
        <f>+[4]TAB_DIN_FNC!B197</f>
        <v>0</v>
      </c>
      <c r="C199" s="76">
        <f>+[4]TAB_DIN_FNC!C197</f>
        <v>0</v>
      </c>
      <c r="D199" s="76">
        <f>+[4]TAB_DIN_FNC!D197</f>
        <v>0</v>
      </c>
      <c r="E199" s="76">
        <v>0</v>
      </c>
      <c r="F199" s="76">
        <f>+[4]TAB_DIN_FNC!E197</f>
        <v>0</v>
      </c>
      <c r="G199" s="76">
        <f>+[4]TAB_DIN_FNC!F197</f>
        <v>0</v>
      </c>
      <c r="H199" s="76">
        <v>0</v>
      </c>
      <c r="I199" s="76">
        <f>+[4]TAB_DIN_FNC!G197</f>
        <v>0</v>
      </c>
      <c r="J199" s="76">
        <f>+[4]TAB_DIN_FNC!H197</f>
        <v>0</v>
      </c>
      <c r="K199" s="76">
        <v>0</v>
      </c>
      <c r="L199" s="70">
        <f t="shared" si="10"/>
        <v>0</v>
      </c>
      <c r="N199" s="69" t="s">
        <v>37</v>
      </c>
      <c r="O199" s="5">
        <f>B199/[4]Formato_Análises_FNC!$R$31</f>
        <v>0</v>
      </c>
      <c r="P199" s="5">
        <f>C199/[4]Formato_Análises_FNC!$R$31</f>
        <v>0</v>
      </c>
      <c r="Q199" s="5">
        <f>D199/[4]Formato_Análises_FNC!$R$31</f>
        <v>0</v>
      </c>
      <c r="R199" s="5">
        <f>E199/[4]Formato_Análises_FNC!$R$31</f>
        <v>0</v>
      </c>
      <c r="S199" s="5">
        <f>F199/[4]Formato_Análises_FNC!$R$31</f>
        <v>0</v>
      </c>
      <c r="T199" s="5">
        <f>G199/[4]Formato_Análises_FNC!$R$31</f>
        <v>0</v>
      </c>
      <c r="U199" s="5">
        <f>H199/[4]Formato_Análises_FNC!$R$31</f>
        <v>0</v>
      </c>
      <c r="V199" s="5">
        <f>I199/[4]Formato_Análises_FNC!$R$31</f>
        <v>0</v>
      </c>
      <c r="W199" s="5">
        <f>J199/[4]Formato_Análises_FNC!$R$31</f>
        <v>0</v>
      </c>
      <c r="X199" s="5">
        <f>K199/[4]Formato_Análises_FNC!$R$31</f>
        <v>0</v>
      </c>
    </row>
    <row r="200" spans="1:24" x14ac:dyDescent="0.25">
      <c r="A200" s="69" t="s">
        <v>38</v>
      </c>
      <c r="B200" s="76">
        <f>+[4]TAB_DIN_FNC!B198</f>
        <v>0</v>
      </c>
      <c r="C200" s="76">
        <f>+[4]TAB_DIN_FNC!C198</f>
        <v>0</v>
      </c>
      <c r="D200" s="76">
        <f>+[4]TAB_DIN_FNC!D198</f>
        <v>136475.07536516714</v>
      </c>
      <c r="E200" s="76">
        <v>0</v>
      </c>
      <c r="F200" s="76">
        <f>+[4]TAB_DIN_FNC!E198</f>
        <v>0</v>
      </c>
      <c r="G200" s="76">
        <f>+[4]TAB_DIN_FNC!F198</f>
        <v>0</v>
      </c>
      <c r="H200" s="76">
        <v>0</v>
      </c>
      <c r="I200" s="76">
        <f>+[4]TAB_DIN_FNC!G198</f>
        <v>0</v>
      </c>
      <c r="J200" s="76">
        <f>+[4]TAB_DIN_FNC!H198</f>
        <v>0</v>
      </c>
      <c r="K200" s="76">
        <v>0</v>
      </c>
      <c r="L200" s="70">
        <f t="shared" si="10"/>
        <v>136475.07536516714</v>
      </c>
      <c r="N200" s="69" t="s">
        <v>38</v>
      </c>
      <c r="O200" s="5">
        <f>B200/[4]Formato_Análises_FNC!$R$31</f>
        <v>0</v>
      </c>
      <c r="P200" s="5">
        <f>C200/[4]Formato_Análises_FNC!$R$31</f>
        <v>0</v>
      </c>
      <c r="Q200" s="5">
        <f>D200/[4]Formato_Análises_FNC!$R$31</f>
        <v>3.8976529863934488E-3</v>
      </c>
      <c r="R200" s="5">
        <f>E200/[4]Formato_Análises_FNC!$R$31</f>
        <v>0</v>
      </c>
      <c r="S200" s="5">
        <f>F200/[4]Formato_Análises_FNC!$R$31</f>
        <v>0</v>
      </c>
      <c r="T200" s="5">
        <f>G200/[4]Formato_Análises_FNC!$R$31</f>
        <v>0</v>
      </c>
      <c r="U200" s="5">
        <f>H200/[4]Formato_Análises_FNC!$R$31</f>
        <v>0</v>
      </c>
      <c r="V200" s="5">
        <f>I200/[4]Formato_Análises_FNC!$R$31</f>
        <v>0</v>
      </c>
      <c r="W200" s="5">
        <f>J200/[4]Formato_Análises_FNC!$R$31</f>
        <v>0</v>
      </c>
      <c r="X200" s="5">
        <f>K200/[4]Formato_Análises_FNC!$R$31</f>
        <v>0</v>
      </c>
    </row>
    <row r="201" spans="1:24" x14ac:dyDescent="0.25">
      <c r="A201" s="69" t="s">
        <v>39</v>
      </c>
      <c r="B201" s="76">
        <f>+[4]TAB_DIN_FNC!B199</f>
        <v>3967330.4408654086</v>
      </c>
      <c r="C201" s="76">
        <f>+[4]TAB_DIN_FNC!C199</f>
        <v>2782058.0588264689</v>
      </c>
      <c r="D201" s="76">
        <f>+[4]TAB_DIN_FNC!D199</f>
        <v>409425.22609550145</v>
      </c>
      <c r="E201" s="76">
        <v>0</v>
      </c>
      <c r="F201" s="76">
        <f>+[4]TAB_DIN_FNC!E199</f>
        <v>0</v>
      </c>
      <c r="G201" s="76">
        <f>+[4]TAB_DIN_FNC!F199</f>
        <v>0</v>
      </c>
      <c r="H201" s="76">
        <v>0</v>
      </c>
      <c r="I201" s="76">
        <f>+[4]TAB_DIN_FNC!G199</f>
        <v>0</v>
      </c>
      <c r="J201" s="76">
        <f>+[4]TAB_DIN_FNC!H199</f>
        <v>0</v>
      </c>
      <c r="K201" s="76">
        <v>0</v>
      </c>
      <c r="L201" s="70">
        <f t="shared" si="10"/>
        <v>7158813.7257873788</v>
      </c>
      <c r="N201" s="69" t="s">
        <v>39</v>
      </c>
      <c r="O201" s="5">
        <f>B201/[4]Formato_Análises_FNC!$R$31</f>
        <v>0.11330477231445756</v>
      </c>
      <c r="P201" s="5">
        <f>C201/[4]Formato_Análises_FNC!$R$31</f>
        <v>7.9454045892929107E-2</v>
      </c>
      <c r="Q201" s="5">
        <f>D201/[4]Formato_Análises_FNC!$R$31</f>
        <v>1.1692958959180348E-2</v>
      </c>
      <c r="R201" s="5">
        <f>E201/[4]Formato_Análises_FNC!$R$31</f>
        <v>0</v>
      </c>
      <c r="S201" s="5">
        <f>F201/[4]Formato_Análises_FNC!$R$31</f>
        <v>0</v>
      </c>
      <c r="T201" s="5">
        <f>G201/[4]Formato_Análises_FNC!$R$31</f>
        <v>0</v>
      </c>
      <c r="U201" s="5">
        <f>H201/[4]Formato_Análises_FNC!$R$31</f>
        <v>0</v>
      </c>
      <c r="V201" s="5">
        <f>I201/[4]Formato_Análises_FNC!$R$31</f>
        <v>0</v>
      </c>
      <c r="W201" s="5">
        <f>J201/[4]Formato_Análises_FNC!$R$31</f>
        <v>0</v>
      </c>
      <c r="X201" s="5">
        <f>K201/[4]Formato_Análises_FNC!$R$31</f>
        <v>0</v>
      </c>
    </row>
    <row r="202" spans="1:24" x14ac:dyDescent="0.25">
      <c r="A202" s="69" t="s">
        <v>40</v>
      </c>
      <c r="B202" s="75">
        <f t="shared" ref="B202:K202" si="11">SUM(B175:B201)</f>
        <v>11064034.3598541</v>
      </c>
      <c r="C202" s="75">
        <f t="shared" si="11"/>
        <v>13385146.773481622</v>
      </c>
      <c r="D202" s="75">
        <f t="shared" si="11"/>
        <v>8397311.3872187342</v>
      </c>
      <c r="E202" s="75">
        <f t="shared" si="11"/>
        <v>0</v>
      </c>
      <c r="F202" s="75">
        <f t="shared" si="11"/>
        <v>0</v>
      </c>
      <c r="G202" s="75">
        <f t="shared" si="11"/>
        <v>477662.76377808501</v>
      </c>
      <c r="H202" s="75">
        <f t="shared" si="11"/>
        <v>0</v>
      </c>
      <c r="I202" s="75">
        <f t="shared" si="11"/>
        <v>818850.45219100278</v>
      </c>
      <c r="J202" s="75">
        <f t="shared" si="11"/>
        <v>871675.10899968375</v>
      </c>
      <c r="K202" s="75">
        <f t="shared" si="11"/>
        <v>0</v>
      </c>
      <c r="L202" s="70">
        <f t="shared" si="10"/>
        <v>35014680.845523238</v>
      </c>
      <c r="N202" s="69" t="s">
        <v>40</v>
      </c>
      <c r="O202" s="5">
        <f>B202/[4]Formato_Análises_FNC!$R$31</f>
        <v>0.31598272760691692</v>
      </c>
      <c r="P202" s="5">
        <f>C202/[4]Formato_Análises_FNC!$R$31</f>
        <v>0.38227241974684356</v>
      </c>
      <c r="Q202" s="5">
        <f>D202/[4]Formato_Análises_FNC!$R$31</f>
        <v>0.2398225882527889</v>
      </c>
      <c r="R202" s="5">
        <f>E202/[4]Formato_Análises_FNC!$R$31</f>
        <v>0</v>
      </c>
      <c r="S202" s="5">
        <f>F202/[4]Formato_Análises_FNC!$R$31</f>
        <v>0</v>
      </c>
      <c r="T202" s="5">
        <f>G202/[4]Formato_Análises_FNC!$R$31</f>
        <v>1.3641785452377072E-2</v>
      </c>
      <c r="U202" s="5">
        <f>H202/[4]Formato_Análises_FNC!$R$31</f>
        <v>0</v>
      </c>
      <c r="V202" s="5">
        <f>I202/[4]Formato_Análises_FNC!$R$31</f>
        <v>2.3385917918360692E-2</v>
      </c>
      <c r="W202" s="5">
        <f>J202/[4]Formato_Análises_FNC!$R$31</f>
        <v>2.4894561022712584E-2</v>
      </c>
      <c r="X202" s="5">
        <f>K202/[4]Formato_Análises_FNC!$R$31</f>
        <v>0</v>
      </c>
    </row>
    <row r="203" spans="1:24" x14ac:dyDescent="0.25">
      <c r="A203" s="69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N203" s="69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x14ac:dyDescent="0.25">
      <c r="A204" s="69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N204" s="69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x14ac:dyDescent="0.25">
      <c r="B205" s="74"/>
      <c r="C205" s="74"/>
      <c r="D205" s="74"/>
      <c r="E205" s="74"/>
      <c r="F205" s="74"/>
      <c r="G205" s="74"/>
      <c r="H205" s="74"/>
      <c r="I205" s="74"/>
      <c r="J205" s="74"/>
      <c r="K205" s="74"/>
      <c r="L205" s="74"/>
    </row>
    <row r="206" spans="1:24" x14ac:dyDescent="0.25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</row>
    <row r="207" spans="1:24" x14ac:dyDescent="0.25">
      <c r="A207" s="69"/>
      <c r="B207" s="18">
        <v>2013</v>
      </c>
      <c r="C207" s="18">
        <v>2013</v>
      </c>
      <c r="D207" s="18">
        <v>2013</v>
      </c>
      <c r="E207" s="18">
        <v>2013</v>
      </c>
      <c r="F207" s="18">
        <v>2013</v>
      </c>
      <c r="G207" s="18">
        <v>2013</v>
      </c>
      <c r="H207" s="18">
        <v>2013</v>
      </c>
      <c r="I207" s="18">
        <v>2013</v>
      </c>
      <c r="J207" s="18">
        <v>2013</v>
      </c>
      <c r="K207" s="18">
        <v>2013</v>
      </c>
      <c r="O207" s="18">
        <v>2013</v>
      </c>
      <c r="P207" s="18">
        <v>2013</v>
      </c>
      <c r="Q207" s="18">
        <v>2013</v>
      </c>
      <c r="R207" s="18">
        <v>2013</v>
      </c>
      <c r="S207" s="18">
        <v>2013</v>
      </c>
      <c r="T207" s="18">
        <v>2013</v>
      </c>
      <c r="U207" s="18">
        <v>2013</v>
      </c>
      <c r="V207" s="18">
        <v>2013</v>
      </c>
      <c r="W207" s="18">
        <v>2013</v>
      </c>
      <c r="X207" s="18">
        <v>2013</v>
      </c>
    </row>
    <row r="208" spans="1:24" x14ac:dyDescent="0.25">
      <c r="A208" s="69"/>
      <c r="B208" s="69" t="s">
        <v>2</v>
      </c>
      <c r="C208" s="69" t="s">
        <v>3</v>
      </c>
      <c r="D208" s="69" t="s">
        <v>4</v>
      </c>
      <c r="E208" s="69" t="s">
        <v>5</v>
      </c>
      <c r="F208" s="69" t="s">
        <v>6</v>
      </c>
      <c r="G208" s="69" t="s">
        <v>7</v>
      </c>
      <c r="H208" s="69" t="s">
        <v>8</v>
      </c>
      <c r="I208" s="69" t="s">
        <v>9</v>
      </c>
      <c r="J208" s="69" t="s">
        <v>10</v>
      </c>
      <c r="K208" s="69" t="s">
        <v>11</v>
      </c>
      <c r="L208" s="69" t="s">
        <v>12</v>
      </c>
      <c r="O208" s="69" t="s">
        <v>2</v>
      </c>
      <c r="P208" s="69" t="s">
        <v>3</v>
      </c>
      <c r="Q208" s="69" t="s">
        <v>4</v>
      </c>
      <c r="R208" s="69" t="s">
        <v>5</v>
      </c>
      <c r="S208" s="69" t="s">
        <v>6</v>
      </c>
      <c r="T208" s="69" t="s">
        <v>7</v>
      </c>
      <c r="U208" s="69" t="s">
        <v>8</v>
      </c>
      <c r="V208" s="69" t="s">
        <v>9</v>
      </c>
      <c r="W208" s="69" t="s">
        <v>10</v>
      </c>
      <c r="X208" s="69" t="s">
        <v>11</v>
      </c>
    </row>
    <row r="209" spans="1:24" x14ac:dyDescent="0.25">
      <c r="A209" s="69" t="s">
        <v>13</v>
      </c>
      <c r="B209" s="70">
        <f>[4]TAB_DIN_FNC!B207</f>
        <v>0</v>
      </c>
      <c r="C209" s="70">
        <f>[4]TAB_DIN_FNC!C207</f>
        <v>0</v>
      </c>
      <c r="D209" s="70">
        <f>[4]TAB_DIN_FNC!D207</f>
        <v>0</v>
      </c>
      <c r="E209" s="70">
        <v>0</v>
      </c>
      <c r="F209" s="70">
        <f>[4]TAB_DIN_FNC!E207</f>
        <v>0</v>
      </c>
      <c r="G209" s="70">
        <f>[4]TAB_DIN_FNC!F207</f>
        <v>0</v>
      </c>
      <c r="H209" s="70">
        <v>0</v>
      </c>
      <c r="I209" s="70">
        <f>[4]TAB_DIN_FNC!G207</f>
        <v>0</v>
      </c>
      <c r="J209" s="70">
        <f>[4]TAB_DIN_FNC!H207</f>
        <v>0</v>
      </c>
      <c r="K209" s="70">
        <v>0</v>
      </c>
      <c r="L209" s="70">
        <f t="shared" ref="L209:L236" si="12">SUM(B209:K209)</f>
        <v>0</v>
      </c>
      <c r="N209" s="69" t="s">
        <v>13</v>
      </c>
      <c r="O209" s="5">
        <f>B209/[4]Formato_Análises_FNC!$S$31</f>
        <v>0</v>
      </c>
      <c r="P209" s="5">
        <f>C209/[4]Formato_Análises_FNC!$S$31</f>
        <v>0</v>
      </c>
      <c r="Q209" s="5">
        <f>D209/[4]Formato_Análises_FNC!$S$31</f>
        <v>0</v>
      </c>
      <c r="R209" s="5">
        <f>E209/[4]Formato_Análises_FNC!$S$31</f>
        <v>0</v>
      </c>
      <c r="S209" s="5">
        <f>F209/[4]Formato_Análises_FNC!$S$31</f>
        <v>0</v>
      </c>
      <c r="T209" s="5">
        <f>G209/[4]Formato_Análises_FNC!$S$31</f>
        <v>0</v>
      </c>
      <c r="U209" s="5">
        <f>H209/[4]Formato_Análises_FNC!$S$31</f>
        <v>0</v>
      </c>
      <c r="V209" s="5">
        <f>I209/[4]Formato_Análises_FNC!$S$31</f>
        <v>0</v>
      </c>
      <c r="W209" s="5">
        <f>J209/[4]Formato_Análises_FNC!$S$31</f>
        <v>0</v>
      </c>
      <c r="X209" s="5">
        <f>K209/[4]Formato_Análises_FNC!$S$31</f>
        <v>0</v>
      </c>
    </row>
    <row r="210" spans="1:24" x14ac:dyDescent="0.25">
      <c r="A210" s="69" t="s">
        <v>14</v>
      </c>
      <c r="B210" s="70">
        <f>[4]TAB_DIN_FNC!B208</f>
        <v>0</v>
      </c>
      <c r="C210" s="70">
        <f>[4]TAB_DIN_FNC!C208</f>
        <v>0</v>
      </c>
      <c r="D210" s="70">
        <f>[4]TAB_DIN_FNC!D208</f>
        <v>0</v>
      </c>
      <c r="E210" s="70">
        <v>0</v>
      </c>
      <c r="F210" s="70">
        <f>[4]TAB_DIN_FNC!E208</f>
        <v>0</v>
      </c>
      <c r="G210" s="70">
        <f>[4]TAB_DIN_FNC!F208</f>
        <v>0</v>
      </c>
      <c r="H210" s="70">
        <v>0</v>
      </c>
      <c r="I210" s="70">
        <f>[4]TAB_DIN_FNC!G208</f>
        <v>0</v>
      </c>
      <c r="J210" s="70">
        <f>[4]TAB_DIN_FNC!H208</f>
        <v>0</v>
      </c>
      <c r="K210" s="70">
        <v>0</v>
      </c>
      <c r="L210" s="70">
        <f t="shared" si="12"/>
        <v>0</v>
      </c>
      <c r="N210" s="69" t="s">
        <v>14</v>
      </c>
      <c r="O210" s="5">
        <f>B210/[4]Formato_Análises_FNC!$S$31</f>
        <v>0</v>
      </c>
      <c r="P210" s="5">
        <f>C210/[4]Formato_Análises_FNC!$S$31</f>
        <v>0</v>
      </c>
      <c r="Q210" s="5">
        <f>D210/[4]Formato_Análises_FNC!$S$31</f>
        <v>0</v>
      </c>
      <c r="R210" s="5">
        <f>E210/[4]Formato_Análises_FNC!$S$31</f>
        <v>0</v>
      </c>
      <c r="S210" s="5">
        <f>F210/[4]Formato_Análises_FNC!$S$31</f>
        <v>0</v>
      </c>
      <c r="T210" s="5">
        <f>G210/[4]Formato_Análises_FNC!$S$31</f>
        <v>0</v>
      </c>
      <c r="U210" s="5">
        <f>H210/[4]Formato_Análises_FNC!$S$31</f>
        <v>0</v>
      </c>
      <c r="V210" s="5">
        <f>I210/[4]Formato_Análises_FNC!$S$31</f>
        <v>0</v>
      </c>
      <c r="W210" s="5">
        <f>J210/[4]Formato_Análises_FNC!$S$31</f>
        <v>0</v>
      </c>
      <c r="X210" s="5">
        <f>K210/[4]Formato_Análises_FNC!$S$31</f>
        <v>0</v>
      </c>
    </row>
    <row r="211" spans="1:24" x14ac:dyDescent="0.25">
      <c r="A211" s="69" t="s">
        <v>15</v>
      </c>
      <c r="B211" s="70">
        <f>[4]TAB_DIN_FNC!B209</f>
        <v>0</v>
      </c>
      <c r="C211" s="70">
        <f>[4]TAB_DIN_FNC!C209</f>
        <v>0</v>
      </c>
      <c r="D211" s="70">
        <f>[4]TAB_DIN_FNC!D209</f>
        <v>0</v>
      </c>
      <c r="E211" s="70">
        <v>0</v>
      </c>
      <c r="F211" s="70">
        <f>[4]TAB_DIN_FNC!E209</f>
        <v>0</v>
      </c>
      <c r="G211" s="70">
        <f>[4]TAB_DIN_FNC!F209</f>
        <v>0</v>
      </c>
      <c r="H211" s="70">
        <v>0</v>
      </c>
      <c r="I211" s="70">
        <f>[4]TAB_DIN_FNC!G209</f>
        <v>0</v>
      </c>
      <c r="J211" s="70">
        <f>[4]TAB_DIN_FNC!H209</f>
        <v>0</v>
      </c>
      <c r="K211" s="70">
        <v>0</v>
      </c>
      <c r="L211" s="70">
        <f t="shared" si="12"/>
        <v>0</v>
      </c>
      <c r="N211" s="69" t="s">
        <v>15</v>
      </c>
      <c r="O211" s="5">
        <f>B211/[4]Formato_Análises_FNC!$S$31</f>
        <v>0</v>
      </c>
      <c r="P211" s="5">
        <f>C211/[4]Formato_Análises_FNC!$S$31</f>
        <v>0</v>
      </c>
      <c r="Q211" s="5">
        <f>D211/[4]Formato_Análises_FNC!$S$31</f>
        <v>0</v>
      </c>
      <c r="R211" s="5">
        <f>E211/[4]Formato_Análises_FNC!$S$31</f>
        <v>0</v>
      </c>
      <c r="S211" s="5">
        <f>F211/[4]Formato_Análises_FNC!$S$31</f>
        <v>0</v>
      </c>
      <c r="T211" s="5">
        <f>G211/[4]Formato_Análises_FNC!$S$31</f>
        <v>0</v>
      </c>
      <c r="U211" s="5">
        <f>H211/[4]Formato_Análises_FNC!$S$31</f>
        <v>0</v>
      </c>
      <c r="V211" s="5">
        <f>I211/[4]Formato_Análises_FNC!$S$31</f>
        <v>0</v>
      </c>
      <c r="W211" s="5">
        <f>J211/[4]Formato_Análises_FNC!$S$31</f>
        <v>0</v>
      </c>
      <c r="X211" s="5">
        <f>K211/[4]Formato_Análises_FNC!$S$31</f>
        <v>0</v>
      </c>
    </row>
    <row r="212" spans="1:24" x14ac:dyDescent="0.25">
      <c r="A212" s="69" t="s">
        <v>16</v>
      </c>
      <c r="B212" s="70">
        <f>[4]TAB_DIN_FNC!B210</f>
        <v>0</v>
      </c>
      <c r="C212" s="70">
        <f>[4]TAB_DIN_FNC!C210</f>
        <v>0</v>
      </c>
      <c r="D212" s="70">
        <f>[4]TAB_DIN_FNC!D210</f>
        <v>0</v>
      </c>
      <c r="E212" s="70">
        <v>0</v>
      </c>
      <c r="F212" s="70">
        <f>[4]TAB_DIN_FNC!E210</f>
        <v>0</v>
      </c>
      <c r="G212" s="70">
        <f>[4]TAB_DIN_FNC!F210</f>
        <v>0</v>
      </c>
      <c r="H212" s="70">
        <v>0</v>
      </c>
      <c r="I212" s="70">
        <f>[4]TAB_DIN_FNC!G210</f>
        <v>0</v>
      </c>
      <c r="J212" s="70">
        <f>[4]TAB_DIN_FNC!H210</f>
        <v>0</v>
      </c>
      <c r="K212" s="70">
        <v>0</v>
      </c>
      <c r="L212" s="70">
        <f t="shared" si="12"/>
        <v>0</v>
      </c>
      <c r="N212" s="69" t="s">
        <v>16</v>
      </c>
      <c r="O212" s="5">
        <f>B212/[4]Formato_Análises_FNC!$S$31</f>
        <v>0</v>
      </c>
      <c r="P212" s="5">
        <f>C212/[4]Formato_Análises_FNC!$S$31</f>
        <v>0</v>
      </c>
      <c r="Q212" s="5">
        <f>D212/[4]Formato_Análises_FNC!$S$31</f>
        <v>0</v>
      </c>
      <c r="R212" s="5">
        <f>E212/[4]Formato_Análises_FNC!$S$31</f>
        <v>0</v>
      </c>
      <c r="S212" s="5">
        <f>F212/[4]Formato_Análises_FNC!$S$31</f>
        <v>0</v>
      </c>
      <c r="T212" s="5">
        <f>G212/[4]Formato_Análises_FNC!$S$31</f>
        <v>0</v>
      </c>
      <c r="U212" s="5">
        <f>H212/[4]Formato_Análises_FNC!$S$31</f>
        <v>0</v>
      </c>
      <c r="V212" s="5">
        <f>I212/[4]Formato_Análises_FNC!$S$31</f>
        <v>0</v>
      </c>
      <c r="W212" s="5">
        <f>J212/[4]Formato_Análises_FNC!$S$31</f>
        <v>0</v>
      </c>
      <c r="X212" s="5">
        <f>K212/[4]Formato_Análises_FNC!$S$31</f>
        <v>0</v>
      </c>
    </row>
    <row r="213" spans="1:24" x14ac:dyDescent="0.25">
      <c r="A213" s="69" t="s">
        <v>17</v>
      </c>
      <c r="B213" s="70">
        <f>[4]TAB_DIN_FNC!B211</f>
        <v>0</v>
      </c>
      <c r="C213" s="70">
        <f>[4]TAB_DIN_FNC!C211</f>
        <v>0</v>
      </c>
      <c r="D213" s="70">
        <f>[4]TAB_DIN_FNC!D211</f>
        <v>0</v>
      </c>
      <c r="E213" s="70">
        <v>0</v>
      </c>
      <c r="F213" s="70">
        <f>[4]TAB_DIN_FNC!E211</f>
        <v>0</v>
      </c>
      <c r="G213" s="70">
        <f>[4]TAB_DIN_FNC!F211</f>
        <v>0</v>
      </c>
      <c r="H213" s="70">
        <v>0</v>
      </c>
      <c r="I213" s="70">
        <f>[4]TAB_DIN_FNC!G211</f>
        <v>0</v>
      </c>
      <c r="J213" s="70">
        <f>[4]TAB_DIN_FNC!H211</f>
        <v>0</v>
      </c>
      <c r="K213" s="70">
        <v>0</v>
      </c>
      <c r="L213" s="70">
        <f t="shared" si="12"/>
        <v>0</v>
      </c>
      <c r="N213" s="69" t="s">
        <v>17</v>
      </c>
      <c r="O213" s="5">
        <f>B213/[4]Formato_Análises_FNC!$S$31</f>
        <v>0</v>
      </c>
      <c r="P213" s="5">
        <f>C213/[4]Formato_Análises_FNC!$S$31</f>
        <v>0</v>
      </c>
      <c r="Q213" s="5">
        <f>D213/[4]Formato_Análises_FNC!$S$31</f>
        <v>0</v>
      </c>
      <c r="R213" s="5">
        <f>E213/[4]Formato_Análises_FNC!$S$31</f>
        <v>0</v>
      </c>
      <c r="S213" s="5">
        <f>F213/[4]Formato_Análises_FNC!$S$31</f>
        <v>0</v>
      </c>
      <c r="T213" s="5">
        <f>G213/[4]Formato_Análises_FNC!$S$31</f>
        <v>0</v>
      </c>
      <c r="U213" s="5">
        <f>H213/[4]Formato_Análises_FNC!$S$31</f>
        <v>0</v>
      </c>
      <c r="V213" s="5">
        <f>I213/[4]Formato_Análises_FNC!$S$31</f>
        <v>0</v>
      </c>
      <c r="W213" s="5">
        <f>J213/[4]Formato_Análises_FNC!$S$31</f>
        <v>0</v>
      </c>
      <c r="X213" s="5">
        <f>K213/[4]Formato_Análises_FNC!$S$31</f>
        <v>0</v>
      </c>
    </row>
    <row r="214" spans="1:24" x14ac:dyDescent="0.25">
      <c r="A214" s="69" t="s">
        <v>18</v>
      </c>
      <c r="B214" s="70">
        <f>[4]TAB_DIN_FNC!B212</f>
        <v>0</v>
      </c>
      <c r="C214" s="70">
        <f>[4]TAB_DIN_FNC!C212</f>
        <v>0</v>
      </c>
      <c r="D214" s="70">
        <f>[4]TAB_DIN_FNC!D212</f>
        <v>0</v>
      </c>
      <c r="E214" s="70">
        <v>0</v>
      </c>
      <c r="F214" s="70">
        <f>[4]TAB_DIN_FNC!E212</f>
        <v>0</v>
      </c>
      <c r="G214" s="70">
        <f>[4]TAB_DIN_FNC!F212</f>
        <v>0</v>
      </c>
      <c r="H214" s="70">
        <v>0</v>
      </c>
      <c r="I214" s="70">
        <f>[4]TAB_DIN_FNC!G212</f>
        <v>0</v>
      </c>
      <c r="J214" s="70">
        <f>[4]TAB_DIN_FNC!H212</f>
        <v>0</v>
      </c>
      <c r="K214" s="70">
        <v>0</v>
      </c>
      <c r="L214" s="70">
        <f t="shared" si="12"/>
        <v>0</v>
      </c>
      <c r="N214" s="69" t="s">
        <v>18</v>
      </c>
      <c r="O214" s="5">
        <f>B214/[4]Formato_Análises_FNC!$S$31</f>
        <v>0</v>
      </c>
      <c r="P214" s="5">
        <f>C214/[4]Formato_Análises_FNC!$S$31</f>
        <v>0</v>
      </c>
      <c r="Q214" s="5">
        <f>D214/[4]Formato_Análises_FNC!$S$31</f>
        <v>0</v>
      </c>
      <c r="R214" s="5">
        <f>E214/[4]Formato_Análises_FNC!$S$31</f>
        <v>0</v>
      </c>
      <c r="S214" s="5">
        <f>F214/[4]Formato_Análises_FNC!$S$31</f>
        <v>0</v>
      </c>
      <c r="T214" s="5">
        <f>G214/[4]Formato_Análises_FNC!$S$31</f>
        <v>0</v>
      </c>
      <c r="U214" s="5">
        <f>H214/[4]Formato_Análises_FNC!$S$31</f>
        <v>0</v>
      </c>
      <c r="V214" s="5">
        <f>I214/[4]Formato_Análises_FNC!$S$31</f>
        <v>0</v>
      </c>
      <c r="W214" s="5">
        <f>J214/[4]Formato_Análises_FNC!$S$31</f>
        <v>0</v>
      </c>
      <c r="X214" s="5">
        <f>K214/[4]Formato_Análises_FNC!$S$31</f>
        <v>0</v>
      </c>
    </row>
    <row r="215" spans="1:24" x14ac:dyDescent="0.25">
      <c r="A215" s="69" t="s">
        <v>19</v>
      </c>
      <c r="B215" s="70">
        <f>[4]TAB_DIN_FNC!B213</f>
        <v>0</v>
      </c>
      <c r="C215" s="70">
        <f>[4]TAB_DIN_FNC!C213</f>
        <v>128858.64878819729</v>
      </c>
      <c r="D215" s="70">
        <f>[4]TAB_DIN_FNC!D213</f>
        <v>0</v>
      </c>
      <c r="E215" s="70">
        <v>0</v>
      </c>
      <c r="F215" s="70">
        <f>[4]TAB_DIN_FNC!E213</f>
        <v>0</v>
      </c>
      <c r="G215" s="70">
        <f>[4]TAB_DIN_FNC!F213</f>
        <v>0</v>
      </c>
      <c r="H215" s="70">
        <v>0</v>
      </c>
      <c r="I215" s="70">
        <f>[4]TAB_DIN_FNC!G213</f>
        <v>0</v>
      </c>
      <c r="J215" s="70">
        <f>[4]TAB_DIN_FNC!H213</f>
        <v>0</v>
      </c>
      <c r="K215" s="70">
        <f>+[4]TAB_DIN_FNC!K207</f>
        <v>0</v>
      </c>
      <c r="L215" s="70">
        <f t="shared" si="12"/>
        <v>128858.64878819729</v>
      </c>
      <c r="N215" s="69" t="s">
        <v>19</v>
      </c>
      <c r="O215" s="5">
        <f>B215/[4]Formato_Análises_FNC!$S$31</f>
        <v>0</v>
      </c>
      <c r="P215" s="5">
        <f>C215/[4]Formato_Análises_FNC!$S$31</f>
        <v>1.4316163829083569E-3</v>
      </c>
      <c r="Q215" s="5">
        <f>D215/[4]Formato_Análises_FNC!$S$31</f>
        <v>0</v>
      </c>
      <c r="R215" s="5">
        <f>E215/[4]Formato_Análises_FNC!$S$31</f>
        <v>0</v>
      </c>
      <c r="S215" s="5">
        <f>F215/[4]Formato_Análises_FNC!$S$31</f>
        <v>0</v>
      </c>
      <c r="T215" s="5">
        <f>G215/[4]Formato_Análises_FNC!$S$31</f>
        <v>0</v>
      </c>
      <c r="U215" s="5">
        <f>H215/[4]Formato_Análises_FNC!$S$31</f>
        <v>0</v>
      </c>
      <c r="V215" s="5">
        <f>I215/[4]Formato_Análises_FNC!$S$31</f>
        <v>0</v>
      </c>
      <c r="W215" s="5">
        <f>J215/[4]Formato_Análises_FNC!$S$31</f>
        <v>0</v>
      </c>
      <c r="X215" s="5">
        <f>K215/[4]Formato_Análises_FNC!$S$31</f>
        <v>0</v>
      </c>
    </row>
    <row r="216" spans="1:24" x14ac:dyDescent="0.25">
      <c r="A216" s="69" t="s">
        <v>20</v>
      </c>
      <c r="B216" s="70">
        <f>[4]TAB_DIN_FNC!B214</f>
        <v>0</v>
      </c>
      <c r="C216" s="70">
        <f>[4]TAB_DIN_FNC!C214</f>
        <v>0</v>
      </c>
      <c r="D216" s="70">
        <f>[4]TAB_DIN_FNC!D214</f>
        <v>623418.14283729845</v>
      </c>
      <c r="E216" s="70">
        <v>0</v>
      </c>
      <c r="F216" s="70">
        <f>[4]TAB_DIN_FNC!E214</f>
        <v>0</v>
      </c>
      <c r="G216" s="70">
        <f>[4]TAB_DIN_FNC!F214</f>
        <v>0</v>
      </c>
      <c r="H216" s="70">
        <v>0</v>
      </c>
      <c r="I216" s="70">
        <f>[4]TAB_DIN_FNC!G214</f>
        <v>0</v>
      </c>
      <c r="J216" s="70">
        <f>[4]TAB_DIN_FNC!H214</f>
        <v>0</v>
      </c>
      <c r="K216" s="70">
        <f>+[4]TAB_DIN_FNC!K208</f>
        <v>0</v>
      </c>
      <c r="L216" s="70">
        <f t="shared" si="12"/>
        <v>623418.14283729845</v>
      </c>
      <c r="N216" s="69" t="s">
        <v>20</v>
      </c>
      <c r="O216" s="5">
        <f>B216/[4]Formato_Análises_FNC!$S$31</f>
        <v>0</v>
      </c>
      <c r="P216" s="5">
        <f>C216/[4]Formato_Análises_FNC!$S$31</f>
        <v>0</v>
      </c>
      <c r="Q216" s="5">
        <f>D216/[4]Formato_Análises_FNC!$S$31</f>
        <v>6.9261600605106301E-3</v>
      </c>
      <c r="R216" s="5">
        <f>E216/[4]Formato_Análises_FNC!$S$31</f>
        <v>0</v>
      </c>
      <c r="S216" s="5">
        <f>F216/[4]Formato_Análises_FNC!$S$31</f>
        <v>0</v>
      </c>
      <c r="T216" s="5">
        <f>G216/[4]Formato_Análises_FNC!$S$31</f>
        <v>0</v>
      </c>
      <c r="U216" s="5">
        <f>H216/[4]Formato_Análises_FNC!$S$31</f>
        <v>0</v>
      </c>
      <c r="V216" s="5">
        <f>I216/[4]Formato_Análises_FNC!$S$31</f>
        <v>0</v>
      </c>
      <c r="W216" s="5">
        <f>J216/[4]Formato_Análises_FNC!$S$31</f>
        <v>0</v>
      </c>
      <c r="X216" s="5">
        <f>K216/[4]Formato_Análises_FNC!$S$31</f>
        <v>0</v>
      </c>
    </row>
    <row r="217" spans="1:24" x14ac:dyDescent="0.25">
      <c r="A217" s="69" t="s">
        <v>21</v>
      </c>
      <c r="B217" s="70">
        <f>[4]TAB_DIN_FNC!B215</f>
        <v>0</v>
      </c>
      <c r="C217" s="70">
        <f>[4]TAB_DIN_FNC!C215</f>
        <v>2375473.2775049992</v>
      </c>
      <c r="D217" s="70">
        <f>[4]TAB_DIN_FNC!D215</f>
        <v>0</v>
      </c>
      <c r="E217" s="70">
        <v>0</v>
      </c>
      <c r="F217" s="70">
        <f>[4]TAB_DIN_FNC!E215</f>
        <v>0</v>
      </c>
      <c r="G217" s="70">
        <f>[4]TAB_DIN_FNC!F215</f>
        <v>0</v>
      </c>
      <c r="H217" s="70">
        <v>0</v>
      </c>
      <c r="I217" s="70">
        <f>[4]TAB_DIN_FNC!G215</f>
        <v>0</v>
      </c>
      <c r="J217" s="70">
        <f>[4]TAB_DIN_FNC!H215</f>
        <v>193287.97318229591</v>
      </c>
      <c r="K217" s="70">
        <f>+[4]TAB_DIN_FNC!K209</f>
        <v>0</v>
      </c>
      <c r="L217" s="70">
        <f t="shared" si="12"/>
        <v>2568761.2506872951</v>
      </c>
      <c r="N217" s="69" t="s">
        <v>21</v>
      </c>
      <c r="O217" s="5">
        <f>B217/[4]Formato_Análises_FNC!$S$31</f>
        <v>0</v>
      </c>
      <c r="P217" s="5">
        <f>C217/[4]Formato_Análises_FNC!$S$31</f>
        <v>2.6391449027429636E-2</v>
      </c>
      <c r="Q217" s="5">
        <f>D217/[4]Formato_Análises_FNC!$S$31</f>
        <v>0</v>
      </c>
      <c r="R217" s="5">
        <f>E217/[4]Formato_Análises_FNC!$S$31</f>
        <v>0</v>
      </c>
      <c r="S217" s="5">
        <f>F217/[4]Formato_Análises_FNC!$S$31</f>
        <v>0</v>
      </c>
      <c r="T217" s="5">
        <f>G217/[4]Formato_Análises_FNC!$S$31</f>
        <v>0</v>
      </c>
      <c r="U217" s="5">
        <f>H217/[4]Formato_Análises_FNC!$S$31</f>
        <v>0</v>
      </c>
      <c r="V217" s="5">
        <f>I217/[4]Formato_Análises_FNC!$S$31</f>
        <v>0</v>
      </c>
      <c r="W217" s="5">
        <f>J217/[4]Formato_Análises_FNC!$S$31</f>
        <v>2.1474245743625352E-3</v>
      </c>
      <c r="X217" s="5">
        <f>K217/[4]Formato_Análises_FNC!$S$31</f>
        <v>0</v>
      </c>
    </row>
    <row r="218" spans="1:24" x14ac:dyDescent="0.25">
      <c r="A218" s="69" t="s">
        <v>22</v>
      </c>
      <c r="B218" s="70">
        <f>[4]TAB_DIN_FNC!B216</f>
        <v>0</v>
      </c>
      <c r="C218" s="70">
        <f>[4]TAB_DIN_FNC!C216</f>
        <v>965022.42077480955</v>
      </c>
      <c r="D218" s="70">
        <f>[4]TAB_DIN_FNC!D216</f>
        <v>0</v>
      </c>
      <c r="E218" s="70">
        <v>0</v>
      </c>
      <c r="F218" s="70">
        <f>[4]TAB_DIN_FNC!E216</f>
        <v>0</v>
      </c>
      <c r="G218" s="70">
        <f>[4]TAB_DIN_FNC!F216</f>
        <v>0</v>
      </c>
      <c r="H218" s="70">
        <v>0</v>
      </c>
      <c r="I218" s="70">
        <f>[4]TAB_DIN_FNC!G216</f>
        <v>0</v>
      </c>
      <c r="J218" s="70">
        <f>[4]TAB_DIN_FNC!H216</f>
        <v>0</v>
      </c>
      <c r="K218" s="70">
        <f>+[4]TAB_DIN_FNC!K210</f>
        <v>0</v>
      </c>
      <c r="L218" s="70">
        <f t="shared" si="12"/>
        <v>965022.42077480955</v>
      </c>
      <c r="N218" s="69" t="s">
        <v>22</v>
      </c>
      <c r="O218" s="5">
        <f>B218/[4]Formato_Análises_FNC!$S$31</f>
        <v>0</v>
      </c>
      <c r="P218" s="5">
        <f>C218/[4]Formato_Análises_FNC!$S$31</f>
        <v>1.0721375091600685E-2</v>
      </c>
      <c r="Q218" s="5">
        <f>D218/[4]Formato_Análises_FNC!$S$31</f>
        <v>0</v>
      </c>
      <c r="R218" s="5">
        <f>E218/[4]Formato_Análises_FNC!$S$31</f>
        <v>0</v>
      </c>
      <c r="S218" s="5">
        <f>F218/[4]Formato_Análises_FNC!$S$31</f>
        <v>0</v>
      </c>
      <c r="T218" s="5">
        <f>G218/[4]Formato_Análises_FNC!$S$31</f>
        <v>0</v>
      </c>
      <c r="U218" s="5">
        <f>H218/[4]Formato_Análises_FNC!$S$31</f>
        <v>0</v>
      </c>
      <c r="V218" s="5">
        <f>I218/[4]Formato_Análises_FNC!$S$31</f>
        <v>0</v>
      </c>
      <c r="W218" s="5">
        <f>J218/[4]Formato_Análises_FNC!$S$31</f>
        <v>0</v>
      </c>
      <c r="X218" s="5">
        <f>K218/[4]Formato_Análises_FNC!$S$31</f>
        <v>0</v>
      </c>
    </row>
    <row r="219" spans="1:24" x14ac:dyDescent="0.25">
      <c r="A219" s="69" t="s">
        <v>23</v>
      </c>
      <c r="B219" s="70">
        <f>[4]TAB_DIN_FNC!B217</f>
        <v>0</v>
      </c>
      <c r="C219" s="70">
        <f>[4]TAB_DIN_FNC!C217</f>
        <v>0</v>
      </c>
      <c r="D219" s="70">
        <f>[4]TAB_DIN_FNC!D217</f>
        <v>0</v>
      </c>
      <c r="E219" s="70">
        <v>0</v>
      </c>
      <c r="F219" s="70">
        <f>[4]TAB_DIN_FNC!E217</f>
        <v>0</v>
      </c>
      <c r="G219" s="70">
        <f>[4]TAB_DIN_FNC!F217</f>
        <v>0</v>
      </c>
      <c r="H219" s="70">
        <v>0</v>
      </c>
      <c r="I219" s="70">
        <f>[4]TAB_DIN_FNC!G217</f>
        <v>0</v>
      </c>
      <c r="J219" s="70">
        <f>[4]TAB_DIN_FNC!H217</f>
        <v>0</v>
      </c>
      <c r="K219" s="70">
        <f>+[4]TAB_DIN_FNC!K211</f>
        <v>0</v>
      </c>
      <c r="L219" s="70">
        <f t="shared" si="12"/>
        <v>0</v>
      </c>
      <c r="N219" s="69" t="s">
        <v>23</v>
      </c>
      <c r="O219" s="5">
        <f>B219/[4]Formato_Análises_FNC!$S$31</f>
        <v>0</v>
      </c>
      <c r="P219" s="5">
        <f>C219/[4]Formato_Análises_FNC!$S$31</f>
        <v>0</v>
      </c>
      <c r="Q219" s="5">
        <f>D219/[4]Formato_Análises_FNC!$S$31</f>
        <v>0</v>
      </c>
      <c r="R219" s="5">
        <f>E219/[4]Formato_Análises_FNC!$S$31</f>
        <v>0</v>
      </c>
      <c r="S219" s="5">
        <f>F219/[4]Formato_Análises_FNC!$S$31</f>
        <v>0</v>
      </c>
      <c r="T219" s="5">
        <f>G219/[4]Formato_Análises_FNC!$S$31</f>
        <v>0</v>
      </c>
      <c r="U219" s="5">
        <f>H219/[4]Formato_Análises_FNC!$S$31</f>
        <v>0</v>
      </c>
      <c r="V219" s="5">
        <f>I219/[4]Formato_Análises_FNC!$S$31</f>
        <v>0</v>
      </c>
      <c r="W219" s="5">
        <f>J219/[4]Formato_Análises_FNC!$S$31</f>
        <v>0</v>
      </c>
      <c r="X219" s="5">
        <f>K219/[4]Formato_Análises_FNC!$S$31</f>
        <v>0</v>
      </c>
    </row>
    <row r="220" spans="1:24" x14ac:dyDescent="0.25">
      <c r="A220" s="69" t="s">
        <v>24</v>
      </c>
      <c r="B220" s="70">
        <f>[4]TAB_DIN_FNC!B218</f>
        <v>0</v>
      </c>
      <c r="C220" s="70">
        <f>[4]TAB_DIN_FNC!C218</f>
        <v>0</v>
      </c>
      <c r="D220" s="70">
        <f>[4]TAB_DIN_FNC!D218</f>
        <v>0</v>
      </c>
      <c r="E220" s="70">
        <v>0</v>
      </c>
      <c r="F220" s="70">
        <f>[4]TAB_DIN_FNC!E218</f>
        <v>0</v>
      </c>
      <c r="G220" s="70">
        <f>[4]TAB_DIN_FNC!F218</f>
        <v>0</v>
      </c>
      <c r="H220" s="70">
        <v>0</v>
      </c>
      <c r="I220" s="70">
        <f>[4]TAB_DIN_FNC!G218</f>
        <v>0</v>
      </c>
      <c r="J220" s="70">
        <f>[4]TAB_DIN_FNC!H218</f>
        <v>0</v>
      </c>
      <c r="K220" s="70">
        <f>+[4]TAB_DIN_FNC!K212</f>
        <v>0</v>
      </c>
      <c r="L220" s="70">
        <f t="shared" si="12"/>
        <v>0</v>
      </c>
      <c r="N220" s="69" t="s">
        <v>24</v>
      </c>
      <c r="O220" s="5">
        <f>B220/[4]Formato_Análises_FNC!$S$31</f>
        <v>0</v>
      </c>
      <c r="P220" s="5">
        <f>C220/[4]Formato_Análises_FNC!$S$31</f>
        <v>0</v>
      </c>
      <c r="Q220" s="5">
        <f>D220/[4]Formato_Análises_FNC!$S$31</f>
        <v>0</v>
      </c>
      <c r="R220" s="5">
        <f>E220/[4]Formato_Análises_FNC!$S$31</f>
        <v>0</v>
      </c>
      <c r="S220" s="5">
        <f>F220/[4]Formato_Análises_FNC!$S$31</f>
        <v>0</v>
      </c>
      <c r="T220" s="5">
        <f>G220/[4]Formato_Análises_FNC!$S$31</f>
        <v>0</v>
      </c>
      <c r="U220" s="5">
        <f>H220/[4]Formato_Análises_FNC!$S$31</f>
        <v>0</v>
      </c>
      <c r="V220" s="5">
        <f>I220/[4]Formato_Análises_FNC!$S$31</f>
        <v>0</v>
      </c>
      <c r="W220" s="5">
        <f>J220/[4]Formato_Análises_FNC!$S$31</f>
        <v>0</v>
      </c>
      <c r="X220" s="5">
        <f>K220/[4]Formato_Análises_FNC!$S$31</f>
        <v>0</v>
      </c>
    </row>
    <row r="221" spans="1:24" x14ac:dyDescent="0.25">
      <c r="A221" s="69" t="s">
        <v>25</v>
      </c>
      <c r="B221" s="70">
        <f>[4]TAB_DIN_FNC!B219</f>
        <v>0</v>
      </c>
      <c r="C221" s="70">
        <f>[4]TAB_DIN_FNC!C219</f>
        <v>1157287.578432349</v>
      </c>
      <c r="D221" s="70">
        <f>[4]TAB_DIN_FNC!D219</f>
        <v>0</v>
      </c>
      <c r="E221" s="70">
        <v>0</v>
      </c>
      <c r="F221" s="70">
        <f>[4]TAB_DIN_FNC!E219</f>
        <v>0</v>
      </c>
      <c r="G221" s="70">
        <f>[4]TAB_DIN_FNC!F219</f>
        <v>0</v>
      </c>
      <c r="H221" s="70">
        <v>0</v>
      </c>
      <c r="I221" s="70">
        <f>[4]TAB_DIN_FNC!G219</f>
        <v>0</v>
      </c>
      <c r="J221" s="70">
        <f>[4]TAB_DIN_FNC!H219</f>
        <v>0</v>
      </c>
      <c r="K221" s="70">
        <f>+[4]TAB_DIN_FNC!K213</f>
        <v>0</v>
      </c>
      <c r="L221" s="70">
        <f t="shared" si="12"/>
        <v>1157287.578432349</v>
      </c>
      <c r="N221" s="69" t="s">
        <v>25</v>
      </c>
      <c r="O221" s="5">
        <f>B221/[4]Formato_Análises_FNC!$S$31</f>
        <v>0</v>
      </c>
      <c r="P221" s="5">
        <f>C221/[4]Formato_Análises_FNC!$S$31</f>
        <v>1.2857436210923884E-2</v>
      </c>
      <c r="Q221" s="5">
        <f>D221/[4]Formato_Análises_FNC!$S$31</f>
        <v>0</v>
      </c>
      <c r="R221" s="5">
        <f>E221/[4]Formato_Análises_FNC!$S$31</f>
        <v>0</v>
      </c>
      <c r="S221" s="5">
        <f>F221/[4]Formato_Análises_FNC!$S$31</f>
        <v>0</v>
      </c>
      <c r="T221" s="5">
        <f>G221/[4]Formato_Análises_FNC!$S$31</f>
        <v>0</v>
      </c>
      <c r="U221" s="5">
        <f>H221/[4]Formato_Análises_FNC!$S$31</f>
        <v>0</v>
      </c>
      <c r="V221" s="5">
        <f>I221/[4]Formato_Análises_FNC!$S$31</f>
        <v>0</v>
      </c>
      <c r="W221" s="5">
        <f>J221/[4]Formato_Análises_FNC!$S$31</f>
        <v>0</v>
      </c>
      <c r="X221" s="5">
        <f>K221/[4]Formato_Análises_FNC!$S$31</f>
        <v>0</v>
      </c>
    </row>
    <row r="222" spans="1:24" x14ac:dyDescent="0.25">
      <c r="A222" s="69" t="s">
        <v>26</v>
      </c>
      <c r="B222" s="70">
        <f>[4]TAB_DIN_FNC!B220</f>
        <v>0</v>
      </c>
      <c r="C222" s="70">
        <f>[4]TAB_DIN_FNC!C220</f>
        <v>322146.62197049323</v>
      </c>
      <c r="D222" s="70">
        <f>[4]TAB_DIN_FNC!D220</f>
        <v>0</v>
      </c>
      <c r="E222" s="70">
        <v>0</v>
      </c>
      <c r="F222" s="70">
        <f>[4]TAB_DIN_FNC!E220</f>
        <v>0</v>
      </c>
      <c r="G222" s="70">
        <f>[4]TAB_DIN_FNC!F220</f>
        <v>0</v>
      </c>
      <c r="H222" s="70">
        <v>0</v>
      </c>
      <c r="I222" s="70">
        <f>[4]TAB_DIN_FNC!G220</f>
        <v>0</v>
      </c>
      <c r="J222" s="70">
        <f>[4]TAB_DIN_FNC!H220</f>
        <v>0</v>
      </c>
      <c r="K222" s="70">
        <f>+[4]TAB_DIN_FNC!K214</f>
        <v>0</v>
      </c>
      <c r="L222" s="70">
        <f t="shared" si="12"/>
        <v>322146.62197049323</v>
      </c>
      <c r="N222" s="69" t="s">
        <v>26</v>
      </c>
      <c r="O222" s="5">
        <f>B222/[4]Formato_Análises_FNC!$S$31</f>
        <v>0</v>
      </c>
      <c r="P222" s="5">
        <f>C222/[4]Formato_Análises_FNC!$S$31</f>
        <v>3.5790409572708922E-3</v>
      </c>
      <c r="Q222" s="5">
        <f>D222/[4]Formato_Análises_FNC!$S$31</f>
        <v>0</v>
      </c>
      <c r="R222" s="5">
        <f>E222/[4]Formato_Análises_FNC!$S$31</f>
        <v>0</v>
      </c>
      <c r="S222" s="5">
        <f>F222/[4]Formato_Análises_FNC!$S$31</f>
        <v>0</v>
      </c>
      <c r="T222" s="5">
        <f>G222/[4]Formato_Análises_FNC!$S$31</f>
        <v>0</v>
      </c>
      <c r="U222" s="5">
        <f>H222/[4]Formato_Análises_FNC!$S$31</f>
        <v>0</v>
      </c>
      <c r="V222" s="5">
        <f>I222/[4]Formato_Análises_FNC!$S$31</f>
        <v>0</v>
      </c>
      <c r="W222" s="5">
        <f>J222/[4]Formato_Análises_FNC!$S$31</f>
        <v>0</v>
      </c>
      <c r="X222" s="5">
        <f>K222/[4]Formato_Análises_FNC!$S$31</f>
        <v>0</v>
      </c>
    </row>
    <row r="223" spans="1:24" x14ac:dyDescent="0.25">
      <c r="A223" s="69" t="s">
        <v>27</v>
      </c>
      <c r="B223" s="70">
        <f>[4]TAB_DIN_FNC!B221</f>
        <v>0</v>
      </c>
      <c r="C223" s="70">
        <f>[4]TAB_DIN_FNC!C221</f>
        <v>0</v>
      </c>
      <c r="D223" s="70">
        <f>[4]TAB_DIN_FNC!D221</f>
        <v>0</v>
      </c>
      <c r="E223" s="70">
        <v>0</v>
      </c>
      <c r="F223" s="70">
        <f>[4]TAB_DIN_FNC!E221</f>
        <v>0</v>
      </c>
      <c r="G223" s="70">
        <f>[4]TAB_DIN_FNC!F221</f>
        <v>0</v>
      </c>
      <c r="H223" s="70">
        <v>0</v>
      </c>
      <c r="I223" s="70">
        <f>[4]TAB_DIN_FNC!G221</f>
        <v>0</v>
      </c>
      <c r="J223" s="70">
        <f>[4]TAB_DIN_FNC!H221</f>
        <v>0</v>
      </c>
      <c r="K223" s="70">
        <f>+[4]TAB_DIN_FNC!K215</f>
        <v>0</v>
      </c>
      <c r="L223" s="70">
        <f t="shared" si="12"/>
        <v>0</v>
      </c>
      <c r="N223" s="69" t="s">
        <v>27</v>
      </c>
      <c r="O223" s="5">
        <f>B223/[4]Formato_Análises_FNC!$S$31</f>
        <v>0</v>
      </c>
      <c r="P223" s="5">
        <f>C223/[4]Formato_Análises_FNC!$S$31</f>
        <v>0</v>
      </c>
      <c r="Q223" s="5">
        <f>D223/[4]Formato_Análises_FNC!$S$31</f>
        <v>0</v>
      </c>
      <c r="R223" s="5">
        <f>E223/[4]Formato_Análises_FNC!$S$31</f>
        <v>0</v>
      </c>
      <c r="S223" s="5">
        <f>F223/[4]Formato_Análises_FNC!$S$31</f>
        <v>0</v>
      </c>
      <c r="T223" s="5">
        <f>G223/[4]Formato_Análises_FNC!$S$31</f>
        <v>0</v>
      </c>
      <c r="U223" s="5">
        <f>H223/[4]Formato_Análises_FNC!$S$31</f>
        <v>0</v>
      </c>
      <c r="V223" s="5">
        <f>I223/[4]Formato_Análises_FNC!$S$31</f>
        <v>0</v>
      </c>
      <c r="W223" s="5">
        <f>J223/[4]Formato_Análises_FNC!$S$31</f>
        <v>0</v>
      </c>
      <c r="X223" s="5">
        <f>K223/[4]Formato_Análises_FNC!$S$31</f>
        <v>0</v>
      </c>
    </row>
    <row r="224" spans="1:24" x14ac:dyDescent="0.25">
      <c r="A224" s="69" t="s">
        <v>28</v>
      </c>
      <c r="B224" s="70">
        <f>[4]TAB_DIN_FNC!B222</f>
        <v>0</v>
      </c>
      <c r="C224" s="70">
        <f>[4]TAB_DIN_FNC!C222</f>
        <v>0</v>
      </c>
      <c r="D224" s="70">
        <f>[4]TAB_DIN_FNC!D222</f>
        <v>0</v>
      </c>
      <c r="E224" s="70">
        <v>0</v>
      </c>
      <c r="F224" s="70">
        <f>[4]TAB_DIN_FNC!E222</f>
        <v>0</v>
      </c>
      <c r="G224" s="70">
        <f>[4]TAB_DIN_FNC!F222</f>
        <v>0</v>
      </c>
      <c r="H224" s="70">
        <v>0</v>
      </c>
      <c r="I224" s="70">
        <f>[4]TAB_DIN_FNC!G222</f>
        <v>193287.97318229591</v>
      </c>
      <c r="J224" s="70">
        <f>[4]TAB_DIN_FNC!H222</f>
        <v>0</v>
      </c>
      <c r="K224" s="70">
        <f>+[4]TAB_DIN_FNC!K216</f>
        <v>0</v>
      </c>
      <c r="L224" s="70">
        <f t="shared" si="12"/>
        <v>193287.97318229591</v>
      </c>
      <c r="N224" s="69" t="s">
        <v>28</v>
      </c>
      <c r="O224" s="5">
        <f>B224/[4]Formato_Análises_FNC!$S$31</f>
        <v>0</v>
      </c>
      <c r="P224" s="5">
        <f>C224/[4]Formato_Análises_FNC!$S$31</f>
        <v>0</v>
      </c>
      <c r="Q224" s="5">
        <f>D224/[4]Formato_Análises_FNC!$S$31</f>
        <v>0</v>
      </c>
      <c r="R224" s="5">
        <f>E224/[4]Formato_Análises_FNC!$S$31</f>
        <v>0</v>
      </c>
      <c r="S224" s="5">
        <f>F224/[4]Formato_Análises_FNC!$S$31</f>
        <v>0</v>
      </c>
      <c r="T224" s="5">
        <f>G224/[4]Formato_Análises_FNC!$S$31</f>
        <v>0</v>
      </c>
      <c r="U224" s="5">
        <f>H224/[4]Formato_Análises_FNC!$S$31</f>
        <v>0</v>
      </c>
      <c r="V224" s="5">
        <f>I224/[4]Formato_Análises_FNC!$S$31</f>
        <v>2.1474245743625352E-3</v>
      </c>
      <c r="W224" s="5">
        <f>J224/[4]Formato_Análises_FNC!$S$31</f>
        <v>0</v>
      </c>
      <c r="X224" s="5">
        <f>K224/[4]Formato_Análises_FNC!$S$31</f>
        <v>0</v>
      </c>
    </row>
    <row r="225" spans="1:24" x14ac:dyDescent="0.25">
      <c r="A225" s="69" t="s">
        <v>29</v>
      </c>
      <c r="B225" s="70">
        <f>[4]TAB_DIN_FNC!B223</f>
        <v>0</v>
      </c>
      <c r="C225" s="70">
        <f>[4]TAB_DIN_FNC!C223</f>
        <v>154630.37854583675</v>
      </c>
      <c r="D225" s="70">
        <f>[4]TAB_DIN_FNC!D223</f>
        <v>0</v>
      </c>
      <c r="E225" s="70">
        <v>0</v>
      </c>
      <c r="F225" s="70">
        <f>[4]TAB_DIN_FNC!E223</f>
        <v>0</v>
      </c>
      <c r="G225" s="70">
        <f>[4]TAB_DIN_FNC!F223</f>
        <v>0</v>
      </c>
      <c r="H225" s="70">
        <v>0</v>
      </c>
      <c r="I225" s="70">
        <f>[4]TAB_DIN_FNC!G223</f>
        <v>0</v>
      </c>
      <c r="J225" s="70">
        <f>[4]TAB_DIN_FNC!H223</f>
        <v>0</v>
      </c>
      <c r="K225" s="70">
        <f>+[4]TAB_DIN_FNC!K217</f>
        <v>0</v>
      </c>
      <c r="L225" s="70">
        <f t="shared" si="12"/>
        <v>154630.37854583675</v>
      </c>
      <c r="N225" s="69" t="s">
        <v>29</v>
      </c>
      <c r="O225" s="5">
        <f>B225/[4]Formato_Análises_FNC!$S$31</f>
        <v>0</v>
      </c>
      <c r="P225" s="5">
        <f>C225/[4]Formato_Análises_FNC!$S$31</f>
        <v>1.7179396594900283E-3</v>
      </c>
      <c r="Q225" s="5">
        <f>D225/[4]Formato_Análises_FNC!$S$31</f>
        <v>0</v>
      </c>
      <c r="R225" s="5">
        <f>E225/[4]Formato_Análises_FNC!$S$31</f>
        <v>0</v>
      </c>
      <c r="S225" s="5">
        <f>F225/[4]Formato_Análises_FNC!$S$31</f>
        <v>0</v>
      </c>
      <c r="T225" s="5">
        <f>G225/[4]Formato_Análises_FNC!$S$31</f>
        <v>0</v>
      </c>
      <c r="U225" s="5">
        <f>H225/[4]Formato_Análises_FNC!$S$31</f>
        <v>0</v>
      </c>
      <c r="V225" s="5">
        <f>I225/[4]Formato_Análises_FNC!$S$31</f>
        <v>0</v>
      </c>
      <c r="W225" s="5">
        <f>J225/[4]Formato_Análises_FNC!$S$31</f>
        <v>0</v>
      </c>
      <c r="X225" s="5">
        <f>K225/[4]Formato_Análises_FNC!$S$31</f>
        <v>0</v>
      </c>
    </row>
    <row r="226" spans="1:24" x14ac:dyDescent="0.25">
      <c r="A226" s="69" t="s">
        <v>30</v>
      </c>
      <c r="B226" s="70">
        <f>[4]TAB_DIN_FNC!B224</f>
        <v>0</v>
      </c>
      <c r="C226" s="70">
        <f>[4]TAB_DIN_FNC!C224</f>
        <v>0</v>
      </c>
      <c r="D226" s="70">
        <f>[4]TAB_DIN_FNC!D224</f>
        <v>0</v>
      </c>
      <c r="E226" s="70">
        <v>0</v>
      </c>
      <c r="F226" s="70">
        <f>[4]TAB_DIN_FNC!E224</f>
        <v>0</v>
      </c>
      <c r="G226" s="70">
        <f>[4]TAB_DIN_FNC!F224</f>
        <v>0</v>
      </c>
      <c r="H226" s="70">
        <v>0</v>
      </c>
      <c r="I226" s="70">
        <f>[4]TAB_DIN_FNC!G224</f>
        <v>131381.70113147018</v>
      </c>
      <c r="J226" s="70">
        <f>[4]TAB_DIN_FNC!H224</f>
        <v>0</v>
      </c>
      <c r="K226" s="70">
        <f>+[4]TAB_DIN_FNC!K218</f>
        <v>0</v>
      </c>
      <c r="L226" s="70">
        <f t="shared" si="12"/>
        <v>131381.70113147018</v>
      </c>
      <c r="N226" s="69" t="s">
        <v>30</v>
      </c>
      <c r="O226" s="5">
        <f>B226/[4]Formato_Análises_FNC!$S$31</f>
        <v>0</v>
      </c>
      <c r="P226" s="5">
        <f>C226/[4]Formato_Análises_FNC!$S$31</f>
        <v>0</v>
      </c>
      <c r="Q226" s="5">
        <f>D226/[4]Formato_Análises_FNC!$S$31</f>
        <v>0</v>
      </c>
      <c r="R226" s="5">
        <f>E226/[4]Formato_Análises_FNC!$S$31</f>
        <v>0</v>
      </c>
      <c r="S226" s="5">
        <f>F226/[4]Formato_Análises_FNC!$S$31</f>
        <v>0</v>
      </c>
      <c r="T226" s="5">
        <f>G226/[4]Formato_Análises_FNC!$S$31</f>
        <v>0</v>
      </c>
      <c r="U226" s="5">
        <f>H226/[4]Formato_Análises_FNC!$S$31</f>
        <v>0</v>
      </c>
      <c r="V226" s="5">
        <f>I226/[4]Formato_Análises_FNC!$S$31</f>
        <v>1.4596474316857025E-3</v>
      </c>
      <c r="W226" s="5">
        <f>J226/[4]Formato_Análises_FNC!$S$31</f>
        <v>0</v>
      </c>
      <c r="X226" s="5">
        <f>K226/[4]Formato_Análises_FNC!$S$31</f>
        <v>0</v>
      </c>
    </row>
    <row r="227" spans="1:24" x14ac:dyDescent="0.25">
      <c r="A227" s="69" t="s">
        <v>31</v>
      </c>
      <c r="B227" s="70">
        <f>[4]TAB_DIN_FNC!B225</f>
        <v>0</v>
      </c>
      <c r="C227" s="70">
        <f>[4]TAB_DIN_FNC!C225</f>
        <v>0</v>
      </c>
      <c r="D227" s="70">
        <f>[4]TAB_DIN_FNC!D225</f>
        <v>0</v>
      </c>
      <c r="E227" s="70">
        <v>0</v>
      </c>
      <c r="F227" s="70">
        <f>[4]TAB_DIN_FNC!E225</f>
        <v>0</v>
      </c>
      <c r="G227" s="70">
        <f>[4]TAB_DIN_FNC!F225</f>
        <v>0</v>
      </c>
      <c r="H227" s="70">
        <v>0</v>
      </c>
      <c r="I227" s="70">
        <f>[4]TAB_DIN_FNC!G225</f>
        <v>0</v>
      </c>
      <c r="J227" s="70">
        <f>[4]TAB_DIN_FNC!H225</f>
        <v>0</v>
      </c>
      <c r="K227" s="70">
        <f>+[4]TAB_DIN_FNC!K219</f>
        <v>0</v>
      </c>
      <c r="L227" s="70">
        <f t="shared" si="12"/>
        <v>0</v>
      </c>
      <c r="N227" s="69" t="s">
        <v>31</v>
      </c>
      <c r="O227" s="5">
        <f>B227/[4]Formato_Análises_FNC!$S$31</f>
        <v>0</v>
      </c>
      <c r="P227" s="5">
        <f>C227/[4]Formato_Análises_FNC!$S$31</f>
        <v>0</v>
      </c>
      <c r="Q227" s="5">
        <f>D227/[4]Formato_Análises_FNC!$S$31</f>
        <v>0</v>
      </c>
      <c r="R227" s="5">
        <f>E227/[4]Formato_Análises_FNC!$S$31</f>
        <v>0</v>
      </c>
      <c r="S227" s="5">
        <f>F227/[4]Formato_Análises_FNC!$S$31</f>
        <v>0</v>
      </c>
      <c r="T227" s="5">
        <f>G227/[4]Formato_Análises_FNC!$S$31</f>
        <v>0</v>
      </c>
      <c r="U227" s="5">
        <f>H227/[4]Formato_Análises_FNC!$S$31</f>
        <v>0</v>
      </c>
      <c r="V227" s="5">
        <f>I227/[4]Formato_Análises_FNC!$S$31</f>
        <v>0</v>
      </c>
      <c r="W227" s="5">
        <f>J227/[4]Formato_Análises_FNC!$S$31</f>
        <v>0</v>
      </c>
      <c r="X227" s="5">
        <f>K227/[4]Formato_Análises_FNC!$S$31</f>
        <v>0</v>
      </c>
    </row>
    <row r="228" spans="1:24" x14ac:dyDescent="0.25">
      <c r="A228" s="69" t="s">
        <v>32</v>
      </c>
      <c r="B228" s="70">
        <f>[4]TAB_DIN_FNC!B226</f>
        <v>0</v>
      </c>
      <c r="C228" s="70">
        <f>[4]TAB_DIN_FNC!C226</f>
        <v>74769586.66610752</v>
      </c>
      <c r="D228" s="70">
        <f>[4]TAB_DIN_FNC!D226</f>
        <v>0</v>
      </c>
      <c r="E228" s="70">
        <v>0</v>
      </c>
      <c r="F228" s="70">
        <f>[4]TAB_DIN_FNC!E226</f>
        <v>0</v>
      </c>
      <c r="G228" s="70">
        <f>[4]TAB_DIN_FNC!F226</f>
        <v>0</v>
      </c>
      <c r="H228" s="70">
        <v>0</v>
      </c>
      <c r="I228" s="70">
        <f>[4]TAB_DIN_FNC!G226</f>
        <v>257717.29757639457</v>
      </c>
      <c r="J228" s="70">
        <f>[4]TAB_DIN_FNC!H226</f>
        <v>0</v>
      </c>
      <c r="K228" s="70">
        <f>+[4]TAB_DIN_FNC!K220</f>
        <v>0</v>
      </c>
      <c r="L228" s="70">
        <f t="shared" si="12"/>
        <v>75027303.963683918</v>
      </c>
      <c r="N228" s="69" t="s">
        <v>32</v>
      </c>
      <c r="O228" s="5">
        <f>B228/[4]Formato_Análises_FNC!$S$31</f>
        <v>0</v>
      </c>
      <c r="P228" s="5">
        <f>C228/[4]Formato_Análises_FNC!$S$31</f>
        <v>0.83068824810065944</v>
      </c>
      <c r="Q228" s="5">
        <f>D228/[4]Formato_Análises_FNC!$S$31</f>
        <v>0</v>
      </c>
      <c r="R228" s="5">
        <f>E228/[4]Formato_Análises_FNC!$S$31</f>
        <v>0</v>
      </c>
      <c r="S228" s="5">
        <f>F228/[4]Formato_Análises_FNC!$S$31</f>
        <v>0</v>
      </c>
      <c r="T228" s="5">
        <f>G228/[4]Formato_Análises_FNC!$S$31</f>
        <v>0</v>
      </c>
      <c r="U228" s="5">
        <f>H228/[4]Formato_Análises_FNC!$S$31</f>
        <v>0</v>
      </c>
      <c r="V228" s="5">
        <f>I228/[4]Formato_Análises_FNC!$S$31</f>
        <v>2.8632327658167137E-3</v>
      </c>
      <c r="W228" s="5">
        <f>J228/[4]Formato_Análises_FNC!$S$31</f>
        <v>0</v>
      </c>
      <c r="X228" s="5">
        <f>K228/[4]Formato_Análises_FNC!$S$31</f>
        <v>0</v>
      </c>
    </row>
    <row r="229" spans="1:24" x14ac:dyDescent="0.25">
      <c r="A229" s="69" t="s">
        <v>33</v>
      </c>
      <c r="B229" s="70">
        <f>[4]TAB_DIN_FNC!B227</f>
        <v>0</v>
      </c>
      <c r="C229" s="70">
        <f>[4]TAB_DIN_FNC!C227</f>
        <v>128858.64878819729</v>
      </c>
      <c r="D229" s="70">
        <f>[4]TAB_DIN_FNC!D227</f>
        <v>0</v>
      </c>
      <c r="E229" s="70">
        <v>0</v>
      </c>
      <c r="F229" s="70">
        <f>[4]TAB_DIN_FNC!E227</f>
        <v>0</v>
      </c>
      <c r="G229" s="70">
        <f>[4]TAB_DIN_FNC!F227</f>
        <v>0</v>
      </c>
      <c r="H229" s="70">
        <v>0</v>
      </c>
      <c r="I229" s="70">
        <f>[4]TAB_DIN_FNC!G227</f>
        <v>128858.64878819729</v>
      </c>
      <c r="J229" s="70">
        <f>[4]TAB_DIN_FNC!H227</f>
        <v>0</v>
      </c>
      <c r="K229" s="70">
        <f>+[4]TAB_DIN_FNC!K221</f>
        <v>0</v>
      </c>
      <c r="L229" s="70">
        <f t="shared" si="12"/>
        <v>257717.29757639457</v>
      </c>
      <c r="N229" s="69" t="s">
        <v>33</v>
      </c>
      <c r="O229" s="5">
        <f>B229/[4]Formato_Análises_FNC!$S$31</f>
        <v>0</v>
      </c>
      <c r="P229" s="5">
        <f>C229/[4]Formato_Análises_FNC!$S$31</f>
        <v>1.4316163829083569E-3</v>
      </c>
      <c r="Q229" s="5">
        <f>D229/[4]Formato_Análises_FNC!$S$31</f>
        <v>0</v>
      </c>
      <c r="R229" s="5">
        <f>E229/[4]Formato_Análises_FNC!$S$31</f>
        <v>0</v>
      </c>
      <c r="S229" s="5">
        <f>F229/[4]Formato_Análises_FNC!$S$31</f>
        <v>0</v>
      </c>
      <c r="T229" s="5">
        <f>G229/[4]Formato_Análises_FNC!$S$31</f>
        <v>0</v>
      </c>
      <c r="U229" s="5">
        <f>H229/[4]Formato_Análises_FNC!$S$31</f>
        <v>0</v>
      </c>
      <c r="V229" s="5">
        <f>I229/[4]Formato_Análises_FNC!$S$31</f>
        <v>1.4316163829083569E-3</v>
      </c>
      <c r="W229" s="5">
        <f>J229/[4]Formato_Análises_FNC!$S$31</f>
        <v>0</v>
      </c>
      <c r="X229" s="5">
        <f>K229/[4]Formato_Análises_FNC!$S$31</f>
        <v>0</v>
      </c>
    </row>
    <row r="230" spans="1:24" x14ac:dyDescent="0.25">
      <c r="A230" s="69" t="s">
        <v>34</v>
      </c>
      <c r="B230" s="70">
        <f>[4]TAB_DIN_FNC!B228</f>
        <v>0</v>
      </c>
      <c r="C230" s="70">
        <f>[4]TAB_DIN_FNC!C228</f>
        <v>0</v>
      </c>
      <c r="D230" s="70">
        <f>[4]TAB_DIN_FNC!D228</f>
        <v>0</v>
      </c>
      <c r="E230" s="70">
        <v>0</v>
      </c>
      <c r="F230" s="70">
        <f>[4]TAB_DIN_FNC!E228</f>
        <v>0</v>
      </c>
      <c r="G230" s="70">
        <f>[4]TAB_DIN_FNC!F228</f>
        <v>0</v>
      </c>
      <c r="H230" s="70">
        <v>0</v>
      </c>
      <c r="I230" s="70">
        <f>[4]TAB_DIN_FNC!G228</f>
        <v>0</v>
      </c>
      <c r="J230" s="70">
        <f>[4]TAB_DIN_FNC!H228</f>
        <v>0</v>
      </c>
      <c r="K230" s="70">
        <f>+[4]TAB_DIN_FNC!K222</f>
        <v>0</v>
      </c>
      <c r="L230" s="70">
        <f t="shared" si="12"/>
        <v>0</v>
      </c>
      <c r="N230" s="69" t="s">
        <v>34</v>
      </c>
      <c r="O230" s="5">
        <f>B230/[4]Formato_Análises_FNC!$S$31</f>
        <v>0</v>
      </c>
      <c r="P230" s="5">
        <f>C230/[4]Formato_Análises_FNC!$S$31</f>
        <v>0</v>
      </c>
      <c r="Q230" s="5">
        <f>D230/[4]Formato_Análises_FNC!$S$31</f>
        <v>0</v>
      </c>
      <c r="R230" s="5">
        <f>E230/[4]Formato_Análises_FNC!$S$31</f>
        <v>0</v>
      </c>
      <c r="S230" s="5">
        <f>F230/[4]Formato_Análises_FNC!$S$31</f>
        <v>0</v>
      </c>
      <c r="T230" s="5">
        <f>G230/[4]Formato_Análises_FNC!$S$31</f>
        <v>0</v>
      </c>
      <c r="U230" s="5">
        <f>H230/[4]Formato_Análises_FNC!$S$31</f>
        <v>0</v>
      </c>
      <c r="V230" s="5">
        <f>I230/[4]Formato_Análises_FNC!$S$31</f>
        <v>0</v>
      </c>
      <c r="W230" s="5">
        <f>J230/[4]Formato_Análises_FNC!$S$31</f>
        <v>0</v>
      </c>
      <c r="X230" s="5">
        <f>K230/[4]Formato_Análises_FNC!$S$31</f>
        <v>0</v>
      </c>
    </row>
    <row r="231" spans="1:24" x14ac:dyDescent="0.25">
      <c r="A231" s="69" t="s">
        <v>35</v>
      </c>
      <c r="B231" s="70">
        <f>[4]TAB_DIN_FNC!B229</f>
        <v>0</v>
      </c>
      <c r="C231" s="70">
        <f>[4]TAB_DIN_FNC!C229</f>
        <v>4485569.5668943198</v>
      </c>
      <c r="D231" s="70">
        <f>[4]TAB_DIN_FNC!D229</f>
        <v>0</v>
      </c>
      <c r="E231" s="70">
        <v>0</v>
      </c>
      <c r="F231" s="70">
        <f>[4]TAB_DIN_FNC!E229</f>
        <v>0</v>
      </c>
      <c r="G231" s="70">
        <f>[4]TAB_DIN_FNC!F229</f>
        <v>0</v>
      </c>
      <c r="H231" s="70">
        <v>0</v>
      </c>
      <c r="I231" s="70">
        <f>[4]TAB_DIN_FNC!G229</f>
        <v>0</v>
      </c>
      <c r="J231" s="70">
        <f>[4]TAB_DIN_FNC!H229</f>
        <v>0</v>
      </c>
      <c r="K231" s="70">
        <v>0</v>
      </c>
      <c r="L231" s="70">
        <f t="shared" si="12"/>
        <v>4485569.5668943198</v>
      </c>
      <c r="N231" s="69" t="s">
        <v>35</v>
      </c>
      <c r="O231" s="5">
        <f>B231/[4]Formato_Análises_FNC!$S$31</f>
        <v>0</v>
      </c>
      <c r="P231" s="5">
        <f>C231/[4]Formato_Análises_FNC!$S$31</f>
        <v>4.9834566317672226E-2</v>
      </c>
      <c r="Q231" s="5">
        <f>D231/[4]Formato_Análises_FNC!$S$31</f>
        <v>0</v>
      </c>
      <c r="R231" s="5">
        <f>E231/[4]Formato_Análises_FNC!$S$31</f>
        <v>0</v>
      </c>
      <c r="S231" s="5">
        <f>F231/[4]Formato_Análises_FNC!$S$31</f>
        <v>0</v>
      </c>
      <c r="T231" s="5">
        <f>G231/[4]Formato_Análises_FNC!$S$31</f>
        <v>0</v>
      </c>
      <c r="U231" s="5">
        <f>H231/[4]Formato_Análises_FNC!$S$31</f>
        <v>0</v>
      </c>
      <c r="V231" s="5">
        <f>I231/[4]Formato_Análises_FNC!$S$31</f>
        <v>0</v>
      </c>
      <c r="W231" s="5">
        <f>J231/[4]Formato_Análises_FNC!$S$31</f>
        <v>0</v>
      </c>
      <c r="X231" s="5">
        <f>K231/[4]Formato_Análises_FNC!$S$31</f>
        <v>0</v>
      </c>
    </row>
    <row r="232" spans="1:24" x14ac:dyDescent="0.25">
      <c r="A232" s="69" t="s">
        <v>36</v>
      </c>
      <c r="B232" s="70">
        <f>[4]TAB_DIN_FNC!B230</f>
        <v>0</v>
      </c>
      <c r="C232" s="70">
        <f>[4]TAB_DIN_FNC!C230</f>
        <v>514633.35207462416</v>
      </c>
      <c r="D232" s="70">
        <f>[4]TAB_DIN_FNC!D230</f>
        <v>0</v>
      </c>
      <c r="E232" s="70">
        <v>0</v>
      </c>
      <c r="F232" s="70">
        <f>[4]TAB_DIN_FNC!E230</f>
        <v>0</v>
      </c>
      <c r="G232" s="70">
        <f>[4]TAB_DIN_FNC!F230</f>
        <v>0</v>
      </c>
      <c r="H232" s="70">
        <v>0</v>
      </c>
      <c r="I232" s="70">
        <f>[4]TAB_DIN_FNC!G230</f>
        <v>128858.64878819729</v>
      </c>
      <c r="J232" s="70">
        <f>[4]TAB_DIN_FNC!H230</f>
        <v>0</v>
      </c>
      <c r="K232" s="70">
        <v>0</v>
      </c>
      <c r="L232" s="70">
        <f t="shared" si="12"/>
        <v>643492.00086282147</v>
      </c>
      <c r="N232" s="69" t="s">
        <v>36</v>
      </c>
      <c r="O232" s="5">
        <f>B232/[4]Formato_Análises_FNC!$S$31</f>
        <v>0</v>
      </c>
      <c r="P232" s="5">
        <f>C232/[4]Formato_Análises_FNC!$S$31</f>
        <v>5.7175637409645035E-3</v>
      </c>
      <c r="Q232" s="5">
        <f>D232/[4]Formato_Análises_FNC!$S$31</f>
        <v>0</v>
      </c>
      <c r="R232" s="5">
        <f>E232/[4]Formato_Análises_FNC!$S$31</f>
        <v>0</v>
      </c>
      <c r="S232" s="5">
        <f>F232/[4]Formato_Análises_FNC!$S$31</f>
        <v>0</v>
      </c>
      <c r="T232" s="5">
        <f>G232/[4]Formato_Análises_FNC!$S$31</f>
        <v>0</v>
      </c>
      <c r="U232" s="5">
        <f>H232/[4]Formato_Análises_FNC!$S$31</f>
        <v>0</v>
      </c>
      <c r="V232" s="5">
        <f>I232/[4]Formato_Análises_FNC!$S$31</f>
        <v>1.4316163829083569E-3</v>
      </c>
      <c r="W232" s="5">
        <f>J232/[4]Formato_Análises_FNC!$S$31</f>
        <v>0</v>
      </c>
      <c r="X232" s="5">
        <f>K232/[4]Formato_Análises_FNC!$S$31</f>
        <v>0</v>
      </c>
    </row>
    <row r="233" spans="1:24" x14ac:dyDescent="0.25">
      <c r="A233" s="69" t="s">
        <v>37</v>
      </c>
      <c r="B233" s="70">
        <f>[4]TAB_DIN_FNC!B231</f>
        <v>0</v>
      </c>
      <c r="C233" s="70">
        <f>[4]TAB_DIN_FNC!C231</f>
        <v>0</v>
      </c>
      <c r="D233" s="70">
        <f>[4]TAB_DIN_FNC!D231</f>
        <v>0</v>
      </c>
      <c r="E233" s="70">
        <v>0</v>
      </c>
      <c r="F233" s="70">
        <f>[4]TAB_DIN_FNC!E231</f>
        <v>0</v>
      </c>
      <c r="G233" s="70">
        <f>[4]TAB_DIN_FNC!F231</f>
        <v>0</v>
      </c>
      <c r="H233" s="70">
        <v>0</v>
      </c>
      <c r="I233" s="70">
        <f>[4]TAB_DIN_FNC!G231</f>
        <v>0</v>
      </c>
      <c r="J233" s="70">
        <f>[4]TAB_DIN_FNC!H231</f>
        <v>0</v>
      </c>
      <c r="K233" s="70">
        <v>0</v>
      </c>
      <c r="L233" s="70">
        <f t="shared" si="12"/>
        <v>0</v>
      </c>
      <c r="N233" s="69" t="s">
        <v>37</v>
      </c>
      <c r="O233" s="5">
        <f>B233/[4]Formato_Análises_FNC!$S$31</f>
        <v>0</v>
      </c>
      <c r="P233" s="5">
        <f>C233/[4]Formato_Análises_FNC!$S$31</f>
        <v>0</v>
      </c>
      <c r="Q233" s="5">
        <f>D233/[4]Formato_Análises_FNC!$S$31</f>
        <v>0</v>
      </c>
      <c r="R233" s="5">
        <f>E233/[4]Formato_Análises_FNC!$S$31</f>
        <v>0</v>
      </c>
      <c r="S233" s="5">
        <f>F233/[4]Formato_Análises_FNC!$S$31</f>
        <v>0</v>
      </c>
      <c r="T233" s="5">
        <f>G233/[4]Formato_Análises_FNC!$S$31</f>
        <v>0</v>
      </c>
      <c r="U233" s="5">
        <f>H233/[4]Formato_Análises_FNC!$S$31</f>
        <v>0</v>
      </c>
      <c r="V233" s="5">
        <f>I233/[4]Formato_Análises_FNC!$S$31</f>
        <v>0</v>
      </c>
      <c r="W233" s="5">
        <f>J233/[4]Formato_Análises_FNC!$S$31</f>
        <v>0</v>
      </c>
      <c r="X233" s="5">
        <f>K233/[4]Formato_Análises_FNC!$S$31</f>
        <v>0</v>
      </c>
    </row>
    <row r="234" spans="1:24" x14ac:dyDescent="0.25">
      <c r="A234" s="69" t="s">
        <v>38</v>
      </c>
      <c r="B234" s="70">
        <f>[4]TAB_DIN_FNC!B232</f>
        <v>0</v>
      </c>
      <c r="C234" s="70">
        <f>[4]TAB_DIN_FNC!C232</f>
        <v>0</v>
      </c>
      <c r="D234" s="70">
        <f>[4]TAB_DIN_FNC!D232</f>
        <v>0</v>
      </c>
      <c r="E234" s="70">
        <v>0</v>
      </c>
      <c r="F234" s="70">
        <f>[4]TAB_DIN_FNC!E232</f>
        <v>0</v>
      </c>
      <c r="G234" s="70">
        <f>[4]TAB_DIN_FNC!F232</f>
        <v>0</v>
      </c>
      <c r="H234" s="70">
        <v>0</v>
      </c>
      <c r="I234" s="70">
        <f>[4]TAB_DIN_FNC!G232</f>
        <v>0</v>
      </c>
      <c r="J234" s="70">
        <f>[4]TAB_DIN_FNC!H232</f>
        <v>0</v>
      </c>
      <c r="K234" s="70">
        <v>0</v>
      </c>
      <c r="L234" s="70">
        <f t="shared" si="12"/>
        <v>0</v>
      </c>
      <c r="N234" s="69" t="s">
        <v>38</v>
      </c>
      <c r="O234" s="5">
        <f>B234/[4]Formato_Análises_FNC!$S$31</f>
        <v>0</v>
      </c>
      <c r="P234" s="5">
        <f>C234/[4]Formato_Análises_FNC!$S$31</f>
        <v>0</v>
      </c>
      <c r="Q234" s="5">
        <f>D234/[4]Formato_Análises_FNC!$S$31</f>
        <v>0</v>
      </c>
      <c r="R234" s="5">
        <f>E234/[4]Formato_Análises_FNC!$S$31</f>
        <v>0</v>
      </c>
      <c r="S234" s="5">
        <f>F234/[4]Formato_Análises_FNC!$S$31</f>
        <v>0</v>
      </c>
      <c r="T234" s="5">
        <f>G234/[4]Formato_Análises_FNC!$S$31</f>
        <v>0</v>
      </c>
      <c r="U234" s="5">
        <f>H234/[4]Formato_Análises_FNC!$S$31</f>
        <v>0</v>
      </c>
      <c r="V234" s="5">
        <f>I234/[4]Formato_Análises_FNC!$S$31</f>
        <v>0</v>
      </c>
      <c r="W234" s="5">
        <f>J234/[4]Formato_Análises_FNC!$S$31</f>
        <v>0</v>
      </c>
      <c r="X234" s="5">
        <f>K234/[4]Formato_Análises_FNC!$S$31</f>
        <v>0</v>
      </c>
    </row>
    <row r="235" spans="1:24" x14ac:dyDescent="0.25">
      <c r="A235" s="69" t="s">
        <v>39</v>
      </c>
      <c r="B235" s="70">
        <f>[4]TAB_DIN_FNC!B233</f>
        <v>0</v>
      </c>
      <c r="C235" s="70">
        <f>[4]TAB_DIN_FNC!C233</f>
        <v>3350324.8684931295</v>
      </c>
      <c r="D235" s="70">
        <f>[4]TAB_DIN_FNC!D233</f>
        <v>0</v>
      </c>
      <c r="E235" s="70">
        <v>0</v>
      </c>
      <c r="F235" s="70">
        <f>[4]TAB_DIN_FNC!E233</f>
        <v>0</v>
      </c>
      <c r="G235" s="70">
        <f>[4]TAB_DIN_FNC!F233</f>
        <v>0</v>
      </c>
      <c r="H235" s="70">
        <v>0</v>
      </c>
      <c r="I235" s="70">
        <f>[4]TAB_DIN_FNC!G233</f>
        <v>0</v>
      </c>
      <c r="J235" s="70">
        <f>[4]TAB_DIN_FNC!H233</f>
        <v>0</v>
      </c>
      <c r="K235" s="70">
        <v>0</v>
      </c>
      <c r="L235" s="70">
        <f t="shared" si="12"/>
        <v>3350324.8684931295</v>
      </c>
      <c r="N235" s="69" t="s">
        <v>39</v>
      </c>
      <c r="O235" s="5">
        <f>B235/[4]Formato_Análises_FNC!$S$31</f>
        <v>0</v>
      </c>
      <c r="P235" s="5">
        <f>C235/[4]Formato_Análises_FNC!$S$31</f>
        <v>3.7222025955617279E-2</v>
      </c>
      <c r="Q235" s="5">
        <f>D235/[4]Formato_Análises_FNC!$S$31</f>
        <v>0</v>
      </c>
      <c r="R235" s="5">
        <f>E235/[4]Formato_Análises_FNC!$S$31</f>
        <v>0</v>
      </c>
      <c r="S235" s="5">
        <f>F235/[4]Formato_Análises_FNC!$S$31</f>
        <v>0</v>
      </c>
      <c r="T235" s="5">
        <f>G235/[4]Formato_Análises_FNC!$S$31</f>
        <v>0</v>
      </c>
      <c r="U235" s="5">
        <f>H235/[4]Formato_Análises_FNC!$S$31</f>
        <v>0</v>
      </c>
      <c r="V235" s="5">
        <f>I235/[4]Formato_Análises_FNC!$S$31</f>
        <v>0</v>
      </c>
      <c r="W235" s="5">
        <f>J235/[4]Formato_Análises_FNC!$S$31</f>
        <v>0</v>
      </c>
      <c r="X235" s="5">
        <f>K235/[4]Formato_Análises_FNC!$S$31</f>
        <v>0</v>
      </c>
    </row>
    <row r="236" spans="1:24" x14ac:dyDescent="0.25">
      <c r="A236" s="69" t="s">
        <v>40</v>
      </c>
      <c r="B236" s="71">
        <f t="shared" ref="B236:K236" si="13">SUM(B209:B235)</f>
        <v>0</v>
      </c>
      <c r="C236" s="71">
        <f t="shared" si="13"/>
        <v>88352392.028374478</v>
      </c>
      <c r="D236" s="71">
        <f t="shared" si="13"/>
        <v>623418.14283729845</v>
      </c>
      <c r="E236" s="71">
        <f t="shared" si="13"/>
        <v>0</v>
      </c>
      <c r="F236" s="71">
        <f t="shared" si="13"/>
        <v>0</v>
      </c>
      <c r="G236" s="71">
        <f t="shared" si="13"/>
        <v>0</v>
      </c>
      <c r="H236" s="71">
        <f t="shared" si="13"/>
        <v>0</v>
      </c>
      <c r="I236" s="71">
        <f t="shared" si="13"/>
        <v>840104.26946655521</v>
      </c>
      <c r="J236" s="71">
        <f t="shared" si="13"/>
        <v>193287.97318229591</v>
      </c>
      <c r="K236" s="71">
        <f t="shared" si="13"/>
        <v>0</v>
      </c>
      <c r="L236" s="70">
        <f t="shared" si="12"/>
        <v>90009202.413860619</v>
      </c>
      <c r="N236" s="69" t="s">
        <v>40</v>
      </c>
      <c r="O236" s="5">
        <f>B236/[4]Formato_Análises_FNC!$S$31</f>
        <v>0</v>
      </c>
      <c r="P236" s="5">
        <f>C236/[4]Formato_Análises_FNC!$S$31</f>
        <v>0.98159287782744531</v>
      </c>
      <c r="Q236" s="5">
        <f>D236/[4]Formato_Análises_FNC!$S$31</f>
        <v>6.9261600605106301E-3</v>
      </c>
      <c r="R236" s="5">
        <f>E236/[4]Formato_Análises_FNC!$S$31</f>
        <v>0</v>
      </c>
      <c r="S236" s="5">
        <f>F236/[4]Formato_Análises_FNC!$S$31</f>
        <v>0</v>
      </c>
      <c r="T236" s="5">
        <f>G236/[4]Formato_Análises_FNC!$S$31</f>
        <v>0</v>
      </c>
      <c r="U236" s="5">
        <f>H236/[4]Formato_Análises_FNC!$S$31</f>
        <v>0</v>
      </c>
      <c r="V236" s="5">
        <f>I236/[4]Formato_Análises_FNC!$S$31</f>
        <v>9.3335375376816642E-3</v>
      </c>
      <c r="W236" s="5">
        <f>J236/[4]Formato_Análises_FNC!$S$31</f>
        <v>2.1474245743625352E-3</v>
      </c>
      <c r="X236" s="5">
        <f>K236/[4]Formato_Análises_FNC!$S$31</f>
        <v>0</v>
      </c>
    </row>
    <row r="237" spans="1:24" x14ac:dyDescent="0.25">
      <c r="B237" s="73"/>
      <c r="C237" s="73"/>
      <c r="D237" s="73"/>
      <c r="E237" s="73"/>
      <c r="F237" s="73"/>
      <c r="G237" s="73"/>
      <c r="H237" s="73"/>
      <c r="I237" s="73"/>
      <c r="J237" s="73"/>
      <c r="K237" s="73"/>
      <c r="L237" s="73"/>
    </row>
    <row r="238" spans="1:24" x14ac:dyDescent="0.25">
      <c r="B238" s="73"/>
      <c r="C238" s="73"/>
      <c r="D238" s="73"/>
      <c r="E238" s="73"/>
      <c r="F238" s="73"/>
      <c r="G238" s="73"/>
      <c r="H238" s="73"/>
      <c r="I238" s="73"/>
      <c r="J238" s="73"/>
      <c r="K238" s="73"/>
      <c r="L238" s="73"/>
    </row>
    <row r="239" spans="1:24" x14ac:dyDescent="0.25">
      <c r="B239" s="73"/>
      <c r="C239" s="73"/>
      <c r="D239" s="73"/>
      <c r="E239" s="73"/>
      <c r="F239" s="73"/>
      <c r="G239" s="73"/>
      <c r="H239" s="73"/>
      <c r="I239" s="73"/>
      <c r="J239" s="73"/>
      <c r="K239" s="73"/>
      <c r="L239" s="73"/>
    </row>
    <row r="240" spans="1:24" x14ac:dyDescent="0.25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</row>
    <row r="241" spans="1:24" x14ac:dyDescent="0.25">
      <c r="A241" s="69"/>
      <c r="B241" s="18">
        <v>2014</v>
      </c>
      <c r="C241" s="18">
        <v>2014</v>
      </c>
      <c r="D241" s="18">
        <v>2014</v>
      </c>
      <c r="E241" s="18">
        <v>2014</v>
      </c>
      <c r="F241" s="18">
        <v>2014</v>
      </c>
      <c r="G241" s="18">
        <v>2014</v>
      </c>
      <c r="H241" s="18">
        <v>2014</v>
      </c>
      <c r="I241" s="18">
        <v>2014</v>
      </c>
      <c r="J241" s="18">
        <v>2014</v>
      </c>
      <c r="K241" s="18">
        <v>2014</v>
      </c>
      <c r="O241" s="18">
        <v>2014</v>
      </c>
      <c r="P241" s="18">
        <v>2014</v>
      </c>
      <c r="Q241" s="18">
        <v>2014</v>
      </c>
      <c r="R241" s="18">
        <v>2014</v>
      </c>
      <c r="S241" s="18">
        <v>2014</v>
      </c>
      <c r="T241" s="18">
        <v>2014</v>
      </c>
      <c r="U241" s="18">
        <v>2014</v>
      </c>
      <c r="V241" s="18">
        <v>2014</v>
      </c>
      <c r="W241" s="18">
        <v>2014</v>
      </c>
      <c r="X241" s="18">
        <v>2014</v>
      </c>
    </row>
    <row r="242" spans="1:24" x14ac:dyDescent="0.25">
      <c r="A242" s="69"/>
      <c r="B242" s="69" t="s">
        <v>2</v>
      </c>
      <c r="C242" s="69" t="s">
        <v>3</v>
      </c>
      <c r="D242" s="69" t="s">
        <v>4</v>
      </c>
      <c r="E242" s="69" t="s">
        <v>5</v>
      </c>
      <c r="F242" s="69" t="s">
        <v>6</v>
      </c>
      <c r="G242" s="69" t="s">
        <v>7</v>
      </c>
      <c r="H242" s="69" t="s">
        <v>8</v>
      </c>
      <c r="I242" s="69" t="s">
        <v>9</v>
      </c>
      <c r="J242" s="69" t="s">
        <v>10</v>
      </c>
      <c r="K242" s="69" t="s">
        <v>11</v>
      </c>
      <c r="L242" s="69" t="s">
        <v>12</v>
      </c>
      <c r="O242" s="69" t="s">
        <v>2</v>
      </c>
      <c r="P242" s="69" t="s">
        <v>3</v>
      </c>
      <c r="Q242" s="69" t="s">
        <v>4</v>
      </c>
      <c r="R242" s="69" t="s">
        <v>5</v>
      </c>
      <c r="S242" s="69" t="s">
        <v>6</v>
      </c>
      <c r="T242" s="69" t="s">
        <v>7</v>
      </c>
      <c r="U242" s="69" t="s">
        <v>8</v>
      </c>
      <c r="V242" s="69" t="s">
        <v>9</v>
      </c>
      <c r="W242" s="69" t="s">
        <v>10</v>
      </c>
      <c r="X242" s="69" t="s">
        <v>11</v>
      </c>
    </row>
    <row r="243" spans="1:24" x14ac:dyDescent="0.25">
      <c r="A243" s="69" t="s">
        <v>13</v>
      </c>
      <c r="B243" s="72">
        <f>[4]TAB_DIN_FNC!B241</f>
        <v>0</v>
      </c>
      <c r="C243" s="72">
        <f>[4]TAB_DIN_FNC!C241</f>
        <v>0</v>
      </c>
      <c r="D243" s="72">
        <f>[4]TAB_DIN_FNC!D241</f>
        <v>0</v>
      </c>
      <c r="E243" s="72">
        <v>0</v>
      </c>
      <c r="F243" s="72">
        <f>[4]TAB_DIN_FNC!E241</f>
        <v>0</v>
      </c>
      <c r="G243" s="72">
        <f>[4]TAB_DIN_FNC!F241</f>
        <v>0</v>
      </c>
      <c r="H243" s="72">
        <v>0</v>
      </c>
      <c r="I243" s="70">
        <f>[4]TAB_DIN_FNC!G241</f>
        <v>0</v>
      </c>
      <c r="J243" s="72">
        <f>[4]TAB_DIN_FNC!H241</f>
        <v>0</v>
      </c>
      <c r="K243" s="70">
        <v>0</v>
      </c>
      <c r="L243" s="70">
        <f t="shared" ref="L243:L270" si="14">SUM(B243:K243)</f>
        <v>0</v>
      </c>
      <c r="N243" s="69" t="s">
        <v>13</v>
      </c>
      <c r="O243" s="5">
        <f>B243/[4]Formato_Análises_FNC!$T$31</f>
        <v>0</v>
      </c>
      <c r="P243" s="5">
        <f>C243/[4]Formato_Análises_FNC!$T$31</f>
        <v>0</v>
      </c>
      <c r="Q243" s="5">
        <f>D243/[4]Formato_Análises_FNC!$T$31</f>
        <v>0</v>
      </c>
      <c r="R243" s="5">
        <f>E243/[4]Formato_Análises_FNC!$T$31</f>
        <v>0</v>
      </c>
      <c r="S243" s="5">
        <f>F243/[4]Formato_Análises_FNC!$T$31</f>
        <v>0</v>
      </c>
      <c r="T243" s="5">
        <f>G243/[4]Formato_Análises_FNC!$T$31</f>
        <v>0</v>
      </c>
      <c r="U243" s="5">
        <f>H243/[4]Formato_Análises_FNC!$T$31</f>
        <v>0</v>
      </c>
      <c r="V243" s="5">
        <f>I243/[4]Formato_Análises_FNC!$T$31</f>
        <v>0</v>
      </c>
      <c r="W243" s="5">
        <f>J243/[4]Formato_Análises_FNC!$T$31</f>
        <v>0</v>
      </c>
      <c r="X243" s="5">
        <f>K243/[4]Formato_Análises_FNC!$T$31</f>
        <v>0</v>
      </c>
    </row>
    <row r="244" spans="1:24" x14ac:dyDescent="0.25">
      <c r="A244" s="69" t="s">
        <v>14</v>
      </c>
      <c r="B244" s="72">
        <f>[4]TAB_DIN_FNC!B242</f>
        <v>0</v>
      </c>
      <c r="C244" s="72">
        <f>[4]TAB_DIN_FNC!C242</f>
        <v>0</v>
      </c>
      <c r="D244" s="72">
        <f>[4]TAB_DIN_FNC!D242</f>
        <v>356637.35099806398</v>
      </c>
      <c r="E244" s="72">
        <v>0</v>
      </c>
      <c r="F244" s="72">
        <f>[4]TAB_DIN_FNC!E242</f>
        <v>0</v>
      </c>
      <c r="G244" s="72">
        <f>[4]TAB_DIN_FNC!F242</f>
        <v>0</v>
      </c>
      <c r="H244" s="72">
        <v>0</v>
      </c>
      <c r="I244" s="70">
        <f>[4]TAB_DIN_FNC!G242</f>
        <v>0</v>
      </c>
      <c r="J244" s="72">
        <f>[4]TAB_DIN_FNC!H242</f>
        <v>0</v>
      </c>
      <c r="K244" s="70">
        <v>0</v>
      </c>
      <c r="L244" s="70">
        <f t="shared" si="14"/>
        <v>356637.35099806398</v>
      </c>
      <c r="N244" s="69" t="s">
        <v>14</v>
      </c>
      <c r="O244" s="5">
        <f>B244/[4]Formato_Análises_FNC!$T$31</f>
        <v>0</v>
      </c>
      <c r="P244" s="5">
        <f>C244/[4]Formato_Análises_FNC!$T$31</f>
        <v>0</v>
      </c>
      <c r="Q244" s="5">
        <f>D244/[4]Formato_Análises_FNC!$T$31</f>
        <v>1.6748449654713428E-2</v>
      </c>
      <c r="R244" s="5">
        <f>E244/[4]Formato_Análises_FNC!$T$31</f>
        <v>0</v>
      </c>
      <c r="S244" s="5">
        <f>F244/[4]Formato_Análises_FNC!$T$31</f>
        <v>0</v>
      </c>
      <c r="T244" s="5">
        <f>G244/[4]Formato_Análises_FNC!$T$31</f>
        <v>0</v>
      </c>
      <c r="U244" s="5">
        <f>H244/[4]Formato_Análises_FNC!$T$31</f>
        <v>0</v>
      </c>
      <c r="V244" s="5">
        <f>I244/[4]Formato_Análises_FNC!$T$31</f>
        <v>0</v>
      </c>
      <c r="W244" s="5">
        <f>J244/[4]Formato_Análises_FNC!$T$31</f>
        <v>0</v>
      </c>
      <c r="X244" s="5">
        <f>K244/[4]Formato_Análises_FNC!$T$31</f>
        <v>0</v>
      </c>
    </row>
    <row r="245" spans="1:24" x14ac:dyDescent="0.25">
      <c r="A245" s="69" t="s">
        <v>15</v>
      </c>
      <c r="B245" s="72">
        <f>[4]TAB_DIN_FNC!B243</f>
        <v>0</v>
      </c>
      <c r="C245" s="72">
        <f>[4]TAB_DIN_FNC!C243</f>
        <v>0</v>
      </c>
      <c r="D245" s="72">
        <f>[4]TAB_DIN_FNC!D243</f>
        <v>0</v>
      </c>
      <c r="E245" s="72">
        <v>0</v>
      </c>
      <c r="F245" s="72">
        <f>[4]TAB_DIN_FNC!E243</f>
        <v>0</v>
      </c>
      <c r="G245" s="72">
        <f>[4]TAB_DIN_FNC!F243</f>
        <v>0</v>
      </c>
      <c r="H245" s="72">
        <v>0</v>
      </c>
      <c r="I245" s="70">
        <f>[4]TAB_DIN_FNC!G243</f>
        <v>0</v>
      </c>
      <c r="J245" s="72">
        <f>[4]TAB_DIN_FNC!H243</f>
        <v>0</v>
      </c>
      <c r="K245" s="70">
        <v>0</v>
      </c>
      <c r="L245" s="70">
        <f t="shared" si="14"/>
        <v>0</v>
      </c>
      <c r="N245" s="69" t="s">
        <v>15</v>
      </c>
      <c r="O245" s="5">
        <f>B245/[4]Formato_Análises_FNC!$T$31</f>
        <v>0</v>
      </c>
      <c r="P245" s="5">
        <f>C245/[4]Formato_Análises_FNC!$T$31</f>
        <v>0</v>
      </c>
      <c r="Q245" s="5">
        <f>D245/[4]Formato_Análises_FNC!$T$31</f>
        <v>0</v>
      </c>
      <c r="R245" s="5">
        <f>E245/[4]Formato_Análises_FNC!$T$31</f>
        <v>0</v>
      </c>
      <c r="S245" s="5">
        <f>F245/[4]Formato_Análises_FNC!$T$31</f>
        <v>0</v>
      </c>
      <c r="T245" s="5">
        <f>G245/[4]Formato_Análises_FNC!$T$31</f>
        <v>0</v>
      </c>
      <c r="U245" s="5">
        <f>H245/[4]Formato_Análises_FNC!$T$31</f>
        <v>0</v>
      </c>
      <c r="V245" s="5">
        <f>I245/[4]Formato_Análises_FNC!$T$31</f>
        <v>0</v>
      </c>
      <c r="W245" s="5">
        <f>J245/[4]Formato_Análises_FNC!$T$31</f>
        <v>0</v>
      </c>
      <c r="X245" s="5">
        <f>K245/[4]Formato_Análises_FNC!$T$31</f>
        <v>0</v>
      </c>
    </row>
    <row r="246" spans="1:24" x14ac:dyDescent="0.25">
      <c r="A246" s="69" t="s">
        <v>16</v>
      </c>
      <c r="B246" s="72">
        <f>[4]TAB_DIN_FNC!B244</f>
        <v>0</v>
      </c>
      <c r="C246" s="72">
        <f>[4]TAB_DIN_FNC!C244</f>
        <v>0</v>
      </c>
      <c r="D246" s="72">
        <f>[4]TAB_DIN_FNC!D244</f>
        <v>0</v>
      </c>
      <c r="E246" s="72">
        <v>0</v>
      </c>
      <c r="F246" s="72">
        <f>[4]TAB_DIN_FNC!E244</f>
        <v>0</v>
      </c>
      <c r="G246" s="72">
        <f>[4]TAB_DIN_FNC!F244</f>
        <v>0</v>
      </c>
      <c r="H246" s="72">
        <v>0</v>
      </c>
      <c r="I246" s="70">
        <f>[4]TAB_DIN_FNC!G244</f>
        <v>0</v>
      </c>
      <c r="J246" s="72">
        <f>[4]TAB_DIN_FNC!H244</f>
        <v>0</v>
      </c>
      <c r="K246" s="70">
        <v>0</v>
      </c>
      <c r="L246" s="70">
        <f t="shared" si="14"/>
        <v>0</v>
      </c>
      <c r="N246" s="69" t="s">
        <v>16</v>
      </c>
      <c r="O246" s="5">
        <f>B246/[4]Formato_Análises_FNC!$T$31</f>
        <v>0</v>
      </c>
      <c r="P246" s="5">
        <f>C246/[4]Formato_Análises_FNC!$T$31</f>
        <v>0</v>
      </c>
      <c r="Q246" s="5">
        <f>D246/[4]Formato_Análises_FNC!$T$31</f>
        <v>0</v>
      </c>
      <c r="R246" s="5">
        <f>E246/[4]Formato_Análises_FNC!$T$31</f>
        <v>0</v>
      </c>
      <c r="S246" s="5">
        <f>F246/[4]Formato_Análises_FNC!$T$31</f>
        <v>0</v>
      </c>
      <c r="T246" s="5">
        <f>G246/[4]Formato_Análises_FNC!$T$31</f>
        <v>0</v>
      </c>
      <c r="U246" s="5">
        <f>H246/[4]Formato_Análises_FNC!$T$31</f>
        <v>0</v>
      </c>
      <c r="V246" s="5">
        <f>I246/[4]Formato_Análises_FNC!$T$31</f>
        <v>0</v>
      </c>
      <c r="W246" s="5">
        <f>J246/[4]Formato_Análises_FNC!$T$31</f>
        <v>0</v>
      </c>
      <c r="X246" s="5">
        <f>K246/[4]Formato_Análises_FNC!$T$31</f>
        <v>0</v>
      </c>
    </row>
    <row r="247" spans="1:24" x14ac:dyDescent="0.25">
      <c r="A247" s="69" t="s">
        <v>17</v>
      </c>
      <c r="B247" s="72">
        <f>[4]TAB_DIN_FNC!B245</f>
        <v>0</v>
      </c>
      <c r="C247" s="72">
        <f>[4]TAB_DIN_FNC!C245</f>
        <v>726595.4983669389</v>
      </c>
      <c r="D247" s="72">
        <f>[4]TAB_DIN_FNC!D245</f>
        <v>0</v>
      </c>
      <c r="E247" s="72">
        <v>0</v>
      </c>
      <c r="F247" s="72">
        <f>[4]TAB_DIN_FNC!E245</f>
        <v>0</v>
      </c>
      <c r="G247" s="72">
        <f>[4]TAB_DIN_FNC!F245</f>
        <v>0</v>
      </c>
      <c r="H247" s="72">
        <v>0</v>
      </c>
      <c r="I247" s="70">
        <f>[4]TAB_DIN_FNC!G245</f>
        <v>0</v>
      </c>
      <c r="J247" s="72">
        <f>[4]TAB_DIN_FNC!H245</f>
        <v>0</v>
      </c>
      <c r="K247" s="70">
        <v>0</v>
      </c>
      <c r="L247" s="70">
        <f t="shared" si="14"/>
        <v>726595.4983669389</v>
      </c>
      <c r="N247" s="69" t="s">
        <v>17</v>
      </c>
      <c r="O247" s="5">
        <f>B247/[4]Formato_Análises_FNC!$T$31</f>
        <v>0</v>
      </c>
      <c r="P247" s="5">
        <f>C247/[4]Formato_Análises_FNC!$T$31</f>
        <v>3.4122472280830027E-2</v>
      </c>
      <c r="Q247" s="5">
        <f>D247/[4]Formato_Análises_FNC!$T$31</f>
        <v>0</v>
      </c>
      <c r="R247" s="5">
        <f>E247/[4]Formato_Análises_FNC!$T$31</f>
        <v>0</v>
      </c>
      <c r="S247" s="5">
        <f>F247/[4]Formato_Análises_FNC!$T$31</f>
        <v>0</v>
      </c>
      <c r="T247" s="5">
        <f>G247/[4]Formato_Análises_FNC!$T$31</f>
        <v>0</v>
      </c>
      <c r="U247" s="5">
        <f>H247/[4]Formato_Análises_FNC!$T$31</f>
        <v>0</v>
      </c>
      <c r="V247" s="5">
        <f>I247/[4]Formato_Análises_FNC!$T$31</f>
        <v>0</v>
      </c>
      <c r="W247" s="5">
        <f>J247/[4]Formato_Análises_FNC!$T$31</f>
        <v>0</v>
      </c>
      <c r="X247" s="5">
        <f>K247/[4]Formato_Análises_FNC!$T$31</f>
        <v>0</v>
      </c>
    </row>
    <row r="248" spans="1:24" x14ac:dyDescent="0.25">
      <c r="A248" s="69" t="s">
        <v>18</v>
      </c>
      <c r="B248" s="72">
        <f>[4]TAB_DIN_FNC!B246</f>
        <v>0</v>
      </c>
      <c r="C248" s="72">
        <f>[4]TAB_DIN_FNC!C246</f>
        <v>484396.99891129253</v>
      </c>
      <c r="D248" s="72">
        <f>[4]TAB_DIN_FNC!D246</f>
        <v>0</v>
      </c>
      <c r="E248" s="72">
        <v>0</v>
      </c>
      <c r="F248" s="72">
        <f>[4]TAB_DIN_FNC!E246</f>
        <v>0</v>
      </c>
      <c r="G248" s="72">
        <f>[4]TAB_DIN_FNC!F246</f>
        <v>0</v>
      </c>
      <c r="H248" s="72">
        <v>0</v>
      </c>
      <c r="I248" s="70">
        <f>[4]TAB_DIN_FNC!G246</f>
        <v>0</v>
      </c>
      <c r="J248" s="72">
        <f>[4]TAB_DIN_FNC!H246</f>
        <v>0</v>
      </c>
      <c r="K248" s="70">
        <v>0</v>
      </c>
      <c r="L248" s="70">
        <f t="shared" si="14"/>
        <v>484396.99891129253</v>
      </c>
      <c r="N248" s="69" t="s">
        <v>18</v>
      </c>
      <c r="O248" s="5">
        <f>B248/[4]Formato_Análises_FNC!$T$31</f>
        <v>0</v>
      </c>
      <c r="P248" s="5">
        <f>C248/[4]Formato_Análises_FNC!$T$31</f>
        <v>2.2748314853886682E-2</v>
      </c>
      <c r="Q248" s="5">
        <f>D248/[4]Formato_Análises_FNC!$T$31</f>
        <v>0</v>
      </c>
      <c r="R248" s="5">
        <f>E248/[4]Formato_Análises_FNC!$T$31</f>
        <v>0</v>
      </c>
      <c r="S248" s="5">
        <f>F248/[4]Formato_Análises_FNC!$T$31</f>
        <v>0</v>
      </c>
      <c r="T248" s="5">
        <f>G248/[4]Formato_Análises_FNC!$T$31</f>
        <v>0</v>
      </c>
      <c r="U248" s="5">
        <f>H248/[4]Formato_Análises_FNC!$T$31</f>
        <v>0</v>
      </c>
      <c r="V248" s="5">
        <f>I248/[4]Formato_Análises_FNC!$T$31</f>
        <v>0</v>
      </c>
      <c r="W248" s="5">
        <f>J248/[4]Formato_Análises_FNC!$T$31</f>
        <v>0</v>
      </c>
      <c r="X248" s="5">
        <f>K248/[4]Formato_Análises_FNC!$T$31</f>
        <v>0</v>
      </c>
    </row>
    <row r="249" spans="1:24" x14ac:dyDescent="0.25">
      <c r="A249" s="69" t="s">
        <v>19</v>
      </c>
      <c r="B249" s="72">
        <f>[4]TAB_DIN_FNC!B247</f>
        <v>0</v>
      </c>
      <c r="C249" s="72">
        <f>[4]TAB_DIN_FNC!C247</f>
        <v>726595.4983669389</v>
      </c>
      <c r="D249" s="72">
        <f>[4]TAB_DIN_FNC!D247</f>
        <v>0</v>
      </c>
      <c r="E249" s="72">
        <v>0</v>
      </c>
      <c r="F249" s="72">
        <f>[4]TAB_DIN_FNC!E247</f>
        <v>0</v>
      </c>
      <c r="G249" s="72">
        <f>[4]TAB_DIN_FNC!F247</f>
        <v>0</v>
      </c>
      <c r="H249" s="72">
        <v>0</v>
      </c>
      <c r="I249" s="70">
        <f>[4]TAB_DIN_FNC!G247</f>
        <v>0</v>
      </c>
      <c r="J249" s="72">
        <f>[4]TAB_DIN_FNC!H247</f>
        <v>0</v>
      </c>
      <c r="K249" s="70">
        <v>0</v>
      </c>
      <c r="L249" s="70">
        <f t="shared" si="14"/>
        <v>726595.4983669389</v>
      </c>
      <c r="N249" s="69" t="s">
        <v>19</v>
      </c>
      <c r="O249" s="5">
        <f>B249/[4]Formato_Análises_FNC!$T$31</f>
        <v>0</v>
      </c>
      <c r="P249" s="5">
        <f>C249/[4]Formato_Análises_FNC!$T$31</f>
        <v>3.4122472280830027E-2</v>
      </c>
      <c r="Q249" s="5">
        <f>D249/[4]Formato_Análises_FNC!$T$31</f>
        <v>0</v>
      </c>
      <c r="R249" s="5">
        <f>E249/[4]Formato_Análises_FNC!$T$31</f>
        <v>0</v>
      </c>
      <c r="S249" s="5">
        <f>F249/[4]Formato_Análises_FNC!$T$31</f>
        <v>0</v>
      </c>
      <c r="T249" s="5">
        <f>G249/[4]Formato_Análises_FNC!$T$31</f>
        <v>0</v>
      </c>
      <c r="U249" s="5">
        <f>H249/[4]Formato_Análises_FNC!$T$31</f>
        <v>0</v>
      </c>
      <c r="V249" s="5">
        <f>I249/[4]Formato_Análises_FNC!$T$31</f>
        <v>0</v>
      </c>
      <c r="W249" s="5">
        <f>J249/[4]Formato_Análises_FNC!$T$31</f>
        <v>0</v>
      </c>
      <c r="X249" s="5">
        <f>K249/[4]Formato_Análises_FNC!$T$31</f>
        <v>0</v>
      </c>
    </row>
    <row r="250" spans="1:24" x14ac:dyDescent="0.25">
      <c r="A250" s="69" t="s">
        <v>20</v>
      </c>
      <c r="B250" s="72">
        <f>[4]TAB_DIN_FNC!B248</f>
        <v>0</v>
      </c>
      <c r="C250" s="72">
        <f>[4]TAB_DIN_FNC!C248</f>
        <v>0</v>
      </c>
      <c r="D250" s="72">
        <f>[4]TAB_DIN_FNC!D248</f>
        <v>0</v>
      </c>
      <c r="E250" s="72">
        <v>0</v>
      </c>
      <c r="F250" s="72">
        <f>[4]TAB_DIN_FNC!E248</f>
        <v>0</v>
      </c>
      <c r="G250" s="72">
        <f>[4]TAB_DIN_FNC!F248</f>
        <v>0</v>
      </c>
      <c r="H250" s="72">
        <v>0</v>
      </c>
      <c r="I250" s="70">
        <f>[4]TAB_DIN_FNC!G248</f>
        <v>0</v>
      </c>
      <c r="J250" s="72">
        <f>[4]TAB_DIN_FNC!H248</f>
        <v>0</v>
      </c>
      <c r="K250" s="70">
        <v>0</v>
      </c>
      <c r="L250" s="70">
        <f t="shared" si="14"/>
        <v>0</v>
      </c>
      <c r="N250" s="69" t="s">
        <v>20</v>
      </c>
      <c r="O250" s="5">
        <f>B250/[4]Formato_Análises_FNC!$T$31</f>
        <v>0</v>
      </c>
      <c r="P250" s="5">
        <f>C250/[4]Formato_Análises_FNC!$T$31</f>
        <v>0</v>
      </c>
      <c r="Q250" s="5">
        <f>D250/[4]Formato_Análises_FNC!$T$31</f>
        <v>0</v>
      </c>
      <c r="R250" s="5">
        <f>E250/[4]Formato_Análises_FNC!$T$31</f>
        <v>0</v>
      </c>
      <c r="S250" s="5">
        <f>F250/[4]Formato_Análises_FNC!$T$31</f>
        <v>0</v>
      </c>
      <c r="T250" s="5">
        <f>G250/[4]Formato_Análises_FNC!$T$31</f>
        <v>0</v>
      </c>
      <c r="U250" s="5">
        <f>H250/[4]Formato_Análises_FNC!$T$31</f>
        <v>0</v>
      </c>
      <c r="V250" s="5">
        <f>I250/[4]Formato_Análises_FNC!$T$31</f>
        <v>0</v>
      </c>
      <c r="W250" s="5">
        <f>J250/[4]Formato_Análises_FNC!$T$31</f>
        <v>0</v>
      </c>
      <c r="X250" s="5">
        <f>K250/[4]Formato_Análises_FNC!$T$31</f>
        <v>0</v>
      </c>
    </row>
    <row r="251" spans="1:24" x14ac:dyDescent="0.25">
      <c r="A251" s="69" t="s">
        <v>21</v>
      </c>
      <c r="B251" s="72">
        <f>[4]TAB_DIN_FNC!B249</f>
        <v>0</v>
      </c>
      <c r="C251" s="72">
        <f>[4]TAB_DIN_FNC!C249</f>
        <v>302748.12431955786</v>
      </c>
      <c r="D251" s="72">
        <f>[4]TAB_DIN_FNC!D249</f>
        <v>0</v>
      </c>
      <c r="E251" s="72">
        <v>0</v>
      </c>
      <c r="F251" s="72">
        <f>[4]TAB_DIN_FNC!E249</f>
        <v>0</v>
      </c>
      <c r="G251" s="72">
        <f>[4]TAB_DIN_FNC!F249</f>
        <v>0</v>
      </c>
      <c r="H251" s="72">
        <v>0</v>
      </c>
      <c r="I251" s="70">
        <f>[4]TAB_DIN_FNC!G249</f>
        <v>0</v>
      </c>
      <c r="J251" s="72">
        <f>[4]TAB_DIN_FNC!H249</f>
        <v>0</v>
      </c>
      <c r="K251" s="70">
        <v>0</v>
      </c>
      <c r="L251" s="70">
        <f t="shared" si="14"/>
        <v>302748.12431955786</v>
      </c>
      <c r="N251" s="69" t="s">
        <v>21</v>
      </c>
      <c r="O251" s="5">
        <f>B251/[4]Formato_Análises_FNC!$T$31</f>
        <v>0</v>
      </c>
      <c r="P251" s="5">
        <f>C251/[4]Formato_Análises_FNC!$T$31</f>
        <v>1.4217696783679177E-2</v>
      </c>
      <c r="Q251" s="5">
        <f>D251/[4]Formato_Análises_FNC!$T$31</f>
        <v>0</v>
      </c>
      <c r="R251" s="5">
        <f>E251/[4]Formato_Análises_FNC!$T$31</f>
        <v>0</v>
      </c>
      <c r="S251" s="5">
        <f>F251/[4]Formato_Análises_FNC!$T$31</f>
        <v>0</v>
      </c>
      <c r="T251" s="5">
        <f>G251/[4]Formato_Análises_FNC!$T$31</f>
        <v>0</v>
      </c>
      <c r="U251" s="5">
        <f>H251/[4]Formato_Análises_FNC!$T$31</f>
        <v>0</v>
      </c>
      <c r="V251" s="5">
        <f>I251/[4]Formato_Análises_FNC!$T$31</f>
        <v>0</v>
      </c>
      <c r="W251" s="5">
        <f>J251/[4]Formato_Análises_FNC!$T$31</f>
        <v>0</v>
      </c>
      <c r="X251" s="5">
        <f>K251/[4]Formato_Análises_FNC!$T$31</f>
        <v>0</v>
      </c>
    </row>
    <row r="252" spans="1:24" x14ac:dyDescent="0.25">
      <c r="A252" s="69" t="s">
        <v>22</v>
      </c>
      <c r="B252" s="72">
        <f>[4]TAB_DIN_FNC!B250</f>
        <v>0</v>
      </c>
      <c r="C252" s="72">
        <f>[4]TAB_DIN_FNC!C250</f>
        <v>342771.42635460338</v>
      </c>
      <c r="D252" s="72">
        <f>[4]TAB_DIN_FNC!D250</f>
        <v>0</v>
      </c>
      <c r="E252" s="72">
        <v>0</v>
      </c>
      <c r="F252" s="72">
        <f>[4]TAB_DIN_FNC!E250</f>
        <v>0</v>
      </c>
      <c r="G252" s="72">
        <f>[4]TAB_DIN_FNC!F250</f>
        <v>0</v>
      </c>
      <c r="H252" s="72">
        <v>0</v>
      </c>
      <c r="I252" s="70">
        <f>[4]TAB_DIN_FNC!G250</f>
        <v>0</v>
      </c>
      <c r="J252" s="72">
        <f>[4]TAB_DIN_FNC!H250</f>
        <v>0</v>
      </c>
      <c r="K252" s="70">
        <v>0</v>
      </c>
      <c r="L252" s="70">
        <f t="shared" si="14"/>
        <v>342771.42635460338</v>
      </c>
      <c r="N252" s="69" t="s">
        <v>22</v>
      </c>
      <c r="O252" s="5">
        <f>B252/[4]Formato_Análises_FNC!$T$31</f>
        <v>0</v>
      </c>
      <c r="P252" s="5">
        <f>C252/[4]Formato_Análises_FNC!$T$31</f>
        <v>1.6097276298481563E-2</v>
      </c>
      <c r="Q252" s="5">
        <f>D252/[4]Formato_Análises_FNC!$T$31</f>
        <v>0</v>
      </c>
      <c r="R252" s="5">
        <f>E252/[4]Formato_Análises_FNC!$T$31</f>
        <v>0</v>
      </c>
      <c r="S252" s="5">
        <f>F252/[4]Formato_Análises_FNC!$T$31</f>
        <v>0</v>
      </c>
      <c r="T252" s="5">
        <f>G252/[4]Formato_Análises_FNC!$T$31</f>
        <v>0</v>
      </c>
      <c r="U252" s="5">
        <f>H252/[4]Formato_Análises_FNC!$T$31</f>
        <v>0</v>
      </c>
      <c r="V252" s="5">
        <f>I252/[4]Formato_Análises_FNC!$T$31</f>
        <v>0</v>
      </c>
      <c r="W252" s="5">
        <f>J252/[4]Formato_Análises_FNC!$T$31</f>
        <v>0</v>
      </c>
      <c r="X252" s="5">
        <f>K252/[4]Formato_Análises_FNC!$T$31</f>
        <v>0</v>
      </c>
    </row>
    <row r="253" spans="1:24" x14ac:dyDescent="0.25">
      <c r="A253" s="69" t="s">
        <v>23</v>
      </c>
      <c r="B253" s="72">
        <f>[4]TAB_DIN_FNC!B251</f>
        <v>0</v>
      </c>
      <c r="C253" s="72">
        <f>[4]TAB_DIN_FNC!C251</f>
        <v>0</v>
      </c>
      <c r="D253" s="72">
        <f>[4]TAB_DIN_FNC!D251</f>
        <v>0</v>
      </c>
      <c r="E253" s="72">
        <v>0</v>
      </c>
      <c r="F253" s="72">
        <f>[4]TAB_DIN_FNC!E251</f>
        <v>0</v>
      </c>
      <c r="G253" s="72">
        <f>[4]TAB_DIN_FNC!F251</f>
        <v>0</v>
      </c>
      <c r="H253" s="72">
        <v>0</v>
      </c>
      <c r="I253" s="70">
        <f>[4]TAB_DIN_FNC!G251</f>
        <v>0</v>
      </c>
      <c r="J253" s="72">
        <f>[4]TAB_DIN_FNC!H251</f>
        <v>0</v>
      </c>
      <c r="K253" s="70">
        <v>0</v>
      </c>
      <c r="L253" s="70">
        <f t="shared" si="14"/>
        <v>0</v>
      </c>
      <c r="N253" s="69" t="s">
        <v>23</v>
      </c>
      <c r="O253" s="5">
        <f>B253/[4]Formato_Análises_FNC!$T$31</f>
        <v>0</v>
      </c>
      <c r="P253" s="5">
        <f>C253/[4]Formato_Análises_FNC!$T$31</f>
        <v>0</v>
      </c>
      <c r="Q253" s="5">
        <f>D253/[4]Formato_Análises_FNC!$T$31</f>
        <v>0</v>
      </c>
      <c r="R253" s="5">
        <f>E253/[4]Formato_Análises_FNC!$T$31</f>
        <v>0</v>
      </c>
      <c r="S253" s="5">
        <f>F253/[4]Formato_Análises_FNC!$T$31</f>
        <v>0</v>
      </c>
      <c r="T253" s="5">
        <f>G253/[4]Formato_Análises_FNC!$T$31</f>
        <v>0</v>
      </c>
      <c r="U253" s="5">
        <f>H253/[4]Formato_Análises_FNC!$T$31</f>
        <v>0</v>
      </c>
      <c r="V253" s="5">
        <f>I253/[4]Formato_Análises_FNC!$T$31</f>
        <v>0</v>
      </c>
      <c r="W253" s="5">
        <f>J253/[4]Formato_Análises_FNC!$T$31</f>
        <v>0</v>
      </c>
      <c r="X253" s="5">
        <f>K253/[4]Formato_Análises_FNC!$T$31</f>
        <v>0</v>
      </c>
    </row>
    <row r="254" spans="1:24" x14ac:dyDescent="0.25">
      <c r="A254" s="69" t="s">
        <v>24</v>
      </c>
      <c r="B254" s="72">
        <f>[4]TAB_DIN_FNC!B252</f>
        <v>0</v>
      </c>
      <c r="C254" s="72">
        <f>[4]TAB_DIN_FNC!C252</f>
        <v>0</v>
      </c>
      <c r="D254" s="72">
        <f>[4]TAB_DIN_FNC!D252</f>
        <v>0</v>
      </c>
      <c r="E254" s="72">
        <v>0</v>
      </c>
      <c r="F254" s="72">
        <f>[4]TAB_DIN_FNC!E252</f>
        <v>0</v>
      </c>
      <c r="G254" s="72">
        <f>[4]TAB_DIN_FNC!F252</f>
        <v>0</v>
      </c>
      <c r="H254" s="72">
        <v>0</v>
      </c>
      <c r="I254" s="70">
        <f>[4]TAB_DIN_FNC!G252</f>
        <v>0</v>
      </c>
      <c r="J254" s="72">
        <f>[4]TAB_DIN_FNC!H252</f>
        <v>0</v>
      </c>
      <c r="K254" s="70">
        <v>0</v>
      </c>
      <c r="L254" s="70">
        <f t="shared" si="14"/>
        <v>0</v>
      </c>
      <c r="N254" s="69" t="s">
        <v>24</v>
      </c>
      <c r="O254" s="5">
        <f>B254/[4]Formato_Análises_FNC!$T$31</f>
        <v>0</v>
      </c>
      <c r="P254" s="5">
        <f>C254/[4]Formato_Análises_FNC!$T$31</f>
        <v>0</v>
      </c>
      <c r="Q254" s="5">
        <f>D254/[4]Formato_Análises_FNC!$T$31</f>
        <v>0</v>
      </c>
      <c r="R254" s="5">
        <f>E254/[4]Formato_Análises_FNC!$T$31</f>
        <v>0</v>
      </c>
      <c r="S254" s="5">
        <f>F254/[4]Formato_Análises_FNC!$T$31</f>
        <v>0</v>
      </c>
      <c r="T254" s="5">
        <f>G254/[4]Formato_Análises_FNC!$T$31</f>
        <v>0</v>
      </c>
      <c r="U254" s="5">
        <f>H254/[4]Formato_Análises_FNC!$T$31</f>
        <v>0</v>
      </c>
      <c r="V254" s="5">
        <f>I254/[4]Formato_Análises_FNC!$T$31</f>
        <v>0</v>
      </c>
      <c r="W254" s="5">
        <f>J254/[4]Formato_Análises_FNC!$T$31</f>
        <v>0</v>
      </c>
      <c r="X254" s="5">
        <f>K254/[4]Formato_Análises_FNC!$T$31</f>
        <v>0</v>
      </c>
    </row>
    <row r="255" spans="1:24" x14ac:dyDescent="0.25">
      <c r="A255" s="69" t="s">
        <v>25</v>
      </c>
      <c r="B255" s="72">
        <f>[4]TAB_DIN_FNC!B253</f>
        <v>0</v>
      </c>
      <c r="C255" s="72">
        <f>[4]TAB_DIN_FNC!C253</f>
        <v>811364.97317641508</v>
      </c>
      <c r="D255" s="72">
        <f>[4]TAB_DIN_FNC!D253</f>
        <v>0</v>
      </c>
      <c r="E255" s="72">
        <v>0</v>
      </c>
      <c r="F255" s="72">
        <f>[4]TAB_DIN_FNC!E253</f>
        <v>0</v>
      </c>
      <c r="G255" s="72">
        <f>[4]TAB_DIN_FNC!F253</f>
        <v>0</v>
      </c>
      <c r="H255" s="72">
        <v>0</v>
      </c>
      <c r="I255" s="70">
        <f>[4]TAB_DIN_FNC!G253</f>
        <v>0</v>
      </c>
      <c r="J255" s="72">
        <f>[4]TAB_DIN_FNC!H253</f>
        <v>0</v>
      </c>
      <c r="K255" s="70">
        <v>0</v>
      </c>
      <c r="L255" s="70">
        <f t="shared" si="14"/>
        <v>811364.97317641508</v>
      </c>
      <c r="N255" s="69" t="s">
        <v>25</v>
      </c>
      <c r="O255" s="5">
        <f>B255/[4]Formato_Análises_FNC!$T$31</f>
        <v>0</v>
      </c>
      <c r="P255" s="5">
        <f>C255/[4]Formato_Análises_FNC!$T$31</f>
        <v>3.8103427380260201E-2</v>
      </c>
      <c r="Q255" s="5">
        <f>D255/[4]Formato_Análises_FNC!$T$31</f>
        <v>0</v>
      </c>
      <c r="R255" s="5">
        <f>E255/[4]Formato_Análises_FNC!$T$31</f>
        <v>0</v>
      </c>
      <c r="S255" s="5">
        <f>F255/[4]Formato_Análises_FNC!$T$31</f>
        <v>0</v>
      </c>
      <c r="T255" s="5">
        <f>G255/[4]Formato_Análises_FNC!$T$31</f>
        <v>0</v>
      </c>
      <c r="U255" s="5">
        <f>H255/[4]Formato_Análises_FNC!$T$31</f>
        <v>0</v>
      </c>
      <c r="V255" s="5">
        <f>I255/[4]Formato_Análises_FNC!$T$31</f>
        <v>0</v>
      </c>
      <c r="W255" s="5">
        <f>J255/[4]Formato_Análises_FNC!$T$31</f>
        <v>0</v>
      </c>
      <c r="X255" s="5">
        <f>K255/[4]Formato_Análises_FNC!$T$31</f>
        <v>0</v>
      </c>
    </row>
    <row r="256" spans="1:24" x14ac:dyDescent="0.25">
      <c r="A256" s="69" t="s">
        <v>26</v>
      </c>
      <c r="B256" s="72">
        <f>[4]TAB_DIN_FNC!B254</f>
        <v>0</v>
      </c>
      <c r="C256" s="72">
        <f>[4]TAB_DIN_FNC!C254</f>
        <v>1210992.4972782314</v>
      </c>
      <c r="D256" s="72">
        <f>[4]TAB_DIN_FNC!D254</f>
        <v>0</v>
      </c>
      <c r="E256" s="72">
        <v>0</v>
      </c>
      <c r="F256" s="72">
        <f>[4]TAB_DIN_FNC!E254</f>
        <v>0</v>
      </c>
      <c r="G256" s="72">
        <f>[4]TAB_DIN_FNC!F254</f>
        <v>0</v>
      </c>
      <c r="H256" s="72">
        <v>0</v>
      </c>
      <c r="I256" s="70">
        <f>[4]TAB_DIN_FNC!G254</f>
        <v>0</v>
      </c>
      <c r="J256" s="72">
        <f>[4]TAB_DIN_FNC!H254</f>
        <v>0</v>
      </c>
      <c r="K256" s="70">
        <v>0</v>
      </c>
      <c r="L256" s="70">
        <f t="shared" si="14"/>
        <v>1210992.4972782314</v>
      </c>
      <c r="N256" s="69" t="s">
        <v>26</v>
      </c>
      <c r="O256" s="5">
        <f>B256/[4]Formato_Análises_FNC!$T$31</f>
        <v>0</v>
      </c>
      <c r="P256" s="5">
        <f>C256/[4]Formato_Análises_FNC!$T$31</f>
        <v>5.6870787134716709E-2</v>
      </c>
      <c r="Q256" s="5">
        <f>D256/[4]Formato_Análises_FNC!$T$31</f>
        <v>0</v>
      </c>
      <c r="R256" s="5">
        <f>E256/[4]Formato_Análises_FNC!$T$31</f>
        <v>0</v>
      </c>
      <c r="S256" s="5">
        <f>F256/[4]Formato_Análises_FNC!$T$31</f>
        <v>0</v>
      </c>
      <c r="T256" s="5">
        <f>G256/[4]Formato_Análises_FNC!$T$31</f>
        <v>0</v>
      </c>
      <c r="U256" s="5">
        <f>H256/[4]Formato_Análises_FNC!$T$31</f>
        <v>0</v>
      </c>
      <c r="V256" s="5">
        <f>I256/[4]Formato_Análises_FNC!$T$31</f>
        <v>0</v>
      </c>
      <c r="W256" s="5">
        <f>J256/[4]Formato_Análises_FNC!$T$31</f>
        <v>0</v>
      </c>
      <c r="X256" s="5">
        <f>K256/[4]Formato_Análises_FNC!$T$31</f>
        <v>0</v>
      </c>
    </row>
    <row r="257" spans="1:24" x14ac:dyDescent="0.25">
      <c r="A257" s="69" t="s">
        <v>27</v>
      </c>
      <c r="B257" s="72">
        <f>[4]TAB_DIN_FNC!B255</f>
        <v>0</v>
      </c>
      <c r="C257" s="72">
        <f>[4]TAB_DIN_FNC!C255</f>
        <v>0</v>
      </c>
      <c r="D257" s="72">
        <f>[4]TAB_DIN_FNC!D255</f>
        <v>0</v>
      </c>
      <c r="E257" s="72">
        <v>0</v>
      </c>
      <c r="F257" s="72">
        <f>[4]TAB_DIN_FNC!E255</f>
        <v>0</v>
      </c>
      <c r="G257" s="72">
        <f>[4]TAB_DIN_FNC!F255</f>
        <v>0</v>
      </c>
      <c r="H257" s="72">
        <v>0</v>
      </c>
      <c r="I257" s="70">
        <f>[4]TAB_DIN_FNC!G255</f>
        <v>0</v>
      </c>
      <c r="J257" s="72">
        <f>[4]TAB_DIN_FNC!H255</f>
        <v>0</v>
      </c>
      <c r="K257" s="70">
        <v>0</v>
      </c>
      <c r="L257" s="70">
        <f t="shared" si="14"/>
        <v>0</v>
      </c>
      <c r="N257" s="69" t="s">
        <v>27</v>
      </c>
      <c r="O257" s="5">
        <f>B257/[4]Formato_Análises_FNC!$T$31</f>
        <v>0</v>
      </c>
      <c r="P257" s="5">
        <f>C257/[4]Formato_Análises_FNC!$T$31</f>
        <v>0</v>
      </c>
      <c r="Q257" s="5">
        <f>D257/[4]Formato_Análises_FNC!$T$31</f>
        <v>0</v>
      </c>
      <c r="R257" s="5">
        <f>E257/[4]Formato_Análises_FNC!$T$31</f>
        <v>0</v>
      </c>
      <c r="S257" s="5">
        <f>F257/[4]Formato_Análises_FNC!$T$31</f>
        <v>0</v>
      </c>
      <c r="T257" s="5">
        <f>G257/[4]Formato_Análises_FNC!$T$31</f>
        <v>0</v>
      </c>
      <c r="U257" s="5">
        <f>H257/[4]Formato_Análises_FNC!$T$31</f>
        <v>0</v>
      </c>
      <c r="V257" s="5">
        <f>I257/[4]Formato_Análises_FNC!$T$31</f>
        <v>0</v>
      </c>
      <c r="W257" s="5">
        <f>J257/[4]Formato_Análises_FNC!$T$31</f>
        <v>0</v>
      </c>
      <c r="X257" s="5">
        <f>K257/[4]Formato_Análises_FNC!$T$31</f>
        <v>0</v>
      </c>
    </row>
    <row r="258" spans="1:24" x14ac:dyDescent="0.25">
      <c r="A258" s="69" t="s">
        <v>28</v>
      </c>
      <c r="B258" s="72">
        <f>[4]TAB_DIN_FNC!B256</f>
        <v>0</v>
      </c>
      <c r="C258" s="72">
        <f>[4]TAB_DIN_FNC!C256</f>
        <v>484396.99891129253</v>
      </c>
      <c r="D258" s="72">
        <f>[4]TAB_DIN_FNC!D256</f>
        <v>0</v>
      </c>
      <c r="E258" s="72">
        <v>0</v>
      </c>
      <c r="F258" s="72">
        <f>[4]TAB_DIN_FNC!E256</f>
        <v>0</v>
      </c>
      <c r="G258" s="72">
        <f>[4]TAB_DIN_FNC!F256</f>
        <v>0</v>
      </c>
      <c r="H258" s="72">
        <v>0</v>
      </c>
      <c r="I258" s="70">
        <f>[4]TAB_DIN_FNC!G256</f>
        <v>0</v>
      </c>
      <c r="J258" s="72">
        <f>[4]TAB_DIN_FNC!H256</f>
        <v>0</v>
      </c>
      <c r="K258" s="70">
        <v>0</v>
      </c>
      <c r="L258" s="70">
        <f t="shared" si="14"/>
        <v>484396.99891129253</v>
      </c>
      <c r="N258" s="69" t="s">
        <v>28</v>
      </c>
      <c r="O258" s="5">
        <f>B258/[4]Formato_Análises_FNC!$T$31</f>
        <v>0</v>
      </c>
      <c r="P258" s="5">
        <f>C258/[4]Formato_Análises_FNC!$T$31</f>
        <v>2.2748314853886682E-2</v>
      </c>
      <c r="Q258" s="5">
        <f>D258/[4]Formato_Análises_FNC!$T$31</f>
        <v>0</v>
      </c>
      <c r="R258" s="5">
        <f>E258/[4]Formato_Análises_FNC!$T$31</f>
        <v>0</v>
      </c>
      <c r="S258" s="5">
        <f>F258/[4]Formato_Análises_FNC!$T$31</f>
        <v>0</v>
      </c>
      <c r="T258" s="5">
        <f>G258/[4]Formato_Análises_FNC!$T$31</f>
        <v>0</v>
      </c>
      <c r="U258" s="5">
        <f>H258/[4]Formato_Análises_FNC!$T$31</f>
        <v>0</v>
      </c>
      <c r="V258" s="5">
        <f>I258/[4]Formato_Análises_FNC!$T$31</f>
        <v>0</v>
      </c>
      <c r="W258" s="5">
        <f>J258/[4]Formato_Análises_FNC!$T$31</f>
        <v>0</v>
      </c>
      <c r="X258" s="5">
        <f>K258/[4]Formato_Análises_FNC!$T$31</f>
        <v>0</v>
      </c>
    </row>
    <row r="259" spans="1:24" x14ac:dyDescent="0.25">
      <c r="A259" s="69" t="s">
        <v>29</v>
      </c>
      <c r="B259" s="72">
        <f>[4]TAB_DIN_FNC!B257</f>
        <v>0</v>
      </c>
      <c r="C259" s="72">
        <f>[4]TAB_DIN_FNC!C257</f>
        <v>1508976.5771134966</v>
      </c>
      <c r="D259" s="72">
        <f>[4]TAB_DIN_FNC!D257</f>
        <v>0</v>
      </c>
      <c r="E259" s="72">
        <v>0</v>
      </c>
      <c r="F259" s="72">
        <f>[4]TAB_DIN_FNC!E257</f>
        <v>0</v>
      </c>
      <c r="G259" s="72">
        <f>[4]TAB_DIN_FNC!F257</f>
        <v>0</v>
      </c>
      <c r="H259" s="72">
        <v>0</v>
      </c>
      <c r="I259" s="70">
        <f>[4]TAB_DIN_FNC!G257</f>
        <v>0</v>
      </c>
      <c r="J259" s="72">
        <f>[4]TAB_DIN_FNC!H257</f>
        <v>0</v>
      </c>
      <c r="K259" s="70">
        <v>0</v>
      </c>
      <c r="L259" s="70">
        <f t="shared" si="14"/>
        <v>1508976.5771134966</v>
      </c>
      <c r="N259" s="69" t="s">
        <v>29</v>
      </c>
      <c r="O259" s="5">
        <f>B259/[4]Formato_Análises_FNC!$T$31</f>
        <v>0</v>
      </c>
      <c r="P259" s="5">
        <f>C259/[4]Formato_Análises_FNC!$T$31</f>
        <v>7.0864754241807909E-2</v>
      </c>
      <c r="Q259" s="5">
        <f>D259/[4]Formato_Análises_FNC!$T$31</f>
        <v>0</v>
      </c>
      <c r="R259" s="5">
        <f>E259/[4]Formato_Análises_FNC!$T$31</f>
        <v>0</v>
      </c>
      <c r="S259" s="5">
        <f>F259/[4]Formato_Análises_FNC!$T$31</f>
        <v>0</v>
      </c>
      <c r="T259" s="5">
        <f>G259/[4]Formato_Análises_FNC!$T$31</f>
        <v>0</v>
      </c>
      <c r="U259" s="5">
        <f>H259/[4]Formato_Análises_FNC!$T$31</f>
        <v>0</v>
      </c>
      <c r="V259" s="5">
        <f>I259/[4]Formato_Análises_FNC!$T$31</f>
        <v>0</v>
      </c>
      <c r="W259" s="5">
        <f>J259/[4]Formato_Análises_FNC!$T$31</f>
        <v>0</v>
      </c>
      <c r="X259" s="5">
        <f>K259/[4]Formato_Análises_FNC!$T$31</f>
        <v>0</v>
      </c>
    </row>
    <row r="260" spans="1:24" x14ac:dyDescent="0.25">
      <c r="A260" s="69" t="s">
        <v>30</v>
      </c>
      <c r="B260" s="72">
        <f>[4]TAB_DIN_FNC!B258</f>
        <v>0</v>
      </c>
      <c r="C260" s="72">
        <f>[4]TAB_DIN_FNC!C258</f>
        <v>0</v>
      </c>
      <c r="D260" s="72">
        <f>[4]TAB_DIN_FNC!D258</f>
        <v>0</v>
      </c>
      <c r="E260" s="72">
        <v>0</v>
      </c>
      <c r="F260" s="72">
        <f>[4]TAB_DIN_FNC!E258</f>
        <v>0</v>
      </c>
      <c r="G260" s="72">
        <f>[4]TAB_DIN_FNC!F258</f>
        <v>0</v>
      </c>
      <c r="H260" s="72">
        <v>0</v>
      </c>
      <c r="I260" s="70">
        <f>[4]TAB_DIN_FNC!G258</f>
        <v>0</v>
      </c>
      <c r="J260" s="72">
        <f>[4]TAB_DIN_FNC!H258</f>
        <v>0</v>
      </c>
      <c r="K260" s="70">
        <v>0</v>
      </c>
      <c r="L260" s="70">
        <f t="shared" si="14"/>
        <v>0</v>
      </c>
      <c r="N260" s="69" t="s">
        <v>30</v>
      </c>
      <c r="O260" s="5">
        <f>B260/[4]Formato_Análises_FNC!$T$31</f>
        <v>0</v>
      </c>
      <c r="P260" s="5">
        <f>C260/[4]Formato_Análises_FNC!$T$31</f>
        <v>0</v>
      </c>
      <c r="Q260" s="5">
        <f>D260/[4]Formato_Análises_FNC!$T$31</f>
        <v>0</v>
      </c>
      <c r="R260" s="5">
        <f>E260/[4]Formato_Análises_FNC!$T$31</f>
        <v>0</v>
      </c>
      <c r="S260" s="5">
        <f>F260/[4]Formato_Análises_FNC!$T$31</f>
        <v>0</v>
      </c>
      <c r="T260" s="5">
        <f>G260/[4]Formato_Análises_FNC!$T$31</f>
        <v>0</v>
      </c>
      <c r="U260" s="5">
        <f>H260/[4]Formato_Análises_FNC!$T$31</f>
        <v>0</v>
      </c>
      <c r="V260" s="5">
        <f>I260/[4]Formato_Análises_FNC!$T$31</f>
        <v>0</v>
      </c>
      <c r="W260" s="5">
        <f>J260/[4]Formato_Análises_FNC!$T$31</f>
        <v>0</v>
      </c>
      <c r="X260" s="5">
        <f>K260/[4]Formato_Análises_FNC!$T$31</f>
        <v>0</v>
      </c>
    </row>
    <row r="261" spans="1:24" x14ac:dyDescent="0.25">
      <c r="A261" s="69" t="s">
        <v>31</v>
      </c>
      <c r="B261" s="72">
        <f>[4]TAB_DIN_FNC!B259</f>
        <v>0</v>
      </c>
      <c r="C261" s="72">
        <f>[4]TAB_DIN_FNC!C259</f>
        <v>907817.49810338288</v>
      </c>
      <c r="D261" s="72">
        <f>[4]TAB_DIN_FNC!D259</f>
        <v>0</v>
      </c>
      <c r="E261" s="72">
        <v>0</v>
      </c>
      <c r="F261" s="72">
        <f>[4]TAB_DIN_FNC!E259</f>
        <v>0</v>
      </c>
      <c r="G261" s="72">
        <f>[4]TAB_DIN_FNC!F259</f>
        <v>0</v>
      </c>
      <c r="H261" s="72">
        <v>0</v>
      </c>
      <c r="I261" s="70">
        <f>[4]TAB_DIN_FNC!G259</f>
        <v>0</v>
      </c>
      <c r="J261" s="72">
        <f>[4]TAB_DIN_FNC!H259</f>
        <v>0</v>
      </c>
      <c r="K261" s="70">
        <v>0</v>
      </c>
      <c r="L261" s="70">
        <f t="shared" si="14"/>
        <v>907817.49810338288</v>
      </c>
      <c r="N261" s="69" t="s">
        <v>31</v>
      </c>
      <c r="O261" s="5">
        <f>B261/[4]Formato_Análises_FNC!$T$31</f>
        <v>0</v>
      </c>
      <c r="P261" s="5">
        <f>C261/[4]Formato_Análises_FNC!$T$31</f>
        <v>4.2633043398572538E-2</v>
      </c>
      <c r="Q261" s="5">
        <f>D261/[4]Formato_Análises_FNC!$T$31</f>
        <v>0</v>
      </c>
      <c r="R261" s="5">
        <f>E261/[4]Formato_Análises_FNC!$T$31</f>
        <v>0</v>
      </c>
      <c r="S261" s="5">
        <f>F261/[4]Formato_Análises_FNC!$T$31</f>
        <v>0</v>
      </c>
      <c r="T261" s="5">
        <f>G261/[4]Formato_Análises_FNC!$T$31</f>
        <v>0</v>
      </c>
      <c r="U261" s="5">
        <f>H261/[4]Formato_Análises_FNC!$T$31</f>
        <v>0</v>
      </c>
      <c r="V261" s="5">
        <f>I261/[4]Formato_Análises_FNC!$T$31</f>
        <v>0</v>
      </c>
      <c r="W261" s="5">
        <f>J261/[4]Formato_Análises_FNC!$T$31</f>
        <v>0</v>
      </c>
      <c r="X261" s="5">
        <f>K261/[4]Formato_Análises_FNC!$T$31</f>
        <v>0</v>
      </c>
    </row>
    <row r="262" spans="1:24" x14ac:dyDescent="0.25">
      <c r="A262" s="69" t="s">
        <v>32</v>
      </c>
      <c r="B262" s="72">
        <f>[4]TAB_DIN_FNC!B260</f>
        <v>0</v>
      </c>
      <c r="C262" s="72">
        <f>[4]TAB_DIN_FNC!C260</f>
        <v>3787266.4129354218</v>
      </c>
      <c r="D262" s="72">
        <f>[4]TAB_DIN_FNC!D260</f>
        <v>0</v>
      </c>
      <c r="E262" s="72">
        <v>0</v>
      </c>
      <c r="F262" s="72">
        <f>[4]TAB_DIN_FNC!E260</f>
        <v>0</v>
      </c>
      <c r="G262" s="72">
        <f>[4]TAB_DIN_FNC!F260</f>
        <v>0</v>
      </c>
      <c r="H262" s="72">
        <v>0</v>
      </c>
      <c r="I262" s="70">
        <f>[4]TAB_DIN_FNC!G260</f>
        <v>363297.74918346939</v>
      </c>
      <c r="J262" s="72">
        <f>[4]TAB_DIN_FNC!H260</f>
        <v>1184604.36526629</v>
      </c>
      <c r="K262" s="70">
        <v>0</v>
      </c>
      <c r="L262" s="70">
        <f t="shared" si="14"/>
        <v>5335168.5273851808</v>
      </c>
      <c r="N262" s="69" t="s">
        <v>32</v>
      </c>
      <c r="O262" s="5">
        <f>B262/[4]Formato_Análises_FNC!$T$31</f>
        <v>0</v>
      </c>
      <c r="P262" s="5">
        <f>C262/[4]Formato_Análises_FNC!$T$31</f>
        <v>0.17785809778062298</v>
      </c>
      <c r="Q262" s="5">
        <f>D262/[4]Formato_Análises_FNC!$T$31</f>
        <v>0</v>
      </c>
      <c r="R262" s="5">
        <f>E262/[4]Formato_Análises_FNC!$T$31</f>
        <v>0</v>
      </c>
      <c r="S262" s="5">
        <f>F262/[4]Formato_Análises_FNC!$T$31</f>
        <v>0</v>
      </c>
      <c r="T262" s="5">
        <f>G262/[4]Formato_Análises_FNC!$T$31</f>
        <v>0</v>
      </c>
      <c r="U262" s="5">
        <f>H262/[4]Formato_Análises_FNC!$T$31</f>
        <v>0</v>
      </c>
      <c r="V262" s="5">
        <f>I262/[4]Formato_Análises_FNC!$T$31</f>
        <v>1.7061236140415013E-2</v>
      </c>
      <c r="W262" s="5">
        <f>J262/[4]Formato_Análises_FNC!$T$31</f>
        <v>5.5631544247657663E-2</v>
      </c>
      <c r="X262" s="5">
        <f>K262/[4]Formato_Análises_FNC!$T$31</f>
        <v>0</v>
      </c>
    </row>
    <row r="263" spans="1:24" x14ac:dyDescent="0.25">
      <c r="A263" s="69" t="s">
        <v>33</v>
      </c>
      <c r="B263" s="72">
        <f>[4]TAB_DIN_FNC!B261</f>
        <v>0</v>
      </c>
      <c r="C263" s="72">
        <f>[4]TAB_DIN_FNC!C261</f>
        <v>363297.74918346939</v>
      </c>
      <c r="D263" s="72">
        <f>[4]TAB_DIN_FNC!D261</f>
        <v>0</v>
      </c>
      <c r="E263" s="72">
        <v>0</v>
      </c>
      <c r="F263" s="72">
        <f>[4]TAB_DIN_FNC!E261</f>
        <v>0</v>
      </c>
      <c r="G263" s="72">
        <f>[4]TAB_DIN_FNC!F261</f>
        <v>0</v>
      </c>
      <c r="H263" s="72">
        <v>0</v>
      </c>
      <c r="I263" s="70">
        <f>[4]TAB_DIN_FNC!G261</f>
        <v>0</v>
      </c>
      <c r="J263" s="72">
        <f>[4]TAB_DIN_FNC!H261</f>
        <v>0</v>
      </c>
      <c r="K263" s="70">
        <v>0</v>
      </c>
      <c r="L263" s="70">
        <f t="shared" si="14"/>
        <v>363297.74918346939</v>
      </c>
      <c r="N263" s="69" t="s">
        <v>33</v>
      </c>
      <c r="O263" s="5">
        <f>B263/[4]Formato_Análises_FNC!$T$31</f>
        <v>0</v>
      </c>
      <c r="P263" s="5">
        <f>C263/[4]Formato_Análises_FNC!$T$31</f>
        <v>1.7061236140415013E-2</v>
      </c>
      <c r="Q263" s="5">
        <f>D263/[4]Formato_Análises_FNC!$T$31</f>
        <v>0</v>
      </c>
      <c r="R263" s="5">
        <f>E263/[4]Formato_Análises_FNC!$T$31</f>
        <v>0</v>
      </c>
      <c r="S263" s="5">
        <f>F263/[4]Formato_Análises_FNC!$T$31</f>
        <v>0</v>
      </c>
      <c r="T263" s="5">
        <f>G263/[4]Formato_Análises_FNC!$T$31</f>
        <v>0</v>
      </c>
      <c r="U263" s="5">
        <f>H263/[4]Formato_Análises_FNC!$T$31</f>
        <v>0</v>
      </c>
      <c r="V263" s="5">
        <f>I263/[4]Formato_Análises_FNC!$T$31</f>
        <v>0</v>
      </c>
      <c r="W263" s="5">
        <f>J263/[4]Formato_Análises_FNC!$T$31</f>
        <v>0</v>
      </c>
      <c r="X263" s="5">
        <f>K263/[4]Formato_Análises_FNC!$T$31</f>
        <v>0</v>
      </c>
    </row>
    <row r="264" spans="1:24" x14ac:dyDescent="0.25">
      <c r="A264" s="69" t="s">
        <v>34</v>
      </c>
      <c r="B264" s="72">
        <f>[4]TAB_DIN_FNC!B262</f>
        <v>0</v>
      </c>
      <c r="C264" s="72">
        <f>[4]TAB_DIN_FNC!C262</f>
        <v>0</v>
      </c>
      <c r="D264" s="72">
        <f>[4]TAB_DIN_FNC!D262</f>
        <v>0</v>
      </c>
      <c r="E264" s="72">
        <v>0</v>
      </c>
      <c r="F264" s="72">
        <f>[4]TAB_DIN_FNC!E262</f>
        <v>0</v>
      </c>
      <c r="G264" s="72">
        <f>[4]TAB_DIN_FNC!F262</f>
        <v>0</v>
      </c>
      <c r="H264" s="72">
        <v>0</v>
      </c>
      <c r="I264" s="70">
        <f>[4]TAB_DIN_FNC!G262</f>
        <v>0</v>
      </c>
      <c r="J264" s="72">
        <f>[4]TAB_DIN_FNC!H262</f>
        <v>0</v>
      </c>
      <c r="K264" s="70">
        <v>0</v>
      </c>
      <c r="L264" s="70">
        <f t="shared" si="14"/>
        <v>0</v>
      </c>
      <c r="N264" s="69" t="s">
        <v>34</v>
      </c>
      <c r="O264" s="5">
        <f>B264/[4]Formato_Análises_FNC!$T$31</f>
        <v>0</v>
      </c>
      <c r="P264" s="5">
        <f>C264/[4]Formato_Análises_FNC!$T$31</f>
        <v>0</v>
      </c>
      <c r="Q264" s="5">
        <f>D264/[4]Formato_Análises_FNC!$T$31</f>
        <v>0</v>
      </c>
      <c r="R264" s="5">
        <f>E264/[4]Formato_Análises_FNC!$T$31</f>
        <v>0</v>
      </c>
      <c r="S264" s="5">
        <f>F264/[4]Formato_Análises_FNC!$T$31</f>
        <v>0</v>
      </c>
      <c r="T264" s="5">
        <f>G264/[4]Formato_Análises_FNC!$T$31</f>
        <v>0</v>
      </c>
      <c r="U264" s="5">
        <f>H264/[4]Formato_Análises_FNC!$T$31</f>
        <v>0</v>
      </c>
      <c r="V264" s="5">
        <f>I264/[4]Formato_Análises_FNC!$T$31</f>
        <v>0</v>
      </c>
      <c r="W264" s="5">
        <f>J264/[4]Formato_Análises_FNC!$T$31</f>
        <v>0</v>
      </c>
      <c r="X264" s="5">
        <f>K264/[4]Formato_Análises_FNC!$T$31</f>
        <v>0</v>
      </c>
    </row>
    <row r="265" spans="1:24" x14ac:dyDescent="0.25">
      <c r="A265" s="69" t="s">
        <v>35</v>
      </c>
      <c r="B265" s="72">
        <f>[4]TAB_DIN_FNC!B263</f>
        <v>0</v>
      </c>
      <c r="C265" s="72">
        <f>[4]TAB_DIN_FNC!C263</f>
        <v>1332091.7470060545</v>
      </c>
      <c r="D265" s="72">
        <f>[4]TAB_DIN_FNC!D263</f>
        <v>0</v>
      </c>
      <c r="E265" s="72">
        <v>0</v>
      </c>
      <c r="F265" s="72">
        <f>[4]TAB_DIN_FNC!E263</f>
        <v>0</v>
      </c>
      <c r="G265" s="72">
        <f>[4]TAB_DIN_FNC!F263</f>
        <v>0</v>
      </c>
      <c r="H265" s="72">
        <v>0</v>
      </c>
      <c r="I265" s="70">
        <f>[4]TAB_DIN_FNC!G263</f>
        <v>0</v>
      </c>
      <c r="J265" s="72">
        <f>[4]TAB_DIN_FNC!H263</f>
        <v>0</v>
      </c>
      <c r="K265" s="70">
        <v>0</v>
      </c>
      <c r="L265" s="70">
        <f t="shared" si="14"/>
        <v>1332091.7470060545</v>
      </c>
      <c r="N265" s="69" t="s">
        <v>35</v>
      </c>
      <c r="O265" s="5">
        <f>B265/[4]Formato_Análises_FNC!$T$31</f>
        <v>0</v>
      </c>
      <c r="P265" s="5">
        <f>C265/[4]Formato_Análises_FNC!$T$31</f>
        <v>6.2557865848188385E-2</v>
      </c>
      <c r="Q265" s="5">
        <f>D265/[4]Formato_Análises_FNC!$T$31</f>
        <v>0</v>
      </c>
      <c r="R265" s="5">
        <f>E265/[4]Formato_Análises_FNC!$T$31</f>
        <v>0</v>
      </c>
      <c r="S265" s="5">
        <f>F265/[4]Formato_Análises_FNC!$T$31</f>
        <v>0</v>
      </c>
      <c r="T265" s="5">
        <f>G265/[4]Formato_Análises_FNC!$T$31</f>
        <v>0</v>
      </c>
      <c r="U265" s="5">
        <f>H265/[4]Formato_Análises_FNC!$T$31</f>
        <v>0</v>
      </c>
      <c r="V265" s="5">
        <f>I265/[4]Formato_Análises_FNC!$T$31</f>
        <v>0</v>
      </c>
      <c r="W265" s="5">
        <f>J265/[4]Formato_Análises_FNC!$T$31</f>
        <v>0</v>
      </c>
      <c r="X265" s="5">
        <f>K265/[4]Formato_Análises_FNC!$T$31</f>
        <v>0</v>
      </c>
    </row>
    <row r="266" spans="1:24" x14ac:dyDescent="0.25">
      <c r="A266" s="69" t="s">
        <v>36</v>
      </c>
      <c r="B266" s="72">
        <f>[4]TAB_DIN_FNC!B264</f>
        <v>0</v>
      </c>
      <c r="C266" s="72">
        <f>[4]TAB_DIN_FNC!C264</f>
        <v>0</v>
      </c>
      <c r="D266" s="72">
        <f>[4]TAB_DIN_FNC!D264</f>
        <v>0</v>
      </c>
      <c r="E266" s="72">
        <v>0</v>
      </c>
      <c r="F266" s="72">
        <f>[4]TAB_DIN_FNC!E264</f>
        <v>0</v>
      </c>
      <c r="G266" s="72">
        <f>[4]TAB_DIN_FNC!F264</f>
        <v>0</v>
      </c>
      <c r="H266" s="72">
        <v>0</v>
      </c>
      <c r="I266" s="70">
        <f>[4]TAB_DIN_FNC!G264</f>
        <v>0</v>
      </c>
      <c r="J266" s="72">
        <f>[4]TAB_DIN_FNC!H264</f>
        <v>0</v>
      </c>
      <c r="K266" s="70">
        <v>0</v>
      </c>
      <c r="L266" s="70">
        <f t="shared" si="14"/>
        <v>0</v>
      </c>
      <c r="N266" s="69" t="s">
        <v>36</v>
      </c>
      <c r="O266" s="5">
        <f>B266/[4]Formato_Análises_FNC!$T$31</f>
        <v>0</v>
      </c>
      <c r="P266" s="5">
        <f>C266/[4]Formato_Análises_FNC!$T$31</f>
        <v>0</v>
      </c>
      <c r="Q266" s="5">
        <f>D266/[4]Formato_Análises_FNC!$T$31</f>
        <v>0</v>
      </c>
      <c r="R266" s="5">
        <f>E266/[4]Formato_Análises_FNC!$T$31</f>
        <v>0</v>
      </c>
      <c r="S266" s="5">
        <f>F266/[4]Formato_Análises_FNC!$T$31</f>
        <v>0</v>
      </c>
      <c r="T266" s="5">
        <f>G266/[4]Formato_Análises_FNC!$T$31</f>
        <v>0</v>
      </c>
      <c r="U266" s="5">
        <f>H266/[4]Formato_Análises_FNC!$T$31</f>
        <v>0</v>
      </c>
      <c r="V266" s="5">
        <f>I266/[4]Formato_Análises_FNC!$T$31</f>
        <v>0</v>
      </c>
      <c r="W266" s="5">
        <f>J266/[4]Formato_Análises_FNC!$T$31</f>
        <v>0</v>
      </c>
      <c r="X266" s="5">
        <f>K266/[4]Formato_Análises_FNC!$T$31</f>
        <v>0</v>
      </c>
    </row>
    <row r="267" spans="1:24" x14ac:dyDescent="0.25">
      <c r="A267" s="69" t="s">
        <v>37</v>
      </c>
      <c r="B267" s="72">
        <f>[4]TAB_DIN_FNC!B265</f>
        <v>0</v>
      </c>
      <c r="C267" s="72">
        <f>[4]TAB_DIN_FNC!C265</f>
        <v>242198.49945564626</v>
      </c>
      <c r="D267" s="72">
        <f>[4]TAB_DIN_FNC!D265</f>
        <v>0</v>
      </c>
      <c r="E267" s="72">
        <v>0</v>
      </c>
      <c r="F267" s="72">
        <f>[4]TAB_DIN_FNC!E265</f>
        <v>0</v>
      </c>
      <c r="G267" s="72">
        <f>[4]TAB_DIN_FNC!F265</f>
        <v>0</v>
      </c>
      <c r="H267" s="72">
        <v>0</v>
      </c>
      <c r="I267" s="70">
        <f>[4]TAB_DIN_FNC!G265</f>
        <v>0</v>
      </c>
      <c r="J267" s="72">
        <f>[4]TAB_DIN_FNC!H265</f>
        <v>0</v>
      </c>
      <c r="K267" s="70">
        <v>0</v>
      </c>
      <c r="L267" s="70">
        <f t="shared" si="14"/>
        <v>242198.49945564626</v>
      </c>
      <c r="N267" s="69" t="s">
        <v>37</v>
      </c>
      <c r="O267" s="5">
        <f>B267/[4]Formato_Análises_FNC!$T$31</f>
        <v>0</v>
      </c>
      <c r="P267" s="5">
        <f>C267/[4]Formato_Análises_FNC!$T$31</f>
        <v>1.1374157426943341E-2</v>
      </c>
      <c r="Q267" s="5">
        <f>D267/[4]Formato_Análises_FNC!$T$31</f>
        <v>0</v>
      </c>
      <c r="R267" s="5">
        <f>E267/[4]Formato_Análises_FNC!$T$31</f>
        <v>0</v>
      </c>
      <c r="S267" s="5">
        <f>F267/[4]Formato_Análises_FNC!$T$31</f>
        <v>0</v>
      </c>
      <c r="T267" s="5">
        <f>G267/[4]Formato_Análises_FNC!$T$31</f>
        <v>0</v>
      </c>
      <c r="U267" s="5">
        <f>H267/[4]Formato_Análises_FNC!$T$31</f>
        <v>0</v>
      </c>
      <c r="V267" s="5">
        <f>I267/[4]Formato_Análises_FNC!$T$31</f>
        <v>0</v>
      </c>
      <c r="W267" s="5">
        <f>J267/[4]Formato_Análises_FNC!$T$31</f>
        <v>0</v>
      </c>
      <c r="X267" s="5">
        <f>K267/[4]Formato_Análises_FNC!$T$31</f>
        <v>0</v>
      </c>
    </row>
    <row r="268" spans="1:24" x14ac:dyDescent="0.25">
      <c r="A268" s="69" t="s">
        <v>38</v>
      </c>
      <c r="B268" s="72">
        <f>[4]TAB_DIN_FNC!B266</f>
        <v>0</v>
      </c>
      <c r="C268" s="72">
        <f>[4]TAB_DIN_FNC!C266</f>
        <v>0</v>
      </c>
      <c r="D268" s="72">
        <f>[4]TAB_DIN_FNC!D266</f>
        <v>0</v>
      </c>
      <c r="E268" s="72">
        <v>0</v>
      </c>
      <c r="F268" s="72">
        <f>[4]TAB_DIN_FNC!E266</f>
        <v>0</v>
      </c>
      <c r="G268" s="72">
        <f>[4]TAB_DIN_FNC!F266</f>
        <v>0</v>
      </c>
      <c r="H268" s="72">
        <v>0</v>
      </c>
      <c r="I268" s="70">
        <f>[4]TAB_DIN_FNC!G266</f>
        <v>0</v>
      </c>
      <c r="J268" s="72">
        <f>[4]TAB_DIN_FNC!H266</f>
        <v>0</v>
      </c>
      <c r="K268" s="70">
        <v>0</v>
      </c>
      <c r="L268" s="70">
        <f t="shared" si="14"/>
        <v>0</v>
      </c>
      <c r="N268" s="69" t="s">
        <v>38</v>
      </c>
      <c r="O268" s="5">
        <f>B268/[4]Formato_Análises_FNC!$T$31</f>
        <v>0</v>
      </c>
      <c r="P268" s="5">
        <f>C268/[4]Formato_Análises_FNC!$T$31</f>
        <v>0</v>
      </c>
      <c r="Q268" s="5">
        <f>D268/[4]Formato_Análises_FNC!$T$31</f>
        <v>0</v>
      </c>
      <c r="R268" s="5">
        <f>E268/[4]Formato_Análises_FNC!$T$31</f>
        <v>0</v>
      </c>
      <c r="S268" s="5">
        <f>F268/[4]Formato_Análises_FNC!$T$31</f>
        <v>0</v>
      </c>
      <c r="T268" s="5">
        <f>G268/[4]Formato_Análises_FNC!$T$31</f>
        <v>0</v>
      </c>
      <c r="U268" s="5">
        <f>H268/[4]Formato_Análises_FNC!$T$31</f>
        <v>0</v>
      </c>
      <c r="V268" s="5">
        <f>I268/[4]Formato_Análises_FNC!$T$31</f>
        <v>0</v>
      </c>
      <c r="W268" s="5">
        <f>J268/[4]Formato_Análises_FNC!$T$31</f>
        <v>0</v>
      </c>
      <c r="X268" s="5">
        <f>K268/[4]Formato_Análises_FNC!$T$31</f>
        <v>0</v>
      </c>
    </row>
    <row r="269" spans="1:24" x14ac:dyDescent="0.25">
      <c r="A269" s="69" t="s">
        <v>39</v>
      </c>
      <c r="B269" s="72">
        <f>[4]TAB_DIN_FNC!B267</f>
        <v>0</v>
      </c>
      <c r="C269" s="72">
        <f>[4]TAB_DIN_FNC!C267</f>
        <v>6036603.840132419</v>
      </c>
      <c r="D269" s="72">
        <f>[4]TAB_DIN_FNC!D267</f>
        <v>121099.24972782313</v>
      </c>
      <c r="E269" s="72">
        <v>0</v>
      </c>
      <c r="F269" s="72">
        <f>[4]TAB_DIN_FNC!E267</f>
        <v>0</v>
      </c>
      <c r="G269" s="72">
        <f>[4]TAB_DIN_FNC!F267</f>
        <v>0</v>
      </c>
      <c r="H269" s="72">
        <v>0</v>
      </c>
      <c r="I269" s="70">
        <f>[4]TAB_DIN_FNC!G267</f>
        <v>0</v>
      </c>
      <c r="J269" s="72">
        <f>[4]TAB_DIN_FNC!H267</f>
        <v>0</v>
      </c>
      <c r="K269" s="70">
        <v>0</v>
      </c>
      <c r="L269" s="70">
        <f t="shared" si="14"/>
        <v>6157703.0898602419</v>
      </c>
      <c r="N269" s="69" t="s">
        <v>39</v>
      </c>
      <c r="O269" s="5">
        <f>B269/[4]Formato_Análises_FNC!$T$31</f>
        <v>0</v>
      </c>
      <c r="P269" s="5">
        <f>C269/[4]Formato_Análises_FNC!$T$31</f>
        <v>0.28349177454062124</v>
      </c>
      <c r="Q269" s="5">
        <f>D269/[4]Formato_Análises_FNC!$T$31</f>
        <v>5.6870787134716706E-3</v>
      </c>
      <c r="R269" s="5">
        <f>E269/[4]Formato_Análises_FNC!$T$31</f>
        <v>0</v>
      </c>
      <c r="S269" s="5">
        <f>F269/[4]Formato_Análises_FNC!$T$31</f>
        <v>0</v>
      </c>
      <c r="T269" s="5">
        <f>G269/[4]Formato_Análises_FNC!$T$31</f>
        <v>0</v>
      </c>
      <c r="U269" s="5">
        <f>H269/[4]Formato_Análises_FNC!$T$31</f>
        <v>0</v>
      </c>
      <c r="V269" s="5">
        <f>I269/[4]Formato_Análises_FNC!$T$31</f>
        <v>0</v>
      </c>
      <c r="W269" s="5">
        <f>J269/[4]Formato_Análises_FNC!$T$31</f>
        <v>0</v>
      </c>
      <c r="X269" s="5">
        <f>K269/[4]Formato_Análises_FNC!$T$31</f>
        <v>0</v>
      </c>
    </row>
    <row r="270" spans="1:24" x14ac:dyDescent="0.25">
      <c r="A270" s="18" t="s">
        <v>40</v>
      </c>
      <c r="B270" s="71">
        <f t="shared" ref="B270:K270" si="15">SUM(B243:B269)</f>
        <v>0</v>
      </c>
      <c r="C270" s="71">
        <f t="shared" si="15"/>
        <v>19268114.339615159</v>
      </c>
      <c r="D270" s="71">
        <f t="shared" si="15"/>
        <v>477736.60072588711</v>
      </c>
      <c r="E270" s="71">
        <f t="shared" si="15"/>
        <v>0</v>
      </c>
      <c r="F270" s="71">
        <f t="shared" si="15"/>
        <v>0</v>
      </c>
      <c r="G270" s="71">
        <f t="shared" si="15"/>
        <v>0</v>
      </c>
      <c r="H270" s="71">
        <f t="shared" si="15"/>
        <v>0</v>
      </c>
      <c r="I270" s="71">
        <f t="shared" si="15"/>
        <v>363297.74918346939</v>
      </c>
      <c r="J270" s="71">
        <f t="shared" si="15"/>
        <v>1184604.36526629</v>
      </c>
      <c r="K270" s="71">
        <f t="shared" si="15"/>
        <v>0</v>
      </c>
      <c r="L270" s="70">
        <f t="shared" si="14"/>
        <v>21293753.054790802</v>
      </c>
      <c r="N270" s="69" t="s">
        <v>40</v>
      </c>
      <c r="O270" s="5">
        <f>B270/[4]Formato_Análises_FNC!$T$31</f>
        <v>0</v>
      </c>
      <c r="P270" s="5">
        <f>C270/[4]Formato_Análises_FNC!$T$31</f>
        <v>0.90487169124374234</v>
      </c>
      <c r="Q270" s="5">
        <f>D270/[4]Formato_Análises_FNC!$T$31</f>
        <v>2.2435528368185097E-2</v>
      </c>
      <c r="R270" s="5">
        <f>E270/[4]Formato_Análises_FNC!$T$31</f>
        <v>0</v>
      </c>
      <c r="S270" s="5">
        <f>F270/[4]Formato_Análises_FNC!$T$31</f>
        <v>0</v>
      </c>
      <c r="T270" s="5">
        <f>G270/[4]Formato_Análises_FNC!$T$31</f>
        <v>0</v>
      </c>
      <c r="U270" s="5">
        <f>H270/[4]Formato_Análises_FNC!$T$31</f>
        <v>0</v>
      </c>
      <c r="V270" s="5">
        <f>I270/[4]Formato_Análises_FNC!$T$31</f>
        <v>1.7061236140415013E-2</v>
      </c>
      <c r="W270" s="5">
        <f>J270/[4]Formato_Análises_FNC!$T$31</f>
        <v>5.5631544247657663E-2</v>
      </c>
      <c r="X270" s="5">
        <f>K270/[4]Formato_Análises_FNC!$T$31</f>
        <v>0</v>
      </c>
    </row>
    <row r="275" spans="1:24" x14ac:dyDescent="0.25">
      <c r="A275" s="69"/>
      <c r="B275" s="18">
        <v>2015</v>
      </c>
      <c r="C275" s="18">
        <v>2015</v>
      </c>
      <c r="D275" s="18">
        <v>2015</v>
      </c>
      <c r="E275" s="18">
        <v>2015</v>
      </c>
      <c r="F275" s="18">
        <v>2015</v>
      </c>
      <c r="G275" s="18">
        <v>2015</v>
      </c>
      <c r="H275" s="18">
        <v>2015</v>
      </c>
      <c r="I275" s="18">
        <v>2015</v>
      </c>
      <c r="J275" s="18">
        <v>2015</v>
      </c>
      <c r="K275" s="18">
        <v>2015</v>
      </c>
      <c r="O275" s="18">
        <v>2015</v>
      </c>
      <c r="P275" s="18">
        <v>2015</v>
      </c>
      <c r="Q275" s="18">
        <v>2015</v>
      </c>
      <c r="R275" s="18">
        <v>2015</v>
      </c>
      <c r="S275" s="18">
        <v>2015</v>
      </c>
      <c r="T275" s="18">
        <v>2015</v>
      </c>
      <c r="U275" s="18">
        <v>2015</v>
      </c>
      <c r="V275" s="18">
        <v>2015</v>
      </c>
      <c r="W275" s="18">
        <v>2015</v>
      </c>
      <c r="X275" s="18">
        <v>2015</v>
      </c>
    </row>
    <row r="276" spans="1:24" x14ac:dyDescent="0.25">
      <c r="A276" s="69"/>
      <c r="B276" s="69" t="s">
        <v>2</v>
      </c>
      <c r="C276" s="69" t="s">
        <v>3</v>
      </c>
      <c r="D276" s="69" t="s">
        <v>4</v>
      </c>
      <c r="E276" s="69" t="s">
        <v>5</v>
      </c>
      <c r="F276" s="69" t="s">
        <v>6</v>
      </c>
      <c r="G276" s="69" t="s">
        <v>7</v>
      </c>
      <c r="H276" s="69" t="s">
        <v>8</v>
      </c>
      <c r="I276" s="69" t="s">
        <v>9</v>
      </c>
      <c r="J276" s="69" t="s">
        <v>10</v>
      </c>
      <c r="K276" s="69" t="s">
        <v>11</v>
      </c>
      <c r="L276" s="69" t="s">
        <v>12</v>
      </c>
      <c r="O276" s="69" t="s">
        <v>2</v>
      </c>
      <c r="P276" s="69" t="s">
        <v>3</v>
      </c>
      <c r="Q276" s="69" t="s">
        <v>4</v>
      </c>
      <c r="R276" s="69" t="s">
        <v>5</v>
      </c>
      <c r="S276" s="69" t="s">
        <v>6</v>
      </c>
      <c r="T276" s="69" t="s">
        <v>7</v>
      </c>
      <c r="U276" s="69" t="s">
        <v>8</v>
      </c>
      <c r="V276" s="69" t="s">
        <v>9</v>
      </c>
      <c r="W276" s="69" t="s">
        <v>10</v>
      </c>
      <c r="X276" s="69" t="s">
        <v>11</v>
      </c>
    </row>
    <row r="277" spans="1:24" x14ac:dyDescent="0.25">
      <c r="A277" s="69" t="s">
        <v>13</v>
      </c>
      <c r="B277" s="72">
        <f>[4]TAB_DIN_FNC!B275</f>
        <v>0</v>
      </c>
      <c r="C277" s="72">
        <f>[4]TAB_DIN_FNC!C275</f>
        <v>0</v>
      </c>
      <c r="D277" s="72">
        <f>[4]TAB_DIN_FNC!D275</f>
        <v>0</v>
      </c>
      <c r="E277" s="72">
        <v>0</v>
      </c>
      <c r="F277" s="72">
        <f>[4]TAB_DIN_FNC!E275</f>
        <v>0</v>
      </c>
      <c r="G277" s="72">
        <f>[4]TAB_DIN_FNC!F275</f>
        <v>0</v>
      </c>
      <c r="H277" s="72">
        <v>0</v>
      </c>
      <c r="I277" s="72">
        <f>[4]TAB_DIN_FNC!G275</f>
        <v>0</v>
      </c>
      <c r="J277" s="72">
        <f>[4]TAB_DIN_FNC!H275</f>
        <v>0</v>
      </c>
      <c r="K277" s="70">
        <v>0</v>
      </c>
      <c r="L277" s="70">
        <f t="shared" ref="L277:L304" si="16">SUM(B277:K277)</f>
        <v>0</v>
      </c>
      <c r="N277" s="69" t="s">
        <v>13</v>
      </c>
      <c r="O277" s="5">
        <f>B277/[4]Formato_Análises_FNC!$U$31</f>
        <v>0</v>
      </c>
      <c r="P277" s="5">
        <f>C277/[4]Formato_Análises_FNC!$U$31</f>
        <v>0</v>
      </c>
      <c r="Q277" s="5">
        <f>D277/[4]Formato_Análises_FNC!$U$31</f>
        <v>0</v>
      </c>
      <c r="R277" s="5">
        <f>E277/[4]Formato_Análises_FNC!$U$31</f>
        <v>0</v>
      </c>
      <c r="S277" s="5">
        <f>F277/[4]Formato_Análises_FNC!$U$31</f>
        <v>0</v>
      </c>
      <c r="T277" s="5">
        <f>G277/[4]Formato_Análises_FNC!$U$31</f>
        <v>0</v>
      </c>
      <c r="U277" s="5">
        <f>H277/[4]Formato_Análises_FNC!$U$31</f>
        <v>0</v>
      </c>
      <c r="V277" s="5">
        <f>I277/[4]Formato_Análises_FNC!$U$31</f>
        <v>0</v>
      </c>
      <c r="W277" s="5">
        <f>J277/[4]Formato_Análises_FNC!$U$31</f>
        <v>0</v>
      </c>
      <c r="X277" s="5">
        <f>K277/[4]Formato_Análises_FNC!$U$31</f>
        <v>0</v>
      </c>
    </row>
    <row r="278" spans="1:24" x14ac:dyDescent="0.25">
      <c r="A278" s="69" t="s">
        <v>14</v>
      </c>
      <c r="B278" s="72">
        <f>[4]TAB_DIN_FNC!B276</f>
        <v>0</v>
      </c>
      <c r="C278" s="72">
        <f>[4]TAB_DIN_FNC!C276</f>
        <v>2735457.8474595887</v>
      </c>
      <c r="D278" s="72">
        <f>[4]TAB_DIN_FNC!D276</f>
        <v>0</v>
      </c>
      <c r="E278" s="72">
        <v>0</v>
      </c>
      <c r="F278" s="72">
        <f>[4]TAB_DIN_FNC!E276</f>
        <v>0</v>
      </c>
      <c r="G278" s="72">
        <f>[4]TAB_DIN_FNC!F276</f>
        <v>0</v>
      </c>
      <c r="H278" s="72">
        <v>0</v>
      </c>
      <c r="I278" s="72">
        <f>[4]TAB_DIN_FNC!G276</f>
        <v>0</v>
      </c>
      <c r="J278" s="72">
        <f>[4]TAB_DIN_FNC!H276</f>
        <v>0</v>
      </c>
      <c r="K278" s="70">
        <v>0</v>
      </c>
      <c r="L278" s="70">
        <f t="shared" si="16"/>
        <v>2735457.8474595887</v>
      </c>
      <c r="N278" s="69" t="s">
        <v>14</v>
      </c>
      <c r="O278" s="5">
        <f>B278/[4]Formato_Análises_FNC!$U$31</f>
        <v>0</v>
      </c>
      <c r="P278" s="5">
        <f>C278/[4]Formato_Análises_FNC!$U$31</f>
        <v>7.4419537368123428E-2</v>
      </c>
      <c r="Q278" s="5">
        <f>D278/[4]Formato_Análises_FNC!$U$31</f>
        <v>0</v>
      </c>
      <c r="R278" s="5">
        <f>E278/[4]Formato_Análises_FNC!$U$31</f>
        <v>0</v>
      </c>
      <c r="S278" s="5">
        <f>F278/[4]Formato_Análises_FNC!$U$31</f>
        <v>0</v>
      </c>
      <c r="T278" s="5">
        <f>G278/[4]Formato_Análises_FNC!$U$31</f>
        <v>0</v>
      </c>
      <c r="U278" s="5">
        <f>H278/[4]Formato_Análises_FNC!$U$31</f>
        <v>0</v>
      </c>
      <c r="V278" s="5">
        <f>I278/[4]Formato_Análises_FNC!$U$31</f>
        <v>0</v>
      </c>
      <c r="W278" s="5">
        <f>J278/[4]Formato_Análises_FNC!$U$31</f>
        <v>0</v>
      </c>
      <c r="X278" s="5">
        <f>K278/[4]Formato_Análises_FNC!$U$31</f>
        <v>0</v>
      </c>
    </row>
    <row r="279" spans="1:24" x14ac:dyDescent="0.25">
      <c r="A279" s="69" t="s">
        <v>15</v>
      </c>
      <c r="B279" s="72">
        <f>[4]TAB_DIN_FNC!B277</f>
        <v>0</v>
      </c>
      <c r="C279" s="72">
        <f>[4]TAB_DIN_FNC!C277</f>
        <v>0</v>
      </c>
      <c r="D279" s="72">
        <f>[4]TAB_DIN_FNC!D277</f>
        <v>0</v>
      </c>
      <c r="E279" s="72">
        <v>0</v>
      </c>
      <c r="F279" s="72">
        <f>[4]TAB_DIN_FNC!E277</f>
        <v>0</v>
      </c>
      <c r="G279" s="72">
        <f>[4]TAB_DIN_FNC!F277</f>
        <v>0</v>
      </c>
      <c r="H279" s="72">
        <v>0</v>
      </c>
      <c r="I279" s="72">
        <f>[4]TAB_DIN_FNC!G277</f>
        <v>0</v>
      </c>
      <c r="J279" s="72">
        <f>[4]TAB_DIN_FNC!H277</f>
        <v>0</v>
      </c>
      <c r="K279" s="70">
        <v>0</v>
      </c>
      <c r="L279" s="70">
        <f t="shared" si="16"/>
        <v>0</v>
      </c>
      <c r="N279" s="69" t="s">
        <v>15</v>
      </c>
      <c r="O279" s="5">
        <f>B279/[4]Formato_Análises_FNC!$U$31</f>
        <v>0</v>
      </c>
      <c r="P279" s="5">
        <f>C279/[4]Formato_Análises_FNC!$U$31</f>
        <v>0</v>
      </c>
      <c r="Q279" s="5">
        <f>D279/[4]Formato_Análises_FNC!$U$31</f>
        <v>0</v>
      </c>
      <c r="R279" s="5">
        <f>E279/[4]Formato_Análises_FNC!$U$31</f>
        <v>0</v>
      </c>
      <c r="S279" s="5">
        <f>F279/[4]Formato_Análises_FNC!$U$31</f>
        <v>0</v>
      </c>
      <c r="T279" s="5">
        <f>G279/[4]Formato_Análises_FNC!$U$31</f>
        <v>0</v>
      </c>
      <c r="U279" s="5">
        <f>H279/[4]Formato_Análises_FNC!$U$31</f>
        <v>0</v>
      </c>
      <c r="V279" s="5">
        <f>I279/[4]Formato_Análises_FNC!$U$31</f>
        <v>0</v>
      </c>
      <c r="W279" s="5">
        <f>J279/[4]Formato_Análises_FNC!$U$31</f>
        <v>0</v>
      </c>
      <c r="X279" s="5">
        <f>K279/[4]Formato_Análises_FNC!$U$31</f>
        <v>0</v>
      </c>
    </row>
    <row r="280" spans="1:24" x14ac:dyDescent="0.25">
      <c r="A280" s="69" t="s">
        <v>16</v>
      </c>
      <c r="B280" s="72">
        <f>[4]TAB_DIN_FNC!B278</f>
        <v>0</v>
      </c>
      <c r="C280" s="72">
        <f>[4]TAB_DIN_FNC!C278</f>
        <v>0</v>
      </c>
      <c r="D280" s="72">
        <f>[4]TAB_DIN_FNC!D278</f>
        <v>0</v>
      </c>
      <c r="E280" s="72">
        <v>0</v>
      </c>
      <c r="F280" s="72">
        <f>[4]TAB_DIN_FNC!E278</f>
        <v>0</v>
      </c>
      <c r="G280" s="72">
        <f>[4]TAB_DIN_FNC!F278</f>
        <v>0</v>
      </c>
      <c r="H280" s="72">
        <v>0</v>
      </c>
      <c r="I280" s="72">
        <f>[4]TAB_DIN_FNC!G278</f>
        <v>0</v>
      </c>
      <c r="J280" s="72">
        <f>[4]TAB_DIN_FNC!H278</f>
        <v>0</v>
      </c>
      <c r="K280" s="72">
        <v>0</v>
      </c>
      <c r="L280" s="70">
        <f t="shared" si="16"/>
        <v>0</v>
      </c>
      <c r="N280" s="69" t="s">
        <v>16</v>
      </c>
      <c r="O280" s="5">
        <f>B280/[4]Formato_Análises_FNC!$U$31</f>
        <v>0</v>
      </c>
      <c r="P280" s="5">
        <f>C280/[4]Formato_Análises_FNC!$U$31</f>
        <v>0</v>
      </c>
      <c r="Q280" s="5">
        <f>D280/[4]Formato_Análises_FNC!$U$31</f>
        <v>0</v>
      </c>
      <c r="R280" s="5">
        <f>E280/[4]Formato_Análises_FNC!$U$31</f>
        <v>0</v>
      </c>
      <c r="S280" s="5">
        <f>F280/[4]Formato_Análises_FNC!$U$31</f>
        <v>0</v>
      </c>
      <c r="T280" s="5">
        <f>G280/[4]Formato_Análises_FNC!$U$31</f>
        <v>0</v>
      </c>
      <c r="U280" s="5">
        <f>H280/[4]Formato_Análises_FNC!$U$31</f>
        <v>0</v>
      </c>
      <c r="V280" s="5">
        <f>I280/[4]Formato_Análises_FNC!$U$31</f>
        <v>0</v>
      </c>
      <c r="W280" s="5">
        <f>J280/[4]Formato_Análises_FNC!$U$31</f>
        <v>0</v>
      </c>
      <c r="X280" s="5">
        <f>K280/[4]Formato_Análises_FNC!$U$31</f>
        <v>0</v>
      </c>
    </row>
    <row r="281" spans="1:24" x14ac:dyDescent="0.25">
      <c r="A281" s="69" t="s">
        <v>17</v>
      </c>
      <c r="B281" s="72">
        <f>[4]TAB_DIN_FNC!B279</f>
        <v>0</v>
      </c>
      <c r="C281" s="72">
        <f>[4]TAB_DIN_FNC!C279</f>
        <v>0</v>
      </c>
      <c r="D281" s="72">
        <f>[4]TAB_DIN_FNC!D279</f>
        <v>0</v>
      </c>
      <c r="E281" s="72">
        <v>0</v>
      </c>
      <c r="F281" s="72">
        <f>[4]TAB_DIN_FNC!E279</f>
        <v>0</v>
      </c>
      <c r="G281" s="72">
        <f>[4]TAB_DIN_FNC!F279</f>
        <v>0</v>
      </c>
      <c r="H281" s="72">
        <v>0</v>
      </c>
      <c r="I281" s="72">
        <f>[4]TAB_DIN_FNC!G279</f>
        <v>0</v>
      </c>
      <c r="J281" s="72">
        <f>[4]TAB_DIN_FNC!H279</f>
        <v>0</v>
      </c>
      <c r="K281" s="70">
        <v>0</v>
      </c>
      <c r="L281" s="70">
        <f t="shared" si="16"/>
        <v>0</v>
      </c>
      <c r="N281" s="69" t="s">
        <v>17</v>
      </c>
      <c r="O281" s="5">
        <f>B281/[4]Formato_Análises_FNC!$U$31</f>
        <v>0</v>
      </c>
      <c r="P281" s="5">
        <f>C281/[4]Formato_Análises_FNC!$U$31</f>
        <v>0</v>
      </c>
      <c r="Q281" s="5">
        <f>D281/[4]Formato_Análises_FNC!$U$31</f>
        <v>0</v>
      </c>
      <c r="R281" s="5">
        <f>E281/[4]Formato_Análises_FNC!$U$31</f>
        <v>0</v>
      </c>
      <c r="S281" s="5">
        <f>F281/[4]Formato_Análises_FNC!$U$31</f>
        <v>0</v>
      </c>
      <c r="T281" s="5">
        <f>G281/[4]Formato_Análises_FNC!$U$31</f>
        <v>0</v>
      </c>
      <c r="U281" s="5">
        <f>H281/[4]Formato_Análises_FNC!$U$31</f>
        <v>0</v>
      </c>
      <c r="V281" s="5">
        <f>I281/[4]Formato_Análises_FNC!$U$31</f>
        <v>0</v>
      </c>
      <c r="W281" s="5">
        <f>J281/[4]Formato_Análises_FNC!$U$31</f>
        <v>0</v>
      </c>
      <c r="X281" s="5">
        <f>K281/[4]Formato_Análises_FNC!$U$31</f>
        <v>0</v>
      </c>
    </row>
    <row r="282" spans="1:24" x14ac:dyDescent="0.25">
      <c r="A282" s="69" t="s">
        <v>18</v>
      </c>
      <c r="B282" s="72">
        <f>[4]TAB_DIN_FNC!B280</f>
        <v>0</v>
      </c>
      <c r="C282" s="72">
        <f>[4]TAB_DIN_FNC!C280</f>
        <v>0</v>
      </c>
      <c r="D282" s="72">
        <f>[4]TAB_DIN_FNC!D280</f>
        <v>0</v>
      </c>
      <c r="E282" s="72">
        <v>0</v>
      </c>
      <c r="F282" s="72">
        <f>[4]TAB_DIN_FNC!E280</f>
        <v>0</v>
      </c>
      <c r="G282" s="72">
        <f>[4]TAB_DIN_FNC!F280</f>
        <v>0</v>
      </c>
      <c r="H282" s="72">
        <v>0</v>
      </c>
      <c r="I282" s="72">
        <f>[4]TAB_DIN_FNC!G280</f>
        <v>0</v>
      </c>
      <c r="J282" s="72">
        <f>[4]TAB_DIN_FNC!H280</f>
        <v>0</v>
      </c>
      <c r="K282" s="70">
        <v>0</v>
      </c>
      <c r="L282" s="70">
        <f t="shared" si="16"/>
        <v>0</v>
      </c>
      <c r="N282" s="69" t="s">
        <v>18</v>
      </c>
      <c r="O282" s="5">
        <f>B282/[4]Formato_Análises_FNC!$U$31</f>
        <v>0</v>
      </c>
      <c r="P282" s="5">
        <f>C282/[4]Formato_Análises_FNC!$U$31</f>
        <v>0</v>
      </c>
      <c r="Q282" s="5">
        <f>D282/[4]Formato_Análises_FNC!$U$31</f>
        <v>0</v>
      </c>
      <c r="R282" s="5">
        <f>E282/[4]Formato_Análises_FNC!$U$31</f>
        <v>0</v>
      </c>
      <c r="S282" s="5">
        <f>F282/[4]Formato_Análises_FNC!$U$31</f>
        <v>0</v>
      </c>
      <c r="T282" s="5">
        <f>G282/[4]Formato_Análises_FNC!$U$31</f>
        <v>0</v>
      </c>
      <c r="U282" s="5">
        <f>H282/[4]Formato_Análises_FNC!$U$31</f>
        <v>0</v>
      </c>
      <c r="V282" s="5">
        <f>I282/[4]Formato_Análises_FNC!$U$31</f>
        <v>0</v>
      </c>
      <c r="W282" s="5">
        <f>J282/[4]Formato_Análises_FNC!$U$31</f>
        <v>0</v>
      </c>
      <c r="X282" s="5">
        <f>K282/[4]Formato_Análises_FNC!$U$31</f>
        <v>0</v>
      </c>
    </row>
    <row r="283" spans="1:24" x14ac:dyDescent="0.25">
      <c r="A283" s="69" t="s">
        <v>19</v>
      </c>
      <c r="B283" s="72">
        <f>[4]TAB_DIN_FNC!B281</f>
        <v>0</v>
      </c>
      <c r="C283" s="72">
        <f>[4]TAB_DIN_FNC!C281</f>
        <v>437682.97215551604</v>
      </c>
      <c r="D283" s="72">
        <f>[4]TAB_DIN_FNC!D281</f>
        <v>0</v>
      </c>
      <c r="E283" s="72">
        <v>0</v>
      </c>
      <c r="F283" s="72">
        <f>[4]TAB_DIN_FNC!E281</f>
        <v>0</v>
      </c>
      <c r="G283" s="72">
        <f>[4]TAB_DIN_FNC!F281</f>
        <v>0</v>
      </c>
      <c r="H283" s="72">
        <v>0</v>
      </c>
      <c r="I283" s="72">
        <f>[4]TAB_DIN_FNC!G281</f>
        <v>0</v>
      </c>
      <c r="J283" s="72">
        <f>[4]TAB_DIN_FNC!H281</f>
        <v>0</v>
      </c>
      <c r="K283" s="70">
        <v>0</v>
      </c>
      <c r="L283" s="70">
        <f t="shared" si="16"/>
        <v>437682.97215551604</v>
      </c>
      <c r="N283" s="69" t="s">
        <v>19</v>
      </c>
      <c r="O283" s="5">
        <f>B283/[4]Formato_Análises_FNC!$U$31</f>
        <v>0</v>
      </c>
      <c r="P283" s="5">
        <f>C283/[4]Formato_Análises_FNC!$U$31</f>
        <v>1.1907390322964919E-2</v>
      </c>
      <c r="Q283" s="5">
        <f>D283/[4]Formato_Análises_FNC!$U$31</f>
        <v>0</v>
      </c>
      <c r="R283" s="5">
        <f>E283/[4]Formato_Análises_FNC!$U$31</f>
        <v>0</v>
      </c>
      <c r="S283" s="5">
        <f>F283/[4]Formato_Análises_FNC!$U$31</f>
        <v>0</v>
      </c>
      <c r="T283" s="5">
        <f>G283/[4]Formato_Análises_FNC!$U$31</f>
        <v>0</v>
      </c>
      <c r="U283" s="5">
        <f>H283/[4]Formato_Análises_FNC!$U$31</f>
        <v>0</v>
      </c>
      <c r="V283" s="5">
        <f>I283/[4]Formato_Análises_FNC!$U$31</f>
        <v>0</v>
      </c>
      <c r="W283" s="5">
        <f>J283/[4]Formato_Análises_FNC!$U$31</f>
        <v>0</v>
      </c>
      <c r="X283" s="5">
        <f>K283/[4]Formato_Análises_FNC!$U$31</f>
        <v>0</v>
      </c>
    </row>
    <row r="284" spans="1:24" x14ac:dyDescent="0.25">
      <c r="A284" s="69" t="s">
        <v>20</v>
      </c>
      <c r="B284" s="72">
        <f>[4]TAB_DIN_FNC!B282</f>
        <v>0</v>
      </c>
      <c r="C284" s="72">
        <f>[4]TAB_DIN_FNC!C282</f>
        <v>3227911.9196469309</v>
      </c>
      <c r="D284" s="72">
        <f>[4]TAB_DIN_FNC!D282</f>
        <v>0</v>
      </c>
      <c r="E284" s="72">
        <v>0</v>
      </c>
      <c r="F284" s="72">
        <f>[4]TAB_DIN_FNC!E282</f>
        <v>0</v>
      </c>
      <c r="G284" s="72">
        <f>[4]TAB_DIN_FNC!F282</f>
        <v>0</v>
      </c>
      <c r="H284" s="72">
        <v>0</v>
      </c>
      <c r="I284" s="72">
        <f>[4]TAB_DIN_FNC!G282</f>
        <v>0</v>
      </c>
      <c r="J284" s="72">
        <f>[4]TAB_DIN_FNC!H282</f>
        <v>0</v>
      </c>
      <c r="K284" s="70">
        <v>0</v>
      </c>
      <c r="L284" s="70">
        <f t="shared" si="16"/>
        <v>3227911.9196469309</v>
      </c>
      <c r="N284" s="69" t="s">
        <v>20</v>
      </c>
      <c r="O284" s="5">
        <f>B284/[4]Formato_Análises_FNC!$U$31</f>
        <v>0</v>
      </c>
      <c r="P284" s="5">
        <f>C284/[4]Formato_Análises_FNC!$U$31</f>
        <v>8.7817003631866286E-2</v>
      </c>
      <c r="Q284" s="5">
        <f>D284/[4]Formato_Análises_FNC!$U$31</f>
        <v>0</v>
      </c>
      <c r="R284" s="5">
        <f>E284/[4]Formato_Análises_FNC!$U$31</f>
        <v>0</v>
      </c>
      <c r="S284" s="5">
        <f>F284/[4]Formato_Análises_FNC!$U$31</f>
        <v>0</v>
      </c>
      <c r="T284" s="5">
        <f>G284/[4]Formato_Análises_FNC!$U$31</f>
        <v>0</v>
      </c>
      <c r="U284" s="5">
        <f>H284/[4]Formato_Análises_FNC!$U$31</f>
        <v>0</v>
      </c>
      <c r="V284" s="5">
        <f>I284/[4]Formato_Análises_FNC!$U$31</f>
        <v>0</v>
      </c>
      <c r="W284" s="5">
        <f>J284/[4]Formato_Análises_FNC!$U$31</f>
        <v>0</v>
      </c>
      <c r="X284" s="5">
        <f>K284/[4]Formato_Análises_FNC!$U$31</f>
        <v>0</v>
      </c>
    </row>
    <row r="285" spans="1:24" x14ac:dyDescent="0.25">
      <c r="A285" s="69" t="s">
        <v>21</v>
      </c>
      <c r="B285" s="72">
        <f>[4]TAB_DIN_FNC!B283</f>
        <v>0</v>
      </c>
      <c r="C285" s="72">
        <f>[4]TAB_DIN_FNC!C283</f>
        <v>1060068.1585606597</v>
      </c>
      <c r="D285" s="72">
        <f>[4]TAB_DIN_FNC!D283</f>
        <v>0</v>
      </c>
      <c r="E285" s="72">
        <v>0</v>
      </c>
      <c r="F285" s="72">
        <f>[4]TAB_DIN_FNC!E283</f>
        <v>0</v>
      </c>
      <c r="G285" s="72">
        <f>[4]TAB_DIN_FNC!F283</f>
        <v>0</v>
      </c>
      <c r="H285" s="72">
        <v>0</v>
      </c>
      <c r="I285" s="72">
        <f>[4]TAB_DIN_FNC!G283</f>
        <v>0</v>
      </c>
      <c r="J285" s="72">
        <f>[4]TAB_DIN_FNC!H283</f>
        <v>0</v>
      </c>
      <c r="K285" s="70">
        <v>0</v>
      </c>
      <c r="L285" s="70">
        <f t="shared" si="16"/>
        <v>1060068.1585606597</v>
      </c>
      <c r="N285" s="69" t="s">
        <v>21</v>
      </c>
      <c r="O285" s="5">
        <f>B285/[4]Formato_Análises_FNC!$U$31</f>
        <v>0</v>
      </c>
      <c r="P285" s="5">
        <f>C285/[4]Formato_Análises_FNC!$U$31</f>
        <v>2.8839699362221031E-2</v>
      </c>
      <c r="Q285" s="5">
        <f>D285/[4]Formato_Análises_FNC!$U$31</f>
        <v>0</v>
      </c>
      <c r="R285" s="5">
        <f>E285/[4]Formato_Análises_FNC!$U$31</f>
        <v>0</v>
      </c>
      <c r="S285" s="5">
        <f>F285/[4]Formato_Análises_FNC!$U$31</f>
        <v>0</v>
      </c>
      <c r="T285" s="5">
        <f>G285/[4]Formato_Análises_FNC!$U$31</f>
        <v>0</v>
      </c>
      <c r="U285" s="5">
        <f>H285/[4]Formato_Análises_FNC!$U$31</f>
        <v>0</v>
      </c>
      <c r="V285" s="5">
        <f>I285/[4]Formato_Análises_FNC!$U$31</f>
        <v>0</v>
      </c>
      <c r="W285" s="5">
        <f>J285/[4]Formato_Análises_FNC!$U$31</f>
        <v>0</v>
      </c>
      <c r="X285" s="5">
        <f>K285/[4]Formato_Análises_FNC!$U$31</f>
        <v>0</v>
      </c>
    </row>
    <row r="286" spans="1:24" x14ac:dyDescent="0.25">
      <c r="A286" s="69" t="s">
        <v>22</v>
      </c>
      <c r="B286" s="72">
        <f>[4]TAB_DIN_FNC!B284</f>
        <v>0</v>
      </c>
      <c r="C286" s="72">
        <f>[4]TAB_DIN_FNC!C284</f>
        <v>1482681.5965641183</v>
      </c>
      <c r="D286" s="72">
        <f>[4]TAB_DIN_FNC!D284</f>
        <v>0</v>
      </c>
      <c r="E286" s="72">
        <v>0</v>
      </c>
      <c r="F286" s="72">
        <f>[4]TAB_DIN_FNC!E284</f>
        <v>0</v>
      </c>
      <c r="G286" s="72">
        <f>[4]TAB_DIN_FNC!F284</f>
        <v>0</v>
      </c>
      <c r="H286" s="72">
        <v>0</v>
      </c>
      <c r="I286" s="72">
        <f>[4]TAB_DIN_FNC!G284</f>
        <v>0</v>
      </c>
      <c r="J286" s="72">
        <f>[4]TAB_DIN_FNC!H284</f>
        <v>0</v>
      </c>
      <c r="K286" s="70">
        <v>0</v>
      </c>
      <c r="L286" s="70">
        <f t="shared" si="16"/>
        <v>1482681.5965641183</v>
      </c>
      <c r="N286" s="69" t="s">
        <v>22</v>
      </c>
      <c r="O286" s="5">
        <f>B286/[4]Formato_Análises_FNC!$U$31</f>
        <v>0</v>
      </c>
      <c r="P286" s="5">
        <f>C286/[4]Formato_Análises_FNC!$U$31</f>
        <v>4.0337115259518684E-2</v>
      </c>
      <c r="Q286" s="5">
        <f>D286/[4]Formato_Análises_FNC!$U$31</f>
        <v>0</v>
      </c>
      <c r="R286" s="5">
        <f>E286/[4]Formato_Análises_FNC!$U$31</f>
        <v>0</v>
      </c>
      <c r="S286" s="5">
        <f>F286/[4]Formato_Análises_FNC!$U$31</f>
        <v>0</v>
      </c>
      <c r="T286" s="5">
        <f>G286/[4]Formato_Análises_FNC!$U$31</f>
        <v>0</v>
      </c>
      <c r="U286" s="5">
        <f>H286/[4]Formato_Análises_FNC!$U$31</f>
        <v>0</v>
      </c>
      <c r="V286" s="5">
        <f>I286/[4]Formato_Análises_FNC!$U$31</f>
        <v>0</v>
      </c>
      <c r="W286" s="5">
        <f>J286/[4]Formato_Análises_FNC!$U$31</f>
        <v>0</v>
      </c>
      <c r="X286" s="5">
        <f>K286/[4]Formato_Análises_FNC!$U$31</f>
        <v>0</v>
      </c>
    </row>
    <row r="287" spans="1:24" x14ac:dyDescent="0.25">
      <c r="A287" s="69" t="s">
        <v>23</v>
      </c>
      <c r="B287" s="72">
        <f>[4]TAB_DIN_FNC!B285</f>
        <v>0</v>
      </c>
      <c r="C287" s="72">
        <f>[4]TAB_DIN_FNC!C285</f>
        <v>0</v>
      </c>
      <c r="D287" s="72">
        <f>[4]TAB_DIN_FNC!D285</f>
        <v>0</v>
      </c>
      <c r="E287" s="72">
        <v>0</v>
      </c>
      <c r="F287" s="72">
        <f>[4]TAB_DIN_FNC!E285</f>
        <v>0</v>
      </c>
      <c r="G287" s="72">
        <f>[4]TAB_DIN_FNC!F285</f>
        <v>0</v>
      </c>
      <c r="H287" s="72">
        <v>0</v>
      </c>
      <c r="I287" s="72">
        <f>[4]TAB_DIN_FNC!G285</f>
        <v>0</v>
      </c>
      <c r="J287" s="72">
        <f>[4]TAB_DIN_FNC!H285</f>
        <v>0</v>
      </c>
      <c r="K287" s="72">
        <v>0</v>
      </c>
      <c r="L287" s="70">
        <f t="shared" si="16"/>
        <v>0</v>
      </c>
      <c r="N287" s="69" t="s">
        <v>23</v>
      </c>
      <c r="O287" s="5">
        <f>B287/[4]Formato_Análises_FNC!$U$31</f>
        <v>0</v>
      </c>
      <c r="P287" s="5">
        <f>C287/[4]Formato_Análises_FNC!$U$31</f>
        <v>0</v>
      </c>
      <c r="Q287" s="5">
        <f>D287/[4]Formato_Análises_FNC!$U$31</f>
        <v>0</v>
      </c>
      <c r="R287" s="5">
        <f>E287/[4]Formato_Análises_FNC!$U$31</f>
        <v>0</v>
      </c>
      <c r="S287" s="5">
        <f>F287/[4]Formato_Análises_FNC!$U$31</f>
        <v>0</v>
      </c>
      <c r="T287" s="5">
        <f>G287/[4]Formato_Análises_FNC!$U$31</f>
        <v>0</v>
      </c>
      <c r="U287" s="5">
        <f>H287/[4]Formato_Análises_FNC!$U$31</f>
        <v>0</v>
      </c>
      <c r="V287" s="5">
        <f>I287/[4]Formato_Análises_FNC!$U$31</f>
        <v>0</v>
      </c>
      <c r="W287" s="5">
        <f>J287/[4]Formato_Análises_FNC!$U$31</f>
        <v>0</v>
      </c>
      <c r="X287" s="5">
        <f>K287/[4]Formato_Análises_FNC!$U$31</f>
        <v>0</v>
      </c>
    </row>
    <row r="288" spans="1:24" x14ac:dyDescent="0.25">
      <c r="A288" s="69" t="s">
        <v>24</v>
      </c>
      <c r="B288" s="72">
        <f>[4]TAB_DIN_FNC!B286</f>
        <v>0</v>
      </c>
      <c r="C288" s="72">
        <f>[4]TAB_DIN_FNC!C286</f>
        <v>0</v>
      </c>
      <c r="D288" s="72">
        <f>[4]TAB_DIN_FNC!D286</f>
        <v>0</v>
      </c>
      <c r="E288" s="72">
        <v>0</v>
      </c>
      <c r="F288" s="72">
        <f>[4]TAB_DIN_FNC!E286</f>
        <v>0</v>
      </c>
      <c r="G288" s="72">
        <f>[4]TAB_DIN_FNC!F286</f>
        <v>0</v>
      </c>
      <c r="H288" s="72">
        <v>0</v>
      </c>
      <c r="I288" s="72">
        <f>[4]TAB_DIN_FNC!G286</f>
        <v>0</v>
      </c>
      <c r="J288" s="72">
        <f>[4]TAB_DIN_FNC!H286</f>
        <v>0</v>
      </c>
      <c r="K288" s="72">
        <v>0</v>
      </c>
      <c r="L288" s="70">
        <f t="shared" si="16"/>
        <v>0</v>
      </c>
      <c r="N288" s="69" t="s">
        <v>24</v>
      </c>
      <c r="O288" s="5">
        <f>B288/[4]Formato_Análises_FNC!$U$31</f>
        <v>0</v>
      </c>
      <c r="P288" s="5">
        <f>C288/[4]Formato_Análises_FNC!$U$31</f>
        <v>0</v>
      </c>
      <c r="Q288" s="5">
        <f>D288/[4]Formato_Análises_FNC!$U$31</f>
        <v>0</v>
      </c>
      <c r="R288" s="5">
        <f>E288/[4]Formato_Análises_FNC!$U$31</f>
        <v>0</v>
      </c>
      <c r="S288" s="5">
        <f>F288/[4]Formato_Análises_FNC!$U$31</f>
        <v>0</v>
      </c>
      <c r="T288" s="5">
        <f>G288/[4]Formato_Análises_FNC!$U$31</f>
        <v>0</v>
      </c>
      <c r="U288" s="5">
        <f>H288/[4]Formato_Análises_FNC!$U$31</f>
        <v>0</v>
      </c>
      <c r="V288" s="5">
        <f>I288/[4]Formato_Análises_FNC!$U$31</f>
        <v>0</v>
      </c>
      <c r="W288" s="5">
        <f>J288/[4]Formato_Análises_FNC!$U$31</f>
        <v>0</v>
      </c>
      <c r="X288" s="5">
        <f>K288/[4]Formato_Análises_FNC!$U$31</f>
        <v>0</v>
      </c>
    </row>
    <row r="289" spans="1:24" x14ac:dyDescent="0.25">
      <c r="A289" s="69" t="s">
        <v>25</v>
      </c>
      <c r="B289" s="72">
        <f>[4]TAB_DIN_FNC!B287</f>
        <v>0</v>
      </c>
      <c r="C289" s="72">
        <f>[4]TAB_DIN_FNC!C287</f>
        <v>770322.03099370818</v>
      </c>
      <c r="D289" s="72">
        <f>[4]TAB_DIN_FNC!D287</f>
        <v>0</v>
      </c>
      <c r="E289" s="72">
        <v>0</v>
      </c>
      <c r="F289" s="72">
        <f>[4]TAB_DIN_FNC!E287</f>
        <v>0</v>
      </c>
      <c r="G289" s="72">
        <f>[4]TAB_DIN_FNC!F287</f>
        <v>0</v>
      </c>
      <c r="H289" s="72">
        <v>0</v>
      </c>
      <c r="I289" s="72">
        <f>[4]TAB_DIN_FNC!G287</f>
        <v>0</v>
      </c>
      <c r="J289" s="72">
        <f>[4]TAB_DIN_FNC!H287</f>
        <v>0</v>
      </c>
      <c r="K289" s="70">
        <v>0</v>
      </c>
      <c r="L289" s="70">
        <f t="shared" si="16"/>
        <v>770322.03099370818</v>
      </c>
      <c r="N289" s="69" t="s">
        <v>25</v>
      </c>
      <c r="O289" s="5">
        <f>B289/[4]Formato_Análises_FNC!$U$31</f>
        <v>0</v>
      </c>
      <c r="P289" s="5">
        <f>C289/[4]Formato_Análises_FNC!$U$31</f>
        <v>2.0957006968418256E-2</v>
      </c>
      <c r="Q289" s="5">
        <f>D289/[4]Formato_Análises_FNC!$U$31</f>
        <v>0</v>
      </c>
      <c r="R289" s="5">
        <f>E289/[4]Formato_Análises_FNC!$U$31</f>
        <v>0</v>
      </c>
      <c r="S289" s="5">
        <f>F289/[4]Formato_Análises_FNC!$U$31</f>
        <v>0</v>
      </c>
      <c r="T289" s="5">
        <f>G289/[4]Formato_Análises_FNC!$U$31</f>
        <v>0</v>
      </c>
      <c r="U289" s="5">
        <f>H289/[4]Formato_Análises_FNC!$U$31</f>
        <v>0</v>
      </c>
      <c r="V289" s="5">
        <f>I289/[4]Formato_Análises_FNC!$U$31</f>
        <v>0</v>
      </c>
      <c r="W289" s="5">
        <f>J289/[4]Formato_Análises_FNC!$U$31</f>
        <v>0</v>
      </c>
      <c r="X289" s="5">
        <f>K289/[4]Formato_Análises_FNC!$U$31</f>
        <v>0</v>
      </c>
    </row>
    <row r="290" spans="1:24" x14ac:dyDescent="0.25">
      <c r="A290" s="69" t="s">
        <v>26</v>
      </c>
      <c r="B290" s="72">
        <f>[4]TAB_DIN_FNC!B288</f>
        <v>0</v>
      </c>
      <c r="C290" s="72">
        <f>[4]TAB_DIN_FNC!C288</f>
        <v>2170056.2485105172</v>
      </c>
      <c r="D290" s="72">
        <f>[4]TAB_DIN_FNC!D288</f>
        <v>0</v>
      </c>
      <c r="E290" s="72">
        <v>0</v>
      </c>
      <c r="F290" s="72">
        <f>[4]TAB_DIN_FNC!E288</f>
        <v>0</v>
      </c>
      <c r="G290" s="72">
        <f>[4]TAB_DIN_FNC!F288</f>
        <v>0</v>
      </c>
      <c r="H290" s="72">
        <v>0</v>
      </c>
      <c r="I290" s="72">
        <f>[4]TAB_DIN_FNC!G288</f>
        <v>0</v>
      </c>
      <c r="J290" s="72">
        <f>[4]TAB_DIN_FNC!H288</f>
        <v>0</v>
      </c>
      <c r="K290" s="70">
        <v>0</v>
      </c>
      <c r="L290" s="70">
        <f t="shared" si="16"/>
        <v>2170056.2485105172</v>
      </c>
      <c r="N290" s="69" t="s">
        <v>26</v>
      </c>
      <c r="O290" s="5">
        <f>B290/[4]Formato_Análises_FNC!$U$31</f>
        <v>0</v>
      </c>
      <c r="P290" s="5">
        <f>C290/[4]Formato_Análises_FNC!$U$31</f>
        <v>5.9037496127727837E-2</v>
      </c>
      <c r="Q290" s="5">
        <f>D290/[4]Formato_Análises_FNC!$U$31</f>
        <v>0</v>
      </c>
      <c r="R290" s="5">
        <f>E290/[4]Formato_Análises_FNC!$U$31</f>
        <v>0</v>
      </c>
      <c r="S290" s="5">
        <f>F290/[4]Formato_Análises_FNC!$U$31</f>
        <v>0</v>
      </c>
      <c r="T290" s="5">
        <f>G290/[4]Formato_Análises_FNC!$U$31</f>
        <v>0</v>
      </c>
      <c r="U290" s="5">
        <f>H290/[4]Formato_Análises_FNC!$U$31</f>
        <v>0</v>
      </c>
      <c r="V290" s="5">
        <f>I290/[4]Formato_Análises_FNC!$U$31</f>
        <v>0</v>
      </c>
      <c r="W290" s="5">
        <f>J290/[4]Formato_Análises_FNC!$U$31</f>
        <v>0</v>
      </c>
      <c r="X290" s="5">
        <f>K290/[4]Formato_Análises_FNC!$U$31</f>
        <v>0</v>
      </c>
    </row>
    <row r="291" spans="1:24" x14ac:dyDescent="0.25">
      <c r="A291" s="69" t="s">
        <v>27</v>
      </c>
      <c r="B291" s="72">
        <f>[4]TAB_DIN_FNC!B289</f>
        <v>0</v>
      </c>
      <c r="C291" s="72">
        <f>[4]TAB_DIN_FNC!C289</f>
        <v>1266216.8384459079</v>
      </c>
      <c r="D291" s="72">
        <f>[4]TAB_DIN_FNC!D289</f>
        <v>0</v>
      </c>
      <c r="E291" s="72">
        <v>0</v>
      </c>
      <c r="F291" s="72">
        <f>[4]TAB_DIN_FNC!E289</f>
        <v>0</v>
      </c>
      <c r="G291" s="72">
        <f>[4]TAB_DIN_FNC!F289</f>
        <v>0</v>
      </c>
      <c r="H291" s="72">
        <v>0</v>
      </c>
      <c r="I291" s="72">
        <f>[4]TAB_DIN_FNC!G289</f>
        <v>0</v>
      </c>
      <c r="J291" s="72">
        <f>[4]TAB_DIN_FNC!H289</f>
        <v>0</v>
      </c>
      <c r="K291" s="70">
        <v>0</v>
      </c>
      <c r="L291" s="70">
        <f t="shared" si="16"/>
        <v>1266216.8384459079</v>
      </c>
      <c r="N291" s="69" t="s">
        <v>27</v>
      </c>
      <c r="O291" s="5">
        <f>B291/[4]Formato_Análises_FNC!$U$31</f>
        <v>0</v>
      </c>
      <c r="P291" s="5">
        <f>C291/[4]Formato_Análises_FNC!$U$31</f>
        <v>3.4448080204337511E-2</v>
      </c>
      <c r="Q291" s="5">
        <f>D291/[4]Formato_Análises_FNC!$U$31</f>
        <v>0</v>
      </c>
      <c r="R291" s="5">
        <f>E291/[4]Formato_Análises_FNC!$U$31</f>
        <v>0</v>
      </c>
      <c r="S291" s="5">
        <f>F291/[4]Formato_Análises_FNC!$U$31</f>
        <v>0</v>
      </c>
      <c r="T291" s="5">
        <f>G291/[4]Formato_Análises_FNC!$U$31</f>
        <v>0</v>
      </c>
      <c r="U291" s="5">
        <f>H291/[4]Formato_Análises_FNC!$U$31</f>
        <v>0</v>
      </c>
      <c r="V291" s="5">
        <f>I291/[4]Formato_Análises_FNC!$U$31</f>
        <v>0</v>
      </c>
      <c r="W291" s="5">
        <f>J291/[4]Formato_Análises_FNC!$U$31</f>
        <v>0</v>
      </c>
      <c r="X291" s="5">
        <f>K291/[4]Formato_Análises_FNC!$U$31</f>
        <v>0</v>
      </c>
    </row>
    <row r="292" spans="1:24" x14ac:dyDescent="0.25">
      <c r="A292" s="69" t="s">
        <v>28</v>
      </c>
      <c r="B292" s="72">
        <f>[4]TAB_DIN_FNC!B290</f>
        <v>0</v>
      </c>
      <c r="C292" s="72">
        <f>[4]TAB_DIN_FNC!C290</f>
        <v>109420.74303887901</v>
      </c>
      <c r="D292" s="72">
        <f>[4]TAB_DIN_FNC!D290</f>
        <v>0</v>
      </c>
      <c r="E292" s="72">
        <v>0</v>
      </c>
      <c r="F292" s="72">
        <f>[4]TAB_DIN_FNC!E290</f>
        <v>0</v>
      </c>
      <c r="G292" s="72">
        <f>[4]TAB_DIN_FNC!F290</f>
        <v>0</v>
      </c>
      <c r="H292" s="72">
        <v>0</v>
      </c>
      <c r="I292" s="72">
        <f>[4]TAB_DIN_FNC!G290</f>
        <v>0</v>
      </c>
      <c r="J292" s="72">
        <f>[4]TAB_DIN_FNC!H290</f>
        <v>0</v>
      </c>
      <c r="K292" s="70">
        <v>0</v>
      </c>
      <c r="L292" s="70">
        <f t="shared" si="16"/>
        <v>109420.74303887901</v>
      </c>
      <c r="N292" s="69" t="s">
        <v>28</v>
      </c>
      <c r="O292" s="5">
        <f>B292/[4]Formato_Análises_FNC!$U$31</f>
        <v>0</v>
      </c>
      <c r="P292" s="5">
        <f>C292/[4]Formato_Análises_FNC!$U$31</f>
        <v>2.9768475807412298E-3</v>
      </c>
      <c r="Q292" s="5">
        <f>D292/[4]Formato_Análises_FNC!$U$31</f>
        <v>0</v>
      </c>
      <c r="R292" s="5">
        <f>E292/[4]Formato_Análises_FNC!$U$31</f>
        <v>0</v>
      </c>
      <c r="S292" s="5">
        <f>F292/[4]Formato_Análises_FNC!$U$31</f>
        <v>0</v>
      </c>
      <c r="T292" s="5">
        <f>G292/[4]Formato_Análises_FNC!$U$31</f>
        <v>0</v>
      </c>
      <c r="U292" s="5">
        <f>H292/[4]Formato_Análises_FNC!$U$31</f>
        <v>0</v>
      </c>
      <c r="V292" s="5">
        <f>I292/[4]Formato_Análises_FNC!$U$31</f>
        <v>0</v>
      </c>
      <c r="W292" s="5">
        <f>J292/[4]Formato_Análises_FNC!$U$31</f>
        <v>0</v>
      </c>
      <c r="X292" s="5">
        <f>K292/[4]Formato_Análises_FNC!$U$31</f>
        <v>0</v>
      </c>
    </row>
    <row r="293" spans="1:24" x14ac:dyDescent="0.25">
      <c r="A293" s="69" t="s">
        <v>29</v>
      </c>
      <c r="B293" s="72">
        <f>[4]TAB_DIN_FNC!B291</f>
        <v>0</v>
      </c>
      <c r="C293" s="72">
        <f>[4]TAB_DIN_FNC!C291</f>
        <v>218841.48607775802</v>
      </c>
      <c r="D293" s="72">
        <f>[4]TAB_DIN_FNC!D291</f>
        <v>0</v>
      </c>
      <c r="E293" s="72">
        <v>0</v>
      </c>
      <c r="F293" s="72">
        <f>[4]TAB_DIN_FNC!E291</f>
        <v>0</v>
      </c>
      <c r="G293" s="72">
        <f>[4]TAB_DIN_FNC!F291</f>
        <v>0</v>
      </c>
      <c r="H293" s="72">
        <v>0</v>
      </c>
      <c r="I293" s="72">
        <f>[4]TAB_DIN_FNC!G291</f>
        <v>0</v>
      </c>
      <c r="J293" s="72">
        <f>[4]TAB_DIN_FNC!H291</f>
        <v>0</v>
      </c>
      <c r="K293" s="70">
        <v>0</v>
      </c>
      <c r="L293" s="70">
        <f t="shared" si="16"/>
        <v>218841.48607775802</v>
      </c>
      <c r="N293" s="69" t="s">
        <v>29</v>
      </c>
      <c r="O293" s="5">
        <f>B293/[4]Formato_Análises_FNC!$U$31</f>
        <v>0</v>
      </c>
      <c r="P293" s="5">
        <f>C293/[4]Formato_Análises_FNC!$U$31</f>
        <v>5.9536951614824595E-3</v>
      </c>
      <c r="Q293" s="5">
        <f>D293/[4]Formato_Análises_FNC!$U$31</f>
        <v>0</v>
      </c>
      <c r="R293" s="5">
        <f>E293/[4]Formato_Análises_FNC!$U$31</f>
        <v>0</v>
      </c>
      <c r="S293" s="5">
        <f>F293/[4]Formato_Análises_FNC!$U$31</f>
        <v>0</v>
      </c>
      <c r="T293" s="5">
        <f>G293/[4]Formato_Análises_FNC!$U$31</f>
        <v>0</v>
      </c>
      <c r="U293" s="5">
        <f>H293/[4]Formato_Análises_FNC!$U$31</f>
        <v>0</v>
      </c>
      <c r="V293" s="5">
        <f>I293/[4]Formato_Análises_FNC!$U$31</f>
        <v>0</v>
      </c>
      <c r="W293" s="5">
        <f>J293/[4]Formato_Análises_FNC!$U$31</f>
        <v>0</v>
      </c>
      <c r="X293" s="5">
        <f>K293/[4]Formato_Análises_FNC!$U$31</f>
        <v>0</v>
      </c>
    </row>
    <row r="294" spans="1:24" x14ac:dyDescent="0.25">
      <c r="A294" s="69" t="s">
        <v>30</v>
      </c>
      <c r="B294" s="72">
        <f>[4]TAB_DIN_FNC!B292</f>
        <v>0</v>
      </c>
      <c r="C294" s="72">
        <f>[4]TAB_DIN_FNC!C292</f>
        <v>0</v>
      </c>
      <c r="D294" s="72">
        <f>[4]TAB_DIN_FNC!D292</f>
        <v>0</v>
      </c>
      <c r="E294" s="72">
        <v>0</v>
      </c>
      <c r="F294" s="72">
        <f>[4]TAB_DIN_FNC!E292</f>
        <v>0</v>
      </c>
      <c r="G294" s="72">
        <f>[4]TAB_DIN_FNC!F292</f>
        <v>0</v>
      </c>
      <c r="H294" s="72">
        <v>0</v>
      </c>
      <c r="I294" s="72">
        <f>[4]TAB_DIN_FNC!G292</f>
        <v>0</v>
      </c>
      <c r="J294" s="72">
        <f>[4]TAB_DIN_FNC!H292</f>
        <v>0</v>
      </c>
      <c r="K294" s="70">
        <v>0</v>
      </c>
      <c r="L294" s="70">
        <f t="shared" si="16"/>
        <v>0</v>
      </c>
      <c r="N294" s="69" t="s">
        <v>30</v>
      </c>
      <c r="O294" s="5">
        <f>B294/[4]Formato_Análises_FNC!$U$31</f>
        <v>0</v>
      </c>
      <c r="P294" s="5">
        <f>C294/[4]Formato_Análises_FNC!$U$31</f>
        <v>0</v>
      </c>
      <c r="Q294" s="5">
        <f>D294/[4]Formato_Análises_FNC!$U$31</f>
        <v>0</v>
      </c>
      <c r="R294" s="5">
        <f>E294/[4]Formato_Análises_FNC!$U$31</f>
        <v>0</v>
      </c>
      <c r="S294" s="5">
        <f>F294/[4]Formato_Análises_FNC!$U$31</f>
        <v>0</v>
      </c>
      <c r="T294" s="5">
        <f>G294/[4]Formato_Análises_FNC!$U$31</f>
        <v>0</v>
      </c>
      <c r="U294" s="5">
        <f>H294/[4]Formato_Análises_FNC!$U$31</f>
        <v>0</v>
      </c>
      <c r="V294" s="5">
        <f>I294/[4]Formato_Análises_FNC!$U$31</f>
        <v>0</v>
      </c>
      <c r="W294" s="5">
        <f>J294/[4]Formato_Análises_FNC!$U$31</f>
        <v>0</v>
      </c>
      <c r="X294" s="5">
        <f>K294/[4]Formato_Análises_FNC!$U$31</f>
        <v>0</v>
      </c>
    </row>
    <row r="295" spans="1:24" x14ac:dyDescent="0.25">
      <c r="A295" s="69" t="s">
        <v>31</v>
      </c>
      <c r="B295" s="72">
        <f>[4]TAB_DIN_FNC!B293</f>
        <v>0</v>
      </c>
      <c r="C295" s="72">
        <f>[4]TAB_DIN_FNC!C293</f>
        <v>875365.94431103207</v>
      </c>
      <c r="D295" s="72">
        <f>[4]TAB_DIN_FNC!D293</f>
        <v>0</v>
      </c>
      <c r="E295" s="72">
        <v>0</v>
      </c>
      <c r="F295" s="72">
        <f>[4]TAB_DIN_FNC!E293</f>
        <v>0</v>
      </c>
      <c r="G295" s="72">
        <f>[4]TAB_DIN_FNC!F293</f>
        <v>0</v>
      </c>
      <c r="H295" s="72">
        <v>0</v>
      </c>
      <c r="I295" s="72">
        <f>[4]TAB_DIN_FNC!G293</f>
        <v>0</v>
      </c>
      <c r="J295" s="72">
        <f>[4]TAB_DIN_FNC!H293</f>
        <v>0</v>
      </c>
      <c r="K295" s="70">
        <v>0</v>
      </c>
      <c r="L295" s="70">
        <f t="shared" si="16"/>
        <v>875365.94431103207</v>
      </c>
      <c r="N295" s="69" t="s">
        <v>31</v>
      </c>
      <c r="O295" s="5">
        <f>B295/[4]Formato_Análises_FNC!$U$31</f>
        <v>0</v>
      </c>
      <c r="P295" s="5">
        <f>C295/[4]Formato_Análises_FNC!$U$31</f>
        <v>2.3814780645929838E-2</v>
      </c>
      <c r="Q295" s="5">
        <f>D295/[4]Formato_Análises_FNC!$U$31</f>
        <v>0</v>
      </c>
      <c r="R295" s="5">
        <f>E295/[4]Formato_Análises_FNC!$U$31</f>
        <v>0</v>
      </c>
      <c r="S295" s="5">
        <f>F295/[4]Formato_Análises_FNC!$U$31</f>
        <v>0</v>
      </c>
      <c r="T295" s="5">
        <f>G295/[4]Formato_Análises_FNC!$U$31</f>
        <v>0</v>
      </c>
      <c r="U295" s="5">
        <f>H295/[4]Formato_Análises_FNC!$U$31</f>
        <v>0</v>
      </c>
      <c r="V295" s="5">
        <f>I295/[4]Formato_Análises_FNC!$U$31</f>
        <v>0</v>
      </c>
      <c r="W295" s="5">
        <f>J295/[4]Formato_Análises_FNC!$U$31</f>
        <v>0</v>
      </c>
      <c r="X295" s="5">
        <f>K295/[4]Formato_Análises_FNC!$U$31</f>
        <v>0</v>
      </c>
    </row>
    <row r="296" spans="1:24" x14ac:dyDescent="0.25">
      <c r="A296" s="69" t="s">
        <v>32</v>
      </c>
      <c r="B296" s="72">
        <f>[4]TAB_DIN_FNC!B294</f>
        <v>0</v>
      </c>
      <c r="C296" s="72">
        <f>[4]TAB_DIN_FNC!C294</f>
        <v>5690319.3738325946</v>
      </c>
      <c r="D296" s="72">
        <f>[4]TAB_DIN_FNC!D294</f>
        <v>0</v>
      </c>
      <c r="E296" s="72">
        <v>0</v>
      </c>
      <c r="F296" s="72">
        <f>[4]TAB_DIN_FNC!E294</f>
        <v>0</v>
      </c>
      <c r="G296" s="72">
        <f>[4]TAB_DIN_FNC!F294</f>
        <v>0</v>
      </c>
      <c r="H296" s="72">
        <v>0</v>
      </c>
      <c r="I296" s="72">
        <f>[4]TAB_DIN_FNC!G294</f>
        <v>410327.78639579628</v>
      </c>
      <c r="J296" s="72">
        <f>[4]TAB_DIN_FNC!H294</f>
        <v>0</v>
      </c>
      <c r="K296" s="70">
        <v>0</v>
      </c>
      <c r="L296" s="70">
        <f t="shared" si="16"/>
        <v>6100647.1602283912</v>
      </c>
      <c r="N296" s="69" t="s">
        <v>32</v>
      </c>
      <c r="O296" s="5">
        <f>B296/[4]Formato_Análises_FNC!$U$31</f>
        <v>0</v>
      </c>
      <c r="P296" s="5">
        <f>C296/[4]Formato_Análises_FNC!$U$31</f>
        <v>0.15480806464291441</v>
      </c>
      <c r="Q296" s="5">
        <f>D296/[4]Formato_Análises_FNC!$U$31</f>
        <v>0</v>
      </c>
      <c r="R296" s="5">
        <f>E296/[4]Formato_Análises_FNC!$U$31</f>
        <v>0</v>
      </c>
      <c r="S296" s="5">
        <f>F296/[4]Formato_Análises_FNC!$U$31</f>
        <v>0</v>
      </c>
      <c r="T296" s="5">
        <f>G296/[4]Formato_Análises_FNC!$U$31</f>
        <v>0</v>
      </c>
      <c r="U296" s="5">
        <f>H296/[4]Formato_Análises_FNC!$U$31</f>
        <v>0</v>
      </c>
      <c r="V296" s="5">
        <f>I296/[4]Formato_Análises_FNC!$U$31</f>
        <v>1.1163178427779611E-2</v>
      </c>
      <c r="W296" s="5">
        <f>J296/[4]Formato_Análises_FNC!$U$31</f>
        <v>0</v>
      </c>
      <c r="X296" s="5">
        <f>K296/[4]Formato_Análises_FNC!$U$31</f>
        <v>0</v>
      </c>
    </row>
    <row r="297" spans="1:24" x14ac:dyDescent="0.25">
      <c r="A297" s="69" t="s">
        <v>33</v>
      </c>
      <c r="B297" s="72">
        <f>[4]TAB_DIN_FNC!B295</f>
        <v>0</v>
      </c>
      <c r="C297" s="72">
        <f>[4]TAB_DIN_FNC!C295</f>
        <v>109420.74303887901</v>
      </c>
      <c r="D297" s="72">
        <f>[4]TAB_DIN_FNC!D295</f>
        <v>0</v>
      </c>
      <c r="E297" s="72">
        <v>0</v>
      </c>
      <c r="F297" s="72">
        <f>[4]TAB_DIN_FNC!E295</f>
        <v>0</v>
      </c>
      <c r="G297" s="72">
        <f>[4]TAB_DIN_FNC!F295</f>
        <v>0</v>
      </c>
      <c r="H297" s="72">
        <v>0</v>
      </c>
      <c r="I297" s="72">
        <f>[4]TAB_DIN_FNC!G295</f>
        <v>0</v>
      </c>
      <c r="J297" s="72">
        <f>[4]TAB_DIN_FNC!H295</f>
        <v>0</v>
      </c>
      <c r="K297" s="70">
        <v>0</v>
      </c>
      <c r="L297" s="70">
        <f t="shared" si="16"/>
        <v>109420.74303887901</v>
      </c>
      <c r="N297" s="69" t="s">
        <v>33</v>
      </c>
      <c r="O297" s="5">
        <f>B297/[4]Formato_Análises_FNC!$U$31</f>
        <v>0</v>
      </c>
      <c r="P297" s="5">
        <f>C297/[4]Formato_Análises_FNC!$U$31</f>
        <v>2.9768475807412298E-3</v>
      </c>
      <c r="Q297" s="5">
        <f>D297/[4]Formato_Análises_FNC!$U$31</f>
        <v>0</v>
      </c>
      <c r="R297" s="5">
        <f>E297/[4]Formato_Análises_FNC!$U$31</f>
        <v>0</v>
      </c>
      <c r="S297" s="5">
        <f>F297/[4]Formato_Análises_FNC!$U$31</f>
        <v>0</v>
      </c>
      <c r="T297" s="5">
        <f>G297/[4]Formato_Análises_FNC!$U$31</f>
        <v>0</v>
      </c>
      <c r="U297" s="5">
        <f>H297/[4]Formato_Análises_FNC!$U$31</f>
        <v>0</v>
      </c>
      <c r="V297" s="5">
        <f>I297/[4]Formato_Análises_FNC!$U$31</f>
        <v>0</v>
      </c>
      <c r="W297" s="5">
        <f>J297/[4]Formato_Análises_FNC!$U$31</f>
        <v>0</v>
      </c>
      <c r="X297" s="5">
        <f>K297/[4]Formato_Análises_FNC!$U$31</f>
        <v>0</v>
      </c>
    </row>
    <row r="298" spans="1:24" x14ac:dyDescent="0.25">
      <c r="A298" s="69" t="s">
        <v>34</v>
      </c>
      <c r="B298" s="72">
        <f>[4]TAB_DIN_FNC!B296</f>
        <v>0</v>
      </c>
      <c r="C298" s="72">
        <f>[4]TAB_DIN_FNC!C296</f>
        <v>3282622.2911663703</v>
      </c>
      <c r="D298" s="72">
        <f>[4]TAB_DIN_FNC!D296</f>
        <v>0</v>
      </c>
      <c r="E298" s="72">
        <v>0</v>
      </c>
      <c r="F298" s="72">
        <f>[4]TAB_DIN_FNC!E296</f>
        <v>0</v>
      </c>
      <c r="G298" s="72">
        <f>[4]TAB_DIN_FNC!F296</f>
        <v>0</v>
      </c>
      <c r="H298" s="72">
        <v>0</v>
      </c>
      <c r="I298" s="72">
        <f>[4]TAB_DIN_FNC!G296</f>
        <v>0</v>
      </c>
      <c r="J298" s="72">
        <f>[4]TAB_DIN_FNC!H296</f>
        <v>0</v>
      </c>
      <c r="K298" s="70">
        <v>0</v>
      </c>
      <c r="L298" s="70">
        <f t="shared" si="16"/>
        <v>3282622.2911663703</v>
      </c>
      <c r="N298" s="69" t="s">
        <v>34</v>
      </c>
      <c r="O298" s="5">
        <f>B298/[4]Formato_Análises_FNC!$U$31</f>
        <v>0</v>
      </c>
      <c r="P298" s="5">
        <f>C298/[4]Formato_Análises_FNC!$U$31</f>
        <v>8.9305427422236891E-2</v>
      </c>
      <c r="Q298" s="5">
        <f>D298/[4]Formato_Análises_FNC!$U$31</f>
        <v>0</v>
      </c>
      <c r="R298" s="5">
        <f>E298/[4]Formato_Análises_FNC!$U$31</f>
        <v>0</v>
      </c>
      <c r="S298" s="5">
        <f>F298/[4]Formato_Análises_FNC!$U$31</f>
        <v>0</v>
      </c>
      <c r="T298" s="5">
        <f>G298/[4]Formato_Análises_FNC!$U$31</f>
        <v>0</v>
      </c>
      <c r="U298" s="5">
        <f>H298/[4]Formato_Análises_FNC!$U$31</f>
        <v>0</v>
      </c>
      <c r="V298" s="5">
        <f>I298/[4]Formato_Análises_FNC!$U$31</f>
        <v>0</v>
      </c>
      <c r="W298" s="5">
        <f>J298/[4]Formato_Análises_FNC!$U$31</f>
        <v>0</v>
      </c>
      <c r="X298" s="5">
        <f>K298/[4]Formato_Análises_FNC!$U$31</f>
        <v>0</v>
      </c>
    </row>
    <row r="299" spans="1:24" x14ac:dyDescent="0.25">
      <c r="A299" s="69" t="s">
        <v>35</v>
      </c>
      <c r="B299" s="72">
        <f>[4]TAB_DIN_FNC!B297</f>
        <v>0</v>
      </c>
      <c r="C299" s="72">
        <f>[4]TAB_DIN_FNC!C297</f>
        <v>3282622.2911663703</v>
      </c>
      <c r="D299" s="72">
        <f>[4]TAB_DIN_FNC!D297</f>
        <v>0</v>
      </c>
      <c r="E299" s="72">
        <v>0</v>
      </c>
      <c r="F299" s="72">
        <f>[4]TAB_DIN_FNC!E297</f>
        <v>0</v>
      </c>
      <c r="G299" s="72">
        <f>[4]TAB_DIN_FNC!F297</f>
        <v>0</v>
      </c>
      <c r="H299" s="72">
        <v>0</v>
      </c>
      <c r="I299" s="72">
        <f>[4]TAB_DIN_FNC!G297</f>
        <v>0</v>
      </c>
      <c r="J299" s="72">
        <f>[4]TAB_DIN_FNC!H297</f>
        <v>0</v>
      </c>
      <c r="K299" s="70">
        <v>0</v>
      </c>
      <c r="L299" s="70">
        <f t="shared" si="16"/>
        <v>3282622.2911663703</v>
      </c>
      <c r="N299" s="69" t="s">
        <v>35</v>
      </c>
      <c r="O299" s="5">
        <f>B299/[4]Formato_Análises_FNC!$U$31</f>
        <v>0</v>
      </c>
      <c r="P299" s="5">
        <f>C299/[4]Formato_Análises_FNC!$U$31</f>
        <v>8.9305427422236891E-2</v>
      </c>
      <c r="Q299" s="5">
        <f>D299/[4]Formato_Análises_FNC!$U$31</f>
        <v>0</v>
      </c>
      <c r="R299" s="5">
        <f>E299/[4]Formato_Análises_FNC!$U$31</f>
        <v>0</v>
      </c>
      <c r="S299" s="5">
        <f>F299/[4]Formato_Análises_FNC!$U$31</f>
        <v>0</v>
      </c>
      <c r="T299" s="5">
        <f>G299/[4]Formato_Análises_FNC!$U$31</f>
        <v>0</v>
      </c>
      <c r="U299" s="5">
        <f>H299/[4]Formato_Análises_FNC!$U$31</f>
        <v>0</v>
      </c>
      <c r="V299" s="5">
        <f>I299/[4]Formato_Análises_FNC!$U$31</f>
        <v>0</v>
      </c>
      <c r="W299" s="5">
        <f>J299/[4]Formato_Análises_FNC!$U$31</f>
        <v>0</v>
      </c>
      <c r="X299" s="5">
        <f>K299/[4]Formato_Análises_FNC!$U$31</f>
        <v>0</v>
      </c>
    </row>
    <row r="300" spans="1:24" x14ac:dyDescent="0.25">
      <c r="A300" s="69" t="s">
        <v>36</v>
      </c>
      <c r="B300" s="72">
        <f>[4]TAB_DIN_FNC!B298</f>
        <v>0</v>
      </c>
      <c r="C300" s="72">
        <f>[4]TAB_DIN_FNC!C298</f>
        <v>0</v>
      </c>
      <c r="D300" s="72">
        <f>[4]TAB_DIN_FNC!D298</f>
        <v>0</v>
      </c>
      <c r="E300" s="72">
        <v>0</v>
      </c>
      <c r="F300" s="72">
        <f>[4]TAB_DIN_FNC!E298</f>
        <v>0</v>
      </c>
      <c r="G300" s="72">
        <f>[4]TAB_DIN_FNC!F298</f>
        <v>0</v>
      </c>
      <c r="H300" s="72">
        <v>0</v>
      </c>
      <c r="I300" s="72">
        <f>[4]TAB_DIN_FNC!G298</f>
        <v>0</v>
      </c>
      <c r="J300" s="72">
        <f>[4]TAB_DIN_FNC!H298</f>
        <v>0</v>
      </c>
      <c r="K300" s="72">
        <v>0</v>
      </c>
      <c r="L300" s="70">
        <f t="shared" si="16"/>
        <v>0</v>
      </c>
      <c r="N300" s="69" t="s">
        <v>36</v>
      </c>
      <c r="O300" s="5">
        <f>B300/[4]Formato_Análises_FNC!$U$31</f>
        <v>0</v>
      </c>
      <c r="P300" s="5">
        <f>C300/[4]Formato_Análises_FNC!$U$31</f>
        <v>0</v>
      </c>
      <c r="Q300" s="5">
        <f>D300/[4]Formato_Análises_FNC!$U$31</f>
        <v>0</v>
      </c>
      <c r="R300" s="5">
        <f>E300/[4]Formato_Análises_FNC!$U$31</f>
        <v>0</v>
      </c>
      <c r="S300" s="5">
        <f>F300/[4]Formato_Análises_FNC!$U$31</f>
        <v>0</v>
      </c>
      <c r="T300" s="5">
        <f>G300/[4]Formato_Análises_FNC!$U$31</f>
        <v>0</v>
      </c>
      <c r="U300" s="5">
        <f>H300/[4]Formato_Análises_FNC!$U$31</f>
        <v>0</v>
      </c>
      <c r="V300" s="5">
        <f>I300/[4]Formato_Análises_FNC!$U$31</f>
        <v>0</v>
      </c>
      <c r="W300" s="5">
        <f>J300/[4]Formato_Análises_FNC!$U$31</f>
        <v>0</v>
      </c>
      <c r="X300" s="5">
        <f>K300/[4]Formato_Análises_FNC!$U$31</f>
        <v>0</v>
      </c>
    </row>
    <row r="301" spans="1:24" x14ac:dyDescent="0.25">
      <c r="A301" s="69" t="s">
        <v>37</v>
      </c>
      <c r="B301" s="72">
        <f>[4]TAB_DIN_FNC!B299</f>
        <v>0</v>
      </c>
      <c r="C301" s="72">
        <f>[4]TAB_DIN_FNC!C299</f>
        <v>1641311.1455831851</v>
      </c>
      <c r="D301" s="72">
        <f>[4]TAB_DIN_FNC!D299</f>
        <v>0</v>
      </c>
      <c r="E301" s="72">
        <v>0</v>
      </c>
      <c r="F301" s="72">
        <f>[4]TAB_DIN_FNC!E299</f>
        <v>0</v>
      </c>
      <c r="G301" s="72">
        <f>[4]TAB_DIN_FNC!F299</f>
        <v>0</v>
      </c>
      <c r="H301" s="72">
        <v>0</v>
      </c>
      <c r="I301" s="72">
        <f>[4]TAB_DIN_FNC!G299</f>
        <v>0</v>
      </c>
      <c r="J301" s="72">
        <f>[4]TAB_DIN_FNC!H299</f>
        <v>0</v>
      </c>
      <c r="K301" s="70">
        <v>0</v>
      </c>
      <c r="L301" s="70">
        <f t="shared" si="16"/>
        <v>1641311.1455831851</v>
      </c>
      <c r="N301" s="69" t="s">
        <v>37</v>
      </c>
      <c r="O301" s="5">
        <f>B301/[4]Formato_Análises_FNC!$U$31</f>
        <v>0</v>
      </c>
      <c r="P301" s="5">
        <f>C301/[4]Formato_Análises_FNC!$U$31</f>
        <v>4.4652713711118446E-2</v>
      </c>
      <c r="Q301" s="5">
        <f>D301/[4]Formato_Análises_FNC!$U$31</f>
        <v>0</v>
      </c>
      <c r="R301" s="5">
        <f>E301/[4]Formato_Análises_FNC!$U$31</f>
        <v>0</v>
      </c>
      <c r="S301" s="5">
        <f>F301/[4]Formato_Análises_FNC!$U$31</f>
        <v>0</v>
      </c>
      <c r="T301" s="5">
        <f>G301/[4]Formato_Análises_FNC!$U$31</f>
        <v>0</v>
      </c>
      <c r="U301" s="5">
        <f>H301/[4]Formato_Análises_FNC!$U$31</f>
        <v>0</v>
      </c>
      <c r="V301" s="5">
        <f>I301/[4]Formato_Análises_FNC!$U$31</f>
        <v>0</v>
      </c>
      <c r="W301" s="5">
        <f>J301/[4]Formato_Análises_FNC!$U$31</f>
        <v>0</v>
      </c>
      <c r="X301" s="5">
        <f>K301/[4]Formato_Análises_FNC!$U$31</f>
        <v>0</v>
      </c>
    </row>
    <row r="302" spans="1:24" x14ac:dyDescent="0.25">
      <c r="A302" s="69" t="s">
        <v>38</v>
      </c>
      <c r="B302" s="72">
        <f>[4]TAB_DIN_FNC!B300</f>
        <v>0</v>
      </c>
      <c r="C302" s="72">
        <f>[4]TAB_DIN_FNC!C300</f>
        <v>656524.45823327405</v>
      </c>
      <c r="D302" s="72">
        <f>[4]TAB_DIN_FNC!D300</f>
        <v>0</v>
      </c>
      <c r="E302" s="72">
        <v>0</v>
      </c>
      <c r="F302" s="72">
        <f>[4]TAB_DIN_FNC!E300</f>
        <v>0</v>
      </c>
      <c r="G302" s="72">
        <f>[4]TAB_DIN_FNC!F300</f>
        <v>0</v>
      </c>
      <c r="H302" s="72">
        <v>0</v>
      </c>
      <c r="I302" s="72">
        <f>[4]TAB_DIN_FNC!G300</f>
        <v>0</v>
      </c>
      <c r="J302" s="72">
        <f>[4]TAB_DIN_FNC!H300</f>
        <v>0</v>
      </c>
      <c r="K302" s="70">
        <v>0</v>
      </c>
      <c r="L302" s="70">
        <f t="shared" si="16"/>
        <v>656524.45823327405</v>
      </c>
      <c r="N302" s="69" t="s">
        <v>38</v>
      </c>
      <c r="O302" s="5">
        <f>B302/[4]Formato_Análises_FNC!$U$31</f>
        <v>0</v>
      </c>
      <c r="P302" s="5">
        <f>C302/[4]Formato_Análises_FNC!$U$31</f>
        <v>1.786108548444738E-2</v>
      </c>
      <c r="Q302" s="5">
        <f>D302/[4]Formato_Análises_FNC!$U$31</f>
        <v>0</v>
      </c>
      <c r="R302" s="5">
        <f>E302/[4]Formato_Análises_FNC!$U$31</f>
        <v>0</v>
      </c>
      <c r="S302" s="5">
        <f>F302/[4]Formato_Análises_FNC!$U$31</f>
        <v>0</v>
      </c>
      <c r="T302" s="5">
        <f>G302/[4]Formato_Análises_FNC!$U$31</f>
        <v>0</v>
      </c>
      <c r="U302" s="5">
        <f>H302/[4]Formato_Análises_FNC!$U$31</f>
        <v>0</v>
      </c>
      <c r="V302" s="5">
        <f>I302/[4]Formato_Análises_FNC!$U$31</f>
        <v>0</v>
      </c>
      <c r="W302" s="5">
        <f>J302/[4]Formato_Análises_FNC!$U$31</f>
        <v>0</v>
      </c>
      <c r="X302" s="5">
        <f>K302/[4]Formato_Análises_FNC!$U$31</f>
        <v>0</v>
      </c>
    </row>
    <row r="303" spans="1:24" x14ac:dyDescent="0.25">
      <c r="A303" s="69" t="s">
        <v>39</v>
      </c>
      <c r="B303" s="72">
        <f>[4]TAB_DIN_FNC!B301</f>
        <v>0</v>
      </c>
      <c r="C303" s="72">
        <f>[4]TAB_DIN_FNC!C301</f>
        <v>7330080.2572704786</v>
      </c>
      <c r="D303" s="72">
        <f>[4]TAB_DIN_FNC!D301</f>
        <v>0</v>
      </c>
      <c r="E303" s="72">
        <v>0</v>
      </c>
      <c r="F303" s="72">
        <f>[4]TAB_DIN_FNC!E301</f>
        <v>0</v>
      </c>
      <c r="G303" s="72">
        <f>[4]TAB_DIN_FNC!F301</f>
        <v>0</v>
      </c>
      <c r="H303" s="72">
        <v>0</v>
      </c>
      <c r="I303" s="72">
        <f>[4]TAB_DIN_FNC!G301</f>
        <v>0</v>
      </c>
      <c r="J303" s="72">
        <f>[4]TAB_DIN_FNC!H301</f>
        <v>0</v>
      </c>
      <c r="K303" s="70">
        <v>0</v>
      </c>
      <c r="L303" s="70">
        <f t="shared" si="16"/>
        <v>7330080.2572704786</v>
      </c>
      <c r="N303" s="69" t="s">
        <v>39</v>
      </c>
      <c r="O303" s="5">
        <f>B303/[4]Formato_Análises_FNC!$U$31</f>
        <v>0</v>
      </c>
      <c r="P303" s="5">
        <f>C303/[4]Formato_Análises_FNC!$U$31</f>
        <v>0.19941860267519365</v>
      </c>
      <c r="Q303" s="5">
        <f>D303/[4]Formato_Análises_FNC!$U$31</f>
        <v>0</v>
      </c>
      <c r="R303" s="5">
        <f>E303/[4]Formato_Análises_FNC!$U$31</f>
        <v>0</v>
      </c>
      <c r="S303" s="5">
        <f>F303/[4]Formato_Análises_FNC!$U$31</f>
        <v>0</v>
      </c>
      <c r="T303" s="5">
        <f>G303/[4]Formato_Análises_FNC!$U$31</f>
        <v>0</v>
      </c>
      <c r="U303" s="5">
        <f>H303/[4]Formato_Análises_FNC!$U$31</f>
        <v>0</v>
      </c>
      <c r="V303" s="5">
        <f>I303/[4]Formato_Análises_FNC!$U$31</f>
        <v>0</v>
      </c>
      <c r="W303" s="5">
        <f>J303/[4]Formato_Análises_FNC!$U$31</f>
        <v>0</v>
      </c>
      <c r="X303" s="5">
        <f>K303/[4]Formato_Análises_FNC!$U$31</f>
        <v>0</v>
      </c>
    </row>
    <row r="304" spans="1:24" x14ac:dyDescent="0.25">
      <c r="A304" s="18" t="s">
        <v>40</v>
      </c>
      <c r="B304" s="71">
        <f t="shared" ref="B304:K304" si="17">SUM(B277:B303)</f>
        <v>0</v>
      </c>
      <c r="C304" s="71">
        <f t="shared" si="17"/>
        <v>36346926.346055768</v>
      </c>
      <c r="D304" s="71">
        <f t="shared" si="17"/>
        <v>0</v>
      </c>
      <c r="E304" s="71">
        <f t="shared" si="17"/>
        <v>0</v>
      </c>
      <c r="F304" s="71">
        <f t="shared" si="17"/>
        <v>0</v>
      </c>
      <c r="G304" s="71">
        <f t="shared" si="17"/>
        <v>0</v>
      </c>
      <c r="H304" s="71">
        <f t="shared" si="17"/>
        <v>0</v>
      </c>
      <c r="I304" s="71">
        <f t="shared" si="17"/>
        <v>410327.78639579628</v>
      </c>
      <c r="J304" s="71">
        <f t="shared" si="17"/>
        <v>0</v>
      </c>
      <c r="K304" s="71">
        <f t="shared" si="17"/>
        <v>0</v>
      </c>
      <c r="L304" s="70">
        <f t="shared" si="16"/>
        <v>36757254.132451564</v>
      </c>
      <c r="N304" s="69" t="s">
        <v>40</v>
      </c>
      <c r="O304" s="5">
        <f>B304/[4]Formato_Análises_FNC!$U$31</f>
        <v>0</v>
      </c>
      <c r="P304" s="5">
        <f>C304/[4]Formato_Análises_FNC!$U$31</f>
        <v>0.98883682157222041</v>
      </c>
      <c r="Q304" s="5">
        <f>D304/[4]Formato_Análises_FNC!$U$31</f>
        <v>0</v>
      </c>
      <c r="R304" s="5">
        <f>E304/[4]Formato_Análises_FNC!$U$31</f>
        <v>0</v>
      </c>
      <c r="S304" s="5">
        <f>F304/[4]Formato_Análises_FNC!$U$31</f>
        <v>0</v>
      </c>
      <c r="T304" s="5">
        <f>G304/[4]Formato_Análises_FNC!$U$31</f>
        <v>0</v>
      </c>
      <c r="U304" s="5">
        <f>H304/[4]Formato_Análises_FNC!$U$31</f>
        <v>0</v>
      </c>
      <c r="V304" s="5">
        <f>I304/[4]Formato_Análises_FNC!$U$31</f>
        <v>1.1163178427779611E-2</v>
      </c>
      <c r="W304" s="5">
        <f>J304/[4]Formato_Análises_FNC!$U$31</f>
        <v>0</v>
      </c>
      <c r="X304" s="5">
        <f>K304/[4]Formato_Análises_FNC!$U$31</f>
        <v>0</v>
      </c>
    </row>
    <row r="309" spans="1:24" x14ac:dyDescent="0.25">
      <c r="A309" s="69"/>
      <c r="B309" s="18">
        <v>2016</v>
      </c>
      <c r="C309" s="18">
        <v>2016</v>
      </c>
      <c r="D309" s="18">
        <v>2016</v>
      </c>
      <c r="E309" s="18">
        <v>2016</v>
      </c>
      <c r="F309" s="18">
        <v>2016</v>
      </c>
      <c r="G309" s="18">
        <v>2016</v>
      </c>
      <c r="H309" s="18">
        <v>2016</v>
      </c>
      <c r="I309" s="18">
        <v>2016</v>
      </c>
      <c r="J309" s="18">
        <v>2016</v>
      </c>
      <c r="K309" s="18">
        <v>2016</v>
      </c>
      <c r="O309" s="18">
        <v>2016</v>
      </c>
      <c r="P309" s="18">
        <v>2016</v>
      </c>
      <c r="Q309" s="18">
        <v>2016</v>
      </c>
      <c r="R309" s="18">
        <v>2016</v>
      </c>
      <c r="S309" s="18">
        <v>2016</v>
      </c>
      <c r="T309" s="18">
        <v>2016</v>
      </c>
      <c r="U309" s="18">
        <v>2016</v>
      </c>
      <c r="V309" s="18">
        <v>2016</v>
      </c>
      <c r="W309" s="18">
        <v>2016</v>
      </c>
      <c r="X309" s="18">
        <v>2016</v>
      </c>
    </row>
    <row r="310" spans="1:24" x14ac:dyDescent="0.25">
      <c r="A310" s="69"/>
      <c r="B310" s="69" t="s">
        <v>2</v>
      </c>
      <c r="C310" s="69" t="s">
        <v>3</v>
      </c>
      <c r="D310" s="69" t="s">
        <v>4</v>
      </c>
      <c r="E310" s="69" t="s">
        <v>5</v>
      </c>
      <c r="F310" s="69" t="s">
        <v>6</v>
      </c>
      <c r="G310" s="69" t="s">
        <v>7</v>
      </c>
      <c r="H310" s="69" t="s">
        <v>8</v>
      </c>
      <c r="I310" s="69" t="s">
        <v>9</v>
      </c>
      <c r="J310" s="69" t="s">
        <v>10</v>
      </c>
      <c r="K310" s="69" t="s">
        <v>11</v>
      </c>
      <c r="L310" s="69" t="s">
        <v>12</v>
      </c>
      <c r="O310" s="69" t="s">
        <v>2</v>
      </c>
      <c r="P310" s="69" t="s">
        <v>3</v>
      </c>
      <c r="Q310" s="69" t="s">
        <v>4</v>
      </c>
      <c r="R310" s="69" t="s">
        <v>5</v>
      </c>
      <c r="S310" s="69" t="s">
        <v>6</v>
      </c>
      <c r="T310" s="69" t="s">
        <v>7</v>
      </c>
      <c r="U310" s="69" t="s">
        <v>8</v>
      </c>
      <c r="V310" s="69" t="s">
        <v>9</v>
      </c>
      <c r="W310" s="69" t="s">
        <v>10</v>
      </c>
      <c r="X310" s="69" t="s">
        <v>11</v>
      </c>
    </row>
    <row r="311" spans="1:24" x14ac:dyDescent="0.25">
      <c r="A311" s="69" t="s">
        <v>13</v>
      </c>
      <c r="B311" s="72">
        <f>[4]TAB_DIN_FNC!B309</f>
        <v>0</v>
      </c>
      <c r="C311" s="72">
        <f>[4]TAB_DIN_FNC!C309</f>
        <v>0</v>
      </c>
      <c r="D311" s="72">
        <f>[4]TAB_DIN_FNC!D309</f>
        <v>0</v>
      </c>
      <c r="E311" s="72">
        <v>0</v>
      </c>
      <c r="F311" s="72">
        <f>[4]TAB_DIN_FNC!E309</f>
        <v>0</v>
      </c>
      <c r="G311" s="72">
        <f>[4]TAB_DIN_FNC!F309</f>
        <v>0</v>
      </c>
      <c r="H311" s="72">
        <v>0</v>
      </c>
      <c r="I311" s="72">
        <f>[4]TAB_DIN_FNC!G309</f>
        <v>0</v>
      </c>
      <c r="J311" s="72">
        <f>[4]TAB_DIN_FNC!H309</f>
        <v>0</v>
      </c>
      <c r="K311" s="70">
        <v>0</v>
      </c>
      <c r="L311" s="70">
        <f t="shared" ref="L311:L338" si="18">SUM(B311:K311)</f>
        <v>0</v>
      </c>
      <c r="N311" s="69" t="s">
        <v>13</v>
      </c>
      <c r="O311" s="5">
        <f>B311/$L$338</f>
        <v>0</v>
      </c>
      <c r="P311" s="5">
        <f t="shared" ref="P311:X326" si="19">C311/$L$338</f>
        <v>0</v>
      </c>
      <c r="Q311" s="5">
        <f t="shared" si="19"/>
        <v>0</v>
      </c>
      <c r="R311" s="5">
        <f t="shared" si="19"/>
        <v>0</v>
      </c>
      <c r="S311" s="5">
        <f t="shared" si="19"/>
        <v>0</v>
      </c>
      <c r="T311" s="5">
        <f t="shared" si="19"/>
        <v>0</v>
      </c>
      <c r="U311" s="5">
        <f t="shared" si="19"/>
        <v>0</v>
      </c>
      <c r="V311" s="5">
        <f t="shared" si="19"/>
        <v>0</v>
      </c>
      <c r="W311" s="5">
        <f t="shared" si="19"/>
        <v>0</v>
      </c>
      <c r="X311" s="5">
        <f t="shared" si="19"/>
        <v>0</v>
      </c>
    </row>
    <row r="312" spans="1:24" x14ac:dyDescent="0.25">
      <c r="A312" s="69" t="s">
        <v>14</v>
      </c>
      <c r="B312" s="72">
        <f>[4]TAB_DIN_FNC!B310</f>
        <v>0</v>
      </c>
      <c r="C312" s="72">
        <f>[4]TAB_DIN_FNC!C310</f>
        <v>245514.86807324583</v>
      </c>
      <c r="D312" s="72">
        <f>[4]TAB_DIN_FNC!D310</f>
        <v>0</v>
      </c>
      <c r="E312" s="72">
        <v>0</v>
      </c>
      <c r="F312" s="72">
        <f>[4]TAB_DIN_FNC!E310</f>
        <v>0</v>
      </c>
      <c r="G312" s="72">
        <f>[4]TAB_DIN_FNC!F310</f>
        <v>0</v>
      </c>
      <c r="H312" s="72">
        <v>0</v>
      </c>
      <c r="I312" s="72">
        <f>[4]TAB_DIN_FNC!G310</f>
        <v>0</v>
      </c>
      <c r="J312" s="72">
        <f>[4]TAB_DIN_FNC!H310</f>
        <v>0</v>
      </c>
      <c r="K312" s="70">
        <v>0</v>
      </c>
      <c r="L312" s="70">
        <f t="shared" si="18"/>
        <v>245514.86807324583</v>
      </c>
      <c r="N312" s="69" t="s">
        <v>14</v>
      </c>
      <c r="O312" s="5">
        <f t="shared" ref="O312:X338" si="20">B312/$L$338</f>
        <v>0</v>
      </c>
      <c r="P312" s="5">
        <f t="shared" si="19"/>
        <v>4.8040174728550544E-2</v>
      </c>
      <c r="Q312" s="5">
        <f t="shared" si="19"/>
        <v>0</v>
      </c>
      <c r="R312" s="5">
        <f t="shared" si="19"/>
        <v>0</v>
      </c>
      <c r="S312" s="5">
        <f t="shared" si="19"/>
        <v>0</v>
      </c>
      <c r="T312" s="5">
        <f t="shared" si="19"/>
        <v>0</v>
      </c>
      <c r="U312" s="5">
        <f t="shared" si="19"/>
        <v>0</v>
      </c>
      <c r="V312" s="5">
        <f t="shared" si="19"/>
        <v>0</v>
      </c>
      <c r="W312" s="5">
        <f t="shared" si="19"/>
        <v>0</v>
      </c>
      <c r="X312" s="5">
        <f t="shared" si="19"/>
        <v>0</v>
      </c>
    </row>
    <row r="313" spans="1:24" x14ac:dyDescent="0.25">
      <c r="A313" s="69" t="s">
        <v>15</v>
      </c>
      <c r="B313" s="72">
        <f>[4]TAB_DIN_FNC!B311</f>
        <v>0</v>
      </c>
      <c r="C313" s="72">
        <f>[4]TAB_DIN_FNC!C311</f>
        <v>0</v>
      </c>
      <c r="D313" s="72">
        <f>[4]TAB_DIN_FNC!D311</f>
        <v>0</v>
      </c>
      <c r="E313" s="72">
        <v>0</v>
      </c>
      <c r="F313" s="72">
        <f>[4]TAB_DIN_FNC!E311</f>
        <v>0</v>
      </c>
      <c r="G313" s="72">
        <f>[4]TAB_DIN_FNC!F311</f>
        <v>0</v>
      </c>
      <c r="H313" s="72">
        <v>0</v>
      </c>
      <c r="I313" s="72">
        <f>[4]TAB_DIN_FNC!G311</f>
        <v>0</v>
      </c>
      <c r="J313" s="72">
        <f>[4]TAB_DIN_FNC!H311</f>
        <v>0</v>
      </c>
      <c r="K313" s="70">
        <v>0</v>
      </c>
      <c r="L313" s="70">
        <f t="shared" si="18"/>
        <v>0</v>
      </c>
      <c r="N313" s="69" t="s">
        <v>15</v>
      </c>
      <c r="O313" s="5">
        <f t="shared" si="20"/>
        <v>0</v>
      </c>
      <c r="P313" s="5">
        <f t="shared" si="19"/>
        <v>0</v>
      </c>
      <c r="Q313" s="5">
        <f t="shared" si="19"/>
        <v>0</v>
      </c>
      <c r="R313" s="5">
        <f t="shared" si="19"/>
        <v>0</v>
      </c>
      <c r="S313" s="5">
        <f t="shared" si="19"/>
        <v>0</v>
      </c>
      <c r="T313" s="5">
        <f t="shared" si="19"/>
        <v>0</v>
      </c>
      <c r="U313" s="5">
        <f t="shared" si="19"/>
        <v>0</v>
      </c>
      <c r="V313" s="5">
        <f t="shared" si="19"/>
        <v>0</v>
      </c>
      <c r="W313" s="5">
        <f t="shared" si="19"/>
        <v>0</v>
      </c>
      <c r="X313" s="5">
        <f t="shared" si="19"/>
        <v>0</v>
      </c>
    </row>
    <row r="314" spans="1:24" x14ac:dyDescent="0.25">
      <c r="A314" s="69" t="s">
        <v>16</v>
      </c>
      <c r="B314" s="72">
        <f>[4]TAB_DIN_FNC!B312</f>
        <v>0</v>
      </c>
      <c r="C314" s="72">
        <f>[4]TAB_DIN_FNC!C312</f>
        <v>197659.04893523463</v>
      </c>
      <c r="D314" s="72">
        <f>[4]TAB_DIN_FNC!D312</f>
        <v>0</v>
      </c>
      <c r="E314" s="72">
        <v>0</v>
      </c>
      <c r="F314" s="72">
        <f>[4]TAB_DIN_FNC!E312</f>
        <v>0</v>
      </c>
      <c r="G314" s="72">
        <f>[4]TAB_DIN_FNC!F312</f>
        <v>0</v>
      </c>
      <c r="H314" s="72">
        <v>0</v>
      </c>
      <c r="I314" s="72">
        <f>[4]TAB_DIN_FNC!G312</f>
        <v>0</v>
      </c>
      <c r="J314" s="72">
        <f>[4]TAB_DIN_FNC!H312</f>
        <v>0</v>
      </c>
      <c r="K314" s="72">
        <v>0</v>
      </c>
      <c r="L314" s="70">
        <f t="shared" si="18"/>
        <v>197659.04893523463</v>
      </c>
      <c r="N314" s="69" t="s">
        <v>16</v>
      </c>
      <c r="O314" s="5">
        <f t="shared" si="20"/>
        <v>0</v>
      </c>
      <c r="P314" s="5">
        <f t="shared" si="19"/>
        <v>3.8676171924117139E-2</v>
      </c>
      <c r="Q314" s="5">
        <f t="shared" si="19"/>
        <v>0</v>
      </c>
      <c r="R314" s="5">
        <f t="shared" si="19"/>
        <v>0</v>
      </c>
      <c r="S314" s="5">
        <f t="shared" si="19"/>
        <v>0</v>
      </c>
      <c r="T314" s="5">
        <f t="shared" si="19"/>
        <v>0</v>
      </c>
      <c r="U314" s="5">
        <f t="shared" si="19"/>
        <v>0</v>
      </c>
      <c r="V314" s="5">
        <f t="shared" si="19"/>
        <v>0</v>
      </c>
      <c r="W314" s="5">
        <f t="shared" si="19"/>
        <v>0</v>
      </c>
      <c r="X314" s="5">
        <f t="shared" si="19"/>
        <v>0</v>
      </c>
    </row>
    <row r="315" spans="1:24" x14ac:dyDescent="0.25">
      <c r="A315" s="69" t="s">
        <v>17</v>
      </c>
      <c r="B315" s="72">
        <f>[4]TAB_DIN_FNC!B313</f>
        <v>0</v>
      </c>
      <c r="C315" s="72">
        <f>[4]TAB_DIN_FNC!C313</f>
        <v>0</v>
      </c>
      <c r="D315" s="72">
        <f>[4]TAB_DIN_FNC!D313</f>
        <v>0</v>
      </c>
      <c r="E315" s="72">
        <v>0</v>
      </c>
      <c r="F315" s="72">
        <f>[4]TAB_DIN_FNC!E313</f>
        <v>0</v>
      </c>
      <c r="G315" s="72">
        <f>[4]TAB_DIN_FNC!F313</f>
        <v>0</v>
      </c>
      <c r="H315" s="72">
        <v>0</v>
      </c>
      <c r="I315" s="72">
        <f>[4]TAB_DIN_FNC!G313</f>
        <v>0</v>
      </c>
      <c r="J315" s="72">
        <f>[4]TAB_DIN_FNC!H313</f>
        <v>0</v>
      </c>
      <c r="K315" s="70">
        <v>0</v>
      </c>
      <c r="L315" s="70">
        <f t="shared" si="18"/>
        <v>0</v>
      </c>
      <c r="N315" s="69" t="s">
        <v>17</v>
      </c>
      <c r="O315" s="5">
        <f t="shared" si="20"/>
        <v>0</v>
      </c>
      <c r="P315" s="5">
        <f t="shared" si="19"/>
        <v>0</v>
      </c>
      <c r="Q315" s="5">
        <f t="shared" si="19"/>
        <v>0</v>
      </c>
      <c r="R315" s="5">
        <f t="shared" si="19"/>
        <v>0</v>
      </c>
      <c r="S315" s="5">
        <f t="shared" si="19"/>
        <v>0</v>
      </c>
      <c r="T315" s="5">
        <f t="shared" si="19"/>
        <v>0</v>
      </c>
      <c r="U315" s="5">
        <f t="shared" si="19"/>
        <v>0</v>
      </c>
      <c r="V315" s="5">
        <f t="shared" si="19"/>
        <v>0</v>
      </c>
      <c r="W315" s="5">
        <f t="shared" si="19"/>
        <v>0</v>
      </c>
      <c r="X315" s="5">
        <f t="shared" si="19"/>
        <v>0</v>
      </c>
    </row>
    <row r="316" spans="1:24" x14ac:dyDescent="0.25">
      <c r="A316" s="69" t="s">
        <v>18</v>
      </c>
      <c r="B316" s="72">
        <f>[4]TAB_DIN_FNC!B314</f>
        <v>0</v>
      </c>
      <c r="C316" s="72">
        <f>[4]TAB_DIN_FNC!C314</f>
        <v>257368.55330108677</v>
      </c>
      <c r="D316" s="72">
        <f>[4]TAB_DIN_FNC!D314</f>
        <v>0</v>
      </c>
      <c r="E316" s="72">
        <v>0</v>
      </c>
      <c r="F316" s="72">
        <f>[4]TAB_DIN_FNC!E314</f>
        <v>0</v>
      </c>
      <c r="G316" s="72">
        <f>[4]TAB_DIN_FNC!F314</f>
        <v>0</v>
      </c>
      <c r="H316" s="72">
        <v>0</v>
      </c>
      <c r="I316" s="72">
        <f>[4]TAB_DIN_FNC!G314</f>
        <v>0</v>
      </c>
      <c r="J316" s="72">
        <f>[4]TAB_DIN_FNC!H314</f>
        <v>0</v>
      </c>
      <c r="K316" s="70">
        <v>0</v>
      </c>
      <c r="L316" s="70">
        <f t="shared" si="18"/>
        <v>257368.55330108677</v>
      </c>
      <c r="N316" s="69" t="s">
        <v>18</v>
      </c>
      <c r="O316" s="5">
        <f t="shared" si="20"/>
        <v>0</v>
      </c>
      <c r="P316" s="5">
        <f t="shared" si="19"/>
        <v>5.0359598859527524E-2</v>
      </c>
      <c r="Q316" s="5">
        <f t="shared" si="19"/>
        <v>0</v>
      </c>
      <c r="R316" s="5">
        <f t="shared" si="19"/>
        <v>0</v>
      </c>
      <c r="S316" s="5">
        <f t="shared" si="19"/>
        <v>0</v>
      </c>
      <c r="T316" s="5">
        <f t="shared" si="19"/>
        <v>0</v>
      </c>
      <c r="U316" s="5">
        <f t="shared" si="19"/>
        <v>0</v>
      </c>
      <c r="V316" s="5">
        <f t="shared" si="19"/>
        <v>0</v>
      </c>
      <c r="W316" s="5">
        <f t="shared" si="19"/>
        <v>0</v>
      </c>
      <c r="X316" s="5">
        <f t="shared" si="19"/>
        <v>0</v>
      </c>
    </row>
    <row r="317" spans="1:24" x14ac:dyDescent="0.25">
      <c r="A317" s="69" t="s">
        <v>19</v>
      </c>
      <c r="B317" s="72">
        <f>[4]TAB_DIN_FNC!B315</f>
        <v>0</v>
      </c>
      <c r="C317" s="72">
        <f>[4]TAB_DIN_FNC!C315</f>
        <v>257368.55330108677</v>
      </c>
      <c r="D317" s="72">
        <f>[4]TAB_DIN_FNC!D315</f>
        <v>0</v>
      </c>
      <c r="E317" s="72">
        <v>0</v>
      </c>
      <c r="F317" s="72">
        <f>[4]TAB_DIN_FNC!E315</f>
        <v>0</v>
      </c>
      <c r="G317" s="72">
        <f>[4]TAB_DIN_FNC!F315</f>
        <v>0</v>
      </c>
      <c r="H317" s="72">
        <v>0</v>
      </c>
      <c r="I317" s="72">
        <f>[4]TAB_DIN_FNC!G315</f>
        <v>0</v>
      </c>
      <c r="J317" s="72">
        <f>[4]TAB_DIN_FNC!H315</f>
        <v>0</v>
      </c>
      <c r="K317" s="70">
        <v>0</v>
      </c>
      <c r="L317" s="70">
        <f t="shared" si="18"/>
        <v>257368.55330108677</v>
      </c>
      <c r="N317" s="69" t="s">
        <v>19</v>
      </c>
      <c r="O317" s="5">
        <f t="shared" si="20"/>
        <v>0</v>
      </c>
      <c r="P317" s="5">
        <f t="shared" si="19"/>
        <v>5.0359598859527524E-2</v>
      </c>
      <c r="Q317" s="5">
        <f t="shared" si="19"/>
        <v>0</v>
      </c>
      <c r="R317" s="5">
        <f t="shared" si="19"/>
        <v>0</v>
      </c>
      <c r="S317" s="5">
        <f t="shared" si="19"/>
        <v>0</v>
      </c>
      <c r="T317" s="5">
        <f t="shared" si="19"/>
        <v>0</v>
      </c>
      <c r="U317" s="5">
        <f t="shared" si="19"/>
        <v>0</v>
      </c>
      <c r="V317" s="5">
        <f t="shared" si="19"/>
        <v>0</v>
      </c>
      <c r="W317" s="5">
        <f t="shared" si="19"/>
        <v>0</v>
      </c>
      <c r="X317" s="5">
        <f t="shared" si="19"/>
        <v>0</v>
      </c>
    </row>
    <row r="318" spans="1:24" x14ac:dyDescent="0.25">
      <c r="A318" s="69" t="s">
        <v>20</v>
      </c>
      <c r="B318" s="72">
        <f>[4]TAB_DIN_FNC!B316</f>
        <v>0</v>
      </c>
      <c r="C318" s="72">
        <f>[4]TAB_DIN_FNC!C316</f>
        <v>257368.55330108677</v>
      </c>
      <c r="D318" s="72">
        <f>[4]TAB_DIN_FNC!D316</f>
        <v>0</v>
      </c>
      <c r="E318" s="72">
        <v>0</v>
      </c>
      <c r="F318" s="72">
        <f>[4]TAB_DIN_FNC!E316</f>
        <v>0</v>
      </c>
      <c r="G318" s="72">
        <f>[4]TAB_DIN_FNC!F316</f>
        <v>0</v>
      </c>
      <c r="H318" s="72">
        <v>0</v>
      </c>
      <c r="I318" s="72">
        <f>[4]TAB_DIN_FNC!G316</f>
        <v>0</v>
      </c>
      <c r="J318" s="72">
        <f>[4]TAB_DIN_FNC!H316</f>
        <v>0</v>
      </c>
      <c r="K318" s="70">
        <v>0</v>
      </c>
      <c r="L318" s="70">
        <f t="shared" si="18"/>
        <v>257368.55330108677</v>
      </c>
      <c r="N318" s="69" t="s">
        <v>20</v>
      </c>
      <c r="O318" s="5">
        <f t="shared" si="20"/>
        <v>0</v>
      </c>
      <c r="P318" s="5">
        <f t="shared" si="19"/>
        <v>5.0359598859527524E-2</v>
      </c>
      <c r="Q318" s="5">
        <f t="shared" si="19"/>
        <v>0</v>
      </c>
      <c r="R318" s="5">
        <f t="shared" si="19"/>
        <v>0</v>
      </c>
      <c r="S318" s="5">
        <f t="shared" si="19"/>
        <v>0</v>
      </c>
      <c r="T318" s="5">
        <f t="shared" si="19"/>
        <v>0</v>
      </c>
      <c r="U318" s="5">
        <f t="shared" si="19"/>
        <v>0</v>
      </c>
      <c r="V318" s="5">
        <f t="shared" si="19"/>
        <v>0</v>
      </c>
      <c r="W318" s="5">
        <f t="shared" si="19"/>
        <v>0</v>
      </c>
      <c r="X318" s="5">
        <f t="shared" si="19"/>
        <v>0</v>
      </c>
    </row>
    <row r="319" spans="1:24" x14ac:dyDescent="0.25">
      <c r="A319" s="69" t="s">
        <v>21</v>
      </c>
      <c r="B319" s="72">
        <f>[4]TAB_DIN_FNC!B317</f>
        <v>0</v>
      </c>
      <c r="C319" s="72">
        <f>[4]TAB_DIN_FNC!C317</f>
        <v>257368.55330108677</v>
      </c>
      <c r="D319" s="72">
        <f>[4]TAB_DIN_FNC!D317</f>
        <v>0</v>
      </c>
      <c r="E319" s="72">
        <v>0</v>
      </c>
      <c r="F319" s="72">
        <f>[4]TAB_DIN_FNC!E317</f>
        <v>0</v>
      </c>
      <c r="G319" s="72">
        <f>[4]TAB_DIN_FNC!F317</f>
        <v>0</v>
      </c>
      <c r="H319" s="72">
        <v>0</v>
      </c>
      <c r="I319" s="72">
        <f>[4]TAB_DIN_FNC!G317</f>
        <v>0</v>
      </c>
      <c r="J319" s="72">
        <f>[4]TAB_DIN_FNC!H317</f>
        <v>0</v>
      </c>
      <c r="K319" s="70">
        <v>0</v>
      </c>
      <c r="L319" s="70">
        <f t="shared" si="18"/>
        <v>257368.55330108677</v>
      </c>
      <c r="N319" s="69" t="s">
        <v>21</v>
      </c>
      <c r="O319" s="5">
        <f t="shared" si="20"/>
        <v>0</v>
      </c>
      <c r="P319" s="5">
        <f t="shared" si="19"/>
        <v>5.0359598859527524E-2</v>
      </c>
      <c r="Q319" s="5">
        <f t="shared" si="19"/>
        <v>0</v>
      </c>
      <c r="R319" s="5">
        <f t="shared" si="19"/>
        <v>0</v>
      </c>
      <c r="S319" s="5">
        <f t="shared" si="19"/>
        <v>0</v>
      </c>
      <c r="T319" s="5">
        <f t="shared" si="19"/>
        <v>0</v>
      </c>
      <c r="U319" s="5">
        <f t="shared" si="19"/>
        <v>0</v>
      </c>
      <c r="V319" s="5">
        <f t="shared" si="19"/>
        <v>0</v>
      </c>
      <c r="W319" s="5">
        <f t="shared" si="19"/>
        <v>0</v>
      </c>
      <c r="X319" s="5">
        <f t="shared" si="19"/>
        <v>0</v>
      </c>
    </row>
    <row r="320" spans="1:24" x14ac:dyDescent="0.25">
      <c r="A320" s="69" t="s">
        <v>22</v>
      </c>
      <c r="B320" s="72">
        <f>[4]TAB_DIN_FNC!B318</f>
        <v>0</v>
      </c>
      <c r="C320" s="72">
        <f>[4]TAB_DIN_FNC!C318</f>
        <v>205894.84264086941</v>
      </c>
      <c r="D320" s="72">
        <f>[4]TAB_DIN_FNC!D318</f>
        <v>0</v>
      </c>
      <c r="E320" s="72">
        <v>0</v>
      </c>
      <c r="F320" s="72">
        <f>[4]TAB_DIN_FNC!E318</f>
        <v>0</v>
      </c>
      <c r="G320" s="72">
        <f>[4]TAB_DIN_FNC!F318</f>
        <v>0</v>
      </c>
      <c r="H320" s="72">
        <v>0</v>
      </c>
      <c r="I320" s="72">
        <f>[4]TAB_DIN_FNC!G318</f>
        <v>0</v>
      </c>
      <c r="J320" s="72">
        <f>[4]TAB_DIN_FNC!H318</f>
        <v>0</v>
      </c>
      <c r="K320" s="70">
        <v>0</v>
      </c>
      <c r="L320" s="70">
        <f t="shared" si="18"/>
        <v>205894.84264086941</v>
      </c>
      <c r="N320" s="69" t="s">
        <v>22</v>
      </c>
      <c r="O320" s="5">
        <f t="shared" si="20"/>
        <v>0</v>
      </c>
      <c r="P320" s="5">
        <f t="shared" si="19"/>
        <v>4.0287679087622021E-2</v>
      </c>
      <c r="Q320" s="5">
        <f t="shared" si="19"/>
        <v>0</v>
      </c>
      <c r="R320" s="5">
        <f t="shared" si="19"/>
        <v>0</v>
      </c>
      <c r="S320" s="5">
        <f t="shared" si="19"/>
        <v>0</v>
      </c>
      <c r="T320" s="5">
        <f t="shared" si="19"/>
        <v>0</v>
      </c>
      <c r="U320" s="5">
        <f t="shared" si="19"/>
        <v>0</v>
      </c>
      <c r="V320" s="5">
        <f t="shared" si="19"/>
        <v>0</v>
      </c>
      <c r="W320" s="5">
        <f t="shared" si="19"/>
        <v>0</v>
      </c>
      <c r="X320" s="5">
        <f t="shared" si="19"/>
        <v>0</v>
      </c>
    </row>
    <row r="321" spans="1:24" x14ac:dyDescent="0.25">
      <c r="A321" s="69" t="s">
        <v>23</v>
      </c>
      <c r="B321" s="72">
        <f>[4]TAB_DIN_FNC!B319</f>
        <v>0</v>
      </c>
      <c r="C321" s="72">
        <f>[4]TAB_DIN_FNC!C319</f>
        <v>350021.23248947802</v>
      </c>
      <c r="D321" s="72">
        <f>[4]TAB_DIN_FNC!D319</f>
        <v>0</v>
      </c>
      <c r="E321" s="72">
        <v>0</v>
      </c>
      <c r="F321" s="72">
        <f>[4]TAB_DIN_FNC!E319</f>
        <v>0</v>
      </c>
      <c r="G321" s="72">
        <f>[4]TAB_DIN_FNC!F319</f>
        <v>0</v>
      </c>
      <c r="H321" s="72">
        <v>0</v>
      </c>
      <c r="I321" s="72">
        <f>[4]TAB_DIN_FNC!G319</f>
        <v>0</v>
      </c>
      <c r="J321" s="72">
        <f>[4]TAB_DIN_FNC!H319</f>
        <v>0</v>
      </c>
      <c r="K321" s="72">
        <v>0</v>
      </c>
      <c r="L321" s="70">
        <f t="shared" si="18"/>
        <v>350021.23248947802</v>
      </c>
      <c r="N321" s="69" t="s">
        <v>23</v>
      </c>
      <c r="O321" s="5">
        <f t="shared" si="20"/>
        <v>0</v>
      </c>
      <c r="P321" s="5">
        <f t="shared" si="19"/>
        <v>6.8489054448957434E-2</v>
      </c>
      <c r="Q321" s="5">
        <f t="shared" si="19"/>
        <v>0</v>
      </c>
      <c r="R321" s="5">
        <f t="shared" si="19"/>
        <v>0</v>
      </c>
      <c r="S321" s="5">
        <f t="shared" si="19"/>
        <v>0</v>
      </c>
      <c r="T321" s="5">
        <f t="shared" si="19"/>
        <v>0</v>
      </c>
      <c r="U321" s="5">
        <f t="shared" si="19"/>
        <v>0</v>
      </c>
      <c r="V321" s="5">
        <f t="shared" si="19"/>
        <v>0</v>
      </c>
      <c r="W321" s="5">
        <f t="shared" si="19"/>
        <v>0</v>
      </c>
      <c r="X321" s="5">
        <f t="shared" si="19"/>
        <v>0</v>
      </c>
    </row>
    <row r="322" spans="1:24" x14ac:dyDescent="0.25">
      <c r="A322" s="69" t="s">
        <v>24</v>
      </c>
      <c r="B322" s="72">
        <f>[4]TAB_DIN_FNC!B320</f>
        <v>0</v>
      </c>
      <c r="C322" s="72">
        <f>[4]TAB_DIN_FNC!C320</f>
        <v>0</v>
      </c>
      <c r="D322" s="72">
        <f>[4]TAB_DIN_FNC!D320</f>
        <v>0</v>
      </c>
      <c r="E322" s="72">
        <v>0</v>
      </c>
      <c r="F322" s="72">
        <f>[4]TAB_DIN_FNC!E320</f>
        <v>0</v>
      </c>
      <c r="G322" s="72">
        <f>[4]TAB_DIN_FNC!F320</f>
        <v>0</v>
      </c>
      <c r="H322" s="72">
        <v>0</v>
      </c>
      <c r="I322" s="72">
        <f>[4]TAB_DIN_FNC!G320</f>
        <v>0</v>
      </c>
      <c r="J322" s="72">
        <f>[4]TAB_DIN_FNC!H320</f>
        <v>0</v>
      </c>
      <c r="K322" s="72">
        <v>0</v>
      </c>
      <c r="L322" s="70">
        <f t="shared" si="18"/>
        <v>0</v>
      </c>
      <c r="N322" s="69" t="s">
        <v>24</v>
      </c>
      <c r="O322" s="5">
        <f t="shared" si="20"/>
        <v>0</v>
      </c>
      <c r="P322" s="5">
        <f t="shared" si="19"/>
        <v>0</v>
      </c>
      <c r="Q322" s="5">
        <f t="shared" si="19"/>
        <v>0</v>
      </c>
      <c r="R322" s="5">
        <f t="shared" si="19"/>
        <v>0</v>
      </c>
      <c r="S322" s="5">
        <f t="shared" si="19"/>
        <v>0</v>
      </c>
      <c r="T322" s="5">
        <f t="shared" si="19"/>
        <v>0</v>
      </c>
      <c r="U322" s="5">
        <f t="shared" si="19"/>
        <v>0</v>
      </c>
      <c r="V322" s="5">
        <f t="shared" si="19"/>
        <v>0</v>
      </c>
      <c r="W322" s="5">
        <f t="shared" si="19"/>
        <v>0</v>
      </c>
      <c r="X322" s="5">
        <f t="shared" si="19"/>
        <v>0</v>
      </c>
    </row>
    <row r="323" spans="1:24" x14ac:dyDescent="0.25">
      <c r="A323" s="69" t="s">
        <v>25</v>
      </c>
      <c r="B323" s="72">
        <f>[4]TAB_DIN_FNC!B321</f>
        <v>0</v>
      </c>
      <c r="C323" s="72">
        <f>[4]TAB_DIN_FNC!C321</f>
        <v>205894.84264086941</v>
      </c>
      <c r="D323" s="72">
        <f>[4]TAB_DIN_FNC!D321</f>
        <v>0</v>
      </c>
      <c r="E323" s="72">
        <v>0</v>
      </c>
      <c r="F323" s="72">
        <f>[4]TAB_DIN_FNC!E321</f>
        <v>0</v>
      </c>
      <c r="G323" s="72">
        <f>[4]TAB_DIN_FNC!F321</f>
        <v>0</v>
      </c>
      <c r="H323" s="72">
        <v>0</v>
      </c>
      <c r="I323" s="72">
        <f>[4]TAB_DIN_FNC!G321</f>
        <v>0</v>
      </c>
      <c r="J323" s="72">
        <f>[4]TAB_DIN_FNC!H321</f>
        <v>0</v>
      </c>
      <c r="K323" s="70">
        <v>0</v>
      </c>
      <c r="L323" s="70">
        <f t="shared" si="18"/>
        <v>205894.84264086941</v>
      </c>
      <c r="N323" s="69" t="s">
        <v>25</v>
      </c>
      <c r="O323" s="5">
        <f t="shared" si="20"/>
        <v>0</v>
      </c>
      <c r="P323" s="5">
        <f t="shared" si="19"/>
        <v>4.0287679087622021E-2</v>
      </c>
      <c r="Q323" s="5">
        <f t="shared" si="19"/>
        <v>0</v>
      </c>
      <c r="R323" s="5">
        <f t="shared" si="19"/>
        <v>0</v>
      </c>
      <c r="S323" s="5">
        <f t="shared" si="19"/>
        <v>0</v>
      </c>
      <c r="T323" s="5">
        <f t="shared" si="19"/>
        <v>0</v>
      </c>
      <c r="U323" s="5">
        <f t="shared" si="19"/>
        <v>0</v>
      </c>
      <c r="V323" s="5">
        <f t="shared" si="19"/>
        <v>0</v>
      </c>
      <c r="W323" s="5">
        <f t="shared" si="19"/>
        <v>0</v>
      </c>
      <c r="X323" s="5">
        <f t="shared" si="19"/>
        <v>0</v>
      </c>
    </row>
    <row r="324" spans="1:24" x14ac:dyDescent="0.25">
      <c r="A324" s="69" t="s">
        <v>26</v>
      </c>
      <c r="B324" s="72">
        <f>[4]TAB_DIN_FNC!B322</f>
        <v>0</v>
      </c>
      <c r="C324" s="72">
        <f>[4]TAB_DIN_FNC!C322</f>
        <v>243543.94998680823</v>
      </c>
      <c r="D324" s="72">
        <f>[4]TAB_DIN_FNC!D322</f>
        <v>0</v>
      </c>
      <c r="E324" s="72">
        <v>0</v>
      </c>
      <c r="F324" s="72">
        <f>[4]TAB_DIN_FNC!E322</f>
        <v>0</v>
      </c>
      <c r="G324" s="72">
        <f>[4]TAB_DIN_FNC!F322</f>
        <v>0</v>
      </c>
      <c r="H324" s="72">
        <v>0</v>
      </c>
      <c r="I324" s="72">
        <f>[4]TAB_DIN_FNC!G322</f>
        <v>0</v>
      </c>
      <c r="J324" s="72">
        <f>[4]TAB_DIN_FNC!H322</f>
        <v>0</v>
      </c>
      <c r="K324" s="70">
        <v>0</v>
      </c>
      <c r="L324" s="70">
        <f t="shared" si="18"/>
        <v>243543.94998680823</v>
      </c>
      <c r="N324" s="69" t="s">
        <v>26</v>
      </c>
      <c r="O324" s="5">
        <f t="shared" si="20"/>
        <v>0</v>
      </c>
      <c r="P324" s="5">
        <f t="shared" si="19"/>
        <v>4.7654522934868236E-2</v>
      </c>
      <c r="Q324" s="5">
        <f t="shared" si="19"/>
        <v>0</v>
      </c>
      <c r="R324" s="5">
        <f t="shared" si="19"/>
        <v>0</v>
      </c>
      <c r="S324" s="5">
        <f t="shared" si="19"/>
        <v>0</v>
      </c>
      <c r="T324" s="5">
        <f t="shared" si="19"/>
        <v>0</v>
      </c>
      <c r="U324" s="5">
        <f t="shared" si="19"/>
        <v>0</v>
      </c>
      <c r="V324" s="5">
        <f t="shared" si="19"/>
        <v>0</v>
      </c>
      <c r="W324" s="5">
        <f t="shared" si="19"/>
        <v>0</v>
      </c>
      <c r="X324" s="5">
        <f t="shared" si="19"/>
        <v>0</v>
      </c>
    </row>
    <row r="325" spans="1:24" x14ac:dyDescent="0.25">
      <c r="A325" s="69" t="s">
        <v>27</v>
      </c>
      <c r="B325" s="72">
        <f>[4]TAB_DIN_FNC!B323</f>
        <v>0</v>
      </c>
      <c r="C325" s="72">
        <f>[4]TAB_DIN_FNC!C323</f>
        <v>360315.97462152148</v>
      </c>
      <c r="D325" s="72">
        <f>[4]TAB_DIN_FNC!D323</f>
        <v>0</v>
      </c>
      <c r="E325" s="72">
        <v>0</v>
      </c>
      <c r="F325" s="72">
        <f>[4]TAB_DIN_FNC!E323</f>
        <v>0</v>
      </c>
      <c r="G325" s="72">
        <f>[4]TAB_DIN_FNC!F323</f>
        <v>0</v>
      </c>
      <c r="H325" s="72">
        <v>0</v>
      </c>
      <c r="I325" s="72">
        <f>[4]TAB_DIN_FNC!G323</f>
        <v>0</v>
      </c>
      <c r="J325" s="72">
        <f>[4]TAB_DIN_FNC!H323</f>
        <v>0</v>
      </c>
      <c r="K325" s="70">
        <v>0</v>
      </c>
      <c r="L325" s="70">
        <f t="shared" si="18"/>
        <v>360315.97462152148</v>
      </c>
      <c r="N325" s="69" t="s">
        <v>27</v>
      </c>
      <c r="O325" s="5">
        <f t="shared" si="20"/>
        <v>0</v>
      </c>
      <c r="P325" s="5">
        <f t="shared" si="19"/>
        <v>7.0503438403338545E-2</v>
      </c>
      <c r="Q325" s="5">
        <f t="shared" si="19"/>
        <v>0</v>
      </c>
      <c r="R325" s="5">
        <f t="shared" si="19"/>
        <v>0</v>
      </c>
      <c r="S325" s="5">
        <f t="shared" si="19"/>
        <v>0</v>
      </c>
      <c r="T325" s="5">
        <f t="shared" si="19"/>
        <v>0</v>
      </c>
      <c r="U325" s="5">
        <f t="shared" si="19"/>
        <v>0</v>
      </c>
      <c r="V325" s="5">
        <f t="shared" si="19"/>
        <v>0</v>
      </c>
      <c r="W325" s="5">
        <f t="shared" si="19"/>
        <v>0</v>
      </c>
      <c r="X325" s="5">
        <f t="shared" si="19"/>
        <v>0</v>
      </c>
    </row>
    <row r="326" spans="1:24" x14ac:dyDescent="0.25">
      <c r="A326" s="69" t="s">
        <v>28</v>
      </c>
      <c r="B326" s="72">
        <f>[4]TAB_DIN_FNC!B324</f>
        <v>0</v>
      </c>
      <c r="C326" s="72">
        <f>[4]TAB_DIN_FNC!C324</f>
        <v>257368.55330108677</v>
      </c>
      <c r="D326" s="72">
        <f>[4]TAB_DIN_FNC!D324</f>
        <v>0</v>
      </c>
      <c r="E326" s="72">
        <v>0</v>
      </c>
      <c r="F326" s="72">
        <f>[4]TAB_DIN_FNC!E324</f>
        <v>0</v>
      </c>
      <c r="G326" s="72">
        <f>[4]TAB_DIN_FNC!F324</f>
        <v>0</v>
      </c>
      <c r="H326" s="72">
        <v>0</v>
      </c>
      <c r="I326" s="72">
        <f>[4]TAB_DIN_FNC!G324</f>
        <v>0</v>
      </c>
      <c r="J326" s="72">
        <f>[4]TAB_DIN_FNC!H324</f>
        <v>0</v>
      </c>
      <c r="K326" s="70">
        <v>0</v>
      </c>
      <c r="L326" s="70">
        <f t="shared" si="18"/>
        <v>257368.55330108677</v>
      </c>
      <c r="N326" s="69" t="s">
        <v>28</v>
      </c>
      <c r="O326" s="5">
        <f t="shared" si="20"/>
        <v>0</v>
      </c>
      <c r="P326" s="5">
        <f t="shared" si="19"/>
        <v>5.0359598859527524E-2</v>
      </c>
      <c r="Q326" s="5">
        <f t="shared" si="19"/>
        <v>0</v>
      </c>
      <c r="R326" s="5">
        <f t="shared" si="19"/>
        <v>0</v>
      </c>
      <c r="S326" s="5">
        <f t="shared" si="19"/>
        <v>0</v>
      </c>
      <c r="T326" s="5">
        <f t="shared" si="19"/>
        <v>0</v>
      </c>
      <c r="U326" s="5">
        <f t="shared" si="19"/>
        <v>0</v>
      </c>
      <c r="V326" s="5">
        <f t="shared" si="19"/>
        <v>0</v>
      </c>
      <c r="W326" s="5">
        <f t="shared" si="19"/>
        <v>0</v>
      </c>
      <c r="X326" s="5">
        <f t="shared" si="19"/>
        <v>0</v>
      </c>
    </row>
    <row r="327" spans="1:24" x14ac:dyDescent="0.25">
      <c r="A327" s="69" t="s">
        <v>29</v>
      </c>
      <c r="B327" s="72">
        <f>[4]TAB_DIN_FNC!B325</f>
        <v>0</v>
      </c>
      <c r="C327" s="72">
        <f>[4]TAB_DIN_FNC!C325</f>
        <v>205894.84264086941</v>
      </c>
      <c r="D327" s="72">
        <f>[4]TAB_DIN_FNC!D325</f>
        <v>0</v>
      </c>
      <c r="E327" s="72">
        <v>0</v>
      </c>
      <c r="F327" s="72">
        <f>[4]TAB_DIN_FNC!E325</f>
        <v>0</v>
      </c>
      <c r="G327" s="72">
        <f>[4]TAB_DIN_FNC!F325</f>
        <v>0</v>
      </c>
      <c r="H327" s="72">
        <v>0</v>
      </c>
      <c r="I327" s="72">
        <f>[4]TAB_DIN_FNC!G325</f>
        <v>0</v>
      </c>
      <c r="J327" s="72">
        <f>[4]TAB_DIN_FNC!H325</f>
        <v>0</v>
      </c>
      <c r="K327" s="70">
        <v>0</v>
      </c>
      <c r="L327" s="70">
        <f t="shared" si="18"/>
        <v>205894.84264086941</v>
      </c>
      <c r="N327" s="69" t="s">
        <v>29</v>
      </c>
      <c r="O327" s="5">
        <f t="shared" si="20"/>
        <v>0</v>
      </c>
      <c r="P327" s="5">
        <f t="shared" si="20"/>
        <v>4.0287679087622021E-2</v>
      </c>
      <c r="Q327" s="5">
        <f t="shared" si="20"/>
        <v>0</v>
      </c>
      <c r="R327" s="5">
        <f t="shared" si="20"/>
        <v>0</v>
      </c>
      <c r="S327" s="5">
        <f t="shared" si="20"/>
        <v>0</v>
      </c>
      <c r="T327" s="5">
        <f t="shared" si="20"/>
        <v>0</v>
      </c>
      <c r="U327" s="5">
        <f t="shared" si="20"/>
        <v>0</v>
      </c>
      <c r="V327" s="5">
        <f t="shared" si="20"/>
        <v>0</v>
      </c>
      <c r="W327" s="5">
        <f t="shared" si="20"/>
        <v>0</v>
      </c>
      <c r="X327" s="5">
        <f t="shared" si="20"/>
        <v>0</v>
      </c>
    </row>
    <row r="328" spans="1:24" x14ac:dyDescent="0.25">
      <c r="A328" s="69" t="s">
        <v>30</v>
      </c>
      <c r="B328" s="72">
        <f>[4]TAB_DIN_FNC!B326</f>
        <v>0</v>
      </c>
      <c r="C328" s="72">
        <f>[4]TAB_DIN_FNC!C326</f>
        <v>247073.8111690433</v>
      </c>
      <c r="D328" s="72">
        <f>[4]TAB_DIN_FNC!D326</f>
        <v>0</v>
      </c>
      <c r="E328" s="72">
        <v>0</v>
      </c>
      <c r="F328" s="72">
        <f>[4]TAB_DIN_FNC!E326</f>
        <v>0</v>
      </c>
      <c r="G328" s="72">
        <f>[4]TAB_DIN_FNC!F326</f>
        <v>0</v>
      </c>
      <c r="H328" s="72">
        <v>0</v>
      </c>
      <c r="I328" s="72">
        <f>[4]TAB_DIN_FNC!G326</f>
        <v>0</v>
      </c>
      <c r="J328" s="72">
        <f>[4]TAB_DIN_FNC!H326</f>
        <v>0</v>
      </c>
      <c r="K328" s="70">
        <v>0</v>
      </c>
      <c r="L328" s="70">
        <f t="shared" si="18"/>
        <v>247073.8111690433</v>
      </c>
      <c r="N328" s="69" t="s">
        <v>30</v>
      </c>
      <c r="O328" s="5">
        <f t="shared" si="20"/>
        <v>0</v>
      </c>
      <c r="P328" s="5">
        <f t="shared" si="20"/>
        <v>4.8345214905146427E-2</v>
      </c>
      <c r="Q328" s="5">
        <f t="shared" si="20"/>
        <v>0</v>
      </c>
      <c r="R328" s="5">
        <f t="shared" si="20"/>
        <v>0</v>
      </c>
      <c r="S328" s="5">
        <f t="shared" si="20"/>
        <v>0</v>
      </c>
      <c r="T328" s="5">
        <f t="shared" si="20"/>
        <v>0</v>
      </c>
      <c r="U328" s="5">
        <f t="shared" si="20"/>
        <v>0</v>
      </c>
      <c r="V328" s="5">
        <f t="shared" si="20"/>
        <v>0</v>
      </c>
      <c r="W328" s="5">
        <f t="shared" si="20"/>
        <v>0</v>
      </c>
      <c r="X328" s="5">
        <f t="shared" si="20"/>
        <v>0</v>
      </c>
    </row>
    <row r="329" spans="1:24" x14ac:dyDescent="0.25">
      <c r="A329" s="69" t="s">
        <v>31</v>
      </c>
      <c r="B329" s="72">
        <f>[4]TAB_DIN_FNC!B327</f>
        <v>0</v>
      </c>
      <c r="C329" s="72">
        <f>[4]TAB_DIN_FNC!C327</f>
        <v>123536.90558452165</v>
      </c>
      <c r="D329" s="72">
        <f>[4]TAB_DIN_FNC!D327</f>
        <v>0</v>
      </c>
      <c r="E329" s="72">
        <v>0</v>
      </c>
      <c r="F329" s="72">
        <f>[4]TAB_DIN_FNC!E327</f>
        <v>0</v>
      </c>
      <c r="G329" s="72">
        <f>[4]TAB_DIN_FNC!F327</f>
        <v>0</v>
      </c>
      <c r="H329" s="72">
        <v>0</v>
      </c>
      <c r="I329" s="72">
        <f>[4]TAB_DIN_FNC!G327</f>
        <v>0</v>
      </c>
      <c r="J329" s="72">
        <f>[4]TAB_DIN_FNC!H327</f>
        <v>0</v>
      </c>
      <c r="K329" s="70">
        <v>0</v>
      </c>
      <c r="L329" s="70">
        <f t="shared" si="18"/>
        <v>123536.90558452165</v>
      </c>
      <c r="N329" s="69" t="s">
        <v>31</v>
      </c>
      <c r="O329" s="5">
        <f t="shared" si="20"/>
        <v>0</v>
      </c>
      <c r="P329" s="5">
        <f t="shared" si="20"/>
        <v>2.4172607452573214E-2</v>
      </c>
      <c r="Q329" s="5">
        <f t="shared" si="20"/>
        <v>0</v>
      </c>
      <c r="R329" s="5">
        <f t="shared" si="20"/>
        <v>0</v>
      </c>
      <c r="S329" s="5">
        <f t="shared" si="20"/>
        <v>0</v>
      </c>
      <c r="T329" s="5">
        <f t="shared" si="20"/>
        <v>0</v>
      </c>
      <c r="U329" s="5">
        <f t="shared" si="20"/>
        <v>0</v>
      </c>
      <c r="V329" s="5">
        <f t="shared" si="20"/>
        <v>0</v>
      </c>
      <c r="W329" s="5">
        <f t="shared" si="20"/>
        <v>0</v>
      </c>
      <c r="X329" s="5">
        <f t="shared" si="20"/>
        <v>0</v>
      </c>
    </row>
    <row r="330" spans="1:24" x14ac:dyDescent="0.25">
      <c r="A330" s="69" t="s">
        <v>32</v>
      </c>
      <c r="B330" s="72">
        <f>[4]TAB_DIN_FNC!B328</f>
        <v>0</v>
      </c>
      <c r="C330" s="72">
        <f>[4]TAB_DIN_FNC!C328</f>
        <v>380905.45888560842</v>
      </c>
      <c r="D330" s="72">
        <f>[4]TAB_DIN_FNC!D328</f>
        <v>0</v>
      </c>
      <c r="E330" s="72">
        <v>0</v>
      </c>
      <c r="F330" s="72">
        <f>[4]TAB_DIN_FNC!E328</f>
        <v>0</v>
      </c>
      <c r="G330" s="72">
        <f>[4]TAB_DIN_FNC!F328</f>
        <v>0</v>
      </c>
      <c r="H330" s="72">
        <v>0</v>
      </c>
      <c r="I330" s="72">
        <f>[4]TAB_DIN_FNC!G328</f>
        <v>0</v>
      </c>
      <c r="J330" s="72">
        <f>[4]TAB_DIN_FNC!H328</f>
        <v>0</v>
      </c>
      <c r="K330" s="70">
        <v>0</v>
      </c>
      <c r="L330" s="70">
        <f t="shared" si="18"/>
        <v>380905.45888560842</v>
      </c>
      <c r="N330" s="69" t="s">
        <v>32</v>
      </c>
      <c r="O330" s="5">
        <f t="shared" si="20"/>
        <v>0</v>
      </c>
      <c r="P330" s="5">
        <f t="shared" si="20"/>
        <v>7.4532206312100738E-2</v>
      </c>
      <c r="Q330" s="5">
        <f t="shared" si="20"/>
        <v>0</v>
      </c>
      <c r="R330" s="5">
        <f t="shared" si="20"/>
        <v>0</v>
      </c>
      <c r="S330" s="5">
        <f t="shared" si="20"/>
        <v>0</v>
      </c>
      <c r="T330" s="5">
        <f t="shared" si="20"/>
        <v>0</v>
      </c>
      <c r="U330" s="5">
        <f t="shared" si="20"/>
        <v>0</v>
      </c>
      <c r="V330" s="5">
        <f t="shared" si="20"/>
        <v>0</v>
      </c>
      <c r="W330" s="5">
        <f t="shared" si="20"/>
        <v>0</v>
      </c>
      <c r="X330" s="5">
        <f t="shared" si="20"/>
        <v>0</v>
      </c>
    </row>
    <row r="331" spans="1:24" x14ac:dyDescent="0.25">
      <c r="A331" s="69" t="s">
        <v>33</v>
      </c>
      <c r="B331" s="72">
        <f>[4]TAB_DIN_FNC!B329</f>
        <v>0</v>
      </c>
      <c r="C331" s="72">
        <f>[4]TAB_DIN_FNC!C329</f>
        <v>0</v>
      </c>
      <c r="D331" s="72">
        <f>[4]TAB_DIN_FNC!D329</f>
        <v>0</v>
      </c>
      <c r="E331" s="72">
        <v>0</v>
      </c>
      <c r="F331" s="72">
        <f>[4]TAB_DIN_FNC!E329</f>
        <v>0</v>
      </c>
      <c r="G331" s="72">
        <f>[4]TAB_DIN_FNC!F329</f>
        <v>0</v>
      </c>
      <c r="H331" s="72">
        <v>0</v>
      </c>
      <c r="I331" s="72">
        <f>[4]TAB_DIN_FNC!G329</f>
        <v>0</v>
      </c>
      <c r="J331" s="72">
        <f>[4]TAB_DIN_FNC!H329</f>
        <v>0</v>
      </c>
      <c r="K331" s="70">
        <v>0</v>
      </c>
      <c r="L331" s="70">
        <f t="shared" si="18"/>
        <v>0</v>
      </c>
      <c r="N331" s="69" t="s">
        <v>33</v>
      </c>
      <c r="O331" s="5">
        <f t="shared" si="20"/>
        <v>0</v>
      </c>
      <c r="P331" s="5">
        <f t="shared" si="20"/>
        <v>0</v>
      </c>
      <c r="Q331" s="5">
        <f t="shared" si="20"/>
        <v>0</v>
      </c>
      <c r="R331" s="5">
        <f t="shared" si="20"/>
        <v>0</v>
      </c>
      <c r="S331" s="5">
        <f t="shared" si="20"/>
        <v>0</v>
      </c>
      <c r="T331" s="5">
        <f t="shared" si="20"/>
        <v>0</v>
      </c>
      <c r="U331" s="5">
        <f t="shared" si="20"/>
        <v>0</v>
      </c>
      <c r="V331" s="5">
        <f t="shared" si="20"/>
        <v>0</v>
      </c>
      <c r="W331" s="5">
        <f t="shared" si="20"/>
        <v>0</v>
      </c>
      <c r="X331" s="5">
        <f t="shared" si="20"/>
        <v>0</v>
      </c>
    </row>
    <row r="332" spans="1:24" x14ac:dyDescent="0.25">
      <c r="A332" s="69" t="s">
        <v>34</v>
      </c>
      <c r="B332" s="72">
        <f>[4]TAB_DIN_FNC!B330</f>
        <v>0</v>
      </c>
      <c r="C332" s="72">
        <f>[4]TAB_DIN_FNC!C330</f>
        <v>450909.70538350404</v>
      </c>
      <c r="D332" s="72">
        <f>[4]TAB_DIN_FNC!D330</f>
        <v>0</v>
      </c>
      <c r="E332" s="72">
        <v>0</v>
      </c>
      <c r="F332" s="72">
        <f>[4]TAB_DIN_FNC!E330</f>
        <v>0</v>
      </c>
      <c r="G332" s="72">
        <f>[4]TAB_DIN_FNC!F330</f>
        <v>0</v>
      </c>
      <c r="H332" s="72">
        <v>0</v>
      </c>
      <c r="I332" s="72">
        <f>[4]TAB_DIN_FNC!G330</f>
        <v>0</v>
      </c>
      <c r="J332" s="72">
        <f>[4]TAB_DIN_FNC!H330</f>
        <v>0</v>
      </c>
      <c r="K332" s="70">
        <v>0</v>
      </c>
      <c r="L332" s="70">
        <f t="shared" si="18"/>
        <v>450909.70538350404</v>
      </c>
      <c r="N332" s="69" t="s">
        <v>34</v>
      </c>
      <c r="O332" s="5">
        <f t="shared" si="20"/>
        <v>0</v>
      </c>
      <c r="P332" s="5">
        <f t="shared" si="20"/>
        <v>8.8230017201892233E-2</v>
      </c>
      <c r="Q332" s="5">
        <f t="shared" si="20"/>
        <v>0</v>
      </c>
      <c r="R332" s="5">
        <f t="shared" si="20"/>
        <v>0</v>
      </c>
      <c r="S332" s="5">
        <f t="shared" si="20"/>
        <v>0</v>
      </c>
      <c r="T332" s="5">
        <f t="shared" si="20"/>
        <v>0</v>
      </c>
      <c r="U332" s="5">
        <f t="shared" si="20"/>
        <v>0</v>
      </c>
      <c r="V332" s="5">
        <f t="shared" si="20"/>
        <v>0</v>
      </c>
      <c r="W332" s="5">
        <f t="shared" si="20"/>
        <v>0</v>
      </c>
      <c r="X332" s="5">
        <f t="shared" si="20"/>
        <v>0</v>
      </c>
    </row>
    <row r="333" spans="1:24" x14ac:dyDescent="0.25">
      <c r="A333" s="69" t="s">
        <v>35</v>
      </c>
      <c r="B333" s="72">
        <f>[4]TAB_DIN_FNC!B331</f>
        <v>0</v>
      </c>
      <c r="C333" s="72">
        <f>[4]TAB_DIN_FNC!C331</f>
        <v>359533.57421948615</v>
      </c>
      <c r="D333" s="72">
        <f>[4]TAB_DIN_FNC!D331</f>
        <v>0</v>
      </c>
      <c r="E333" s="72">
        <v>0</v>
      </c>
      <c r="F333" s="72">
        <f>[4]TAB_DIN_FNC!E331</f>
        <v>0</v>
      </c>
      <c r="G333" s="72">
        <f>[4]TAB_DIN_FNC!F331</f>
        <v>0</v>
      </c>
      <c r="H333" s="72">
        <v>0</v>
      </c>
      <c r="I333" s="72">
        <f>[4]TAB_DIN_FNC!G331</f>
        <v>0</v>
      </c>
      <c r="J333" s="72">
        <f>[4]TAB_DIN_FNC!H331</f>
        <v>0</v>
      </c>
      <c r="K333" s="70">
        <v>0</v>
      </c>
      <c r="L333" s="70">
        <f t="shared" si="18"/>
        <v>359533.57421948615</v>
      </c>
      <c r="N333" s="69" t="s">
        <v>35</v>
      </c>
      <c r="O333" s="5">
        <f t="shared" si="20"/>
        <v>0</v>
      </c>
      <c r="P333" s="5">
        <f t="shared" si="20"/>
        <v>7.0350345222805574E-2</v>
      </c>
      <c r="Q333" s="5">
        <f t="shared" si="20"/>
        <v>0</v>
      </c>
      <c r="R333" s="5">
        <f t="shared" si="20"/>
        <v>0</v>
      </c>
      <c r="S333" s="5">
        <f t="shared" si="20"/>
        <v>0</v>
      </c>
      <c r="T333" s="5">
        <f t="shared" si="20"/>
        <v>0</v>
      </c>
      <c r="U333" s="5">
        <f t="shared" si="20"/>
        <v>0</v>
      </c>
      <c r="V333" s="5">
        <f t="shared" si="20"/>
        <v>0</v>
      </c>
      <c r="W333" s="5">
        <f t="shared" si="20"/>
        <v>0</v>
      </c>
      <c r="X333" s="5">
        <f t="shared" si="20"/>
        <v>0</v>
      </c>
    </row>
    <row r="334" spans="1:24" x14ac:dyDescent="0.25">
      <c r="A334" s="69" t="s">
        <v>36</v>
      </c>
      <c r="B334" s="72">
        <f>[4]TAB_DIN_FNC!B332</f>
        <v>0</v>
      </c>
      <c r="C334" s="72">
        <f>[4]TAB_DIN_FNC!C332</f>
        <v>0</v>
      </c>
      <c r="D334" s="72">
        <f>[4]TAB_DIN_FNC!D332</f>
        <v>0</v>
      </c>
      <c r="E334" s="72">
        <v>0</v>
      </c>
      <c r="F334" s="72">
        <f>[4]TAB_DIN_FNC!E332</f>
        <v>0</v>
      </c>
      <c r="G334" s="72">
        <f>[4]TAB_DIN_FNC!F332</f>
        <v>0</v>
      </c>
      <c r="H334" s="72">
        <v>0</v>
      </c>
      <c r="I334" s="72">
        <f>[4]TAB_DIN_FNC!G332</f>
        <v>0</v>
      </c>
      <c r="J334" s="72">
        <f>[4]TAB_DIN_FNC!H332</f>
        <v>0</v>
      </c>
      <c r="K334" s="72">
        <v>0</v>
      </c>
      <c r="L334" s="70">
        <f t="shared" si="18"/>
        <v>0</v>
      </c>
      <c r="N334" s="69" t="s">
        <v>36</v>
      </c>
      <c r="O334" s="5">
        <f t="shared" si="20"/>
        <v>0</v>
      </c>
      <c r="P334" s="5">
        <f t="shared" si="20"/>
        <v>0</v>
      </c>
      <c r="Q334" s="5">
        <f t="shared" si="20"/>
        <v>0</v>
      </c>
      <c r="R334" s="5">
        <f t="shared" si="20"/>
        <v>0</v>
      </c>
      <c r="S334" s="5">
        <f t="shared" si="20"/>
        <v>0</v>
      </c>
      <c r="T334" s="5">
        <f t="shared" si="20"/>
        <v>0</v>
      </c>
      <c r="U334" s="5">
        <f t="shared" si="20"/>
        <v>0</v>
      </c>
      <c r="V334" s="5">
        <f t="shared" si="20"/>
        <v>0</v>
      </c>
      <c r="W334" s="5">
        <f t="shared" si="20"/>
        <v>0</v>
      </c>
      <c r="X334" s="5">
        <f t="shared" si="20"/>
        <v>0</v>
      </c>
    </row>
    <row r="335" spans="1:24" x14ac:dyDescent="0.25">
      <c r="A335" s="69" t="s">
        <v>37</v>
      </c>
      <c r="B335" s="72">
        <f>[4]TAB_DIN_FNC!B333</f>
        <v>0</v>
      </c>
      <c r="C335" s="72">
        <f>[4]TAB_DIN_FNC!C333</f>
        <v>0</v>
      </c>
      <c r="D335" s="72">
        <f>[4]TAB_DIN_FNC!D333</f>
        <v>0</v>
      </c>
      <c r="E335" s="72">
        <v>0</v>
      </c>
      <c r="F335" s="72">
        <f>[4]TAB_DIN_FNC!E333</f>
        <v>0</v>
      </c>
      <c r="G335" s="72">
        <f>[4]TAB_DIN_FNC!F333</f>
        <v>0</v>
      </c>
      <c r="H335" s="72">
        <v>0</v>
      </c>
      <c r="I335" s="72">
        <f>[4]TAB_DIN_FNC!G333</f>
        <v>0</v>
      </c>
      <c r="J335" s="72">
        <f>[4]TAB_DIN_FNC!H333</f>
        <v>0</v>
      </c>
      <c r="K335" s="70">
        <v>0</v>
      </c>
      <c r="L335" s="70">
        <f t="shared" si="18"/>
        <v>0</v>
      </c>
      <c r="N335" s="69" t="s">
        <v>37</v>
      </c>
      <c r="O335" s="5">
        <f t="shared" si="20"/>
        <v>0</v>
      </c>
      <c r="P335" s="5">
        <f t="shared" si="20"/>
        <v>0</v>
      </c>
      <c r="Q335" s="5">
        <f t="shared" si="20"/>
        <v>0</v>
      </c>
      <c r="R335" s="5">
        <f t="shared" si="20"/>
        <v>0</v>
      </c>
      <c r="S335" s="5">
        <f t="shared" si="20"/>
        <v>0</v>
      </c>
      <c r="T335" s="5">
        <f t="shared" si="20"/>
        <v>0</v>
      </c>
      <c r="U335" s="5">
        <f t="shared" si="20"/>
        <v>0</v>
      </c>
      <c r="V335" s="5">
        <f t="shared" si="20"/>
        <v>0</v>
      </c>
      <c r="W335" s="5">
        <f t="shared" si="20"/>
        <v>0</v>
      </c>
      <c r="X335" s="5">
        <f t="shared" si="20"/>
        <v>0</v>
      </c>
    </row>
    <row r="336" spans="1:24" x14ac:dyDescent="0.25">
      <c r="A336" s="69" t="s">
        <v>38</v>
      </c>
      <c r="B336" s="72">
        <f>[4]TAB_DIN_FNC!B334</f>
        <v>0</v>
      </c>
      <c r="C336" s="72">
        <f>[4]TAB_DIN_FNC!C334</f>
        <v>0</v>
      </c>
      <c r="D336" s="72">
        <f>[4]TAB_DIN_FNC!D334</f>
        <v>0</v>
      </c>
      <c r="E336" s="72">
        <v>0</v>
      </c>
      <c r="F336" s="72">
        <f>[4]TAB_DIN_FNC!E334</f>
        <v>0</v>
      </c>
      <c r="G336" s="72">
        <f>[4]TAB_DIN_FNC!F334</f>
        <v>0</v>
      </c>
      <c r="H336" s="72">
        <v>0</v>
      </c>
      <c r="I336" s="72">
        <f>[4]TAB_DIN_FNC!G334</f>
        <v>0</v>
      </c>
      <c r="J336" s="72">
        <f>[4]TAB_DIN_FNC!H334</f>
        <v>0</v>
      </c>
      <c r="K336" s="70">
        <v>0</v>
      </c>
      <c r="L336" s="70">
        <f t="shared" si="18"/>
        <v>0</v>
      </c>
      <c r="N336" s="69" t="s">
        <v>38</v>
      </c>
      <c r="O336" s="5">
        <f t="shared" si="20"/>
        <v>0</v>
      </c>
      <c r="P336" s="5">
        <f t="shared" si="20"/>
        <v>0</v>
      </c>
      <c r="Q336" s="5">
        <f t="shared" si="20"/>
        <v>0</v>
      </c>
      <c r="R336" s="5">
        <f t="shared" si="20"/>
        <v>0</v>
      </c>
      <c r="S336" s="5">
        <f t="shared" si="20"/>
        <v>0</v>
      </c>
      <c r="T336" s="5">
        <f t="shared" si="20"/>
        <v>0</v>
      </c>
      <c r="U336" s="5">
        <f t="shared" si="20"/>
        <v>0</v>
      </c>
      <c r="V336" s="5">
        <f t="shared" si="20"/>
        <v>0</v>
      </c>
      <c r="W336" s="5">
        <f t="shared" si="20"/>
        <v>0</v>
      </c>
      <c r="X336" s="5">
        <f t="shared" si="20"/>
        <v>0</v>
      </c>
    </row>
    <row r="337" spans="1:24" x14ac:dyDescent="0.25">
      <c r="A337" s="69" t="s">
        <v>39</v>
      </c>
      <c r="B337" s="72">
        <f>[4]TAB_DIN_FNC!B335</f>
        <v>0</v>
      </c>
      <c r="C337" s="72">
        <f>[4]TAB_DIN_FNC!C335</f>
        <v>247073.8111690433</v>
      </c>
      <c r="D337" s="72">
        <f>[4]TAB_DIN_FNC!D335</f>
        <v>0</v>
      </c>
      <c r="E337" s="72">
        <v>0</v>
      </c>
      <c r="F337" s="72">
        <f>[4]TAB_DIN_FNC!E335</f>
        <v>0</v>
      </c>
      <c r="G337" s="72">
        <f>[4]TAB_DIN_FNC!F335</f>
        <v>0</v>
      </c>
      <c r="H337" s="72">
        <v>0</v>
      </c>
      <c r="I337" s="72">
        <f>[4]TAB_DIN_FNC!G335</f>
        <v>0</v>
      </c>
      <c r="J337" s="72">
        <f>[4]TAB_DIN_FNC!H335</f>
        <v>0</v>
      </c>
      <c r="K337" s="70">
        <v>0</v>
      </c>
      <c r="L337" s="70">
        <f t="shared" si="18"/>
        <v>247073.8111690433</v>
      </c>
      <c r="N337" s="69" t="s">
        <v>39</v>
      </c>
      <c r="O337" s="5">
        <f t="shared" si="20"/>
        <v>0</v>
      </c>
      <c r="P337" s="5">
        <f t="shared" si="20"/>
        <v>4.8345214905146427E-2</v>
      </c>
      <c r="Q337" s="5">
        <f t="shared" si="20"/>
        <v>0</v>
      </c>
      <c r="R337" s="5">
        <f t="shared" si="20"/>
        <v>0</v>
      </c>
      <c r="S337" s="5">
        <f t="shared" si="20"/>
        <v>0</v>
      </c>
      <c r="T337" s="5">
        <f t="shared" si="20"/>
        <v>0</v>
      </c>
      <c r="U337" s="5">
        <f t="shared" si="20"/>
        <v>0</v>
      </c>
      <c r="V337" s="5">
        <f t="shared" si="20"/>
        <v>0</v>
      </c>
      <c r="W337" s="5">
        <f t="shared" si="20"/>
        <v>0</v>
      </c>
      <c r="X337" s="5">
        <f t="shared" si="20"/>
        <v>0</v>
      </c>
    </row>
    <row r="338" spans="1:24" x14ac:dyDescent="0.25">
      <c r="A338" s="18" t="s">
        <v>40</v>
      </c>
      <c r="B338" s="71">
        <f t="shared" ref="B338:K338" si="21">SUM(B311:B337)</f>
        <v>0</v>
      </c>
      <c r="C338" s="71">
        <f>SUM(C311:C337)</f>
        <v>5110615.634945536</v>
      </c>
      <c r="D338" s="71">
        <f t="shared" si="21"/>
        <v>0</v>
      </c>
      <c r="E338" s="71">
        <f t="shared" si="21"/>
        <v>0</v>
      </c>
      <c r="F338" s="71">
        <f t="shared" si="21"/>
        <v>0</v>
      </c>
      <c r="G338" s="71">
        <f>SUM(G311:G337)</f>
        <v>0</v>
      </c>
      <c r="H338" s="71">
        <f t="shared" si="21"/>
        <v>0</v>
      </c>
      <c r="I338" s="71">
        <f t="shared" si="21"/>
        <v>0</v>
      </c>
      <c r="J338" s="71">
        <f t="shared" si="21"/>
        <v>0</v>
      </c>
      <c r="K338" s="71">
        <f t="shared" si="21"/>
        <v>0</v>
      </c>
      <c r="L338" s="70">
        <f t="shared" si="18"/>
        <v>5110615.634945536</v>
      </c>
      <c r="N338" s="69" t="s">
        <v>40</v>
      </c>
      <c r="O338" s="5">
        <f t="shared" si="20"/>
        <v>0</v>
      </c>
      <c r="P338" s="5">
        <f t="shared" si="20"/>
        <v>1</v>
      </c>
      <c r="Q338" s="5">
        <f t="shared" si="20"/>
        <v>0</v>
      </c>
      <c r="R338" s="5">
        <f t="shared" si="20"/>
        <v>0</v>
      </c>
      <c r="S338" s="5">
        <f t="shared" si="20"/>
        <v>0</v>
      </c>
      <c r="T338" s="5">
        <f t="shared" si="20"/>
        <v>0</v>
      </c>
      <c r="U338" s="5">
        <f t="shared" si="20"/>
        <v>0</v>
      </c>
      <c r="V338" s="5">
        <f t="shared" si="20"/>
        <v>0</v>
      </c>
      <c r="W338" s="5">
        <f t="shared" si="20"/>
        <v>0</v>
      </c>
      <c r="X338" s="5">
        <f t="shared" si="20"/>
        <v>0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U31"/>
  <sheetViews>
    <sheetView workbookViewId="0">
      <selection activeCell="A4" sqref="A4"/>
    </sheetView>
  </sheetViews>
  <sheetFormatPr defaultColWidth="9.140625" defaultRowHeight="15" x14ac:dyDescent="0.25"/>
  <cols>
    <col min="1" max="1" width="9.140625" style="17"/>
    <col min="2" max="10" width="15.28515625" style="17" bestFit="1" customWidth="1"/>
    <col min="11" max="12" width="9.140625" style="17"/>
    <col min="13" max="21" width="16.85546875" style="17" bestFit="1" customWidth="1"/>
    <col min="22" max="16384" width="9.140625" style="17"/>
  </cols>
  <sheetData>
    <row r="1" spans="1:21" x14ac:dyDescent="0.25">
      <c r="A1" s="84" t="s">
        <v>41</v>
      </c>
      <c r="B1" s="84" t="s">
        <v>42</v>
      </c>
      <c r="C1" s="84"/>
      <c r="D1" s="18"/>
      <c r="E1" s="18"/>
      <c r="F1" s="18"/>
      <c r="G1" s="18"/>
      <c r="H1" s="18"/>
      <c r="I1" s="18"/>
      <c r="J1" s="18"/>
      <c r="K1" s="18"/>
      <c r="L1" s="84" t="s">
        <v>43</v>
      </c>
      <c r="M1" s="84" t="s">
        <v>42</v>
      </c>
      <c r="N1" s="84"/>
      <c r="O1" s="18"/>
      <c r="P1" s="18"/>
      <c r="Q1" s="18"/>
      <c r="R1" s="18"/>
      <c r="S1" s="18"/>
      <c r="T1" s="18"/>
    </row>
    <row r="2" spans="1:21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</row>
    <row r="3" spans="1:21" x14ac:dyDescent="0.25">
      <c r="A3" s="83"/>
      <c r="B3" s="79">
        <v>2007</v>
      </c>
      <c r="C3" s="79">
        <v>2008</v>
      </c>
      <c r="D3" s="79">
        <v>2009</v>
      </c>
      <c r="E3" s="79">
        <v>2010</v>
      </c>
      <c r="F3" s="79">
        <v>2011</v>
      </c>
      <c r="G3" s="79">
        <v>2012</v>
      </c>
      <c r="H3" s="79">
        <v>2013</v>
      </c>
      <c r="I3" s="79">
        <v>2014</v>
      </c>
      <c r="J3" s="79">
        <v>2015</v>
      </c>
      <c r="K3" s="18"/>
      <c r="L3" s="83"/>
      <c r="M3" s="79">
        <v>2007</v>
      </c>
      <c r="N3" s="79">
        <v>2008</v>
      </c>
      <c r="O3" s="79">
        <v>2009</v>
      </c>
      <c r="P3" s="79">
        <v>2010</v>
      </c>
      <c r="Q3" s="79">
        <v>2011</v>
      </c>
      <c r="R3" s="79">
        <v>2012</v>
      </c>
      <c r="S3" s="79">
        <v>2013</v>
      </c>
      <c r="T3" s="79">
        <v>2014</v>
      </c>
      <c r="U3" s="79">
        <v>2015</v>
      </c>
    </row>
    <row r="4" spans="1:21" ht="15.75" x14ac:dyDescent="0.25">
      <c r="A4" s="82" t="s">
        <v>2</v>
      </c>
      <c r="B4" s="81">
        <f>+'SCC X Ano = FNC'!$B32</f>
        <v>16214072.630254574</v>
      </c>
      <c r="C4" s="81">
        <f>+'SCC X Ano = FNC'!$B66</f>
        <v>11136255.283007955</v>
      </c>
      <c r="D4" s="81">
        <f>+'SCC X Ano = FNC'!$B100</f>
        <v>8807082.5744233634</v>
      </c>
      <c r="E4" s="81">
        <f>+'SCC X Ano = FNC'!$B134</f>
        <v>55006423.723785929</v>
      </c>
      <c r="F4" s="81">
        <f>+'SCC X Ano = FNC'!$B168</f>
        <v>0</v>
      </c>
      <c r="G4" s="81">
        <f>+'SCC X Ano = FNC'!$B202</f>
        <v>11064034.3598541</v>
      </c>
      <c r="H4" s="81">
        <f>+'SCC X Ano = FNC'!$B236</f>
        <v>0</v>
      </c>
      <c r="I4" s="81">
        <f>+'SCC X Ano = FNC'!$B270</f>
        <v>0</v>
      </c>
      <c r="J4" s="81">
        <f>+'SCC X Ano = FNC'!$B304</f>
        <v>0</v>
      </c>
      <c r="K4" s="18"/>
      <c r="L4" s="79" t="s">
        <v>13</v>
      </c>
      <c r="M4" s="78">
        <f>SUM('SCC X Ano = FNC'!$B5:$K5)</f>
        <v>11045107.480021745</v>
      </c>
      <c r="N4" s="78">
        <f>SUM('SCC X Ano = FNC'!$B39:$K39)</f>
        <v>1674022.6281257994</v>
      </c>
      <c r="O4" s="78">
        <f>SUM('SCC X Ano = FNC'!$B73:$K73)</f>
        <v>2002269.0381644291</v>
      </c>
      <c r="P4" s="78">
        <f>SUM('SCC X Ano = FNC'!$B107:$K107)</f>
        <v>3564363.4734161068</v>
      </c>
      <c r="Q4" s="78">
        <f>SUM('SCC X Ano = FNC'!$B141:$K141)</f>
        <v>0</v>
      </c>
      <c r="R4" s="78">
        <f>SUM('SCC X Ano = FNC'!$B175:$K175)</f>
        <v>1910365.8222048269</v>
      </c>
      <c r="S4" s="78">
        <f>SUM('SCC X Ano = FNC'!$B209:$K209)</f>
        <v>0</v>
      </c>
      <c r="T4" s="78">
        <f>SUM('SCC X Ano = FNC'!$B243:$K243)</f>
        <v>0</v>
      </c>
      <c r="U4" s="78">
        <f>SUM('SCC X Ano = FNC'!$B277:$K277)</f>
        <v>0</v>
      </c>
    </row>
    <row r="5" spans="1:21" ht="15.75" x14ac:dyDescent="0.25">
      <c r="A5" s="82" t="s">
        <v>3</v>
      </c>
      <c r="B5" s="81">
        <f>+'SCC X Ano = FNC'!$C32</f>
        <v>356387141.87928426</v>
      </c>
      <c r="C5" s="81">
        <f>+'SCC X Ano = FNC'!$C66</f>
        <v>151298886.86319703</v>
      </c>
      <c r="D5" s="81">
        <f>+'SCC X Ano = FNC'!$C100</f>
        <v>126374201.98305334</v>
      </c>
      <c r="E5" s="81">
        <f>+'SCC X Ano = FNC'!$C134</f>
        <v>182643418.7681165</v>
      </c>
      <c r="F5" s="81">
        <f>+'SCC X Ano = FNC'!$C168</f>
        <v>35314076.223437227</v>
      </c>
      <c r="G5" s="81">
        <f>+'SCC X Ano = FNC'!$C202</f>
        <v>13385146.773481622</v>
      </c>
      <c r="H5" s="81">
        <f>+'SCC X Ano = FNC'!$C236</f>
        <v>88352392.028374478</v>
      </c>
      <c r="I5" s="81">
        <f>+'SCC X Ano = FNC'!$C270</f>
        <v>19268114.339615159</v>
      </c>
      <c r="J5" s="81">
        <f>+'SCC X Ano = FNC'!$C304</f>
        <v>36346926.346055768</v>
      </c>
      <c r="K5" s="18"/>
      <c r="L5" s="79" t="s">
        <v>14</v>
      </c>
      <c r="M5" s="78">
        <f>SUM('SCC X Ano = FNC'!$B6:$K6)</f>
        <v>5250986.9087425042</v>
      </c>
      <c r="N5" s="78">
        <f>SUM('SCC X Ano = FNC'!$B40:$K40)</f>
        <v>2475606.1339429487</v>
      </c>
      <c r="O5" s="78">
        <f>SUM('SCC X Ano = FNC'!$B74:$K74)</f>
        <v>845948.76190681965</v>
      </c>
      <c r="P5" s="78">
        <f>SUM('SCC X Ano = FNC'!$B108:$K108)</f>
        <v>517604.44851981767</v>
      </c>
      <c r="Q5" s="78">
        <f>SUM('SCC X Ano = FNC'!$B142:$K142)</f>
        <v>144443.30190702551</v>
      </c>
      <c r="R5" s="78">
        <f>SUM('SCC X Ano = FNC'!$B176:$K176)</f>
        <v>0</v>
      </c>
      <c r="S5" s="78">
        <f>SUM('SCC X Ano = FNC'!$B210:$K210)</f>
        <v>0</v>
      </c>
      <c r="T5" s="78">
        <f>SUM('SCC X Ano = FNC'!$B244:$K244)</f>
        <v>356637.35099806398</v>
      </c>
      <c r="U5" s="78">
        <f>SUM('SCC X Ano = FNC'!$B278:$K278)</f>
        <v>2735457.8474595887</v>
      </c>
    </row>
    <row r="6" spans="1:21" ht="15.75" x14ac:dyDescent="0.25">
      <c r="A6" s="82" t="s">
        <v>4</v>
      </c>
      <c r="B6" s="81">
        <f>+'SCC X Ano = FNC'!$D32</f>
        <v>42021957.401682071</v>
      </c>
      <c r="C6" s="81">
        <f>+'SCC X Ano = FNC'!$D66</f>
        <v>227304213.05115697</v>
      </c>
      <c r="D6" s="81">
        <f>+'SCC X Ano = FNC'!$D100</f>
        <v>37595707.348055899</v>
      </c>
      <c r="E6" s="81">
        <f>+'SCC X Ano = FNC'!$D134</f>
        <v>75818609.70148015</v>
      </c>
      <c r="F6" s="81">
        <f>+'SCC X Ano = FNC'!$D168</f>
        <v>3671833.2915855255</v>
      </c>
      <c r="G6" s="81">
        <f>+'SCC X Ano = FNC'!$D202</f>
        <v>8397311.3872187342</v>
      </c>
      <c r="H6" s="81">
        <f>+'SCC X Ano = FNC'!$D236</f>
        <v>623418.14283729845</v>
      </c>
      <c r="I6" s="81">
        <f>+'SCC X Ano = FNC'!$D270</f>
        <v>477736.60072588711</v>
      </c>
      <c r="J6" s="81">
        <f>+'SCC X Ano = FNC'!$D304</f>
        <v>0</v>
      </c>
      <c r="K6" s="18"/>
      <c r="L6" s="79" t="s">
        <v>15</v>
      </c>
      <c r="M6" s="78">
        <f>SUM('SCC X Ano = FNC'!$B7:$K7)</f>
        <v>9769814.7389915902</v>
      </c>
      <c r="N6" s="78">
        <f>SUM('SCC X Ano = FNC'!$B41:$K41)</f>
        <v>169951.53585033494</v>
      </c>
      <c r="O6" s="78">
        <f>SUM('SCC X Ano = FNC'!$B75:$K75)</f>
        <v>463376.5871705566</v>
      </c>
      <c r="P6" s="78">
        <f>SUM('SCC X Ano = FNC'!$B109:$K109)</f>
        <v>0</v>
      </c>
      <c r="Q6" s="78">
        <f>SUM('SCC X Ano = FNC'!$B143:$K143)</f>
        <v>0</v>
      </c>
      <c r="R6" s="78">
        <f>SUM('SCC X Ano = FNC'!$B177:$K177)</f>
        <v>0</v>
      </c>
      <c r="S6" s="78">
        <f>SUM('SCC X Ano = FNC'!$B211:$K211)</f>
        <v>0</v>
      </c>
      <c r="T6" s="78">
        <f>SUM('SCC X Ano = FNC'!$B245:$K245)</f>
        <v>0</v>
      </c>
      <c r="U6" s="78">
        <f>SUM('SCC X Ano = FNC'!$B279:$K279)</f>
        <v>0</v>
      </c>
    </row>
    <row r="7" spans="1:21" ht="15.75" x14ac:dyDescent="0.25">
      <c r="A7" s="82" t="s">
        <v>5</v>
      </c>
      <c r="B7" s="81">
        <f>+'SCC X Ano = FNC'!$E32</f>
        <v>0</v>
      </c>
      <c r="C7" s="81">
        <f>+'SCC X Ano = FNC'!$E66</f>
        <v>0</v>
      </c>
      <c r="D7" s="81">
        <f>+'SCC X Ano = FNC'!$E100</f>
        <v>0</v>
      </c>
      <c r="E7" s="81">
        <f>+'SCC X Ano = FNC'!$E134</f>
        <v>0</v>
      </c>
      <c r="F7" s="81">
        <f>+'SCC X Ano = FNC'!$E168</f>
        <v>0</v>
      </c>
      <c r="G7" s="81">
        <f>+'SCC X Ano = FNC'!$E202</f>
        <v>0</v>
      </c>
      <c r="H7" s="81">
        <f>+'SCC X Ano = FNC'!$E236</f>
        <v>0</v>
      </c>
      <c r="I7" s="81">
        <f>+'SCC X Ano = FNC'!$E270</f>
        <v>0</v>
      </c>
      <c r="J7" s="81">
        <f>+'SCC X Ano = FNC'!$E304</f>
        <v>0</v>
      </c>
      <c r="K7" s="18"/>
      <c r="L7" s="79" t="s">
        <v>16</v>
      </c>
      <c r="M7" s="78">
        <f>SUM('SCC X Ano = FNC'!$B8:$K8)</f>
        <v>3203702.8576449146</v>
      </c>
      <c r="N7" s="78">
        <f>SUM('SCC X Ano = FNC'!$B42:$K42)</f>
        <v>0</v>
      </c>
      <c r="O7" s="78">
        <f>SUM('SCC X Ano = FNC'!$B76:$K76)</f>
        <v>162926.70641140777</v>
      </c>
      <c r="P7" s="78">
        <f>SUM('SCC X Ano = FNC'!$B110:$K110)</f>
        <v>315540.52544236509</v>
      </c>
      <c r="Q7" s="78">
        <f>SUM('SCC X Ano = FNC'!$B144:$K144)</f>
        <v>0</v>
      </c>
      <c r="R7" s="78">
        <f>SUM('SCC X Ano = FNC'!$B178:$K178)</f>
        <v>0</v>
      </c>
      <c r="S7" s="78">
        <f>SUM('SCC X Ano = FNC'!$B212:$K212)</f>
        <v>0</v>
      </c>
      <c r="T7" s="78">
        <f>SUM('SCC X Ano = FNC'!$B246:$K246)</f>
        <v>0</v>
      </c>
      <c r="U7" s="78">
        <f>SUM('SCC X Ano = FNC'!$B280:$K280)</f>
        <v>0</v>
      </c>
    </row>
    <row r="8" spans="1:21" ht="15.75" x14ac:dyDescent="0.25">
      <c r="A8" s="82" t="s">
        <v>6</v>
      </c>
      <c r="B8" s="81">
        <f>+'SCC X Ano = FNC'!$F32</f>
        <v>0</v>
      </c>
      <c r="C8" s="81">
        <f>+'SCC X Ano = FNC'!$F66</f>
        <v>1229088.1476573355</v>
      </c>
      <c r="D8" s="81">
        <f>+'SCC X Ano = FNC'!$F100</f>
        <v>260627.95429955691</v>
      </c>
      <c r="E8" s="81">
        <f>+'SCC X Ano = FNC'!$F134</f>
        <v>1810337.9538720045</v>
      </c>
      <c r="F8" s="81">
        <f>+'SCC X Ano = FNC'!$F168</f>
        <v>0</v>
      </c>
      <c r="G8" s="81">
        <f>+'SCC X Ano = FNC'!$F202</f>
        <v>0</v>
      </c>
      <c r="H8" s="81">
        <f>+'SCC X Ano = FNC'!$F236</f>
        <v>0</v>
      </c>
      <c r="I8" s="81">
        <f>+'SCC X Ano = FNC'!$F270</f>
        <v>0</v>
      </c>
      <c r="J8" s="81">
        <f>+'SCC X Ano = FNC'!$F304</f>
        <v>0</v>
      </c>
      <c r="K8" s="18"/>
      <c r="L8" s="79" t="s">
        <v>17</v>
      </c>
      <c r="M8" s="78">
        <f>SUM('SCC X Ano = FNC'!$B9:$K9)</f>
        <v>16102062.539152594</v>
      </c>
      <c r="N8" s="78">
        <f>SUM('SCC X Ano = FNC'!$B43:$K43)</f>
        <v>2166882.0820917706</v>
      </c>
      <c r="O8" s="78">
        <f>SUM('SCC X Ano = FNC'!$B77:$K77)</f>
        <v>3225948.7869458734</v>
      </c>
      <c r="P8" s="78">
        <f>SUM('SCC X Ano = FNC'!$B111:$K111)</f>
        <v>153836.9593446583</v>
      </c>
      <c r="Q8" s="78">
        <f>SUM('SCC X Ano = FNC'!$B145:$K145)</f>
        <v>0</v>
      </c>
      <c r="R8" s="78">
        <f>SUM('SCC X Ano = FNC'!$B179:$K179)</f>
        <v>545900.30146066856</v>
      </c>
      <c r="S8" s="78">
        <f>SUM('SCC X Ano = FNC'!$B213:$K213)</f>
        <v>0</v>
      </c>
      <c r="T8" s="78">
        <f>SUM('SCC X Ano = FNC'!$B247:$K247)</f>
        <v>726595.4983669389</v>
      </c>
      <c r="U8" s="78">
        <f>SUM('SCC X Ano = FNC'!$B281:$K281)</f>
        <v>0</v>
      </c>
    </row>
    <row r="9" spans="1:21" ht="15.75" x14ac:dyDescent="0.25">
      <c r="A9" s="82" t="s">
        <v>7</v>
      </c>
      <c r="B9" s="81">
        <f>+'SCC X Ano = FNC'!$G32</f>
        <v>5150759.7487776484</v>
      </c>
      <c r="C9" s="81">
        <f>+'SCC X Ano = FNC'!$G66</f>
        <v>166328.16910600581</v>
      </c>
      <c r="D9" s="81">
        <f>+'SCC X Ano = FNC'!$G100</f>
        <v>1541658.4576886187</v>
      </c>
      <c r="E9" s="81">
        <f>+'SCC X Ano = FNC'!$G134</f>
        <v>307094.72253738396</v>
      </c>
      <c r="F9" s="81">
        <f>+'SCC X Ano = FNC'!$G168</f>
        <v>0</v>
      </c>
      <c r="G9" s="81">
        <f>+'SCC X Ano = FNC'!$G202</f>
        <v>477662.76377808501</v>
      </c>
      <c r="H9" s="81">
        <f>+'SCC X Ano = FNC'!$G236</f>
        <v>0</v>
      </c>
      <c r="I9" s="81">
        <f>+'SCC X Ano = FNC'!$G270</f>
        <v>0</v>
      </c>
      <c r="J9" s="81">
        <f>+'SCC X Ano = FNC'!$G304</f>
        <v>0</v>
      </c>
      <c r="K9" s="18"/>
      <c r="L9" s="79" t="s">
        <v>18</v>
      </c>
      <c r="M9" s="78">
        <f>SUM('SCC X Ano = FNC'!$B10:$K10)</f>
        <v>7153307.203179433</v>
      </c>
      <c r="N9" s="78">
        <f>SUM('SCC X Ano = FNC'!$B44:$K44)</f>
        <v>4039098.7922955137</v>
      </c>
      <c r="O9" s="78">
        <f>SUM('SCC X Ano = FNC'!$B78:$K78)</f>
        <v>2128147.9548536413</v>
      </c>
      <c r="P9" s="78">
        <f>SUM('SCC X Ano = FNC'!$B112:$K112)</f>
        <v>1230695.6747572664</v>
      </c>
      <c r="Q9" s="78">
        <f>SUM('SCC X Ano = FNC'!$B146:$K146)</f>
        <v>0</v>
      </c>
      <c r="R9" s="78">
        <f>SUM('SCC X Ano = FNC'!$B180:$K180)</f>
        <v>0</v>
      </c>
      <c r="S9" s="78">
        <f>SUM('SCC X Ano = FNC'!$B214:$K214)</f>
        <v>0</v>
      </c>
      <c r="T9" s="78">
        <f>SUM('SCC X Ano = FNC'!$B248:$K248)</f>
        <v>484396.99891129253</v>
      </c>
      <c r="U9" s="78">
        <f>SUM('SCC X Ano = FNC'!$B282:$K282)</f>
        <v>0</v>
      </c>
    </row>
    <row r="10" spans="1:21" ht="15.75" x14ac:dyDescent="0.25">
      <c r="A10" s="82" t="s">
        <v>8</v>
      </c>
      <c r="B10" s="81">
        <f>+'SCC X Ano = FNC'!$H32</f>
        <v>0</v>
      </c>
      <c r="C10" s="81">
        <f>+'SCC X Ano = FNC'!$H66</f>
        <v>0</v>
      </c>
      <c r="D10" s="81">
        <f>+'SCC X Ano = FNC'!$H100</f>
        <v>0</v>
      </c>
      <c r="E10" s="81">
        <f>+'SCC X Ano = FNC'!$H134</f>
        <v>0</v>
      </c>
      <c r="F10" s="81">
        <f>+'SCC X Ano = FNC'!$H168</f>
        <v>0</v>
      </c>
      <c r="G10" s="81">
        <f>+'SCC X Ano = FNC'!$H202</f>
        <v>0</v>
      </c>
      <c r="H10" s="81">
        <f>+'SCC X Ano = FNC'!$H236</f>
        <v>0</v>
      </c>
      <c r="I10" s="81">
        <f>+'SCC X Ano = FNC'!$H270</f>
        <v>0</v>
      </c>
      <c r="J10" s="81">
        <f>+'SCC X Ano = FNC'!$H304</f>
        <v>0</v>
      </c>
      <c r="K10" s="18"/>
      <c r="L10" s="79" t="s">
        <v>19</v>
      </c>
      <c r="M10" s="78">
        <f>SUM('SCC X Ano = FNC'!$B11:$K11)</f>
        <v>5961336.240082589</v>
      </c>
      <c r="N10" s="78">
        <f>SUM('SCC X Ano = FNC'!$B45:$K45)</f>
        <v>2465141.589059961</v>
      </c>
      <c r="O10" s="78">
        <f>SUM('SCC X Ano = FNC'!$B79:$K79)</f>
        <v>1955120.4769368931</v>
      </c>
      <c r="P10" s="78">
        <f>SUM('SCC X Ano = FNC'!$B113:$K113)</f>
        <v>2025355.8719480333</v>
      </c>
      <c r="Q10" s="78">
        <f>SUM('SCC X Ano = FNC'!$B147:$K147)</f>
        <v>0</v>
      </c>
      <c r="R10" s="78">
        <f>SUM('SCC X Ano = FNC'!$B181:$K181)</f>
        <v>0</v>
      </c>
      <c r="S10" s="78">
        <f>SUM('SCC X Ano = FNC'!$B215:$K215)</f>
        <v>128858.64878819729</v>
      </c>
      <c r="T10" s="78">
        <f>SUM('SCC X Ano = FNC'!$B249:$K249)</f>
        <v>726595.4983669389</v>
      </c>
      <c r="U10" s="78">
        <f>SUM('SCC X Ano = FNC'!$B283:$K283)</f>
        <v>437682.97215551604</v>
      </c>
    </row>
    <row r="11" spans="1:21" ht="15.75" x14ac:dyDescent="0.25">
      <c r="A11" s="82" t="s">
        <v>9</v>
      </c>
      <c r="B11" s="81">
        <f>+'SCC X Ano = FNC'!$I32</f>
        <v>4287516.2543194154</v>
      </c>
      <c r="C11" s="81">
        <f>+'SCC X Ano = FNC'!$I66</f>
        <v>7786562.5505581321</v>
      </c>
      <c r="D11" s="81">
        <f>+'SCC X Ano = FNC'!$I100</f>
        <v>5397608.0457697697</v>
      </c>
      <c r="E11" s="81">
        <f>+'SCC X Ano = FNC'!$I134</f>
        <v>9741514.6938661858</v>
      </c>
      <c r="F11" s="81">
        <f>+'SCC X Ano = FNC'!$I168</f>
        <v>0</v>
      </c>
      <c r="G11" s="81">
        <f>+'SCC X Ano = FNC'!$I202</f>
        <v>818850.45219100278</v>
      </c>
      <c r="H11" s="81">
        <f>+'SCC X Ano = FNC'!$I236</f>
        <v>840104.26946655521</v>
      </c>
      <c r="I11" s="81">
        <f>+'SCC X Ano = FNC'!$I270</f>
        <v>363297.74918346939</v>
      </c>
      <c r="J11" s="81">
        <f>+'SCC X Ano = FNC'!$I304</f>
        <v>410327.78639579628</v>
      </c>
      <c r="K11" s="18"/>
      <c r="L11" s="79" t="s">
        <v>20</v>
      </c>
      <c r="M11" s="78">
        <f>SUM('SCC X Ano = FNC'!$B12:$K12)</f>
        <v>14615851.680706397</v>
      </c>
      <c r="N11" s="78">
        <f>SUM('SCC X Ano = FNC'!$B46:$K46)</f>
        <v>454324.64272726642</v>
      </c>
      <c r="O11" s="78">
        <f>SUM('SCC X Ano = FNC'!$B80:$K80)</f>
        <v>158658.02670342888</v>
      </c>
      <c r="P11" s="78">
        <f>SUM('SCC X Ano = FNC'!$B114:$K114)</f>
        <v>128523.08768449478</v>
      </c>
      <c r="Q11" s="78">
        <f>SUM('SCC X Ano = FNC'!$B148:$K148)</f>
        <v>0</v>
      </c>
      <c r="R11" s="78">
        <f>SUM('SCC X Ano = FNC'!$B182:$K182)</f>
        <v>0</v>
      </c>
      <c r="S11" s="78">
        <f>SUM('SCC X Ano = FNC'!$B216:$K216)</f>
        <v>623418.14283729845</v>
      </c>
      <c r="T11" s="78">
        <f>SUM('SCC X Ano = FNC'!$B250:$K250)</f>
        <v>0</v>
      </c>
      <c r="U11" s="78">
        <f>SUM('SCC X Ano = FNC'!$B284:$K284)</f>
        <v>3227911.9196469309</v>
      </c>
    </row>
    <row r="12" spans="1:21" ht="15.75" x14ac:dyDescent="0.25">
      <c r="A12" s="82" t="s">
        <v>10</v>
      </c>
      <c r="B12" s="81">
        <f>+'SCC X Ano = FNC'!$J32</f>
        <v>8287153.1333533954</v>
      </c>
      <c r="C12" s="81">
        <f>+'SCC X Ano = FNC'!$J66</f>
        <v>3352966.5428752163</v>
      </c>
      <c r="D12" s="81">
        <f>+'SCC X Ano = FNC'!$J100</f>
        <v>4040588.4124617325</v>
      </c>
      <c r="E12" s="81">
        <f>+'SCC X Ano = FNC'!$J134</f>
        <v>42186636.642354965</v>
      </c>
      <c r="F12" s="81">
        <f>+'SCC X Ano = FNC'!$J168</f>
        <v>0</v>
      </c>
      <c r="G12" s="81">
        <f>+'SCC X Ano = FNC'!$J202</f>
        <v>871675.10899968375</v>
      </c>
      <c r="H12" s="81">
        <f>+'SCC X Ano = FNC'!$J236</f>
        <v>193287.97318229591</v>
      </c>
      <c r="I12" s="81">
        <f>+'SCC X Ano = FNC'!$J270</f>
        <v>1184604.36526629</v>
      </c>
      <c r="J12" s="81">
        <f>+'SCC X Ano = FNC'!$J304</f>
        <v>0</v>
      </c>
      <c r="K12" s="18"/>
      <c r="L12" s="79" t="s">
        <v>21</v>
      </c>
      <c r="M12" s="78">
        <f>SUM('SCC X Ano = FNC'!$B13:$K13)</f>
        <v>19140893.488611154</v>
      </c>
      <c r="N12" s="78">
        <f>SUM('SCC X Ano = FNC'!$B47:$K47)</f>
        <v>1531768.7058985226</v>
      </c>
      <c r="O12" s="78">
        <f>SUM('SCC X Ano = FNC'!$B81:$K81)</f>
        <v>397541.163643835</v>
      </c>
      <c r="P12" s="78">
        <f>SUM('SCC X Ano = FNC'!$B115:$K115)</f>
        <v>1701436.7703519207</v>
      </c>
      <c r="Q12" s="78">
        <f>SUM('SCC X Ano = FNC'!$B149:$K149)</f>
        <v>0</v>
      </c>
      <c r="R12" s="78">
        <f>SUM('SCC X Ano = FNC'!$B183:$K183)</f>
        <v>0</v>
      </c>
      <c r="S12" s="78">
        <f>SUM('SCC X Ano = FNC'!$B217:$K217)</f>
        <v>2568761.2506872951</v>
      </c>
      <c r="T12" s="78">
        <f>SUM('SCC X Ano = FNC'!$B251:$K251)</f>
        <v>302748.12431955786</v>
      </c>
      <c r="U12" s="78">
        <f>SUM('SCC X Ano = FNC'!$B285:$K285)</f>
        <v>1060068.1585606597</v>
      </c>
    </row>
    <row r="13" spans="1:21" ht="15.75" x14ac:dyDescent="0.25">
      <c r="A13" s="82" t="s">
        <v>11</v>
      </c>
      <c r="B13" s="81">
        <f>+'SCC X Ano = FNC'!$K32</f>
        <v>0</v>
      </c>
      <c r="C13" s="81">
        <f>+'SCC X Ano = FNC'!$K66</f>
        <v>0</v>
      </c>
      <c r="D13" s="81">
        <f>+'SCC X Ano = FNC'!$K100</f>
        <v>0</v>
      </c>
      <c r="E13" s="81">
        <f>+'SCC X Ano = FNC'!$K134</f>
        <v>0</v>
      </c>
      <c r="F13" s="81">
        <f>+'SCC X Ano = FNC'!$K168</f>
        <v>0</v>
      </c>
      <c r="G13" s="81">
        <f>+'SCC X Ano = FNC'!$K202</f>
        <v>0</v>
      </c>
      <c r="H13" s="81">
        <f>+'SCC X Ano = FNC'!$K236</f>
        <v>0</v>
      </c>
      <c r="I13" s="81">
        <f>+'SCC X Ano = FNC'!$K270</f>
        <v>0</v>
      </c>
      <c r="J13" s="81">
        <f>+'SCC X Ano = FNC'!$K304</f>
        <v>0</v>
      </c>
      <c r="K13" s="18"/>
      <c r="L13" s="79" t="s">
        <v>22</v>
      </c>
      <c r="M13" s="78">
        <f>SUM('SCC X Ano = FNC'!$B14:$K14)</f>
        <v>29812333.342178714</v>
      </c>
      <c r="N13" s="78">
        <f>SUM('SCC X Ano = FNC'!$B48:$K48)</f>
        <v>2483168.6883706776</v>
      </c>
      <c r="O13" s="78">
        <f>SUM('SCC X Ano = FNC'!$B82:$K82)</f>
        <v>3091905.3034376432</v>
      </c>
      <c r="P13" s="78">
        <f>SUM('SCC X Ano = FNC'!$B116:$K116)</f>
        <v>6141439.262568675</v>
      </c>
      <c r="Q13" s="78">
        <f>SUM('SCC X Ano = FNC'!$B150:$K150)</f>
        <v>785771.56237421883</v>
      </c>
      <c r="R13" s="78">
        <f>SUM('SCC X Ano = FNC'!$B184:$K184)</f>
        <v>765625.17279858771</v>
      </c>
      <c r="S13" s="78">
        <f>SUM('SCC X Ano = FNC'!$B218:$K218)</f>
        <v>965022.42077480955</v>
      </c>
      <c r="T13" s="78">
        <f>SUM('SCC X Ano = FNC'!$B252:$K252)</f>
        <v>342771.42635460338</v>
      </c>
      <c r="U13" s="78">
        <f>SUM('SCC X Ano = FNC'!$B286:$K286)</f>
        <v>1482681.5965641183</v>
      </c>
    </row>
    <row r="14" spans="1:21" x14ac:dyDescent="0.25">
      <c r="A14" s="18"/>
      <c r="B14" s="80"/>
      <c r="C14" s="80"/>
      <c r="D14" s="80"/>
      <c r="E14" s="80"/>
      <c r="F14" s="80"/>
      <c r="G14" s="80"/>
      <c r="H14" s="80"/>
      <c r="I14" s="80"/>
      <c r="J14" s="80"/>
      <c r="K14" s="18"/>
      <c r="L14" s="79" t="s">
        <v>23</v>
      </c>
      <c r="M14" s="78">
        <f>SUM('SCC X Ano = FNC'!$B15:$K15)</f>
        <v>13113440.830803918</v>
      </c>
      <c r="N14" s="78">
        <f>SUM('SCC X Ano = FNC'!$B49:$K49)</f>
        <v>407883.68604080391</v>
      </c>
      <c r="O14" s="78">
        <f>SUM('SCC X Ano = FNC'!$B83:$K83)</f>
        <v>474088.05684953881</v>
      </c>
      <c r="P14" s="78">
        <f>SUM('SCC X Ano = FNC'!$B117:$K117)</f>
        <v>2209031.0479271817</v>
      </c>
      <c r="Q14" s="78">
        <f>SUM('SCC X Ano = FNC'!$B151:$K151)</f>
        <v>0</v>
      </c>
      <c r="R14" s="78">
        <f>SUM('SCC X Ano = FNC'!$B185:$K185)</f>
        <v>0</v>
      </c>
      <c r="S14" s="78">
        <f>SUM('SCC X Ano = FNC'!$B219:$K219)</f>
        <v>0</v>
      </c>
      <c r="T14" s="78">
        <f>SUM('SCC X Ano = FNC'!$B253:$K253)</f>
        <v>0</v>
      </c>
      <c r="U14" s="78">
        <f>SUM('SCC X Ano = FNC'!$B287:$K287)</f>
        <v>0</v>
      </c>
    </row>
    <row r="15" spans="1:21" x14ac:dyDescent="0.2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79" t="s">
        <v>24</v>
      </c>
      <c r="M15" s="78">
        <f>SUM('SCC X Ano = FNC'!$B16:$K16)</f>
        <v>6875389.3639649013</v>
      </c>
      <c r="N15" s="78">
        <f>SUM('SCC X Ano = FNC'!$B50:$K50)</f>
        <v>2504065.9292188352</v>
      </c>
      <c r="O15" s="78">
        <f>SUM('SCC X Ano = FNC'!$B84:$K84)</f>
        <v>996063.82451559009</v>
      </c>
      <c r="P15" s="78">
        <f>SUM('SCC X Ano = FNC'!$B118:$K118)</f>
        <v>6170474.5118101677</v>
      </c>
      <c r="Q15" s="78">
        <f>SUM('SCC X Ano = FNC'!$B152:$K152)</f>
        <v>0</v>
      </c>
      <c r="R15" s="78">
        <f>SUM('SCC X Ano = FNC'!$B186:$K186)</f>
        <v>0</v>
      </c>
      <c r="S15" s="78">
        <f>SUM('SCC X Ano = FNC'!$B220:$K220)</f>
        <v>0</v>
      </c>
      <c r="T15" s="78">
        <f>SUM('SCC X Ano = FNC'!$B254:$K254)</f>
        <v>0</v>
      </c>
      <c r="U15" s="78">
        <f>SUM('SCC X Ano = FNC'!$B288:$K288)</f>
        <v>0</v>
      </c>
    </row>
    <row r="16" spans="1:21" x14ac:dyDescent="0.25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79" t="s">
        <v>25</v>
      </c>
      <c r="M16" s="78">
        <f>SUM('SCC X Ano = FNC'!$B17:$K17)</f>
        <v>30857232.116171289</v>
      </c>
      <c r="N16" s="78">
        <f>SUM('SCC X Ano = FNC'!$B51:$K51)</f>
        <v>2506577.8469090103</v>
      </c>
      <c r="O16" s="78">
        <f>SUM('SCC X Ano = FNC'!$B85:$K85)</f>
        <v>4144426.2621615259</v>
      </c>
      <c r="P16" s="78">
        <f>SUM('SCC X Ano = FNC'!$B119:$K119)</f>
        <v>39017571.081301302</v>
      </c>
      <c r="Q16" s="78">
        <f>SUM('SCC X Ano = FNC'!$B153:$K153)</f>
        <v>2144983.0333193289</v>
      </c>
      <c r="R16" s="78">
        <f>SUM('SCC X Ano = FNC'!$B187:$K187)</f>
        <v>5459003.0146066854</v>
      </c>
      <c r="S16" s="78">
        <f>SUM('SCC X Ano = FNC'!$B221:$K221)</f>
        <v>1157287.578432349</v>
      </c>
      <c r="T16" s="78">
        <f>SUM('SCC X Ano = FNC'!$B255:$K255)</f>
        <v>811364.97317641508</v>
      </c>
      <c r="U16" s="78">
        <f>SUM('SCC X Ano = FNC'!$B289:$K289)</f>
        <v>770322.03099370818</v>
      </c>
    </row>
    <row r="17" spans="1:21" x14ac:dyDescent="0.25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79" t="s">
        <v>26</v>
      </c>
      <c r="M17" s="78">
        <f>SUM('SCC X Ano = FNC'!$B18:$K18)</f>
        <v>5908314.8857952422</v>
      </c>
      <c r="N17" s="78">
        <f>SUM('SCC X Ano = FNC'!$B52:$K52)</f>
        <v>2950505.3475324074</v>
      </c>
      <c r="O17" s="78">
        <f>SUM('SCC X Ano = FNC'!$B86:$K86)</f>
        <v>6454086.5593630681</v>
      </c>
      <c r="P17" s="78">
        <f>SUM('SCC X Ano = FNC'!$B120:$K120)</f>
        <v>2871751.4385664091</v>
      </c>
      <c r="Q17" s="78">
        <f>SUM('SCC X Ano = FNC'!$B154:$K154)</f>
        <v>395774.64722524991</v>
      </c>
      <c r="R17" s="78">
        <f>SUM('SCC X Ano = FNC'!$B188:$K188)</f>
        <v>0</v>
      </c>
      <c r="S17" s="78">
        <f>SUM('SCC X Ano = FNC'!$B222:$K222)</f>
        <v>322146.62197049323</v>
      </c>
      <c r="T17" s="78">
        <f>SUM('SCC X Ano = FNC'!$B256:$K256)</f>
        <v>1210992.4972782314</v>
      </c>
      <c r="U17" s="78">
        <f>SUM('SCC X Ano = FNC'!$B290:$K290)</f>
        <v>2170056.2485105172</v>
      </c>
    </row>
    <row r="18" spans="1:21" x14ac:dyDescent="0.25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79" t="s">
        <v>27</v>
      </c>
      <c r="M18" s="78">
        <f>SUM('SCC X Ano = FNC'!$B19:$K19)</f>
        <v>0</v>
      </c>
      <c r="N18" s="78">
        <f>SUM('SCC X Ano = FNC'!$B53:$K53)</f>
        <v>7560638.1901719403</v>
      </c>
      <c r="O18" s="78">
        <f>SUM('SCC X Ano = FNC'!$B87:$K87)</f>
        <v>862261.89614228567</v>
      </c>
      <c r="P18" s="78">
        <f>SUM('SCC X Ano = FNC'!$B121:$K121)</f>
        <v>3240238.3072129516</v>
      </c>
      <c r="Q18" s="78">
        <f>SUM('SCC X Ano = FNC'!$B155:$K155)</f>
        <v>314970.95526625204</v>
      </c>
      <c r="R18" s="78">
        <f>SUM('SCC X Ano = FNC'!$B189:$K189)</f>
        <v>0</v>
      </c>
      <c r="S18" s="78">
        <f>SUM('SCC X Ano = FNC'!$B223:$K223)</f>
        <v>0</v>
      </c>
      <c r="T18" s="78">
        <f>SUM('SCC X Ano = FNC'!$B257:$K257)</f>
        <v>0</v>
      </c>
      <c r="U18" s="78">
        <f>SUM('SCC X Ano = FNC'!$B291:$K291)</f>
        <v>1266216.8384459079</v>
      </c>
    </row>
    <row r="19" spans="1:21" x14ac:dyDescent="0.25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79" t="s">
        <v>28</v>
      </c>
      <c r="M19" s="78">
        <f>SUM('SCC X Ano = FNC'!$B20:$K20)</f>
        <v>39343800.88579195</v>
      </c>
      <c r="N19" s="78">
        <f>SUM('SCC X Ano = FNC'!$B54:$K54)</f>
        <v>14762483.841249283</v>
      </c>
      <c r="O19" s="78">
        <f>SUM('SCC X Ano = FNC'!$B88:$K88)</f>
        <v>5617806.4873361858</v>
      </c>
      <c r="P19" s="78">
        <f>SUM('SCC X Ano = FNC'!$B122:$K122)</f>
        <v>44614145.647712968</v>
      </c>
      <c r="Q19" s="78">
        <f>SUM('SCC X Ano = FNC'!$B156:$K156)</f>
        <v>361108.25476756383</v>
      </c>
      <c r="R19" s="78">
        <f>SUM('SCC X Ano = FNC'!$B190:$K190)</f>
        <v>3353192.6017221566</v>
      </c>
      <c r="S19" s="78">
        <f>SUM('SCC X Ano = FNC'!$B224:$K224)</f>
        <v>193287.97318229591</v>
      </c>
      <c r="T19" s="78">
        <f>SUM('SCC X Ano = FNC'!$B258:$K258)</f>
        <v>484396.99891129253</v>
      </c>
      <c r="U19" s="78">
        <f>SUM('SCC X Ano = FNC'!$B292:$K292)</f>
        <v>109420.74303887901</v>
      </c>
    </row>
    <row r="20" spans="1:21" x14ac:dyDescent="0.25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79" t="s">
        <v>29</v>
      </c>
      <c r="M20" s="78">
        <f>SUM('SCC X Ano = FNC'!$B21:$K21)</f>
        <v>32472689.077085249</v>
      </c>
      <c r="N20" s="78">
        <f>SUM('SCC X Ano = FNC'!$B55:$K55)</f>
        <v>6409402.6827031383</v>
      </c>
      <c r="O20" s="78">
        <f>SUM('SCC X Ano = FNC'!$B89:$K89)</f>
        <v>10943605.353010643</v>
      </c>
      <c r="P20" s="78">
        <f>SUM('SCC X Ano = FNC'!$B123:$K123)</f>
        <v>21529254.689282928</v>
      </c>
      <c r="Q20" s="78">
        <f>SUM('SCC X Ano = FNC'!$B157:$K157)</f>
        <v>794438.16048864031</v>
      </c>
      <c r="R20" s="78">
        <f>SUM('SCC X Ano = FNC'!$B191:$K191)</f>
        <v>2431221.5825852342</v>
      </c>
      <c r="S20" s="78">
        <f>SUM('SCC X Ano = FNC'!$B225:$K225)</f>
        <v>154630.37854583675</v>
      </c>
      <c r="T20" s="78">
        <f>SUM('SCC X Ano = FNC'!$B259:$K259)</f>
        <v>1508976.5771134966</v>
      </c>
      <c r="U20" s="78">
        <f>SUM('SCC X Ano = FNC'!$B293:$K293)</f>
        <v>218841.48607775802</v>
      </c>
    </row>
    <row r="21" spans="1:21" x14ac:dyDescent="0.25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79" t="s">
        <v>30</v>
      </c>
      <c r="M21" s="78">
        <f>SUM('SCC X Ano = FNC'!$B22:$K22)</f>
        <v>1181701.9255465989</v>
      </c>
      <c r="N21" s="78">
        <f>SUM('SCC X Ano = FNC'!$B56:$K56)</f>
        <v>382390.95566325367</v>
      </c>
      <c r="O21" s="78">
        <f>SUM('SCC X Ano = FNC'!$B90:$K90)</f>
        <v>5900947.8820250593</v>
      </c>
      <c r="P21" s="78">
        <f>SUM('SCC X Ano = FNC'!$B124:$K124)</f>
        <v>4663182.8301349552</v>
      </c>
      <c r="Q21" s="78">
        <f>SUM('SCC X Ano = FNC'!$B158:$K158)</f>
        <v>433329.90572107659</v>
      </c>
      <c r="R21" s="78">
        <f>SUM('SCC X Ano = FNC'!$B192:$K192)</f>
        <v>818850.4521910029</v>
      </c>
      <c r="S21" s="78">
        <f>SUM('SCC X Ano = FNC'!$B226:$K226)</f>
        <v>131381.70113147018</v>
      </c>
      <c r="T21" s="78">
        <f>SUM('SCC X Ano = FNC'!$B260:$K260)</f>
        <v>0</v>
      </c>
      <c r="U21" s="78">
        <f>SUM('SCC X Ano = FNC'!$B294:$K294)</f>
        <v>0</v>
      </c>
    </row>
    <row r="22" spans="1:21" x14ac:dyDescent="0.25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79" t="s">
        <v>31</v>
      </c>
      <c r="M22" s="78">
        <f>SUM('SCC X Ano = FNC'!$B23:$K23)</f>
        <v>52325933.023432687</v>
      </c>
      <c r="N22" s="78">
        <f>SUM('SCC X Ano = FNC'!$B57:$K57)</f>
        <v>12129246.00927525</v>
      </c>
      <c r="O22" s="78">
        <f>SUM('SCC X Ano = FNC'!$B91:$K91)</f>
        <v>34151351.140241846</v>
      </c>
      <c r="P22" s="78">
        <f>SUM('SCC X Ano = FNC'!$B125:$K125)</f>
        <v>37733195.476415522</v>
      </c>
      <c r="Q22" s="78">
        <f>SUM('SCC X Ano = FNC'!$B159:$K159)</f>
        <v>0</v>
      </c>
      <c r="R22" s="78">
        <f>SUM('SCC X Ano = FNC'!$B193:$K193)</f>
        <v>8458528.5105494577</v>
      </c>
      <c r="S22" s="78">
        <f>SUM('SCC X Ano = FNC'!$B227:$K227)</f>
        <v>0</v>
      </c>
      <c r="T22" s="78">
        <f>SUM('SCC X Ano = FNC'!$B261:$K261)</f>
        <v>907817.49810338288</v>
      </c>
      <c r="U22" s="78">
        <f>SUM('SCC X Ano = FNC'!$B295:$K295)</f>
        <v>875365.94431103207</v>
      </c>
    </row>
    <row r="23" spans="1:21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79" t="s">
        <v>32</v>
      </c>
      <c r="M23" s="78">
        <f>SUM('SCC X Ano = FNC'!$B24:$K24)</f>
        <v>50238043.640465885</v>
      </c>
      <c r="N23" s="78">
        <f>SUM('SCC X Ano = FNC'!$B58:$K58)</f>
        <v>286727478.55863988</v>
      </c>
      <c r="O23" s="78">
        <f>SUM('SCC X Ano = FNC'!$B92:$K92)</f>
        <v>50742431.819777504</v>
      </c>
      <c r="P23" s="78">
        <f>SUM('SCC X Ano = FNC'!$B126:$K126)</f>
        <v>90777491.518472359</v>
      </c>
      <c r="Q23" s="78">
        <f>SUM('SCC X Ano = FNC'!$B160:$K160)</f>
        <v>144443.30190702551</v>
      </c>
      <c r="R23" s="78">
        <f>SUM('SCC X Ano = FNC'!$B194:$K194)</f>
        <v>1480840.0284042573</v>
      </c>
      <c r="S23" s="78">
        <f>SUM('SCC X Ano = FNC'!$B228:$K228)</f>
        <v>75027303.963683918</v>
      </c>
      <c r="T23" s="78">
        <f>SUM('SCC X Ano = FNC'!$B262:$K262)</f>
        <v>5335168.5273851808</v>
      </c>
      <c r="U23" s="78">
        <f>SUM('SCC X Ano = FNC'!$B296:$K296)</f>
        <v>6100647.1602283912</v>
      </c>
    </row>
    <row r="24" spans="1:21" x14ac:dyDescent="0.2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79" t="s">
        <v>33</v>
      </c>
      <c r="M24" s="78">
        <f>SUM('SCC X Ano = FNC'!$B25:$K25)</f>
        <v>5693898.2348670028</v>
      </c>
      <c r="N24" s="78">
        <f>SUM('SCC X Ano = FNC'!$B59:$K59)</f>
        <v>10981735.159666141</v>
      </c>
      <c r="O24" s="78">
        <f>SUM('SCC X Ano = FNC'!$B93:$K93)</f>
        <v>4485405.953334284</v>
      </c>
      <c r="P24" s="78">
        <f>SUM('SCC X Ano = FNC'!$B127:$K127)</f>
        <v>19083453.62335556</v>
      </c>
      <c r="Q24" s="78">
        <f>SUM('SCC X Ano = FNC'!$B161:$K161)</f>
        <v>9319236.2854280453</v>
      </c>
      <c r="R24" s="78">
        <f>SUM('SCC X Ano = FNC'!$B195:$K195)</f>
        <v>272950.15073033428</v>
      </c>
      <c r="S24" s="78">
        <f>SUM('SCC X Ano = FNC'!$B229:$K229)</f>
        <v>257717.29757639457</v>
      </c>
      <c r="T24" s="78">
        <f>SUM('SCC X Ano = FNC'!$B263:$K263)</f>
        <v>363297.74918346939</v>
      </c>
      <c r="U24" s="78">
        <f>SUM('SCC X Ano = FNC'!$B297:$K297)</f>
        <v>109420.74303887901</v>
      </c>
    </row>
    <row r="25" spans="1:21" x14ac:dyDescent="0.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79" t="s">
        <v>34</v>
      </c>
      <c r="M25" s="78">
        <f>SUM('SCC X Ano = FNC'!$B26:$K26)</f>
        <v>16657789.579657787</v>
      </c>
      <c r="N25" s="78">
        <f>SUM('SCC X Ano = FNC'!$B60:$K60)</f>
        <v>1122942.0607562065</v>
      </c>
      <c r="O25" s="78">
        <f>SUM('SCC X Ano = FNC'!$B94:$K94)</f>
        <v>2900654.9621888986</v>
      </c>
      <c r="P25" s="78">
        <f>SUM('SCC X Ano = FNC'!$B128:$K128)</f>
        <v>10454670.362405904</v>
      </c>
      <c r="Q25" s="78">
        <f>SUM('SCC X Ano = FNC'!$B162:$K162)</f>
        <v>144443.30190702551</v>
      </c>
      <c r="R25" s="78">
        <f>SUM('SCC X Ano = FNC'!$B196:$K196)</f>
        <v>0</v>
      </c>
      <c r="S25" s="78">
        <f>SUM('SCC X Ano = FNC'!$B230:$K230)</f>
        <v>0</v>
      </c>
      <c r="T25" s="78">
        <f>SUM('SCC X Ano = FNC'!$B264:$K264)</f>
        <v>0</v>
      </c>
      <c r="U25" s="78">
        <f>SUM('SCC X Ano = FNC'!$B298:$K298)</f>
        <v>3282622.2911663703</v>
      </c>
    </row>
    <row r="26" spans="1:21" x14ac:dyDescent="0.25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79" t="s">
        <v>35</v>
      </c>
      <c r="M26" s="78">
        <f>SUM('SCC X Ano = FNC'!$B27:$K27)</f>
        <v>8298984.3540116856</v>
      </c>
      <c r="N26" s="78">
        <f>SUM('SCC X Ano = FNC'!$B61:$K61)</f>
        <v>9178120.3386369888</v>
      </c>
      <c r="O26" s="78">
        <f>SUM('SCC X Ano = FNC'!$B95:$K95)</f>
        <v>7381609.5460993033</v>
      </c>
      <c r="P26" s="78">
        <f>SUM('SCC X Ano = FNC'!$B129:$K129)</f>
        <v>25989373.902243819</v>
      </c>
      <c r="Q26" s="78">
        <f>SUM('SCC X Ano = FNC'!$B163:$K163)</f>
        <v>22504266.437114578</v>
      </c>
      <c r="R26" s="78">
        <f>SUM('SCC X Ano = FNC'!$B197:$K197)</f>
        <v>2222914.4071174697</v>
      </c>
      <c r="S26" s="78">
        <f>SUM('SCC X Ano = FNC'!$B231:$K231)</f>
        <v>4485569.5668943198</v>
      </c>
      <c r="T26" s="78">
        <f>SUM('SCC X Ano = FNC'!$B265:$K265)</f>
        <v>1332091.7470060545</v>
      </c>
      <c r="U26" s="78">
        <f>SUM('SCC X Ano = FNC'!$B299:$K299)</f>
        <v>3282622.2911663703</v>
      </c>
    </row>
    <row r="27" spans="1:21" x14ac:dyDescent="0.25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79" t="s">
        <v>36</v>
      </c>
      <c r="M27" s="78">
        <f>SUM('SCC X Ano = FNC'!$B28:$K28)</f>
        <v>8613613.1183003504</v>
      </c>
      <c r="N27" s="78">
        <f>SUM('SCC X Ano = FNC'!$B62:$K62)</f>
        <v>1204579.7765754303</v>
      </c>
      <c r="O27" s="78">
        <f>SUM('SCC X Ano = FNC'!$B96:$K96)</f>
        <v>5118467.609624899</v>
      </c>
      <c r="P27" s="78">
        <f>SUM('SCC X Ano = FNC'!$B130:$K130)</f>
        <v>1146085.3471177043</v>
      </c>
      <c r="Q27" s="78">
        <f>SUM('SCC X Ano = FNC'!$B164:$K164)</f>
        <v>1498700.3675967248</v>
      </c>
      <c r="R27" s="78">
        <f>SUM('SCC X Ano = FNC'!$B198:$K198)</f>
        <v>0</v>
      </c>
      <c r="S27" s="78">
        <f>SUM('SCC X Ano = FNC'!$B232:$K232)</f>
        <v>643492.00086282147</v>
      </c>
      <c r="T27" s="78">
        <f>SUM('SCC X Ano = FNC'!$B266:$K266)</f>
        <v>0</v>
      </c>
      <c r="U27" s="78">
        <f>SUM('SCC X Ano = FNC'!$B300:$K300)</f>
        <v>0</v>
      </c>
    </row>
    <row r="28" spans="1:21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79" t="s">
        <v>37</v>
      </c>
      <c r="M28" s="78">
        <f>SUM('SCC X Ano = FNC'!$B29:$K29)</f>
        <v>9808928.2252289858</v>
      </c>
      <c r="N28" s="78">
        <f>SUM('SCC X Ano = FNC'!$B63:$K63)</f>
        <v>616074.31745746429</v>
      </c>
      <c r="O28" s="78">
        <f>SUM('SCC X Ano = FNC'!$B97:$K97)</f>
        <v>285912.64762356714</v>
      </c>
      <c r="P28" s="78">
        <f>SUM('SCC X Ano = FNC'!$B131:$K131)</f>
        <v>576888.59754246869</v>
      </c>
      <c r="Q28" s="78">
        <f>SUM('SCC X Ano = FNC'!$B165:$K165)</f>
        <v>0</v>
      </c>
      <c r="R28" s="78">
        <f>SUM('SCC X Ano = FNC'!$B199:$K199)</f>
        <v>0</v>
      </c>
      <c r="S28" s="78">
        <f>SUM('SCC X Ano = FNC'!$B233:$K233)</f>
        <v>0</v>
      </c>
      <c r="T28" s="78">
        <f>SUM('SCC X Ano = FNC'!$B267:$K267)</f>
        <v>242198.49945564626</v>
      </c>
      <c r="U28" s="78">
        <f>SUM('SCC X Ano = FNC'!$B301:$K301)</f>
        <v>1641311.1455831851</v>
      </c>
    </row>
    <row r="29" spans="1:21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79" t="s">
        <v>38</v>
      </c>
      <c r="M29" s="78">
        <f>SUM('SCC X Ano = FNC'!$B30:$K30)</f>
        <v>11729907.587043734</v>
      </c>
      <c r="N29" s="78">
        <f>SUM('SCC X Ano = FNC'!$B64:$K64)</f>
        <v>7720898.2736807168</v>
      </c>
      <c r="O29" s="78">
        <f>SUM('SCC X Ano = FNC'!$B98:$K98)</f>
        <v>3518613.0358197768</v>
      </c>
      <c r="P29" s="78">
        <f>SUM('SCC X Ano = FNC'!$B132:$K132)</f>
        <v>3732498.793563358</v>
      </c>
      <c r="Q29" s="78">
        <f>SUM('SCC X Ano = FNC'!$B166:$K166)</f>
        <v>0</v>
      </c>
      <c r="R29" s="78">
        <f>SUM('SCC X Ano = FNC'!$B200:$K200)</f>
        <v>136475.07536516714</v>
      </c>
      <c r="S29" s="78">
        <f>SUM('SCC X Ano = FNC'!$B234:$K234)</f>
        <v>0</v>
      </c>
      <c r="T29" s="78">
        <f>SUM('SCC X Ano = FNC'!$B268:$K268)</f>
        <v>0</v>
      </c>
      <c r="U29" s="78">
        <f>SUM('SCC X Ano = FNC'!$B302:$K302)</f>
        <v>656524.45823327405</v>
      </c>
    </row>
    <row r="30" spans="1:21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79" t="s">
        <v>39</v>
      </c>
      <c r="M30" s="78">
        <f>SUM('SCC X Ano = FNC'!$B31:$K31)</f>
        <v>17173537.720192418</v>
      </c>
      <c r="N30" s="78">
        <f>SUM('SCC X Ano = FNC'!$B65:$K65)</f>
        <v>17649312.835019115</v>
      </c>
      <c r="O30" s="78">
        <f>SUM('SCC X Ano = FNC'!$B99:$K99)</f>
        <v>25607898.933463778</v>
      </c>
      <c r="P30" s="78">
        <f>SUM('SCC X Ano = FNC'!$B133:$K133)</f>
        <v>37925932.956914224</v>
      </c>
      <c r="Q30" s="78">
        <f>SUM('SCC X Ano = FNC'!$B167:$K167)</f>
        <v>0</v>
      </c>
      <c r="R30" s="78">
        <f>SUM('SCC X Ano = FNC'!$B201:$K201)</f>
        <v>7158813.7257873788</v>
      </c>
      <c r="S30" s="78">
        <f>SUM('SCC X Ano = FNC'!$B235:$K235)</f>
        <v>3350324.8684931295</v>
      </c>
      <c r="T30" s="78">
        <f>SUM('SCC X Ano = FNC'!$B269:$K269)</f>
        <v>6157703.0898602419</v>
      </c>
      <c r="U30" s="78">
        <f>SUM('SCC X Ano = FNC'!$B303:$K303)</f>
        <v>7330080.2572704786</v>
      </c>
    </row>
    <row r="31" spans="1:21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79" t="s">
        <v>40</v>
      </c>
      <c r="M31" s="78">
        <f>SUM('SCC X Ano = FNC'!$B32:$K32)</f>
        <v>432348601.04767138</v>
      </c>
      <c r="N31" s="78">
        <f>SUM('SCC X Ano = FNC'!$B66:$K66)</f>
        <v>402274300.60755867</v>
      </c>
      <c r="O31" s="78">
        <f>SUM('SCC X Ano = FNC'!$B100:$K100)</f>
        <v>184017474.77575231</v>
      </c>
      <c r="P31" s="78">
        <f>SUM('SCC X Ano = FNC'!$B134:$K134)</f>
        <v>367514036.2060132</v>
      </c>
      <c r="Q31" s="78">
        <f>SUM('SCC X Ano = FNC'!$B168:$K168)</f>
        <v>38985909.515022755</v>
      </c>
      <c r="R31" s="78">
        <f>SUM('SCC X Ano = FNC'!$B202:$K202)</f>
        <v>35014680.845523238</v>
      </c>
      <c r="S31" s="78">
        <f>SUM('SCC X Ano = FNC'!$B236:$K236)</f>
        <v>90009202.413860619</v>
      </c>
      <c r="T31" s="78">
        <f>SUM('SCC X Ano = FNC'!$B270:$K270)</f>
        <v>21293753.054790802</v>
      </c>
      <c r="U31" s="78">
        <f>SUM('SCC X Ano = FNC'!$B304:$K304)</f>
        <v>36757254.132451564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 tint="-0.249977111117893"/>
  </sheetPr>
  <dimension ref="A1:K269"/>
  <sheetViews>
    <sheetView workbookViewId="0">
      <selection activeCell="A4" sqref="A4"/>
    </sheetView>
  </sheetViews>
  <sheetFormatPr defaultColWidth="9.140625" defaultRowHeight="15" x14ac:dyDescent="0.25"/>
  <cols>
    <col min="1" max="1" width="37.42578125" style="18" bestFit="1" customWidth="1"/>
    <col min="2" max="2" width="20.140625" style="18" bestFit="1" customWidth="1"/>
    <col min="3" max="3" width="25.85546875" style="18" bestFit="1" customWidth="1"/>
    <col min="4" max="4" width="15.28515625" style="18" bestFit="1" customWidth="1"/>
    <col min="5" max="5" width="13.7109375" style="18" bestFit="1" customWidth="1"/>
    <col min="6" max="6" width="13.28515625" style="18" bestFit="1" customWidth="1"/>
    <col min="7" max="7" width="26.42578125" style="18" bestFit="1" customWidth="1"/>
    <col min="8" max="10" width="15.28515625" style="18" bestFit="1" customWidth="1"/>
    <col min="11" max="11" width="11.42578125" style="18" bestFit="1" customWidth="1"/>
    <col min="12" max="16384" width="9.140625" style="18"/>
  </cols>
  <sheetData>
    <row r="1" spans="1:11" s="1" customFormat="1" x14ac:dyDescent="0.25">
      <c r="B1" s="1" t="s">
        <v>0</v>
      </c>
    </row>
    <row r="2" spans="1:11" x14ac:dyDescent="0.25">
      <c r="A2" s="69"/>
      <c r="B2" s="18">
        <v>2008</v>
      </c>
      <c r="C2" s="18">
        <v>2008</v>
      </c>
      <c r="D2" s="18">
        <v>2008</v>
      </c>
      <c r="E2" s="18">
        <v>2008</v>
      </c>
      <c r="F2" s="18">
        <v>2008</v>
      </c>
      <c r="G2" s="18">
        <v>2008</v>
      </c>
      <c r="H2" s="18">
        <v>2008</v>
      </c>
      <c r="I2" s="18">
        <v>2008</v>
      </c>
      <c r="J2" s="18">
        <v>2008</v>
      </c>
      <c r="K2" s="18">
        <v>2008</v>
      </c>
    </row>
    <row r="3" spans="1:11" x14ac:dyDescent="0.25">
      <c r="A3" s="69"/>
      <c r="B3" s="69" t="s">
        <v>2</v>
      </c>
      <c r="C3" s="69" t="s">
        <v>3</v>
      </c>
      <c r="D3" s="69" t="s">
        <v>4</v>
      </c>
      <c r="E3" s="69" t="s">
        <v>5</v>
      </c>
      <c r="F3" s="69" t="s">
        <v>6</v>
      </c>
      <c r="G3" s="69" t="s">
        <v>7</v>
      </c>
      <c r="H3" s="69" t="s">
        <v>8</v>
      </c>
      <c r="I3" s="69" t="s">
        <v>9</v>
      </c>
      <c r="J3" s="69" t="s">
        <v>10</v>
      </c>
      <c r="K3" s="69" t="s">
        <v>11</v>
      </c>
    </row>
    <row r="4" spans="1:11" x14ac:dyDescent="0.25">
      <c r="A4" s="69" t="s">
        <v>13</v>
      </c>
      <c r="B4" s="85">
        <f>+'SCC X Ano = FNC'!B39/'SCC X Ano = FNC'!B5-1</f>
        <v>-0.70306202166713916</v>
      </c>
      <c r="C4" s="85">
        <f>+'SCC X Ano = FNC'!C39/'SCC X Ano = FNC'!C5-1</f>
        <v>-0.95528857961121227</v>
      </c>
      <c r="D4" s="85">
        <f>+'SCC X Ano = FNC'!D39/'SCC X Ano = FNC'!D5-1</f>
        <v>-0.43344233734090154</v>
      </c>
      <c r="E4" s="85" t="e">
        <f>+'SCC X Ano = FNC'!E39/'SCC X Ano = FNC'!E5-1</f>
        <v>#DIV/0!</v>
      </c>
      <c r="F4" s="85" t="e">
        <f>+'SCC X Ano = FNC'!F39/'SCC X Ano = FNC'!F5-1</f>
        <v>#DIV/0!</v>
      </c>
      <c r="G4" s="85" t="e">
        <f>+'SCC X Ano = FNC'!G39/'SCC X Ano = FNC'!G5-1</f>
        <v>#DIV/0!</v>
      </c>
      <c r="H4" s="85" t="e">
        <f>+'SCC X Ano = FNC'!H39/'SCC X Ano = FNC'!H5-1</f>
        <v>#DIV/0!</v>
      </c>
      <c r="I4" s="85">
        <f>+'SCC X Ano = FNC'!I39/'SCC X Ano = FNC'!I5-1</f>
        <v>-1</v>
      </c>
      <c r="J4" s="85">
        <f>+'SCC X Ano = FNC'!J39/'SCC X Ano = FNC'!J5-1</f>
        <v>-1</v>
      </c>
      <c r="K4" s="85" t="e">
        <f>+'SCC X Ano = FNC'!K39/'SCC X Ano = FNC'!K5-1</f>
        <v>#DIV/0!</v>
      </c>
    </row>
    <row r="5" spans="1:11" x14ac:dyDescent="0.25">
      <c r="A5" s="69" t="s">
        <v>14</v>
      </c>
      <c r="B5" s="85">
        <f>+'SCC X Ano = FNC'!B40/'SCC X Ano = FNC'!B6-1</f>
        <v>3.0277859704471277E-2</v>
      </c>
      <c r="C5" s="85">
        <f>+'SCC X Ano = FNC'!C40/'SCC X Ano = FNC'!C6-1</f>
        <v>-0.70447774068367885</v>
      </c>
      <c r="D5" s="85" t="e">
        <f>+'SCC X Ano = FNC'!D40/'SCC X Ano = FNC'!D6-1</f>
        <v>#DIV/0!</v>
      </c>
      <c r="E5" s="85" t="e">
        <f>+'SCC X Ano = FNC'!E40/'SCC X Ano = FNC'!E6-1</f>
        <v>#DIV/0!</v>
      </c>
      <c r="F5" s="85" t="e">
        <f>+'SCC X Ano = FNC'!F40/'SCC X Ano = FNC'!F6-1</f>
        <v>#DIV/0!</v>
      </c>
      <c r="G5" s="85" t="e">
        <f>+'SCC X Ano = FNC'!G40/'SCC X Ano = FNC'!G6-1</f>
        <v>#DIV/0!</v>
      </c>
      <c r="H5" s="85" t="e">
        <f>+'SCC X Ano = FNC'!H40/'SCC X Ano = FNC'!H6-1</f>
        <v>#DIV/0!</v>
      </c>
      <c r="I5" s="85" t="e">
        <f>+'SCC X Ano = FNC'!I40/'SCC X Ano = FNC'!I6-1</f>
        <v>#DIV/0!</v>
      </c>
      <c r="J5" s="85" t="e">
        <f>+'SCC X Ano = FNC'!J40/'SCC X Ano = FNC'!J6-1</f>
        <v>#DIV/0!</v>
      </c>
      <c r="K5" s="85" t="e">
        <f>+'SCC X Ano = FNC'!K40/'SCC X Ano = FNC'!K6-1</f>
        <v>#DIV/0!</v>
      </c>
    </row>
    <row r="6" spans="1:11" x14ac:dyDescent="0.25">
      <c r="A6" s="69" t="s">
        <v>15</v>
      </c>
      <c r="B6" s="85">
        <f>+'SCC X Ano = FNC'!B41/'SCC X Ano = FNC'!B7-1</f>
        <v>-1</v>
      </c>
      <c r="C6" s="85">
        <f>+'SCC X Ano = FNC'!C41/'SCC X Ano = FNC'!C7-1</f>
        <v>-0.9817645758438035</v>
      </c>
      <c r="D6" s="85" t="e">
        <f>+'SCC X Ano = FNC'!D41/'SCC X Ano = FNC'!D7-1</f>
        <v>#DIV/0!</v>
      </c>
      <c r="E6" s="85" t="e">
        <f>+'SCC X Ano = FNC'!E41/'SCC X Ano = FNC'!E7-1</f>
        <v>#DIV/0!</v>
      </c>
      <c r="F6" s="85" t="e">
        <f>+'SCC X Ano = FNC'!F41/'SCC X Ano = FNC'!F7-1</f>
        <v>#DIV/0!</v>
      </c>
      <c r="G6" s="85" t="e">
        <f>+'SCC X Ano = FNC'!G41/'SCC X Ano = FNC'!G7-1</f>
        <v>#DIV/0!</v>
      </c>
      <c r="H6" s="85" t="e">
        <f>+'SCC X Ano = FNC'!H41/'SCC X Ano = FNC'!H7-1</f>
        <v>#DIV/0!</v>
      </c>
      <c r="I6" s="85" t="e">
        <f>+'SCC X Ano = FNC'!I41/'SCC X Ano = FNC'!I7-1</f>
        <v>#DIV/0!</v>
      </c>
      <c r="J6" s="85" t="e">
        <f>+'SCC X Ano = FNC'!J41/'SCC X Ano = FNC'!J7-1</f>
        <v>#DIV/0!</v>
      </c>
      <c r="K6" s="85" t="e">
        <f>+'SCC X Ano = FNC'!K41/'SCC X Ano = FNC'!K7-1</f>
        <v>#DIV/0!</v>
      </c>
    </row>
    <row r="7" spans="1:11" x14ac:dyDescent="0.25">
      <c r="A7" s="69" t="s">
        <v>16</v>
      </c>
      <c r="B7" s="85" t="e">
        <f>+'SCC X Ano = FNC'!B42/'SCC X Ano = FNC'!B8-1</f>
        <v>#DIV/0!</v>
      </c>
      <c r="C7" s="85">
        <f>+'SCC X Ano = FNC'!C42/'SCC X Ano = FNC'!C8-1</f>
        <v>-1</v>
      </c>
      <c r="D7" s="85" t="e">
        <f>+'SCC X Ano = FNC'!D42/'SCC X Ano = FNC'!D8-1</f>
        <v>#DIV/0!</v>
      </c>
      <c r="E7" s="85" t="e">
        <f>+'SCC X Ano = FNC'!E42/'SCC X Ano = FNC'!E8-1</f>
        <v>#DIV/0!</v>
      </c>
      <c r="F7" s="85" t="e">
        <f>+'SCC X Ano = FNC'!F42/'SCC X Ano = FNC'!F8-1</f>
        <v>#DIV/0!</v>
      </c>
      <c r="G7" s="85" t="e">
        <f>+'SCC X Ano = FNC'!G42/'SCC X Ano = FNC'!G8-1</f>
        <v>#DIV/0!</v>
      </c>
      <c r="H7" s="85" t="e">
        <f>+'SCC X Ano = FNC'!H42/'SCC X Ano = FNC'!H8-1</f>
        <v>#DIV/0!</v>
      </c>
      <c r="I7" s="85">
        <f>+'SCC X Ano = FNC'!I42/'SCC X Ano = FNC'!I8-1</f>
        <v>-1</v>
      </c>
      <c r="J7" s="85">
        <f>+'SCC X Ano = FNC'!J42/'SCC X Ano = FNC'!J8-1</f>
        <v>-1</v>
      </c>
      <c r="K7" s="85" t="e">
        <f>+'SCC X Ano = FNC'!K42/'SCC X Ano = FNC'!K8-1</f>
        <v>#DIV/0!</v>
      </c>
    </row>
    <row r="8" spans="1:11" x14ac:dyDescent="0.25">
      <c r="A8" s="69" t="s">
        <v>17</v>
      </c>
      <c r="B8" s="85" t="e">
        <f>+'SCC X Ano = FNC'!B43/'SCC X Ano = FNC'!B9-1</f>
        <v>#DIV/0!</v>
      </c>
      <c r="C8" s="85">
        <f>+'SCC X Ano = FNC'!C43/'SCC X Ano = FNC'!C9-1</f>
        <v>-0.89445356119000707</v>
      </c>
      <c r="D8" s="85" t="e">
        <f>+'SCC X Ano = FNC'!D43/'SCC X Ano = FNC'!D9-1</f>
        <v>#DIV/0!</v>
      </c>
      <c r="E8" s="85" t="e">
        <f>+'SCC X Ano = FNC'!E43/'SCC X Ano = FNC'!E9-1</f>
        <v>#DIV/0!</v>
      </c>
      <c r="F8" s="85" t="e">
        <f>+'SCC X Ano = FNC'!F43/'SCC X Ano = FNC'!F9-1</f>
        <v>#DIV/0!</v>
      </c>
      <c r="G8" s="85" t="e">
        <f>+'SCC X Ano = FNC'!G43/'SCC X Ano = FNC'!G9-1</f>
        <v>#DIV/0!</v>
      </c>
      <c r="H8" s="85" t="e">
        <f>+'SCC X Ano = FNC'!H43/'SCC X Ano = FNC'!H9-1</f>
        <v>#DIV/0!</v>
      </c>
      <c r="I8" s="85" t="e">
        <f>+'SCC X Ano = FNC'!I43/'SCC X Ano = FNC'!I9-1</f>
        <v>#DIV/0!</v>
      </c>
      <c r="J8" s="85" t="e">
        <f>+'SCC X Ano = FNC'!J43/'SCC X Ano = FNC'!J9-1</f>
        <v>#DIV/0!</v>
      </c>
      <c r="K8" s="85" t="e">
        <f>+'SCC X Ano = FNC'!K43/'SCC X Ano = FNC'!K9-1</f>
        <v>#DIV/0!</v>
      </c>
    </row>
    <row r="9" spans="1:11" x14ac:dyDescent="0.25">
      <c r="A9" s="69" t="s">
        <v>18</v>
      </c>
      <c r="B9" s="85" t="e">
        <f>+'SCC X Ano = FNC'!B44/'SCC X Ano = FNC'!B10-1</f>
        <v>#DIV/0!</v>
      </c>
      <c r="C9" s="85">
        <f>+'SCC X Ano = FNC'!C44/'SCC X Ano = FNC'!C10-1</f>
        <v>-0.86300446504605366</v>
      </c>
      <c r="D9" s="85" t="e">
        <f>+'SCC X Ano = FNC'!D44/'SCC X Ano = FNC'!D10-1</f>
        <v>#DIV/0!</v>
      </c>
      <c r="E9" s="85" t="e">
        <f>+'SCC X Ano = FNC'!E44/'SCC X Ano = FNC'!E10-1</f>
        <v>#DIV/0!</v>
      </c>
      <c r="F9" s="85" t="e">
        <f>+'SCC X Ano = FNC'!F44/'SCC X Ano = FNC'!F10-1</f>
        <v>#DIV/0!</v>
      </c>
      <c r="G9" s="85" t="e">
        <f>+'SCC X Ano = FNC'!G44/'SCC X Ano = FNC'!G10-1</f>
        <v>#DIV/0!</v>
      </c>
      <c r="H9" s="85" t="e">
        <f>+'SCC X Ano = FNC'!H44/'SCC X Ano = FNC'!H10-1</f>
        <v>#DIV/0!</v>
      </c>
      <c r="I9" s="85" t="e">
        <f>+'SCC X Ano = FNC'!I44/'SCC X Ano = FNC'!I10-1</f>
        <v>#DIV/0!</v>
      </c>
      <c r="J9" s="85" t="e">
        <f>+'SCC X Ano = FNC'!J44/'SCC X Ano = FNC'!J10-1</f>
        <v>#DIV/0!</v>
      </c>
      <c r="K9" s="85" t="e">
        <f>+'SCC X Ano = FNC'!K44/'SCC X Ano = FNC'!K10-1</f>
        <v>#DIV/0!</v>
      </c>
    </row>
    <row r="10" spans="1:11" x14ac:dyDescent="0.25">
      <c r="A10" s="69" t="s">
        <v>19</v>
      </c>
      <c r="B10" s="85" t="e">
        <f>+'SCC X Ano = FNC'!B45/'SCC X Ano = FNC'!B11-1</f>
        <v>#DIV/0!</v>
      </c>
      <c r="C10" s="85">
        <f>+'SCC X Ano = FNC'!C45/'SCC X Ano = FNC'!C11-1</f>
        <v>-0.73048374421175555</v>
      </c>
      <c r="D10" s="85">
        <f>+'SCC X Ano = FNC'!D45/'SCC X Ano = FNC'!D11-1</f>
        <v>-1</v>
      </c>
      <c r="E10" s="85" t="e">
        <f>+'SCC X Ano = FNC'!E45/'SCC X Ano = FNC'!E11-1</f>
        <v>#DIV/0!</v>
      </c>
      <c r="F10" s="85" t="e">
        <f>+'SCC X Ano = FNC'!F45/'SCC X Ano = FNC'!F11-1</f>
        <v>#DIV/0!</v>
      </c>
      <c r="G10" s="85" t="e">
        <f>+'SCC X Ano = FNC'!G45/'SCC X Ano = FNC'!G11-1</f>
        <v>#DIV/0!</v>
      </c>
      <c r="H10" s="85" t="e">
        <f>+'SCC X Ano = FNC'!H45/'SCC X Ano = FNC'!H11-1</f>
        <v>#DIV/0!</v>
      </c>
      <c r="I10" s="85" t="e">
        <f>+'SCC X Ano = FNC'!I45/'SCC X Ano = FNC'!I11-1</f>
        <v>#DIV/0!</v>
      </c>
      <c r="J10" s="85">
        <f>+'SCC X Ano = FNC'!J45/'SCC X Ano = FNC'!J11-1</f>
        <v>-1</v>
      </c>
      <c r="K10" s="85" t="e">
        <f>+'SCC X Ano = FNC'!K45/'SCC X Ano = FNC'!K11-1</f>
        <v>#DIV/0!</v>
      </c>
    </row>
    <row r="11" spans="1:11" x14ac:dyDescent="0.25">
      <c r="A11" s="69" t="s">
        <v>20</v>
      </c>
      <c r="B11" s="85" t="e">
        <f>+'SCC X Ano = FNC'!B46/'SCC X Ano = FNC'!B12-1</f>
        <v>#DIV/0!</v>
      </c>
      <c r="C11" s="85">
        <f>+'SCC X Ano = FNC'!C46/'SCC X Ano = FNC'!C12-1</f>
        <v>-0.97735771881752431</v>
      </c>
      <c r="D11" s="85">
        <f>+'SCC X Ano = FNC'!D46/'SCC X Ano = FNC'!D12-1</f>
        <v>-0.29180292167612676</v>
      </c>
      <c r="E11" s="85" t="e">
        <f>+'SCC X Ano = FNC'!E46/'SCC X Ano = FNC'!E12-1</f>
        <v>#DIV/0!</v>
      </c>
      <c r="F11" s="85" t="e">
        <f>+'SCC X Ano = FNC'!F46/'SCC X Ano = FNC'!F12-1</f>
        <v>#DIV/0!</v>
      </c>
      <c r="G11" s="85" t="e">
        <f>+'SCC X Ano = FNC'!G46/'SCC X Ano = FNC'!G12-1</f>
        <v>#DIV/0!</v>
      </c>
      <c r="H11" s="85" t="e">
        <f>+'SCC X Ano = FNC'!H46/'SCC X Ano = FNC'!H12-1</f>
        <v>#DIV/0!</v>
      </c>
      <c r="I11" s="85" t="e">
        <f>+'SCC X Ano = FNC'!I46/'SCC X Ano = FNC'!I12-1</f>
        <v>#DIV/0!</v>
      </c>
      <c r="J11" s="85" t="e">
        <f>+'SCC X Ano = FNC'!J46/'SCC X Ano = FNC'!J12-1</f>
        <v>#DIV/0!</v>
      </c>
      <c r="K11" s="85" t="e">
        <f>+'SCC X Ano = FNC'!K46/'SCC X Ano = FNC'!K12-1</f>
        <v>#DIV/0!</v>
      </c>
    </row>
    <row r="12" spans="1:11" x14ac:dyDescent="0.25">
      <c r="A12" s="69" t="s">
        <v>21</v>
      </c>
      <c r="B12" s="85" t="e">
        <f>+'SCC X Ano = FNC'!B47/'SCC X Ano = FNC'!B13-1</f>
        <v>#DIV/0!</v>
      </c>
      <c r="C12" s="85">
        <f>+'SCC X Ano = FNC'!C47/'SCC X Ano = FNC'!C13-1</f>
        <v>-0.92320806179006387</v>
      </c>
      <c r="D12" s="85" t="e">
        <f>+'SCC X Ano = FNC'!D47/'SCC X Ano = FNC'!D13-1</f>
        <v>#DIV/0!</v>
      </c>
      <c r="E12" s="85" t="e">
        <f>+'SCC X Ano = FNC'!E47/'SCC X Ano = FNC'!E13-1</f>
        <v>#DIV/0!</v>
      </c>
      <c r="F12" s="85" t="e">
        <f>+'SCC X Ano = FNC'!F47/'SCC X Ano = FNC'!F13-1</f>
        <v>#DIV/0!</v>
      </c>
      <c r="G12" s="85" t="e">
        <f>+'SCC X Ano = FNC'!G47/'SCC X Ano = FNC'!G13-1</f>
        <v>#DIV/0!</v>
      </c>
      <c r="H12" s="85" t="e">
        <f>+'SCC X Ano = FNC'!H47/'SCC X Ano = FNC'!H13-1</f>
        <v>#DIV/0!</v>
      </c>
      <c r="I12" s="85" t="e">
        <f>+'SCC X Ano = FNC'!I47/'SCC X Ano = FNC'!I13-1</f>
        <v>#DIV/0!</v>
      </c>
      <c r="J12" s="85">
        <f>+'SCC X Ano = FNC'!J47/'SCC X Ano = FNC'!J13-1</f>
        <v>-1</v>
      </c>
      <c r="K12" s="85" t="e">
        <f>+'SCC X Ano = FNC'!K47/'SCC X Ano = FNC'!K13-1</f>
        <v>#DIV/0!</v>
      </c>
    </row>
    <row r="13" spans="1:11" x14ac:dyDescent="0.25">
      <c r="A13" s="69" t="s">
        <v>22</v>
      </c>
      <c r="B13" s="85">
        <f>+'SCC X Ano = FNC'!B48/'SCC X Ano = FNC'!B14-1</f>
        <v>-1</v>
      </c>
      <c r="C13" s="85">
        <f>+'SCC X Ano = FNC'!C48/'SCC X Ano = FNC'!C14-1</f>
        <v>-0.9444533609781145</v>
      </c>
      <c r="D13" s="85">
        <f>+'SCC X Ano = FNC'!D48/'SCC X Ano = FNC'!D14-1</f>
        <v>-0.2992878019732309</v>
      </c>
      <c r="E13" s="85" t="e">
        <f>+'SCC X Ano = FNC'!E48/'SCC X Ano = FNC'!E14-1</f>
        <v>#DIV/0!</v>
      </c>
      <c r="F13" s="85" t="e">
        <f>+'SCC X Ano = FNC'!F48/'SCC X Ano = FNC'!F14-1</f>
        <v>#DIV/0!</v>
      </c>
      <c r="G13" s="85" t="e">
        <f>+'SCC X Ano = FNC'!G48/'SCC X Ano = FNC'!G14-1</f>
        <v>#DIV/0!</v>
      </c>
      <c r="H13" s="85" t="e">
        <f>+'SCC X Ano = FNC'!H48/'SCC X Ano = FNC'!H14-1</f>
        <v>#DIV/0!</v>
      </c>
      <c r="I13" s="85">
        <f>+'SCC X Ano = FNC'!I48/'SCC X Ano = FNC'!I14-1</f>
        <v>-0.85981738589207923</v>
      </c>
      <c r="J13" s="85" t="e">
        <f>+'SCC X Ano = FNC'!J48/'SCC X Ano = FNC'!J14-1</f>
        <v>#DIV/0!</v>
      </c>
      <c r="K13" s="85" t="e">
        <f>+'SCC X Ano = FNC'!K48/'SCC X Ano = FNC'!K14-1</f>
        <v>#DIV/0!</v>
      </c>
    </row>
    <row r="14" spans="1:11" x14ac:dyDescent="0.25">
      <c r="A14" s="69" t="s">
        <v>23</v>
      </c>
      <c r="B14" s="85" t="e">
        <f>+'SCC X Ano = FNC'!B49/'SCC X Ano = FNC'!B15-1</f>
        <v>#DIV/0!</v>
      </c>
      <c r="C14" s="85">
        <f>+'SCC X Ano = FNC'!C49/'SCC X Ano = FNC'!C15-1</f>
        <v>-0.96889575426438257</v>
      </c>
      <c r="D14" s="85" t="e">
        <f>+'SCC X Ano = FNC'!D49/'SCC X Ano = FNC'!D15-1</f>
        <v>#DIV/0!</v>
      </c>
      <c r="E14" s="85" t="e">
        <f>+'SCC X Ano = FNC'!E49/'SCC X Ano = FNC'!E15-1</f>
        <v>#DIV/0!</v>
      </c>
      <c r="F14" s="85" t="e">
        <f>+'SCC X Ano = FNC'!F49/'SCC X Ano = FNC'!F15-1</f>
        <v>#DIV/0!</v>
      </c>
      <c r="G14" s="85" t="e">
        <f>+'SCC X Ano = FNC'!G49/'SCC X Ano = FNC'!G15-1</f>
        <v>#DIV/0!</v>
      </c>
      <c r="H14" s="85" t="e">
        <f>+'SCC X Ano = FNC'!H49/'SCC X Ano = FNC'!H15-1</f>
        <v>#DIV/0!</v>
      </c>
      <c r="I14" s="85" t="e">
        <f>+'SCC X Ano = FNC'!I49/'SCC X Ano = FNC'!I15-1</f>
        <v>#DIV/0!</v>
      </c>
      <c r="J14" s="85" t="e">
        <f>+'SCC X Ano = FNC'!J49/'SCC X Ano = FNC'!J15-1</f>
        <v>#DIV/0!</v>
      </c>
      <c r="K14" s="85" t="e">
        <f>+'SCC X Ano = FNC'!K49/'SCC X Ano = FNC'!K15-1</f>
        <v>#DIV/0!</v>
      </c>
    </row>
    <row r="15" spans="1:11" x14ac:dyDescent="0.25">
      <c r="A15" s="69" t="s">
        <v>24</v>
      </c>
      <c r="B15" s="85" t="e">
        <f>+'SCC X Ano = FNC'!B50/'SCC X Ano = FNC'!B16-1</f>
        <v>#DIV/0!</v>
      </c>
      <c r="C15" s="85">
        <f>+'SCC X Ano = FNC'!C50/'SCC X Ano = FNC'!C16-1</f>
        <v>-0.64724286873330472</v>
      </c>
      <c r="D15" s="85">
        <f>+'SCC X Ano = FNC'!D50/'SCC X Ano = FNC'!D16-1</f>
        <v>0.227541602428047</v>
      </c>
      <c r="E15" s="85" t="e">
        <f>+'SCC X Ano = FNC'!E50/'SCC X Ano = FNC'!E16-1</f>
        <v>#DIV/0!</v>
      </c>
      <c r="F15" s="85" t="e">
        <f>+'SCC X Ano = FNC'!F50/'SCC X Ano = FNC'!F16-1</f>
        <v>#DIV/0!</v>
      </c>
      <c r="G15" s="85" t="e">
        <f>+'SCC X Ano = FNC'!G50/'SCC X Ano = FNC'!G16-1</f>
        <v>#DIV/0!</v>
      </c>
      <c r="H15" s="85" t="e">
        <f>+'SCC X Ano = FNC'!H50/'SCC X Ano = FNC'!H16-1</f>
        <v>#DIV/0!</v>
      </c>
      <c r="I15" s="85" t="e">
        <f>+'SCC X Ano = FNC'!I50/'SCC X Ano = FNC'!I16-1</f>
        <v>#DIV/0!</v>
      </c>
      <c r="J15" s="85" t="e">
        <f>+'SCC X Ano = FNC'!J50/'SCC X Ano = FNC'!J16-1</f>
        <v>#DIV/0!</v>
      </c>
      <c r="K15" s="85" t="e">
        <f>+'SCC X Ano = FNC'!K50/'SCC X Ano = FNC'!K16-1</f>
        <v>#DIV/0!</v>
      </c>
    </row>
    <row r="16" spans="1:11" x14ac:dyDescent="0.25">
      <c r="A16" s="69" t="s">
        <v>25</v>
      </c>
      <c r="B16" s="85">
        <f>+'SCC X Ano = FNC'!B51/'SCC X Ano = FNC'!B17-1</f>
        <v>-1</v>
      </c>
      <c r="C16" s="85">
        <f>+'SCC X Ano = FNC'!C51/'SCC X Ano = FNC'!C17-1</f>
        <v>-0.91834365153412378</v>
      </c>
      <c r="D16" s="85" t="e">
        <f>+'SCC X Ano = FNC'!D51/'SCC X Ano = FNC'!D17-1</f>
        <v>#DIV/0!</v>
      </c>
      <c r="E16" s="85" t="e">
        <f>+'SCC X Ano = FNC'!E51/'SCC X Ano = FNC'!E17-1</f>
        <v>#DIV/0!</v>
      </c>
      <c r="F16" s="85" t="e">
        <f>+'SCC X Ano = FNC'!F51/'SCC X Ano = FNC'!F17-1</f>
        <v>#DIV/0!</v>
      </c>
      <c r="G16" s="85" t="e">
        <f>+'SCC X Ano = FNC'!G51/'SCC X Ano = FNC'!G17-1</f>
        <v>#DIV/0!</v>
      </c>
      <c r="H16" s="85" t="e">
        <f>+'SCC X Ano = FNC'!H51/'SCC X Ano = FNC'!H17-1</f>
        <v>#DIV/0!</v>
      </c>
      <c r="I16" s="85" t="e">
        <f>+'SCC X Ano = FNC'!I51/'SCC X Ano = FNC'!I17-1</f>
        <v>#DIV/0!</v>
      </c>
      <c r="J16" s="85" t="e">
        <f>+'SCC X Ano = FNC'!J51/'SCC X Ano = FNC'!J17-1</f>
        <v>#DIV/0!</v>
      </c>
      <c r="K16" s="85" t="e">
        <f>+'SCC X Ano = FNC'!K51/'SCC X Ano = FNC'!K17-1</f>
        <v>#DIV/0!</v>
      </c>
    </row>
    <row r="17" spans="1:11" x14ac:dyDescent="0.25">
      <c r="A17" s="69" t="s">
        <v>26</v>
      </c>
      <c r="B17" s="85" t="e">
        <f>+'SCC X Ano = FNC'!B52/'SCC X Ano = FNC'!B18-1</f>
        <v>#DIV/0!</v>
      </c>
      <c r="C17" s="85">
        <f>+'SCC X Ano = FNC'!C52/'SCC X Ano = FNC'!C18-1</f>
        <v>-0.83837583378003599</v>
      </c>
      <c r="D17" s="85">
        <f>+'SCC X Ano = FNC'!D52/'SCC X Ano = FNC'!D18-1</f>
        <v>0.18032846387312196</v>
      </c>
      <c r="E17" s="85" t="e">
        <f>+'SCC X Ano = FNC'!E52/'SCC X Ano = FNC'!E18-1</f>
        <v>#DIV/0!</v>
      </c>
      <c r="F17" s="85" t="e">
        <f>+'SCC X Ano = FNC'!F52/'SCC X Ano = FNC'!F18-1</f>
        <v>#DIV/0!</v>
      </c>
      <c r="G17" s="85" t="e">
        <f>+'SCC X Ano = FNC'!G52/'SCC X Ano = FNC'!G18-1</f>
        <v>#DIV/0!</v>
      </c>
      <c r="H17" s="85" t="e">
        <f>+'SCC X Ano = FNC'!H52/'SCC X Ano = FNC'!H18-1</f>
        <v>#DIV/0!</v>
      </c>
      <c r="I17" s="85">
        <f>+'SCC X Ano = FNC'!I52/'SCC X Ano = FNC'!I18-1</f>
        <v>-0.87110208870768446</v>
      </c>
      <c r="J17" s="85" t="e">
        <f>+'SCC X Ano = FNC'!J52/'SCC X Ano = FNC'!J18-1</f>
        <v>#DIV/0!</v>
      </c>
      <c r="K17" s="85" t="e">
        <f>+'SCC X Ano = FNC'!K52/'SCC X Ano = FNC'!K18-1</f>
        <v>#DIV/0!</v>
      </c>
    </row>
    <row r="18" spans="1:11" x14ac:dyDescent="0.25">
      <c r="A18" s="69" t="s">
        <v>27</v>
      </c>
      <c r="B18" s="85" t="e">
        <f>+'SCC X Ano = FNC'!B53/'SCC X Ano = FNC'!B19-1</f>
        <v>#DIV/0!</v>
      </c>
      <c r="C18" s="85" t="e">
        <f>+'SCC X Ano = FNC'!C53/'SCC X Ano = FNC'!C19-1</f>
        <v>#DIV/0!</v>
      </c>
      <c r="D18" s="85" t="e">
        <f>+'SCC X Ano = FNC'!D53/'SCC X Ano = FNC'!D19-1</f>
        <v>#DIV/0!</v>
      </c>
      <c r="E18" s="85" t="e">
        <f>+'SCC X Ano = FNC'!E53/'SCC X Ano = FNC'!E19-1</f>
        <v>#DIV/0!</v>
      </c>
      <c r="F18" s="85" t="e">
        <f>+'SCC X Ano = FNC'!F53/'SCC X Ano = FNC'!F19-1</f>
        <v>#DIV/0!</v>
      </c>
      <c r="G18" s="85" t="e">
        <f>+'SCC X Ano = FNC'!G53/'SCC X Ano = FNC'!G19-1</f>
        <v>#DIV/0!</v>
      </c>
      <c r="H18" s="85" t="e">
        <f>+'SCC X Ano = FNC'!H53/'SCC X Ano = FNC'!H19-1</f>
        <v>#DIV/0!</v>
      </c>
      <c r="I18" s="85" t="e">
        <f>+'SCC X Ano = FNC'!I53/'SCC X Ano = FNC'!I19-1</f>
        <v>#DIV/0!</v>
      </c>
      <c r="J18" s="85" t="e">
        <f>+'SCC X Ano = FNC'!J53/'SCC X Ano = FNC'!J19-1</f>
        <v>#DIV/0!</v>
      </c>
      <c r="K18" s="85" t="e">
        <f>+'SCC X Ano = FNC'!K53/'SCC X Ano = FNC'!K19-1</f>
        <v>#DIV/0!</v>
      </c>
    </row>
    <row r="19" spans="1:11" x14ac:dyDescent="0.25">
      <c r="A19" s="69" t="s">
        <v>28</v>
      </c>
      <c r="B19" s="85" t="e">
        <f>+'SCC X Ano = FNC'!B54/'SCC X Ano = FNC'!B20-1</f>
        <v>#DIV/0!</v>
      </c>
      <c r="C19" s="85">
        <f>+'SCC X Ano = FNC'!C54/'SCC X Ano = FNC'!C20-1</f>
        <v>-0.99355594096899347</v>
      </c>
      <c r="D19" s="85">
        <f>+'SCC X Ano = FNC'!D54/'SCC X Ano = FNC'!D20-1</f>
        <v>6.3629170175364527</v>
      </c>
      <c r="E19" s="85" t="e">
        <f>+'SCC X Ano = FNC'!E54/'SCC X Ano = FNC'!E20-1</f>
        <v>#DIV/0!</v>
      </c>
      <c r="F19" s="85" t="e">
        <f>+'SCC X Ano = FNC'!F54/'SCC X Ano = FNC'!F20-1</f>
        <v>#DIV/0!</v>
      </c>
      <c r="G19" s="85">
        <f>+'SCC X Ano = FNC'!G54/'SCC X Ano = FNC'!G20-1</f>
        <v>-1</v>
      </c>
      <c r="H19" s="85" t="e">
        <f>+'SCC X Ano = FNC'!H54/'SCC X Ano = FNC'!H20-1</f>
        <v>#DIV/0!</v>
      </c>
      <c r="I19" s="85" t="e">
        <f>+'SCC X Ano = FNC'!I54/'SCC X Ano = FNC'!I20-1</f>
        <v>#DIV/0!</v>
      </c>
      <c r="J19" s="85">
        <f>+'SCC X Ano = FNC'!J54/'SCC X Ano = FNC'!J20-1</f>
        <v>-1</v>
      </c>
      <c r="K19" s="85" t="e">
        <f>+'SCC X Ano = FNC'!K54/'SCC X Ano = FNC'!K20-1</f>
        <v>#DIV/0!</v>
      </c>
    </row>
    <row r="20" spans="1:11" x14ac:dyDescent="0.25">
      <c r="A20" s="69" t="s">
        <v>29</v>
      </c>
      <c r="B20" s="85" t="e">
        <f>+'SCC X Ano = FNC'!B55/'SCC X Ano = FNC'!B21-1</f>
        <v>#DIV/0!</v>
      </c>
      <c r="C20" s="85">
        <f>+'SCC X Ano = FNC'!C55/'SCC X Ano = FNC'!C21-1</f>
        <v>-0.81369205863369332</v>
      </c>
      <c r="D20" s="85">
        <f>+'SCC X Ano = FNC'!D55/'SCC X Ano = FNC'!D21-1</f>
        <v>-0.63888552241643992</v>
      </c>
      <c r="E20" s="85" t="e">
        <f>+'SCC X Ano = FNC'!E55/'SCC X Ano = FNC'!E21-1</f>
        <v>#DIV/0!</v>
      </c>
      <c r="F20" s="85" t="e">
        <f>+'SCC X Ano = FNC'!F55/'SCC X Ano = FNC'!F21-1</f>
        <v>#DIV/0!</v>
      </c>
      <c r="G20" s="85">
        <f>+'SCC X Ano = FNC'!G55/'SCC X Ano = FNC'!G21-1</f>
        <v>-1</v>
      </c>
      <c r="H20" s="85" t="e">
        <f>+'SCC X Ano = FNC'!H55/'SCC X Ano = FNC'!H21-1</f>
        <v>#DIV/0!</v>
      </c>
      <c r="I20" s="85">
        <f>+'SCC X Ano = FNC'!I55/'SCC X Ano = FNC'!I21-1</f>
        <v>-0.72211520643024818</v>
      </c>
      <c r="J20" s="85">
        <f>+'SCC X Ano = FNC'!J55/'SCC X Ano = FNC'!J21-1</f>
        <v>-0.90096978928090921</v>
      </c>
      <c r="K20" s="85" t="e">
        <f>+'SCC X Ano = FNC'!K55/'SCC X Ano = FNC'!K21-1</f>
        <v>#DIV/0!</v>
      </c>
    </row>
    <row r="21" spans="1:11" x14ac:dyDescent="0.25">
      <c r="A21" s="69" t="s">
        <v>30</v>
      </c>
      <c r="B21" s="85" t="e">
        <f>+'SCC X Ano = FNC'!B56/'SCC X Ano = FNC'!B22-1</f>
        <v>#DIV/0!</v>
      </c>
      <c r="C21" s="85">
        <f>+'SCC X Ano = FNC'!C56/'SCC X Ano = FNC'!C22-1</f>
        <v>-1</v>
      </c>
      <c r="D21" s="85">
        <f>+'SCC X Ano = FNC'!D56/'SCC X Ano = FNC'!D22-1</f>
        <v>-0.24579650870727032</v>
      </c>
      <c r="E21" s="85" t="e">
        <f>+'SCC X Ano = FNC'!E56/'SCC X Ano = FNC'!E22-1</f>
        <v>#DIV/0!</v>
      </c>
      <c r="F21" s="85" t="e">
        <f>+'SCC X Ano = FNC'!F56/'SCC X Ano = FNC'!F22-1</f>
        <v>#DIV/0!</v>
      </c>
      <c r="G21" s="85" t="e">
        <f>+'SCC X Ano = FNC'!G56/'SCC X Ano = FNC'!G22-1</f>
        <v>#DIV/0!</v>
      </c>
      <c r="H21" s="85" t="e">
        <f>+'SCC X Ano = FNC'!H56/'SCC X Ano = FNC'!H22-1</f>
        <v>#DIV/0!</v>
      </c>
      <c r="I21" s="85" t="e">
        <f>+'SCC X Ano = FNC'!I56/'SCC X Ano = FNC'!I22-1</f>
        <v>#DIV/0!</v>
      </c>
      <c r="J21" s="85">
        <f>+'SCC X Ano = FNC'!J56/'SCC X Ano = FNC'!J22-1</f>
        <v>-1</v>
      </c>
      <c r="K21" s="85" t="e">
        <f>+'SCC X Ano = FNC'!K56/'SCC X Ano = FNC'!K22-1</f>
        <v>#DIV/0!</v>
      </c>
    </row>
    <row r="22" spans="1:11" x14ac:dyDescent="0.25">
      <c r="A22" s="69" t="s">
        <v>31</v>
      </c>
      <c r="B22" s="85" t="e">
        <f>+'SCC X Ano = FNC'!B57/'SCC X Ano = FNC'!B23-1</f>
        <v>#DIV/0!</v>
      </c>
      <c r="C22" s="85">
        <f>+'SCC X Ano = FNC'!C57/'SCC X Ano = FNC'!C23-1</f>
        <v>-0.85345264748329974</v>
      </c>
      <c r="D22" s="85">
        <f>+'SCC X Ano = FNC'!D57/'SCC X Ano = FNC'!D23-1</f>
        <v>-0.54235780013717383</v>
      </c>
      <c r="E22" s="85" t="e">
        <f>+'SCC X Ano = FNC'!E57/'SCC X Ano = FNC'!E23-1</f>
        <v>#DIV/0!</v>
      </c>
      <c r="F22" s="85" t="e">
        <f>+'SCC X Ano = FNC'!F57/'SCC X Ano = FNC'!F23-1</f>
        <v>#DIV/0!</v>
      </c>
      <c r="G22" s="85" t="e">
        <f>+'SCC X Ano = FNC'!G57/'SCC X Ano = FNC'!G23-1</f>
        <v>#DIV/0!</v>
      </c>
      <c r="H22" s="85" t="e">
        <f>+'SCC X Ano = FNC'!H57/'SCC X Ano = FNC'!H23-1</f>
        <v>#DIV/0!</v>
      </c>
      <c r="I22" s="85">
        <f>+'SCC X Ano = FNC'!I57/'SCC X Ano = FNC'!I23-1</f>
        <v>-0.42242593834475239</v>
      </c>
      <c r="J22" s="85">
        <f>+'SCC X Ano = FNC'!J57/'SCC X Ano = FNC'!J23-1</f>
        <v>0.22797928123578881</v>
      </c>
      <c r="K22" s="85" t="e">
        <f>+'SCC X Ano = FNC'!K57/'SCC X Ano = FNC'!K23-1</f>
        <v>#DIV/0!</v>
      </c>
    </row>
    <row r="23" spans="1:11" x14ac:dyDescent="0.25">
      <c r="A23" s="69" t="s">
        <v>32</v>
      </c>
      <c r="B23" s="85">
        <f>+'SCC X Ano = FNC'!B58/'SCC X Ano = FNC'!B24-1</f>
        <v>-1</v>
      </c>
      <c r="C23" s="85">
        <f>+'SCC X Ano = FNC'!C58/'SCC X Ano = FNC'!C24-1</f>
        <v>4.8313368185466778</v>
      </c>
      <c r="D23" s="85">
        <f>+'SCC X Ano = FNC'!D58/'SCC X Ano = FNC'!D24-1</f>
        <v>6.9786401147060948</v>
      </c>
      <c r="E23" s="85" t="e">
        <f>+'SCC X Ano = FNC'!E58/'SCC X Ano = FNC'!E24-1</f>
        <v>#DIV/0!</v>
      </c>
      <c r="F23" s="85" t="e">
        <f>+'SCC X Ano = FNC'!F58/'SCC X Ano = FNC'!F24-1</f>
        <v>#DIV/0!</v>
      </c>
      <c r="G23" s="85">
        <f>+'SCC X Ano = FNC'!G58/'SCC X Ano = FNC'!G24-1</f>
        <v>-1</v>
      </c>
      <c r="H23" s="85" t="e">
        <f>+'SCC X Ano = FNC'!H58/'SCC X Ano = FNC'!H24-1</f>
        <v>#DIV/0!</v>
      </c>
      <c r="I23" s="85">
        <f>+'SCC X Ano = FNC'!I58/'SCC X Ano = FNC'!I24-1</f>
        <v>1.9017416267443807</v>
      </c>
      <c r="J23" s="85">
        <f>+'SCC X Ano = FNC'!J58/'SCC X Ano = FNC'!J24-1</f>
        <v>-0.85431971927654626</v>
      </c>
      <c r="K23" s="85" t="e">
        <f>+'SCC X Ano = FNC'!K58/'SCC X Ano = FNC'!K24-1</f>
        <v>#DIV/0!</v>
      </c>
    </row>
    <row r="24" spans="1:11" x14ac:dyDescent="0.25">
      <c r="A24" s="69" t="s">
        <v>33</v>
      </c>
      <c r="B24" s="85">
        <f>+'SCC X Ano = FNC'!B59/'SCC X Ano = FNC'!B25-1</f>
        <v>0.43939067167569013</v>
      </c>
      <c r="C24" s="85">
        <f>+'SCC X Ano = FNC'!C59/'SCC X Ano = FNC'!C25-1</f>
        <v>1.3415751115960459</v>
      </c>
      <c r="D24" s="85">
        <f>+'SCC X Ano = FNC'!D59/'SCC X Ano = FNC'!D25-1</f>
        <v>1.5416229993017287</v>
      </c>
      <c r="E24" s="85" t="e">
        <f>+'SCC X Ano = FNC'!E59/'SCC X Ano = FNC'!E25-1</f>
        <v>#DIV/0!</v>
      </c>
      <c r="F24" s="85" t="e">
        <f>+'SCC X Ano = FNC'!F59/'SCC X Ano = FNC'!F25-1</f>
        <v>#DIV/0!</v>
      </c>
      <c r="G24" s="85" t="e">
        <f>+'SCC X Ano = FNC'!G59/'SCC X Ano = FNC'!G25-1</f>
        <v>#DIV/0!</v>
      </c>
      <c r="H24" s="85" t="e">
        <f>+'SCC X Ano = FNC'!H59/'SCC X Ano = FNC'!H25-1</f>
        <v>#DIV/0!</v>
      </c>
      <c r="I24" s="85" t="e">
        <f>+'SCC X Ano = FNC'!I59/'SCC X Ano = FNC'!I25-1</f>
        <v>#DIV/0!</v>
      </c>
      <c r="J24" s="85">
        <f>+'SCC X Ano = FNC'!J59/'SCC X Ano = FNC'!J25-1</f>
        <v>-0.86012962833713136</v>
      </c>
      <c r="K24" s="85" t="e">
        <f>+'SCC X Ano = FNC'!K59/'SCC X Ano = FNC'!K25-1</f>
        <v>#DIV/0!</v>
      </c>
    </row>
    <row r="25" spans="1:11" x14ac:dyDescent="0.25">
      <c r="A25" s="69" t="s">
        <v>34</v>
      </c>
      <c r="B25" s="85">
        <f>+'SCC X Ano = FNC'!B60/'SCC X Ano = FNC'!B26-1</f>
        <v>-1</v>
      </c>
      <c r="C25" s="85">
        <f>+'SCC X Ano = FNC'!C60/'SCC X Ano = FNC'!C26-1</f>
        <v>-0.9360027012219313</v>
      </c>
      <c r="D25" s="85">
        <f>+'SCC X Ano = FNC'!D60/'SCC X Ano = FNC'!D26-1</f>
        <v>-0.40983576806343902</v>
      </c>
      <c r="E25" s="85" t="e">
        <f>+'SCC X Ano = FNC'!E60/'SCC X Ano = FNC'!E26-1</f>
        <v>#DIV/0!</v>
      </c>
      <c r="F25" s="85" t="e">
        <f>+'SCC X Ano = FNC'!F60/'SCC X Ano = FNC'!F26-1</f>
        <v>#DIV/0!</v>
      </c>
      <c r="G25" s="85">
        <f>+'SCC X Ano = FNC'!G60/'SCC X Ano = FNC'!G26-1</f>
        <v>-1</v>
      </c>
      <c r="H25" s="85" t="e">
        <f>+'SCC X Ano = FNC'!H60/'SCC X Ano = FNC'!H26-1</f>
        <v>#DIV/0!</v>
      </c>
      <c r="I25" s="85" t="e">
        <f>+'SCC X Ano = FNC'!I60/'SCC X Ano = FNC'!I26-1</f>
        <v>#DIV/0!</v>
      </c>
      <c r="J25" s="85" t="e">
        <f>+'SCC X Ano = FNC'!J60/'SCC X Ano = FNC'!J26-1</f>
        <v>#DIV/0!</v>
      </c>
      <c r="K25" s="85" t="e">
        <f>+'SCC X Ano = FNC'!K60/'SCC X Ano = FNC'!K26-1</f>
        <v>#DIV/0!</v>
      </c>
    </row>
    <row r="26" spans="1:11" x14ac:dyDescent="0.25">
      <c r="A26" s="69" t="s">
        <v>35</v>
      </c>
      <c r="B26" s="85">
        <f>+'SCC X Ano = FNC'!B61/'SCC X Ano = FNC'!B27-1</f>
        <v>0.31147277479361035</v>
      </c>
      <c r="C26" s="85">
        <f>+'SCC X Ano = FNC'!C61/'SCC X Ano = FNC'!C27-1</f>
        <v>-7.961693157210703E-2</v>
      </c>
      <c r="D26" s="85">
        <f>+'SCC X Ano = FNC'!D61/'SCC X Ano = FNC'!D27-1</f>
        <v>2.2762276000715063</v>
      </c>
      <c r="E26" s="85" t="e">
        <f>+'SCC X Ano = FNC'!E61/'SCC X Ano = FNC'!E27-1</f>
        <v>#DIV/0!</v>
      </c>
      <c r="F26" s="85" t="e">
        <f>+'SCC X Ano = FNC'!F61/'SCC X Ano = FNC'!F27-1</f>
        <v>#DIV/0!</v>
      </c>
      <c r="G26" s="85">
        <f>+'SCC X Ano = FNC'!G61/'SCC X Ano = FNC'!G27-1</f>
        <v>-1</v>
      </c>
      <c r="H26" s="85" t="e">
        <f>+'SCC X Ano = FNC'!H61/'SCC X Ano = FNC'!H27-1</f>
        <v>#DIV/0!</v>
      </c>
      <c r="I26" s="85">
        <f>+'SCC X Ano = FNC'!I61/'SCC X Ano = FNC'!I27-1</f>
        <v>4.2245153643951205</v>
      </c>
      <c r="J26" s="85">
        <f>+'SCC X Ano = FNC'!J61/'SCC X Ano = FNC'!J27-1</f>
        <v>-1</v>
      </c>
      <c r="K26" s="85" t="e">
        <f>+'SCC X Ano = FNC'!K61/'SCC X Ano = FNC'!K27-1</f>
        <v>#DIV/0!</v>
      </c>
    </row>
    <row r="27" spans="1:11" x14ac:dyDescent="0.25">
      <c r="A27" s="69" t="s">
        <v>36</v>
      </c>
      <c r="B27" s="85" t="e">
        <f>+'SCC X Ano = FNC'!B62/'SCC X Ano = FNC'!B28-1</f>
        <v>#DIV/0!</v>
      </c>
      <c r="C27" s="85">
        <f>+'SCC X Ano = FNC'!C62/'SCC X Ano = FNC'!C28-1</f>
        <v>-0.9944229892544667</v>
      </c>
      <c r="D27" s="85">
        <f>+'SCC X Ano = FNC'!D62/'SCC X Ano = FNC'!D28-1</f>
        <v>0.83715764744923682</v>
      </c>
      <c r="E27" s="85" t="e">
        <f>+'SCC X Ano = FNC'!E62/'SCC X Ano = FNC'!E28-1</f>
        <v>#DIV/0!</v>
      </c>
      <c r="F27" s="85" t="e">
        <f>+'SCC X Ano = FNC'!F62/'SCC X Ano = FNC'!F28-1</f>
        <v>#DIV/0!</v>
      </c>
      <c r="G27" s="85" t="e">
        <f>+'SCC X Ano = FNC'!G62/'SCC X Ano = FNC'!G28-1</f>
        <v>#DIV/0!</v>
      </c>
      <c r="H27" s="85" t="e">
        <f>+'SCC X Ano = FNC'!H62/'SCC X Ano = FNC'!H28-1</f>
        <v>#DIV/0!</v>
      </c>
      <c r="I27" s="85">
        <f>+'SCC X Ano = FNC'!I62/'SCC X Ano = FNC'!I28-1</f>
        <v>45.153286632550198</v>
      </c>
      <c r="J27" s="85" t="e">
        <f>+'SCC X Ano = FNC'!J62/'SCC X Ano = FNC'!J28-1</f>
        <v>#DIV/0!</v>
      </c>
      <c r="K27" s="85" t="e">
        <f>+'SCC X Ano = FNC'!K62/'SCC X Ano = FNC'!K28-1</f>
        <v>#DIV/0!</v>
      </c>
    </row>
    <row r="28" spans="1:11" x14ac:dyDescent="0.25">
      <c r="A28" s="69" t="s">
        <v>37</v>
      </c>
      <c r="B28" s="85">
        <f>+'SCC X Ano = FNC'!B63/'SCC X Ano = FNC'!B29-1</f>
        <v>-1</v>
      </c>
      <c r="C28" s="85">
        <f>+'SCC X Ano = FNC'!C63/'SCC X Ano = FNC'!C29-1</f>
        <v>-0.94992454864566112</v>
      </c>
      <c r="D28" s="85" t="e">
        <f>+'SCC X Ano = FNC'!D63/'SCC X Ano = FNC'!D29-1</f>
        <v>#DIV/0!</v>
      </c>
      <c r="E28" s="85" t="e">
        <f>+'SCC X Ano = FNC'!E63/'SCC X Ano = FNC'!E29-1</f>
        <v>#DIV/0!</v>
      </c>
      <c r="F28" s="85" t="e">
        <f>+'SCC X Ano = FNC'!F63/'SCC X Ano = FNC'!F29-1</f>
        <v>#DIV/0!</v>
      </c>
      <c r="G28" s="85" t="e">
        <f>+'SCC X Ano = FNC'!G63/'SCC X Ano = FNC'!G29-1</f>
        <v>#DIV/0!</v>
      </c>
      <c r="H28" s="85" t="e">
        <f>+'SCC X Ano = FNC'!H63/'SCC X Ano = FNC'!H29-1</f>
        <v>#DIV/0!</v>
      </c>
      <c r="I28" s="85" t="e">
        <f>+'SCC X Ano = FNC'!I63/'SCC X Ano = FNC'!I29-1</f>
        <v>#DIV/0!</v>
      </c>
      <c r="J28" s="85" t="e">
        <f>+'SCC X Ano = FNC'!J63/'SCC X Ano = FNC'!J29-1</f>
        <v>#DIV/0!</v>
      </c>
      <c r="K28" s="85" t="e">
        <f>+'SCC X Ano = FNC'!K63/'SCC X Ano = FNC'!K29-1</f>
        <v>#DIV/0!</v>
      </c>
    </row>
    <row r="29" spans="1:11" x14ac:dyDescent="0.25">
      <c r="A29" s="69" t="s">
        <v>38</v>
      </c>
      <c r="B29" s="85">
        <f>+'SCC X Ano = FNC'!B64/'SCC X Ano = FNC'!B30-1</f>
        <v>-1</v>
      </c>
      <c r="C29" s="85">
        <f>+'SCC X Ano = FNC'!C64/'SCC X Ano = FNC'!C30-1</f>
        <v>-0.34337419497522303</v>
      </c>
      <c r="D29" s="85">
        <f>+'SCC X Ano = FNC'!D64/'SCC X Ano = FNC'!D30-1</f>
        <v>6.0819707832387317</v>
      </c>
      <c r="E29" s="85" t="e">
        <f>+'SCC X Ano = FNC'!E64/'SCC X Ano = FNC'!E30-1</f>
        <v>#DIV/0!</v>
      </c>
      <c r="F29" s="85" t="e">
        <f>+'SCC X Ano = FNC'!F64/'SCC X Ano = FNC'!F30-1</f>
        <v>#DIV/0!</v>
      </c>
      <c r="G29" s="85" t="e">
        <f>+'SCC X Ano = FNC'!G64/'SCC X Ano = FNC'!G30-1</f>
        <v>#DIV/0!</v>
      </c>
      <c r="H29" s="85" t="e">
        <f>+'SCC X Ano = FNC'!H64/'SCC X Ano = FNC'!H30-1</f>
        <v>#DIV/0!</v>
      </c>
      <c r="I29" s="85" t="e">
        <f>+'SCC X Ano = FNC'!I64/'SCC X Ano = FNC'!I30-1</f>
        <v>#DIV/0!</v>
      </c>
      <c r="J29" s="85">
        <f>+'SCC X Ano = FNC'!J64/'SCC X Ano = FNC'!J30-1</f>
        <v>-1</v>
      </c>
      <c r="K29" s="85" t="e">
        <f>+'SCC X Ano = FNC'!K64/'SCC X Ano = FNC'!K30-1</f>
        <v>#DIV/0!</v>
      </c>
    </row>
    <row r="30" spans="1:11" x14ac:dyDescent="0.25">
      <c r="A30" s="69" t="s">
        <v>39</v>
      </c>
      <c r="B30" s="85" t="e">
        <f>+'SCC X Ano = FNC'!B65/'SCC X Ano = FNC'!B31-1</f>
        <v>#DIV/0!</v>
      </c>
      <c r="C30" s="85">
        <f>+'SCC X Ano = FNC'!C65/'SCC X Ano = FNC'!C31-1</f>
        <v>-0.18766832830111591</v>
      </c>
      <c r="D30" s="85">
        <f>+'SCC X Ano = FNC'!D65/'SCC X Ano = FNC'!D31-1</f>
        <v>2.8930131790902975</v>
      </c>
      <c r="E30" s="85" t="e">
        <f>+'SCC X Ano = FNC'!E65/'SCC X Ano = FNC'!E31-1</f>
        <v>#DIV/0!</v>
      </c>
      <c r="F30" s="85" t="e">
        <f>+'SCC X Ano = FNC'!F65/'SCC X Ano = FNC'!F31-1</f>
        <v>#DIV/0!</v>
      </c>
      <c r="G30" s="85" t="e">
        <f>+'SCC X Ano = FNC'!G65/'SCC X Ano = FNC'!G31-1</f>
        <v>#DIV/0!</v>
      </c>
      <c r="H30" s="85" t="e">
        <f>+'SCC X Ano = FNC'!H65/'SCC X Ano = FNC'!H31-1</f>
        <v>#DIV/0!</v>
      </c>
      <c r="I30" s="85">
        <f>+'SCC X Ano = FNC'!I65/'SCC X Ano = FNC'!I31-1</f>
        <v>8.3425792472938873</v>
      </c>
      <c r="J30" s="85" t="e">
        <f>+'SCC X Ano = FNC'!J65/'SCC X Ano = FNC'!J31-1</f>
        <v>#DIV/0!</v>
      </c>
      <c r="K30" s="85" t="e">
        <f>+'SCC X Ano = FNC'!K65/'SCC X Ano = FNC'!K31-1</f>
        <v>#DIV/0!</v>
      </c>
    </row>
    <row r="31" spans="1:11" x14ac:dyDescent="0.25">
      <c r="A31" s="69" t="s">
        <v>40</v>
      </c>
      <c r="B31" s="85">
        <f>+'SCC X Ano = FNC'!B66/'SCC X Ano = FNC'!B32-1</f>
        <v>-0.31317346745885977</v>
      </c>
      <c r="C31" s="85">
        <f>+'SCC X Ano = FNC'!C66/'SCC X Ano = FNC'!C32-1</f>
        <v>-0.5754647991356403</v>
      </c>
      <c r="D31" s="85">
        <f>+'SCC X Ano = FNC'!D66/'SCC X Ano = FNC'!D32-1</f>
        <v>4.4091771803580562</v>
      </c>
      <c r="E31" s="85" t="e">
        <f>+'SCC X Ano = FNC'!E66/'SCC X Ano = FNC'!E32-1</f>
        <v>#DIV/0!</v>
      </c>
      <c r="F31" s="85" t="e">
        <f>+'SCC X Ano = FNC'!F66/'SCC X Ano = FNC'!F32-1</f>
        <v>#DIV/0!</v>
      </c>
      <c r="G31" s="85">
        <f>+'SCC X Ano = FNC'!G66/'SCC X Ano = FNC'!G32-1</f>
        <v>-0.96770803197616084</v>
      </c>
      <c r="H31" s="85" t="e">
        <f>+'SCC X Ano = FNC'!H66/'SCC X Ano = FNC'!H32-1</f>
        <v>#DIV/0!</v>
      </c>
      <c r="I31" s="85">
        <f>+'SCC X Ano = FNC'!I66/'SCC X Ano = FNC'!I32-1</f>
        <v>0.81610099850085405</v>
      </c>
      <c r="J31" s="85">
        <f>+'SCC X Ano = FNC'!J66/'SCC X Ano = FNC'!J32-1</f>
        <v>-0.59540188422722684</v>
      </c>
      <c r="K31" s="85" t="e">
        <f>+'SCC X Ano = FNC'!K66/'SCC X Ano = FNC'!K32-1</f>
        <v>#DIV/0!</v>
      </c>
    </row>
    <row r="32" spans="1:11" x14ac:dyDescent="0.25">
      <c r="A32" s="69"/>
      <c r="B32" s="73"/>
      <c r="C32" s="73"/>
      <c r="D32" s="73"/>
      <c r="E32" s="73"/>
      <c r="F32" s="73"/>
      <c r="G32" s="73"/>
      <c r="H32" s="73"/>
      <c r="I32" s="73"/>
      <c r="J32" s="73"/>
      <c r="K32" s="73"/>
    </row>
    <row r="33" spans="1:11" x14ac:dyDescent="0.25">
      <c r="A33" s="69"/>
      <c r="B33" s="73"/>
      <c r="C33" s="73"/>
      <c r="D33" s="73"/>
      <c r="E33" s="73"/>
      <c r="F33" s="73"/>
      <c r="G33" s="73"/>
      <c r="H33" s="73"/>
      <c r="I33" s="73"/>
      <c r="J33" s="73"/>
      <c r="K33" s="73"/>
    </row>
    <row r="34" spans="1:11" x14ac:dyDescent="0.25">
      <c r="A34" s="69"/>
      <c r="B34" s="73"/>
      <c r="C34" s="73"/>
      <c r="D34" s="73"/>
      <c r="E34" s="73"/>
      <c r="F34" s="73"/>
      <c r="G34" s="73"/>
      <c r="H34" s="73"/>
      <c r="I34" s="73"/>
      <c r="J34" s="73"/>
      <c r="K34" s="73"/>
    </row>
    <row r="35" spans="1:11" x14ac:dyDescent="0.25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</row>
    <row r="36" spans="1:11" x14ac:dyDescent="0.25">
      <c r="A36" s="69"/>
      <c r="B36" s="18">
        <v>2009</v>
      </c>
      <c r="C36" s="18">
        <v>2009</v>
      </c>
      <c r="D36" s="18">
        <v>2009</v>
      </c>
      <c r="E36" s="18">
        <v>2009</v>
      </c>
      <c r="F36" s="18">
        <v>2009</v>
      </c>
      <c r="G36" s="18">
        <v>2009</v>
      </c>
      <c r="H36" s="18">
        <v>2009</v>
      </c>
      <c r="I36" s="18">
        <v>2009</v>
      </c>
      <c r="J36" s="18">
        <v>2009</v>
      </c>
      <c r="K36" s="18">
        <v>2009</v>
      </c>
    </row>
    <row r="37" spans="1:11" x14ac:dyDescent="0.25">
      <c r="A37" s="69"/>
      <c r="B37" s="69" t="s">
        <v>2</v>
      </c>
      <c r="C37" s="69" t="s">
        <v>3</v>
      </c>
      <c r="D37" s="69" t="s">
        <v>4</v>
      </c>
      <c r="E37" s="69" t="s">
        <v>5</v>
      </c>
      <c r="F37" s="69" t="s">
        <v>6</v>
      </c>
      <c r="G37" s="69" t="s">
        <v>7</v>
      </c>
      <c r="H37" s="69" t="s">
        <v>8</v>
      </c>
      <c r="I37" s="69" t="s">
        <v>9</v>
      </c>
      <c r="J37" s="69" t="s">
        <v>10</v>
      </c>
      <c r="K37" s="69" t="s">
        <v>11</v>
      </c>
    </row>
    <row r="38" spans="1:11" x14ac:dyDescent="0.25">
      <c r="A38" s="69" t="s">
        <v>13</v>
      </c>
      <c r="B38" s="85">
        <f>+'SCC X Ano = FNC'!B73/'SCC X Ano = FNC'!B39-1</f>
        <v>-1</v>
      </c>
      <c r="C38" s="85">
        <f>+'SCC X Ano = FNC'!C73/'SCC X Ano = FNC'!C39-1</f>
        <v>4.8501330586411227</v>
      </c>
      <c r="D38" s="85">
        <f>+'SCC X Ano = FNC'!D73/'SCC X Ano = FNC'!D39-1</f>
        <v>-0.68044476994334335</v>
      </c>
      <c r="E38" s="85" t="e">
        <f>+'SCC X Ano = FNC'!E73/'SCC X Ano = FNC'!E39-1</f>
        <v>#DIV/0!</v>
      </c>
      <c r="F38" s="85" t="e">
        <f>+'SCC X Ano = FNC'!F73/'SCC X Ano = FNC'!F39-1</f>
        <v>#DIV/0!</v>
      </c>
      <c r="G38" s="85" t="e">
        <f>+'SCC X Ano = FNC'!G73/'SCC X Ano = FNC'!G39-1</f>
        <v>#DIV/0!</v>
      </c>
      <c r="H38" s="85" t="e">
        <f>+'SCC X Ano = FNC'!H73/'SCC X Ano = FNC'!H39-1</f>
        <v>#DIV/0!</v>
      </c>
      <c r="I38" s="85" t="e">
        <f>+'SCC X Ano = FNC'!I73/'SCC X Ano = FNC'!I39-1</f>
        <v>#DIV/0!</v>
      </c>
      <c r="J38" s="85" t="e">
        <f>+'SCC X Ano = FNC'!J73/'SCC X Ano = FNC'!J39-1</f>
        <v>#DIV/0!</v>
      </c>
      <c r="K38" s="85" t="e">
        <f>+'SCC X Ano = FNC'!K73/'SCC X Ano = FNC'!K39-1</f>
        <v>#DIV/0!</v>
      </c>
    </row>
    <row r="39" spans="1:11" x14ac:dyDescent="0.25">
      <c r="A39" s="69" t="s">
        <v>14</v>
      </c>
      <c r="B39" s="85">
        <f>+'SCC X Ano = FNC'!B74/'SCC X Ano = FNC'!B40-1</f>
        <v>-1</v>
      </c>
      <c r="C39" s="85">
        <f>+'SCC X Ano = FNC'!C74/'SCC X Ano = FNC'!C40-1</f>
        <v>-0.80209758398406938</v>
      </c>
      <c r="D39" s="85" t="e">
        <f>+'SCC X Ano = FNC'!D74/'SCC X Ano = FNC'!D40-1</f>
        <v>#DIV/0!</v>
      </c>
      <c r="E39" s="85" t="e">
        <f>+'SCC X Ano = FNC'!E74/'SCC X Ano = FNC'!E40-1</f>
        <v>#DIV/0!</v>
      </c>
      <c r="F39" s="85" t="e">
        <f>+'SCC X Ano = FNC'!F74/'SCC X Ano = FNC'!F40-1</f>
        <v>#DIV/0!</v>
      </c>
      <c r="G39" s="85" t="e">
        <f>+'SCC X Ano = FNC'!G74/'SCC X Ano = FNC'!G40-1</f>
        <v>#DIV/0!</v>
      </c>
      <c r="H39" s="85" t="e">
        <f>+'SCC X Ano = FNC'!H74/'SCC X Ano = FNC'!H40-1</f>
        <v>#DIV/0!</v>
      </c>
      <c r="I39" s="85" t="e">
        <f>+'SCC X Ano = FNC'!I74/'SCC X Ano = FNC'!I40-1</f>
        <v>#DIV/0!</v>
      </c>
      <c r="J39" s="85">
        <f>+'SCC X Ano = FNC'!J74/'SCC X Ano = FNC'!J40-1</f>
        <v>3.4244870992182506</v>
      </c>
      <c r="K39" s="85" t="e">
        <f>+'SCC X Ano = FNC'!K74/'SCC X Ano = FNC'!K40-1</f>
        <v>#DIV/0!</v>
      </c>
    </row>
    <row r="40" spans="1:11" x14ac:dyDescent="0.25">
      <c r="A40" s="69" t="s">
        <v>15</v>
      </c>
      <c r="B40" s="85" t="e">
        <f>+'SCC X Ano = FNC'!B75/'SCC X Ano = FNC'!B41-1</f>
        <v>#DIV/0!</v>
      </c>
      <c r="C40" s="85">
        <f>+'SCC X Ano = FNC'!C75/'SCC X Ano = FNC'!C41-1</f>
        <v>1.7265219160986085</v>
      </c>
      <c r="D40" s="85" t="e">
        <f>+'SCC X Ano = FNC'!D75/'SCC X Ano = FNC'!D41-1</f>
        <v>#DIV/0!</v>
      </c>
      <c r="E40" s="85" t="e">
        <f>+'SCC X Ano = FNC'!E75/'SCC X Ano = FNC'!E41-1</f>
        <v>#DIV/0!</v>
      </c>
      <c r="F40" s="85" t="e">
        <f>+'SCC X Ano = FNC'!F75/'SCC X Ano = FNC'!F41-1</f>
        <v>#DIV/0!</v>
      </c>
      <c r="G40" s="85" t="e">
        <f>+'SCC X Ano = FNC'!G75/'SCC X Ano = FNC'!G41-1</f>
        <v>#DIV/0!</v>
      </c>
      <c r="H40" s="85" t="e">
        <f>+'SCC X Ano = FNC'!H75/'SCC X Ano = FNC'!H41-1</f>
        <v>#DIV/0!</v>
      </c>
      <c r="I40" s="85" t="e">
        <f>+'SCC X Ano = FNC'!I75/'SCC X Ano = FNC'!I41-1</f>
        <v>#DIV/0!</v>
      </c>
      <c r="J40" s="85" t="e">
        <f>+'SCC X Ano = FNC'!J75/'SCC X Ano = FNC'!J41-1</f>
        <v>#DIV/0!</v>
      </c>
      <c r="K40" s="85" t="e">
        <f>+'SCC X Ano = FNC'!K75/'SCC X Ano = FNC'!K41-1</f>
        <v>#DIV/0!</v>
      </c>
    </row>
    <row r="41" spans="1:11" x14ac:dyDescent="0.25">
      <c r="A41" s="69" t="s">
        <v>16</v>
      </c>
      <c r="B41" s="85" t="e">
        <f>+'SCC X Ano = FNC'!B76/'SCC X Ano = FNC'!B42-1</f>
        <v>#DIV/0!</v>
      </c>
      <c r="C41" s="85" t="e">
        <f>+'SCC X Ano = FNC'!C76/'SCC X Ano = FNC'!C42-1</f>
        <v>#DIV/0!</v>
      </c>
      <c r="D41" s="85" t="e">
        <f>+'SCC X Ano = FNC'!D76/'SCC X Ano = FNC'!D42-1</f>
        <v>#DIV/0!</v>
      </c>
      <c r="E41" s="85" t="e">
        <f>+'SCC X Ano = FNC'!E76/'SCC X Ano = FNC'!E42-1</f>
        <v>#DIV/0!</v>
      </c>
      <c r="F41" s="85" t="e">
        <f>+'SCC X Ano = FNC'!F76/'SCC X Ano = FNC'!F42-1</f>
        <v>#DIV/0!</v>
      </c>
      <c r="G41" s="85" t="e">
        <f>+'SCC X Ano = FNC'!G76/'SCC X Ano = FNC'!G42-1</f>
        <v>#DIV/0!</v>
      </c>
      <c r="H41" s="85" t="e">
        <f>+'SCC X Ano = FNC'!H76/'SCC X Ano = FNC'!H42-1</f>
        <v>#DIV/0!</v>
      </c>
      <c r="I41" s="85" t="e">
        <f>+'SCC X Ano = FNC'!I76/'SCC X Ano = FNC'!I42-1</f>
        <v>#DIV/0!</v>
      </c>
      <c r="J41" s="85" t="e">
        <f>+'SCC X Ano = FNC'!J76/'SCC X Ano = FNC'!J42-1</f>
        <v>#DIV/0!</v>
      </c>
      <c r="K41" s="85" t="e">
        <f>+'SCC X Ano = FNC'!K76/'SCC X Ano = FNC'!K42-1</f>
        <v>#DIV/0!</v>
      </c>
    </row>
    <row r="42" spans="1:11" x14ac:dyDescent="0.25">
      <c r="A42" s="69" t="s">
        <v>17</v>
      </c>
      <c r="B42" s="85">
        <f>+'SCC X Ano = FNC'!B77/'SCC X Ano = FNC'!B43-1</f>
        <v>-1</v>
      </c>
      <c r="C42" s="85">
        <f>+'SCC X Ano = FNC'!C77/'SCC X Ano = FNC'!C43-1</f>
        <v>1.6185631580168058E-2</v>
      </c>
      <c r="D42" s="85">
        <f>+'SCC X Ano = FNC'!D77/'SCC X Ano = FNC'!D43-1</f>
        <v>10.120522005971653</v>
      </c>
      <c r="E42" s="85" t="e">
        <f>+'SCC X Ano = FNC'!E77/'SCC X Ano = FNC'!E43-1</f>
        <v>#DIV/0!</v>
      </c>
      <c r="F42" s="85" t="e">
        <f>+'SCC X Ano = FNC'!F77/'SCC X Ano = FNC'!F43-1</f>
        <v>#DIV/0!</v>
      </c>
      <c r="G42" s="85" t="e">
        <f>+'SCC X Ano = FNC'!G77/'SCC X Ano = FNC'!G43-1</f>
        <v>#DIV/0!</v>
      </c>
      <c r="H42" s="85" t="e">
        <f>+'SCC X Ano = FNC'!H77/'SCC X Ano = FNC'!H43-1</f>
        <v>#DIV/0!</v>
      </c>
      <c r="I42" s="85">
        <f>+'SCC X Ano = FNC'!I77/'SCC X Ano = FNC'!I43-1</f>
        <v>-4.1334309830029836E-2</v>
      </c>
      <c r="J42" s="85" t="e">
        <f>+'SCC X Ano = FNC'!J77/'SCC X Ano = FNC'!J43-1</f>
        <v>#DIV/0!</v>
      </c>
      <c r="K42" s="85" t="e">
        <f>+'SCC X Ano = FNC'!K77/'SCC X Ano = FNC'!K43-1</f>
        <v>#DIV/0!</v>
      </c>
    </row>
    <row r="43" spans="1:11" x14ac:dyDescent="0.25">
      <c r="A43" s="69" t="s">
        <v>18</v>
      </c>
      <c r="B43" s="85" t="e">
        <f>+'SCC X Ano = FNC'!B78/'SCC X Ano = FNC'!B44-1</f>
        <v>#DIV/0!</v>
      </c>
      <c r="C43" s="85">
        <f>+'SCC X Ano = FNC'!C78/'SCC X Ano = FNC'!C44-1</f>
        <v>1.1716434829651954</v>
      </c>
      <c r="D43" s="85">
        <f>+'SCC X Ano = FNC'!D78/'SCC X Ano = FNC'!D44-1</f>
        <v>-1</v>
      </c>
      <c r="E43" s="85" t="e">
        <f>+'SCC X Ano = FNC'!E78/'SCC X Ano = FNC'!E44-1</f>
        <v>#DIV/0!</v>
      </c>
      <c r="F43" s="85" t="e">
        <f>+'SCC X Ano = FNC'!F78/'SCC X Ano = FNC'!F44-1</f>
        <v>#DIV/0!</v>
      </c>
      <c r="G43" s="85" t="e">
        <f>+'SCC X Ano = FNC'!G78/'SCC X Ano = FNC'!G44-1</f>
        <v>#DIV/0!</v>
      </c>
      <c r="H43" s="85" t="e">
        <f>+'SCC X Ano = FNC'!H78/'SCC X Ano = FNC'!H44-1</f>
        <v>#DIV/0!</v>
      </c>
      <c r="I43" s="85" t="e">
        <f>+'SCC X Ano = FNC'!I78/'SCC X Ano = FNC'!I44-1</f>
        <v>#DIV/0!</v>
      </c>
      <c r="J43" s="85" t="e">
        <f>+'SCC X Ano = FNC'!J78/'SCC X Ano = FNC'!J44-1</f>
        <v>#DIV/0!</v>
      </c>
      <c r="K43" s="85" t="e">
        <f>+'SCC X Ano = FNC'!K78/'SCC X Ano = FNC'!K44-1</f>
        <v>#DIV/0!</v>
      </c>
    </row>
    <row r="44" spans="1:11" x14ac:dyDescent="0.25">
      <c r="A44" s="69" t="s">
        <v>19</v>
      </c>
      <c r="B44" s="85">
        <f>+'SCC X Ano = FNC'!B79/'SCC X Ano = FNC'!B45-1</f>
        <v>-1</v>
      </c>
      <c r="C44" s="85">
        <f>+'SCC X Ano = FNC'!C79/'SCC X Ano = FNC'!C45-1</f>
        <v>0.26348475711717412</v>
      </c>
      <c r="D44" s="85" t="e">
        <f>+'SCC X Ano = FNC'!D79/'SCC X Ano = FNC'!D45-1</f>
        <v>#DIV/0!</v>
      </c>
      <c r="E44" s="85" t="e">
        <f>+'SCC X Ano = FNC'!E79/'SCC X Ano = FNC'!E45-1</f>
        <v>#DIV/0!</v>
      </c>
      <c r="F44" s="85" t="e">
        <f>+'SCC X Ano = FNC'!F79/'SCC X Ano = FNC'!F45-1</f>
        <v>#DIV/0!</v>
      </c>
      <c r="G44" s="85" t="e">
        <f>+'SCC X Ano = FNC'!G79/'SCC X Ano = FNC'!G45-1</f>
        <v>#DIV/0!</v>
      </c>
      <c r="H44" s="85" t="e">
        <f>+'SCC X Ano = FNC'!H79/'SCC X Ano = FNC'!H45-1</f>
        <v>#DIV/0!</v>
      </c>
      <c r="I44" s="85" t="e">
        <f>+'SCC X Ano = FNC'!I79/'SCC X Ano = FNC'!I45-1</f>
        <v>#DIV/0!</v>
      </c>
      <c r="J44" s="85" t="e">
        <f>+'SCC X Ano = FNC'!J79/'SCC X Ano = FNC'!J45-1</f>
        <v>#DIV/0!</v>
      </c>
      <c r="K44" s="85" t="e">
        <f>+'SCC X Ano = FNC'!K79/'SCC X Ano = FNC'!K45-1</f>
        <v>#DIV/0!</v>
      </c>
    </row>
    <row r="45" spans="1:11" x14ac:dyDescent="0.25">
      <c r="A45" s="69" t="s">
        <v>20</v>
      </c>
      <c r="B45" s="85" t="e">
        <f>+'SCC X Ano = FNC'!B80/'SCC X Ano = FNC'!B46-1</f>
        <v>#DIV/0!</v>
      </c>
      <c r="C45" s="85">
        <f>+'SCC X Ano = FNC'!C80/'SCC X Ano = FNC'!C46-1</f>
        <v>-0.51460091246762429</v>
      </c>
      <c r="D45" s="85">
        <f>+'SCC X Ano = FNC'!D80/'SCC X Ano = FNC'!D46-1</f>
        <v>-1</v>
      </c>
      <c r="E45" s="85" t="e">
        <f>+'SCC X Ano = FNC'!E80/'SCC X Ano = FNC'!E46-1</f>
        <v>#DIV/0!</v>
      </c>
      <c r="F45" s="85" t="e">
        <f>+'SCC X Ano = FNC'!F80/'SCC X Ano = FNC'!F46-1</f>
        <v>#DIV/0!</v>
      </c>
      <c r="G45" s="85" t="e">
        <f>+'SCC X Ano = FNC'!G80/'SCC X Ano = FNC'!G46-1</f>
        <v>#DIV/0!</v>
      </c>
      <c r="H45" s="85" t="e">
        <f>+'SCC X Ano = FNC'!H80/'SCC X Ano = FNC'!H46-1</f>
        <v>#DIV/0!</v>
      </c>
      <c r="I45" s="85" t="e">
        <f>+'SCC X Ano = FNC'!I80/'SCC X Ano = FNC'!I46-1</f>
        <v>#DIV/0!</v>
      </c>
      <c r="J45" s="85" t="e">
        <f>+'SCC X Ano = FNC'!J80/'SCC X Ano = FNC'!J46-1</f>
        <v>#DIV/0!</v>
      </c>
      <c r="K45" s="85" t="e">
        <f>+'SCC X Ano = FNC'!K80/'SCC X Ano = FNC'!K46-1</f>
        <v>#DIV/0!</v>
      </c>
    </row>
    <row r="46" spans="1:11" x14ac:dyDescent="0.25">
      <c r="A46" s="69" t="s">
        <v>21</v>
      </c>
      <c r="B46" s="85" t="e">
        <f>+'SCC X Ano = FNC'!B81/'SCC X Ano = FNC'!B47-1</f>
        <v>#DIV/0!</v>
      </c>
      <c r="C46" s="85">
        <f>+'SCC X Ano = FNC'!C81/'SCC X Ano = FNC'!C47-1</f>
        <v>-0.88325934356938407</v>
      </c>
      <c r="D46" s="85" t="e">
        <f>+'SCC X Ano = FNC'!D81/'SCC X Ano = FNC'!D47-1</f>
        <v>#DIV/0!</v>
      </c>
      <c r="E46" s="85" t="e">
        <f>+'SCC X Ano = FNC'!E81/'SCC X Ano = FNC'!E47-1</f>
        <v>#DIV/0!</v>
      </c>
      <c r="F46" s="85" t="e">
        <f>+'SCC X Ano = FNC'!F81/'SCC X Ano = FNC'!F47-1</f>
        <v>#DIV/0!</v>
      </c>
      <c r="G46" s="85" t="e">
        <f>+'SCC X Ano = FNC'!G81/'SCC X Ano = FNC'!G47-1</f>
        <v>#DIV/0!</v>
      </c>
      <c r="H46" s="85" t="e">
        <f>+'SCC X Ano = FNC'!H81/'SCC X Ano = FNC'!H47-1</f>
        <v>#DIV/0!</v>
      </c>
      <c r="I46" s="85">
        <f>+'SCC X Ano = FNC'!I81/'SCC X Ano = FNC'!I47-1</f>
        <v>0.72334260225741653</v>
      </c>
      <c r="J46" s="85" t="e">
        <f>+'SCC X Ano = FNC'!J81/'SCC X Ano = FNC'!J47-1</f>
        <v>#DIV/0!</v>
      </c>
      <c r="K46" s="85" t="e">
        <f>+'SCC X Ano = FNC'!K81/'SCC X Ano = FNC'!K47-1</f>
        <v>#DIV/0!</v>
      </c>
    </row>
    <row r="47" spans="1:11" x14ac:dyDescent="0.25">
      <c r="A47" s="69" t="s">
        <v>22</v>
      </c>
      <c r="B47" s="85" t="e">
        <f>+'SCC X Ano = FNC'!B82/'SCC X Ano = FNC'!B48-1</f>
        <v>#DIV/0!</v>
      </c>
      <c r="C47" s="85">
        <f>+'SCC X Ano = FNC'!C82/'SCC X Ano = FNC'!C48-1</f>
        <v>0.94834562734201255</v>
      </c>
      <c r="D47" s="85">
        <f>+'SCC X Ano = FNC'!D82/'SCC X Ano = FNC'!D48-1</f>
        <v>-0.80633016360202625</v>
      </c>
      <c r="E47" s="85" t="e">
        <f>+'SCC X Ano = FNC'!E82/'SCC X Ano = FNC'!E48-1</f>
        <v>#DIV/0!</v>
      </c>
      <c r="F47" s="85" t="e">
        <f>+'SCC X Ano = FNC'!F82/'SCC X Ano = FNC'!F48-1</f>
        <v>#DIV/0!</v>
      </c>
      <c r="G47" s="85" t="e">
        <f>+'SCC X Ano = FNC'!G82/'SCC X Ano = FNC'!G48-1</f>
        <v>#DIV/0!</v>
      </c>
      <c r="H47" s="85" t="e">
        <f>+'SCC X Ano = FNC'!H82/'SCC X Ano = FNC'!H48-1</f>
        <v>#DIV/0!</v>
      </c>
      <c r="I47" s="85">
        <f>+'SCC X Ano = FNC'!I82/'SCC X Ano = FNC'!I48-1</f>
        <v>-0.64050036618626116</v>
      </c>
      <c r="J47" s="85" t="e">
        <f>+'SCC X Ano = FNC'!J82/'SCC X Ano = FNC'!J48-1</f>
        <v>#DIV/0!</v>
      </c>
      <c r="K47" s="85" t="e">
        <f>+'SCC X Ano = FNC'!K82/'SCC X Ano = FNC'!K48-1</f>
        <v>#DIV/0!</v>
      </c>
    </row>
    <row r="48" spans="1:11" x14ac:dyDescent="0.25">
      <c r="A48" s="69" t="s">
        <v>23</v>
      </c>
      <c r="B48" s="85" t="e">
        <f>+'SCC X Ano = FNC'!B83/'SCC X Ano = FNC'!B49-1</f>
        <v>#DIV/0!</v>
      </c>
      <c r="C48" s="85">
        <f>+'SCC X Ano = FNC'!C83/'SCC X Ano = FNC'!C49-1</f>
        <v>-0.33699315983864608</v>
      </c>
      <c r="D48" s="85" t="e">
        <f>+'SCC X Ano = FNC'!D83/'SCC X Ano = FNC'!D49-1</f>
        <v>#DIV/0!</v>
      </c>
      <c r="E48" s="85" t="e">
        <f>+'SCC X Ano = FNC'!E83/'SCC X Ano = FNC'!E49-1</f>
        <v>#DIV/0!</v>
      </c>
      <c r="F48" s="85" t="e">
        <f>+'SCC X Ano = FNC'!F83/'SCC X Ano = FNC'!F49-1</f>
        <v>#DIV/0!</v>
      </c>
      <c r="G48" s="85" t="e">
        <f>+'SCC X Ano = FNC'!G83/'SCC X Ano = FNC'!G49-1</f>
        <v>#DIV/0!</v>
      </c>
      <c r="H48" s="85" t="e">
        <f>+'SCC X Ano = FNC'!H83/'SCC X Ano = FNC'!H49-1</f>
        <v>#DIV/0!</v>
      </c>
      <c r="I48" s="85" t="e">
        <f>+'SCC X Ano = FNC'!I83/'SCC X Ano = FNC'!I49-1</f>
        <v>#DIV/0!</v>
      </c>
      <c r="J48" s="85" t="e">
        <f>+'SCC X Ano = FNC'!J83/'SCC X Ano = FNC'!J49-1</f>
        <v>#DIV/0!</v>
      </c>
      <c r="K48" s="85" t="e">
        <f>+'SCC X Ano = FNC'!K83/'SCC X Ano = FNC'!K49-1</f>
        <v>#DIV/0!</v>
      </c>
    </row>
    <row r="49" spans="1:11" x14ac:dyDescent="0.25">
      <c r="A49" s="69" t="s">
        <v>24</v>
      </c>
      <c r="B49" s="85" t="e">
        <f>+'SCC X Ano = FNC'!B84/'SCC X Ano = FNC'!B50-1</f>
        <v>#DIV/0!</v>
      </c>
      <c r="C49" s="85">
        <f>+'SCC X Ano = FNC'!C84/'SCC X Ano = FNC'!C50-1</f>
        <v>-0.61789712025224097</v>
      </c>
      <c r="D49" s="85">
        <f>+'SCC X Ano = FNC'!D84/'SCC X Ano = FNC'!D50-1</f>
        <v>-0.26256485371540772</v>
      </c>
      <c r="E49" s="85" t="e">
        <f>+'SCC X Ano = FNC'!E84/'SCC X Ano = FNC'!E50-1</f>
        <v>#DIV/0!</v>
      </c>
      <c r="F49" s="85" t="e">
        <f>+'SCC X Ano = FNC'!F84/'SCC X Ano = FNC'!F50-1</f>
        <v>#DIV/0!</v>
      </c>
      <c r="G49" s="85" t="e">
        <f>+'SCC X Ano = FNC'!G84/'SCC X Ano = FNC'!G50-1</f>
        <v>#DIV/0!</v>
      </c>
      <c r="H49" s="85" t="e">
        <f>+'SCC X Ano = FNC'!H84/'SCC X Ano = FNC'!H50-1</f>
        <v>#DIV/0!</v>
      </c>
      <c r="I49" s="85" t="e">
        <f>+'SCC X Ano = FNC'!I84/'SCC X Ano = FNC'!I50-1</f>
        <v>#DIV/0!</v>
      </c>
      <c r="J49" s="85" t="e">
        <f>+'SCC X Ano = FNC'!J84/'SCC X Ano = FNC'!J50-1</f>
        <v>#DIV/0!</v>
      </c>
      <c r="K49" s="85" t="e">
        <f>+'SCC X Ano = FNC'!K84/'SCC X Ano = FNC'!K50-1</f>
        <v>#DIV/0!</v>
      </c>
    </row>
    <row r="50" spans="1:11" x14ac:dyDescent="0.25">
      <c r="A50" s="69" t="s">
        <v>25</v>
      </c>
      <c r="B50" s="85" t="e">
        <f>+'SCC X Ano = FNC'!B85/'SCC X Ano = FNC'!B51-1</f>
        <v>#DIV/0!</v>
      </c>
      <c r="C50" s="85">
        <f>+'SCC X Ano = FNC'!C85/'SCC X Ano = FNC'!C51-1</f>
        <v>0.49291737801334135</v>
      </c>
      <c r="D50" s="85" t="e">
        <f>+'SCC X Ano = FNC'!D85/'SCC X Ano = FNC'!D51-1</f>
        <v>#DIV/0!</v>
      </c>
      <c r="E50" s="85" t="e">
        <f>+'SCC X Ano = FNC'!E85/'SCC X Ano = FNC'!E51-1</f>
        <v>#DIV/0!</v>
      </c>
      <c r="F50" s="85" t="e">
        <f>+'SCC X Ano = FNC'!F85/'SCC X Ano = FNC'!F51-1</f>
        <v>#DIV/0!</v>
      </c>
      <c r="G50" s="85" t="e">
        <f>+'SCC X Ano = FNC'!G85/'SCC X Ano = FNC'!G51-1</f>
        <v>#DIV/0!</v>
      </c>
      <c r="H50" s="85" t="e">
        <f>+'SCC X Ano = FNC'!H85/'SCC X Ano = FNC'!H51-1</f>
        <v>#DIV/0!</v>
      </c>
      <c r="I50" s="85" t="e">
        <f>+'SCC X Ano = FNC'!I85/'SCC X Ano = FNC'!I51-1</f>
        <v>#DIV/0!</v>
      </c>
      <c r="J50" s="85" t="e">
        <f>+'SCC X Ano = FNC'!J85/'SCC X Ano = FNC'!J51-1</f>
        <v>#DIV/0!</v>
      </c>
      <c r="K50" s="85" t="e">
        <f>+'SCC X Ano = FNC'!K85/'SCC X Ano = FNC'!K51-1</f>
        <v>#DIV/0!</v>
      </c>
    </row>
    <row r="51" spans="1:11" x14ac:dyDescent="0.25">
      <c r="A51" s="69" t="s">
        <v>26</v>
      </c>
      <c r="B51" s="85" t="e">
        <f>+'SCC X Ano = FNC'!B86/'SCC X Ano = FNC'!B52-1</f>
        <v>#DIV/0!</v>
      </c>
      <c r="C51" s="85">
        <f>+'SCC X Ano = FNC'!C86/'SCC X Ano = FNC'!C52-1</f>
        <v>1.7481698588919423</v>
      </c>
      <c r="D51" s="85">
        <f>+'SCC X Ano = FNC'!D86/'SCC X Ano = FNC'!D52-1</f>
        <v>-4.1334309830029836E-2</v>
      </c>
      <c r="E51" s="85" t="e">
        <f>+'SCC X Ano = FNC'!E86/'SCC X Ano = FNC'!E52-1</f>
        <v>#DIV/0!</v>
      </c>
      <c r="F51" s="85">
        <f>+'SCC X Ano = FNC'!F86/'SCC X Ano = FNC'!F52-1</f>
        <v>-1</v>
      </c>
      <c r="G51" s="85" t="e">
        <f>+'SCC X Ano = FNC'!G86/'SCC X Ano = FNC'!G52-1</f>
        <v>#DIV/0!</v>
      </c>
      <c r="H51" s="85" t="e">
        <f>+'SCC X Ano = FNC'!H86/'SCC X Ano = FNC'!H52-1</f>
        <v>#DIV/0!</v>
      </c>
      <c r="I51" s="85">
        <f>+'SCC X Ano = FNC'!I86/'SCC X Ano = FNC'!I52-1</f>
        <v>0.9689676117768975</v>
      </c>
      <c r="J51" s="85">
        <f>+'SCC X Ano = FNC'!J86/'SCC X Ano = FNC'!J52-1</f>
        <v>-0.42835277318309695</v>
      </c>
      <c r="K51" s="85" t="e">
        <f>+'SCC X Ano = FNC'!K86/'SCC X Ano = FNC'!K52-1</f>
        <v>#DIV/0!</v>
      </c>
    </row>
    <row r="52" spans="1:11" x14ac:dyDescent="0.25">
      <c r="A52" s="69" t="s">
        <v>27</v>
      </c>
      <c r="B52" s="85" t="e">
        <f>+'SCC X Ano = FNC'!B87/'SCC X Ano = FNC'!B53-1</f>
        <v>#DIV/0!</v>
      </c>
      <c r="C52" s="85">
        <f>+'SCC X Ano = FNC'!C87/'SCC X Ano = FNC'!C53-1</f>
        <v>-0.87937920249593937</v>
      </c>
      <c r="D52" s="85" t="e">
        <f>+'SCC X Ano = FNC'!D87/'SCC X Ano = FNC'!D53-1</f>
        <v>#DIV/0!</v>
      </c>
      <c r="E52" s="85" t="e">
        <f>+'SCC X Ano = FNC'!E87/'SCC X Ano = FNC'!E53-1</f>
        <v>#DIV/0!</v>
      </c>
      <c r="F52" s="85" t="e">
        <f>+'SCC X Ano = FNC'!F87/'SCC X Ano = FNC'!F53-1</f>
        <v>#DIV/0!</v>
      </c>
      <c r="G52" s="85" t="e">
        <f>+'SCC X Ano = FNC'!G87/'SCC X Ano = FNC'!G53-1</f>
        <v>#DIV/0!</v>
      </c>
      <c r="H52" s="85" t="e">
        <f>+'SCC X Ano = FNC'!H87/'SCC X Ano = FNC'!H53-1</f>
        <v>#DIV/0!</v>
      </c>
      <c r="I52" s="85">
        <f>+'SCC X Ano = FNC'!I87/'SCC X Ano = FNC'!I53-1</f>
        <v>-1</v>
      </c>
      <c r="J52" s="85">
        <f>+'SCC X Ano = FNC'!J87/'SCC X Ano = FNC'!J53-1</f>
        <v>-1</v>
      </c>
      <c r="K52" s="85" t="e">
        <f>+'SCC X Ano = FNC'!K87/'SCC X Ano = FNC'!K53-1</f>
        <v>#DIV/0!</v>
      </c>
    </row>
    <row r="53" spans="1:11" x14ac:dyDescent="0.25">
      <c r="A53" s="69" t="s">
        <v>28</v>
      </c>
      <c r="B53" s="85">
        <f>+'SCC X Ano = FNC'!B88/'SCC X Ano = FNC'!B54-1</f>
        <v>-0.43325043087374471</v>
      </c>
      <c r="C53" s="85">
        <f>+'SCC X Ano = FNC'!C88/'SCC X Ano = FNC'!C54-1</f>
        <v>14.623760897812506</v>
      </c>
      <c r="D53" s="85">
        <f>+'SCC X Ano = FNC'!D88/'SCC X Ano = FNC'!D54-1</f>
        <v>-0.96431827912912249</v>
      </c>
      <c r="E53" s="85" t="e">
        <f>+'SCC X Ano = FNC'!E88/'SCC X Ano = FNC'!E54-1</f>
        <v>#DIV/0!</v>
      </c>
      <c r="F53" s="85">
        <f>+'SCC X Ano = FNC'!F88/'SCC X Ano = FNC'!F54-1</f>
        <v>-1</v>
      </c>
      <c r="G53" s="85" t="e">
        <f>+'SCC X Ano = FNC'!G88/'SCC X Ano = FNC'!G54-1</f>
        <v>#DIV/0!</v>
      </c>
      <c r="H53" s="85" t="e">
        <f>+'SCC X Ano = FNC'!H88/'SCC X Ano = FNC'!H54-1</f>
        <v>#DIV/0!</v>
      </c>
      <c r="I53" s="85">
        <f>+'SCC X Ano = FNC'!I88/'SCC X Ano = FNC'!I54-1</f>
        <v>-1</v>
      </c>
      <c r="J53" s="85" t="e">
        <f>+'SCC X Ano = FNC'!J88/'SCC X Ano = FNC'!J54-1</f>
        <v>#DIV/0!</v>
      </c>
      <c r="K53" s="85" t="e">
        <f>+'SCC X Ano = FNC'!K88/'SCC X Ano = FNC'!K54-1</f>
        <v>#DIV/0!</v>
      </c>
    </row>
    <row r="54" spans="1:11" x14ac:dyDescent="0.25">
      <c r="A54" s="69" t="s">
        <v>29</v>
      </c>
      <c r="B54" s="85">
        <f>+'SCC X Ano = FNC'!B89/'SCC X Ano = FNC'!B55-1</f>
        <v>3.3196652308529746</v>
      </c>
      <c r="C54" s="85">
        <f>+'SCC X Ano = FNC'!C89/'SCC X Ano = FNC'!C55-1</f>
        <v>0.40366013585963367</v>
      </c>
      <c r="D54" s="85">
        <f>+'SCC X Ano = FNC'!D89/'SCC X Ano = FNC'!D55-1</f>
        <v>2.9703002606147861</v>
      </c>
      <c r="E54" s="85" t="e">
        <f>+'SCC X Ano = FNC'!E89/'SCC X Ano = FNC'!E55-1</f>
        <v>#DIV/0!</v>
      </c>
      <c r="F54" s="85">
        <f>+'SCC X Ano = FNC'!F89/'SCC X Ano = FNC'!F55-1</f>
        <v>-0.17497230703972366</v>
      </c>
      <c r="G54" s="85" t="e">
        <f>+'SCC X Ano = FNC'!G89/'SCC X Ano = FNC'!G55-1</f>
        <v>#DIV/0!</v>
      </c>
      <c r="H54" s="85" t="e">
        <f>+'SCC X Ano = FNC'!H89/'SCC X Ano = FNC'!H55-1</f>
        <v>#DIV/0!</v>
      </c>
      <c r="I54" s="85">
        <f>+'SCC X Ano = FNC'!I89/'SCC X Ano = FNC'!I55-1</f>
        <v>3.8400864480939587</v>
      </c>
      <c r="J54" s="85">
        <f>+'SCC X Ano = FNC'!J89/'SCC X Ano = FNC'!J55-1</f>
        <v>-0.68163324000527203</v>
      </c>
      <c r="K54" s="85" t="e">
        <f>+'SCC X Ano = FNC'!K89/'SCC X Ano = FNC'!K55-1</f>
        <v>#DIV/0!</v>
      </c>
    </row>
    <row r="55" spans="1:11" x14ac:dyDescent="0.25">
      <c r="A55" s="69" t="s">
        <v>30</v>
      </c>
      <c r="B55" s="85" t="e">
        <f>+'SCC X Ano = FNC'!B90/'SCC X Ano = FNC'!B56-1</f>
        <v>#DIV/0!</v>
      </c>
      <c r="C55" s="85" t="e">
        <f>+'SCC X Ano = FNC'!C90/'SCC X Ano = FNC'!C56-1</f>
        <v>#DIV/0!</v>
      </c>
      <c r="D55" s="85">
        <f>+'SCC X Ano = FNC'!D90/'SCC X Ano = FNC'!D56-1</f>
        <v>0.64423521999712041</v>
      </c>
      <c r="E55" s="85" t="e">
        <f>+'SCC X Ano = FNC'!E90/'SCC X Ano = FNC'!E56-1</f>
        <v>#DIV/0!</v>
      </c>
      <c r="F55" s="85" t="e">
        <f>+'SCC X Ano = FNC'!F90/'SCC X Ano = FNC'!F56-1</f>
        <v>#DIV/0!</v>
      </c>
      <c r="G55" s="85" t="e">
        <f>+'SCC X Ano = FNC'!G90/'SCC X Ano = FNC'!G56-1</f>
        <v>#DIV/0!</v>
      </c>
      <c r="H55" s="85" t="e">
        <f>+'SCC X Ano = FNC'!H90/'SCC X Ano = FNC'!H56-1</f>
        <v>#DIV/0!</v>
      </c>
      <c r="I55" s="85" t="e">
        <f>+'SCC X Ano = FNC'!I90/'SCC X Ano = FNC'!I56-1</f>
        <v>#DIV/0!</v>
      </c>
      <c r="J55" s="85" t="e">
        <f>+'SCC X Ano = FNC'!J90/'SCC X Ano = FNC'!J56-1</f>
        <v>#DIV/0!</v>
      </c>
      <c r="K55" s="85" t="e">
        <f>+'SCC X Ano = FNC'!K90/'SCC X Ano = FNC'!K56-1</f>
        <v>#DIV/0!</v>
      </c>
    </row>
    <row r="56" spans="1:11" x14ac:dyDescent="0.25">
      <c r="A56" s="69" t="s">
        <v>31</v>
      </c>
      <c r="B56" s="85">
        <f>+'SCC X Ano = FNC'!B91/'SCC X Ano = FNC'!B57-1</f>
        <v>0.20311342588666226</v>
      </c>
      <c r="C56" s="85">
        <f>+'SCC X Ano = FNC'!C91/'SCC X Ano = FNC'!C57-1</f>
        <v>3.3428171175831602</v>
      </c>
      <c r="D56" s="85">
        <f>+'SCC X Ano = FNC'!D91/'SCC X Ano = FNC'!D57-1</f>
        <v>0.56892918686240068</v>
      </c>
      <c r="E56" s="85" t="e">
        <f>+'SCC X Ano = FNC'!E91/'SCC X Ano = FNC'!E57-1</f>
        <v>#DIV/0!</v>
      </c>
      <c r="F56" s="85" t="e">
        <f>+'SCC X Ano = FNC'!F91/'SCC X Ano = FNC'!F57-1</f>
        <v>#DIV/0!</v>
      </c>
      <c r="G56" s="85" t="e">
        <f>+'SCC X Ano = FNC'!G91/'SCC X Ano = FNC'!G57-1</f>
        <v>#DIV/0!</v>
      </c>
      <c r="H56" s="85" t="e">
        <f>+'SCC X Ano = FNC'!H91/'SCC X Ano = FNC'!H57-1</f>
        <v>#DIV/0!</v>
      </c>
      <c r="I56" s="85">
        <f>+'SCC X Ano = FNC'!I91/'SCC X Ano = FNC'!I57-1</f>
        <v>-1</v>
      </c>
      <c r="J56" s="85">
        <f>+'SCC X Ano = FNC'!J91/'SCC X Ano = FNC'!J57-1</f>
        <v>-1</v>
      </c>
      <c r="K56" s="85" t="e">
        <f>+'SCC X Ano = FNC'!K91/'SCC X Ano = FNC'!K57-1</f>
        <v>#DIV/0!</v>
      </c>
    </row>
    <row r="57" spans="1:11" x14ac:dyDescent="0.25">
      <c r="A57" s="69" t="s">
        <v>32</v>
      </c>
      <c r="B57" s="85" t="e">
        <f>+'SCC X Ano = FNC'!B92/'SCC X Ano = FNC'!B58-1</f>
        <v>#DIV/0!</v>
      </c>
      <c r="C57" s="85">
        <f>+'SCC X Ano = FNC'!C92/'SCC X Ano = FNC'!C58-1</f>
        <v>-0.65823520032304594</v>
      </c>
      <c r="D57" s="85">
        <f>+'SCC X Ano = FNC'!D92/'SCC X Ano = FNC'!D58-1</f>
        <v>-0.89661752468121791</v>
      </c>
      <c r="E57" s="85" t="e">
        <f>+'SCC X Ano = FNC'!E92/'SCC X Ano = FNC'!E58-1</f>
        <v>#DIV/0!</v>
      </c>
      <c r="F57" s="85" t="e">
        <f>+'SCC X Ano = FNC'!F92/'SCC X Ano = FNC'!F58-1</f>
        <v>#DIV/0!</v>
      </c>
      <c r="G57" s="85" t="e">
        <f>+'SCC X Ano = FNC'!G92/'SCC X Ano = FNC'!G58-1</f>
        <v>#DIV/0!</v>
      </c>
      <c r="H57" s="85" t="e">
        <f>+'SCC X Ano = FNC'!H92/'SCC X Ano = FNC'!H58-1</f>
        <v>#DIV/0!</v>
      </c>
      <c r="I57" s="85">
        <f>+'SCC X Ano = FNC'!I92/'SCC X Ano = FNC'!I58-1</f>
        <v>-1</v>
      </c>
      <c r="J57" s="85">
        <f>+'SCC X Ano = FNC'!J92/'SCC X Ano = FNC'!J58-1</f>
        <v>2.1955523005665669</v>
      </c>
      <c r="K57" s="85" t="e">
        <f>+'SCC X Ano = FNC'!K92/'SCC X Ano = FNC'!K58-1</f>
        <v>#DIV/0!</v>
      </c>
    </row>
    <row r="58" spans="1:11" x14ac:dyDescent="0.25">
      <c r="A58" s="69" t="s">
        <v>33</v>
      </c>
      <c r="B58" s="85">
        <f>+'SCC X Ano = FNC'!B93/'SCC X Ano = FNC'!B59-1</f>
        <v>-0.31095903519033408</v>
      </c>
      <c r="C58" s="85">
        <f>+'SCC X Ano = FNC'!C93/'SCC X Ano = FNC'!C59-1</f>
        <v>-0.73694731269586478</v>
      </c>
      <c r="D58" s="85">
        <f>+'SCC X Ano = FNC'!D93/'SCC X Ano = FNC'!D59-1</f>
        <v>0.60273394060622554</v>
      </c>
      <c r="E58" s="85" t="e">
        <f>+'SCC X Ano = FNC'!E93/'SCC X Ano = FNC'!E59-1</f>
        <v>#DIV/0!</v>
      </c>
      <c r="F58" s="85" t="e">
        <f>+'SCC X Ano = FNC'!F93/'SCC X Ano = FNC'!F59-1</f>
        <v>#DIV/0!</v>
      </c>
      <c r="G58" s="85" t="e">
        <f>+'SCC X Ano = FNC'!G93/'SCC X Ano = FNC'!G59-1</f>
        <v>#DIV/0!</v>
      </c>
      <c r="H58" s="85" t="e">
        <f>+'SCC X Ano = FNC'!H93/'SCC X Ano = FNC'!H59-1</f>
        <v>#DIV/0!</v>
      </c>
      <c r="I58" s="85">
        <f>+'SCC X Ano = FNC'!I93/'SCC X Ano = FNC'!I59-1</f>
        <v>-0.7508065121534464</v>
      </c>
      <c r="J58" s="85">
        <f>+'SCC X Ano = FNC'!J93/'SCC X Ano = FNC'!J59-1</f>
        <v>0.95751235330160567</v>
      </c>
      <c r="K58" s="85" t="e">
        <f>+'SCC X Ano = FNC'!K93/'SCC X Ano = FNC'!K59-1</f>
        <v>#DIV/0!</v>
      </c>
    </row>
    <row r="59" spans="1:11" x14ac:dyDescent="0.25">
      <c r="A59" s="69" t="s">
        <v>34</v>
      </c>
      <c r="B59" s="85" t="e">
        <f>+'SCC X Ano = FNC'!B94/'SCC X Ano = FNC'!B60-1</f>
        <v>#DIV/0!</v>
      </c>
      <c r="C59" s="85">
        <f>+'SCC X Ano = FNC'!C94/'SCC X Ano = FNC'!C60-1</f>
        <v>1.1807340465560867</v>
      </c>
      <c r="D59" s="85">
        <f>+'SCC X Ano = FNC'!D94/'SCC X Ano = FNC'!D60-1</f>
        <v>-0.36088953988668659</v>
      </c>
      <c r="E59" s="85" t="e">
        <f>+'SCC X Ano = FNC'!E94/'SCC X Ano = FNC'!E60-1</f>
        <v>#DIV/0!</v>
      </c>
      <c r="F59" s="85" t="e">
        <f>+'SCC X Ano = FNC'!F94/'SCC X Ano = FNC'!F60-1</f>
        <v>#DIV/0!</v>
      </c>
      <c r="G59" s="85" t="e">
        <f>+'SCC X Ano = FNC'!G94/'SCC X Ano = FNC'!G60-1</f>
        <v>#DIV/0!</v>
      </c>
      <c r="H59" s="85" t="e">
        <f>+'SCC X Ano = FNC'!H94/'SCC X Ano = FNC'!H60-1</f>
        <v>#DIV/0!</v>
      </c>
      <c r="I59" s="85" t="e">
        <f>+'SCC X Ano = FNC'!I94/'SCC X Ano = FNC'!I60-1</f>
        <v>#DIV/0!</v>
      </c>
      <c r="J59" s="85" t="e">
        <f>+'SCC X Ano = FNC'!J94/'SCC X Ano = FNC'!J60-1</f>
        <v>#DIV/0!</v>
      </c>
      <c r="K59" s="85" t="e">
        <f>+'SCC X Ano = FNC'!K94/'SCC X Ano = FNC'!K60-1</f>
        <v>#DIV/0!</v>
      </c>
    </row>
    <row r="60" spans="1:11" x14ac:dyDescent="0.25">
      <c r="A60" s="69" t="s">
        <v>35</v>
      </c>
      <c r="B60" s="85">
        <f>+'SCC X Ano = FNC'!B95/'SCC X Ano = FNC'!B61-1</f>
        <v>-0.6629310371219721</v>
      </c>
      <c r="C60" s="85">
        <f>+'SCC X Ano = FNC'!C95/'SCC X Ano = FNC'!C61-1</f>
        <v>-7.7041033340032983E-2</v>
      </c>
      <c r="D60" s="85">
        <f>+'SCC X Ano = FNC'!D95/'SCC X Ano = FNC'!D61-1</f>
        <v>0.57887569251414517</v>
      </c>
      <c r="E60" s="85" t="e">
        <f>+'SCC X Ano = FNC'!E95/'SCC X Ano = FNC'!E61-1</f>
        <v>#DIV/0!</v>
      </c>
      <c r="F60" s="85" t="e">
        <f>+'SCC X Ano = FNC'!F95/'SCC X Ano = FNC'!F61-1</f>
        <v>#DIV/0!</v>
      </c>
      <c r="G60" s="85" t="e">
        <f>+'SCC X Ano = FNC'!G95/'SCC X Ano = FNC'!G61-1</f>
        <v>#DIV/0!</v>
      </c>
      <c r="H60" s="85" t="e">
        <f>+'SCC X Ano = FNC'!H95/'SCC X Ano = FNC'!H61-1</f>
        <v>#DIV/0!</v>
      </c>
      <c r="I60" s="85">
        <f>+'SCC X Ano = FNC'!I95/'SCC X Ano = FNC'!I61-1</f>
        <v>-0.11449648293210624</v>
      </c>
      <c r="J60" s="85" t="e">
        <f>+'SCC X Ano = FNC'!J95/'SCC X Ano = FNC'!J61-1</f>
        <v>#DIV/0!</v>
      </c>
      <c r="K60" s="85" t="e">
        <f>+'SCC X Ano = FNC'!K95/'SCC X Ano = FNC'!K61-1</f>
        <v>#DIV/0!</v>
      </c>
    </row>
    <row r="61" spans="1:11" x14ac:dyDescent="0.25">
      <c r="A61" s="69" t="s">
        <v>36</v>
      </c>
      <c r="B61" s="85" t="e">
        <f>+'SCC X Ano = FNC'!B96/'SCC X Ano = FNC'!B62-1</f>
        <v>#DIV/0!</v>
      </c>
      <c r="C61" s="85">
        <f>+'SCC X Ano = FNC'!C96/'SCC X Ano = FNC'!C62-1</f>
        <v>99.215846269022322</v>
      </c>
      <c r="D61" s="85">
        <f>+'SCC X Ano = FNC'!D96/'SCC X Ano = FNC'!D62-1</f>
        <v>0.2318381092850148</v>
      </c>
      <c r="E61" s="85" t="e">
        <f>+'SCC X Ano = FNC'!E96/'SCC X Ano = FNC'!E62-1</f>
        <v>#DIV/0!</v>
      </c>
      <c r="F61" s="85" t="e">
        <f>+'SCC X Ano = FNC'!F96/'SCC X Ano = FNC'!F62-1</f>
        <v>#DIV/0!</v>
      </c>
      <c r="G61" s="85" t="e">
        <f>+'SCC X Ano = FNC'!G96/'SCC X Ano = FNC'!G62-1</f>
        <v>#DIV/0!</v>
      </c>
      <c r="H61" s="85" t="e">
        <f>+'SCC X Ano = FNC'!H96/'SCC X Ano = FNC'!H62-1</f>
        <v>#DIV/0!</v>
      </c>
      <c r="I61" s="85">
        <f>+'SCC X Ano = FNC'!I96/'SCC X Ano = FNC'!I62-1</f>
        <v>-0.83573195365683484</v>
      </c>
      <c r="J61" s="85" t="e">
        <f>+'SCC X Ano = FNC'!J96/'SCC X Ano = FNC'!J62-1</f>
        <v>#DIV/0!</v>
      </c>
      <c r="K61" s="85" t="e">
        <f>+'SCC X Ano = FNC'!K96/'SCC X Ano = FNC'!K62-1</f>
        <v>#DIV/0!</v>
      </c>
    </row>
    <row r="62" spans="1:11" x14ac:dyDescent="0.25">
      <c r="A62" s="69" t="s">
        <v>37</v>
      </c>
      <c r="B62" s="85" t="e">
        <f>+'SCC X Ano = FNC'!B97/'SCC X Ano = FNC'!B63-1</f>
        <v>#DIV/0!</v>
      </c>
      <c r="C62" s="85">
        <f>+'SCC X Ano = FNC'!C97/'SCC X Ano = FNC'!C63-1</f>
        <v>-0.35911668399093</v>
      </c>
      <c r="D62" s="85">
        <f>+'SCC X Ano = FNC'!D97/'SCC X Ano = FNC'!D63-1</f>
        <v>-1</v>
      </c>
      <c r="E62" s="85" t="e">
        <f>+'SCC X Ano = FNC'!E97/'SCC X Ano = FNC'!E63-1</f>
        <v>#DIV/0!</v>
      </c>
      <c r="F62" s="85" t="e">
        <f>+'SCC X Ano = FNC'!F97/'SCC X Ano = FNC'!F63-1</f>
        <v>#DIV/0!</v>
      </c>
      <c r="G62" s="85" t="e">
        <f>+'SCC X Ano = FNC'!G97/'SCC X Ano = FNC'!G63-1</f>
        <v>#DIV/0!</v>
      </c>
      <c r="H62" s="85" t="e">
        <f>+'SCC X Ano = FNC'!H97/'SCC X Ano = FNC'!H63-1</f>
        <v>#DIV/0!</v>
      </c>
      <c r="I62" s="85" t="e">
        <f>+'SCC X Ano = FNC'!I97/'SCC X Ano = FNC'!I63-1</f>
        <v>#DIV/0!</v>
      </c>
      <c r="J62" s="85" t="e">
        <f>+'SCC X Ano = FNC'!J97/'SCC X Ano = FNC'!J63-1</f>
        <v>#DIV/0!</v>
      </c>
      <c r="K62" s="85" t="e">
        <f>+'SCC X Ano = FNC'!K97/'SCC X Ano = FNC'!K63-1</f>
        <v>#DIV/0!</v>
      </c>
    </row>
    <row r="63" spans="1:11" x14ac:dyDescent="0.25">
      <c r="A63" s="69" t="s">
        <v>38</v>
      </c>
      <c r="B63" s="85" t="e">
        <f>+'SCC X Ano = FNC'!B98/'SCC X Ano = FNC'!B64-1</f>
        <v>#DIV/0!</v>
      </c>
      <c r="C63" s="85">
        <f>+'SCC X Ano = FNC'!C98/'SCC X Ano = FNC'!C64-1</f>
        <v>-0.59476653366552323</v>
      </c>
      <c r="D63" s="85">
        <f>+'SCC X Ano = FNC'!D98/'SCC X Ano = FNC'!D64-1</f>
        <v>-0.1308097742458938</v>
      </c>
      <c r="E63" s="85" t="e">
        <f>+'SCC X Ano = FNC'!E98/'SCC X Ano = FNC'!E64-1</f>
        <v>#DIV/0!</v>
      </c>
      <c r="F63" s="85" t="e">
        <f>+'SCC X Ano = FNC'!F98/'SCC X Ano = FNC'!F64-1</f>
        <v>#DIV/0!</v>
      </c>
      <c r="G63" s="85" t="e">
        <f>+'SCC X Ano = FNC'!G98/'SCC X Ano = FNC'!G64-1</f>
        <v>#DIV/0!</v>
      </c>
      <c r="H63" s="85" t="e">
        <f>+'SCC X Ano = FNC'!H98/'SCC X Ano = FNC'!H64-1</f>
        <v>#DIV/0!</v>
      </c>
      <c r="I63" s="85">
        <f>+'SCC X Ano = FNC'!I98/'SCC X Ano = FNC'!I64-1</f>
        <v>-0.80826686196600595</v>
      </c>
      <c r="J63" s="85" t="e">
        <f>+'SCC X Ano = FNC'!J98/'SCC X Ano = FNC'!J64-1</f>
        <v>#DIV/0!</v>
      </c>
      <c r="K63" s="85" t="e">
        <f>+'SCC X Ano = FNC'!K98/'SCC X Ano = FNC'!K64-1</f>
        <v>#DIV/0!</v>
      </c>
    </row>
    <row r="64" spans="1:11" x14ac:dyDescent="0.25">
      <c r="A64" s="69" t="s">
        <v>39</v>
      </c>
      <c r="B64" s="85" t="e">
        <f>+'SCC X Ano = FNC'!B99/'SCC X Ano = FNC'!B65-1</f>
        <v>#DIV/0!</v>
      </c>
      <c r="C64" s="85">
        <f>+'SCC X Ano = FNC'!C99/'SCC X Ano = FNC'!C65-1</f>
        <v>0.41864057345121641</v>
      </c>
      <c r="D64" s="85">
        <f>+'SCC X Ano = FNC'!D99/'SCC X Ano = FNC'!D65-1</f>
        <v>0.52928798552994882</v>
      </c>
      <c r="E64" s="85" t="e">
        <f>+'SCC X Ano = FNC'!E99/'SCC X Ano = FNC'!E65-1</f>
        <v>#DIV/0!</v>
      </c>
      <c r="F64" s="85">
        <f>+'SCC X Ano = FNC'!F99/'SCC X Ano = FNC'!F65-1</f>
        <v>-0.81990826373239711</v>
      </c>
      <c r="G64" s="85">
        <f>+'SCC X Ano = FNC'!G99/'SCC X Ano = FNC'!G65-1</f>
        <v>0.31334887816018542</v>
      </c>
      <c r="H64" s="85" t="e">
        <f>+'SCC X Ano = FNC'!H99/'SCC X Ano = FNC'!H65-1</f>
        <v>#DIV/0!</v>
      </c>
      <c r="I64" s="85">
        <f>+'SCC X Ano = FNC'!I99/'SCC X Ano = FNC'!I65-1</f>
        <v>0.97865126889877385</v>
      </c>
      <c r="J64" s="85" t="e">
        <f>+'SCC X Ano = FNC'!J99/'SCC X Ano = FNC'!J65-1</f>
        <v>#DIV/0!</v>
      </c>
      <c r="K64" s="85" t="e">
        <f>+'SCC X Ano = FNC'!K99/'SCC X Ano = FNC'!K65-1</f>
        <v>#DIV/0!</v>
      </c>
    </row>
    <row r="65" spans="1:11" x14ac:dyDescent="0.25">
      <c r="A65" s="69" t="s">
        <v>40</v>
      </c>
      <c r="B65" s="85">
        <f>+'SCC X Ano = FNC'!B100/'SCC X Ano = FNC'!B66-1</f>
        <v>-0.20915223738975486</v>
      </c>
      <c r="C65" s="85">
        <f>+'SCC X Ano = FNC'!C100/'SCC X Ano = FNC'!C66-1</f>
        <v>-0.16473805853363843</v>
      </c>
      <c r="D65" s="85">
        <f>+'SCC X Ano = FNC'!D100/'SCC X Ano = FNC'!D66-1</f>
        <v>-0.83460180150908758</v>
      </c>
      <c r="E65" s="85" t="e">
        <f>+'SCC X Ano = FNC'!E100/'SCC X Ano = FNC'!E66-1</f>
        <v>#DIV/0!</v>
      </c>
      <c r="F65" s="85">
        <f>+'SCC X Ano = FNC'!F100/'SCC X Ano = FNC'!F66-1</f>
        <v>-0.78795015247985378</v>
      </c>
      <c r="G65" s="85">
        <f>+'SCC X Ano = FNC'!G100/'SCC X Ano = FNC'!G66-1</f>
        <v>8.2687754935008915</v>
      </c>
      <c r="H65" s="85" t="e">
        <f>+'SCC X Ano = FNC'!H100/'SCC X Ano = FNC'!H66-1</f>
        <v>#DIV/0!</v>
      </c>
      <c r="I65" s="85">
        <f>+'SCC X Ano = FNC'!I100/'SCC X Ano = FNC'!I66-1</f>
        <v>-0.30680476645206234</v>
      </c>
      <c r="J65" s="85">
        <f>+'SCC X Ano = FNC'!J100/'SCC X Ano = FNC'!J66-1</f>
        <v>0.20507865521284652</v>
      </c>
      <c r="K65" s="85" t="e">
        <f>+'SCC X Ano = FNC'!K100/'SCC X Ano = FNC'!K66-1</f>
        <v>#DIV/0!</v>
      </c>
    </row>
    <row r="66" spans="1:11" x14ac:dyDescent="0.25">
      <c r="A66" s="69"/>
      <c r="B66" s="73"/>
      <c r="C66" s="73"/>
      <c r="D66" s="73"/>
      <c r="E66" s="73"/>
      <c r="F66" s="73"/>
      <c r="G66" s="73"/>
      <c r="H66" s="73"/>
      <c r="I66" s="73"/>
      <c r="J66" s="73"/>
      <c r="K66" s="73"/>
    </row>
    <row r="67" spans="1:11" x14ac:dyDescent="0.25">
      <c r="A67" s="69"/>
      <c r="B67" s="73"/>
      <c r="C67" s="73"/>
      <c r="D67" s="73"/>
      <c r="E67" s="73"/>
      <c r="F67" s="73"/>
      <c r="G67" s="73"/>
      <c r="H67" s="73"/>
      <c r="I67" s="73"/>
      <c r="J67" s="73"/>
      <c r="K67" s="73"/>
    </row>
    <row r="68" spans="1:11" x14ac:dyDescent="0.25">
      <c r="A68" s="69"/>
      <c r="B68" s="73"/>
      <c r="C68" s="73"/>
      <c r="D68" s="73"/>
      <c r="E68" s="73"/>
      <c r="F68" s="73"/>
      <c r="G68" s="73"/>
      <c r="H68" s="73"/>
      <c r="I68" s="73"/>
      <c r="J68" s="73"/>
      <c r="K68" s="73"/>
    </row>
    <row r="69" spans="1:11" x14ac:dyDescent="0.25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</row>
    <row r="70" spans="1:11" x14ac:dyDescent="0.25">
      <c r="A70" s="69"/>
      <c r="B70" s="18">
        <v>2010</v>
      </c>
      <c r="C70" s="18">
        <v>2010</v>
      </c>
      <c r="D70" s="18">
        <v>2010</v>
      </c>
      <c r="E70" s="18">
        <v>2010</v>
      </c>
      <c r="F70" s="18">
        <v>2010</v>
      </c>
      <c r="G70" s="18">
        <v>2010</v>
      </c>
      <c r="H70" s="18">
        <v>2010</v>
      </c>
      <c r="I70" s="18">
        <v>2010</v>
      </c>
      <c r="J70" s="18">
        <v>2010</v>
      </c>
      <c r="K70" s="18">
        <v>2010</v>
      </c>
    </row>
    <row r="71" spans="1:11" x14ac:dyDescent="0.25">
      <c r="A71" s="69"/>
      <c r="B71" s="69" t="s">
        <v>2</v>
      </c>
      <c r="C71" s="69" t="s">
        <v>3</v>
      </c>
      <c r="D71" s="69" t="s">
        <v>4</v>
      </c>
      <c r="E71" s="69" t="s">
        <v>5</v>
      </c>
      <c r="F71" s="69" t="s">
        <v>6</v>
      </c>
      <c r="G71" s="69" t="s">
        <v>7</v>
      </c>
      <c r="H71" s="69" t="s">
        <v>8</v>
      </c>
      <c r="I71" s="69" t="s">
        <v>9</v>
      </c>
      <c r="J71" s="69" t="s">
        <v>10</v>
      </c>
      <c r="K71" s="69" t="s">
        <v>11</v>
      </c>
    </row>
    <row r="72" spans="1:11" x14ac:dyDescent="0.25">
      <c r="A72" s="69" t="s">
        <v>13</v>
      </c>
      <c r="B72" s="85" t="e">
        <f>+'SCC X Ano = FNC'!B107/'SCC X Ano = FNC'!B73-1</f>
        <v>#DIV/0!</v>
      </c>
      <c r="C72" s="85">
        <f>+'SCC X Ano = FNC'!C107/'SCC X Ano = FNC'!C73-1</f>
        <v>0.26507558679287735</v>
      </c>
      <c r="D72" s="85">
        <f>+'SCC X Ano = FNC'!D107/'SCC X Ano = FNC'!D73-1</f>
        <v>0.41631439129632142</v>
      </c>
      <c r="E72" s="85" t="e">
        <f>+'SCC X Ano = FNC'!E107/'SCC X Ano = FNC'!E73-1</f>
        <v>#DIV/0!</v>
      </c>
      <c r="F72" s="85" t="e">
        <f>+'SCC X Ano = FNC'!F107/'SCC X Ano = FNC'!F73-1</f>
        <v>#DIV/0!</v>
      </c>
      <c r="G72" s="85" t="e">
        <f>+'SCC X Ano = FNC'!G107/'SCC X Ano = FNC'!G73-1</f>
        <v>#DIV/0!</v>
      </c>
      <c r="H72" s="85" t="e">
        <f>+'SCC X Ano = FNC'!H107/'SCC X Ano = FNC'!H73-1</f>
        <v>#DIV/0!</v>
      </c>
      <c r="I72" s="85" t="e">
        <f>+'SCC X Ano = FNC'!I107/'SCC X Ano = FNC'!I73-1</f>
        <v>#DIV/0!</v>
      </c>
      <c r="J72" s="85" t="e">
        <f>+'SCC X Ano = FNC'!J107/'SCC X Ano = FNC'!J73-1</f>
        <v>#DIV/0!</v>
      </c>
      <c r="K72" s="85" t="e">
        <f>+'SCC X Ano = FNC'!K107/'SCC X Ano = FNC'!K73-1</f>
        <v>#DIV/0!</v>
      </c>
    </row>
    <row r="73" spans="1:11" x14ac:dyDescent="0.25">
      <c r="A73" s="69" t="s">
        <v>14</v>
      </c>
      <c r="B73" s="85" t="e">
        <f>+'SCC X Ano = FNC'!B108/'SCC X Ano = FNC'!B74-1</f>
        <v>#DIV/0!</v>
      </c>
      <c r="C73" s="85">
        <f>+'SCC X Ano = FNC'!C108/'SCC X Ano = FNC'!C74-1</f>
        <v>1.1179439512832632</v>
      </c>
      <c r="D73" s="85" t="e">
        <f>+'SCC X Ano = FNC'!D108/'SCC X Ano = FNC'!D74-1</f>
        <v>#DIV/0!</v>
      </c>
      <c r="E73" s="85" t="e">
        <f>+'SCC X Ano = FNC'!E108/'SCC X Ano = FNC'!E74-1</f>
        <v>#DIV/0!</v>
      </c>
      <c r="F73" s="85" t="e">
        <f>+'SCC X Ano = FNC'!F108/'SCC X Ano = FNC'!F74-1</f>
        <v>#DIV/0!</v>
      </c>
      <c r="G73" s="85" t="e">
        <f>+'SCC X Ano = FNC'!G108/'SCC X Ano = FNC'!G74-1</f>
        <v>#DIV/0!</v>
      </c>
      <c r="H73" s="85" t="e">
        <f>+'SCC X Ano = FNC'!H108/'SCC X Ano = FNC'!H74-1</f>
        <v>#DIV/0!</v>
      </c>
      <c r="I73" s="85" t="e">
        <f>+'SCC X Ano = FNC'!I108/'SCC X Ano = FNC'!I74-1</f>
        <v>#DIV/0!</v>
      </c>
      <c r="J73" s="85">
        <f>+'SCC X Ano = FNC'!J108/'SCC X Ano = FNC'!J74-1</f>
        <v>-1</v>
      </c>
      <c r="K73" s="85" t="e">
        <f>+'SCC X Ano = FNC'!K108/'SCC X Ano = FNC'!K74-1</f>
        <v>#DIV/0!</v>
      </c>
    </row>
    <row r="74" spans="1:11" x14ac:dyDescent="0.25">
      <c r="A74" s="69" t="s">
        <v>15</v>
      </c>
      <c r="B74" s="85" t="e">
        <f>+'SCC X Ano = FNC'!B109/'SCC X Ano = FNC'!B75-1</f>
        <v>#DIV/0!</v>
      </c>
      <c r="C74" s="85">
        <f>+'SCC X Ano = FNC'!C109/'SCC X Ano = FNC'!C75-1</f>
        <v>-1</v>
      </c>
      <c r="D74" s="85" t="e">
        <f>+'SCC X Ano = FNC'!D109/'SCC X Ano = FNC'!D75-1</f>
        <v>#DIV/0!</v>
      </c>
      <c r="E74" s="85" t="e">
        <f>+'SCC X Ano = FNC'!E109/'SCC X Ano = FNC'!E75-1</f>
        <v>#DIV/0!</v>
      </c>
      <c r="F74" s="85" t="e">
        <f>+'SCC X Ano = FNC'!F109/'SCC X Ano = FNC'!F75-1</f>
        <v>#DIV/0!</v>
      </c>
      <c r="G74" s="85" t="e">
        <f>+'SCC X Ano = FNC'!G109/'SCC X Ano = FNC'!G75-1</f>
        <v>#DIV/0!</v>
      </c>
      <c r="H74" s="85" t="e">
        <f>+'SCC X Ano = FNC'!H109/'SCC X Ano = FNC'!H75-1</f>
        <v>#DIV/0!</v>
      </c>
      <c r="I74" s="85" t="e">
        <f>+'SCC X Ano = FNC'!I109/'SCC X Ano = FNC'!I75-1</f>
        <v>#DIV/0!</v>
      </c>
      <c r="J74" s="85" t="e">
        <f>+'SCC X Ano = FNC'!J109/'SCC X Ano = FNC'!J75-1</f>
        <v>#DIV/0!</v>
      </c>
      <c r="K74" s="85" t="e">
        <f>+'SCC X Ano = FNC'!K109/'SCC X Ano = FNC'!K75-1</f>
        <v>#DIV/0!</v>
      </c>
    </row>
    <row r="75" spans="1:11" x14ac:dyDescent="0.25">
      <c r="A75" s="69" t="s">
        <v>16</v>
      </c>
      <c r="B75" s="85" t="e">
        <f>+'SCC X Ano = FNC'!B110/'SCC X Ano = FNC'!B76-1</f>
        <v>#DIV/0!</v>
      </c>
      <c r="C75" s="85" t="e">
        <f>+'SCC X Ano = FNC'!C110/'SCC X Ano = FNC'!C76-1</f>
        <v>#DIV/0!</v>
      </c>
      <c r="D75" s="85">
        <f>+'SCC X Ano = FNC'!D110/'SCC X Ano = FNC'!D76-1</f>
        <v>-1</v>
      </c>
      <c r="E75" s="85" t="e">
        <f>+'SCC X Ano = FNC'!E110/'SCC X Ano = FNC'!E76-1</f>
        <v>#DIV/0!</v>
      </c>
      <c r="F75" s="85" t="e">
        <f>+'SCC X Ano = FNC'!F110/'SCC X Ano = FNC'!F76-1</f>
        <v>#DIV/0!</v>
      </c>
      <c r="G75" s="85" t="e">
        <f>+'SCC X Ano = FNC'!G110/'SCC X Ano = FNC'!G76-1</f>
        <v>#DIV/0!</v>
      </c>
      <c r="H75" s="85" t="e">
        <f>+'SCC X Ano = FNC'!H110/'SCC X Ano = FNC'!H76-1</f>
        <v>#DIV/0!</v>
      </c>
      <c r="I75" s="85" t="e">
        <f>+'SCC X Ano = FNC'!I110/'SCC X Ano = FNC'!I76-1</f>
        <v>#DIV/0!</v>
      </c>
      <c r="J75" s="85" t="e">
        <f>+'SCC X Ano = FNC'!J110/'SCC X Ano = FNC'!J76-1</f>
        <v>#DIV/0!</v>
      </c>
      <c r="K75" s="85" t="e">
        <f>+'SCC X Ano = FNC'!K110/'SCC X Ano = FNC'!K76-1</f>
        <v>#DIV/0!</v>
      </c>
    </row>
    <row r="76" spans="1:11" x14ac:dyDescent="0.25">
      <c r="A76" s="69" t="s">
        <v>17</v>
      </c>
      <c r="B76" s="85" t="e">
        <f>+'SCC X Ano = FNC'!B111/'SCC X Ano = FNC'!B77-1</f>
        <v>#DIV/0!</v>
      </c>
      <c r="C76" s="85">
        <f>+'SCC X Ano = FNC'!C111/'SCC X Ano = FNC'!C77-1</f>
        <v>-1</v>
      </c>
      <c r="D76" s="85">
        <f>+'SCC X Ano = FNC'!D111/'SCC X Ano = FNC'!D77-1</f>
        <v>-1</v>
      </c>
      <c r="E76" s="85" t="e">
        <f>+'SCC X Ano = FNC'!E111/'SCC X Ano = FNC'!E77-1</f>
        <v>#DIV/0!</v>
      </c>
      <c r="F76" s="85" t="e">
        <f>+'SCC X Ano = FNC'!F111/'SCC X Ano = FNC'!F77-1</f>
        <v>#DIV/0!</v>
      </c>
      <c r="G76" s="85" t="e">
        <f>+'SCC X Ano = FNC'!G111/'SCC X Ano = FNC'!G77-1</f>
        <v>#DIV/0!</v>
      </c>
      <c r="H76" s="85" t="e">
        <f>+'SCC X Ano = FNC'!H111/'SCC X Ano = FNC'!H77-1</f>
        <v>#DIV/0!</v>
      </c>
      <c r="I76" s="85">
        <f>+'SCC X Ano = FNC'!I111/'SCC X Ano = FNC'!I77-1</f>
        <v>-1</v>
      </c>
      <c r="J76" s="85" t="e">
        <f>+'SCC X Ano = FNC'!J111/'SCC X Ano = FNC'!J77-1</f>
        <v>#DIV/0!</v>
      </c>
      <c r="K76" s="85" t="e">
        <f>+'SCC X Ano = FNC'!K111/'SCC X Ano = FNC'!K77-1</f>
        <v>#DIV/0!</v>
      </c>
    </row>
    <row r="77" spans="1:11" x14ac:dyDescent="0.25">
      <c r="A77" s="69" t="s">
        <v>18</v>
      </c>
      <c r="B77" s="85" t="e">
        <f>+'SCC X Ano = FNC'!B112/'SCC X Ano = FNC'!B78-1</f>
        <v>#DIV/0!</v>
      </c>
      <c r="C77" s="85">
        <f>+'SCC X Ano = FNC'!C112/'SCC X Ano = FNC'!C78-1</f>
        <v>-0.56627933036195843</v>
      </c>
      <c r="D77" s="85" t="e">
        <f>+'SCC X Ano = FNC'!D112/'SCC X Ano = FNC'!D78-1</f>
        <v>#DIV/0!</v>
      </c>
      <c r="E77" s="85" t="e">
        <f>+'SCC X Ano = FNC'!E112/'SCC X Ano = FNC'!E78-1</f>
        <v>#DIV/0!</v>
      </c>
      <c r="F77" s="85" t="e">
        <f>+'SCC X Ano = FNC'!F112/'SCC X Ano = FNC'!F78-1</f>
        <v>#DIV/0!</v>
      </c>
      <c r="G77" s="85" t="e">
        <f>+'SCC X Ano = FNC'!G112/'SCC X Ano = FNC'!G78-1</f>
        <v>#DIV/0!</v>
      </c>
      <c r="H77" s="85" t="e">
        <f>+'SCC X Ano = FNC'!H112/'SCC X Ano = FNC'!H78-1</f>
        <v>#DIV/0!</v>
      </c>
      <c r="I77" s="85" t="e">
        <f>+'SCC X Ano = FNC'!I112/'SCC X Ano = FNC'!I78-1</f>
        <v>#DIV/0!</v>
      </c>
      <c r="J77" s="85" t="e">
        <f>+'SCC X Ano = FNC'!J112/'SCC X Ano = FNC'!J78-1</f>
        <v>#DIV/0!</v>
      </c>
      <c r="K77" s="85" t="e">
        <f>+'SCC X Ano = FNC'!K112/'SCC X Ano = FNC'!K78-1</f>
        <v>#DIV/0!</v>
      </c>
    </row>
    <row r="78" spans="1:11" x14ac:dyDescent="0.25">
      <c r="A78" s="69" t="s">
        <v>19</v>
      </c>
      <c r="B78" s="85" t="e">
        <f>+'SCC X Ano = FNC'!B113/'SCC X Ano = FNC'!B79-1</f>
        <v>#DIV/0!</v>
      </c>
      <c r="C78" s="85">
        <f>+'SCC X Ano = FNC'!C113/'SCC X Ano = FNC'!C79-1</f>
        <v>3.5923819447269523E-2</v>
      </c>
      <c r="D78" s="85" t="e">
        <f>+'SCC X Ano = FNC'!D113/'SCC X Ano = FNC'!D79-1</f>
        <v>#DIV/0!</v>
      </c>
      <c r="E78" s="85" t="e">
        <f>+'SCC X Ano = FNC'!E113/'SCC X Ano = FNC'!E79-1</f>
        <v>#DIV/0!</v>
      </c>
      <c r="F78" s="85" t="e">
        <f>+'SCC X Ano = FNC'!F113/'SCC X Ano = FNC'!F79-1</f>
        <v>#DIV/0!</v>
      </c>
      <c r="G78" s="85" t="e">
        <f>+'SCC X Ano = FNC'!G113/'SCC X Ano = FNC'!G79-1</f>
        <v>#DIV/0!</v>
      </c>
      <c r="H78" s="85" t="e">
        <f>+'SCC X Ano = FNC'!H113/'SCC X Ano = FNC'!H79-1</f>
        <v>#DIV/0!</v>
      </c>
      <c r="I78" s="85" t="e">
        <f>+'SCC X Ano = FNC'!I113/'SCC X Ano = FNC'!I79-1</f>
        <v>#DIV/0!</v>
      </c>
      <c r="J78" s="85" t="e">
        <f>+'SCC X Ano = FNC'!J113/'SCC X Ano = FNC'!J79-1</f>
        <v>#DIV/0!</v>
      </c>
      <c r="K78" s="85" t="e">
        <f>+'SCC X Ano = FNC'!K113/'SCC X Ano = FNC'!K79-1</f>
        <v>#DIV/0!</v>
      </c>
    </row>
    <row r="79" spans="1:11" x14ac:dyDescent="0.25">
      <c r="A79" s="69" t="s">
        <v>20</v>
      </c>
      <c r="B79" s="85" t="e">
        <f>+'SCC X Ano = FNC'!B114/'SCC X Ano = FNC'!B80-1</f>
        <v>#DIV/0!</v>
      </c>
      <c r="C79" s="85">
        <f>+'SCC X Ano = FNC'!C114/'SCC X Ano = FNC'!C80-1</f>
        <v>-0.18993642896658336</v>
      </c>
      <c r="D79" s="85" t="e">
        <f>+'SCC X Ano = FNC'!D114/'SCC X Ano = FNC'!D80-1</f>
        <v>#DIV/0!</v>
      </c>
      <c r="E79" s="85" t="e">
        <f>+'SCC X Ano = FNC'!E114/'SCC X Ano = FNC'!E80-1</f>
        <v>#DIV/0!</v>
      </c>
      <c r="F79" s="85" t="e">
        <f>+'SCC X Ano = FNC'!F114/'SCC X Ano = FNC'!F80-1</f>
        <v>#DIV/0!</v>
      </c>
      <c r="G79" s="85" t="e">
        <f>+'SCC X Ano = FNC'!G114/'SCC X Ano = FNC'!G80-1</f>
        <v>#DIV/0!</v>
      </c>
      <c r="H79" s="85" t="e">
        <f>+'SCC X Ano = FNC'!H114/'SCC X Ano = FNC'!H80-1</f>
        <v>#DIV/0!</v>
      </c>
      <c r="I79" s="85" t="e">
        <f>+'SCC X Ano = FNC'!I114/'SCC X Ano = FNC'!I80-1</f>
        <v>#DIV/0!</v>
      </c>
      <c r="J79" s="85" t="e">
        <f>+'SCC X Ano = FNC'!J114/'SCC X Ano = FNC'!J80-1</f>
        <v>#DIV/0!</v>
      </c>
      <c r="K79" s="85" t="e">
        <f>+'SCC X Ano = FNC'!K114/'SCC X Ano = FNC'!K80-1</f>
        <v>#DIV/0!</v>
      </c>
    </row>
    <row r="80" spans="1:11" x14ac:dyDescent="0.25">
      <c r="A80" s="69" t="s">
        <v>21</v>
      </c>
      <c r="B80" s="85" t="e">
        <f>+'SCC X Ano = FNC'!B115/'SCC X Ano = FNC'!B81-1</f>
        <v>#DIV/0!</v>
      </c>
      <c r="C80" s="85">
        <f>+'SCC X Ano = FNC'!C115/'SCC X Ano = FNC'!C81-1</f>
        <v>9.4429581118248755</v>
      </c>
      <c r="D80" s="85" t="e">
        <f>+'SCC X Ano = FNC'!D115/'SCC X Ano = FNC'!D81-1</f>
        <v>#DIV/0!</v>
      </c>
      <c r="E80" s="85" t="e">
        <f>+'SCC X Ano = FNC'!E115/'SCC X Ano = FNC'!E81-1</f>
        <v>#DIV/0!</v>
      </c>
      <c r="F80" s="85" t="e">
        <f>+'SCC X Ano = FNC'!F115/'SCC X Ano = FNC'!F81-1</f>
        <v>#DIV/0!</v>
      </c>
      <c r="G80" s="85" t="e">
        <f>+'SCC X Ano = FNC'!G115/'SCC X Ano = FNC'!G81-1</f>
        <v>#DIV/0!</v>
      </c>
      <c r="H80" s="85" t="e">
        <f>+'SCC X Ano = FNC'!H115/'SCC X Ano = FNC'!H81-1</f>
        <v>#DIV/0!</v>
      </c>
      <c r="I80" s="85">
        <f>+'SCC X Ano = FNC'!I115/'SCC X Ano = FNC'!I81-1</f>
        <v>-1</v>
      </c>
      <c r="J80" s="85" t="e">
        <f>+'SCC X Ano = FNC'!J115/'SCC X Ano = FNC'!J81-1</f>
        <v>#DIV/0!</v>
      </c>
      <c r="K80" s="85" t="e">
        <f>+'SCC X Ano = FNC'!K115/'SCC X Ano = FNC'!K81-1</f>
        <v>#DIV/0!</v>
      </c>
    </row>
    <row r="81" spans="1:11" x14ac:dyDescent="0.25">
      <c r="A81" s="69" t="s">
        <v>22</v>
      </c>
      <c r="B81" s="85" t="e">
        <f>+'SCC X Ano = FNC'!B116/'SCC X Ano = FNC'!B82-1</f>
        <v>#DIV/0!</v>
      </c>
      <c r="C81" s="85">
        <f>+'SCC X Ano = FNC'!C116/'SCC X Ano = FNC'!C82-1</f>
        <v>-0.18733383033192919</v>
      </c>
      <c r="D81" s="85">
        <f>+'SCC X Ano = FNC'!D116/'SCC X Ano = FNC'!D82-1</f>
        <v>9.1502531376236362</v>
      </c>
      <c r="E81" s="85" t="e">
        <f>+'SCC X Ano = FNC'!E116/'SCC X Ano = FNC'!E82-1</f>
        <v>#DIV/0!</v>
      </c>
      <c r="F81" s="85" t="e">
        <f>+'SCC X Ano = FNC'!F116/'SCC X Ano = FNC'!F82-1</f>
        <v>#DIV/0!</v>
      </c>
      <c r="G81" s="85" t="e">
        <f>+'SCC X Ano = FNC'!G116/'SCC X Ano = FNC'!G82-1</f>
        <v>#DIV/0!</v>
      </c>
      <c r="H81" s="85" t="e">
        <f>+'SCC X Ano = FNC'!H116/'SCC X Ano = FNC'!H82-1</f>
        <v>#DIV/0!</v>
      </c>
      <c r="I81" s="85">
        <f>+'SCC X Ano = FNC'!I116/'SCC X Ano = FNC'!I82-1</f>
        <v>10.330515130370571</v>
      </c>
      <c r="J81" s="85" t="e">
        <f>+'SCC X Ano = FNC'!J116/'SCC X Ano = FNC'!J82-1</f>
        <v>#DIV/0!</v>
      </c>
      <c r="K81" s="85" t="e">
        <f>+'SCC X Ano = FNC'!K116/'SCC X Ano = FNC'!K82-1</f>
        <v>#DIV/0!</v>
      </c>
    </row>
    <row r="82" spans="1:11" x14ac:dyDescent="0.25">
      <c r="A82" s="69" t="s">
        <v>23</v>
      </c>
      <c r="B82" s="85" t="e">
        <f>+'SCC X Ano = FNC'!B117/'SCC X Ano = FNC'!B83-1</f>
        <v>#DIV/0!</v>
      </c>
      <c r="C82" s="85">
        <f>+'SCC X Ano = FNC'!C117/'SCC X Ano = FNC'!C83-1</f>
        <v>6.2015329879349901</v>
      </c>
      <c r="D82" s="85">
        <f>+'SCC X Ano = FNC'!D117/'SCC X Ano = FNC'!D83-1</f>
        <v>0.28412504810866479</v>
      </c>
      <c r="E82" s="85" t="e">
        <f>+'SCC X Ano = FNC'!E117/'SCC X Ano = FNC'!E83-1</f>
        <v>#DIV/0!</v>
      </c>
      <c r="F82" s="85" t="e">
        <f>+'SCC X Ano = FNC'!F117/'SCC X Ano = FNC'!F83-1</f>
        <v>#DIV/0!</v>
      </c>
      <c r="G82" s="85" t="e">
        <f>+'SCC X Ano = FNC'!G117/'SCC X Ano = FNC'!G83-1</f>
        <v>#DIV/0!</v>
      </c>
      <c r="H82" s="85" t="e">
        <f>+'SCC X Ano = FNC'!H117/'SCC X Ano = FNC'!H83-1</f>
        <v>#DIV/0!</v>
      </c>
      <c r="I82" s="85" t="e">
        <f>+'SCC X Ano = FNC'!I117/'SCC X Ano = FNC'!I83-1</f>
        <v>#DIV/0!</v>
      </c>
      <c r="J82" s="85" t="e">
        <f>+'SCC X Ano = FNC'!J117/'SCC X Ano = FNC'!J83-1</f>
        <v>#DIV/0!</v>
      </c>
      <c r="K82" s="85" t="e">
        <f>+'SCC X Ano = FNC'!K117/'SCC X Ano = FNC'!K83-1</f>
        <v>#DIV/0!</v>
      </c>
    </row>
    <row r="83" spans="1:11" x14ac:dyDescent="0.25">
      <c r="A83" s="69" t="s">
        <v>24</v>
      </c>
      <c r="B83" s="85" t="e">
        <f>+'SCC X Ano = FNC'!B118/'SCC X Ano = FNC'!B84-1</f>
        <v>#DIV/0!</v>
      </c>
      <c r="C83" s="85">
        <f>+'SCC X Ano = FNC'!C118/'SCC X Ano = FNC'!C84-1</f>
        <v>5.6204829127516138</v>
      </c>
      <c r="D83" s="85">
        <f>+'SCC X Ano = FNC'!D118/'SCC X Ano = FNC'!D84-1</f>
        <v>0.41631439129632142</v>
      </c>
      <c r="E83" s="85" t="e">
        <f>+'SCC X Ano = FNC'!E118/'SCC X Ano = FNC'!E84-1</f>
        <v>#DIV/0!</v>
      </c>
      <c r="F83" s="85" t="e">
        <f>+'SCC X Ano = FNC'!F118/'SCC X Ano = FNC'!F84-1</f>
        <v>#DIV/0!</v>
      </c>
      <c r="G83" s="85" t="e">
        <f>+'SCC X Ano = FNC'!G118/'SCC X Ano = FNC'!G84-1</f>
        <v>#DIV/0!</v>
      </c>
      <c r="H83" s="85" t="e">
        <f>+'SCC X Ano = FNC'!H118/'SCC X Ano = FNC'!H84-1</f>
        <v>#DIV/0!</v>
      </c>
      <c r="I83" s="85" t="e">
        <f>+'SCC X Ano = FNC'!I118/'SCC X Ano = FNC'!I84-1</f>
        <v>#DIV/0!</v>
      </c>
      <c r="J83" s="85" t="e">
        <f>+'SCC X Ano = FNC'!J118/'SCC X Ano = FNC'!J84-1</f>
        <v>#DIV/0!</v>
      </c>
      <c r="K83" s="85" t="e">
        <f>+'SCC X Ano = FNC'!K118/'SCC X Ano = FNC'!K84-1</f>
        <v>#DIV/0!</v>
      </c>
    </row>
    <row r="84" spans="1:11" x14ac:dyDescent="0.25">
      <c r="A84" s="69" t="s">
        <v>25</v>
      </c>
      <c r="B84" s="85" t="e">
        <f>+'SCC X Ano = FNC'!B119/'SCC X Ano = FNC'!B85-1</f>
        <v>#DIV/0!</v>
      </c>
      <c r="C84" s="85">
        <f>+'SCC X Ano = FNC'!C119/'SCC X Ano = FNC'!C85-1</f>
        <v>0.56101499423431722</v>
      </c>
      <c r="D84" s="85" t="e">
        <f>+'SCC X Ano = FNC'!D119/'SCC X Ano = FNC'!D85-1</f>
        <v>#DIV/0!</v>
      </c>
      <c r="E84" s="85" t="e">
        <f>+'SCC X Ano = FNC'!E119/'SCC X Ano = FNC'!E85-1</f>
        <v>#DIV/0!</v>
      </c>
      <c r="F84" s="85" t="e">
        <f>+'SCC X Ano = FNC'!F119/'SCC X Ano = FNC'!F85-1</f>
        <v>#DIV/0!</v>
      </c>
      <c r="G84" s="85" t="e">
        <f>+'SCC X Ano = FNC'!G119/'SCC X Ano = FNC'!G85-1</f>
        <v>#DIV/0!</v>
      </c>
      <c r="H84" s="85" t="e">
        <f>+'SCC X Ano = FNC'!H119/'SCC X Ano = FNC'!H85-1</f>
        <v>#DIV/0!</v>
      </c>
      <c r="I84" s="85" t="e">
        <f>+'SCC X Ano = FNC'!I119/'SCC X Ano = FNC'!I85-1</f>
        <v>#DIV/0!</v>
      </c>
      <c r="J84" s="85">
        <f>+'SCC X Ano = FNC'!J119/'SCC X Ano = FNC'!J85-1</f>
        <v>8.7344343422077326</v>
      </c>
      <c r="K84" s="85" t="e">
        <f>+'SCC X Ano = FNC'!K119/'SCC X Ano = FNC'!K85-1</f>
        <v>#DIV/0!</v>
      </c>
    </row>
    <row r="85" spans="1:11" x14ac:dyDescent="0.25">
      <c r="A85" s="69" t="s">
        <v>26</v>
      </c>
      <c r="B85" s="85">
        <f>+'SCC X Ano = FNC'!B120/'SCC X Ano = FNC'!B86-1</f>
        <v>-1</v>
      </c>
      <c r="C85" s="85">
        <f>+'SCC X Ano = FNC'!C120/'SCC X Ano = FNC'!C86-1</f>
        <v>-2.4704632190666875E-2</v>
      </c>
      <c r="D85" s="85">
        <f>+'SCC X Ano = FNC'!D120/'SCC X Ano = FNC'!D86-1</f>
        <v>-1</v>
      </c>
      <c r="E85" s="85" t="e">
        <f>+'SCC X Ano = FNC'!E120/'SCC X Ano = FNC'!E86-1</f>
        <v>#DIV/0!</v>
      </c>
      <c r="F85" s="85" t="e">
        <f>+'SCC X Ano = FNC'!F120/'SCC X Ano = FNC'!F86-1</f>
        <v>#DIV/0!</v>
      </c>
      <c r="G85" s="85" t="e">
        <f>+'SCC X Ano = FNC'!G120/'SCC X Ano = FNC'!G86-1</f>
        <v>#DIV/0!</v>
      </c>
      <c r="H85" s="85" t="e">
        <f>+'SCC X Ano = FNC'!H120/'SCC X Ano = FNC'!H86-1</f>
        <v>#DIV/0!</v>
      </c>
      <c r="I85" s="85">
        <f>+'SCC X Ano = FNC'!I120/'SCC X Ano = FNC'!I86-1</f>
        <v>2.863225507657114</v>
      </c>
      <c r="J85" s="85">
        <f>+'SCC X Ano = FNC'!J120/'SCC X Ano = FNC'!J86-1</f>
        <v>-1</v>
      </c>
      <c r="K85" s="85" t="e">
        <f>+'SCC X Ano = FNC'!K120/'SCC X Ano = FNC'!K86-1</f>
        <v>#DIV/0!</v>
      </c>
    </row>
    <row r="86" spans="1:11" x14ac:dyDescent="0.25">
      <c r="A86" s="69" t="s">
        <v>27</v>
      </c>
      <c r="B86" s="85" t="e">
        <f>+'SCC X Ano = FNC'!B121/'SCC X Ano = FNC'!B87-1</f>
        <v>#DIV/0!</v>
      </c>
      <c r="C86" s="85">
        <f>+'SCC X Ano = FNC'!C121/'SCC X Ano = FNC'!C87-1</f>
        <v>2.5794244900263954</v>
      </c>
      <c r="D86" s="85" t="e">
        <f>+'SCC X Ano = FNC'!D121/'SCC X Ano = FNC'!D87-1</f>
        <v>#DIV/0!</v>
      </c>
      <c r="E86" s="85" t="e">
        <f>+'SCC X Ano = FNC'!E121/'SCC X Ano = FNC'!E87-1</f>
        <v>#DIV/0!</v>
      </c>
      <c r="F86" s="85" t="e">
        <f>+'SCC X Ano = FNC'!F121/'SCC X Ano = FNC'!F87-1</f>
        <v>#DIV/0!</v>
      </c>
      <c r="G86" s="85" t="e">
        <f>+'SCC X Ano = FNC'!G121/'SCC X Ano = FNC'!G87-1</f>
        <v>#DIV/0!</v>
      </c>
      <c r="H86" s="85" t="e">
        <f>+'SCC X Ano = FNC'!H121/'SCC X Ano = FNC'!H87-1</f>
        <v>#DIV/0!</v>
      </c>
      <c r="I86" s="85" t="e">
        <f>+'SCC X Ano = FNC'!I121/'SCC X Ano = FNC'!I87-1</f>
        <v>#DIV/0!</v>
      </c>
      <c r="J86" s="85" t="e">
        <f>+'SCC X Ano = FNC'!J121/'SCC X Ano = FNC'!J87-1</f>
        <v>#DIV/0!</v>
      </c>
      <c r="K86" s="85" t="e">
        <f>+'SCC X Ano = FNC'!K121/'SCC X Ano = FNC'!K87-1</f>
        <v>#DIV/0!</v>
      </c>
    </row>
    <row r="87" spans="1:11" x14ac:dyDescent="0.25">
      <c r="A87" s="69" t="s">
        <v>28</v>
      </c>
      <c r="B87" s="85">
        <f>+'SCC X Ano = FNC'!B122/'SCC X Ano = FNC'!B88-1</f>
        <v>2.0924496069706615</v>
      </c>
      <c r="C87" s="85">
        <f>+'SCC X Ano = FNC'!C122/'SCC X Ano = FNC'!C88-1</f>
        <v>1.3613793236291656</v>
      </c>
      <c r="D87" s="85">
        <f>+'SCC X Ano = FNC'!D122/'SCC X Ano = FNC'!D88-1</f>
        <v>39.735736152233031</v>
      </c>
      <c r="E87" s="85" t="e">
        <f>+'SCC X Ano = FNC'!E122/'SCC X Ano = FNC'!E88-1</f>
        <v>#DIV/0!</v>
      </c>
      <c r="F87" s="85" t="e">
        <f>+'SCC X Ano = FNC'!F122/'SCC X Ano = FNC'!F88-1</f>
        <v>#DIV/0!</v>
      </c>
      <c r="G87" s="85" t="e">
        <f>+'SCC X Ano = FNC'!G122/'SCC X Ano = FNC'!G88-1</f>
        <v>#DIV/0!</v>
      </c>
      <c r="H87" s="85" t="e">
        <f>+'SCC X Ano = FNC'!H122/'SCC X Ano = FNC'!H88-1</f>
        <v>#DIV/0!</v>
      </c>
      <c r="I87" s="85" t="e">
        <f>+'SCC X Ano = FNC'!I122/'SCC X Ano = FNC'!I88-1</f>
        <v>#DIV/0!</v>
      </c>
      <c r="J87" s="85">
        <f>+'SCC X Ano = FNC'!J122/'SCC X Ano = FNC'!J88-1</f>
        <v>37.044534455373309</v>
      </c>
      <c r="K87" s="85" t="e">
        <f>+'SCC X Ano = FNC'!K122/'SCC X Ano = FNC'!K88-1</f>
        <v>#DIV/0!</v>
      </c>
    </row>
    <row r="88" spans="1:11" x14ac:dyDescent="0.25">
      <c r="A88" s="69" t="s">
        <v>29</v>
      </c>
      <c r="B88" s="85">
        <f>+'SCC X Ano = FNC'!B123/'SCC X Ano = FNC'!B89-1</f>
        <v>-0.5814473888407885</v>
      </c>
      <c r="C88" s="85">
        <f>+'SCC X Ano = FNC'!C123/'SCC X Ano = FNC'!C89-1</f>
        <v>1.1850264317100456</v>
      </c>
      <c r="D88" s="85">
        <f>+'SCC X Ano = FNC'!D123/'SCC X Ano = FNC'!D89-1</f>
        <v>1.4557578854550153</v>
      </c>
      <c r="E88" s="85" t="e">
        <f>+'SCC X Ano = FNC'!E123/'SCC X Ano = FNC'!E89-1</f>
        <v>#DIV/0!</v>
      </c>
      <c r="F88" s="85">
        <f>+'SCC X Ano = FNC'!F123/'SCC X Ano = FNC'!F89-1</f>
        <v>9.6933246896012237E-2</v>
      </c>
      <c r="G88" s="85">
        <f>+'SCC X Ano = FNC'!G123/'SCC X Ano = FNC'!G89-1</f>
        <v>-1</v>
      </c>
      <c r="H88" s="85" t="e">
        <f>+'SCC X Ano = FNC'!H123/'SCC X Ano = FNC'!H89-1</f>
        <v>#DIV/0!</v>
      </c>
      <c r="I88" s="85">
        <f>+'SCC X Ano = FNC'!I123/'SCC X Ano = FNC'!I89-1</f>
        <v>0.78772190039948087</v>
      </c>
      <c r="J88" s="85">
        <f>+'SCC X Ano = FNC'!J123/'SCC X Ano = FNC'!J89-1</f>
        <v>2.0971610720516831</v>
      </c>
      <c r="K88" s="85" t="e">
        <f>+'SCC X Ano = FNC'!K123/'SCC X Ano = FNC'!K89-1</f>
        <v>#DIV/0!</v>
      </c>
    </row>
    <row r="89" spans="1:11" x14ac:dyDescent="0.25">
      <c r="A89" s="69" t="s">
        <v>30</v>
      </c>
      <c r="B89" s="85" t="e">
        <f>+'SCC X Ano = FNC'!B124/'SCC X Ano = FNC'!B90-1</f>
        <v>#DIV/0!</v>
      </c>
      <c r="C89" s="85">
        <f>+'SCC X Ano = FNC'!C124/'SCC X Ano = FNC'!C90-1</f>
        <v>-0.44815494146485124</v>
      </c>
      <c r="D89" s="85">
        <f>+'SCC X Ano = FNC'!D124/'SCC X Ano = FNC'!D90-1</f>
        <v>1.7892919933071552</v>
      </c>
      <c r="E89" s="85" t="e">
        <f>+'SCC X Ano = FNC'!E124/'SCC X Ano = FNC'!E90-1</f>
        <v>#DIV/0!</v>
      </c>
      <c r="F89" s="85" t="e">
        <f>+'SCC X Ano = FNC'!F124/'SCC X Ano = FNC'!F90-1</f>
        <v>#DIV/0!</v>
      </c>
      <c r="G89" s="85" t="e">
        <f>+'SCC X Ano = FNC'!G124/'SCC X Ano = FNC'!G90-1</f>
        <v>#DIV/0!</v>
      </c>
      <c r="H89" s="85" t="e">
        <f>+'SCC X Ano = FNC'!H124/'SCC X Ano = FNC'!H90-1</f>
        <v>#DIV/0!</v>
      </c>
      <c r="I89" s="85" t="e">
        <f>+'SCC X Ano = FNC'!I124/'SCC X Ano = FNC'!I90-1</f>
        <v>#DIV/0!</v>
      </c>
      <c r="J89" s="85" t="e">
        <f>+'SCC X Ano = FNC'!J124/'SCC X Ano = FNC'!J90-1</f>
        <v>#DIV/0!</v>
      </c>
      <c r="K89" s="85" t="e">
        <f>+'SCC X Ano = FNC'!K124/'SCC X Ano = FNC'!K90-1</f>
        <v>#DIV/0!</v>
      </c>
    </row>
    <row r="90" spans="1:11" x14ac:dyDescent="0.25">
      <c r="A90" s="69" t="s">
        <v>31</v>
      </c>
      <c r="B90" s="85">
        <f>+'SCC X Ano = FNC'!B125/'SCC X Ano = FNC'!B91-1</f>
        <v>-1</v>
      </c>
      <c r="C90" s="85">
        <f>+'SCC X Ano = FNC'!C125/'SCC X Ano = FNC'!C91-1</f>
        <v>-0.43162164891042554</v>
      </c>
      <c r="D90" s="85">
        <f>+'SCC X Ano = FNC'!D125/'SCC X Ano = FNC'!D91-1</f>
        <v>-3.6558805338351652E-2</v>
      </c>
      <c r="E90" s="85" t="e">
        <f>+'SCC X Ano = FNC'!E125/'SCC X Ano = FNC'!E91-1</f>
        <v>#DIV/0!</v>
      </c>
      <c r="F90" s="85" t="e">
        <f>+'SCC X Ano = FNC'!F125/'SCC X Ano = FNC'!F91-1</f>
        <v>#DIV/0!</v>
      </c>
      <c r="G90" s="85" t="e">
        <f>+'SCC X Ano = FNC'!G125/'SCC X Ano = FNC'!G91-1</f>
        <v>#DIV/0!</v>
      </c>
      <c r="H90" s="85" t="e">
        <f>+'SCC X Ano = FNC'!H125/'SCC X Ano = FNC'!H91-1</f>
        <v>#DIV/0!</v>
      </c>
      <c r="I90" s="85" t="e">
        <f>+'SCC X Ano = FNC'!I125/'SCC X Ano = FNC'!I91-1</f>
        <v>#DIV/0!</v>
      </c>
      <c r="J90" s="85" t="e">
        <f>+'SCC X Ano = FNC'!J125/'SCC X Ano = FNC'!J91-1</f>
        <v>#DIV/0!</v>
      </c>
      <c r="K90" s="85" t="e">
        <f>+'SCC X Ano = FNC'!K125/'SCC X Ano = FNC'!K91-1</f>
        <v>#DIV/0!</v>
      </c>
    </row>
    <row r="91" spans="1:11" x14ac:dyDescent="0.25">
      <c r="A91" s="69" t="s">
        <v>32</v>
      </c>
      <c r="B91" s="85">
        <f>+'SCC X Ano = FNC'!B126/'SCC X Ano = FNC'!B92-1</f>
        <v>5.0840411941329346</v>
      </c>
      <c r="C91" s="85">
        <f>+'SCC X Ano = FNC'!C126/'SCC X Ano = FNC'!C92-1</f>
        <v>1.0443688210049542</v>
      </c>
      <c r="D91" s="85">
        <f>+'SCC X Ano = FNC'!D126/'SCC X Ano = FNC'!D92-1</f>
        <v>0.27917144911120562</v>
      </c>
      <c r="E91" s="85" t="e">
        <f>+'SCC X Ano = FNC'!E126/'SCC X Ano = FNC'!E92-1</f>
        <v>#DIV/0!</v>
      </c>
      <c r="F91" s="85" t="e">
        <f>+'SCC X Ano = FNC'!F126/'SCC X Ano = FNC'!F92-1</f>
        <v>#DIV/0!</v>
      </c>
      <c r="G91" s="85">
        <f>+'SCC X Ano = FNC'!G126/'SCC X Ano = FNC'!G92-1</f>
        <v>-1</v>
      </c>
      <c r="H91" s="85" t="e">
        <f>+'SCC X Ano = FNC'!H126/'SCC X Ano = FNC'!H92-1</f>
        <v>#DIV/0!</v>
      </c>
      <c r="I91" s="85" t="e">
        <f>+'SCC X Ano = FNC'!I126/'SCC X Ano = FNC'!I92-1</f>
        <v>#DIV/0!</v>
      </c>
      <c r="J91" s="85">
        <f>+'SCC X Ano = FNC'!J126/'SCC X Ano = FNC'!J92-1</f>
        <v>2.6334076518578557</v>
      </c>
      <c r="K91" s="85" t="e">
        <f>+'SCC X Ano = FNC'!K126/'SCC X Ano = FNC'!K92-1</f>
        <v>#DIV/0!</v>
      </c>
    </row>
    <row r="92" spans="1:11" x14ac:dyDescent="0.25">
      <c r="A92" s="69" t="s">
        <v>33</v>
      </c>
      <c r="B92" s="85">
        <f>+'SCC X Ano = FNC'!B127/'SCC X Ano = FNC'!B93-1</f>
        <v>5.8790487115692756</v>
      </c>
      <c r="C92" s="85">
        <f>+'SCC X Ano = FNC'!C127/'SCC X Ano = FNC'!C93-1</f>
        <v>2.0419796465318147</v>
      </c>
      <c r="D92" s="85">
        <f>+'SCC X Ano = FNC'!D127/'SCC X Ano = FNC'!D93-1</f>
        <v>-0.58035129146775666</v>
      </c>
      <c r="E92" s="85" t="e">
        <f>+'SCC X Ano = FNC'!E127/'SCC X Ano = FNC'!E93-1</f>
        <v>#DIV/0!</v>
      </c>
      <c r="F92" s="85" t="e">
        <f>+'SCC X Ano = FNC'!F127/'SCC X Ano = FNC'!F93-1</f>
        <v>#DIV/0!</v>
      </c>
      <c r="G92" s="85" t="e">
        <f>+'SCC X Ano = FNC'!G127/'SCC X Ano = FNC'!G93-1</f>
        <v>#DIV/0!</v>
      </c>
      <c r="H92" s="85" t="e">
        <f>+'SCC X Ano = FNC'!H127/'SCC X Ano = FNC'!H93-1</f>
        <v>#DIV/0!</v>
      </c>
      <c r="I92" s="85">
        <f>+'SCC X Ano = FNC'!I127/'SCC X Ano = FNC'!I93-1</f>
        <v>0.20480798636591713</v>
      </c>
      <c r="J92" s="85">
        <f>+'SCC X Ano = FNC'!J127/'SCC X Ano = FNC'!J93-1</f>
        <v>-1</v>
      </c>
      <c r="K92" s="85" t="e">
        <f>+'SCC X Ano = FNC'!K127/'SCC X Ano = FNC'!K93-1</f>
        <v>#DIV/0!</v>
      </c>
    </row>
    <row r="93" spans="1:11" x14ac:dyDescent="0.25">
      <c r="A93" s="69" t="s">
        <v>34</v>
      </c>
      <c r="B93" s="85" t="e">
        <f>+'SCC X Ano = FNC'!B128/'SCC X Ano = FNC'!B94-1</f>
        <v>#DIV/0!</v>
      </c>
      <c r="C93" s="85">
        <f>+'SCC X Ano = FNC'!C128/'SCC X Ano = FNC'!C94-1</f>
        <v>0.89981277147736538</v>
      </c>
      <c r="D93" s="85">
        <f>+'SCC X Ano = FNC'!D128/'SCC X Ano = FNC'!D94-1</f>
        <v>67.793600297882605</v>
      </c>
      <c r="E93" s="85" t="e">
        <f>+'SCC X Ano = FNC'!E128/'SCC X Ano = FNC'!E94-1</f>
        <v>#DIV/0!</v>
      </c>
      <c r="F93" s="85" t="e">
        <f>+'SCC X Ano = FNC'!F128/'SCC X Ano = FNC'!F94-1</f>
        <v>#DIV/0!</v>
      </c>
      <c r="G93" s="85">
        <f>+'SCC X Ano = FNC'!G128/'SCC X Ano = FNC'!G94-1</f>
        <v>-1</v>
      </c>
      <c r="H93" s="85" t="e">
        <f>+'SCC X Ano = FNC'!H128/'SCC X Ano = FNC'!H94-1</f>
        <v>#DIV/0!</v>
      </c>
      <c r="I93" s="85" t="e">
        <f>+'SCC X Ano = FNC'!I128/'SCC X Ano = FNC'!I94-1</f>
        <v>#DIV/0!</v>
      </c>
      <c r="J93" s="85" t="e">
        <f>+'SCC X Ano = FNC'!J128/'SCC X Ano = FNC'!J94-1</f>
        <v>#DIV/0!</v>
      </c>
      <c r="K93" s="85" t="e">
        <f>+'SCC X Ano = FNC'!K128/'SCC X Ano = FNC'!K94-1</f>
        <v>#DIV/0!</v>
      </c>
    </row>
    <row r="94" spans="1:11" x14ac:dyDescent="0.25">
      <c r="A94" s="69" t="s">
        <v>35</v>
      </c>
      <c r="B94" s="85">
        <f>+'SCC X Ano = FNC'!B129/'SCC X Ano = FNC'!B95-1</f>
        <v>3.8018625396430599</v>
      </c>
      <c r="C94" s="85">
        <f>+'SCC X Ano = FNC'!C129/'SCC X Ano = FNC'!C95-1</f>
        <v>2.4240854319522622</v>
      </c>
      <c r="D94" s="85">
        <f>+'SCC X Ano = FNC'!D129/'SCC X Ano = FNC'!D95-1</f>
        <v>5.6684802590201802</v>
      </c>
      <c r="E94" s="85" t="e">
        <f>+'SCC X Ano = FNC'!E129/'SCC X Ano = FNC'!E95-1</f>
        <v>#DIV/0!</v>
      </c>
      <c r="F94" s="85" t="e">
        <f>+'SCC X Ano = FNC'!F129/'SCC X Ano = FNC'!F95-1</f>
        <v>#DIV/0!</v>
      </c>
      <c r="G94" s="85" t="e">
        <f>+'SCC X Ano = FNC'!G129/'SCC X Ano = FNC'!G95-1</f>
        <v>#DIV/0!</v>
      </c>
      <c r="H94" s="85" t="e">
        <f>+'SCC X Ano = FNC'!H129/'SCC X Ano = FNC'!H95-1</f>
        <v>#DIV/0!</v>
      </c>
      <c r="I94" s="85">
        <f>+'SCC X Ano = FNC'!I129/'SCC X Ano = FNC'!I95-1</f>
        <v>-0.70147426323880746</v>
      </c>
      <c r="J94" s="85">
        <f>+'SCC X Ano = FNC'!J129/'SCC X Ano = FNC'!J95-1</f>
        <v>-1</v>
      </c>
      <c r="K94" s="85" t="e">
        <f>+'SCC X Ano = FNC'!K129/'SCC X Ano = FNC'!K95-1</f>
        <v>#DIV/0!</v>
      </c>
    </row>
    <row r="95" spans="1:11" x14ac:dyDescent="0.25">
      <c r="A95" s="69" t="s">
        <v>36</v>
      </c>
      <c r="B95" s="85" t="e">
        <f>+'SCC X Ano = FNC'!B130/'SCC X Ano = FNC'!B96-1</f>
        <v>#DIV/0!</v>
      </c>
      <c r="C95" s="85">
        <f>+'SCC X Ano = FNC'!C130/'SCC X Ano = FNC'!C96-1</f>
        <v>-1</v>
      </c>
      <c r="D95" s="85">
        <f>+'SCC X Ano = FNC'!D130/'SCC X Ano = FNC'!D96-1</f>
        <v>4.627489181417384</v>
      </c>
      <c r="E95" s="85" t="e">
        <f>+'SCC X Ano = FNC'!E130/'SCC X Ano = FNC'!E96-1</f>
        <v>#DIV/0!</v>
      </c>
      <c r="F95" s="85" t="e">
        <f>+'SCC X Ano = FNC'!F130/'SCC X Ano = FNC'!F96-1</f>
        <v>#DIV/0!</v>
      </c>
      <c r="G95" s="85" t="e">
        <f>+'SCC X Ano = FNC'!G130/'SCC X Ano = FNC'!G96-1</f>
        <v>#DIV/0!</v>
      </c>
      <c r="H95" s="85" t="e">
        <f>+'SCC X Ano = FNC'!H130/'SCC X Ano = FNC'!H96-1</f>
        <v>#DIV/0!</v>
      </c>
      <c r="I95" s="85">
        <f>+'SCC X Ano = FNC'!I130/'SCC X Ano = FNC'!I96-1</f>
        <v>-1</v>
      </c>
      <c r="J95" s="85" t="e">
        <f>+'SCC X Ano = FNC'!J130/'SCC X Ano = FNC'!J96-1</f>
        <v>#DIV/0!</v>
      </c>
      <c r="K95" s="85" t="e">
        <f>+'SCC X Ano = FNC'!K130/'SCC X Ano = FNC'!K96-1</f>
        <v>#DIV/0!</v>
      </c>
    </row>
    <row r="96" spans="1:11" x14ac:dyDescent="0.25">
      <c r="A96" s="69" t="s">
        <v>37</v>
      </c>
      <c r="B96" s="85" t="e">
        <f>+'SCC X Ano = FNC'!B131/'SCC X Ano = FNC'!B97-1</f>
        <v>#DIV/0!</v>
      </c>
      <c r="C96" s="85">
        <f>+'SCC X Ano = FNC'!C131/'SCC X Ano = FNC'!C97-1</f>
        <v>-1</v>
      </c>
      <c r="D96" s="85" t="e">
        <f>+'SCC X Ano = FNC'!D131/'SCC X Ano = FNC'!D97-1</f>
        <v>#DIV/0!</v>
      </c>
      <c r="E96" s="85" t="e">
        <f>+'SCC X Ano = FNC'!E131/'SCC X Ano = FNC'!E97-1</f>
        <v>#DIV/0!</v>
      </c>
      <c r="F96" s="85" t="e">
        <f>+'SCC X Ano = FNC'!F131/'SCC X Ano = FNC'!F97-1</f>
        <v>#DIV/0!</v>
      </c>
      <c r="G96" s="85" t="e">
        <f>+'SCC X Ano = FNC'!G131/'SCC X Ano = FNC'!G97-1</f>
        <v>#DIV/0!</v>
      </c>
      <c r="H96" s="85" t="e">
        <f>+'SCC X Ano = FNC'!H131/'SCC X Ano = FNC'!H97-1</f>
        <v>#DIV/0!</v>
      </c>
      <c r="I96" s="85" t="e">
        <f>+'SCC X Ano = FNC'!I131/'SCC X Ano = FNC'!I97-1</f>
        <v>#DIV/0!</v>
      </c>
      <c r="J96" s="85" t="e">
        <f>+'SCC X Ano = FNC'!J131/'SCC X Ano = FNC'!J97-1</f>
        <v>#DIV/0!</v>
      </c>
      <c r="K96" s="85" t="e">
        <f>+'SCC X Ano = FNC'!K131/'SCC X Ano = FNC'!K97-1</f>
        <v>#DIV/0!</v>
      </c>
    </row>
    <row r="97" spans="1:11" x14ac:dyDescent="0.25">
      <c r="A97" s="69" t="s">
        <v>38</v>
      </c>
      <c r="B97" s="85" t="e">
        <f>+'SCC X Ano = FNC'!B132/'SCC X Ano = FNC'!B98-1</f>
        <v>#DIV/0!</v>
      </c>
      <c r="C97" s="85">
        <f>+'SCC X Ano = FNC'!C132/'SCC X Ano = FNC'!C98-1</f>
        <v>-0.29067592719032553</v>
      </c>
      <c r="D97" s="85">
        <f>+'SCC X Ano = FNC'!D132/'SCC X Ano = FNC'!D98-1</f>
        <v>1.1716820666543595</v>
      </c>
      <c r="E97" s="85" t="e">
        <f>+'SCC X Ano = FNC'!E132/'SCC X Ano = FNC'!E98-1</f>
        <v>#DIV/0!</v>
      </c>
      <c r="F97" s="85" t="e">
        <f>+'SCC X Ano = FNC'!F132/'SCC X Ano = FNC'!F98-1</f>
        <v>#DIV/0!</v>
      </c>
      <c r="G97" s="85">
        <f>+'SCC X Ano = FNC'!G132/'SCC X Ano = FNC'!G98-1</f>
        <v>-1</v>
      </c>
      <c r="H97" s="85" t="e">
        <f>+'SCC X Ano = FNC'!H132/'SCC X Ano = FNC'!H98-1</f>
        <v>#DIV/0!</v>
      </c>
      <c r="I97" s="85">
        <f>+'SCC X Ano = FNC'!I132/'SCC X Ano = FNC'!I98-1</f>
        <v>10.919182601873032</v>
      </c>
      <c r="J97" s="85" t="e">
        <f>+'SCC X Ano = FNC'!J132/'SCC X Ano = FNC'!J98-1</f>
        <v>#DIV/0!</v>
      </c>
      <c r="K97" s="85" t="e">
        <f>+'SCC X Ano = FNC'!K132/'SCC X Ano = FNC'!K98-1</f>
        <v>#DIV/0!</v>
      </c>
    </row>
    <row r="98" spans="1:11" x14ac:dyDescent="0.25">
      <c r="A98" s="69" t="s">
        <v>39</v>
      </c>
      <c r="B98" s="85" t="e">
        <f>+'SCC X Ano = FNC'!B133/'SCC X Ano = FNC'!B99-1</f>
        <v>#DIV/0!</v>
      </c>
      <c r="C98" s="85">
        <f>+'SCC X Ano = FNC'!C133/'SCC X Ano = FNC'!C99-1</f>
        <v>0.25124911170440112</v>
      </c>
      <c r="D98" s="85">
        <f>+'SCC X Ano = FNC'!D133/'SCC X Ano = FNC'!D99-1</f>
        <v>0.79933235655442392</v>
      </c>
      <c r="E98" s="85" t="e">
        <f>+'SCC X Ano = FNC'!E133/'SCC X Ano = FNC'!E99-1</f>
        <v>#DIV/0!</v>
      </c>
      <c r="F98" s="85">
        <f>+'SCC X Ano = FNC'!F133/'SCC X Ano = FNC'!F99-1</f>
        <v>5.7406145990991311</v>
      </c>
      <c r="G98" s="85">
        <f>+'SCC X Ano = FNC'!G133/'SCC X Ano = FNC'!G99-1</f>
        <v>-0.29576959310070972</v>
      </c>
      <c r="H98" s="85" t="e">
        <f>+'SCC X Ano = FNC'!H133/'SCC X Ano = FNC'!H99-1</f>
        <v>#DIV/0!</v>
      </c>
      <c r="I98" s="85">
        <f>+'SCC X Ano = FNC'!I133/'SCC X Ano = FNC'!I99-1</f>
        <v>0.64733792619535824</v>
      </c>
      <c r="J98" s="85">
        <f>+'SCC X Ano = FNC'!J133/'SCC X Ano = FNC'!J99-1</f>
        <v>6.5536767535803806</v>
      </c>
      <c r="K98" s="85" t="e">
        <f>+'SCC X Ano = FNC'!K133/'SCC X Ano = FNC'!K99-1</f>
        <v>#DIV/0!</v>
      </c>
    </row>
    <row r="99" spans="1:11" x14ac:dyDescent="0.25">
      <c r="A99" s="18" t="s">
        <v>40</v>
      </c>
      <c r="B99" s="85">
        <f>+'SCC X Ano = FNC'!B134/'SCC X Ano = FNC'!B100-1</f>
        <v>5.2457031893319597</v>
      </c>
      <c r="C99" s="85">
        <f>+'SCC X Ano = FNC'!C134/'SCC X Ano = FNC'!C100-1</f>
        <v>0.44525873083344036</v>
      </c>
      <c r="D99" s="85">
        <f>+'SCC X Ano = FNC'!D134/'SCC X Ano = FNC'!D100-1</f>
        <v>1.0166826228207881</v>
      </c>
      <c r="E99" s="85" t="e">
        <f>+'SCC X Ano = FNC'!E134/'SCC X Ano = FNC'!E100-1</f>
        <v>#DIV/0!</v>
      </c>
      <c r="F99" s="85">
        <f>+'SCC X Ano = FNC'!F134/'SCC X Ano = FNC'!F100-1</f>
        <v>5.9460620935207267</v>
      </c>
      <c r="G99" s="85">
        <f>+'SCC X Ano = FNC'!G134/'SCC X Ano = FNC'!G100-1</f>
        <v>-0.80080236254286463</v>
      </c>
      <c r="H99" s="85" t="e">
        <f>+'SCC X Ano = FNC'!H134/'SCC X Ano = FNC'!H100-1</f>
        <v>#DIV/0!</v>
      </c>
      <c r="I99" s="85">
        <f>+'SCC X Ano = FNC'!I134/'SCC X Ano = FNC'!I100-1</f>
        <v>0.80478363957917187</v>
      </c>
      <c r="J99" s="85">
        <f>+'SCC X Ano = FNC'!J134/'SCC X Ano = FNC'!J100-1</f>
        <v>9.4407161373441433</v>
      </c>
      <c r="K99" s="85" t="e">
        <f>+'SCC X Ano = FNC'!K134/'SCC X Ano = FNC'!K100-1</f>
        <v>#DIV/0!</v>
      </c>
    </row>
    <row r="100" spans="1:11" x14ac:dyDescent="0.25">
      <c r="A100" s="69"/>
      <c r="B100" s="73"/>
      <c r="C100" s="73"/>
      <c r="D100" s="73"/>
      <c r="E100" s="73"/>
      <c r="F100" s="73"/>
      <c r="G100" s="73"/>
      <c r="H100" s="73"/>
      <c r="I100" s="73"/>
      <c r="J100" s="73"/>
      <c r="K100" s="73"/>
    </row>
    <row r="101" spans="1:11" x14ac:dyDescent="0.25">
      <c r="A101" s="69"/>
      <c r="B101" s="73"/>
      <c r="C101" s="73"/>
      <c r="D101" s="73"/>
      <c r="E101" s="73"/>
      <c r="F101" s="73"/>
      <c r="G101" s="73"/>
      <c r="H101" s="73"/>
      <c r="I101" s="73"/>
      <c r="J101" s="73"/>
      <c r="K101" s="73"/>
    </row>
    <row r="102" spans="1:11" x14ac:dyDescent="0.25">
      <c r="A102" s="69"/>
      <c r="B102" s="73"/>
      <c r="C102" s="73"/>
      <c r="D102" s="73"/>
      <c r="E102" s="73"/>
      <c r="F102" s="73"/>
      <c r="G102" s="73"/>
      <c r="H102" s="73"/>
      <c r="I102" s="73"/>
      <c r="J102" s="73"/>
      <c r="K102" s="73"/>
    </row>
    <row r="103" spans="1:11" x14ac:dyDescent="0.25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</row>
    <row r="104" spans="1:11" x14ac:dyDescent="0.25">
      <c r="A104" s="69"/>
      <c r="B104" s="18">
        <v>2011</v>
      </c>
      <c r="C104" s="18">
        <v>2011</v>
      </c>
      <c r="D104" s="18">
        <v>2011</v>
      </c>
      <c r="E104" s="18">
        <v>2011</v>
      </c>
      <c r="F104" s="18">
        <v>2011</v>
      </c>
      <c r="G104" s="18">
        <v>2011</v>
      </c>
      <c r="H104" s="18">
        <v>2011</v>
      </c>
      <c r="I104" s="18">
        <v>2011</v>
      </c>
      <c r="J104" s="18">
        <v>2011</v>
      </c>
      <c r="K104" s="18">
        <v>2011</v>
      </c>
    </row>
    <row r="105" spans="1:11" x14ac:dyDescent="0.25">
      <c r="A105" s="69"/>
      <c r="B105" s="69" t="s">
        <v>2</v>
      </c>
      <c r="C105" s="69" t="s">
        <v>3</v>
      </c>
      <c r="D105" s="69" t="s">
        <v>4</v>
      </c>
      <c r="E105" s="69" t="s">
        <v>5</v>
      </c>
      <c r="F105" s="69" t="s">
        <v>6</v>
      </c>
      <c r="G105" s="69" t="s">
        <v>7</v>
      </c>
      <c r="H105" s="69" t="s">
        <v>8</v>
      </c>
      <c r="I105" s="69" t="s">
        <v>9</v>
      </c>
      <c r="J105" s="69" t="s">
        <v>10</v>
      </c>
      <c r="K105" s="69" t="s">
        <v>11</v>
      </c>
    </row>
    <row r="106" spans="1:11" x14ac:dyDescent="0.25">
      <c r="A106" s="69" t="s">
        <v>13</v>
      </c>
      <c r="B106" s="85">
        <f>+'SCC X Ano = FNC'!B141/'SCC X Ano = FNC'!B107-1</f>
        <v>-1</v>
      </c>
      <c r="C106" s="85">
        <f>+'SCC X Ano = FNC'!C141/'SCC X Ano = FNC'!C107-1</f>
        <v>-1</v>
      </c>
      <c r="D106" s="85">
        <f>+'SCC X Ano = FNC'!D141/'SCC X Ano = FNC'!D107-1</f>
        <v>-1</v>
      </c>
      <c r="E106" s="85" t="e">
        <f>+'SCC X Ano = FNC'!E141/'SCC X Ano = FNC'!E107-1</f>
        <v>#DIV/0!</v>
      </c>
      <c r="F106" s="85" t="e">
        <f>+'SCC X Ano = FNC'!F141/'SCC X Ano = FNC'!F107-1</f>
        <v>#DIV/0!</v>
      </c>
      <c r="G106" s="85" t="e">
        <f>+'SCC X Ano = FNC'!G141/'SCC X Ano = FNC'!G107-1</f>
        <v>#DIV/0!</v>
      </c>
      <c r="H106" s="85" t="e">
        <f>+'SCC X Ano = FNC'!H141/'SCC X Ano = FNC'!H107-1</f>
        <v>#DIV/0!</v>
      </c>
      <c r="I106" s="85" t="e">
        <f>+'SCC X Ano = FNC'!I141/'SCC X Ano = FNC'!I107-1</f>
        <v>#DIV/0!</v>
      </c>
      <c r="J106" s="85" t="e">
        <f>+'SCC X Ano = FNC'!J141/'SCC X Ano = FNC'!J107-1</f>
        <v>#DIV/0!</v>
      </c>
      <c r="K106" s="85" t="e">
        <f>+'SCC X Ano = FNC'!K141/'SCC X Ano = FNC'!K107-1</f>
        <v>#DIV/0!</v>
      </c>
    </row>
    <row r="107" spans="1:11" x14ac:dyDescent="0.25">
      <c r="A107" s="69" t="s">
        <v>14</v>
      </c>
      <c r="B107" s="85" t="e">
        <f>+'SCC X Ano = FNC'!B142/'SCC X Ano = FNC'!B108-1</f>
        <v>#DIV/0!</v>
      </c>
      <c r="C107" s="85">
        <f>+'SCC X Ano = FNC'!C142/'SCC X Ano = FNC'!C108-1</f>
        <v>-0.72093883211381415</v>
      </c>
      <c r="D107" s="85" t="e">
        <f>+'SCC X Ano = FNC'!D142/'SCC X Ano = FNC'!D108-1</f>
        <v>#DIV/0!</v>
      </c>
      <c r="E107" s="85" t="e">
        <f>+'SCC X Ano = FNC'!E142/'SCC X Ano = FNC'!E108-1</f>
        <v>#DIV/0!</v>
      </c>
      <c r="F107" s="85" t="e">
        <f>+'SCC X Ano = FNC'!F142/'SCC X Ano = FNC'!F108-1</f>
        <v>#DIV/0!</v>
      </c>
      <c r="G107" s="85" t="e">
        <f>+'SCC X Ano = FNC'!G142/'SCC X Ano = FNC'!G108-1</f>
        <v>#DIV/0!</v>
      </c>
      <c r="H107" s="85" t="e">
        <f>+'SCC X Ano = FNC'!H142/'SCC X Ano = FNC'!H108-1</f>
        <v>#DIV/0!</v>
      </c>
      <c r="I107" s="85" t="e">
        <f>+'SCC X Ano = FNC'!I142/'SCC X Ano = FNC'!I108-1</f>
        <v>#DIV/0!</v>
      </c>
      <c r="J107" s="85" t="e">
        <f>+'SCC X Ano = FNC'!J142/'SCC X Ano = FNC'!J108-1</f>
        <v>#DIV/0!</v>
      </c>
      <c r="K107" s="85" t="e">
        <f>+'SCC X Ano = FNC'!K142/'SCC X Ano = FNC'!K108-1</f>
        <v>#DIV/0!</v>
      </c>
    </row>
    <row r="108" spans="1:11" x14ac:dyDescent="0.25">
      <c r="A108" s="69" t="s">
        <v>15</v>
      </c>
      <c r="B108" s="85" t="e">
        <f>+'SCC X Ano = FNC'!B143/'SCC X Ano = FNC'!B109-1</f>
        <v>#DIV/0!</v>
      </c>
      <c r="C108" s="85" t="e">
        <f>+'SCC X Ano = FNC'!C143/'SCC X Ano = FNC'!C109-1</f>
        <v>#DIV/0!</v>
      </c>
      <c r="D108" s="85" t="e">
        <f>+'SCC X Ano = FNC'!D143/'SCC X Ano = FNC'!D109-1</f>
        <v>#DIV/0!</v>
      </c>
      <c r="E108" s="85" t="e">
        <f>+'SCC X Ano = FNC'!E143/'SCC X Ano = FNC'!E109-1</f>
        <v>#DIV/0!</v>
      </c>
      <c r="F108" s="85" t="e">
        <f>+'SCC X Ano = FNC'!F143/'SCC X Ano = FNC'!F109-1</f>
        <v>#DIV/0!</v>
      </c>
      <c r="G108" s="85" t="e">
        <f>+'SCC X Ano = FNC'!G143/'SCC X Ano = FNC'!G109-1</f>
        <v>#DIV/0!</v>
      </c>
      <c r="H108" s="85" t="e">
        <f>+'SCC X Ano = FNC'!H143/'SCC X Ano = FNC'!H109-1</f>
        <v>#DIV/0!</v>
      </c>
      <c r="I108" s="85" t="e">
        <f>+'SCC X Ano = FNC'!I143/'SCC X Ano = FNC'!I109-1</f>
        <v>#DIV/0!</v>
      </c>
      <c r="J108" s="85" t="e">
        <f>+'SCC X Ano = FNC'!J143/'SCC X Ano = FNC'!J109-1</f>
        <v>#DIV/0!</v>
      </c>
      <c r="K108" s="85" t="e">
        <f>+'SCC X Ano = FNC'!K143/'SCC X Ano = FNC'!K109-1</f>
        <v>#DIV/0!</v>
      </c>
    </row>
    <row r="109" spans="1:11" x14ac:dyDescent="0.25">
      <c r="A109" s="69" t="s">
        <v>16</v>
      </c>
      <c r="B109" s="85" t="e">
        <f>+'SCC X Ano = FNC'!B144/'SCC X Ano = FNC'!B110-1</f>
        <v>#DIV/0!</v>
      </c>
      <c r="C109" s="85">
        <f>+'SCC X Ano = FNC'!C144/'SCC X Ano = FNC'!C110-1</f>
        <v>-1</v>
      </c>
      <c r="D109" s="85" t="e">
        <f>+'SCC X Ano = FNC'!D144/'SCC X Ano = FNC'!D110-1</f>
        <v>#DIV/0!</v>
      </c>
      <c r="E109" s="85" t="e">
        <f>+'SCC X Ano = FNC'!E144/'SCC X Ano = FNC'!E110-1</f>
        <v>#DIV/0!</v>
      </c>
      <c r="F109" s="85" t="e">
        <f>+'SCC X Ano = FNC'!F144/'SCC X Ano = FNC'!F110-1</f>
        <v>#DIV/0!</v>
      </c>
      <c r="G109" s="85" t="e">
        <f>+'SCC X Ano = FNC'!G144/'SCC X Ano = FNC'!G110-1</f>
        <v>#DIV/0!</v>
      </c>
      <c r="H109" s="85" t="e">
        <f>+'SCC X Ano = FNC'!H144/'SCC X Ano = FNC'!H110-1</f>
        <v>#DIV/0!</v>
      </c>
      <c r="I109" s="85" t="e">
        <f>+'SCC X Ano = FNC'!I144/'SCC X Ano = FNC'!I110-1</f>
        <v>#DIV/0!</v>
      </c>
      <c r="J109" s="85" t="e">
        <f>+'SCC X Ano = FNC'!J144/'SCC X Ano = FNC'!J110-1</f>
        <v>#DIV/0!</v>
      </c>
      <c r="K109" s="85" t="e">
        <f>+'SCC X Ano = FNC'!K144/'SCC X Ano = FNC'!K110-1</f>
        <v>#DIV/0!</v>
      </c>
    </row>
    <row r="110" spans="1:11" x14ac:dyDescent="0.25">
      <c r="A110" s="69" t="s">
        <v>17</v>
      </c>
      <c r="B110" s="85" t="e">
        <f>+'SCC X Ano = FNC'!B145/'SCC X Ano = FNC'!B111-1</f>
        <v>#DIV/0!</v>
      </c>
      <c r="C110" s="85" t="e">
        <f>+'SCC X Ano = FNC'!C145/'SCC X Ano = FNC'!C111-1</f>
        <v>#DIV/0!</v>
      </c>
      <c r="D110" s="85" t="e">
        <f>+'SCC X Ano = FNC'!D145/'SCC X Ano = FNC'!D111-1</f>
        <v>#DIV/0!</v>
      </c>
      <c r="E110" s="85" t="e">
        <f>+'SCC X Ano = FNC'!E145/'SCC X Ano = FNC'!E111-1</f>
        <v>#DIV/0!</v>
      </c>
      <c r="F110" s="85">
        <f>+'SCC X Ano = FNC'!F145/'SCC X Ano = FNC'!F111-1</f>
        <v>-1</v>
      </c>
      <c r="G110" s="85" t="e">
        <f>+'SCC X Ano = FNC'!G145/'SCC X Ano = FNC'!G111-1</f>
        <v>#DIV/0!</v>
      </c>
      <c r="H110" s="85" t="e">
        <f>+'SCC X Ano = FNC'!H145/'SCC X Ano = FNC'!H111-1</f>
        <v>#DIV/0!</v>
      </c>
      <c r="I110" s="85" t="e">
        <f>+'SCC X Ano = FNC'!I145/'SCC X Ano = FNC'!I111-1</f>
        <v>#DIV/0!</v>
      </c>
      <c r="J110" s="85" t="e">
        <f>+'SCC X Ano = FNC'!J145/'SCC X Ano = FNC'!J111-1</f>
        <v>#DIV/0!</v>
      </c>
      <c r="K110" s="85" t="e">
        <f>+'SCC X Ano = FNC'!K145/'SCC X Ano = FNC'!K111-1</f>
        <v>#DIV/0!</v>
      </c>
    </row>
    <row r="111" spans="1:11" x14ac:dyDescent="0.25">
      <c r="A111" s="69" t="s">
        <v>18</v>
      </c>
      <c r="B111" s="85" t="e">
        <f>+'SCC X Ano = FNC'!B146/'SCC X Ano = FNC'!B112-1</f>
        <v>#DIV/0!</v>
      </c>
      <c r="C111" s="85">
        <f>+'SCC X Ano = FNC'!C146/'SCC X Ano = FNC'!C112-1</f>
        <v>-1</v>
      </c>
      <c r="D111" s="85" t="e">
        <f>+'SCC X Ano = FNC'!D146/'SCC X Ano = FNC'!D112-1</f>
        <v>#DIV/0!</v>
      </c>
      <c r="E111" s="85" t="e">
        <f>+'SCC X Ano = FNC'!E146/'SCC X Ano = FNC'!E112-1</f>
        <v>#DIV/0!</v>
      </c>
      <c r="F111" s="85" t="e">
        <f>+'SCC X Ano = FNC'!F146/'SCC X Ano = FNC'!F112-1</f>
        <v>#DIV/0!</v>
      </c>
      <c r="G111" s="85" t="e">
        <f>+'SCC X Ano = FNC'!G146/'SCC X Ano = FNC'!G112-1</f>
        <v>#DIV/0!</v>
      </c>
      <c r="H111" s="85" t="e">
        <f>+'SCC X Ano = FNC'!H146/'SCC X Ano = FNC'!H112-1</f>
        <v>#DIV/0!</v>
      </c>
      <c r="I111" s="85">
        <f>+'SCC X Ano = FNC'!I146/'SCC X Ano = FNC'!I112-1</f>
        <v>-1</v>
      </c>
      <c r="J111" s="85" t="e">
        <f>+'SCC X Ano = FNC'!J146/'SCC X Ano = FNC'!J112-1</f>
        <v>#DIV/0!</v>
      </c>
      <c r="K111" s="85" t="e">
        <f>+'SCC X Ano = FNC'!K146/'SCC X Ano = FNC'!K112-1</f>
        <v>#DIV/0!</v>
      </c>
    </row>
    <row r="112" spans="1:11" x14ac:dyDescent="0.25">
      <c r="A112" s="69" t="s">
        <v>19</v>
      </c>
      <c r="B112" s="85" t="e">
        <f>+'SCC X Ano = FNC'!B147/'SCC X Ano = FNC'!B113-1</f>
        <v>#DIV/0!</v>
      </c>
      <c r="C112" s="85">
        <f>+'SCC X Ano = FNC'!C147/'SCC X Ano = FNC'!C113-1</f>
        <v>-1</v>
      </c>
      <c r="D112" s="85" t="e">
        <f>+'SCC X Ano = FNC'!D147/'SCC X Ano = FNC'!D113-1</f>
        <v>#DIV/0!</v>
      </c>
      <c r="E112" s="85" t="e">
        <f>+'SCC X Ano = FNC'!E147/'SCC X Ano = FNC'!E113-1</f>
        <v>#DIV/0!</v>
      </c>
      <c r="F112" s="85" t="e">
        <f>+'SCC X Ano = FNC'!F147/'SCC X Ano = FNC'!F113-1</f>
        <v>#DIV/0!</v>
      </c>
      <c r="G112" s="85" t="e">
        <f>+'SCC X Ano = FNC'!G147/'SCC X Ano = FNC'!G113-1</f>
        <v>#DIV/0!</v>
      </c>
      <c r="H112" s="85" t="e">
        <f>+'SCC X Ano = FNC'!H147/'SCC X Ano = FNC'!H113-1</f>
        <v>#DIV/0!</v>
      </c>
      <c r="I112" s="85" t="e">
        <f>+'SCC X Ano = FNC'!I147/'SCC X Ano = FNC'!I113-1</f>
        <v>#DIV/0!</v>
      </c>
      <c r="J112" s="85" t="e">
        <f>+'SCC X Ano = FNC'!J147/'SCC X Ano = FNC'!J113-1</f>
        <v>#DIV/0!</v>
      </c>
      <c r="K112" s="85" t="e">
        <f>+'SCC X Ano = FNC'!K147/'SCC X Ano = FNC'!K113-1</f>
        <v>#DIV/0!</v>
      </c>
    </row>
    <row r="113" spans="1:11" x14ac:dyDescent="0.25">
      <c r="A113" s="69" t="s">
        <v>20</v>
      </c>
      <c r="B113" s="85" t="e">
        <f>+'SCC X Ano = FNC'!B148/'SCC X Ano = FNC'!B114-1</f>
        <v>#DIV/0!</v>
      </c>
      <c r="C113" s="85">
        <f>+'SCC X Ano = FNC'!C148/'SCC X Ano = FNC'!C114-1</f>
        <v>-1</v>
      </c>
      <c r="D113" s="85" t="e">
        <f>+'SCC X Ano = FNC'!D148/'SCC X Ano = FNC'!D114-1</f>
        <v>#DIV/0!</v>
      </c>
      <c r="E113" s="85" t="e">
        <f>+'SCC X Ano = FNC'!E148/'SCC X Ano = FNC'!E114-1</f>
        <v>#DIV/0!</v>
      </c>
      <c r="F113" s="85" t="e">
        <f>+'SCC X Ano = FNC'!F148/'SCC X Ano = FNC'!F114-1</f>
        <v>#DIV/0!</v>
      </c>
      <c r="G113" s="85" t="e">
        <f>+'SCC X Ano = FNC'!G148/'SCC X Ano = FNC'!G114-1</f>
        <v>#DIV/0!</v>
      </c>
      <c r="H113" s="85" t="e">
        <f>+'SCC X Ano = FNC'!H148/'SCC X Ano = FNC'!H114-1</f>
        <v>#DIV/0!</v>
      </c>
      <c r="I113" s="85" t="e">
        <f>+'SCC X Ano = FNC'!I148/'SCC X Ano = FNC'!I114-1</f>
        <v>#DIV/0!</v>
      </c>
      <c r="J113" s="85" t="e">
        <f>+'SCC X Ano = FNC'!J148/'SCC X Ano = FNC'!J114-1</f>
        <v>#DIV/0!</v>
      </c>
      <c r="K113" s="85" t="e">
        <f>+'SCC X Ano = FNC'!K148/'SCC X Ano = FNC'!K114-1</f>
        <v>#DIV/0!</v>
      </c>
    </row>
    <row r="114" spans="1:11" x14ac:dyDescent="0.25">
      <c r="A114" s="69" t="s">
        <v>21</v>
      </c>
      <c r="B114" s="85" t="e">
        <f>+'SCC X Ano = FNC'!B149/'SCC X Ano = FNC'!B115-1</f>
        <v>#DIV/0!</v>
      </c>
      <c r="C114" s="85">
        <f>+'SCC X Ano = FNC'!C149/'SCC X Ano = FNC'!C115-1</f>
        <v>-1</v>
      </c>
      <c r="D114" s="85" t="e">
        <f>+'SCC X Ano = FNC'!D149/'SCC X Ano = FNC'!D115-1</f>
        <v>#DIV/0!</v>
      </c>
      <c r="E114" s="85" t="e">
        <f>+'SCC X Ano = FNC'!E149/'SCC X Ano = FNC'!E115-1</f>
        <v>#DIV/0!</v>
      </c>
      <c r="F114" s="85" t="e">
        <f>+'SCC X Ano = FNC'!F149/'SCC X Ano = FNC'!F115-1</f>
        <v>#DIV/0!</v>
      </c>
      <c r="G114" s="85" t="e">
        <f>+'SCC X Ano = FNC'!G149/'SCC X Ano = FNC'!G115-1</f>
        <v>#DIV/0!</v>
      </c>
      <c r="H114" s="85" t="e">
        <f>+'SCC X Ano = FNC'!H149/'SCC X Ano = FNC'!H115-1</f>
        <v>#DIV/0!</v>
      </c>
      <c r="I114" s="85" t="e">
        <f>+'SCC X Ano = FNC'!I149/'SCC X Ano = FNC'!I115-1</f>
        <v>#DIV/0!</v>
      </c>
      <c r="J114" s="85" t="e">
        <f>+'SCC X Ano = FNC'!J149/'SCC X Ano = FNC'!J115-1</f>
        <v>#DIV/0!</v>
      </c>
      <c r="K114" s="85" t="e">
        <f>+'SCC X Ano = FNC'!K149/'SCC X Ano = FNC'!K115-1</f>
        <v>#DIV/0!</v>
      </c>
    </row>
    <row r="115" spans="1:11" x14ac:dyDescent="0.25">
      <c r="A115" s="69" t="s">
        <v>22</v>
      </c>
      <c r="B115" s="85">
        <f>+'SCC X Ano = FNC'!B150/'SCC X Ano = FNC'!B116-1</f>
        <v>-1</v>
      </c>
      <c r="C115" s="85">
        <f>+'SCC X Ano = FNC'!C150/'SCC X Ano = FNC'!C116-1</f>
        <v>-1</v>
      </c>
      <c r="D115" s="85">
        <f>+'SCC X Ano = FNC'!D150/'SCC X Ano = FNC'!D116-1</f>
        <v>-0.52485391436849826</v>
      </c>
      <c r="E115" s="85" t="e">
        <f>+'SCC X Ano = FNC'!E150/'SCC X Ano = FNC'!E116-1</f>
        <v>#DIV/0!</v>
      </c>
      <c r="F115" s="85" t="e">
        <f>+'SCC X Ano = FNC'!F150/'SCC X Ano = FNC'!F116-1</f>
        <v>#DIV/0!</v>
      </c>
      <c r="G115" s="85" t="e">
        <f>+'SCC X Ano = FNC'!G150/'SCC X Ano = FNC'!G116-1</f>
        <v>#DIV/0!</v>
      </c>
      <c r="H115" s="85" t="e">
        <f>+'SCC X Ano = FNC'!H150/'SCC X Ano = FNC'!H116-1</f>
        <v>#DIV/0!</v>
      </c>
      <c r="I115" s="85">
        <f>+'SCC X Ano = FNC'!I150/'SCC X Ano = FNC'!I116-1</f>
        <v>-1</v>
      </c>
      <c r="J115" s="85" t="e">
        <f>+'SCC X Ano = FNC'!J150/'SCC X Ano = FNC'!J116-1</f>
        <v>#DIV/0!</v>
      </c>
      <c r="K115" s="85" t="e">
        <f>+'SCC X Ano = FNC'!K150/'SCC X Ano = FNC'!K116-1</f>
        <v>#DIV/0!</v>
      </c>
    </row>
    <row r="116" spans="1:11" x14ac:dyDescent="0.25">
      <c r="A116" s="69" t="s">
        <v>23</v>
      </c>
      <c r="B116" s="85" t="e">
        <f>+'SCC X Ano = FNC'!B151/'SCC X Ano = FNC'!B117-1</f>
        <v>#DIV/0!</v>
      </c>
      <c r="C116" s="85">
        <f>+'SCC X Ano = FNC'!C151/'SCC X Ano = FNC'!C117-1</f>
        <v>-1</v>
      </c>
      <c r="D116" s="85">
        <f>+'SCC X Ano = FNC'!D151/'SCC X Ano = FNC'!D117-1</f>
        <v>-1</v>
      </c>
      <c r="E116" s="85" t="e">
        <f>+'SCC X Ano = FNC'!E151/'SCC X Ano = FNC'!E117-1</f>
        <v>#DIV/0!</v>
      </c>
      <c r="F116" s="85" t="e">
        <f>+'SCC X Ano = FNC'!F151/'SCC X Ano = FNC'!F117-1</f>
        <v>#DIV/0!</v>
      </c>
      <c r="G116" s="85" t="e">
        <f>+'SCC X Ano = FNC'!G151/'SCC X Ano = FNC'!G117-1</f>
        <v>#DIV/0!</v>
      </c>
      <c r="H116" s="85" t="e">
        <f>+'SCC X Ano = FNC'!H151/'SCC X Ano = FNC'!H117-1</f>
        <v>#DIV/0!</v>
      </c>
      <c r="I116" s="85" t="e">
        <f>+'SCC X Ano = FNC'!I151/'SCC X Ano = FNC'!I117-1</f>
        <v>#DIV/0!</v>
      </c>
      <c r="J116" s="85" t="e">
        <f>+'SCC X Ano = FNC'!J151/'SCC X Ano = FNC'!J117-1</f>
        <v>#DIV/0!</v>
      </c>
      <c r="K116" s="85" t="e">
        <f>+'SCC X Ano = FNC'!K151/'SCC X Ano = FNC'!K117-1</f>
        <v>#DIV/0!</v>
      </c>
    </row>
    <row r="117" spans="1:11" x14ac:dyDescent="0.25">
      <c r="A117" s="69" t="s">
        <v>24</v>
      </c>
      <c r="B117" s="85" t="e">
        <f>+'SCC X Ano = FNC'!B152/'SCC X Ano = FNC'!B118-1</f>
        <v>#DIV/0!</v>
      </c>
      <c r="C117" s="85">
        <f>+'SCC X Ano = FNC'!C152/'SCC X Ano = FNC'!C118-1</f>
        <v>-1</v>
      </c>
      <c r="D117" s="85">
        <f>+'SCC X Ano = FNC'!D152/'SCC X Ano = FNC'!D118-1</f>
        <v>-1</v>
      </c>
      <c r="E117" s="85" t="e">
        <f>+'SCC X Ano = FNC'!E152/'SCC X Ano = FNC'!E118-1</f>
        <v>#DIV/0!</v>
      </c>
      <c r="F117" s="85" t="e">
        <f>+'SCC X Ano = FNC'!F152/'SCC X Ano = FNC'!F118-1</f>
        <v>#DIV/0!</v>
      </c>
      <c r="G117" s="85" t="e">
        <f>+'SCC X Ano = FNC'!G152/'SCC X Ano = FNC'!G118-1</f>
        <v>#DIV/0!</v>
      </c>
      <c r="H117" s="85" t="e">
        <f>+'SCC X Ano = FNC'!H152/'SCC X Ano = FNC'!H118-1</f>
        <v>#DIV/0!</v>
      </c>
      <c r="I117" s="85" t="e">
        <f>+'SCC X Ano = FNC'!I152/'SCC X Ano = FNC'!I118-1</f>
        <v>#DIV/0!</v>
      </c>
      <c r="J117" s="85" t="e">
        <f>+'SCC X Ano = FNC'!J152/'SCC X Ano = FNC'!J118-1</f>
        <v>#DIV/0!</v>
      </c>
      <c r="K117" s="85" t="e">
        <f>+'SCC X Ano = FNC'!K152/'SCC X Ano = FNC'!K118-1</f>
        <v>#DIV/0!</v>
      </c>
    </row>
    <row r="118" spans="1:11" x14ac:dyDescent="0.25">
      <c r="A118" s="69" t="s">
        <v>25</v>
      </c>
      <c r="B118" s="85">
        <f>+'SCC X Ano = FNC'!B153/'SCC X Ano = FNC'!B119-1</f>
        <v>-1</v>
      </c>
      <c r="C118" s="85">
        <f>+'SCC X Ano = FNC'!C153/'SCC X Ano = FNC'!C119-1</f>
        <v>-0.63280241507022073</v>
      </c>
      <c r="D118" s="85">
        <f>+'SCC X Ano = FNC'!D153/'SCC X Ano = FNC'!D119-1</f>
        <v>-1</v>
      </c>
      <c r="E118" s="85" t="e">
        <f>+'SCC X Ano = FNC'!E153/'SCC X Ano = FNC'!E119-1</f>
        <v>#DIV/0!</v>
      </c>
      <c r="F118" s="85" t="e">
        <f>+'SCC X Ano = FNC'!F153/'SCC X Ano = FNC'!F119-1</f>
        <v>#DIV/0!</v>
      </c>
      <c r="G118" s="85" t="e">
        <f>+'SCC X Ano = FNC'!G153/'SCC X Ano = FNC'!G119-1</f>
        <v>#DIV/0!</v>
      </c>
      <c r="H118" s="85" t="e">
        <f>+'SCC X Ano = FNC'!H153/'SCC X Ano = FNC'!H119-1</f>
        <v>#DIV/0!</v>
      </c>
      <c r="I118" s="85" t="e">
        <f>+'SCC X Ano = FNC'!I153/'SCC X Ano = FNC'!I119-1</f>
        <v>#DIV/0!</v>
      </c>
      <c r="J118" s="85">
        <f>+'SCC X Ano = FNC'!J153/'SCC X Ano = FNC'!J119-1</f>
        <v>-1</v>
      </c>
      <c r="K118" s="85" t="e">
        <f>+'SCC X Ano = FNC'!K153/'SCC X Ano = FNC'!K119-1</f>
        <v>#DIV/0!</v>
      </c>
    </row>
    <row r="119" spans="1:11" x14ac:dyDescent="0.25">
      <c r="A119" s="69" t="s">
        <v>26</v>
      </c>
      <c r="B119" s="85" t="e">
        <f>+'SCC X Ano = FNC'!B154/'SCC X Ano = FNC'!B120-1</f>
        <v>#DIV/0!</v>
      </c>
      <c r="C119" s="85">
        <f>+'SCC X Ano = FNC'!C154/'SCC X Ano = FNC'!C120-1</f>
        <v>-0.82459935491287406</v>
      </c>
      <c r="D119" s="85" t="e">
        <f>+'SCC X Ano = FNC'!D154/'SCC X Ano = FNC'!D120-1</f>
        <v>#DIV/0!</v>
      </c>
      <c r="E119" s="85" t="e">
        <f>+'SCC X Ano = FNC'!E154/'SCC X Ano = FNC'!E120-1</f>
        <v>#DIV/0!</v>
      </c>
      <c r="F119" s="85" t="e">
        <f>+'SCC X Ano = FNC'!F154/'SCC X Ano = FNC'!F120-1</f>
        <v>#DIV/0!</v>
      </c>
      <c r="G119" s="85" t="e">
        <f>+'SCC X Ano = FNC'!G154/'SCC X Ano = FNC'!G120-1</f>
        <v>#DIV/0!</v>
      </c>
      <c r="H119" s="85" t="e">
        <f>+'SCC X Ano = FNC'!H154/'SCC X Ano = FNC'!H120-1</f>
        <v>#DIV/0!</v>
      </c>
      <c r="I119" s="85">
        <f>+'SCC X Ano = FNC'!I154/'SCC X Ano = FNC'!I120-1</f>
        <v>-1</v>
      </c>
      <c r="J119" s="85" t="e">
        <f>+'SCC X Ano = FNC'!J154/'SCC X Ano = FNC'!J120-1</f>
        <v>#DIV/0!</v>
      </c>
      <c r="K119" s="85" t="e">
        <f>+'SCC X Ano = FNC'!K154/'SCC X Ano = FNC'!K120-1</f>
        <v>#DIV/0!</v>
      </c>
    </row>
    <row r="120" spans="1:11" x14ac:dyDescent="0.25">
      <c r="A120" s="69" t="s">
        <v>27</v>
      </c>
      <c r="B120" s="85">
        <f>+'SCC X Ano = FNC'!B155/'SCC X Ano = FNC'!B121-1</f>
        <v>-1</v>
      </c>
      <c r="C120" s="85">
        <f>+'SCC X Ano = FNC'!C155/'SCC X Ano = FNC'!C121-1</f>
        <v>-1</v>
      </c>
      <c r="D120" s="85" t="e">
        <f>+'SCC X Ano = FNC'!D155/'SCC X Ano = FNC'!D121-1</f>
        <v>#DIV/0!</v>
      </c>
      <c r="E120" s="85" t="e">
        <f>+'SCC X Ano = FNC'!E155/'SCC X Ano = FNC'!E121-1</f>
        <v>#DIV/0!</v>
      </c>
      <c r="F120" s="85" t="e">
        <f>+'SCC X Ano = FNC'!F155/'SCC X Ano = FNC'!F121-1</f>
        <v>#DIV/0!</v>
      </c>
      <c r="G120" s="85" t="e">
        <f>+'SCC X Ano = FNC'!G155/'SCC X Ano = FNC'!G121-1</f>
        <v>#DIV/0!</v>
      </c>
      <c r="H120" s="85" t="e">
        <f>+'SCC X Ano = FNC'!H155/'SCC X Ano = FNC'!H121-1</f>
        <v>#DIV/0!</v>
      </c>
      <c r="I120" s="85" t="e">
        <f>+'SCC X Ano = FNC'!I155/'SCC X Ano = FNC'!I121-1</f>
        <v>#DIV/0!</v>
      </c>
      <c r="J120" s="85" t="e">
        <f>+'SCC X Ano = FNC'!J155/'SCC X Ano = FNC'!J121-1</f>
        <v>#DIV/0!</v>
      </c>
      <c r="K120" s="85" t="e">
        <f>+'SCC X Ano = FNC'!K155/'SCC X Ano = FNC'!K121-1</f>
        <v>#DIV/0!</v>
      </c>
    </row>
    <row r="121" spans="1:11" x14ac:dyDescent="0.25">
      <c r="A121" s="69" t="s">
        <v>28</v>
      </c>
      <c r="B121" s="85">
        <f>+'SCC X Ano = FNC'!B156/'SCC X Ano = FNC'!B122-1</f>
        <v>-1</v>
      </c>
      <c r="C121" s="85">
        <f>+'SCC X Ano = FNC'!C156/'SCC X Ano = FNC'!C122-1</f>
        <v>-0.95835353429260917</v>
      </c>
      <c r="D121" s="85">
        <f>+'SCC X Ano = FNC'!D156/'SCC X Ano = FNC'!D122-1</f>
        <v>-1</v>
      </c>
      <c r="E121" s="85" t="e">
        <f>+'SCC X Ano = FNC'!E156/'SCC X Ano = FNC'!E122-1</f>
        <v>#DIV/0!</v>
      </c>
      <c r="F121" s="85" t="e">
        <f>+'SCC X Ano = FNC'!F156/'SCC X Ano = FNC'!F122-1</f>
        <v>#DIV/0!</v>
      </c>
      <c r="G121" s="85" t="e">
        <f>+'SCC X Ano = FNC'!G156/'SCC X Ano = FNC'!G122-1</f>
        <v>#DIV/0!</v>
      </c>
      <c r="H121" s="85" t="e">
        <f>+'SCC X Ano = FNC'!H156/'SCC X Ano = FNC'!H122-1</f>
        <v>#DIV/0!</v>
      </c>
      <c r="I121" s="85" t="e">
        <f>+'SCC X Ano = FNC'!I156/'SCC X Ano = FNC'!I122-1</f>
        <v>#DIV/0!</v>
      </c>
      <c r="J121" s="85">
        <f>+'SCC X Ano = FNC'!J156/'SCC X Ano = FNC'!J122-1</f>
        <v>-1</v>
      </c>
      <c r="K121" s="85" t="e">
        <f>+'SCC X Ano = FNC'!K156/'SCC X Ano = FNC'!K122-1</f>
        <v>#DIV/0!</v>
      </c>
    </row>
    <row r="122" spans="1:11" x14ac:dyDescent="0.25">
      <c r="A122" s="69" t="s">
        <v>29</v>
      </c>
      <c r="B122" s="85">
        <f>+'SCC X Ano = FNC'!B157/'SCC X Ano = FNC'!B123-1</f>
        <v>-1</v>
      </c>
      <c r="C122" s="85">
        <f>+'SCC X Ano = FNC'!C157/'SCC X Ano = FNC'!C123-1</f>
        <v>-1</v>
      </c>
      <c r="D122" s="85">
        <f>+'SCC X Ano = FNC'!D157/'SCC X Ano = FNC'!D123-1</f>
        <v>-0.72603943367761592</v>
      </c>
      <c r="E122" s="85" t="e">
        <f>+'SCC X Ano = FNC'!E157/'SCC X Ano = FNC'!E123-1</f>
        <v>#DIV/0!</v>
      </c>
      <c r="F122" s="85">
        <f>+'SCC X Ano = FNC'!F157/'SCC X Ano = FNC'!F123-1</f>
        <v>-1</v>
      </c>
      <c r="G122" s="85" t="e">
        <f>+'SCC X Ano = FNC'!G157/'SCC X Ano = FNC'!G123-1</f>
        <v>#DIV/0!</v>
      </c>
      <c r="H122" s="85" t="e">
        <f>+'SCC X Ano = FNC'!H157/'SCC X Ano = FNC'!H123-1</f>
        <v>#DIV/0!</v>
      </c>
      <c r="I122" s="85">
        <f>+'SCC X Ano = FNC'!I157/'SCC X Ano = FNC'!I123-1</f>
        <v>-1</v>
      </c>
      <c r="J122" s="85">
        <f>+'SCC X Ano = FNC'!J157/'SCC X Ano = FNC'!J123-1</f>
        <v>-1</v>
      </c>
      <c r="K122" s="85" t="e">
        <f>+'SCC X Ano = FNC'!K157/'SCC X Ano = FNC'!K123-1</f>
        <v>#DIV/0!</v>
      </c>
    </row>
    <row r="123" spans="1:11" x14ac:dyDescent="0.25">
      <c r="A123" s="69" t="s">
        <v>30</v>
      </c>
      <c r="B123" s="85" t="e">
        <f>+'SCC X Ano = FNC'!B158/'SCC X Ano = FNC'!B124-1</f>
        <v>#DIV/0!</v>
      </c>
      <c r="C123" s="85">
        <f>+'SCC X Ano = FNC'!C158/'SCC X Ano = FNC'!C124-1</f>
        <v>-1</v>
      </c>
      <c r="D123" s="85">
        <f>+'SCC X Ano = FNC'!D158/'SCC X Ano = FNC'!D124-1</f>
        <v>-0.75291116386713219</v>
      </c>
      <c r="E123" s="85" t="e">
        <f>+'SCC X Ano = FNC'!E158/'SCC X Ano = FNC'!E124-1</f>
        <v>#DIV/0!</v>
      </c>
      <c r="F123" s="85" t="e">
        <f>+'SCC X Ano = FNC'!F158/'SCC X Ano = FNC'!F124-1</f>
        <v>#DIV/0!</v>
      </c>
      <c r="G123" s="85" t="e">
        <f>+'SCC X Ano = FNC'!G158/'SCC X Ano = FNC'!G124-1</f>
        <v>#DIV/0!</v>
      </c>
      <c r="H123" s="85" t="e">
        <f>+'SCC X Ano = FNC'!H158/'SCC X Ano = FNC'!H124-1</f>
        <v>#DIV/0!</v>
      </c>
      <c r="I123" s="85" t="e">
        <f>+'SCC X Ano = FNC'!I158/'SCC X Ano = FNC'!I124-1</f>
        <v>#DIV/0!</v>
      </c>
      <c r="J123" s="85" t="e">
        <f>+'SCC X Ano = FNC'!J158/'SCC X Ano = FNC'!J124-1</f>
        <v>#DIV/0!</v>
      </c>
      <c r="K123" s="85" t="e">
        <f>+'SCC X Ano = FNC'!K158/'SCC X Ano = FNC'!K124-1</f>
        <v>#DIV/0!</v>
      </c>
    </row>
    <row r="124" spans="1:11" x14ac:dyDescent="0.25">
      <c r="A124" s="69" t="s">
        <v>31</v>
      </c>
      <c r="B124" s="85" t="e">
        <f>+'SCC X Ano = FNC'!B159/'SCC X Ano = FNC'!B125-1</f>
        <v>#DIV/0!</v>
      </c>
      <c r="C124" s="85">
        <f>+'SCC X Ano = FNC'!C159/'SCC X Ano = FNC'!C125-1</f>
        <v>-1</v>
      </c>
      <c r="D124" s="85">
        <f>+'SCC X Ano = FNC'!D159/'SCC X Ano = FNC'!D125-1</f>
        <v>-1</v>
      </c>
      <c r="E124" s="85" t="e">
        <f>+'SCC X Ano = FNC'!E159/'SCC X Ano = FNC'!E125-1</f>
        <v>#DIV/0!</v>
      </c>
      <c r="F124" s="85" t="e">
        <f>+'SCC X Ano = FNC'!F159/'SCC X Ano = FNC'!F125-1</f>
        <v>#DIV/0!</v>
      </c>
      <c r="G124" s="85" t="e">
        <f>+'SCC X Ano = FNC'!G159/'SCC X Ano = FNC'!G125-1</f>
        <v>#DIV/0!</v>
      </c>
      <c r="H124" s="85" t="e">
        <f>+'SCC X Ano = FNC'!H159/'SCC X Ano = FNC'!H125-1</f>
        <v>#DIV/0!</v>
      </c>
      <c r="I124" s="85" t="e">
        <f>+'SCC X Ano = FNC'!I159/'SCC X Ano = FNC'!I125-1</f>
        <v>#DIV/0!</v>
      </c>
      <c r="J124" s="85">
        <f>+'SCC X Ano = FNC'!J159/'SCC X Ano = FNC'!J125-1</f>
        <v>-1</v>
      </c>
      <c r="K124" s="85" t="e">
        <f>+'SCC X Ano = FNC'!K159/'SCC X Ano = FNC'!K125-1</f>
        <v>#DIV/0!</v>
      </c>
    </row>
    <row r="125" spans="1:11" x14ac:dyDescent="0.25">
      <c r="A125" s="69" t="s">
        <v>32</v>
      </c>
      <c r="B125" s="85">
        <f>+'SCC X Ano = FNC'!B160/'SCC X Ano = FNC'!B126-1</f>
        <v>-1</v>
      </c>
      <c r="C125" s="85">
        <f>+'SCC X Ano = FNC'!C160/'SCC X Ano = FNC'!C126-1</f>
        <v>-0.99750487576617952</v>
      </c>
      <c r="D125" s="85">
        <f>+'SCC X Ano = FNC'!D160/'SCC X Ano = FNC'!D126-1</f>
        <v>-1</v>
      </c>
      <c r="E125" s="85" t="e">
        <f>+'SCC X Ano = FNC'!E160/'SCC X Ano = FNC'!E126-1</f>
        <v>#DIV/0!</v>
      </c>
      <c r="F125" s="85">
        <f>+'SCC X Ano = FNC'!F160/'SCC X Ano = FNC'!F126-1</f>
        <v>-1</v>
      </c>
      <c r="G125" s="85" t="e">
        <f>+'SCC X Ano = FNC'!G160/'SCC X Ano = FNC'!G126-1</f>
        <v>#DIV/0!</v>
      </c>
      <c r="H125" s="85" t="e">
        <f>+'SCC X Ano = FNC'!H160/'SCC X Ano = FNC'!H126-1</f>
        <v>#DIV/0!</v>
      </c>
      <c r="I125" s="85">
        <f>+'SCC X Ano = FNC'!I160/'SCC X Ano = FNC'!I126-1</f>
        <v>-1</v>
      </c>
      <c r="J125" s="85">
        <f>+'SCC X Ano = FNC'!J160/'SCC X Ano = FNC'!J126-1</f>
        <v>-1</v>
      </c>
      <c r="K125" s="85" t="e">
        <f>+'SCC X Ano = FNC'!K160/'SCC X Ano = FNC'!K126-1</f>
        <v>#DIV/0!</v>
      </c>
    </row>
    <row r="126" spans="1:11" x14ac:dyDescent="0.25">
      <c r="A126" s="69" t="s">
        <v>33</v>
      </c>
      <c r="B126" s="85">
        <f>+'SCC X Ano = FNC'!B161/'SCC X Ano = FNC'!B127-1</f>
        <v>-1</v>
      </c>
      <c r="C126" s="85">
        <f>+'SCC X Ano = FNC'!C161/'SCC X Ano = FNC'!C127-1</f>
        <v>0.59369605026716687</v>
      </c>
      <c r="D126" s="85">
        <f>+'SCC X Ano = FNC'!D161/'SCC X Ano = FNC'!D127-1</f>
        <v>-1</v>
      </c>
      <c r="E126" s="85" t="e">
        <f>+'SCC X Ano = FNC'!E161/'SCC X Ano = FNC'!E127-1</f>
        <v>#DIV/0!</v>
      </c>
      <c r="F126" s="85" t="e">
        <f>+'SCC X Ano = FNC'!F161/'SCC X Ano = FNC'!F127-1</f>
        <v>#DIV/0!</v>
      </c>
      <c r="G126" s="85" t="e">
        <f>+'SCC X Ano = FNC'!G161/'SCC X Ano = FNC'!G127-1</f>
        <v>#DIV/0!</v>
      </c>
      <c r="H126" s="85" t="e">
        <f>+'SCC X Ano = FNC'!H161/'SCC X Ano = FNC'!H127-1</f>
        <v>#DIV/0!</v>
      </c>
      <c r="I126" s="85">
        <f>+'SCC X Ano = FNC'!I161/'SCC X Ano = FNC'!I127-1</f>
        <v>-1</v>
      </c>
      <c r="J126" s="85" t="e">
        <f>+'SCC X Ano = FNC'!J161/'SCC X Ano = FNC'!J127-1</f>
        <v>#DIV/0!</v>
      </c>
      <c r="K126" s="85" t="e">
        <f>+'SCC X Ano = FNC'!K161/'SCC X Ano = FNC'!K127-1</f>
        <v>#DIV/0!</v>
      </c>
    </row>
    <row r="127" spans="1:11" x14ac:dyDescent="0.25">
      <c r="A127" s="69" t="s">
        <v>34</v>
      </c>
      <c r="B127" s="85">
        <f>+'SCC X Ano = FNC'!B162/'SCC X Ano = FNC'!B128-1</f>
        <v>-1</v>
      </c>
      <c r="C127" s="85">
        <f>+'SCC X Ano = FNC'!C162/'SCC X Ano = FNC'!C128-1</f>
        <v>-0.96497710389865821</v>
      </c>
      <c r="D127" s="85">
        <f>+'SCC X Ano = FNC'!D162/'SCC X Ano = FNC'!D128-1</f>
        <v>-1</v>
      </c>
      <c r="E127" s="85" t="e">
        <f>+'SCC X Ano = FNC'!E162/'SCC X Ano = FNC'!E128-1</f>
        <v>#DIV/0!</v>
      </c>
      <c r="F127" s="85" t="e">
        <f>+'SCC X Ano = FNC'!F162/'SCC X Ano = FNC'!F128-1</f>
        <v>#DIV/0!</v>
      </c>
      <c r="G127" s="85" t="e">
        <f>+'SCC X Ano = FNC'!G162/'SCC X Ano = FNC'!G128-1</f>
        <v>#DIV/0!</v>
      </c>
      <c r="H127" s="85" t="e">
        <f>+'SCC X Ano = FNC'!H162/'SCC X Ano = FNC'!H128-1</f>
        <v>#DIV/0!</v>
      </c>
      <c r="I127" s="85">
        <f>+'SCC X Ano = FNC'!I162/'SCC X Ano = FNC'!I128-1</f>
        <v>-1</v>
      </c>
      <c r="J127" s="85">
        <f>+'SCC X Ano = FNC'!J162/'SCC X Ano = FNC'!J128-1</f>
        <v>-1</v>
      </c>
      <c r="K127" s="85" t="e">
        <f>+'SCC X Ano = FNC'!K162/'SCC X Ano = FNC'!K128-1</f>
        <v>#DIV/0!</v>
      </c>
    </row>
    <row r="128" spans="1:11" x14ac:dyDescent="0.25">
      <c r="A128" s="69" t="s">
        <v>35</v>
      </c>
      <c r="B128" s="85">
        <f>+'SCC X Ano = FNC'!B163/'SCC X Ano = FNC'!B129-1</f>
        <v>-1</v>
      </c>
      <c r="C128" s="85">
        <f>+'SCC X Ano = FNC'!C163/'SCC X Ano = FNC'!C129-1</f>
        <v>0.23344908175979229</v>
      </c>
      <c r="D128" s="85">
        <f>+'SCC X Ano = FNC'!D163/'SCC X Ano = FNC'!D129-1</f>
        <v>-0.69089842587838768</v>
      </c>
      <c r="E128" s="85" t="e">
        <f>+'SCC X Ano = FNC'!E163/'SCC X Ano = FNC'!E129-1</f>
        <v>#DIV/0!</v>
      </c>
      <c r="F128" s="85" t="e">
        <f>+'SCC X Ano = FNC'!F163/'SCC X Ano = FNC'!F129-1</f>
        <v>#DIV/0!</v>
      </c>
      <c r="G128" s="85">
        <f>+'SCC X Ano = FNC'!G163/'SCC X Ano = FNC'!G129-1</f>
        <v>-1</v>
      </c>
      <c r="H128" s="85" t="e">
        <f>+'SCC X Ano = FNC'!H163/'SCC X Ano = FNC'!H129-1</f>
        <v>#DIV/0!</v>
      </c>
      <c r="I128" s="85">
        <f>+'SCC X Ano = FNC'!I163/'SCC X Ano = FNC'!I129-1</f>
        <v>-1</v>
      </c>
      <c r="J128" s="85" t="e">
        <f>+'SCC X Ano = FNC'!J163/'SCC X Ano = FNC'!J129-1</f>
        <v>#DIV/0!</v>
      </c>
      <c r="K128" s="85" t="e">
        <f>+'SCC X Ano = FNC'!K163/'SCC X Ano = FNC'!K129-1</f>
        <v>#DIV/0!</v>
      </c>
    </row>
    <row r="129" spans="1:11" x14ac:dyDescent="0.25">
      <c r="A129" s="69" t="s">
        <v>36</v>
      </c>
      <c r="B129" s="85" t="e">
        <f>+'SCC X Ano = FNC'!B164/'SCC X Ano = FNC'!B130-1</f>
        <v>#DIV/0!</v>
      </c>
      <c r="C129" s="85" t="e">
        <f>+'SCC X Ano = FNC'!C164/'SCC X Ano = FNC'!C130-1</f>
        <v>#DIV/0!</v>
      </c>
      <c r="D129" s="85">
        <f>+'SCC X Ano = FNC'!D164/'SCC X Ano = FNC'!D130-1</f>
        <v>-1</v>
      </c>
      <c r="E129" s="85" t="e">
        <f>+'SCC X Ano = FNC'!E164/'SCC X Ano = FNC'!E130-1</f>
        <v>#DIV/0!</v>
      </c>
      <c r="F129" s="85" t="e">
        <f>+'SCC X Ano = FNC'!F164/'SCC X Ano = FNC'!F130-1</f>
        <v>#DIV/0!</v>
      </c>
      <c r="G129" s="85" t="e">
        <f>+'SCC X Ano = FNC'!G164/'SCC X Ano = FNC'!G130-1</f>
        <v>#DIV/0!</v>
      </c>
      <c r="H129" s="85" t="e">
        <f>+'SCC X Ano = FNC'!H164/'SCC X Ano = FNC'!H130-1</f>
        <v>#DIV/0!</v>
      </c>
      <c r="I129" s="85" t="e">
        <f>+'SCC X Ano = FNC'!I164/'SCC X Ano = FNC'!I130-1</f>
        <v>#DIV/0!</v>
      </c>
      <c r="J129" s="85" t="e">
        <f>+'SCC X Ano = FNC'!J164/'SCC X Ano = FNC'!J130-1</f>
        <v>#DIV/0!</v>
      </c>
      <c r="K129" s="85" t="e">
        <f>+'SCC X Ano = FNC'!K164/'SCC X Ano = FNC'!K130-1</f>
        <v>#DIV/0!</v>
      </c>
    </row>
    <row r="130" spans="1:11" x14ac:dyDescent="0.25">
      <c r="A130" s="69" t="s">
        <v>37</v>
      </c>
      <c r="B130" s="85" t="e">
        <f>+'SCC X Ano = FNC'!B165/'SCC X Ano = FNC'!B131-1</f>
        <v>#DIV/0!</v>
      </c>
      <c r="C130" s="85" t="e">
        <f>+'SCC X Ano = FNC'!C165/'SCC X Ano = FNC'!C131-1</f>
        <v>#DIV/0!</v>
      </c>
      <c r="D130" s="85">
        <f>+'SCC X Ano = FNC'!D165/'SCC X Ano = FNC'!D131-1</f>
        <v>-1</v>
      </c>
      <c r="E130" s="85" t="e">
        <f>+'SCC X Ano = FNC'!E165/'SCC X Ano = FNC'!E131-1</f>
        <v>#DIV/0!</v>
      </c>
      <c r="F130" s="85" t="e">
        <f>+'SCC X Ano = FNC'!F165/'SCC X Ano = FNC'!F131-1</f>
        <v>#DIV/0!</v>
      </c>
      <c r="G130" s="85" t="e">
        <f>+'SCC X Ano = FNC'!G165/'SCC X Ano = FNC'!G131-1</f>
        <v>#DIV/0!</v>
      </c>
      <c r="H130" s="85" t="e">
        <f>+'SCC X Ano = FNC'!H165/'SCC X Ano = FNC'!H131-1</f>
        <v>#DIV/0!</v>
      </c>
      <c r="I130" s="85">
        <f>+'SCC X Ano = FNC'!I165/'SCC X Ano = FNC'!I131-1</f>
        <v>-1</v>
      </c>
      <c r="J130" s="85" t="e">
        <f>+'SCC X Ano = FNC'!J165/'SCC X Ano = FNC'!J131-1</f>
        <v>#DIV/0!</v>
      </c>
      <c r="K130" s="85" t="e">
        <f>+'SCC X Ano = FNC'!K165/'SCC X Ano = FNC'!K131-1</f>
        <v>#DIV/0!</v>
      </c>
    </row>
    <row r="131" spans="1:11" x14ac:dyDescent="0.25">
      <c r="A131" s="69" t="s">
        <v>38</v>
      </c>
      <c r="B131" s="85">
        <f>+'SCC X Ano = FNC'!B166/'SCC X Ano = FNC'!B132-1</f>
        <v>-1</v>
      </c>
      <c r="C131" s="85">
        <f>+'SCC X Ano = FNC'!C166/'SCC X Ano = FNC'!C132-1</f>
        <v>-1</v>
      </c>
      <c r="D131" s="85">
        <f>+'SCC X Ano = FNC'!D166/'SCC X Ano = FNC'!D132-1</f>
        <v>-1</v>
      </c>
      <c r="E131" s="85" t="e">
        <f>+'SCC X Ano = FNC'!E166/'SCC X Ano = FNC'!E132-1</f>
        <v>#DIV/0!</v>
      </c>
      <c r="F131" s="85" t="e">
        <f>+'SCC X Ano = FNC'!F166/'SCC X Ano = FNC'!F132-1</f>
        <v>#DIV/0!</v>
      </c>
      <c r="G131" s="85" t="e">
        <f>+'SCC X Ano = FNC'!G166/'SCC X Ano = FNC'!G132-1</f>
        <v>#DIV/0!</v>
      </c>
      <c r="H131" s="85" t="e">
        <f>+'SCC X Ano = FNC'!H166/'SCC X Ano = FNC'!H132-1</f>
        <v>#DIV/0!</v>
      </c>
      <c r="I131" s="85">
        <f>+'SCC X Ano = FNC'!I166/'SCC X Ano = FNC'!I132-1</f>
        <v>-1</v>
      </c>
      <c r="J131" s="85" t="e">
        <f>+'SCC X Ano = FNC'!J166/'SCC X Ano = FNC'!J132-1</f>
        <v>#DIV/0!</v>
      </c>
      <c r="K131" s="85" t="e">
        <f>+'SCC X Ano = FNC'!K166/'SCC X Ano = FNC'!K132-1</f>
        <v>#DIV/0!</v>
      </c>
    </row>
    <row r="132" spans="1:11" x14ac:dyDescent="0.25">
      <c r="A132" s="69" t="s">
        <v>39</v>
      </c>
      <c r="B132" s="85" t="e">
        <f>+'SCC X Ano = FNC'!B167/'SCC X Ano = FNC'!B133-1</f>
        <v>#DIV/0!</v>
      </c>
      <c r="C132" s="85">
        <f>+'SCC X Ano = FNC'!C167/'SCC X Ano = FNC'!C133-1</f>
        <v>-1</v>
      </c>
      <c r="D132" s="85">
        <f>+'SCC X Ano = FNC'!D167/'SCC X Ano = FNC'!D133-1</f>
        <v>-1</v>
      </c>
      <c r="E132" s="85" t="e">
        <f>+'SCC X Ano = FNC'!E167/'SCC X Ano = FNC'!E133-1</f>
        <v>#DIV/0!</v>
      </c>
      <c r="F132" s="85">
        <f>+'SCC X Ano = FNC'!F167/'SCC X Ano = FNC'!F133-1</f>
        <v>-1</v>
      </c>
      <c r="G132" s="85">
        <f>+'SCC X Ano = FNC'!G167/'SCC X Ano = FNC'!G133-1</f>
        <v>-1</v>
      </c>
      <c r="H132" s="85" t="e">
        <f>+'SCC X Ano = FNC'!H167/'SCC X Ano = FNC'!H133-1</f>
        <v>#DIV/0!</v>
      </c>
      <c r="I132" s="85">
        <f>+'SCC X Ano = FNC'!I167/'SCC X Ano = FNC'!I133-1</f>
        <v>-1</v>
      </c>
      <c r="J132" s="85">
        <f>+'SCC X Ano = FNC'!J167/'SCC X Ano = FNC'!J133-1</f>
        <v>-1</v>
      </c>
      <c r="K132" s="85" t="e">
        <f>+'SCC X Ano = FNC'!K167/'SCC X Ano = FNC'!K133-1</f>
        <v>#DIV/0!</v>
      </c>
    </row>
    <row r="133" spans="1:11" x14ac:dyDescent="0.25">
      <c r="A133" s="69" t="s">
        <v>40</v>
      </c>
      <c r="B133" s="85">
        <f>+'SCC X Ano = FNC'!B168/'SCC X Ano = FNC'!B134-1</f>
        <v>-1</v>
      </c>
      <c r="C133" s="85">
        <f>+'SCC X Ano = FNC'!C168/'SCC X Ano = FNC'!C134-1</f>
        <v>-0.80665015765899639</v>
      </c>
      <c r="D133" s="85">
        <f>+'SCC X Ano = FNC'!D168/'SCC X Ano = FNC'!D134-1</f>
        <v>-0.95157081742803518</v>
      </c>
      <c r="E133" s="85" t="e">
        <f>+'SCC X Ano = FNC'!E168/'SCC X Ano = FNC'!E134-1</f>
        <v>#DIV/0!</v>
      </c>
      <c r="F133" s="85">
        <f>+'SCC X Ano = FNC'!F168/'SCC X Ano = FNC'!F134-1</f>
        <v>-1</v>
      </c>
      <c r="G133" s="85">
        <f>+'SCC X Ano = FNC'!G168/'SCC X Ano = FNC'!G134-1</f>
        <v>-1</v>
      </c>
      <c r="H133" s="85" t="e">
        <f>+'SCC X Ano = FNC'!H168/'SCC X Ano = FNC'!H134-1</f>
        <v>#DIV/0!</v>
      </c>
      <c r="I133" s="85">
        <f>+'SCC X Ano = FNC'!I168/'SCC X Ano = FNC'!I134-1</f>
        <v>-1</v>
      </c>
      <c r="J133" s="85">
        <f>+'SCC X Ano = FNC'!J168/'SCC X Ano = FNC'!J134-1</f>
        <v>-1</v>
      </c>
      <c r="K133" s="85" t="e">
        <f>+'SCC X Ano = FNC'!K168/'SCC X Ano = FNC'!K134-1</f>
        <v>#DIV/0!</v>
      </c>
    </row>
    <row r="134" spans="1:11" x14ac:dyDescent="0.25">
      <c r="A134" s="69"/>
      <c r="B134" s="7"/>
      <c r="C134" s="7"/>
      <c r="D134" s="7"/>
      <c r="E134" s="7"/>
      <c r="F134" s="7"/>
      <c r="G134" s="7"/>
      <c r="H134" s="7"/>
      <c r="I134" s="7"/>
      <c r="J134" s="7"/>
      <c r="K134" s="7"/>
    </row>
    <row r="135" spans="1:11" x14ac:dyDescent="0.25">
      <c r="A135" s="69"/>
      <c r="B135" s="7"/>
      <c r="C135" s="7"/>
      <c r="D135" s="7"/>
      <c r="E135" s="7"/>
      <c r="F135" s="7"/>
      <c r="G135" s="7"/>
      <c r="H135" s="7"/>
      <c r="I135" s="7"/>
      <c r="J135" s="7"/>
      <c r="K135" s="7"/>
    </row>
    <row r="136" spans="1:11" x14ac:dyDescent="0.25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</row>
    <row r="137" spans="1:11" x14ac:dyDescent="0.25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</row>
    <row r="138" spans="1:11" x14ac:dyDescent="0.25">
      <c r="A138" s="69"/>
      <c r="B138" s="18">
        <v>2012</v>
      </c>
      <c r="C138" s="18">
        <v>2012</v>
      </c>
      <c r="D138" s="18">
        <v>2012</v>
      </c>
      <c r="E138" s="18">
        <v>2012</v>
      </c>
      <c r="F138" s="18">
        <v>2012</v>
      </c>
      <c r="G138" s="18">
        <v>2012</v>
      </c>
      <c r="H138" s="18">
        <v>2012</v>
      </c>
      <c r="I138" s="18">
        <v>2012</v>
      </c>
      <c r="J138" s="18">
        <v>2012</v>
      </c>
      <c r="K138" s="18">
        <v>2012</v>
      </c>
    </row>
    <row r="139" spans="1:11" x14ac:dyDescent="0.25">
      <c r="A139" s="69"/>
      <c r="B139" s="69" t="s">
        <v>2</v>
      </c>
      <c r="C139" s="69" t="s">
        <v>3</v>
      </c>
      <c r="D139" s="69" t="s">
        <v>4</v>
      </c>
      <c r="E139" s="69" t="s">
        <v>5</v>
      </c>
      <c r="F139" s="69" t="s">
        <v>6</v>
      </c>
      <c r="G139" s="69" t="s">
        <v>7</v>
      </c>
      <c r="H139" s="69" t="s">
        <v>8</v>
      </c>
      <c r="I139" s="69" t="s">
        <v>9</v>
      </c>
      <c r="J139" s="69" t="s">
        <v>10</v>
      </c>
      <c r="K139" s="69" t="s">
        <v>11</v>
      </c>
    </row>
    <row r="140" spans="1:11" x14ac:dyDescent="0.25">
      <c r="A140" s="69" t="s">
        <v>13</v>
      </c>
      <c r="B140" s="85" t="e">
        <f>+'SCC X Ano = FNC'!B175/'SCC X Ano = FNC'!B141-1</f>
        <v>#DIV/0!</v>
      </c>
      <c r="C140" s="85" t="e">
        <f>+'SCC X Ano = FNC'!C175/'SCC X Ano = FNC'!C141-1</f>
        <v>#DIV/0!</v>
      </c>
      <c r="D140" s="85" t="e">
        <f>+'SCC X Ano = FNC'!D175/'SCC X Ano = FNC'!D141-1</f>
        <v>#DIV/0!</v>
      </c>
      <c r="E140" s="85" t="e">
        <f>+'SCC X Ano = FNC'!E175/'SCC X Ano = FNC'!E141-1</f>
        <v>#DIV/0!</v>
      </c>
      <c r="F140" s="85" t="e">
        <f>+'SCC X Ano = FNC'!F175/'SCC X Ano = FNC'!F141-1</f>
        <v>#DIV/0!</v>
      </c>
      <c r="G140" s="85" t="e">
        <f>+'SCC X Ano = FNC'!G175/'SCC X Ano = FNC'!G141-1</f>
        <v>#DIV/0!</v>
      </c>
      <c r="H140" s="85" t="e">
        <f>+'SCC X Ano = FNC'!H175/'SCC X Ano = FNC'!H141-1</f>
        <v>#DIV/0!</v>
      </c>
      <c r="I140" s="85" t="e">
        <f>+'SCC X Ano = FNC'!I175/'SCC X Ano = FNC'!I141-1</f>
        <v>#DIV/0!</v>
      </c>
      <c r="J140" s="85" t="e">
        <f>+'SCC X Ano = FNC'!J175/'SCC X Ano = FNC'!J141-1</f>
        <v>#DIV/0!</v>
      </c>
      <c r="K140" s="85" t="e">
        <f>+'SCC X Ano = FNC'!K175/'SCC X Ano = FNC'!K141-1</f>
        <v>#DIV/0!</v>
      </c>
    </row>
    <row r="141" spans="1:11" x14ac:dyDescent="0.25">
      <c r="A141" s="69" t="s">
        <v>14</v>
      </c>
      <c r="B141" s="85" t="e">
        <f>+'SCC X Ano = FNC'!B176/'SCC X Ano = FNC'!B142-1</f>
        <v>#DIV/0!</v>
      </c>
      <c r="C141" s="85">
        <f>+'SCC X Ano = FNC'!C176/'SCC X Ano = FNC'!C142-1</f>
        <v>-1</v>
      </c>
      <c r="D141" s="85" t="e">
        <f>+'SCC X Ano = FNC'!D176/'SCC X Ano = FNC'!D142-1</f>
        <v>#DIV/0!</v>
      </c>
      <c r="E141" s="85" t="e">
        <f>+'SCC X Ano = FNC'!E176/'SCC X Ano = FNC'!E142-1</f>
        <v>#DIV/0!</v>
      </c>
      <c r="F141" s="85" t="e">
        <f>+'SCC X Ano = FNC'!F176/'SCC X Ano = FNC'!F142-1</f>
        <v>#DIV/0!</v>
      </c>
      <c r="G141" s="85" t="e">
        <f>+'SCC X Ano = FNC'!G176/'SCC X Ano = FNC'!G142-1</f>
        <v>#DIV/0!</v>
      </c>
      <c r="H141" s="85" t="e">
        <f>+'SCC X Ano = FNC'!H176/'SCC X Ano = FNC'!H142-1</f>
        <v>#DIV/0!</v>
      </c>
      <c r="I141" s="85" t="e">
        <f>+'SCC X Ano = FNC'!I176/'SCC X Ano = FNC'!I142-1</f>
        <v>#DIV/0!</v>
      </c>
      <c r="J141" s="85" t="e">
        <f>+'SCC X Ano = FNC'!J176/'SCC X Ano = FNC'!J142-1</f>
        <v>#DIV/0!</v>
      </c>
      <c r="K141" s="85" t="e">
        <f>+'SCC X Ano = FNC'!K176/'SCC X Ano = FNC'!K142-1</f>
        <v>#DIV/0!</v>
      </c>
    </row>
    <row r="142" spans="1:11" x14ac:dyDescent="0.25">
      <c r="A142" s="69" t="s">
        <v>15</v>
      </c>
      <c r="B142" s="85" t="e">
        <f>+'SCC X Ano = FNC'!B177/'SCC X Ano = FNC'!B143-1</f>
        <v>#DIV/0!</v>
      </c>
      <c r="C142" s="85" t="e">
        <f>+'SCC X Ano = FNC'!C177/'SCC X Ano = FNC'!C143-1</f>
        <v>#DIV/0!</v>
      </c>
      <c r="D142" s="85" t="e">
        <f>+'SCC X Ano = FNC'!D177/'SCC X Ano = FNC'!D143-1</f>
        <v>#DIV/0!</v>
      </c>
      <c r="E142" s="85" t="e">
        <f>+'SCC X Ano = FNC'!E177/'SCC X Ano = FNC'!E143-1</f>
        <v>#DIV/0!</v>
      </c>
      <c r="F142" s="85" t="e">
        <f>+'SCC X Ano = FNC'!F177/'SCC X Ano = FNC'!F143-1</f>
        <v>#DIV/0!</v>
      </c>
      <c r="G142" s="85" t="e">
        <f>+'SCC X Ano = FNC'!G177/'SCC X Ano = FNC'!G143-1</f>
        <v>#DIV/0!</v>
      </c>
      <c r="H142" s="85" t="e">
        <f>+'SCC X Ano = FNC'!H177/'SCC X Ano = FNC'!H143-1</f>
        <v>#DIV/0!</v>
      </c>
      <c r="I142" s="85" t="e">
        <f>+'SCC X Ano = FNC'!I177/'SCC X Ano = FNC'!I143-1</f>
        <v>#DIV/0!</v>
      </c>
      <c r="J142" s="85" t="e">
        <f>+'SCC X Ano = FNC'!J177/'SCC X Ano = FNC'!J143-1</f>
        <v>#DIV/0!</v>
      </c>
      <c r="K142" s="85" t="e">
        <f>+'SCC X Ano = FNC'!K177/'SCC X Ano = FNC'!K143-1</f>
        <v>#DIV/0!</v>
      </c>
    </row>
    <row r="143" spans="1:11" x14ac:dyDescent="0.25">
      <c r="A143" s="69" t="s">
        <v>16</v>
      </c>
      <c r="B143" s="85" t="e">
        <f>+'SCC X Ano = FNC'!B178/'SCC X Ano = FNC'!B144-1</f>
        <v>#DIV/0!</v>
      </c>
      <c r="C143" s="85" t="e">
        <f>+'SCC X Ano = FNC'!C178/'SCC X Ano = FNC'!C144-1</f>
        <v>#DIV/0!</v>
      </c>
      <c r="D143" s="85" t="e">
        <f>+'SCC X Ano = FNC'!D178/'SCC X Ano = FNC'!D144-1</f>
        <v>#DIV/0!</v>
      </c>
      <c r="E143" s="85" t="e">
        <f>+'SCC X Ano = FNC'!E178/'SCC X Ano = FNC'!E144-1</f>
        <v>#DIV/0!</v>
      </c>
      <c r="F143" s="85" t="e">
        <f>+'SCC X Ano = FNC'!F178/'SCC X Ano = FNC'!F144-1</f>
        <v>#DIV/0!</v>
      </c>
      <c r="G143" s="85" t="e">
        <f>+'SCC X Ano = FNC'!G178/'SCC X Ano = FNC'!G144-1</f>
        <v>#DIV/0!</v>
      </c>
      <c r="H143" s="85" t="e">
        <f>+'SCC X Ano = FNC'!H178/'SCC X Ano = FNC'!H144-1</f>
        <v>#DIV/0!</v>
      </c>
      <c r="I143" s="85" t="e">
        <f>+'SCC X Ano = FNC'!I178/'SCC X Ano = FNC'!I144-1</f>
        <v>#DIV/0!</v>
      </c>
      <c r="J143" s="85" t="e">
        <f>+'SCC X Ano = FNC'!J178/'SCC X Ano = FNC'!J144-1</f>
        <v>#DIV/0!</v>
      </c>
      <c r="K143" s="85" t="e">
        <f>+'SCC X Ano = FNC'!K178/'SCC X Ano = FNC'!K144-1</f>
        <v>#DIV/0!</v>
      </c>
    </row>
    <row r="144" spans="1:11" x14ac:dyDescent="0.25">
      <c r="A144" s="69" t="s">
        <v>17</v>
      </c>
      <c r="B144" s="85" t="e">
        <f>+'SCC X Ano = FNC'!B179/'SCC X Ano = FNC'!B145-1</f>
        <v>#DIV/0!</v>
      </c>
      <c r="C144" s="85" t="e">
        <f>+'SCC X Ano = FNC'!C179/'SCC X Ano = FNC'!C145-1</f>
        <v>#DIV/0!</v>
      </c>
      <c r="D144" s="85" t="e">
        <f>+'SCC X Ano = FNC'!D179/'SCC X Ano = FNC'!D145-1</f>
        <v>#DIV/0!</v>
      </c>
      <c r="E144" s="85" t="e">
        <f>+'SCC X Ano = FNC'!E179/'SCC X Ano = FNC'!E145-1</f>
        <v>#DIV/0!</v>
      </c>
      <c r="F144" s="85" t="e">
        <f>+'SCC X Ano = FNC'!F179/'SCC X Ano = FNC'!F145-1</f>
        <v>#DIV/0!</v>
      </c>
      <c r="G144" s="85" t="e">
        <f>+'SCC X Ano = FNC'!G179/'SCC X Ano = FNC'!G145-1</f>
        <v>#DIV/0!</v>
      </c>
      <c r="H144" s="85" t="e">
        <f>+'SCC X Ano = FNC'!H179/'SCC X Ano = FNC'!H145-1</f>
        <v>#DIV/0!</v>
      </c>
      <c r="I144" s="85" t="e">
        <f>+'SCC X Ano = FNC'!I179/'SCC X Ano = FNC'!I145-1</f>
        <v>#DIV/0!</v>
      </c>
      <c r="J144" s="85" t="e">
        <f>+'SCC X Ano = FNC'!J179/'SCC X Ano = FNC'!J145-1</f>
        <v>#DIV/0!</v>
      </c>
      <c r="K144" s="85" t="e">
        <f>+'SCC X Ano = FNC'!K179/'SCC X Ano = FNC'!K145-1</f>
        <v>#DIV/0!</v>
      </c>
    </row>
    <row r="145" spans="1:11" x14ac:dyDescent="0.25">
      <c r="A145" s="69" t="s">
        <v>18</v>
      </c>
      <c r="B145" s="85" t="e">
        <f>+'SCC X Ano = FNC'!B180/'SCC X Ano = FNC'!B146-1</f>
        <v>#DIV/0!</v>
      </c>
      <c r="C145" s="85" t="e">
        <f>+'SCC X Ano = FNC'!C180/'SCC X Ano = FNC'!C146-1</f>
        <v>#DIV/0!</v>
      </c>
      <c r="D145" s="85" t="e">
        <f>+'SCC X Ano = FNC'!D180/'SCC X Ano = FNC'!D146-1</f>
        <v>#DIV/0!</v>
      </c>
      <c r="E145" s="85" t="e">
        <f>+'SCC X Ano = FNC'!E180/'SCC X Ano = FNC'!E146-1</f>
        <v>#DIV/0!</v>
      </c>
      <c r="F145" s="85" t="e">
        <f>+'SCC X Ano = FNC'!F180/'SCC X Ano = FNC'!F146-1</f>
        <v>#DIV/0!</v>
      </c>
      <c r="G145" s="85" t="e">
        <f>+'SCC X Ano = FNC'!G180/'SCC X Ano = FNC'!G146-1</f>
        <v>#DIV/0!</v>
      </c>
      <c r="H145" s="85" t="e">
        <f>+'SCC X Ano = FNC'!H180/'SCC X Ano = FNC'!H146-1</f>
        <v>#DIV/0!</v>
      </c>
      <c r="I145" s="85" t="e">
        <f>+'SCC X Ano = FNC'!I180/'SCC X Ano = FNC'!I146-1</f>
        <v>#DIV/0!</v>
      </c>
      <c r="J145" s="85" t="e">
        <f>+'SCC X Ano = FNC'!J180/'SCC X Ano = FNC'!J146-1</f>
        <v>#DIV/0!</v>
      </c>
      <c r="K145" s="85" t="e">
        <f>+'SCC X Ano = FNC'!K180/'SCC X Ano = FNC'!K146-1</f>
        <v>#DIV/0!</v>
      </c>
    </row>
    <row r="146" spans="1:11" x14ac:dyDescent="0.25">
      <c r="A146" s="69" t="s">
        <v>19</v>
      </c>
      <c r="B146" s="85" t="e">
        <f>+'SCC X Ano = FNC'!B181/'SCC X Ano = FNC'!B147-1</f>
        <v>#DIV/0!</v>
      </c>
      <c r="C146" s="85" t="e">
        <f>+'SCC X Ano = FNC'!C181/'SCC X Ano = FNC'!C147-1</f>
        <v>#DIV/0!</v>
      </c>
      <c r="D146" s="85" t="e">
        <f>+'SCC X Ano = FNC'!D181/'SCC X Ano = FNC'!D147-1</f>
        <v>#DIV/0!</v>
      </c>
      <c r="E146" s="85" t="e">
        <f>+'SCC X Ano = FNC'!E181/'SCC X Ano = FNC'!E147-1</f>
        <v>#DIV/0!</v>
      </c>
      <c r="F146" s="85" t="e">
        <f>+'SCC X Ano = FNC'!F181/'SCC X Ano = FNC'!F147-1</f>
        <v>#DIV/0!</v>
      </c>
      <c r="G146" s="85" t="e">
        <f>+'SCC X Ano = FNC'!G181/'SCC X Ano = FNC'!G147-1</f>
        <v>#DIV/0!</v>
      </c>
      <c r="H146" s="85" t="e">
        <f>+'SCC X Ano = FNC'!H181/'SCC X Ano = FNC'!H147-1</f>
        <v>#DIV/0!</v>
      </c>
      <c r="I146" s="85" t="e">
        <f>+'SCC X Ano = FNC'!I181/'SCC X Ano = FNC'!I147-1</f>
        <v>#DIV/0!</v>
      </c>
      <c r="J146" s="85" t="e">
        <f>+'SCC X Ano = FNC'!J181/'SCC X Ano = FNC'!J147-1</f>
        <v>#DIV/0!</v>
      </c>
      <c r="K146" s="85" t="e">
        <f>+'SCC X Ano = FNC'!K181/'SCC X Ano = FNC'!K147-1</f>
        <v>#DIV/0!</v>
      </c>
    </row>
    <row r="147" spans="1:11" x14ac:dyDescent="0.25">
      <c r="A147" s="69" t="s">
        <v>20</v>
      </c>
      <c r="B147" s="85" t="e">
        <f>+'SCC X Ano = FNC'!B182/'SCC X Ano = FNC'!B148-1</f>
        <v>#DIV/0!</v>
      </c>
      <c r="C147" s="85" t="e">
        <f>+'SCC X Ano = FNC'!C182/'SCC X Ano = FNC'!C148-1</f>
        <v>#DIV/0!</v>
      </c>
      <c r="D147" s="85" t="e">
        <f>+'SCC X Ano = FNC'!D182/'SCC X Ano = FNC'!D148-1</f>
        <v>#DIV/0!</v>
      </c>
      <c r="E147" s="85" t="e">
        <f>+'SCC X Ano = FNC'!E182/'SCC X Ano = FNC'!E148-1</f>
        <v>#DIV/0!</v>
      </c>
      <c r="F147" s="85" t="e">
        <f>+'SCC X Ano = FNC'!F182/'SCC X Ano = FNC'!F148-1</f>
        <v>#DIV/0!</v>
      </c>
      <c r="G147" s="85" t="e">
        <f>+'SCC X Ano = FNC'!G182/'SCC X Ano = FNC'!G148-1</f>
        <v>#DIV/0!</v>
      </c>
      <c r="H147" s="85" t="e">
        <f>+'SCC X Ano = FNC'!H182/'SCC X Ano = FNC'!H148-1</f>
        <v>#DIV/0!</v>
      </c>
      <c r="I147" s="85" t="e">
        <f>+'SCC X Ano = FNC'!I182/'SCC X Ano = FNC'!I148-1</f>
        <v>#DIV/0!</v>
      </c>
      <c r="J147" s="85" t="e">
        <f>+'SCC X Ano = FNC'!J182/'SCC X Ano = FNC'!J148-1</f>
        <v>#DIV/0!</v>
      </c>
      <c r="K147" s="85" t="e">
        <f>+'SCC X Ano = FNC'!K182/'SCC X Ano = FNC'!K148-1</f>
        <v>#DIV/0!</v>
      </c>
    </row>
    <row r="148" spans="1:11" x14ac:dyDescent="0.25">
      <c r="A148" s="69" t="s">
        <v>21</v>
      </c>
      <c r="B148" s="85" t="e">
        <f>+'SCC X Ano = FNC'!B183/'SCC X Ano = FNC'!B149-1</f>
        <v>#DIV/0!</v>
      </c>
      <c r="C148" s="85" t="e">
        <f>+'SCC X Ano = FNC'!C183/'SCC X Ano = FNC'!C149-1</f>
        <v>#DIV/0!</v>
      </c>
      <c r="D148" s="85" t="e">
        <f>+'SCC X Ano = FNC'!D183/'SCC X Ano = FNC'!D149-1</f>
        <v>#DIV/0!</v>
      </c>
      <c r="E148" s="85" t="e">
        <f>+'SCC X Ano = FNC'!E183/'SCC X Ano = FNC'!E149-1</f>
        <v>#DIV/0!</v>
      </c>
      <c r="F148" s="85" t="e">
        <f>+'SCC X Ano = FNC'!F183/'SCC X Ano = FNC'!F149-1</f>
        <v>#DIV/0!</v>
      </c>
      <c r="G148" s="85" t="e">
        <f>+'SCC X Ano = FNC'!G183/'SCC X Ano = FNC'!G149-1</f>
        <v>#DIV/0!</v>
      </c>
      <c r="H148" s="85" t="e">
        <f>+'SCC X Ano = FNC'!H183/'SCC X Ano = FNC'!H149-1</f>
        <v>#DIV/0!</v>
      </c>
      <c r="I148" s="85" t="e">
        <f>+'SCC X Ano = FNC'!I183/'SCC X Ano = FNC'!I149-1</f>
        <v>#DIV/0!</v>
      </c>
      <c r="J148" s="85" t="e">
        <f>+'SCC X Ano = FNC'!J183/'SCC X Ano = FNC'!J149-1</f>
        <v>#DIV/0!</v>
      </c>
      <c r="K148" s="85" t="e">
        <f>+'SCC X Ano = FNC'!K183/'SCC X Ano = FNC'!K149-1</f>
        <v>#DIV/0!</v>
      </c>
    </row>
    <row r="149" spans="1:11" x14ac:dyDescent="0.25">
      <c r="A149" s="69" t="s">
        <v>22</v>
      </c>
      <c r="B149" s="85" t="e">
        <f>+'SCC X Ano = FNC'!B184/'SCC X Ano = FNC'!B150-1</f>
        <v>#DIV/0!</v>
      </c>
      <c r="C149" s="85" t="e">
        <f>+'SCC X Ano = FNC'!C184/'SCC X Ano = FNC'!C150-1</f>
        <v>#DIV/0!</v>
      </c>
      <c r="D149" s="85">
        <f>+'SCC X Ano = FNC'!D184/'SCC X Ano = FNC'!D150-1</f>
        <v>-0.45984621395151215</v>
      </c>
      <c r="E149" s="85" t="e">
        <f>+'SCC X Ano = FNC'!E184/'SCC X Ano = FNC'!E150-1</f>
        <v>#DIV/0!</v>
      </c>
      <c r="F149" s="85" t="e">
        <f>+'SCC X Ano = FNC'!F184/'SCC X Ano = FNC'!F150-1</f>
        <v>#DIV/0!</v>
      </c>
      <c r="G149" s="85" t="e">
        <f>+'SCC X Ano = FNC'!G184/'SCC X Ano = FNC'!G150-1</f>
        <v>#DIV/0!</v>
      </c>
      <c r="H149" s="85" t="e">
        <f>+'SCC X Ano = FNC'!H184/'SCC X Ano = FNC'!H150-1</f>
        <v>#DIV/0!</v>
      </c>
      <c r="I149" s="85" t="e">
        <f>+'SCC X Ano = FNC'!I184/'SCC X Ano = FNC'!I150-1</f>
        <v>#DIV/0!</v>
      </c>
      <c r="J149" s="85" t="e">
        <f>+'SCC X Ano = FNC'!J184/'SCC X Ano = FNC'!J150-1</f>
        <v>#DIV/0!</v>
      </c>
      <c r="K149" s="85" t="e">
        <f>+'SCC X Ano = FNC'!K184/'SCC X Ano = FNC'!K150-1</f>
        <v>#DIV/0!</v>
      </c>
    </row>
    <row r="150" spans="1:11" x14ac:dyDescent="0.25">
      <c r="A150" s="69" t="s">
        <v>23</v>
      </c>
      <c r="B150" s="85" t="e">
        <f>+'SCC X Ano = FNC'!B185/'SCC X Ano = FNC'!B151-1</f>
        <v>#DIV/0!</v>
      </c>
      <c r="C150" s="85" t="e">
        <f>+'SCC X Ano = FNC'!C185/'SCC X Ano = FNC'!C151-1</f>
        <v>#DIV/0!</v>
      </c>
      <c r="D150" s="85" t="e">
        <f>+'SCC X Ano = FNC'!D185/'SCC X Ano = FNC'!D151-1</f>
        <v>#DIV/0!</v>
      </c>
      <c r="E150" s="85" t="e">
        <f>+'SCC X Ano = FNC'!E185/'SCC X Ano = FNC'!E151-1</f>
        <v>#DIV/0!</v>
      </c>
      <c r="F150" s="85" t="e">
        <f>+'SCC X Ano = FNC'!F185/'SCC X Ano = FNC'!F151-1</f>
        <v>#DIV/0!</v>
      </c>
      <c r="G150" s="85" t="e">
        <f>+'SCC X Ano = FNC'!G185/'SCC X Ano = FNC'!G151-1</f>
        <v>#DIV/0!</v>
      </c>
      <c r="H150" s="85" t="e">
        <f>+'SCC X Ano = FNC'!H185/'SCC X Ano = FNC'!H151-1</f>
        <v>#DIV/0!</v>
      </c>
      <c r="I150" s="85" t="e">
        <f>+'SCC X Ano = FNC'!I185/'SCC X Ano = FNC'!I151-1</f>
        <v>#DIV/0!</v>
      </c>
      <c r="J150" s="85" t="e">
        <f>+'SCC X Ano = FNC'!J185/'SCC X Ano = FNC'!J151-1</f>
        <v>#DIV/0!</v>
      </c>
      <c r="K150" s="85" t="e">
        <f>+'SCC X Ano = FNC'!K185/'SCC X Ano = FNC'!K151-1</f>
        <v>#DIV/0!</v>
      </c>
    </row>
    <row r="151" spans="1:11" x14ac:dyDescent="0.25">
      <c r="A151" s="69" t="s">
        <v>24</v>
      </c>
      <c r="B151" s="85" t="e">
        <f>+'SCC X Ano = FNC'!B186/'SCC X Ano = FNC'!B152-1</f>
        <v>#DIV/0!</v>
      </c>
      <c r="C151" s="85" t="e">
        <f>+'SCC X Ano = FNC'!C186/'SCC X Ano = FNC'!C152-1</f>
        <v>#DIV/0!</v>
      </c>
      <c r="D151" s="85" t="e">
        <f>+'SCC X Ano = FNC'!D186/'SCC X Ano = FNC'!D152-1</f>
        <v>#DIV/0!</v>
      </c>
      <c r="E151" s="85" t="e">
        <f>+'SCC X Ano = FNC'!E186/'SCC X Ano = FNC'!E152-1</f>
        <v>#DIV/0!</v>
      </c>
      <c r="F151" s="85" t="e">
        <f>+'SCC X Ano = FNC'!F186/'SCC X Ano = FNC'!F152-1</f>
        <v>#DIV/0!</v>
      </c>
      <c r="G151" s="85" t="e">
        <f>+'SCC X Ano = FNC'!G186/'SCC X Ano = FNC'!G152-1</f>
        <v>#DIV/0!</v>
      </c>
      <c r="H151" s="85" t="e">
        <f>+'SCC X Ano = FNC'!H186/'SCC X Ano = FNC'!H152-1</f>
        <v>#DIV/0!</v>
      </c>
      <c r="I151" s="85" t="e">
        <f>+'SCC X Ano = FNC'!I186/'SCC X Ano = FNC'!I152-1</f>
        <v>#DIV/0!</v>
      </c>
      <c r="J151" s="85" t="e">
        <f>+'SCC X Ano = FNC'!J186/'SCC X Ano = FNC'!J152-1</f>
        <v>#DIV/0!</v>
      </c>
      <c r="K151" s="85" t="e">
        <f>+'SCC X Ano = FNC'!K186/'SCC X Ano = FNC'!K152-1</f>
        <v>#DIV/0!</v>
      </c>
    </row>
    <row r="152" spans="1:11" x14ac:dyDescent="0.25">
      <c r="A152" s="69" t="s">
        <v>25</v>
      </c>
      <c r="B152" s="85" t="e">
        <f>+'SCC X Ano = FNC'!B187/'SCC X Ano = FNC'!B153-1</f>
        <v>#DIV/0!</v>
      </c>
      <c r="C152" s="85">
        <f>+'SCC X Ano = FNC'!C187/'SCC X Ano = FNC'!C153-1</f>
        <v>0.90875741083099415</v>
      </c>
      <c r="D152" s="85" t="e">
        <f>+'SCC X Ano = FNC'!D187/'SCC X Ano = FNC'!D153-1</f>
        <v>#DIV/0!</v>
      </c>
      <c r="E152" s="85" t="e">
        <f>+'SCC X Ano = FNC'!E187/'SCC X Ano = FNC'!E153-1</f>
        <v>#DIV/0!</v>
      </c>
      <c r="F152" s="85" t="e">
        <f>+'SCC X Ano = FNC'!F187/'SCC X Ano = FNC'!F153-1</f>
        <v>#DIV/0!</v>
      </c>
      <c r="G152" s="85" t="e">
        <f>+'SCC X Ano = FNC'!G187/'SCC X Ano = FNC'!G153-1</f>
        <v>#DIV/0!</v>
      </c>
      <c r="H152" s="85" t="e">
        <f>+'SCC X Ano = FNC'!H187/'SCC X Ano = FNC'!H153-1</f>
        <v>#DIV/0!</v>
      </c>
      <c r="I152" s="85" t="e">
        <f>+'SCC X Ano = FNC'!I187/'SCC X Ano = FNC'!I153-1</f>
        <v>#DIV/0!</v>
      </c>
      <c r="J152" s="85" t="e">
        <f>+'SCC X Ano = FNC'!J187/'SCC X Ano = FNC'!J153-1</f>
        <v>#DIV/0!</v>
      </c>
      <c r="K152" s="85" t="e">
        <f>+'SCC X Ano = FNC'!K187/'SCC X Ano = FNC'!K153-1</f>
        <v>#DIV/0!</v>
      </c>
    </row>
    <row r="153" spans="1:11" x14ac:dyDescent="0.25">
      <c r="A153" s="69" t="s">
        <v>26</v>
      </c>
      <c r="B153" s="85" t="e">
        <f>+'SCC X Ano = FNC'!B188/'SCC X Ano = FNC'!B154-1</f>
        <v>#DIV/0!</v>
      </c>
      <c r="C153" s="85">
        <f>+'SCC X Ano = FNC'!C188/'SCC X Ano = FNC'!C154-1</f>
        <v>-1</v>
      </c>
      <c r="D153" s="85" t="e">
        <f>+'SCC X Ano = FNC'!D188/'SCC X Ano = FNC'!D154-1</f>
        <v>#DIV/0!</v>
      </c>
      <c r="E153" s="85" t="e">
        <f>+'SCC X Ano = FNC'!E188/'SCC X Ano = FNC'!E154-1</f>
        <v>#DIV/0!</v>
      </c>
      <c r="F153" s="85" t="e">
        <f>+'SCC X Ano = FNC'!F188/'SCC X Ano = FNC'!F154-1</f>
        <v>#DIV/0!</v>
      </c>
      <c r="G153" s="85" t="e">
        <f>+'SCC X Ano = FNC'!G188/'SCC X Ano = FNC'!G154-1</f>
        <v>#DIV/0!</v>
      </c>
      <c r="H153" s="85" t="e">
        <f>+'SCC X Ano = FNC'!H188/'SCC X Ano = FNC'!H154-1</f>
        <v>#DIV/0!</v>
      </c>
      <c r="I153" s="85" t="e">
        <f>+'SCC X Ano = FNC'!I188/'SCC X Ano = FNC'!I154-1</f>
        <v>#DIV/0!</v>
      </c>
      <c r="J153" s="85" t="e">
        <f>+'SCC X Ano = FNC'!J188/'SCC X Ano = FNC'!J154-1</f>
        <v>#DIV/0!</v>
      </c>
      <c r="K153" s="85" t="e">
        <f>+'SCC X Ano = FNC'!K188/'SCC X Ano = FNC'!K154-1</f>
        <v>#DIV/0!</v>
      </c>
    </row>
    <row r="154" spans="1:11" x14ac:dyDescent="0.25">
      <c r="A154" s="69" t="s">
        <v>27</v>
      </c>
      <c r="B154" s="85" t="e">
        <f>+'SCC X Ano = FNC'!B189/'SCC X Ano = FNC'!B155-1</f>
        <v>#DIV/0!</v>
      </c>
      <c r="C154" s="85" t="e">
        <f>+'SCC X Ano = FNC'!C189/'SCC X Ano = FNC'!C155-1</f>
        <v>#DIV/0!</v>
      </c>
      <c r="D154" s="85">
        <f>+'SCC X Ano = FNC'!D189/'SCC X Ano = FNC'!D155-1</f>
        <v>-1</v>
      </c>
      <c r="E154" s="85" t="e">
        <f>+'SCC X Ano = FNC'!E189/'SCC X Ano = FNC'!E155-1</f>
        <v>#DIV/0!</v>
      </c>
      <c r="F154" s="85" t="e">
        <f>+'SCC X Ano = FNC'!F189/'SCC X Ano = FNC'!F155-1</f>
        <v>#DIV/0!</v>
      </c>
      <c r="G154" s="85" t="e">
        <f>+'SCC X Ano = FNC'!G189/'SCC X Ano = FNC'!G155-1</f>
        <v>#DIV/0!</v>
      </c>
      <c r="H154" s="85" t="e">
        <f>+'SCC X Ano = FNC'!H189/'SCC X Ano = FNC'!H155-1</f>
        <v>#DIV/0!</v>
      </c>
      <c r="I154" s="85" t="e">
        <f>+'SCC X Ano = FNC'!I189/'SCC X Ano = FNC'!I155-1</f>
        <v>#DIV/0!</v>
      </c>
      <c r="J154" s="85" t="e">
        <f>+'SCC X Ano = FNC'!J189/'SCC X Ano = FNC'!J155-1</f>
        <v>#DIV/0!</v>
      </c>
      <c r="K154" s="85" t="e">
        <f>+'SCC X Ano = FNC'!K189/'SCC X Ano = FNC'!K155-1</f>
        <v>#DIV/0!</v>
      </c>
    </row>
    <row r="155" spans="1:11" x14ac:dyDescent="0.25">
      <c r="A155" s="69" t="s">
        <v>28</v>
      </c>
      <c r="B155" s="85" t="e">
        <f>+'SCC X Ano = FNC'!B190/'SCC X Ano = FNC'!B156-1</f>
        <v>#DIV/0!</v>
      </c>
      <c r="C155" s="85">
        <f>+'SCC X Ano = FNC'!C190/'SCC X Ano = FNC'!C156-1</f>
        <v>0.37945898080755924</v>
      </c>
      <c r="D155" s="85" t="e">
        <f>+'SCC X Ano = FNC'!D190/'SCC X Ano = FNC'!D156-1</f>
        <v>#DIV/0!</v>
      </c>
      <c r="E155" s="85" t="e">
        <f>+'SCC X Ano = FNC'!E190/'SCC X Ano = FNC'!E156-1</f>
        <v>#DIV/0!</v>
      </c>
      <c r="F155" s="85" t="e">
        <f>+'SCC X Ano = FNC'!F190/'SCC X Ano = FNC'!F156-1</f>
        <v>#DIV/0!</v>
      </c>
      <c r="G155" s="85" t="e">
        <f>+'SCC X Ano = FNC'!G190/'SCC X Ano = FNC'!G156-1</f>
        <v>#DIV/0!</v>
      </c>
      <c r="H155" s="85" t="e">
        <f>+'SCC X Ano = FNC'!H190/'SCC X Ano = FNC'!H156-1</f>
        <v>#DIV/0!</v>
      </c>
      <c r="I155" s="85" t="e">
        <f>+'SCC X Ano = FNC'!I190/'SCC X Ano = FNC'!I156-1</f>
        <v>#DIV/0!</v>
      </c>
      <c r="J155" s="85" t="e">
        <f>+'SCC X Ano = FNC'!J190/'SCC X Ano = FNC'!J156-1</f>
        <v>#DIV/0!</v>
      </c>
      <c r="K155" s="85" t="e">
        <f>+'SCC X Ano = FNC'!K190/'SCC X Ano = FNC'!K156-1</f>
        <v>#DIV/0!</v>
      </c>
    </row>
    <row r="156" spans="1:11" x14ac:dyDescent="0.25">
      <c r="A156" s="69" t="s">
        <v>29</v>
      </c>
      <c r="B156" s="85" t="e">
        <f>+'SCC X Ano = FNC'!B191/'SCC X Ano = FNC'!B157-1</f>
        <v>#DIV/0!</v>
      </c>
      <c r="C156" s="85" t="e">
        <f>+'SCC X Ano = FNC'!C191/'SCC X Ano = FNC'!C157-1</f>
        <v>#DIV/0!</v>
      </c>
      <c r="D156" s="85">
        <f>+'SCC X Ano = FNC'!D191/'SCC X Ano = FNC'!D157-1</f>
        <v>0.11662308533613164</v>
      </c>
      <c r="E156" s="85" t="e">
        <f>+'SCC X Ano = FNC'!E191/'SCC X Ano = FNC'!E157-1</f>
        <v>#DIV/0!</v>
      </c>
      <c r="F156" s="85" t="e">
        <f>+'SCC X Ano = FNC'!F191/'SCC X Ano = FNC'!F157-1</f>
        <v>#DIV/0!</v>
      </c>
      <c r="G156" s="85" t="e">
        <f>+'SCC X Ano = FNC'!G191/'SCC X Ano = FNC'!G157-1</f>
        <v>#DIV/0!</v>
      </c>
      <c r="H156" s="85" t="e">
        <f>+'SCC X Ano = FNC'!H191/'SCC X Ano = FNC'!H157-1</f>
        <v>#DIV/0!</v>
      </c>
      <c r="I156" s="85" t="e">
        <f>+'SCC X Ano = FNC'!I191/'SCC X Ano = FNC'!I157-1</f>
        <v>#DIV/0!</v>
      </c>
      <c r="J156" s="85" t="e">
        <f>+'SCC X Ano = FNC'!J191/'SCC X Ano = FNC'!J157-1</f>
        <v>#DIV/0!</v>
      </c>
      <c r="K156" s="85" t="e">
        <f>+'SCC X Ano = FNC'!K191/'SCC X Ano = FNC'!K157-1</f>
        <v>#DIV/0!</v>
      </c>
    </row>
    <row r="157" spans="1:11" x14ac:dyDescent="0.25">
      <c r="A157" s="69" t="s">
        <v>30</v>
      </c>
      <c r="B157" s="85" t="e">
        <f>+'SCC X Ano = FNC'!B192/'SCC X Ano = FNC'!B158-1</f>
        <v>#DIV/0!</v>
      </c>
      <c r="C157" s="85" t="e">
        <f>+'SCC X Ano = FNC'!C192/'SCC X Ano = FNC'!C158-1</f>
        <v>#DIV/0!</v>
      </c>
      <c r="D157" s="85">
        <f>+'SCC X Ano = FNC'!D192/'SCC X Ano = FNC'!D158-1</f>
        <v>0.88966983672268407</v>
      </c>
      <c r="E157" s="85" t="e">
        <f>+'SCC X Ano = FNC'!E192/'SCC X Ano = FNC'!E158-1</f>
        <v>#DIV/0!</v>
      </c>
      <c r="F157" s="85" t="e">
        <f>+'SCC X Ano = FNC'!F192/'SCC X Ano = FNC'!F158-1</f>
        <v>#DIV/0!</v>
      </c>
      <c r="G157" s="85" t="e">
        <f>+'SCC X Ano = FNC'!G192/'SCC X Ano = FNC'!G158-1</f>
        <v>#DIV/0!</v>
      </c>
      <c r="H157" s="85" t="e">
        <f>+'SCC X Ano = FNC'!H192/'SCC X Ano = FNC'!H158-1</f>
        <v>#DIV/0!</v>
      </c>
      <c r="I157" s="85" t="e">
        <f>+'SCC X Ano = FNC'!I192/'SCC X Ano = FNC'!I158-1</f>
        <v>#DIV/0!</v>
      </c>
      <c r="J157" s="85" t="e">
        <f>+'SCC X Ano = FNC'!J192/'SCC X Ano = FNC'!J158-1</f>
        <v>#DIV/0!</v>
      </c>
      <c r="K157" s="85" t="e">
        <f>+'SCC X Ano = FNC'!K192/'SCC X Ano = FNC'!K158-1</f>
        <v>#DIV/0!</v>
      </c>
    </row>
    <row r="158" spans="1:11" x14ac:dyDescent="0.25">
      <c r="A158" s="69" t="s">
        <v>31</v>
      </c>
      <c r="B158" s="85" t="e">
        <f>+'SCC X Ano = FNC'!B193/'SCC X Ano = FNC'!B159-1</f>
        <v>#DIV/0!</v>
      </c>
      <c r="C158" s="85" t="e">
        <f>+'SCC X Ano = FNC'!C193/'SCC X Ano = FNC'!C159-1</f>
        <v>#DIV/0!</v>
      </c>
      <c r="D158" s="85" t="e">
        <f>+'SCC X Ano = FNC'!D193/'SCC X Ano = FNC'!D159-1</f>
        <v>#DIV/0!</v>
      </c>
      <c r="E158" s="85" t="e">
        <f>+'SCC X Ano = FNC'!E193/'SCC X Ano = FNC'!E159-1</f>
        <v>#DIV/0!</v>
      </c>
      <c r="F158" s="85" t="e">
        <f>+'SCC X Ano = FNC'!F193/'SCC X Ano = FNC'!F159-1</f>
        <v>#DIV/0!</v>
      </c>
      <c r="G158" s="85" t="e">
        <f>+'SCC X Ano = FNC'!G193/'SCC X Ano = FNC'!G159-1</f>
        <v>#DIV/0!</v>
      </c>
      <c r="H158" s="85" t="e">
        <f>+'SCC X Ano = FNC'!H193/'SCC X Ano = FNC'!H159-1</f>
        <v>#DIV/0!</v>
      </c>
      <c r="I158" s="85" t="e">
        <f>+'SCC X Ano = FNC'!I193/'SCC X Ano = FNC'!I159-1</f>
        <v>#DIV/0!</v>
      </c>
      <c r="J158" s="85" t="e">
        <f>+'SCC X Ano = FNC'!J193/'SCC X Ano = FNC'!J159-1</f>
        <v>#DIV/0!</v>
      </c>
      <c r="K158" s="85" t="e">
        <f>+'SCC X Ano = FNC'!K193/'SCC X Ano = FNC'!K159-1</f>
        <v>#DIV/0!</v>
      </c>
    </row>
    <row r="159" spans="1:11" x14ac:dyDescent="0.25">
      <c r="A159" s="69" t="s">
        <v>32</v>
      </c>
      <c r="B159" s="85" t="e">
        <f>+'SCC X Ano = FNC'!B194/'SCC X Ano = FNC'!B160-1</f>
        <v>#DIV/0!</v>
      </c>
      <c r="C159" s="85">
        <f>+'SCC X Ano = FNC'!C194/'SCC X Ano = FNC'!C160-1</f>
        <v>4.5278759280397294</v>
      </c>
      <c r="D159" s="85" t="e">
        <f>+'SCC X Ano = FNC'!D194/'SCC X Ano = FNC'!D160-1</f>
        <v>#DIV/0!</v>
      </c>
      <c r="E159" s="85" t="e">
        <f>+'SCC X Ano = FNC'!E194/'SCC X Ano = FNC'!E160-1</f>
        <v>#DIV/0!</v>
      </c>
      <c r="F159" s="85" t="e">
        <f>+'SCC X Ano = FNC'!F194/'SCC X Ano = FNC'!F160-1</f>
        <v>#DIV/0!</v>
      </c>
      <c r="G159" s="85" t="e">
        <f>+'SCC X Ano = FNC'!G194/'SCC X Ano = FNC'!G160-1</f>
        <v>#DIV/0!</v>
      </c>
      <c r="H159" s="85" t="e">
        <f>+'SCC X Ano = FNC'!H194/'SCC X Ano = FNC'!H160-1</f>
        <v>#DIV/0!</v>
      </c>
      <c r="I159" s="85" t="e">
        <f>+'SCC X Ano = FNC'!I194/'SCC X Ano = FNC'!I160-1</f>
        <v>#DIV/0!</v>
      </c>
      <c r="J159" s="85" t="e">
        <f>+'SCC X Ano = FNC'!J194/'SCC X Ano = FNC'!J160-1</f>
        <v>#DIV/0!</v>
      </c>
      <c r="K159" s="85" t="e">
        <f>+'SCC X Ano = FNC'!K194/'SCC X Ano = FNC'!K160-1</f>
        <v>#DIV/0!</v>
      </c>
    </row>
    <row r="160" spans="1:11" x14ac:dyDescent="0.25">
      <c r="A160" s="69" t="s">
        <v>33</v>
      </c>
      <c r="B160" s="85" t="e">
        <f>+'SCC X Ano = FNC'!B195/'SCC X Ano = FNC'!B161-1</f>
        <v>#DIV/0!</v>
      </c>
      <c r="C160" s="85">
        <f>+'SCC X Ano = FNC'!C195/'SCC X Ano = FNC'!C161-1</f>
        <v>-0.97071110310217901</v>
      </c>
      <c r="D160" s="85" t="e">
        <f>+'SCC X Ano = FNC'!D195/'SCC X Ano = FNC'!D161-1</f>
        <v>#DIV/0!</v>
      </c>
      <c r="E160" s="85" t="e">
        <f>+'SCC X Ano = FNC'!E195/'SCC X Ano = FNC'!E161-1</f>
        <v>#DIV/0!</v>
      </c>
      <c r="F160" s="85" t="e">
        <f>+'SCC X Ano = FNC'!F195/'SCC X Ano = FNC'!F161-1</f>
        <v>#DIV/0!</v>
      </c>
      <c r="G160" s="85" t="e">
        <f>+'SCC X Ano = FNC'!G195/'SCC X Ano = FNC'!G161-1</f>
        <v>#DIV/0!</v>
      </c>
      <c r="H160" s="85" t="e">
        <f>+'SCC X Ano = FNC'!H195/'SCC X Ano = FNC'!H161-1</f>
        <v>#DIV/0!</v>
      </c>
      <c r="I160" s="85" t="e">
        <f>+'SCC X Ano = FNC'!I195/'SCC X Ano = FNC'!I161-1</f>
        <v>#DIV/0!</v>
      </c>
      <c r="J160" s="85" t="e">
        <f>+'SCC X Ano = FNC'!J195/'SCC X Ano = FNC'!J161-1</f>
        <v>#DIV/0!</v>
      </c>
      <c r="K160" s="85" t="e">
        <f>+'SCC X Ano = FNC'!K195/'SCC X Ano = FNC'!K161-1</f>
        <v>#DIV/0!</v>
      </c>
    </row>
    <row r="161" spans="1:11" x14ac:dyDescent="0.25">
      <c r="A161" s="69" t="s">
        <v>34</v>
      </c>
      <c r="B161" s="85" t="e">
        <f>+'SCC X Ano = FNC'!B196/'SCC X Ano = FNC'!B162-1</f>
        <v>#DIV/0!</v>
      </c>
      <c r="C161" s="85">
        <f>+'SCC X Ano = FNC'!C196/'SCC X Ano = FNC'!C162-1</f>
        <v>-1</v>
      </c>
      <c r="D161" s="85" t="e">
        <f>+'SCC X Ano = FNC'!D196/'SCC X Ano = FNC'!D162-1</f>
        <v>#DIV/0!</v>
      </c>
      <c r="E161" s="85" t="e">
        <f>+'SCC X Ano = FNC'!E196/'SCC X Ano = FNC'!E162-1</f>
        <v>#DIV/0!</v>
      </c>
      <c r="F161" s="85" t="e">
        <f>+'SCC X Ano = FNC'!F196/'SCC X Ano = FNC'!F162-1</f>
        <v>#DIV/0!</v>
      </c>
      <c r="G161" s="85" t="e">
        <f>+'SCC X Ano = FNC'!G196/'SCC X Ano = FNC'!G162-1</f>
        <v>#DIV/0!</v>
      </c>
      <c r="H161" s="85" t="e">
        <f>+'SCC X Ano = FNC'!H196/'SCC X Ano = FNC'!H162-1</f>
        <v>#DIV/0!</v>
      </c>
      <c r="I161" s="85" t="e">
        <f>+'SCC X Ano = FNC'!I196/'SCC X Ano = FNC'!I162-1</f>
        <v>#DIV/0!</v>
      </c>
      <c r="J161" s="85" t="e">
        <f>+'SCC X Ano = FNC'!J196/'SCC X Ano = FNC'!J162-1</f>
        <v>#DIV/0!</v>
      </c>
      <c r="K161" s="85" t="e">
        <f>+'SCC X Ano = FNC'!K196/'SCC X Ano = FNC'!K162-1</f>
        <v>#DIV/0!</v>
      </c>
    </row>
    <row r="162" spans="1:11" x14ac:dyDescent="0.25">
      <c r="A162" s="69" t="s">
        <v>35</v>
      </c>
      <c r="B162" s="85" t="e">
        <f>+'SCC X Ano = FNC'!B197/'SCC X Ano = FNC'!B163-1</f>
        <v>#DIV/0!</v>
      </c>
      <c r="C162" s="85">
        <f>+'SCC X Ano = FNC'!C197/'SCC X Ano = FNC'!C163-1</f>
        <v>-0.97186093678037866</v>
      </c>
      <c r="D162" s="85">
        <f>+'SCC X Ano = FNC'!D197/'SCC X Ano = FNC'!D163-1</f>
        <v>-0.69521454246408321</v>
      </c>
      <c r="E162" s="85" t="e">
        <f>+'SCC X Ano = FNC'!E197/'SCC X Ano = FNC'!E163-1</f>
        <v>#DIV/0!</v>
      </c>
      <c r="F162" s="85" t="e">
        <f>+'SCC X Ano = FNC'!F197/'SCC X Ano = FNC'!F163-1</f>
        <v>#DIV/0!</v>
      </c>
      <c r="G162" s="85" t="e">
        <f>+'SCC X Ano = FNC'!G197/'SCC X Ano = FNC'!G163-1</f>
        <v>#DIV/0!</v>
      </c>
      <c r="H162" s="85" t="e">
        <f>+'SCC X Ano = FNC'!H197/'SCC X Ano = FNC'!H163-1</f>
        <v>#DIV/0!</v>
      </c>
      <c r="I162" s="85" t="e">
        <f>+'SCC X Ano = FNC'!I197/'SCC X Ano = FNC'!I163-1</f>
        <v>#DIV/0!</v>
      </c>
      <c r="J162" s="85" t="e">
        <f>+'SCC X Ano = FNC'!J197/'SCC X Ano = FNC'!J163-1</f>
        <v>#DIV/0!</v>
      </c>
      <c r="K162" s="85" t="e">
        <f>+'SCC X Ano = FNC'!K197/'SCC X Ano = FNC'!K163-1</f>
        <v>#DIV/0!</v>
      </c>
    </row>
    <row r="163" spans="1:11" x14ac:dyDescent="0.25">
      <c r="A163" s="69" t="s">
        <v>36</v>
      </c>
      <c r="B163" s="85" t="e">
        <f>+'SCC X Ano = FNC'!B198/'SCC X Ano = FNC'!B164-1</f>
        <v>#DIV/0!</v>
      </c>
      <c r="C163" s="85">
        <f>+'SCC X Ano = FNC'!C198/'SCC X Ano = FNC'!C164-1</f>
        <v>-1</v>
      </c>
      <c r="D163" s="85" t="e">
        <f>+'SCC X Ano = FNC'!D198/'SCC X Ano = FNC'!D164-1</f>
        <v>#DIV/0!</v>
      </c>
      <c r="E163" s="85" t="e">
        <f>+'SCC X Ano = FNC'!E198/'SCC X Ano = FNC'!E164-1</f>
        <v>#DIV/0!</v>
      </c>
      <c r="F163" s="85" t="e">
        <f>+'SCC X Ano = FNC'!F198/'SCC X Ano = FNC'!F164-1</f>
        <v>#DIV/0!</v>
      </c>
      <c r="G163" s="85" t="e">
        <f>+'SCC X Ano = FNC'!G198/'SCC X Ano = FNC'!G164-1</f>
        <v>#DIV/0!</v>
      </c>
      <c r="H163" s="85" t="e">
        <f>+'SCC X Ano = FNC'!H198/'SCC X Ano = FNC'!H164-1</f>
        <v>#DIV/0!</v>
      </c>
      <c r="I163" s="85" t="e">
        <f>+'SCC X Ano = FNC'!I198/'SCC X Ano = FNC'!I164-1</f>
        <v>#DIV/0!</v>
      </c>
      <c r="J163" s="85" t="e">
        <f>+'SCC X Ano = FNC'!J198/'SCC X Ano = FNC'!J164-1</f>
        <v>#DIV/0!</v>
      </c>
      <c r="K163" s="85" t="e">
        <f>+'SCC X Ano = FNC'!K198/'SCC X Ano = FNC'!K164-1</f>
        <v>#DIV/0!</v>
      </c>
    </row>
    <row r="164" spans="1:11" x14ac:dyDescent="0.25">
      <c r="A164" s="69" t="s">
        <v>37</v>
      </c>
      <c r="B164" s="85" t="e">
        <f>+'SCC X Ano = FNC'!B199/'SCC X Ano = FNC'!B165-1</f>
        <v>#DIV/0!</v>
      </c>
      <c r="C164" s="85" t="e">
        <f>+'SCC X Ano = FNC'!C199/'SCC X Ano = FNC'!C165-1</f>
        <v>#DIV/0!</v>
      </c>
      <c r="D164" s="85" t="e">
        <f>+'SCC X Ano = FNC'!D199/'SCC X Ano = FNC'!D165-1</f>
        <v>#DIV/0!</v>
      </c>
      <c r="E164" s="85" t="e">
        <f>+'SCC X Ano = FNC'!E199/'SCC X Ano = FNC'!E165-1</f>
        <v>#DIV/0!</v>
      </c>
      <c r="F164" s="85" t="e">
        <f>+'SCC X Ano = FNC'!F199/'SCC X Ano = FNC'!F165-1</f>
        <v>#DIV/0!</v>
      </c>
      <c r="G164" s="85" t="e">
        <f>+'SCC X Ano = FNC'!G199/'SCC X Ano = FNC'!G165-1</f>
        <v>#DIV/0!</v>
      </c>
      <c r="H164" s="85" t="e">
        <f>+'SCC X Ano = FNC'!H199/'SCC X Ano = FNC'!H165-1</f>
        <v>#DIV/0!</v>
      </c>
      <c r="I164" s="85" t="e">
        <f>+'SCC X Ano = FNC'!I199/'SCC X Ano = FNC'!I165-1</f>
        <v>#DIV/0!</v>
      </c>
      <c r="J164" s="85" t="e">
        <f>+'SCC X Ano = FNC'!J199/'SCC X Ano = FNC'!J165-1</f>
        <v>#DIV/0!</v>
      </c>
      <c r="K164" s="85" t="e">
        <f>+'SCC X Ano = FNC'!K199/'SCC X Ano = FNC'!K165-1</f>
        <v>#DIV/0!</v>
      </c>
    </row>
    <row r="165" spans="1:11" x14ac:dyDescent="0.25">
      <c r="A165" s="69" t="s">
        <v>38</v>
      </c>
      <c r="B165" s="85" t="e">
        <f>+'SCC X Ano = FNC'!B200/'SCC X Ano = FNC'!B166-1</f>
        <v>#DIV/0!</v>
      </c>
      <c r="C165" s="85" t="e">
        <f>+'SCC X Ano = FNC'!C200/'SCC X Ano = FNC'!C166-1</f>
        <v>#DIV/0!</v>
      </c>
      <c r="D165" s="85" t="e">
        <f>+'SCC X Ano = FNC'!D200/'SCC X Ano = FNC'!D166-1</f>
        <v>#DIV/0!</v>
      </c>
      <c r="E165" s="85" t="e">
        <f>+'SCC X Ano = FNC'!E200/'SCC X Ano = FNC'!E166-1</f>
        <v>#DIV/0!</v>
      </c>
      <c r="F165" s="85" t="e">
        <f>+'SCC X Ano = FNC'!F200/'SCC X Ano = FNC'!F166-1</f>
        <v>#DIV/0!</v>
      </c>
      <c r="G165" s="85" t="e">
        <f>+'SCC X Ano = FNC'!G200/'SCC X Ano = FNC'!G166-1</f>
        <v>#DIV/0!</v>
      </c>
      <c r="H165" s="85" t="e">
        <f>+'SCC X Ano = FNC'!H200/'SCC X Ano = FNC'!H166-1</f>
        <v>#DIV/0!</v>
      </c>
      <c r="I165" s="85" t="e">
        <f>+'SCC X Ano = FNC'!I200/'SCC X Ano = FNC'!I166-1</f>
        <v>#DIV/0!</v>
      </c>
      <c r="J165" s="85" t="e">
        <f>+'SCC X Ano = FNC'!J200/'SCC X Ano = FNC'!J166-1</f>
        <v>#DIV/0!</v>
      </c>
      <c r="K165" s="85" t="e">
        <f>+'SCC X Ano = FNC'!K200/'SCC X Ano = FNC'!K166-1</f>
        <v>#DIV/0!</v>
      </c>
    </row>
    <row r="166" spans="1:11" x14ac:dyDescent="0.25">
      <c r="A166" s="69" t="s">
        <v>39</v>
      </c>
      <c r="B166" s="85" t="e">
        <f>+'SCC X Ano = FNC'!B201/'SCC X Ano = FNC'!B167-1</f>
        <v>#DIV/0!</v>
      </c>
      <c r="C166" s="85" t="e">
        <f>+'SCC X Ano = FNC'!C201/'SCC X Ano = FNC'!C167-1</f>
        <v>#DIV/0!</v>
      </c>
      <c r="D166" s="85" t="e">
        <f>+'SCC X Ano = FNC'!D201/'SCC X Ano = FNC'!D167-1</f>
        <v>#DIV/0!</v>
      </c>
      <c r="E166" s="85" t="e">
        <f>+'SCC X Ano = FNC'!E201/'SCC X Ano = FNC'!E167-1</f>
        <v>#DIV/0!</v>
      </c>
      <c r="F166" s="85" t="e">
        <f>+'SCC X Ano = FNC'!F201/'SCC X Ano = FNC'!F167-1</f>
        <v>#DIV/0!</v>
      </c>
      <c r="G166" s="85" t="e">
        <f>+'SCC X Ano = FNC'!G201/'SCC X Ano = FNC'!G167-1</f>
        <v>#DIV/0!</v>
      </c>
      <c r="H166" s="85" t="e">
        <f>+'SCC X Ano = FNC'!H201/'SCC X Ano = FNC'!H167-1</f>
        <v>#DIV/0!</v>
      </c>
      <c r="I166" s="85" t="e">
        <f>+'SCC X Ano = FNC'!I201/'SCC X Ano = FNC'!I167-1</f>
        <v>#DIV/0!</v>
      </c>
      <c r="J166" s="85" t="e">
        <f>+'SCC X Ano = FNC'!J201/'SCC X Ano = FNC'!J167-1</f>
        <v>#DIV/0!</v>
      </c>
      <c r="K166" s="85" t="e">
        <f>+'SCC X Ano = FNC'!K201/'SCC X Ano = FNC'!K167-1</f>
        <v>#DIV/0!</v>
      </c>
    </row>
    <row r="167" spans="1:11" x14ac:dyDescent="0.25">
      <c r="A167" s="69" t="s">
        <v>40</v>
      </c>
      <c r="B167" s="85" t="e">
        <f>+'SCC X Ano = FNC'!B202/'SCC X Ano = FNC'!B168-1</f>
        <v>#DIV/0!</v>
      </c>
      <c r="C167" s="85">
        <f>+'SCC X Ano = FNC'!C202/'SCC X Ano = FNC'!C168-1</f>
        <v>-0.62096851440224921</v>
      </c>
      <c r="D167" s="85">
        <f>+'SCC X Ano = FNC'!D202/'SCC X Ano = FNC'!D168-1</f>
        <v>1.286953333764429</v>
      </c>
      <c r="E167" s="85" t="e">
        <f>+'SCC X Ano = FNC'!E202/'SCC X Ano = FNC'!E168-1</f>
        <v>#DIV/0!</v>
      </c>
      <c r="F167" s="85" t="e">
        <f>+'SCC X Ano = FNC'!F202/'SCC X Ano = FNC'!F168-1</f>
        <v>#DIV/0!</v>
      </c>
      <c r="G167" s="85" t="e">
        <f>+'SCC X Ano = FNC'!G202/'SCC X Ano = FNC'!G168-1</f>
        <v>#DIV/0!</v>
      </c>
      <c r="H167" s="85" t="e">
        <f>+'SCC X Ano = FNC'!H202/'SCC X Ano = FNC'!H168-1</f>
        <v>#DIV/0!</v>
      </c>
      <c r="I167" s="85" t="e">
        <f>+'SCC X Ano = FNC'!I202/'SCC X Ano = FNC'!I168-1</f>
        <v>#DIV/0!</v>
      </c>
      <c r="J167" s="85" t="e">
        <f>+'SCC X Ano = FNC'!J202/'SCC X Ano = FNC'!J168-1</f>
        <v>#DIV/0!</v>
      </c>
      <c r="K167" s="85" t="e">
        <f>+'SCC X Ano = FNC'!K202/'SCC X Ano = FNC'!K168-1</f>
        <v>#DIV/0!</v>
      </c>
    </row>
    <row r="168" spans="1:11" x14ac:dyDescent="0.25">
      <c r="A168" s="69"/>
      <c r="B168" s="7"/>
      <c r="C168" s="7"/>
      <c r="D168" s="7"/>
      <c r="E168" s="7"/>
      <c r="F168" s="7"/>
      <c r="G168" s="7"/>
      <c r="H168" s="7"/>
      <c r="I168" s="7"/>
      <c r="J168" s="7"/>
      <c r="K168" s="7"/>
    </row>
    <row r="169" spans="1:11" x14ac:dyDescent="0.25">
      <c r="A169" s="69"/>
      <c r="B169" s="7"/>
      <c r="C169" s="7"/>
      <c r="D169" s="7"/>
      <c r="E169" s="7"/>
      <c r="F169" s="7"/>
      <c r="G169" s="7"/>
      <c r="H169" s="7"/>
      <c r="I169" s="7"/>
      <c r="J169" s="7"/>
      <c r="K169" s="7"/>
    </row>
    <row r="170" spans="1:11" x14ac:dyDescent="0.25">
      <c r="B170" s="74"/>
      <c r="C170" s="74"/>
      <c r="D170" s="74"/>
      <c r="E170" s="74"/>
      <c r="F170" s="74"/>
      <c r="G170" s="74"/>
      <c r="H170" s="74"/>
      <c r="I170" s="74"/>
      <c r="J170" s="74"/>
      <c r="K170" s="74"/>
    </row>
    <row r="171" spans="1:11" x14ac:dyDescent="0.25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</row>
    <row r="172" spans="1:11" x14ac:dyDescent="0.25">
      <c r="A172" s="69"/>
      <c r="B172" s="18">
        <v>2013</v>
      </c>
      <c r="C172" s="18">
        <v>2013</v>
      </c>
      <c r="D172" s="18">
        <v>2013</v>
      </c>
      <c r="E172" s="18">
        <v>2013</v>
      </c>
      <c r="F172" s="18">
        <v>2013</v>
      </c>
      <c r="G172" s="18">
        <v>2013</v>
      </c>
      <c r="H172" s="18">
        <v>2013</v>
      </c>
      <c r="I172" s="18">
        <v>2013</v>
      </c>
      <c r="J172" s="18">
        <v>2013</v>
      </c>
      <c r="K172" s="18">
        <v>2013</v>
      </c>
    </row>
    <row r="173" spans="1:11" x14ac:dyDescent="0.25">
      <c r="A173" s="69"/>
      <c r="B173" s="69" t="s">
        <v>2</v>
      </c>
      <c r="C173" s="69" t="s">
        <v>3</v>
      </c>
      <c r="D173" s="69" t="s">
        <v>4</v>
      </c>
      <c r="E173" s="69" t="s">
        <v>5</v>
      </c>
      <c r="F173" s="69" t="s">
        <v>6</v>
      </c>
      <c r="G173" s="69" t="s">
        <v>7</v>
      </c>
      <c r="H173" s="69" t="s">
        <v>8</v>
      </c>
      <c r="I173" s="69" t="s">
        <v>9</v>
      </c>
      <c r="J173" s="69" t="s">
        <v>10</v>
      </c>
      <c r="K173" s="69" t="s">
        <v>11</v>
      </c>
    </row>
    <row r="174" spans="1:11" x14ac:dyDescent="0.25">
      <c r="A174" s="69" t="s">
        <v>13</v>
      </c>
      <c r="B174" s="85" t="e">
        <f>+'SCC X Ano = FNC'!B209/'SCC X Ano = FNC'!B175-1</f>
        <v>#DIV/0!</v>
      </c>
      <c r="C174" s="85">
        <f>+'SCC X Ano = FNC'!C209/'SCC X Ano = FNC'!C175-1</f>
        <v>-1</v>
      </c>
      <c r="D174" s="85" t="e">
        <f>+'SCC X Ano = FNC'!D209/'SCC X Ano = FNC'!D175-1</f>
        <v>#DIV/0!</v>
      </c>
      <c r="E174" s="85" t="e">
        <f>+'SCC X Ano = FNC'!E209/'SCC X Ano = FNC'!E175-1</f>
        <v>#DIV/0!</v>
      </c>
      <c r="F174" s="85" t="e">
        <f>+'SCC X Ano = FNC'!F209/'SCC X Ano = FNC'!F175-1</f>
        <v>#DIV/0!</v>
      </c>
      <c r="G174" s="85" t="e">
        <f>+'SCC X Ano = FNC'!G209/'SCC X Ano = FNC'!G175-1</f>
        <v>#DIV/0!</v>
      </c>
      <c r="H174" s="85" t="e">
        <f>+'SCC X Ano = FNC'!H209/'SCC X Ano = FNC'!H175-1</f>
        <v>#DIV/0!</v>
      </c>
      <c r="I174" s="85" t="e">
        <f>+'SCC X Ano = FNC'!I209/'SCC X Ano = FNC'!I175-1</f>
        <v>#DIV/0!</v>
      </c>
      <c r="J174" s="85" t="e">
        <f>+'SCC X Ano = FNC'!J209/'SCC X Ano = FNC'!J175-1</f>
        <v>#DIV/0!</v>
      </c>
      <c r="K174" s="85" t="e">
        <f>+'SCC X Ano = FNC'!K209/'SCC X Ano = FNC'!K175-1</f>
        <v>#DIV/0!</v>
      </c>
    </row>
    <row r="175" spans="1:11" x14ac:dyDescent="0.25">
      <c r="A175" s="69" t="s">
        <v>14</v>
      </c>
      <c r="B175" s="85" t="e">
        <f>+'SCC X Ano = FNC'!B210/'SCC X Ano = FNC'!B176-1</f>
        <v>#DIV/0!</v>
      </c>
      <c r="C175" s="85" t="e">
        <f>+'SCC X Ano = FNC'!C210/'SCC X Ano = FNC'!C176-1</f>
        <v>#DIV/0!</v>
      </c>
      <c r="D175" s="85" t="e">
        <f>+'SCC X Ano = FNC'!D210/'SCC X Ano = FNC'!D176-1</f>
        <v>#DIV/0!</v>
      </c>
      <c r="E175" s="85" t="e">
        <f>+'SCC X Ano = FNC'!E210/'SCC X Ano = FNC'!E176-1</f>
        <v>#DIV/0!</v>
      </c>
      <c r="F175" s="85" t="e">
        <f>+'SCC X Ano = FNC'!F210/'SCC X Ano = FNC'!F176-1</f>
        <v>#DIV/0!</v>
      </c>
      <c r="G175" s="85" t="e">
        <f>+'SCC X Ano = FNC'!G210/'SCC X Ano = FNC'!G176-1</f>
        <v>#DIV/0!</v>
      </c>
      <c r="H175" s="85" t="e">
        <f>+'SCC X Ano = FNC'!H210/'SCC X Ano = FNC'!H176-1</f>
        <v>#DIV/0!</v>
      </c>
      <c r="I175" s="85" t="e">
        <f>+'SCC X Ano = FNC'!I210/'SCC X Ano = FNC'!I176-1</f>
        <v>#DIV/0!</v>
      </c>
      <c r="J175" s="85" t="e">
        <f>+'SCC X Ano = FNC'!J210/'SCC X Ano = FNC'!J176-1</f>
        <v>#DIV/0!</v>
      </c>
      <c r="K175" s="85" t="e">
        <f>+'SCC X Ano = FNC'!K210/'SCC X Ano = FNC'!K176-1</f>
        <v>#DIV/0!</v>
      </c>
    </row>
    <row r="176" spans="1:11" x14ac:dyDescent="0.25">
      <c r="A176" s="69" t="s">
        <v>15</v>
      </c>
      <c r="B176" s="85" t="e">
        <f>+'SCC X Ano = FNC'!B211/'SCC X Ano = FNC'!B177-1</f>
        <v>#DIV/0!</v>
      </c>
      <c r="C176" s="85" t="e">
        <f>+'SCC X Ano = FNC'!C211/'SCC X Ano = FNC'!C177-1</f>
        <v>#DIV/0!</v>
      </c>
      <c r="D176" s="85" t="e">
        <f>+'SCC X Ano = FNC'!D211/'SCC X Ano = FNC'!D177-1</f>
        <v>#DIV/0!</v>
      </c>
      <c r="E176" s="85" t="e">
        <f>+'SCC X Ano = FNC'!E211/'SCC X Ano = FNC'!E177-1</f>
        <v>#DIV/0!</v>
      </c>
      <c r="F176" s="85" t="e">
        <f>+'SCC X Ano = FNC'!F211/'SCC X Ano = FNC'!F177-1</f>
        <v>#DIV/0!</v>
      </c>
      <c r="G176" s="85" t="e">
        <f>+'SCC X Ano = FNC'!G211/'SCC X Ano = FNC'!G177-1</f>
        <v>#DIV/0!</v>
      </c>
      <c r="H176" s="85" t="e">
        <f>+'SCC X Ano = FNC'!H211/'SCC X Ano = FNC'!H177-1</f>
        <v>#DIV/0!</v>
      </c>
      <c r="I176" s="85" t="e">
        <f>+'SCC X Ano = FNC'!I211/'SCC X Ano = FNC'!I177-1</f>
        <v>#DIV/0!</v>
      </c>
      <c r="J176" s="85" t="e">
        <f>+'SCC X Ano = FNC'!J211/'SCC X Ano = FNC'!J177-1</f>
        <v>#DIV/0!</v>
      </c>
      <c r="K176" s="85" t="e">
        <f>+'SCC X Ano = FNC'!K211/'SCC X Ano = FNC'!K177-1</f>
        <v>#DIV/0!</v>
      </c>
    </row>
    <row r="177" spans="1:11" x14ac:dyDescent="0.25">
      <c r="A177" s="69" t="s">
        <v>16</v>
      </c>
      <c r="B177" s="85" t="e">
        <f>+'SCC X Ano = FNC'!B212/'SCC X Ano = FNC'!B178-1</f>
        <v>#DIV/0!</v>
      </c>
      <c r="C177" s="85" t="e">
        <f>+'SCC X Ano = FNC'!C212/'SCC X Ano = FNC'!C178-1</f>
        <v>#DIV/0!</v>
      </c>
      <c r="D177" s="85" t="e">
        <f>+'SCC X Ano = FNC'!D212/'SCC X Ano = FNC'!D178-1</f>
        <v>#DIV/0!</v>
      </c>
      <c r="E177" s="85" t="e">
        <f>+'SCC X Ano = FNC'!E212/'SCC X Ano = FNC'!E178-1</f>
        <v>#DIV/0!</v>
      </c>
      <c r="F177" s="85" t="e">
        <f>+'SCC X Ano = FNC'!F212/'SCC X Ano = FNC'!F178-1</f>
        <v>#DIV/0!</v>
      </c>
      <c r="G177" s="85" t="e">
        <f>+'SCC X Ano = FNC'!G212/'SCC X Ano = FNC'!G178-1</f>
        <v>#DIV/0!</v>
      </c>
      <c r="H177" s="85" t="e">
        <f>+'SCC X Ano = FNC'!H212/'SCC X Ano = FNC'!H178-1</f>
        <v>#DIV/0!</v>
      </c>
      <c r="I177" s="85" t="e">
        <f>+'SCC X Ano = FNC'!I212/'SCC X Ano = FNC'!I178-1</f>
        <v>#DIV/0!</v>
      </c>
      <c r="J177" s="85" t="e">
        <f>+'SCC X Ano = FNC'!J212/'SCC X Ano = FNC'!J178-1</f>
        <v>#DIV/0!</v>
      </c>
      <c r="K177" s="85" t="e">
        <f>+'SCC X Ano = FNC'!K212/'SCC X Ano = FNC'!K178-1</f>
        <v>#DIV/0!</v>
      </c>
    </row>
    <row r="178" spans="1:11" x14ac:dyDescent="0.25">
      <c r="A178" s="69" t="s">
        <v>17</v>
      </c>
      <c r="B178" s="85" t="e">
        <f>+'SCC X Ano = FNC'!B213/'SCC X Ano = FNC'!B179-1</f>
        <v>#DIV/0!</v>
      </c>
      <c r="C178" s="85" t="e">
        <f>+'SCC X Ano = FNC'!C213/'SCC X Ano = FNC'!C179-1</f>
        <v>#DIV/0!</v>
      </c>
      <c r="D178" s="85">
        <f>+'SCC X Ano = FNC'!D213/'SCC X Ano = FNC'!D179-1</f>
        <v>-1</v>
      </c>
      <c r="E178" s="85" t="e">
        <f>+'SCC X Ano = FNC'!E213/'SCC X Ano = FNC'!E179-1</f>
        <v>#DIV/0!</v>
      </c>
      <c r="F178" s="85" t="e">
        <f>+'SCC X Ano = FNC'!F213/'SCC X Ano = FNC'!F179-1</f>
        <v>#DIV/0!</v>
      </c>
      <c r="G178" s="85" t="e">
        <f>+'SCC X Ano = FNC'!G213/'SCC X Ano = FNC'!G179-1</f>
        <v>#DIV/0!</v>
      </c>
      <c r="H178" s="85" t="e">
        <f>+'SCC X Ano = FNC'!H213/'SCC X Ano = FNC'!H179-1</f>
        <v>#DIV/0!</v>
      </c>
      <c r="I178" s="85" t="e">
        <f>+'SCC X Ano = FNC'!I213/'SCC X Ano = FNC'!I179-1</f>
        <v>#DIV/0!</v>
      </c>
      <c r="J178" s="85" t="e">
        <f>+'SCC X Ano = FNC'!J213/'SCC X Ano = FNC'!J179-1</f>
        <v>#DIV/0!</v>
      </c>
      <c r="K178" s="85" t="e">
        <f>+'SCC X Ano = FNC'!K213/'SCC X Ano = FNC'!K179-1</f>
        <v>#DIV/0!</v>
      </c>
    </row>
    <row r="179" spans="1:11" x14ac:dyDescent="0.25">
      <c r="A179" s="69" t="s">
        <v>18</v>
      </c>
      <c r="B179" s="85" t="e">
        <f>+'SCC X Ano = FNC'!B214/'SCC X Ano = FNC'!B180-1</f>
        <v>#DIV/0!</v>
      </c>
      <c r="C179" s="85" t="e">
        <f>+'SCC X Ano = FNC'!C214/'SCC X Ano = FNC'!C180-1</f>
        <v>#DIV/0!</v>
      </c>
      <c r="D179" s="85" t="e">
        <f>+'SCC X Ano = FNC'!D214/'SCC X Ano = FNC'!D180-1</f>
        <v>#DIV/0!</v>
      </c>
      <c r="E179" s="85" t="e">
        <f>+'SCC X Ano = FNC'!E214/'SCC X Ano = FNC'!E180-1</f>
        <v>#DIV/0!</v>
      </c>
      <c r="F179" s="85" t="e">
        <f>+'SCC X Ano = FNC'!F214/'SCC X Ano = FNC'!F180-1</f>
        <v>#DIV/0!</v>
      </c>
      <c r="G179" s="85" t="e">
        <f>+'SCC X Ano = FNC'!G214/'SCC X Ano = FNC'!G180-1</f>
        <v>#DIV/0!</v>
      </c>
      <c r="H179" s="85" t="e">
        <f>+'SCC X Ano = FNC'!H214/'SCC X Ano = FNC'!H180-1</f>
        <v>#DIV/0!</v>
      </c>
      <c r="I179" s="85" t="e">
        <f>+'SCC X Ano = FNC'!I214/'SCC X Ano = FNC'!I180-1</f>
        <v>#DIV/0!</v>
      </c>
      <c r="J179" s="85" t="e">
        <f>+'SCC X Ano = FNC'!J214/'SCC X Ano = FNC'!J180-1</f>
        <v>#DIV/0!</v>
      </c>
      <c r="K179" s="85" t="e">
        <f>+'SCC X Ano = FNC'!K214/'SCC X Ano = FNC'!K180-1</f>
        <v>#DIV/0!</v>
      </c>
    </row>
    <row r="180" spans="1:11" x14ac:dyDescent="0.25">
      <c r="A180" s="69" t="s">
        <v>19</v>
      </c>
      <c r="B180" s="85" t="e">
        <f>+'SCC X Ano = FNC'!B215/'SCC X Ano = FNC'!B181-1</f>
        <v>#DIV/0!</v>
      </c>
      <c r="C180" s="85" t="e">
        <f>+'SCC X Ano = FNC'!C215/'SCC X Ano = FNC'!C181-1</f>
        <v>#DIV/0!</v>
      </c>
      <c r="D180" s="85" t="e">
        <f>+'SCC X Ano = FNC'!D215/'SCC X Ano = FNC'!D181-1</f>
        <v>#DIV/0!</v>
      </c>
      <c r="E180" s="85" t="e">
        <f>+'SCC X Ano = FNC'!E215/'SCC X Ano = FNC'!E181-1</f>
        <v>#DIV/0!</v>
      </c>
      <c r="F180" s="85" t="e">
        <f>+'SCC X Ano = FNC'!F215/'SCC X Ano = FNC'!F181-1</f>
        <v>#DIV/0!</v>
      </c>
      <c r="G180" s="85" t="e">
        <f>+'SCC X Ano = FNC'!G215/'SCC X Ano = FNC'!G181-1</f>
        <v>#DIV/0!</v>
      </c>
      <c r="H180" s="85" t="e">
        <f>+'SCC X Ano = FNC'!H215/'SCC X Ano = FNC'!H181-1</f>
        <v>#DIV/0!</v>
      </c>
      <c r="I180" s="85" t="e">
        <f>+'SCC X Ano = FNC'!I215/'SCC X Ano = FNC'!I181-1</f>
        <v>#DIV/0!</v>
      </c>
      <c r="J180" s="85" t="e">
        <f>+'SCC X Ano = FNC'!J215/'SCC X Ano = FNC'!J181-1</f>
        <v>#DIV/0!</v>
      </c>
      <c r="K180" s="85" t="e">
        <f>+'SCC X Ano = FNC'!K215/'SCC X Ano = FNC'!K181-1</f>
        <v>#DIV/0!</v>
      </c>
    </row>
    <row r="181" spans="1:11" x14ac:dyDescent="0.25">
      <c r="A181" s="69" t="s">
        <v>20</v>
      </c>
      <c r="B181" s="85" t="e">
        <f>+'SCC X Ano = FNC'!B216/'SCC X Ano = FNC'!B182-1</f>
        <v>#DIV/0!</v>
      </c>
      <c r="C181" s="85" t="e">
        <f>+'SCC X Ano = FNC'!C216/'SCC X Ano = FNC'!C182-1</f>
        <v>#DIV/0!</v>
      </c>
      <c r="D181" s="85" t="e">
        <f>+'SCC X Ano = FNC'!D216/'SCC X Ano = FNC'!D182-1</f>
        <v>#DIV/0!</v>
      </c>
      <c r="E181" s="85" t="e">
        <f>+'SCC X Ano = FNC'!E216/'SCC X Ano = FNC'!E182-1</f>
        <v>#DIV/0!</v>
      </c>
      <c r="F181" s="85" t="e">
        <f>+'SCC X Ano = FNC'!F216/'SCC X Ano = FNC'!F182-1</f>
        <v>#DIV/0!</v>
      </c>
      <c r="G181" s="85" t="e">
        <f>+'SCC X Ano = FNC'!G216/'SCC X Ano = FNC'!G182-1</f>
        <v>#DIV/0!</v>
      </c>
      <c r="H181" s="85" t="e">
        <f>+'SCC X Ano = FNC'!H216/'SCC X Ano = FNC'!H182-1</f>
        <v>#DIV/0!</v>
      </c>
      <c r="I181" s="85" t="e">
        <f>+'SCC X Ano = FNC'!I216/'SCC X Ano = FNC'!I182-1</f>
        <v>#DIV/0!</v>
      </c>
      <c r="J181" s="85" t="e">
        <f>+'SCC X Ano = FNC'!J216/'SCC X Ano = FNC'!J182-1</f>
        <v>#DIV/0!</v>
      </c>
      <c r="K181" s="85" t="e">
        <f>+'SCC X Ano = FNC'!K216/'SCC X Ano = FNC'!K182-1</f>
        <v>#DIV/0!</v>
      </c>
    </row>
    <row r="182" spans="1:11" x14ac:dyDescent="0.25">
      <c r="A182" s="69" t="s">
        <v>21</v>
      </c>
      <c r="B182" s="85" t="e">
        <f>+'SCC X Ano = FNC'!B217/'SCC X Ano = FNC'!B183-1</f>
        <v>#DIV/0!</v>
      </c>
      <c r="C182" s="85" t="e">
        <f>+'SCC X Ano = FNC'!C217/'SCC X Ano = FNC'!C183-1</f>
        <v>#DIV/0!</v>
      </c>
      <c r="D182" s="85" t="e">
        <f>+'SCC X Ano = FNC'!D217/'SCC X Ano = FNC'!D183-1</f>
        <v>#DIV/0!</v>
      </c>
      <c r="E182" s="85" t="e">
        <f>+'SCC X Ano = FNC'!E217/'SCC X Ano = FNC'!E183-1</f>
        <v>#DIV/0!</v>
      </c>
      <c r="F182" s="85" t="e">
        <f>+'SCC X Ano = FNC'!F217/'SCC X Ano = FNC'!F183-1</f>
        <v>#DIV/0!</v>
      </c>
      <c r="G182" s="85" t="e">
        <f>+'SCC X Ano = FNC'!G217/'SCC X Ano = FNC'!G183-1</f>
        <v>#DIV/0!</v>
      </c>
      <c r="H182" s="85" t="e">
        <f>+'SCC X Ano = FNC'!H217/'SCC X Ano = FNC'!H183-1</f>
        <v>#DIV/0!</v>
      </c>
      <c r="I182" s="85" t="e">
        <f>+'SCC X Ano = FNC'!I217/'SCC X Ano = FNC'!I183-1</f>
        <v>#DIV/0!</v>
      </c>
      <c r="J182" s="85" t="e">
        <f>+'SCC X Ano = FNC'!J217/'SCC X Ano = FNC'!J183-1</f>
        <v>#DIV/0!</v>
      </c>
      <c r="K182" s="85" t="e">
        <f>+'SCC X Ano = FNC'!K217/'SCC X Ano = FNC'!K183-1</f>
        <v>#DIV/0!</v>
      </c>
    </row>
    <row r="183" spans="1:11" x14ac:dyDescent="0.25">
      <c r="A183" s="69" t="s">
        <v>22</v>
      </c>
      <c r="B183" s="85" t="e">
        <f>+'SCC X Ano = FNC'!B218/'SCC X Ano = FNC'!B184-1</f>
        <v>#DIV/0!</v>
      </c>
      <c r="C183" s="85" t="e">
        <f>+'SCC X Ano = FNC'!C218/'SCC X Ano = FNC'!C184-1</f>
        <v>#DIV/0!</v>
      </c>
      <c r="D183" s="85">
        <f>+'SCC X Ano = FNC'!D218/'SCC X Ano = FNC'!D184-1</f>
        <v>-1</v>
      </c>
      <c r="E183" s="85" t="e">
        <f>+'SCC X Ano = FNC'!E218/'SCC X Ano = FNC'!E184-1</f>
        <v>#DIV/0!</v>
      </c>
      <c r="F183" s="85" t="e">
        <f>+'SCC X Ano = FNC'!F218/'SCC X Ano = FNC'!F184-1</f>
        <v>#DIV/0!</v>
      </c>
      <c r="G183" s="85">
        <f>+'SCC X Ano = FNC'!G218/'SCC X Ano = FNC'!G184-1</f>
        <v>-1</v>
      </c>
      <c r="H183" s="85" t="e">
        <f>+'SCC X Ano = FNC'!H218/'SCC X Ano = FNC'!H184-1</f>
        <v>#DIV/0!</v>
      </c>
      <c r="I183" s="85" t="e">
        <f>+'SCC X Ano = FNC'!I218/'SCC X Ano = FNC'!I184-1</f>
        <v>#DIV/0!</v>
      </c>
      <c r="J183" s="85" t="e">
        <f>+'SCC X Ano = FNC'!J218/'SCC X Ano = FNC'!J184-1</f>
        <v>#DIV/0!</v>
      </c>
      <c r="K183" s="85" t="e">
        <f>+'SCC X Ano = FNC'!K218/'SCC X Ano = FNC'!K184-1</f>
        <v>#DIV/0!</v>
      </c>
    </row>
    <row r="184" spans="1:11" x14ac:dyDescent="0.25">
      <c r="A184" s="69" t="s">
        <v>23</v>
      </c>
      <c r="B184" s="85" t="e">
        <f>+'SCC X Ano = FNC'!B219/'SCC X Ano = FNC'!B185-1</f>
        <v>#DIV/0!</v>
      </c>
      <c r="C184" s="85" t="e">
        <f>+'SCC X Ano = FNC'!C219/'SCC X Ano = FNC'!C185-1</f>
        <v>#DIV/0!</v>
      </c>
      <c r="D184" s="85" t="e">
        <f>+'SCC X Ano = FNC'!D219/'SCC X Ano = FNC'!D185-1</f>
        <v>#DIV/0!</v>
      </c>
      <c r="E184" s="85" t="e">
        <f>+'SCC X Ano = FNC'!E219/'SCC X Ano = FNC'!E185-1</f>
        <v>#DIV/0!</v>
      </c>
      <c r="F184" s="85" t="e">
        <f>+'SCC X Ano = FNC'!F219/'SCC X Ano = FNC'!F185-1</f>
        <v>#DIV/0!</v>
      </c>
      <c r="G184" s="85" t="e">
        <f>+'SCC X Ano = FNC'!G219/'SCC X Ano = FNC'!G185-1</f>
        <v>#DIV/0!</v>
      </c>
      <c r="H184" s="85" t="e">
        <f>+'SCC X Ano = FNC'!H219/'SCC X Ano = FNC'!H185-1</f>
        <v>#DIV/0!</v>
      </c>
      <c r="I184" s="85" t="e">
        <f>+'SCC X Ano = FNC'!I219/'SCC X Ano = FNC'!I185-1</f>
        <v>#DIV/0!</v>
      </c>
      <c r="J184" s="85" t="e">
        <f>+'SCC X Ano = FNC'!J219/'SCC X Ano = FNC'!J185-1</f>
        <v>#DIV/0!</v>
      </c>
      <c r="K184" s="85" t="e">
        <f>+'SCC X Ano = FNC'!K219/'SCC X Ano = FNC'!K185-1</f>
        <v>#DIV/0!</v>
      </c>
    </row>
    <row r="185" spans="1:11" x14ac:dyDescent="0.25">
      <c r="A185" s="69" t="s">
        <v>24</v>
      </c>
      <c r="B185" s="85" t="e">
        <f>+'SCC X Ano = FNC'!B220/'SCC X Ano = FNC'!B186-1</f>
        <v>#DIV/0!</v>
      </c>
      <c r="C185" s="85" t="e">
        <f>+'SCC X Ano = FNC'!C220/'SCC X Ano = FNC'!C186-1</f>
        <v>#DIV/0!</v>
      </c>
      <c r="D185" s="85" t="e">
        <f>+'SCC X Ano = FNC'!D220/'SCC X Ano = FNC'!D186-1</f>
        <v>#DIV/0!</v>
      </c>
      <c r="E185" s="85" t="e">
        <f>+'SCC X Ano = FNC'!E220/'SCC X Ano = FNC'!E186-1</f>
        <v>#DIV/0!</v>
      </c>
      <c r="F185" s="85" t="e">
        <f>+'SCC X Ano = FNC'!F220/'SCC X Ano = FNC'!F186-1</f>
        <v>#DIV/0!</v>
      </c>
      <c r="G185" s="85" t="e">
        <f>+'SCC X Ano = FNC'!G220/'SCC X Ano = FNC'!G186-1</f>
        <v>#DIV/0!</v>
      </c>
      <c r="H185" s="85" t="e">
        <f>+'SCC X Ano = FNC'!H220/'SCC X Ano = FNC'!H186-1</f>
        <v>#DIV/0!</v>
      </c>
      <c r="I185" s="85" t="e">
        <f>+'SCC X Ano = FNC'!I220/'SCC X Ano = FNC'!I186-1</f>
        <v>#DIV/0!</v>
      </c>
      <c r="J185" s="85" t="e">
        <f>+'SCC X Ano = FNC'!J220/'SCC X Ano = FNC'!J186-1</f>
        <v>#DIV/0!</v>
      </c>
      <c r="K185" s="85" t="e">
        <f>+'SCC X Ano = FNC'!K220/'SCC X Ano = FNC'!K186-1</f>
        <v>#DIV/0!</v>
      </c>
    </row>
    <row r="186" spans="1:11" x14ac:dyDescent="0.25">
      <c r="A186" s="69" t="s">
        <v>25</v>
      </c>
      <c r="B186" s="85" t="e">
        <f>+'SCC X Ano = FNC'!B221/'SCC X Ano = FNC'!B187-1</f>
        <v>#DIV/0!</v>
      </c>
      <c r="C186" s="85">
        <f>+'SCC X Ano = FNC'!C221/'SCC X Ano = FNC'!C187-1</f>
        <v>-0.71733847729196754</v>
      </c>
      <c r="D186" s="85">
        <f>+'SCC X Ano = FNC'!D221/'SCC X Ano = FNC'!D187-1</f>
        <v>-1</v>
      </c>
      <c r="E186" s="85" t="e">
        <f>+'SCC X Ano = FNC'!E221/'SCC X Ano = FNC'!E187-1</f>
        <v>#DIV/0!</v>
      </c>
      <c r="F186" s="85" t="e">
        <f>+'SCC X Ano = FNC'!F221/'SCC X Ano = FNC'!F187-1</f>
        <v>#DIV/0!</v>
      </c>
      <c r="G186" s="85" t="e">
        <f>+'SCC X Ano = FNC'!G221/'SCC X Ano = FNC'!G187-1</f>
        <v>#DIV/0!</v>
      </c>
      <c r="H186" s="85" t="e">
        <f>+'SCC X Ano = FNC'!H221/'SCC X Ano = FNC'!H187-1</f>
        <v>#DIV/0!</v>
      </c>
      <c r="I186" s="85" t="e">
        <f>+'SCC X Ano = FNC'!I221/'SCC X Ano = FNC'!I187-1</f>
        <v>#DIV/0!</v>
      </c>
      <c r="J186" s="85" t="e">
        <f>+'SCC X Ano = FNC'!J221/'SCC X Ano = FNC'!J187-1</f>
        <v>#DIV/0!</v>
      </c>
      <c r="K186" s="85" t="e">
        <f>+'SCC X Ano = FNC'!K221/'SCC X Ano = FNC'!K187-1</f>
        <v>#DIV/0!</v>
      </c>
    </row>
    <row r="187" spans="1:11" x14ac:dyDescent="0.25">
      <c r="A187" s="69" t="s">
        <v>26</v>
      </c>
      <c r="B187" s="85" t="e">
        <f>+'SCC X Ano = FNC'!B222/'SCC X Ano = FNC'!B188-1</f>
        <v>#DIV/0!</v>
      </c>
      <c r="C187" s="85" t="e">
        <f>+'SCC X Ano = FNC'!C222/'SCC X Ano = FNC'!C188-1</f>
        <v>#DIV/0!</v>
      </c>
      <c r="D187" s="85" t="e">
        <f>+'SCC X Ano = FNC'!D222/'SCC X Ano = FNC'!D188-1</f>
        <v>#DIV/0!</v>
      </c>
      <c r="E187" s="85" t="e">
        <f>+'SCC X Ano = FNC'!E222/'SCC X Ano = FNC'!E188-1</f>
        <v>#DIV/0!</v>
      </c>
      <c r="F187" s="85" t="e">
        <f>+'SCC X Ano = FNC'!F222/'SCC X Ano = FNC'!F188-1</f>
        <v>#DIV/0!</v>
      </c>
      <c r="G187" s="85" t="e">
        <f>+'SCC X Ano = FNC'!G222/'SCC X Ano = FNC'!G188-1</f>
        <v>#DIV/0!</v>
      </c>
      <c r="H187" s="85" t="e">
        <f>+'SCC X Ano = FNC'!H222/'SCC X Ano = FNC'!H188-1</f>
        <v>#DIV/0!</v>
      </c>
      <c r="I187" s="85" t="e">
        <f>+'SCC X Ano = FNC'!I222/'SCC X Ano = FNC'!I188-1</f>
        <v>#DIV/0!</v>
      </c>
      <c r="J187" s="85" t="e">
        <f>+'SCC X Ano = FNC'!J222/'SCC X Ano = FNC'!J188-1</f>
        <v>#DIV/0!</v>
      </c>
      <c r="K187" s="85" t="e">
        <f>+'SCC X Ano = FNC'!K222/'SCC X Ano = FNC'!K188-1</f>
        <v>#DIV/0!</v>
      </c>
    </row>
    <row r="188" spans="1:11" x14ac:dyDescent="0.25">
      <c r="A188" s="69" t="s">
        <v>27</v>
      </c>
      <c r="B188" s="85" t="e">
        <f>+'SCC X Ano = FNC'!B223/'SCC X Ano = FNC'!B189-1</f>
        <v>#DIV/0!</v>
      </c>
      <c r="C188" s="85" t="e">
        <f>+'SCC X Ano = FNC'!C223/'SCC X Ano = FNC'!C189-1</f>
        <v>#DIV/0!</v>
      </c>
      <c r="D188" s="85" t="e">
        <f>+'SCC X Ano = FNC'!D223/'SCC X Ano = FNC'!D189-1</f>
        <v>#DIV/0!</v>
      </c>
      <c r="E188" s="85" t="e">
        <f>+'SCC X Ano = FNC'!E223/'SCC X Ano = FNC'!E189-1</f>
        <v>#DIV/0!</v>
      </c>
      <c r="F188" s="85" t="e">
        <f>+'SCC X Ano = FNC'!F223/'SCC X Ano = FNC'!F189-1</f>
        <v>#DIV/0!</v>
      </c>
      <c r="G188" s="85" t="e">
        <f>+'SCC X Ano = FNC'!G223/'SCC X Ano = FNC'!G189-1</f>
        <v>#DIV/0!</v>
      </c>
      <c r="H188" s="85" t="e">
        <f>+'SCC X Ano = FNC'!H223/'SCC X Ano = FNC'!H189-1</f>
        <v>#DIV/0!</v>
      </c>
      <c r="I188" s="85" t="e">
        <f>+'SCC X Ano = FNC'!I223/'SCC X Ano = FNC'!I189-1</f>
        <v>#DIV/0!</v>
      </c>
      <c r="J188" s="85" t="e">
        <f>+'SCC X Ano = FNC'!J223/'SCC X Ano = FNC'!J189-1</f>
        <v>#DIV/0!</v>
      </c>
      <c r="K188" s="85" t="e">
        <f>+'SCC X Ano = FNC'!K223/'SCC X Ano = FNC'!K189-1</f>
        <v>#DIV/0!</v>
      </c>
    </row>
    <row r="189" spans="1:11" x14ac:dyDescent="0.25">
      <c r="A189" s="69" t="s">
        <v>28</v>
      </c>
      <c r="B189" s="85" t="e">
        <f>+'SCC X Ano = FNC'!B224/'SCC X Ano = FNC'!B190-1</f>
        <v>#DIV/0!</v>
      </c>
      <c r="C189" s="85">
        <f>+'SCC X Ano = FNC'!C224/'SCC X Ano = FNC'!C190-1</f>
        <v>-1</v>
      </c>
      <c r="D189" s="85">
        <f>+'SCC X Ano = FNC'!D224/'SCC X Ano = FNC'!D190-1</f>
        <v>-1</v>
      </c>
      <c r="E189" s="85" t="e">
        <f>+'SCC X Ano = FNC'!E224/'SCC X Ano = FNC'!E190-1</f>
        <v>#DIV/0!</v>
      </c>
      <c r="F189" s="85" t="e">
        <f>+'SCC X Ano = FNC'!F224/'SCC X Ano = FNC'!F190-1</f>
        <v>#DIV/0!</v>
      </c>
      <c r="G189" s="85" t="e">
        <f>+'SCC X Ano = FNC'!G224/'SCC X Ano = FNC'!G190-1</f>
        <v>#DIV/0!</v>
      </c>
      <c r="H189" s="85" t="e">
        <f>+'SCC X Ano = FNC'!H224/'SCC X Ano = FNC'!H190-1</f>
        <v>#DIV/0!</v>
      </c>
      <c r="I189" s="85" t="e">
        <f>+'SCC X Ano = FNC'!I224/'SCC X Ano = FNC'!I190-1</f>
        <v>#DIV/0!</v>
      </c>
      <c r="J189" s="85" t="e">
        <f>+'SCC X Ano = FNC'!J224/'SCC X Ano = FNC'!J190-1</f>
        <v>#DIV/0!</v>
      </c>
      <c r="K189" s="85" t="e">
        <f>+'SCC X Ano = FNC'!K224/'SCC X Ano = FNC'!K190-1</f>
        <v>#DIV/0!</v>
      </c>
    </row>
    <row r="190" spans="1:11" x14ac:dyDescent="0.25">
      <c r="A190" s="69" t="s">
        <v>29</v>
      </c>
      <c r="B190" s="85" t="e">
        <f>+'SCC X Ano = FNC'!B225/'SCC X Ano = FNC'!B191-1</f>
        <v>#DIV/0!</v>
      </c>
      <c r="C190" s="85">
        <f>+'SCC X Ano = FNC'!C225/'SCC X Ano = FNC'!C191-1</f>
        <v>-0.86998184899028885</v>
      </c>
      <c r="D190" s="85">
        <f>+'SCC X Ano = FNC'!D225/'SCC X Ano = FNC'!D191-1</f>
        <v>-1</v>
      </c>
      <c r="E190" s="85" t="e">
        <f>+'SCC X Ano = FNC'!E225/'SCC X Ano = FNC'!E191-1</f>
        <v>#DIV/0!</v>
      </c>
      <c r="F190" s="85" t="e">
        <f>+'SCC X Ano = FNC'!F225/'SCC X Ano = FNC'!F191-1</f>
        <v>#DIV/0!</v>
      </c>
      <c r="G190" s="85" t="e">
        <f>+'SCC X Ano = FNC'!G225/'SCC X Ano = FNC'!G191-1</f>
        <v>#DIV/0!</v>
      </c>
      <c r="H190" s="85" t="e">
        <f>+'SCC X Ano = FNC'!H225/'SCC X Ano = FNC'!H191-1</f>
        <v>#DIV/0!</v>
      </c>
      <c r="I190" s="85">
        <f>+'SCC X Ano = FNC'!I225/'SCC X Ano = FNC'!I191-1</f>
        <v>-1</v>
      </c>
      <c r="J190" s="85">
        <f>+'SCC X Ano = FNC'!J225/'SCC X Ano = FNC'!J191-1</f>
        <v>-1</v>
      </c>
      <c r="K190" s="85" t="e">
        <f>+'SCC X Ano = FNC'!K225/'SCC X Ano = FNC'!K191-1</f>
        <v>#DIV/0!</v>
      </c>
    </row>
    <row r="191" spans="1:11" x14ac:dyDescent="0.25">
      <c r="A191" s="69" t="s">
        <v>30</v>
      </c>
      <c r="B191" s="85" t="e">
        <f>+'SCC X Ano = FNC'!B226/'SCC X Ano = FNC'!B192-1</f>
        <v>#DIV/0!</v>
      </c>
      <c r="C191" s="85" t="e">
        <f>+'SCC X Ano = FNC'!C226/'SCC X Ano = FNC'!C192-1</f>
        <v>#DIV/0!</v>
      </c>
      <c r="D191" s="85">
        <f>+'SCC X Ano = FNC'!D226/'SCC X Ano = FNC'!D192-1</f>
        <v>-1</v>
      </c>
      <c r="E191" s="85" t="e">
        <f>+'SCC X Ano = FNC'!E226/'SCC X Ano = FNC'!E192-1</f>
        <v>#DIV/0!</v>
      </c>
      <c r="F191" s="85" t="e">
        <f>+'SCC X Ano = FNC'!F226/'SCC X Ano = FNC'!F192-1</f>
        <v>#DIV/0!</v>
      </c>
      <c r="G191" s="85" t="e">
        <f>+'SCC X Ano = FNC'!G226/'SCC X Ano = FNC'!G192-1</f>
        <v>#DIV/0!</v>
      </c>
      <c r="H191" s="85" t="e">
        <f>+'SCC X Ano = FNC'!H226/'SCC X Ano = FNC'!H192-1</f>
        <v>#DIV/0!</v>
      </c>
      <c r="I191" s="85" t="e">
        <f>+'SCC X Ano = FNC'!I226/'SCC X Ano = FNC'!I192-1</f>
        <v>#DIV/0!</v>
      </c>
      <c r="J191" s="85" t="e">
        <f>+'SCC X Ano = FNC'!J226/'SCC X Ano = FNC'!J192-1</f>
        <v>#DIV/0!</v>
      </c>
      <c r="K191" s="85" t="e">
        <f>+'SCC X Ano = FNC'!K226/'SCC X Ano = FNC'!K192-1</f>
        <v>#DIV/0!</v>
      </c>
    </row>
    <row r="192" spans="1:11" x14ac:dyDescent="0.25">
      <c r="A192" s="69" t="s">
        <v>31</v>
      </c>
      <c r="B192" s="85">
        <f>+'SCC X Ano = FNC'!B227/'SCC X Ano = FNC'!B193-1</f>
        <v>-1</v>
      </c>
      <c r="C192" s="85">
        <f>+'SCC X Ano = FNC'!C227/'SCC X Ano = FNC'!C193-1</f>
        <v>-1</v>
      </c>
      <c r="D192" s="85" t="e">
        <f>+'SCC X Ano = FNC'!D227/'SCC X Ano = FNC'!D193-1</f>
        <v>#DIV/0!</v>
      </c>
      <c r="E192" s="85" t="e">
        <f>+'SCC X Ano = FNC'!E227/'SCC X Ano = FNC'!E193-1</f>
        <v>#DIV/0!</v>
      </c>
      <c r="F192" s="85" t="e">
        <f>+'SCC X Ano = FNC'!F227/'SCC X Ano = FNC'!F193-1</f>
        <v>#DIV/0!</v>
      </c>
      <c r="G192" s="85" t="e">
        <f>+'SCC X Ano = FNC'!G227/'SCC X Ano = FNC'!G193-1</f>
        <v>#DIV/0!</v>
      </c>
      <c r="H192" s="85" t="e">
        <f>+'SCC X Ano = FNC'!H227/'SCC X Ano = FNC'!H193-1</f>
        <v>#DIV/0!</v>
      </c>
      <c r="I192" s="85" t="e">
        <f>+'SCC X Ano = FNC'!I227/'SCC X Ano = FNC'!I193-1</f>
        <v>#DIV/0!</v>
      </c>
      <c r="J192" s="85">
        <f>+'SCC X Ano = FNC'!J227/'SCC X Ano = FNC'!J193-1</f>
        <v>-1</v>
      </c>
      <c r="K192" s="85" t="e">
        <f>+'SCC X Ano = FNC'!K227/'SCC X Ano = FNC'!K193-1</f>
        <v>#DIV/0!</v>
      </c>
    </row>
    <row r="193" spans="1:11" x14ac:dyDescent="0.25">
      <c r="A193" s="69" t="s">
        <v>32</v>
      </c>
      <c r="B193" s="85" t="e">
        <f>+'SCC X Ano = FNC'!B228/'SCC X Ano = FNC'!B194-1</f>
        <v>#DIV/0!</v>
      </c>
      <c r="C193" s="85">
        <f>+'SCC X Ano = FNC'!C228/'SCC X Ano = FNC'!C194-1</f>
        <v>92.641699126318812</v>
      </c>
      <c r="D193" s="85">
        <f>+'SCC X Ano = FNC'!D228/'SCC X Ano = FNC'!D194-1</f>
        <v>-1</v>
      </c>
      <c r="E193" s="85" t="e">
        <f>+'SCC X Ano = FNC'!E228/'SCC X Ano = FNC'!E194-1</f>
        <v>#DIV/0!</v>
      </c>
      <c r="F193" s="85" t="e">
        <f>+'SCC X Ano = FNC'!F228/'SCC X Ano = FNC'!F194-1</f>
        <v>#DIV/0!</v>
      </c>
      <c r="G193" s="85">
        <f>+'SCC X Ano = FNC'!G228/'SCC X Ano = FNC'!G194-1</f>
        <v>-1</v>
      </c>
      <c r="H193" s="85" t="e">
        <f>+'SCC X Ano = FNC'!H228/'SCC X Ano = FNC'!H194-1</f>
        <v>#DIV/0!</v>
      </c>
      <c r="I193" s="85" t="e">
        <f>+'SCC X Ano = FNC'!I228/'SCC X Ano = FNC'!I194-1</f>
        <v>#DIV/0!</v>
      </c>
      <c r="J193" s="85" t="e">
        <f>+'SCC X Ano = FNC'!J228/'SCC X Ano = FNC'!J194-1</f>
        <v>#DIV/0!</v>
      </c>
      <c r="K193" s="85" t="e">
        <f>+'SCC X Ano = FNC'!K228/'SCC X Ano = FNC'!K194-1</f>
        <v>#DIV/0!</v>
      </c>
    </row>
    <row r="194" spans="1:11" x14ac:dyDescent="0.25">
      <c r="A194" s="69" t="s">
        <v>33</v>
      </c>
      <c r="B194" s="85" t="e">
        <f>+'SCC X Ano = FNC'!B229/'SCC X Ano = FNC'!B195-1</f>
        <v>#DIV/0!</v>
      </c>
      <c r="C194" s="85">
        <f>+'SCC X Ano = FNC'!C229/'SCC X Ano = FNC'!C195-1</f>
        <v>-0.5279040936837387</v>
      </c>
      <c r="D194" s="85" t="e">
        <f>+'SCC X Ano = FNC'!D229/'SCC X Ano = FNC'!D195-1</f>
        <v>#DIV/0!</v>
      </c>
      <c r="E194" s="85" t="e">
        <f>+'SCC X Ano = FNC'!E229/'SCC X Ano = FNC'!E195-1</f>
        <v>#DIV/0!</v>
      </c>
      <c r="F194" s="85" t="e">
        <f>+'SCC X Ano = FNC'!F229/'SCC X Ano = FNC'!F195-1</f>
        <v>#DIV/0!</v>
      </c>
      <c r="G194" s="85" t="e">
        <f>+'SCC X Ano = FNC'!G229/'SCC X Ano = FNC'!G195-1</f>
        <v>#DIV/0!</v>
      </c>
      <c r="H194" s="85" t="e">
        <f>+'SCC X Ano = FNC'!H229/'SCC X Ano = FNC'!H195-1</f>
        <v>#DIV/0!</v>
      </c>
      <c r="I194" s="85" t="e">
        <f>+'SCC X Ano = FNC'!I229/'SCC X Ano = FNC'!I195-1</f>
        <v>#DIV/0!</v>
      </c>
      <c r="J194" s="85" t="e">
        <f>+'SCC X Ano = FNC'!J229/'SCC X Ano = FNC'!J195-1</f>
        <v>#DIV/0!</v>
      </c>
      <c r="K194" s="85" t="e">
        <f>+'SCC X Ano = FNC'!K229/'SCC X Ano = FNC'!K195-1</f>
        <v>#DIV/0!</v>
      </c>
    </row>
    <row r="195" spans="1:11" x14ac:dyDescent="0.25">
      <c r="A195" s="69" t="s">
        <v>34</v>
      </c>
      <c r="B195" s="85" t="e">
        <f>+'SCC X Ano = FNC'!B230/'SCC X Ano = FNC'!B196-1</f>
        <v>#DIV/0!</v>
      </c>
      <c r="C195" s="85" t="e">
        <f>+'SCC X Ano = FNC'!C230/'SCC X Ano = FNC'!C196-1</f>
        <v>#DIV/0!</v>
      </c>
      <c r="D195" s="85" t="e">
        <f>+'SCC X Ano = FNC'!D230/'SCC X Ano = FNC'!D196-1</f>
        <v>#DIV/0!</v>
      </c>
      <c r="E195" s="85" t="e">
        <f>+'SCC X Ano = FNC'!E230/'SCC X Ano = FNC'!E196-1</f>
        <v>#DIV/0!</v>
      </c>
      <c r="F195" s="85" t="e">
        <f>+'SCC X Ano = FNC'!F230/'SCC X Ano = FNC'!F196-1</f>
        <v>#DIV/0!</v>
      </c>
      <c r="G195" s="85" t="e">
        <f>+'SCC X Ano = FNC'!G230/'SCC X Ano = FNC'!G196-1</f>
        <v>#DIV/0!</v>
      </c>
      <c r="H195" s="85" t="e">
        <f>+'SCC X Ano = FNC'!H230/'SCC X Ano = FNC'!H196-1</f>
        <v>#DIV/0!</v>
      </c>
      <c r="I195" s="85" t="e">
        <f>+'SCC X Ano = FNC'!I230/'SCC X Ano = FNC'!I196-1</f>
        <v>#DIV/0!</v>
      </c>
      <c r="J195" s="85" t="e">
        <f>+'SCC X Ano = FNC'!J230/'SCC X Ano = FNC'!J196-1</f>
        <v>#DIV/0!</v>
      </c>
      <c r="K195" s="85" t="e">
        <f>+'SCC X Ano = FNC'!K230/'SCC X Ano = FNC'!K196-1</f>
        <v>#DIV/0!</v>
      </c>
    </row>
    <row r="196" spans="1:11" x14ac:dyDescent="0.25">
      <c r="A196" s="69" t="s">
        <v>35</v>
      </c>
      <c r="B196" s="85">
        <f>+'SCC X Ano = FNC'!B231/'SCC X Ano = FNC'!B197-1</f>
        <v>-1</v>
      </c>
      <c r="C196" s="85">
        <f>+'SCC X Ano = FNC'!C231/'SCC X Ano = FNC'!C197-1</f>
        <v>6.5330860612280031</v>
      </c>
      <c r="D196" s="85">
        <f>+'SCC X Ano = FNC'!D231/'SCC X Ano = FNC'!D197-1</f>
        <v>-1</v>
      </c>
      <c r="E196" s="85" t="e">
        <f>+'SCC X Ano = FNC'!E231/'SCC X Ano = FNC'!E197-1</f>
        <v>#DIV/0!</v>
      </c>
      <c r="F196" s="85" t="e">
        <f>+'SCC X Ano = FNC'!F231/'SCC X Ano = FNC'!F197-1</f>
        <v>#DIV/0!</v>
      </c>
      <c r="G196" s="85" t="e">
        <f>+'SCC X Ano = FNC'!G231/'SCC X Ano = FNC'!G197-1</f>
        <v>#DIV/0!</v>
      </c>
      <c r="H196" s="85" t="e">
        <f>+'SCC X Ano = FNC'!H231/'SCC X Ano = FNC'!H197-1</f>
        <v>#DIV/0!</v>
      </c>
      <c r="I196" s="85">
        <f>+'SCC X Ano = FNC'!I231/'SCC X Ano = FNC'!I197-1</f>
        <v>-1</v>
      </c>
      <c r="J196" s="85">
        <f>+'SCC X Ano = FNC'!J231/'SCC X Ano = FNC'!J197-1</f>
        <v>-1</v>
      </c>
      <c r="K196" s="85" t="e">
        <f>+'SCC X Ano = FNC'!K231/'SCC X Ano = FNC'!K197-1</f>
        <v>#DIV/0!</v>
      </c>
    </row>
    <row r="197" spans="1:11" x14ac:dyDescent="0.25">
      <c r="A197" s="69" t="s">
        <v>36</v>
      </c>
      <c r="B197" s="85" t="e">
        <f>+'SCC X Ano = FNC'!B232/'SCC X Ano = FNC'!B198-1</f>
        <v>#DIV/0!</v>
      </c>
      <c r="C197" s="85" t="e">
        <f>+'SCC X Ano = FNC'!C232/'SCC X Ano = FNC'!C198-1</f>
        <v>#DIV/0!</v>
      </c>
      <c r="D197" s="85" t="e">
        <f>+'SCC X Ano = FNC'!D232/'SCC X Ano = FNC'!D198-1</f>
        <v>#DIV/0!</v>
      </c>
      <c r="E197" s="85" t="e">
        <f>+'SCC X Ano = FNC'!E232/'SCC X Ano = FNC'!E198-1</f>
        <v>#DIV/0!</v>
      </c>
      <c r="F197" s="85" t="e">
        <f>+'SCC X Ano = FNC'!F232/'SCC X Ano = FNC'!F198-1</f>
        <v>#DIV/0!</v>
      </c>
      <c r="G197" s="85" t="e">
        <f>+'SCC X Ano = FNC'!G232/'SCC X Ano = FNC'!G198-1</f>
        <v>#DIV/0!</v>
      </c>
      <c r="H197" s="85" t="e">
        <f>+'SCC X Ano = FNC'!H232/'SCC X Ano = FNC'!H198-1</f>
        <v>#DIV/0!</v>
      </c>
      <c r="I197" s="85" t="e">
        <f>+'SCC X Ano = FNC'!I232/'SCC X Ano = FNC'!I198-1</f>
        <v>#DIV/0!</v>
      </c>
      <c r="J197" s="85" t="e">
        <f>+'SCC X Ano = FNC'!J232/'SCC X Ano = FNC'!J198-1</f>
        <v>#DIV/0!</v>
      </c>
      <c r="K197" s="85" t="e">
        <f>+'SCC X Ano = FNC'!K232/'SCC X Ano = FNC'!K198-1</f>
        <v>#DIV/0!</v>
      </c>
    </row>
    <row r="198" spans="1:11" x14ac:dyDescent="0.25">
      <c r="A198" s="69" t="s">
        <v>37</v>
      </c>
      <c r="B198" s="85" t="e">
        <f>+'SCC X Ano = FNC'!B233/'SCC X Ano = FNC'!B199-1</f>
        <v>#DIV/0!</v>
      </c>
      <c r="C198" s="85" t="e">
        <f>+'SCC X Ano = FNC'!C233/'SCC X Ano = FNC'!C199-1</f>
        <v>#DIV/0!</v>
      </c>
      <c r="D198" s="85" t="e">
        <f>+'SCC X Ano = FNC'!D233/'SCC X Ano = FNC'!D199-1</f>
        <v>#DIV/0!</v>
      </c>
      <c r="E198" s="85" t="e">
        <f>+'SCC X Ano = FNC'!E233/'SCC X Ano = FNC'!E199-1</f>
        <v>#DIV/0!</v>
      </c>
      <c r="F198" s="85" t="e">
        <f>+'SCC X Ano = FNC'!F233/'SCC X Ano = FNC'!F199-1</f>
        <v>#DIV/0!</v>
      </c>
      <c r="G198" s="85" t="e">
        <f>+'SCC X Ano = FNC'!G233/'SCC X Ano = FNC'!G199-1</f>
        <v>#DIV/0!</v>
      </c>
      <c r="H198" s="85" t="e">
        <f>+'SCC X Ano = FNC'!H233/'SCC X Ano = FNC'!H199-1</f>
        <v>#DIV/0!</v>
      </c>
      <c r="I198" s="85" t="e">
        <f>+'SCC X Ano = FNC'!I233/'SCC X Ano = FNC'!I199-1</f>
        <v>#DIV/0!</v>
      </c>
      <c r="J198" s="85" t="e">
        <f>+'SCC X Ano = FNC'!J233/'SCC X Ano = FNC'!J199-1</f>
        <v>#DIV/0!</v>
      </c>
      <c r="K198" s="85" t="e">
        <f>+'SCC X Ano = FNC'!K233/'SCC X Ano = FNC'!K199-1</f>
        <v>#DIV/0!</v>
      </c>
    </row>
    <row r="199" spans="1:11" x14ac:dyDescent="0.25">
      <c r="A199" s="69" t="s">
        <v>38</v>
      </c>
      <c r="B199" s="85" t="e">
        <f>+'SCC X Ano = FNC'!B234/'SCC X Ano = FNC'!B200-1</f>
        <v>#DIV/0!</v>
      </c>
      <c r="C199" s="85" t="e">
        <f>+'SCC X Ano = FNC'!C234/'SCC X Ano = FNC'!C200-1</f>
        <v>#DIV/0!</v>
      </c>
      <c r="D199" s="85">
        <f>+'SCC X Ano = FNC'!D234/'SCC X Ano = FNC'!D200-1</f>
        <v>-1</v>
      </c>
      <c r="E199" s="85" t="e">
        <f>+'SCC X Ano = FNC'!E234/'SCC X Ano = FNC'!E200-1</f>
        <v>#DIV/0!</v>
      </c>
      <c r="F199" s="85" t="e">
        <f>+'SCC X Ano = FNC'!F234/'SCC X Ano = FNC'!F200-1</f>
        <v>#DIV/0!</v>
      </c>
      <c r="G199" s="85" t="e">
        <f>+'SCC X Ano = FNC'!G234/'SCC X Ano = FNC'!G200-1</f>
        <v>#DIV/0!</v>
      </c>
      <c r="H199" s="85" t="e">
        <f>+'SCC X Ano = FNC'!H234/'SCC X Ano = FNC'!H200-1</f>
        <v>#DIV/0!</v>
      </c>
      <c r="I199" s="85" t="e">
        <f>+'SCC X Ano = FNC'!I234/'SCC X Ano = FNC'!I200-1</f>
        <v>#DIV/0!</v>
      </c>
      <c r="J199" s="85" t="e">
        <f>+'SCC X Ano = FNC'!J234/'SCC X Ano = FNC'!J200-1</f>
        <v>#DIV/0!</v>
      </c>
      <c r="K199" s="85" t="e">
        <f>+'SCC X Ano = FNC'!K234/'SCC X Ano = FNC'!K200-1</f>
        <v>#DIV/0!</v>
      </c>
    </row>
    <row r="200" spans="1:11" x14ac:dyDescent="0.25">
      <c r="A200" s="69" t="s">
        <v>39</v>
      </c>
      <c r="B200" s="85">
        <f>+'SCC X Ano = FNC'!B235/'SCC X Ano = FNC'!B201-1</f>
        <v>-1</v>
      </c>
      <c r="C200" s="85">
        <f>+'SCC X Ano = FNC'!C235/'SCC X Ano = FNC'!C201-1</f>
        <v>0.20426130499460804</v>
      </c>
      <c r="D200" s="85">
        <f>+'SCC X Ano = FNC'!D235/'SCC X Ano = FNC'!D201-1</f>
        <v>-1</v>
      </c>
      <c r="E200" s="85" t="e">
        <f>+'SCC X Ano = FNC'!E235/'SCC X Ano = FNC'!E201-1</f>
        <v>#DIV/0!</v>
      </c>
      <c r="F200" s="85" t="e">
        <f>+'SCC X Ano = FNC'!F235/'SCC X Ano = FNC'!F201-1</f>
        <v>#DIV/0!</v>
      </c>
      <c r="G200" s="85" t="e">
        <f>+'SCC X Ano = FNC'!G235/'SCC X Ano = FNC'!G201-1</f>
        <v>#DIV/0!</v>
      </c>
      <c r="H200" s="85" t="e">
        <f>+'SCC X Ano = FNC'!H235/'SCC X Ano = FNC'!H201-1</f>
        <v>#DIV/0!</v>
      </c>
      <c r="I200" s="85" t="e">
        <f>+'SCC X Ano = FNC'!I235/'SCC X Ano = FNC'!I201-1</f>
        <v>#DIV/0!</v>
      </c>
      <c r="J200" s="85" t="e">
        <f>+'SCC X Ano = FNC'!J235/'SCC X Ano = FNC'!J201-1</f>
        <v>#DIV/0!</v>
      </c>
      <c r="K200" s="85" t="e">
        <f>+'SCC X Ano = FNC'!K235/'SCC X Ano = FNC'!K201-1</f>
        <v>#DIV/0!</v>
      </c>
    </row>
    <row r="201" spans="1:11" x14ac:dyDescent="0.25">
      <c r="A201" s="69" t="s">
        <v>40</v>
      </c>
      <c r="B201" s="85">
        <f>+'SCC X Ano = FNC'!B236/'SCC X Ano = FNC'!B202-1</f>
        <v>-1</v>
      </c>
      <c r="C201" s="85">
        <f>+'SCC X Ano = FNC'!C236/'SCC X Ano = FNC'!C202-1</f>
        <v>5.6007787231303601</v>
      </c>
      <c r="D201" s="85">
        <f>+'SCC X Ano = FNC'!D236/'SCC X Ano = FNC'!D202-1</f>
        <v>-0.92575979214178217</v>
      </c>
      <c r="E201" s="85" t="e">
        <f>+'SCC X Ano = FNC'!E236/'SCC X Ano = FNC'!E202-1</f>
        <v>#DIV/0!</v>
      </c>
      <c r="F201" s="85" t="e">
        <f>+'SCC X Ano = FNC'!F236/'SCC X Ano = FNC'!F202-1</f>
        <v>#DIV/0!</v>
      </c>
      <c r="G201" s="85">
        <f>+'SCC X Ano = FNC'!G236/'SCC X Ano = FNC'!G202-1</f>
        <v>-1</v>
      </c>
      <c r="H201" s="85" t="e">
        <f>+'SCC X Ano = FNC'!H236/'SCC X Ano = FNC'!H202-1</f>
        <v>#DIV/0!</v>
      </c>
      <c r="I201" s="85">
        <f>+'SCC X Ano = FNC'!I236/'SCC X Ano = FNC'!I202-1</f>
        <v>2.595567630045692E-2</v>
      </c>
      <c r="J201" s="85">
        <f>+'SCC X Ano = FNC'!J236/'SCC X Ano = FNC'!J202-1</f>
        <v>-0.77825686292211649</v>
      </c>
      <c r="K201" s="85" t="e">
        <f>+'SCC X Ano = FNC'!K236/'SCC X Ano = FNC'!K202-1</f>
        <v>#DIV/0!</v>
      </c>
    </row>
    <row r="202" spans="1:11" x14ac:dyDescent="0.25">
      <c r="B202" s="73"/>
      <c r="C202" s="73"/>
      <c r="D202" s="73"/>
      <c r="E202" s="73"/>
      <c r="F202" s="73"/>
      <c r="G202" s="73"/>
      <c r="H202" s="73"/>
      <c r="I202" s="73"/>
      <c r="J202" s="73"/>
      <c r="K202" s="73"/>
    </row>
    <row r="203" spans="1:11" x14ac:dyDescent="0.25">
      <c r="B203" s="73"/>
      <c r="C203" s="73"/>
      <c r="D203" s="73"/>
      <c r="E203" s="73"/>
      <c r="F203" s="73"/>
      <c r="G203" s="73"/>
      <c r="H203" s="73"/>
      <c r="I203" s="73"/>
      <c r="J203" s="73"/>
      <c r="K203" s="73"/>
    </row>
    <row r="204" spans="1:11" x14ac:dyDescent="0.25">
      <c r="B204" s="73"/>
      <c r="C204" s="73"/>
      <c r="D204" s="73"/>
      <c r="E204" s="73"/>
      <c r="F204" s="73"/>
      <c r="G204" s="73"/>
      <c r="H204" s="73"/>
      <c r="I204" s="73"/>
      <c r="J204" s="73"/>
      <c r="K204" s="73"/>
    </row>
    <row r="205" spans="1:11" x14ac:dyDescent="0.25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</row>
    <row r="206" spans="1:11" x14ac:dyDescent="0.25">
      <c r="A206" s="69"/>
      <c r="B206" s="18">
        <v>2014</v>
      </c>
      <c r="C206" s="18">
        <v>2014</v>
      </c>
      <c r="D206" s="18">
        <v>2014</v>
      </c>
      <c r="E206" s="18">
        <v>2014</v>
      </c>
      <c r="F206" s="18">
        <v>2014</v>
      </c>
      <c r="G206" s="18">
        <v>2014</v>
      </c>
      <c r="H206" s="18">
        <v>2014</v>
      </c>
      <c r="I206" s="18">
        <v>2014</v>
      </c>
      <c r="J206" s="18">
        <v>2014</v>
      </c>
      <c r="K206" s="18">
        <v>2014</v>
      </c>
    </row>
    <row r="207" spans="1:11" x14ac:dyDescent="0.25">
      <c r="A207" s="69"/>
      <c r="B207" s="69" t="s">
        <v>2</v>
      </c>
      <c r="C207" s="69" t="s">
        <v>3</v>
      </c>
      <c r="D207" s="69" t="s">
        <v>4</v>
      </c>
      <c r="E207" s="69" t="s">
        <v>5</v>
      </c>
      <c r="F207" s="69" t="s">
        <v>6</v>
      </c>
      <c r="G207" s="69" t="s">
        <v>7</v>
      </c>
      <c r="H207" s="69" t="s">
        <v>8</v>
      </c>
      <c r="I207" s="69" t="s">
        <v>9</v>
      </c>
      <c r="J207" s="69" t="s">
        <v>10</v>
      </c>
      <c r="K207" s="69" t="s">
        <v>11</v>
      </c>
    </row>
    <row r="208" spans="1:11" x14ac:dyDescent="0.25">
      <c r="A208" s="69" t="s">
        <v>13</v>
      </c>
      <c r="B208" s="85" t="e">
        <f>+'SCC X Ano = FNC'!B243/'SCC X Ano = FNC'!B209-1</f>
        <v>#DIV/0!</v>
      </c>
      <c r="C208" s="85" t="e">
        <f>+'SCC X Ano = FNC'!C243/'SCC X Ano = FNC'!C209-1</f>
        <v>#DIV/0!</v>
      </c>
      <c r="D208" s="85" t="e">
        <f>+'SCC X Ano = FNC'!D243/'SCC X Ano = FNC'!D209-1</f>
        <v>#DIV/0!</v>
      </c>
      <c r="E208" s="85" t="e">
        <f>+'SCC X Ano = FNC'!E243/'SCC X Ano = FNC'!E209-1</f>
        <v>#DIV/0!</v>
      </c>
      <c r="F208" s="85" t="e">
        <f>+'SCC X Ano = FNC'!F243/'SCC X Ano = FNC'!F209-1</f>
        <v>#DIV/0!</v>
      </c>
      <c r="G208" s="85" t="e">
        <f>+'SCC X Ano = FNC'!G243/'SCC X Ano = FNC'!G209-1</f>
        <v>#DIV/0!</v>
      </c>
      <c r="H208" s="85" t="e">
        <f>+'SCC X Ano = FNC'!H243/'SCC X Ano = FNC'!H209-1</f>
        <v>#DIV/0!</v>
      </c>
      <c r="I208" s="85" t="e">
        <f>+'SCC X Ano = FNC'!I243/'SCC X Ano = FNC'!I209-1</f>
        <v>#DIV/0!</v>
      </c>
      <c r="J208" s="85" t="e">
        <f>+'SCC X Ano = FNC'!J243/'SCC X Ano = FNC'!J209-1</f>
        <v>#DIV/0!</v>
      </c>
      <c r="K208" s="85" t="e">
        <f>+'SCC X Ano = FNC'!K243/'SCC X Ano = FNC'!K209-1</f>
        <v>#DIV/0!</v>
      </c>
    </row>
    <row r="209" spans="1:11" x14ac:dyDescent="0.25">
      <c r="A209" s="69" t="s">
        <v>14</v>
      </c>
      <c r="B209" s="85" t="e">
        <f>+'SCC X Ano = FNC'!B244/'SCC X Ano = FNC'!B210-1</f>
        <v>#DIV/0!</v>
      </c>
      <c r="C209" s="85" t="e">
        <f>+'SCC X Ano = FNC'!C244/'SCC X Ano = FNC'!C210-1</f>
        <v>#DIV/0!</v>
      </c>
      <c r="D209" s="85" t="e">
        <f>+'SCC X Ano = FNC'!D244/'SCC X Ano = FNC'!D210-1</f>
        <v>#DIV/0!</v>
      </c>
      <c r="E209" s="85" t="e">
        <f>+'SCC X Ano = FNC'!E244/'SCC X Ano = FNC'!E210-1</f>
        <v>#DIV/0!</v>
      </c>
      <c r="F209" s="85" t="e">
        <f>+'SCC X Ano = FNC'!F244/'SCC X Ano = FNC'!F210-1</f>
        <v>#DIV/0!</v>
      </c>
      <c r="G209" s="85" t="e">
        <f>+'SCC X Ano = FNC'!G244/'SCC X Ano = FNC'!G210-1</f>
        <v>#DIV/0!</v>
      </c>
      <c r="H209" s="85" t="e">
        <f>+'SCC X Ano = FNC'!H244/'SCC X Ano = FNC'!H210-1</f>
        <v>#DIV/0!</v>
      </c>
      <c r="I209" s="85" t="e">
        <f>+'SCC X Ano = FNC'!I244/'SCC X Ano = FNC'!I210-1</f>
        <v>#DIV/0!</v>
      </c>
      <c r="J209" s="85" t="e">
        <f>+'SCC X Ano = FNC'!J244/'SCC X Ano = FNC'!J210-1</f>
        <v>#DIV/0!</v>
      </c>
      <c r="K209" s="85" t="e">
        <f>+'SCC X Ano = FNC'!K244/'SCC X Ano = FNC'!K210-1</f>
        <v>#DIV/0!</v>
      </c>
    </row>
    <row r="210" spans="1:11" x14ac:dyDescent="0.25">
      <c r="A210" s="69" t="s">
        <v>15</v>
      </c>
      <c r="B210" s="85" t="e">
        <f>+'SCC X Ano = FNC'!B245/'SCC X Ano = FNC'!B211-1</f>
        <v>#DIV/0!</v>
      </c>
      <c r="C210" s="85" t="e">
        <f>+'SCC X Ano = FNC'!C245/'SCC X Ano = FNC'!C211-1</f>
        <v>#DIV/0!</v>
      </c>
      <c r="D210" s="85" t="e">
        <f>+'SCC X Ano = FNC'!D245/'SCC X Ano = FNC'!D211-1</f>
        <v>#DIV/0!</v>
      </c>
      <c r="E210" s="85" t="e">
        <f>+'SCC X Ano = FNC'!E245/'SCC X Ano = FNC'!E211-1</f>
        <v>#DIV/0!</v>
      </c>
      <c r="F210" s="85" t="e">
        <f>+'SCC X Ano = FNC'!F245/'SCC X Ano = FNC'!F211-1</f>
        <v>#DIV/0!</v>
      </c>
      <c r="G210" s="85" t="e">
        <f>+'SCC X Ano = FNC'!G245/'SCC X Ano = FNC'!G211-1</f>
        <v>#DIV/0!</v>
      </c>
      <c r="H210" s="85" t="e">
        <f>+'SCC X Ano = FNC'!H245/'SCC X Ano = FNC'!H211-1</f>
        <v>#DIV/0!</v>
      </c>
      <c r="I210" s="85" t="e">
        <f>+'SCC X Ano = FNC'!I245/'SCC X Ano = FNC'!I211-1</f>
        <v>#DIV/0!</v>
      </c>
      <c r="J210" s="85" t="e">
        <f>+'SCC X Ano = FNC'!J245/'SCC X Ano = FNC'!J211-1</f>
        <v>#DIV/0!</v>
      </c>
      <c r="K210" s="85" t="e">
        <f>+'SCC X Ano = FNC'!K245/'SCC X Ano = FNC'!K211-1</f>
        <v>#DIV/0!</v>
      </c>
    </row>
    <row r="211" spans="1:11" x14ac:dyDescent="0.25">
      <c r="A211" s="69" t="s">
        <v>16</v>
      </c>
      <c r="B211" s="85" t="e">
        <f>+'SCC X Ano = FNC'!B246/'SCC X Ano = FNC'!B212-1</f>
        <v>#DIV/0!</v>
      </c>
      <c r="C211" s="85" t="e">
        <f>+'SCC X Ano = FNC'!C246/'SCC X Ano = FNC'!C212-1</f>
        <v>#DIV/0!</v>
      </c>
      <c r="D211" s="85" t="e">
        <f>+'SCC X Ano = FNC'!D246/'SCC X Ano = FNC'!D212-1</f>
        <v>#DIV/0!</v>
      </c>
      <c r="E211" s="85" t="e">
        <f>+'SCC X Ano = FNC'!E246/'SCC X Ano = FNC'!E212-1</f>
        <v>#DIV/0!</v>
      </c>
      <c r="F211" s="85" t="e">
        <f>+'SCC X Ano = FNC'!F246/'SCC X Ano = FNC'!F212-1</f>
        <v>#DIV/0!</v>
      </c>
      <c r="G211" s="85" t="e">
        <f>+'SCC X Ano = FNC'!G246/'SCC X Ano = FNC'!G212-1</f>
        <v>#DIV/0!</v>
      </c>
      <c r="H211" s="85" t="e">
        <f>+'SCC X Ano = FNC'!H246/'SCC X Ano = FNC'!H212-1</f>
        <v>#DIV/0!</v>
      </c>
      <c r="I211" s="85" t="e">
        <f>+'SCC X Ano = FNC'!I246/'SCC X Ano = FNC'!I212-1</f>
        <v>#DIV/0!</v>
      </c>
      <c r="J211" s="85" t="e">
        <f>+'SCC X Ano = FNC'!J246/'SCC X Ano = FNC'!J212-1</f>
        <v>#DIV/0!</v>
      </c>
      <c r="K211" s="85" t="e">
        <f>+'SCC X Ano = FNC'!K246/'SCC X Ano = FNC'!K212-1</f>
        <v>#DIV/0!</v>
      </c>
    </row>
    <row r="212" spans="1:11" x14ac:dyDescent="0.25">
      <c r="A212" s="69" t="s">
        <v>17</v>
      </c>
      <c r="B212" s="85" t="e">
        <f>+'SCC X Ano = FNC'!B247/'SCC X Ano = FNC'!B213-1</f>
        <v>#DIV/0!</v>
      </c>
      <c r="C212" s="85" t="e">
        <f>+'SCC X Ano = FNC'!C247/'SCC X Ano = FNC'!C213-1</f>
        <v>#DIV/0!</v>
      </c>
      <c r="D212" s="85" t="e">
        <f>+'SCC X Ano = FNC'!D247/'SCC X Ano = FNC'!D213-1</f>
        <v>#DIV/0!</v>
      </c>
      <c r="E212" s="85" t="e">
        <f>+'SCC X Ano = FNC'!E247/'SCC X Ano = FNC'!E213-1</f>
        <v>#DIV/0!</v>
      </c>
      <c r="F212" s="85" t="e">
        <f>+'SCC X Ano = FNC'!F247/'SCC X Ano = FNC'!F213-1</f>
        <v>#DIV/0!</v>
      </c>
      <c r="G212" s="85" t="e">
        <f>+'SCC X Ano = FNC'!G247/'SCC X Ano = FNC'!G213-1</f>
        <v>#DIV/0!</v>
      </c>
      <c r="H212" s="85" t="e">
        <f>+'SCC X Ano = FNC'!H247/'SCC X Ano = FNC'!H213-1</f>
        <v>#DIV/0!</v>
      </c>
      <c r="I212" s="85" t="e">
        <f>+'SCC X Ano = FNC'!I247/'SCC X Ano = FNC'!I213-1</f>
        <v>#DIV/0!</v>
      </c>
      <c r="J212" s="85" t="e">
        <f>+'SCC X Ano = FNC'!J247/'SCC X Ano = FNC'!J213-1</f>
        <v>#DIV/0!</v>
      </c>
      <c r="K212" s="85" t="e">
        <f>+'SCC X Ano = FNC'!K247/'SCC X Ano = FNC'!K213-1</f>
        <v>#DIV/0!</v>
      </c>
    </row>
    <row r="213" spans="1:11" x14ac:dyDescent="0.25">
      <c r="A213" s="69" t="s">
        <v>18</v>
      </c>
      <c r="B213" s="85" t="e">
        <f>+'SCC X Ano = FNC'!B248/'SCC X Ano = FNC'!B214-1</f>
        <v>#DIV/0!</v>
      </c>
      <c r="C213" s="85" t="e">
        <f>+'SCC X Ano = FNC'!C248/'SCC X Ano = FNC'!C214-1</f>
        <v>#DIV/0!</v>
      </c>
      <c r="D213" s="85" t="e">
        <f>+'SCC X Ano = FNC'!D248/'SCC X Ano = FNC'!D214-1</f>
        <v>#DIV/0!</v>
      </c>
      <c r="E213" s="85" t="e">
        <f>+'SCC X Ano = FNC'!E248/'SCC X Ano = FNC'!E214-1</f>
        <v>#DIV/0!</v>
      </c>
      <c r="F213" s="85" t="e">
        <f>+'SCC X Ano = FNC'!F248/'SCC X Ano = FNC'!F214-1</f>
        <v>#DIV/0!</v>
      </c>
      <c r="G213" s="85" t="e">
        <f>+'SCC X Ano = FNC'!G248/'SCC X Ano = FNC'!G214-1</f>
        <v>#DIV/0!</v>
      </c>
      <c r="H213" s="85" t="e">
        <f>+'SCC X Ano = FNC'!H248/'SCC X Ano = FNC'!H214-1</f>
        <v>#DIV/0!</v>
      </c>
      <c r="I213" s="85" t="e">
        <f>+'SCC X Ano = FNC'!I248/'SCC X Ano = FNC'!I214-1</f>
        <v>#DIV/0!</v>
      </c>
      <c r="J213" s="85" t="e">
        <f>+'SCC X Ano = FNC'!J248/'SCC X Ano = FNC'!J214-1</f>
        <v>#DIV/0!</v>
      </c>
      <c r="K213" s="85" t="e">
        <f>+'SCC X Ano = FNC'!K248/'SCC X Ano = FNC'!K214-1</f>
        <v>#DIV/0!</v>
      </c>
    </row>
    <row r="214" spans="1:11" x14ac:dyDescent="0.25">
      <c r="A214" s="69" t="s">
        <v>19</v>
      </c>
      <c r="B214" s="85" t="e">
        <f>+'SCC X Ano = FNC'!B249/'SCC X Ano = FNC'!B215-1</f>
        <v>#DIV/0!</v>
      </c>
      <c r="C214" s="85">
        <f>+'SCC X Ano = FNC'!C249/'SCC X Ano = FNC'!C215-1</f>
        <v>4.6387018271566021</v>
      </c>
      <c r="D214" s="85" t="e">
        <f>+'SCC X Ano = FNC'!D249/'SCC X Ano = FNC'!D215-1</f>
        <v>#DIV/0!</v>
      </c>
      <c r="E214" s="85" t="e">
        <f>+'SCC X Ano = FNC'!E249/'SCC X Ano = FNC'!E215-1</f>
        <v>#DIV/0!</v>
      </c>
      <c r="F214" s="85" t="e">
        <f>+'SCC X Ano = FNC'!F249/'SCC X Ano = FNC'!F215-1</f>
        <v>#DIV/0!</v>
      </c>
      <c r="G214" s="85" t="e">
        <f>+'SCC X Ano = FNC'!G249/'SCC X Ano = FNC'!G215-1</f>
        <v>#DIV/0!</v>
      </c>
      <c r="H214" s="85" t="e">
        <f>+'SCC X Ano = FNC'!H249/'SCC X Ano = FNC'!H215-1</f>
        <v>#DIV/0!</v>
      </c>
      <c r="I214" s="85" t="e">
        <f>+'SCC X Ano = FNC'!I249/'SCC X Ano = FNC'!I215-1</f>
        <v>#DIV/0!</v>
      </c>
      <c r="J214" s="85" t="e">
        <f>+'SCC X Ano = FNC'!J249/'SCC X Ano = FNC'!J215-1</f>
        <v>#DIV/0!</v>
      </c>
      <c r="K214" s="85" t="e">
        <f>+'SCC X Ano = FNC'!K249/'SCC X Ano = FNC'!K215-1</f>
        <v>#DIV/0!</v>
      </c>
    </row>
    <row r="215" spans="1:11" x14ac:dyDescent="0.25">
      <c r="A215" s="69" t="s">
        <v>20</v>
      </c>
      <c r="B215" s="85" t="e">
        <f>+'SCC X Ano = FNC'!B250/'SCC X Ano = FNC'!B216-1</f>
        <v>#DIV/0!</v>
      </c>
      <c r="C215" s="85" t="e">
        <f>+'SCC X Ano = FNC'!C250/'SCC X Ano = FNC'!C216-1</f>
        <v>#DIV/0!</v>
      </c>
      <c r="D215" s="85">
        <f>+'SCC X Ano = FNC'!D250/'SCC X Ano = FNC'!D216-1</f>
        <v>-1</v>
      </c>
      <c r="E215" s="85" t="e">
        <f>+'SCC X Ano = FNC'!E250/'SCC X Ano = FNC'!E216-1</f>
        <v>#DIV/0!</v>
      </c>
      <c r="F215" s="85" t="e">
        <f>+'SCC X Ano = FNC'!F250/'SCC X Ano = FNC'!F216-1</f>
        <v>#DIV/0!</v>
      </c>
      <c r="G215" s="85" t="e">
        <f>+'SCC X Ano = FNC'!G250/'SCC X Ano = FNC'!G216-1</f>
        <v>#DIV/0!</v>
      </c>
      <c r="H215" s="85" t="e">
        <f>+'SCC X Ano = FNC'!H250/'SCC X Ano = FNC'!H216-1</f>
        <v>#DIV/0!</v>
      </c>
      <c r="I215" s="85" t="e">
        <f>+'SCC X Ano = FNC'!I250/'SCC X Ano = FNC'!I216-1</f>
        <v>#DIV/0!</v>
      </c>
      <c r="J215" s="85" t="e">
        <f>+'SCC X Ano = FNC'!J250/'SCC X Ano = FNC'!J216-1</f>
        <v>#DIV/0!</v>
      </c>
      <c r="K215" s="85" t="e">
        <f>+'SCC X Ano = FNC'!K250/'SCC X Ano = FNC'!K216-1</f>
        <v>#DIV/0!</v>
      </c>
    </row>
    <row r="216" spans="1:11" x14ac:dyDescent="0.25">
      <c r="A216" s="69" t="s">
        <v>21</v>
      </c>
      <c r="B216" s="85" t="e">
        <f>+'SCC X Ano = FNC'!B251/'SCC X Ano = FNC'!B217-1</f>
        <v>#DIV/0!</v>
      </c>
      <c r="C216" s="85">
        <f>+'SCC X Ano = FNC'!C251/'SCC X Ano = FNC'!C217-1</f>
        <v>-0.87255250261643047</v>
      </c>
      <c r="D216" s="85" t="e">
        <f>+'SCC X Ano = FNC'!D251/'SCC X Ano = FNC'!D217-1</f>
        <v>#DIV/0!</v>
      </c>
      <c r="E216" s="85" t="e">
        <f>+'SCC X Ano = FNC'!E251/'SCC X Ano = FNC'!E217-1</f>
        <v>#DIV/0!</v>
      </c>
      <c r="F216" s="85" t="e">
        <f>+'SCC X Ano = FNC'!F251/'SCC X Ano = FNC'!F217-1</f>
        <v>#DIV/0!</v>
      </c>
      <c r="G216" s="85" t="e">
        <f>+'SCC X Ano = FNC'!G251/'SCC X Ano = FNC'!G217-1</f>
        <v>#DIV/0!</v>
      </c>
      <c r="H216" s="85" t="e">
        <f>+'SCC X Ano = FNC'!H251/'SCC X Ano = FNC'!H217-1</f>
        <v>#DIV/0!</v>
      </c>
      <c r="I216" s="85" t="e">
        <f>+'SCC X Ano = FNC'!I251/'SCC X Ano = FNC'!I217-1</f>
        <v>#DIV/0!</v>
      </c>
      <c r="J216" s="85">
        <f>+'SCC X Ano = FNC'!J251/'SCC X Ano = FNC'!J217-1</f>
        <v>-1</v>
      </c>
      <c r="K216" s="85" t="e">
        <f>+'SCC X Ano = FNC'!K251/'SCC X Ano = FNC'!K217-1</f>
        <v>#DIV/0!</v>
      </c>
    </row>
    <row r="217" spans="1:11" x14ac:dyDescent="0.25">
      <c r="A217" s="69" t="s">
        <v>22</v>
      </c>
      <c r="B217" s="85" t="e">
        <f>+'SCC X Ano = FNC'!B252/'SCC X Ano = FNC'!B218-1</f>
        <v>#DIV/0!</v>
      </c>
      <c r="C217" s="85">
        <f>+'SCC X Ano = FNC'!C252/'SCC X Ano = FNC'!C218-1</f>
        <v>-0.6448047019680696</v>
      </c>
      <c r="D217" s="85" t="e">
        <f>+'SCC X Ano = FNC'!D252/'SCC X Ano = FNC'!D218-1</f>
        <v>#DIV/0!</v>
      </c>
      <c r="E217" s="85" t="e">
        <f>+'SCC X Ano = FNC'!E252/'SCC X Ano = FNC'!E218-1</f>
        <v>#DIV/0!</v>
      </c>
      <c r="F217" s="85" t="e">
        <f>+'SCC X Ano = FNC'!F252/'SCC X Ano = FNC'!F218-1</f>
        <v>#DIV/0!</v>
      </c>
      <c r="G217" s="85" t="e">
        <f>+'SCC X Ano = FNC'!G252/'SCC X Ano = FNC'!G218-1</f>
        <v>#DIV/0!</v>
      </c>
      <c r="H217" s="85" t="e">
        <f>+'SCC X Ano = FNC'!H252/'SCC X Ano = FNC'!H218-1</f>
        <v>#DIV/0!</v>
      </c>
      <c r="I217" s="85" t="e">
        <f>+'SCC X Ano = FNC'!I252/'SCC X Ano = FNC'!I218-1</f>
        <v>#DIV/0!</v>
      </c>
      <c r="J217" s="85" t="e">
        <f>+'SCC X Ano = FNC'!J252/'SCC X Ano = FNC'!J218-1</f>
        <v>#DIV/0!</v>
      </c>
      <c r="K217" s="85" t="e">
        <f>+'SCC X Ano = FNC'!K252/'SCC X Ano = FNC'!K218-1</f>
        <v>#DIV/0!</v>
      </c>
    </row>
    <row r="218" spans="1:11" x14ac:dyDescent="0.25">
      <c r="A218" s="69" t="s">
        <v>23</v>
      </c>
      <c r="B218" s="85" t="e">
        <f>+'SCC X Ano = FNC'!B253/'SCC X Ano = FNC'!B219-1</f>
        <v>#DIV/0!</v>
      </c>
      <c r="C218" s="85" t="e">
        <f>+'SCC X Ano = FNC'!C253/'SCC X Ano = FNC'!C219-1</f>
        <v>#DIV/0!</v>
      </c>
      <c r="D218" s="85" t="e">
        <f>+'SCC X Ano = FNC'!D253/'SCC X Ano = FNC'!D219-1</f>
        <v>#DIV/0!</v>
      </c>
      <c r="E218" s="85" t="e">
        <f>+'SCC X Ano = FNC'!E253/'SCC X Ano = FNC'!E219-1</f>
        <v>#DIV/0!</v>
      </c>
      <c r="F218" s="85" t="e">
        <f>+'SCC X Ano = FNC'!F253/'SCC X Ano = FNC'!F219-1</f>
        <v>#DIV/0!</v>
      </c>
      <c r="G218" s="85" t="e">
        <f>+'SCC X Ano = FNC'!G253/'SCC X Ano = FNC'!G219-1</f>
        <v>#DIV/0!</v>
      </c>
      <c r="H218" s="85" t="e">
        <f>+'SCC X Ano = FNC'!H253/'SCC X Ano = FNC'!H219-1</f>
        <v>#DIV/0!</v>
      </c>
      <c r="I218" s="85" t="e">
        <f>+'SCC X Ano = FNC'!I253/'SCC X Ano = FNC'!I219-1</f>
        <v>#DIV/0!</v>
      </c>
      <c r="J218" s="85" t="e">
        <f>+'SCC X Ano = FNC'!J253/'SCC X Ano = FNC'!J219-1</f>
        <v>#DIV/0!</v>
      </c>
      <c r="K218" s="85" t="e">
        <f>+'SCC X Ano = FNC'!K253/'SCC X Ano = FNC'!K219-1</f>
        <v>#DIV/0!</v>
      </c>
    </row>
    <row r="219" spans="1:11" x14ac:dyDescent="0.25">
      <c r="A219" s="69" t="s">
        <v>24</v>
      </c>
      <c r="B219" s="85" t="e">
        <f>+'SCC X Ano = FNC'!B254/'SCC X Ano = FNC'!B220-1</f>
        <v>#DIV/0!</v>
      </c>
      <c r="C219" s="85" t="e">
        <f>+'SCC X Ano = FNC'!C254/'SCC X Ano = FNC'!C220-1</f>
        <v>#DIV/0!</v>
      </c>
      <c r="D219" s="85" t="e">
        <f>+'SCC X Ano = FNC'!D254/'SCC X Ano = FNC'!D220-1</f>
        <v>#DIV/0!</v>
      </c>
      <c r="E219" s="85" t="e">
        <f>+'SCC X Ano = FNC'!E254/'SCC X Ano = FNC'!E220-1</f>
        <v>#DIV/0!</v>
      </c>
      <c r="F219" s="85" t="e">
        <f>+'SCC X Ano = FNC'!F254/'SCC X Ano = FNC'!F220-1</f>
        <v>#DIV/0!</v>
      </c>
      <c r="G219" s="85" t="e">
        <f>+'SCC X Ano = FNC'!G254/'SCC X Ano = FNC'!G220-1</f>
        <v>#DIV/0!</v>
      </c>
      <c r="H219" s="85" t="e">
        <f>+'SCC X Ano = FNC'!H254/'SCC X Ano = FNC'!H220-1</f>
        <v>#DIV/0!</v>
      </c>
      <c r="I219" s="85" t="e">
        <f>+'SCC X Ano = FNC'!I254/'SCC X Ano = FNC'!I220-1</f>
        <v>#DIV/0!</v>
      </c>
      <c r="J219" s="85" t="e">
        <f>+'SCC X Ano = FNC'!J254/'SCC X Ano = FNC'!J220-1</f>
        <v>#DIV/0!</v>
      </c>
      <c r="K219" s="85" t="e">
        <f>+'SCC X Ano = FNC'!K254/'SCC X Ano = FNC'!K220-1</f>
        <v>#DIV/0!</v>
      </c>
    </row>
    <row r="220" spans="1:11" x14ac:dyDescent="0.25">
      <c r="A220" s="69" t="s">
        <v>25</v>
      </c>
      <c r="B220" s="85" t="e">
        <f>+'SCC X Ano = FNC'!B255/'SCC X Ano = FNC'!B221-1</f>
        <v>#DIV/0!</v>
      </c>
      <c r="C220" s="85">
        <f>+'SCC X Ano = FNC'!C255/'SCC X Ano = FNC'!C221-1</f>
        <v>-0.29890807756229221</v>
      </c>
      <c r="D220" s="85" t="e">
        <f>+'SCC X Ano = FNC'!D255/'SCC X Ano = FNC'!D221-1</f>
        <v>#DIV/0!</v>
      </c>
      <c r="E220" s="85" t="e">
        <f>+'SCC X Ano = FNC'!E255/'SCC X Ano = FNC'!E221-1</f>
        <v>#DIV/0!</v>
      </c>
      <c r="F220" s="85" t="e">
        <f>+'SCC X Ano = FNC'!F255/'SCC X Ano = FNC'!F221-1</f>
        <v>#DIV/0!</v>
      </c>
      <c r="G220" s="85" t="e">
        <f>+'SCC X Ano = FNC'!G255/'SCC X Ano = FNC'!G221-1</f>
        <v>#DIV/0!</v>
      </c>
      <c r="H220" s="85" t="e">
        <f>+'SCC X Ano = FNC'!H255/'SCC X Ano = FNC'!H221-1</f>
        <v>#DIV/0!</v>
      </c>
      <c r="I220" s="85" t="e">
        <f>+'SCC X Ano = FNC'!I255/'SCC X Ano = FNC'!I221-1</f>
        <v>#DIV/0!</v>
      </c>
      <c r="J220" s="85" t="e">
        <f>+'SCC X Ano = FNC'!J255/'SCC X Ano = FNC'!J221-1</f>
        <v>#DIV/0!</v>
      </c>
      <c r="K220" s="85" t="e">
        <f>+'SCC X Ano = FNC'!K255/'SCC X Ano = FNC'!K221-1</f>
        <v>#DIV/0!</v>
      </c>
    </row>
    <row r="221" spans="1:11" x14ac:dyDescent="0.25">
      <c r="A221" s="69" t="s">
        <v>26</v>
      </c>
      <c r="B221" s="85" t="e">
        <f>+'SCC X Ano = FNC'!B256/'SCC X Ano = FNC'!B222-1</f>
        <v>#DIV/0!</v>
      </c>
      <c r="C221" s="85">
        <f>+'SCC X Ano = FNC'!C256/'SCC X Ano = FNC'!C222-1</f>
        <v>2.7591345514377341</v>
      </c>
      <c r="D221" s="85" t="e">
        <f>+'SCC X Ano = FNC'!D256/'SCC X Ano = FNC'!D222-1</f>
        <v>#DIV/0!</v>
      </c>
      <c r="E221" s="85" t="e">
        <f>+'SCC X Ano = FNC'!E256/'SCC X Ano = FNC'!E222-1</f>
        <v>#DIV/0!</v>
      </c>
      <c r="F221" s="85" t="e">
        <f>+'SCC X Ano = FNC'!F256/'SCC X Ano = FNC'!F222-1</f>
        <v>#DIV/0!</v>
      </c>
      <c r="G221" s="85" t="e">
        <f>+'SCC X Ano = FNC'!G256/'SCC X Ano = FNC'!G222-1</f>
        <v>#DIV/0!</v>
      </c>
      <c r="H221" s="85" t="e">
        <f>+'SCC X Ano = FNC'!H256/'SCC X Ano = FNC'!H222-1</f>
        <v>#DIV/0!</v>
      </c>
      <c r="I221" s="85" t="e">
        <f>+'SCC X Ano = FNC'!I256/'SCC X Ano = FNC'!I222-1</f>
        <v>#DIV/0!</v>
      </c>
      <c r="J221" s="85" t="e">
        <f>+'SCC X Ano = FNC'!J256/'SCC X Ano = FNC'!J222-1</f>
        <v>#DIV/0!</v>
      </c>
      <c r="K221" s="85" t="e">
        <f>+'SCC X Ano = FNC'!K256/'SCC X Ano = FNC'!K222-1</f>
        <v>#DIV/0!</v>
      </c>
    </row>
    <row r="222" spans="1:11" x14ac:dyDescent="0.25">
      <c r="A222" s="69" t="s">
        <v>27</v>
      </c>
      <c r="B222" s="85" t="e">
        <f>+'SCC X Ano = FNC'!B257/'SCC X Ano = FNC'!B223-1</f>
        <v>#DIV/0!</v>
      </c>
      <c r="C222" s="85" t="e">
        <f>+'SCC X Ano = FNC'!C257/'SCC X Ano = FNC'!C223-1</f>
        <v>#DIV/0!</v>
      </c>
      <c r="D222" s="85" t="e">
        <f>+'SCC X Ano = FNC'!D257/'SCC X Ano = FNC'!D223-1</f>
        <v>#DIV/0!</v>
      </c>
      <c r="E222" s="85" t="e">
        <f>+'SCC X Ano = FNC'!E257/'SCC X Ano = FNC'!E223-1</f>
        <v>#DIV/0!</v>
      </c>
      <c r="F222" s="85" t="e">
        <f>+'SCC X Ano = FNC'!F257/'SCC X Ano = FNC'!F223-1</f>
        <v>#DIV/0!</v>
      </c>
      <c r="G222" s="85" t="e">
        <f>+'SCC X Ano = FNC'!G257/'SCC X Ano = FNC'!G223-1</f>
        <v>#DIV/0!</v>
      </c>
      <c r="H222" s="85" t="e">
        <f>+'SCC X Ano = FNC'!H257/'SCC X Ano = FNC'!H223-1</f>
        <v>#DIV/0!</v>
      </c>
      <c r="I222" s="85" t="e">
        <f>+'SCC X Ano = FNC'!I257/'SCC X Ano = FNC'!I223-1</f>
        <v>#DIV/0!</v>
      </c>
      <c r="J222" s="85" t="e">
        <f>+'SCC X Ano = FNC'!J257/'SCC X Ano = FNC'!J223-1</f>
        <v>#DIV/0!</v>
      </c>
      <c r="K222" s="85" t="e">
        <f>+'SCC X Ano = FNC'!K257/'SCC X Ano = FNC'!K223-1</f>
        <v>#DIV/0!</v>
      </c>
    </row>
    <row r="223" spans="1:11" x14ac:dyDescent="0.25">
      <c r="A223" s="69" t="s">
        <v>28</v>
      </c>
      <c r="B223" s="85" t="e">
        <f>+'SCC X Ano = FNC'!B258/'SCC X Ano = FNC'!B224-1</f>
        <v>#DIV/0!</v>
      </c>
      <c r="C223" s="85" t="e">
        <f>+'SCC X Ano = FNC'!C258/'SCC X Ano = FNC'!C224-1</f>
        <v>#DIV/0!</v>
      </c>
      <c r="D223" s="85" t="e">
        <f>+'SCC X Ano = FNC'!D258/'SCC X Ano = FNC'!D224-1</f>
        <v>#DIV/0!</v>
      </c>
      <c r="E223" s="85" t="e">
        <f>+'SCC X Ano = FNC'!E258/'SCC X Ano = FNC'!E224-1</f>
        <v>#DIV/0!</v>
      </c>
      <c r="F223" s="85" t="e">
        <f>+'SCC X Ano = FNC'!F258/'SCC X Ano = FNC'!F224-1</f>
        <v>#DIV/0!</v>
      </c>
      <c r="G223" s="85" t="e">
        <f>+'SCC X Ano = FNC'!G258/'SCC X Ano = FNC'!G224-1</f>
        <v>#DIV/0!</v>
      </c>
      <c r="H223" s="85" t="e">
        <f>+'SCC X Ano = FNC'!H258/'SCC X Ano = FNC'!H224-1</f>
        <v>#DIV/0!</v>
      </c>
      <c r="I223" s="85">
        <f>+'SCC X Ano = FNC'!I258/'SCC X Ano = FNC'!I224-1</f>
        <v>-1</v>
      </c>
      <c r="J223" s="85" t="e">
        <f>+'SCC X Ano = FNC'!J258/'SCC X Ano = FNC'!J224-1</f>
        <v>#DIV/0!</v>
      </c>
      <c r="K223" s="85" t="e">
        <f>+'SCC X Ano = FNC'!K258/'SCC X Ano = FNC'!K224-1</f>
        <v>#DIV/0!</v>
      </c>
    </row>
    <row r="224" spans="1:11" x14ac:dyDescent="0.25">
      <c r="A224" s="69" t="s">
        <v>29</v>
      </c>
      <c r="B224" s="85" t="e">
        <f>+'SCC X Ano = FNC'!B259/'SCC X Ano = FNC'!B225-1</f>
        <v>#DIV/0!</v>
      </c>
      <c r="C224" s="85">
        <f>+'SCC X Ano = FNC'!C259/'SCC X Ano = FNC'!C225-1</f>
        <v>8.7586036541079402</v>
      </c>
      <c r="D224" s="85" t="e">
        <f>+'SCC X Ano = FNC'!D259/'SCC X Ano = FNC'!D225-1</f>
        <v>#DIV/0!</v>
      </c>
      <c r="E224" s="85" t="e">
        <f>+'SCC X Ano = FNC'!E259/'SCC X Ano = FNC'!E225-1</f>
        <v>#DIV/0!</v>
      </c>
      <c r="F224" s="85" t="e">
        <f>+'SCC X Ano = FNC'!F259/'SCC X Ano = FNC'!F225-1</f>
        <v>#DIV/0!</v>
      </c>
      <c r="G224" s="85" t="e">
        <f>+'SCC X Ano = FNC'!G259/'SCC X Ano = FNC'!G225-1</f>
        <v>#DIV/0!</v>
      </c>
      <c r="H224" s="85" t="e">
        <f>+'SCC X Ano = FNC'!H259/'SCC X Ano = FNC'!H225-1</f>
        <v>#DIV/0!</v>
      </c>
      <c r="I224" s="85" t="e">
        <f>+'SCC X Ano = FNC'!I259/'SCC X Ano = FNC'!I225-1</f>
        <v>#DIV/0!</v>
      </c>
      <c r="J224" s="85" t="e">
        <f>+'SCC X Ano = FNC'!J259/'SCC X Ano = FNC'!J225-1</f>
        <v>#DIV/0!</v>
      </c>
      <c r="K224" s="85" t="e">
        <f>+'SCC X Ano = FNC'!K259/'SCC X Ano = FNC'!K225-1</f>
        <v>#DIV/0!</v>
      </c>
    </row>
    <row r="225" spans="1:11" x14ac:dyDescent="0.25">
      <c r="A225" s="69" t="s">
        <v>30</v>
      </c>
      <c r="B225" s="85" t="e">
        <f>+'SCC X Ano = FNC'!B260/'SCC X Ano = FNC'!B226-1</f>
        <v>#DIV/0!</v>
      </c>
      <c r="C225" s="85" t="e">
        <f>+'SCC X Ano = FNC'!C260/'SCC X Ano = FNC'!C226-1</f>
        <v>#DIV/0!</v>
      </c>
      <c r="D225" s="85" t="e">
        <f>+'SCC X Ano = FNC'!D260/'SCC X Ano = FNC'!D226-1</f>
        <v>#DIV/0!</v>
      </c>
      <c r="E225" s="85" t="e">
        <f>+'SCC X Ano = FNC'!E260/'SCC X Ano = FNC'!E226-1</f>
        <v>#DIV/0!</v>
      </c>
      <c r="F225" s="85" t="e">
        <f>+'SCC X Ano = FNC'!F260/'SCC X Ano = FNC'!F226-1</f>
        <v>#DIV/0!</v>
      </c>
      <c r="G225" s="85" t="e">
        <f>+'SCC X Ano = FNC'!G260/'SCC X Ano = FNC'!G226-1</f>
        <v>#DIV/0!</v>
      </c>
      <c r="H225" s="85" t="e">
        <f>+'SCC X Ano = FNC'!H260/'SCC X Ano = FNC'!H226-1</f>
        <v>#DIV/0!</v>
      </c>
      <c r="I225" s="85">
        <f>+'SCC X Ano = FNC'!I260/'SCC X Ano = FNC'!I226-1</f>
        <v>-1</v>
      </c>
      <c r="J225" s="85" t="e">
        <f>+'SCC X Ano = FNC'!J260/'SCC X Ano = FNC'!J226-1</f>
        <v>#DIV/0!</v>
      </c>
      <c r="K225" s="85" t="e">
        <f>+'SCC X Ano = FNC'!K260/'SCC X Ano = FNC'!K226-1</f>
        <v>#DIV/0!</v>
      </c>
    </row>
    <row r="226" spans="1:11" x14ac:dyDescent="0.25">
      <c r="A226" s="69" t="s">
        <v>31</v>
      </c>
      <c r="B226" s="85" t="e">
        <f>+'SCC X Ano = FNC'!B261/'SCC X Ano = FNC'!B227-1</f>
        <v>#DIV/0!</v>
      </c>
      <c r="C226" s="85" t="e">
        <f>+'SCC X Ano = FNC'!C261/'SCC X Ano = FNC'!C227-1</f>
        <v>#DIV/0!</v>
      </c>
      <c r="D226" s="85" t="e">
        <f>+'SCC X Ano = FNC'!D261/'SCC X Ano = FNC'!D227-1</f>
        <v>#DIV/0!</v>
      </c>
      <c r="E226" s="85" t="e">
        <f>+'SCC X Ano = FNC'!E261/'SCC X Ano = FNC'!E227-1</f>
        <v>#DIV/0!</v>
      </c>
      <c r="F226" s="85" t="e">
        <f>+'SCC X Ano = FNC'!F261/'SCC X Ano = FNC'!F227-1</f>
        <v>#DIV/0!</v>
      </c>
      <c r="G226" s="85" t="e">
        <f>+'SCC X Ano = FNC'!G261/'SCC X Ano = FNC'!G227-1</f>
        <v>#DIV/0!</v>
      </c>
      <c r="H226" s="85" t="e">
        <f>+'SCC X Ano = FNC'!H261/'SCC X Ano = FNC'!H227-1</f>
        <v>#DIV/0!</v>
      </c>
      <c r="I226" s="85" t="e">
        <f>+'SCC X Ano = FNC'!I261/'SCC X Ano = FNC'!I227-1</f>
        <v>#DIV/0!</v>
      </c>
      <c r="J226" s="85" t="e">
        <f>+'SCC X Ano = FNC'!J261/'SCC X Ano = FNC'!J227-1</f>
        <v>#DIV/0!</v>
      </c>
      <c r="K226" s="85" t="e">
        <f>+'SCC X Ano = FNC'!K261/'SCC X Ano = FNC'!K227-1</f>
        <v>#DIV/0!</v>
      </c>
    </row>
    <row r="227" spans="1:11" x14ac:dyDescent="0.25">
      <c r="A227" s="69" t="s">
        <v>32</v>
      </c>
      <c r="B227" s="85" t="e">
        <f>+'SCC X Ano = FNC'!B262/'SCC X Ano = FNC'!B228-1</f>
        <v>#DIV/0!</v>
      </c>
      <c r="C227" s="85">
        <f>+'SCC X Ano = FNC'!C262/'SCC X Ano = FNC'!C228-1</f>
        <v>-0.94934750101203702</v>
      </c>
      <c r="D227" s="85" t="e">
        <f>+'SCC X Ano = FNC'!D262/'SCC X Ano = FNC'!D228-1</f>
        <v>#DIV/0!</v>
      </c>
      <c r="E227" s="85" t="e">
        <f>+'SCC X Ano = FNC'!E262/'SCC X Ano = FNC'!E228-1</f>
        <v>#DIV/0!</v>
      </c>
      <c r="F227" s="85" t="e">
        <f>+'SCC X Ano = FNC'!F262/'SCC X Ano = FNC'!F228-1</f>
        <v>#DIV/0!</v>
      </c>
      <c r="G227" s="85" t="e">
        <f>+'SCC X Ano = FNC'!G262/'SCC X Ano = FNC'!G228-1</f>
        <v>#DIV/0!</v>
      </c>
      <c r="H227" s="85" t="e">
        <f>+'SCC X Ano = FNC'!H262/'SCC X Ano = FNC'!H228-1</f>
        <v>#DIV/0!</v>
      </c>
      <c r="I227" s="85">
        <f>+'SCC X Ano = FNC'!I262/'SCC X Ano = FNC'!I228-1</f>
        <v>0.40967545678915029</v>
      </c>
      <c r="J227" s="85" t="e">
        <f>+'SCC X Ano = FNC'!J262/'SCC X Ano = FNC'!J228-1</f>
        <v>#DIV/0!</v>
      </c>
      <c r="K227" s="85" t="e">
        <f>+'SCC X Ano = FNC'!K262/'SCC X Ano = FNC'!K228-1</f>
        <v>#DIV/0!</v>
      </c>
    </row>
    <row r="228" spans="1:11" x14ac:dyDescent="0.25">
      <c r="A228" s="69" t="s">
        <v>33</v>
      </c>
      <c r="B228" s="85" t="e">
        <f>+'SCC X Ano = FNC'!B263/'SCC X Ano = FNC'!B229-1</f>
        <v>#DIV/0!</v>
      </c>
      <c r="C228" s="85">
        <f>+'SCC X Ano = FNC'!C263/'SCC X Ano = FNC'!C229-1</f>
        <v>1.8193509135783006</v>
      </c>
      <c r="D228" s="85" t="e">
        <f>+'SCC X Ano = FNC'!D263/'SCC X Ano = FNC'!D229-1</f>
        <v>#DIV/0!</v>
      </c>
      <c r="E228" s="85" t="e">
        <f>+'SCC X Ano = FNC'!E263/'SCC X Ano = FNC'!E229-1</f>
        <v>#DIV/0!</v>
      </c>
      <c r="F228" s="85" t="e">
        <f>+'SCC X Ano = FNC'!F263/'SCC X Ano = FNC'!F229-1</f>
        <v>#DIV/0!</v>
      </c>
      <c r="G228" s="85" t="e">
        <f>+'SCC X Ano = FNC'!G263/'SCC X Ano = FNC'!G229-1</f>
        <v>#DIV/0!</v>
      </c>
      <c r="H228" s="85" t="e">
        <f>+'SCC X Ano = FNC'!H263/'SCC X Ano = FNC'!H229-1</f>
        <v>#DIV/0!</v>
      </c>
      <c r="I228" s="85">
        <f>+'SCC X Ano = FNC'!I263/'SCC X Ano = FNC'!I229-1</f>
        <v>-1</v>
      </c>
      <c r="J228" s="85" t="e">
        <f>+'SCC X Ano = FNC'!J263/'SCC X Ano = FNC'!J229-1</f>
        <v>#DIV/0!</v>
      </c>
      <c r="K228" s="85" t="e">
        <f>+'SCC X Ano = FNC'!K263/'SCC X Ano = FNC'!K229-1</f>
        <v>#DIV/0!</v>
      </c>
    </row>
    <row r="229" spans="1:11" x14ac:dyDescent="0.25">
      <c r="A229" s="69" t="s">
        <v>34</v>
      </c>
      <c r="B229" s="85" t="e">
        <f>+'SCC X Ano = FNC'!B264/'SCC X Ano = FNC'!B230-1</f>
        <v>#DIV/0!</v>
      </c>
      <c r="C229" s="85" t="e">
        <f>+'SCC X Ano = FNC'!C264/'SCC X Ano = FNC'!C230-1</f>
        <v>#DIV/0!</v>
      </c>
      <c r="D229" s="85" t="e">
        <f>+'SCC X Ano = FNC'!D264/'SCC X Ano = FNC'!D230-1</f>
        <v>#DIV/0!</v>
      </c>
      <c r="E229" s="85" t="e">
        <f>+'SCC X Ano = FNC'!E264/'SCC X Ano = FNC'!E230-1</f>
        <v>#DIV/0!</v>
      </c>
      <c r="F229" s="85" t="e">
        <f>+'SCC X Ano = FNC'!F264/'SCC X Ano = FNC'!F230-1</f>
        <v>#DIV/0!</v>
      </c>
      <c r="G229" s="85" t="e">
        <f>+'SCC X Ano = FNC'!G264/'SCC X Ano = FNC'!G230-1</f>
        <v>#DIV/0!</v>
      </c>
      <c r="H229" s="85" t="e">
        <f>+'SCC X Ano = FNC'!H264/'SCC X Ano = FNC'!H230-1</f>
        <v>#DIV/0!</v>
      </c>
      <c r="I229" s="85" t="e">
        <f>+'SCC X Ano = FNC'!I264/'SCC X Ano = FNC'!I230-1</f>
        <v>#DIV/0!</v>
      </c>
      <c r="J229" s="85" t="e">
        <f>+'SCC X Ano = FNC'!J264/'SCC X Ano = FNC'!J230-1</f>
        <v>#DIV/0!</v>
      </c>
      <c r="K229" s="85" t="e">
        <f>+'SCC X Ano = FNC'!K264/'SCC X Ano = FNC'!K230-1</f>
        <v>#DIV/0!</v>
      </c>
    </row>
    <row r="230" spans="1:11" x14ac:dyDescent="0.25">
      <c r="A230" s="69" t="s">
        <v>35</v>
      </c>
      <c r="B230" s="85" t="e">
        <f>+'SCC X Ano = FNC'!B265/'SCC X Ano = FNC'!B231-1</f>
        <v>#DIV/0!</v>
      </c>
      <c r="C230" s="85">
        <f>+'SCC X Ano = FNC'!C265/'SCC X Ano = FNC'!C231-1</f>
        <v>-0.70302729070628223</v>
      </c>
      <c r="D230" s="85" t="e">
        <f>+'SCC X Ano = FNC'!D265/'SCC X Ano = FNC'!D231-1</f>
        <v>#DIV/0!</v>
      </c>
      <c r="E230" s="85" t="e">
        <f>+'SCC X Ano = FNC'!E265/'SCC X Ano = FNC'!E231-1</f>
        <v>#DIV/0!</v>
      </c>
      <c r="F230" s="85" t="e">
        <f>+'SCC X Ano = FNC'!F265/'SCC X Ano = FNC'!F231-1</f>
        <v>#DIV/0!</v>
      </c>
      <c r="G230" s="85" t="e">
        <f>+'SCC X Ano = FNC'!G265/'SCC X Ano = FNC'!G231-1</f>
        <v>#DIV/0!</v>
      </c>
      <c r="H230" s="85" t="e">
        <f>+'SCC X Ano = FNC'!H265/'SCC X Ano = FNC'!H231-1</f>
        <v>#DIV/0!</v>
      </c>
      <c r="I230" s="85" t="e">
        <f>+'SCC X Ano = FNC'!I265/'SCC X Ano = FNC'!I231-1</f>
        <v>#DIV/0!</v>
      </c>
      <c r="J230" s="85" t="e">
        <f>+'SCC X Ano = FNC'!J265/'SCC X Ano = FNC'!J231-1</f>
        <v>#DIV/0!</v>
      </c>
      <c r="K230" s="85" t="e">
        <f>+'SCC X Ano = FNC'!K265/'SCC X Ano = FNC'!K231-1</f>
        <v>#DIV/0!</v>
      </c>
    </row>
    <row r="231" spans="1:11" x14ac:dyDescent="0.25">
      <c r="A231" s="69" t="s">
        <v>36</v>
      </c>
      <c r="B231" s="85" t="e">
        <f>+'SCC X Ano = FNC'!B266/'SCC X Ano = FNC'!B232-1</f>
        <v>#DIV/0!</v>
      </c>
      <c r="C231" s="85">
        <f>+'SCC X Ano = FNC'!C266/'SCC X Ano = FNC'!C232-1</f>
        <v>-1</v>
      </c>
      <c r="D231" s="85" t="e">
        <f>+'SCC X Ano = FNC'!D266/'SCC X Ano = FNC'!D232-1</f>
        <v>#DIV/0!</v>
      </c>
      <c r="E231" s="85" t="e">
        <f>+'SCC X Ano = FNC'!E266/'SCC X Ano = FNC'!E232-1</f>
        <v>#DIV/0!</v>
      </c>
      <c r="F231" s="85" t="e">
        <f>+'SCC X Ano = FNC'!F266/'SCC X Ano = FNC'!F232-1</f>
        <v>#DIV/0!</v>
      </c>
      <c r="G231" s="85" t="e">
        <f>+'SCC X Ano = FNC'!G266/'SCC X Ano = FNC'!G232-1</f>
        <v>#DIV/0!</v>
      </c>
      <c r="H231" s="85" t="e">
        <f>+'SCC X Ano = FNC'!H266/'SCC X Ano = FNC'!H232-1</f>
        <v>#DIV/0!</v>
      </c>
      <c r="I231" s="85">
        <f>+'SCC X Ano = FNC'!I266/'SCC X Ano = FNC'!I232-1</f>
        <v>-1</v>
      </c>
      <c r="J231" s="85" t="e">
        <f>+'SCC X Ano = FNC'!J266/'SCC X Ano = FNC'!J232-1</f>
        <v>#DIV/0!</v>
      </c>
      <c r="K231" s="85" t="e">
        <f>+'SCC X Ano = FNC'!K266/'SCC X Ano = FNC'!K232-1</f>
        <v>#DIV/0!</v>
      </c>
    </row>
    <row r="232" spans="1:11" x14ac:dyDescent="0.25">
      <c r="A232" s="69" t="s">
        <v>37</v>
      </c>
      <c r="B232" s="85" t="e">
        <f>+'SCC X Ano = FNC'!B267/'SCC X Ano = FNC'!B233-1</f>
        <v>#DIV/0!</v>
      </c>
      <c r="C232" s="85" t="e">
        <f>+'SCC X Ano = FNC'!C267/'SCC X Ano = FNC'!C233-1</f>
        <v>#DIV/0!</v>
      </c>
      <c r="D232" s="85" t="e">
        <f>+'SCC X Ano = FNC'!D267/'SCC X Ano = FNC'!D233-1</f>
        <v>#DIV/0!</v>
      </c>
      <c r="E232" s="85" t="e">
        <f>+'SCC X Ano = FNC'!E267/'SCC X Ano = FNC'!E233-1</f>
        <v>#DIV/0!</v>
      </c>
      <c r="F232" s="85" t="e">
        <f>+'SCC X Ano = FNC'!F267/'SCC X Ano = FNC'!F233-1</f>
        <v>#DIV/0!</v>
      </c>
      <c r="G232" s="85" t="e">
        <f>+'SCC X Ano = FNC'!G267/'SCC X Ano = FNC'!G233-1</f>
        <v>#DIV/0!</v>
      </c>
      <c r="H232" s="85" t="e">
        <f>+'SCC X Ano = FNC'!H267/'SCC X Ano = FNC'!H233-1</f>
        <v>#DIV/0!</v>
      </c>
      <c r="I232" s="85" t="e">
        <f>+'SCC X Ano = FNC'!I267/'SCC X Ano = FNC'!I233-1</f>
        <v>#DIV/0!</v>
      </c>
      <c r="J232" s="85" t="e">
        <f>+'SCC X Ano = FNC'!J267/'SCC X Ano = FNC'!J233-1</f>
        <v>#DIV/0!</v>
      </c>
      <c r="K232" s="85" t="e">
        <f>+'SCC X Ano = FNC'!K267/'SCC X Ano = FNC'!K233-1</f>
        <v>#DIV/0!</v>
      </c>
    </row>
    <row r="233" spans="1:11" x14ac:dyDescent="0.25">
      <c r="A233" s="69" t="s">
        <v>38</v>
      </c>
      <c r="B233" s="85" t="e">
        <f>+'SCC X Ano = FNC'!B268/'SCC X Ano = FNC'!B234-1</f>
        <v>#DIV/0!</v>
      </c>
      <c r="C233" s="85" t="e">
        <f>+'SCC X Ano = FNC'!C268/'SCC X Ano = FNC'!C234-1</f>
        <v>#DIV/0!</v>
      </c>
      <c r="D233" s="85" t="e">
        <f>+'SCC X Ano = FNC'!D268/'SCC X Ano = FNC'!D234-1</f>
        <v>#DIV/0!</v>
      </c>
      <c r="E233" s="85" t="e">
        <f>+'SCC X Ano = FNC'!E268/'SCC X Ano = FNC'!E234-1</f>
        <v>#DIV/0!</v>
      </c>
      <c r="F233" s="85" t="e">
        <f>+'SCC X Ano = FNC'!F268/'SCC X Ano = FNC'!F234-1</f>
        <v>#DIV/0!</v>
      </c>
      <c r="G233" s="85" t="e">
        <f>+'SCC X Ano = FNC'!G268/'SCC X Ano = FNC'!G234-1</f>
        <v>#DIV/0!</v>
      </c>
      <c r="H233" s="85" t="e">
        <f>+'SCC X Ano = FNC'!H268/'SCC X Ano = FNC'!H234-1</f>
        <v>#DIV/0!</v>
      </c>
      <c r="I233" s="85" t="e">
        <f>+'SCC X Ano = FNC'!I268/'SCC X Ano = FNC'!I234-1</f>
        <v>#DIV/0!</v>
      </c>
      <c r="J233" s="85" t="e">
        <f>+'SCC X Ano = FNC'!J268/'SCC X Ano = FNC'!J234-1</f>
        <v>#DIV/0!</v>
      </c>
      <c r="K233" s="85" t="e">
        <f>+'SCC X Ano = FNC'!K268/'SCC X Ano = FNC'!K234-1</f>
        <v>#DIV/0!</v>
      </c>
    </row>
    <row r="234" spans="1:11" x14ac:dyDescent="0.25">
      <c r="A234" s="69" t="s">
        <v>39</v>
      </c>
      <c r="B234" s="85" t="e">
        <f>+'SCC X Ano = FNC'!B269/'SCC X Ano = FNC'!B235-1</f>
        <v>#DIV/0!</v>
      </c>
      <c r="C234" s="85">
        <f>+'SCC X Ano = FNC'!C269/'SCC X Ano = FNC'!C235-1</f>
        <v>0.80179656513354569</v>
      </c>
      <c r="D234" s="85" t="e">
        <f>+'SCC X Ano = FNC'!D269/'SCC X Ano = FNC'!D235-1</f>
        <v>#DIV/0!</v>
      </c>
      <c r="E234" s="85" t="e">
        <f>+'SCC X Ano = FNC'!E269/'SCC X Ano = FNC'!E235-1</f>
        <v>#DIV/0!</v>
      </c>
      <c r="F234" s="85" t="e">
        <f>+'SCC X Ano = FNC'!F269/'SCC X Ano = FNC'!F235-1</f>
        <v>#DIV/0!</v>
      </c>
      <c r="G234" s="85" t="e">
        <f>+'SCC X Ano = FNC'!G269/'SCC X Ano = FNC'!G235-1</f>
        <v>#DIV/0!</v>
      </c>
      <c r="H234" s="85" t="e">
        <f>+'SCC X Ano = FNC'!H269/'SCC X Ano = FNC'!H235-1</f>
        <v>#DIV/0!</v>
      </c>
      <c r="I234" s="85" t="e">
        <f>+'SCC X Ano = FNC'!I269/'SCC X Ano = FNC'!I235-1</f>
        <v>#DIV/0!</v>
      </c>
      <c r="J234" s="85" t="e">
        <f>+'SCC X Ano = FNC'!J269/'SCC X Ano = FNC'!J235-1</f>
        <v>#DIV/0!</v>
      </c>
      <c r="K234" s="85" t="e">
        <f>+'SCC X Ano = FNC'!K269/'SCC X Ano = FNC'!K235-1</f>
        <v>#DIV/0!</v>
      </c>
    </row>
    <row r="235" spans="1:11" x14ac:dyDescent="0.25">
      <c r="A235" s="18" t="s">
        <v>40</v>
      </c>
      <c r="B235" s="85" t="e">
        <f>+'SCC X Ano = FNC'!B270/'SCC X Ano = FNC'!B236-1</f>
        <v>#DIV/0!</v>
      </c>
      <c r="C235" s="85">
        <f>+'SCC X Ano = FNC'!C270/'SCC X Ano = FNC'!C236-1</f>
        <v>-0.78191745693283343</v>
      </c>
      <c r="D235" s="85">
        <f>+'SCC X Ano = FNC'!D270/'SCC X Ano = FNC'!D236-1</f>
        <v>-0.23368190962230584</v>
      </c>
      <c r="E235" s="85" t="e">
        <f>+'SCC X Ano = FNC'!E270/'SCC X Ano = FNC'!E236-1</f>
        <v>#DIV/0!</v>
      </c>
      <c r="F235" s="85" t="e">
        <f>+'SCC X Ano = FNC'!F270/'SCC X Ano = FNC'!F236-1</f>
        <v>#DIV/0!</v>
      </c>
      <c r="G235" s="85" t="e">
        <f>+'SCC X Ano = FNC'!G270/'SCC X Ano = FNC'!G236-1</f>
        <v>#DIV/0!</v>
      </c>
      <c r="H235" s="85" t="e">
        <f>+'SCC X Ano = FNC'!H270/'SCC X Ano = FNC'!H236-1</f>
        <v>#DIV/0!</v>
      </c>
      <c r="I235" s="85">
        <f>+'SCC X Ano = FNC'!I270/'SCC X Ano = FNC'!I236-1</f>
        <v>-0.56755635890988365</v>
      </c>
      <c r="J235" s="85">
        <f>+'SCC X Ano = FNC'!J270/'SCC X Ano = FNC'!J236-1</f>
        <v>5.1287018833243838</v>
      </c>
      <c r="K235" s="85" t="e">
        <f>+'SCC X Ano = FNC'!K270/'SCC X Ano = FNC'!K236-1</f>
        <v>#DIV/0!</v>
      </c>
    </row>
    <row r="240" spans="1:11" x14ac:dyDescent="0.25">
      <c r="A240" s="69"/>
      <c r="B240" s="18">
        <v>2015</v>
      </c>
      <c r="C240" s="18">
        <v>2015</v>
      </c>
      <c r="D240" s="18">
        <v>2015</v>
      </c>
      <c r="E240" s="18">
        <v>2015</v>
      </c>
      <c r="F240" s="18">
        <v>2015</v>
      </c>
      <c r="G240" s="18">
        <v>2015</v>
      </c>
      <c r="H240" s="18">
        <v>2015</v>
      </c>
      <c r="I240" s="18">
        <v>2015</v>
      </c>
      <c r="J240" s="18">
        <v>2015</v>
      </c>
      <c r="K240" s="18">
        <v>2015</v>
      </c>
    </row>
    <row r="241" spans="1:11" x14ac:dyDescent="0.25">
      <c r="A241" s="69"/>
      <c r="B241" s="69" t="s">
        <v>2</v>
      </c>
      <c r="C241" s="69" t="s">
        <v>3</v>
      </c>
      <c r="D241" s="69" t="s">
        <v>4</v>
      </c>
      <c r="E241" s="69" t="s">
        <v>5</v>
      </c>
      <c r="F241" s="69" t="s">
        <v>6</v>
      </c>
      <c r="G241" s="69" t="s">
        <v>7</v>
      </c>
      <c r="H241" s="69" t="s">
        <v>8</v>
      </c>
      <c r="I241" s="69" t="s">
        <v>9</v>
      </c>
      <c r="J241" s="69" t="s">
        <v>10</v>
      </c>
      <c r="K241" s="69" t="s">
        <v>11</v>
      </c>
    </row>
    <row r="242" spans="1:11" x14ac:dyDescent="0.25">
      <c r="A242" s="69" t="s">
        <v>13</v>
      </c>
      <c r="B242" s="85" t="e">
        <f>+'SCC X Ano = FNC'!B277/'SCC X Ano = FNC'!B243-1</f>
        <v>#DIV/0!</v>
      </c>
      <c r="C242" s="85" t="e">
        <f>+'SCC X Ano = FNC'!C277/'SCC X Ano = FNC'!C243-1</f>
        <v>#DIV/0!</v>
      </c>
      <c r="D242" s="85" t="e">
        <f>+'SCC X Ano = FNC'!D277/'SCC X Ano = FNC'!D243-1</f>
        <v>#DIV/0!</v>
      </c>
      <c r="E242" s="85" t="e">
        <f>+'SCC X Ano = FNC'!E277/'SCC X Ano = FNC'!E243-1</f>
        <v>#DIV/0!</v>
      </c>
      <c r="F242" s="85" t="e">
        <f>+'SCC X Ano = FNC'!F277/'SCC X Ano = FNC'!F243-1</f>
        <v>#DIV/0!</v>
      </c>
      <c r="G242" s="85" t="e">
        <f>+'SCC X Ano = FNC'!G277/'SCC X Ano = FNC'!G243-1</f>
        <v>#DIV/0!</v>
      </c>
      <c r="H242" s="85" t="e">
        <f>+'SCC X Ano = FNC'!H277/'SCC X Ano = FNC'!H243-1</f>
        <v>#DIV/0!</v>
      </c>
      <c r="I242" s="85" t="e">
        <f>+'SCC X Ano = FNC'!I277/'SCC X Ano = FNC'!I243-1</f>
        <v>#DIV/0!</v>
      </c>
      <c r="J242" s="85" t="e">
        <f>+'SCC X Ano = FNC'!J277/'SCC X Ano = FNC'!J243-1</f>
        <v>#DIV/0!</v>
      </c>
      <c r="K242" s="85" t="e">
        <f>+'SCC X Ano = FNC'!K277/'SCC X Ano = FNC'!K243-1</f>
        <v>#DIV/0!</v>
      </c>
    </row>
    <row r="243" spans="1:11" x14ac:dyDescent="0.25">
      <c r="A243" s="69" t="s">
        <v>14</v>
      </c>
      <c r="B243" s="85" t="e">
        <f>+'SCC X Ano = FNC'!B278/'SCC X Ano = FNC'!B244-1</f>
        <v>#DIV/0!</v>
      </c>
      <c r="C243" s="85" t="e">
        <f>+'SCC X Ano = FNC'!C278/'SCC X Ano = FNC'!C244-1</f>
        <v>#DIV/0!</v>
      </c>
      <c r="D243" s="85">
        <f>+'SCC X Ano = FNC'!D278/'SCC X Ano = FNC'!D244-1</f>
        <v>-1</v>
      </c>
      <c r="E243" s="85" t="e">
        <f>+'SCC X Ano = FNC'!E278/'SCC X Ano = FNC'!E244-1</f>
        <v>#DIV/0!</v>
      </c>
      <c r="F243" s="85" t="e">
        <f>+'SCC X Ano = FNC'!F278/'SCC X Ano = FNC'!F244-1</f>
        <v>#DIV/0!</v>
      </c>
      <c r="G243" s="85" t="e">
        <f>+'SCC X Ano = FNC'!G278/'SCC X Ano = FNC'!G244-1</f>
        <v>#DIV/0!</v>
      </c>
      <c r="H243" s="85" t="e">
        <f>+'SCC X Ano = FNC'!H278/'SCC X Ano = FNC'!H244-1</f>
        <v>#DIV/0!</v>
      </c>
      <c r="I243" s="85" t="e">
        <f>+'SCC X Ano = FNC'!I278/'SCC X Ano = FNC'!I244-1</f>
        <v>#DIV/0!</v>
      </c>
      <c r="J243" s="85" t="e">
        <f>+'SCC X Ano = FNC'!J278/'SCC X Ano = FNC'!J244-1</f>
        <v>#DIV/0!</v>
      </c>
      <c r="K243" s="85" t="e">
        <f>+'SCC X Ano = FNC'!K278/'SCC X Ano = FNC'!K244-1</f>
        <v>#DIV/0!</v>
      </c>
    </row>
    <row r="244" spans="1:11" x14ac:dyDescent="0.25">
      <c r="A244" s="69" t="s">
        <v>15</v>
      </c>
      <c r="B244" s="85" t="e">
        <f>+'SCC X Ano = FNC'!B279/'SCC X Ano = FNC'!B245-1</f>
        <v>#DIV/0!</v>
      </c>
      <c r="C244" s="85" t="e">
        <f>+'SCC X Ano = FNC'!C279/'SCC X Ano = FNC'!C245-1</f>
        <v>#DIV/0!</v>
      </c>
      <c r="D244" s="85" t="e">
        <f>+'SCC X Ano = FNC'!D279/'SCC X Ano = FNC'!D245-1</f>
        <v>#DIV/0!</v>
      </c>
      <c r="E244" s="85" t="e">
        <f>+'SCC X Ano = FNC'!E279/'SCC X Ano = FNC'!E245-1</f>
        <v>#DIV/0!</v>
      </c>
      <c r="F244" s="85" t="e">
        <f>+'SCC X Ano = FNC'!F279/'SCC X Ano = FNC'!F245-1</f>
        <v>#DIV/0!</v>
      </c>
      <c r="G244" s="85" t="e">
        <f>+'SCC X Ano = FNC'!G279/'SCC X Ano = FNC'!G245-1</f>
        <v>#DIV/0!</v>
      </c>
      <c r="H244" s="85" t="e">
        <f>+'SCC X Ano = FNC'!H279/'SCC X Ano = FNC'!H245-1</f>
        <v>#DIV/0!</v>
      </c>
      <c r="I244" s="85" t="e">
        <f>+'SCC X Ano = FNC'!I279/'SCC X Ano = FNC'!I245-1</f>
        <v>#DIV/0!</v>
      </c>
      <c r="J244" s="85" t="e">
        <f>+'SCC X Ano = FNC'!J279/'SCC X Ano = FNC'!J245-1</f>
        <v>#DIV/0!</v>
      </c>
      <c r="K244" s="85" t="e">
        <f>+'SCC X Ano = FNC'!K279/'SCC X Ano = FNC'!K245-1</f>
        <v>#DIV/0!</v>
      </c>
    </row>
    <row r="245" spans="1:11" x14ac:dyDescent="0.25">
      <c r="A245" s="69" t="s">
        <v>16</v>
      </c>
      <c r="B245" s="85" t="e">
        <f>+'SCC X Ano = FNC'!B280/'SCC X Ano = FNC'!B246-1</f>
        <v>#DIV/0!</v>
      </c>
      <c r="C245" s="85" t="e">
        <f>+'SCC X Ano = FNC'!C280/'SCC X Ano = FNC'!C246-1</f>
        <v>#DIV/0!</v>
      </c>
      <c r="D245" s="85" t="e">
        <f>+'SCC X Ano = FNC'!D280/'SCC X Ano = FNC'!D246-1</f>
        <v>#DIV/0!</v>
      </c>
      <c r="E245" s="85" t="e">
        <f>+'SCC X Ano = FNC'!E280/'SCC X Ano = FNC'!E246-1</f>
        <v>#DIV/0!</v>
      </c>
      <c r="F245" s="85" t="e">
        <f>+'SCC X Ano = FNC'!F280/'SCC X Ano = FNC'!F246-1</f>
        <v>#DIV/0!</v>
      </c>
      <c r="G245" s="85" t="e">
        <f>+'SCC X Ano = FNC'!G280/'SCC X Ano = FNC'!G246-1</f>
        <v>#DIV/0!</v>
      </c>
      <c r="H245" s="85" t="e">
        <f>+'SCC X Ano = FNC'!H280/'SCC X Ano = FNC'!H246-1</f>
        <v>#DIV/0!</v>
      </c>
      <c r="I245" s="85" t="e">
        <f>+'SCC X Ano = FNC'!I280/'SCC X Ano = FNC'!I246-1</f>
        <v>#DIV/0!</v>
      </c>
      <c r="J245" s="85" t="e">
        <f>+'SCC X Ano = FNC'!J280/'SCC X Ano = FNC'!J246-1</f>
        <v>#DIV/0!</v>
      </c>
      <c r="K245" s="85" t="e">
        <f>+'SCC X Ano = FNC'!K280/'SCC X Ano = FNC'!K246-1</f>
        <v>#DIV/0!</v>
      </c>
    </row>
    <row r="246" spans="1:11" x14ac:dyDescent="0.25">
      <c r="A246" s="69" t="s">
        <v>17</v>
      </c>
      <c r="B246" s="85" t="e">
        <f>+'SCC X Ano = FNC'!B281/'SCC X Ano = FNC'!B247-1</f>
        <v>#DIV/0!</v>
      </c>
      <c r="C246" s="85">
        <f>+'SCC X Ano = FNC'!C281/'SCC X Ano = FNC'!C247-1</f>
        <v>-1</v>
      </c>
      <c r="D246" s="85" t="e">
        <f>+'SCC X Ano = FNC'!D281/'SCC X Ano = FNC'!D247-1</f>
        <v>#DIV/0!</v>
      </c>
      <c r="E246" s="85" t="e">
        <f>+'SCC X Ano = FNC'!E281/'SCC X Ano = FNC'!E247-1</f>
        <v>#DIV/0!</v>
      </c>
      <c r="F246" s="85" t="e">
        <f>+'SCC X Ano = FNC'!F281/'SCC X Ano = FNC'!F247-1</f>
        <v>#DIV/0!</v>
      </c>
      <c r="G246" s="85" t="e">
        <f>+'SCC X Ano = FNC'!G281/'SCC X Ano = FNC'!G247-1</f>
        <v>#DIV/0!</v>
      </c>
      <c r="H246" s="85" t="e">
        <f>+'SCC X Ano = FNC'!H281/'SCC X Ano = FNC'!H247-1</f>
        <v>#DIV/0!</v>
      </c>
      <c r="I246" s="85" t="e">
        <f>+'SCC X Ano = FNC'!I281/'SCC X Ano = FNC'!I247-1</f>
        <v>#DIV/0!</v>
      </c>
      <c r="J246" s="85" t="e">
        <f>+'SCC X Ano = FNC'!J281/'SCC X Ano = FNC'!J247-1</f>
        <v>#DIV/0!</v>
      </c>
      <c r="K246" s="85" t="e">
        <f>+'SCC X Ano = FNC'!K281/'SCC X Ano = FNC'!K247-1</f>
        <v>#DIV/0!</v>
      </c>
    </row>
    <row r="247" spans="1:11" x14ac:dyDescent="0.25">
      <c r="A247" s="69" t="s">
        <v>18</v>
      </c>
      <c r="B247" s="85" t="e">
        <f>+'SCC X Ano = FNC'!B282/'SCC X Ano = FNC'!B248-1</f>
        <v>#DIV/0!</v>
      </c>
      <c r="C247" s="85">
        <f>+'SCC X Ano = FNC'!C282/'SCC X Ano = FNC'!C248-1</f>
        <v>-1</v>
      </c>
      <c r="D247" s="85" t="e">
        <f>+'SCC X Ano = FNC'!D282/'SCC X Ano = FNC'!D248-1</f>
        <v>#DIV/0!</v>
      </c>
      <c r="E247" s="85" t="e">
        <f>+'SCC X Ano = FNC'!E282/'SCC X Ano = FNC'!E248-1</f>
        <v>#DIV/0!</v>
      </c>
      <c r="F247" s="85" t="e">
        <f>+'SCC X Ano = FNC'!F282/'SCC X Ano = FNC'!F248-1</f>
        <v>#DIV/0!</v>
      </c>
      <c r="G247" s="85" t="e">
        <f>+'SCC X Ano = FNC'!G282/'SCC X Ano = FNC'!G248-1</f>
        <v>#DIV/0!</v>
      </c>
      <c r="H247" s="85" t="e">
        <f>+'SCC X Ano = FNC'!H282/'SCC X Ano = FNC'!H248-1</f>
        <v>#DIV/0!</v>
      </c>
      <c r="I247" s="85" t="e">
        <f>+'SCC X Ano = FNC'!I282/'SCC X Ano = FNC'!I248-1</f>
        <v>#DIV/0!</v>
      </c>
      <c r="J247" s="85" t="e">
        <f>+'SCC X Ano = FNC'!J282/'SCC X Ano = FNC'!J248-1</f>
        <v>#DIV/0!</v>
      </c>
      <c r="K247" s="85" t="e">
        <f>+'SCC X Ano = FNC'!K282/'SCC X Ano = FNC'!K248-1</f>
        <v>#DIV/0!</v>
      </c>
    </row>
    <row r="248" spans="1:11" x14ac:dyDescent="0.25">
      <c r="A248" s="69" t="s">
        <v>19</v>
      </c>
      <c r="B248" s="85" t="e">
        <f>+'SCC X Ano = FNC'!B283/'SCC X Ano = FNC'!B249-1</f>
        <v>#DIV/0!</v>
      </c>
      <c r="C248" s="85">
        <f>+'SCC X Ano = FNC'!C283/'SCC X Ano = FNC'!C249-1</f>
        <v>-0.39762498785193245</v>
      </c>
      <c r="D248" s="85" t="e">
        <f>+'SCC X Ano = FNC'!D283/'SCC X Ano = FNC'!D249-1</f>
        <v>#DIV/0!</v>
      </c>
      <c r="E248" s="85" t="e">
        <f>+'SCC X Ano = FNC'!E283/'SCC X Ano = FNC'!E249-1</f>
        <v>#DIV/0!</v>
      </c>
      <c r="F248" s="85" t="e">
        <f>+'SCC X Ano = FNC'!F283/'SCC X Ano = FNC'!F249-1</f>
        <v>#DIV/0!</v>
      </c>
      <c r="G248" s="85" t="e">
        <f>+'SCC X Ano = FNC'!G283/'SCC X Ano = FNC'!G249-1</f>
        <v>#DIV/0!</v>
      </c>
      <c r="H248" s="85" t="e">
        <f>+'SCC X Ano = FNC'!H283/'SCC X Ano = FNC'!H249-1</f>
        <v>#DIV/0!</v>
      </c>
      <c r="I248" s="85" t="e">
        <f>+'SCC X Ano = FNC'!I283/'SCC X Ano = FNC'!I249-1</f>
        <v>#DIV/0!</v>
      </c>
      <c r="J248" s="85" t="e">
        <f>+'SCC X Ano = FNC'!J283/'SCC X Ano = FNC'!J249-1</f>
        <v>#DIV/0!</v>
      </c>
      <c r="K248" s="85" t="e">
        <f>+'SCC X Ano = FNC'!K283/'SCC X Ano = FNC'!K249-1</f>
        <v>#DIV/0!</v>
      </c>
    </row>
    <row r="249" spans="1:11" x14ac:dyDescent="0.25">
      <c r="A249" s="69" t="s">
        <v>20</v>
      </c>
      <c r="B249" s="85" t="e">
        <f>+'SCC X Ano = FNC'!B284/'SCC X Ano = FNC'!B250-1</f>
        <v>#DIV/0!</v>
      </c>
      <c r="C249" s="85" t="e">
        <f>+'SCC X Ano = FNC'!C284/'SCC X Ano = FNC'!C250-1</f>
        <v>#DIV/0!</v>
      </c>
      <c r="D249" s="85" t="e">
        <f>+'SCC X Ano = FNC'!D284/'SCC X Ano = FNC'!D250-1</f>
        <v>#DIV/0!</v>
      </c>
      <c r="E249" s="85" t="e">
        <f>+'SCC X Ano = FNC'!E284/'SCC X Ano = FNC'!E250-1</f>
        <v>#DIV/0!</v>
      </c>
      <c r="F249" s="85" t="e">
        <f>+'SCC X Ano = FNC'!F284/'SCC X Ano = FNC'!F250-1</f>
        <v>#DIV/0!</v>
      </c>
      <c r="G249" s="85" t="e">
        <f>+'SCC X Ano = FNC'!G284/'SCC X Ano = FNC'!G250-1</f>
        <v>#DIV/0!</v>
      </c>
      <c r="H249" s="85" t="e">
        <f>+'SCC X Ano = FNC'!H284/'SCC X Ano = FNC'!H250-1</f>
        <v>#DIV/0!</v>
      </c>
      <c r="I249" s="85" t="e">
        <f>+'SCC X Ano = FNC'!I284/'SCC X Ano = FNC'!I250-1</f>
        <v>#DIV/0!</v>
      </c>
      <c r="J249" s="85" t="e">
        <f>+'SCC X Ano = FNC'!J284/'SCC X Ano = FNC'!J250-1</f>
        <v>#DIV/0!</v>
      </c>
      <c r="K249" s="85" t="e">
        <f>+'SCC X Ano = FNC'!K284/'SCC X Ano = FNC'!K250-1</f>
        <v>#DIV/0!</v>
      </c>
    </row>
    <row r="250" spans="1:11" x14ac:dyDescent="0.25">
      <c r="A250" s="69" t="s">
        <v>21</v>
      </c>
      <c r="B250" s="85" t="e">
        <f>+'SCC X Ano = FNC'!B285/'SCC X Ano = FNC'!B251-1</f>
        <v>#DIV/0!</v>
      </c>
      <c r="C250" s="85">
        <f>+'SCC X Ano = FNC'!C285/'SCC X Ano = FNC'!C251-1</f>
        <v>2.5014854706142873</v>
      </c>
      <c r="D250" s="85" t="e">
        <f>+'SCC X Ano = FNC'!D285/'SCC X Ano = FNC'!D251-1</f>
        <v>#DIV/0!</v>
      </c>
      <c r="E250" s="85" t="e">
        <f>+'SCC X Ano = FNC'!E285/'SCC X Ano = FNC'!E251-1</f>
        <v>#DIV/0!</v>
      </c>
      <c r="F250" s="85" t="e">
        <f>+'SCC X Ano = FNC'!F285/'SCC X Ano = FNC'!F251-1</f>
        <v>#DIV/0!</v>
      </c>
      <c r="G250" s="85" t="e">
        <f>+'SCC X Ano = FNC'!G285/'SCC X Ano = FNC'!G251-1</f>
        <v>#DIV/0!</v>
      </c>
      <c r="H250" s="85" t="e">
        <f>+'SCC X Ano = FNC'!H285/'SCC X Ano = FNC'!H251-1</f>
        <v>#DIV/0!</v>
      </c>
      <c r="I250" s="85" t="e">
        <f>+'SCC X Ano = FNC'!I285/'SCC X Ano = FNC'!I251-1</f>
        <v>#DIV/0!</v>
      </c>
      <c r="J250" s="85" t="e">
        <f>+'SCC X Ano = FNC'!J285/'SCC X Ano = FNC'!J251-1</f>
        <v>#DIV/0!</v>
      </c>
      <c r="K250" s="85" t="e">
        <f>+'SCC X Ano = FNC'!K285/'SCC X Ano = FNC'!K251-1</f>
        <v>#DIV/0!</v>
      </c>
    </row>
    <row r="251" spans="1:11" x14ac:dyDescent="0.25">
      <c r="A251" s="69" t="s">
        <v>22</v>
      </c>
      <c r="B251" s="85" t="e">
        <f>+'SCC X Ano = FNC'!B286/'SCC X Ano = FNC'!B252-1</f>
        <v>#DIV/0!</v>
      </c>
      <c r="C251" s="85">
        <f>+'SCC X Ano = FNC'!C286/'SCC X Ano = FNC'!C252-1</f>
        <v>3.325569410299261</v>
      </c>
      <c r="D251" s="85" t="e">
        <f>+'SCC X Ano = FNC'!D286/'SCC X Ano = FNC'!D252-1</f>
        <v>#DIV/0!</v>
      </c>
      <c r="E251" s="85" t="e">
        <f>+'SCC X Ano = FNC'!E286/'SCC X Ano = FNC'!E252-1</f>
        <v>#DIV/0!</v>
      </c>
      <c r="F251" s="85" t="e">
        <f>+'SCC X Ano = FNC'!F286/'SCC X Ano = FNC'!F252-1</f>
        <v>#DIV/0!</v>
      </c>
      <c r="G251" s="85" t="e">
        <f>+'SCC X Ano = FNC'!G286/'SCC X Ano = FNC'!G252-1</f>
        <v>#DIV/0!</v>
      </c>
      <c r="H251" s="85" t="e">
        <f>+'SCC X Ano = FNC'!H286/'SCC X Ano = FNC'!H252-1</f>
        <v>#DIV/0!</v>
      </c>
      <c r="I251" s="85" t="e">
        <f>+'SCC X Ano = FNC'!I286/'SCC X Ano = FNC'!I252-1</f>
        <v>#DIV/0!</v>
      </c>
      <c r="J251" s="85" t="e">
        <f>+'SCC X Ano = FNC'!J286/'SCC X Ano = FNC'!J252-1</f>
        <v>#DIV/0!</v>
      </c>
      <c r="K251" s="85" t="e">
        <f>+'SCC X Ano = FNC'!K286/'SCC X Ano = FNC'!K252-1</f>
        <v>#DIV/0!</v>
      </c>
    </row>
    <row r="252" spans="1:11" x14ac:dyDescent="0.25">
      <c r="A252" s="69" t="s">
        <v>23</v>
      </c>
      <c r="B252" s="85" t="e">
        <f>+'SCC X Ano = FNC'!B287/'SCC X Ano = FNC'!B253-1</f>
        <v>#DIV/0!</v>
      </c>
      <c r="C252" s="85" t="e">
        <f>+'SCC X Ano = FNC'!C287/'SCC X Ano = FNC'!C253-1</f>
        <v>#DIV/0!</v>
      </c>
      <c r="D252" s="85" t="e">
        <f>+'SCC X Ano = FNC'!D287/'SCC X Ano = FNC'!D253-1</f>
        <v>#DIV/0!</v>
      </c>
      <c r="E252" s="85" t="e">
        <f>+'SCC X Ano = FNC'!E287/'SCC X Ano = FNC'!E253-1</f>
        <v>#DIV/0!</v>
      </c>
      <c r="F252" s="85" t="e">
        <f>+'SCC X Ano = FNC'!F287/'SCC X Ano = FNC'!F253-1</f>
        <v>#DIV/0!</v>
      </c>
      <c r="G252" s="85" t="e">
        <f>+'SCC X Ano = FNC'!G287/'SCC X Ano = FNC'!G253-1</f>
        <v>#DIV/0!</v>
      </c>
      <c r="H252" s="85" t="e">
        <f>+'SCC X Ano = FNC'!H287/'SCC X Ano = FNC'!H253-1</f>
        <v>#DIV/0!</v>
      </c>
      <c r="I252" s="85" t="e">
        <f>+'SCC X Ano = FNC'!I287/'SCC X Ano = FNC'!I253-1</f>
        <v>#DIV/0!</v>
      </c>
      <c r="J252" s="85" t="e">
        <f>+'SCC X Ano = FNC'!J287/'SCC X Ano = FNC'!J253-1</f>
        <v>#DIV/0!</v>
      </c>
      <c r="K252" s="85" t="e">
        <f>+'SCC X Ano = FNC'!K287/'SCC X Ano = FNC'!K253-1</f>
        <v>#DIV/0!</v>
      </c>
    </row>
    <row r="253" spans="1:11" x14ac:dyDescent="0.25">
      <c r="A253" s="69" t="s">
        <v>24</v>
      </c>
      <c r="B253" s="85" t="e">
        <f>+'SCC X Ano = FNC'!B288/'SCC X Ano = FNC'!B254-1</f>
        <v>#DIV/0!</v>
      </c>
      <c r="C253" s="85" t="e">
        <f>+'SCC X Ano = FNC'!C288/'SCC X Ano = FNC'!C254-1</f>
        <v>#DIV/0!</v>
      </c>
      <c r="D253" s="85" t="e">
        <f>+'SCC X Ano = FNC'!D288/'SCC X Ano = FNC'!D254-1</f>
        <v>#DIV/0!</v>
      </c>
      <c r="E253" s="85" t="e">
        <f>+'SCC X Ano = FNC'!E288/'SCC X Ano = FNC'!E254-1</f>
        <v>#DIV/0!</v>
      </c>
      <c r="F253" s="85" t="e">
        <f>+'SCC X Ano = FNC'!F288/'SCC X Ano = FNC'!F254-1</f>
        <v>#DIV/0!</v>
      </c>
      <c r="G253" s="85" t="e">
        <f>+'SCC X Ano = FNC'!G288/'SCC X Ano = FNC'!G254-1</f>
        <v>#DIV/0!</v>
      </c>
      <c r="H253" s="85" t="e">
        <f>+'SCC X Ano = FNC'!H288/'SCC X Ano = FNC'!H254-1</f>
        <v>#DIV/0!</v>
      </c>
      <c r="I253" s="85" t="e">
        <f>+'SCC X Ano = FNC'!I288/'SCC X Ano = FNC'!I254-1</f>
        <v>#DIV/0!</v>
      </c>
      <c r="J253" s="85" t="e">
        <f>+'SCC X Ano = FNC'!J288/'SCC X Ano = FNC'!J254-1</f>
        <v>#DIV/0!</v>
      </c>
      <c r="K253" s="85" t="e">
        <f>+'SCC X Ano = FNC'!K288/'SCC X Ano = FNC'!K254-1</f>
        <v>#DIV/0!</v>
      </c>
    </row>
    <row r="254" spans="1:11" x14ac:dyDescent="0.25">
      <c r="A254" s="69" t="s">
        <v>25</v>
      </c>
      <c r="B254" s="85" t="e">
        <f>+'SCC X Ano = FNC'!B289/'SCC X Ano = FNC'!B255-1</f>
        <v>#DIV/0!</v>
      </c>
      <c r="C254" s="85">
        <f>+'SCC X Ano = FNC'!C289/'SCC X Ano = FNC'!C255-1</f>
        <v>-5.0585055480060648E-2</v>
      </c>
      <c r="D254" s="85" t="e">
        <f>+'SCC X Ano = FNC'!D289/'SCC X Ano = FNC'!D255-1</f>
        <v>#DIV/0!</v>
      </c>
      <c r="E254" s="85" t="e">
        <f>+'SCC X Ano = FNC'!E289/'SCC X Ano = FNC'!E255-1</f>
        <v>#DIV/0!</v>
      </c>
      <c r="F254" s="85" t="e">
        <f>+'SCC X Ano = FNC'!F289/'SCC X Ano = FNC'!F255-1</f>
        <v>#DIV/0!</v>
      </c>
      <c r="G254" s="85" t="e">
        <f>+'SCC X Ano = FNC'!G289/'SCC X Ano = FNC'!G255-1</f>
        <v>#DIV/0!</v>
      </c>
      <c r="H254" s="85" t="e">
        <f>+'SCC X Ano = FNC'!H289/'SCC X Ano = FNC'!H255-1</f>
        <v>#DIV/0!</v>
      </c>
      <c r="I254" s="85" t="e">
        <f>+'SCC X Ano = FNC'!I289/'SCC X Ano = FNC'!I255-1</f>
        <v>#DIV/0!</v>
      </c>
      <c r="J254" s="85" t="e">
        <f>+'SCC X Ano = FNC'!J289/'SCC X Ano = FNC'!J255-1</f>
        <v>#DIV/0!</v>
      </c>
      <c r="K254" s="85" t="e">
        <f>+'SCC X Ano = FNC'!K289/'SCC X Ano = FNC'!K255-1</f>
        <v>#DIV/0!</v>
      </c>
    </row>
    <row r="255" spans="1:11" x14ac:dyDescent="0.25">
      <c r="A255" s="69" t="s">
        <v>26</v>
      </c>
      <c r="B255" s="85" t="e">
        <f>+'SCC X Ano = FNC'!B290/'SCC X Ano = FNC'!B256-1</f>
        <v>#DIV/0!</v>
      </c>
      <c r="C255" s="85">
        <f>+'SCC X Ano = FNC'!C290/'SCC X Ano = FNC'!C256-1</f>
        <v>0.79196506451347259</v>
      </c>
      <c r="D255" s="85" t="e">
        <f>+'SCC X Ano = FNC'!D290/'SCC X Ano = FNC'!D256-1</f>
        <v>#DIV/0!</v>
      </c>
      <c r="E255" s="85" t="e">
        <f>+'SCC X Ano = FNC'!E290/'SCC X Ano = FNC'!E256-1</f>
        <v>#DIV/0!</v>
      </c>
      <c r="F255" s="85" t="e">
        <f>+'SCC X Ano = FNC'!F290/'SCC X Ano = FNC'!F256-1</f>
        <v>#DIV/0!</v>
      </c>
      <c r="G255" s="85" t="e">
        <f>+'SCC X Ano = FNC'!G290/'SCC X Ano = FNC'!G256-1</f>
        <v>#DIV/0!</v>
      </c>
      <c r="H255" s="85" t="e">
        <f>+'SCC X Ano = FNC'!H290/'SCC X Ano = FNC'!H256-1</f>
        <v>#DIV/0!</v>
      </c>
      <c r="I255" s="85" t="e">
        <f>+'SCC X Ano = FNC'!I290/'SCC X Ano = FNC'!I256-1</f>
        <v>#DIV/0!</v>
      </c>
      <c r="J255" s="85" t="e">
        <f>+'SCC X Ano = FNC'!J290/'SCC X Ano = FNC'!J256-1</f>
        <v>#DIV/0!</v>
      </c>
      <c r="K255" s="85" t="e">
        <f>+'SCC X Ano = FNC'!K290/'SCC X Ano = FNC'!K256-1</f>
        <v>#DIV/0!</v>
      </c>
    </row>
    <row r="256" spans="1:11" x14ac:dyDescent="0.25">
      <c r="A256" s="69" t="s">
        <v>27</v>
      </c>
      <c r="B256" s="85" t="e">
        <f>+'SCC X Ano = FNC'!B291/'SCC X Ano = FNC'!B257-1</f>
        <v>#DIV/0!</v>
      </c>
      <c r="C256" s="85" t="e">
        <f>+'SCC X Ano = FNC'!C291/'SCC X Ano = FNC'!C257-1</f>
        <v>#DIV/0!</v>
      </c>
      <c r="D256" s="85" t="e">
        <f>+'SCC X Ano = FNC'!D291/'SCC X Ano = FNC'!D257-1</f>
        <v>#DIV/0!</v>
      </c>
      <c r="E256" s="85" t="e">
        <f>+'SCC X Ano = FNC'!E291/'SCC X Ano = FNC'!E257-1</f>
        <v>#DIV/0!</v>
      </c>
      <c r="F256" s="85" t="e">
        <f>+'SCC X Ano = FNC'!F291/'SCC X Ano = FNC'!F257-1</f>
        <v>#DIV/0!</v>
      </c>
      <c r="G256" s="85" t="e">
        <f>+'SCC X Ano = FNC'!G291/'SCC X Ano = FNC'!G257-1</f>
        <v>#DIV/0!</v>
      </c>
      <c r="H256" s="85" t="e">
        <f>+'SCC X Ano = FNC'!H291/'SCC X Ano = FNC'!H257-1</f>
        <v>#DIV/0!</v>
      </c>
      <c r="I256" s="85" t="e">
        <f>+'SCC X Ano = FNC'!I291/'SCC X Ano = FNC'!I257-1</f>
        <v>#DIV/0!</v>
      </c>
      <c r="J256" s="85" t="e">
        <f>+'SCC X Ano = FNC'!J291/'SCC X Ano = FNC'!J257-1</f>
        <v>#DIV/0!</v>
      </c>
      <c r="K256" s="85" t="e">
        <f>+'SCC X Ano = FNC'!K291/'SCC X Ano = FNC'!K257-1</f>
        <v>#DIV/0!</v>
      </c>
    </row>
    <row r="257" spans="1:11" x14ac:dyDescent="0.25">
      <c r="A257" s="69" t="s">
        <v>28</v>
      </c>
      <c r="B257" s="85" t="e">
        <f>+'SCC X Ano = FNC'!B292/'SCC X Ano = FNC'!B258-1</f>
        <v>#DIV/0!</v>
      </c>
      <c r="C257" s="85">
        <f>+'SCC X Ano = FNC'!C292/'SCC X Ano = FNC'!C258-1</f>
        <v>-0.77410937044447459</v>
      </c>
      <c r="D257" s="85" t="e">
        <f>+'SCC X Ano = FNC'!D292/'SCC X Ano = FNC'!D258-1</f>
        <v>#DIV/0!</v>
      </c>
      <c r="E257" s="85" t="e">
        <f>+'SCC X Ano = FNC'!E292/'SCC X Ano = FNC'!E258-1</f>
        <v>#DIV/0!</v>
      </c>
      <c r="F257" s="85" t="e">
        <f>+'SCC X Ano = FNC'!F292/'SCC X Ano = FNC'!F258-1</f>
        <v>#DIV/0!</v>
      </c>
      <c r="G257" s="85" t="e">
        <f>+'SCC X Ano = FNC'!G292/'SCC X Ano = FNC'!G258-1</f>
        <v>#DIV/0!</v>
      </c>
      <c r="H257" s="85" t="e">
        <f>+'SCC X Ano = FNC'!H292/'SCC X Ano = FNC'!H258-1</f>
        <v>#DIV/0!</v>
      </c>
      <c r="I257" s="85" t="e">
        <f>+'SCC X Ano = FNC'!I292/'SCC X Ano = FNC'!I258-1</f>
        <v>#DIV/0!</v>
      </c>
      <c r="J257" s="85" t="e">
        <f>+'SCC X Ano = FNC'!J292/'SCC X Ano = FNC'!J258-1</f>
        <v>#DIV/0!</v>
      </c>
      <c r="K257" s="85" t="e">
        <f>+'SCC X Ano = FNC'!K292/'SCC X Ano = FNC'!K258-1</f>
        <v>#DIV/0!</v>
      </c>
    </row>
    <row r="258" spans="1:11" x14ac:dyDescent="0.25">
      <c r="A258" s="69" t="s">
        <v>29</v>
      </c>
      <c r="B258" s="85" t="e">
        <f>+'SCC X Ano = FNC'!B293/'SCC X Ano = FNC'!B259-1</f>
        <v>#DIV/0!</v>
      </c>
      <c r="C258" s="85">
        <f>+'SCC X Ano = FNC'!C293/'SCC X Ano = FNC'!C259-1</f>
        <v>-0.85497356990366458</v>
      </c>
      <c r="D258" s="85" t="e">
        <f>+'SCC X Ano = FNC'!D293/'SCC X Ano = FNC'!D259-1</f>
        <v>#DIV/0!</v>
      </c>
      <c r="E258" s="85" t="e">
        <f>+'SCC X Ano = FNC'!E293/'SCC X Ano = FNC'!E259-1</f>
        <v>#DIV/0!</v>
      </c>
      <c r="F258" s="85" t="e">
        <f>+'SCC X Ano = FNC'!F293/'SCC X Ano = FNC'!F259-1</f>
        <v>#DIV/0!</v>
      </c>
      <c r="G258" s="85" t="e">
        <f>+'SCC X Ano = FNC'!G293/'SCC X Ano = FNC'!G259-1</f>
        <v>#DIV/0!</v>
      </c>
      <c r="H258" s="85" t="e">
        <f>+'SCC X Ano = FNC'!H293/'SCC X Ano = FNC'!H259-1</f>
        <v>#DIV/0!</v>
      </c>
      <c r="I258" s="85" t="e">
        <f>+'SCC X Ano = FNC'!I293/'SCC X Ano = FNC'!I259-1</f>
        <v>#DIV/0!</v>
      </c>
      <c r="J258" s="85" t="e">
        <f>+'SCC X Ano = FNC'!J293/'SCC X Ano = FNC'!J259-1</f>
        <v>#DIV/0!</v>
      </c>
      <c r="K258" s="85" t="e">
        <f>+'SCC X Ano = FNC'!K293/'SCC X Ano = FNC'!K259-1</f>
        <v>#DIV/0!</v>
      </c>
    </row>
    <row r="259" spans="1:11" x14ac:dyDescent="0.25">
      <c r="A259" s="69" t="s">
        <v>30</v>
      </c>
      <c r="B259" s="85" t="e">
        <f>+'SCC X Ano = FNC'!B294/'SCC X Ano = FNC'!B260-1</f>
        <v>#DIV/0!</v>
      </c>
      <c r="C259" s="85" t="e">
        <f>+'SCC X Ano = FNC'!C294/'SCC X Ano = FNC'!C260-1</f>
        <v>#DIV/0!</v>
      </c>
      <c r="D259" s="85" t="e">
        <f>+'SCC X Ano = FNC'!D294/'SCC X Ano = FNC'!D260-1</f>
        <v>#DIV/0!</v>
      </c>
      <c r="E259" s="85" t="e">
        <f>+'SCC X Ano = FNC'!E294/'SCC X Ano = FNC'!E260-1</f>
        <v>#DIV/0!</v>
      </c>
      <c r="F259" s="85" t="e">
        <f>+'SCC X Ano = FNC'!F294/'SCC X Ano = FNC'!F260-1</f>
        <v>#DIV/0!</v>
      </c>
      <c r="G259" s="85" t="e">
        <f>+'SCC X Ano = FNC'!G294/'SCC X Ano = FNC'!G260-1</f>
        <v>#DIV/0!</v>
      </c>
      <c r="H259" s="85" t="e">
        <f>+'SCC X Ano = FNC'!H294/'SCC X Ano = FNC'!H260-1</f>
        <v>#DIV/0!</v>
      </c>
      <c r="I259" s="85" t="e">
        <f>+'SCC X Ano = FNC'!I294/'SCC X Ano = FNC'!I260-1</f>
        <v>#DIV/0!</v>
      </c>
      <c r="J259" s="85" t="e">
        <f>+'SCC X Ano = FNC'!J294/'SCC X Ano = FNC'!J260-1</f>
        <v>#DIV/0!</v>
      </c>
      <c r="K259" s="85" t="e">
        <f>+'SCC X Ano = FNC'!K294/'SCC X Ano = FNC'!K260-1</f>
        <v>#DIV/0!</v>
      </c>
    </row>
    <row r="260" spans="1:11" x14ac:dyDescent="0.25">
      <c r="A260" s="69" t="s">
        <v>31</v>
      </c>
      <c r="B260" s="85" t="e">
        <f>+'SCC X Ano = FNC'!B295/'SCC X Ano = FNC'!B261-1</f>
        <v>#DIV/0!</v>
      </c>
      <c r="C260" s="85">
        <f>+'SCC X Ano = FNC'!C295/'SCC X Ano = FNC'!C261-1</f>
        <v>-3.5746781550420437E-2</v>
      </c>
      <c r="D260" s="85" t="e">
        <f>+'SCC X Ano = FNC'!D295/'SCC X Ano = FNC'!D261-1</f>
        <v>#DIV/0!</v>
      </c>
      <c r="E260" s="85" t="e">
        <f>+'SCC X Ano = FNC'!E295/'SCC X Ano = FNC'!E261-1</f>
        <v>#DIV/0!</v>
      </c>
      <c r="F260" s="85" t="e">
        <f>+'SCC X Ano = FNC'!F295/'SCC X Ano = FNC'!F261-1</f>
        <v>#DIV/0!</v>
      </c>
      <c r="G260" s="85" t="e">
        <f>+'SCC X Ano = FNC'!G295/'SCC X Ano = FNC'!G261-1</f>
        <v>#DIV/0!</v>
      </c>
      <c r="H260" s="85" t="e">
        <f>+'SCC X Ano = FNC'!H295/'SCC X Ano = FNC'!H261-1</f>
        <v>#DIV/0!</v>
      </c>
      <c r="I260" s="85" t="e">
        <f>+'SCC X Ano = FNC'!I295/'SCC X Ano = FNC'!I261-1</f>
        <v>#DIV/0!</v>
      </c>
      <c r="J260" s="85" t="e">
        <f>+'SCC X Ano = FNC'!J295/'SCC X Ano = FNC'!J261-1</f>
        <v>#DIV/0!</v>
      </c>
      <c r="K260" s="85" t="e">
        <f>+'SCC X Ano = FNC'!K295/'SCC X Ano = FNC'!K261-1</f>
        <v>#DIV/0!</v>
      </c>
    </row>
    <row r="261" spans="1:11" x14ac:dyDescent="0.25">
      <c r="A261" s="69" t="s">
        <v>32</v>
      </c>
      <c r="B261" s="85" t="e">
        <f>+'SCC X Ano = FNC'!B296/'SCC X Ano = FNC'!B262-1</f>
        <v>#DIV/0!</v>
      </c>
      <c r="C261" s="85">
        <f>+'SCC X Ano = FNC'!C296/'SCC X Ano = FNC'!C262-1</f>
        <v>0.50248721727029522</v>
      </c>
      <c r="D261" s="85" t="e">
        <f>+'SCC X Ano = FNC'!D296/'SCC X Ano = FNC'!D262-1</f>
        <v>#DIV/0!</v>
      </c>
      <c r="E261" s="85" t="e">
        <f>+'SCC X Ano = FNC'!E296/'SCC X Ano = FNC'!E262-1</f>
        <v>#DIV/0!</v>
      </c>
      <c r="F261" s="85" t="e">
        <f>+'SCC X Ano = FNC'!F296/'SCC X Ano = FNC'!F262-1</f>
        <v>#DIV/0!</v>
      </c>
      <c r="G261" s="85" t="e">
        <f>+'SCC X Ano = FNC'!G296/'SCC X Ano = FNC'!G262-1</f>
        <v>#DIV/0!</v>
      </c>
      <c r="H261" s="85" t="e">
        <f>+'SCC X Ano = FNC'!H296/'SCC X Ano = FNC'!H262-1</f>
        <v>#DIV/0!</v>
      </c>
      <c r="I261" s="85">
        <f>+'SCC X Ano = FNC'!I296/'SCC X Ano = FNC'!I262-1</f>
        <v>0.12945314777762684</v>
      </c>
      <c r="J261" s="85">
        <f>+'SCC X Ano = FNC'!J296/'SCC X Ano = FNC'!J262-1</f>
        <v>-1</v>
      </c>
      <c r="K261" s="85" t="e">
        <f>+'SCC X Ano = FNC'!K296/'SCC X Ano = FNC'!K262-1</f>
        <v>#DIV/0!</v>
      </c>
    </row>
    <row r="262" spans="1:11" x14ac:dyDescent="0.25">
      <c r="A262" s="69" t="s">
        <v>33</v>
      </c>
      <c r="B262" s="85" t="e">
        <f>+'SCC X Ano = FNC'!B297/'SCC X Ano = FNC'!B263-1</f>
        <v>#DIV/0!</v>
      </c>
      <c r="C262" s="85">
        <f>+'SCC X Ano = FNC'!C297/'SCC X Ano = FNC'!C263-1</f>
        <v>-0.69881249392596612</v>
      </c>
      <c r="D262" s="85" t="e">
        <f>+'SCC X Ano = FNC'!D297/'SCC X Ano = FNC'!D263-1</f>
        <v>#DIV/0!</v>
      </c>
      <c r="E262" s="85" t="e">
        <f>+'SCC X Ano = FNC'!E297/'SCC X Ano = FNC'!E263-1</f>
        <v>#DIV/0!</v>
      </c>
      <c r="F262" s="85" t="e">
        <f>+'SCC X Ano = FNC'!F297/'SCC X Ano = FNC'!F263-1</f>
        <v>#DIV/0!</v>
      </c>
      <c r="G262" s="85" t="e">
        <f>+'SCC X Ano = FNC'!G297/'SCC X Ano = FNC'!G263-1</f>
        <v>#DIV/0!</v>
      </c>
      <c r="H262" s="85" t="e">
        <f>+'SCC X Ano = FNC'!H297/'SCC X Ano = FNC'!H263-1</f>
        <v>#DIV/0!</v>
      </c>
      <c r="I262" s="85" t="e">
        <f>+'SCC X Ano = FNC'!I297/'SCC X Ano = FNC'!I263-1</f>
        <v>#DIV/0!</v>
      </c>
      <c r="J262" s="85" t="e">
        <f>+'SCC X Ano = FNC'!J297/'SCC X Ano = FNC'!J263-1</f>
        <v>#DIV/0!</v>
      </c>
      <c r="K262" s="85" t="e">
        <f>+'SCC X Ano = FNC'!K297/'SCC X Ano = FNC'!K263-1</f>
        <v>#DIV/0!</v>
      </c>
    </row>
    <row r="263" spans="1:11" x14ac:dyDescent="0.25">
      <c r="A263" s="69" t="s">
        <v>34</v>
      </c>
      <c r="B263" s="85" t="e">
        <f>+'SCC X Ano = FNC'!B298/'SCC X Ano = FNC'!B264-1</f>
        <v>#DIV/0!</v>
      </c>
      <c r="C263" s="85" t="e">
        <f>+'SCC X Ano = FNC'!C298/'SCC X Ano = FNC'!C264-1</f>
        <v>#DIV/0!</v>
      </c>
      <c r="D263" s="85" t="e">
        <f>+'SCC X Ano = FNC'!D298/'SCC X Ano = FNC'!D264-1</f>
        <v>#DIV/0!</v>
      </c>
      <c r="E263" s="85" t="e">
        <f>+'SCC X Ano = FNC'!E298/'SCC X Ano = FNC'!E264-1</f>
        <v>#DIV/0!</v>
      </c>
      <c r="F263" s="85" t="e">
        <f>+'SCC X Ano = FNC'!F298/'SCC X Ano = FNC'!F264-1</f>
        <v>#DIV/0!</v>
      </c>
      <c r="G263" s="85" t="e">
        <f>+'SCC X Ano = FNC'!G298/'SCC X Ano = FNC'!G264-1</f>
        <v>#DIV/0!</v>
      </c>
      <c r="H263" s="85" t="e">
        <f>+'SCC X Ano = FNC'!H298/'SCC X Ano = FNC'!H264-1</f>
        <v>#DIV/0!</v>
      </c>
      <c r="I263" s="85" t="e">
        <f>+'SCC X Ano = FNC'!I298/'SCC X Ano = FNC'!I264-1</f>
        <v>#DIV/0!</v>
      </c>
      <c r="J263" s="85" t="e">
        <f>+'SCC X Ano = FNC'!J298/'SCC X Ano = FNC'!J264-1</f>
        <v>#DIV/0!</v>
      </c>
      <c r="K263" s="85" t="e">
        <f>+'SCC X Ano = FNC'!K298/'SCC X Ano = FNC'!K264-1</f>
        <v>#DIV/0!</v>
      </c>
    </row>
    <row r="264" spans="1:11" x14ac:dyDescent="0.25">
      <c r="A264" s="69" t="s">
        <v>35</v>
      </c>
      <c r="B264" s="85" t="e">
        <f>+'SCC X Ano = FNC'!B299/'SCC X Ano = FNC'!B265-1</f>
        <v>#DIV/0!</v>
      </c>
      <c r="C264" s="85">
        <f>+'SCC X Ano = FNC'!C299/'SCC X Ano = FNC'!C265-1</f>
        <v>1.4642614133330039</v>
      </c>
      <c r="D264" s="85" t="e">
        <f>+'SCC X Ano = FNC'!D299/'SCC X Ano = FNC'!D265-1</f>
        <v>#DIV/0!</v>
      </c>
      <c r="E264" s="85" t="e">
        <f>+'SCC X Ano = FNC'!E299/'SCC X Ano = FNC'!E265-1</f>
        <v>#DIV/0!</v>
      </c>
      <c r="F264" s="85" t="e">
        <f>+'SCC X Ano = FNC'!F299/'SCC X Ano = FNC'!F265-1</f>
        <v>#DIV/0!</v>
      </c>
      <c r="G264" s="85" t="e">
        <f>+'SCC X Ano = FNC'!G299/'SCC X Ano = FNC'!G265-1</f>
        <v>#DIV/0!</v>
      </c>
      <c r="H264" s="85" t="e">
        <f>+'SCC X Ano = FNC'!H299/'SCC X Ano = FNC'!H265-1</f>
        <v>#DIV/0!</v>
      </c>
      <c r="I264" s="85" t="e">
        <f>+'SCC X Ano = FNC'!I299/'SCC X Ano = FNC'!I265-1</f>
        <v>#DIV/0!</v>
      </c>
      <c r="J264" s="85" t="e">
        <f>+'SCC X Ano = FNC'!J299/'SCC X Ano = FNC'!J265-1</f>
        <v>#DIV/0!</v>
      </c>
      <c r="K264" s="85" t="e">
        <f>+'SCC X Ano = FNC'!K299/'SCC X Ano = FNC'!K265-1</f>
        <v>#DIV/0!</v>
      </c>
    </row>
    <row r="265" spans="1:11" x14ac:dyDescent="0.25">
      <c r="A265" s="69" t="s">
        <v>36</v>
      </c>
      <c r="B265" s="85" t="e">
        <f>+'SCC X Ano = FNC'!B300/'SCC X Ano = FNC'!B266-1</f>
        <v>#DIV/0!</v>
      </c>
      <c r="C265" s="85" t="e">
        <f>+'SCC X Ano = FNC'!C300/'SCC X Ano = FNC'!C266-1</f>
        <v>#DIV/0!</v>
      </c>
      <c r="D265" s="85" t="e">
        <f>+'SCC X Ano = FNC'!D300/'SCC X Ano = FNC'!D266-1</f>
        <v>#DIV/0!</v>
      </c>
      <c r="E265" s="85" t="e">
        <f>+'SCC X Ano = FNC'!E300/'SCC X Ano = FNC'!E266-1</f>
        <v>#DIV/0!</v>
      </c>
      <c r="F265" s="85" t="e">
        <f>+'SCC X Ano = FNC'!F300/'SCC X Ano = FNC'!F266-1</f>
        <v>#DIV/0!</v>
      </c>
      <c r="G265" s="85" t="e">
        <f>+'SCC X Ano = FNC'!G300/'SCC X Ano = FNC'!G266-1</f>
        <v>#DIV/0!</v>
      </c>
      <c r="H265" s="85" t="e">
        <f>+'SCC X Ano = FNC'!H300/'SCC X Ano = FNC'!H266-1</f>
        <v>#DIV/0!</v>
      </c>
      <c r="I265" s="85" t="e">
        <f>+'SCC X Ano = FNC'!I300/'SCC X Ano = FNC'!I266-1</f>
        <v>#DIV/0!</v>
      </c>
      <c r="J265" s="85" t="e">
        <f>+'SCC X Ano = FNC'!J300/'SCC X Ano = FNC'!J266-1</f>
        <v>#DIV/0!</v>
      </c>
      <c r="K265" s="85" t="e">
        <f>+'SCC X Ano = FNC'!K300/'SCC X Ano = FNC'!K266-1</f>
        <v>#DIV/0!</v>
      </c>
    </row>
    <row r="266" spans="1:11" x14ac:dyDescent="0.25">
      <c r="A266" s="69" t="s">
        <v>37</v>
      </c>
      <c r="B266" s="85" t="e">
        <f>+'SCC X Ano = FNC'!B301/'SCC X Ano = FNC'!B267-1</f>
        <v>#DIV/0!</v>
      </c>
      <c r="C266" s="85">
        <f>+'SCC X Ano = FNC'!C301/'SCC X Ano = FNC'!C267-1</f>
        <v>5.7767188866657611</v>
      </c>
      <c r="D266" s="85" t="e">
        <f>+'SCC X Ano = FNC'!D301/'SCC X Ano = FNC'!D267-1</f>
        <v>#DIV/0!</v>
      </c>
      <c r="E266" s="85" t="e">
        <f>+'SCC X Ano = FNC'!E301/'SCC X Ano = FNC'!E267-1</f>
        <v>#DIV/0!</v>
      </c>
      <c r="F266" s="85" t="e">
        <f>+'SCC X Ano = FNC'!F301/'SCC X Ano = FNC'!F267-1</f>
        <v>#DIV/0!</v>
      </c>
      <c r="G266" s="85" t="e">
        <f>+'SCC X Ano = FNC'!G301/'SCC X Ano = FNC'!G267-1</f>
        <v>#DIV/0!</v>
      </c>
      <c r="H266" s="85" t="e">
        <f>+'SCC X Ano = FNC'!H301/'SCC X Ano = FNC'!H267-1</f>
        <v>#DIV/0!</v>
      </c>
      <c r="I266" s="85" t="e">
        <f>+'SCC X Ano = FNC'!I301/'SCC X Ano = FNC'!I267-1</f>
        <v>#DIV/0!</v>
      </c>
      <c r="J266" s="85" t="e">
        <f>+'SCC X Ano = FNC'!J301/'SCC X Ano = FNC'!J267-1</f>
        <v>#DIV/0!</v>
      </c>
      <c r="K266" s="85" t="e">
        <f>+'SCC X Ano = FNC'!K301/'SCC X Ano = FNC'!K267-1</f>
        <v>#DIV/0!</v>
      </c>
    </row>
    <row r="267" spans="1:11" x14ac:dyDescent="0.25">
      <c r="A267" s="69" t="s">
        <v>38</v>
      </c>
      <c r="B267" s="85" t="e">
        <f>+'SCC X Ano = FNC'!B302/'SCC X Ano = FNC'!B268-1</f>
        <v>#DIV/0!</v>
      </c>
      <c r="C267" s="85" t="e">
        <f>+'SCC X Ano = FNC'!C302/'SCC X Ano = FNC'!C268-1</f>
        <v>#DIV/0!</v>
      </c>
      <c r="D267" s="85" t="e">
        <f>+'SCC X Ano = FNC'!D302/'SCC X Ano = FNC'!D268-1</f>
        <v>#DIV/0!</v>
      </c>
      <c r="E267" s="85" t="e">
        <f>+'SCC X Ano = FNC'!E302/'SCC X Ano = FNC'!E268-1</f>
        <v>#DIV/0!</v>
      </c>
      <c r="F267" s="85" t="e">
        <f>+'SCC X Ano = FNC'!F302/'SCC X Ano = FNC'!F268-1</f>
        <v>#DIV/0!</v>
      </c>
      <c r="G267" s="85" t="e">
        <f>+'SCC X Ano = FNC'!G302/'SCC X Ano = FNC'!G268-1</f>
        <v>#DIV/0!</v>
      </c>
      <c r="H267" s="85" t="e">
        <f>+'SCC X Ano = FNC'!H302/'SCC X Ano = FNC'!H268-1</f>
        <v>#DIV/0!</v>
      </c>
      <c r="I267" s="85" t="e">
        <f>+'SCC X Ano = FNC'!I302/'SCC X Ano = FNC'!I268-1</f>
        <v>#DIV/0!</v>
      </c>
      <c r="J267" s="85" t="e">
        <f>+'SCC X Ano = FNC'!J302/'SCC X Ano = FNC'!J268-1</f>
        <v>#DIV/0!</v>
      </c>
      <c r="K267" s="85" t="e">
        <f>+'SCC X Ano = FNC'!K302/'SCC X Ano = FNC'!K268-1</f>
        <v>#DIV/0!</v>
      </c>
    </row>
    <row r="268" spans="1:11" x14ac:dyDescent="0.25">
      <c r="A268" s="69" t="s">
        <v>39</v>
      </c>
      <c r="B268" s="85" t="e">
        <f>+'SCC X Ano = FNC'!B303/'SCC X Ano = FNC'!B269-1</f>
        <v>#DIV/0!</v>
      </c>
      <c r="C268" s="85">
        <f>+'SCC X Ano = FNC'!C303/'SCC X Ano = FNC'!C269-1</f>
        <v>0.21427220526528479</v>
      </c>
      <c r="D268" s="85">
        <f>+'SCC X Ano = FNC'!D303/'SCC X Ano = FNC'!D269-1</f>
        <v>-1</v>
      </c>
      <c r="E268" s="85" t="e">
        <f>+'SCC X Ano = FNC'!E303/'SCC X Ano = FNC'!E269-1</f>
        <v>#DIV/0!</v>
      </c>
      <c r="F268" s="85" t="e">
        <f>+'SCC X Ano = FNC'!F303/'SCC X Ano = FNC'!F269-1</f>
        <v>#DIV/0!</v>
      </c>
      <c r="G268" s="85" t="e">
        <f>+'SCC X Ano = FNC'!G303/'SCC X Ano = FNC'!G269-1</f>
        <v>#DIV/0!</v>
      </c>
      <c r="H268" s="85" t="e">
        <f>+'SCC X Ano = FNC'!H303/'SCC X Ano = FNC'!H269-1</f>
        <v>#DIV/0!</v>
      </c>
      <c r="I268" s="85" t="e">
        <f>+'SCC X Ano = FNC'!I303/'SCC X Ano = FNC'!I269-1</f>
        <v>#DIV/0!</v>
      </c>
      <c r="J268" s="85" t="e">
        <f>+'SCC X Ano = FNC'!J303/'SCC X Ano = FNC'!J269-1</f>
        <v>#DIV/0!</v>
      </c>
      <c r="K268" s="85" t="e">
        <f>+'SCC X Ano = FNC'!K303/'SCC X Ano = FNC'!K269-1</f>
        <v>#DIV/0!</v>
      </c>
    </row>
    <row r="269" spans="1:11" x14ac:dyDescent="0.25">
      <c r="A269" s="18" t="s">
        <v>40</v>
      </c>
      <c r="B269" s="85" t="e">
        <f>+'SCC X Ano = FNC'!B304/'SCC X Ano = FNC'!B270-1</f>
        <v>#DIV/0!</v>
      </c>
      <c r="C269" s="85">
        <f>+'SCC X Ano = FNC'!C304/'SCC X Ano = FNC'!C270-1</f>
        <v>0.88637692850548677</v>
      </c>
      <c r="D269" s="85">
        <f>+'SCC X Ano = FNC'!D304/'SCC X Ano = FNC'!D270-1</f>
        <v>-1</v>
      </c>
      <c r="E269" s="85" t="e">
        <f>+'SCC X Ano = FNC'!E304/'SCC X Ano = FNC'!E270-1</f>
        <v>#DIV/0!</v>
      </c>
      <c r="F269" s="85" t="e">
        <f>+'SCC X Ano = FNC'!F304/'SCC X Ano = FNC'!F270-1</f>
        <v>#DIV/0!</v>
      </c>
      <c r="G269" s="85" t="e">
        <f>+'SCC X Ano = FNC'!G304/'SCC X Ano = FNC'!G270-1</f>
        <v>#DIV/0!</v>
      </c>
      <c r="H269" s="85" t="e">
        <f>+'SCC X Ano = FNC'!H304/'SCC X Ano = FNC'!H270-1</f>
        <v>#DIV/0!</v>
      </c>
      <c r="I269" s="85">
        <f>+'SCC X Ano = FNC'!I304/'SCC X Ano = FNC'!I270-1</f>
        <v>0.12945314777762684</v>
      </c>
      <c r="J269" s="85">
        <f>+'SCC X Ano = FNC'!J304/'SCC X Ano = FNC'!J270-1</f>
        <v>-1</v>
      </c>
      <c r="K269" s="85" t="e">
        <f>+'SCC X Ano = FNC'!K304/'SCC X Ano = FNC'!K270-1</f>
        <v>#DIV/0!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7" tint="0.39997558519241921"/>
  </sheetPr>
  <dimension ref="A1:L32"/>
  <sheetViews>
    <sheetView workbookViewId="0">
      <selection activeCell="K30" sqref="K30"/>
    </sheetView>
  </sheetViews>
  <sheetFormatPr defaultColWidth="8.85546875" defaultRowHeight="15" x14ac:dyDescent="0.25"/>
  <cols>
    <col min="1" max="1" width="37.42578125" bestFit="1" customWidth="1"/>
    <col min="2" max="2" width="20.140625" bestFit="1" customWidth="1"/>
    <col min="3" max="3" width="25.85546875" bestFit="1" customWidth="1"/>
    <col min="4" max="4" width="15.28515625" bestFit="1" customWidth="1"/>
    <col min="5" max="5" width="13.7109375" bestFit="1" customWidth="1"/>
    <col min="6" max="6" width="13.28515625" bestFit="1" customWidth="1"/>
    <col min="7" max="7" width="26.42578125" bestFit="1" customWidth="1"/>
    <col min="8" max="10" width="15.28515625" bestFit="1" customWidth="1"/>
    <col min="11" max="11" width="14.28515625" bestFit="1" customWidth="1"/>
    <col min="13" max="13" width="23.140625" bestFit="1" customWidth="1"/>
    <col min="14" max="14" width="19.42578125" bestFit="1" customWidth="1"/>
    <col min="15" max="15" width="25.85546875" bestFit="1" customWidth="1"/>
    <col min="16" max="16" width="11.42578125" bestFit="1" customWidth="1"/>
    <col min="17" max="17" width="13.7109375" bestFit="1" customWidth="1"/>
    <col min="18" max="18" width="10" bestFit="1" customWidth="1"/>
    <col min="19" max="19" width="26.42578125" bestFit="1" customWidth="1"/>
    <col min="20" max="20" width="15.28515625" bestFit="1" customWidth="1"/>
    <col min="21" max="21" width="10" bestFit="1" customWidth="1"/>
    <col min="22" max="22" width="10.85546875" bestFit="1" customWidth="1"/>
    <col min="23" max="23" width="11.42578125" bestFit="1" customWidth="1"/>
  </cols>
  <sheetData>
    <row r="1" spans="1:12" s="1" customFormat="1" x14ac:dyDescent="0.25">
      <c r="A1" s="1" t="s">
        <v>6235</v>
      </c>
    </row>
    <row r="3" spans="1:12" x14ac:dyDescent="0.25">
      <c r="A3" s="2"/>
      <c r="B3" s="2"/>
    </row>
    <row r="4" spans="1:12" x14ac:dyDescent="0.25">
      <c r="A4" s="2"/>
      <c r="B4" s="2">
        <v>2007</v>
      </c>
      <c r="C4" s="2">
        <v>2008</v>
      </c>
      <c r="D4" s="2">
        <v>2009</v>
      </c>
      <c r="E4" s="2">
        <v>2010</v>
      </c>
      <c r="F4" s="2">
        <v>2011</v>
      </c>
      <c r="G4" s="2">
        <v>2012</v>
      </c>
      <c r="H4" s="2">
        <v>2013</v>
      </c>
      <c r="I4" s="2">
        <v>2014</v>
      </c>
      <c r="J4" s="2">
        <v>2015</v>
      </c>
      <c r="K4" s="2">
        <v>2016</v>
      </c>
      <c r="L4" s="2">
        <v>2017</v>
      </c>
    </row>
    <row r="5" spans="1:12" x14ac:dyDescent="0.25">
      <c r="A5" s="2" t="s">
        <v>13</v>
      </c>
      <c r="B5" s="87">
        <f>'SCC X Ano = FNC'!L5/'SCC X Ano = FNC'!L$32</f>
        <v>2.5546763545104881E-2</v>
      </c>
      <c r="C5" s="87">
        <f>'SCC X Ano = FNC'!L39/'SCC X Ano = FNC'!L$66</f>
        <v>4.1613959072143245E-3</v>
      </c>
      <c r="D5" s="87">
        <f>'SCC X Ano = FNC'!L73/'SCC X Ano = FNC'!L$100</f>
        <v>1.088086357344289E-2</v>
      </c>
      <c r="E5" s="87">
        <f>'SCC X Ano = FNC'!L107/'SCC X Ano = FNC'!L$134</f>
        <v>9.6985778018504627E-3</v>
      </c>
      <c r="F5" s="87">
        <f>'SCC X Ano = FNC'!L141/'SCC X Ano = FNC'!L$168</f>
        <v>0</v>
      </c>
      <c r="G5" s="87">
        <f>'SCC X Ano = FNC'!L175/'SCC X Ano = FNC'!L$202</f>
        <v>5.4558995714766724E-2</v>
      </c>
      <c r="H5" s="87">
        <f>'SCC X Ano = FNC'!L209/'SCC X Ano = FNC'!L$236</f>
        <v>0</v>
      </c>
      <c r="I5" s="87">
        <f>'SCC X Ano = FNC'!L243/'SCC X Ano = FNC'!L$270</f>
        <v>0</v>
      </c>
      <c r="J5" s="87">
        <f>'SCC X Ano = FNC'!L277/'SCC X Ano = FNC'!L$304</f>
        <v>0</v>
      </c>
      <c r="K5">
        <f>'SCC X Ano = FNC'!L311/'SCC X Ano = FNC'!$L$338</f>
        <v>0</v>
      </c>
      <c r="L5">
        <f>'[4]SCC X Ano = FNC'!Y345</f>
        <v>0</v>
      </c>
    </row>
    <row r="6" spans="1:12" x14ac:dyDescent="0.25">
      <c r="A6" s="2" t="s">
        <v>14</v>
      </c>
      <c r="B6" s="87">
        <f>'SCC X Ano = FNC'!L6/'SCC X Ano = FNC'!L$32</f>
        <v>1.2145261707840065E-2</v>
      </c>
      <c r="C6" s="87">
        <f>'SCC X Ano = FNC'!L40/'SCC X Ano = FNC'!L$66</f>
        <v>6.1540250774260678E-3</v>
      </c>
      <c r="D6" s="87">
        <f>'SCC X Ano = FNC'!L74/'SCC X Ano = FNC'!L$100</f>
        <v>4.5971110240356858E-3</v>
      </c>
      <c r="E6" s="87">
        <f>'SCC X Ano = FNC'!L108/'SCC X Ano = FNC'!L$134</f>
        <v>1.4083936871180343E-3</v>
      </c>
      <c r="F6" s="87">
        <f>'SCC X Ano = FNC'!L142/'SCC X Ano = FNC'!L$168</f>
        <v>3.7050130086452391E-3</v>
      </c>
      <c r="G6" s="87">
        <f>'SCC X Ano = FNC'!L176/'SCC X Ano = FNC'!L$202</f>
        <v>0</v>
      </c>
      <c r="H6" s="87">
        <f>'SCC X Ano = FNC'!L210/'SCC X Ano = FNC'!L$236</f>
        <v>0</v>
      </c>
      <c r="I6" s="87">
        <f>'SCC X Ano = FNC'!L244/'SCC X Ano = FNC'!L$270</f>
        <v>1.6748449654713428E-2</v>
      </c>
      <c r="J6" s="87">
        <f>'SCC X Ano = FNC'!L278/'SCC X Ano = FNC'!L$304</f>
        <v>7.4419537368123428E-2</v>
      </c>
      <c r="K6">
        <f>'SCC X Ano = FNC'!L312/'SCC X Ano = FNC'!$L$338</f>
        <v>4.8040174728550544E-2</v>
      </c>
      <c r="L6">
        <f>'[4]SCC X Ano = FNC'!Y346</f>
        <v>0</v>
      </c>
    </row>
    <row r="7" spans="1:12" x14ac:dyDescent="0.25">
      <c r="A7" s="2" t="s">
        <v>15</v>
      </c>
      <c r="B7" s="87">
        <f>'SCC X Ano = FNC'!L7/'SCC X Ano = FNC'!L$32</f>
        <v>2.2597077255060567E-2</v>
      </c>
      <c r="C7" s="87">
        <f>'SCC X Ano = FNC'!L41/'SCC X Ano = FNC'!L$66</f>
        <v>4.224767418491699E-4</v>
      </c>
      <c r="D7" s="87">
        <f>'SCC X Ano = FNC'!L75/'SCC X Ano = FNC'!L$100</f>
        <v>2.5181118680996867E-3</v>
      </c>
      <c r="E7" s="87">
        <f>'SCC X Ano = FNC'!L109/'SCC X Ano = FNC'!L$134</f>
        <v>0</v>
      </c>
      <c r="F7" s="87">
        <f>'SCC X Ano = FNC'!L143/'SCC X Ano = FNC'!L$168</f>
        <v>0</v>
      </c>
      <c r="G7" s="87">
        <f>'SCC X Ano = FNC'!L177/'SCC X Ano = FNC'!L$202</f>
        <v>0</v>
      </c>
      <c r="H7" s="87">
        <f>'SCC X Ano = FNC'!L211/'SCC X Ano = FNC'!L$236</f>
        <v>0</v>
      </c>
      <c r="I7" s="87">
        <f>'SCC X Ano = FNC'!L245/'SCC X Ano = FNC'!L$270</f>
        <v>0</v>
      </c>
      <c r="J7" s="87">
        <f>'SCC X Ano = FNC'!L279/'SCC X Ano = FNC'!L$304</f>
        <v>0</v>
      </c>
      <c r="K7">
        <f>'SCC X Ano = FNC'!L313/'SCC X Ano = FNC'!$L$338</f>
        <v>0</v>
      </c>
      <c r="L7">
        <f>'[4]SCC X Ano = FNC'!Y347</f>
        <v>0</v>
      </c>
    </row>
    <row r="8" spans="1:12" x14ac:dyDescent="0.25">
      <c r="A8" s="2" t="s">
        <v>16</v>
      </c>
      <c r="B8" s="87">
        <f>'SCC X Ano = FNC'!L8/'SCC X Ano = FNC'!L$32</f>
        <v>7.4099993613525534E-3</v>
      </c>
      <c r="C8" s="87">
        <f>'SCC X Ano = FNC'!L42/'SCC X Ano = FNC'!L$66</f>
        <v>0</v>
      </c>
      <c r="D8" s="87">
        <f>'SCC X Ano = FNC'!L76/'SCC X Ano = FNC'!L$100</f>
        <v>8.8538714385660269E-4</v>
      </c>
      <c r="E8" s="87">
        <f>'SCC X Ano = FNC'!L110/'SCC X Ano = FNC'!L$134</f>
        <v>8.5858088224278345E-4</v>
      </c>
      <c r="F8" s="87">
        <f>'SCC X Ano = FNC'!L144/'SCC X Ano = FNC'!L$168</f>
        <v>0</v>
      </c>
      <c r="G8" s="87">
        <f>'SCC X Ano = FNC'!L178/'SCC X Ano = FNC'!L$202</f>
        <v>0</v>
      </c>
      <c r="H8" s="87">
        <f>'SCC X Ano = FNC'!L212/'SCC X Ano = FNC'!L$236</f>
        <v>0</v>
      </c>
      <c r="I8" s="87">
        <f>'SCC X Ano = FNC'!L246/'SCC X Ano = FNC'!L$270</f>
        <v>0</v>
      </c>
      <c r="J8" s="87">
        <f>'SCC X Ano = FNC'!L280/'SCC X Ano = FNC'!L$304</f>
        <v>0</v>
      </c>
      <c r="K8">
        <f>'SCC X Ano = FNC'!L314/'SCC X Ano = FNC'!$L$338</f>
        <v>3.8676171924117139E-2</v>
      </c>
      <c r="L8">
        <f>'[4]SCC X Ano = FNC'!Y348</f>
        <v>0</v>
      </c>
    </row>
    <row r="9" spans="1:12" x14ac:dyDescent="0.25">
      <c r="A9" s="2" t="s">
        <v>17</v>
      </c>
      <c r="B9" s="87">
        <f>'SCC X Ano = FNC'!L9/'SCC X Ano = FNC'!L$32</f>
        <v>3.7243239599096464E-2</v>
      </c>
      <c r="C9" s="87">
        <f>'SCC X Ano = FNC'!L43/'SCC X Ano = FNC'!L$66</f>
        <v>5.3865784585769164E-3</v>
      </c>
      <c r="D9" s="87">
        <f>'SCC X Ano = FNC'!L77/'SCC X Ano = FNC'!L$100</f>
        <v>1.7530665448360731E-2</v>
      </c>
      <c r="E9" s="87">
        <f>'SCC X Ano = FNC'!L111/'SCC X Ano = FNC'!L$134</f>
        <v>4.1858798355778621E-4</v>
      </c>
      <c r="F9" s="87">
        <f>'SCC X Ano = FNC'!L145/'SCC X Ano = FNC'!L$168</f>
        <v>0</v>
      </c>
      <c r="G9" s="87">
        <f>'SCC X Ano = FNC'!L179/'SCC X Ano = FNC'!L$202</f>
        <v>1.5590611945573795E-2</v>
      </c>
      <c r="H9" s="87">
        <f>'SCC X Ano = FNC'!L213/'SCC X Ano = FNC'!L$236</f>
        <v>0</v>
      </c>
      <c r="I9" s="87">
        <f>'SCC X Ano = FNC'!L247/'SCC X Ano = FNC'!L$270</f>
        <v>3.4122472280830027E-2</v>
      </c>
      <c r="J9" s="87">
        <f>'SCC X Ano = FNC'!L281/'SCC X Ano = FNC'!L$304</f>
        <v>0</v>
      </c>
      <c r="K9">
        <f>'SCC X Ano = FNC'!L315/'SCC X Ano = FNC'!$L$338</f>
        <v>0</v>
      </c>
      <c r="L9">
        <f>'[4]SCC X Ano = FNC'!Y349</f>
        <v>0</v>
      </c>
    </row>
    <row r="10" spans="1:12" x14ac:dyDescent="0.25">
      <c r="A10" s="2" t="s">
        <v>18</v>
      </c>
      <c r="B10" s="87">
        <f>'SCC X Ano = FNC'!L10/'SCC X Ano = FNC'!L$32</f>
        <v>1.6545230366989665E-2</v>
      </c>
      <c r="C10" s="87">
        <f>'SCC X Ano = FNC'!L44/'SCC X Ano = FNC'!L$66</f>
        <v>1.0040658292600906E-2</v>
      </c>
      <c r="D10" s="87">
        <f>'SCC X Ano = FNC'!L78/'SCC X Ano = FNC'!L$100</f>
        <v>1.156492315442894E-2</v>
      </c>
      <c r="E10" s="87">
        <f>'SCC X Ano = FNC'!L112/'SCC X Ano = FNC'!L$134</f>
        <v>3.3487038684622897E-3</v>
      </c>
      <c r="F10" s="87">
        <f>'SCC X Ano = FNC'!L146/'SCC X Ano = FNC'!L$168</f>
        <v>0</v>
      </c>
      <c r="G10" s="87">
        <f>'SCC X Ano = FNC'!L180/'SCC X Ano = FNC'!L$202</f>
        <v>0</v>
      </c>
      <c r="H10" s="87">
        <f>'SCC X Ano = FNC'!L214/'SCC X Ano = FNC'!L$236</f>
        <v>0</v>
      </c>
      <c r="I10" s="87">
        <f>'SCC X Ano = FNC'!L248/'SCC X Ano = FNC'!L$270</f>
        <v>2.2748314853886682E-2</v>
      </c>
      <c r="J10" s="87">
        <f>'SCC X Ano = FNC'!L282/'SCC X Ano = FNC'!L$304</f>
        <v>0</v>
      </c>
      <c r="K10">
        <f>'SCC X Ano = FNC'!L316/'SCC X Ano = FNC'!$L$338</f>
        <v>5.0359598859527524E-2</v>
      </c>
      <c r="L10">
        <f>'[4]SCC X Ano = FNC'!Y350</f>
        <v>0</v>
      </c>
    </row>
    <row r="11" spans="1:12" x14ac:dyDescent="0.25">
      <c r="A11" s="2" t="s">
        <v>19</v>
      </c>
      <c r="B11" s="87">
        <f>'SCC X Ano = FNC'!L11/'SCC X Ano = FNC'!L$32</f>
        <v>1.3788263048930932E-2</v>
      </c>
      <c r="C11" s="87">
        <f>'SCC X Ano = FNC'!L45/'SCC X Ano = FNC'!L$66</f>
        <v>6.1280116212664706E-3</v>
      </c>
      <c r="D11" s="87">
        <f>'SCC X Ano = FNC'!L79/'SCC X Ano = FNC'!L$100</f>
        <v>1.0624645726279231E-2</v>
      </c>
      <c r="E11" s="87">
        <f>'SCC X Ano = FNC'!L113/'SCC X Ano = FNC'!L$134</f>
        <v>5.5109619563283906E-3</v>
      </c>
      <c r="F11" s="87">
        <f>'SCC X Ano = FNC'!L147/'SCC X Ano = FNC'!L$168</f>
        <v>0</v>
      </c>
      <c r="G11" s="87">
        <f>'SCC X Ano = FNC'!L181/'SCC X Ano = FNC'!L$202</f>
        <v>0</v>
      </c>
      <c r="H11" s="87">
        <f>'SCC X Ano = FNC'!L215/'SCC X Ano = FNC'!L$236</f>
        <v>1.4316163829083569E-3</v>
      </c>
      <c r="I11" s="87">
        <f>'SCC X Ano = FNC'!L249/'SCC X Ano = FNC'!L$270</f>
        <v>3.4122472280830027E-2</v>
      </c>
      <c r="J11" s="87">
        <f>'SCC X Ano = FNC'!L283/'SCC X Ano = FNC'!L$304</f>
        <v>1.1907390322964919E-2</v>
      </c>
      <c r="K11">
        <f>'SCC X Ano = FNC'!L317/'SCC X Ano = FNC'!$L$338</f>
        <v>5.0359598859527524E-2</v>
      </c>
      <c r="L11">
        <f>'[4]SCC X Ano = FNC'!Y351</f>
        <v>0</v>
      </c>
    </row>
    <row r="12" spans="1:12" x14ac:dyDescent="0.25">
      <c r="A12" s="2" t="s">
        <v>20</v>
      </c>
      <c r="B12" s="87">
        <f>'SCC X Ano = FNC'!L12/'SCC X Ano = FNC'!L$32</f>
        <v>3.3805710589300209E-2</v>
      </c>
      <c r="C12" s="87">
        <f>'SCC X Ano = FNC'!L46/'SCC X Ano = FNC'!L$66</f>
        <v>1.129390174915712E-3</v>
      </c>
      <c r="D12" s="87">
        <f>'SCC X Ano = FNC'!L80/'SCC X Ano = FNC'!L$100</f>
        <v>8.6219000068755969E-4</v>
      </c>
      <c r="E12" s="87">
        <f>'SCC X Ano = FNC'!L114/'SCC X Ano = FNC'!L$134</f>
        <v>3.4970933086335247E-4</v>
      </c>
      <c r="F12" s="87">
        <f>'SCC X Ano = FNC'!L148/'SCC X Ano = FNC'!L$168</f>
        <v>0</v>
      </c>
      <c r="G12" s="87">
        <f>'SCC X Ano = FNC'!L182/'SCC X Ano = FNC'!L$202</f>
        <v>0</v>
      </c>
      <c r="H12" s="87">
        <f>'SCC X Ano = FNC'!L216/'SCC X Ano = FNC'!L$236</f>
        <v>6.9261600605106301E-3</v>
      </c>
      <c r="I12" s="87">
        <f>'SCC X Ano = FNC'!L250/'SCC X Ano = FNC'!L$270</f>
        <v>0</v>
      </c>
      <c r="J12" s="87">
        <f>'SCC X Ano = FNC'!L284/'SCC X Ano = FNC'!L$304</f>
        <v>8.7817003631866286E-2</v>
      </c>
      <c r="K12">
        <f>'SCC X Ano = FNC'!L318/'SCC X Ano = FNC'!$L$338</f>
        <v>5.0359598859527524E-2</v>
      </c>
      <c r="L12">
        <f>'[4]SCC X Ano = FNC'!Y352</f>
        <v>1.0409839015909866E-2</v>
      </c>
    </row>
    <row r="13" spans="1:12" x14ac:dyDescent="0.25">
      <c r="A13" s="2" t="s">
        <v>21</v>
      </c>
      <c r="B13" s="87">
        <f>'SCC X Ano = FNC'!L13/'SCC X Ano = FNC'!L$32</f>
        <v>4.4271898746124659E-2</v>
      </c>
      <c r="C13" s="87">
        <f>'SCC X Ano = FNC'!L47/'SCC X Ano = FNC'!L$66</f>
        <v>3.8077717209005842E-3</v>
      </c>
      <c r="D13" s="87">
        <f>'SCC X Ano = FNC'!L81/'SCC X Ano = FNC'!L$100</f>
        <v>2.1603446310101107E-3</v>
      </c>
      <c r="E13" s="87">
        <f>'SCC X Ano = FNC'!L115/'SCC X Ano = FNC'!L$134</f>
        <v>4.6295830981491152E-3</v>
      </c>
      <c r="F13" s="87">
        <f>'SCC X Ano = FNC'!L149/'SCC X Ano = FNC'!L$168</f>
        <v>0</v>
      </c>
      <c r="G13" s="87">
        <f>'SCC X Ano = FNC'!L183/'SCC X Ano = FNC'!L$202</f>
        <v>0</v>
      </c>
      <c r="H13" s="87">
        <f>'SCC X Ano = FNC'!L217/'SCC X Ano = FNC'!L$236</f>
        <v>2.8538873601792171E-2</v>
      </c>
      <c r="I13" s="87">
        <f>'SCC X Ano = FNC'!L251/'SCC X Ano = FNC'!L$270</f>
        <v>1.4217696783679177E-2</v>
      </c>
      <c r="J13" s="87">
        <f>'SCC X Ano = FNC'!L285/'SCC X Ano = FNC'!L$304</f>
        <v>2.8839699362221031E-2</v>
      </c>
      <c r="K13">
        <f>'SCC X Ano = FNC'!L319/'SCC X Ano = FNC'!$L$338</f>
        <v>5.0359598859527524E-2</v>
      </c>
      <c r="L13">
        <f>'[4]SCC X Ano = FNC'!Y353</f>
        <v>0</v>
      </c>
    </row>
    <row r="14" spans="1:12" x14ac:dyDescent="0.25">
      <c r="A14" s="2" t="s">
        <v>22</v>
      </c>
      <c r="B14" s="87">
        <f>'SCC X Ano = FNC'!L14/'SCC X Ano = FNC'!L$32</f>
        <v>6.8954388356842547E-2</v>
      </c>
      <c r="C14" s="87">
        <f>'SCC X Ano = FNC'!L48/'SCC X Ano = FNC'!L$66</f>
        <v>6.1728245742278948E-3</v>
      </c>
      <c r="D14" s="87">
        <f>'SCC X Ano = FNC'!L82/'SCC X Ano = FNC'!L$100</f>
        <v>1.6802237435360454E-2</v>
      </c>
      <c r="E14" s="87">
        <f>'SCC X Ano = FNC'!L116/'SCC X Ano = FNC'!L$134</f>
        <v>1.6710761107165E-2</v>
      </c>
      <c r="F14" s="87">
        <f>'SCC X Ano = FNC'!L150/'SCC X Ano = FNC'!L$168</f>
        <v>2.0155270767030102E-2</v>
      </c>
      <c r="G14" s="87">
        <f>'SCC X Ano = FNC'!L184/'SCC X Ano = FNC'!L$202</f>
        <v>2.1865833253667248E-2</v>
      </c>
      <c r="H14" s="87">
        <f>'SCC X Ano = FNC'!L218/'SCC X Ano = FNC'!L$236</f>
        <v>1.0721375091600685E-2</v>
      </c>
      <c r="I14" s="87">
        <f>'SCC X Ano = FNC'!L252/'SCC X Ano = FNC'!L$270</f>
        <v>1.6097276298481563E-2</v>
      </c>
      <c r="J14" s="87">
        <f>'SCC X Ano = FNC'!L286/'SCC X Ano = FNC'!L$304</f>
        <v>4.0337115259518684E-2</v>
      </c>
      <c r="K14">
        <f>'SCC X Ano = FNC'!L320/'SCC X Ano = FNC'!$L$338</f>
        <v>4.0287679087622021E-2</v>
      </c>
      <c r="L14">
        <f>'[4]SCC X Ano = FNC'!Y354</f>
        <v>2.560820397913827E-2</v>
      </c>
    </row>
    <row r="15" spans="1:12" x14ac:dyDescent="0.25">
      <c r="A15" s="2" t="s">
        <v>23</v>
      </c>
      <c r="B15" s="87">
        <f>'SCC X Ano = FNC'!L15/'SCC X Ano = FNC'!L$32</f>
        <v>3.0330711835373815E-2</v>
      </c>
      <c r="C15" s="87">
        <f>'SCC X Ano = FNC'!L49/'SCC X Ano = FNC'!L$66</f>
        <v>1.013944180438008E-3</v>
      </c>
      <c r="D15" s="87">
        <f>'SCC X Ano = FNC'!L83/'SCC X Ano = FNC'!L$100</f>
        <v>2.5763208490241093E-3</v>
      </c>
      <c r="E15" s="87">
        <f>'SCC X Ano = FNC'!L117/'SCC X Ano = FNC'!L$134</f>
        <v>6.0107392651770446E-3</v>
      </c>
      <c r="F15" s="87">
        <f>'SCC X Ano = FNC'!L151/'SCC X Ano = FNC'!L$168</f>
        <v>0</v>
      </c>
      <c r="G15" s="87">
        <f>'SCC X Ano = FNC'!L185/'SCC X Ano = FNC'!L$202</f>
        <v>0</v>
      </c>
      <c r="H15" s="87">
        <f>'SCC X Ano = FNC'!L219/'SCC X Ano = FNC'!L$236</f>
        <v>0</v>
      </c>
      <c r="I15" s="87">
        <f>'SCC X Ano = FNC'!L253/'SCC X Ano = FNC'!L$270</f>
        <v>0</v>
      </c>
      <c r="J15" s="87">
        <f>'SCC X Ano = FNC'!L287/'SCC X Ano = FNC'!L$304</f>
        <v>0</v>
      </c>
      <c r="K15">
        <f>'SCC X Ano = FNC'!L321/'SCC X Ano = FNC'!$L$338</f>
        <v>6.8489054448957434E-2</v>
      </c>
      <c r="L15">
        <f>'[4]SCC X Ano = FNC'!Y355</f>
        <v>0</v>
      </c>
    </row>
    <row r="16" spans="1:12" x14ac:dyDescent="0.25">
      <c r="A16" s="2" t="s">
        <v>24</v>
      </c>
      <c r="B16" s="87">
        <f>'SCC X Ano = FNC'!L16/'SCC X Ano = FNC'!L$32</f>
        <v>1.5902420748683792E-2</v>
      </c>
      <c r="C16" s="87">
        <f>'SCC X Ano = FNC'!L50/'SCC X Ano = FNC'!L$66</f>
        <v>6.2247723144056698E-3</v>
      </c>
      <c r="D16" s="87">
        <f>'SCC X Ano = FNC'!L84/'SCC X Ano = FNC'!L$100</f>
        <v>5.4128762810674103E-3</v>
      </c>
      <c r="E16" s="87">
        <f>'SCC X Ano = FNC'!L118/'SCC X Ano = FNC'!L$134</f>
        <v>1.6789765570616885E-2</v>
      </c>
      <c r="F16" s="87">
        <f>'SCC X Ano = FNC'!L152/'SCC X Ano = FNC'!L$168</f>
        <v>0</v>
      </c>
      <c r="G16" s="87">
        <f>'SCC X Ano = FNC'!L186/'SCC X Ano = FNC'!L$202</f>
        <v>0</v>
      </c>
      <c r="H16" s="87">
        <f>'SCC X Ano = FNC'!L220/'SCC X Ano = FNC'!L$236</f>
        <v>0</v>
      </c>
      <c r="I16" s="87">
        <f>'SCC X Ano = FNC'!L254/'SCC X Ano = FNC'!L$270</f>
        <v>0</v>
      </c>
      <c r="J16" s="87">
        <f>'SCC X Ano = FNC'!L288/'SCC X Ano = FNC'!L$304</f>
        <v>0</v>
      </c>
      <c r="K16">
        <f>'SCC X Ano = FNC'!L322/'SCC X Ano = FNC'!$L$338</f>
        <v>0</v>
      </c>
      <c r="L16">
        <f>'[4]SCC X Ano = FNC'!Y356</f>
        <v>0</v>
      </c>
    </row>
    <row r="17" spans="1:12" x14ac:dyDescent="0.25">
      <c r="A17" s="2" t="s">
        <v>25</v>
      </c>
      <c r="B17" s="87">
        <f>'SCC X Ano = FNC'!L17/'SCC X Ano = FNC'!L$32</f>
        <v>7.1371185292140968E-2</v>
      </c>
      <c r="C17" s="87">
        <f>'SCC X Ano = FNC'!L51/'SCC X Ano = FNC'!L$66</f>
        <v>6.2310166051455489E-3</v>
      </c>
      <c r="D17" s="87">
        <f>'SCC X Ano = FNC'!L85/'SCC X Ano = FNC'!L$100</f>
        <v>2.2521916829975053E-2</v>
      </c>
      <c r="E17" s="87">
        <f>'SCC X Ano = FNC'!L119/'SCC X Ano = FNC'!L$134</f>
        <v>0.10616620655933169</v>
      </c>
      <c r="F17" s="87">
        <f>'SCC X Ano = FNC'!L153/'SCC X Ano = FNC'!L$168</f>
        <v>5.5019443178381804E-2</v>
      </c>
      <c r="G17" s="87">
        <f>'SCC X Ano = FNC'!L187/'SCC X Ano = FNC'!L$202</f>
        <v>0.15590611945573796</v>
      </c>
      <c r="H17" s="87">
        <f>'SCC X Ano = FNC'!L221/'SCC X Ano = FNC'!L$236</f>
        <v>1.2857436210923884E-2</v>
      </c>
      <c r="I17" s="87">
        <f>'SCC X Ano = FNC'!L255/'SCC X Ano = FNC'!L$270</f>
        <v>3.8103427380260201E-2</v>
      </c>
      <c r="J17" s="87">
        <f>'SCC X Ano = FNC'!L289/'SCC X Ano = FNC'!L$304</f>
        <v>2.0957006968418256E-2</v>
      </c>
      <c r="K17">
        <f>'SCC X Ano = FNC'!L323/'SCC X Ano = FNC'!$L$338</f>
        <v>4.0287679087622021E-2</v>
      </c>
      <c r="L17">
        <f>'[4]SCC X Ano = FNC'!Y357</f>
        <v>0.21152792880328847</v>
      </c>
    </row>
    <row r="18" spans="1:12" x14ac:dyDescent="0.25">
      <c r="A18" s="2" t="s">
        <v>26</v>
      </c>
      <c r="B18" s="87">
        <f>'SCC X Ano = FNC'!L18/'SCC X Ano = FNC'!L$32</f>
        <v>1.3665627392983706E-2</v>
      </c>
      <c r="C18" s="87">
        <f>'SCC X Ano = FNC'!L52/'SCC X Ano = FNC'!L$66</f>
        <v>7.3345608781774808E-3</v>
      </c>
      <c r="D18" s="87">
        <f>'SCC X Ano = FNC'!L86/'SCC X Ano = FNC'!L$100</f>
        <v>3.507322642715404E-2</v>
      </c>
      <c r="E18" s="87">
        <f>'SCC X Ano = FNC'!L120/'SCC X Ano = FNC'!L$134</f>
        <v>7.8139911830649739E-3</v>
      </c>
      <c r="F18" s="87">
        <f>'SCC X Ano = FNC'!L154/'SCC X Ano = FNC'!L$168</f>
        <v>1.0151735643687956E-2</v>
      </c>
      <c r="G18" s="87">
        <f>'SCC X Ano = FNC'!L188/'SCC X Ano = FNC'!L$202</f>
        <v>0</v>
      </c>
      <c r="H18" s="87">
        <f>'SCC X Ano = FNC'!L222/'SCC X Ano = FNC'!L$236</f>
        <v>3.5790409572708922E-3</v>
      </c>
      <c r="I18" s="87">
        <f>'SCC X Ano = FNC'!L256/'SCC X Ano = FNC'!L$270</f>
        <v>5.6870787134716709E-2</v>
      </c>
      <c r="J18" s="87">
        <f>'SCC X Ano = FNC'!L290/'SCC X Ano = FNC'!L$304</f>
        <v>5.9037496127727837E-2</v>
      </c>
      <c r="K18">
        <f>'SCC X Ano = FNC'!L324/'SCC X Ano = FNC'!$L$338</f>
        <v>4.7654522934868236E-2</v>
      </c>
      <c r="L18">
        <f>'[4]SCC X Ano = FNC'!Y358</f>
        <v>0</v>
      </c>
    </row>
    <row r="19" spans="1:12" x14ac:dyDescent="0.25">
      <c r="A19" s="2" t="s">
        <v>27</v>
      </c>
      <c r="B19" s="87">
        <f>'SCC X Ano = FNC'!L19/'SCC X Ano = FNC'!L$32</f>
        <v>0</v>
      </c>
      <c r="C19" s="87">
        <f>'SCC X Ano = FNC'!L53/'SCC X Ano = FNC'!L$66</f>
        <v>1.8794733292067222E-2</v>
      </c>
      <c r="D19" s="87">
        <f>'SCC X Ano = FNC'!L87/'SCC X Ano = FNC'!L$100</f>
        <v>4.6857609430466145E-3</v>
      </c>
      <c r="E19" s="87">
        <f>'SCC X Ano = FNC'!L121/'SCC X Ano = FNC'!L$134</f>
        <v>8.8166382450672112E-3</v>
      </c>
      <c r="F19" s="87">
        <f>'SCC X Ano = FNC'!L155/'SCC X Ano = FNC'!L$168</f>
        <v>8.0790972734618837E-3</v>
      </c>
      <c r="G19" s="87">
        <f>'SCC X Ano = FNC'!L189/'SCC X Ano = FNC'!L$202</f>
        <v>0</v>
      </c>
      <c r="H19" s="87">
        <f>'SCC X Ano = FNC'!L223/'SCC X Ano = FNC'!L$236</f>
        <v>0</v>
      </c>
      <c r="I19" s="87">
        <f>'SCC X Ano = FNC'!L257/'SCC X Ano = FNC'!L$270</f>
        <v>0</v>
      </c>
      <c r="J19" s="87">
        <f>'SCC X Ano = FNC'!L291/'SCC X Ano = FNC'!L$304</f>
        <v>3.4448080204337511E-2</v>
      </c>
      <c r="K19">
        <f>'SCC X Ano = FNC'!L325/'SCC X Ano = FNC'!$L$338</f>
        <v>7.0503438403338545E-2</v>
      </c>
      <c r="L19">
        <f>'[4]SCC X Ano = FNC'!Y359</f>
        <v>1.7028831055785995E-2</v>
      </c>
    </row>
    <row r="20" spans="1:12" x14ac:dyDescent="0.25">
      <c r="A20" s="2" t="s">
        <v>28</v>
      </c>
      <c r="B20" s="87">
        <f>'SCC X Ano = FNC'!L20/'SCC X Ano = FNC'!L$32</f>
        <v>9.1000180850484225E-2</v>
      </c>
      <c r="C20" s="87">
        <f>'SCC X Ano = FNC'!L54/'SCC X Ano = FNC'!L$66</f>
        <v>3.6697556415991192E-2</v>
      </c>
      <c r="D20" s="87">
        <f>'SCC X Ano = FNC'!L88/'SCC X Ano = FNC'!L$100</f>
        <v>3.0528657640705954E-2</v>
      </c>
      <c r="E20" s="87">
        <f>'SCC X Ano = FNC'!L122/'SCC X Ano = FNC'!L$134</f>
        <v>0.12139439926779863</v>
      </c>
      <c r="F20" s="87">
        <f>'SCC X Ano = FNC'!L156/'SCC X Ano = FNC'!L$168</f>
        <v>9.2625325216130986E-3</v>
      </c>
      <c r="G20" s="87">
        <f>'SCC X Ano = FNC'!L190/'SCC X Ano = FNC'!L$202</f>
        <v>9.5765333875687045E-2</v>
      </c>
      <c r="H20" s="87">
        <f>'SCC X Ano = FNC'!L224/'SCC X Ano = FNC'!L$236</f>
        <v>2.1474245743625352E-3</v>
      </c>
      <c r="I20" s="87">
        <f>'SCC X Ano = FNC'!L258/'SCC X Ano = FNC'!L$270</f>
        <v>2.2748314853886682E-2</v>
      </c>
      <c r="J20" s="87">
        <f>'SCC X Ano = FNC'!L292/'SCC X Ano = FNC'!L$304</f>
        <v>2.9768475807412298E-3</v>
      </c>
      <c r="K20">
        <f>'SCC X Ano = FNC'!L326/'SCC X Ano = FNC'!$L$338</f>
        <v>5.0359598859527524E-2</v>
      </c>
      <c r="L20">
        <f>'[4]SCC X Ano = FNC'!Y360</f>
        <v>1.0409839015909866E-2</v>
      </c>
    </row>
    <row r="21" spans="1:12" x14ac:dyDescent="0.25">
      <c r="A21" s="2" t="s">
        <v>29</v>
      </c>
      <c r="B21" s="87">
        <f>'SCC X Ano = FNC'!L21/'SCC X Ano = FNC'!L$32</f>
        <v>7.5107653866340982E-2</v>
      </c>
      <c r="C21" s="87">
        <f>'SCC X Ano = FNC'!L55/'SCC X Ano = FNC'!L$66</f>
        <v>1.5932916104814444E-2</v>
      </c>
      <c r="D21" s="87">
        <f>'SCC X Ano = FNC'!L89/'SCC X Ano = FNC'!L$100</f>
        <v>5.9470468043031015E-2</v>
      </c>
      <c r="E21" s="87">
        <f>'SCC X Ano = FNC'!L123/'SCC X Ano = FNC'!L$134</f>
        <v>5.8580768537543737E-2</v>
      </c>
      <c r="F21" s="87">
        <f>'SCC X Ano = FNC'!L157/'SCC X Ano = FNC'!L$168</f>
        <v>2.0377571547548816E-2</v>
      </c>
      <c r="G21" s="87">
        <f>'SCC X Ano = FNC'!L191/'SCC X Ano = FNC'!L$202</f>
        <v>6.9434349360807474E-2</v>
      </c>
      <c r="H21" s="87">
        <f>'SCC X Ano = FNC'!L225/'SCC X Ano = FNC'!L$236</f>
        <v>1.7179396594900283E-3</v>
      </c>
      <c r="I21" s="87">
        <f>'SCC X Ano = FNC'!L259/'SCC X Ano = FNC'!L$270</f>
        <v>7.0864754241807909E-2</v>
      </c>
      <c r="J21" s="87">
        <f>'SCC X Ano = FNC'!L293/'SCC X Ano = FNC'!L$304</f>
        <v>5.9536951614824595E-3</v>
      </c>
      <c r="K21">
        <f>'SCC X Ano = FNC'!L327/'SCC X Ano = FNC'!$L$338</f>
        <v>4.0287679087622021E-2</v>
      </c>
      <c r="L21">
        <f>'[4]SCC X Ano = FNC'!Y361</f>
        <v>2.0368722764666614E-2</v>
      </c>
    </row>
    <row r="22" spans="1:12" x14ac:dyDescent="0.25">
      <c r="A22" s="2" t="s">
        <v>30</v>
      </c>
      <c r="B22" s="87">
        <f>'SCC X Ano = FNC'!L22/'SCC X Ano = FNC'!L$32</f>
        <v>2.7332155642069552E-3</v>
      </c>
      <c r="C22" s="87">
        <f>'SCC X Ano = FNC'!L56/'SCC X Ano = FNC'!L$66</f>
        <v>9.505726691606324E-4</v>
      </c>
      <c r="D22" s="87">
        <f>'SCC X Ano = FNC'!L90/'SCC X Ano = FNC'!L$100</f>
        <v>3.206732343879886E-2</v>
      </c>
      <c r="E22" s="87">
        <f>'SCC X Ano = FNC'!L124/'SCC X Ano = FNC'!L$134</f>
        <v>1.2688448251595395E-2</v>
      </c>
      <c r="F22" s="87">
        <f>'SCC X Ano = FNC'!L158/'SCC X Ano = FNC'!L$168</f>
        <v>1.1115039025935719E-2</v>
      </c>
      <c r="G22" s="87">
        <f>'SCC X Ano = FNC'!L192/'SCC X Ano = FNC'!L$202</f>
        <v>2.3385917918360696E-2</v>
      </c>
      <c r="H22" s="87">
        <f>'SCC X Ano = FNC'!L226/'SCC X Ano = FNC'!L$236</f>
        <v>1.4596474316857025E-3</v>
      </c>
      <c r="I22" s="87">
        <f>'SCC X Ano = FNC'!L260/'SCC X Ano = FNC'!L$270</f>
        <v>0</v>
      </c>
      <c r="J22" s="87">
        <f>'SCC X Ano = FNC'!L294/'SCC X Ano = FNC'!L$304</f>
        <v>0</v>
      </c>
      <c r="K22">
        <f>'SCC X Ano = FNC'!L328/'SCC X Ano = FNC'!$L$338</f>
        <v>4.8345214905146427E-2</v>
      </c>
      <c r="L22">
        <f>'[4]SCC X Ano = FNC'!Y362</f>
        <v>0</v>
      </c>
    </row>
    <row r="23" spans="1:12" x14ac:dyDescent="0.25">
      <c r="A23" s="2" t="s">
        <v>31</v>
      </c>
      <c r="B23" s="87">
        <f>'SCC X Ano = FNC'!L23/'SCC X Ano = FNC'!L$32</f>
        <v>0.12102718245562949</v>
      </c>
      <c r="C23" s="87">
        <f>'SCC X Ano = FNC'!L57/'SCC X Ano = FNC'!L$66</f>
        <v>3.0151680062475619E-2</v>
      </c>
      <c r="D23" s="87">
        <f>'SCC X Ano = FNC'!L91/'SCC X Ano = FNC'!L$100</f>
        <v>0.18558754369311625</v>
      </c>
      <c r="E23" s="87">
        <f>'SCC X Ano = FNC'!L125/'SCC X Ano = FNC'!L$134</f>
        <v>0.10267144043245154</v>
      </c>
      <c r="F23" s="87">
        <f>'SCC X Ano = FNC'!L159/'SCC X Ano = FNC'!L$168</f>
        <v>0</v>
      </c>
      <c r="G23" s="87">
        <f>'SCC X Ano = FNC'!L193/'SCC X Ano = FNC'!L$202</f>
        <v>0.24157091557871255</v>
      </c>
      <c r="H23" s="87">
        <f>'SCC X Ano = FNC'!L227/'SCC X Ano = FNC'!L$236</f>
        <v>0</v>
      </c>
      <c r="I23" s="87">
        <f>'SCC X Ano = FNC'!L261/'SCC X Ano = FNC'!L$270</f>
        <v>4.2633043398572538E-2</v>
      </c>
      <c r="J23" s="87">
        <f>'SCC X Ano = FNC'!L295/'SCC X Ano = FNC'!L$304</f>
        <v>2.3814780645929838E-2</v>
      </c>
      <c r="K23">
        <f>'SCC X Ano = FNC'!L329/'SCC X Ano = FNC'!$L$338</f>
        <v>2.4172607452573214E-2</v>
      </c>
      <c r="L23">
        <f>'[4]SCC X Ano = FNC'!Y363</f>
        <v>0.47497825251904124</v>
      </c>
    </row>
    <row r="24" spans="1:12" x14ac:dyDescent="0.25">
      <c r="A24" s="2" t="s">
        <v>32</v>
      </c>
      <c r="B24" s="87">
        <f>'SCC X Ano = FNC'!L24/'SCC X Ano = FNC'!L$32</f>
        <v>0.11619800207223653</v>
      </c>
      <c r="C24" s="87">
        <f>'SCC X Ano = FNC'!L58/'SCC X Ano = FNC'!L$66</f>
        <v>0.71276608554310494</v>
      </c>
      <c r="D24" s="87">
        <f>'SCC X Ano = FNC'!L92/'SCC X Ano = FNC'!L$100</f>
        <v>0.27574789775597852</v>
      </c>
      <c r="E24" s="87">
        <f>'SCC X Ano = FNC'!L126/'SCC X Ano = FNC'!L$134</f>
        <v>0.24700414834655796</v>
      </c>
      <c r="F24" s="87">
        <f>'SCC X Ano = FNC'!L160/'SCC X Ano = FNC'!L$168</f>
        <v>3.7050130086452391E-3</v>
      </c>
      <c r="G24" s="87">
        <f>'SCC X Ano = FNC'!L194/'SCC X Ano = FNC'!L$202</f>
        <v>4.2291975612669001E-2</v>
      </c>
      <c r="H24" s="87">
        <f>'SCC X Ano = FNC'!L228/'SCC X Ano = FNC'!L$236</f>
        <v>0.83355148086647612</v>
      </c>
      <c r="I24" s="87">
        <f>'SCC X Ano = FNC'!L262/'SCC X Ano = FNC'!L$270</f>
        <v>0.25055087816869565</v>
      </c>
      <c r="J24" s="87">
        <f>'SCC X Ano = FNC'!L296/'SCC X Ano = FNC'!L$304</f>
        <v>0.16597124307069402</v>
      </c>
      <c r="K24">
        <f>'SCC X Ano = FNC'!L330/'SCC X Ano = FNC'!$L$338</f>
        <v>7.4532206312100738E-2</v>
      </c>
      <c r="L24">
        <f>'[4]SCC X Ano = FNC'!Y364</f>
        <v>3.2406869840429002E-2</v>
      </c>
    </row>
    <row r="25" spans="1:12" x14ac:dyDescent="0.25">
      <c r="A25" s="2" t="s">
        <v>33</v>
      </c>
      <c r="B25" s="87">
        <f>'SCC X Ano = FNC'!L25/'SCC X Ano = FNC'!L$32</f>
        <v>1.3169692745783132E-2</v>
      </c>
      <c r="C25" s="87">
        <f>'SCC X Ano = FNC'!L59/'SCC X Ano = FNC'!L$66</f>
        <v>2.7299121875497202E-2</v>
      </c>
      <c r="D25" s="87">
        <f>'SCC X Ano = FNC'!L93/'SCC X Ano = FNC'!L$100</f>
        <v>2.4374891345511056E-2</v>
      </c>
      <c r="E25" s="87">
        <f>'SCC X Ano = FNC'!L127/'SCC X Ano = FNC'!L$134</f>
        <v>5.1925781720778046E-2</v>
      </c>
      <c r="F25" s="87">
        <f>'SCC X Ano = FNC'!L161/'SCC X Ano = FNC'!L$168</f>
        <v>0.23904114079567618</v>
      </c>
      <c r="G25" s="87">
        <f>'SCC X Ano = FNC'!L195/'SCC X Ano = FNC'!L$202</f>
        <v>7.7953059727868977E-3</v>
      </c>
      <c r="H25" s="87">
        <f>'SCC X Ano = FNC'!L229/'SCC X Ano = FNC'!L$236</f>
        <v>2.8632327658167137E-3</v>
      </c>
      <c r="I25" s="87">
        <f>'SCC X Ano = FNC'!L263/'SCC X Ano = FNC'!L$270</f>
        <v>1.7061236140415013E-2</v>
      </c>
      <c r="J25" s="87">
        <f>'SCC X Ano = FNC'!L297/'SCC X Ano = FNC'!L$304</f>
        <v>2.9768475807412298E-3</v>
      </c>
      <c r="K25">
        <f>'SCC X Ano = FNC'!L331/'SCC X Ano = FNC'!$L$338</f>
        <v>0</v>
      </c>
      <c r="L25">
        <f>'[4]SCC X Ano = FNC'!Y365</f>
        <v>0</v>
      </c>
    </row>
    <row r="26" spans="1:12" x14ac:dyDescent="0.25">
      <c r="A26" s="2" t="s">
        <v>34</v>
      </c>
      <c r="B26" s="87">
        <f>'SCC X Ano = FNC'!L26/'SCC X Ano = FNC'!L$32</f>
        <v>3.8528607561797282E-2</v>
      </c>
      <c r="C26" s="87">
        <f>'SCC X Ano = FNC'!L60/'SCC X Ano = FNC'!L$66</f>
        <v>2.7914834705080999E-3</v>
      </c>
      <c r="D26" s="87">
        <f>'SCC X Ano = FNC'!L94/'SCC X Ano = FNC'!L$100</f>
        <v>1.5762932111331816E-2</v>
      </c>
      <c r="E26" s="87">
        <f>'SCC X Ano = FNC'!L128/'SCC X Ano = FNC'!L$134</f>
        <v>2.8446996121109909E-2</v>
      </c>
      <c r="F26" s="87">
        <f>'SCC X Ano = FNC'!L162/'SCC X Ano = FNC'!L$168</f>
        <v>3.7050130086452391E-3</v>
      </c>
      <c r="G26" s="87">
        <f>'SCC X Ano = FNC'!L196/'SCC X Ano = FNC'!L$202</f>
        <v>0</v>
      </c>
      <c r="H26" s="87">
        <f>'SCC X Ano = FNC'!L230/'SCC X Ano = FNC'!L$236</f>
        <v>0</v>
      </c>
      <c r="I26" s="87">
        <f>'SCC X Ano = FNC'!L264/'SCC X Ano = FNC'!L$270</f>
        <v>0</v>
      </c>
      <c r="J26" s="87">
        <f>'SCC X Ano = FNC'!L298/'SCC X Ano = FNC'!L$304</f>
        <v>8.9305427422236891E-2</v>
      </c>
      <c r="K26">
        <f>'SCC X Ano = FNC'!L332/'SCC X Ano = FNC'!$L$338</f>
        <v>8.8230017201892233E-2</v>
      </c>
      <c r="L26">
        <f>'[4]SCC X Ano = FNC'!Y366</f>
        <v>0</v>
      </c>
    </row>
    <row r="27" spans="1:12" x14ac:dyDescent="0.25">
      <c r="A27" s="2" t="s">
        <v>35</v>
      </c>
      <c r="B27" s="87">
        <f>'SCC X Ano = FNC'!L27/'SCC X Ano = FNC'!L$32</f>
        <v>1.9195122486580285E-2</v>
      </c>
      <c r="C27" s="87">
        <f>'SCC X Ano = FNC'!L61/'SCC X Ano = FNC'!L$66</f>
        <v>2.2815577144190389E-2</v>
      </c>
      <c r="D27" s="87">
        <f>'SCC X Ano = FNC'!L95/'SCC X Ano = FNC'!L$100</f>
        <v>4.0113633529069416E-2</v>
      </c>
      <c r="E27" s="87">
        <f>'SCC X Ano = FNC'!L129/'SCC X Ano = FNC'!L$134</f>
        <v>7.0716683832111507E-2</v>
      </c>
      <c r="F27" s="87">
        <f>'SCC X Ano = FNC'!L163/'SCC X Ano = FNC'!L$168</f>
        <v>0.57724102674692834</v>
      </c>
      <c r="G27" s="87">
        <f>'SCC X Ano = FNC'!L197/'SCC X Ano = FNC'!L$202</f>
        <v>6.3485211158269855E-2</v>
      </c>
      <c r="H27" s="87">
        <f>'SCC X Ano = FNC'!L231/'SCC X Ano = FNC'!L$236</f>
        <v>4.9834566317672226E-2</v>
      </c>
      <c r="I27" s="87">
        <f>'SCC X Ano = FNC'!L265/'SCC X Ano = FNC'!L$270</f>
        <v>6.2557865848188385E-2</v>
      </c>
      <c r="J27" s="87">
        <f>'SCC X Ano = FNC'!L299/'SCC X Ano = FNC'!L$304</f>
        <v>8.9305427422236891E-2</v>
      </c>
      <c r="K27">
        <f>'SCC X Ano = FNC'!L333/'SCC X Ano = FNC'!$L$338</f>
        <v>7.0350345222805574E-2</v>
      </c>
      <c r="L27">
        <f>'[4]SCC X Ano = FNC'!Y367</f>
        <v>2.1215251914424308E-2</v>
      </c>
    </row>
    <row r="28" spans="1:12" x14ac:dyDescent="0.25">
      <c r="A28" s="2" t="s">
        <v>36</v>
      </c>
      <c r="B28" s="87">
        <f>'SCC X Ano = FNC'!L28/'SCC X Ano = FNC'!L$32</f>
        <v>1.9922842579871331E-2</v>
      </c>
      <c r="C28" s="87">
        <f>'SCC X Ano = FNC'!L62/'SCC X Ano = FNC'!L$66</f>
        <v>2.9944238912506765E-3</v>
      </c>
      <c r="D28" s="87">
        <f>'SCC X Ano = FNC'!L96/'SCC X Ano = FNC'!L$100</f>
        <v>2.7815117101581657E-2</v>
      </c>
      <c r="E28" s="87">
        <f>'SCC X Ano = FNC'!L130/'SCC X Ano = FNC'!L$134</f>
        <v>3.1184804775055072E-3</v>
      </c>
      <c r="F28" s="87">
        <f>'SCC X Ano = FNC'!L164/'SCC X Ano = FNC'!L$168</f>
        <v>3.8442103473800414E-2</v>
      </c>
      <c r="G28" s="87">
        <f>'SCC X Ano = FNC'!L198/'SCC X Ano = FNC'!L$202</f>
        <v>0</v>
      </c>
      <c r="H28" s="87">
        <f>'SCC X Ano = FNC'!L232/'SCC X Ano = FNC'!L$236</f>
        <v>7.1491801238728605E-3</v>
      </c>
      <c r="I28" s="87">
        <f>'SCC X Ano = FNC'!L266/'SCC X Ano = FNC'!L$270</f>
        <v>0</v>
      </c>
      <c r="J28" s="87">
        <f>'SCC X Ano = FNC'!L300/'SCC X Ano = FNC'!L$304</f>
        <v>0</v>
      </c>
      <c r="K28">
        <f>'SCC X Ano = FNC'!L334/'SCC X Ano = FNC'!$L$338</f>
        <v>0</v>
      </c>
      <c r="L28">
        <f>'[4]SCC X Ano = FNC'!Y368</f>
        <v>5.3090178981140317E-2</v>
      </c>
    </row>
    <row r="29" spans="1:12" x14ac:dyDescent="0.25">
      <c r="A29" s="2" t="s">
        <v>37</v>
      </c>
      <c r="B29" s="87">
        <f>'SCC X Ano = FNC'!L29/'SCC X Ano = FNC'!L$32</f>
        <v>2.2687544730016228E-2</v>
      </c>
      <c r="C29" s="87">
        <f>'SCC X Ano = FNC'!L63/'SCC X Ano = FNC'!L$66</f>
        <v>1.5314781892032414E-3</v>
      </c>
      <c r="D29" s="87">
        <f>'SCC X Ano = FNC'!L97/'SCC X Ano = FNC'!L$100</f>
        <v>1.5537255251001922E-3</v>
      </c>
      <c r="E29" s="87">
        <f>'SCC X Ano = FNC'!L131/'SCC X Ano = FNC'!L$134</f>
        <v>1.5697049383416985E-3</v>
      </c>
      <c r="F29" s="87">
        <f>'SCC X Ano = FNC'!L165/'SCC X Ano = FNC'!L$168</f>
        <v>0</v>
      </c>
      <c r="G29" s="87">
        <f>'SCC X Ano = FNC'!L199/'SCC X Ano = FNC'!L$202</f>
        <v>0</v>
      </c>
      <c r="H29" s="87">
        <f>'SCC X Ano = FNC'!L233/'SCC X Ano = FNC'!L$236</f>
        <v>0</v>
      </c>
      <c r="I29" s="87">
        <f>'SCC X Ano = FNC'!L267/'SCC X Ano = FNC'!L$270</f>
        <v>1.1374157426943341E-2</v>
      </c>
      <c r="J29" s="87">
        <f>'SCC X Ano = FNC'!L301/'SCC X Ano = FNC'!L$304</f>
        <v>4.4652713711118446E-2</v>
      </c>
      <c r="K29">
        <f>'SCC X Ano = FNC'!L335/'SCC X Ano = FNC'!$L$338</f>
        <v>0</v>
      </c>
      <c r="L29">
        <f>'[4]SCC X Ano = FNC'!Y369</f>
        <v>0</v>
      </c>
    </row>
    <row r="30" spans="1:12" x14ac:dyDescent="0.25">
      <c r="A30" s="2" t="s">
        <v>38</v>
      </c>
      <c r="B30" s="87">
        <f>'SCC X Ano = FNC'!L30/'SCC X Ano = FNC'!L$32</f>
        <v>2.7130670848985534E-2</v>
      </c>
      <c r="C30" s="87">
        <f>'SCC X Ano = FNC'!L64/'SCC X Ano = FNC'!L$66</f>
        <v>1.9193118382207792E-2</v>
      </c>
      <c r="D30" s="87">
        <f>'SCC X Ano = FNC'!L98/'SCC X Ano = FNC'!L$100</f>
        <v>1.9121080974008775E-2</v>
      </c>
      <c r="E30" s="87">
        <f>'SCC X Ano = FNC'!L132/'SCC X Ano = FNC'!L$134</f>
        <v>1.0156071403681228E-2</v>
      </c>
      <c r="F30" s="87">
        <f>'SCC X Ano = FNC'!L166/'SCC X Ano = FNC'!L$168</f>
        <v>0</v>
      </c>
      <c r="G30" s="87">
        <f>'SCC X Ano = FNC'!L200/'SCC X Ano = FNC'!L$202</f>
        <v>3.8976529863934488E-3</v>
      </c>
      <c r="H30" s="87">
        <f>'SCC X Ano = FNC'!L234/'SCC X Ano = FNC'!L$236</f>
        <v>0</v>
      </c>
      <c r="I30" s="87">
        <f>'SCC X Ano = FNC'!L268/'SCC X Ano = FNC'!L$270</f>
        <v>0</v>
      </c>
      <c r="J30" s="87">
        <f>'SCC X Ano = FNC'!L302/'SCC X Ano = FNC'!L$304</f>
        <v>1.786108548444738E-2</v>
      </c>
      <c r="K30">
        <f>'SCC X Ano = FNC'!L336/'SCC X Ano = FNC'!$L$338</f>
        <v>0</v>
      </c>
      <c r="L30">
        <f>'[4]SCC X Ano = FNC'!Y370</f>
        <v>0</v>
      </c>
    </row>
    <row r="31" spans="1:12" x14ac:dyDescent="0.25">
      <c r="A31" s="2" t="s">
        <v>39</v>
      </c>
      <c r="B31" s="87">
        <f>'SCC X Ano = FNC'!L31/'SCC X Ano = FNC'!L$32</f>
        <v>3.9721506392243047E-2</v>
      </c>
      <c r="C31" s="87">
        <f>'SCC X Ano = FNC'!L65/'SCC X Ano = FNC'!L$66</f>
        <v>4.3873826412383771E-2</v>
      </c>
      <c r="D31" s="87">
        <f>'SCC X Ano = FNC'!L99/'SCC X Ano = FNC'!L$100</f>
        <v>0.13916014750593725</v>
      </c>
      <c r="E31" s="87">
        <f>'SCC X Ano = FNC'!L133/'SCC X Ano = FNC'!L$134</f>
        <v>0.1031958761315296</v>
      </c>
      <c r="F31" s="87">
        <f>'SCC X Ano = FNC'!L167/'SCC X Ano = FNC'!L$168</f>
        <v>0</v>
      </c>
      <c r="G31" s="87">
        <f>'SCC X Ano = FNC'!L201/'SCC X Ano = FNC'!L$202</f>
        <v>0.20445177716656701</v>
      </c>
      <c r="H31" s="87">
        <f>'SCC X Ano = FNC'!L235/'SCC X Ano = FNC'!L$236</f>
        <v>3.7222025955617279E-2</v>
      </c>
      <c r="I31" s="87">
        <f>'SCC X Ano = FNC'!L269/'SCC X Ano = FNC'!L$270</f>
        <v>0.28917885325409293</v>
      </c>
      <c r="J31" s="87">
        <f>'SCC X Ano = FNC'!L303/'SCC X Ano = FNC'!L$304</f>
        <v>0.19941860267519365</v>
      </c>
      <c r="K31">
        <f>'SCC X Ano = FNC'!L337/'SCC X Ano = FNC'!$L$338</f>
        <v>4.8345214905146427E-2</v>
      </c>
      <c r="L31">
        <f>'[4]SCC X Ano = FNC'!Y371</f>
        <v>0.122956082110266</v>
      </c>
    </row>
    <row r="32" spans="1:12" x14ac:dyDescent="0.25">
      <c r="A32" s="2" t="s">
        <v>6236</v>
      </c>
      <c r="B32" s="88">
        <f>SUMSQ(B5:B31)</f>
        <v>6.4858650009328389E-2</v>
      </c>
      <c r="C32" s="88">
        <f t="shared" ref="C32:J32" si="0">SUMSQ(C5:C31)</f>
        <v>0.51488654192946526</v>
      </c>
      <c r="D32" s="88">
        <f t="shared" si="0"/>
        <v>0.14171924717815704</v>
      </c>
      <c r="E32" s="88">
        <f t="shared" si="0"/>
        <v>0.12132029656609945</v>
      </c>
      <c r="F32" s="88">
        <f t="shared" si="0"/>
        <v>0.3960931342765418</v>
      </c>
      <c r="G32" s="88">
        <f t="shared" si="0"/>
        <v>0.14859559131337963</v>
      </c>
      <c r="H32" s="88">
        <f t="shared" si="0"/>
        <v>0.69990359627797971</v>
      </c>
      <c r="I32" s="88">
        <f t="shared" si="0"/>
        <v>0.16636507658476393</v>
      </c>
      <c r="J32" s="88">
        <f t="shared" si="0"/>
        <v>0.10716033113617382</v>
      </c>
      <c r="K32" s="88">
        <f>SUMSQ(K5:K31)</f>
        <v>5.6833472215742767E-2</v>
      </c>
      <c r="L32" s="88">
        <f>SUMSQ(L5:L31)</f>
        <v>0.29136283795055595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7" tint="0.39997558519241921"/>
  </sheetPr>
  <dimension ref="A1:M15"/>
  <sheetViews>
    <sheetView workbookViewId="0">
      <selection activeCell="L13" sqref="L13"/>
    </sheetView>
  </sheetViews>
  <sheetFormatPr defaultColWidth="8.85546875" defaultRowHeight="15" x14ac:dyDescent="0.25"/>
  <cols>
    <col min="1" max="1" width="37.42578125" bestFit="1" customWidth="1"/>
    <col min="2" max="2" width="20.140625" customWidth="1"/>
    <col min="3" max="3" width="25.85546875" customWidth="1"/>
    <col min="4" max="4" width="15.28515625" customWidth="1"/>
    <col min="5" max="5" width="13.7109375" customWidth="1"/>
    <col min="6" max="6" width="13.28515625" customWidth="1"/>
    <col min="7" max="7" width="26.42578125" customWidth="1"/>
    <col min="8" max="10" width="15.28515625" customWidth="1"/>
    <col min="11" max="11" width="11.42578125" customWidth="1"/>
    <col min="12" max="12" width="14.28515625" bestFit="1" customWidth="1"/>
  </cols>
  <sheetData>
    <row r="1" spans="1:13" s="1" customFormat="1" x14ac:dyDescent="0.25">
      <c r="B1" s="1" t="s">
        <v>6235</v>
      </c>
    </row>
    <row r="3" spans="1:13" x14ac:dyDescent="0.25">
      <c r="A3" s="2"/>
      <c r="B3" s="3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3" x14ac:dyDescent="0.25">
      <c r="A4" s="2"/>
      <c r="B4" s="89" t="s">
        <v>2</v>
      </c>
      <c r="C4" s="89" t="s">
        <v>3</v>
      </c>
      <c r="D4" s="89" t="s">
        <v>4</v>
      </c>
      <c r="E4" s="89" t="s">
        <v>5</v>
      </c>
      <c r="F4" s="89" t="s">
        <v>6</v>
      </c>
      <c r="G4" s="89" t="s">
        <v>7</v>
      </c>
      <c r="H4" s="89" t="s">
        <v>8</v>
      </c>
      <c r="I4" s="89" t="s">
        <v>9</v>
      </c>
      <c r="J4" s="89" t="s">
        <v>10</v>
      </c>
      <c r="K4" s="89" t="s">
        <v>11</v>
      </c>
      <c r="L4" s="89" t="s">
        <v>6236</v>
      </c>
      <c r="M4" s="89"/>
    </row>
    <row r="5" spans="1:13" x14ac:dyDescent="0.25">
      <c r="A5" s="2">
        <v>2007</v>
      </c>
      <c r="B5" s="86">
        <f>'SCC X Ano = FNC'!B32/'SCC X Ano = FNC'!$L$32</f>
        <v>3.7502313158790095E-2</v>
      </c>
      <c r="C5" s="86">
        <f>'SCC X Ano = FNC'!C32/'SCC X Ano = FNC'!$L$32</f>
        <v>0.82430506543951676</v>
      </c>
      <c r="D5" s="86">
        <f>'SCC X Ano = FNC'!D32/'SCC X Ano = FNC'!$L$32</f>
        <v>9.7194618647670081E-2</v>
      </c>
      <c r="E5" s="86">
        <f>'SCC X Ano = FNC'!E32/'SCC X Ano = FNC'!$L$32</f>
        <v>0</v>
      </c>
      <c r="F5" s="86">
        <f>'SCC X Ano = FNC'!F32/'SCC X Ano = FNC'!$L$32</f>
        <v>0</v>
      </c>
      <c r="G5" s="86">
        <f>'SCC X Ano = FNC'!G32/'SCC X Ano = FNC'!$L$32</f>
        <v>1.1913441459730128E-2</v>
      </c>
      <c r="H5" s="86">
        <f>'SCC X Ano = FNC'!H32/'SCC X Ano = FNC'!$L$32</f>
        <v>0</v>
      </c>
      <c r="I5" s="86">
        <f>'SCC X Ano = FNC'!I32/'SCC X Ano = FNC'!$L$32</f>
        <v>9.9168038104665169E-3</v>
      </c>
      <c r="J5" s="86">
        <f>'SCC X Ano = FNC'!J32/'SCC X Ano = FNC'!$L$32</f>
        <v>1.9167757483826441E-2</v>
      </c>
      <c r="K5" s="86">
        <f>'SCC X Ano = FNC'!K32/'SCC X Ano = FNC'!$L$32</f>
        <v>0</v>
      </c>
      <c r="L5" s="87">
        <f>SUMSQ(B5:K5)</f>
        <v>0.69093973430776046</v>
      </c>
      <c r="M5" s="87"/>
    </row>
    <row r="6" spans="1:13" x14ac:dyDescent="0.25">
      <c r="A6" s="2">
        <v>2008</v>
      </c>
      <c r="B6" s="87">
        <f>'SCC X Ano = FNC'!B66/'SCC X Ano = FNC'!$L$66</f>
        <v>2.7683238193910879E-2</v>
      </c>
      <c r="C6" s="87">
        <f>'SCC X Ano = FNC'!C66/'SCC X Ano = FNC'!$L$66</f>
        <v>0.3761087562260102</v>
      </c>
      <c r="D6" s="87">
        <f>'SCC X Ano = FNC'!D66/'SCC X Ano = FNC'!$L$66</f>
        <v>0.56504781117724223</v>
      </c>
      <c r="E6" s="87">
        <f>'SCC X Ano = FNC'!E66/'SCC X Ano = FNC'!$L$66</f>
        <v>0</v>
      </c>
      <c r="F6" s="87">
        <f>'SCC X Ano = FNC'!F66/'SCC X Ano = FNC'!$L$66</f>
        <v>3.0553484172392621E-3</v>
      </c>
      <c r="G6" s="87">
        <f>'SCC X Ano = FNC'!G66/'SCC X Ano = FNC'!$L$66</f>
        <v>4.1346953771294564E-4</v>
      </c>
      <c r="H6" s="87">
        <f>'SCC X Ano = FNC'!H66/'SCC X Ano = FNC'!$L$66</f>
        <v>0</v>
      </c>
      <c r="I6" s="87">
        <f>'SCC X Ano = FNC'!I66/'SCC X Ano = FNC'!$L$66</f>
        <v>1.9356350974442098E-2</v>
      </c>
      <c r="J6" s="87">
        <f>'SCC X Ano = FNC'!J66/'SCC X Ano = FNC'!$L$66</f>
        <v>8.3350254734423732E-3</v>
      </c>
      <c r="K6" s="87">
        <f>'SCC X Ano = FNC'!K66/'SCC X Ano = FNC'!$L$66</f>
        <v>0</v>
      </c>
      <c r="L6" s="87">
        <f t="shared" ref="L6:L13" si="0">SUMSQ(B6:K6)</f>
        <v>0.46195683418666761</v>
      </c>
      <c r="M6" s="87"/>
    </row>
    <row r="7" spans="1:13" x14ac:dyDescent="0.25">
      <c r="A7" s="2">
        <v>2009</v>
      </c>
      <c r="B7" s="87">
        <f>'SCC X Ano = FNC'!B100/'SCC X Ano = FNC'!$L$100</f>
        <v>4.7860033864478714E-2</v>
      </c>
      <c r="C7" s="87">
        <f>'SCC X Ano = FNC'!C100/'SCC X Ano = FNC'!$L$100</f>
        <v>0.68675109327011297</v>
      </c>
      <c r="D7" s="87">
        <f>'SCC X Ano = FNC'!D100/'SCC X Ano = FNC'!$L$100</f>
        <v>0.20430509327372764</v>
      </c>
      <c r="E7" s="87">
        <f>'SCC X Ano = FNC'!E100/'SCC X Ano = FNC'!$L$100</f>
        <v>0</v>
      </c>
      <c r="F7" s="87">
        <f>'SCC X Ano = FNC'!F100/'SCC X Ano = FNC'!$L$100</f>
        <v>1.4163217630127998E-3</v>
      </c>
      <c r="G7" s="87">
        <f>'SCC X Ano = FNC'!G100/'SCC X Ano = FNC'!$L$100</f>
        <v>8.3777829228844549E-3</v>
      </c>
      <c r="H7" s="87">
        <f>'SCC X Ano = FNC'!H100/'SCC X Ano = FNC'!$L$100</f>
        <v>0</v>
      </c>
      <c r="I7" s="87">
        <f>'SCC X Ano = FNC'!I100/'SCC X Ano = FNC'!$L$100</f>
        <v>2.9332040624660306E-2</v>
      </c>
      <c r="J7" s="87">
        <f>'SCC X Ano = FNC'!J100/'SCC X Ano = FNC'!$L$100</f>
        <v>2.1957634281122927E-2</v>
      </c>
      <c r="K7" s="87">
        <f>'SCC X Ano = FNC'!K100/'SCC X Ano = FNC'!$L$100</f>
        <v>0</v>
      </c>
      <c r="L7" s="87">
        <f t="shared" si="0"/>
        <v>0.51707291761126062</v>
      </c>
      <c r="M7" s="87"/>
    </row>
    <row r="8" spans="1:13" x14ac:dyDescent="0.25">
      <c r="A8" s="2">
        <v>2010</v>
      </c>
      <c r="B8" s="87">
        <f>'SCC X Ano = FNC'!B134/'SCC X Ano = FNC'!$L$134</f>
        <v>0.14967162694420627</v>
      </c>
      <c r="C8" s="87">
        <f>'SCC X Ano = FNC'!C134/'SCC X Ano = FNC'!$L$134</f>
        <v>0.49696991345858188</v>
      </c>
      <c r="D8" s="87">
        <f>'SCC X Ano = FNC'!D134/'SCC X Ano = FNC'!$L$134</f>
        <v>0.20630126262437326</v>
      </c>
      <c r="E8" s="87">
        <f>'SCC X Ano = FNC'!E134/'SCC X Ano = FNC'!$L$134</f>
        <v>0</v>
      </c>
      <c r="F8" s="87">
        <f>'SCC X Ano = FNC'!F134/'SCC X Ano = FNC'!$L$134</f>
        <v>4.9259015317096727E-3</v>
      </c>
      <c r="G8" s="87">
        <f>'SCC X Ano = FNC'!G134/'SCC X Ano = FNC'!$L$134</f>
        <v>8.3559998335747739E-4</v>
      </c>
      <c r="H8" s="87">
        <f>'SCC X Ano = FNC'!H134/'SCC X Ano = FNC'!$L$134</f>
        <v>0</v>
      </c>
      <c r="I8" s="87">
        <f>'SCC X Ano = FNC'!I134/'SCC X Ano = FNC'!$L$134</f>
        <v>2.6506510593259341E-2</v>
      </c>
      <c r="J8" s="87">
        <f>'SCC X Ano = FNC'!J134/'SCC X Ano = FNC'!$L$134</f>
        <v>0.1147891848645119</v>
      </c>
      <c r="K8" s="87">
        <f>'SCC X Ano = FNC'!K134/'SCC X Ano = FNC'!$L$134</f>
        <v>0</v>
      </c>
      <c r="L8" s="87">
        <f t="shared" si="0"/>
        <v>0.32584501655448861</v>
      </c>
      <c r="M8" s="87"/>
    </row>
    <row r="9" spans="1:13" x14ac:dyDescent="0.25">
      <c r="A9" s="2">
        <v>2011</v>
      </c>
      <c r="B9" s="87">
        <f>'SCC X Ano = FNC'!B168/'SCC X Ano = FNC'!$L$168</f>
        <v>0</v>
      </c>
      <c r="C9" s="87">
        <f>'SCC X Ano = FNC'!C168/'SCC X Ano = FNC'!$L$168</f>
        <v>0.90581640040562272</v>
      </c>
      <c r="D9" s="87">
        <f>'SCC X Ano = FNC'!D168/'SCC X Ano = FNC'!$L$168</f>
        <v>9.4183599594377249E-2</v>
      </c>
      <c r="E9" s="87">
        <f>'SCC X Ano = FNC'!E168/'SCC X Ano = FNC'!$L$168</f>
        <v>0</v>
      </c>
      <c r="F9" s="87">
        <f>'SCC X Ano = FNC'!F168/'SCC X Ano = FNC'!$L$168</f>
        <v>0</v>
      </c>
      <c r="G9" s="87">
        <f>'SCC X Ano = FNC'!G168/'SCC X Ano = FNC'!$L$168</f>
        <v>0</v>
      </c>
      <c r="H9" s="87">
        <f>'SCC X Ano = FNC'!H168/'SCC X Ano = FNC'!$L$168</f>
        <v>0</v>
      </c>
      <c r="I9" s="87">
        <f>'SCC X Ano = FNC'!I168/'SCC X Ano = FNC'!$L$168</f>
        <v>0</v>
      </c>
      <c r="J9" s="87">
        <f>'SCC X Ano = FNC'!J168/'SCC X Ano = FNC'!$L$168</f>
        <v>0</v>
      </c>
      <c r="K9" s="87">
        <f>'SCC X Ano = FNC'!K168/'SCC X Ano = FNC'!$L$168</f>
        <v>0</v>
      </c>
      <c r="L9" s="87">
        <f t="shared" si="0"/>
        <v>0.8293739016763535</v>
      </c>
      <c r="M9" s="87"/>
    </row>
    <row r="10" spans="1:13" x14ac:dyDescent="0.25">
      <c r="A10" s="2">
        <v>2012</v>
      </c>
      <c r="B10" s="87">
        <f>'SCC X Ano = FNC'!B202/'SCC X Ano = FNC'!$L$202</f>
        <v>0.31598272760691692</v>
      </c>
      <c r="C10" s="87">
        <f>'SCC X Ano = FNC'!C202/'SCC X Ano = FNC'!$L$202</f>
        <v>0.38227241974684356</v>
      </c>
      <c r="D10" s="87">
        <f>'SCC X Ano = FNC'!D202/'SCC X Ano = FNC'!$L$202</f>
        <v>0.2398225882527889</v>
      </c>
      <c r="E10" s="87">
        <f>'SCC X Ano = FNC'!E202/'SCC X Ano = FNC'!$L$202</f>
        <v>0</v>
      </c>
      <c r="F10" s="87">
        <f>'SCC X Ano = FNC'!F202/'SCC X Ano = FNC'!$L$202</f>
        <v>0</v>
      </c>
      <c r="G10" s="87">
        <f>'SCC X Ano = FNC'!G202/'SCC X Ano = FNC'!$L$202</f>
        <v>1.3641785452377072E-2</v>
      </c>
      <c r="H10" s="87">
        <f>'SCC X Ano = FNC'!H202/'SCC X Ano = FNC'!$L$202</f>
        <v>0</v>
      </c>
      <c r="I10" s="87">
        <f>'SCC X Ano = FNC'!I202/'SCC X Ano = FNC'!$L$202</f>
        <v>2.3385917918360692E-2</v>
      </c>
      <c r="J10" s="87">
        <f>'SCC X Ano = FNC'!J202/'SCC X Ano = FNC'!$L$202</f>
        <v>2.4894561022712584E-2</v>
      </c>
      <c r="K10" s="87">
        <f>'SCC X Ano = FNC'!K202/'SCC X Ano = FNC'!$L$202</f>
        <v>0</v>
      </c>
      <c r="L10" s="87">
        <f t="shared" si="0"/>
        <v>0.30484489951700727</v>
      </c>
      <c r="M10" s="87"/>
    </row>
    <row r="11" spans="1:13" x14ac:dyDescent="0.25">
      <c r="A11" s="2">
        <v>2013</v>
      </c>
      <c r="B11" s="87">
        <f>'SCC X Ano = FNC'!B236/'SCC X Ano = FNC'!$L$236</f>
        <v>0</v>
      </c>
      <c r="C11" s="87">
        <f>'SCC X Ano = FNC'!C236/'SCC X Ano = FNC'!$L$236</f>
        <v>0.98159287782744531</v>
      </c>
      <c r="D11" s="87">
        <f>'SCC X Ano = FNC'!D236/'SCC X Ano = FNC'!$L$236</f>
        <v>6.9261600605106301E-3</v>
      </c>
      <c r="E11" s="87">
        <f>'SCC X Ano = FNC'!E236/'SCC X Ano = FNC'!$L$236</f>
        <v>0</v>
      </c>
      <c r="F11" s="87">
        <f>'SCC X Ano = FNC'!F236/'SCC X Ano = FNC'!$L$236</f>
        <v>0</v>
      </c>
      <c r="G11" s="87">
        <f>'SCC X Ano = FNC'!G236/'SCC X Ano = FNC'!$L$236</f>
        <v>0</v>
      </c>
      <c r="H11" s="87">
        <f>'SCC X Ano = FNC'!H236/'SCC X Ano = FNC'!$L$236</f>
        <v>0</v>
      </c>
      <c r="I11" s="87">
        <f>'SCC X Ano = FNC'!I236/'SCC X Ano = FNC'!$L$236</f>
        <v>9.3335375376816642E-3</v>
      </c>
      <c r="J11" s="87">
        <f>'SCC X Ano = FNC'!J236/'SCC X Ano = FNC'!$L$236</f>
        <v>2.1474245743625352E-3</v>
      </c>
      <c r="K11" s="87">
        <f>'SCC X Ano = FNC'!K236/'SCC X Ano = FNC'!$L$236</f>
        <v>0</v>
      </c>
      <c r="L11" s="87">
        <f t="shared" si="0"/>
        <v>0.96366427585001968</v>
      </c>
      <c r="M11" s="87"/>
    </row>
    <row r="12" spans="1:13" x14ac:dyDescent="0.25">
      <c r="A12" s="2">
        <v>2014</v>
      </c>
      <c r="B12" s="87">
        <f>'SCC X Ano = FNC'!B270/'SCC X Ano = FNC'!$L$270</f>
        <v>0</v>
      </c>
      <c r="C12" s="87">
        <f>'SCC X Ano = FNC'!C270/'SCC X Ano = FNC'!$L$270</f>
        <v>0.90487169124374234</v>
      </c>
      <c r="D12" s="87">
        <f>'SCC X Ano = FNC'!D270/'SCC X Ano = FNC'!$L$270</f>
        <v>2.2435528368185097E-2</v>
      </c>
      <c r="E12" s="87">
        <f>'SCC X Ano = FNC'!E270/'SCC X Ano = FNC'!$L$270</f>
        <v>0</v>
      </c>
      <c r="F12" s="87">
        <f>'SCC X Ano = FNC'!F270/'SCC X Ano = FNC'!$L$270</f>
        <v>0</v>
      </c>
      <c r="G12" s="87">
        <f>'SCC X Ano = FNC'!G270/'SCC X Ano = FNC'!$L$270</f>
        <v>0</v>
      </c>
      <c r="H12" s="87">
        <f>'SCC X Ano = FNC'!H270/'SCC X Ano = FNC'!$L$270</f>
        <v>0</v>
      </c>
      <c r="I12" s="87">
        <f>'SCC X Ano = FNC'!I270/'SCC X Ano = FNC'!$L$270</f>
        <v>1.7061236140415013E-2</v>
      </c>
      <c r="J12" s="87">
        <f>'SCC X Ano = FNC'!J270/'SCC X Ano = FNC'!$L$270</f>
        <v>5.5631544247657663E-2</v>
      </c>
      <c r="K12" s="87">
        <f>'SCC X Ano = FNC'!K270/'SCC X Ano = FNC'!$L$270</f>
        <v>0</v>
      </c>
      <c r="L12" s="87">
        <f t="shared" si="0"/>
        <v>0.82268208504148832</v>
      </c>
      <c r="M12" s="87"/>
    </row>
    <row r="13" spans="1:13" x14ac:dyDescent="0.25">
      <c r="A13" s="2">
        <v>2015</v>
      </c>
      <c r="B13" s="87">
        <f>'SCC X Ano = FNC'!B304/'SCC X Ano = FNC'!$L$304</f>
        <v>0</v>
      </c>
      <c r="C13" s="87">
        <f>'SCC X Ano = FNC'!C304/'SCC X Ano = FNC'!$L$304</f>
        <v>0.98883682157222041</v>
      </c>
      <c r="D13" s="87">
        <f>'SCC X Ano = FNC'!D304/'SCC X Ano = FNC'!$L$304</f>
        <v>0</v>
      </c>
      <c r="E13" s="87">
        <f>'SCC X Ano = FNC'!E304/'SCC X Ano = FNC'!$L$304</f>
        <v>0</v>
      </c>
      <c r="F13" s="87">
        <f>'SCC X Ano = FNC'!F304/'SCC X Ano = FNC'!$L$304</f>
        <v>0</v>
      </c>
      <c r="G13" s="87">
        <f>'SCC X Ano = FNC'!G304/'SCC X Ano = FNC'!$L$304</f>
        <v>0</v>
      </c>
      <c r="H13" s="87">
        <f>'SCC X Ano = FNC'!H304/'SCC X Ano = FNC'!$L$304</f>
        <v>0</v>
      </c>
      <c r="I13" s="87">
        <f>'SCC X Ano = FNC'!I304/'SCC X Ano = FNC'!$L$304</f>
        <v>1.1163178427779611E-2</v>
      </c>
      <c r="J13" s="87">
        <f>'SCC X Ano = FNC'!J304/'SCC X Ano = FNC'!$L$304</f>
        <v>0</v>
      </c>
      <c r="K13" s="87">
        <f>'SCC X Ano = FNC'!K304/'SCC X Ano = FNC'!$L$304</f>
        <v>0</v>
      </c>
      <c r="L13" s="87">
        <f t="shared" si="0"/>
        <v>0.97792287624966168</v>
      </c>
      <c r="M13" s="87"/>
    </row>
    <row r="14" spans="1:13" x14ac:dyDescent="0.25">
      <c r="A14" s="2">
        <v>2016</v>
      </c>
      <c r="B14" s="87">
        <f>'SCC X Ano = FNC'!B338/'SCC X Ano = FNC'!$L$338</f>
        <v>0</v>
      </c>
      <c r="C14" s="87">
        <f>'SCC X Ano = FNC'!C338/'SCC X Ano = FNC'!$L$338</f>
        <v>1</v>
      </c>
      <c r="D14" s="87">
        <f>'SCC X Ano = FNC'!D338/'SCC X Ano = FNC'!$L$338</f>
        <v>0</v>
      </c>
      <c r="E14" s="87">
        <f>'SCC X Ano = FNC'!E338/'SCC X Ano = FNC'!$L$338</f>
        <v>0</v>
      </c>
      <c r="F14" s="87">
        <f>'SCC X Ano = FNC'!F338/'SCC X Ano = FNC'!$L$338</f>
        <v>0</v>
      </c>
      <c r="G14" s="87">
        <f>'SCC X Ano = FNC'!G338/'SCC X Ano = FNC'!$L$338</f>
        <v>0</v>
      </c>
      <c r="H14" s="87">
        <f>'SCC X Ano = FNC'!H338/'SCC X Ano = FNC'!$L$338</f>
        <v>0</v>
      </c>
      <c r="I14" s="87">
        <f>'SCC X Ano = FNC'!I338/'SCC X Ano = FNC'!$L$338</f>
        <v>0</v>
      </c>
      <c r="J14" s="87">
        <f>'SCC X Ano = FNC'!J338/'SCC X Ano = FNC'!$L$338</f>
        <v>0</v>
      </c>
      <c r="K14" s="87">
        <f>'SCC X Ano = FNC'!K338/'SCC X Ano = FNC'!$L$338</f>
        <v>0</v>
      </c>
      <c r="L14" s="87">
        <f>SUMSQ(B14:K14)</f>
        <v>1</v>
      </c>
    </row>
    <row r="15" spans="1:13" x14ac:dyDescent="0.25">
      <c r="A15" s="2">
        <v>2017</v>
      </c>
      <c r="B15" s="87">
        <f>'[4]SCC X Ano = FNC'!O372</f>
        <v>0</v>
      </c>
      <c r="C15" s="87">
        <f>'[4]SCC X Ano = FNC'!P372</f>
        <v>0.6029908181607665</v>
      </c>
      <c r="D15" s="87">
        <f>'[4]SCC X Ano = FNC'!Q372</f>
        <v>1.5614758523864798E-2</v>
      </c>
      <c r="E15" s="87">
        <f>'[4]SCC X Ano = FNC'!R372</f>
        <v>0</v>
      </c>
      <c r="F15" s="87">
        <f>'[4]SCC X Ano = FNC'!S372</f>
        <v>0</v>
      </c>
      <c r="G15" s="87">
        <f>'[4]SCC X Ano = FNC'!T372</f>
        <v>0</v>
      </c>
      <c r="H15" s="87">
        <f>'[4]SCC X Ano = FNC'!U372</f>
        <v>0</v>
      </c>
      <c r="I15" s="87">
        <f>'[4]SCC X Ano = FNC'!V372</f>
        <v>0.31357036638788982</v>
      </c>
      <c r="J15" s="87">
        <f>'[4]SCC X Ano = FNC'!W372</f>
        <v>6.7824056927478824E-2</v>
      </c>
      <c r="K15" s="87">
        <f>'[4]SCC X Ano = FNC'!X372</f>
        <v>0</v>
      </c>
      <c r="L15" s="87">
        <f>SUMSQ(B15:K15)</f>
        <v>0.46676822484468655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2" tint="-0.499984740745262"/>
  </sheetPr>
  <dimension ref="A1:X338"/>
  <sheetViews>
    <sheetView workbookViewId="0">
      <selection activeCell="J32" sqref="J32"/>
    </sheetView>
  </sheetViews>
  <sheetFormatPr defaultColWidth="9.140625" defaultRowHeight="15" x14ac:dyDescent="0.25"/>
  <cols>
    <col min="1" max="1" width="37.42578125" style="18" bestFit="1" customWidth="1"/>
    <col min="2" max="2" width="20.140625" style="18" bestFit="1" customWidth="1"/>
    <col min="3" max="3" width="25.85546875" style="18" bestFit="1" customWidth="1"/>
    <col min="4" max="4" width="15.28515625" style="18" bestFit="1" customWidth="1"/>
    <col min="5" max="5" width="13.7109375" style="18" bestFit="1" customWidth="1"/>
    <col min="6" max="6" width="13.28515625" style="18" bestFit="1" customWidth="1"/>
    <col min="7" max="7" width="26.42578125" style="18" bestFit="1" customWidth="1"/>
    <col min="8" max="10" width="15.28515625" style="18" bestFit="1" customWidth="1"/>
    <col min="11" max="11" width="13.28515625" style="18" bestFit="1" customWidth="1"/>
    <col min="12" max="12" width="14.28515625" style="18" bestFit="1" customWidth="1"/>
    <col min="13" max="13" width="9.140625" style="18"/>
    <col min="14" max="14" width="23.140625" style="18" bestFit="1" customWidth="1"/>
    <col min="15" max="15" width="19.42578125" style="18" bestFit="1" customWidth="1"/>
    <col min="16" max="16" width="25.85546875" style="18" bestFit="1" customWidth="1"/>
    <col min="17" max="17" width="11.42578125" style="18" bestFit="1" customWidth="1"/>
    <col min="18" max="18" width="13.7109375" style="18" bestFit="1" customWidth="1"/>
    <col min="19" max="19" width="10" style="18" bestFit="1" customWidth="1"/>
    <col min="20" max="20" width="26.42578125" style="18" bestFit="1" customWidth="1"/>
    <col min="21" max="21" width="15.28515625" style="18" bestFit="1" customWidth="1"/>
    <col min="22" max="22" width="10" style="18" bestFit="1" customWidth="1"/>
    <col min="23" max="23" width="10.85546875" style="18" bestFit="1" customWidth="1"/>
    <col min="24" max="24" width="11.42578125" style="18" bestFit="1" customWidth="1"/>
    <col min="25" max="16384" width="9.140625" style="18"/>
  </cols>
  <sheetData>
    <row r="1" spans="1:24" s="1" customFormat="1" x14ac:dyDescent="0.25">
      <c r="B1" s="1" t="s">
        <v>0</v>
      </c>
      <c r="N1" s="1" t="s">
        <v>1</v>
      </c>
    </row>
    <row r="3" spans="1:24" x14ac:dyDescent="0.25">
      <c r="A3" s="69"/>
      <c r="B3" s="77">
        <v>2007</v>
      </c>
      <c r="C3" s="69">
        <v>2007</v>
      </c>
      <c r="D3" s="69">
        <v>2007</v>
      </c>
      <c r="E3" s="69">
        <v>2007</v>
      </c>
      <c r="F3" s="69">
        <v>2007</v>
      </c>
      <c r="G3" s="69">
        <v>2007</v>
      </c>
      <c r="H3" s="69">
        <v>2007</v>
      </c>
      <c r="I3" s="69">
        <v>2007</v>
      </c>
      <c r="J3" s="69">
        <v>2007</v>
      </c>
      <c r="K3" s="69">
        <v>2007</v>
      </c>
      <c r="L3" s="69"/>
      <c r="N3" s="69"/>
      <c r="O3" s="77">
        <v>2007</v>
      </c>
      <c r="P3" s="69">
        <v>2007</v>
      </c>
      <c r="Q3" s="69">
        <v>2007</v>
      </c>
      <c r="R3" s="69">
        <v>2007</v>
      </c>
      <c r="S3" s="69">
        <v>2007</v>
      </c>
      <c r="T3" s="69">
        <v>2007</v>
      </c>
      <c r="U3" s="69">
        <v>2007</v>
      </c>
      <c r="V3" s="69">
        <v>2007</v>
      </c>
      <c r="W3" s="69">
        <v>2007</v>
      </c>
      <c r="X3" s="69">
        <v>2007</v>
      </c>
    </row>
    <row r="4" spans="1:24" x14ac:dyDescent="0.25">
      <c r="A4" s="69"/>
      <c r="B4" s="69" t="s">
        <v>2</v>
      </c>
      <c r="C4" s="69" t="s">
        <v>3</v>
      </c>
      <c r="D4" s="69" t="s">
        <v>4</v>
      </c>
      <c r="E4" s="69" t="s">
        <v>5</v>
      </c>
      <c r="F4" s="69" t="s">
        <v>6</v>
      </c>
      <c r="G4" s="69" t="s">
        <v>7</v>
      </c>
      <c r="H4" s="69" t="s">
        <v>8</v>
      </c>
      <c r="I4" s="69" t="s">
        <v>9</v>
      </c>
      <c r="J4" s="69" t="s">
        <v>10</v>
      </c>
      <c r="K4" s="69" t="s">
        <v>11</v>
      </c>
      <c r="L4" s="69" t="s">
        <v>12</v>
      </c>
      <c r="N4" s="69"/>
      <c r="O4" s="69" t="s">
        <v>2</v>
      </c>
      <c r="P4" s="69" t="s">
        <v>3</v>
      </c>
      <c r="Q4" s="69" t="s">
        <v>4</v>
      </c>
      <c r="R4" s="69" t="s">
        <v>5</v>
      </c>
      <c r="S4" s="69" t="s">
        <v>6</v>
      </c>
      <c r="T4" s="69" t="s">
        <v>7</v>
      </c>
      <c r="U4" s="69" t="s">
        <v>8</v>
      </c>
      <c r="V4" s="69" t="s">
        <v>9</v>
      </c>
      <c r="W4" s="69" t="s">
        <v>10</v>
      </c>
      <c r="X4" s="69" t="s">
        <v>11</v>
      </c>
    </row>
    <row r="5" spans="1:24" x14ac:dyDescent="0.25">
      <c r="A5" s="69" t="s">
        <v>13</v>
      </c>
      <c r="B5" s="70">
        <f>'SCC X Ano = FNC'!B5+'SCC X Ano = Mecenato'!B5</f>
        <v>2861734.5750873112</v>
      </c>
      <c r="C5" s="70">
        <f>'SCC X Ano = FNC'!C5+'SCC X Ano = Mecenato'!C5</f>
        <v>7058989.2911338331</v>
      </c>
      <c r="D5" s="70">
        <f>'SCC X Ano = FNC'!D5+'SCC X Ano = Mecenato'!D5</f>
        <v>1676558.8997298309</v>
      </c>
      <c r="E5" s="70">
        <f>'SCC X Ano = FNC'!E5+'SCC X Ano = Mecenato'!E5</f>
        <v>0</v>
      </c>
      <c r="F5" s="70">
        <f>'SCC X Ano = FNC'!F5+'SCC X Ano = Mecenato'!F5</f>
        <v>0</v>
      </c>
      <c r="G5" s="70">
        <f>'SCC X Ano = FNC'!G5+'SCC X Ano = Mecenato'!G5</f>
        <v>0</v>
      </c>
      <c r="H5" s="70">
        <f>'SCC X Ano = FNC'!H5+'SCC X Ano = Mecenato'!H5</f>
        <v>0</v>
      </c>
      <c r="I5" s="70">
        <f>'SCC X Ano = FNC'!I5+'SCC X Ano = Mecenato'!I5</f>
        <v>197469.58476288797</v>
      </c>
      <c r="J5" s="70">
        <f>'SCC X Ano = FNC'!J5+'SCC X Ano = Mecenato'!J5</f>
        <v>53994.991982779451</v>
      </c>
      <c r="K5" s="70">
        <f>'SCC X Ano = FNC'!K5+'SCC X Ano = Mecenato'!K5</f>
        <v>0</v>
      </c>
      <c r="L5" s="70">
        <f>'SCC X Ano = FNC'!L5+'SCC X Ano = Mecenato'!L5</f>
        <v>11848747.342696641</v>
      </c>
      <c r="N5" s="69" t="s">
        <v>13</v>
      </c>
      <c r="O5" s="5">
        <f>B5/Formato_Análises_Total!$M$31</f>
        <v>1.291718230869765E-3</v>
      </c>
      <c r="P5" s="5">
        <f>C5/Formato_Análises_Total!$M$31</f>
        <v>3.1862581660263918E-3</v>
      </c>
      <c r="Q5" s="5">
        <f>D5/Formato_Análises_Total!$M$31</f>
        <v>7.5675840616417169E-4</v>
      </c>
      <c r="R5" s="5">
        <f>E5/Formato_Análises_Total!$M$31</f>
        <v>0</v>
      </c>
      <c r="S5" s="5">
        <f>F5/Formato_Análises_Total!$M$31</f>
        <v>0</v>
      </c>
      <c r="T5" s="5">
        <f>G5/Formato_Análises_Total!$M$31</f>
        <v>0</v>
      </c>
      <c r="U5" s="5">
        <f>H5/Formato_Análises_Total!$M$31</f>
        <v>0</v>
      </c>
      <c r="V5" s="5">
        <f>I5/Formato_Análises_Total!$M$31</f>
        <v>8.9133026137730627E-5</v>
      </c>
      <c r="W5" s="5">
        <f>J5/Formato_Análises_Total!$M$31</f>
        <v>2.4372042091882354E-5</v>
      </c>
      <c r="X5" s="5">
        <f>K5/Formato_Análises_Total!$M$31</f>
        <v>0</v>
      </c>
    </row>
    <row r="6" spans="1:24" x14ac:dyDescent="0.25">
      <c r="A6" s="69" t="s">
        <v>14</v>
      </c>
      <c r="B6" s="70">
        <f>'SCC X Ano = FNC'!B6+'SCC X Ano = Mecenato'!B6</f>
        <v>1072276.8086891295</v>
      </c>
      <c r="C6" s="70">
        <f>'SCC X Ano = FNC'!C6+'SCC X Ano = Mecenato'!C6</f>
        <v>4765422.8326461222</v>
      </c>
      <c r="D6" s="70">
        <f>'SCC X Ano = FNC'!D6+'SCC X Ano = Mecenato'!D6</f>
        <v>449958.26652316214</v>
      </c>
      <c r="E6" s="70">
        <f>'SCC X Ano = FNC'!E6+'SCC X Ano = Mecenato'!E6</f>
        <v>0</v>
      </c>
      <c r="F6" s="70">
        <f>'SCC X Ano = FNC'!F6+'SCC X Ano = Mecenato'!F6</f>
        <v>0</v>
      </c>
      <c r="G6" s="70">
        <f>'SCC X Ano = FNC'!G6+'SCC X Ano = Mecenato'!G6</f>
        <v>0</v>
      </c>
      <c r="H6" s="70">
        <f>'SCC X Ano = FNC'!H6+'SCC X Ano = Mecenato'!H6</f>
        <v>0</v>
      </c>
      <c r="I6" s="70">
        <f>'SCC X Ano = FNC'!I6+'SCC X Ano = Mecenato'!I6</f>
        <v>31436.856242229889</v>
      </c>
      <c r="J6" s="70">
        <f>'SCC X Ano = FNC'!J6+'SCC X Ano = Mecenato'!J6</f>
        <v>0</v>
      </c>
      <c r="K6" s="70">
        <f>'SCC X Ano = FNC'!K6+'SCC X Ano = Mecenato'!K6</f>
        <v>0</v>
      </c>
      <c r="L6" s="70">
        <f>'SCC X Ano = FNC'!L6+'SCC X Ano = Mecenato'!L6</f>
        <v>6319094.7641006429</v>
      </c>
      <c r="N6" s="69" t="s">
        <v>14</v>
      </c>
      <c r="O6" s="5">
        <f>B6/Formato_Análises_Total!$M$31</f>
        <v>4.8399998881110113E-4</v>
      </c>
      <c r="P6" s="5">
        <f>C6/Formato_Análises_Total!$M$31</f>
        <v>2.1509973721249905E-3</v>
      </c>
      <c r="Q6" s="5">
        <f>D6/Formato_Análises_Total!$M$31</f>
        <v>2.0310035076568633E-4</v>
      </c>
      <c r="R6" s="5">
        <f>E6/Formato_Análises_Total!$M$31</f>
        <v>0</v>
      </c>
      <c r="S6" s="5">
        <f>F6/Formato_Análises_Total!$M$31</f>
        <v>0</v>
      </c>
      <c r="T6" s="5">
        <f>G6/Formato_Análises_Total!$M$31</f>
        <v>0</v>
      </c>
      <c r="U6" s="5">
        <f>H6/Formato_Análises_Total!$M$31</f>
        <v>0</v>
      </c>
      <c r="V6" s="5">
        <f>I6/Formato_Análises_Total!$M$31</f>
        <v>1.4189841602651563E-5</v>
      </c>
      <c r="W6" s="5">
        <f>J6/Formato_Análises_Total!$M$31</f>
        <v>0</v>
      </c>
      <c r="X6" s="5">
        <f>K6/Formato_Análises_Total!$M$31</f>
        <v>0</v>
      </c>
    </row>
    <row r="7" spans="1:24" x14ac:dyDescent="0.25">
      <c r="A7" s="69" t="s">
        <v>15</v>
      </c>
      <c r="B7" s="70">
        <f>'SCC X Ano = FNC'!B7+'SCC X Ano = Mecenato'!B7</f>
        <v>449958.26652316214</v>
      </c>
      <c r="C7" s="70">
        <f>'SCC X Ano = FNC'!C7+'SCC X Ano = Mecenato'!C7</f>
        <v>9739939.0939475503</v>
      </c>
      <c r="D7" s="70">
        <f>'SCC X Ano = FNC'!D7+'SCC X Ano = Mecenato'!D7</f>
        <v>1332445.5761240583</v>
      </c>
      <c r="E7" s="70">
        <f>'SCC X Ano = FNC'!E7+'SCC X Ano = Mecenato'!E7</f>
        <v>0</v>
      </c>
      <c r="F7" s="70">
        <f>'SCC X Ano = FNC'!F7+'SCC X Ano = Mecenato'!F7</f>
        <v>403615.8047707954</v>
      </c>
      <c r="G7" s="70">
        <f>'SCC X Ano = FNC'!G7+'SCC X Ano = Mecenato'!G7</f>
        <v>179983.30660926484</v>
      </c>
      <c r="H7" s="70">
        <f>'SCC X Ano = FNC'!H7+'SCC X Ano = Mecenato'!H7</f>
        <v>0</v>
      </c>
      <c r="I7" s="70">
        <f>'SCC X Ano = FNC'!I7+'SCC X Ano = Mecenato'!I7</f>
        <v>952111.69196301093</v>
      </c>
      <c r="J7" s="70">
        <f>'SCC X Ano = FNC'!J7+'SCC X Ano = Mecenato'!J7</f>
        <v>0</v>
      </c>
      <c r="K7" s="70">
        <f>'SCC X Ano = FNC'!K7+'SCC X Ano = Mecenato'!K7</f>
        <v>0</v>
      </c>
      <c r="L7" s="70">
        <f>'SCC X Ano = FNC'!L7+'SCC X Ano = Mecenato'!L7</f>
        <v>13058053.739937842</v>
      </c>
      <c r="N7" s="69" t="s">
        <v>15</v>
      </c>
      <c r="O7" s="5">
        <f>B7/Formato_Análises_Total!$M$31</f>
        <v>2.0310035076568633E-4</v>
      </c>
      <c r="P7" s="5">
        <f>C7/Formato_Análises_Total!$M$31</f>
        <v>4.3963744942450995E-3</v>
      </c>
      <c r="Q7" s="5">
        <f>D7/Formato_Análises_Total!$M$31</f>
        <v>6.0143391959007993E-4</v>
      </c>
      <c r="R7" s="5">
        <f>E7/Formato_Análises_Total!$M$31</f>
        <v>0</v>
      </c>
      <c r="S7" s="5">
        <f>F7/Formato_Análises_Total!$M$31</f>
        <v>1.8218247695934615E-4</v>
      </c>
      <c r="T7" s="5">
        <f>G7/Formato_Análises_Total!$M$31</f>
        <v>8.1240140306274521E-5</v>
      </c>
      <c r="U7" s="5">
        <f>H7/Formato_Análises_Total!$M$31</f>
        <v>0</v>
      </c>
      <c r="V7" s="5">
        <f>I7/Formato_Análises_Total!$M$31</f>
        <v>4.2976034222019219E-4</v>
      </c>
      <c r="W7" s="5">
        <f>J7/Formato_Análises_Total!$M$31</f>
        <v>0</v>
      </c>
      <c r="X7" s="5">
        <f>K7/Formato_Análises_Total!$M$31</f>
        <v>0</v>
      </c>
    </row>
    <row r="8" spans="1:24" x14ac:dyDescent="0.25">
      <c r="A8" s="69" t="s">
        <v>16</v>
      </c>
      <c r="B8" s="70">
        <f>'SCC X Ano = FNC'!B8+'SCC X Ano = Mecenato'!B8</f>
        <v>0</v>
      </c>
      <c r="C8" s="70">
        <f>'SCC X Ano = FNC'!C8+'SCC X Ano = Mecenato'!C8</f>
        <v>2780742.087113142</v>
      </c>
      <c r="D8" s="70">
        <f>'SCC X Ano = FNC'!D8+'SCC X Ano = Mecenato'!D8</f>
        <v>0</v>
      </c>
      <c r="E8" s="70">
        <f>'SCC X Ano = FNC'!E8+'SCC X Ano = Mecenato'!E8</f>
        <v>0</v>
      </c>
      <c r="F8" s="70">
        <f>'SCC X Ano = FNC'!F8+'SCC X Ano = Mecenato'!F8</f>
        <v>0</v>
      </c>
      <c r="G8" s="70">
        <f>'SCC X Ano = FNC'!G8+'SCC X Ano = Mecenato'!G8</f>
        <v>0</v>
      </c>
      <c r="H8" s="70">
        <f>'SCC X Ano = FNC'!H8+'SCC X Ano = Mecenato'!H8</f>
        <v>0</v>
      </c>
      <c r="I8" s="70">
        <f>'SCC X Ano = FNC'!I8+'SCC X Ano = Mecenato'!I8</f>
        <v>233978.2985920443</v>
      </c>
      <c r="J8" s="70">
        <f>'SCC X Ano = FNC'!J8+'SCC X Ano = Mecenato'!J8</f>
        <v>359966.61321852967</v>
      </c>
      <c r="K8" s="70">
        <f>'SCC X Ano = FNC'!K8+'SCC X Ano = Mecenato'!K8</f>
        <v>0</v>
      </c>
      <c r="L8" s="70">
        <f>'SCC X Ano = FNC'!L8+'SCC X Ano = Mecenato'!L8</f>
        <v>3374686.9989237161</v>
      </c>
      <c r="N8" s="69" t="s">
        <v>16</v>
      </c>
      <c r="O8" s="5">
        <f>B8/Formato_Análises_Total!$M$31</f>
        <v>0</v>
      </c>
      <c r="P8" s="5">
        <f>C8/Formato_Análises_Total!$M$31</f>
        <v>1.2551601677319414E-3</v>
      </c>
      <c r="Q8" s="5">
        <f>D8/Formato_Análises_Total!$M$31</f>
        <v>0</v>
      </c>
      <c r="R8" s="5">
        <f>E8/Formato_Análises_Total!$M$31</f>
        <v>0</v>
      </c>
      <c r="S8" s="5">
        <f>F8/Formato_Análises_Total!$M$31</f>
        <v>0</v>
      </c>
      <c r="T8" s="5">
        <f>G8/Formato_Análises_Total!$M$31</f>
        <v>0</v>
      </c>
      <c r="U8" s="5">
        <f>H8/Formato_Análises_Total!$M$31</f>
        <v>0</v>
      </c>
      <c r="V8" s="5">
        <f>I8/Formato_Análises_Total!$M$31</f>
        <v>1.0561218239815689E-4</v>
      </c>
      <c r="W8" s="5">
        <f>J8/Formato_Análises_Total!$M$31</f>
        <v>1.6248028061254904E-4</v>
      </c>
      <c r="X8" s="5">
        <f>K8/Formato_Análises_Total!$M$31</f>
        <v>0</v>
      </c>
    </row>
    <row r="9" spans="1:24" x14ac:dyDescent="0.25">
      <c r="A9" s="69" t="s">
        <v>17</v>
      </c>
      <c r="B9" s="70">
        <f>'SCC X Ano = FNC'!B9+'SCC X Ano = Mecenato'!B9</f>
        <v>67277.760010543192</v>
      </c>
      <c r="C9" s="70">
        <f>'SCC X Ano = FNC'!C9+'SCC X Ano = Mecenato'!C9</f>
        <v>16505225.145957347</v>
      </c>
      <c r="D9" s="70">
        <f>'SCC X Ano = FNC'!D9+'SCC X Ano = Mecenato'!D9</f>
        <v>1095703.7238506821</v>
      </c>
      <c r="E9" s="70">
        <f>'SCC X Ano = FNC'!E9+'SCC X Ano = Mecenato'!E9</f>
        <v>0</v>
      </c>
      <c r="F9" s="70">
        <f>'SCC X Ano = FNC'!F9+'SCC X Ano = Mecenato'!F9</f>
        <v>976129.24034353241</v>
      </c>
      <c r="G9" s="70">
        <f>'SCC X Ano = FNC'!G9+'SCC X Ano = Mecenato'!G9</f>
        <v>133187.64689085598</v>
      </c>
      <c r="H9" s="70">
        <f>'SCC X Ano = FNC'!H9+'SCC X Ano = Mecenato'!H9</f>
        <v>0</v>
      </c>
      <c r="I9" s="70">
        <f>'SCC X Ano = FNC'!I9+'SCC X Ano = Mecenato'!I9</f>
        <v>4723777.8632029351</v>
      </c>
      <c r="J9" s="70">
        <f>'SCC X Ano = FNC'!J9+'SCC X Ano = Mecenato'!J9</f>
        <v>139470.61214795618</v>
      </c>
      <c r="K9" s="70">
        <f>'SCC X Ano = FNC'!K9+'SCC X Ano = Mecenato'!K9</f>
        <v>0</v>
      </c>
      <c r="L9" s="70">
        <f>'SCC X Ano = FNC'!L9+'SCC X Ano = Mecenato'!L9</f>
        <v>23640771.992403854</v>
      </c>
      <c r="N9" s="69" t="s">
        <v>17</v>
      </c>
      <c r="O9" s="5">
        <f>B9/Formato_Análises_Total!$M$31</f>
        <v>3.0367564446485414E-5</v>
      </c>
      <c r="P9" s="5">
        <f>C9/Formato_Análises_Total!$M$31</f>
        <v>7.4500620746746609E-3</v>
      </c>
      <c r="Q9" s="5">
        <f>D9/Formato_Análises_Total!$M$31</f>
        <v>4.9457433545759032E-4</v>
      </c>
      <c r="R9" s="5">
        <f>E9/Formato_Análises_Total!$M$31</f>
        <v>0</v>
      </c>
      <c r="S9" s="5">
        <f>F9/Formato_Análises_Total!$M$31</f>
        <v>4.4060128651111046E-4</v>
      </c>
      <c r="T9" s="5">
        <f>G9/Formato_Análises_Total!$M$31</f>
        <v>6.011770382664314E-5</v>
      </c>
      <c r="U9" s="5">
        <f>H9/Formato_Análises_Total!$M$31</f>
        <v>0</v>
      </c>
      <c r="V9" s="5">
        <f>I9/Formato_Análises_Total!$M$31</f>
        <v>2.1321998334845882E-3</v>
      </c>
      <c r="W9" s="5">
        <f>J9/Formato_Análises_Total!$M$31</f>
        <v>6.295368338853877E-5</v>
      </c>
      <c r="X9" s="5">
        <f>K9/Formato_Análises_Total!$M$31</f>
        <v>0</v>
      </c>
    </row>
    <row r="10" spans="1:24" x14ac:dyDescent="0.25">
      <c r="A10" s="69" t="s">
        <v>18</v>
      </c>
      <c r="B10" s="70">
        <f>'SCC X Ano = FNC'!B10+'SCC X Ano = Mecenato'!B10</f>
        <v>0</v>
      </c>
      <c r="C10" s="70">
        <f>'SCC X Ano = FNC'!C10+'SCC X Ano = Mecenato'!C10</f>
        <v>7423282.1630933303</v>
      </c>
      <c r="D10" s="70">
        <f>'SCC X Ano = FNC'!D10+'SCC X Ano = Mecenato'!D10</f>
        <v>0</v>
      </c>
      <c r="E10" s="70">
        <f>'SCC X Ano = FNC'!E10+'SCC X Ano = Mecenato'!E10</f>
        <v>0</v>
      </c>
      <c r="F10" s="70">
        <f>'SCC X Ano = FNC'!F10+'SCC X Ano = Mecenato'!F10</f>
        <v>0</v>
      </c>
      <c r="G10" s="70">
        <f>'SCC X Ano = FNC'!G10+'SCC X Ano = Mecenato'!G10</f>
        <v>0</v>
      </c>
      <c r="H10" s="70">
        <f>'SCC X Ano = FNC'!H10+'SCC X Ano = Mecenato'!H10</f>
        <v>0</v>
      </c>
      <c r="I10" s="70">
        <f>'SCC X Ano = FNC'!I10+'SCC X Ano = Mecenato'!I10</f>
        <v>0</v>
      </c>
      <c r="J10" s="70">
        <f>'SCC X Ano = FNC'!J10+'SCC X Ano = Mecenato'!J10</f>
        <v>17998.330660926484</v>
      </c>
      <c r="K10" s="70">
        <f>'SCC X Ano = FNC'!K10+'SCC X Ano = Mecenato'!K10</f>
        <v>0</v>
      </c>
      <c r="L10" s="70">
        <f>'SCC X Ano = FNC'!L10+'SCC X Ano = Mecenato'!L10</f>
        <v>7441280.4937542565</v>
      </c>
      <c r="N10" s="69" t="s">
        <v>18</v>
      </c>
      <c r="O10" s="5">
        <f>B10/Formato_Análises_Total!$M$31</f>
        <v>0</v>
      </c>
      <c r="P10" s="5">
        <f>C10/Formato_Análises_Total!$M$31</f>
        <v>3.3506912158914829E-3</v>
      </c>
      <c r="Q10" s="5">
        <f>D10/Formato_Análises_Total!$M$31</f>
        <v>0</v>
      </c>
      <c r="R10" s="5">
        <f>E10/Formato_Análises_Total!$M$31</f>
        <v>0</v>
      </c>
      <c r="S10" s="5">
        <f>F10/Formato_Análises_Total!$M$31</f>
        <v>0</v>
      </c>
      <c r="T10" s="5">
        <f>G10/Formato_Análises_Total!$M$31</f>
        <v>0</v>
      </c>
      <c r="U10" s="5">
        <f>H10/Formato_Análises_Total!$M$31</f>
        <v>0</v>
      </c>
      <c r="V10" s="5">
        <f>I10/Formato_Análises_Total!$M$31</f>
        <v>0</v>
      </c>
      <c r="W10" s="5">
        <f>J10/Formato_Análises_Total!$M$31</f>
        <v>8.1240140306274514E-6</v>
      </c>
      <c r="X10" s="5">
        <f>K10/Formato_Análises_Total!$M$31</f>
        <v>0</v>
      </c>
    </row>
    <row r="11" spans="1:24" x14ac:dyDescent="0.25">
      <c r="A11" s="69" t="s">
        <v>19</v>
      </c>
      <c r="B11" s="70">
        <f>'SCC X Ano = FNC'!B11+'SCC X Ano = Mecenato'!B11</f>
        <v>0</v>
      </c>
      <c r="C11" s="70">
        <f>'SCC X Ano = FNC'!C11+'SCC X Ano = Mecenato'!C11</f>
        <v>6651044.0779142054</v>
      </c>
      <c r="D11" s="70">
        <f>'SCC X Ano = FNC'!D11+'SCC X Ano = Mecenato'!D11</f>
        <v>1435006.9035956687</v>
      </c>
      <c r="E11" s="70">
        <f>'SCC X Ano = FNC'!E11+'SCC X Ano = Mecenato'!E11</f>
        <v>0</v>
      </c>
      <c r="F11" s="70">
        <f>'SCC X Ano = FNC'!F11+'SCC X Ano = Mecenato'!F11</f>
        <v>0</v>
      </c>
      <c r="G11" s="70">
        <f>'SCC X Ano = FNC'!G11+'SCC X Ano = Mecenato'!G11</f>
        <v>0</v>
      </c>
      <c r="H11" s="70">
        <f>'SCC X Ano = FNC'!H11+'SCC X Ano = Mecenato'!H11</f>
        <v>0</v>
      </c>
      <c r="I11" s="70">
        <f>'SCC X Ano = FNC'!I11+'SCC X Ano = Mecenato'!I11</f>
        <v>5944.020694093615</v>
      </c>
      <c r="J11" s="70">
        <f>'SCC X Ano = FNC'!J11+'SCC X Ano = Mecenato'!J11</f>
        <v>147933.03126144927</v>
      </c>
      <c r="K11" s="70">
        <f>'SCC X Ano = FNC'!K11+'SCC X Ano = Mecenato'!K11</f>
        <v>0</v>
      </c>
      <c r="L11" s="70">
        <f>'SCC X Ano = FNC'!L11+'SCC X Ano = Mecenato'!L11</f>
        <v>8239928.0334654171</v>
      </c>
      <c r="N11" s="69" t="s">
        <v>19</v>
      </c>
      <c r="O11" s="5">
        <f>B11/Formato_Análises_Total!$M$31</f>
        <v>0</v>
      </c>
      <c r="P11" s="5">
        <f>C11/Formato_Análises_Total!$M$31</f>
        <v>3.0021214981120485E-3</v>
      </c>
      <c r="Q11" s="5">
        <f>D11/Formato_Análises_Total!$M$31</f>
        <v>6.477276386619268E-4</v>
      </c>
      <c r="R11" s="5">
        <f>E11/Formato_Análises_Total!$M$31</f>
        <v>0</v>
      </c>
      <c r="S11" s="5">
        <f>F11/Formato_Análises_Total!$M$31</f>
        <v>0</v>
      </c>
      <c r="T11" s="5">
        <f>G11/Formato_Análises_Total!$M$31</f>
        <v>0</v>
      </c>
      <c r="U11" s="5">
        <f>H11/Formato_Análises_Total!$M$31</f>
        <v>0</v>
      </c>
      <c r="V11" s="5">
        <f>I11/Formato_Análises_Total!$M$31</f>
        <v>2.6829881296708387E-6</v>
      </c>
      <c r="W11" s="5">
        <f>J11/Formato_Análises_Total!$M$31</f>
        <v>6.6773416057431121E-5</v>
      </c>
      <c r="X11" s="5">
        <f>K11/Formato_Análises_Total!$M$31</f>
        <v>0</v>
      </c>
    </row>
    <row r="12" spans="1:24" x14ac:dyDescent="0.25">
      <c r="A12" s="69" t="s">
        <v>20</v>
      </c>
      <c r="B12" s="70">
        <f>'SCC X Ano = FNC'!B12+'SCC X Ano = Mecenato'!B12</f>
        <v>3059701.2917413847</v>
      </c>
      <c r="C12" s="70">
        <f>'SCC X Ano = FNC'!C12+'SCC X Ano = Mecenato'!C12</f>
        <v>16288725.602216709</v>
      </c>
      <c r="D12" s="70">
        <f>'SCC X Ano = FNC'!D12+'SCC X Ano = Mecenato'!D12</f>
        <v>872769.29094383563</v>
      </c>
      <c r="E12" s="70">
        <f>'SCC X Ano = FNC'!E12+'SCC X Ano = Mecenato'!E12</f>
        <v>0</v>
      </c>
      <c r="F12" s="70">
        <f>'SCC X Ano = FNC'!F12+'SCC X Ano = Mecenato'!F12</f>
        <v>354854.76334087469</v>
      </c>
      <c r="G12" s="70">
        <f>'SCC X Ano = FNC'!G12+'SCC X Ano = Mecenato'!G12</f>
        <v>0</v>
      </c>
      <c r="H12" s="70">
        <f>'SCC X Ano = FNC'!H12+'SCC X Ano = Mecenato'!H12</f>
        <v>0</v>
      </c>
      <c r="I12" s="70">
        <f>'SCC X Ano = FNC'!I12+'SCC X Ano = Mecenato'!I12</f>
        <v>680336.89898302115</v>
      </c>
      <c r="J12" s="70">
        <f>'SCC X Ano = FNC'!J12+'SCC X Ano = Mecenato'!J12</f>
        <v>116989.14929602215</v>
      </c>
      <c r="K12" s="70">
        <f>'SCC X Ano = FNC'!K12+'SCC X Ano = Mecenato'!K12</f>
        <v>0</v>
      </c>
      <c r="L12" s="70">
        <f>'SCC X Ano = FNC'!L12+'SCC X Ano = Mecenato'!L12</f>
        <v>21373376.996521849</v>
      </c>
      <c r="N12" s="69" t="s">
        <v>20</v>
      </c>
      <c r="O12" s="5">
        <f>B12/Formato_Análises_Total!$M$31</f>
        <v>1.3810756503990357E-3</v>
      </c>
      <c r="P12" s="5">
        <f>C12/Formato_Análises_Total!$M$31</f>
        <v>7.3523393822700952E-3</v>
      </c>
      <c r="Q12" s="5">
        <f>D12/Formato_Análises_Total!$M$31</f>
        <v>3.9394708868869665E-4</v>
      </c>
      <c r="R12" s="5">
        <f>E12/Formato_Análises_Total!$M$31</f>
        <v>0</v>
      </c>
      <c r="S12" s="5">
        <f>F12/Formato_Análises_Total!$M$31</f>
        <v>1.6017291439559831E-4</v>
      </c>
      <c r="T12" s="5">
        <f>G12/Formato_Análises_Total!$M$31</f>
        <v>0</v>
      </c>
      <c r="U12" s="5">
        <f>H12/Formato_Análises_Total!$M$31</f>
        <v>0</v>
      </c>
      <c r="V12" s="5">
        <f>I12/Formato_Análises_Total!$M$31</f>
        <v>3.0708773035771771E-4</v>
      </c>
      <c r="W12" s="5">
        <f>J12/Formato_Análises_Total!$M$31</f>
        <v>5.2806091199078443E-5</v>
      </c>
      <c r="X12" s="5">
        <f>K12/Formato_Análises_Total!$M$31</f>
        <v>0</v>
      </c>
    </row>
    <row r="13" spans="1:24" x14ac:dyDescent="0.25">
      <c r="A13" s="69" t="s">
        <v>21</v>
      </c>
      <c r="B13" s="70">
        <f>'SCC X Ano = FNC'!B13+'SCC X Ano = Mecenato'!B13</f>
        <v>0</v>
      </c>
      <c r="C13" s="70">
        <f>'SCC X Ano = FNC'!C13+'SCC X Ano = Mecenato'!C13</f>
        <v>18301010.387484349</v>
      </c>
      <c r="D13" s="70">
        <f>'SCC X Ano = FNC'!D13+'SCC X Ano = Mecenato'!D13</f>
        <v>0</v>
      </c>
      <c r="E13" s="70">
        <f>'SCC X Ano = FNC'!E13+'SCC X Ano = Mecenato'!E13</f>
        <v>0</v>
      </c>
      <c r="F13" s="70">
        <f>'SCC X Ano = FNC'!F13+'SCC X Ano = Mecenato'!F13</f>
        <v>71993.322643705935</v>
      </c>
      <c r="G13" s="70">
        <f>'SCC X Ano = FNC'!G13+'SCC X Ano = Mecenato'!G13</f>
        <v>0</v>
      </c>
      <c r="H13" s="70">
        <f>'SCC X Ano = FNC'!H13+'SCC X Ano = Mecenato'!H13</f>
        <v>0</v>
      </c>
      <c r="I13" s="70">
        <f>'SCC X Ano = FNC'!I13+'SCC X Ano = Mecenato'!I13</f>
        <v>665758.25114767055</v>
      </c>
      <c r="J13" s="70">
        <f>'SCC X Ano = FNC'!J13+'SCC X Ano = Mecenato'!J13</f>
        <v>966726.33645968337</v>
      </c>
      <c r="K13" s="70">
        <f>'SCC X Ano = FNC'!K13+'SCC X Ano = Mecenato'!K13</f>
        <v>0</v>
      </c>
      <c r="L13" s="70">
        <f>'SCC X Ano = FNC'!L13+'SCC X Ano = Mecenato'!L13</f>
        <v>20005488.297735412</v>
      </c>
      <c r="N13" s="69" t="s">
        <v>21</v>
      </c>
      <c r="O13" s="5">
        <f>B13/Formato_Análises_Total!$M$31</f>
        <v>0</v>
      </c>
      <c r="P13" s="5">
        <f>C13/Formato_Análises_Total!$M$31</f>
        <v>8.260636386981917E-3</v>
      </c>
      <c r="Q13" s="5">
        <f>D13/Formato_Análises_Total!$M$31</f>
        <v>0</v>
      </c>
      <c r="R13" s="5">
        <f>E13/Formato_Análises_Total!$M$31</f>
        <v>0</v>
      </c>
      <c r="S13" s="5">
        <f>F13/Formato_Análises_Total!$M$31</f>
        <v>3.2496056122509806E-5</v>
      </c>
      <c r="T13" s="5">
        <f>G13/Formato_Análises_Total!$M$31</f>
        <v>0</v>
      </c>
      <c r="U13" s="5">
        <f>H13/Formato_Análises_Total!$M$31</f>
        <v>0</v>
      </c>
      <c r="V13" s="5">
        <f>I13/Formato_Análises_Total!$M$31</f>
        <v>3.0050727899290944E-4</v>
      </c>
      <c r="W13" s="5">
        <f>J13/Formato_Análises_Total!$M$31</f>
        <v>4.3635704161306175E-4</v>
      </c>
      <c r="X13" s="5">
        <f>K13/Formato_Análises_Total!$M$31</f>
        <v>0</v>
      </c>
    </row>
    <row r="14" spans="1:24" x14ac:dyDescent="0.25">
      <c r="A14" s="69" t="s">
        <v>22</v>
      </c>
      <c r="B14" s="70">
        <f>'SCC X Ano = FNC'!B14+'SCC X Ano = Mecenato'!B14</f>
        <v>899916.53304632427</v>
      </c>
      <c r="C14" s="70">
        <f>'SCC X Ano = FNC'!C14+'SCC X Ano = Mecenato'!C14</f>
        <v>31654119.36514882</v>
      </c>
      <c r="D14" s="70">
        <f>'SCC X Ano = FNC'!D14+'SCC X Ano = Mecenato'!D14</f>
        <v>7550159.7572394405</v>
      </c>
      <c r="E14" s="70">
        <f>'SCC X Ano = FNC'!E14+'SCC X Ano = Mecenato'!E14</f>
        <v>0</v>
      </c>
      <c r="F14" s="70">
        <f>'SCC X Ano = FNC'!F14+'SCC X Ano = Mecenato'!F14</f>
        <v>855966.40940540773</v>
      </c>
      <c r="G14" s="70">
        <f>'SCC X Ano = FNC'!G14+'SCC X Ano = Mecenato'!G14</f>
        <v>125988.31462648539</v>
      </c>
      <c r="H14" s="70">
        <f>'SCC X Ano = FNC'!H14+'SCC X Ano = Mecenato'!H14</f>
        <v>0</v>
      </c>
      <c r="I14" s="70">
        <f>'SCC X Ano = FNC'!I14+'SCC X Ano = Mecenato'!I14</f>
        <v>4162860.6980800405</v>
      </c>
      <c r="J14" s="70">
        <f>'SCC X Ano = FNC'!J14+'SCC X Ano = Mecenato'!J14</f>
        <v>513811.05219891493</v>
      </c>
      <c r="K14" s="70">
        <f>'SCC X Ano = FNC'!K14+'SCC X Ano = Mecenato'!K14</f>
        <v>0</v>
      </c>
      <c r="L14" s="70">
        <f>'SCC X Ano = FNC'!L14+'SCC X Ano = Mecenato'!L14</f>
        <v>45762822.129745431</v>
      </c>
      <c r="N14" s="69" t="s">
        <v>22</v>
      </c>
      <c r="O14" s="5">
        <f>B14/Formato_Análises_Total!$M$31</f>
        <v>4.0620070153137266E-4</v>
      </c>
      <c r="P14" s="5">
        <f>C14/Formato_Análises_Total!$M$31</f>
        <v>1.4287908956351379E-2</v>
      </c>
      <c r="Q14" s="5">
        <f>D14/Formato_Análises_Total!$M$31</f>
        <v>3.407960713515114E-3</v>
      </c>
      <c r="R14" s="5">
        <f>E14/Formato_Análises_Total!$M$31</f>
        <v>0</v>
      </c>
      <c r="S14" s="5">
        <f>F14/Formato_Análises_Total!$M$31</f>
        <v>3.8636267166998337E-4</v>
      </c>
      <c r="T14" s="5">
        <f>G14/Formato_Análises_Total!$M$31</f>
        <v>5.6868098214392163E-5</v>
      </c>
      <c r="U14" s="5">
        <f>H14/Formato_Análises_Total!$M$31</f>
        <v>0</v>
      </c>
      <c r="V14" s="5">
        <f>I14/Formato_Análises_Total!$M$31</f>
        <v>1.879015301800715E-3</v>
      </c>
      <c r="W14" s="5">
        <f>J14/Formato_Análises_Total!$M$31</f>
        <v>2.3192196408622749E-4</v>
      </c>
      <c r="X14" s="5">
        <f>K14/Formato_Análises_Total!$M$31</f>
        <v>0</v>
      </c>
    </row>
    <row r="15" spans="1:24" x14ac:dyDescent="0.25">
      <c r="A15" s="69" t="s">
        <v>23</v>
      </c>
      <c r="B15" s="70">
        <f>'SCC X Ano = FNC'!B15+'SCC X Ano = Mecenato'!B15</f>
        <v>0</v>
      </c>
      <c r="C15" s="70">
        <f>'SCC X Ano = FNC'!C15+'SCC X Ano = Mecenato'!C15</f>
        <v>14578682.410143651</v>
      </c>
      <c r="D15" s="70">
        <f>'SCC X Ano = FNC'!D15+'SCC X Ano = Mecenato'!D15</f>
        <v>0</v>
      </c>
      <c r="E15" s="70">
        <f>'SCC X Ano = FNC'!E15+'SCC X Ano = Mecenato'!E15</f>
        <v>0</v>
      </c>
      <c r="F15" s="70">
        <f>'SCC X Ano = FNC'!F15+'SCC X Ano = Mecenato'!F15</f>
        <v>37017.61662859402</v>
      </c>
      <c r="G15" s="70">
        <f>'SCC X Ano = FNC'!G15+'SCC X Ano = Mecenato'!G15</f>
        <v>0</v>
      </c>
      <c r="H15" s="70">
        <f>'SCC X Ano = FNC'!H15+'SCC X Ano = Mecenato'!H15</f>
        <v>0</v>
      </c>
      <c r="I15" s="70">
        <f>'SCC X Ano = FNC'!I15+'SCC X Ano = Mecenato'!I15</f>
        <v>389984.98502471071</v>
      </c>
      <c r="J15" s="70">
        <f>'SCC X Ano = FNC'!J15+'SCC X Ano = Mecenato'!J15</f>
        <v>0</v>
      </c>
      <c r="K15" s="70">
        <f>'SCC X Ano = FNC'!K15+'SCC X Ano = Mecenato'!K15</f>
        <v>0</v>
      </c>
      <c r="L15" s="70">
        <f>'SCC X Ano = FNC'!L15+'SCC X Ano = Mecenato'!L15</f>
        <v>15005685.011796955</v>
      </c>
      <c r="N15" s="69" t="s">
        <v>23</v>
      </c>
      <c r="O15" s="5">
        <f>B15/Formato_Análises_Total!$M$31</f>
        <v>0</v>
      </c>
      <c r="P15" s="5">
        <f>C15/Formato_Análises_Total!$M$31</f>
        <v>6.5804669710391884E-3</v>
      </c>
      <c r="Q15" s="5">
        <f>D15/Formato_Análises_Total!$M$31</f>
        <v>0</v>
      </c>
      <c r="R15" s="5">
        <f>E15/Formato_Análises_Total!$M$31</f>
        <v>0</v>
      </c>
      <c r="S15" s="5">
        <f>F15/Formato_Análises_Total!$M$31</f>
        <v>1.6708862757142244E-5</v>
      </c>
      <c r="T15" s="5">
        <f>G15/Formato_Análises_Total!$M$31</f>
        <v>0</v>
      </c>
      <c r="U15" s="5">
        <f>H15/Formato_Análises_Total!$M$31</f>
        <v>0</v>
      </c>
      <c r="V15" s="5">
        <f>I15/Formato_Análises_Total!$M$31</f>
        <v>1.7602985242141882E-4</v>
      </c>
      <c r="W15" s="5">
        <f>J15/Formato_Análises_Total!$M$31</f>
        <v>0</v>
      </c>
      <c r="X15" s="5">
        <f>K15/Formato_Análises_Total!$M$31</f>
        <v>0</v>
      </c>
    </row>
    <row r="16" spans="1:24" x14ac:dyDescent="0.25">
      <c r="A16" s="69" t="s">
        <v>24</v>
      </c>
      <c r="B16" s="70">
        <f>'SCC X Ano = FNC'!B16+'SCC X Ano = Mecenato'!B16</f>
        <v>0</v>
      </c>
      <c r="C16" s="70">
        <f>'SCC X Ano = FNC'!C16+'SCC X Ano = Mecenato'!C16</f>
        <v>7908493.5439020814</v>
      </c>
      <c r="D16" s="70">
        <f>'SCC X Ano = FNC'!D16+'SCC X Ano = Mecenato'!D16</f>
        <v>89991.653304632418</v>
      </c>
      <c r="E16" s="70">
        <f>'SCC X Ano = FNC'!E16+'SCC X Ano = Mecenato'!E16</f>
        <v>0</v>
      </c>
      <c r="F16" s="70">
        <f>'SCC X Ano = FNC'!F16+'SCC X Ano = Mecenato'!F16</f>
        <v>62994.1573132427</v>
      </c>
      <c r="G16" s="70">
        <f>'SCC X Ano = FNC'!G16+'SCC X Ano = Mecenato'!G16</f>
        <v>0</v>
      </c>
      <c r="H16" s="70">
        <f>'SCC X Ano = FNC'!H16+'SCC X Ano = Mecenato'!H16</f>
        <v>0</v>
      </c>
      <c r="I16" s="70">
        <f>'SCC X Ano = FNC'!I16+'SCC X Ano = Mecenato'!I16</f>
        <v>21687.988446416413</v>
      </c>
      <c r="J16" s="70">
        <f>'SCC X Ano = FNC'!J16+'SCC X Ano = Mecenato'!J16</f>
        <v>0</v>
      </c>
      <c r="K16" s="70">
        <f>'SCC X Ano = FNC'!K16+'SCC X Ano = Mecenato'!K16</f>
        <v>0</v>
      </c>
      <c r="L16" s="70">
        <f>'SCC X Ano = FNC'!L16+'SCC X Ano = Mecenato'!L16</f>
        <v>8083167.3429663731</v>
      </c>
      <c r="N16" s="69" t="s">
        <v>24</v>
      </c>
      <c r="O16" s="5">
        <f>B16/Formato_Análises_Total!$M$31</f>
        <v>0</v>
      </c>
      <c r="P16" s="5">
        <f>C16/Formato_Análises_Total!$M$31</f>
        <v>3.5697039754507909E-3</v>
      </c>
      <c r="Q16" s="5">
        <f>D16/Formato_Análises_Total!$M$31</f>
        <v>4.0620070153137261E-5</v>
      </c>
      <c r="R16" s="5">
        <f>E16/Formato_Análises_Total!$M$31</f>
        <v>0</v>
      </c>
      <c r="S16" s="5">
        <f>F16/Formato_Análises_Total!$M$31</f>
        <v>2.8434049107196085E-5</v>
      </c>
      <c r="T16" s="5">
        <f>G16/Formato_Análises_Total!$M$31</f>
        <v>0</v>
      </c>
      <c r="U16" s="5">
        <f>H16/Formato_Análises_Total!$M$31</f>
        <v>0</v>
      </c>
      <c r="V16" s="5">
        <f>I16/Formato_Análises_Total!$M$31</f>
        <v>9.7894369069060793E-6</v>
      </c>
      <c r="W16" s="5">
        <f>J16/Formato_Análises_Total!$M$31</f>
        <v>0</v>
      </c>
      <c r="X16" s="5">
        <f>K16/Formato_Análises_Total!$M$31</f>
        <v>0</v>
      </c>
    </row>
    <row r="17" spans="1:24" x14ac:dyDescent="0.25">
      <c r="A17" s="69" t="s">
        <v>25</v>
      </c>
      <c r="B17" s="70">
        <f>'SCC X Ano = FNC'!B17+'SCC X Ano = Mecenato'!B17</f>
        <v>6390387.8796883179</v>
      </c>
      <c r="C17" s="70">
        <f>'SCC X Ano = FNC'!C17+'SCC X Ano = Mecenato'!C17</f>
        <v>48036054.812183984</v>
      </c>
      <c r="D17" s="70">
        <f>'SCC X Ano = FNC'!D17+'SCC X Ano = Mecenato'!D17</f>
        <v>1745425.6423627739</v>
      </c>
      <c r="E17" s="70">
        <f>'SCC X Ano = FNC'!E17+'SCC X Ano = Mecenato'!E17</f>
        <v>0</v>
      </c>
      <c r="F17" s="70">
        <f>'SCC X Ano = FNC'!F17+'SCC X Ano = Mecenato'!F17</f>
        <v>4502977.2043892639</v>
      </c>
      <c r="G17" s="70">
        <f>'SCC X Ano = FNC'!G17+'SCC X Ano = Mecenato'!G17</f>
        <v>33116.928416104733</v>
      </c>
      <c r="H17" s="70">
        <f>'SCC X Ano = FNC'!H17+'SCC X Ano = Mecenato'!H17</f>
        <v>0</v>
      </c>
      <c r="I17" s="70">
        <f>'SCC X Ano = FNC'!I17+'SCC X Ano = Mecenato'!I17</f>
        <v>2055927.1734509196</v>
      </c>
      <c r="J17" s="70">
        <f>'SCC X Ano = FNC'!J17+'SCC X Ano = Mecenato'!J17</f>
        <v>1507512.4947266458</v>
      </c>
      <c r="K17" s="70">
        <f>'SCC X Ano = FNC'!K17+'SCC X Ano = Mecenato'!K17</f>
        <v>0</v>
      </c>
      <c r="L17" s="70">
        <f>'SCC X Ano = FNC'!L17+'SCC X Ano = Mecenato'!L17</f>
        <v>64271402.135218009</v>
      </c>
      <c r="N17" s="69" t="s">
        <v>25</v>
      </c>
      <c r="O17" s="5">
        <f>B17/Formato_Análises_Total!$M$31</f>
        <v>2.8844675527850924E-3</v>
      </c>
      <c r="P17" s="5">
        <f>C17/Formato_Análises_Total!$M$31</f>
        <v>2.1682321023103357E-2</v>
      </c>
      <c r="Q17" s="5">
        <f>D17/Formato_Análises_Total!$M$31</f>
        <v>7.8784319918935109E-4</v>
      </c>
      <c r="R17" s="5">
        <f>E17/Formato_Análises_Total!$M$31</f>
        <v>0</v>
      </c>
      <c r="S17" s="5">
        <f>F17/Formato_Análises_Total!$M$31</f>
        <v>2.0325357210750814E-3</v>
      </c>
      <c r="T17" s="5">
        <f>G17/Formato_Análises_Total!$M$31</f>
        <v>1.4948185816354513E-5</v>
      </c>
      <c r="U17" s="5">
        <f>H17/Formato_Análises_Total!$M$31</f>
        <v>0</v>
      </c>
      <c r="V17" s="5">
        <f>I17/Formato_Análises_Total!$M$31</f>
        <v>9.279961301813163E-4</v>
      </c>
      <c r="W17" s="5">
        <f>J17/Formato_Análises_Total!$M$31</f>
        <v>6.8045492047177632E-4</v>
      </c>
      <c r="X17" s="5">
        <f>K17/Formato_Análises_Total!$M$31</f>
        <v>0</v>
      </c>
    </row>
    <row r="18" spans="1:24" x14ac:dyDescent="0.25">
      <c r="A18" s="69" t="s">
        <v>26</v>
      </c>
      <c r="B18" s="70">
        <f>'SCC X Ano = FNC'!B18+'SCC X Ano = Mecenato'!B18</f>
        <v>1009507.4685241726</v>
      </c>
      <c r="C18" s="70">
        <f>'SCC X Ano = FNC'!C18+'SCC X Ano = Mecenato'!C18</f>
        <v>5478691.8531860216</v>
      </c>
      <c r="D18" s="70">
        <f>'SCC X Ano = FNC'!D18+'SCC X Ano = Mecenato'!D18</f>
        <v>71993.322643705935</v>
      </c>
      <c r="E18" s="70">
        <f>'SCC X Ano = FNC'!E18+'SCC X Ano = Mecenato'!E18</f>
        <v>0</v>
      </c>
      <c r="F18" s="70">
        <f>'SCC X Ano = FNC'!F18+'SCC X Ano = Mecenato'!F18</f>
        <v>366496.06561403122</v>
      </c>
      <c r="G18" s="70">
        <f>'SCC X Ano = FNC'!G18+'SCC X Ano = Mecenato'!G18</f>
        <v>0</v>
      </c>
      <c r="H18" s="70">
        <f>'SCC X Ano = FNC'!H18+'SCC X Ano = Mecenato'!H18</f>
        <v>0</v>
      </c>
      <c r="I18" s="70">
        <f>'SCC X Ano = FNC'!I18+'SCC X Ano = Mecenato'!I18</f>
        <v>654602.16587080201</v>
      </c>
      <c r="J18" s="70">
        <f>'SCC X Ano = FNC'!J18+'SCC X Ano = Mecenato'!J18</f>
        <v>1996715.0953511104</v>
      </c>
      <c r="K18" s="70">
        <f>'SCC X Ano = FNC'!K18+'SCC X Ano = Mecenato'!K18</f>
        <v>0</v>
      </c>
      <c r="L18" s="70">
        <f>'SCC X Ano = FNC'!L18+'SCC X Ano = Mecenato'!L18</f>
        <v>9578005.9711898435</v>
      </c>
      <c r="N18" s="69" t="s">
        <v>26</v>
      </c>
      <c r="O18" s="5">
        <f>B18/Formato_Análises_Total!$M$31</f>
        <v>4.5566741676316162E-4</v>
      </c>
      <c r="P18" s="5">
        <f>C18/Formato_Análises_Total!$M$31</f>
        <v>2.4729498709229964E-3</v>
      </c>
      <c r="Q18" s="5">
        <f>D18/Formato_Análises_Total!$M$31</f>
        <v>3.2496056122509806E-5</v>
      </c>
      <c r="R18" s="5">
        <f>E18/Formato_Análises_Total!$M$31</f>
        <v>0</v>
      </c>
      <c r="S18" s="5">
        <f>F18/Formato_Análises_Total!$M$31</f>
        <v>1.6542751854659409E-4</v>
      </c>
      <c r="T18" s="5">
        <f>G18/Formato_Análises_Total!$M$31</f>
        <v>0</v>
      </c>
      <c r="U18" s="5">
        <f>H18/Formato_Análises_Total!$M$31</f>
        <v>0</v>
      </c>
      <c r="V18" s="5">
        <f>I18/Formato_Análises_Total!$M$31</f>
        <v>2.9547169013616534E-4</v>
      </c>
      <c r="W18" s="5">
        <f>J18/Formato_Análises_Total!$M$31</f>
        <v>9.0126922076244598E-4</v>
      </c>
      <c r="X18" s="5">
        <f>K18/Formato_Análises_Total!$M$31</f>
        <v>0</v>
      </c>
    </row>
    <row r="19" spans="1:24" x14ac:dyDescent="0.25">
      <c r="A19" s="69" t="s">
        <v>27</v>
      </c>
      <c r="B19" s="70">
        <f>'SCC X Ano = FNC'!B19+'SCC X Ano = Mecenato'!B19</f>
        <v>0</v>
      </c>
      <c r="C19" s="70">
        <f>'SCC X Ano = FNC'!C19+'SCC X Ano = Mecenato'!C19</f>
        <v>1349874.7995694864</v>
      </c>
      <c r="D19" s="70">
        <f>'SCC X Ano = FNC'!D19+'SCC X Ano = Mecenato'!D19</f>
        <v>179983.30660926484</v>
      </c>
      <c r="E19" s="70">
        <f>'SCC X Ano = FNC'!E19+'SCC X Ano = Mecenato'!E19</f>
        <v>0</v>
      </c>
      <c r="F19" s="70">
        <f>'SCC X Ano = FNC'!F19+'SCC X Ano = Mecenato'!F19</f>
        <v>0</v>
      </c>
      <c r="G19" s="70">
        <f>'SCC X Ano = FNC'!G19+'SCC X Ano = Mecenato'!G19</f>
        <v>0</v>
      </c>
      <c r="H19" s="70">
        <f>'SCC X Ano = FNC'!H19+'SCC X Ano = Mecenato'!H19</f>
        <v>0</v>
      </c>
      <c r="I19" s="70">
        <f>'SCC X Ano = FNC'!I19+'SCC X Ano = Mecenato'!I19</f>
        <v>89991.653304632418</v>
      </c>
      <c r="J19" s="70">
        <f>'SCC X Ano = FNC'!J19+'SCC X Ano = Mecenato'!J19</f>
        <v>297980.36242229887</v>
      </c>
      <c r="K19" s="70">
        <f>'SCC X Ano = FNC'!K19+'SCC X Ano = Mecenato'!K19</f>
        <v>0</v>
      </c>
      <c r="L19" s="70">
        <f>'SCC X Ano = FNC'!L19+'SCC X Ano = Mecenato'!L19</f>
        <v>1917830.1219056826</v>
      </c>
      <c r="N19" s="69" t="s">
        <v>27</v>
      </c>
      <c r="O19" s="5">
        <f>B19/Formato_Análises_Total!$M$31</f>
        <v>0</v>
      </c>
      <c r="P19" s="5">
        <f>C19/Formato_Análises_Total!$M$31</f>
        <v>6.0930105229705896E-4</v>
      </c>
      <c r="Q19" s="5">
        <f>D19/Formato_Análises_Total!$M$31</f>
        <v>8.1240140306274521E-5</v>
      </c>
      <c r="R19" s="5">
        <f>E19/Formato_Análises_Total!$M$31</f>
        <v>0</v>
      </c>
      <c r="S19" s="5">
        <f>F19/Formato_Análises_Total!$M$31</f>
        <v>0</v>
      </c>
      <c r="T19" s="5">
        <f>G19/Formato_Análises_Total!$M$31</f>
        <v>0</v>
      </c>
      <c r="U19" s="5">
        <f>H19/Formato_Análises_Total!$M$31</f>
        <v>0</v>
      </c>
      <c r="V19" s="5">
        <f>I19/Formato_Análises_Total!$M$31</f>
        <v>4.0620070153137261E-5</v>
      </c>
      <c r="W19" s="5">
        <f>J19/Formato_Análises_Total!$M$31</f>
        <v>1.3450117629106809E-4</v>
      </c>
      <c r="X19" s="5">
        <f>K19/Formato_Análises_Total!$M$31</f>
        <v>0</v>
      </c>
    </row>
    <row r="20" spans="1:24" x14ac:dyDescent="0.25">
      <c r="A20" s="69" t="s">
        <v>28</v>
      </c>
      <c r="B20" s="70">
        <f>'SCC X Ano = FNC'!B20+'SCC X Ano = Mecenato'!B20</f>
        <v>5462844.2510457542</v>
      </c>
      <c r="C20" s="70">
        <f>'SCC X Ano = FNC'!C20+'SCC X Ano = Mecenato'!C20</f>
        <v>52196749.105197355</v>
      </c>
      <c r="D20" s="70">
        <f>'SCC X Ano = FNC'!D20+'SCC X Ano = Mecenato'!D20</f>
        <v>2983522.2953175041</v>
      </c>
      <c r="E20" s="70">
        <f>'SCC X Ano = FNC'!E20+'SCC X Ano = Mecenato'!E20</f>
        <v>0</v>
      </c>
      <c r="F20" s="70">
        <f>'SCC X Ano = FNC'!F20+'SCC X Ano = Mecenato'!F20</f>
        <v>1088801.3640422169</v>
      </c>
      <c r="G20" s="70">
        <f>'SCC X Ano = FNC'!G20+'SCC X Ano = Mecenato'!G20</f>
        <v>1970817.20737145</v>
      </c>
      <c r="H20" s="70">
        <f>'SCC X Ano = FNC'!H20+'SCC X Ano = Mecenato'!H20</f>
        <v>0</v>
      </c>
      <c r="I20" s="70">
        <f>'SCC X Ano = FNC'!I20+'SCC X Ano = Mecenato'!I20</f>
        <v>16715308.356810682</v>
      </c>
      <c r="J20" s="70">
        <f>'SCC X Ano = FNC'!J20+'SCC X Ano = Mecenato'!J20</f>
        <v>6093287.4016570393</v>
      </c>
      <c r="K20" s="70">
        <f>'SCC X Ano = FNC'!K20+'SCC X Ano = Mecenato'!K20</f>
        <v>0</v>
      </c>
      <c r="L20" s="70">
        <f>'SCC X Ano = FNC'!L20+'SCC X Ano = Mecenato'!L20</f>
        <v>86511329.981442004</v>
      </c>
      <c r="N20" s="69" t="s">
        <v>28</v>
      </c>
      <c r="O20" s="5">
        <f>B20/Formato_Análises_Total!$M$31</f>
        <v>2.465796644072973E-3</v>
      </c>
      <c r="P20" s="5">
        <f>C20/Formato_Análises_Total!$M$31</f>
        <v>2.3560358461707245E-2</v>
      </c>
      <c r="Q20" s="5">
        <f>D20/Formato_Análises_Total!$M$31</f>
        <v>1.3466902816975769E-3</v>
      </c>
      <c r="R20" s="5">
        <f>E20/Formato_Análises_Total!$M$31</f>
        <v>0</v>
      </c>
      <c r="S20" s="5">
        <f>F20/Formato_Análises_Total!$M$31</f>
        <v>4.9145877607684478E-4</v>
      </c>
      <c r="T20" s="5">
        <f>G20/Formato_Análises_Total!$M$31</f>
        <v>8.8957953635370607E-4</v>
      </c>
      <c r="U20" s="5">
        <f>H20/Formato_Análises_Total!$M$31</f>
        <v>0</v>
      </c>
      <c r="V20" s="5">
        <f>I20/Formato_Análises_Total!$M$31</f>
        <v>7.5448885885733615E-3</v>
      </c>
      <c r="W20" s="5">
        <f>J20/Formato_Análises_Total!$M$31</f>
        <v>2.7503635351679395E-3</v>
      </c>
      <c r="X20" s="5">
        <f>K20/Formato_Análises_Total!$M$31</f>
        <v>0</v>
      </c>
    </row>
    <row r="21" spans="1:24" x14ac:dyDescent="0.25">
      <c r="A21" s="69" t="s">
        <v>29</v>
      </c>
      <c r="B21" s="70">
        <f>'SCC X Ano = FNC'!B21+'SCC X Ano = Mecenato'!B21</f>
        <v>10527777.448206998</v>
      </c>
      <c r="C21" s="70">
        <f>'SCC X Ano = FNC'!C21+'SCC X Ano = Mecenato'!C21</f>
        <v>116596780.6480813</v>
      </c>
      <c r="D21" s="70">
        <f>'SCC X Ano = FNC'!D21+'SCC X Ano = Mecenato'!D21</f>
        <v>20495806.23691259</v>
      </c>
      <c r="E21" s="70">
        <f>'SCC X Ano = FNC'!E21+'SCC X Ano = Mecenato'!E21</f>
        <v>0</v>
      </c>
      <c r="F21" s="70">
        <f>'SCC X Ano = FNC'!F21+'SCC X Ano = Mecenato'!F21</f>
        <v>10908334.457673252</v>
      </c>
      <c r="G21" s="70">
        <f>'SCC X Ano = FNC'!G21+'SCC X Ano = Mecenato'!G21</f>
        <v>6571160.9350486537</v>
      </c>
      <c r="H21" s="70">
        <f>'SCC X Ano = FNC'!H21+'SCC X Ano = Mecenato'!H21</f>
        <v>0</v>
      </c>
      <c r="I21" s="70">
        <f>'SCC X Ano = FNC'!I21+'SCC X Ano = Mecenato'!I21</f>
        <v>38963702.959745601</v>
      </c>
      <c r="J21" s="70">
        <f>'SCC X Ano = FNC'!J21+'SCC X Ano = Mecenato'!J21</f>
        <v>32062538.582404725</v>
      </c>
      <c r="K21" s="70">
        <f>'SCC X Ano = FNC'!K21+'SCC X Ano = Mecenato'!K21</f>
        <v>0</v>
      </c>
      <c r="L21" s="70">
        <f>'SCC X Ano = FNC'!L21+'SCC X Ano = Mecenato'!L21</f>
        <v>236126101.26807314</v>
      </c>
      <c r="N21" s="69" t="s">
        <v>29</v>
      </c>
      <c r="O21" s="5">
        <f>B21/Formato_Análises_Total!$M$31</f>
        <v>4.7519857986737472E-3</v>
      </c>
      <c r="P21" s="5">
        <f>C21/Formato_Análises_Total!$M$31</f>
        <v>5.2628985418486804E-2</v>
      </c>
      <c r="Q21" s="5">
        <f>D21/Formato_Análises_Total!$M$31</f>
        <v>9.2513145010265259E-3</v>
      </c>
      <c r="R21" s="5">
        <f>E21/Formato_Análises_Total!$M$31</f>
        <v>0</v>
      </c>
      <c r="S21" s="5">
        <f>F21/Formato_Análises_Total!$M$31</f>
        <v>4.9237600894455735E-3</v>
      </c>
      <c r="T21" s="5">
        <f>G21/Formato_Análises_Total!$M$31</f>
        <v>2.9660641667030169E-3</v>
      </c>
      <c r="U21" s="5">
        <f>H21/Formato_Análises_Total!$M$31</f>
        <v>0</v>
      </c>
      <c r="V21" s="5">
        <f>I21/Formato_Análises_Total!$M$31</f>
        <v>1.7587279370156837E-2</v>
      </c>
      <c r="W21" s="5">
        <f>J21/Formato_Análises_Total!$M$31</f>
        <v>1.4472259578299229E-2</v>
      </c>
      <c r="X21" s="5">
        <f>K21/Formato_Análises_Total!$M$31</f>
        <v>0</v>
      </c>
    </row>
    <row r="22" spans="1:24" x14ac:dyDescent="0.25">
      <c r="A22" s="69" t="s">
        <v>30</v>
      </c>
      <c r="B22" s="70">
        <f>'SCC X Ano = FNC'!B22+'SCC X Ano = Mecenato'!B22</f>
        <v>12307722.574899292</v>
      </c>
      <c r="C22" s="70">
        <f>'SCC X Ano = FNC'!C22+'SCC X Ano = Mecenato'!C22</f>
        <v>1553212.7040477078</v>
      </c>
      <c r="D22" s="70">
        <f>'SCC X Ano = FNC'!D22+'SCC X Ano = Mecenato'!D22</f>
        <v>2328444.0376040596</v>
      </c>
      <c r="E22" s="70">
        <f>'SCC X Ano = FNC'!E22+'SCC X Ano = Mecenato'!E22</f>
        <v>0</v>
      </c>
      <c r="F22" s="70">
        <f>'SCC X Ano = FNC'!F22+'SCC X Ano = Mecenato'!F22</f>
        <v>296972.455905287</v>
      </c>
      <c r="G22" s="70">
        <f>'SCC X Ano = FNC'!G22+'SCC X Ano = Mecenato'!G22</f>
        <v>89091.736771586104</v>
      </c>
      <c r="H22" s="70">
        <f>'SCC X Ano = FNC'!H22+'SCC X Ano = Mecenato'!H22</f>
        <v>0</v>
      </c>
      <c r="I22" s="70">
        <f>'SCC X Ano = FNC'!I22+'SCC X Ano = Mecenato'!I22</f>
        <v>547239.24374546972</v>
      </c>
      <c r="J22" s="70">
        <f>'SCC X Ano = FNC'!J22+'SCC X Ano = Mecenato'!J22</f>
        <v>53994.991982779451</v>
      </c>
      <c r="K22" s="70">
        <f>'SCC X Ano = FNC'!K22+'SCC X Ano = Mecenato'!K22</f>
        <v>0</v>
      </c>
      <c r="L22" s="70">
        <f>'SCC X Ano = FNC'!L22+'SCC X Ano = Mecenato'!L22</f>
        <v>17176677.74495618</v>
      </c>
      <c r="N22" s="69" t="s">
        <v>30</v>
      </c>
      <c r="O22" s="5">
        <f>B22/Formato_Análises_Total!$M$31</f>
        <v>5.555410263720818E-3</v>
      </c>
      <c r="P22" s="5">
        <f>C22/Formato_Análises_Total!$M$31</f>
        <v>7.0108289696144751E-4</v>
      </c>
      <c r="Q22" s="5">
        <f>D22/Formato_Análises_Total!$M$31</f>
        <v>1.0510036951422736E-3</v>
      </c>
      <c r="R22" s="5">
        <f>E22/Formato_Análises_Total!$M$31</f>
        <v>0</v>
      </c>
      <c r="S22" s="5">
        <f>F22/Formato_Análises_Total!$M$31</f>
        <v>1.3404623150535297E-4</v>
      </c>
      <c r="T22" s="5">
        <f>G22/Formato_Análises_Total!$M$31</f>
        <v>4.0213869451605888E-5</v>
      </c>
      <c r="U22" s="5">
        <f>H22/Formato_Análises_Total!$M$31</f>
        <v>0</v>
      </c>
      <c r="V22" s="5">
        <f>I22/Formato_Análises_Total!$M$31</f>
        <v>2.4701064660122767E-4</v>
      </c>
      <c r="W22" s="5">
        <f>J22/Formato_Análises_Total!$M$31</f>
        <v>2.4372042091882354E-5</v>
      </c>
      <c r="X22" s="5">
        <f>K22/Formato_Análises_Total!$M$31</f>
        <v>0</v>
      </c>
    </row>
    <row r="23" spans="1:24" x14ac:dyDescent="0.25">
      <c r="A23" s="69" t="s">
        <v>31</v>
      </c>
      <c r="B23" s="70">
        <f>'SCC X Ano = FNC'!B23+'SCC X Ano = Mecenato'!B23</f>
        <v>49457238.871843755</v>
      </c>
      <c r="C23" s="70">
        <f>'SCC X Ano = FNC'!C23+'SCC X Ano = Mecenato'!C23</f>
        <v>141388384.26124212</v>
      </c>
      <c r="D23" s="70">
        <f>'SCC X Ano = FNC'!D23+'SCC X Ano = Mecenato'!D23</f>
        <v>62236094.1193472</v>
      </c>
      <c r="E23" s="70">
        <f>'SCC X Ano = FNC'!E23+'SCC X Ano = Mecenato'!E23</f>
        <v>0</v>
      </c>
      <c r="F23" s="70">
        <f>'SCC X Ano = FNC'!F23+'SCC X Ano = Mecenato'!F23</f>
        <v>28863673.928018115</v>
      </c>
      <c r="G23" s="70">
        <f>'SCC X Ano = FNC'!G23+'SCC X Ano = Mecenato'!G23</f>
        <v>17051359.040223606</v>
      </c>
      <c r="H23" s="70">
        <f>'SCC X Ano = FNC'!H23+'SCC X Ano = Mecenato'!H23</f>
        <v>0</v>
      </c>
      <c r="I23" s="70">
        <f>'SCC X Ano = FNC'!I23+'SCC X Ano = Mecenato'!I23</f>
        <v>135264883.31928045</v>
      </c>
      <c r="J23" s="70">
        <f>'SCC X Ano = FNC'!J23+'SCC X Ano = Mecenato'!J23</f>
        <v>26690331.584784422</v>
      </c>
      <c r="K23" s="70">
        <f>'SCC X Ano = FNC'!K23+'SCC X Ano = Mecenato'!K23</f>
        <v>0</v>
      </c>
      <c r="L23" s="70">
        <f>'SCC X Ano = FNC'!L23+'SCC X Ano = Mecenato'!L23</f>
        <v>460951965.12473965</v>
      </c>
      <c r="N23" s="69" t="s">
        <v>31</v>
      </c>
      <c r="O23" s="5">
        <f>B23/Formato_Análises_Total!$M$31</f>
        <v>2.2323809362121666E-2</v>
      </c>
      <c r="P23" s="5">
        <f>C23/Formato_Análises_Total!$M$31</f>
        <v>6.381931964388908E-2</v>
      </c>
      <c r="Q23" s="5">
        <f>D23/Formato_Análises_Total!$M$31</f>
        <v>2.8091877594774706E-2</v>
      </c>
      <c r="R23" s="5">
        <f>E23/Formato_Análises_Total!$M$31</f>
        <v>0</v>
      </c>
      <c r="S23" s="5">
        <f>F23/Formato_Análises_Total!$M$31</f>
        <v>1.302836892955518E-2</v>
      </c>
      <c r="T23" s="5">
        <f>G23/Formato_Análises_Total!$M$31</f>
        <v>7.6965737930782116E-3</v>
      </c>
      <c r="U23" s="5">
        <f>H23/Formato_Análises_Total!$M$31</f>
        <v>0</v>
      </c>
      <c r="V23" s="5">
        <f>I23/Formato_Análises_Total!$M$31</f>
        <v>6.1055318442541202E-2</v>
      </c>
      <c r="W23" s="5">
        <f>J23/Formato_Análises_Total!$M$31</f>
        <v>1.2047374412762676E-2</v>
      </c>
      <c r="X23" s="5">
        <f>K23/Formato_Análises_Total!$M$31</f>
        <v>0</v>
      </c>
    </row>
    <row r="24" spans="1:24" x14ac:dyDescent="0.25">
      <c r="A24" s="69" t="s">
        <v>32</v>
      </c>
      <c r="B24" s="70">
        <f>'SCC X Ano = FNC'!B24+'SCC X Ano = Mecenato'!B24</f>
        <v>35394040.356143467</v>
      </c>
      <c r="C24" s="70">
        <f>'SCC X Ano = FNC'!C24+'SCC X Ano = Mecenato'!C24</f>
        <v>263136872.57618225</v>
      </c>
      <c r="D24" s="70">
        <f>'SCC X Ano = FNC'!D24+'SCC X Ano = Mecenato'!D24</f>
        <v>119988277.74587408</v>
      </c>
      <c r="E24" s="70">
        <f>'SCC X Ano = FNC'!E24+'SCC X Ano = Mecenato'!E24</f>
        <v>0</v>
      </c>
      <c r="F24" s="70">
        <f>'SCC X Ano = FNC'!F24+'SCC X Ano = Mecenato'!F24</f>
        <v>106694455.62937316</v>
      </c>
      <c r="G24" s="70">
        <f>'SCC X Ano = FNC'!G24+'SCC X Ano = Mecenato'!G24</f>
        <v>62516434.92983193</v>
      </c>
      <c r="H24" s="70">
        <f>'SCC X Ano = FNC'!H24+'SCC X Ano = Mecenato'!H24</f>
        <v>0</v>
      </c>
      <c r="I24" s="70">
        <f>'SCC X Ano = FNC'!I24+'SCC X Ano = Mecenato'!I24</f>
        <v>150912548.04627627</v>
      </c>
      <c r="J24" s="70">
        <f>'SCC X Ano = FNC'!J24+'SCC X Ano = Mecenato'!J24</f>
        <v>107003860.14420938</v>
      </c>
      <c r="K24" s="70">
        <f>'SCC X Ano = FNC'!K24+'SCC X Ano = Mecenato'!K24</f>
        <v>0</v>
      </c>
      <c r="L24" s="70">
        <f>'SCC X Ano = FNC'!L24+'SCC X Ano = Mecenato'!L24</f>
        <v>845646489.42789042</v>
      </c>
      <c r="N24" s="69" t="s">
        <v>32</v>
      </c>
      <c r="O24" s="5">
        <f>B24/Formato_Análises_Total!$M$31</f>
        <v>1.5976019435965973E-2</v>
      </c>
      <c r="P24" s="5">
        <f>C24/Formato_Análises_Total!$M$31</f>
        <v>0.11877366212774594</v>
      </c>
      <c r="Q24" s="5">
        <f>D24/Formato_Análises_Total!$M$31</f>
        <v>5.415982572397781E-2</v>
      </c>
      <c r="R24" s="5">
        <f>E24/Formato_Análises_Total!$M$31</f>
        <v>0</v>
      </c>
      <c r="S24" s="5">
        <f>F24/Formato_Análises_Total!$M$31</f>
        <v>4.8159313819305445E-2</v>
      </c>
      <c r="T24" s="5">
        <f>G24/Formato_Análises_Total!$M$31</f>
        <v>2.8218416701130816E-2</v>
      </c>
      <c r="U24" s="5">
        <f>H24/Formato_Análises_Total!$M$31</f>
        <v>0</v>
      </c>
      <c r="V24" s="5">
        <f>I24/Formato_Análises_Total!$M$31</f>
        <v>6.8118298347930081E-2</v>
      </c>
      <c r="W24" s="5">
        <f>J24/Formato_Análises_Total!$M$31</f>
        <v>4.8298971583518313E-2</v>
      </c>
      <c r="X24" s="5">
        <f>K24/Formato_Análises_Total!$M$31</f>
        <v>0</v>
      </c>
    </row>
    <row r="25" spans="1:24" x14ac:dyDescent="0.25">
      <c r="A25" s="69" t="s">
        <v>33</v>
      </c>
      <c r="B25" s="70">
        <f>'SCC X Ano = FNC'!B25+'SCC X Ano = Mecenato'!B25</f>
        <v>4262919.6636448707</v>
      </c>
      <c r="C25" s="70">
        <f>'SCC X Ano = FNC'!C25+'SCC X Ano = Mecenato'!C25</f>
        <v>18994106.555049535</v>
      </c>
      <c r="D25" s="70">
        <f>'SCC X Ano = FNC'!D25+'SCC X Ano = Mecenato'!D25</f>
        <v>2981002.40303666</v>
      </c>
      <c r="E25" s="70">
        <f>'SCC X Ano = FNC'!E25+'SCC X Ano = Mecenato'!E25</f>
        <v>0</v>
      </c>
      <c r="F25" s="70">
        <f>'SCC X Ano = FNC'!F25+'SCC X Ano = Mecenato'!F25</f>
        <v>3707274.9835007819</v>
      </c>
      <c r="G25" s="70">
        <f>'SCC X Ano = FNC'!G25+'SCC X Ano = Mecenato'!G25</f>
        <v>7806547.3453774685</v>
      </c>
      <c r="H25" s="70">
        <f>'SCC X Ano = FNC'!H25+'SCC X Ano = Mecenato'!H25</f>
        <v>0</v>
      </c>
      <c r="I25" s="70">
        <f>'SCC X Ano = FNC'!I25+'SCC X Ano = Mecenato'!I25</f>
        <v>4060723.8792353985</v>
      </c>
      <c r="J25" s="70">
        <f>'SCC X Ano = FNC'!J25+'SCC X Ano = Mecenato'!J25</f>
        <v>3517287.0888136704</v>
      </c>
      <c r="K25" s="70">
        <f>'SCC X Ano = FNC'!K25+'SCC X Ano = Mecenato'!K25</f>
        <v>0</v>
      </c>
      <c r="L25" s="70">
        <f>'SCC X Ano = FNC'!L25+'SCC X Ano = Mecenato'!L25</f>
        <v>45329861.918658391</v>
      </c>
      <c r="N25" s="69" t="s">
        <v>33</v>
      </c>
      <c r="O25" s="5">
        <f>B25/Formato_Análises_Total!$M$31</f>
        <v>1.9241795148298418E-3</v>
      </c>
      <c r="P25" s="5">
        <f>C25/Formato_Análises_Total!$M$31</f>
        <v>8.5734833446221449E-3</v>
      </c>
      <c r="Q25" s="5">
        <f>D25/Formato_Análises_Total!$M$31</f>
        <v>1.345552862865191E-3</v>
      </c>
      <c r="R25" s="5">
        <f>E25/Formato_Análises_Total!$M$31</f>
        <v>0</v>
      </c>
      <c r="S25" s="5">
        <f>F25/Formato_Análises_Total!$M$31</f>
        <v>1.6733748561881434E-3</v>
      </c>
      <c r="T25" s="5">
        <f>G25/Formato_Análises_Total!$M$31</f>
        <v>3.5236879108064682E-3</v>
      </c>
      <c r="U25" s="5">
        <f>H25/Formato_Análises_Total!$M$31</f>
        <v>0</v>
      </c>
      <c r="V25" s="5">
        <f>I25/Formato_Análises_Total!$M$31</f>
        <v>1.8329131957237942E-3</v>
      </c>
      <c r="W25" s="5">
        <f>J25/Formato_Análises_Total!$M$31</f>
        <v>1.5876188851947752E-3</v>
      </c>
      <c r="X25" s="5">
        <f>K25/Formato_Análises_Total!$M$31</f>
        <v>0</v>
      </c>
    </row>
    <row r="26" spans="1:24" x14ac:dyDescent="0.25">
      <c r="A26" s="69" t="s">
        <v>34</v>
      </c>
      <c r="B26" s="70">
        <f>'SCC X Ano = FNC'!B26+'SCC X Ano = Mecenato'!B26</f>
        <v>3055097.8227115776</v>
      </c>
      <c r="C26" s="70">
        <f>'SCC X Ano = FNC'!C26+'SCC X Ano = Mecenato'!C26</f>
        <v>32777564.545988746</v>
      </c>
      <c r="D26" s="70">
        <f>'SCC X Ano = FNC'!D26+'SCC X Ano = Mecenato'!D26</f>
        <v>3192137.0943655418</v>
      </c>
      <c r="E26" s="70">
        <f>'SCC X Ano = FNC'!E26+'SCC X Ano = Mecenato'!E26</f>
        <v>0</v>
      </c>
      <c r="F26" s="70">
        <f>'SCC X Ano = FNC'!F26+'SCC X Ano = Mecenato'!F26</f>
        <v>3925978.0628642347</v>
      </c>
      <c r="G26" s="70">
        <f>'SCC X Ano = FNC'!G26+'SCC X Ano = Mecenato'!G26</f>
        <v>862116.43899224652</v>
      </c>
      <c r="H26" s="70">
        <f>'SCC X Ano = FNC'!H26+'SCC X Ano = Mecenato'!H26</f>
        <v>0</v>
      </c>
      <c r="I26" s="70">
        <f>'SCC X Ano = FNC'!I26+'SCC X Ano = Mecenato'!I26</f>
        <v>4045511.2042058557</v>
      </c>
      <c r="J26" s="70">
        <f>'SCC X Ano = FNC'!J26+'SCC X Ano = Mecenato'!J26</f>
        <v>4091801.8307659198</v>
      </c>
      <c r="K26" s="70">
        <f>'SCC X Ano = FNC'!K26+'SCC X Ano = Mecenato'!K26</f>
        <v>0</v>
      </c>
      <c r="L26" s="70">
        <f>'SCC X Ano = FNC'!L26+'SCC X Ano = Mecenato'!L26</f>
        <v>51950206.99989412</v>
      </c>
      <c r="N26" s="69" t="s">
        <v>34</v>
      </c>
      <c r="O26" s="5">
        <f>B26/Formato_Análises_Total!$M$31</f>
        <v>1.3789977550823936E-3</v>
      </c>
      <c r="P26" s="5">
        <f>C26/Formato_Análises_Total!$M$31</f>
        <v>1.4795005118974859E-2</v>
      </c>
      <c r="Q26" s="5">
        <f>D26/Formato_Análises_Total!$M$31</f>
        <v>1.4408539897875774E-3</v>
      </c>
      <c r="R26" s="5">
        <f>E26/Formato_Análises_Total!$M$31</f>
        <v>0</v>
      </c>
      <c r="S26" s="5">
        <f>F26/Formato_Análises_Total!$M$31</f>
        <v>1.7720921716304779E-3</v>
      </c>
      <c r="T26" s="5">
        <f>G26/Formato_Análises_Total!$M$31</f>
        <v>3.891386472642489E-4</v>
      </c>
      <c r="U26" s="5">
        <f>H26/Formato_Análises_Total!$M$31</f>
        <v>0</v>
      </c>
      <c r="V26" s="5">
        <f>I26/Formato_Análises_Total!$M$31</f>
        <v>1.8260465597167291E-3</v>
      </c>
      <c r="W26" s="5">
        <f>J26/Formato_Análises_Total!$M$31</f>
        <v>1.8469410363626615E-3</v>
      </c>
      <c r="X26" s="5">
        <f>K26/Formato_Análises_Total!$M$31</f>
        <v>0</v>
      </c>
    </row>
    <row r="27" spans="1:24" x14ac:dyDescent="0.25">
      <c r="A27" s="69" t="s">
        <v>35</v>
      </c>
      <c r="B27" s="70">
        <f>'SCC X Ano = FNC'!B27+'SCC X Ano = Mecenato'!B27</f>
        <v>18859940.950863868</v>
      </c>
      <c r="C27" s="70">
        <f>'SCC X Ano = FNC'!C27+'SCC X Ano = Mecenato'!C27</f>
        <v>31092992.10551209</v>
      </c>
      <c r="D27" s="70">
        <f>'SCC X Ano = FNC'!D27+'SCC X Ano = Mecenato'!D27</f>
        <v>8393760.2695776131</v>
      </c>
      <c r="E27" s="70">
        <f>'SCC X Ano = FNC'!E27+'SCC X Ano = Mecenato'!E27</f>
        <v>0</v>
      </c>
      <c r="F27" s="70">
        <f>'SCC X Ano = FNC'!F27+'SCC X Ano = Mecenato'!F27</f>
        <v>10650866.66372394</v>
      </c>
      <c r="G27" s="70">
        <f>'SCC X Ano = FNC'!G27+'SCC X Ano = Mecenato'!G27</f>
        <v>19241749.294269323</v>
      </c>
      <c r="H27" s="70">
        <f>'SCC X Ano = FNC'!H27+'SCC X Ano = Mecenato'!H27</f>
        <v>0</v>
      </c>
      <c r="I27" s="70">
        <f>'SCC X Ano = FNC'!I27+'SCC X Ano = Mecenato'!I27</f>
        <v>18746066.880645305</v>
      </c>
      <c r="J27" s="70">
        <f>'SCC X Ano = FNC'!J27+'SCC X Ano = Mecenato'!J27</f>
        <v>8824273.2836413607</v>
      </c>
      <c r="K27" s="70">
        <f>'SCC X Ano = FNC'!K27+'SCC X Ano = Mecenato'!K27</f>
        <v>0</v>
      </c>
      <c r="L27" s="70">
        <f>'SCC X Ano = FNC'!L27+'SCC X Ano = Mecenato'!L27</f>
        <v>115809649.4482335</v>
      </c>
      <c r="N27" s="69" t="s">
        <v>35</v>
      </c>
      <c r="O27" s="5">
        <f>B27/Formato_Análises_Total!$M$31</f>
        <v>8.5129242143691247E-3</v>
      </c>
      <c r="P27" s="5">
        <f>C27/Formato_Análises_Total!$M$31</f>
        <v>1.4034629593051712E-2</v>
      </c>
      <c r="Q27" s="5">
        <f>D27/Formato_Análises_Total!$M$31</f>
        <v>3.7887417163532423E-3</v>
      </c>
      <c r="R27" s="5">
        <f>E27/Formato_Análises_Total!$M$31</f>
        <v>0</v>
      </c>
      <c r="S27" s="5">
        <f>F27/Formato_Análises_Total!$M$31</f>
        <v>4.8075453132041396E-3</v>
      </c>
      <c r="T27" s="5">
        <f>G27/Formato_Análises_Total!$M$31</f>
        <v>8.6852633272164314E-3</v>
      </c>
      <c r="U27" s="5">
        <f>H27/Formato_Análises_Total!$M$31</f>
        <v>0</v>
      </c>
      <c r="V27" s="5">
        <f>I27/Formato_Análises_Total!$M$31</f>
        <v>8.461524195022406E-3</v>
      </c>
      <c r="W27" s="5">
        <f>J27/Formato_Análises_Total!$M$31</f>
        <v>3.9830649473523534E-3</v>
      </c>
      <c r="X27" s="5">
        <f>K27/Formato_Análises_Total!$M$31</f>
        <v>0</v>
      </c>
    </row>
    <row r="28" spans="1:24" x14ac:dyDescent="0.25">
      <c r="A28" s="69" t="s">
        <v>36</v>
      </c>
      <c r="B28" s="70">
        <f>'SCC X Ano = FNC'!B28+'SCC X Ano = Mecenato'!B28</f>
        <v>3022754.2285689814</v>
      </c>
      <c r="C28" s="70">
        <f>'SCC X Ano = FNC'!C28+'SCC X Ano = Mecenato'!C28</f>
        <v>9227464.1838219073</v>
      </c>
      <c r="D28" s="70">
        <f>'SCC X Ano = FNC'!D28+'SCC X Ano = Mecenato'!D28</f>
        <v>376435.08577327739</v>
      </c>
      <c r="E28" s="70">
        <f>'SCC X Ano = FNC'!E28+'SCC X Ano = Mecenato'!E28</f>
        <v>0</v>
      </c>
      <c r="F28" s="70">
        <f>'SCC X Ano = FNC'!F28+'SCC X Ano = Mecenato'!F28</f>
        <v>0</v>
      </c>
      <c r="G28" s="70">
        <f>'SCC X Ano = FNC'!G28+'SCC X Ano = Mecenato'!G28</f>
        <v>53994.991982779451</v>
      </c>
      <c r="H28" s="70">
        <f>'SCC X Ano = FNC'!H28+'SCC X Ano = Mecenato'!H28</f>
        <v>0</v>
      </c>
      <c r="I28" s="70">
        <f>'SCC X Ano = FNC'!I28+'SCC X Ano = Mecenato'!I28</f>
        <v>138233.62287829202</v>
      </c>
      <c r="J28" s="70">
        <f>'SCC X Ano = FNC'!J28+'SCC X Ano = Mecenato'!J28</f>
        <v>549129.06846486707</v>
      </c>
      <c r="K28" s="70">
        <f>'SCC X Ano = FNC'!K28+'SCC X Ano = Mecenato'!K28</f>
        <v>0</v>
      </c>
      <c r="L28" s="70">
        <f>'SCC X Ano = FNC'!L28+'SCC X Ano = Mecenato'!L28</f>
        <v>13368011.181490105</v>
      </c>
      <c r="N28" s="69" t="s">
        <v>36</v>
      </c>
      <c r="O28" s="5">
        <f>B28/Formato_Análises_Total!$M$31</f>
        <v>1.3643986337768933E-3</v>
      </c>
      <c r="P28" s="5">
        <f>C28/Formato_Análises_Total!$M$31</f>
        <v>4.1650556325884616E-3</v>
      </c>
      <c r="Q28" s="5">
        <f>D28/Formato_Análises_Total!$M$31</f>
        <v>1.6991375345057314E-4</v>
      </c>
      <c r="R28" s="5">
        <f>E28/Formato_Análises_Total!$M$31</f>
        <v>0</v>
      </c>
      <c r="S28" s="5">
        <f>F28/Formato_Análises_Total!$M$31</f>
        <v>0</v>
      </c>
      <c r="T28" s="5">
        <f>G28/Formato_Análises_Total!$M$31</f>
        <v>2.4372042091882354E-5</v>
      </c>
      <c r="U28" s="5">
        <f>H28/Formato_Análises_Total!$M$31</f>
        <v>0</v>
      </c>
      <c r="V28" s="5">
        <f>I28/Formato_Análises_Total!$M$31</f>
        <v>6.2395336152241799E-5</v>
      </c>
      <c r="W28" s="5">
        <f>J28/Formato_Análises_Total!$M$31</f>
        <v>2.4786366807444361E-4</v>
      </c>
      <c r="X28" s="5">
        <f>K28/Formato_Análises_Total!$M$31</f>
        <v>0</v>
      </c>
    </row>
    <row r="29" spans="1:24" x14ac:dyDescent="0.25">
      <c r="A29" s="69" t="s">
        <v>37</v>
      </c>
      <c r="B29" s="70">
        <f>'SCC X Ano = FNC'!B29+'SCC X Ano = Mecenato'!B29</f>
        <v>1259883.1462648539</v>
      </c>
      <c r="C29" s="70">
        <f>'SCC X Ano = FNC'!C29+'SCC X Ano = Mecenato'!C29</f>
        <v>9201453.8062756173</v>
      </c>
      <c r="D29" s="70">
        <f>'SCC X Ano = FNC'!D29+'SCC X Ano = Mecenato'!D29</f>
        <v>521951.58916686807</v>
      </c>
      <c r="E29" s="70">
        <f>'SCC X Ano = FNC'!E29+'SCC X Ano = Mecenato'!E29</f>
        <v>0</v>
      </c>
      <c r="F29" s="70">
        <f>'SCC X Ano = FNC'!F29+'SCC X Ano = Mecenato'!F29</f>
        <v>288492.20044610894</v>
      </c>
      <c r="G29" s="70">
        <f>'SCC X Ano = FNC'!G29+'SCC X Ano = Mecenato'!G29</f>
        <v>0</v>
      </c>
      <c r="H29" s="70">
        <f>'SCC X Ano = FNC'!H29+'SCC X Ano = Mecenato'!H29</f>
        <v>0</v>
      </c>
      <c r="I29" s="70">
        <f>'SCC X Ano = FNC'!I29+'SCC X Ano = Mecenato'!I29</f>
        <v>1976493.8808619063</v>
      </c>
      <c r="J29" s="70">
        <f>'SCC X Ano = FNC'!J29+'SCC X Ano = Mecenato'!J29</f>
        <v>69949.378218859143</v>
      </c>
      <c r="K29" s="70">
        <f>'SCC X Ano = FNC'!K29+'SCC X Ano = Mecenato'!K29</f>
        <v>0</v>
      </c>
      <c r="L29" s="70">
        <f>'SCC X Ano = FNC'!L29+'SCC X Ano = Mecenato'!L29</f>
        <v>13318224.001234213</v>
      </c>
      <c r="N29" s="69" t="s">
        <v>37</v>
      </c>
      <c r="O29" s="5">
        <f>B29/Formato_Análises_Total!$M$31</f>
        <v>5.6868098214392165E-4</v>
      </c>
      <c r="P29" s="5">
        <f>C29/Formato_Análises_Total!$M$31</f>
        <v>4.1533151730920306E-3</v>
      </c>
      <c r="Q29" s="5">
        <f>D29/Formato_Análises_Total!$M$31</f>
        <v>2.3559640688819612E-4</v>
      </c>
      <c r="R29" s="5">
        <f>E29/Formato_Análises_Total!$M$31</f>
        <v>0</v>
      </c>
      <c r="S29" s="5">
        <f>F29/Formato_Análises_Total!$M$31</f>
        <v>1.3021844793855626E-4</v>
      </c>
      <c r="T29" s="5">
        <f>G29/Formato_Análises_Total!$M$31</f>
        <v>0</v>
      </c>
      <c r="U29" s="5">
        <f>H29/Formato_Análises_Total!$M$31</f>
        <v>0</v>
      </c>
      <c r="V29" s="5">
        <f>I29/Formato_Análises_Total!$M$31</f>
        <v>8.9214185037896597E-4</v>
      </c>
      <c r="W29" s="5">
        <f>J29/Formato_Análises_Total!$M$31</f>
        <v>3.1573468717149665E-5</v>
      </c>
      <c r="X29" s="5">
        <f>K29/Formato_Análises_Total!$M$31</f>
        <v>0</v>
      </c>
    </row>
    <row r="30" spans="1:24" x14ac:dyDescent="0.25">
      <c r="A30" s="69" t="s">
        <v>38</v>
      </c>
      <c r="B30" s="70">
        <f>'SCC X Ano = FNC'!B30+'SCC X Ano = Mecenato'!B30</f>
        <v>1079899.8396555891</v>
      </c>
      <c r="C30" s="70">
        <f>'SCC X Ano = FNC'!C30+'SCC X Ano = Mecenato'!C30</f>
        <v>11880126.406299122</v>
      </c>
      <c r="D30" s="70">
        <f>'SCC X Ano = FNC'!D30+'SCC X Ano = Mecenato'!D30</f>
        <v>629941.57313242694</v>
      </c>
      <c r="E30" s="70">
        <f>'SCC X Ano = FNC'!E30+'SCC X Ano = Mecenato'!E30</f>
        <v>0</v>
      </c>
      <c r="F30" s="70">
        <f>'SCC X Ano = FNC'!F30+'SCC X Ano = Mecenato'!F30</f>
        <v>567479.73444681184</v>
      </c>
      <c r="G30" s="70">
        <f>'SCC X Ano = FNC'!G30+'SCC X Ano = Mecenato'!G30</f>
        <v>1187889.823621148</v>
      </c>
      <c r="H30" s="70">
        <f>'SCC X Ano = FNC'!H30+'SCC X Ano = Mecenato'!H30</f>
        <v>0</v>
      </c>
      <c r="I30" s="70">
        <f>'SCC X Ano = FNC'!I30+'SCC X Ano = Mecenato'!I30</f>
        <v>3173998.4667171133</v>
      </c>
      <c r="J30" s="70">
        <f>'SCC X Ano = FNC'!J30+'SCC X Ano = Mecenato'!J30</f>
        <v>620095.71233268175</v>
      </c>
      <c r="K30" s="70">
        <f>'SCC X Ano = FNC'!K30+'SCC X Ano = Mecenato'!K30</f>
        <v>0</v>
      </c>
      <c r="L30" s="70">
        <f>'SCC X Ano = FNC'!L30+'SCC X Ano = Mecenato'!L30</f>
        <v>19139431.556204893</v>
      </c>
      <c r="N30" s="69" t="s">
        <v>38</v>
      </c>
      <c r="O30" s="5">
        <f>B30/Formato_Análises_Total!$M$31</f>
        <v>4.8744084183764713E-4</v>
      </c>
      <c r="P30" s="5">
        <f>C30/Formato_Análises_Total!$M$31</f>
        <v>5.362403626683541E-3</v>
      </c>
      <c r="Q30" s="5">
        <f>D30/Formato_Análises_Total!$M$31</f>
        <v>2.8434049107196082E-4</v>
      </c>
      <c r="R30" s="5">
        <f>E30/Formato_Análises_Total!$M$31</f>
        <v>0</v>
      </c>
      <c r="S30" s="5">
        <f>F30/Formato_Análises_Total!$M$31</f>
        <v>2.5614671780373459E-4</v>
      </c>
      <c r="T30" s="5">
        <f>G30/Formato_Análises_Total!$M$31</f>
        <v>5.3618492602141188E-4</v>
      </c>
      <c r="U30" s="5">
        <f>H30/Formato_Análises_Total!$M$31</f>
        <v>0</v>
      </c>
      <c r="V30" s="5">
        <f>I30/Formato_Análises_Total!$M$31</f>
        <v>1.4326666490675811E-3</v>
      </c>
      <c r="W30" s="5">
        <f>J30/Formato_Análises_Total!$M$31</f>
        <v>2.7989630606460429E-4</v>
      </c>
      <c r="X30" s="5">
        <f>K30/Formato_Análises_Total!$M$31</f>
        <v>0</v>
      </c>
    </row>
    <row r="31" spans="1:24" x14ac:dyDescent="0.25">
      <c r="A31" s="69" t="s">
        <v>39</v>
      </c>
      <c r="B31" s="70">
        <f>'SCC X Ano = FNC'!B31+'SCC X Ano = Mecenato'!B31</f>
        <v>343048.18239725882</v>
      </c>
      <c r="C31" s="70">
        <f>'SCC X Ano = FNC'!C31+'SCC X Ano = Mecenato'!C31</f>
        <v>22950314.704083517</v>
      </c>
      <c r="D31" s="70">
        <f>'SCC X Ano = FNC'!D31+'SCC X Ano = Mecenato'!D31</f>
        <v>5212442.4937239438</v>
      </c>
      <c r="E31" s="70">
        <f>'SCC X Ano = FNC'!E31+'SCC X Ano = Mecenato'!E31</f>
        <v>0</v>
      </c>
      <c r="F31" s="70">
        <f>'SCC X Ano = FNC'!F31+'SCC X Ano = Mecenato'!F31</f>
        <v>840432.05021196231</v>
      </c>
      <c r="G31" s="70">
        <f>'SCC X Ano = FNC'!G31+'SCC X Ano = Mecenato'!G31</f>
        <v>2087431.9913897251</v>
      </c>
      <c r="H31" s="70">
        <f>'SCC X Ano = FNC'!H31+'SCC X Ano = Mecenato'!H31</f>
        <v>0</v>
      </c>
      <c r="I31" s="70">
        <f>'SCC X Ano = FNC'!I31+'SCC X Ano = Mecenato'!I31</f>
        <v>13452436.16710126</v>
      </c>
      <c r="J31" s="70">
        <f>'SCC X Ano = FNC'!J31+'SCC X Ano = Mecenato'!J31</f>
        <v>5313607.4387095571</v>
      </c>
      <c r="K31" s="70">
        <f>'SCC X Ano = FNC'!K31+'SCC X Ano = Mecenato'!K31</f>
        <v>0</v>
      </c>
      <c r="L31" s="70">
        <f>'SCC X Ano = FNC'!L31+'SCC X Ano = Mecenato'!L31</f>
        <v>50199713.027617224</v>
      </c>
      <c r="N31" s="69" t="s">
        <v>39</v>
      </c>
      <c r="O31" s="5">
        <f>B31/Formato_Análises_Total!$M$31</f>
        <v>1.5484370742375924E-4</v>
      </c>
      <c r="P31" s="5">
        <f>C31/Formato_Análises_Total!$M$31</f>
        <v>1.0359220650838535E-2</v>
      </c>
      <c r="Q31" s="5">
        <f>D31/Formato_Análises_Total!$M$31</f>
        <v>2.3527713069958823E-3</v>
      </c>
      <c r="R31" s="5">
        <f>E31/Formato_Análises_Total!$M$31</f>
        <v>0</v>
      </c>
      <c r="S31" s="5">
        <f>F31/Formato_Análises_Total!$M$31</f>
        <v>3.7935083516014891E-4</v>
      </c>
      <c r="T31" s="5">
        <f>G31/Formato_Análises_Total!$M$31</f>
        <v>9.4221664806094752E-4</v>
      </c>
      <c r="U31" s="5">
        <f>H31/Formato_Análises_Total!$M$31</f>
        <v>0</v>
      </c>
      <c r="V31" s="5">
        <f>I31/Formato_Análises_Total!$M$31</f>
        <v>6.0721064762361198E-3</v>
      </c>
      <c r="W31" s="5">
        <f>J31/Formato_Análises_Total!$M$31</f>
        <v>2.3984347325631769E-3</v>
      </c>
      <c r="X31" s="5">
        <f>K31/Formato_Análises_Total!$M$31</f>
        <v>0</v>
      </c>
    </row>
    <row r="32" spans="1:24" x14ac:dyDescent="0.25">
      <c r="A32" s="69" t="s">
        <v>40</v>
      </c>
      <c r="B32" s="70">
        <f>'SCC X Ano = FNC'!B32+'SCC X Ano = Mecenato'!B32</f>
        <v>160843927.91955659</v>
      </c>
      <c r="C32" s="70">
        <f>'SCC X Ano = FNC'!C32+'SCC X Ano = Mecenato'!C32</f>
        <v>909516319.06742203</v>
      </c>
      <c r="D32" s="70">
        <f>'SCC X Ano = FNC'!D32+'SCC X Ano = Mecenato'!D32</f>
        <v>245839811.28675881</v>
      </c>
      <c r="E32" s="70">
        <f>'SCC X Ano = FNC'!E32+'SCC X Ano = Mecenato'!E32</f>
        <v>0</v>
      </c>
      <c r="F32" s="70">
        <f>'SCC X Ano = FNC'!F32+'SCC X Ano = Mecenato'!F32</f>
        <v>175464806.11465532</v>
      </c>
      <c r="G32" s="70">
        <f>'SCC X Ano = FNC'!G32+'SCC X Ano = Mecenato'!G32</f>
        <v>119910869.93142264</v>
      </c>
      <c r="H32" s="70">
        <f>'SCC X Ano = FNC'!H32+'SCC X Ano = Mecenato'!H32</f>
        <v>0</v>
      </c>
      <c r="I32" s="70">
        <f>'SCC X Ano = FNC'!I32+'SCC X Ano = Mecenato'!I32</f>
        <v>402863014.157269</v>
      </c>
      <c r="J32" s="70">
        <f>'SCC X Ano = FNC'!J32+'SCC X Ano = Mecenato'!J32</f>
        <v>201009254.57571155</v>
      </c>
      <c r="K32" s="70">
        <f>'SCC X Ano = FNC'!K32+'SCC X Ano = Mecenato'!K32</f>
        <v>0</v>
      </c>
      <c r="L32" s="70">
        <f>'SCC X Ano = FNC'!L32+'SCC X Ano = Mecenato'!L32</f>
        <v>2215448003.0527964</v>
      </c>
      <c r="N32" s="69" t="s">
        <v>40</v>
      </c>
      <c r="O32" s="5">
        <f>B32/Formato_Análises_Total!$M$31</f>
        <v>7.2601084610390443E-2</v>
      </c>
      <c r="P32" s="5">
        <f>C32/Formato_Análises_Total!$M$31</f>
        <v>0.41053381429586527</v>
      </c>
      <c r="Q32" s="5">
        <f>D32/Formato_Análises_Total!$M$31</f>
        <v>0.11096618424264605</v>
      </c>
      <c r="R32" s="5">
        <f>E32/Formato_Análises_Total!$M$31</f>
        <v>0</v>
      </c>
      <c r="S32" s="5">
        <f>F32/Formato_Análises_Total!$M$31</f>
        <v>7.9200597744958162E-2</v>
      </c>
      <c r="T32" s="5">
        <f>G32/Formato_Análises_Total!$M$31</f>
        <v>5.4124885696342412E-2</v>
      </c>
      <c r="U32" s="5">
        <f>H32/Formato_Análises_Total!$M$31</f>
        <v>0</v>
      </c>
      <c r="V32" s="5">
        <f>I32/Formato_Análises_Total!$M$31</f>
        <v>0.18184268536302381</v>
      </c>
      <c r="W32" s="5">
        <f>J32/Formato_Análises_Total!$M$31</f>
        <v>9.0730748046773876E-2</v>
      </c>
      <c r="X32" s="5">
        <f>K32/Formato_Análises_Total!$M$31</f>
        <v>0</v>
      </c>
    </row>
    <row r="36" spans="1:24" x14ac:dyDescent="0.25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</row>
    <row r="37" spans="1:24" x14ac:dyDescent="0.25">
      <c r="A37" s="69"/>
      <c r="B37" s="18">
        <v>2008</v>
      </c>
      <c r="C37" s="18">
        <v>2008</v>
      </c>
      <c r="D37" s="18">
        <v>2008</v>
      </c>
      <c r="E37" s="18">
        <v>2008</v>
      </c>
      <c r="F37" s="18">
        <v>2008</v>
      </c>
      <c r="G37" s="18">
        <v>2008</v>
      </c>
      <c r="H37" s="18">
        <v>2008</v>
      </c>
      <c r="I37" s="18">
        <v>2008</v>
      </c>
      <c r="J37" s="18">
        <v>2008</v>
      </c>
      <c r="K37" s="18">
        <v>2008</v>
      </c>
      <c r="N37" s="69"/>
      <c r="O37" s="18">
        <v>2008</v>
      </c>
      <c r="P37" s="18">
        <v>2008</v>
      </c>
      <c r="Q37" s="18">
        <v>2008</v>
      </c>
      <c r="R37" s="18">
        <v>2008</v>
      </c>
      <c r="S37" s="18">
        <v>2008</v>
      </c>
      <c r="T37" s="18">
        <v>2008</v>
      </c>
      <c r="U37" s="18">
        <v>2008</v>
      </c>
      <c r="V37" s="18">
        <v>2008</v>
      </c>
      <c r="W37" s="18">
        <v>2008</v>
      </c>
      <c r="X37" s="18">
        <v>2008</v>
      </c>
    </row>
    <row r="38" spans="1:24" x14ac:dyDescent="0.25">
      <c r="A38" s="69"/>
      <c r="B38" s="69" t="s">
        <v>2</v>
      </c>
      <c r="C38" s="69" t="s">
        <v>3</v>
      </c>
      <c r="D38" s="69" t="s">
        <v>4</v>
      </c>
      <c r="E38" s="69" t="s">
        <v>5</v>
      </c>
      <c r="F38" s="69" t="s">
        <v>6</v>
      </c>
      <c r="G38" s="69" t="s">
        <v>7</v>
      </c>
      <c r="H38" s="69" t="s">
        <v>8</v>
      </c>
      <c r="I38" s="69" t="s">
        <v>9</v>
      </c>
      <c r="J38" s="69" t="s">
        <v>10</v>
      </c>
      <c r="K38" s="69" t="s">
        <v>11</v>
      </c>
      <c r="L38" s="69" t="s">
        <v>12</v>
      </c>
      <c r="N38" s="69"/>
      <c r="O38" s="69" t="s">
        <v>2</v>
      </c>
      <c r="P38" s="69" t="s">
        <v>3</v>
      </c>
      <c r="Q38" s="69" t="s">
        <v>4</v>
      </c>
      <c r="R38" s="69" t="s">
        <v>5</v>
      </c>
      <c r="S38" s="69" t="s">
        <v>6</v>
      </c>
      <c r="T38" s="69" t="s">
        <v>7</v>
      </c>
      <c r="U38" s="69" t="s">
        <v>8</v>
      </c>
      <c r="V38" s="69" t="s">
        <v>9</v>
      </c>
      <c r="W38" s="69" t="s">
        <v>10</v>
      </c>
      <c r="X38" s="69" t="s">
        <v>11</v>
      </c>
    </row>
    <row r="39" spans="1:24" x14ac:dyDescent="0.25">
      <c r="A39" s="69" t="s">
        <v>13</v>
      </c>
      <c r="B39" s="70">
        <f>'SCC X Ano = FNC'!B39+'SCC X Ano = Mecenato'!B39</f>
        <v>849757.6792516748</v>
      </c>
      <c r="C39" s="70">
        <f>'SCC X Ano = FNC'!C39+'SCC X Ano = Mecenato'!C39</f>
        <v>382390.95566325361</v>
      </c>
      <c r="D39" s="70">
        <f>'SCC X Ano = FNC'!D39+'SCC X Ano = Mecenato'!D39</f>
        <v>1495393.3668549461</v>
      </c>
      <c r="E39" s="70">
        <f>'SCC X Ano = FNC'!E39+'SCC X Ano = Mecenato'!E39</f>
        <v>0</v>
      </c>
      <c r="F39" s="70">
        <f>'SCC X Ano = FNC'!F39+'SCC X Ano = Mecenato'!F39</f>
        <v>4248.7883962583737</v>
      </c>
      <c r="G39" s="70">
        <f>'SCC X Ano = FNC'!G39+'SCC X Ano = Mecenato'!G39</f>
        <v>0</v>
      </c>
      <c r="H39" s="70">
        <f>'SCC X Ano = FNC'!H39+'SCC X Ano = Mecenato'!H39</f>
        <v>0</v>
      </c>
      <c r="I39" s="70">
        <f>'SCC X Ano = FNC'!I39+'SCC X Ano = Mecenato'!I39</f>
        <v>0</v>
      </c>
      <c r="J39" s="70">
        <f>'SCC X Ano = FNC'!J39+'SCC X Ano = Mecenato'!J39</f>
        <v>1271128.7191775613</v>
      </c>
      <c r="K39" s="70">
        <f>'SCC X Ano = FNC'!K39+'SCC X Ano = Mecenato'!K39</f>
        <v>0</v>
      </c>
      <c r="L39" s="70">
        <f>'SCC X Ano = FNC'!L39+'SCC X Ano = Mecenato'!L39</f>
        <v>4002919.5093436944</v>
      </c>
      <c r="N39" s="69" t="s">
        <v>13</v>
      </c>
      <c r="O39" s="5">
        <f>B39/Formato_Análises_Total!$N$31</f>
        <v>4.1650992041129272E-4</v>
      </c>
      <c r="P39" s="5">
        <f>C39/Formato_Análises_Total!$N$31</f>
        <v>1.874294641850817E-4</v>
      </c>
      <c r="Q39" s="5">
        <f>D39/Formato_Análises_Total!$N$31</f>
        <v>7.3296915982074798E-4</v>
      </c>
      <c r="R39" s="5">
        <f>E39/Formato_Análises_Total!$N$31</f>
        <v>0</v>
      </c>
      <c r="S39" s="5">
        <f>F39/Formato_Análises_Total!$N$31</f>
        <v>2.0825496020564633E-6</v>
      </c>
      <c r="T39" s="5">
        <f>G39/Formato_Análises_Total!$N$31</f>
        <v>0</v>
      </c>
      <c r="U39" s="5">
        <f>H39/Formato_Análises_Total!$N$31</f>
        <v>0</v>
      </c>
      <c r="V39" s="5">
        <f>I39/Formato_Análises_Total!$N$31</f>
        <v>0</v>
      </c>
      <c r="W39" s="5">
        <f>J39/Formato_Análises_Total!$N$31</f>
        <v>6.2304552766548132E-4</v>
      </c>
      <c r="X39" s="5">
        <f>K39/Formato_Análises_Total!$N$31</f>
        <v>0</v>
      </c>
    </row>
    <row r="40" spans="1:24" x14ac:dyDescent="0.25">
      <c r="A40" s="69" t="s">
        <v>14</v>
      </c>
      <c r="B40" s="70">
        <f>'SCC X Ano = FNC'!B40+'SCC X Ano = Mecenato'!B40</f>
        <v>1104743.0554669772</v>
      </c>
      <c r="C40" s="70">
        <f>'SCC X Ano = FNC'!C40+'SCC X Ano = Mecenato'!C40</f>
        <v>2009718.549556494</v>
      </c>
      <c r="D40" s="70">
        <f>'SCC X Ano = FNC'!D40+'SCC X Ano = Mecenato'!D40</f>
        <v>339903.07170066988</v>
      </c>
      <c r="E40" s="70">
        <f>'SCC X Ano = FNC'!E40+'SCC X Ano = Mecenato'!E40</f>
        <v>0</v>
      </c>
      <c r="F40" s="70">
        <f>'SCC X Ano = FNC'!F40+'SCC X Ano = Mecenato'!F40</f>
        <v>0</v>
      </c>
      <c r="G40" s="70">
        <f>'SCC X Ano = FNC'!G40+'SCC X Ano = Mecenato'!G40</f>
        <v>0</v>
      </c>
      <c r="H40" s="70">
        <f>'SCC X Ano = FNC'!H40+'SCC X Ano = Mecenato'!H40</f>
        <v>0</v>
      </c>
      <c r="I40" s="70">
        <f>'SCC X Ano = FNC'!I40+'SCC X Ano = Mecenato'!I40</f>
        <v>0</v>
      </c>
      <c r="J40" s="70">
        <f>'SCC X Ano = FNC'!J40+'SCC X Ano = Mecenato'!J40</f>
        <v>135961.22868026796</v>
      </c>
      <c r="K40" s="70">
        <f>'SCC X Ano = FNC'!K40+'SCC X Ano = Mecenato'!K40</f>
        <v>0</v>
      </c>
      <c r="L40" s="70">
        <f>'SCC X Ano = FNC'!L40+'SCC X Ano = Mecenato'!L40</f>
        <v>3590325.9054044085</v>
      </c>
      <c r="N40" s="69" t="s">
        <v>14</v>
      </c>
      <c r="O40" s="5">
        <f>B40/Formato_Análises_Total!$N$31</f>
        <v>5.4149136082264136E-4</v>
      </c>
      <c r="P40" s="5">
        <f>C40/Formato_Análises_Total!$N$31</f>
        <v>9.8506637075880727E-4</v>
      </c>
      <c r="Q40" s="5">
        <f>D40/Formato_Análises_Total!$N$31</f>
        <v>1.6660396816451707E-4</v>
      </c>
      <c r="R40" s="5">
        <f>E40/Formato_Análises_Total!$N$31</f>
        <v>0</v>
      </c>
      <c r="S40" s="5">
        <f>F40/Formato_Análises_Total!$N$31</f>
        <v>0</v>
      </c>
      <c r="T40" s="5">
        <f>G40/Formato_Análises_Total!$N$31</f>
        <v>0</v>
      </c>
      <c r="U40" s="5">
        <f>H40/Formato_Análises_Total!$N$31</f>
        <v>0</v>
      </c>
      <c r="V40" s="5">
        <f>I40/Formato_Análises_Total!$N$31</f>
        <v>0</v>
      </c>
      <c r="W40" s="5">
        <f>J40/Formato_Análises_Total!$N$31</f>
        <v>6.6641587265806827E-5</v>
      </c>
      <c r="X40" s="5">
        <f>K40/Formato_Análises_Total!$N$31</f>
        <v>0</v>
      </c>
    </row>
    <row r="41" spans="1:24" x14ac:dyDescent="0.25">
      <c r="A41" s="69" t="s">
        <v>15</v>
      </c>
      <c r="B41" s="70">
        <f>'SCC X Ano = FNC'!B41+'SCC X Ano = Mecenato'!B41</f>
        <v>0</v>
      </c>
      <c r="C41" s="70">
        <f>'SCC X Ano = FNC'!C41+'SCC X Ano = Mecenato'!C41</f>
        <v>423349.27580318437</v>
      </c>
      <c r="D41" s="70">
        <f>'SCC X Ano = FNC'!D41+'SCC X Ano = Mecenato'!D41</f>
        <v>321600.75287279714</v>
      </c>
      <c r="E41" s="70">
        <f>'SCC X Ano = FNC'!E41+'SCC X Ano = Mecenato'!E41</f>
        <v>0</v>
      </c>
      <c r="F41" s="70">
        <f>'SCC X Ano = FNC'!F41+'SCC X Ano = Mecenato'!F41</f>
        <v>0</v>
      </c>
      <c r="G41" s="70">
        <f>'SCC X Ano = FNC'!G41+'SCC X Ano = Mecenato'!G41</f>
        <v>135961.22868026796</v>
      </c>
      <c r="H41" s="70">
        <f>'SCC X Ano = FNC'!H41+'SCC X Ano = Mecenato'!H41</f>
        <v>0</v>
      </c>
      <c r="I41" s="70">
        <f>'SCC X Ano = FNC'!I41+'SCC X Ano = Mecenato'!I41</f>
        <v>93828.543427611425</v>
      </c>
      <c r="J41" s="70">
        <f>'SCC X Ano = FNC'!J41+'SCC X Ano = Mecenato'!J41</f>
        <v>470177.72199138568</v>
      </c>
      <c r="K41" s="70">
        <f>'SCC X Ano = FNC'!K41+'SCC X Ano = Mecenato'!K41</f>
        <v>0</v>
      </c>
      <c r="L41" s="70">
        <f>'SCC X Ano = FNC'!L41+'SCC X Ano = Mecenato'!L41</f>
        <v>1444917.5227752465</v>
      </c>
      <c r="N41" s="69" t="s">
        <v>15</v>
      </c>
      <c r="O41" s="5">
        <f>B41/Formato_Análises_Total!$N$31</f>
        <v>0</v>
      </c>
      <c r="P41" s="5">
        <f>C41/Formato_Análises_Total!$N$31</f>
        <v>2.0750524234890603E-4</v>
      </c>
      <c r="Q41" s="5">
        <f>D41/Formato_Análises_Total!$N$31</f>
        <v>1.5763306087592094E-4</v>
      </c>
      <c r="R41" s="5">
        <f>E41/Formato_Análises_Total!$N$31</f>
        <v>0</v>
      </c>
      <c r="S41" s="5">
        <f>F41/Formato_Análises_Total!$N$31</f>
        <v>0</v>
      </c>
      <c r="T41" s="5">
        <f>G41/Formato_Análises_Total!$N$31</f>
        <v>6.6641587265806827E-5</v>
      </c>
      <c r="U41" s="5">
        <f>H41/Formato_Análises_Total!$N$31</f>
        <v>0</v>
      </c>
      <c r="V41" s="5">
        <f>I41/Formato_Análises_Total!$N$31</f>
        <v>4.5990192391974122E-5</v>
      </c>
      <c r="W41" s="5">
        <f>J41/Formato_Análises_Total!$N$31</f>
        <v>2.3045827104293157E-4</v>
      </c>
      <c r="X41" s="5">
        <f>K41/Formato_Análises_Total!$N$31</f>
        <v>0</v>
      </c>
    </row>
    <row r="42" spans="1:24" x14ac:dyDescent="0.25">
      <c r="A42" s="69" t="s">
        <v>16</v>
      </c>
      <c r="B42" s="70">
        <f>'SCC X Ano = FNC'!B42+'SCC X Ano = Mecenato'!B42</f>
        <v>0</v>
      </c>
      <c r="C42" s="70">
        <f>'SCC X Ano = FNC'!C42+'SCC X Ano = Mecenato'!C42</f>
        <v>8497.5767925167474</v>
      </c>
      <c r="D42" s="70">
        <f>'SCC X Ano = FNC'!D42+'SCC X Ano = Mecenato'!D42</f>
        <v>148707.59386904308</v>
      </c>
      <c r="E42" s="70">
        <f>'SCC X Ano = FNC'!E42+'SCC X Ano = Mecenato'!E42</f>
        <v>0</v>
      </c>
      <c r="F42" s="70">
        <f>'SCC X Ano = FNC'!F42+'SCC X Ano = Mecenato'!F42</f>
        <v>0</v>
      </c>
      <c r="G42" s="70">
        <f>'SCC X Ano = FNC'!G42+'SCC X Ano = Mecenato'!G42</f>
        <v>0</v>
      </c>
      <c r="H42" s="70">
        <f>'SCC X Ano = FNC'!H42+'SCC X Ano = Mecenato'!H42</f>
        <v>0</v>
      </c>
      <c r="I42" s="70">
        <f>'SCC X Ano = FNC'!I42+'SCC X Ano = Mecenato'!I42</f>
        <v>0</v>
      </c>
      <c r="J42" s="70">
        <f>'SCC X Ano = FNC'!J42+'SCC X Ano = Mecenato'!J42</f>
        <v>0</v>
      </c>
      <c r="K42" s="70">
        <f>'SCC X Ano = FNC'!K42+'SCC X Ano = Mecenato'!K42</f>
        <v>0</v>
      </c>
      <c r="L42" s="70">
        <f>'SCC X Ano = FNC'!L42+'SCC X Ano = Mecenato'!L42</f>
        <v>157205.17066155982</v>
      </c>
      <c r="N42" s="69" t="s">
        <v>16</v>
      </c>
      <c r="O42" s="5">
        <f>B42/Formato_Análises_Total!$N$31</f>
        <v>0</v>
      </c>
      <c r="P42" s="5">
        <f>C42/Formato_Análises_Total!$N$31</f>
        <v>4.1650992041129267E-6</v>
      </c>
      <c r="Q42" s="5">
        <f>D42/Formato_Análises_Total!$N$31</f>
        <v>7.2889236071976217E-5</v>
      </c>
      <c r="R42" s="5">
        <f>E42/Formato_Análises_Total!$N$31</f>
        <v>0</v>
      </c>
      <c r="S42" s="5">
        <f>F42/Formato_Análises_Total!$N$31</f>
        <v>0</v>
      </c>
      <c r="T42" s="5">
        <f>G42/Formato_Análises_Total!$N$31</f>
        <v>0</v>
      </c>
      <c r="U42" s="5">
        <f>H42/Formato_Análises_Total!$N$31</f>
        <v>0</v>
      </c>
      <c r="V42" s="5">
        <f>I42/Formato_Análises_Total!$N$31</f>
        <v>0</v>
      </c>
      <c r="W42" s="5">
        <f>J42/Formato_Análises_Total!$N$31</f>
        <v>0</v>
      </c>
      <c r="X42" s="5">
        <f>K42/Formato_Análises_Total!$N$31</f>
        <v>0</v>
      </c>
    </row>
    <row r="43" spans="1:24" x14ac:dyDescent="0.25">
      <c r="A43" s="69" t="s">
        <v>17</v>
      </c>
      <c r="B43" s="70">
        <f>'SCC X Ano = FNC'!B43+'SCC X Ano = Mecenato'!B43</f>
        <v>968183.69935143762</v>
      </c>
      <c r="C43" s="70">
        <f>'SCC X Ano = FNC'!C43+'SCC X Ano = Mecenato'!C43</f>
        <v>1848122.8679129304</v>
      </c>
      <c r="D43" s="70">
        <f>'SCC X Ano = FNC'!D43+'SCC X Ano = Mecenato'!D43</f>
        <v>654676.00462552626</v>
      </c>
      <c r="E43" s="70">
        <f>'SCC X Ano = FNC'!E43+'SCC X Ano = Mecenato'!E43</f>
        <v>0</v>
      </c>
      <c r="F43" s="70">
        <f>'SCC X Ano = FNC'!F43+'SCC X Ano = Mecenato'!F43</f>
        <v>67980.61434013398</v>
      </c>
      <c r="G43" s="70">
        <f>'SCC X Ano = FNC'!G43+'SCC X Ano = Mecenato'!G43</f>
        <v>0</v>
      </c>
      <c r="H43" s="70">
        <f>'SCC X Ano = FNC'!H43+'SCC X Ano = Mecenato'!H43</f>
        <v>0</v>
      </c>
      <c r="I43" s="70">
        <f>'SCC X Ano = FNC'!I43+'SCC X Ano = Mecenato'!I43</f>
        <v>738694.75845716684</v>
      </c>
      <c r="J43" s="70">
        <f>'SCC X Ano = FNC'!J43+'SCC X Ano = Mecenato'!J43</f>
        <v>285610.30307246116</v>
      </c>
      <c r="K43" s="70">
        <f>'SCC X Ano = FNC'!K43+'SCC X Ano = Mecenato'!K43</f>
        <v>0</v>
      </c>
      <c r="L43" s="70">
        <f>'SCC X Ano = FNC'!L43+'SCC X Ano = Mecenato'!L43</f>
        <v>4563268.2477596551</v>
      </c>
      <c r="N43" s="69" t="s">
        <v>17</v>
      </c>
      <c r="O43" s="5">
        <f>B43/Formato_Análises_Total!$N$31</f>
        <v>4.7455660055405549E-4</v>
      </c>
      <c r="P43" s="5">
        <f>C43/Formato_Análises_Total!$N$31</f>
        <v>9.058600203561357E-4</v>
      </c>
      <c r="Q43" s="5">
        <f>D43/Formato_Análises_Total!$N$31</f>
        <v>3.2089036349973487E-4</v>
      </c>
      <c r="R43" s="5">
        <f>E43/Formato_Análises_Total!$N$31</f>
        <v>0</v>
      </c>
      <c r="S43" s="5">
        <f>F43/Formato_Análises_Total!$N$31</f>
        <v>3.3320793632903413E-5</v>
      </c>
      <c r="T43" s="5">
        <f>G43/Formato_Análises_Total!$N$31</f>
        <v>0</v>
      </c>
      <c r="U43" s="5">
        <f>H43/Formato_Análises_Total!$N$31</f>
        <v>0</v>
      </c>
      <c r="V43" s="5">
        <f>I43/Formato_Análises_Total!$N$31</f>
        <v>3.6207227373829853E-4</v>
      </c>
      <c r="W43" s="5">
        <f>J43/Formato_Análises_Total!$N$31</f>
        <v>1.3999229133900356E-4</v>
      </c>
      <c r="X43" s="5">
        <f>K43/Formato_Análises_Total!$N$31</f>
        <v>0</v>
      </c>
    </row>
    <row r="44" spans="1:24" x14ac:dyDescent="0.25">
      <c r="A44" s="69" t="s">
        <v>18</v>
      </c>
      <c r="B44" s="70">
        <f>'SCC X Ano = FNC'!B44+'SCC X Ano = Mecenato'!B44</f>
        <v>0</v>
      </c>
      <c r="C44" s="70">
        <f>'SCC X Ano = FNC'!C44+'SCC X Ano = Mecenato'!C44</f>
        <v>1829728.8262411591</v>
      </c>
      <c r="D44" s="70">
        <f>'SCC X Ano = FNC'!D44+'SCC X Ano = Mecenato'!D44</f>
        <v>3059127.6453060294</v>
      </c>
      <c r="E44" s="70">
        <f>'SCC X Ano = FNC'!E44+'SCC X Ano = Mecenato'!E44</f>
        <v>0</v>
      </c>
      <c r="F44" s="70">
        <f>'SCC X Ano = FNC'!F44+'SCC X Ano = Mecenato'!F44</f>
        <v>190221.99543427609</v>
      </c>
      <c r="G44" s="70">
        <f>'SCC X Ano = FNC'!G44+'SCC X Ano = Mecenato'!G44</f>
        <v>0</v>
      </c>
      <c r="H44" s="70">
        <f>'SCC X Ano = FNC'!H44+'SCC X Ano = Mecenato'!H44</f>
        <v>0</v>
      </c>
      <c r="I44" s="70">
        <f>'SCC X Ano = FNC'!I44+'SCC X Ano = Mecenato'!I44</f>
        <v>0</v>
      </c>
      <c r="J44" s="70">
        <f>'SCC X Ano = FNC'!J44+'SCC X Ano = Mecenato'!J44</f>
        <v>0</v>
      </c>
      <c r="K44" s="70">
        <f>'SCC X Ano = FNC'!K44+'SCC X Ano = Mecenato'!K44</f>
        <v>0</v>
      </c>
      <c r="L44" s="70">
        <f>'SCC X Ano = FNC'!L44+'SCC X Ano = Mecenato'!L44</f>
        <v>5079078.466981465</v>
      </c>
      <c r="N44" s="69" t="s">
        <v>18</v>
      </c>
      <c r="O44" s="5">
        <f>B44/Formato_Análises_Total!$N$31</f>
        <v>0</v>
      </c>
      <c r="P44" s="5">
        <f>C44/Formato_Análises_Total!$N$31</f>
        <v>8.968441549867302E-4</v>
      </c>
      <c r="Q44" s="5">
        <f>D44/Formato_Análises_Total!$N$31</f>
        <v>1.4994357134806538E-3</v>
      </c>
      <c r="R44" s="5">
        <f>E44/Formato_Análises_Total!$N$31</f>
        <v>0</v>
      </c>
      <c r="S44" s="5">
        <f>F44/Formato_Análises_Total!$N$31</f>
        <v>9.3237578327717681E-5</v>
      </c>
      <c r="T44" s="5">
        <f>G44/Formato_Análises_Total!$N$31</f>
        <v>0</v>
      </c>
      <c r="U44" s="5">
        <f>H44/Formato_Análises_Total!$N$31</f>
        <v>0</v>
      </c>
      <c r="V44" s="5">
        <f>I44/Formato_Análises_Total!$N$31</f>
        <v>0</v>
      </c>
      <c r="W44" s="5">
        <f>J44/Formato_Análises_Total!$N$31</f>
        <v>0</v>
      </c>
      <c r="X44" s="5">
        <f>K44/Formato_Análises_Total!$N$31</f>
        <v>0</v>
      </c>
    </row>
    <row r="45" spans="1:24" x14ac:dyDescent="0.25">
      <c r="A45" s="69" t="s">
        <v>19</v>
      </c>
      <c r="B45" s="70">
        <f>'SCC X Ano = FNC'!B45+'SCC X Ano = Mecenato'!B45</f>
        <v>917738.29359180876</v>
      </c>
      <c r="C45" s="70">
        <f>'SCC X Ano = FNC'!C45+'SCC X Ano = Mecenato'!C45</f>
        <v>1547403.2954681523</v>
      </c>
      <c r="D45" s="70">
        <f>'SCC X Ano = FNC'!D45+'SCC X Ano = Mecenato'!D45</f>
        <v>553802.18825985363</v>
      </c>
      <c r="E45" s="70">
        <f>'SCC X Ano = FNC'!E45+'SCC X Ano = Mecenato'!E45</f>
        <v>0</v>
      </c>
      <c r="F45" s="70">
        <f>'SCC X Ano = FNC'!F45+'SCC X Ano = Mecenato'!F45</f>
        <v>0</v>
      </c>
      <c r="G45" s="70">
        <f>'SCC X Ano = FNC'!G45+'SCC X Ano = Mecenato'!G45</f>
        <v>0</v>
      </c>
      <c r="H45" s="70">
        <f>'SCC X Ano = FNC'!H45+'SCC X Ano = Mecenato'!H45</f>
        <v>0</v>
      </c>
      <c r="I45" s="70">
        <f>'SCC X Ano = FNC'!I45+'SCC X Ano = Mecenato'!I45</f>
        <v>50985.460755100488</v>
      </c>
      <c r="J45" s="70">
        <f>'SCC X Ano = FNC'!J45+'SCC X Ano = Mecenato'!J45</f>
        <v>0</v>
      </c>
      <c r="K45" s="70">
        <f>'SCC X Ano = FNC'!K45+'SCC X Ano = Mecenato'!K45</f>
        <v>0</v>
      </c>
      <c r="L45" s="70">
        <f>'SCC X Ano = FNC'!L45+'SCC X Ano = Mecenato'!L45</f>
        <v>3069929.238074915</v>
      </c>
      <c r="N45" s="69" t="s">
        <v>19</v>
      </c>
      <c r="O45" s="5">
        <f>B45/Formato_Análises_Total!$N$31</f>
        <v>4.4983071404419613E-4</v>
      </c>
      <c r="P45" s="5">
        <f>C45/Formato_Análises_Total!$N$31</f>
        <v>7.5846189940547326E-4</v>
      </c>
      <c r="Q45" s="5">
        <f>D45/Formato_Análises_Total!$N$31</f>
        <v>2.714469206784244E-4</v>
      </c>
      <c r="R45" s="5">
        <f>E45/Formato_Análises_Total!$N$31</f>
        <v>0</v>
      </c>
      <c r="S45" s="5">
        <f>F45/Formato_Análises_Total!$N$31</f>
        <v>0</v>
      </c>
      <c r="T45" s="5">
        <f>G45/Formato_Análises_Total!$N$31</f>
        <v>0</v>
      </c>
      <c r="U45" s="5">
        <f>H45/Formato_Análises_Total!$N$31</f>
        <v>0</v>
      </c>
      <c r="V45" s="5">
        <f>I45/Formato_Análises_Total!$N$31</f>
        <v>2.4990595224677563E-5</v>
      </c>
      <c r="W45" s="5">
        <f>J45/Formato_Análises_Total!$N$31</f>
        <v>0</v>
      </c>
      <c r="X45" s="5">
        <f>K45/Formato_Análises_Total!$N$31</f>
        <v>0</v>
      </c>
    </row>
    <row r="46" spans="1:24" x14ac:dyDescent="0.25">
      <c r="A46" s="69" t="s">
        <v>20</v>
      </c>
      <c r="B46" s="70">
        <f>'SCC X Ano = FNC'!B46+'SCC X Ano = Mecenato'!B46</f>
        <v>331405.49490815314</v>
      </c>
      <c r="C46" s="70">
        <f>'SCC X Ano = FNC'!C46+'SCC X Ano = Mecenato'!C46</f>
        <v>2292980.3433405003</v>
      </c>
      <c r="D46" s="70">
        <f>'SCC X Ano = FNC'!D46+'SCC X Ano = Mecenato'!D46</f>
        <v>1063301.7840476206</v>
      </c>
      <c r="E46" s="70">
        <f>'SCC X Ano = FNC'!E46+'SCC X Ano = Mecenato'!E46</f>
        <v>0</v>
      </c>
      <c r="F46" s="70">
        <f>'SCC X Ano = FNC'!F46+'SCC X Ano = Mecenato'!F46</f>
        <v>412931.24665555888</v>
      </c>
      <c r="G46" s="70">
        <f>'SCC X Ano = FNC'!G46+'SCC X Ano = Mecenato'!G46</f>
        <v>0</v>
      </c>
      <c r="H46" s="70">
        <f>'SCC X Ano = FNC'!H46+'SCC X Ano = Mecenato'!H46</f>
        <v>0</v>
      </c>
      <c r="I46" s="70">
        <f>'SCC X Ano = FNC'!I46+'SCC X Ano = Mecenato'!I46</f>
        <v>305063.00685135124</v>
      </c>
      <c r="J46" s="70">
        <f>'SCC X Ano = FNC'!J46+'SCC X Ano = Mecenato'!J46</f>
        <v>430718.22144127265</v>
      </c>
      <c r="K46" s="70">
        <f>'SCC X Ano = FNC'!K46+'SCC X Ano = Mecenato'!K46</f>
        <v>0</v>
      </c>
      <c r="L46" s="70">
        <f>'SCC X Ano = FNC'!L46+'SCC X Ano = Mecenato'!L46</f>
        <v>4836400.0972444564</v>
      </c>
      <c r="N46" s="69" t="s">
        <v>20</v>
      </c>
      <c r="O46" s="5">
        <f>B46/Formato_Análises_Total!$N$31</f>
        <v>1.6243886896040414E-4</v>
      </c>
      <c r="P46" s="5">
        <f>C46/Formato_Análises_Total!$N$31</f>
        <v>1.1239075369703735E-3</v>
      </c>
      <c r="Q46" s="5">
        <f>D46/Formato_Análises_Total!$N$31</f>
        <v>5.2117886341065056E-4</v>
      </c>
      <c r="R46" s="5">
        <f>E46/Formato_Análises_Total!$N$31</f>
        <v>0</v>
      </c>
      <c r="S46" s="5">
        <f>F46/Formato_Análises_Total!$N$31</f>
        <v>2.023988307246636E-4</v>
      </c>
      <c r="T46" s="5">
        <f>G46/Formato_Análises_Total!$N$31</f>
        <v>0</v>
      </c>
      <c r="U46" s="5">
        <f>H46/Formato_Análises_Total!$N$31</f>
        <v>0</v>
      </c>
      <c r="V46" s="5">
        <f>I46/Formato_Análises_Total!$N$31</f>
        <v>1.4952706142765408E-4</v>
      </c>
      <c r="W46" s="5">
        <f>J46/Formato_Análises_Total!$N$31</f>
        <v>2.1111714140692711E-4</v>
      </c>
      <c r="X46" s="5">
        <f>K46/Formato_Análises_Total!$N$31</f>
        <v>0</v>
      </c>
    </row>
    <row r="47" spans="1:24" x14ac:dyDescent="0.25">
      <c r="A47" s="69" t="s">
        <v>21</v>
      </c>
      <c r="B47" s="70">
        <f>'SCC X Ano = FNC'!B47+'SCC X Ano = Mecenato'!B47</f>
        <v>0</v>
      </c>
      <c r="C47" s="70">
        <f>'SCC X Ano = FNC'!C47+'SCC X Ano = Mecenato'!C47</f>
        <v>1699969.0764190941</v>
      </c>
      <c r="D47" s="70">
        <f>'SCC X Ano = FNC'!D47+'SCC X Ano = Mecenato'!D47</f>
        <v>0</v>
      </c>
      <c r="E47" s="70">
        <f>'SCC X Ano = FNC'!E47+'SCC X Ano = Mecenato'!E47</f>
        <v>0</v>
      </c>
      <c r="F47" s="70">
        <f>'SCC X Ano = FNC'!F47+'SCC X Ano = Mecenato'!F47</f>
        <v>16995.153585033495</v>
      </c>
      <c r="G47" s="70">
        <f>'SCC X Ano = FNC'!G47+'SCC X Ano = Mecenato'!G47</f>
        <v>0</v>
      </c>
      <c r="H47" s="70">
        <f>'SCC X Ano = FNC'!H47+'SCC X Ano = Mecenato'!H47</f>
        <v>0</v>
      </c>
      <c r="I47" s="70">
        <f>'SCC X Ano = FNC'!I47+'SCC X Ano = Mecenato'!I47</f>
        <v>951566.65394336393</v>
      </c>
      <c r="J47" s="70">
        <f>'SCC X Ano = FNC'!J47+'SCC X Ano = Mecenato'!J47</f>
        <v>4177242.691555554</v>
      </c>
      <c r="K47" s="70">
        <f>'SCC X Ano = FNC'!K47+'SCC X Ano = Mecenato'!K47</f>
        <v>0</v>
      </c>
      <c r="L47" s="70">
        <f>'SCC X Ano = FNC'!L47+'SCC X Ano = Mecenato'!L47</f>
        <v>6845773.5755030448</v>
      </c>
      <c r="N47" s="69" t="s">
        <v>21</v>
      </c>
      <c r="O47" s="5">
        <f>B47/Formato_Análises_Total!$N$31</f>
        <v>0</v>
      </c>
      <c r="P47" s="5">
        <f>C47/Formato_Análises_Total!$N$31</f>
        <v>8.3324223129647014E-4</v>
      </c>
      <c r="Q47" s="5">
        <f>D47/Formato_Análises_Total!$N$31</f>
        <v>0</v>
      </c>
      <c r="R47" s="5">
        <f>E47/Formato_Análises_Total!$N$31</f>
        <v>0</v>
      </c>
      <c r="S47" s="5">
        <f>F47/Formato_Análises_Total!$N$31</f>
        <v>8.3301984082258533E-6</v>
      </c>
      <c r="T47" s="5">
        <f>G47/Formato_Análises_Total!$N$31</f>
        <v>0</v>
      </c>
      <c r="U47" s="5">
        <f>H47/Formato_Análises_Total!$N$31</f>
        <v>0</v>
      </c>
      <c r="V47" s="5">
        <f>I47/Formato_Análises_Total!$N$31</f>
        <v>4.6641173240001587E-4</v>
      </c>
      <c r="W47" s="5">
        <f>J47/Formato_Análises_Total!$N$31</f>
        <v>2.0474813743732684E-3</v>
      </c>
      <c r="X47" s="5">
        <f>K47/Formato_Análises_Total!$N$31</f>
        <v>0</v>
      </c>
    </row>
    <row r="48" spans="1:24" x14ac:dyDescent="0.25">
      <c r="A48" s="69" t="s">
        <v>22</v>
      </c>
      <c r="B48" s="70">
        <f>'SCC X Ano = FNC'!B48+'SCC X Ano = Mecenato'!B48</f>
        <v>0</v>
      </c>
      <c r="C48" s="70">
        <f>'SCC X Ano = FNC'!C48+'SCC X Ano = Mecenato'!C48</f>
        <v>7326856.9532882348</v>
      </c>
      <c r="D48" s="70">
        <f>'SCC X Ano = FNC'!D48+'SCC X Ano = Mecenato'!D48</f>
        <v>7273287.4814014491</v>
      </c>
      <c r="E48" s="70">
        <f>'SCC X Ano = FNC'!E48+'SCC X Ano = Mecenato'!E48</f>
        <v>0</v>
      </c>
      <c r="F48" s="70">
        <f>'SCC X Ano = FNC'!F48+'SCC X Ano = Mecenato'!F48</f>
        <v>1600461.6381108661</v>
      </c>
      <c r="G48" s="70">
        <f>'SCC X Ano = FNC'!G48+'SCC X Ano = Mecenato'!G48</f>
        <v>1182212.7948452397</v>
      </c>
      <c r="H48" s="70">
        <f>'SCC X Ano = FNC'!H48+'SCC X Ano = Mecenato'!H48</f>
        <v>0</v>
      </c>
      <c r="I48" s="70">
        <f>'SCC X Ano = FNC'!I48+'SCC X Ano = Mecenato'!I48</f>
        <v>4268448.185983697</v>
      </c>
      <c r="J48" s="70">
        <f>'SCC X Ano = FNC'!J48+'SCC X Ano = Mecenato'!J48</f>
        <v>106833.03100903603</v>
      </c>
      <c r="K48" s="70">
        <f>'SCC X Ano = FNC'!K48+'SCC X Ano = Mecenato'!K48</f>
        <v>0</v>
      </c>
      <c r="L48" s="70">
        <f>'SCC X Ano = FNC'!L48+'SCC X Ano = Mecenato'!L48</f>
        <v>21758100.084638529</v>
      </c>
      <c r="N48" s="69" t="s">
        <v>22</v>
      </c>
      <c r="O48" s="5">
        <f>B48/Formato_Análises_Total!$N$31</f>
        <v>0</v>
      </c>
      <c r="P48" s="5">
        <f>C48/Formato_Análises_Total!$N$31</f>
        <v>3.5912692300309034E-3</v>
      </c>
      <c r="Q48" s="5">
        <f>D48/Formato_Análises_Total!$N$31</f>
        <v>3.5650120781194443E-3</v>
      </c>
      <c r="R48" s="5">
        <f>E48/Formato_Análises_Total!$N$31</f>
        <v>0</v>
      </c>
      <c r="S48" s="5">
        <f>F48/Formato_Análises_Total!$N$31</f>
        <v>7.8446852059980391E-4</v>
      </c>
      <c r="T48" s="5">
        <f>G48/Formato_Análises_Total!$N$31</f>
        <v>5.7946326242538893E-4</v>
      </c>
      <c r="U48" s="5">
        <f>H48/Formato_Análises_Total!$N$31</f>
        <v>0</v>
      </c>
      <c r="V48" s="5">
        <f>I48/Formato_Análises_Total!$N$31</f>
        <v>2.0921858756127181E-3</v>
      </c>
      <c r="W48" s="5">
        <f>J48/Formato_Análises_Total!$N$31</f>
        <v>5.236436025156764E-5</v>
      </c>
      <c r="X48" s="5">
        <f>K48/Formato_Análises_Total!$N$31</f>
        <v>0</v>
      </c>
    </row>
    <row r="49" spans="1:24" x14ac:dyDescent="0.25">
      <c r="A49" s="69" t="s">
        <v>23</v>
      </c>
      <c r="B49" s="70">
        <f>'SCC X Ano = FNC'!B49+'SCC X Ano = Mecenato'!B49</f>
        <v>0</v>
      </c>
      <c r="C49" s="70">
        <f>'SCC X Ano = FNC'!C49+'SCC X Ano = Mecenato'!C49</f>
        <v>2733514.4386427267</v>
      </c>
      <c r="D49" s="70">
        <f>'SCC X Ano = FNC'!D49+'SCC X Ano = Mecenato'!D49</f>
        <v>0</v>
      </c>
      <c r="E49" s="70">
        <f>'SCC X Ano = FNC'!E49+'SCC X Ano = Mecenato'!E49</f>
        <v>0</v>
      </c>
      <c r="F49" s="70">
        <f>'SCC X Ano = FNC'!F49+'SCC X Ano = Mecenato'!F49</f>
        <v>0</v>
      </c>
      <c r="G49" s="70">
        <f>'SCC X Ano = FNC'!G49+'SCC X Ano = Mecenato'!G49</f>
        <v>0</v>
      </c>
      <c r="H49" s="70">
        <f>'SCC X Ano = FNC'!H49+'SCC X Ano = Mecenato'!H49</f>
        <v>0</v>
      </c>
      <c r="I49" s="70">
        <f>'SCC X Ano = FNC'!I49+'SCC X Ano = Mecenato'!I49</f>
        <v>0</v>
      </c>
      <c r="J49" s="70">
        <f>'SCC X Ano = FNC'!J49+'SCC X Ano = Mecenato'!J49</f>
        <v>0</v>
      </c>
      <c r="K49" s="70">
        <f>'SCC X Ano = FNC'!K49+'SCC X Ano = Mecenato'!K49</f>
        <v>0</v>
      </c>
      <c r="L49" s="70">
        <f>'SCC X Ano = FNC'!L49+'SCC X Ano = Mecenato'!L49</f>
        <v>2733514.4386427267</v>
      </c>
      <c r="N49" s="69" t="s">
        <v>23</v>
      </c>
      <c r="O49" s="5">
        <f>B49/Formato_Análises_Total!$N$31</f>
        <v>0</v>
      </c>
      <c r="P49" s="5">
        <f>C49/Formato_Análises_Total!$N$31</f>
        <v>1.339835942741741E-3</v>
      </c>
      <c r="Q49" s="5">
        <f>D49/Formato_Análises_Total!$N$31</f>
        <v>0</v>
      </c>
      <c r="R49" s="5">
        <f>E49/Formato_Análises_Total!$N$31</f>
        <v>0</v>
      </c>
      <c r="S49" s="5">
        <f>F49/Formato_Análises_Total!$N$31</f>
        <v>0</v>
      </c>
      <c r="T49" s="5">
        <f>G49/Formato_Análises_Total!$N$31</f>
        <v>0</v>
      </c>
      <c r="U49" s="5">
        <f>H49/Formato_Análises_Total!$N$31</f>
        <v>0</v>
      </c>
      <c r="V49" s="5">
        <f>I49/Formato_Análises_Total!$N$31</f>
        <v>0</v>
      </c>
      <c r="W49" s="5">
        <f>J49/Formato_Análises_Total!$N$31</f>
        <v>0</v>
      </c>
      <c r="X49" s="5">
        <f>K49/Formato_Análises_Total!$N$31</f>
        <v>0</v>
      </c>
    </row>
    <row r="50" spans="1:24" x14ac:dyDescent="0.25">
      <c r="A50" s="69" t="s">
        <v>24</v>
      </c>
      <c r="B50" s="70">
        <f>'SCC X Ano = FNC'!B50+'SCC X Ano = Mecenato'!B50</f>
        <v>275470.1956714117</v>
      </c>
      <c r="C50" s="70">
        <f>'SCC X Ano = FNC'!C50+'SCC X Ano = Mecenato'!C50</f>
        <v>3849684.6444917484</v>
      </c>
      <c r="D50" s="70">
        <f>'SCC X Ano = FNC'!D50+'SCC X Ano = Mecenato'!D50</f>
        <v>243290.09329514735</v>
      </c>
      <c r="E50" s="70">
        <f>'SCC X Ano = FNC'!E50+'SCC X Ano = Mecenato'!E50</f>
        <v>0</v>
      </c>
      <c r="F50" s="70">
        <f>'SCC X Ano = FNC'!F50+'SCC X Ano = Mecenato'!F50</f>
        <v>0</v>
      </c>
      <c r="G50" s="70">
        <f>'SCC X Ano = FNC'!G50+'SCC X Ano = Mecenato'!G50</f>
        <v>0</v>
      </c>
      <c r="H50" s="70">
        <f>'SCC X Ano = FNC'!H50+'SCC X Ano = Mecenato'!H50</f>
        <v>0</v>
      </c>
      <c r="I50" s="70">
        <f>'SCC X Ano = FNC'!I50+'SCC X Ano = Mecenato'!I50</f>
        <v>284769.90972283483</v>
      </c>
      <c r="J50" s="70">
        <f>'SCC X Ano = FNC'!J50+'SCC X Ano = Mecenato'!J50</f>
        <v>200288.58180091676</v>
      </c>
      <c r="K50" s="70">
        <f>'SCC X Ano = FNC'!K50+'SCC X Ano = Mecenato'!K50</f>
        <v>0</v>
      </c>
      <c r="L50" s="70">
        <f>'SCC X Ano = FNC'!L50+'SCC X Ano = Mecenato'!L50</f>
        <v>4853503.4249820597</v>
      </c>
      <c r="N50" s="69" t="s">
        <v>24</v>
      </c>
      <c r="O50" s="5">
        <f>B50/Formato_Análises_Total!$N$31</f>
        <v>1.3502210344933083E-4</v>
      </c>
      <c r="P50" s="5">
        <f>C50/Formato_Análises_Total!$N$31</f>
        <v>1.8869283373795104E-3</v>
      </c>
      <c r="Q50" s="5">
        <f>D50/Formato_Análises_Total!$N$31</f>
        <v>1.1924898105593447E-4</v>
      </c>
      <c r="R50" s="5">
        <f>E50/Formato_Análises_Total!$N$31</f>
        <v>0</v>
      </c>
      <c r="S50" s="5">
        <f>F50/Formato_Análises_Total!$N$31</f>
        <v>0</v>
      </c>
      <c r="T50" s="5">
        <f>G50/Formato_Análises_Total!$N$31</f>
        <v>0</v>
      </c>
      <c r="U50" s="5">
        <f>H50/Formato_Análises_Total!$N$31</f>
        <v>0</v>
      </c>
      <c r="V50" s="5">
        <f>I50/Formato_Análises_Total!$N$31</f>
        <v>1.3958037135791519E-4</v>
      </c>
      <c r="W50" s="5">
        <f>J50/Formato_Análises_Total!$N$31</f>
        <v>9.8171729779076449E-5</v>
      </c>
      <c r="X50" s="5">
        <f>K50/Formato_Análises_Total!$N$31</f>
        <v>0</v>
      </c>
    </row>
    <row r="51" spans="1:24" x14ac:dyDescent="0.25">
      <c r="A51" s="69" t="s">
        <v>25</v>
      </c>
      <c r="B51" s="70">
        <f>'SCC X Ano = FNC'!B51+'SCC X Ano = Mecenato'!B51</f>
        <v>7160036.6555198655</v>
      </c>
      <c r="C51" s="70">
        <f>'SCC X Ano = FNC'!C51+'SCC X Ano = Mecenato'!C51</f>
        <v>14956519.88905111</v>
      </c>
      <c r="D51" s="70">
        <f>'SCC X Ano = FNC'!D51+'SCC X Ano = Mecenato'!D51</f>
        <v>1773600.6320112275</v>
      </c>
      <c r="E51" s="70">
        <f>'SCC X Ano = FNC'!E51+'SCC X Ano = Mecenato'!E51</f>
        <v>0</v>
      </c>
      <c r="F51" s="70">
        <f>'SCC X Ano = FNC'!F51+'SCC X Ano = Mecenato'!F51</f>
        <v>1868289.2831666239</v>
      </c>
      <c r="G51" s="70">
        <f>'SCC X Ano = FNC'!G51+'SCC X Ano = Mecenato'!G51</f>
        <v>667922.97905830212</v>
      </c>
      <c r="H51" s="70">
        <f>'SCC X Ano = FNC'!H51+'SCC X Ano = Mecenato'!H51</f>
        <v>0</v>
      </c>
      <c r="I51" s="70">
        <f>'SCC X Ano = FNC'!I51+'SCC X Ano = Mecenato'!I51</f>
        <v>3268463.9370210101</v>
      </c>
      <c r="J51" s="70">
        <f>'SCC X Ano = FNC'!J51+'SCC X Ano = Mecenato'!J51</f>
        <v>1531117.0777197652</v>
      </c>
      <c r="K51" s="70">
        <f>'SCC X Ano = FNC'!K51+'SCC X Ano = Mecenato'!K51</f>
        <v>0</v>
      </c>
      <c r="L51" s="70">
        <f>'SCC X Ano = FNC'!L51+'SCC X Ano = Mecenato'!L51</f>
        <v>31225950.453547906</v>
      </c>
      <c r="N51" s="69" t="s">
        <v>25</v>
      </c>
      <c r="O51" s="5">
        <f>B51/Formato_Análises_Total!$N$31</f>
        <v>3.5095020266939707E-3</v>
      </c>
      <c r="P51" s="5">
        <f>C51/Formato_Análises_Total!$N$31</f>
        <v>7.3309592378200525E-3</v>
      </c>
      <c r="Q51" s="5">
        <f>D51/Formato_Análises_Total!$N$31</f>
        <v>8.693328417237236E-4</v>
      </c>
      <c r="R51" s="5">
        <f>E51/Formato_Análises_Total!$N$31</f>
        <v>0</v>
      </c>
      <c r="S51" s="5">
        <f>F51/Formato_Análises_Total!$N$31</f>
        <v>9.1574461712693963E-4</v>
      </c>
      <c r="T51" s="5">
        <f>G51/Formato_Análises_Total!$N$31</f>
        <v>3.2738338663021698E-4</v>
      </c>
      <c r="U51" s="5">
        <f>H51/Formato_Análises_Total!$N$31</f>
        <v>0</v>
      </c>
      <c r="V51" s="5">
        <f>I51/Formato_Análises_Total!$N$31</f>
        <v>1.6020421909863174E-3</v>
      </c>
      <c r="W51" s="5">
        <f>J51/Formato_Análises_Total!$N$31</f>
        <v>7.5047918689364831E-4</v>
      </c>
      <c r="X51" s="5">
        <f>K51/Formato_Análises_Total!$N$31</f>
        <v>0</v>
      </c>
    </row>
    <row r="52" spans="1:24" x14ac:dyDescent="0.25">
      <c r="A52" s="69" t="s">
        <v>26</v>
      </c>
      <c r="B52" s="70">
        <f>'SCC X Ano = FNC'!B52+'SCC X Ano = Mecenato'!B52</f>
        <v>0</v>
      </c>
      <c r="C52" s="70">
        <f>'SCC X Ano = FNC'!C52+'SCC X Ano = Mecenato'!C52</f>
        <v>841854.52495094808</v>
      </c>
      <c r="D52" s="70">
        <f>'SCC X Ano = FNC'!D52+'SCC X Ano = Mecenato'!D52</f>
        <v>139360.25939727464</v>
      </c>
      <c r="E52" s="70">
        <f>'SCC X Ano = FNC'!E52+'SCC X Ano = Mecenato'!E52</f>
        <v>0</v>
      </c>
      <c r="F52" s="70">
        <f>'SCC X Ano = FNC'!F52+'SCC X Ano = Mecenato'!F52</f>
        <v>297513.07982273598</v>
      </c>
      <c r="G52" s="70">
        <f>'SCC X Ano = FNC'!G52+'SCC X Ano = Mecenato'!G52</f>
        <v>0</v>
      </c>
      <c r="H52" s="70">
        <f>'SCC X Ano = FNC'!H52+'SCC X Ano = Mecenato'!H52</f>
        <v>0</v>
      </c>
      <c r="I52" s="70">
        <f>'SCC X Ano = FNC'!I52+'SCC X Ano = Mecenato'!I52</f>
        <v>80896.931064759439</v>
      </c>
      <c r="J52" s="70">
        <f>'SCC X Ano = FNC'!J52+'SCC X Ano = Mecenato'!J52</f>
        <v>4101627.2763898009</v>
      </c>
      <c r="K52" s="70">
        <f>'SCC X Ano = FNC'!K52+'SCC X Ano = Mecenato'!K52</f>
        <v>0</v>
      </c>
      <c r="L52" s="70">
        <f>'SCC X Ano = FNC'!L52+'SCC X Ano = Mecenato'!L52</f>
        <v>5461252.0716255195</v>
      </c>
      <c r="N52" s="69" t="s">
        <v>26</v>
      </c>
      <c r="O52" s="5">
        <f>B52/Formato_Análises_Total!$N$31</f>
        <v>0</v>
      </c>
      <c r="P52" s="5">
        <f>C52/Formato_Análises_Total!$N$31</f>
        <v>4.1263617822670588E-4</v>
      </c>
      <c r="Q52" s="5">
        <f>D52/Formato_Análises_Total!$N$31</f>
        <v>6.8307626947451997E-5</v>
      </c>
      <c r="R52" s="5">
        <f>E52/Formato_Análises_Total!$N$31</f>
        <v>0</v>
      </c>
      <c r="S52" s="5">
        <f>F52/Formato_Análises_Total!$N$31</f>
        <v>1.4582645408678385E-4</v>
      </c>
      <c r="T52" s="5">
        <f>G52/Formato_Análises_Total!$N$31</f>
        <v>0</v>
      </c>
      <c r="U52" s="5">
        <f>H52/Formato_Análises_Total!$N$31</f>
        <v>0</v>
      </c>
      <c r="V52" s="5">
        <f>I52/Formato_Análises_Total!$N$31</f>
        <v>3.9651744423155067E-5</v>
      </c>
      <c r="W52" s="5">
        <f>J52/Formato_Análises_Total!$N$31</f>
        <v>2.0104183723886437E-3</v>
      </c>
      <c r="X52" s="5">
        <f>K52/Formato_Análises_Total!$N$31</f>
        <v>0</v>
      </c>
    </row>
    <row r="53" spans="1:24" x14ac:dyDescent="0.25">
      <c r="A53" s="69" t="s">
        <v>27</v>
      </c>
      <c r="B53" s="70">
        <f>'SCC X Ano = FNC'!B53+'SCC X Ano = Mecenato'!B53</f>
        <v>0</v>
      </c>
      <c r="C53" s="70">
        <f>'SCC X Ano = FNC'!C53+'SCC X Ano = Mecenato'!C53</f>
        <v>8129284.7273500273</v>
      </c>
      <c r="D53" s="70">
        <f>'SCC X Ano = FNC'!D53+'SCC X Ano = Mecenato'!D53</f>
        <v>450371.57000338763</v>
      </c>
      <c r="E53" s="70">
        <f>'SCC X Ano = FNC'!E53+'SCC X Ano = Mecenato'!E53</f>
        <v>0</v>
      </c>
      <c r="F53" s="70">
        <f>'SCC X Ano = FNC'!F53+'SCC X Ano = Mecenato'!F53</f>
        <v>50985.460755100488</v>
      </c>
      <c r="G53" s="70">
        <f>'SCC X Ano = FNC'!G53+'SCC X Ano = Mecenato'!G53</f>
        <v>0</v>
      </c>
      <c r="H53" s="70">
        <f>'SCC X Ano = FNC'!H53+'SCC X Ano = Mecenato'!H53</f>
        <v>0</v>
      </c>
      <c r="I53" s="70">
        <f>'SCC X Ano = FNC'!I53+'SCC X Ano = Mecenato'!I53</f>
        <v>1671311.9011289864</v>
      </c>
      <c r="J53" s="70">
        <f>'SCC X Ano = FNC'!J53+'SCC X Ano = Mecenato'!J53</f>
        <v>899941.37664124777</v>
      </c>
      <c r="K53" s="70">
        <f>'SCC X Ano = FNC'!K53+'SCC X Ano = Mecenato'!K53</f>
        <v>0</v>
      </c>
      <c r="L53" s="70">
        <f>'SCC X Ano = FNC'!L53+'SCC X Ano = Mecenato'!L53</f>
        <v>11201895.035878748</v>
      </c>
      <c r="N53" s="69" t="s">
        <v>27</v>
      </c>
      <c r="O53" s="5">
        <f>B53/Formato_Análises_Total!$N$31</f>
        <v>0</v>
      </c>
      <c r="P53" s="5">
        <f>C53/Formato_Análises_Total!$N$31</f>
        <v>3.9845803309139366E-3</v>
      </c>
      <c r="Q53" s="5">
        <f>D53/Formato_Análises_Total!$N$31</f>
        <v>2.2075025781798514E-4</v>
      </c>
      <c r="R53" s="5">
        <f>E53/Formato_Análises_Total!$N$31</f>
        <v>0</v>
      </c>
      <c r="S53" s="5">
        <f>F53/Formato_Análises_Total!$N$31</f>
        <v>2.4990595224677563E-5</v>
      </c>
      <c r="T53" s="5">
        <f>G53/Formato_Análises_Total!$N$31</f>
        <v>0</v>
      </c>
      <c r="U53" s="5">
        <f>H53/Formato_Análises_Total!$N$31</f>
        <v>0</v>
      </c>
      <c r="V53" s="5">
        <f>I53/Formato_Análises_Total!$N$31</f>
        <v>8.1919587656413464E-4</v>
      </c>
      <c r="W53" s="5">
        <f>J53/Formato_Análises_Total!$N$31</f>
        <v>4.4110753019586382E-4</v>
      </c>
      <c r="X53" s="5">
        <f>K53/Formato_Análises_Total!$N$31</f>
        <v>0</v>
      </c>
    </row>
    <row r="54" spans="1:24" x14ac:dyDescent="0.25">
      <c r="A54" s="69" t="s">
        <v>28</v>
      </c>
      <c r="B54" s="70">
        <f>'SCC X Ano = FNC'!B54+'SCC X Ano = Mecenato'!B54</f>
        <v>5207115.4843657138</v>
      </c>
      <c r="C54" s="70">
        <f>'SCC X Ano = FNC'!C54+'SCC X Ano = Mecenato'!C54</f>
        <v>9280587.0495656319</v>
      </c>
      <c r="D54" s="70">
        <f>'SCC X Ano = FNC'!D54+'SCC X Ano = Mecenato'!D54</f>
        <v>14259270.769767772</v>
      </c>
      <c r="E54" s="70">
        <f>'SCC X Ano = FNC'!E54+'SCC X Ano = Mecenato'!E54</f>
        <v>0</v>
      </c>
      <c r="F54" s="70">
        <f>'SCC X Ano = FNC'!F54+'SCC X Ano = Mecenato'!F54</f>
        <v>1678588.6650540298</v>
      </c>
      <c r="G54" s="70">
        <f>'SCC X Ano = FNC'!G54+'SCC X Ano = Mecenato'!G54</f>
        <v>169951.53585033494</v>
      </c>
      <c r="H54" s="70">
        <f>'SCC X Ano = FNC'!H54+'SCC X Ano = Mecenato'!H54</f>
        <v>0</v>
      </c>
      <c r="I54" s="70">
        <f>'SCC X Ano = FNC'!I54+'SCC X Ano = Mecenato'!I54</f>
        <v>13768387.087381829</v>
      </c>
      <c r="J54" s="70">
        <f>'SCC X Ano = FNC'!J54+'SCC X Ano = Mecenato'!J54</f>
        <v>3511403.3183267768</v>
      </c>
      <c r="K54" s="70">
        <f>'SCC X Ano = FNC'!K54+'SCC X Ano = Mecenato'!K54</f>
        <v>0</v>
      </c>
      <c r="L54" s="70">
        <f>'SCC X Ano = FNC'!L54+'SCC X Ano = Mecenato'!L54</f>
        <v>47875303.910312086</v>
      </c>
      <c r="N54" s="69" t="s">
        <v>28</v>
      </c>
      <c r="O54" s="5">
        <f>B54/Formato_Análises_Total!$N$31</f>
        <v>2.5522749707604939E-3</v>
      </c>
      <c r="P54" s="5">
        <f>C54/Formato_Análises_Total!$N$31</f>
        <v>4.548892781750094E-3</v>
      </c>
      <c r="Q54" s="5">
        <f>D54/Formato_Análises_Total!$N$31</f>
        <v>6.9892016023547368E-3</v>
      </c>
      <c r="R54" s="5">
        <f>E54/Formato_Análises_Total!$N$31</f>
        <v>0</v>
      </c>
      <c r="S54" s="5">
        <f>F54/Formato_Análises_Total!$N$31</f>
        <v>8.2276259262598962E-4</v>
      </c>
      <c r="T54" s="5">
        <f>G54/Formato_Análises_Total!$N$31</f>
        <v>8.3301984082258533E-5</v>
      </c>
      <c r="U54" s="5">
        <f>H54/Formato_Análises_Total!$N$31</f>
        <v>0</v>
      </c>
      <c r="V54" s="5">
        <f>I54/Formato_Análises_Total!$N$31</f>
        <v>6.7485942757321352E-3</v>
      </c>
      <c r="W54" s="5">
        <f>J54/Formato_Análises_Total!$N$31</f>
        <v>1.7211192700678998E-3</v>
      </c>
      <c r="X54" s="5">
        <f>K54/Formato_Análises_Total!$N$31</f>
        <v>0</v>
      </c>
    </row>
    <row r="55" spans="1:24" x14ac:dyDescent="0.25">
      <c r="A55" s="69" t="s">
        <v>29</v>
      </c>
      <c r="B55" s="70">
        <f>'SCC X Ano = FNC'!B55+'SCC X Ano = Mecenato'!B55</f>
        <v>5963966.4203250762</v>
      </c>
      <c r="C55" s="70">
        <f>'SCC X Ano = FNC'!C55+'SCC X Ano = Mecenato'!C55</f>
        <v>89488569.438249946</v>
      </c>
      <c r="D55" s="70">
        <f>'SCC X Ano = FNC'!D55+'SCC X Ano = Mecenato'!D55</f>
        <v>15375627.293485545</v>
      </c>
      <c r="E55" s="70">
        <f>'SCC X Ano = FNC'!E55+'SCC X Ano = Mecenato'!E55</f>
        <v>0</v>
      </c>
      <c r="F55" s="70">
        <f>'SCC X Ano = FNC'!F55+'SCC X Ano = Mecenato'!F55</f>
        <v>13502546.209770469</v>
      </c>
      <c r="G55" s="70">
        <f>'SCC X Ano = FNC'!G55+'SCC X Ano = Mecenato'!G55</f>
        <v>2950358.6623618146</v>
      </c>
      <c r="H55" s="70">
        <f>'SCC X Ano = FNC'!H55+'SCC X Ano = Mecenato'!H55</f>
        <v>0</v>
      </c>
      <c r="I55" s="70">
        <f>'SCC X Ano = FNC'!I55+'SCC X Ano = Mecenato'!I55</f>
        <v>32290929.489303101</v>
      </c>
      <c r="J55" s="70">
        <f>'SCC X Ano = FNC'!J55+'SCC X Ano = Mecenato'!J55</f>
        <v>31491321.007278953</v>
      </c>
      <c r="K55" s="70">
        <f>'SCC X Ano = FNC'!K55+'SCC X Ano = Mecenato'!K55</f>
        <v>0</v>
      </c>
      <c r="L55" s="70">
        <f>'SCC X Ano = FNC'!L55+'SCC X Ano = Mecenato'!L55</f>
        <v>191063318.5207749</v>
      </c>
      <c r="N55" s="69" t="s">
        <v>29</v>
      </c>
      <c r="O55" s="5">
        <f>B55/Formato_Análises_Total!$N$31</f>
        <v>2.9232465204112766E-3</v>
      </c>
      <c r="P55" s="5">
        <f>C55/Formato_Análises_Total!$N$31</f>
        <v>4.3862948043340635E-2</v>
      </c>
      <c r="Q55" s="5">
        <f>D55/Formato_Análises_Total!$N$31</f>
        <v>7.5363853209576542E-3</v>
      </c>
      <c r="R55" s="5">
        <f>E55/Formato_Análises_Total!$N$31</f>
        <v>0</v>
      </c>
      <c r="S55" s="5">
        <f>F55/Formato_Análises_Total!$N$31</f>
        <v>6.6182919960593176E-3</v>
      </c>
      <c r="T55" s="5">
        <f>G55/Formato_Análises_Total!$N$31</f>
        <v>1.4461224436680081E-3</v>
      </c>
      <c r="U55" s="5">
        <f>H55/Formato_Análises_Total!$N$31</f>
        <v>0</v>
      </c>
      <c r="V55" s="5">
        <f>I55/Formato_Análises_Total!$N$31</f>
        <v>1.5827444458566559E-2</v>
      </c>
      <c r="W55" s="5">
        <f>J55/Formato_Análises_Total!$N$31</f>
        <v>1.5435515237636937E-2</v>
      </c>
      <c r="X55" s="5">
        <f>K55/Formato_Análises_Total!$N$31</f>
        <v>0</v>
      </c>
    </row>
    <row r="56" spans="1:24" x14ac:dyDescent="0.25">
      <c r="A56" s="69" t="s">
        <v>30</v>
      </c>
      <c r="B56" s="70">
        <f>'SCC X Ano = FNC'!B56+'SCC X Ano = Mecenato'!B56</f>
        <v>4628307.4428882143</v>
      </c>
      <c r="C56" s="70">
        <f>'SCC X Ano = FNC'!C56+'SCC X Ano = Mecenato'!C56</f>
        <v>1795808.1992007906</v>
      </c>
      <c r="D56" s="70">
        <f>'SCC X Ano = FNC'!D56+'SCC X Ano = Mecenato'!D56</f>
        <v>6140198.1412893813</v>
      </c>
      <c r="E56" s="70">
        <f>'SCC X Ano = FNC'!E56+'SCC X Ano = Mecenato'!E56</f>
        <v>0</v>
      </c>
      <c r="F56" s="70">
        <f>'SCC X Ano = FNC'!F56+'SCC X Ano = Mecenato'!F56</f>
        <v>84975.767925167485</v>
      </c>
      <c r="G56" s="70">
        <f>'SCC X Ano = FNC'!G56+'SCC X Ano = Mecenato'!G56</f>
        <v>0</v>
      </c>
      <c r="H56" s="70">
        <f>'SCC X Ano = FNC'!H56+'SCC X Ano = Mecenato'!H56</f>
        <v>0</v>
      </c>
      <c r="I56" s="70">
        <f>'SCC X Ano = FNC'!I56+'SCC X Ano = Mecenato'!I56</f>
        <v>734617.74007819244</v>
      </c>
      <c r="J56" s="70">
        <f>'SCC X Ano = FNC'!J56+'SCC X Ano = Mecenato'!J56</f>
        <v>0</v>
      </c>
      <c r="K56" s="70">
        <f>'SCC X Ano = FNC'!K56+'SCC X Ano = Mecenato'!K56</f>
        <v>0</v>
      </c>
      <c r="L56" s="70">
        <f>'SCC X Ano = FNC'!L56+'SCC X Ano = Mecenato'!L56</f>
        <v>13383907.291381747</v>
      </c>
      <c r="N56" s="69" t="s">
        <v>30</v>
      </c>
      <c r="O56" s="5">
        <f>B56/Formato_Análises_Total!$N$31</f>
        <v>2.2685713959937296E-3</v>
      </c>
      <c r="P56" s="5">
        <f>C56/Formato_Análises_Total!$N$31</f>
        <v>8.8021791198375217E-4</v>
      </c>
      <c r="Q56" s="5">
        <f>D56/Formato_Análises_Total!$N$31</f>
        <v>3.0096267460509299E-3</v>
      </c>
      <c r="R56" s="5">
        <f>E56/Formato_Análises_Total!$N$31</f>
        <v>0</v>
      </c>
      <c r="S56" s="5">
        <f>F56/Formato_Análises_Total!$N$31</f>
        <v>4.1650992041129273E-5</v>
      </c>
      <c r="T56" s="5">
        <f>G56/Formato_Análises_Total!$N$31</f>
        <v>0</v>
      </c>
      <c r="U56" s="5">
        <f>H56/Formato_Análises_Total!$N$31</f>
        <v>0</v>
      </c>
      <c r="V56" s="5">
        <f>I56/Formato_Análises_Total!$N$31</f>
        <v>3.60073917451554E-4</v>
      </c>
      <c r="W56" s="5">
        <f>J56/Formato_Análises_Total!$N$31</f>
        <v>0</v>
      </c>
      <c r="X56" s="5">
        <f>K56/Formato_Análises_Total!$N$31</f>
        <v>0</v>
      </c>
    </row>
    <row r="57" spans="1:24" x14ac:dyDescent="0.25">
      <c r="A57" s="69" t="s">
        <v>31</v>
      </c>
      <c r="B57" s="70">
        <f>'SCC X Ano = FNC'!B57+'SCC X Ano = Mecenato'!B57</f>
        <v>55982320.034077965</v>
      </c>
      <c r="C57" s="70">
        <f>'SCC X Ano = FNC'!C57+'SCC X Ano = Mecenato'!C57</f>
        <v>101856750.56670447</v>
      </c>
      <c r="D57" s="70">
        <f>'SCC X Ano = FNC'!D57+'SCC X Ano = Mecenato'!D57</f>
        <v>59544439.219038561</v>
      </c>
      <c r="E57" s="70">
        <f>'SCC X Ano = FNC'!E57+'SCC X Ano = Mecenato'!E57</f>
        <v>0</v>
      </c>
      <c r="F57" s="70">
        <f>'SCC X Ano = FNC'!F57+'SCC X Ano = Mecenato'!F57</f>
        <v>32230203.681149315</v>
      </c>
      <c r="G57" s="70">
        <f>'SCC X Ano = FNC'!G57+'SCC X Ano = Mecenato'!G57</f>
        <v>19749973.777031101</v>
      </c>
      <c r="H57" s="70">
        <f>'SCC X Ano = FNC'!H57+'SCC X Ano = Mecenato'!H57</f>
        <v>0</v>
      </c>
      <c r="I57" s="70">
        <f>'SCC X Ano = FNC'!I57+'SCC X Ano = Mecenato'!I57</f>
        <v>101467766.98702364</v>
      </c>
      <c r="J57" s="70">
        <f>'SCC X Ano = FNC'!J57+'SCC X Ano = Mecenato'!J57</f>
        <v>34028659.606312573</v>
      </c>
      <c r="K57" s="70">
        <f>'SCC X Ano = FNC'!K57+'SCC X Ano = Mecenato'!K57</f>
        <v>0</v>
      </c>
      <c r="L57" s="70">
        <f>'SCC X Ano = FNC'!L57+'SCC X Ano = Mecenato'!L57</f>
        <v>404860113.87133759</v>
      </c>
      <c r="N57" s="69" t="s">
        <v>31</v>
      </c>
      <c r="O57" s="5">
        <f>B57/Formato_Análises_Total!$N$31</f>
        <v>2.7439812820952952E-2</v>
      </c>
      <c r="P57" s="5">
        <f>C57/Formato_Análises_Total!$N$31</f>
        <v>4.9925229400987918E-2</v>
      </c>
      <c r="Q57" s="5">
        <f>D57/Formato_Análises_Total!$N$31</f>
        <v>2.9185790544308199E-2</v>
      </c>
      <c r="R57" s="5">
        <f>E57/Formato_Análises_Total!$N$31</f>
        <v>0</v>
      </c>
      <c r="S57" s="5">
        <f>F57/Formato_Análises_Total!$N$31</f>
        <v>1.5797679618379037E-2</v>
      </c>
      <c r="T57" s="5">
        <f>G57/Formato_Análises_Total!$N$31</f>
        <v>9.6804773959094873E-3</v>
      </c>
      <c r="U57" s="5">
        <f>H57/Formato_Análises_Total!$N$31</f>
        <v>0</v>
      </c>
      <c r="V57" s="5">
        <f>I57/Formato_Análises_Total!$N$31</f>
        <v>4.9734568552877854E-2</v>
      </c>
      <c r="W57" s="5">
        <f>J57/Formato_Análises_Total!$N$31</f>
        <v>1.6679195316963401E-2</v>
      </c>
      <c r="X57" s="5">
        <f>K57/Formato_Análises_Total!$N$31</f>
        <v>0</v>
      </c>
    </row>
    <row r="58" spans="1:24" x14ac:dyDescent="0.25">
      <c r="A58" s="69" t="s">
        <v>32</v>
      </c>
      <c r="B58" s="70">
        <f>'SCC X Ano = FNC'!B58+'SCC X Ano = Mecenato'!B58</f>
        <v>26894107.676452924</v>
      </c>
      <c r="C58" s="70">
        <f>'SCC X Ano = FNC'!C58+'SCC X Ano = Mecenato'!C58</f>
        <v>340097974.19539189</v>
      </c>
      <c r="D58" s="70">
        <f>'SCC X Ano = FNC'!D58+'SCC X Ano = Mecenato'!D58</f>
        <v>288605640.32652414</v>
      </c>
      <c r="E58" s="70">
        <f>'SCC X Ano = FNC'!E58+'SCC X Ano = Mecenato'!E58</f>
        <v>0</v>
      </c>
      <c r="F58" s="70">
        <f>'SCC X Ano = FNC'!F58+'SCC X Ano = Mecenato'!F58</f>
        <v>77627895.648704037</v>
      </c>
      <c r="G58" s="70">
        <f>'SCC X Ano = FNC'!G58+'SCC X Ano = Mecenato'!G58</f>
        <v>38986811.352305509</v>
      </c>
      <c r="H58" s="70">
        <f>'SCC X Ano = FNC'!H58+'SCC X Ano = Mecenato'!H58</f>
        <v>0</v>
      </c>
      <c r="I58" s="70">
        <f>'SCC X Ano = FNC'!I58+'SCC X Ano = Mecenato'!I58</f>
        <v>161406971.53699258</v>
      </c>
      <c r="J58" s="70">
        <f>'SCC X Ano = FNC'!J58+'SCC X Ano = Mecenato'!J58</f>
        <v>58692062.110755183</v>
      </c>
      <c r="K58" s="70">
        <f>'SCC X Ano = FNC'!K58+'SCC X Ano = Mecenato'!K58</f>
        <v>0</v>
      </c>
      <c r="L58" s="70">
        <f>'SCC X Ano = FNC'!L58+'SCC X Ano = Mecenato'!L58</f>
        <v>992311462.84712636</v>
      </c>
      <c r="N58" s="69" t="s">
        <v>32</v>
      </c>
      <c r="O58" s="5">
        <f>B58/Formato_Análises_Total!$N$31</f>
        <v>1.318218466435832E-2</v>
      </c>
      <c r="P58" s="5">
        <f>C58/Formato_Análises_Total!$N$31</f>
        <v>0.16669949989614688</v>
      </c>
      <c r="Q58" s="5">
        <f>D58/Formato_Análises_Total!$N$31</f>
        <v>0.1414604601025897</v>
      </c>
      <c r="R58" s="5">
        <f>E58/Formato_Análises_Total!$N$31</f>
        <v>0</v>
      </c>
      <c r="S58" s="5">
        <f>F58/Formato_Análises_Total!$N$31</f>
        <v>3.8049422120917102E-2</v>
      </c>
      <c r="T58" s="5">
        <f>G58/Formato_Análises_Total!$N$31</f>
        <v>1.9109440361561578E-2</v>
      </c>
      <c r="U58" s="5">
        <f>H58/Formato_Análises_Total!$N$31</f>
        <v>0</v>
      </c>
      <c r="V58" s="5">
        <f>I58/Formato_Análises_Total!$N$31</f>
        <v>7.9113853878794549E-2</v>
      </c>
      <c r="W58" s="5">
        <f>J58/Formato_Análises_Total!$N$31</f>
        <v>2.8767996707076665E-2</v>
      </c>
      <c r="X58" s="5">
        <f>K58/Formato_Análises_Total!$N$31</f>
        <v>0</v>
      </c>
    </row>
    <row r="59" spans="1:24" x14ac:dyDescent="0.25">
      <c r="A59" s="69" t="s">
        <v>33</v>
      </c>
      <c r="B59" s="70">
        <f>'SCC X Ano = FNC'!B59+'SCC X Ano = Mecenato'!B59</f>
        <v>5621905.9328428609</v>
      </c>
      <c r="C59" s="70">
        <f>'SCC X Ano = FNC'!C59+'SCC X Ano = Mecenato'!C59</f>
        <v>38398598.549732268</v>
      </c>
      <c r="D59" s="70">
        <f>'SCC X Ano = FNC'!D59+'SCC X Ano = Mecenato'!D59</f>
        <v>2535108.8518784177</v>
      </c>
      <c r="E59" s="70">
        <f>'SCC X Ano = FNC'!E59+'SCC X Ano = Mecenato'!E59</f>
        <v>0</v>
      </c>
      <c r="F59" s="70">
        <f>'SCC X Ano = FNC'!F59+'SCC X Ano = Mecenato'!F59</f>
        <v>5904609.027947912</v>
      </c>
      <c r="G59" s="70">
        <f>'SCC X Ano = FNC'!G59+'SCC X Ano = Mecenato'!G59</f>
        <v>8974069.913580332</v>
      </c>
      <c r="H59" s="70">
        <f>'SCC X Ano = FNC'!H59+'SCC X Ano = Mecenato'!H59</f>
        <v>0</v>
      </c>
      <c r="I59" s="70">
        <f>'SCC X Ano = FNC'!I59+'SCC X Ano = Mecenato'!I59</f>
        <v>5351406.6666386891</v>
      </c>
      <c r="J59" s="70">
        <f>'SCC X Ano = FNC'!J59+'SCC X Ano = Mecenato'!J59</f>
        <v>1300772.8557213272</v>
      </c>
      <c r="K59" s="70">
        <f>'SCC X Ano = FNC'!K59+'SCC X Ano = Mecenato'!K59</f>
        <v>0</v>
      </c>
      <c r="L59" s="70">
        <f>'SCC X Ano = FNC'!L59+'SCC X Ano = Mecenato'!L59</f>
        <v>68086471.798341796</v>
      </c>
      <c r="N59" s="69" t="s">
        <v>33</v>
      </c>
      <c r="O59" s="5">
        <f>B59/Formato_Análises_Total!$N$31</f>
        <v>2.7555850918702237E-3</v>
      </c>
      <c r="P59" s="5">
        <f>C59/Formato_Análises_Total!$N$31</f>
        <v>1.8821127029929864E-2</v>
      </c>
      <c r="Q59" s="5">
        <f>D59/Formato_Análises_Total!$N$31</f>
        <v>1.2425871656255025E-3</v>
      </c>
      <c r="R59" s="5">
        <f>E59/Formato_Análises_Total!$N$31</f>
        <v>0</v>
      </c>
      <c r="S59" s="5">
        <f>F59/Formato_Análises_Total!$N$31</f>
        <v>2.8941524111393176E-3</v>
      </c>
      <c r="T59" s="5">
        <f>G59/Formato_Análises_Total!$N$31</f>
        <v>4.3986529768843558E-3</v>
      </c>
      <c r="U59" s="5">
        <f>H59/Formato_Análises_Total!$N$31</f>
        <v>0</v>
      </c>
      <c r="V59" s="5">
        <f>I59/Formato_Análises_Total!$N$31</f>
        <v>2.6229994964835131E-3</v>
      </c>
      <c r="W59" s="5">
        <f>J59/Formato_Análises_Total!$N$31</f>
        <v>6.3757564284299718E-4</v>
      </c>
      <c r="X59" s="5">
        <f>K59/Formato_Análises_Total!$N$31</f>
        <v>0</v>
      </c>
    </row>
    <row r="60" spans="1:24" x14ac:dyDescent="0.25">
      <c r="A60" s="69" t="s">
        <v>34</v>
      </c>
      <c r="B60" s="70">
        <f>'SCC X Ano = FNC'!B60+'SCC X Ano = Mecenato'!B60</f>
        <v>2028643.5028311079</v>
      </c>
      <c r="C60" s="70">
        <f>'SCC X Ano = FNC'!C60+'SCC X Ano = Mecenato'!C60</f>
        <v>13544336.051789854</v>
      </c>
      <c r="D60" s="70">
        <f>'SCC X Ano = FNC'!D60+'SCC X Ano = Mecenato'!D60</f>
        <v>1977147.3717010845</v>
      </c>
      <c r="E60" s="70">
        <f>'SCC X Ano = FNC'!E60+'SCC X Ano = Mecenato'!E60</f>
        <v>0</v>
      </c>
      <c r="F60" s="70">
        <f>'SCC X Ano = FNC'!F60+'SCC X Ano = Mecenato'!F60</f>
        <v>3846142.9394603949</v>
      </c>
      <c r="G60" s="70">
        <f>'SCC X Ano = FNC'!G60+'SCC X Ano = Mecenato'!G60</f>
        <v>178449.11264285169</v>
      </c>
      <c r="H60" s="70">
        <f>'SCC X Ano = FNC'!H60+'SCC X Ano = Mecenato'!H60</f>
        <v>0</v>
      </c>
      <c r="I60" s="70">
        <f>'SCC X Ano = FNC'!I60+'SCC X Ano = Mecenato'!I60</f>
        <v>4422445.7253479278</v>
      </c>
      <c r="J60" s="70">
        <f>'SCC X Ano = FNC'!J60+'SCC X Ano = Mecenato'!J60</f>
        <v>2765039.5817901311</v>
      </c>
      <c r="K60" s="70">
        <f>'SCC X Ano = FNC'!K60+'SCC X Ano = Mecenato'!K60</f>
        <v>0</v>
      </c>
      <c r="L60" s="70">
        <f>'SCC X Ano = FNC'!L60+'SCC X Ano = Mecenato'!L60</f>
        <v>28762204.285563353</v>
      </c>
      <c r="N60" s="69" t="s">
        <v>34</v>
      </c>
      <c r="O60" s="5">
        <f>B60/Formato_Análises_Total!$N$31</f>
        <v>9.9434246319628715E-4</v>
      </c>
      <c r="P60" s="5">
        <f>C60/Formato_Análises_Total!$N$31</f>
        <v>6.6387753458406612E-3</v>
      </c>
      <c r="Q60" s="5">
        <f>D60/Formato_Análises_Total!$N$31</f>
        <v>9.6910156216983932E-4</v>
      </c>
      <c r="R60" s="5">
        <f>E60/Formato_Análises_Total!$N$31</f>
        <v>0</v>
      </c>
      <c r="S60" s="5">
        <f>F60/Formato_Análises_Total!$N$31</f>
        <v>1.8851923656822277E-3</v>
      </c>
      <c r="T60" s="5">
        <f>G60/Formato_Análises_Total!$N$31</f>
        <v>8.746708328637146E-5</v>
      </c>
      <c r="U60" s="5">
        <f>H60/Formato_Análises_Total!$N$31</f>
        <v>0</v>
      </c>
      <c r="V60" s="5">
        <f>I60/Formato_Análises_Total!$N$31</f>
        <v>2.1676679859016371E-3</v>
      </c>
      <c r="W60" s="5">
        <f>J60/Formato_Análises_Total!$N$31</f>
        <v>1.3552880359488811E-3</v>
      </c>
      <c r="X60" s="5">
        <f>K60/Formato_Análises_Total!$N$31</f>
        <v>0</v>
      </c>
    </row>
    <row r="61" spans="1:24" x14ac:dyDescent="0.25">
      <c r="A61" s="69" t="s">
        <v>35</v>
      </c>
      <c r="B61" s="70">
        <f>'SCC X Ano = FNC'!B61+'SCC X Ano = Mecenato'!B61</f>
        <v>18149555.493557036</v>
      </c>
      <c r="C61" s="70">
        <f>'SCC X Ano = FNC'!C61+'SCC X Ano = Mecenato'!C61</f>
        <v>31644081.28246709</v>
      </c>
      <c r="D61" s="70">
        <f>'SCC X Ano = FNC'!D61+'SCC X Ano = Mecenato'!D61</f>
        <v>6050527.9380506473</v>
      </c>
      <c r="E61" s="70">
        <f>'SCC X Ano = FNC'!E61+'SCC X Ano = Mecenato'!E61</f>
        <v>0</v>
      </c>
      <c r="F61" s="70">
        <f>'SCC X Ano = FNC'!F61+'SCC X Ano = Mecenato'!F61</f>
        <v>8203477.0363351852</v>
      </c>
      <c r="G61" s="70">
        <f>'SCC X Ano = FNC'!G61+'SCC X Ano = Mecenato'!G61</f>
        <v>15644957.276127912</v>
      </c>
      <c r="H61" s="70">
        <f>'SCC X Ano = FNC'!H61+'SCC X Ano = Mecenato'!H61</f>
        <v>0</v>
      </c>
      <c r="I61" s="70">
        <f>'SCC X Ano = FNC'!I61+'SCC X Ano = Mecenato'!I61</f>
        <v>21587827.136443645</v>
      </c>
      <c r="J61" s="70">
        <f>'SCC X Ano = FNC'!J61+'SCC X Ano = Mecenato'!J61</f>
        <v>9620050.6367916837</v>
      </c>
      <c r="K61" s="70">
        <f>'SCC X Ano = FNC'!K61+'SCC X Ano = Mecenato'!K61</f>
        <v>0</v>
      </c>
      <c r="L61" s="70">
        <f>'SCC X Ano = FNC'!L61+'SCC X Ano = Mecenato'!L61</f>
        <v>110900476.79977319</v>
      </c>
      <c r="N61" s="69" t="s">
        <v>35</v>
      </c>
      <c r="O61" s="5">
        <f>B61/Formato_Análises_Total!$N$31</f>
        <v>8.8960301256458263E-3</v>
      </c>
      <c r="P61" s="5">
        <f>C61/Formato_Análises_Total!$N$31</f>
        <v>1.5510390901151564E-2</v>
      </c>
      <c r="Q61" s="5">
        <f>D61/Formato_Análises_Total!$N$31</f>
        <v>2.9656747699450827E-3</v>
      </c>
      <c r="R61" s="5">
        <f>E61/Formato_Análises_Total!$N$31</f>
        <v>0</v>
      </c>
      <c r="S61" s="5">
        <f>F61/Formato_Análises_Total!$N$31</f>
        <v>4.0209457954046507E-3</v>
      </c>
      <c r="T61" s="5">
        <f>G61/Formato_Análises_Total!$N$31</f>
        <v>7.6683977903636803E-3</v>
      </c>
      <c r="U61" s="5">
        <f>H61/Formato_Análises_Total!$N$31</f>
        <v>0</v>
      </c>
      <c r="V61" s="5">
        <f>I61/Formato_Análises_Total!$N$31</f>
        <v>1.05813038022453E-2</v>
      </c>
      <c r="W61" s="5">
        <f>J61/Formato_Análises_Total!$N$31</f>
        <v>4.7152813359818933E-3</v>
      </c>
      <c r="X61" s="5">
        <f>K61/Formato_Análises_Total!$N$31</f>
        <v>0</v>
      </c>
    </row>
    <row r="62" spans="1:24" x14ac:dyDescent="0.25">
      <c r="A62" s="69" t="s">
        <v>36</v>
      </c>
      <c r="B62" s="70">
        <f>'SCC X Ano = FNC'!B62+'SCC X Ano = Mecenato'!B62</f>
        <v>90342.24259694558</v>
      </c>
      <c r="C62" s="70">
        <f>'SCC X Ano = FNC'!C62+'SCC X Ano = Mecenato'!C62</f>
        <v>472295.31812808086</v>
      </c>
      <c r="D62" s="70">
        <f>'SCC X Ano = FNC'!D62+'SCC X Ano = Mecenato'!D62</f>
        <v>369270.69709560776</v>
      </c>
      <c r="E62" s="70">
        <f>'SCC X Ano = FNC'!E62+'SCC X Ano = Mecenato'!E62</f>
        <v>0</v>
      </c>
      <c r="F62" s="70">
        <f>'SCC X Ano = FNC'!F62+'SCC X Ano = Mecenato'!F62</f>
        <v>0</v>
      </c>
      <c r="G62" s="70">
        <f>'SCC X Ano = FNC'!G62+'SCC X Ano = Mecenato'!G62</f>
        <v>0</v>
      </c>
      <c r="H62" s="70">
        <f>'SCC X Ano = FNC'!H62+'SCC X Ano = Mecenato'!H62</f>
        <v>0</v>
      </c>
      <c r="I62" s="70">
        <f>'SCC X Ano = FNC'!I62+'SCC X Ano = Mecenato'!I62</f>
        <v>1533330.6284936015</v>
      </c>
      <c r="J62" s="70">
        <f>'SCC X Ano = FNC'!J62+'SCC X Ano = Mecenato'!J62</f>
        <v>0</v>
      </c>
      <c r="K62" s="70">
        <f>'SCC X Ano = FNC'!K62+'SCC X Ano = Mecenato'!K62</f>
        <v>0</v>
      </c>
      <c r="L62" s="70">
        <f>'SCC X Ano = FNC'!L62+'SCC X Ano = Mecenato'!L62</f>
        <v>2465238.8863142356</v>
      </c>
      <c r="N62" s="69" t="s">
        <v>36</v>
      </c>
      <c r="O62" s="5">
        <f>B62/Formato_Análises_Total!$N$31</f>
        <v>4.4281377141502712E-5</v>
      </c>
      <c r="P62" s="5">
        <f>C62/Formato_Análises_Total!$N$31</f>
        <v>2.314962137645965E-4</v>
      </c>
      <c r="Q62" s="5">
        <f>D62/Formato_Análises_Total!$N$31</f>
        <v>1.8099855101393135E-4</v>
      </c>
      <c r="R62" s="5">
        <f>E62/Formato_Análises_Total!$N$31</f>
        <v>0</v>
      </c>
      <c r="S62" s="5">
        <f>F62/Formato_Análises_Total!$N$31</f>
        <v>0</v>
      </c>
      <c r="T62" s="5">
        <f>G62/Formato_Análises_Total!$N$31</f>
        <v>0</v>
      </c>
      <c r="U62" s="5">
        <f>H62/Formato_Análises_Total!$N$31</f>
        <v>0</v>
      </c>
      <c r="V62" s="5">
        <f>I62/Formato_Análises_Total!$N$31</f>
        <v>7.5156416191552605E-4</v>
      </c>
      <c r="W62" s="5">
        <f>J62/Formato_Análises_Total!$N$31</f>
        <v>0</v>
      </c>
      <c r="X62" s="5">
        <f>K62/Formato_Análises_Total!$N$31</f>
        <v>0</v>
      </c>
    </row>
    <row r="63" spans="1:24" x14ac:dyDescent="0.25">
      <c r="A63" s="69" t="s">
        <v>37</v>
      </c>
      <c r="B63" s="70">
        <f>'SCC X Ano = FNC'!B63+'SCC X Ano = Mecenato'!B63</f>
        <v>0</v>
      </c>
      <c r="C63" s="70">
        <f>'SCC X Ano = FNC'!C63+'SCC X Ano = Mecenato'!C63</f>
        <v>884131.90694122761</v>
      </c>
      <c r="D63" s="70">
        <f>'SCC X Ano = FNC'!D63+'SCC X Ano = Mecenato'!D63</f>
        <v>543844.91472107184</v>
      </c>
      <c r="E63" s="70">
        <f>'SCC X Ano = FNC'!E63+'SCC X Ano = Mecenato'!E63</f>
        <v>0</v>
      </c>
      <c r="F63" s="70">
        <f>'SCC X Ano = FNC'!F63+'SCC X Ano = Mecenato'!F63</f>
        <v>0</v>
      </c>
      <c r="G63" s="70">
        <f>'SCC X Ano = FNC'!G63+'SCC X Ano = Mecenato'!G63</f>
        <v>0</v>
      </c>
      <c r="H63" s="70">
        <f>'SCC X Ano = FNC'!H63+'SCC X Ano = Mecenato'!H63</f>
        <v>0</v>
      </c>
      <c r="I63" s="70">
        <f>'SCC X Ano = FNC'!I63+'SCC X Ano = Mecenato'!I63</f>
        <v>1366410.3482366928</v>
      </c>
      <c r="J63" s="70">
        <f>'SCC X Ano = FNC'!J63+'SCC X Ano = Mecenato'!J63</f>
        <v>99075.899067912018</v>
      </c>
      <c r="K63" s="70">
        <f>'SCC X Ano = FNC'!K63+'SCC X Ano = Mecenato'!K63</f>
        <v>0</v>
      </c>
      <c r="L63" s="70">
        <f>'SCC X Ano = FNC'!L63+'SCC X Ano = Mecenato'!L63</f>
        <v>2893463.0689669047</v>
      </c>
      <c r="N63" s="69" t="s">
        <v>37</v>
      </c>
      <c r="O63" s="5">
        <f>B63/Formato_Análises_Total!$N$31</f>
        <v>0</v>
      </c>
      <c r="P63" s="5">
        <f>C63/Formato_Análises_Total!$N$31</f>
        <v>4.3335849640978622E-4</v>
      </c>
      <c r="Q63" s="5">
        <f>D63/Formato_Análises_Total!$N$31</f>
        <v>2.6656634906322731E-4</v>
      </c>
      <c r="R63" s="5">
        <f>E63/Formato_Análises_Total!$N$31</f>
        <v>0</v>
      </c>
      <c r="S63" s="5">
        <f>F63/Formato_Análises_Total!$N$31</f>
        <v>0</v>
      </c>
      <c r="T63" s="5">
        <f>G63/Formato_Análises_Total!$N$31</f>
        <v>0</v>
      </c>
      <c r="U63" s="5">
        <f>H63/Formato_Análises_Total!$N$31</f>
        <v>0</v>
      </c>
      <c r="V63" s="5">
        <f>I63/Formato_Análises_Total!$N$31</f>
        <v>6.6974795202135861E-4</v>
      </c>
      <c r="W63" s="5">
        <f>J63/Formato_Análises_Total!$N$31</f>
        <v>4.8562191131704295E-5</v>
      </c>
      <c r="X63" s="5">
        <f>K63/Formato_Análises_Total!$N$31</f>
        <v>0</v>
      </c>
    </row>
    <row r="64" spans="1:24" x14ac:dyDescent="0.25">
      <c r="A64" s="69" t="s">
        <v>38</v>
      </c>
      <c r="B64" s="70">
        <f>'SCC X Ano = FNC'!B64+'SCC X Ano = Mecenato'!B64</f>
        <v>0</v>
      </c>
      <c r="C64" s="70">
        <f>'SCC X Ano = FNC'!C64+'SCC X Ano = Mecenato'!C64</f>
        <v>9310886.4614481162</v>
      </c>
      <c r="D64" s="70">
        <f>'SCC X Ano = FNC'!D64+'SCC X Ano = Mecenato'!D64</f>
        <v>977221.33113942598</v>
      </c>
      <c r="E64" s="70">
        <f>'SCC X Ano = FNC'!E64+'SCC X Ano = Mecenato'!E64</f>
        <v>0</v>
      </c>
      <c r="F64" s="70">
        <f>'SCC X Ano = FNC'!F64+'SCC X Ano = Mecenato'!F64</f>
        <v>595430.55932502786</v>
      </c>
      <c r="G64" s="70">
        <f>'SCC X Ano = FNC'!G64+'SCC X Ano = Mecenato'!G64</f>
        <v>702741.59602379636</v>
      </c>
      <c r="H64" s="70">
        <f>'SCC X Ano = FNC'!H64+'SCC X Ano = Mecenato'!H64</f>
        <v>0</v>
      </c>
      <c r="I64" s="70">
        <f>'SCC X Ano = FNC'!I64+'SCC X Ano = Mecenato'!I64</f>
        <v>2251262.8666850789</v>
      </c>
      <c r="J64" s="70">
        <f>'SCC X Ano = FNC'!J64+'SCC X Ano = Mecenato'!J64</f>
        <v>632997.83647013677</v>
      </c>
      <c r="K64" s="70">
        <f>'SCC X Ano = FNC'!K64+'SCC X Ano = Mecenato'!K64</f>
        <v>0</v>
      </c>
      <c r="L64" s="70">
        <f>'SCC X Ano = FNC'!L64+'SCC X Ano = Mecenato'!L64</f>
        <v>14470540.651091581</v>
      </c>
      <c r="N64" s="69" t="s">
        <v>38</v>
      </c>
      <c r="O64" s="5">
        <f>B64/Formato_Análises_Total!$N$31</f>
        <v>0</v>
      </c>
      <c r="P64" s="5">
        <f>C64/Formato_Análises_Total!$N$31</f>
        <v>4.5637440810555579E-3</v>
      </c>
      <c r="Q64" s="5">
        <f>D64/Formato_Análises_Total!$N$31</f>
        <v>4.7898640847298665E-4</v>
      </c>
      <c r="R64" s="5">
        <f>E64/Formato_Análises_Total!$N$31</f>
        <v>0</v>
      </c>
      <c r="S64" s="5">
        <f>F64/Formato_Análises_Total!$N$31</f>
        <v>2.9185112524469144E-4</v>
      </c>
      <c r="T64" s="5">
        <f>G64/Formato_Análises_Total!$N$31</f>
        <v>3.4444978065668874E-4</v>
      </c>
      <c r="U64" s="5">
        <f>H64/Formato_Análises_Total!$N$31</f>
        <v>0</v>
      </c>
      <c r="V64" s="5">
        <f>I64/Formato_Análises_Total!$N$31</f>
        <v>1.1034596571738518E-3</v>
      </c>
      <c r="W64" s="5">
        <f>J64/Formato_Análises_Total!$N$31</f>
        <v>3.1026477892012239E-4</v>
      </c>
      <c r="X64" s="5">
        <f>K64/Formato_Análises_Total!$N$31</f>
        <v>0</v>
      </c>
    </row>
    <row r="65" spans="1:24" x14ac:dyDescent="0.25">
      <c r="A65" s="69" t="s">
        <v>39</v>
      </c>
      <c r="B65" s="70">
        <f>'SCC X Ano = FNC'!B65+'SCC X Ano = Mecenato'!B65</f>
        <v>1278786.208533216</v>
      </c>
      <c r="C65" s="70">
        <f>'SCC X Ano = FNC'!C65+'SCC X Ano = Mecenato'!C65</f>
        <v>25160355.088193066</v>
      </c>
      <c r="D65" s="70">
        <f>'SCC X Ano = FNC'!D65+'SCC X Ano = Mecenato'!D65</f>
        <v>7224357.4994966909</v>
      </c>
      <c r="E65" s="70">
        <f>'SCC X Ano = FNC'!E65+'SCC X Ano = Mecenato'!E65</f>
        <v>0</v>
      </c>
      <c r="F65" s="70">
        <f>'SCC X Ano = FNC'!F65+'SCC X Ano = Mecenato'!F65</f>
        <v>1345608.6201516837</v>
      </c>
      <c r="G65" s="70">
        <f>'SCC X Ano = FNC'!G65+'SCC X Ano = Mecenato'!G65</f>
        <v>2261993.759615052</v>
      </c>
      <c r="H65" s="70">
        <f>'SCC X Ano = FNC'!H65+'SCC X Ano = Mecenato'!H65</f>
        <v>0</v>
      </c>
      <c r="I65" s="70">
        <f>'SCC X Ano = FNC'!I65+'SCC X Ano = Mecenato'!I65</f>
        <v>14623983.621599186</v>
      </c>
      <c r="J65" s="70">
        <f>'SCC X Ano = FNC'!J65+'SCC X Ano = Mecenato'!J65</f>
        <v>394309.84381912707</v>
      </c>
      <c r="K65" s="70">
        <f>'SCC X Ano = FNC'!K65+'SCC X Ano = Mecenato'!K65</f>
        <v>0</v>
      </c>
      <c r="L65" s="70">
        <f>'SCC X Ano = FNC'!L65+'SCC X Ano = Mecenato'!L65</f>
        <v>52289394.641408026</v>
      </c>
      <c r="N65" s="69" t="s">
        <v>39</v>
      </c>
      <c r="O65" s="5">
        <f>B65/Formato_Análises_Total!$N$31</f>
        <v>6.267988568320771E-4</v>
      </c>
      <c r="P65" s="5">
        <f>C65/Formato_Análises_Total!$N$31</f>
        <v>1.2332383397266609E-2</v>
      </c>
      <c r="Q65" s="5">
        <f>D65/Formato_Análises_Total!$N$31</f>
        <v>3.5410289787412498E-3</v>
      </c>
      <c r="R65" s="5">
        <f>E65/Formato_Análises_Total!$N$31</f>
        <v>0</v>
      </c>
      <c r="S65" s="5">
        <f>F65/Formato_Análises_Total!$N$31</f>
        <v>6.5955195577365843E-4</v>
      </c>
      <c r="T65" s="5">
        <f>G65/Formato_Análises_Total!$N$31</f>
        <v>1.1087194194205916E-3</v>
      </c>
      <c r="U65" s="5">
        <f>H65/Formato_Análises_Total!$N$31</f>
        <v>0</v>
      </c>
      <c r="V65" s="5">
        <f>I65/Formato_Análises_Total!$N$31</f>
        <v>7.167966119108562E-3</v>
      </c>
      <c r="W65" s="5">
        <f>J65/Formato_Análises_Total!$N$31</f>
        <v>1.9327152396095301E-4</v>
      </c>
      <c r="X65" s="5">
        <f>K65/Formato_Análises_Total!$N$31</f>
        <v>0</v>
      </c>
    </row>
    <row r="66" spans="1:24" x14ac:dyDescent="0.25">
      <c r="A66" s="69" t="s">
        <v>40</v>
      </c>
      <c r="B66" s="70">
        <f>'SCC X Ano = FNC'!B66+'SCC X Ano = Mecenato'!B66</f>
        <v>137452385.51223239</v>
      </c>
      <c r="C66" s="70">
        <f>'SCC X Ano = FNC'!C66+'SCC X Ano = Mecenato'!C66</f>
        <v>711814250.05278468</v>
      </c>
      <c r="D66" s="70">
        <f>'SCC X Ano = FNC'!D66+'SCC X Ano = Mecenato'!D66</f>
        <v>421119076.79783332</v>
      </c>
      <c r="E66" s="70">
        <f>'SCC X Ano = FNC'!E66+'SCC X Ano = Mecenato'!E66</f>
        <v>0</v>
      </c>
      <c r="F66" s="70">
        <f>'SCC X Ano = FNC'!F66+'SCC X Ano = Mecenato'!F66</f>
        <v>149529105.4160898</v>
      </c>
      <c r="G66" s="70">
        <f>'SCC X Ano = FNC'!G66+'SCC X Ano = Mecenato'!G66</f>
        <v>91605403.988122523</v>
      </c>
      <c r="H66" s="70">
        <f>'SCC X Ano = FNC'!H66+'SCC X Ano = Mecenato'!H66</f>
        <v>0</v>
      </c>
      <c r="I66" s="70">
        <f>'SCC X Ano = FNC'!I66+'SCC X Ano = Mecenato'!I66</f>
        <v>372519369.12258017</v>
      </c>
      <c r="J66" s="70">
        <f>'SCC X Ano = FNC'!J66+'SCC X Ano = Mecenato'!J66</f>
        <v>156146338.92581308</v>
      </c>
      <c r="K66" s="70">
        <f>'SCC X Ano = FNC'!K66+'SCC X Ano = Mecenato'!K66</f>
        <v>0</v>
      </c>
      <c r="L66" s="70">
        <f>'SCC X Ano = FNC'!L66+'SCC X Ano = Mecenato'!L66</f>
        <v>2040185929.8154562</v>
      </c>
      <c r="N66" s="69" t="s">
        <v>40</v>
      </c>
      <c r="O66" s="5">
        <f>B66/Formato_Análises_Total!$N$31</f>
        <v>6.7372479882098588E-2</v>
      </c>
      <c r="P66" s="5">
        <f>C66/Formato_Análises_Total!$N$31</f>
        <v>0.34889675477625293</v>
      </c>
      <c r="Q66" s="5">
        <f>D66/Formato_Análises_Total!$N$31</f>
        <v>0.20641210717296019</v>
      </c>
      <c r="R66" s="5">
        <f>E66/Formato_Análises_Total!$N$31</f>
        <v>0</v>
      </c>
      <c r="S66" s="5">
        <f>F66/Formato_Análises_Total!$N$31</f>
        <v>7.3291901111000896E-2</v>
      </c>
      <c r="T66" s="5">
        <f>G66/Formato_Análises_Total!$N$31</f>
        <v>4.4900517472154435E-2</v>
      </c>
      <c r="U66" s="5">
        <f>H66/Formato_Análises_Total!$N$31</f>
        <v>0</v>
      </c>
      <c r="V66" s="5">
        <f>I66/Formato_Análises_Total!$N$31</f>
        <v>0.18259089217239932</v>
      </c>
      <c r="W66" s="5">
        <f>J66/Formato_Análises_Total!$N$31</f>
        <v>7.6535347413133684E-2</v>
      </c>
      <c r="X66" s="5">
        <f>K66/Formato_Análises_Total!$N$31</f>
        <v>0</v>
      </c>
    </row>
    <row r="67" spans="1:24" x14ac:dyDescent="0.25">
      <c r="A67" s="69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24" x14ac:dyDescent="0.25">
      <c r="A68" s="69"/>
      <c r="B68" s="73"/>
      <c r="C68" s="73"/>
      <c r="D68" s="73"/>
      <c r="E68" s="73"/>
      <c r="F68" s="73"/>
      <c r="G68" s="73"/>
      <c r="H68" s="73"/>
      <c r="I68" s="73"/>
      <c r="J68" s="73"/>
      <c r="K68" s="73"/>
      <c r="L68" s="73"/>
    </row>
    <row r="69" spans="1:24" x14ac:dyDescent="0.25">
      <c r="A69" s="69"/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73"/>
    </row>
    <row r="70" spans="1:24" x14ac:dyDescent="0.25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</row>
    <row r="71" spans="1:24" x14ac:dyDescent="0.25">
      <c r="A71" s="69"/>
      <c r="B71" s="18">
        <v>2009</v>
      </c>
      <c r="C71" s="18">
        <v>2009</v>
      </c>
      <c r="D71" s="18">
        <v>2009</v>
      </c>
      <c r="E71" s="18">
        <v>2009</v>
      </c>
      <c r="F71" s="18">
        <v>2009</v>
      </c>
      <c r="G71" s="18">
        <v>2009</v>
      </c>
      <c r="H71" s="18">
        <v>2009</v>
      </c>
      <c r="I71" s="18">
        <v>2009</v>
      </c>
      <c r="J71" s="18">
        <v>2009</v>
      </c>
      <c r="K71" s="18">
        <v>2009</v>
      </c>
      <c r="O71" s="18">
        <v>2009</v>
      </c>
      <c r="P71" s="18">
        <v>2009</v>
      </c>
      <c r="Q71" s="18">
        <v>2009</v>
      </c>
      <c r="R71" s="18">
        <v>2009</v>
      </c>
      <c r="S71" s="18">
        <v>2009</v>
      </c>
      <c r="T71" s="18">
        <v>2009</v>
      </c>
      <c r="U71" s="18">
        <v>2009</v>
      </c>
      <c r="V71" s="18">
        <v>2009</v>
      </c>
      <c r="W71" s="18">
        <v>2009</v>
      </c>
      <c r="X71" s="18">
        <v>2009</v>
      </c>
    </row>
    <row r="72" spans="1:24" x14ac:dyDescent="0.25">
      <c r="A72" s="69"/>
      <c r="B72" s="69" t="s">
        <v>2</v>
      </c>
      <c r="C72" s="69" t="s">
        <v>3</v>
      </c>
      <c r="D72" s="69" t="s">
        <v>4</v>
      </c>
      <c r="E72" s="69" t="s">
        <v>5</v>
      </c>
      <c r="F72" s="69" t="s">
        <v>6</v>
      </c>
      <c r="G72" s="69" t="s">
        <v>7</v>
      </c>
      <c r="H72" s="69" t="s">
        <v>8</v>
      </c>
      <c r="I72" s="69" t="s">
        <v>9</v>
      </c>
      <c r="J72" s="69" t="s">
        <v>10</v>
      </c>
      <c r="K72" s="69" t="s">
        <v>11</v>
      </c>
      <c r="L72" s="69" t="s">
        <v>12</v>
      </c>
      <c r="O72" s="69" t="s">
        <v>2</v>
      </c>
      <c r="P72" s="69" t="s">
        <v>3</v>
      </c>
      <c r="Q72" s="69" t="s">
        <v>4</v>
      </c>
      <c r="R72" s="69" t="s">
        <v>5</v>
      </c>
      <c r="S72" s="69" t="s">
        <v>6</v>
      </c>
      <c r="T72" s="69" t="s">
        <v>7</v>
      </c>
      <c r="U72" s="69" t="s">
        <v>8</v>
      </c>
      <c r="V72" s="69" t="s">
        <v>9</v>
      </c>
      <c r="W72" s="69" t="s">
        <v>10</v>
      </c>
      <c r="X72" s="69" t="s">
        <v>11</v>
      </c>
    </row>
    <row r="73" spans="1:24" x14ac:dyDescent="0.25">
      <c r="A73" s="69" t="s">
        <v>13</v>
      </c>
      <c r="B73" s="70">
        <f>'SCC X Ano = FNC'!B73+'SCC X Ano = Mecenato'!B73</f>
        <v>0</v>
      </c>
      <c r="C73" s="70">
        <f>'SCC X Ano = FNC'!C73+'SCC X Ano = Mecenato'!C73</f>
        <v>1839342.3317530213</v>
      </c>
      <c r="D73" s="70">
        <f>'SCC X Ano = FNC'!D73+'SCC X Ano = Mecenato'!D73</f>
        <v>1060199.9224944408</v>
      </c>
      <c r="E73" s="70">
        <f>'SCC X Ano = FNC'!E73+'SCC X Ano = Mecenato'!E73</f>
        <v>0</v>
      </c>
      <c r="F73" s="70">
        <f>'SCC X Ano = FNC'!F73+'SCC X Ano = Mecenato'!F73</f>
        <v>19551.204769368931</v>
      </c>
      <c r="G73" s="70">
        <f>'SCC X Ano = FNC'!G73+'SCC X Ano = Mecenato'!G73</f>
        <v>0</v>
      </c>
      <c r="H73" s="70">
        <f>'SCC X Ano = FNC'!H73+'SCC X Ano = Mecenato'!H73</f>
        <v>0</v>
      </c>
      <c r="I73" s="70">
        <f>'SCC X Ano = FNC'!I73+'SCC X Ano = Mecenato'!I73</f>
        <v>0</v>
      </c>
      <c r="J73" s="70">
        <f>'SCC X Ano = FNC'!J73+'SCC X Ano = Mecenato'!J73</f>
        <v>0</v>
      </c>
      <c r="K73" s="70">
        <f>'SCC X Ano = FNC'!K73+'SCC X Ano = Mecenato'!K73</f>
        <v>0</v>
      </c>
      <c r="L73" s="70">
        <f>'SCC X Ano = FNC'!L73+'SCC X Ano = Mecenato'!L73</f>
        <v>2919093.4590168311</v>
      </c>
      <c r="N73" s="69" t="s">
        <v>13</v>
      </c>
      <c r="O73" s="5">
        <f>B73/Formato_Análises_Total!$O$31</f>
        <v>0</v>
      </c>
      <c r="P73" s="5">
        <f>C73/Formato_Análises_Total!$O$31</f>
        <v>1.0328838521079665E-3</v>
      </c>
      <c r="Q73" s="5">
        <f>D73/Formato_Análises_Total!$O$31</f>
        <v>5.9535593839508602E-4</v>
      </c>
      <c r="R73" s="5">
        <f>E73/Formato_Análises_Total!$O$31</f>
        <v>0</v>
      </c>
      <c r="S73" s="5">
        <f>F73/Formato_Análises_Total!$O$31</f>
        <v>1.0978991429121855E-5</v>
      </c>
      <c r="T73" s="5">
        <f>G73/Formato_Análises_Total!$O$31</f>
        <v>0</v>
      </c>
      <c r="U73" s="5">
        <f>H73/Formato_Análises_Total!$O$31</f>
        <v>0</v>
      </c>
      <c r="V73" s="5">
        <f>I73/Formato_Análises_Total!$O$31</f>
        <v>0</v>
      </c>
      <c r="W73" s="5">
        <f>J73/Formato_Análises_Total!$O$31</f>
        <v>0</v>
      </c>
      <c r="X73" s="5">
        <f>K73/Formato_Análises_Total!$O$31</f>
        <v>0</v>
      </c>
    </row>
    <row r="74" spans="1:24" x14ac:dyDescent="0.25">
      <c r="A74" s="69" t="s">
        <v>14</v>
      </c>
      <c r="B74" s="70">
        <f>'SCC X Ano = FNC'!B74+'SCC X Ano = Mecenato'!B74</f>
        <v>0</v>
      </c>
      <c r="C74" s="70">
        <f>'SCC X Ano = FNC'!C74+'SCC X Ano = Mecenato'!C74</f>
        <v>285121.73621996358</v>
      </c>
      <c r="D74" s="70">
        <f>'SCC X Ano = FNC'!D74+'SCC X Ano = Mecenato'!D74</f>
        <v>0</v>
      </c>
      <c r="E74" s="70">
        <f>'SCC X Ano = FNC'!E74+'SCC X Ano = Mecenato'!E74</f>
        <v>0</v>
      </c>
      <c r="F74" s="70">
        <f>'SCC X Ano = FNC'!F74+'SCC X Ano = Mecenato'!F74</f>
        <v>0</v>
      </c>
      <c r="G74" s="70">
        <f>'SCC X Ano = FNC'!G74+'SCC X Ano = Mecenato'!G74</f>
        <v>0</v>
      </c>
      <c r="H74" s="70">
        <f>'SCC X Ano = FNC'!H74+'SCC X Ano = Mecenato'!H74</f>
        <v>0</v>
      </c>
      <c r="I74" s="70">
        <f>'SCC X Ano = FNC'!I74+'SCC X Ano = Mecenato'!I74</f>
        <v>0</v>
      </c>
      <c r="J74" s="70">
        <f>'SCC X Ano = FNC'!J74+'SCC X Ano = Mecenato'!J74</f>
        <v>601558.70228970796</v>
      </c>
      <c r="K74" s="70">
        <f>'SCC X Ano = FNC'!K74+'SCC X Ano = Mecenato'!K74</f>
        <v>0</v>
      </c>
      <c r="L74" s="70">
        <f>'SCC X Ano = FNC'!L74+'SCC X Ano = Mecenato'!L74</f>
        <v>886680.4385096716</v>
      </c>
      <c r="N74" s="69" t="s">
        <v>14</v>
      </c>
      <c r="O74" s="5">
        <f>B74/Formato_Análises_Total!$O$31</f>
        <v>0</v>
      </c>
      <c r="P74" s="5">
        <f>C74/Formato_Análises_Total!$O$31</f>
        <v>1.6011029167469374E-4</v>
      </c>
      <c r="Q74" s="5">
        <f>D74/Formato_Análises_Total!$O$31</f>
        <v>0</v>
      </c>
      <c r="R74" s="5">
        <f>E74/Formato_Análises_Total!$O$31</f>
        <v>0</v>
      </c>
      <c r="S74" s="5">
        <f>F74/Formato_Análises_Total!$O$31</f>
        <v>0</v>
      </c>
      <c r="T74" s="5">
        <f>G74/Formato_Análises_Total!$O$31</f>
        <v>0</v>
      </c>
      <c r="U74" s="5">
        <f>H74/Formato_Análises_Total!$O$31</f>
        <v>0</v>
      </c>
      <c r="V74" s="5">
        <f>I74/Formato_Análises_Total!$O$31</f>
        <v>0</v>
      </c>
      <c r="W74" s="5">
        <f>J74/Formato_Análises_Total!$O$31</f>
        <v>3.3780567051805004E-4</v>
      </c>
      <c r="X74" s="5">
        <f>K74/Formato_Análises_Total!$O$31</f>
        <v>0</v>
      </c>
    </row>
    <row r="75" spans="1:24" x14ac:dyDescent="0.25">
      <c r="A75" s="69" t="s">
        <v>15</v>
      </c>
      <c r="B75" s="70">
        <f>'SCC X Ano = FNC'!B75+'SCC X Ano = Mecenato'!B75</f>
        <v>0</v>
      </c>
      <c r="C75" s="70">
        <f>'SCC X Ano = FNC'!C75+'SCC X Ano = Mecenato'!C75</f>
        <v>679636.43853618274</v>
      </c>
      <c r="D75" s="70">
        <f>'SCC X Ano = FNC'!D75+'SCC X Ano = Mecenato'!D75</f>
        <v>650743.96139608091</v>
      </c>
      <c r="E75" s="70">
        <f>'SCC X Ano = FNC'!E75+'SCC X Ano = Mecenato'!E75</f>
        <v>0</v>
      </c>
      <c r="F75" s="70">
        <f>'SCC X Ano = FNC'!F75+'SCC X Ano = Mecenato'!F75</f>
        <v>297740.40963152709</v>
      </c>
      <c r="G75" s="70">
        <f>'SCC X Ano = FNC'!G75+'SCC X Ano = Mecenato'!G75</f>
        <v>0</v>
      </c>
      <c r="H75" s="70">
        <f>'SCC X Ano = FNC'!H75+'SCC X Ano = Mecenato'!H75</f>
        <v>0</v>
      </c>
      <c r="I75" s="70">
        <f>'SCC X Ano = FNC'!I75+'SCC X Ano = Mecenato'!I75</f>
        <v>0</v>
      </c>
      <c r="J75" s="70">
        <f>'SCC X Ano = FNC'!J75+'SCC X Ano = Mecenato'!J75</f>
        <v>0</v>
      </c>
      <c r="K75" s="70">
        <f>'SCC X Ano = FNC'!K75+'SCC X Ano = Mecenato'!K75</f>
        <v>0</v>
      </c>
      <c r="L75" s="70">
        <f>'SCC X Ano = FNC'!L75+'SCC X Ano = Mecenato'!L75</f>
        <v>1628120.8095637909</v>
      </c>
      <c r="N75" s="69" t="s">
        <v>15</v>
      </c>
      <c r="O75" s="5">
        <f>B75/Formato_Análises_Total!$O$31</f>
        <v>0</v>
      </c>
      <c r="P75" s="5">
        <f>C75/Formato_Análises_Total!$O$31</f>
        <v>3.8165027279024816E-4</v>
      </c>
      <c r="Q75" s="5">
        <f>D75/Formato_Análises_Total!$O$31</f>
        <v>3.6542568394116331E-4</v>
      </c>
      <c r="R75" s="5">
        <f>E75/Formato_Análises_Total!$O$31</f>
        <v>0</v>
      </c>
      <c r="S75" s="5">
        <f>F75/Formato_Análises_Total!$O$31</f>
        <v>1.6719631572623944E-4</v>
      </c>
      <c r="T75" s="5">
        <f>G75/Formato_Análises_Total!$O$31</f>
        <v>0</v>
      </c>
      <c r="U75" s="5">
        <f>H75/Formato_Análises_Total!$O$31</f>
        <v>0</v>
      </c>
      <c r="V75" s="5">
        <f>I75/Formato_Análises_Total!$O$31</f>
        <v>0</v>
      </c>
      <c r="W75" s="5">
        <f>J75/Formato_Análises_Total!$O$31</f>
        <v>0</v>
      </c>
      <c r="X75" s="5">
        <f>K75/Formato_Análises_Total!$O$31</f>
        <v>0</v>
      </c>
    </row>
    <row r="76" spans="1:24" x14ac:dyDescent="0.25">
      <c r="A76" s="69" t="s">
        <v>16</v>
      </c>
      <c r="B76" s="70">
        <f>'SCC X Ano = FNC'!B76+'SCC X Ano = Mecenato'!B76</f>
        <v>0</v>
      </c>
      <c r="C76" s="70">
        <f>'SCC X Ano = FNC'!C76+'SCC X Ano = Mecenato'!C76</f>
        <v>0</v>
      </c>
      <c r="D76" s="70">
        <f>'SCC X Ano = FNC'!D76+'SCC X Ano = Mecenato'!D76</f>
        <v>162926.70641140777</v>
      </c>
      <c r="E76" s="70">
        <f>'SCC X Ano = FNC'!E76+'SCC X Ano = Mecenato'!E76</f>
        <v>0</v>
      </c>
      <c r="F76" s="70">
        <f>'SCC X Ano = FNC'!F76+'SCC X Ano = Mecenato'!F76</f>
        <v>0</v>
      </c>
      <c r="G76" s="70">
        <f>'SCC X Ano = FNC'!G76+'SCC X Ano = Mecenato'!G76</f>
        <v>0</v>
      </c>
      <c r="H76" s="70">
        <f>'SCC X Ano = FNC'!H76+'SCC X Ano = Mecenato'!H76</f>
        <v>0</v>
      </c>
      <c r="I76" s="70">
        <f>'SCC X Ano = FNC'!I76+'SCC X Ano = Mecenato'!I76</f>
        <v>0</v>
      </c>
      <c r="J76" s="70">
        <f>'SCC X Ano = FNC'!J76+'SCC X Ano = Mecenato'!J76</f>
        <v>0</v>
      </c>
      <c r="K76" s="70">
        <f>'SCC X Ano = FNC'!K76+'SCC X Ano = Mecenato'!K76</f>
        <v>0</v>
      </c>
      <c r="L76" s="70">
        <f>'SCC X Ano = FNC'!L76+'SCC X Ano = Mecenato'!L76</f>
        <v>162926.70641140777</v>
      </c>
      <c r="N76" s="69" t="s">
        <v>16</v>
      </c>
      <c r="O76" s="5">
        <f>B76/Formato_Análises_Total!$O$31</f>
        <v>0</v>
      </c>
      <c r="P76" s="5">
        <f>C76/Formato_Análises_Total!$O$31</f>
        <v>0</v>
      </c>
      <c r="Q76" s="5">
        <f>D76/Formato_Análises_Total!$O$31</f>
        <v>9.1491595242682125E-5</v>
      </c>
      <c r="R76" s="5">
        <f>E76/Formato_Análises_Total!$O$31</f>
        <v>0</v>
      </c>
      <c r="S76" s="5">
        <f>F76/Formato_Análises_Total!$O$31</f>
        <v>0</v>
      </c>
      <c r="T76" s="5">
        <f>G76/Formato_Análises_Total!$O$31</f>
        <v>0</v>
      </c>
      <c r="U76" s="5">
        <f>H76/Formato_Análises_Total!$O$31</f>
        <v>0</v>
      </c>
      <c r="V76" s="5">
        <f>I76/Formato_Análises_Total!$O$31</f>
        <v>0</v>
      </c>
      <c r="W76" s="5">
        <f>J76/Formato_Análises_Total!$O$31</f>
        <v>0</v>
      </c>
      <c r="X76" s="5">
        <f>K76/Formato_Análises_Total!$O$31</f>
        <v>0</v>
      </c>
    </row>
    <row r="77" spans="1:24" x14ac:dyDescent="0.25">
      <c r="A77" s="69" t="s">
        <v>17</v>
      </c>
      <c r="B77" s="70">
        <f>'SCC X Ano = FNC'!B77+'SCC X Ano = Mecenato'!B77</f>
        <v>0</v>
      </c>
      <c r="C77" s="70">
        <f>'SCC X Ano = FNC'!C77+'SCC X Ano = Mecenato'!C77</f>
        <v>2988923.7150433948</v>
      </c>
      <c r="D77" s="70">
        <f>'SCC X Ano = FNC'!D77+'SCC X Ano = Mecenato'!D77</f>
        <v>1824093.4836418466</v>
      </c>
      <c r="E77" s="70">
        <f>'SCC X Ano = FNC'!E77+'SCC X Ano = Mecenato'!E77</f>
        <v>0</v>
      </c>
      <c r="F77" s="70">
        <f>'SCC X Ano = FNC'!F77+'SCC X Ano = Mecenato'!F77</f>
        <v>235597.42663754849</v>
      </c>
      <c r="G77" s="70">
        <f>'SCC X Ano = FNC'!G77+'SCC X Ano = Mecenato'!G77</f>
        <v>0</v>
      </c>
      <c r="H77" s="70">
        <f>'SCC X Ano = FNC'!H77+'SCC X Ano = Mecenato'!H77</f>
        <v>0</v>
      </c>
      <c r="I77" s="70">
        <f>'SCC X Ano = FNC'!I77+'SCC X Ano = Mecenato'!I77</f>
        <v>2771765.8279647003</v>
      </c>
      <c r="J77" s="70">
        <f>'SCC X Ano = FNC'!J77+'SCC X Ano = Mecenato'!J77</f>
        <v>2166448.797582176</v>
      </c>
      <c r="K77" s="70">
        <f>'SCC X Ano = FNC'!K77+'SCC X Ano = Mecenato'!K77</f>
        <v>0</v>
      </c>
      <c r="L77" s="70">
        <f>'SCC X Ano = FNC'!L77+'SCC X Ano = Mecenato'!L77</f>
        <v>9986829.2508696672</v>
      </c>
      <c r="N77" s="69" t="s">
        <v>17</v>
      </c>
      <c r="O77" s="5">
        <f>B77/Formato_Análises_Total!$O$31</f>
        <v>0</v>
      </c>
      <c r="P77" s="5">
        <f>C77/Formato_Análises_Total!$O$31</f>
        <v>1.6784320064599115E-3</v>
      </c>
      <c r="Q77" s="5">
        <f>D77/Formato_Análises_Total!$O$31</f>
        <v>1.0243208517869396E-3</v>
      </c>
      <c r="R77" s="5">
        <f>E77/Formato_Análises_Total!$O$31</f>
        <v>0</v>
      </c>
      <c r="S77" s="5">
        <f>F77/Formato_Análises_Total!$O$31</f>
        <v>1.3229988424188043E-4</v>
      </c>
      <c r="T77" s="5">
        <f>G77/Formato_Análises_Total!$O$31</f>
        <v>0</v>
      </c>
      <c r="U77" s="5">
        <f>H77/Formato_Análises_Total!$O$31</f>
        <v>0</v>
      </c>
      <c r="V77" s="5">
        <f>I77/Formato_Análises_Total!$O$31</f>
        <v>1.556486857343653E-3</v>
      </c>
      <c r="W77" s="5">
        <f>J77/Formato_Análises_Total!$O$31</f>
        <v>1.2165706953031826E-3</v>
      </c>
      <c r="X77" s="5">
        <f>K77/Formato_Análises_Total!$O$31</f>
        <v>0</v>
      </c>
    </row>
    <row r="78" spans="1:24" x14ac:dyDescent="0.25">
      <c r="A78" s="69" t="s">
        <v>18</v>
      </c>
      <c r="B78" s="70">
        <f>'SCC X Ano = FNC'!B78+'SCC X Ano = Mecenato'!B78</f>
        <v>0</v>
      </c>
      <c r="C78" s="70">
        <f>'SCC X Ano = FNC'!C78+'SCC X Ano = Mecenato'!C78</f>
        <v>2128147.9548536413</v>
      </c>
      <c r="D78" s="70">
        <f>'SCC X Ano = FNC'!D78+'SCC X Ano = Mecenato'!D78</f>
        <v>0</v>
      </c>
      <c r="E78" s="70">
        <f>'SCC X Ano = FNC'!E78+'SCC X Ano = Mecenato'!E78</f>
        <v>0</v>
      </c>
      <c r="F78" s="70">
        <f>'SCC X Ano = FNC'!F78+'SCC X Ano = Mecenato'!F78</f>
        <v>136769.47540388189</v>
      </c>
      <c r="G78" s="70">
        <f>'SCC X Ano = FNC'!G78+'SCC X Ano = Mecenato'!G78</f>
        <v>0</v>
      </c>
      <c r="H78" s="70">
        <f>'SCC X Ano = FNC'!H78+'SCC X Ano = Mecenato'!H78</f>
        <v>0</v>
      </c>
      <c r="I78" s="70">
        <f>'SCC X Ano = FNC'!I78+'SCC X Ano = Mecenato'!I78</f>
        <v>95255.7506102552</v>
      </c>
      <c r="J78" s="70">
        <f>'SCC X Ano = FNC'!J78+'SCC X Ano = Mecenato'!J78</f>
        <v>0</v>
      </c>
      <c r="K78" s="70">
        <f>'SCC X Ano = FNC'!K78+'SCC X Ano = Mecenato'!K78</f>
        <v>0</v>
      </c>
      <c r="L78" s="70">
        <f>'SCC X Ano = FNC'!L78+'SCC X Ano = Mecenato'!L78</f>
        <v>2360173.1808677786</v>
      </c>
      <c r="N78" s="69" t="s">
        <v>18</v>
      </c>
      <c r="O78" s="5">
        <f>B78/Formato_Análises_Total!$O$31</f>
        <v>0</v>
      </c>
      <c r="P78" s="5">
        <f>C78/Formato_Análises_Total!$O$31</f>
        <v>1.1950628327952141E-3</v>
      </c>
      <c r="Q78" s="5">
        <f>D78/Formato_Análises_Total!$O$31</f>
        <v>0</v>
      </c>
      <c r="R78" s="5">
        <f>E78/Formato_Análises_Total!$O$31</f>
        <v>0</v>
      </c>
      <c r="S78" s="5">
        <f>F78/Formato_Análises_Total!$O$31</f>
        <v>7.6802985592850485E-5</v>
      </c>
      <c r="T78" s="5">
        <f>G78/Formato_Análises_Total!$O$31</f>
        <v>0</v>
      </c>
      <c r="U78" s="5">
        <f>H78/Formato_Análises_Total!$O$31</f>
        <v>0</v>
      </c>
      <c r="V78" s="5">
        <f>I78/Formato_Análises_Total!$O$31</f>
        <v>5.3490927125015084E-5</v>
      </c>
      <c r="W78" s="5">
        <f>J78/Formato_Análises_Total!$O$31</f>
        <v>0</v>
      </c>
      <c r="X78" s="5">
        <f>K78/Formato_Análises_Total!$O$31</f>
        <v>0</v>
      </c>
    </row>
    <row r="79" spans="1:24" x14ac:dyDescent="0.25">
      <c r="A79" s="69" t="s">
        <v>19</v>
      </c>
      <c r="B79" s="70">
        <f>'SCC X Ano = FNC'!B79+'SCC X Ano = Mecenato'!B79</f>
        <v>0</v>
      </c>
      <c r="C79" s="70">
        <f>'SCC X Ano = FNC'!C79+'SCC X Ano = Mecenato'!C79</f>
        <v>1955120.4769368931</v>
      </c>
      <c r="D79" s="70">
        <f>'SCC X Ano = FNC'!D79+'SCC X Ano = Mecenato'!D79</f>
        <v>0</v>
      </c>
      <c r="E79" s="70">
        <f>'SCC X Ano = FNC'!E79+'SCC X Ano = Mecenato'!E79</f>
        <v>0</v>
      </c>
      <c r="F79" s="70">
        <f>'SCC X Ano = FNC'!F79+'SCC X Ano = Mecenato'!F79</f>
        <v>0</v>
      </c>
      <c r="G79" s="70">
        <f>'SCC X Ano = FNC'!G79+'SCC X Ano = Mecenato'!G79</f>
        <v>0</v>
      </c>
      <c r="H79" s="70">
        <f>'SCC X Ano = FNC'!H79+'SCC X Ano = Mecenato'!H79</f>
        <v>0</v>
      </c>
      <c r="I79" s="70">
        <f>'SCC X Ano = FNC'!I79+'SCC X Ano = Mecenato'!I79</f>
        <v>0</v>
      </c>
      <c r="J79" s="70">
        <f>'SCC X Ano = FNC'!J79+'SCC X Ano = Mecenato'!J79</f>
        <v>0</v>
      </c>
      <c r="K79" s="70">
        <f>'SCC X Ano = FNC'!K79+'SCC X Ano = Mecenato'!K79</f>
        <v>0</v>
      </c>
      <c r="L79" s="70">
        <f>'SCC X Ano = FNC'!L79+'SCC X Ano = Mecenato'!L79</f>
        <v>1955120.4769368931</v>
      </c>
      <c r="N79" s="69" t="s">
        <v>19</v>
      </c>
      <c r="O79" s="5">
        <f>B79/Formato_Análises_Total!$O$31</f>
        <v>0</v>
      </c>
      <c r="P79" s="5">
        <f>C79/Formato_Análises_Total!$O$31</f>
        <v>1.0978991429121856E-3</v>
      </c>
      <c r="Q79" s="5">
        <f>D79/Formato_Análises_Total!$O$31</f>
        <v>0</v>
      </c>
      <c r="R79" s="5">
        <f>E79/Formato_Análises_Total!$O$31</f>
        <v>0</v>
      </c>
      <c r="S79" s="5">
        <f>F79/Formato_Análises_Total!$O$31</f>
        <v>0</v>
      </c>
      <c r="T79" s="5">
        <f>G79/Formato_Análises_Total!$O$31</f>
        <v>0</v>
      </c>
      <c r="U79" s="5">
        <f>H79/Formato_Análises_Total!$O$31</f>
        <v>0</v>
      </c>
      <c r="V79" s="5">
        <f>I79/Formato_Análises_Total!$O$31</f>
        <v>0</v>
      </c>
      <c r="W79" s="5">
        <f>J79/Formato_Análises_Total!$O$31</f>
        <v>0</v>
      </c>
      <c r="X79" s="5">
        <f>K79/Formato_Análises_Total!$O$31</f>
        <v>0</v>
      </c>
    </row>
    <row r="80" spans="1:24" x14ac:dyDescent="0.25">
      <c r="A80" s="69" t="s">
        <v>20</v>
      </c>
      <c r="B80" s="70">
        <f>'SCC X Ano = FNC'!B80+'SCC X Ano = Mecenato'!B80</f>
        <v>579577.62491358991</v>
      </c>
      <c r="C80" s="70">
        <f>'SCC X Ano = FNC'!C80+'SCC X Ano = Mecenato'!C80</f>
        <v>1546873.3994147652</v>
      </c>
      <c r="D80" s="70">
        <f>'SCC X Ano = FNC'!D80+'SCC X Ano = Mecenato'!D80</f>
        <v>0</v>
      </c>
      <c r="E80" s="70">
        <f>'SCC X Ano = FNC'!E80+'SCC X Ano = Mecenato'!E80</f>
        <v>0</v>
      </c>
      <c r="F80" s="70">
        <f>'SCC X Ano = FNC'!F80+'SCC X Ano = Mecenato'!F80</f>
        <v>76213.040091596267</v>
      </c>
      <c r="G80" s="70">
        <f>'SCC X Ano = FNC'!G80+'SCC X Ano = Mecenato'!G80</f>
        <v>0</v>
      </c>
      <c r="H80" s="70">
        <f>'SCC X Ano = FNC'!H80+'SCC X Ano = Mecenato'!H80</f>
        <v>0</v>
      </c>
      <c r="I80" s="70">
        <f>'SCC X Ano = FNC'!I80+'SCC X Ano = Mecenato'!I80</f>
        <v>0</v>
      </c>
      <c r="J80" s="70">
        <f>'SCC X Ano = FNC'!J80+'SCC X Ano = Mecenato'!J80</f>
        <v>1243388.6014319374</v>
      </c>
      <c r="K80" s="70">
        <f>'SCC X Ano = FNC'!K80+'SCC X Ano = Mecenato'!K80</f>
        <v>0</v>
      </c>
      <c r="L80" s="70">
        <f>'SCC X Ano = FNC'!L80+'SCC X Ano = Mecenato'!L80</f>
        <v>3446052.6658518887</v>
      </c>
      <c r="N80" s="69" t="s">
        <v>20</v>
      </c>
      <c r="O80" s="5">
        <f>B80/Formato_Análises_Total!$O$31</f>
        <v>3.2546218258663835E-4</v>
      </c>
      <c r="P80" s="5">
        <f>C80/Formato_Análises_Total!$O$31</f>
        <v>8.686477377966448E-4</v>
      </c>
      <c r="Q80" s="5">
        <f>D80/Formato_Análises_Total!$O$31</f>
        <v>0</v>
      </c>
      <c r="R80" s="5">
        <f>E80/Formato_Análises_Total!$O$31</f>
        <v>0</v>
      </c>
      <c r="S80" s="5">
        <f>F80/Formato_Análises_Total!$O$31</f>
        <v>4.2797480964645637E-5</v>
      </c>
      <c r="T80" s="5">
        <f>G80/Formato_Análises_Total!$O$31</f>
        <v>0</v>
      </c>
      <c r="U80" s="5">
        <f>H80/Formato_Análises_Total!$O$31</f>
        <v>0</v>
      </c>
      <c r="V80" s="5">
        <f>I80/Formato_Análises_Total!$O$31</f>
        <v>0</v>
      </c>
      <c r="W80" s="5">
        <f>J80/Formato_Análises_Total!$O$31</f>
        <v>6.9822565715113626E-4</v>
      </c>
      <c r="X80" s="5">
        <f>K80/Formato_Análises_Total!$O$31</f>
        <v>0</v>
      </c>
    </row>
    <row r="81" spans="1:24" x14ac:dyDescent="0.25">
      <c r="A81" s="69" t="s">
        <v>21</v>
      </c>
      <c r="B81" s="70">
        <f>'SCC X Ano = FNC'!B81+'SCC X Ano = Mecenato'!B81</f>
        <v>0</v>
      </c>
      <c r="C81" s="70">
        <f>'SCC X Ano = FNC'!C81+'SCC X Ano = Mecenato'!C81</f>
        <v>556782.85898031213</v>
      </c>
      <c r="D81" s="70">
        <f>'SCC X Ano = FNC'!D81+'SCC X Ano = Mecenato'!D81</f>
        <v>81463.353205703883</v>
      </c>
      <c r="E81" s="70">
        <f>'SCC X Ano = FNC'!E81+'SCC X Ano = Mecenato'!E81</f>
        <v>0</v>
      </c>
      <c r="F81" s="70">
        <f>'SCC X Ano = FNC'!F81+'SCC X Ano = Mecenato'!F81</f>
        <v>0</v>
      </c>
      <c r="G81" s="70">
        <f>'SCC X Ano = FNC'!G81+'SCC X Ano = Mecenato'!G81</f>
        <v>0</v>
      </c>
      <c r="H81" s="70">
        <f>'SCC X Ano = FNC'!H81+'SCC X Ano = Mecenato'!H81</f>
        <v>0</v>
      </c>
      <c r="I81" s="70">
        <f>'SCC X Ano = FNC'!I81+'SCC X Ano = Mecenato'!I81</f>
        <v>1200750.1935839527</v>
      </c>
      <c r="J81" s="70">
        <f>'SCC X Ano = FNC'!J81+'SCC X Ano = Mecenato'!J81</f>
        <v>3046729.4098933251</v>
      </c>
      <c r="K81" s="70">
        <f>'SCC X Ano = FNC'!K81+'SCC X Ano = Mecenato'!K81</f>
        <v>0</v>
      </c>
      <c r="L81" s="70">
        <f>'SCC X Ano = FNC'!L81+'SCC X Ano = Mecenato'!L81</f>
        <v>4885725.8156632939</v>
      </c>
      <c r="N81" s="69" t="s">
        <v>21</v>
      </c>
      <c r="O81" s="5">
        <f>B81/Formato_Análises_Total!$O$31</f>
        <v>0</v>
      </c>
      <c r="P81" s="5">
        <f>C81/Formato_Análises_Total!$O$31</f>
        <v>3.1266176733026567E-4</v>
      </c>
      <c r="Q81" s="5">
        <f>D81/Formato_Análises_Total!$O$31</f>
        <v>4.5745797621341063E-5</v>
      </c>
      <c r="R81" s="5">
        <f>E81/Formato_Análises_Total!$O$31</f>
        <v>0</v>
      </c>
      <c r="S81" s="5">
        <f>F81/Formato_Análises_Total!$O$31</f>
        <v>0</v>
      </c>
      <c r="T81" s="5">
        <f>G81/Formato_Análises_Total!$O$31</f>
        <v>0</v>
      </c>
      <c r="U81" s="5">
        <f>H81/Formato_Análises_Total!$O$31</f>
        <v>0</v>
      </c>
      <c r="V81" s="5">
        <f>I81/Formato_Análises_Total!$O$31</f>
        <v>6.7428203220134056E-4</v>
      </c>
      <c r="W81" s="5">
        <f>J81/Formato_Análises_Total!$O$31</f>
        <v>1.7108928310381557E-3</v>
      </c>
      <c r="X81" s="5">
        <f>K81/Formato_Análises_Total!$O$31</f>
        <v>0</v>
      </c>
    </row>
    <row r="82" spans="1:24" x14ac:dyDescent="0.25">
      <c r="A82" s="69" t="s">
        <v>22</v>
      </c>
      <c r="B82" s="70">
        <f>'SCC X Ano = FNC'!B82+'SCC X Ano = Mecenato'!B82</f>
        <v>97963.706519507279</v>
      </c>
      <c r="C82" s="70">
        <f>'SCC X Ano = FNC'!C82+'SCC X Ano = Mecenato'!C82</f>
        <v>11571220.059945185</v>
      </c>
      <c r="D82" s="70">
        <f>'SCC X Ano = FNC'!D82+'SCC X Ano = Mecenato'!D82</f>
        <v>5346056.5043501575</v>
      </c>
      <c r="E82" s="70">
        <f>'SCC X Ano = FNC'!E82+'SCC X Ano = Mecenato'!E82</f>
        <v>0</v>
      </c>
      <c r="F82" s="70">
        <f>'SCC X Ano = FNC'!F82+'SCC X Ano = Mecenato'!F82</f>
        <v>2011688.6294029341</v>
      </c>
      <c r="G82" s="70">
        <f>'SCC X Ano = FNC'!G82+'SCC X Ano = Mecenato'!G82</f>
        <v>1482449.5077017087</v>
      </c>
      <c r="H82" s="70">
        <f>'SCC X Ano = FNC'!H82+'SCC X Ano = Mecenato'!H82</f>
        <v>0</v>
      </c>
      <c r="I82" s="70">
        <f>'SCC X Ano = FNC'!I82+'SCC X Ano = Mecenato'!I82</f>
        <v>4196745.937831182</v>
      </c>
      <c r="J82" s="70">
        <f>'SCC X Ano = FNC'!J82+'SCC X Ano = Mecenato'!J82</f>
        <v>746615.65641992446</v>
      </c>
      <c r="K82" s="70">
        <f>'SCC X Ano = FNC'!K82+'SCC X Ano = Mecenato'!K82</f>
        <v>0</v>
      </c>
      <c r="L82" s="70">
        <f>'SCC X Ano = FNC'!L82+'SCC X Ano = Mecenato'!L82</f>
        <v>25452740.002170596</v>
      </c>
      <c r="N82" s="69" t="s">
        <v>22</v>
      </c>
      <c r="O82" s="5">
        <f>B82/Formato_Análises_Total!$O$31</f>
        <v>5.5011581482065127E-5</v>
      </c>
      <c r="P82" s="5">
        <f>C82/Formato_Análises_Total!$O$31</f>
        <v>6.4978259581044548E-3</v>
      </c>
      <c r="Q82" s="5">
        <f>D82/Formato_Análises_Total!$O$31</f>
        <v>3.0020814181650067E-3</v>
      </c>
      <c r="R82" s="5">
        <f>E82/Formato_Análises_Total!$O$31</f>
        <v>0</v>
      </c>
      <c r="S82" s="5">
        <f>F82/Formato_Análises_Total!$O$31</f>
        <v>1.1296650247804448E-3</v>
      </c>
      <c r="T82" s="5">
        <f>G82/Formato_Análises_Total!$O$31</f>
        <v>8.3247046057552594E-4</v>
      </c>
      <c r="U82" s="5">
        <f>H82/Formato_Análises_Total!$O$31</f>
        <v>0</v>
      </c>
      <c r="V82" s="5">
        <f>I82/Formato_Análises_Total!$O$31</f>
        <v>2.3566853411426747E-3</v>
      </c>
      <c r="W82" s="5">
        <f>J82/Formato_Análises_Total!$O$31</f>
        <v>4.1926249504199334E-4</v>
      </c>
      <c r="X82" s="5">
        <f>K82/Formato_Análises_Total!$O$31</f>
        <v>0</v>
      </c>
    </row>
    <row r="83" spans="1:24" x14ac:dyDescent="0.25">
      <c r="A83" s="69" t="s">
        <v>23</v>
      </c>
      <c r="B83" s="70">
        <f>'SCC X Ano = FNC'!B83+'SCC X Ano = Mecenato'!B83</f>
        <v>0</v>
      </c>
      <c r="C83" s="70">
        <f>'SCC X Ano = FNC'!C83+'SCC X Ano = Mecenato'!C83</f>
        <v>1882292.5813170776</v>
      </c>
      <c r="D83" s="70">
        <f>'SCC X Ano = FNC'!D83+'SCC X Ano = Mecenato'!D83</f>
        <v>203658.38301425971</v>
      </c>
      <c r="E83" s="70">
        <f>'SCC X Ano = FNC'!E83+'SCC X Ano = Mecenato'!E83</f>
        <v>0</v>
      </c>
      <c r="F83" s="70">
        <f>'SCC X Ano = FNC'!F83+'SCC X Ano = Mecenato'!F83</f>
        <v>0</v>
      </c>
      <c r="G83" s="70">
        <f>'SCC X Ano = FNC'!G83+'SCC X Ano = Mecenato'!G83</f>
        <v>0</v>
      </c>
      <c r="H83" s="70">
        <f>'SCC X Ano = FNC'!H83+'SCC X Ano = Mecenato'!H83</f>
        <v>0</v>
      </c>
      <c r="I83" s="70">
        <f>'SCC X Ano = FNC'!I83+'SCC X Ano = Mecenato'!I83</f>
        <v>0</v>
      </c>
      <c r="J83" s="70">
        <f>'SCC X Ano = FNC'!J83+'SCC X Ano = Mecenato'!J83</f>
        <v>0</v>
      </c>
      <c r="K83" s="70">
        <f>'SCC X Ano = FNC'!K83+'SCC X Ano = Mecenato'!K83</f>
        <v>0</v>
      </c>
      <c r="L83" s="70">
        <f>'SCC X Ano = FNC'!L83+'SCC X Ano = Mecenato'!L83</f>
        <v>2085950.9643313373</v>
      </c>
      <c r="N83" s="69" t="s">
        <v>23</v>
      </c>
      <c r="O83" s="5">
        <f>B83/Formato_Análises_Total!$O$31</f>
        <v>0</v>
      </c>
      <c r="P83" s="5">
        <f>C83/Formato_Análises_Total!$O$31</f>
        <v>1.0570025919710568E-3</v>
      </c>
      <c r="Q83" s="5">
        <f>D83/Formato_Análises_Total!$O$31</f>
        <v>1.1436449405335266E-4</v>
      </c>
      <c r="R83" s="5">
        <f>E83/Formato_Análises_Total!$O$31</f>
        <v>0</v>
      </c>
      <c r="S83" s="5">
        <f>F83/Formato_Análises_Total!$O$31</f>
        <v>0</v>
      </c>
      <c r="T83" s="5">
        <f>G83/Formato_Análises_Total!$O$31</f>
        <v>0</v>
      </c>
      <c r="U83" s="5">
        <f>H83/Formato_Análises_Total!$O$31</f>
        <v>0</v>
      </c>
      <c r="V83" s="5">
        <f>I83/Formato_Análises_Total!$O$31</f>
        <v>0</v>
      </c>
      <c r="W83" s="5">
        <f>J83/Formato_Análises_Total!$O$31</f>
        <v>0</v>
      </c>
      <c r="X83" s="5">
        <f>K83/Formato_Análises_Total!$O$31</f>
        <v>0</v>
      </c>
    </row>
    <row r="84" spans="1:24" x14ac:dyDescent="0.25">
      <c r="A84" s="69" t="s">
        <v>24</v>
      </c>
      <c r="B84" s="70">
        <f>'SCC X Ano = FNC'!B84+'SCC X Ano = Mecenato'!B84</f>
        <v>486087.75541077479</v>
      </c>
      <c r="C84" s="70">
        <f>'SCC X Ano = FNC'!C84+'SCC X Ano = Mecenato'!C84</f>
        <v>1958514.223938772</v>
      </c>
      <c r="D84" s="70">
        <f>'SCC X Ano = FNC'!D84+'SCC X Ano = Mecenato'!D84</f>
        <v>90181.56126577832</v>
      </c>
      <c r="E84" s="70">
        <f>'SCC X Ano = FNC'!E84+'SCC X Ano = Mecenato'!E84</f>
        <v>0</v>
      </c>
      <c r="F84" s="70">
        <f>'SCC X Ano = FNC'!F84+'SCC X Ano = Mecenato'!F84</f>
        <v>0</v>
      </c>
      <c r="G84" s="70">
        <f>'SCC X Ano = FNC'!G84+'SCC X Ano = Mecenato'!G84</f>
        <v>0</v>
      </c>
      <c r="H84" s="70">
        <f>'SCC X Ano = FNC'!H84+'SCC X Ano = Mecenato'!H84</f>
        <v>0</v>
      </c>
      <c r="I84" s="70">
        <f>'SCC X Ano = FNC'!I84+'SCC X Ano = Mecenato'!I84</f>
        <v>243199.73339274051</v>
      </c>
      <c r="J84" s="70">
        <f>'SCC X Ano = FNC'!J84+'SCC X Ano = Mecenato'!J84</f>
        <v>267848.00241616648</v>
      </c>
      <c r="K84" s="70">
        <f>'SCC X Ano = FNC'!K84+'SCC X Ano = Mecenato'!K84</f>
        <v>0</v>
      </c>
      <c r="L84" s="70">
        <f>'SCC X Ano = FNC'!L84+'SCC X Ano = Mecenato'!L84</f>
        <v>3045831.2764242324</v>
      </c>
      <c r="N84" s="69" t="s">
        <v>24</v>
      </c>
      <c r="O84" s="5">
        <f>B84/Formato_Análises_Total!$O$31</f>
        <v>2.7296288711666107E-4</v>
      </c>
      <c r="P84" s="5">
        <f>C84/Formato_Análises_Total!$O$31</f>
        <v>1.099804903691931E-3</v>
      </c>
      <c r="Q84" s="5">
        <f>D84/Formato_Análises_Total!$O$31</f>
        <v>5.0641512882776991E-5</v>
      </c>
      <c r="R84" s="5">
        <f>E84/Formato_Análises_Total!$O$31</f>
        <v>0</v>
      </c>
      <c r="S84" s="5">
        <f>F84/Formato_Análises_Total!$O$31</f>
        <v>0</v>
      </c>
      <c r="T84" s="5">
        <f>G84/Formato_Análises_Total!$O$31</f>
        <v>0</v>
      </c>
      <c r="U84" s="5">
        <f>H84/Formato_Análises_Total!$O$31</f>
        <v>0</v>
      </c>
      <c r="V84" s="5">
        <f>I84/Formato_Análises_Total!$O$31</f>
        <v>1.3656896441833967E-4</v>
      </c>
      <c r="W84" s="5">
        <f>J84/Formato_Análises_Total!$O$31</f>
        <v>1.5041021550967168E-4</v>
      </c>
      <c r="X84" s="5">
        <f>K84/Formato_Análises_Total!$O$31</f>
        <v>0</v>
      </c>
    </row>
    <row r="85" spans="1:24" x14ac:dyDescent="0.25">
      <c r="A85" s="69" t="s">
        <v>25</v>
      </c>
      <c r="B85" s="70">
        <f>'SCC X Ano = FNC'!B85+'SCC X Ano = Mecenato'!B85</f>
        <v>8131841.2955973456</v>
      </c>
      <c r="C85" s="70">
        <f>'SCC X Ano = FNC'!C85+'SCC X Ano = Mecenato'!C85</f>
        <v>24494943.050165262</v>
      </c>
      <c r="D85" s="70">
        <f>'SCC X Ano = FNC'!D85+'SCC X Ano = Mecenato'!D85</f>
        <v>2221414.4029639545</v>
      </c>
      <c r="E85" s="70">
        <f>'SCC X Ano = FNC'!E85+'SCC X Ano = Mecenato'!E85</f>
        <v>0</v>
      </c>
      <c r="F85" s="70">
        <f>'SCC X Ano = FNC'!F85+'SCC X Ano = Mecenato'!F85</f>
        <v>1640671.933562876</v>
      </c>
      <c r="G85" s="70">
        <f>'SCC X Ano = FNC'!G85+'SCC X Ano = Mecenato'!G85</f>
        <v>3419492.5659774188</v>
      </c>
      <c r="H85" s="70">
        <f>'SCC X Ano = FNC'!H85+'SCC X Ano = Mecenato'!H85</f>
        <v>0</v>
      </c>
      <c r="I85" s="70">
        <f>'SCC X Ano = FNC'!I85+'SCC X Ano = Mecenato'!I85</f>
        <v>2356256.5531870136</v>
      </c>
      <c r="J85" s="70">
        <f>'SCC X Ano = FNC'!J85+'SCC X Ano = Mecenato'!J85</f>
        <v>2049043.6988934213</v>
      </c>
      <c r="K85" s="70">
        <f>'SCC X Ano = FNC'!K85+'SCC X Ano = Mecenato'!K85</f>
        <v>0</v>
      </c>
      <c r="L85" s="70">
        <f>'SCC X Ano = FNC'!L85+'SCC X Ano = Mecenato'!L85</f>
        <v>44313663.500347286</v>
      </c>
      <c r="N85" s="69" t="s">
        <v>25</v>
      </c>
      <c r="O85" s="5">
        <f>B85/Formato_Análises_Total!$O$31</f>
        <v>4.566440633224679E-3</v>
      </c>
      <c r="P85" s="5">
        <f>C85/Formato_Análises_Total!$O$31</f>
        <v>1.3755150793874725E-2</v>
      </c>
      <c r="Q85" s="5">
        <f>D85/Formato_Análises_Total!$O$31</f>
        <v>1.247436665840635E-3</v>
      </c>
      <c r="R85" s="5">
        <f>E85/Formato_Análises_Total!$O$31</f>
        <v>0</v>
      </c>
      <c r="S85" s="5">
        <f>F85/Formato_Análises_Total!$O$31</f>
        <v>9.2132036409380892E-4</v>
      </c>
      <c r="T85" s="5">
        <f>G85/Formato_Análises_Total!$O$31</f>
        <v>1.9202182175816764E-3</v>
      </c>
      <c r="U85" s="5">
        <f>H85/Formato_Análises_Total!$O$31</f>
        <v>0</v>
      </c>
      <c r="V85" s="5">
        <f>I85/Formato_Análises_Total!$O$31</f>
        <v>1.3231573607567217E-3</v>
      </c>
      <c r="W85" s="5">
        <f>J85/Formato_Análises_Total!$O$31</f>
        <v>1.1506417877271892E-3</v>
      </c>
      <c r="X85" s="5">
        <f>K85/Formato_Análises_Total!$O$31</f>
        <v>0</v>
      </c>
    </row>
    <row r="86" spans="1:24" x14ac:dyDescent="0.25">
      <c r="A86" s="69" t="s">
        <v>26</v>
      </c>
      <c r="B86" s="70">
        <f>'SCC X Ano = FNC'!B86+'SCC X Ano = Mecenato'!B86</f>
        <v>2922220.2994882669</v>
      </c>
      <c r="C86" s="70">
        <f>'SCC X Ano = FNC'!C86+'SCC X Ano = Mecenato'!C86</f>
        <v>2313559.2310419902</v>
      </c>
      <c r="D86" s="70">
        <f>'SCC X Ano = FNC'!D86+'SCC X Ano = Mecenato'!D86</f>
        <v>114048.69448798543</v>
      </c>
      <c r="E86" s="70">
        <f>'SCC X Ano = FNC'!E86+'SCC X Ano = Mecenato'!E86</f>
        <v>0</v>
      </c>
      <c r="F86" s="70">
        <f>'SCC X Ano = FNC'!F86+'SCC X Ano = Mecenato'!F86</f>
        <v>211804.7183348301</v>
      </c>
      <c r="G86" s="70">
        <f>'SCC X Ano = FNC'!G86+'SCC X Ano = Mecenato'!G86</f>
        <v>0</v>
      </c>
      <c r="H86" s="70">
        <f>'SCC X Ano = FNC'!H86+'SCC X Ano = Mecenato'!H86</f>
        <v>0</v>
      </c>
      <c r="I86" s="70">
        <f>'SCC X Ano = FNC'!I86+'SCC X Ano = Mecenato'!I86</f>
        <v>173946.84073568642</v>
      </c>
      <c r="J86" s="70">
        <f>'SCC X Ano = FNC'!J86+'SCC X Ano = Mecenato'!J86</f>
        <v>977560.23846844654</v>
      </c>
      <c r="K86" s="70">
        <f>'SCC X Ano = FNC'!K86+'SCC X Ano = Mecenato'!K86</f>
        <v>0</v>
      </c>
      <c r="L86" s="70">
        <f>'SCC X Ano = FNC'!L86+'SCC X Ano = Mecenato'!L86</f>
        <v>6713140.0225572065</v>
      </c>
      <c r="N86" s="69" t="s">
        <v>26</v>
      </c>
      <c r="O86" s="5">
        <f>B86/Formato_Análises_Total!$O$31</f>
        <v>1.6409746611805935E-3</v>
      </c>
      <c r="P86" s="5">
        <f>C86/Formato_Análises_Total!$O$31</f>
        <v>1.2991806524460863E-3</v>
      </c>
      <c r="Q86" s="5">
        <f>D86/Formato_Análises_Total!$O$31</f>
        <v>6.4044116669877493E-5</v>
      </c>
      <c r="R86" s="5">
        <f>E86/Formato_Análises_Total!$O$31</f>
        <v>0</v>
      </c>
      <c r="S86" s="5">
        <f>F86/Formato_Análises_Total!$O$31</f>
        <v>1.1893907381548677E-4</v>
      </c>
      <c r="T86" s="5">
        <f>G86/Formato_Análises_Total!$O$31</f>
        <v>0</v>
      </c>
      <c r="U86" s="5">
        <f>H86/Formato_Análises_Total!$O$31</f>
        <v>0</v>
      </c>
      <c r="V86" s="5">
        <f>I86/Formato_Análises_Total!$O$31</f>
        <v>9.7679958656663815E-5</v>
      </c>
      <c r="W86" s="5">
        <f>J86/Formato_Análises_Total!$O$31</f>
        <v>5.4894957145609281E-4</v>
      </c>
      <c r="X86" s="5">
        <f>K86/Formato_Análises_Total!$O$31</f>
        <v>0</v>
      </c>
    </row>
    <row r="87" spans="1:24" x14ac:dyDescent="0.25">
      <c r="A87" s="69" t="s">
        <v>27</v>
      </c>
      <c r="B87" s="70">
        <f>'SCC X Ano = FNC'!B87+'SCC X Ano = Mecenato'!B87</f>
        <v>0</v>
      </c>
      <c r="C87" s="70">
        <f>'SCC X Ano = FNC'!C87+'SCC X Ano = Mecenato'!C87</f>
        <v>978265.71110720804</v>
      </c>
      <c r="D87" s="70">
        <f>'SCC X Ano = FNC'!D87+'SCC X Ano = Mecenato'!D87</f>
        <v>244390.05961711163</v>
      </c>
      <c r="E87" s="70">
        <f>'SCC X Ano = FNC'!E87+'SCC X Ano = Mecenato'!E87</f>
        <v>0</v>
      </c>
      <c r="F87" s="70">
        <f>'SCC X Ano = FNC'!F87+'SCC X Ano = Mecenato'!F87</f>
        <v>85536.520865989078</v>
      </c>
      <c r="G87" s="70">
        <f>'SCC X Ano = FNC'!G87+'SCC X Ano = Mecenato'!G87</f>
        <v>0</v>
      </c>
      <c r="H87" s="70">
        <f>'SCC X Ano = FNC'!H87+'SCC X Ano = Mecenato'!H87</f>
        <v>0</v>
      </c>
      <c r="I87" s="70">
        <f>'SCC X Ano = FNC'!I87+'SCC X Ano = Mecenato'!I87</f>
        <v>570243.47243992717</v>
      </c>
      <c r="J87" s="70">
        <f>'SCC X Ano = FNC'!J87+'SCC X Ano = Mecenato'!J87</f>
        <v>1266600.3619776045</v>
      </c>
      <c r="K87" s="70">
        <f>'SCC X Ano = FNC'!K87+'SCC X Ano = Mecenato'!K87</f>
        <v>0</v>
      </c>
      <c r="L87" s="70">
        <f>'SCC X Ano = FNC'!L87+'SCC X Ano = Mecenato'!L87</f>
        <v>3145036.1260078405</v>
      </c>
      <c r="N87" s="69" t="s">
        <v>27</v>
      </c>
      <c r="O87" s="5">
        <f>B87/Formato_Análises_Total!$O$31</f>
        <v>0</v>
      </c>
      <c r="P87" s="5">
        <f>C87/Formato_Análises_Total!$O$31</f>
        <v>5.4934573006349362E-4</v>
      </c>
      <c r="Q87" s="5">
        <f>D87/Formato_Análises_Total!$O$31</f>
        <v>1.372373928640232E-4</v>
      </c>
      <c r="R87" s="5">
        <f>E87/Formato_Análises_Total!$O$31</f>
        <v>0</v>
      </c>
      <c r="S87" s="5">
        <f>F87/Formato_Análises_Total!$O$31</f>
        <v>4.8033087502408116E-5</v>
      </c>
      <c r="T87" s="5">
        <f>G87/Formato_Análises_Total!$O$31</f>
        <v>0</v>
      </c>
      <c r="U87" s="5">
        <f>H87/Formato_Análises_Total!$O$31</f>
        <v>0</v>
      </c>
      <c r="V87" s="5">
        <f>I87/Formato_Análises_Total!$O$31</f>
        <v>3.2022058334938748E-4</v>
      </c>
      <c r="W87" s="5">
        <f>J87/Formato_Análises_Total!$O$31</f>
        <v>7.1126023599637296E-4</v>
      </c>
      <c r="X87" s="5">
        <f>K87/Formato_Análises_Total!$O$31</f>
        <v>0</v>
      </c>
    </row>
    <row r="88" spans="1:24" x14ac:dyDescent="0.25">
      <c r="A88" s="69" t="s">
        <v>28</v>
      </c>
      <c r="B88" s="70">
        <f>'SCC X Ano = FNC'!B88+'SCC X Ano = Mecenato'!B88</f>
        <v>8795192.0204627533</v>
      </c>
      <c r="C88" s="70">
        <f>'SCC X Ano = FNC'!C88+'SCC X Ano = Mecenato'!C88</f>
        <v>9767290.1410987563</v>
      </c>
      <c r="D88" s="70">
        <f>'SCC X Ano = FNC'!D88+'SCC X Ano = Mecenato'!D88</f>
        <v>1981545.2987670293</v>
      </c>
      <c r="E88" s="70">
        <f>'SCC X Ano = FNC'!E88+'SCC X Ano = Mecenato'!E88</f>
        <v>0</v>
      </c>
      <c r="F88" s="70">
        <f>'SCC X Ano = FNC'!F88+'SCC X Ano = Mecenato'!F88</f>
        <v>1860462.6021684853</v>
      </c>
      <c r="G88" s="70">
        <f>'SCC X Ano = FNC'!G88+'SCC X Ano = Mecenato'!G88</f>
        <v>461065.47184011078</v>
      </c>
      <c r="H88" s="70">
        <f>'SCC X Ano = FNC'!H88+'SCC X Ano = Mecenato'!H88</f>
        <v>0</v>
      </c>
      <c r="I88" s="70">
        <f>'SCC X Ano = FNC'!I88+'SCC X Ano = Mecenato'!I88</f>
        <v>10362755.091300607</v>
      </c>
      <c r="J88" s="70">
        <f>'SCC X Ano = FNC'!J88+'SCC X Ano = Mecenato'!J88</f>
        <v>2061855.0820133283</v>
      </c>
      <c r="K88" s="70">
        <f>'SCC X Ano = FNC'!K88+'SCC X Ano = Mecenato'!K88</f>
        <v>0</v>
      </c>
      <c r="L88" s="70">
        <f>'SCC X Ano = FNC'!L88+'SCC X Ano = Mecenato'!L88</f>
        <v>35290165.707651071</v>
      </c>
      <c r="N88" s="69" t="s">
        <v>28</v>
      </c>
      <c r="O88" s="5">
        <f>B88/Formato_Análises_Total!$O$31</f>
        <v>4.938945653181777E-3</v>
      </c>
      <c r="P88" s="5">
        <f>C88/Formato_Análises_Total!$O$31</f>
        <v>5.4848279689073583E-3</v>
      </c>
      <c r="Q88" s="5">
        <f>D88/Formato_Análises_Total!$O$31</f>
        <v>1.1127380183580439E-3</v>
      </c>
      <c r="R88" s="5">
        <f>E88/Formato_Análises_Total!$O$31</f>
        <v>0</v>
      </c>
      <c r="S88" s="5">
        <f>F88/Formato_Análises_Total!$O$31</f>
        <v>1.0447439533450731E-3</v>
      </c>
      <c r="T88" s="5">
        <f>G88/Formato_Análises_Total!$O$31</f>
        <v>2.5891160791928996E-4</v>
      </c>
      <c r="U88" s="5">
        <f>H88/Formato_Análises_Total!$O$31</f>
        <v>0</v>
      </c>
      <c r="V88" s="5">
        <f>I88/Formato_Análises_Total!$O$31</f>
        <v>5.8192116890784604E-3</v>
      </c>
      <c r="W88" s="5">
        <f>J88/Formato_Análises_Total!$O$31</f>
        <v>1.1578360280375881E-3</v>
      </c>
      <c r="X88" s="5">
        <f>K88/Formato_Análises_Total!$O$31</f>
        <v>0</v>
      </c>
    </row>
    <row r="89" spans="1:24" x14ac:dyDescent="0.25">
      <c r="A89" s="69" t="s">
        <v>29</v>
      </c>
      <c r="B89" s="70">
        <f>'SCC X Ano = FNC'!B89+'SCC X Ano = Mecenato'!B89</f>
        <v>13677900.172840577</v>
      </c>
      <c r="C89" s="70">
        <f>'SCC X Ano = FNC'!C89+'SCC X Ano = Mecenato'!C89</f>
        <v>64750705.529935092</v>
      </c>
      <c r="D89" s="70">
        <f>'SCC X Ano = FNC'!D89+'SCC X Ano = Mecenato'!D89</f>
        <v>11729740.560215734</v>
      </c>
      <c r="E89" s="70">
        <f>'SCC X Ano = FNC'!E89+'SCC X Ano = Mecenato'!E89</f>
        <v>0</v>
      </c>
      <c r="F89" s="70">
        <f>'SCC X Ano = FNC'!F89+'SCC X Ano = Mecenato'!F89</f>
        <v>7924563.0721907206</v>
      </c>
      <c r="G89" s="70">
        <f>'SCC X Ano = FNC'!G89+'SCC X Ano = Mecenato'!G89</f>
        <v>3142253.940691147</v>
      </c>
      <c r="H89" s="70">
        <f>'SCC X Ano = FNC'!H89+'SCC X Ano = Mecenato'!H89</f>
        <v>0</v>
      </c>
      <c r="I89" s="70">
        <f>'SCC X Ano = FNC'!I89+'SCC X Ano = Mecenato'!I89</f>
        <v>34595279.508614056</v>
      </c>
      <c r="J89" s="70">
        <f>'SCC X Ano = FNC'!J89+'SCC X Ano = Mecenato'!J89</f>
        <v>20915318.524742194</v>
      </c>
      <c r="K89" s="70">
        <f>'SCC X Ano = FNC'!K89+'SCC X Ano = Mecenato'!K89</f>
        <v>0</v>
      </c>
      <c r="L89" s="70">
        <f>'SCC X Ano = FNC'!L89+'SCC X Ano = Mecenato'!L89</f>
        <v>156735761.30922952</v>
      </c>
      <c r="N89" s="69" t="s">
        <v>29</v>
      </c>
      <c r="O89" s="5">
        <f>B89/Formato_Análises_Total!$O$31</f>
        <v>7.6808335106424326E-3</v>
      </c>
      <c r="P89" s="5">
        <f>C89/Formato_Análises_Total!$O$31</f>
        <v>3.6360799727110454E-2</v>
      </c>
      <c r="Q89" s="5">
        <f>D89/Formato_Análises_Total!$O$31</f>
        <v>6.5868432454962355E-3</v>
      </c>
      <c r="R89" s="5">
        <f>E89/Formato_Análises_Total!$O$31</f>
        <v>0</v>
      </c>
      <c r="S89" s="5">
        <f>F89/Formato_Análises_Total!$O$31</f>
        <v>4.450043415504863E-3</v>
      </c>
      <c r="T89" s="5">
        <f>G89/Formato_Análises_Total!$O$31</f>
        <v>1.7645346918478426E-3</v>
      </c>
      <c r="U89" s="5">
        <f>H89/Formato_Análises_Total!$O$31</f>
        <v>0</v>
      </c>
      <c r="V89" s="5">
        <f>I89/Formato_Análises_Total!$O$31</f>
        <v>1.9427001133363327E-2</v>
      </c>
      <c r="W89" s="5">
        <f>J89/Formato_Análises_Total!$O$31</f>
        <v>1.1745010372980202E-2</v>
      </c>
      <c r="X89" s="5">
        <f>K89/Formato_Análises_Total!$O$31</f>
        <v>0</v>
      </c>
    </row>
    <row r="90" spans="1:24" x14ac:dyDescent="0.25">
      <c r="A90" s="69" t="s">
        <v>30</v>
      </c>
      <c r="B90" s="70">
        <f>'SCC X Ano = FNC'!B90+'SCC X Ano = Mecenato'!B90</f>
        <v>1182695.8779297385</v>
      </c>
      <c r="C90" s="70">
        <f>'SCC X Ano = FNC'!C90+'SCC X Ano = Mecenato'!C90</f>
        <v>6495460.9166520294</v>
      </c>
      <c r="D90" s="70">
        <f>'SCC X Ano = FNC'!D90+'SCC X Ano = Mecenato'!D90</f>
        <v>3680674.2755667265</v>
      </c>
      <c r="E90" s="70">
        <f>'SCC X Ano = FNC'!E90+'SCC X Ano = Mecenato'!E90</f>
        <v>0</v>
      </c>
      <c r="F90" s="70">
        <f>'SCC X Ano = FNC'!F90+'SCC X Ano = Mecenato'!F90</f>
        <v>0</v>
      </c>
      <c r="G90" s="70">
        <f>'SCC X Ano = FNC'!G90+'SCC X Ano = Mecenato'!G90</f>
        <v>0</v>
      </c>
      <c r="H90" s="70">
        <f>'SCC X Ano = FNC'!H90+'SCC X Ano = Mecenato'!H90</f>
        <v>0</v>
      </c>
      <c r="I90" s="70">
        <f>'SCC X Ano = FNC'!I90+'SCC X Ano = Mecenato'!I90</f>
        <v>244390.05961711163</v>
      </c>
      <c r="J90" s="70">
        <f>'SCC X Ano = FNC'!J90+'SCC X Ano = Mecenato'!J90</f>
        <v>0</v>
      </c>
      <c r="K90" s="70">
        <f>'SCC X Ano = FNC'!K90+'SCC X Ano = Mecenato'!K90</f>
        <v>0</v>
      </c>
      <c r="L90" s="70">
        <f>'SCC X Ano = FNC'!L90+'SCC X Ano = Mecenato'!L90</f>
        <v>11603221.129765607</v>
      </c>
      <c r="N90" s="69" t="s">
        <v>30</v>
      </c>
      <c r="O90" s="5">
        <f>B90/Formato_Análises_Total!$O$31</f>
        <v>6.6414361980351078E-4</v>
      </c>
      <c r="P90" s="5">
        <f>C90/Formato_Análises_Total!$O$31</f>
        <v>3.6475301943462005E-3</v>
      </c>
      <c r="Q90" s="5">
        <f>D90/Formato_Análises_Total!$O$31</f>
        <v>2.066884972129558E-3</v>
      </c>
      <c r="R90" s="5">
        <f>E90/Formato_Análises_Total!$O$31</f>
        <v>0</v>
      </c>
      <c r="S90" s="5">
        <f>F90/Formato_Análises_Total!$O$31</f>
        <v>0</v>
      </c>
      <c r="T90" s="5">
        <f>G90/Formato_Análises_Total!$O$31</f>
        <v>0</v>
      </c>
      <c r="U90" s="5">
        <f>H90/Formato_Análises_Total!$O$31</f>
        <v>0</v>
      </c>
      <c r="V90" s="5">
        <f>I90/Formato_Análises_Total!$O$31</f>
        <v>1.372373928640232E-4</v>
      </c>
      <c r="W90" s="5">
        <f>J90/Formato_Análises_Total!$O$31</f>
        <v>0</v>
      </c>
      <c r="X90" s="5">
        <f>K90/Formato_Análises_Total!$O$31</f>
        <v>0</v>
      </c>
    </row>
    <row r="91" spans="1:24" x14ac:dyDescent="0.25">
      <c r="A91" s="69" t="s">
        <v>31</v>
      </c>
      <c r="B91" s="70">
        <f>'SCC X Ano = FNC'!B91+'SCC X Ano = Mecenato'!B91</f>
        <v>77986337.948565587</v>
      </c>
      <c r="C91" s="70">
        <f>'SCC X Ano = FNC'!C91+'SCC X Ano = Mecenato'!C91</f>
        <v>189009193.35861167</v>
      </c>
      <c r="D91" s="70">
        <f>'SCC X Ano = FNC'!D91+'SCC X Ano = Mecenato'!D91</f>
        <v>46927532.723278306</v>
      </c>
      <c r="E91" s="70">
        <f>'SCC X Ano = FNC'!E91+'SCC X Ano = Mecenato'!E91</f>
        <v>0</v>
      </c>
      <c r="F91" s="70">
        <f>'SCC X Ano = FNC'!F91+'SCC X Ano = Mecenato'!F91</f>
        <v>23680580.465220977</v>
      </c>
      <c r="G91" s="70">
        <f>'SCC X Ano = FNC'!G91+'SCC X Ano = Mecenato'!G91</f>
        <v>19208233.413258988</v>
      </c>
      <c r="H91" s="70">
        <f>'SCC X Ano = FNC'!H91+'SCC X Ano = Mecenato'!H91</f>
        <v>0</v>
      </c>
      <c r="I91" s="70">
        <f>'SCC X Ano = FNC'!I91+'SCC X Ano = Mecenato'!I91</f>
        <v>105873219.840022</v>
      </c>
      <c r="J91" s="70">
        <f>'SCC X Ano = FNC'!J91+'SCC X Ano = Mecenato'!J91</f>
        <v>25356416.185536474</v>
      </c>
      <c r="K91" s="70">
        <f>'SCC X Ano = FNC'!K91+'SCC X Ano = Mecenato'!K91</f>
        <v>0</v>
      </c>
      <c r="L91" s="70">
        <f>'SCC X Ano = FNC'!L91+'SCC X Ano = Mecenato'!L91</f>
        <v>488041513.93449402</v>
      </c>
      <c r="N91" s="69" t="s">
        <v>31</v>
      </c>
      <c r="O91" s="5">
        <f>B91/Formato_Análises_Total!$O$31</f>
        <v>4.3793277500082092E-2</v>
      </c>
      <c r="P91" s="5">
        <f>C91/Formato_Análises_Total!$O$31</f>
        <v>0.10613823231806976</v>
      </c>
      <c r="Q91" s="5">
        <f>D91/Formato_Análises_Total!$O$31</f>
        <v>2.6352185741816973E-2</v>
      </c>
      <c r="R91" s="5">
        <f>E91/Formato_Análises_Total!$O$31</f>
        <v>0</v>
      </c>
      <c r="S91" s="5">
        <f>F91/Formato_Análises_Total!$O$31</f>
        <v>1.3297844968184199E-2</v>
      </c>
      <c r="T91" s="5">
        <f>G91/Formato_Análises_Total!$O$31</f>
        <v>1.078639564673484E-2</v>
      </c>
      <c r="U91" s="5">
        <f>H91/Formato_Análises_Total!$O$31</f>
        <v>0</v>
      </c>
      <c r="V91" s="5">
        <f>I91/Formato_Análises_Total!$O$31</f>
        <v>5.9453173699978309E-2</v>
      </c>
      <c r="W91" s="5">
        <f>J91/Formato_Análises_Total!$O$31</f>
        <v>1.4238911579014543E-2</v>
      </c>
      <c r="X91" s="5">
        <f>K91/Formato_Análises_Total!$O$31</f>
        <v>0</v>
      </c>
    </row>
    <row r="92" spans="1:24" x14ac:dyDescent="0.25">
      <c r="A92" s="69" t="s">
        <v>32</v>
      </c>
      <c r="B92" s="70">
        <f>'SCC X Ano = FNC'!B92+'SCC X Ano = Mecenato'!B92</f>
        <v>30435970.739040665</v>
      </c>
      <c r="C92" s="70">
        <f>'SCC X Ano = FNC'!C92+'SCC X Ano = Mecenato'!C92</f>
        <v>312749250.50924379</v>
      </c>
      <c r="D92" s="70">
        <f>'SCC X Ano = FNC'!D92+'SCC X Ano = Mecenato'!D92</f>
        <v>91597496.939440474</v>
      </c>
      <c r="E92" s="70">
        <f>'SCC X Ano = FNC'!E92+'SCC X Ano = Mecenato'!E92</f>
        <v>0</v>
      </c>
      <c r="F92" s="70">
        <f>'SCC X Ano = FNC'!F92+'SCC X Ano = Mecenato'!F92</f>
        <v>45264317.142714642</v>
      </c>
      <c r="G92" s="70">
        <f>'SCC X Ano = FNC'!G92+'SCC X Ano = Mecenato'!G92</f>
        <v>69783102.821925566</v>
      </c>
      <c r="H92" s="70">
        <f>'SCC X Ano = FNC'!H92+'SCC X Ano = Mecenato'!H92</f>
        <v>0</v>
      </c>
      <c r="I92" s="70">
        <f>'SCC X Ano = FNC'!I92+'SCC X Ano = Mecenato'!I92</f>
        <v>115674695.36041586</v>
      </c>
      <c r="J92" s="70">
        <f>'SCC X Ano = FNC'!J92+'SCC X Ano = Mecenato'!J92</f>
        <v>36048603.700619616</v>
      </c>
      <c r="K92" s="70">
        <f>'SCC X Ano = FNC'!K92+'SCC X Ano = Mecenato'!K92</f>
        <v>0</v>
      </c>
      <c r="L92" s="70">
        <f>'SCC X Ano = FNC'!L92+'SCC X Ano = Mecenato'!L92</f>
        <v>701553437.21340048</v>
      </c>
      <c r="N92" s="69" t="s">
        <v>32</v>
      </c>
      <c r="O92" s="5">
        <f>B92/Formato_Análises_Total!$O$31</f>
        <v>1.7091338657782205E-2</v>
      </c>
      <c r="P92" s="5">
        <f>C92/Formato_Análises_Total!$O$31</f>
        <v>0.17562453983320961</v>
      </c>
      <c r="Q92" s="5">
        <f>D92/Formato_Análises_Total!$O$31</f>
        <v>5.1436632457693421E-2</v>
      </c>
      <c r="R92" s="5">
        <f>E92/Formato_Análises_Total!$O$31</f>
        <v>0</v>
      </c>
      <c r="S92" s="5">
        <f>F92/Formato_Análises_Total!$O$31</f>
        <v>2.541820597846248E-2</v>
      </c>
      <c r="T92" s="5">
        <f>G92/Formato_Análises_Total!$O$31</f>
        <v>3.9186745615788436E-2</v>
      </c>
      <c r="U92" s="5">
        <f>H92/Formato_Análises_Total!$O$31</f>
        <v>0</v>
      </c>
      <c r="V92" s="5">
        <f>I92/Formato_Análises_Total!$O$31</f>
        <v>6.4957198490294354E-2</v>
      </c>
      <c r="W92" s="5">
        <f>J92/Formato_Análises_Total!$O$31</f>
        <v>2.0243116254451052E-2</v>
      </c>
      <c r="X92" s="5">
        <f>K92/Formato_Análises_Total!$O$31</f>
        <v>0</v>
      </c>
    </row>
    <row r="93" spans="1:24" x14ac:dyDescent="0.25">
      <c r="A93" s="69" t="s">
        <v>33</v>
      </c>
      <c r="B93" s="70">
        <f>'SCC X Ano = FNC'!B93+'SCC X Ano = Mecenato'!B93</f>
        <v>3561875.8276847419</v>
      </c>
      <c r="C93" s="70">
        <f>'SCC X Ano = FNC'!C93+'SCC X Ano = Mecenato'!C93</f>
        <v>23633936.927905269</v>
      </c>
      <c r="D93" s="70">
        <f>'SCC X Ano = FNC'!D93+'SCC X Ano = Mecenato'!D93</f>
        <v>3807488.733696823</v>
      </c>
      <c r="E93" s="70">
        <f>'SCC X Ano = FNC'!E93+'SCC X Ano = Mecenato'!E93</f>
        <v>0</v>
      </c>
      <c r="F93" s="70">
        <f>'SCC X Ano = FNC'!F93+'SCC X Ano = Mecenato'!F93</f>
        <v>2289650.8121923781</v>
      </c>
      <c r="G93" s="70">
        <f>'SCC X Ano = FNC'!G93+'SCC X Ano = Mecenato'!G93</f>
        <v>7539554.7195841698</v>
      </c>
      <c r="H93" s="70">
        <f>'SCC X Ano = FNC'!H93+'SCC X Ano = Mecenato'!H93</f>
        <v>0</v>
      </c>
      <c r="I93" s="70">
        <f>'SCC X Ano = FNC'!I93+'SCC X Ano = Mecenato'!I93</f>
        <v>4130376.033244079</v>
      </c>
      <c r="J93" s="70">
        <f>'SCC X Ano = FNC'!J93+'SCC X Ano = Mecenato'!J93</f>
        <v>1993221.9462547924</v>
      </c>
      <c r="K93" s="70">
        <f>'SCC X Ano = FNC'!K93+'SCC X Ano = Mecenato'!K93</f>
        <v>0</v>
      </c>
      <c r="L93" s="70">
        <f>'SCC X Ano = FNC'!L93+'SCC X Ano = Mecenato'!L93</f>
        <v>46956105.000562258</v>
      </c>
      <c r="N93" s="69" t="s">
        <v>33</v>
      </c>
      <c r="O93" s="5">
        <f>B93/Formato_Análises_Total!$O$31</f>
        <v>2.0001736284310494E-3</v>
      </c>
      <c r="P93" s="5">
        <f>C93/Formato_Análises_Total!$O$31</f>
        <v>1.327165226024349E-2</v>
      </c>
      <c r="Q93" s="5">
        <f>D93/Formato_Análises_Total!$O$31</f>
        <v>2.138097711463166E-3</v>
      </c>
      <c r="R93" s="5">
        <f>E93/Formato_Análises_Total!$O$31</f>
        <v>0</v>
      </c>
      <c r="S93" s="5">
        <f>F93/Formato_Análises_Total!$O$31</f>
        <v>1.285754864688751E-3</v>
      </c>
      <c r="T93" s="5">
        <f>G93/Formato_Análises_Total!$O$31</f>
        <v>4.2338417310935706E-3</v>
      </c>
      <c r="U93" s="5">
        <f>H93/Formato_Análises_Total!$O$31</f>
        <v>0</v>
      </c>
      <c r="V93" s="5">
        <f>I93/Formato_Análises_Total!$O$31</f>
        <v>2.3194152791588189E-3</v>
      </c>
      <c r="W93" s="5">
        <f>J93/Formato_Análises_Total!$O$31</f>
        <v>1.1192950471550559E-3</v>
      </c>
      <c r="X93" s="5">
        <f>K93/Formato_Análises_Total!$O$31</f>
        <v>0</v>
      </c>
    </row>
    <row r="94" spans="1:24" x14ac:dyDescent="0.25">
      <c r="A94" s="69" t="s">
        <v>34</v>
      </c>
      <c r="B94" s="70">
        <f>'SCC X Ano = FNC'!B94+'SCC X Ano = Mecenato'!B94</f>
        <v>4447322.536295454</v>
      </c>
      <c r="C94" s="70">
        <f>'SCC X Ano = FNC'!C94+'SCC X Ano = Mecenato'!C94</f>
        <v>13950546.008321799</v>
      </c>
      <c r="D94" s="70">
        <f>'SCC X Ano = FNC'!D94+'SCC X Ano = Mecenato'!D94</f>
        <v>3490672.42537654</v>
      </c>
      <c r="E94" s="70">
        <f>'SCC X Ano = FNC'!E94+'SCC X Ano = Mecenato'!E94</f>
        <v>0</v>
      </c>
      <c r="F94" s="70">
        <f>'SCC X Ano = FNC'!F94+'SCC X Ano = Mecenato'!F94</f>
        <v>4240450.2447778517</v>
      </c>
      <c r="G94" s="70">
        <f>'SCC X Ano = FNC'!G94+'SCC X Ano = Mecenato'!G94</f>
        <v>1755500.7862918419</v>
      </c>
      <c r="H94" s="70">
        <f>'SCC X Ano = FNC'!H94+'SCC X Ano = Mecenato'!H94</f>
        <v>0</v>
      </c>
      <c r="I94" s="70">
        <f>'SCC X Ano = FNC'!I94+'SCC X Ano = Mecenato'!I94</f>
        <v>5523878.8826512555</v>
      </c>
      <c r="J94" s="70">
        <f>'SCC X Ano = FNC'!J94+'SCC X Ano = Mecenato'!J94</f>
        <v>1878687.1925235705</v>
      </c>
      <c r="K94" s="70">
        <f>'SCC X Ano = FNC'!K94+'SCC X Ano = Mecenato'!K94</f>
        <v>0</v>
      </c>
      <c r="L94" s="70">
        <f>'SCC X Ano = FNC'!L94+'SCC X Ano = Mecenato'!L94</f>
        <v>35287058.076238304</v>
      </c>
      <c r="N94" s="69" t="s">
        <v>34</v>
      </c>
      <c r="O94" s="5">
        <f>B94/Formato_Análises_Total!$O$31</f>
        <v>2.4973967888171369E-3</v>
      </c>
      <c r="P94" s="5">
        <f>C94/Formato_Análises_Total!$O$31</f>
        <v>7.8339379523504876E-3</v>
      </c>
      <c r="Q94" s="5">
        <f>D94/Formato_Análises_Total!$O$31</f>
        <v>1.9601893127386056E-3</v>
      </c>
      <c r="R94" s="5">
        <f>E94/Formato_Análises_Total!$O$31</f>
        <v>0</v>
      </c>
      <c r="S94" s="5">
        <f>F94/Formato_Análises_Total!$O$31</f>
        <v>2.3812275224068674E-3</v>
      </c>
      <c r="T94" s="5">
        <f>G94/Formato_Análises_Total!$O$31</f>
        <v>9.8580257911834663E-4</v>
      </c>
      <c r="U94" s="5">
        <f>H94/Formato_Análises_Total!$O$31</f>
        <v>0</v>
      </c>
      <c r="V94" s="5">
        <f>I94/Formato_Análises_Total!$O$31</f>
        <v>3.1019376873977103E-3</v>
      </c>
      <c r="W94" s="5">
        <f>J94/Formato_Análises_Total!$O$31</f>
        <v>1.0549779836090912E-3</v>
      </c>
      <c r="X94" s="5">
        <f>K94/Formato_Análises_Total!$O$31</f>
        <v>0</v>
      </c>
    </row>
    <row r="95" spans="1:24" x14ac:dyDescent="0.25">
      <c r="A95" s="69" t="s">
        <v>35</v>
      </c>
      <c r="B95" s="70">
        <f>'SCC X Ano = FNC'!B95+'SCC X Ano = Mecenato'!B95</f>
        <v>12074307.229464084</v>
      </c>
      <c r="C95" s="70">
        <f>'SCC X Ano = FNC'!C95+'SCC X Ano = Mecenato'!C95</f>
        <v>40504397.969453581</v>
      </c>
      <c r="D95" s="70">
        <f>'SCC X Ano = FNC'!D95+'SCC X Ano = Mecenato'!D95</f>
        <v>4657412.4510453036</v>
      </c>
      <c r="E95" s="70">
        <f>'SCC X Ano = FNC'!E95+'SCC X Ano = Mecenato'!E95</f>
        <v>0</v>
      </c>
      <c r="F95" s="70">
        <f>'SCC X Ano = FNC'!F95+'SCC X Ano = Mecenato'!F95</f>
        <v>4698157.1617846675</v>
      </c>
      <c r="G95" s="70">
        <f>'SCC X Ano = FNC'!G95+'SCC X Ano = Mecenato'!G95</f>
        <v>15197080.121625729</v>
      </c>
      <c r="H95" s="70">
        <f>'SCC X Ano = FNC'!H95+'SCC X Ano = Mecenato'!H95</f>
        <v>0</v>
      </c>
      <c r="I95" s="70">
        <f>'SCC X Ano = FNC'!I95+'SCC X Ano = Mecenato'!I95</f>
        <v>15834722.885876521</v>
      </c>
      <c r="J95" s="70">
        <f>'SCC X Ano = FNC'!J95+'SCC X Ano = Mecenato'!J95</f>
        <v>5967132.555239643</v>
      </c>
      <c r="K95" s="70">
        <f>'SCC X Ano = FNC'!K95+'SCC X Ano = Mecenato'!K95</f>
        <v>0</v>
      </c>
      <c r="L95" s="70">
        <f>'SCC X Ano = FNC'!L95+'SCC X Ano = Mecenato'!L95</f>
        <v>98933210.374489531</v>
      </c>
      <c r="N95" s="69" t="s">
        <v>35</v>
      </c>
      <c r="O95" s="5">
        <f>B95/Formato_Análises_Total!$O$31</f>
        <v>6.7803348769871789E-3</v>
      </c>
      <c r="P95" s="5">
        <f>C95/Formato_Análises_Total!$O$31</f>
        <v>2.2745270350044283E-2</v>
      </c>
      <c r="Q95" s="5">
        <f>D95/Formato_Análises_Total!$O$31</f>
        <v>2.615372913592694E-3</v>
      </c>
      <c r="R95" s="5">
        <f>E95/Formato_Análises_Total!$O$31</f>
        <v>0</v>
      </c>
      <c r="S95" s="5">
        <f>F95/Formato_Análises_Total!$O$31</f>
        <v>2.6382531317309835E-3</v>
      </c>
      <c r="T95" s="5">
        <f>G95/Formato_Análises_Total!$O$31</f>
        <v>8.5339299736868594E-3</v>
      </c>
      <c r="U95" s="5">
        <f>H95/Formato_Análises_Total!$O$31</f>
        <v>0</v>
      </c>
      <c r="V95" s="5">
        <f>I95/Formato_Análises_Total!$O$31</f>
        <v>8.8919986720679967E-3</v>
      </c>
      <c r="W95" s="5">
        <f>J95/Formato_Análises_Total!$O$31</f>
        <v>3.3508470681586876E-3</v>
      </c>
      <c r="X95" s="5">
        <f>K95/Formato_Análises_Total!$O$31</f>
        <v>0</v>
      </c>
    </row>
    <row r="96" spans="1:24" x14ac:dyDescent="0.25">
      <c r="A96" s="69" t="s">
        <v>36</v>
      </c>
      <c r="B96" s="70">
        <f>'SCC X Ano = FNC'!B96+'SCC X Ano = Mecenato'!B96</f>
        <v>0</v>
      </c>
      <c r="C96" s="70">
        <f>'SCC X Ano = FNC'!C96+'SCC X Ano = Mecenato'!C96</f>
        <v>5925932.3665998364</v>
      </c>
      <c r="D96" s="70">
        <f>'SCC X Ano = FNC'!D96+'SCC X Ano = Mecenato'!D96</f>
        <v>384287.07607726695</v>
      </c>
      <c r="E96" s="70">
        <f>'SCC X Ano = FNC'!E96+'SCC X Ano = Mecenato'!E96</f>
        <v>0</v>
      </c>
      <c r="F96" s="70">
        <f>'SCC X Ano = FNC'!F96+'SCC X Ano = Mecenato'!F96</f>
        <v>0</v>
      </c>
      <c r="G96" s="70">
        <f>'SCC X Ano = FNC'!G96+'SCC X Ano = Mecenato'!G96</f>
        <v>109169.85426449582</v>
      </c>
      <c r="H96" s="70">
        <f>'SCC X Ano = FNC'!H96+'SCC X Ano = Mecenato'!H96</f>
        <v>0</v>
      </c>
      <c r="I96" s="70">
        <f>'SCC X Ano = FNC'!I96+'SCC X Ano = Mecenato'!I96</f>
        <v>162926.70641140777</v>
      </c>
      <c r="J96" s="70">
        <f>'SCC X Ano = FNC'!J96+'SCC X Ano = Mecenato'!J96</f>
        <v>0</v>
      </c>
      <c r="K96" s="70">
        <f>'SCC X Ano = FNC'!K96+'SCC X Ano = Mecenato'!K96</f>
        <v>0</v>
      </c>
      <c r="L96" s="70">
        <f>'SCC X Ano = FNC'!L96+'SCC X Ano = Mecenato'!L96</f>
        <v>6582316.0033530062</v>
      </c>
      <c r="N96" s="69" t="s">
        <v>36</v>
      </c>
      <c r="O96" s="5">
        <f>B96/Formato_Análises_Total!$O$31</f>
        <v>0</v>
      </c>
      <c r="P96" s="5">
        <f>C96/Formato_Análises_Total!$O$31</f>
        <v>3.3277110761167385E-3</v>
      </c>
      <c r="Q96" s="5">
        <f>D96/Formato_Análises_Total!$O$31</f>
        <v>2.1579665111915223E-4</v>
      </c>
      <c r="R96" s="5">
        <f>E96/Formato_Análises_Total!$O$31</f>
        <v>0</v>
      </c>
      <c r="S96" s="5">
        <f>F96/Formato_Análises_Total!$O$31</f>
        <v>0</v>
      </c>
      <c r="T96" s="5">
        <f>G96/Formato_Análises_Total!$O$31</f>
        <v>6.1304400850335368E-5</v>
      </c>
      <c r="U96" s="5">
        <f>H96/Formato_Análises_Total!$O$31</f>
        <v>0</v>
      </c>
      <c r="V96" s="5">
        <f>I96/Formato_Análises_Total!$O$31</f>
        <v>9.1491595242682125E-5</v>
      </c>
      <c r="W96" s="5">
        <f>J96/Formato_Análises_Total!$O$31</f>
        <v>0</v>
      </c>
      <c r="X96" s="5">
        <f>K96/Formato_Análises_Total!$O$31</f>
        <v>0</v>
      </c>
    </row>
    <row r="97" spans="1:24" x14ac:dyDescent="0.25">
      <c r="A97" s="69" t="s">
        <v>37</v>
      </c>
      <c r="B97" s="70">
        <f>'SCC X Ano = FNC'!B97+'SCC X Ano = Mecenato'!B97</f>
        <v>0</v>
      </c>
      <c r="C97" s="70">
        <f>'SCC X Ano = FNC'!C97+'SCC X Ano = Mecenato'!C97</f>
        <v>838928.21754221071</v>
      </c>
      <c r="D97" s="70">
        <f>'SCC X Ano = FNC'!D97+'SCC X Ano = Mecenato'!D97</f>
        <v>293268.07154053397</v>
      </c>
      <c r="E97" s="70">
        <f>'SCC X Ano = FNC'!E97+'SCC X Ano = Mecenato'!E97</f>
        <v>0</v>
      </c>
      <c r="F97" s="70">
        <f>'SCC X Ano = FNC'!F97+'SCC X Ano = Mecenato'!F97</f>
        <v>377118.78977528424</v>
      </c>
      <c r="G97" s="70">
        <f>'SCC X Ano = FNC'!G97+'SCC X Ano = Mecenato'!G97</f>
        <v>259875.44472065454</v>
      </c>
      <c r="H97" s="70">
        <f>'SCC X Ano = FNC'!H97+'SCC X Ano = Mecenato'!H97</f>
        <v>0</v>
      </c>
      <c r="I97" s="70">
        <f>'SCC X Ano = FNC'!I97+'SCC X Ano = Mecenato'!I97</f>
        <v>1404951.6438960228</v>
      </c>
      <c r="J97" s="70">
        <f>'SCC X Ano = FNC'!J97+'SCC X Ano = Mecenato'!J97</f>
        <v>0</v>
      </c>
      <c r="K97" s="70">
        <f>'SCC X Ano = FNC'!K97+'SCC X Ano = Mecenato'!K97</f>
        <v>0</v>
      </c>
      <c r="L97" s="70">
        <f>'SCC X Ano = FNC'!L97+'SCC X Ano = Mecenato'!L97</f>
        <v>3174142.1674747057</v>
      </c>
      <c r="N97" s="69" t="s">
        <v>37</v>
      </c>
      <c r="O97" s="5">
        <f>B97/Formato_Análises_Total!$O$31</f>
        <v>0</v>
      </c>
      <c r="P97" s="5">
        <f>C97/Formato_Análises_Total!$O$31</f>
        <v>4.7110067224474697E-4</v>
      </c>
      <c r="Q97" s="5">
        <f>D97/Formato_Análises_Total!$O$31</f>
        <v>1.6468487143682785E-4</v>
      </c>
      <c r="R97" s="5">
        <f>E97/Formato_Análises_Total!$O$31</f>
        <v>0</v>
      </c>
      <c r="S97" s="5">
        <f>F97/Formato_Análises_Total!$O$31</f>
        <v>2.1177129540325993E-4</v>
      </c>
      <c r="T97" s="5">
        <f>G97/Formato_Análises_Total!$O$31</f>
        <v>1.4593322068302345E-4</v>
      </c>
      <c r="U97" s="5">
        <f>H97/Formato_Análises_Total!$O$31</f>
        <v>0</v>
      </c>
      <c r="V97" s="5">
        <f>I97/Formato_Análises_Total!$O$31</f>
        <v>7.8895148603995609E-4</v>
      </c>
      <c r="W97" s="5">
        <f>J97/Formato_Análises_Total!$O$31</f>
        <v>0</v>
      </c>
      <c r="X97" s="5">
        <f>K97/Formato_Análises_Total!$O$31</f>
        <v>0</v>
      </c>
    </row>
    <row r="98" spans="1:24" x14ac:dyDescent="0.25">
      <c r="A98" s="69" t="s">
        <v>38</v>
      </c>
      <c r="B98" s="70">
        <f>'SCC X Ano = FNC'!B98+'SCC X Ano = Mecenato'!B98</f>
        <v>358438.75410509709</v>
      </c>
      <c r="C98" s="70">
        <f>'SCC X Ano = FNC'!C98+'SCC X Ano = Mecenato'!C98</f>
        <v>4098239.8483060319</v>
      </c>
      <c r="D98" s="70">
        <f>'SCC X Ano = FNC'!D98+'SCC X Ano = Mecenato'!D98</f>
        <v>1889949.79437233</v>
      </c>
      <c r="E98" s="70">
        <f>'SCC X Ano = FNC'!E98+'SCC X Ano = Mecenato'!E98</f>
        <v>0</v>
      </c>
      <c r="F98" s="70">
        <f>'SCC X Ano = FNC'!F98+'SCC X Ano = Mecenato'!F98</f>
        <v>303532.45404445269</v>
      </c>
      <c r="G98" s="70">
        <f>'SCC X Ano = FNC'!G98+'SCC X Ano = Mecenato'!G98</f>
        <v>456296.6723141314</v>
      </c>
      <c r="H98" s="70">
        <f>'SCC X Ano = FNC'!H98+'SCC X Ano = Mecenato'!H98</f>
        <v>0</v>
      </c>
      <c r="I98" s="70">
        <f>'SCC X Ano = FNC'!I98+'SCC X Ano = Mecenato'!I98</f>
        <v>1965518.866656835</v>
      </c>
      <c r="J98" s="70">
        <f>'SCC X Ano = FNC'!J98+'SCC X Ano = Mecenato'!J98</f>
        <v>169454.54412315786</v>
      </c>
      <c r="K98" s="70">
        <f>'SCC X Ano = FNC'!K98+'SCC X Ano = Mecenato'!K98</f>
        <v>0</v>
      </c>
      <c r="L98" s="70">
        <f>'SCC X Ano = FNC'!L98+'SCC X Ano = Mecenato'!L98</f>
        <v>9241430.9339220375</v>
      </c>
      <c r="N98" s="69" t="s">
        <v>38</v>
      </c>
      <c r="O98" s="5">
        <f>B98/Formato_Análises_Total!$O$31</f>
        <v>2.0128150953390068E-4</v>
      </c>
      <c r="P98" s="5">
        <f>C98/Formato_Análises_Total!$O$31</f>
        <v>2.3013691841400471E-3</v>
      </c>
      <c r="Q98" s="5">
        <f>D98/Formato_Análises_Total!$O$31</f>
        <v>1.0613025048151128E-3</v>
      </c>
      <c r="R98" s="5">
        <f>E98/Formato_Análises_Total!$O$31</f>
        <v>0</v>
      </c>
      <c r="S98" s="5">
        <f>F98/Formato_Análises_Total!$O$31</f>
        <v>1.7044884193711683E-4</v>
      </c>
      <c r="T98" s="5">
        <f>G98/Formato_Análises_Total!$O$31</f>
        <v>2.5623368552317471E-4</v>
      </c>
      <c r="U98" s="5">
        <f>H98/Formato_Análises_Total!$O$31</f>
        <v>0</v>
      </c>
      <c r="V98" s="5">
        <f>I98/Formato_Análises_Total!$O$31</f>
        <v>1.1037383652495614E-3</v>
      </c>
      <c r="W98" s="5">
        <f>J98/Formato_Análises_Total!$O$31</f>
        <v>9.5157306646834956E-5</v>
      </c>
      <c r="X98" s="5">
        <f>K98/Formato_Análises_Total!$O$31</f>
        <v>0</v>
      </c>
    </row>
    <row r="99" spans="1:24" x14ac:dyDescent="0.25">
      <c r="A99" s="69" t="s">
        <v>39</v>
      </c>
      <c r="B99" s="70">
        <f>'SCC X Ano = FNC'!B99+'SCC X Ano = Mecenato'!B99</f>
        <v>361899.95276343171</v>
      </c>
      <c r="C99" s="70">
        <f>'SCC X Ano = FNC'!C99+'SCC X Ano = Mecenato'!C99</f>
        <v>32510680.412336588</v>
      </c>
      <c r="D99" s="70">
        <f>'SCC X Ano = FNC'!D99+'SCC X Ano = Mecenato'!D99</f>
        <v>8165600.9311160874</v>
      </c>
      <c r="E99" s="70">
        <f>'SCC X Ano = FNC'!E99+'SCC X Ano = Mecenato'!E99</f>
        <v>0</v>
      </c>
      <c r="F99" s="70">
        <f>'SCC X Ano = FNC'!F99+'SCC X Ano = Mecenato'!F99</f>
        <v>1238018.7489933355</v>
      </c>
      <c r="G99" s="70">
        <f>'SCC X Ano = FNC'!G99+'SCC X Ano = Mecenato'!G99</f>
        <v>4390476.658965664</v>
      </c>
      <c r="H99" s="70">
        <f>'SCC X Ano = FNC'!H99+'SCC X Ano = Mecenato'!H99</f>
        <v>0</v>
      </c>
      <c r="I99" s="70">
        <f>'SCC X Ano = FNC'!I99+'SCC X Ano = Mecenato'!I99</f>
        <v>26081483.88893665</v>
      </c>
      <c r="J99" s="70">
        <f>'SCC X Ano = FNC'!J99+'SCC X Ano = Mecenato'!J99</f>
        <v>1649709.396504164</v>
      </c>
      <c r="K99" s="70">
        <f>'SCC X Ano = FNC'!K99+'SCC X Ano = Mecenato'!K99</f>
        <v>0</v>
      </c>
      <c r="L99" s="70">
        <f>'SCC X Ano = FNC'!L99+'SCC X Ano = Mecenato'!L99</f>
        <v>74397869.989615917</v>
      </c>
      <c r="N99" s="69" t="s">
        <v>39</v>
      </c>
      <c r="O99" s="5">
        <f>B99/Formato_Análises_Total!$O$31</f>
        <v>2.0322514783407744E-4</v>
      </c>
      <c r="P99" s="5">
        <f>C99/Formato_Análises_Total!$O$31</f>
        <v>1.8256393189701334E-2</v>
      </c>
      <c r="Q99" s="5">
        <f>D99/Formato_Análises_Total!$O$31</f>
        <v>4.5853983779459272E-3</v>
      </c>
      <c r="R99" s="5">
        <f>E99/Formato_Análises_Total!$O$31</f>
        <v>0</v>
      </c>
      <c r="S99" s="5">
        <f>F99/Formato_Análises_Total!$O$31</f>
        <v>6.9521021311101119E-4</v>
      </c>
      <c r="T99" s="5">
        <f>G99/Formato_Análises_Total!$O$31</f>
        <v>2.4654749503756268E-3</v>
      </c>
      <c r="U99" s="5">
        <f>H99/Formato_Análises_Total!$O$31</f>
        <v>0</v>
      </c>
      <c r="V99" s="5">
        <f>I99/Formato_Análises_Total!$O$31</f>
        <v>1.4646073807381943E-2</v>
      </c>
      <c r="W99" s="5">
        <f>J99/Formato_Análises_Total!$O$31</f>
        <v>9.2639535713612308E-4</v>
      </c>
      <c r="X99" s="5">
        <f>K99/Formato_Análises_Total!$O$31</f>
        <v>0</v>
      </c>
    </row>
    <row r="100" spans="1:24" x14ac:dyDescent="0.25">
      <c r="A100" s="69" t="s">
        <v>40</v>
      </c>
      <c r="B100" s="70">
        <f>'SCC X Ano = FNC'!B100+'SCC X Ano = Mecenato'!B100</f>
        <v>165099631.74108163</v>
      </c>
      <c r="C100" s="70">
        <f>'SCC X Ano = FNC'!C100+'SCC X Ano = Mecenato'!C100</f>
        <v>759413305.97526038</v>
      </c>
      <c r="D100" s="70">
        <f>'SCC X Ano = FNC'!D100+'SCC X Ano = Mecenato'!D100</f>
        <v>190604846.31334189</v>
      </c>
      <c r="E100" s="70">
        <f>'SCC X Ano = FNC'!E100+'SCC X Ano = Mecenato'!E100</f>
        <v>0</v>
      </c>
      <c r="F100" s="70">
        <f>'SCC X Ano = FNC'!F100+'SCC X Ano = Mecenato'!F100</f>
        <v>96592424.852563322</v>
      </c>
      <c r="G100" s="70">
        <f>'SCC X Ano = FNC'!G100+'SCC X Ano = Mecenato'!G100</f>
        <v>127204551.97916164</v>
      </c>
      <c r="H100" s="70">
        <f>'SCC X Ano = FNC'!H100+'SCC X Ano = Mecenato'!H100</f>
        <v>0</v>
      </c>
      <c r="I100" s="70">
        <f>'SCC X Ano = FNC'!I100+'SCC X Ano = Mecenato'!I100</f>
        <v>333462363.07738781</v>
      </c>
      <c r="J100" s="70">
        <f>'SCC X Ano = FNC'!J100+'SCC X Ano = Mecenato'!J100</f>
        <v>108406192.59692962</v>
      </c>
      <c r="K100" s="70">
        <f>'SCC X Ano = FNC'!K100+'SCC X Ano = Mecenato'!K100</f>
        <v>0</v>
      </c>
      <c r="L100" s="70">
        <f>'SCC X Ano = FNC'!L100+'SCC X Ano = Mecenato'!L100</f>
        <v>1780783316.5357263</v>
      </c>
      <c r="N100" s="69" t="s">
        <v>40</v>
      </c>
      <c r="O100" s="5">
        <f>B100/Formato_Análises_Total!$O$31</f>
        <v>9.2711802838686005E-2</v>
      </c>
      <c r="P100" s="5">
        <f>C100/Formato_Análises_Total!$O$31</f>
        <v>0.42644902326050343</v>
      </c>
      <c r="Q100" s="5">
        <f>D100/Formato_Análises_Total!$O$31</f>
        <v>0.1070342722460686</v>
      </c>
      <c r="R100" s="5">
        <f>E100/Formato_Análises_Total!$O$31</f>
        <v>0</v>
      </c>
      <c r="S100" s="5">
        <f>F100/Formato_Análises_Total!$O$31</f>
        <v>5.4241537392921479E-2</v>
      </c>
      <c r="T100" s="5">
        <f>G100/Formato_Análises_Total!$O$31</f>
        <v>7.143179678177855E-2</v>
      </c>
      <c r="U100" s="5">
        <f>H100/Formato_Análises_Total!$O$31</f>
        <v>0</v>
      </c>
      <c r="V100" s="5">
        <f>I100/Formato_Análises_Total!$O$31</f>
        <v>0.1872560013231109</v>
      </c>
      <c r="W100" s="5">
        <f>J100/Formato_Análises_Total!$O$31</f>
        <v>6.0875566156931009E-2</v>
      </c>
      <c r="X100" s="5">
        <f>K100/Formato_Análises_Total!$O$31</f>
        <v>0</v>
      </c>
    </row>
    <row r="101" spans="1:24" x14ac:dyDescent="0.25">
      <c r="A101" s="69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</row>
    <row r="102" spans="1:24" x14ac:dyDescent="0.25">
      <c r="A102" s="69"/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/>
    </row>
    <row r="103" spans="1:24" x14ac:dyDescent="0.25">
      <c r="A103" s="69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</row>
    <row r="104" spans="1:24" x14ac:dyDescent="0.25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</row>
    <row r="105" spans="1:24" x14ac:dyDescent="0.25">
      <c r="A105" s="69"/>
      <c r="B105" s="18">
        <v>2010</v>
      </c>
      <c r="C105" s="18">
        <v>2010</v>
      </c>
      <c r="D105" s="18">
        <v>2010</v>
      </c>
      <c r="E105" s="18">
        <v>2010</v>
      </c>
      <c r="F105" s="18">
        <v>2010</v>
      </c>
      <c r="G105" s="18">
        <v>2010</v>
      </c>
      <c r="H105" s="18">
        <v>2010</v>
      </c>
      <c r="I105" s="18">
        <v>2010</v>
      </c>
      <c r="J105" s="18">
        <v>2010</v>
      </c>
      <c r="K105" s="18">
        <v>2010</v>
      </c>
      <c r="O105" s="18">
        <v>2010</v>
      </c>
      <c r="P105" s="18">
        <v>2010</v>
      </c>
      <c r="Q105" s="18">
        <v>2010</v>
      </c>
      <c r="R105" s="18">
        <v>2010</v>
      </c>
      <c r="S105" s="18">
        <v>2010</v>
      </c>
      <c r="T105" s="18">
        <v>2010</v>
      </c>
      <c r="U105" s="18">
        <v>2010</v>
      </c>
      <c r="V105" s="18">
        <v>2010</v>
      </c>
      <c r="W105" s="18">
        <v>2010</v>
      </c>
      <c r="X105" s="18">
        <v>2010</v>
      </c>
    </row>
    <row r="106" spans="1:24" x14ac:dyDescent="0.25">
      <c r="A106" s="69"/>
      <c r="B106" s="69" t="s">
        <v>2</v>
      </c>
      <c r="C106" s="69" t="s">
        <v>3</v>
      </c>
      <c r="D106" s="69" t="s">
        <v>4</v>
      </c>
      <c r="E106" s="69" t="s">
        <v>5</v>
      </c>
      <c r="F106" s="69" t="s">
        <v>6</v>
      </c>
      <c r="G106" s="69" t="s">
        <v>7</v>
      </c>
      <c r="H106" s="69" t="s">
        <v>8</v>
      </c>
      <c r="I106" s="69" t="s">
        <v>9</v>
      </c>
      <c r="J106" s="69" t="s">
        <v>10</v>
      </c>
      <c r="K106" s="69" t="s">
        <v>11</v>
      </c>
      <c r="L106" s="69" t="s">
        <v>12</v>
      </c>
      <c r="O106" s="69" t="s">
        <v>2</v>
      </c>
      <c r="P106" s="69" t="s">
        <v>3</v>
      </c>
      <c r="Q106" s="69" t="s">
        <v>4</v>
      </c>
      <c r="R106" s="69" t="s">
        <v>5</v>
      </c>
      <c r="S106" s="69" t="s">
        <v>6</v>
      </c>
      <c r="T106" s="69" t="s">
        <v>7</v>
      </c>
      <c r="U106" s="69" t="s">
        <v>8</v>
      </c>
      <c r="V106" s="69" t="s">
        <v>9</v>
      </c>
      <c r="W106" s="69" t="s">
        <v>10</v>
      </c>
      <c r="X106" s="69" t="s">
        <v>11</v>
      </c>
    </row>
    <row r="107" spans="1:24" x14ac:dyDescent="0.25">
      <c r="A107" s="69" t="s">
        <v>13</v>
      </c>
      <c r="B107" s="70">
        <f>'SCC X Ano = FNC'!B107+'SCC X Ano = Mecenato'!B107</f>
        <v>1006700.9547436866</v>
      </c>
      <c r="C107" s="70">
        <f>'SCC X Ano = FNC'!C107+'SCC X Ano = Mecenato'!C107</f>
        <v>2465360.3430656251</v>
      </c>
      <c r="D107" s="70">
        <f>'SCC X Ano = FNC'!D107+'SCC X Ano = Mecenato'!D107</f>
        <v>1313918.3930235398</v>
      </c>
      <c r="E107" s="70">
        <f>'SCC X Ano = FNC'!E107+'SCC X Ano = Mecenato'!E107</f>
        <v>0</v>
      </c>
      <c r="F107" s="70">
        <f>'SCC X Ano = FNC'!F107+'SCC X Ano = Mecenato'!F107</f>
        <v>18460.435121358998</v>
      </c>
      <c r="G107" s="70">
        <f>'SCC X Ano = FNC'!G107+'SCC X Ano = Mecenato'!G107</f>
        <v>0</v>
      </c>
      <c r="H107" s="70">
        <f>'SCC X Ano = FNC'!H107+'SCC X Ano = Mecenato'!H107</f>
        <v>0</v>
      </c>
      <c r="I107" s="70">
        <f>'SCC X Ano = FNC'!I107+'SCC X Ano = Mecenato'!I107</f>
        <v>94455.893037620204</v>
      </c>
      <c r="J107" s="70">
        <f>'SCC X Ano = FNC'!J107+'SCC X Ano = Mecenato'!J107</f>
        <v>0</v>
      </c>
      <c r="K107" s="70">
        <f>'SCC X Ano = FNC'!K107+'SCC X Ano = Mecenato'!K107</f>
        <v>0</v>
      </c>
      <c r="L107" s="70">
        <f>'SCC X Ano = FNC'!L107+'SCC X Ano = Mecenato'!L107</f>
        <v>4898896.0189918308</v>
      </c>
      <c r="N107" s="69" t="s">
        <v>13</v>
      </c>
      <c r="O107" s="5">
        <f>B107/Formato_Análises_Total!$P$31</f>
        <v>4.6566421889442637E-4</v>
      </c>
      <c r="P107" s="5">
        <f>C107/Formato_Análises_Total!$P$31</f>
        <v>1.1403884073391448E-3</v>
      </c>
      <c r="Q107" s="5">
        <f>D107/Formato_Análises_Total!$P$31</f>
        <v>6.0777212864977033E-4</v>
      </c>
      <c r="R107" s="5">
        <f>E107/Formato_Análises_Total!$P$31</f>
        <v>0</v>
      </c>
      <c r="S107" s="5">
        <f>F107/Formato_Análises_Total!$P$31</f>
        <v>8.5391436858501535E-6</v>
      </c>
      <c r="T107" s="5">
        <f>G107/Formato_Análises_Total!$P$31</f>
        <v>0</v>
      </c>
      <c r="U107" s="5">
        <f>H107/Formato_Análises_Total!$P$31</f>
        <v>0</v>
      </c>
      <c r="V107" s="5">
        <f>I107/Formato_Análises_Total!$P$31</f>
        <v>4.3691951859266617E-5</v>
      </c>
      <c r="W107" s="5">
        <f>J107/Formato_Análises_Total!$P$31</f>
        <v>0</v>
      </c>
      <c r="X107" s="5">
        <f>K107/Formato_Análises_Total!$P$31</f>
        <v>0</v>
      </c>
    </row>
    <row r="108" spans="1:24" x14ac:dyDescent="0.25">
      <c r="A108" s="69" t="s">
        <v>14</v>
      </c>
      <c r="B108" s="70">
        <f>'SCC X Ano = FNC'!B108+'SCC X Ano = Mecenato'!B108</f>
        <v>0</v>
      </c>
      <c r="C108" s="70">
        <f>'SCC X Ano = FNC'!C108+'SCC X Ano = Mecenato'!C108</f>
        <v>517604.44851981767</v>
      </c>
      <c r="D108" s="70">
        <f>'SCC X Ano = FNC'!D108+'SCC X Ano = Mecenato'!D108</f>
        <v>0</v>
      </c>
      <c r="E108" s="70">
        <f>'SCC X Ano = FNC'!E108+'SCC X Ano = Mecenato'!E108</f>
        <v>0</v>
      </c>
      <c r="F108" s="70">
        <f>'SCC X Ano = FNC'!F108+'SCC X Ano = Mecenato'!F108</f>
        <v>0</v>
      </c>
      <c r="G108" s="70">
        <f>'SCC X Ano = FNC'!G108+'SCC X Ano = Mecenato'!G108</f>
        <v>0</v>
      </c>
      <c r="H108" s="70">
        <f>'SCC X Ano = FNC'!H108+'SCC X Ano = Mecenato'!H108</f>
        <v>0</v>
      </c>
      <c r="I108" s="70">
        <f>'SCC X Ano = FNC'!I108+'SCC X Ano = Mecenato'!I108</f>
        <v>92302.17560679499</v>
      </c>
      <c r="J108" s="70">
        <f>'SCC X Ano = FNC'!J108+'SCC X Ano = Mecenato'!J108</f>
        <v>0</v>
      </c>
      <c r="K108" s="70">
        <f>'SCC X Ano = FNC'!K108+'SCC X Ano = Mecenato'!K108</f>
        <v>0</v>
      </c>
      <c r="L108" s="70">
        <f>'SCC X Ano = FNC'!L108+'SCC X Ano = Mecenato'!L108</f>
        <v>609906.62412661267</v>
      </c>
      <c r="N108" s="69" t="s">
        <v>14</v>
      </c>
      <c r="O108" s="5">
        <f>B108/Formato_Análises_Total!$P$31</f>
        <v>0</v>
      </c>
      <c r="P108" s="5">
        <f>C108/Formato_Análises_Total!$P$31</f>
        <v>2.3942549183101665E-4</v>
      </c>
      <c r="Q108" s="5">
        <f>D108/Formato_Análises_Total!$P$31</f>
        <v>0</v>
      </c>
      <c r="R108" s="5">
        <f>E108/Formato_Análises_Total!$P$31</f>
        <v>0</v>
      </c>
      <c r="S108" s="5">
        <f>F108/Formato_Análises_Total!$P$31</f>
        <v>0</v>
      </c>
      <c r="T108" s="5">
        <f>G108/Formato_Análises_Total!$P$31</f>
        <v>0</v>
      </c>
      <c r="U108" s="5">
        <f>H108/Formato_Análises_Total!$P$31</f>
        <v>0</v>
      </c>
      <c r="V108" s="5">
        <f>I108/Formato_Análises_Total!$P$31</f>
        <v>4.2695718429250766E-5</v>
      </c>
      <c r="W108" s="5">
        <f>J108/Formato_Análises_Total!$P$31</f>
        <v>0</v>
      </c>
      <c r="X108" s="5">
        <f>K108/Formato_Análises_Total!$P$31</f>
        <v>0</v>
      </c>
    </row>
    <row r="109" spans="1:24" x14ac:dyDescent="0.25">
      <c r="A109" s="69" t="s">
        <v>15</v>
      </c>
      <c r="B109" s="70">
        <f>'SCC X Ano = FNC'!B109+'SCC X Ano = Mecenato'!B109</f>
        <v>0</v>
      </c>
      <c r="C109" s="70">
        <f>'SCC X Ano = FNC'!C109+'SCC X Ano = Mecenato'!C109</f>
        <v>452694.29728958133</v>
      </c>
      <c r="D109" s="70">
        <f>'SCC X Ano = FNC'!D109+'SCC X Ano = Mecenato'!D109</f>
        <v>335655.83088648238</v>
      </c>
      <c r="E109" s="70">
        <f>'SCC X Ano = FNC'!E109+'SCC X Ano = Mecenato'!E109</f>
        <v>0</v>
      </c>
      <c r="F109" s="70">
        <f>'SCC X Ano = FNC'!F109+'SCC X Ano = Mecenato'!F109</f>
        <v>185605.79905153182</v>
      </c>
      <c r="G109" s="70">
        <f>'SCC X Ano = FNC'!G109+'SCC X Ano = Mecenato'!G109</f>
        <v>0</v>
      </c>
      <c r="H109" s="70">
        <f>'SCC X Ano = FNC'!H109+'SCC X Ano = Mecenato'!H109</f>
        <v>0</v>
      </c>
      <c r="I109" s="70">
        <f>'SCC X Ano = FNC'!I109+'SCC X Ano = Mecenato'!I109</f>
        <v>4122805.8965233476</v>
      </c>
      <c r="J109" s="70">
        <f>'SCC X Ano = FNC'!J109+'SCC X Ano = Mecenato'!J109</f>
        <v>151998.60768048963</v>
      </c>
      <c r="K109" s="70">
        <f>'SCC X Ano = FNC'!K109+'SCC X Ano = Mecenato'!K109</f>
        <v>0</v>
      </c>
      <c r="L109" s="70">
        <f>'SCC X Ano = FNC'!L109+'SCC X Ano = Mecenato'!L109</f>
        <v>5248760.4314314323</v>
      </c>
      <c r="N109" s="69" t="s">
        <v>15</v>
      </c>
      <c r="O109" s="5">
        <f>B109/Formato_Análises_Total!$P$31</f>
        <v>0</v>
      </c>
      <c r="P109" s="5">
        <f>C109/Formato_Análises_Total!$P$31</f>
        <v>2.0940035404951634E-4</v>
      </c>
      <c r="Q109" s="5">
        <f>D109/Formato_Análises_Total!$P$31</f>
        <v>1.5526250329911463E-4</v>
      </c>
      <c r="R109" s="5">
        <f>E109/Formato_Análises_Total!$P$31</f>
        <v>0</v>
      </c>
      <c r="S109" s="5">
        <f>F109/Formato_Análises_Total!$P$31</f>
        <v>8.5854671171552751E-5</v>
      </c>
      <c r="T109" s="5">
        <f>G109/Formato_Análises_Total!$P$31</f>
        <v>0</v>
      </c>
      <c r="U109" s="5">
        <f>H109/Formato_Análises_Total!$P$31</f>
        <v>0</v>
      </c>
      <c r="V109" s="5">
        <f>I109/Formato_Análises_Total!$P$31</f>
        <v>1.9070640376482864E-3</v>
      </c>
      <c r="W109" s="5">
        <f>J109/Formato_Análises_Total!$P$31</f>
        <v>7.0309174323368695E-5</v>
      </c>
      <c r="X109" s="5">
        <f>K109/Formato_Análises_Total!$P$31</f>
        <v>0</v>
      </c>
    </row>
    <row r="110" spans="1:24" x14ac:dyDescent="0.25">
      <c r="A110" s="69" t="s">
        <v>16</v>
      </c>
      <c r="B110" s="70">
        <f>'SCC X Ano = FNC'!B110+'SCC X Ano = Mecenato'!B110</f>
        <v>0</v>
      </c>
      <c r="C110" s="70">
        <f>'SCC X Ano = FNC'!C110+'SCC X Ano = Mecenato'!C110</f>
        <v>315540.52544236509</v>
      </c>
      <c r="D110" s="70">
        <f>'SCC X Ano = FNC'!D110+'SCC X Ano = Mecenato'!D110</f>
        <v>0</v>
      </c>
      <c r="E110" s="70">
        <f>'SCC X Ano = FNC'!E110+'SCC X Ano = Mecenato'!E110</f>
        <v>0</v>
      </c>
      <c r="F110" s="70">
        <f>'SCC X Ano = FNC'!F110+'SCC X Ano = Mecenato'!F110</f>
        <v>0</v>
      </c>
      <c r="G110" s="70">
        <f>'SCC X Ano = FNC'!G110+'SCC X Ano = Mecenato'!G110</f>
        <v>0</v>
      </c>
      <c r="H110" s="70">
        <f>'SCC X Ano = FNC'!H110+'SCC X Ano = Mecenato'!H110</f>
        <v>0</v>
      </c>
      <c r="I110" s="70">
        <f>'SCC X Ano = FNC'!I110+'SCC X Ano = Mecenato'!I110</f>
        <v>0</v>
      </c>
      <c r="J110" s="70">
        <f>'SCC X Ano = FNC'!J110+'SCC X Ano = Mecenato'!J110</f>
        <v>0</v>
      </c>
      <c r="K110" s="70">
        <f>'SCC X Ano = FNC'!K110+'SCC X Ano = Mecenato'!K110</f>
        <v>0</v>
      </c>
      <c r="L110" s="70">
        <f>'SCC X Ano = FNC'!L110+'SCC X Ano = Mecenato'!L110</f>
        <v>315540.52544236509</v>
      </c>
      <c r="N110" s="69" t="s">
        <v>16</v>
      </c>
      <c r="O110" s="5">
        <f>B110/Formato_Análises_Total!$P$31</f>
        <v>0</v>
      </c>
      <c r="P110" s="5">
        <f>C110/Formato_Análises_Total!$P$31</f>
        <v>1.4595787519349951E-4</v>
      </c>
      <c r="Q110" s="5">
        <f>D110/Formato_Análises_Total!$P$31</f>
        <v>0</v>
      </c>
      <c r="R110" s="5">
        <f>E110/Formato_Análises_Total!$P$31</f>
        <v>0</v>
      </c>
      <c r="S110" s="5">
        <f>F110/Formato_Análises_Total!$P$31</f>
        <v>0</v>
      </c>
      <c r="T110" s="5">
        <f>G110/Formato_Análises_Total!$P$31</f>
        <v>0</v>
      </c>
      <c r="U110" s="5">
        <f>H110/Formato_Análises_Total!$P$31</f>
        <v>0</v>
      </c>
      <c r="V110" s="5">
        <f>I110/Formato_Análises_Total!$P$31</f>
        <v>0</v>
      </c>
      <c r="W110" s="5">
        <f>J110/Formato_Análises_Total!$P$31</f>
        <v>0</v>
      </c>
      <c r="X110" s="5">
        <f>K110/Formato_Análises_Total!$P$31</f>
        <v>0</v>
      </c>
    </row>
    <row r="111" spans="1:24" x14ac:dyDescent="0.25">
      <c r="A111" s="69" t="s">
        <v>17</v>
      </c>
      <c r="B111" s="70">
        <f>'SCC X Ano = FNC'!B111+'SCC X Ano = Mecenato'!B111</f>
        <v>2769065.2682038494</v>
      </c>
      <c r="C111" s="70">
        <f>'SCC X Ano = FNC'!C111+'SCC X Ano = Mecenato'!C111</f>
        <v>419607.84402592084</v>
      </c>
      <c r="D111" s="70">
        <f>'SCC X Ano = FNC'!D111+'SCC X Ano = Mecenato'!D111</f>
        <v>438490.46929850528</v>
      </c>
      <c r="E111" s="70">
        <f>'SCC X Ano = FNC'!E111+'SCC X Ano = Mecenato'!E111</f>
        <v>0</v>
      </c>
      <c r="F111" s="70">
        <f>'SCC X Ano = FNC'!F111+'SCC X Ano = Mecenato'!F111</f>
        <v>237108.90543792184</v>
      </c>
      <c r="G111" s="70">
        <f>'SCC X Ano = FNC'!G111+'SCC X Ano = Mecenato'!G111</f>
        <v>0</v>
      </c>
      <c r="H111" s="70">
        <f>'SCC X Ano = FNC'!H111+'SCC X Ano = Mecenato'!H111</f>
        <v>0</v>
      </c>
      <c r="I111" s="70">
        <f>'SCC X Ano = FNC'!I111+'SCC X Ano = Mecenato'!I111</f>
        <v>7783651.4034175156</v>
      </c>
      <c r="J111" s="70">
        <f>'SCC X Ano = FNC'!J111+'SCC X Ano = Mecenato'!J111</f>
        <v>23160567.820003506</v>
      </c>
      <c r="K111" s="70">
        <f>'SCC X Ano = FNC'!K111+'SCC X Ano = Mecenato'!K111</f>
        <v>0</v>
      </c>
      <c r="L111" s="70">
        <f>'SCC X Ano = FNC'!L111+'SCC X Ano = Mecenato'!L111</f>
        <v>34808491.710387215</v>
      </c>
      <c r="N111" s="69" t="s">
        <v>17</v>
      </c>
      <c r="O111" s="5">
        <f>B111/Formato_Análises_Total!$P$31</f>
        <v>1.2808715528775229E-3</v>
      </c>
      <c r="P111" s="5">
        <f>C111/Formato_Análises_Total!$P$31</f>
        <v>1.9409573221280401E-4</v>
      </c>
      <c r="Q111" s="5">
        <f>D111/Formato_Análises_Total!$P$31</f>
        <v>2.0283016611474951E-4</v>
      </c>
      <c r="R111" s="5">
        <f>E111/Formato_Análises_Total!$P$31</f>
        <v>0</v>
      </c>
      <c r="S111" s="5">
        <f>F111/Formato_Análises_Total!$P$31</f>
        <v>1.0967818469167367E-4</v>
      </c>
      <c r="T111" s="5">
        <f>G111/Formato_Análises_Total!$P$31</f>
        <v>0</v>
      </c>
      <c r="U111" s="5">
        <f>H111/Formato_Análises_Total!$P$31</f>
        <v>0</v>
      </c>
      <c r="V111" s="5">
        <f>I111/Formato_Análises_Total!$P$31</f>
        <v>3.6004415550015688E-3</v>
      </c>
      <c r="W111" s="5">
        <f>J111/Formato_Análises_Total!$P$31</f>
        <v>1.0713258661604498E-2</v>
      </c>
      <c r="X111" s="5">
        <f>K111/Formato_Análises_Total!$P$31</f>
        <v>0</v>
      </c>
    </row>
    <row r="112" spans="1:24" x14ac:dyDescent="0.25">
      <c r="A112" s="69" t="s">
        <v>18</v>
      </c>
      <c r="B112" s="70">
        <f>'SCC X Ano = FNC'!B112+'SCC X Ano = Mecenato'!B112</f>
        <v>0</v>
      </c>
      <c r="C112" s="70">
        <f>'SCC X Ano = FNC'!C112+'SCC X Ano = Mecenato'!C112</f>
        <v>1016862.3012681913</v>
      </c>
      <c r="D112" s="70">
        <f>'SCC X Ano = FNC'!D112+'SCC X Ano = Mecenato'!D112</f>
        <v>0</v>
      </c>
      <c r="E112" s="70">
        <f>'SCC X Ano = FNC'!E112+'SCC X Ano = Mecenato'!E112</f>
        <v>0</v>
      </c>
      <c r="F112" s="70">
        <f>'SCC X Ano = FNC'!F112+'SCC X Ano = Mecenato'!F112</f>
        <v>0</v>
      </c>
      <c r="G112" s="70">
        <f>'SCC X Ano = FNC'!G112+'SCC X Ano = Mecenato'!G112</f>
        <v>0</v>
      </c>
      <c r="H112" s="70">
        <f>'SCC X Ano = FNC'!H112+'SCC X Ano = Mecenato'!H112</f>
        <v>0</v>
      </c>
      <c r="I112" s="70">
        <f>'SCC X Ano = FNC'!I112+'SCC X Ano = Mecenato'!I112</f>
        <v>307673.9186893166</v>
      </c>
      <c r="J112" s="70">
        <f>'SCC X Ano = FNC'!J112+'SCC X Ano = Mecenato'!J112</f>
        <v>0</v>
      </c>
      <c r="K112" s="70">
        <f>'SCC X Ano = FNC'!K112+'SCC X Ano = Mecenato'!K112</f>
        <v>0</v>
      </c>
      <c r="L112" s="70">
        <f>'SCC X Ano = FNC'!L112+'SCC X Ano = Mecenato'!L112</f>
        <v>1324536.2199575079</v>
      </c>
      <c r="N112" s="69" t="s">
        <v>18</v>
      </c>
      <c r="O112" s="5">
        <f>B112/Formato_Análises_Total!$P$31</f>
        <v>0</v>
      </c>
      <c r="P112" s="5">
        <f>C112/Formato_Análises_Total!$P$31</f>
        <v>4.7036449802891251E-4</v>
      </c>
      <c r="Q112" s="5">
        <f>D112/Formato_Análises_Total!$P$31</f>
        <v>0</v>
      </c>
      <c r="R112" s="5">
        <f>E112/Formato_Análises_Total!$P$31</f>
        <v>0</v>
      </c>
      <c r="S112" s="5">
        <f>F112/Formato_Análises_Total!$P$31</f>
        <v>0</v>
      </c>
      <c r="T112" s="5">
        <f>G112/Formato_Análises_Total!$P$31</f>
        <v>0</v>
      </c>
      <c r="U112" s="5">
        <f>H112/Formato_Análises_Total!$P$31</f>
        <v>0</v>
      </c>
      <c r="V112" s="5">
        <f>I112/Formato_Análises_Total!$P$31</f>
        <v>1.4231906143083589E-4</v>
      </c>
      <c r="W112" s="5">
        <f>J112/Formato_Análises_Total!$P$31</f>
        <v>0</v>
      </c>
      <c r="X112" s="5">
        <f>K112/Formato_Análises_Total!$P$31</f>
        <v>0</v>
      </c>
    </row>
    <row r="113" spans="1:24" x14ac:dyDescent="0.25">
      <c r="A113" s="69" t="s">
        <v>19</v>
      </c>
      <c r="B113" s="70">
        <f>'SCC X Ano = FNC'!B113+'SCC X Ano = Mecenato'!B113</f>
        <v>0</v>
      </c>
      <c r="C113" s="70">
        <f>'SCC X Ano = FNC'!C113+'SCC X Ano = Mecenato'!C113</f>
        <v>2025355.8719480333</v>
      </c>
      <c r="D113" s="70">
        <f>'SCC X Ano = FNC'!D113+'SCC X Ano = Mecenato'!D113</f>
        <v>0</v>
      </c>
      <c r="E113" s="70">
        <f>'SCC X Ano = FNC'!E113+'SCC X Ano = Mecenato'!E113</f>
        <v>0</v>
      </c>
      <c r="F113" s="70">
        <f>'SCC X Ano = FNC'!F113+'SCC X Ano = Mecenato'!F113</f>
        <v>0</v>
      </c>
      <c r="G113" s="70">
        <f>'SCC X Ano = FNC'!G113+'SCC X Ano = Mecenato'!G113</f>
        <v>0</v>
      </c>
      <c r="H113" s="70">
        <f>'SCC X Ano = FNC'!H113+'SCC X Ano = Mecenato'!H113</f>
        <v>0</v>
      </c>
      <c r="I113" s="70">
        <f>'SCC X Ano = FNC'!I113+'SCC X Ano = Mecenato'!I113</f>
        <v>0</v>
      </c>
      <c r="J113" s="70">
        <f>'SCC X Ano = FNC'!J113+'SCC X Ano = Mecenato'!J113</f>
        <v>0</v>
      </c>
      <c r="K113" s="70">
        <f>'SCC X Ano = FNC'!K113+'SCC X Ano = Mecenato'!K113</f>
        <v>0</v>
      </c>
      <c r="L113" s="70">
        <f>'SCC X Ano = FNC'!L113+'SCC X Ano = Mecenato'!L113</f>
        <v>2025355.8719480333</v>
      </c>
      <c r="N113" s="69" t="s">
        <v>19</v>
      </c>
      <c r="O113" s="5">
        <f>B113/Formato_Análises_Total!$P$31</f>
        <v>0</v>
      </c>
      <c r="P113" s="5">
        <f>C113/Formato_Análises_Total!$P$31</f>
        <v>9.3685791758690645E-4</v>
      </c>
      <c r="Q113" s="5">
        <f>D113/Formato_Análises_Total!$P$31</f>
        <v>0</v>
      </c>
      <c r="R113" s="5">
        <f>E113/Formato_Análises_Total!$P$31</f>
        <v>0</v>
      </c>
      <c r="S113" s="5">
        <f>F113/Formato_Análises_Total!$P$31</f>
        <v>0</v>
      </c>
      <c r="T113" s="5">
        <f>G113/Formato_Análises_Total!$P$31</f>
        <v>0</v>
      </c>
      <c r="U113" s="5">
        <f>H113/Formato_Análises_Total!$P$31</f>
        <v>0</v>
      </c>
      <c r="V113" s="5">
        <f>I113/Formato_Análises_Total!$P$31</f>
        <v>0</v>
      </c>
      <c r="W113" s="5">
        <f>J113/Formato_Análises_Total!$P$31</f>
        <v>0</v>
      </c>
      <c r="X113" s="5">
        <f>K113/Formato_Análises_Total!$P$31</f>
        <v>0</v>
      </c>
    </row>
    <row r="114" spans="1:24" x14ac:dyDescent="0.25">
      <c r="A114" s="69" t="s">
        <v>20</v>
      </c>
      <c r="B114" s="70">
        <f>'SCC X Ano = FNC'!B114+'SCC X Ano = Mecenato'!B114</f>
        <v>711433.54069833446</v>
      </c>
      <c r="C114" s="70">
        <f>'SCC X Ano = FNC'!C114+'SCC X Ano = Mecenato'!C114</f>
        <v>466209.05877236079</v>
      </c>
      <c r="D114" s="70">
        <f>'SCC X Ano = FNC'!D114+'SCC X Ano = Mecenato'!D114</f>
        <v>307673.9186893166</v>
      </c>
      <c r="E114" s="70">
        <f>'SCC X Ano = FNC'!E114+'SCC X Ano = Mecenato'!E114</f>
        <v>0</v>
      </c>
      <c r="F114" s="70">
        <f>'SCC X Ano = FNC'!F114+'SCC X Ano = Mecenato'!F114</f>
        <v>236574.32200419917</v>
      </c>
      <c r="G114" s="70">
        <f>'SCC X Ano = FNC'!G114+'SCC X Ano = Mecenato'!G114</f>
        <v>0</v>
      </c>
      <c r="H114" s="70">
        <f>'SCC X Ano = FNC'!H114+'SCC X Ano = Mecenato'!H114</f>
        <v>0</v>
      </c>
      <c r="I114" s="70">
        <f>'SCC X Ano = FNC'!I114+'SCC X Ano = Mecenato'!I114</f>
        <v>183762.86304597469</v>
      </c>
      <c r="J114" s="70">
        <f>'SCC X Ano = FNC'!J114+'SCC X Ano = Mecenato'!J114</f>
        <v>13923490.653923133</v>
      </c>
      <c r="K114" s="70">
        <f>'SCC X Ano = FNC'!K114+'SCC X Ano = Mecenato'!K114</f>
        <v>0</v>
      </c>
      <c r="L114" s="70">
        <f>'SCC X Ano = FNC'!L114+'SCC X Ano = Mecenato'!L114</f>
        <v>15829144.35713332</v>
      </c>
      <c r="N114" s="69" t="s">
        <v>20</v>
      </c>
      <c r="O114" s="5">
        <f>B114/Formato_Análises_Total!$P$31</f>
        <v>3.2908396725314979E-4</v>
      </c>
      <c r="P114" s="5">
        <f>C114/Formato_Análises_Total!$P$31</f>
        <v>2.1565180421430268E-4</v>
      </c>
      <c r="Q114" s="5">
        <f>D114/Formato_Análises_Total!$P$31</f>
        <v>1.4231906143083589E-4</v>
      </c>
      <c r="R114" s="5">
        <f>E114/Formato_Análises_Total!$P$31</f>
        <v>0</v>
      </c>
      <c r="S114" s="5">
        <f>F114/Formato_Análises_Total!$P$31</f>
        <v>1.094309053224376E-4</v>
      </c>
      <c r="T114" s="5">
        <f>G114/Formato_Análises_Total!$P$31</f>
        <v>0</v>
      </c>
      <c r="U114" s="5">
        <f>H114/Formato_Análises_Total!$P$31</f>
        <v>0</v>
      </c>
      <c r="V114" s="5">
        <f>I114/Formato_Análises_Total!$P$31</f>
        <v>8.5002194225488188E-5</v>
      </c>
      <c r="W114" s="5">
        <f>J114/Formato_Análises_Total!$P$31</f>
        <v>6.4405138080888694E-3</v>
      </c>
      <c r="X114" s="5">
        <f>K114/Formato_Análises_Total!$P$31</f>
        <v>0</v>
      </c>
    </row>
    <row r="115" spans="1:24" x14ac:dyDescent="0.25">
      <c r="A115" s="69" t="s">
        <v>21</v>
      </c>
      <c r="B115" s="70">
        <f>'SCC X Ano = FNC'!B115+'SCC X Ano = Mecenato'!B115</f>
        <v>0</v>
      </c>
      <c r="C115" s="70">
        <f>'SCC X Ano = FNC'!C115+'SCC X Ano = Mecenato'!C115</f>
        <v>2031551.0247541061</v>
      </c>
      <c r="D115" s="70">
        <f>'SCC X Ano = FNC'!D115+'SCC X Ano = Mecenato'!D115</f>
        <v>123069.56747572665</v>
      </c>
      <c r="E115" s="70">
        <f>'SCC X Ano = FNC'!E115+'SCC X Ano = Mecenato'!E115</f>
        <v>0</v>
      </c>
      <c r="F115" s="70">
        <f>'SCC X Ano = FNC'!F115+'SCC X Ano = Mecenato'!F115</f>
        <v>0</v>
      </c>
      <c r="G115" s="70">
        <f>'SCC X Ano = FNC'!G115+'SCC X Ano = Mecenato'!G115</f>
        <v>0</v>
      </c>
      <c r="H115" s="70">
        <f>'SCC X Ano = FNC'!H115+'SCC X Ano = Mecenato'!H115</f>
        <v>0</v>
      </c>
      <c r="I115" s="70">
        <f>'SCC X Ano = FNC'!I115+'SCC X Ano = Mecenato'!I115</f>
        <v>1173756.2932852507</v>
      </c>
      <c r="J115" s="70">
        <f>'SCC X Ano = FNC'!J115+'SCC X Ano = Mecenato'!J115</f>
        <v>1384532.6341019247</v>
      </c>
      <c r="K115" s="70">
        <f>'SCC X Ano = FNC'!K115+'SCC X Ano = Mecenato'!K115</f>
        <v>0</v>
      </c>
      <c r="L115" s="70">
        <f>'SCC X Ano = FNC'!L115+'SCC X Ano = Mecenato'!L115</f>
        <v>4712909.519617008</v>
      </c>
      <c r="N115" s="69" t="s">
        <v>21</v>
      </c>
      <c r="O115" s="5">
        <f>B115/Formato_Análises_Total!$P$31</f>
        <v>0</v>
      </c>
      <c r="P115" s="5">
        <f>C115/Formato_Análises_Total!$P$31</f>
        <v>9.3972357593239385E-4</v>
      </c>
      <c r="Q115" s="5">
        <f>D115/Formato_Análises_Total!$P$31</f>
        <v>5.6927624572334354E-5</v>
      </c>
      <c r="R115" s="5">
        <f>E115/Formato_Análises_Total!$P$31</f>
        <v>0</v>
      </c>
      <c r="S115" s="5">
        <f>F115/Formato_Análises_Total!$P$31</f>
        <v>0</v>
      </c>
      <c r="T115" s="5">
        <f>G115/Formato_Análises_Total!$P$31</f>
        <v>0</v>
      </c>
      <c r="U115" s="5">
        <f>H115/Formato_Análises_Total!$P$31</f>
        <v>0</v>
      </c>
      <c r="V115" s="5">
        <f>I115/Formato_Análises_Total!$P$31</f>
        <v>5.4293810382275418E-4</v>
      </c>
      <c r="W115" s="5">
        <f>J115/Formato_Análises_Total!$P$31</f>
        <v>6.4043577643876145E-4</v>
      </c>
      <c r="X115" s="5">
        <f>K115/Formato_Análises_Total!$P$31</f>
        <v>0</v>
      </c>
    </row>
    <row r="116" spans="1:24" x14ac:dyDescent="0.25">
      <c r="A116" s="69" t="s">
        <v>22</v>
      </c>
      <c r="B116" s="70">
        <f>'SCC X Ano = FNC'!B116+'SCC X Ano = Mecenato'!B116</f>
        <v>1476641.1443606007</v>
      </c>
      <c r="C116" s="70">
        <f>'SCC X Ano = FNC'!C116+'SCC X Ano = Mecenato'!C116</f>
        <v>10740918.500129227</v>
      </c>
      <c r="D116" s="70">
        <f>'SCC X Ano = FNC'!D116+'SCC X Ano = Mecenato'!D116</f>
        <v>7176130.4520890284</v>
      </c>
      <c r="E116" s="70">
        <f>'SCC X Ano = FNC'!E116+'SCC X Ano = Mecenato'!E116</f>
        <v>0</v>
      </c>
      <c r="F116" s="70">
        <f>'SCC X Ano = FNC'!F116+'SCC X Ano = Mecenato'!F116</f>
        <v>1798885.3152944567</v>
      </c>
      <c r="G116" s="70">
        <f>'SCC X Ano = FNC'!G116+'SCC X Ano = Mecenato'!G116</f>
        <v>913332.11981188343</v>
      </c>
      <c r="H116" s="70">
        <f>'SCC X Ano = FNC'!H116+'SCC X Ano = Mecenato'!H116</f>
        <v>0</v>
      </c>
      <c r="I116" s="70">
        <f>'SCC X Ano = FNC'!I116+'SCC X Ano = Mecenato'!I116</f>
        <v>8904753.9360115677</v>
      </c>
      <c r="J116" s="70">
        <f>'SCC X Ano = FNC'!J116+'SCC X Ano = Mecenato'!J116</f>
        <v>268929.89587401319</v>
      </c>
      <c r="K116" s="70">
        <f>'SCC X Ano = FNC'!K116+'SCC X Ano = Mecenato'!K116</f>
        <v>0</v>
      </c>
      <c r="L116" s="70">
        <f>'SCC X Ano = FNC'!L116+'SCC X Ano = Mecenato'!L116</f>
        <v>31279591.363570776</v>
      </c>
      <c r="N116" s="69" t="s">
        <v>22</v>
      </c>
      <c r="O116" s="5">
        <f>B116/Formato_Análises_Total!$P$31</f>
        <v>6.8304191213479457E-4</v>
      </c>
      <c r="P116" s="5">
        <f>C116/Formato_Análises_Total!$P$31</f>
        <v>4.9683686103633717E-3</v>
      </c>
      <c r="Q116" s="5">
        <f>D116/Formato_Análises_Total!$P$31</f>
        <v>3.3194238725117301E-3</v>
      </c>
      <c r="R116" s="5">
        <f>E116/Formato_Análises_Total!$P$31</f>
        <v>0</v>
      </c>
      <c r="S116" s="5">
        <f>F116/Formato_Análises_Total!$P$31</f>
        <v>8.3210065638660848E-4</v>
      </c>
      <c r="T116" s="5">
        <f>G116/Formato_Análises_Total!$P$31</f>
        <v>4.22475101627054E-4</v>
      </c>
      <c r="U116" s="5">
        <f>H116/Formato_Análises_Total!$P$31</f>
        <v>0</v>
      </c>
      <c r="V116" s="5">
        <f>I116/Formato_Análises_Total!$P$31</f>
        <v>4.1190238933623106E-3</v>
      </c>
      <c r="W116" s="5">
        <f>J116/Formato_Análises_Total!$P$31</f>
        <v>1.2439744822872101E-4</v>
      </c>
      <c r="X116" s="5">
        <f>K116/Formato_Análises_Total!$P$31</f>
        <v>0</v>
      </c>
    </row>
    <row r="117" spans="1:24" x14ac:dyDescent="0.25">
      <c r="A117" s="69" t="s">
        <v>23</v>
      </c>
      <c r="B117" s="70">
        <f>'SCC X Ano = FNC'!B117+'SCC X Ano = Mecenato'!B117</f>
        <v>0</v>
      </c>
      <c r="C117" s="70">
        <f>'SCC X Ano = FNC'!C117+'SCC X Ano = Mecenato'!C117</f>
        <v>4276762.8486962952</v>
      </c>
      <c r="D117" s="70">
        <f>'SCC X Ano = FNC'!D117+'SCC X Ano = Mecenato'!D117</f>
        <v>310750.65787620982</v>
      </c>
      <c r="E117" s="70">
        <f>'SCC X Ano = FNC'!E117+'SCC X Ano = Mecenato'!E117</f>
        <v>0</v>
      </c>
      <c r="F117" s="70">
        <f>'SCC X Ano = FNC'!F117+'SCC X Ano = Mecenato'!F117</f>
        <v>0</v>
      </c>
      <c r="G117" s="70">
        <f>'SCC X Ano = FNC'!G117+'SCC X Ano = Mecenato'!G117</f>
        <v>0</v>
      </c>
      <c r="H117" s="70">
        <f>'SCC X Ano = FNC'!H117+'SCC X Ano = Mecenato'!H117</f>
        <v>0</v>
      </c>
      <c r="I117" s="70">
        <f>'SCC X Ano = FNC'!I117+'SCC X Ano = Mecenato'!I117</f>
        <v>152298.58975121172</v>
      </c>
      <c r="J117" s="70">
        <f>'SCC X Ano = FNC'!J117+'SCC X Ano = Mecenato'!J117</f>
        <v>0</v>
      </c>
      <c r="K117" s="70">
        <f>'SCC X Ano = FNC'!K117+'SCC X Ano = Mecenato'!K117</f>
        <v>0</v>
      </c>
      <c r="L117" s="70">
        <f>'SCC X Ano = FNC'!L117+'SCC X Ano = Mecenato'!L117</f>
        <v>4739812.0963237165</v>
      </c>
      <c r="N117" s="69" t="s">
        <v>23</v>
      </c>
      <c r="O117" s="5">
        <f>B117/Formato_Análises_Total!$P$31</f>
        <v>0</v>
      </c>
      <c r="P117" s="5">
        <f>C117/Formato_Análises_Total!$P$31</f>
        <v>1.9782790727976628E-3</v>
      </c>
      <c r="Q117" s="5">
        <f>D117/Formato_Análises_Total!$P$31</f>
        <v>1.4374225204514426E-4</v>
      </c>
      <c r="R117" s="5">
        <f>E117/Formato_Análises_Total!$P$31</f>
        <v>0</v>
      </c>
      <c r="S117" s="5">
        <f>F117/Formato_Análises_Total!$P$31</f>
        <v>0</v>
      </c>
      <c r="T117" s="5">
        <f>G117/Formato_Análises_Total!$P$31</f>
        <v>0</v>
      </c>
      <c r="U117" s="5">
        <f>H117/Formato_Análises_Total!$P$31</f>
        <v>0</v>
      </c>
      <c r="V117" s="5">
        <f>I117/Formato_Análises_Total!$P$31</f>
        <v>7.0447935408263757E-5</v>
      </c>
      <c r="W117" s="5">
        <f>J117/Formato_Análises_Total!$P$31</f>
        <v>0</v>
      </c>
      <c r="X117" s="5">
        <f>K117/Formato_Análises_Total!$P$31</f>
        <v>0</v>
      </c>
    </row>
    <row r="118" spans="1:24" x14ac:dyDescent="0.25">
      <c r="A118" s="69" t="s">
        <v>24</v>
      </c>
      <c r="B118" s="70">
        <f>'SCC X Ano = FNC'!B118+'SCC X Ano = Mecenato'!B118</f>
        <v>795554.6360397886</v>
      </c>
      <c r="C118" s="70">
        <f>'SCC X Ano = FNC'!C118+'SCC X Ano = Mecenato'!C118</f>
        <v>7164289.8674674034</v>
      </c>
      <c r="D118" s="70">
        <f>'SCC X Ano = FNC'!D118+'SCC X Ano = Mecenato'!D118</f>
        <v>115377.71950849373</v>
      </c>
      <c r="E118" s="70">
        <f>'SCC X Ano = FNC'!E118+'SCC X Ano = Mecenato'!E118</f>
        <v>0</v>
      </c>
      <c r="F118" s="70">
        <f>'SCC X Ano = FNC'!F118+'SCC X Ano = Mecenato'!F118</f>
        <v>0</v>
      </c>
      <c r="G118" s="70">
        <f>'SCC X Ano = FNC'!G118+'SCC X Ano = Mecenato'!G118</f>
        <v>246139.13495145325</v>
      </c>
      <c r="H118" s="70">
        <f>'SCC X Ano = FNC'!H118+'SCC X Ano = Mecenato'!H118</f>
        <v>0</v>
      </c>
      <c r="I118" s="70">
        <f>'SCC X Ano = FNC'!I118+'SCC X Ano = Mecenato'!I118</f>
        <v>72171.501850439163</v>
      </c>
      <c r="J118" s="70">
        <f>'SCC X Ano = FNC'!J118+'SCC X Ano = Mecenato'!J118</f>
        <v>60160.588947429365</v>
      </c>
      <c r="K118" s="70">
        <f>'SCC X Ano = FNC'!K118+'SCC X Ano = Mecenato'!K118</f>
        <v>0</v>
      </c>
      <c r="L118" s="70">
        <f>'SCC X Ano = FNC'!L118+'SCC X Ano = Mecenato'!L118</f>
        <v>8453693.4487650059</v>
      </c>
      <c r="N118" s="69" t="s">
        <v>24</v>
      </c>
      <c r="O118" s="5">
        <f>B118/Formato_Análises_Total!$P$31</f>
        <v>3.6799540760704846E-4</v>
      </c>
      <c r="P118" s="5">
        <f>C118/Formato_Análises_Total!$P$31</f>
        <v>3.3139468372878128E-3</v>
      </c>
      <c r="Q118" s="5">
        <f>D118/Formato_Análises_Total!$P$31</f>
        <v>5.3369648036563454E-5</v>
      </c>
      <c r="R118" s="5">
        <f>E118/Formato_Análises_Total!$P$31</f>
        <v>0</v>
      </c>
      <c r="S118" s="5">
        <f>F118/Formato_Análises_Total!$P$31</f>
        <v>0</v>
      </c>
      <c r="T118" s="5">
        <f>G118/Formato_Análises_Total!$P$31</f>
        <v>1.1385524914466868E-4</v>
      </c>
      <c r="U118" s="5">
        <f>H118/Formato_Análises_Total!$P$31</f>
        <v>0</v>
      </c>
      <c r="V118" s="5">
        <f>I118/Formato_Análises_Total!$P$31</f>
        <v>3.3383981486517177E-5</v>
      </c>
      <c r="W118" s="5">
        <f>J118/Formato_Análises_Total!$P$31</f>
        <v>2.7828158430192493E-5</v>
      </c>
      <c r="X118" s="5">
        <f>K118/Formato_Análises_Total!$P$31</f>
        <v>0</v>
      </c>
    </row>
    <row r="119" spans="1:24" x14ac:dyDescent="0.25">
      <c r="A119" s="69" t="s">
        <v>25</v>
      </c>
      <c r="B119" s="70">
        <f>'SCC X Ano = FNC'!B119+'SCC X Ano = Mecenato'!B119</f>
        <v>31640165.04363298</v>
      </c>
      <c r="C119" s="70">
        <f>'SCC X Ano = FNC'!C119+'SCC X Ano = Mecenato'!C119</f>
        <v>19708518.495352719</v>
      </c>
      <c r="D119" s="70">
        <f>'SCC X Ano = FNC'!D119+'SCC X Ano = Mecenato'!D119</f>
        <v>2180799.6891004387</v>
      </c>
      <c r="E119" s="70">
        <f>'SCC X Ano = FNC'!E119+'SCC X Ano = Mecenato'!E119</f>
        <v>0</v>
      </c>
      <c r="F119" s="70">
        <f>'SCC X Ano = FNC'!F119+'SCC X Ano = Mecenato'!F119</f>
        <v>1736774.6582829827</v>
      </c>
      <c r="G119" s="70">
        <f>'SCC X Ano = FNC'!G119+'SCC X Ano = Mecenato'!G119</f>
        <v>1875261.4735340078</v>
      </c>
      <c r="H119" s="70">
        <f>'SCC X Ano = FNC'!H119+'SCC X Ano = Mecenato'!H119</f>
        <v>0</v>
      </c>
      <c r="I119" s="70">
        <f>'SCC X Ano = FNC'!I119+'SCC X Ano = Mecenato'!I119</f>
        <v>3529329.0442710477</v>
      </c>
      <c r="J119" s="70">
        <f>'SCC X Ano = FNC'!J119+'SCC X Ano = Mecenato'!J119</f>
        <v>6073198.4796338426</v>
      </c>
      <c r="K119" s="70">
        <f>'SCC X Ano = FNC'!K119+'SCC X Ano = Mecenato'!K119</f>
        <v>0</v>
      </c>
      <c r="L119" s="70">
        <f>'SCC X Ano = FNC'!L119+'SCC X Ano = Mecenato'!L119</f>
        <v>66744046.883808017</v>
      </c>
      <c r="N119" s="69" t="s">
        <v>25</v>
      </c>
      <c r="O119" s="5">
        <f>B119/Formato_Análises_Total!$P$31</f>
        <v>1.4635620112713006E-2</v>
      </c>
      <c r="P119" s="5">
        <f>C119/Formato_Análises_Total!$P$31</f>
        <v>9.1164628656197604E-3</v>
      </c>
      <c r="Q119" s="5">
        <f>D119/Formato_Análises_Total!$P$31</f>
        <v>1.0087607238325532E-3</v>
      </c>
      <c r="R119" s="5">
        <f>E119/Formato_Análises_Total!$P$31</f>
        <v>0</v>
      </c>
      <c r="S119" s="5">
        <f>F119/Formato_Análises_Total!$P$31</f>
        <v>8.033704655131612E-4</v>
      </c>
      <c r="T119" s="5">
        <f>G119/Formato_Análises_Total!$P$31</f>
        <v>8.6742956305068623E-4</v>
      </c>
      <c r="U119" s="5">
        <f>H119/Formato_Análises_Total!$P$31</f>
        <v>0</v>
      </c>
      <c r="V119" s="5">
        <f>I119/Formato_Análises_Total!$P$31</f>
        <v>1.632542658152472E-3</v>
      </c>
      <c r="W119" s="5">
        <f>J119/Formato_Análises_Total!$P$31</f>
        <v>2.8092465919331115E-3</v>
      </c>
      <c r="X119" s="5">
        <f>K119/Formato_Análises_Total!$P$31</f>
        <v>0</v>
      </c>
    </row>
    <row r="120" spans="1:24" x14ac:dyDescent="0.25">
      <c r="A120" s="69" t="s">
        <v>26</v>
      </c>
      <c r="B120" s="70">
        <f>'SCC X Ano = FNC'!B120+'SCC X Ano = Mecenato'!B120</f>
        <v>0</v>
      </c>
      <c r="C120" s="70">
        <f>'SCC X Ano = FNC'!C120+'SCC X Ano = Mecenato'!C120</f>
        <v>2416394.0389062203</v>
      </c>
      <c r="D120" s="70">
        <f>'SCC X Ano = FNC'!D120+'SCC X Ano = Mecenato'!D120</f>
        <v>49227.826990290661</v>
      </c>
      <c r="E120" s="70">
        <f>'SCC X Ano = FNC'!E120+'SCC X Ano = Mecenato'!E120</f>
        <v>0</v>
      </c>
      <c r="F120" s="70">
        <f>'SCC X Ano = FNC'!F120+'SCC X Ano = Mecenato'!F120</f>
        <v>0</v>
      </c>
      <c r="G120" s="70">
        <f>'SCC X Ano = FNC'!G120+'SCC X Ano = Mecenato'!G120</f>
        <v>0</v>
      </c>
      <c r="H120" s="70">
        <f>'SCC X Ano = FNC'!H120+'SCC X Ano = Mecenato'!H120</f>
        <v>0</v>
      </c>
      <c r="I120" s="70">
        <f>'SCC X Ano = FNC'!I120+'SCC X Ano = Mecenato'!I120</f>
        <v>833027.13485132472</v>
      </c>
      <c r="J120" s="70">
        <f>'SCC X Ano = FNC'!J120+'SCC X Ano = Mecenato'!J120</f>
        <v>647738.33223821851</v>
      </c>
      <c r="K120" s="70">
        <f>'SCC X Ano = FNC'!K120+'SCC X Ano = Mecenato'!K120</f>
        <v>0</v>
      </c>
      <c r="L120" s="70">
        <f>'SCC X Ano = FNC'!L120+'SCC X Ano = Mecenato'!L120</f>
        <v>3946387.3329860545</v>
      </c>
      <c r="N120" s="69" t="s">
        <v>26</v>
      </c>
      <c r="O120" s="5">
        <f>B120/Formato_Análises_Total!$P$31</f>
        <v>0</v>
      </c>
      <c r="P120" s="5">
        <f>C120/Formato_Análises_Total!$P$31</f>
        <v>1.1177383287124274E-3</v>
      </c>
      <c r="Q120" s="5">
        <f>D120/Formato_Análises_Total!$P$31</f>
        <v>2.2771049828933744E-5</v>
      </c>
      <c r="R120" s="5">
        <f>E120/Formato_Análises_Total!$P$31</f>
        <v>0</v>
      </c>
      <c r="S120" s="5">
        <f>F120/Formato_Análises_Total!$P$31</f>
        <v>0</v>
      </c>
      <c r="T120" s="5">
        <f>G120/Formato_Análises_Total!$P$31</f>
        <v>0</v>
      </c>
      <c r="U120" s="5">
        <f>H120/Formato_Análises_Total!$P$31</f>
        <v>0</v>
      </c>
      <c r="V120" s="5">
        <f>I120/Formato_Análises_Total!$P$31</f>
        <v>3.8532885882398816E-4</v>
      </c>
      <c r="W120" s="5">
        <f>J120/Formato_Análises_Total!$P$31</f>
        <v>2.996208189814276E-4</v>
      </c>
      <c r="X120" s="5">
        <f>K120/Formato_Análises_Total!$P$31</f>
        <v>0</v>
      </c>
    </row>
    <row r="121" spans="1:24" x14ac:dyDescent="0.25">
      <c r="A121" s="69" t="s">
        <v>27</v>
      </c>
      <c r="B121" s="70">
        <f>'SCC X Ano = FNC'!B121+'SCC X Ano = Mecenato'!B121</f>
        <v>153836.9593446583</v>
      </c>
      <c r="C121" s="70">
        <f>'SCC X Ano = FNC'!C121+'SCC X Ano = Mecenato'!C121</f>
        <v>3321533.4483786365</v>
      </c>
      <c r="D121" s="70">
        <f>'SCC X Ano = FNC'!D121+'SCC X Ano = Mecenato'!D121</f>
        <v>349200.66749481368</v>
      </c>
      <c r="E121" s="70">
        <f>'SCC X Ano = FNC'!E121+'SCC X Ano = Mecenato'!E121</f>
        <v>0</v>
      </c>
      <c r="F121" s="70">
        <f>'SCC X Ano = FNC'!F121+'SCC X Ano = Mecenato'!F121</f>
        <v>76918.479672329151</v>
      </c>
      <c r="G121" s="70">
        <f>'SCC X Ano = FNC'!G121+'SCC X Ano = Mecenato'!G121</f>
        <v>0</v>
      </c>
      <c r="H121" s="70">
        <f>'SCC X Ano = FNC'!H121+'SCC X Ano = Mecenato'!H121</f>
        <v>0</v>
      </c>
      <c r="I121" s="70">
        <f>'SCC X Ano = FNC'!I121+'SCC X Ano = Mecenato'!I121</f>
        <v>461510.87803397491</v>
      </c>
      <c r="J121" s="70">
        <f>'SCC X Ano = FNC'!J121+'SCC X Ano = Mecenato'!J121</f>
        <v>461510.87803397491</v>
      </c>
      <c r="K121" s="70">
        <f>'SCC X Ano = FNC'!K121+'SCC X Ano = Mecenato'!K121</f>
        <v>0</v>
      </c>
      <c r="L121" s="70">
        <f>'SCC X Ano = FNC'!L121+'SCC X Ano = Mecenato'!L121</f>
        <v>4824511.3109583873</v>
      </c>
      <c r="N121" s="69" t="s">
        <v>27</v>
      </c>
      <c r="O121" s="5">
        <f>B121/Formato_Análises_Total!$P$31</f>
        <v>7.1159530715417943E-5</v>
      </c>
      <c r="P121" s="5">
        <f>C121/Formato_Análises_Total!$P$31</f>
        <v>1.5364237726036073E-3</v>
      </c>
      <c r="Q121" s="5">
        <f>D121/Formato_Análises_Total!$P$31</f>
        <v>1.6152786515215579E-4</v>
      </c>
      <c r="R121" s="5">
        <f>E121/Formato_Análises_Total!$P$31</f>
        <v>0</v>
      </c>
      <c r="S121" s="5">
        <f>F121/Formato_Análises_Total!$P$31</f>
        <v>3.5579765357708972E-5</v>
      </c>
      <c r="T121" s="5">
        <f>G121/Formato_Análises_Total!$P$31</f>
        <v>0</v>
      </c>
      <c r="U121" s="5">
        <f>H121/Formato_Análises_Total!$P$31</f>
        <v>0</v>
      </c>
      <c r="V121" s="5">
        <f>I121/Formato_Análises_Total!$P$31</f>
        <v>2.1347859214625382E-4</v>
      </c>
      <c r="W121" s="5">
        <f>J121/Formato_Análises_Total!$P$31</f>
        <v>2.1347859214625382E-4</v>
      </c>
      <c r="X121" s="5">
        <f>K121/Formato_Análises_Total!$P$31</f>
        <v>0</v>
      </c>
    </row>
    <row r="122" spans="1:24" x14ac:dyDescent="0.25">
      <c r="A122" s="69" t="s">
        <v>28</v>
      </c>
      <c r="B122" s="70">
        <f>'SCC X Ano = FNC'!B122+'SCC X Ano = Mecenato'!B122</f>
        <v>9322217.6620329246</v>
      </c>
      <c r="C122" s="70">
        <f>'SCC X Ano = FNC'!C122+'SCC X Ano = Mecenato'!C122</f>
        <v>14772789.400870869</v>
      </c>
      <c r="D122" s="70">
        <f>'SCC X Ano = FNC'!D122+'SCC X Ano = Mecenato'!D122</f>
        <v>18814321.539565884</v>
      </c>
      <c r="E122" s="70">
        <f>'SCC X Ano = FNC'!E122+'SCC X Ano = Mecenato'!E122</f>
        <v>0</v>
      </c>
      <c r="F122" s="70">
        <f>'SCC X Ano = FNC'!F122+'SCC X Ano = Mecenato'!F122</f>
        <v>2530888.0573854544</v>
      </c>
      <c r="G122" s="70">
        <f>'SCC X Ano = FNC'!G122+'SCC X Ano = Mecenato'!G122</f>
        <v>147068.13313349333</v>
      </c>
      <c r="H122" s="70">
        <f>'SCC X Ano = FNC'!H122+'SCC X Ano = Mecenato'!H122</f>
        <v>0</v>
      </c>
      <c r="I122" s="70">
        <f>'SCC X Ano = FNC'!I122+'SCC X Ano = Mecenato'!I122</f>
        <v>12698104.892573088</v>
      </c>
      <c r="J122" s="70">
        <f>'SCC X Ano = FNC'!J122+'SCC X Ano = Mecenato'!J122</f>
        <v>16683659.515384383</v>
      </c>
      <c r="K122" s="70">
        <f>'SCC X Ano = FNC'!K122+'SCC X Ano = Mecenato'!K122</f>
        <v>0</v>
      </c>
      <c r="L122" s="70">
        <f>'SCC X Ano = FNC'!L122+'SCC X Ano = Mecenato'!L122</f>
        <v>74969049.200946093</v>
      </c>
      <c r="N122" s="69" t="s">
        <v>28</v>
      </c>
      <c r="O122" s="5">
        <f>B122/Formato_Análises_Total!$P$31</f>
        <v>4.3121278324998145E-3</v>
      </c>
      <c r="P122" s="5">
        <f>C122/Formato_Análises_Total!$P$31</f>
        <v>6.8333693385637818E-3</v>
      </c>
      <c r="Q122" s="5">
        <f>D122/Formato_Análises_Total!$P$31</f>
        <v>8.7028390133802765E-3</v>
      </c>
      <c r="R122" s="5">
        <f>E122/Formato_Análises_Total!$P$31</f>
        <v>0</v>
      </c>
      <c r="S122" s="5">
        <f>F122/Formato_Análises_Total!$P$31</f>
        <v>1.1706992079407489E-3</v>
      </c>
      <c r="T122" s="5">
        <f>G122/Formato_Análises_Total!$P$31</f>
        <v>6.8028511363939548E-5</v>
      </c>
      <c r="U122" s="5">
        <f>H122/Formato_Análises_Total!$P$31</f>
        <v>0</v>
      </c>
      <c r="V122" s="5">
        <f>I122/Formato_Análises_Total!$P$31</f>
        <v>5.8736937403074648E-3</v>
      </c>
      <c r="W122" s="5">
        <f>J122/Formato_Análises_Total!$P$31</f>
        <v>7.7172701981891656E-3</v>
      </c>
      <c r="X122" s="5">
        <f>K122/Formato_Análises_Total!$P$31</f>
        <v>0</v>
      </c>
    </row>
    <row r="123" spans="1:24" x14ac:dyDescent="0.25">
      <c r="A123" s="69" t="s">
        <v>29</v>
      </c>
      <c r="B123" s="70">
        <f>'SCC X Ano = FNC'!B123+'SCC X Ano = Mecenato'!B123</f>
        <v>9940362.4399367943</v>
      </c>
      <c r="C123" s="70">
        <f>'SCC X Ano = FNC'!C123+'SCC X Ano = Mecenato'!C123</f>
        <v>98065657.905185848</v>
      </c>
      <c r="D123" s="70">
        <f>'SCC X Ano = FNC'!D123+'SCC X Ano = Mecenato'!D123</f>
        <v>19270942.77138187</v>
      </c>
      <c r="E123" s="70">
        <f>'SCC X Ano = FNC'!E123+'SCC X Ano = Mecenato'!E123</f>
        <v>0</v>
      </c>
      <c r="F123" s="70">
        <f>'SCC X Ano = FNC'!F123+'SCC X Ano = Mecenato'!F123</f>
        <v>13128988.785730924</v>
      </c>
      <c r="G123" s="70">
        <f>'SCC X Ano = FNC'!G123+'SCC X Ano = Mecenato'!G123</f>
        <v>4268883.5811614916</v>
      </c>
      <c r="H123" s="70">
        <f>'SCC X Ano = FNC'!H123+'SCC X Ano = Mecenato'!H123</f>
        <v>0</v>
      </c>
      <c r="I123" s="70">
        <f>'SCC X Ano = FNC'!I123+'SCC X Ano = Mecenato'!I123</f>
        <v>36160856.451709643</v>
      </c>
      <c r="J123" s="70">
        <f>'SCC X Ano = FNC'!J123+'SCC X Ano = Mecenato'!J123</f>
        <v>34424941.618959859</v>
      </c>
      <c r="K123" s="70">
        <f>'SCC X Ano = FNC'!K123+'SCC X Ano = Mecenato'!K123</f>
        <v>0</v>
      </c>
      <c r="L123" s="70">
        <f>'SCC X Ano = FNC'!L123+'SCC X Ano = Mecenato'!L123</f>
        <v>215260633.55406645</v>
      </c>
      <c r="N123" s="69" t="s">
        <v>29</v>
      </c>
      <c r="O123" s="5">
        <f>B123/Formato_Análises_Total!$P$31</f>
        <v>4.5980597210213293E-3</v>
      </c>
      <c r="P123" s="5">
        <f>C123/Formato_Análises_Total!$P$31</f>
        <v>4.5361701281403079E-2</v>
      </c>
      <c r="Q123" s="5">
        <f>D123/Formato_Análises_Total!$P$31</f>
        <v>8.9140558283065524E-3</v>
      </c>
      <c r="R123" s="5">
        <f>E123/Formato_Análises_Total!$P$31</f>
        <v>0</v>
      </c>
      <c r="S123" s="5">
        <f>F123/Formato_Análises_Total!$P$31</f>
        <v>6.0730053736143185E-3</v>
      </c>
      <c r="T123" s="5">
        <f>G123/Formato_Análises_Total!$P$31</f>
        <v>1.9746344026056206E-3</v>
      </c>
      <c r="U123" s="5">
        <f>H123/Formato_Análises_Total!$P$31</f>
        <v>0</v>
      </c>
      <c r="V123" s="5">
        <f>I123/Formato_Análises_Total!$P$31</f>
        <v>1.672673190066273E-2</v>
      </c>
      <c r="W123" s="5">
        <f>J123/Formato_Análises_Total!$P$31</f>
        <v>1.5923759159998656E-2</v>
      </c>
      <c r="X123" s="5">
        <f>K123/Formato_Análises_Total!$P$31</f>
        <v>0</v>
      </c>
    </row>
    <row r="124" spans="1:24" x14ac:dyDescent="0.25">
      <c r="A124" s="69" t="s">
        <v>30</v>
      </c>
      <c r="B124" s="70">
        <f>'SCC X Ano = FNC'!B124+'SCC X Ano = Mecenato'!B124</f>
        <v>0</v>
      </c>
      <c r="C124" s="70">
        <f>'SCC X Ano = FNC'!C124+'SCC X Ano = Mecenato'!C124</f>
        <v>5280915.1403834298</v>
      </c>
      <c r="D124" s="70">
        <f>'SCC X Ano = FNC'!D124+'SCC X Ano = Mecenato'!D124</f>
        <v>3627847.3714288669</v>
      </c>
      <c r="E124" s="70">
        <f>'SCC X Ano = FNC'!E124+'SCC X Ano = Mecenato'!E124</f>
        <v>0</v>
      </c>
      <c r="F124" s="70">
        <f>'SCC X Ano = FNC'!F124+'SCC X Ano = Mecenato'!F124</f>
        <v>196802.08372002793</v>
      </c>
      <c r="G124" s="70">
        <f>'SCC X Ano = FNC'!G124+'SCC X Ano = Mecenato'!G124</f>
        <v>0</v>
      </c>
      <c r="H124" s="70">
        <f>'SCC X Ano = FNC'!H124+'SCC X Ano = Mecenato'!H124</f>
        <v>0</v>
      </c>
      <c r="I124" s="70">
        <f>'SCC X Ano = FNC'!I124+'SCC X Ano = Mecenato'!I124</f>
        <v>245369.95015473</v>
      </c>
      <c r="J124" s="70">
        <f>'SCC X Ano = FNC'!J124+'SCC X Ano = Mecenato'!J124</f>
        <v>16697385.541163435</v>
      </c>
      <c r="K124" s="70">
        <f>'SCC X Ano = FNC'!K124+'SCC X Ano = Mecenato'!K124</f>
        <v>0</v>
      </c>
      <c r="L124" s="70">
        <f>'SCC X Ano = FNC'!L124+'SCC X Ano = Mecenato'!L124</f>
        <v>26048320.08685049</v>
      </c>
      <c r="N124" s="69" t="s">
        <v>30</v>
      </c>
      <c r="O124" s="5">
        <f>B124/Formato_Análises_Total!$P$31</f>
        <v>0</v>
      </c>
      <c r="P124" s="5">
        <f>C124/Formato_Análises_Total!$P$31</f>
        <v>2.442764370398867E-3</v>
      </c>
      <c r="Q124" s="5">
        <f>D124/Formato_Análises_Total!$P$31</f>
        <v>1.6781137482031535E-3</v>
      </c>
      <c r="R124" s="5">
        <f>E124/Formato_Análises_Total!$P$31</f>
        <v>0</v>
      </c>
      <c r="S124" s="5">
        <f>F124/Formato_Análises_Total!$P$31</f>
        <v>9.1033676048927025E-5</v>
      </c>
      <c r="T124" s="5">
        <f>G124/Formato_Análises_Total!$P$31</f>
        <v>0</v>
      </c>
      <c r="U124" s="5">
        <f>H124/Formato_Análises_Total!$P$31</f>
        <v>0</v>
      </c>
      <c r="V124" s="5">
        <f>I124/Formato_Análises_Total!$P$31</f>
        <v>1.1349945149109162E-4</v>
      </c>
      <c r="W124" s="5">
        <f>J124/Formato_Análises_Total!$P$31</f>
        <v>7.7236193717374856E-3</v>
      </c>
      <c r="X124" s="5">
        <f>K124/Formato_Análises_Total!$P$31</f>
        <v>0</v>
      </c>
    </row>
    <row r="125" spans="1:24" x14ac:dyDescent="0.25">
      <c r="A125" s="69" t="s">
        <v>31</v>
      </c>
      <c r="B125" s="70">
        <f>'SCC X Ano = FNC'!B125+'SCC X Ano = Mecenato'!B125</f>
        <v>47072490.148561805</v>
      </c>
      <c r="C125" s="70">
        <f>'SCC X Ano = FNC'!C125+'SCC X Ano = Mecenato'!C125</f>
        <v>172542780.83057556</v>
      </c>
      <c r="D125" s="70">
        <f>'SCC X Ano = FNC'!D125+'SCC X Ano = Mecenato'!D125</f>
        <v>48535490.723574273</v>
      </c>
      <c r="E125" s="70">
        <f>'SCC X Ano = FNC'!E125+'SCC X Ano = Mecenato'!E125</f>
        <v>0</v>
      </c>
      <c r="F125" s="70">
        <f>'SCC X Ano = FNC'!F125+'SCC X Ano = Mecenato'!F125</f>
        <v>21526351.524337262</v>
      </c>
      <c r="G125" s="70">
        <f>'SCC X Ano = FNC'!G125+'SCC X Ano = Mecenato'!G125</f>
        <v>19139364.4509174</v>
      </c>
      <c r="H125" s="70">
        <f>'SCC X Ano = FNC'!H125+'SCC X Ano = Mecenato'!H125</f>
        <v>0</v>
      </c>
      <c r="I125" s="70">
        <f>'SCC X Ano = FNC'!I125+'SCC X Ano = Mecenato'!I125</f>
        <v>103171081.27433126</v>
      </c>
      <c r="J125" s="70">
        <f>'SCC X Ano = FNC'!J125+'SCC X Ano = Mecenato'!J125</f>
        <v>42057636.813933462</v>
      </c>
      <c r="K125" s="70">
        <f>'SCC X Ano = FNC'!K125+'SCC X Ano = Mecenato'!K125</f>
        <v>0</v>
      </c>
      <c r="L125" s="70">
        <f>'SCC X Ano = FNC'!L125+'SCC X Ano = Mecenato'!L125</f>
        <v>454045195.766231</v>
      </c>
      <c r="N125" s="69" t="s">
        <v>31</v>
      </c>
      <c r="O125" s="5">
        <f>B125/Formato_Análises_Total!$P$31</f>
        <v>2.1774067316769952E-2</v>
      </c>
      <c r="P125" s="5">
        <f>C125/Formato_Análises_Total!$P$31</f>
        <v>7.9812181445481092E-2</v>
      </c>
      <c r="Q125" s="5">
        <f>D125/Formato_Análises_Total!$P$31</f>
        <v>2.2450799584475739E-2</v>
      </c>
      <c r="R125" s="5">
        <f>E125/Formato_Análises_Total!$P$31</f>
        <v>0</v>
      </c>
      <c r="S125" s="5">
        <f>F125/Formato_Análises_Total!$P$31</f>
        <v>9.9573280635057628E-3</v>
      </c>
      <c r="T125" s="5">
        <f>G125/Formato_Análises_Total!$P$31</f>
        <v>8.8531923558584427E-3</v>
      </c>
      <c r="U125" s="5">
        <f>H125/Formato_Análises_Total!$P$31</f>
        <v>0</v>
      </c>
      <c r="V125" s="5">
        <f>I125/Formato_Análises_Total!$P$31</f>
        <v>4.772328937180452E-2</v>
      </c>
      <c r="W125" s="5">
        <f>J125/Formato_Análises_Total!$P$31</f>
        <v>1.9454373717657011E-2</v>
      </c>
      <c r="X125" s="5">
        <f>K125/Formato_Análises_Total!$P$31</f>
        <v>0</v>
      </c>
    </row>
    <row r="126" spans="1:24" x14ac:dyDescent="0.25">
      <c r="A126" s="69" t="s">
        <v>32</v>
      </c>
      <c r="B126" s="70">
        <f>'SCC X Ano = FNC'!B126+'SCC X Ano = Mecenato'!B126</f>
        <v>32683855.726042356</v>
      </c>
      <c r="C126" s="70">
        <f>'SCC X Ano = FNC'!C126+'SCC X Ano = Mecenato'!C126</f>
        <v>392331515.34986567</v>
      </c>
      <c r="D126" s="70">
        <f>'SCC X Ano = FNC'!D126+'SCC X Ano = Mecenato'!D126</f>
        <v>105725237.58563958</v>
      </c>
      <c r="E126" s="70">
        <f>'SCC X Ano = FNC'!E126+'SCC X Ano = Mecenato'!E126</f>
        <v>0</v>
      </c>
      <c r="F126" s="70">
        <f>'SCC X Ano = FNC'!F126+'SCC X Ano = Mecenato'!F126</f>
        <v>53675141.1378133</v>
      </c>
      <c r="G126" s="70">
        <f>'SCC X Ano = FNC'!G126+'SCC X Ano = Mecenato'!G126</f>
        <v>70012673.955824509</v>
      </c>
      <c r="H126" s="70">
        <f>'SCC X Ano = FNC'!H126+'SCC X Ano = Mecenato'!H126</f>
        <v>0</v>
      </c>
      <c r="I126" s="70">
        <f>'SCC X Ano = FNC'!I126+'SCC X Ano = Mecenato'!I126</f>
        <v>139661400.71013778</v>
      </c>
      <c r="J126" s="70">
        <f>'SCC X Ano = FNC'!J126+'SCC X Ano = Mecenato'!J126</f>
        <v>53897725.511351012</v>
      </c>
      <c r="K126" s="70">
        <f>'SCC X Ano = FNC'!K126+'SCC X Ano = Mecenato'!K126</f>
        <v>0</v>
      </c>
      <c r="L126" s="70">
        <f>'SCC X Ano = FNC'!L126+'SCC X Ano = Mecenato'!L126</f>
        <v>847987549.9766742</v>
      </c>
      <c r="N126" s="69" t="s">
        <v>32</v>
      </c>
      <c r="O126" s="5">
        <f>B126/Formato_Análises_Total!$P$31</f>
        <v>1.5118394469985067E-2</v>
      </c>
      <c r="P126" s="5">
        <f>C126/Formato_Análises_Total!$P$31</f>
        <v>0.18147866829984011</v>
      </c>
      <c r="Q126" s="5">
        <f>D126/Formato_Análises_Total!$P$31</f>
        <v>4.8904751650185374E-2</v>
      </c>
      <c r="R126" s="5">
        <f>E126/Formato_Análises_Total!$P$31</f>
        <v>0</v>
      </c>
      <c r="S126" s="5">
        <f>F126/Formato_Análises_Total!$P$31</f>
        <v>2.4828219894111183E-2</v>
      </c>
      <c r="T126" s="5">
        <f>G126/Formato_Análises_Total!$P$31</f>
        <v>3.2385384136890953E-2</v>
      </c>
      <c r="U126" s="5">
        <f>H126/Formato_Análises_Total!$P$31</f>
        <v>0</v>
      </c>
      <c r="V126" s="5">
        <f>I126/Formato_Análises_Total!$P$31</f>
        <v>6.460241918410245E-2</v>
      </c>
      <c r="W126" s="5">
        <f>J126/Formato_Análises_Total!$P$31</f>
        <v>2.4931179544594412E-2</v>
      </c>
      <c r="X126" s="5">
        <f>K126/Formato_Análises_Total!$P$31</f>
        <v>0</v>
      </c>
    </row>
    <row r="127" spans="1:24" x14ac:dyDescent="0.25">
      <c r="A127" s="69" t="s">
        <v>33</v>
      </c>
      <c r="B127" s="70">
        <f>'SCC X Ano = FNC'!B127+'SCC X Ano = Mecenato'!B127</f>
        <v>16371565.214737866</v>
      </c>
      <c r="C127" s="70">
        <f>'SCC X Ano = FNC'!C127+'SCC X Ano = Mecenato'!C127</f>
        <v>31215309.759389028</v>
      </c>
      <c r="D127" s="70">
        <f>'SCC X Ano = FNC'!D127+'SCC X Ano = Mecenato'!D127</f>
        <v>3564296.5081877029</v>
      </c>
      <c r="E127" s="70">
        <f>'SCC X Ano = FNC'!E127+'SCC X Ano = Mecenato'!E127</f>
        <v>0</v>
      </c>
      <c r="F127" s="70">
        <f>'SCC X Ano = FNC'!F127+'SCC X Ano = Mecenato'!F127</f>
        <v>3343131.3113673506</v>
      </c>
      <c r="G127" s="70">
        <f>'SCC X Ano = FNC'!G127+'SCC X Ano = Mecenato'!G127</f>
        <v>6980220.7304190695</v>
      </c>
      <c r="H127" s="70">
        <f>'SCC X Ano = FNC'!H127+'SCC X Ano = Mecenato'!H127</f>
        <v>0</v>
      </c>
      <c r="I127" s="70">
        <f>'SCC X Ano = FNC'!I127+'SCC X Ano = Mecenato'!I127</f>
        <v>8638563.7840813063</v>
      </c>
      <c r="J127" s="70">
        <f>'SCC X Ano = FNC'!J127+'SCC X Ano = Mecenato'!J127</f>
        <v>6905850.4369087163</v>
      </c>
      <c r="K127" s="70">
        <f>'SCC X Ano = FNC'!K127+'SCC X Ano = Mecenato'!K127</f>
        <v>0</v>
      </c>
      <c r="L127" s="70">
        <f>'SCC X Ano = FNC'!L127+'SCC X Ano = Mecenato'!L127</f>
        <v>77018937.745091036</v>
      </c>
      <c r="N127" s="69" t="s">
        <v>33</v>
      </c>
      <c r="O127" s="5">
        <f>B127/Formato_Análises_Total!$P$31</f>
        <v>7.5729064245708471E-3</v>
      </c>
      <c r="P127" s="5">
        <f>C127/Formato_Análises_Total!$P$31</f>
        <v>1.4439097100443686E-2</v>
      </c>
      <c r="Q127" s="5">
        <f>D127/Formato_Análises_Total!$P$31</f>
        <v>1.6487173689191011E-3</v>
      </c>
      <c r="R127" s="5">
        <f>E127/Formato_Análises_Total!$P$31</f>
        <v>0</v>
      </c>
      <c r="S127" s="5">
        <f>F127/Formato_Análises_Total!$P$31</f>
        <v>1.5464141793386332E-3</v>
      </c>
      <c r="T127" s="5">
        <f>G127/Formato_Análises_Total!$P$31</f>
        <v>3.2288029715526233E-3</v>
      </c>
      <c r="U127" s="5">
        <f>H127/Formato_Análises_Total!$P$31</f>
        <v>0</v>
      </c>
      <c r="V127" s="5">
        <f>I127/Formato_Análises_Total!$P$31</f>
        <v>3.9958937536799122E-3</v>
      </c>
      <c r="W127" s="5">
        <f>J127/Formato_Análises_Total!$P$31</f>
        <v>3.1944019068935901E-3</v>
      </c>
      <c r="X127" s="5">
        <f>K127/Formato_Análises_Total!$P$31</f>
        <v>0</v>
      </c>
    </row>
    <row r="128" spans="1:24" x14ac:dyDescent="0.25">
      <c r="A128" s="69" t="s">
        <v>34</v>
      </c>
      <c r="B128" s="70">
        <f>'SCC X Ano = FNC'!B128+'SCC X Ano = Mecenato'!B128</f>
        <v>4256788.1810004096</v>
      </c>
      <c r="C128" s="70">
        <f>'SCC X Ano = FNC'!C128+'SCC X Ano = Mecenato'!C128</f>
        <v>20863046.368648171</v>
      </c>
      <c r="D128" s="70">
        <f>'SCC X Ano = FNC'!D128+'SCC X Ano = Mecenato'!D128</f>
        <v>10753560.298402511</v>
      </c>
      <c r="E128" s="70">
        <f>'SCC X Ano = FNC'!E128+'SCC X Ano = Mecenato'!E128</f>
        <v>0</v>
      </c>
      <c r="F128" s="70">
        <f>'SCC X Ano = FNC'!F128+'SCC X Ano = Mecenato'!F128</f>
        <v>2982586.7834089403</v>
      </c>
      <c r="G128" s="70">
        <f>'SCC X Ano = FNC'!G128+'SCC X Ano = Mecenato'!G128</f>
        <v>1055763.6223744247</v>
      </c>
      <c r="H128" s="70">
        <f>'SCC X Ano = FNC'!H128+'SCC X Ano = Mecenato'!H128</f>
        <v>0</v>
      </c>
      <c r="I128" s="70">
        <f>'SCC X Ano = FNC'!I128+'SCC X Ano = Mecenato'!I128</f>
        <v>9524106.9955452122</v>
      </c>
      <c r="J128" s="70">
        <f>'SCC X Ano = FNC'!J128+'SCC X Ano = Mecenato'!J128</f>
        <v>1418955.4382640205</v>
      </c>
      <c r="K128" s="70">
        <f>'SCC X Ano = FNC'!K128+'SCC X Ano = Mecenato'!K128</f>
        <v>0</v>
      </c>
      <c r="L128" s="70">
        <f>'SCC X Ano = FNC'!L128+'SCC X Ano = Mecenato'!L128</f>
        <v>50854807.687643684</v>
      </c>
      <c r="N128" s="69" t="s">
        <v>34</v>
      </c>
      <c r="O128" s="5">
        <f>B128/Formato_Análises_Total!$P$31</f>
        <v>1.9690394987350269E-3</v>
      </c>
      <c r="P128" s="5">
        <f>C128/Formato_Análises_Total!$P$31</f>
        <v>9.6505065831474276E-3</v>
      </c>
      <c r="Q128" s="5">
        <f>D128/Formato_Análises_Total!$P$31</f>
        <v>4.9742162586551607E-3</v>
      </c>
      <c r="R128" s="5">
        <f>E128/Formato_Análises_Total!$P$31</f>
        <v>0</v>
      </c>
      <c r="S128" s="5">
        <f>F128/Formato_Análises_Total!$P$31</f>
        <v>1.3796390459712871E-3</v>
      </c>
      <c r="T128" s="5">
        <f>G128/Formato_Análises_Total!$P$31</f>
        <v>4.8835887185118396E-4</v>
      </c>
      <c r="U128" s="5">
        <f>H128/Formato_Análises_Total!$P$31</f>
        <v>0</v>
      </c>
      <c r="V128" s="5">
        <f>I128/Formato_Análises_Total!$P$31</f>
        <v>4.4055146901859207E-3</v>
      </c>
      <c r="W128" s="5">
        <f>J128/Formato_Análises_Total!$P$31</f>
        <v>6.5635854688689255E-4</v>
      </c>
      <c r="X128" s="5">
        <f>K128/Formato_Análises_Total!$P$31</f>
        <v>0</v>
      </c>
    </row>
    <row r="129" spans="1:24" x14ac:dyDescent="0.25">
      <c r="A129" s="69" t="s">
        <v>35</v>
      </c>
      <c r="B129" s="70">
        <f>'SCC X Ano = FNC'!B129+'SCC X Ano = Mecenato'!B129</f>
        <v>17036650.356348723</v>
      </c>
      <c r="C129" s="70">
        <f>'SCC X Ano = FNC'!C129+'SCC X Ano = Mecenato'!C129</f>
        <v>59453752.070459962</v>
      </c>
      <c r="D129" s="70">
        <f>'SCC X Ano = FNC'!D129+'SCC X Ano = Mecenato'!D129</f>
        <v>9325836.076537367</v>
      </c>
      <c r="E129" s="70">
        <f>'SCC X Ano = FNC'!E129+'SCC X Ano = Mecenato'!E129</f>
        <v>0</v>
      </c>
      <c r="F129" s="70">
        <f>'SCC X Ano = FNC'!F129+'SCC X Ano = Mecenato'!F129</f>
        <v>8942922.623982612</v>
      </c>
      <c r="G129" s="70">
        <f>'SCC X Ano = FNC'!G129+'SCC X Ano = Mecenato'!G129</f>
        <v>6588537.7558457898</v>
      </c>
      <c r="H129" s="70">
        <f>'SCC X Ano = FNC'!H129+'SCC X Ano = Mecenato'!H129</f>
        <v>0</v>
      </c>
      <c r="I129" s="70">
        <f>'SCC X Ano = FNC'!I129+'SCC X Ano = Mecenato'!I129</f>
        <v>25166782.435982905</v>
      </c>
      <c r="J129" s="70">
        <f>'SCC X Ano = FNC'!J129+'SCC X Ano = Mecenato'!J129</f>
        <v>5889263.2268912224</v>
      </c>
      <c r="K129" s="70">
        <f>'SCC X Ano = FNC'!K129+'SCC X Ano = Mecenato'!K129</f>
        <v>0</v>
      </c>
      <c r="L129" s="70">
        <f>'SCC X Ano = FNC'!L129+'SCC X Ano = Mecenato'!L129</f>
        <v>132403744.54604858</v>
      </c>
      <c r="N129" s="69" t="s">
        <v>35</v>
      </c>
      <c r="O129" s="5">
        <f>B129/Formato_Análises_Total!$P$31</f>
        <v>7.8805512633952652E-3</v>
      </c>
      <c r="P129" s="5">
        <f>C129/Formato_Análises_Total!$P$31</f>
        <v>2.7501200716833082E-2</v>
      </c>
      <c r="Q129" s="5">
        <f>D129/Formato_Análises_Total!$P$31</f>
        <v>4.3138015829377249E-3</v>
      </c>
      <c r="R129" s="5">
        <f>E129/Formato_Análises_Total!$P$31</f>
        <v>0</v>
      </c>
      <c r="S129" s="5">
        <f>F129/Formato_Análises_Total!$P$31</f>
        <v>4.1366793770354999E-3</v>
      </c>
      <c r="T129" s="5">
        <f>G129/Formato_Análises_Total!$P$31</f>
        <v>3.047624295254109E-3</v>
      </c>
      <c r="U129" s="5">
        <f>H129/Formato_Análises_Total!$P$31</f>
        <v>0</v>
      </c>
      <c r="V129" s="5">
        <f>I129/Formato_Análises_Total!$P$31</f>
        <v>1.1641262511886422E-2</v>
      </c>
      <c r="W129" s="5">
        <f>J129/Formato_Análises_Total!$P$31</f>
        <v>2.7241646563375015E-3</v>
      </c>
      <c r="X129" s="5">
        <f>K129/Formato_Análises_Total!$P$31</f>
        <v>0</v>
      </c>
    </row>
    <row r="130" spans="1:24" x14ac:dyDescent="0.25">
      <c r="A130" s="69" t="s">
        <v>36</v>
      </c>
      <c r="B130" s="70">
        <f>'SCC X Ano = FNC'!B130+'SCC X Ano = Mecenato'!B130</f>
        <v>0</v>
      </c>
      <c r="C130" s="70">
        <f>'SCC X Ano = FNC'!C130+'SCC X Ano = Mecenato'!C130</f>
        <v>1592249.3885526722</v>
      </c>
      <c r="D130" s="70">
        <f>'SCC X Ano = FNC'!D130+'SCC X Ano = Mecenato'!D130</f>
        <v>1760125.5703419079</v>
      </c>
      <c r="E130" s="70">
        <f>'SCC X Ano = FNC'!E130+'SCC X Ano = Mecenato'!E130</f>
        <v>0</v>
      </c>
      <c r="F130" s="70">
        <f>'SCC X Ano = FNC'!F130+'SCC X Ano = Mecenato'!F130</f>
        <v>0</v>
      </c>
      <c r="G130" s="70">
        <f>'SCC X Ano = FNC'!G130+'SCC X Ano = Mecenato'!G130</f>
        <v>0</v>
      </c>
      <c r="H130" s="70">
        <f>'SCC X Ano = FNC'!H130+'SCC X Ano = Mecenato'!H130</f>
        <v>0</v>
      </c>
      <c r="I130" s="70">
        <f>'SCC X Ano = FNC'!I130+'SCC X Ano = Mecenato'!I130</f>
        <v>138453.26341019248</v>
      </c>
      <c r="J130" s="70">
        <f>'SCC X Ano = FNC'!J130+'SCC X Ano = Mecenato'!J130</f>
        <v>0</v>
      </c>
      <c r="K130" s="70">
        <f>'SCC X Ano = FNC'!K130+'SCC X Ano = Mecenato'!K130</f>
        <v>0</v>
      </c>
      <c r="L130" s="70">
        <f>'SCC X Ano = FNC'!L130+'SCC X Ano = Mecenato'!L130</f>
        <v>3490828.2223047726</v>
      </c>
      <c r="N130" s="69" t="s">
        <v>36</v>
      </c>
      <c r="O130" s="5">
        <f>B130/Formato_Análises_Total!$P$31</f>
        <v>0</v>
      </c>
      <c r="P130" s="5">
        <f>C130/Formato_Análises_Total!$P$31</f>
        <v>7.3651819272813502E-4</v>
      </c>
      <c r="Q130" s="5">
        <f>D130/Formato_Análises_Total!$P$31</f>
        <v>8.1417177068045428E-4</v>
      </c>
      <c r="R130" s="5">
        <f>E130/Formato_Análises_Total!$P$31</f>
        <v>0</v>
      </c>
      <c r="S130" s="5">
        <f>F130/Formato_Análises_Total!$P$31</f>
        <v>0</v>
      </c>
      <c r="T130" s="5">
        <f>G130/Formato_Análises_Total!$P$31</f>
        <v>0</v>
      </c>
      <c r="U130" s="5">
        <f>H130/Formato_Análises_Total!$P$31</f>
        <v>0</v>
      </c>
      <c r="V130" s="5">
        <f>I130/Formato_Análises_Total!$P$31</f>
        <v>6.4043577643876142E-5</v>
      </c>
      <c r="W130" s="5">
        <f>J130/Formato_Análises_Total!$P$31</f>
        <v>0</v>
      </c>
      <c r="X130" s="5">
        <f>K130/Formato_Análises_Total!$P$31</f>
        <v>0</v>
      </c>
    </row>
    <row r="131" spans="1:24" x14ac:dyDescent="0.25">
      <c r="A131" s="69" t="s">
        <v>37</v>
      </c>
      <c r="B131" s="70">
        <f>'SCC X Ano = FNC'!B131+'SCC X Ano = Mecenato'!B131</f>
        <v>0</v>
      </c>
      <c r="C131" s="70">
        <f>'SCC X Ano = FNC'!C131+'SCC X Ano = Mecenato'!C131</f>
        <v>685086.0077409423</v>
      </c>
      <c r="D131" s="70">
        <f>'SCC X Ano = FNC'!D131+'SCC X Ano = Mecenato'!D131</f>
        <v>1007632.0837075119</v>
      </c>
      <c r="E131" s="70">
        <f>'SCC X Ano = FNC'!E131+'SCC X Ano = Mecenato'!E131</f>
        <v>0</v>
      </c>
      <c r="F131" s="70">
        <f>'SCC X Ano = FNC'!F131+'SCC X Ano = Mecenato'!F131</f>
        <v>0</v>
      </c>
      <c r="G131" s="70">
        <f>'SCC X Ano = FNC'!G131+'SCC X Ano = Mecenato'!G131</f>
        <v>116177.93321991684</v>
      </c>
      <c r="H131" s="70">
        <f>'SCC X Ano = FNC'!H131+'SCC X Ano = Mecenato'!H131</f>
        <v>0</v>
      </c>
      <c r="I131" s="70">
        <f>'SCC X Ano = FNC'!I131+'SCC X Ano = Mecenato'!I131</f>
        <v>1417053.9980628246</v>
      </c>
      <c r="J131" s="70">
        <f>'SCC X Ano = FNC'!J131+'SCC X Ano = Mecenato'!J131</f>
        <v>307673.9186893166</v>
      </c>
      <c r="K131" s="70">
        <f>'SCC X Ano = FNC'!K131+'SCC X Ano = Mecenato'!K131</f>
        <v>0</v>
      </c>
      <c r="L131" s="70">
        <f>'SCC X Ano = FNC'!L131+'SCC X Ano = Mecenato'!L131</f>
        <v>3533623.9414205123</v>
      </c>
      <c r="N131" s="69" t="s">
        <v>37</v>
      </c>
      <c r="O131" s="5">
        <f>B131/Formato_Análises_Total!$P$31</f>
        <v>0</v>
      </c>
      <c r="P131" s="5">
        <f>C131/Formato_Análises_Total!$P$31</f>
        <v>3.1689653135514472E-4</v>
      </c>
      <c r="Q131" s="5">
        <f>D131/Formato_Análises_Total!$P$31</f>
        <v>4.6609492618598751E-4</v>
      </c>
      <c r="R131" s="5">
        <f>E131/Formato_Análises_Total!$P$31</f>
        <v>0</v>
      </c>
      <c r="S131" s="5">
        <f>F131/Formato_Análises_Total!$P$31</f>
        <v>0</v>
      </c>
      <c r="T131" s="5">
        <f>G131/Formato_Análises_Total!$P$31</f>
        <v>5.3739798567485848E-5</v>
      </c>
      <c r="U131" s="5">
        <f>H131/Formato_Análises_Total!$P$31</f>
        <v>0</v>
      </c>
      <c r="V131" s="5">
        <f>I131/Formato_Análises_Total!$P$31</f>
        <v>6.5547900797129695E-4</v>
      </c>
      <c r="W131" s="5">
        <f>J131/Formato_Análises_Total!$P$31</f>
        <v>1.4231906143083589E-4</v>
      </c>
      <c r="X131" s="5">
        <f>K131/Formato_Análises_Total!$P$31</f>
        <v>0</v>
      </c>
    </row>
    <row r="132" spans="1:24" x14ac:dyDescent="0.25">
      <c r="A132" s="69" t="s">
        <v>38</v>
      </c>
      <c r="B132" s="70">
        <f>'SCC X Ano = FNC'!B132+'SCC X Ano = Mecenato'!B132</f>
        <v>723033.70891989407</v>
      </c>
      <c r="C132" s="70">
        <f>'SCC X Ano = FNC'!C132+'SCC X Ano = Mecenato'!C132</f>
        <v>4406926.8536913348</v>
      </c>
      <c r="D132" s="70">
        <f>'SCC X Ano = FNC'!D132+'SCC X Ano = Mecenato'!D132</f>
        <v>3530558.2169599081</v>
      </c>
      <c r="E132" s="70">
        <f>'SCC X Ano = FNC'!E132+'SCC X Ano = Mecenato'!E132</f>
        <v>0</v>
      </c>
      <c r="F132" s="70">
        <f>'SCC X Ano = FNC'!F132+'SCC X Ano = Mecenato'!F132</f>
        <v>451447.1564438701</v>
      </c>
      <c r="G132" s="70">
        <f>'SCC X Ano = FNC'!G132+'SCC X Ano = Mecenato'!G132</f>
        <v>716622.0459772395</v>
      </c>
      <c r="H132" s="70">
        <f>'SCC X Ano = FNC'!H132+'SCC X Ano = Mecenato'!H132</f>
        <v>0</v>
      </c>
      <c r="I132" s="70">
        <f>'SCC X Ano = FNC'!I132+'SCC X Ano = Mecenato'!I132</f>
        <v>2074139.5716366961</v>
      </c>
      <c r="J132" s="70">
        <f>'SCC X Ano = FNC'!J132+'SCC X Ano = Mecenato'!J132</f>
        <v>61534.783737863327</v>
      </c>
      <c r="K132" s="70">
        <f>'SCC X Ano = FNC'!K132+'SCC X Ano = Mecenato'!K132</f>
        <v>0</v>
      </c>
      <c r="L132" s="70">
        <f>'SCC X Ano = FNC'!L132+'SCC X Ano = Mecenato'!L132</f>
        <v>11964262.337366806</v>
      </c>
      <c r="N132" s="69" t="s">
        <v>38</v>
      </c>
      <c r="O132" s="5">
        <f>B132/Formato_Análises_Total!$P$31</f>
        <v>3.3444979436246433E-4</v>
      </c>
      <c r="P132" s="5">
        <f>C132/Formato_Análises_Total!$P$31</f>
        <v>2.0384883329841873E-3</v>
      </c>
      <c r="Q132" s="5">
        <f>D132/Formato_Análises_Total!$P$31</f>
        <v>1.6331112299188418E-3</v>
      </c>
      <c r="R132" s="5">
        <f>E132/Formato_Análises_Total!$P$31</f>
        <v>0</v>
      </c>
      <c r="S132" s="5">
        <f>F132/Formato_Análises_Total!$P$31</f>
        <v>2.0882347084995952E-4</v>
      </c>
      <c r="T132" s="5">
        <f>G132/Formato_Análises_Total!$P$31</f>
        <v>3.3148398609344787E-4</v>
      </c>
      <c r="U132" s="5">
        <f>H132/Formato_Análises_Total!$P$31</f>
        <v>0</v>
      </c>
      <c r="V132" s="5">
        <f>I132/Formato_Análises_Total!$P$31</f>
        <v>9.594235298506648E-4</v>
      </c>
      <c r="W132" s="5">
        <f>J132/Formato_Análises_Total!$P$31</f>
        <v>2.8463812286167177E-5</v>
      </c>
      <c r="X132" s="5">
        <f>K132/Formato_Análises_Total!$P$31</f>
        <v>0</v>
      </c>
    </row>
    <row r="133" spans="1:24" x14ac:dyDescent="0.25">
      <c r="A133" s="69" t="s">
        <v>39</v>
      </c>
      <c r="B133" s="70">
        <f>'SCC X Ano = FNC'!B133+'SCC X Ano = Mecenato'!B133</f>
        <v>1541715.6549982007</v>
      </c>
      <c r="C133" s="70">
        <f>'SCC X Ano = FNC'!C133+'SCC X Ano = Mecenato'!C133</f>
        <v>35139579.998881191</v>
      </c>
      <c r="D133" s="70">
        <f>'SCC X Ano = FNC'!D133+'SCC X Ano = Mecenato'!D133</f>
        <v>8903753.9957758244</v>
      </c>
      <c r="E133" s="70">
        <f>'SCC X Ano = FNC'!E133+'SCC X Ano = Mecenato'!E133</f>
        <v>0</v>
      </c>
      <c r="F133" s="70">
        <f>'SCC X Ano = FNC'!F133+'SCC X Ano = Mecenato'!F133</f>
        <v>4941011.6095266109</v>
      </c>
      <c r="G133" s="70">
        <f>'SCC X Ano = FNC'!G133+'SCC X Ano = Mecenato'!G133</f>
        <v>1154623.2983613329</v>
      </c>
      <c r="H133" s="70">
        <f>'SCC X Ano = FNC'!H133+'SCC X Ano = Mecenato'!H133</f>
        <v>0</v>
      </c>
      <c r="I133" s="70">
        <f>'SCC X Ano = FNC'!I133+'SCC X Ano = Mecenato'!I133</f>
        <v>19100890.335046634</v>
      </c>
      <c r="J133" s="70">
        <f>'SCC X Ano = FNC'!J133+'SCC X Ano = Mecenato'!J133</f>
        <v>3740116.9997781529</v>
      </c>
      <c r="K133" s="70">
        <f>'SCC X Ano = FNC'!K133+'SCC X Ano = Mecenato'!K133</f>
        <v>0</v>
      </c>
      <c r="L133" s="70">
        <f>'SCC X Ano = FNC'!L133+'SCC X Ano = Mecenato'!L133</f>
        <v>74521691.892367944</v>
      </c>
      <c r="N133" s="69" t="s">
        <v>39</v>
      </c>
      <c r="O133" s="5">
        <f>B133/Formato_Análises_Total!$P$31</f>
        <v>7.1314307675891114E-4</v>
      </c>
      <c r="P133" s="5">
        <f>C133/Formato_Análises_Total!$P$31</f>
        <v>1.6254325572407368E-2</v>
      </c>
      <c r="Q133" s="5">
        <f>D133/Formato_Análises_Total!$P$31</f>
        <v>4.1185613564126587E-3</v>
      </c>
      <c r="R133" s="5">
        <f>E133/Formato_Análises_Total!$P$31</f>
        <v>0</v>
      </c>
      <c r="S133" s="5">
        <f>F133/Formato_Análises_Total!$P$31</f>
        <v>2.2855370314854976E-3</v>
      </c>
      <c r="T133" s="5">
        <f>G133/Formato_Análises_Total!$P$31</f>
        <v>5.3408785778456932E-4</v>
      </c>
      <c r="U133" s="5">
        <f>H133/Formato_Análises_Total!$P$31</f>
        <v>0</v>
      </c>
      <c r="V133" s="5">
        <f>I133/Formato_Análises_Total!$P$31</f>
        <v>8.8353955920526753E-3</v>
      </c>
      <c r="W133" s="5">
        <f>J133/Formato_Análises_Total!$P$31</f>
        <v>1.7300457033130488E-3</v>
      </c>
      <c r="X133" s="5">
        <f>K133/Formato_Análises_Total!$P$31</f>
        <v>0</v>
      </c>
    </row>
    <row r="134" spans="1:24" x14ac:dyDescent="0.25">
      <c r="A134" s="18" t="s">
        <v>40</v>
      </c>
      <c r="B134" s="70">
        <f>'SCC X Ano = FNC'!B134+'SCC X Ano = Mecenato'!B134</f>
        <v>177502076.6396029</v>
      </c>
      <c r="C134" s="70">
        <f>'SCC X Ano = FNC'!C134+'SCC X Ano = Mecenato'!C134</f>
        <v>893688811.98826122</v>
      </c>
      <c r="D134" s="70">
        <f>'SCC X Ano = FNC'!D134+'SCC X Ano = Mecenato'!D134</f>
        <v>247519897.93393606</v>
      </c>
      <c r="E134" s="70">
        <f>'SCC X Ano = FNC'!E134+'SCC X Ano = Mecenato'!E134</f>
        <v>0</v>
      </c>
      <c r="F134" s="70">
        <f>'SCC X Ano = FNC'!F134+'SCC X Ano = Mecenato'!F134</f>
        <v>116009598.98858114</v>
      </c>
      <c r="G134" s="70">
        <f>'SCC X Ano = FNC'!G134+'SCC X Ano = Mecenato'!G134</f>
        <v>113214668.235532</v>
      </c>
      <c r="H134" s="70">
        <f>'SCC X Ano = FNC'!H134+'SCC X Ano = Mecenato'!H134</f>
        <v>0</v>
      </c>
      <c r="I134" s="70">
        <f>'SCC X Ano = FNC'!I134+'SCC X Ano = Mecenato'!I134</f>
        <v>385708303.19104761</v>
      </c>
      <c r="J134" s="70">
        <f>'SCC X Ano = FNC'!J134+'SCC X Ano = Mecenato'!J134</f>
        <v>228216871.69549802</v>
      </c>
      <c r="K134" s="70">
        <f>'SCC X Ano = FNC'!K134+'SCC X Ano = Mecenato'!K134</f>
        <v>0</v>
      </c>
      <c r="L134" s="70">
        <f>'SCC X Ano = FNC'!L134+'SCC X Ano = Mecenato'!L134</f>
        <v>2161860228.6724591</v>
      </c>
      <c r="N134" s="69" t="s">
        <v>40</v>
      </c>
      <c r="O134" s="5">
        <f>B134/Formato_Análises_Total!$P$31</f>
        <v>8.2106176100294054E-2</v>
      </c>
      <c r="P134" s="5">
        <f>C134/Formato_Análises_Total!$P$31</f>
        <v>0.41338880290935909</v>
      </c>
      <c r="Q134" s="5">
        <f>D134/Formato_Análises_Total!$P$31</f>
        <v>0.11449394121373492</v>
      </c>
      <c r="R134" s="5">
        <f>E134/Formato_Análises_Total!$P$31</f>
        <v>0</v>
      </c>
      <c r="S134" s="5">
        <f>F134/Formato_Análises_Total!$P$31</f>
        <v>5.366193311203081E-2</v>
      </c>
      <c r="T134" s="5">
        <f>G134/Formato_Análises_Total!$P$31</f>
        <v>5.2369097101644779E-2</v>
      </c>
      <c r="U134" s="5">
        <f>H134/Formato_Análises_Total!$P$31</f>
        <v>0</v>
      </c>
      <c r="V134" s="5">
        <f>I134/Formato_Análises_Total!$P$31</f>
        <v>0.17841500485343625</v>
      </c>
      <c r="W134" s="5">
        <f>J134/Formato_Análises_Total!$P$31</f>
        <v>0.10556504470949998</v>
      </c>
      <c r="X134" s="5">
        <f>K134/Formato_Análises_Total!$P$31</f>
        <v>0</v>
      </c>
    </row>
    <row r="135" spans="1:24" x14ac:dyDescent="0.25">
      <c r="A135" s="69"/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/>
    </row>
    <row r="136" spans="1:24" x14ac:dyDescent="0.25">
      <c r="A136" s="69"/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/>
    </row>
    <row r="137" spans="1:24" x14ac:dyDescent="0.25">
      <c r="A137" s="69"/>
      <c r="B137" s="73"/>
      <c r="C137" s="73"/>
      <c r="D137" s="73"/>
      <c r="E137" s="73"/>
      <c r="F137" s="73"/>
      <c r="G137" s="73"/>
      <c r="H137" s="73"/>
      <c r="I137" s="73"/>
      <c r="J137" s="73"/>
      <c r="K137" s="73"/>
      <c r="L137" s="73"/>
    </row>
    <row r="138" spans="1:24" x14ac:dyDescent="0.25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</row>
    <row r="139" spans="1:24" x14ac:dyDescent="0.25">
      <c r="A139" s="69"/>
      <c r="B139" s="18">
        <v>2011</v>
      </c>
      <c r="C139" s="18">
        <v>2011</v>
      </c>
      <c r="D139" s="18">
        <v>2011</v>
      </c>
      <c r="E139" s="18">
        <v>2011</v>
      </c>
      <c r="F139" s="18">
        <v>2011</v>
      </c>
      <c r="G139" s="18">
        <v>2011</v>
      </c>
      <c r="H139" s="18">
        <v>2011</v>
      </c>
      <c r="I139" s="18">
        <v>2011</v>
      </c>
      <c r="J139" s="18">
        <v>2011</v>
      </c>
      <c r="K139" s="18">
        <v>2011</v>
      </c>
      <c r="O139" s="18">
        <v>2011</v>
      </c>
      <c r="P139" s="18">
        <v>2011</v>
      </c>
      <c r="Q139" s="18">
        <v>2011</v>
      </c>
      <c r="R139" s="18">
        <v>2011</v>
      </c>
      <c r="S139" s="18">
        <v>2011</v>
      </c>
      <c r="T139" s="18">
        <v>2011</v>
      </c>
      <c r="U139" s="18">
        <v>2011</v>
      </c>
      <c r="V139" s="18">
        <v>2011</v>
      </c>
      <c r="W139" s="18">
        <v>2011</v>
      </c>
      <c r="X139" s="18">
        <v>2011</v>
      </c>
    </row>
    <row r="140" spans="1:24" x14ac:dyDescent="0.25">
      <c r="A140" s="69"/>
      <c r="B140" s="69" t="s">
        <v>2</v>
      </c>
      <c r="C140" s="69" t="s">
        <v>3</v>
      </c>
      <c r="D140" s="69" t="s">
        <v>4</v>
      </c>
      <c r="E140" s="69" t="s">
        <v>5</v>
      </c>
      <c r="F140" s="69" t="s">
        <v>6</v>
      </c>
      <c r="G140" s="69" t="s">
        <v>7</v>
      </c>
      <c r="H140" s="69" t="s">
        <v>8</v>
      </c>
      <c r="I140" s="69" t="s">
        <v>9</v>
      </c>
      <c r="J140" s="69" t="s">
        <v>10</v>
      </c>
      <c r="K140" s="69" t="s">
        <v>11</v>
      </c>
      <c r="L140" s="69" t="s">
        <v>12</v>
      </c>
      <c r="O140" s="69" t="s">
        <v>2</v>
      </c>
      <c r="P140" s="69" t="s">
        <v>3</v>
      </c>
      <c r="Q140" s="69" t="s">
        <v>4</v>
      </c>
      <c r="R140" s="69" t="s">
        <v>5</v>
      </c>
      <c r="S140" s="69" t="s">
        <v>6</v>
      </c>
      <c r="T140" s="69" t="s">
        <v>7</v>
      </c>
      <c r="U140" s="69" t="s">
        <v>8</v>
      </c>
      <c r="V140" s="69" t="s">
        <v>9</v>
      </c>
      <c r="W140" s="69" t="s">
        <v>10</v>
      </c>
      <c r="X140" s="69" t="s">
        <v>11</v>
      </c>
    </row>
    <row r="141" spans="1:24" x14ac:dyDescent="0.25">
      <c r="A141" s="69" t="s">
        <v>13</v>
      </c>
      <c r="B141" s="70">
        <f>'SCC X Ano = FNC'!B141+'SCC X Ano = Mecenato'!B141</f>
        <v>0</v>
      </c>
      <c r="C141" s="70">
        <f>'SCC X Ano = FNC'!C141+'SCC X Ano = Mecenato'!C141</f>
        <v>0</v>
      </c>
      <c r="D141" s="70">
        <f>'SCC X Ano = FNC'!D141+'SCC X Ano = Mecenato'!D141</f>
        <v>722216.50953512767</v>
      </c>
      <c r="E141" s="70">
        <f>'SCC X Ano = FNC'!E141+'SCC X Ano = Mecenato'!E141</f>
        <v>0</v>
      </c>
      <c r="F141" s="70">
        <f>'SCC X Ano = FNC'!F141+'SCC X Ano = Mecenato'!F141</f>
        <v>0</v>
      </c>
      <c r="G141" s="70">
        <f>'SCC X Ano = FNC'!G141+'SCC X Ano = Mecenato'!G141</f>
        <v>0</v>
      </c>
      <c r="H141" s="70">
        <f>'SCC X Ano = FNC'!H141+'SCC X Ano = Mecenato'!H141</f>
        <v>0</v>
      </c>
      <c r="I141" s="70">
        <f>'SCC X Ano = FNC'!I141+'SCC X Ano = Mecenato'!I141</f>
        <v>0</v>
      </c>
      <c r="J141" s="70">
        <f>'SCC X Ano = FNC'!J141+'SCC X Ano = Mecenato'!J141</f>
        <v>0</v>
      </c>
      <c r="K141" s="70">
        <f>'SCC X Ano = FNC'!K141+'SCC X Ano = Mecenato'!K141</f>
        <v>0</v>
      </c>
      <c r="L141" s="70">
        <f>'SCC X Ano = FNC'!L141+'SCC X Ano = Mecenato'!L141</f>
        <v>722216.50953512767</v>
      </c>
      <c r="N141" s="69" t="s">
        <v>13</v>
      </c>
      <c r="O141" s="5">
        <f>B141/Formato_Análises_Total!$Q$31</f>
        <v>0</v>
      </c>
      <c r="P141" s="5">
        <f>C141/Formato_Análises_Total!$Q$31</f>
        <v>0</v>
      </c>
      <c r="Q141" s="5">
        <f>D141/Formato_Análises_Total!$Q$31</f>
        <v>3.7038823008476985E-4</v>
      </c>
      <c r="R141" s="5">
        <f>E141/Formato_Análises_Total!$Q$31</f>
        <v>0</v>
      </c>
      <c r="S141" s="5">
        <f>F141/Formato_Análises_Total!$Q$31</f>
        <v>0</v>
      </c>
      <c r="T141" s="5">
        <f>G141/Formato_Análises_Total!$Q$31</f>
        <v>0</v>
      </c>
      <c r="U141" s="5">
        <f>H141/Formato_Análises_Total!$Q$31</f>
        <v>0</v>
      </c>
      <c r="V141" s="5">
        <f>I141/Formato_Análises_Total!$Q$31</f>
        <v>0</v>
      </c>
      <c r="W141" s="5">
        <f>J141/Formato_Análises_Total!$Q$31</f>
        <v>0</v>
      </c>
      <c r="X141" s="5">
        <f>K141/Formato_Análises_Total!$Q$31</f>
        <v>0</v>
      </c>
    </row>
    <row r="142" spans="1:24" x14ac:dyDescent="0.25">
      <c r="A142" s="69" t="s">
        <v>14</v>
      </c>
      <c r="B142" s="70">
        <f>'SCC X Ano = FNC'!B142+'SCC X Ano = Mecenato'!B142</f>
        <v>0</v>
      </c>
      <c r="C142" s="70">
        <f>'SCC X Ano = FNC'!C142+'SCC X Ano = Mecenato'!C142</f>
        <v>144443.30190702551</v>
      </c>
      <c r="D142" s="70">
        <f>'SCC X Ano = FNC'!D142+'SCC X Ano = Mecenato'!D142</f>
        <v>0</v>
      </c>
      <c r="E142" s="70">
        <f>'SCC X Ano = FNC'!E142+'SCC X Ano = Mecenato'!E142</f>
        <v>0</v>
      </c>
      <c r="F142" s="70">
        <f>'SCC X Ano = FNC'!F142+'SCC X Ano = Mecenato'!F142</f>
        <v>0</v>
      </c>
      <c r="G142" s="70">
        <f>'SCC X Ano = FNC'!G142+'SCC X Ano = Mecenato'!G142</f>
        <v>0</v>
      </c>
      <c r="H142" s="70">
        <f>'SCC X Ano = FNC'!H142+'SCC X Ano = Mecenato'!H142</f>
        <v>0</v>
      </c>
      <c r="I142" s="70">
        <f>'SCC X Ano = FNC'!I142+'SCC X Ano = Mecenato'!I142</f>
        <v>129998.97171632297</v>
      </c>
      <c r="J142" s="70">
        <f>'SCC X Ano = FNC'!J142+'SCC X Ano = Mecenato'!J142</f>
        <v>0</v>
      </c>
      <c r="K142" s="70">
        <f>'SCC X Ano = FNC'!K142+'SCC X Ano = Mecenato'!K142</f>
        <v>0</v>
      </c>
      <c r="L142" s="70">
        <f>'SCC X Ano = FNC'!L142+'SCC X Ano = Mecenato'!L142</f>
        <v>274442.27362334845</v>
      </c>
      <c r="N142" s="69" t="s">
        <v>14</v>
      </c>
      <c r="O142" s="5">
        <f>B142/Formato_Análises_Total!$Q$31</f>
        <v>0</v>
      </c>
      <c r="P142" s="5">
        <f>C142/Formato_Análises_Total!$Q$31</f>
        <v>7.407764601695395E-5</v>
      </c>
      <c r="Q142" s="5">
        <f>D142/Formato_Análises_Total!$Q$31</f>
        <v>0</v>
      </c>
      <c r="R142" s="5">
        <f>E142/Formato_Análises_Total!$Q$31</f>
        <v>0</v>
      </c>
      <c r="S142" s="5">
        <f>F142/Formato_Análises_Total!$Q$31</f>
        <v>0</v>
      </c>
      <c r="T142" s="5">
        <f>G142/Formato_Análises_Total!$Q$31</f>
        <v>0</v>
      </c>
      <c r="U142" s="5">
        <f>H142/Formato_Análises_Total!$Q$31</f>
        <v>0</v>
      </c>
      <c r="V142" s="5">
        <f>I142/Formato_Análises_Total!$Q$31</f>
        <v>6.6669881415258565E-5</v>
      </c>
      <c r="W142" s="5">
        <f>J142/Formato_Análises_Total!$Q$31</f>
        <v>0</v>
      </c>
      <c r="X142" s="5">
        <f>K142/Formato_Análises_Total!$Q$31</f>
        <v>0</v>
      </c>
    </row>
    <row r="143" spans="1:24" x14ac:dyDescent="0.25">
      <c r="A143" s="69" t="s">
        <v>15</v>
      </c>
      <c r="B143" s="70">
        <f>'SCC X Ano = FNC'!B143+'SCC X Ano = Mecenato'!B143</f>
        <v>0</v>
      </c>
      <c r="C143" s="70">
        <f>'SCC X Ano = FNC'!C143+'SCC X Ano = Mecenato'!C143</f>
        <v>2214869.7582975146</v>
      </c>
      <c r="D143" s="70">
        <f>'SCC X Ano = FNC'!D143+'SCC X Ano = Mecenato'!D143</f>
        <v>231353.20445517122</v>
      </c>
      <c r="E143" s="70">
        <f>'SCC X Ano = FNC'!E143+'SCC X Ano = Mecenato'!E143</f>
        <v>0</v>
      </c>
      <c r="F143" s="70">
        <f>'SCC X Ano = FNC'!F143+'SCC X Ano = Mecenato'!F143</f>
        <v>218909.63066083385</v>
      </c>
      <c r="G143" s="70">
        <f>'SCC X Ano = FNC'!G143+'SCC X Ano = Mecenato'!G143</f>
        <v>404441.2453396715</v>
      </c>
      <c r="H143" s="70">
        <f>'SCC X Ano = FNC'!H143+'SCC X Ano = Mecenato'!H143</f>
        <v>0</v>
      </c>
      <c r="I143" s="70">
        <f>'SCC X Ano = FNC'!I143+'SCC X Ano = Mecenato'!I143</f>
        <v>11622.139180722324</v>
      </c>
      <c r="J143" s="70">
        <f>'SCC X Ano = FNC'!J143+'SCC X Ano = Mecenato'!J143</f>
        <v>0</v>
      </c>
      <c r="K143" s="70">
        <f>'SCC X Ano = FNC'!K143+'SCC X Ano = Mecenato'!K143</f>
        <v>0</v>
      </c>
      <c r="L143" s="70">
        <f>'SCC X Ano = FNC'!L143+'SCC X Ano = Mecenato'!L143</f>
        <v>3081195.9779339135</v>
      </c>
      <c r="N143" s="69" t="s">
        <v>15</v>
      </c>
      <c r="O143" s="5">
        <f>B143/Formato_Análises_Total!$Q$31</f>
        <v>0</v>
      </c>
      <c r="P143" s="5">
        <f>C143/Formato_Análises_Total!$Q$31</f>
        <v>1.1358944012123792E-3</v>
      </c>
      <c r="Q143" s="5">
        <f>D143/Formato_Análises_Total!$Q$31</f>
        <v>1.1864932854795517E-4</v>
      </c>
      <c r="R143" s="5">
        <f>E143/Formato_Análises_Total!$Q$31</f>
        <v>0</v>
      </c>
      <c r="S143" s="5">
        <f>F143/Formato_Análises_Total!$Q$31</f>
        <v>1.1226765046006362E-4</v>
      </c>
      <c r="T143" s="5">
        <f>G143/Formato_Análises_Total!$Q$31</f>
        <v>2.0741740884747112E-4</v>
      </c>
      <c r="U143" s="5">
        <f>H143/Formato_Análises_Total!$Q$31</f>
        <v>0</v>
      </c>
      <c r="V143" s="5">
        <f>I143/Formato_Análises_Total!$Q$31</f>
        <v>5.9604059227577428E-6</v>
      </c>
      <c r="W143" s="5">
        <f>J143/Formato_Análises_Total!$Q$31</f>
        <v>0</v>
      </c>
      <c r="X143" s="5">
        <f>K143/Formato_Análises_Total!$Q$31</f>
        <v>0</v>
      </c>
    </row>
    <row r="144" spans="1:24" x14ac:dyDescent="0.25">
      <c r="A144" s="69" t="s">
        <v>16</v>
      </c>
      <c r="B144" s="70">
        <f>'SCC X Ano = FNC'!B144+'SCC X Ano = Mecenato'!B144</f>
        <v>0</v>
      </c>
      <c r="C144" s="70">
        <f>'SCC X Ano = FNC'!C144+'SCC X Ano = Mecenato'!C144</f>
        <v>0</v>
      </c>
      <c r="D144" s="70">
        <f>'SCC X Ano = FNC'!D144+'SCC X Ano = Mecenato'!D144</f>
        <v>0</v>
      </c>
      <c r="E144" s="70">
        <f>'SCC X Ano = FNC'!E144+'SCC X Ano = Mecenato'!E144</f>
        <v>0</v>
      </c>
      <c r="F144" s="70">
        <f>'SCC X Ano = FNC'!F144+'SCC X Ano = Mecenato'!F144</f>
        <v>0</v>
      </c>
      <c r="G144" s="70">
        <f>'SCC X Ano = FNC'!G144+'SCC X Ano = Mecenato'!G144</f>
        <v>0</v>
      </c>
      <c r="H144" s="70">
        <f>'SCC X Ano = FNC'!H144+'SCC X Ano = Mecenato'!H144</f>
        <v>0</v>
      </c>
      <c r="I144" s="70">
        <f>'SCC X Ano = FNC'!I144+'SCC X Ano = Mecenato'!I144</f>
        <v>0</v>
      </c>
      <c r="J144" s="70">
        <f>'SCC X Ano = FNC'!J144+'SCC X Ano = Mecenato'!J144</f>
        <v>0</v>
      </c>
      <c r="K144" s="70">
        <f>'SCC X Ano = FNC'!K144+'SCC X Ano = Mecenato'!K144</f>
        <v>0</v>
      </c>
      <c r="L144" s="70">
        <f>'SCC X Ano = FNC'!L144+'SCC X Ano = Mecenato'!L144</f>
        <v>0</v>
      </c>
      <c r="N144" s="69" t="s">
        <v>16</v>
      </c>
      <c r="O144" s="5">
        <f>B144/Formato_Análises_Total!$Q$31</f>
        <v>0</v>
      </c>
      <c r="P144" s="5">
        <f>C144/Formato_Análises_Total!$Q$31</f>
        <v>0</v>
      </c>
      <c r="Q144" s="5">
        <f>D144/Formato_Análises_Total!$Q$31</f>
        <v>0</v>
      </c>
      <c r="R144" s="5">
        <f>E144/Formato_Análises_Total!$Q$31</f>
        <v>0</v>
      </c>
      <c r="S144" s="5">
        <f>F144/Formato_Análises_Total!$Q$31</f>
        <v>0</v>
      </c>
      <c r="T144" s="5">
        <f>G144/Formato_Análises_Total!$Q$31</f>
        <v>0</v>
      </c>
      <c r="U144" s="5">
        <f>H144/Formato_Análises_Total!$Q$31</f>
        <v>0</v>
      </c>
      <c r="V144" s="5">
        <f>I144/Formato_Análises_Total!$Q$31</f>
        <v>0</v>
      </c>
      <c r="W144" s="5">
        <f>J144/Formato_Análises_Total!$Q$31</f>
        <v>0</v>
      </c>
      <c r="X144" s="5">
        <f>K144/Formato_Análises_Total!$Q$31</f>
        <v>0</v>
      </c>
    </row>
    <row r="145" spans="1:24" x14ac:dyDescent="0.25">
      <c r="A145" s="69" t="s">
        <v>17</v>
      </c>
      <c r="B145" s="70">
        <f>'SCC X Ano = FNC'!B145+'SCC X Ano = Mecenato'!B145</f>
        <v>6628651.9444473553</v>
      </c>
      <c r="C145" s="70">
        <f>'SCC X Ano = FNC'!C145+'SCC X Ano = Mecenato'!C145</f>
        <v>69689.328761799552</v>
      </c>
      <c r="D145" s="70">
        <f>'SCC X Ano = FNC'!D145+'SCC X Ano = Mecenato'!D145</f>
        <v>190665.15851727367</v>
      </c>
      <c r="E145" s="70">
        <f>'SCC X Ano = FNC'!E145+'SCC X Ano = Mecenato'!E145</f>
        <v>0</v>
      </c>
      <c r="F145" s="70">
        <f>'SCC X Ano = FNC'!F145+'SCC X Ano = Mecenato'!F145</f>
        <v>117092.96269093023</v>
      </c>
      <c r="G145" s="70">
        <f>'SCC X Ano = FNC'!G145+'SCC X Ano = Mecenato'!G145</f>
        <v>56968.438272130865</v>
      </c>
      <c r="H145" s="70">
        <f>'SCC X Ano = FNC'!H145+'SCC X Ano = Mecenato'!H145</f>
        <v>0</v>
      </c>
      <c r="I145" s="70">
        <f>'SCC X Ano = FNC'!I145+'SCC X Ano = Mecenato'!I145</f>
        <v>929509.08541946625</v>
      </c>
      <c r="J145" s="70">
        <f>'SCC X Ano = FNC'!J145+'SCC X Ano = Mecenato'!J145</f>
        <v>225748.15434632008</v>
      </c>
      <c r="K145" s="70">
        <f>'SCC X Ano = FNC'!K145+'SCC X Ano = Mecenato'!K145</f>
        <v>0</v>
      </c>
      <c r="L145" s="70">
        <f>'SCC X Ano = FNC'!L145+'SCC X Ano = Mecenato'!L145</f>
        <v>8218325.0724552749</v>
      </c>
      <c r="N145" s="69" t="s">
        <v>17</v>
      </c>
      <c r="O145" s="5">
        <f>B145/Formato_Análises_Total!$Q$31</f>
        <v>3.3994994979167081E-3</v>
      </c>
      <c r="P145" s="5">
        <f>C145/Formato_Análises_Total!$Q$31</f>
        <v>3.574012334956615E-5</v>
      </c>
      <c r="Q145" s="5">
        <f>D145/Formato_Análises_Total!$Q$31</f>
        <v>9.7782492742379214E-5</v>
      </c>
      <c r="R145" s="5">
        <f>E145/Formato_Análises_Total!$Q$31</f>
        <v>0</v>
      </c>
      <c r="S145" s="5">
        <f>F145/Formato_Análises_Total!$Q$31</f>
        <v>6.0051043743643722E-5</v>
      </c>
      <c r="T145" s="5">
        <f>G145/Formato_Análises_Total!$Q$31</f>
        <v>2.921622358908664E-5</v>
      </c>
      <c r="U145" s="5">
        <f>H145/Formato_Análises_Total!$Q$31</f>
        <v>0</v>
      </c>
      <c r="V145" s="5">
        <f>I145/Formato_Análises_Total!$Q$31</f>
        <v>4.7669808215521547E-4</v>
      </c>
      <c r="W145" s="5">
        <f>J145/Formato_Análises_Total!$Q$31</f>
        <v>1.1577478253309029E-4</v>
      </c>
      <c r="X145" s="5">
        <f>K145/Formato_Análises_Total!$Q$31</f>
        <v>0</v>
      </c>
    </row>
    <row r="146" spans="1:24" x14ac:dyDescent="0.25">
      <c r="A146" s="69" t="s">
        <v>18</v>
      </c>
      <c r="B146" s="70">
        <f>'SCC X Ano = FNC'!B146+'SCC X Ano = Mecenato'!B146</f>
        <v>0</v>
      </c>
      <c r="C146" s="70">
        <f>'SCC X Ano = FNC'!C146+'SCC X Ano = Mecenato'!C146</f>
        <v>28888.660381405105</v>
      </c>
      <c r="D146" s="70">
        <f>'SCC X Ano = FNC'!D146+'SCC X Ano = Mecenato'!D146</f>
        <v>0</v>
      </c>
      <c r="E146" s="70">
        <f>'SCC X Ano = FNC'!E146+'SCC X Ano = Mecenato'!E146</f>
        <v>0</v>
      </c>
      <c r="F146" s="70">
        <f>'SCC X Ano = FNC'!F146+'SCC X Ano = Mecenato'!F146</f>
        <v>0</v>
      </c>
      <c r="G146" s="70">
        <f>'SCC X Ano = FNC'!G146+'SCC X Ano = Mecenato'!G146</f>
        <v>0</v>
      </c>
      <c r="H146" s="70">
        <f>'SCC X Ano = FNC'!H146+'SCC X Ano = Mecenato'!H146</f>
        <v>0</v>
      </c>
      <c r="I146" s="70">
        <f>'SCC X Ano = FNC'!I146+'SCC X Ano = Mecenato'!I146</f>
        <v>0</v>
      </c>
      <c r="J146" s="70">
        <f>'SCC X Ano = FNC'!J146+'SCC X Ano = Mecenato'!J146</f>
        <v>0</v>
      </c>
      <c r="K146" s="70">
        <f>'SCC X Ano = FNC'!K146+'SCC X Ano = Mecenato'!K146</f>
        <v>0</v>
      </c>
      <c r="L146" s="70">
        <f>'SCC X Ano = FNC'!L146+'SCC X Ano = Mecenato'!L146</f>
        <v>28888.660381405105</v>
      </c>
      <c r="N146" s="69" t="s">
        <v>18</v>
      </c>
      <c r="O146" s="5">
        <f>B146/Formato_Análises_Total!$Q$31</f>
        <v>0</v>
      </c>
      <c r="P146" s="5">
        <f>C146/Formato_Análises_Total!$Q$31</f>
        <v>1.4815529203390793E-5</v>
      </c>
      <c r="Q146" s="5">
        <f>D146/Formato_Análises_Total!$Q$31</f>
        <v>0</v>
      </c>
      <c r="R146" s="5">
        <f>E146/Formato_Análises_Total!$Q$31</f>
        <v>0</v>
      </c>
      <c r="S146" s="5">
        <f>F146/Formato_Análises_Total!$Q$31</f>
        <v>0</v>
      </c>
      <c r="T146" s="5">
        <f>G146/Formato_Análises_Total!$Q$31</f>
        <v>0</v>
      </c>
      <c r="U146" s="5">
        <f>H146/Formato_Análises_Total!$Q$31</f>
        <v>0</v>
      </c>
      <c r="V146" s="5">
        <f>I146/Formato_Análises_Total!$Q$31</f>
        <v>0</v>
      </c>
      <c r="W146" s="5">
        <f>J146/Formato_Análises_Total!$Q$31</f>
        <v>0</v>
      </c>
      <c r="X146" s="5">
        <f>K146/Formato_Análises_Total!$Q$31</f>
        <v>0</v>
      </c>
    </row>
    <row r="147" spans="1:24" x14ac:dyDescent="0.25">
      <c r="A147" s="69" t="s">
        <v>19</v>
      </c>
      <c r="B147" s="70">
        <f>'SCC X Ano = FNC'!B147+'SCC X Ano = Mecenato'!B147</f>
        <v>0</v>
      </c>
      <c r="C147" s="70">
        <f>'SCC X Ano = FNC'!C147+'SCC X Ano = Mecenato'!C147</f>
        <v>0</v>
      </c>
      <c r="D147" s="70">
        <f>'SCC X Ano = FNC'!D147+'SCC X Ano = Mecenato'!D147</f>
        <v>0</v>
      </c>
      <c r="E147" s="70">
        <f>'SCC X Ano = FNC'!E147+'SCC X Ano = Mecenato'!E147</f>
        <v>0</v>
      </c>
      <c r="F147" s="70">
        <f>'SCC X Ano = FNC'!F147+'SCC X Ano = Mecenato'!F147</f>
        <v>0</v>
      </c>
      <c r="G147" s="70">
        <f>'SCC X Ano = FNC'!G147+'SCC X Ano = Mecenato'!G147</f>
        <v>0</v>
      </c>
      <c r="H147" s="70">
        <f>'SCC X Ano = FNC'!H147+'SCC X Ano = Mecenato'!H147</f>
        <v>0</v>
      </c>
      <c r="I147" s="70">
        <f>'SCC X Ano = FNC'!I147+'SCC X Ano = Mecenato'!I147</f>
        <v>107434.03909240745</v>
      </c>
      <c r="J147" s="70">
        <f>'SCC X Ano = FNC'!J147+'SCC X Ano = Mecenato'!J147</f>
        <v>0</v>
      </c>
      <c r="K147" s="70">
        <f>'SCC X Ano = FNC'!K147+'SCC X Ano = Mecenato'!K147</f>
        <v>0</v>
      </c>
      <c r="L147" s="70">
        <f>'SCC X Ano = FNC'!L147+'SCC X Ano = Mecenato'!L147</f>
        <v>107434.03909240745</v>
      </c>
      <c r="N147" s="69" t="s">
        <v>19</v>
      </c>
      <c r="O147" s="5">
        <f>B147/Formato_Análises_Total!$Q$31</f>
        <v>0</v>
      </c>
      <c r="P147" s="5">
        <f>C147/Formato_Análises_Total!$Q$31</f>
        <v>0</v>
      </c>
      <c r="Q147" s="5">
        <f>D147/Formato_Análises_Total!$Q$31</f>
        <v>0</v>
      </c>
      <c r="R147" s="5">
        <f>E147/Formato_Análises_Total!$Q$31</f>
        <v>0</v>
      </c>
      <c r="S147" s="5">
        <f>F147/Formato_Análises_Total!$Q$31</f>
        <v>0</v>
      </c>
      <c r="T147" s="5">
        <f>G147/Formato_Análises_Total!$Q$31</f>
        <v>0</v>
      </c>
      <c r="U147" s="5">
        <f>H147/Formato_Análises_Total!$Q$31</f>
        <v>0</v>
      </c>
      <c r="V147" s="5">
        <f>I147/Formato_Análises_Total!$Q$31</f>
        <v>5.509747155449002E-5</v>
      </c>
      <c r="W147" s="5">
        <f>J147/Formato_Análises_Total!$Q$31</f>
        <v>0</v>
      </c>
      <c r="X147" s="5">
        <f>K147/Formato_Análises_Total!$Q$31</f>
        <v>0</v>
      </c>
    </row>
    <row r="148" spans="1:24" x14ac:dyDescent="0.25">
      <c r="A148" s="69" t="s">
        <v>20</v>
      </c>
      <c r="B148" s="70">
        <f>'SCC X Ano = FNC'!B148+'SCC X Ano = Mecenato'!B148</f>
        <v>0</v>
      </c>
      <c r="C148" s="70">
        <f>'SCC X Ano = FNC'!C148+'SCC X Ano = Mecenato'!C148</f>
        <v>2044351.7248621956</v>
      </c>
      <c r="D148" s="70">
        <f>'SCC X Ano = FNC'!D148+'SCC X Ano = Mecenato'!D148</f>
        <v>1122999.7282540037</v>
      </c>
      <c r="E148" s="70">
        <f>'SCC X Ano = FNC'!E148+'SCC X Ano = Mecenato'!E148</f>
        <v>0</v>
      </c>
      <c r="F148" s="70">
        <f>'SCC X Ano = FNC'!F148+'SCC X Ano = Mecenato'!F148</f>
        <v>259865.05559489148</v>
      </c>
      <c r="G148" s="70">
        <f>'SCC X Ano = FNC'!G148+'SCC X Ano = Mecenato'!G148</f>
        <v>0</v>
      </c>
      <c r="H148" s="70">
        <f>'SCC X Ano = FNC'!H148+'SCC X Ano = Mecenato'!H148</f>
        <v>0</v>
      </c>
      <c r="I148" s="70">
        <f>'SCC X Ano = FNC'!I148+'SCC X Ano = Mecenato'!I148</f>
        <v>2721772.2209531893</v>
      </c>
      <c r="J148" s="70">
        <f>'SCC X Ano = FNC'!J148+'SCC X Ano = Mecenato'!J148</f>
        <v>0</v>
      </c>
      <c r="K148" s="70">
        <f>'SCC X Ano = FNC'!K148+'SCC X Ano = Mecenato'!K148</f>
        <v>0</v>
      </c>
      <c r="L148" s="70">
        <f>'SCC X Ano = FNC'!L148+'SCC X Ano = Mecenato'!L148</f>
        <v>6148988.7296642791</v>
      </c>
      <c r="N148" s="69" t="s">
        <v>20</v>
      </c>
      <c r="O148" s="5">
        <f>B148/Formato_Análises_Total!$Q$31</f>
        <v>0</v>
      </c>
      <c r="P148" s="5">
        <f>C148/Formato_Análises_Total!$Q$31</f>
        <v>1.0484443474296202E-3</v>
      </c>
      <c r="Q148" s="5">
        <f>D148/Formato_Análises_Total!$Q$31</f>
        <v>5.7592962254686159E-4</v>
      </c>
      <c r="R148" s="5">
        <f>E148/Formato_Análises_Total!$Q$31</f>
        <v>0</v>
      </c>
      <c r="S148" s="5">
        <f>F148/Formato_Análises_Total!$Q$31</f>
        <v>1.3327161139618153E-4</v>
      </c>
      <c r="T148" s="5">
        <f>G148/Formato_Análises_Total!$Q$31</f>
        <v>0</v>
      </c>
      <c r="U148" s="5">
        <f>H148/Formato_Análises_Total!$Q$31</f>
        <v>0</v>
      </c>
      <c r="V148" s="5">
        <f>I148/Formato_Análises_Total!$Q$31</f>
        <v>1.3958589734560916E-3</v>
      </c>
      <c r="W148" s="5">
        <f>J148/Formato_Análises_Total!$Q$31</f>
        <v>0</v>
      </c>
      <c r="X148" s="5">
        <f>K148/Formato_Análises_Total!$Q$31</f>
        <v>0</v>
      </c>
    </row>
    <row r="149" spans="1:24" x14ac:dyDescent="0.25">
      <c r="A149" s="69" t="s">
        <v>21</v>
      </c>
      <c r="B149" s="70">
        <f>'SCC X Ano = FNC'!B149+'SCC X Ano = Mecenato'!B149</f>
        <v>0</v>
      </c>
      <c r="C149" s="70">
        <f>'SCC X Ano = FNC'!C149+'SCC X Ano = Mecenato'!C149</f>
        <v>748195.77848519117</v>
      </c>
      <c r="D149" s="70">
        <f>'SCC X Ano = FNC'!D149+'SCC X Ano = Mecenato'!D149</f>
        <v>129854.52841441595</v>
      </c>
      <c r="E149" s="70">
        <f>'SCC X Ano = FNC'!E149+'SCC X Ano = Mecenato'!E149</f>
        <v>0</v>
      </c>
      <c r="F149" s="70">
        <f>'SCC X Ano = FNC'!F149+'SCC X Ano = Mecenato'!F149</f>
        <v>40733.011137781199</v>
      </c>
      <c r="G149" s="70">
        <f>'SCC X Ano = FNC'!G149+'SCC X Ano = Mecenato'!G149</f>
        <v>214714.92495180288</v>
      </c>
      <c r="H149" s="70">
        <f>'SCC X Ano = FNC'!H149+'SCC X Ano = Mecenato'!H149</f>
        <v>0</v>
      </c>
      <c r="I149" s="70">
        <f>'SCC X Ano = FNC'!I149+'SCC X Ano = Mecenato'!I149</f>
        <v>875126.02336383879</v>
      </c>
      <c r="J149" s="70">
        <f>'SCC X Ano = FNC'!J149+'SCC X Ano = Mecenato'!J149</f>
        <v>2337208.1794971987</v>
      </c>
      <c r="K149" s="70">
        <f>'SCC X Ano = FNC'!K149+'SCC X Ano = Mecenato'!K149</f>
        <v>0</v>
      </c>
      <c r="L149" s="70">
        <f>'SCC X Ano = FNC'!L149+'SCC X Ano = Mecenato'!L149</f>
        <v>4345832.4458502289</v>
      </c>
      <c r="N149" s="69" t="s">
        <v>21</v>
      </c>
      <c r="O149" s="5">
        <f>B149/Formato_Análises_Total!$Q$31</f>
        <v>0</v>
      </c>
      <c r="P149" s="5">
        <f>C149/Formato_Análises_Total!$Q$31</f>
        <v>3.8371167993432251E-4</v>
      </c>
      <c r="Q149" s="5">
        <f>D149/Formato_Análises_Total!$Q$31</f>
        <v>6.6595803769241616E-5</v>
      </c>
      <c r="R149" s="5">
        <f>E149/Formato_Análises_Total!$Q$31</f>
        <v>0</v>
      </c>
      <c r="S149" s="5">
        <f>F149/Formato_Análises_Total!$Q$31</f>
        <v>2.0889896176781018E-5</v>
      </c>
      <c r="T149" s="5">
        <f>G149/Formato_Análises_Total!$Q$31</f>
        <v>1.1011639858090827E-4</v>
      </c>
      <c r="U149" s="5">
        <f>H149/Formato_Análises_Total!$Q$31</f>
        <v>0</v>
      </c>
      <c r="V149" s="5">
        <f>I149/Formato_Análises_Total!$Q$31</f>
        <v>4.4880776694442156E-4</v>
      </c>
      <c r="W149" s="5">
        <f>J149/Formato_Análises_Total!$Q$31</f>
        <v>1.1986355746711288E-3</v>
      </c>
      <c r="X149" s="5">
        <f>K149/Formato_Análises_Total!$Q$31</f>
        <v>0</v>
      </c>
    </row>
    <row r="150" spans="1:24" x14ac:dyDescent="0.25">
      <c r="A150" s="69" t="s">
        <v>22</v>
      </c>
      <c r="B150" s="70">
        <f>'SCC X Ano = FNC'!B150+'SCC X Ano = Mecenato'!B150</f>
        <v>0</v>
      </c>
      <c r="C150" s="70">
        <f>'SCC X Ano = FNC'!C150+'SCC X Ano = Mecenato'!C150</f>
        <v>7933673.777362423</v>
      </c>
      <c r="D150" s="70">
        <f>'SCC X Ano = FNC'!D150+'SCC X Ano = Mecenato'!D150</f>
        <v>5173040.2415775638</v>
      </c>
      <c r="E150" s="70">
        <f>'SCC X Ano = FNC'!E150+'SCC X Ano = Mecenato'!E150</f>
        <v>0</v>
      </c>
      <c r="F150" s="70">
        <f>'SCC X Ano = FNC'!F150+'SCC X Ano = Mecenato'!F150</f>
        <v>2249070.5666601639</v>
      </c>
      <c r="G150" s="70">
        <f>'SCC X Ano = FNC'!G150+'SCC X Ano = Mecenato'!G150</f>
        <v>1787045.6990255397</v>
      </c>
      <c r="H150" s="70">
        <f>'SCC X Ano = FNC'!H150+'SCC X Ano = Mecenato'!H150</f>
        <v>0</v>
      </c>
      <c r="I150" s="70">
        <f>'SCC X Ano = FNC'!I150+'SCC X Ano = Mecenato'!I150</f>
        <v>6332693.3532389477</v>
      </c>
      <c r="J150" s="70">
        <f>'SCC X Ano = FNC'!J150+'SCC X Ano = Mecenato'!J150</f>
        <v>1145811.3989262367</v>
      </c>
      <c r="K150" s="70">
        <f>'SCC X Ano = FNC'!K150+'SCC X Ano = Mecenato'!K150</f>
        <v>0</v>
      </c>
      <c r="L150" s="70">
        <f>'SCC X Ano = FNC'!L150+'SCC X Ano = Mecenato'!L150</f>
        <v>24621335.036790874</v>
      </c>
      <c r="N150" s="69" t="s">
        <v>22</v>
      </c>
      <c r="O150" s="5">
        <f>B150/Formato_Análises_Total!$Q$31</f>
        <v>0</v>
      </c>
      <c r="P150" s="5">
        <f>C150/Formato_Análises_Total!$Q$31</f>
        <v>4.0687790291012334E-3</v>
      </c>
      <c r="Q150" s="5">
        <f>D150/Formato_Análises_Total!$Q$31</f>
        <v>2.6529900576054482E-3</v>
      </c>
      <c r="R150" s="5">
        <f>E150/Formato_Análises_Total!$Q$31</f>
        <v>0</v>
      </c>
      <c r="S150" s="5">
        <f>F150/Formato_Análises_Total!$Q$31</f>
        <v>1.1534342617800417E-3</v>
      </c>
      <c r="T150" s="5">
        <f>G150/Formato_Análises_Total!$Q$31</f>
        <v>9.1648513264909785E-4</v>
      </c>
      <c r="U150" s="5">
        <f>H150/Formato_Análises_Total!$Q$31</f>
        <v>0</v>
      </c>
      <c r="V150" s="5">
        <f>I150/Formato_Análises_Total!$Q$31</f>
        <v>3.2477173421105172E-3</v>
      </c>
      <c r="W150" s="5">
        <f>J150/Formato_Análises_Total!$Q$31</f>
        <v>5.8762857184255625E-4</v>
      </c>
      <c r="X150" s="5">
        <f>K150/Formato_Análises_Total!$Q$31</f>
        <v>0</v>
      </c>
    </row>
    <row r="151" spans="1:24" x14ac:dyDescent="0.25">
      <c r="A151" s="69" t="s">
        <v>23</v>
      </c>
      <c r="B151" s="70">
        <f>'SCC X Ano = FNC'!B151+'SCC X Ano = Mecenato'!B151</f>
        <v>0</v>
      </c>
      <c r="C151" s="70">
        <f>'SCC X Ano = FNC'!C151+'SCC X Ano = Mecenato'!C151</f>
        <v>2045840.7619728944</v>
      </c>
      <c r="D151" s="70">
        <f>'SCC X Ano = FNC'!D151+'SCC X Ano = Mecenato'!D151</f>
        <v>28888.660381405105</v>
      </c>
      <c r="E151" s="70">
        <f>'SCC X Ano = FNC'!E151+'SCC X Ano = Mecenato'!E151</f>
        <v>0</v>
      </c>
      <c r="F151" s="70">
        <f>'SCC X Ano = FNC'!F151+'SCC X Ano = Mecenato'!F151</f>
        <v>0</v>
      </c>
      <c r="G151" s="70">
        <f>'SCC X Ano = FNC'!G151+'SCC X Ano = Mecenato'!G151</f>
        <v>0</v>
      </c>
      <c r="H151" s="70">
        <f>'SCC X Ano = FNC'!H151+'SCC X Ano = Mecenato'!H151</f>
        <v>0</v>
      </c>
      <c r="I151" s="70">
        <f>'SCC X Ano = FNC'!I151+'SCC X Ano = Mecenato'!I151</f>
        <v>431163.25619247119</v>
      </c>
      <c r="J151" s="70">
        <f>'SCC X Ano = FNC'!J151+'SCC X Ano = Mecenato'!J151</f>
        <v>0</v>
      </c>
      <c r="K151" s="70">
        <f>'SCC X Ano = FNC'!K151+'SCC X Ano = Mecenato'!K151</f>
        <v>0</v>
      </c>
      <c r="L151" s="70">
        <f>'SCC X Ano = FNC'!L151+'SCC X Ano = Mecenato'!L151</f>
        <v>2505892.6785467709</v>
      </c>
      <c r="N151" s="69" t="s">
        <v>23</v>
      </c>
      <c r="O151" s="5">
        <f>B151/Formato_Análises_Total!$Q$31</f>
        <v>0</v>
      </c>
      <c r="P151" s="5">
        <f>C151/Formato_Análises_Total!$Q$31</f>
        <v>1.0492079990668795E-3</v>
      </c>
      <c r="Q151" s="5">
        <f>D151/Formato_Análises_Total!$Q$31</f>
        <v>1.4815529203390793E-5</v>
      </c>
      <c r="R151" s="5">
        <f>E151/Formato_Análises_Total!$Q$31</f>
        <v>0</v>
      </c>
      <c r="S151" s="5">
        <f>F151/Formato_Análises_Total!$Q$31</f>
        <v>0</v>
      </c>
      <c r="T151" s="5">
        <f>G151/Formato_Análises_Total!$Q$31</f>
        <v>0</v>
      </c>
      <c r="U151" s="5">
        <f>H151/Formato_Análises_Total!$Q$31</f>
        <v>0</v>
      </c>
      <c r="V151" s="5">
        <f>I151/Formato_Análises_Total!$Q$31</f>
        <v>2.2112177336060758E-4</v>
      </c>
      <c r="W151" s="5">
        <f>J151/Formato_Análises_Total!$Q$31</f>
        <v>0</v>
      </c>
      <c r="X151" s="5">
        <f>K151/Formato_Análises_Total!$Q$31</f>
        <v>0</v>
      </c>
    </row>
    <row r="152" spans="1:24" x14ac:dyDescent="0.25">
      <c r="A152" s="69" t="s">
        <v>24</v>
      </c>
      <c r="B152" s="70">
        <f>'SCC X Ano = FNC'!B152+'SCC X Ano = Mecenato'!B152</f>
        <v>1177155.1332214952</v>
      </c>
      <c r="C152" s="70">
        <f>'SCC X Ano = FNC'!C152+'SCC X Ano = Mecenato'!C152</f>
        <v>285933.22939727886</v>
      </c>
      <c r="D152" s="70">
        <f>'SCC X Ano = FNC'!D152+'SCC X Ano = Mecenato'!D152</f>
        <v>231109.28305124084</v>
      </c>
      <c r="E152" s="70">
        <f>'SCC X Ano = FNC'!E152+'SCC X Ano = Mecenato'!E152</f>
        <v>0</v>
      </c>
      <c r="F152" s="70">
        <f>'SCC X Ano = FNC'!F152+'SCC X Ano = Mecenato'!F152</f>
        <v>310160.74775913486</v>
      </c>
      <c r="G152" s="70">
        <f>'SCC X Ano = FNC'!G152+'SCC X Ano = Mecenato'!G152</f>
        <v>0</v>
      </c>
      <c r="H152" s="70">
        <f>'SCC X Ano = FNC'!H152+'SCC X Ano = Mecenato'!H152</f>
        <v>0</v>
      </c>
      <c r="I152" s="70">
        <f>'SCC X Ano = FNC'!I152+'SCC X Ano = Mecenato'!I152</f>
        <v>5488.84547246697</v>
      </c>
      <c r="J152" s="70">
        <f>'SCC X Ano = FNC'!J152+'SCC X Ano = Mecenato'!J152</f>
        <v>0</v>
      </c>
      <c r="K152" s="70">
        <f>'SCC X Ano = FNC'!K152+'SCC X Ano = Mecenato'!K152</f>
        <v>0</v>
      </c>
      <c r="L152" s="70">
        <f>'SCC X Ano = FNC'!L152+'SCC X Ano = Mecenato'!L152</f>
        <v>2009847.2389016168</v>
      </c>
      <c r="N152" s="69" t="s">
        <v>24</v>
      </c>
      <c r="O152" s="5">
        <f>B152/Formato_Análises_Total!$Q$31</f>
        <v>6.0370318397976797E-4</v>
      </c>
      <c r="P152" s="5">
        <f>C152/Formato_Análises_Total!$Q$31</f>
        <v>1.4664065603685767E-4</v>
      </c>
      <c r="Q152" s="5">
        <f>D152/Formato_Análises_Total!$Q$31</f>
        <v>1.1852423362712634E-4</v>
      </c>
      <c r="R152" s="5">
        <f>E152/Formato_Análises_Total!$Q$31</f>
        <v>0</v>
      </c>
      <c r="S152" s="5">
        <f>F152/Formato_Análises_Total!$Q$31</f>
        <v>1.5906572182657519E-4</v>
      </c>
      <c r="T152" s="5">
        <f>G152/Formato_Análises_Total!$Q$31</f>
        <v>0</v>
      </c>
      <c r="U152" s="5">
        <f>H152/Formato_Análises_Total!$Q$31</f>
        <v>0</v>
      </c>
      <c r="V152" s="5">
        <f>I152/Formato_Análises_Total!$Q$31</f>
        <v>2.8149505486442506E-6</v>
      </c>
      <c r="W152" s="5">
        <f>J152/Formato_Análises_Total!$Q$31</f>
        <v>0</v>
      </c>
      <c r="X152" s="5">
        <f>K152/Formato_Análises_Total!$Q$31</f>
        <v>0</v>
      </c>
    </row>
    <row r="153" spans="1:24" x14ac:dyDescent="0.25">
      <c r="A153" s="69" t="s">
        <v>25</v>
      </c>
      <c r="B153" s="70">
        <f>'SCC X Ano = FNC'!B153+'SCC X Ano = Mecenato'!B153</f>
        <v>11293790.666827274</v>
      </c>
      <c r="C153" s="70">
        <f>'SCC X Ano = FNC'!C153+'SCC X Ano = Mecenato'!C153</f>
        <v>12641360.570967555</v>
      </c>
      <c r="D153" s="70">
        <f>'SCC X Ano = FNC'!D153+'SCC X Ano = Mecenato'!D153</f>
        <v>3348149.5596812321</v>
      </c>
      <c r="E153" s="70">
        <f>'SCC X Ano = FNC'!E153+'SCC X Ano = Mecenato'!E153</f>
        <v>0</v>
      </c>
      <c r="F153" s="70">
        <f>'SCC X Ano = FNC'!F153+'SCC X Ano = Mecenato'!F153</f>
        <v>1227849.2577897189</v>
      </c>
      <c r="G153" s="70">
        <f>'SCC X Ano = FNC'!G153+'SCC X Ano = Mecenato'!G153</f>
        <v>2221393.5400281455</v>
      </c>
      <c r="H153" s="70">
        <f>'SCC X Ano = FNC'!H153+'SCC X Ano = Mecenato'!H153</f>
        <v>0</v>
      </c>
      <c r="I153" s="70">
        <f>'SCC X Ano = FNC'!I153+'SCC X Ano = Mecenato'!I153</f>
        <v>3656545.7302869502</v>
      </c>
      <c r="J153" s="70">
        <f>'SCC X Ano = FNC'!J153+'SCC X Ano = Mecenato'!J153</f>
        <v>1836307.1627037984</v>
      </c>
      <c r="K153" s="70">
        <f>'SCC X Ano = FNC'!K153+'SCC X Ano = Mecenato'!K153</f>
        <v>0</v>
      </c>
      <c r="L153" s="70">
        <f>'SCC X Ano = FNC'!L153+'SCC X Ano = Mecenato'!L153</f>
        <v>36225396.488284677</v>
      </c>
      <c r="N153" s="69" t="s">
        <v>25</v>
      </c>
      <c r="O153" s="5">
        <f>B153/Formato_Análises_Total!$Q$31</f>
        <v>5.7920126178320035E-3</v>
      </c>
      <c r="P153" s="5">
        <f>C153/Formato_Análises_Total!$Q$31</f>
        <v>6.4831128974853925E-3</v>
      </c>
      <c r="Q153" s="5">
        <f>D153/Formato_Análises_Total!$Q$31</f>
        <v>1.7170961520495613E-3</v>
      </c>
      <c r="R153" s="5">
        <f>E153/Formato_Análises_Total!$Q$31</f>
        <v>0</v>
      </c>
      <c r="S153" s="5">
        <f>F153/Formato_Análises_Total!$Q$31</f>
        <v>6.2970163018893487E-4</v>
      </c>
      <c r="T153" s="5">
        <f>G153/Formato_Análises_Total!$Q$31</f>
        <v>1.1392401180947351E-3</v>
      </c>
      <c r="U153" s="5">
        <f>H153/Formato_Análises_Total!$Q$31</f>
        <v>0</v>
      </c>
      <c r="V153" s="5">
        <f>I153/Formato_Análises_Total!$Q$31</f>
        <v>1.8752569117213352E-3</v>
      </c>
      <c r="W153" s="5">
        <f>J153/Formato_Análises_Total!$Q$31</f>
        <v>9.4174883972624542E-4</v>
      </c>
      <c r="X153" s="5">
        <f>K153/Formato_Análises_Total!$Q$31</f>
        <v>0</v>
      </c>
    </row>
    <row r="154" spans="1:24" x14ac:dyDescent="0.25">
      <c r="A154" s="69" t="s">
        <v>26</v>
      </c>
      <c r="B154" s="70">
        <f>'SCC X Ano = FNC'!B154+'SCC X Ano = Mecenato'!B154</f>
        <v>1838787.7741934289</v>
      </c>
      <c r="C154" s="70">
        <f>'SCC X Ano = FNC'!C154+'SCC X Ano = Mecenato'!C154</f>
        <v>537329.08309413493</v>
      </c>
      <c r="D154" s="70">
        <f>'SCC X Ano = FNC'!D154+'SCC X Ano = Mecenato'!D154</f>
        <v>23110.928305124085</v>
      </c>
      <c r="E154" s="70">
        <f>'SCC X Ano = FNC'!E154+'SCC X Ano = Mecenato'!E154</f>
        <v>0</v>
      </c>
      <c r="F154" s="70">
        <f>'SCC X Ano = FNC'!F154+'SCC X Ano = Mecenato'!F154</f>
        <v>0</v>
      </c>
      <c r="G154" s="70">
        <f>'SCC X Ano = FNC'!G154+'SCC X Ano = Mecenato'!G154</f>
        <v>231109.28305124081</v>
      </c>
      <c r="H154" s="70">
        <f>'SCC X Ano = FNC'!H154+'SCC X Ano = Mecenato'!H154</f>
        <v>0</v>
      </c>
      <c r="I154" s="70">
        <f>'SCC X Ano = FNC'!I154+'SCC X Ano = Mecenato'!I154</f>
        <v>0</v>
      </c>
      <c r="J154" s="70">
        <f>'SCC X Ano = FNC'!J154+'SCC X Ano = Mecenato'!J154</f>
        <v>0</v>
      </c>
      <c r="K154" s="70">
        <f>'SCC X Ano = FNC'!K154+'SCC X Ano = Mecenato'!K154</f>
        <v>0</v>
      </c>
      <c r="L154" s="70">
        <f>'SCC X Ano = FNC'!L154+'SCC X Ano = Mecenato'!L154</f>
        <v>2630337.068643929</v>
      </c>
      <c r="N154" s="69" t="s">
        <v>26</v>
      </c>
      <c r="O154" s="5">
        <f>B154/Formato_Análises_Total!$Q$31</f>
        <v>9.4302101958788226E-4</v>
      </c>
      <c r="P154" s="5">
        <f>C154/Formato_Análises_Total!$Q$31</f>
        <v>2.7556884318306874E-4</v>
      </c>
      <c r="Q154" s="5">
        <f>D154/Formato_Análises_Total!$Q$31</f>
        <v>1.1852423362712635E-5</v>
      </c>
      <c r="R154" s="5">
        <f>E154/Formato_Análises_Total!$Q$31</f>
        <v>0</v>
      </c>
      <c r="S154" s="5">
        <f>F154/Formato_Análises_Total!$Q$31</f>
        <v>0</v>
      </c>
      <c r="T154" s="5">
        <f>G154/Formato_Análises_Total!$Q$31</f>
        <v>1.1852423362712633E-4</v>
      </c>
      <c r="U154" s="5">
        <f>H154/Formato_Análises_Total!$Q$31</f>
        <v>0</v>
      </c>
      <c r="V154" s="5">
        <f>I154/Formato_Análises_Total!$Q$31</f>
        <v>0</v>
      </c>
      <c r="W154" s="5">
        <f>J154/Formato_Análises_Total!$Q$31</f>
        <v>0</v>
      </c>
      <c r="X154" s="5">
        <f>K154/Formato_Análises_Total!$Q$31</f>
        <v>0</v>
      </c>
    </row>
    <row r="155" spans="1:24" x14ac:dyDescent="0.25">
      <c r="A155" s="69" t="s">
        <v>27</v>
      </c>
      <c r="B155" s="70">
        <f>'SCC X Ano = FNC'!B155+'SCC X Ano = Mecenato'!B155</f>
        <v>0</v>
      </c>
      <c r="C155" s="70">
        <f>'SCC X Ano = FNC'!C155+'SCC X Ano = Mecenato'!C155</f>
        <v>80888.249067934288</v>
      </c>
      <c r="D155" s="70">
        <f>'SCC X Ano = FNC'!D155+'SCC X Ano = Mecenato'!D155</f>
        <v>622614.96626594942</v>
      </c>
      <c r="E155" s="70">
        <f>'SCC X Ano = FNC'!E155+'SCC X Ano = Mecenato'!E155</f>
        <v>0</v>
      </c>
      <c r="F155" s="70">
        <f>'SCC X Ano = FNC'!F155+'SCC X Ano = Mecenato'!F155</f>
        <v>64999.485858161483</v>
      </c>
      <c r="G155" s="70">
        <f>'SCC X Ano = FNC'!G155+'SCC X Ano = Mecenato'!G155</f>
        <v>0</v>
      </c>
      <c r="H155" s="70">
        <f>'SCC X Ano = FNC'!H155+'SCC X Ano = Mecenato'!H155</f>
        <v>0</v>
      </c>
      <c r="I155" s="70">
        <f>'SCC X Ano = FNC'!I155+'SCC X Ano = Mecenato'!I155</f>
        <v>505551.55667458934</v>
      </c>
      <c r="J155" s="70">
        <f>'SCC X Ano = FNC'!J155+'SCC X Ano = Mecenato'!J155</f>
        <v>0</v>
      </c>
      <c r="K155" s="70">
        <f>'SCC X Ano = FNC'!K155+'SCC X Ano = Mecenato'!K155</f>
        <v>0</v>
      </c>
      <c r="L155" s="70">
        <f>'SCC X Ano = FNC'!L155+'SCC X Ano = Mecenato'!L155</f>
        <v>1274054.2578666345</v>
      </c>
      <c r="N155" s="69" t="s">
        <v>27</v>
      </c>
      <c r="O155" s="5">
        <f>B155/Formato_Análises_Total!$Q$31</f>
        <v>0</v>
      </c>
      <c r="P155" s="5">
        <f>C155/Formato_Análises_Total!$Q$31</f>
        <v>4.1483481769494214E-5</v>
      </c>
      <c r="Q155" s="5">
        <f>D155/Formato_Análises_Total!$Q$31</f>
        <v>3.1930764851660756E-4</v>
      </c>
      <c r="R155" s="5">
        <f>E155/Formato_Análises_Total!$Q$31</f>
        <v>0</v>
      </c>
      <c r="S155" s="5">
        <f>F155/Formato_Análises_Total!$Q$31</f>
        <v>3.3334940707629282E-5</v>
      </c>
      <c r="T155" s="5">
        <f>G155/Formato_Análises_Total!$Q$31</f>
        <v>0</v>
      </c>
      <c r="U155" s="5">
        <f>H155/Formato_Análises_Total!$Q$31</f>
        <v>0</v>
      </c>
      <c r="V155" s="5">
        <f>I155/Formato_Análises_Total!$Q$31</f>
        <v>2.5927176105933886E-4</v>
      </c>
      <c r="W155" s="5">
        <f>J155/Formato_Análises_Total!$Q$31</f>
        <v>0</v>
      </c>
      <c r="X155" s="5">
        <f>K155/Formato_Análises_Total!$Q$31</f>
        <v>0</v>
      </c>
    </row>
    <row r="156" spans="1:24" x14ac:dyDescent="0.25">
      <c r="A156" s="69" t="s">
        <v>28</v>
      </c>
      <c r="B156" s="70">
        <f>'SCC X Ano = FNC'!B156+'SCC X Ano = Mecenato'!B156</f>
        <v>4705230.1452592891</v>
      </c>
      <c r="C156" s="70">
        <f>'SCC X Ano = FNC'!C156+'SCC X Ano = Mecenato'!C156</f>
        <v>7933597.8868516013</v>
      </c>
      <c r="D156" s="70">
        <f>'SCC X Ano = FNC'!D156+'SCC X Ano = Mecenato'!D156</f>
        <v>1316505.3209702885</v>
      </c>
      <c r="E156" s="70">
        <f>'SCC X Ano = FNC'!E156+'SCC X Ano = Mecenato'!E156</f>
        <v>0</v>
      </c>
      <c r="F156" s="70">
        <f>'SCC X Ano = FNC'!F156+'SCC X Ano = Mecenato'!F156</f>
        <v>1302639.6450913558</v>
      </c>
      <c r="G156" s="70">
        <f>'SCC X Ano = FNC'!G156+'SCC X Ano = Mecenato'!G156</f>
        <v>0</v>
      </c>
      <c r="H156" s="70">
        <f>'SCC X Ano = FNC'!H156+'SCC X Ano = Mecenato'!H156</f>
        <v>0</v>
      </c>
      <c r="I156" s="70">
        <f>'SCC X Ano = FNC'!I156+'SCC X Ano = Mecenato'!I156</f>
        <v>6957773.9522241186</v>
      </c>
      <c r="J156" s="70">
        <f>'SCC X Ano = FNC'!J156+'SCC X Ano = Mecenato'!J156</f>
        <v>1958147.9333954218</v>
      </c>
      <c r="K156" s="70">
        <f>'SCC X Ano = FNC'!K156+'SCC X Ano = Mecenato'!K156</f>
        <v>0</v>
      </c>
      <c r="L156" s="70">
        <f>'SCC X Ano = FNC'!L156+'SCC X Ano = Mecenato'!L156</f>
        <v>24173894.883792076</v>
      </c>
      <c r="N156" s="69" t="s">
        <v>28</v>
      </c>
      <c r="O156" s="5">
        <f>B156/Formato_Análises_Total!$Q$31</f>
        <v>2.4130739780039976E-3</v>
      </c>
      <c r="P156" s="5">
        <f>C156/Formato_Análises_Total!$Q$31</f>
        <v>4.0687401087060159E-3</v>
      </c>
      <c r="Q156" s="5">
        <f>D156/Formato_Análises_Total!$Q$31</f>
        <v>6.7516882997487038E-4</v>
      </c>
      <c r="R156" s="5">
        <f>E156/Formato_Análises_Total!$Q$31</f>
        <v>0</v>
      </c>
      <c r="S156" s="5">
        <f>F156/Formato_Análises_Total!$Q$31</f>
        <v>6.680578278308836E-4</v>
      </c>
      <c r="T156" s="5">
        <f>G156/Formato_Análises_Total!$Q$31</f>
        <v>0</v>
      </c>
      <c r="U156" s="5">
        <f>H156/Formato_Análises_Total!$Q$31</f>
        <v>0</v>
      </c>
      <c r="V156" s="5">
        <f>I156/Formato_Análises_Total!$Q$31</f>
        <v>3.5682894886368689E-3</v>
      </c>
      <c r="W156" s="5">
        <f>J156/Formato_Análises_Total!$Q$31</f>
        <v>1.0042347934711726E-3</v>
      </c>
      <c r="X156" s="5">
        <f>K156/Formato_Análises_Total!$Q$31</f>
        <v>0</v>
      </c>
    </row>
    <row r="157" spans="1:24" x14ac:dyDescent="0.25">
      <c r="A157" s="69" t="s">
        <v>29</v>
      </c>
      <c r="B157" s="70">
        <f>'SCC X Ano = FNC'!B157+'SCC X Ano = Mecenato'!B157</f>
        <v>16149377.507219022</v>
      </c>
      <c r="C157" s="70">
        <f>'SCC X Ano = FNC'!C157+'SCC X Ano = Mecenato'!C157</f>
        <v>68906532.42811358</v>
      </c>
      <c r="D157" s="70">
        <f>'SCC X Ano = FNC'!D157+'SCC X Ano = Mecenato'!D157</f>
        <v>18536530.74276508</v>
      </c>
      <c r="E157" s="70">
        <f>'SCC X Ano = FNC'!E157+'SCC X Ano = Mecenato'!E157</f>
        <v>0</v>
      </c>
      <c r="F157" s="70">
        <f>'SCC X Ano = FNC'!F157+'SCC X Ano = Mecenato'!F157</f>
        <v>7825642.1185527034</v>
      </c>
      <c r="G157" s="70">
        <f>'SCC X Ano = FNC'!G157+'SCC X Ano = Mecenato'!G157</f>
        <v>5226730.8135551875</v>
      </c>
      <c r="H157" s="70">
        <f>'SCC X Ano = FNC'!H157+'SCC X Ano = Mecenato'!H157</f>
        <v>0</v>
      </c>
      <c r="I157" s="70">
        <f>'SCC X Ano = FNC'!I157+'SCC X Ano = Mecenato'!I157</f>
        <v>39079083.47580076</v>
      </c>
      <c r="J157" s="70">
        <f>'SCC X Ano = FNC'!J157+'SCC X Ano = Mecenato'!J157</f>
        <v>29368430.03645733</v>
      </c>
      <c r="K157" s="70">
        <f>'SCC X Ano = FNC'!K157+'SCC X Ano = Mecenato'!K157</f>
        <v>0</v>
      </c>
      <c r="L157" s="70">
        <f>'SCC X Ano = FNC'!L157+'SCC X Ano = Mecenato'!L157</f>
        <v>185092327.12246364</v>
      </c>
      <c r="N157" s="69" t="s">
        <v>29</v>
      </c>
      <c r="O157" s="5">
        <f>B157/Formato_Análises_Total!$Q$31</f>
        <v>8.2821969214187732E-3</v>
      </c>
      <c r="P157" s="5">
        <f>C157/Formato_Análises_Total!$Q$31</f>
        <v>3.5338666799178763E-2</v>
      </c>
      <c r="Q157" s="5">
        <f>D157/Formato_Análises_Total!$Q$31</f>
        <v>9.5064467830345868E-3</v>
      </c>
      <c r="R157" s="5">
        <f>E157/Formato_Análises_Total!$Q$31</f>
        <v>0</v>
      </c>
      <c r="S157" s="5">
        <f>F157/Formato_Análises_Total!$Q$31</f>
        <v>4.0133750686941116E-3</v>
      </c>
      <c r="T157" s="5">
        <f>G157/Formato_Análises_Total!$Q$31</f>
        <v>2.6805252297657069E-3</v>
      </c>
      <c r="U157" s="5">
        <f>H157/Formato_Análises_Total!$Q$31</f>
        <v>0</v>
      </c>
      <c r="V157" s="5">
        <f>I157/Formato_Análises_Total!$Q$31</f>
        <v>2.0041680536012175E-2</v>
      </c>
      <c r="W157" s="5">
        <f>J157/Formato_Análises_Total!$Q$31</f>
        <v>1.5061578734296083E-2</v>
      </c>
      <c r="X157" s="5">
        <f>K157/Formato_Análises_Total!$Q$31</f>
        <v>0</v>
      </c>
    </row>
    <row r="158" spans="1:24" x14ac:dyDescent="0.25">
      <c r="A158" s="69" t="s">
        <v>30</v>
      </c>
      <c r="B158" s="70">
        <f>'SCC X Ano = FNC'!B158+'SCC X Ano = Mecenato'!B158</f>
        <v>14444.330190702552</v>
      </c>
      <c r="C158" s="70">
        <f>'SCC X Ano = FNC'!C158+'SCC X Ano = Mecenato'!C158</f>
        <v>2284814.2605964625</v>
      </c>
      <c r="D158" s="70">
        <f>'SCC X Ano = FNC'!D158+'SCC X Ano = Mecenato'!D158</f>
        <v>2343895.904375494</v>
      </c>
      <c r="E158" s="70">
        <f>'SCC X Ano = FNC'!E158+'SCC X Ano = Mecenato'!E158</f>
        <v>0</v>
      </c>
      <c r="F158" s="70">
        <f>'SCC X Ano = FNC'!F158+'SCC X Ano = Mecenato'!F158</f>
        <v>1395181.4642025072</v>
      </c>
      <c r="G158" s="70">
        <f>'SCC X Ano = FNC'!G158+'SCC X Ano = Mecenato'!G158</f>
        <v>318497.48070499126</v>
      </c>
      <c r="H158" s="70">
        <f>'SCC X Ano = FNC'!H158+'SCC X Ano = Mecenato'!H158</f>
        <v>0</v>
      </c>
      <c r="I158" s="70">
        <f>'SCC X Ano = FNC'!I158+'SCC X Ano = Mecenato'!I158</f>
        <v>989436.61806312483</v>
      </c>
      <c r="J158" s="70">
        <f>'SCC X Ano = FNC'!J158+'SCC X Ano = Mecenato'!J158</f>
        <v>1608520.6100366362</v>
      </c>
      <c r="K158" s="70">
        <f>'SCC X Ano = FNC'!K158+'SCC X Ano = Mecenato'!K158</f>
        <v>0</v>
      </c>
      <c r="L158" s="70">
        <f>'SCC X Ano = FNC'!L158+'SCC X Ano = Mecenato'!L158</f>
        <v>8954790.6681699175</v>
      </c>
      <c r="N158" s="69" t="s">
        <v>30</v>
      </c>
      <c r="O158" s="5">
        <f>B158/Formato_Análises_Total!$Q$31</f>
        <v>7.4077646016953965E-6</v>
      </c>
      <c r="P158" s="5">
        <f>C158/Formato_Análises_Total!$Q$31</f>
        <v>1.1717653901313985E-3</v>
      </c>
      <c r="Q158" s="5">
        <f>D158/Formato_Análises_Total!$Q$31</f>
        <v>1.2020653696817136E-3</v>
      </c>
      <c r="R158" s="5">
        <f>E158/Formato_Análises_Total!$Q$31</f>
        <v>0</v>
      </c>
      <c r="S158" s="5">
        <f>F158/Formato_Análises_Total!$Q$31</f>
        <v>7.155178348189087E-4</v>
      </c>
      <c r="T158" s="5">
        <f>G158/Formato_Análises_Total!$Q$31</f>
        <v>1.6334120946738347E-4</v>
      </c>
      <c r="U158" s="5">
        <f>H158/Formato_Análises_Total!$Q$31</f>
        <v>0</v>
      </c>
      <c r="V158" s="5">
        <f>I158/Formato_Análises_Total!$Q$31</f>
        <v>5.0743187521613462E-4</v>
      </c>
      <c r="W158" s="5">
        <f>J158/Formato_Análises_Total!$Q$31</f>
        <v>8.2492866604479934E-4</v>
      </c>
      <c r="X158" s="5">
        <f>K158/Formato_Análises_Total!$Q$31</f>
        <v>0</v>
      </c>
    </row>
    <row r="159" spans="1:24" x14ac:dyDescent="0.25">
      <c r="A159" s="69" t="s">
        <v>31</v>
      </c>
      <c r="B159" s="70">
        <f>'SCC X Ano = FNC'!B159+'SCC X Ano = Mecenato'!B159</f>
        <v>36900951.412465565</v>
      </c>
      <c r="C159" s="70">
        <f>'SCC X Ano = FNC'!C159+'SCC X Ano = Mecenato'!C159</f>
        <v>161906295.91250986</v>
      </c>
      <c r="D159" s="70">
        <f>'SCC X Ano = FNC'!D159+'SCC X Ano = Mecenato'!D159</f>
        <v>45946292.719941169</v>
      </c>
      <c r="E159" s="70">
        <f>'SCC X Ano = FNC'!E159+'SCC X Ano = Mecenato'!E159</f>
        <v>0</v>
      </c>
      <c r="F159" s="70">
        <f>'SCC X Ano = FNC'!F159+'SCC X Ano = Mecenato'!F159</f>
        <v>23424156.739729114</v>
      </c>
      <c r="G159" s="70">
        <f>'SCC X Ano = FNC'!G159+'SCC X Ano = Mecenato'!G159</f>
        <v>31394689.659982488</v>
      </c>
      <c r="H159" s="70">
        <f>'SCC X Ano = FNC'!H159+'SCC X Ano = Mecenato'!H159</f>
        <v>0</v>
      </c>
      <c r="I159" s="70">
        <f>'SCC X Ano = FNC'!I159+'SCC X Ano = Mecenato'!I159</f>
        <v>148237604.81766206</v>
      </c>
      <c r="J159" s="70">
        <f>'SCC X Ano = FNC'!J159+'SCC X Ano = Mecenato'!J159</f>
        <v>59707433.276852913</v>
      </c>
      <c r="K159" s="70">
        <f>'SCC X Ano = FNC'!K159+'SCC X Ano = Mecenato'!K159</f>
        <v>0</v>
      </c>
      <c r="L159" s="70">
        <f>'SCC X Ano = FNC'!L159+'SCC X Ano = Mecenato'!L159</f>
        <v>507517424.53914315</v>
      </c>
      <c r="N159" s="69" t="s">
        <v>31</v>
      </c>
      <c r="O159" s="5">
        <f>B159/Formato_Análises_Total!$Q$31</f>
        <v>1.8924627035879785E-2</v>
      </c>
      <c r="P159" s="5">
        <f>C159/Formato_Análises_Total!$Q$31</f>
        <v>8.3033530237650643E-2</v>
      </c>
      <c r="Q159" s="5">
        <f>D159/Formato_Análises_Total!$Q$31</f>
        <v>2.3563523977663963E-2</v>
      </c>
      <c r="R159" s="5">
        <f>E159/Formato_Análises_Total!$Q$31</f>
        <v>0</v>
      </c>
      <c r="S159" s="5">
        <f>F159/Formato_Análises_Total!$Q$31</f>
        <v>1.2013062345585314E-2</v>
      </c>
      <c r="T159" s="5">
        <f>G159/Formato_Análises_Total!$Q$31</f>
        <v>1.6100744560251509E-2</v>
      </c>
      <c r="U159" s="5">
        <f>H159/Formato_Análises_Total!$Q$31</f>
        <v>0</v>
      </c>
      <c r="V159" s="5">
        <f>I159/Formato_Análises_Total!$Q$31</f>
        <v>7.6023551601943642E-2</v>
      </c>
      <c r="W159" s="5">
        <f>J159/Formato_Análises_Total!$Q$31</f>
        <v>3.0620915255112149E-2</v>
      </c>
      <c r="X159" s="5">
        <f>K159/Formato_Análises_Total!$Q$31</f>
        <v>0</v>
      </c>
    </row>
    <row r="160" spans="1:24" x14ac:dyDescent="0.25">
      <c r="A160" s="69" t="s">
        <v>32</v>
      </c>
      <c r="B160" s="70">
        <f>'SCC X Ano = FNC'!B160+'SCC X Ano = Mecenato'!B160</f>
        <v>34007201.370734997</v>
      </c>
      <c r="C160" s="70">
        <f>'SCC X Ano = FNC'!C160+'SCC X Ano = Mecenato'!C160</f>
        <v>362778058.71285295</v>
      </c>
      <c r="D160" s="70">
        <f>'SCC X Ano = FNC'!D160+'SCC X Ano = Mecenato'!D160</f>
        <v>65700821.051755376</v>
      </c>
      <c r="E160" s="70">
        <f>'SCC X Ano = FNC'!E160+'SCC X Ano = Mecenato'!E160</f>
        <v>0</v>
      </c>
      <c r="F160" s="70">
        <f>'SCC X Ano = FNC'!F160+'SCC X Ano = Mecenato'!F160</f>
        <v>53436232.831653461</v>
      </c>
      <c r="G160" s="70">
        <f>'SCC X Ano = FNC'!G160+'SCC X Ano = Mecenato'!G160</f>
        <v>104500568.94819368</v>
      </c>
      <c r="H160" s="70">
        <f>'SCC X Ano = FNC'!H160+'SCC X Ano = Mecenato'!H160</f>
        <v>0</v>
      </c>
      <c r="I160" s="70">
        <f>'SCC X Ano = FNC'!I160+'SCC X Ano = Mecenato'!I160</f>
        <v>156773278.03546885</v>
      </c>
      <c r="J160" s="70">
        <f>'SCC X Ano = FNC'!J160+'SCC X Ano = Mecenato'!J160</f>
        <v>48827195.801068142</v>
      </c>
      <c r="K160" s="70">
        <f>'SCC X Ano = FNC'!K160+'SCC X Ano = Mecenato'!K160</f>
        <v>0</v>
      </c>
      <c r="L160" s="70">
        <f>'SCC X Ano = FNC'!L160+'SCC X Ano = Mecenato'!L160</f>
        <v>826023356.75172758</v>
      </c>
      <c r="N160" s="69" t="s">
        <v>32</v>
      </c>
      <c r="O160" s="5">
        <f>B160/Formato_Análises_Total!$Q$31</f>
        <v>1.7440569357726997E-2</v>
      </c>
      <c r="P160" s="5">
        <f>C160/Formato_Análises_Total!$Q$31</f>
        <v>0.1860504728239071</v>
      </c>
      <c r="Q160" s="5">
        <f>D160/Formato_Análises_Total!$Q$31</f>
        <v>3.3694619969487485E-2</v>
      </c>
      <c r="R160" s="5">
        <f>E160/Formato_Análises_Total!$Q$31</f>
        <v>0</v>
      </c>
      <c r="S160" s="5">
        <f>F160/Formato_Análises_Total!$Q$31</f>
        <v>2.740473450773577E-2</v>
      </c>
      <c r="T160" s="5">
        <f>G160/Formato_Análises_Total!$Q$31</f>
        <v>5.359304344965312E-2</v>
      </c>
      <c r="U160" s="5">
        <f>H160/Formato_Análises_Total!$Q$31</f>
        <v>0</v>
      </c>
      <c r="V160" s="5">
        <f>I160/Formato_Análises_Total!$Q$31</f>
        <v>8.0401065621611256E-2</v>
      </c>
      <c r="W160" s="5">
        <f>J160/Formato_Análises_Total!$Q$31</f>
        <v>2.504099310108682E-2</v>
      </c>
      <c r="X160" s="5">
        <f>K160/Formato_Análises_Total!$Q$31</f>
        <v>0</v>
      </c>
    </row>
    <row r="161" spans="1:24" x14ac:dyDescent="0.25">
      <c r="A161" s="69" t="s">
        <v>33</v>
      </c>
      <c r="B161" s="70">
        <f>'SCC X Ano = FNC'!B161+'SCC X Ano = Mecenato'!B161</f>
        <v>4683069.3794384394</v>
      </c>
      <c r="C161" s="70">
        <f>'SCC X Ano = FNC'!C161+'SCC X Ano = Mecenato'!C161</f>
        <v>42752830.742246471</v>
      </c>
      <c r="D161" s="70">
        <f>'SCC X Ano = FNC'!D161+'SCC X Ano = Mecenato'!D161</f>
        <v>3407634.2724942341</v>
      </c>
      <c r="E161" s="70">
        <f>'SCC X Ano = FNC'!E161+'SCC X Ano = Mecenato'!E161</f>
        <v>0</v>
      </c>
      <c r="F161" s="70">
        <f>'SCC X Ano = FNC'!F161+'SCC X Ano = Mecenato'!F161</f>
        <v>4203302.1365893306</v>
      </c>
      <c r="G161" s="70">
        <f>'SCC X Ano = FNC'!G161+'SCC X Ano = Mecenato'!G161</f>
        <v>5364355.2216214538</v>
      </c>
      <c r="H161" s="70">
        <f>'SCC X Ano = FNC'!H161+'SCC X Ano = Mecenato'!H161</f>
        <v>0</v>
      </c>
      <c r="I161" s="70">
        <f>'SCC X Ano = FNC'!I161+'SCC X Ano = Mecenato'!I161</f>
        <v>12895427.845755847</v>
      </c>
      <c r="J161" s="70">
        <f>'SCC X Ano = FNC'!J161+'SCC X Ano = Mecenato'!J161</f>
        <v>3916695.3969639186</v>
      </c>
      <c r="K161" s="70">
        <f>'SCC X Ano = FNC'!K161+'SCC X Ano = Mecenato'!K161</f>
        <v>0</v>
      </c>
      <c r="L161" s="70">
        <f>'SCC X Ano = FNC'!L161+'SCC X Ano = Mecenato'!L161</f>
        <v>77223314.995109707</v>
      </c>
      <c r="N161" s="69" t="s">
        <v>33</v>
      </c>
      <c r="O161" s="5">
        <f>B161/Formato_Análises_Total!$Q$31</f>
        <v>2.401708844804549E-3</v>
      </c>
      <c r="P161" s="5">
        <f>C161/Formato_Análises_Total!$Q$31</f>
        <v>2.1925759243480999E-2</v>
      </c>
      <c r="Q161" s="5">
        <f>D161/Formato_Análises_Total!$Q$31</f>
        <v>1.7476028452710862E-3</v>
      </c>
      <c r="R161" s="5">
        <f>E161/Formato_Análises_Total!$Q$31</f>
        <v>0</v>
      </c>
      <c r="S161" s="5">
        <f>F161/Formato_Análises_Total!$Q$31</f>
        <v>2.155660550995934E-3</v>
      </c>
      <c r="T161" s="5">
        <f>G161/Formato_Análises_Total!$Q$31</f>
        <v>2.7511058108617269E-3</v>
      </c>
      <c r="U161" s="5">
        <f>H161/Formato_Análises_Total!$Q$31</f>
        <v>0</v>
      </c>
      <c r="V161" s="5">
        <f>I161/Formato_Análises_Total!$Q$31</f>
        <v>6.6134111210636214E-3</v>
      </c>
      <c r="W161" s="5">
        <f>J161/Formato_Análises_Total!$Q$31</f>
        <v>2.008674485711228E-3</v>
      </c>
      <c r="X161" s="5">
        <f>K161/Formato_Análises_Total!$Q$31</f>
        <v>0</v>
      </c>
    </row>
    <row r="162" spans="1:24" x14ac:dyDescent="0.25">
      <c r="A162" s="69" t="s">
        <v>34</v>
      </c>
      <c r="B162" s="70">
        <f>'SCC X Ano = FNC'!B162+'SCC X Ano = Mecenato'!B162</f>
        <v>3551529.9609550694</v>
      </c>
      <c r="C162" s="70">
        <f>'SCC X Ano = FNC'!C162+'SCC X Ano = Mecenato'!C162</f>
        <v>17491905.646794882</v>
      </c>
      <c r="D162" s="70">
        <f>'SCC X Ano = FNC'!D162+'SCC X Ano = Mecenato'!D162</f>
        <v>6106220.6857345914</v>
      </c>
      <c r="E162" s="70">
        <f>'SCC X Ano = FNC'!E162+'SCC X Ano = Mecenato'!E162</f>
        <v>0</v>
      </c>
      <c r="F162" s="70">
        <f>'SCC X Ano = FNC'!F162+'SCC X Ano = Mecenato'!F162</f>
        <v>2411882.8243810162</v>
      </c>
      <c r="G162" s="70">
        <f>'SCC X Ano = FNC'!G162+'SCC X Ano = Mecenato'!G162</f>
        <v>1028020.2262025482</v>
      </c>
      <c r="H162" s="70">
        <f>'SCC X Ano = FNC'!H162+'SCC X Ano = Mecenato'!H162</f>
        <v>0</v>
      </c>
      <c r="I162" s="70">
        <f>'SCC X Ano = FNC'!I162+'SCC X Ano = Mecenato'!I162</f>
        <v>12209109.945598317</v>
      </c>
      <c r="J162" s="70">
        <f>'SCC X Ano = FNC'!J162+'SCC X Ano = Mecenato'!J162</f>
        <v>3196154.7475061761</v>
      </c>
      <c r="K162" s="70">
        <f>'SCC X Ano = FNC'!K162+'SCC X Ano = Mecenato'!K162</f>
        <v>0</v>
      </c>
      <c r="L162" s="70">
        <f>'SCC X Ano = FNC'!L162+'SCC X Ano = Mecenato'!L162</f>
        <v>45994824.037172601</v>
      </c>
      <c r="N162" s="69" t="s">
        <v>34</v>
      </c>
      <c r="O162" s="5">
        <f>B162/Formato_Análises_Total!$Q$31</f>
        <v>1.8213996481164605E-3</v>
      </c>
      <c r="P162" s="5">
        <f>C162/Formato_Análises_Total!$Q$31</f>
        <v>8.9707115356534601E-3</v>
      </c>
      <c r="Q162" s="5">
        <f>D162/Formato_Análises_Total!$Q$31</f>
        <v>3.1315709935127705E-3</v>
      </c>
      <c r="R162" s="5">
        <f>E162/Formato_Análises_Total!$Q$31</f>
        <v>0</v>
      </c>
      <c r="S162" s="5">
        <f>F162/Formato_Análises_Total!$Q$31</f>
        <v>1.2369324138953234E-3</v>
      </c>
      <c r="T162" s="5">
        <f>G162/Formato_Análises_Total!$Q$31</f>
        <v>5.2721945157359568E-4</v>
      </c>
      <c r="U162" s="5">
        <f>H162/Formato_Análises_Total!$Q$31</f>
        <v>0</v>
      </c>
      <c r="V162" s="5">
        <f>I162/Formato_Análises_Total!$Q$31</f>
        <v>6.2614334676055639E-3</v>
      </c>
      <c r="W162" s="5">
        <f>J162/Formato_Análises_Total!$Q$31</f>
        <v>1.639145719291076E-3</v>
      </c>
      <c r="X162" s="5">
        <f>K162/Formato_Análises_Total!$Q$31</f>
        <v>0</v>
      </c>
    </row>
    <row r="163" spans="1:24" x14ac:dyDescent="0.25">
      <c r="A163" s="69" t="s">
        <v>35</v>
      </c>
      <c r="B163" s="70">
        <f>'SCC X Ano = FNC'!B163+'SCC X Ano = Mecenato'!B163</f>
        <v>8396676.5839282591</v>
      </c>
      <c r="C163" s="70">
        <f>'SCC X Ano = FNC'!C163+'SCC X Ano = Mecenato'!C163</f>
        <v>59282848.99417676</v>
      </c>
      <c r="D163" s="70">
        <f>'SCC X Ano = FNC'!D163+'SCC X Ano = Mecenato'!D163</f>
        <v>6168290.7169867735</v>
      </c>
      <c r="E163" s="70">
        <f>'SCC X Ano = FNC'!E163+'SCC X Ano = Mecenato'!E163</f>
        <v>0</v>
      </c>
      <c r="F163" s="70">
        <f>'SCC X Ano = FNC'!F163+'SCC X Ano = Mecenato'!F163</f>
        <v>6763598.2436972968</v>
      </c>
      <c r="G163" s="70">
        <f>'SCC X Ano = FNC'!G163+'SCC X Ano = Mecenato'!G163</f>
        <v>14792764.036835</v>
      </c>
      <c r="H163" s="70">
        <f>'SCC X Ano = FNC'!H163+'SCC X Ano = Mecenato'!H163</f>
        <v>0</v>
      </c>
      <c r="I163" s="70">
        <f>'SCC X Ano = FNC'!I163+'SCC X Ano = Mecenato'!I163</f>
        <v>25247690.391248383</v>
      </c>
      <c r="J163" s="70">
        <f>'SCC X Ano = FNC'!J163+'SCC X Ano = Mecenato'!J163</f>
        <v>6658116.3991631567</v>
      </c>
      <c r="K163" s="70">
        <f>'SCC X Ano = FNC'!K163+'SCC X Ano = Mecenato'!K163</f>
        <v>0</v>
      </c>
      <c r="L163" s="70">
        <f>'SCC X Ano = FNC'!L163+'SCC X Ano = Mecenato'!L163</f>
        <v>127309985.36603563</v>
      </c>
      <c r="N163" s="69" t="s">
        <v>35</v>
      </c>
      <c r="O163" s="5">
        <f>B163/Formato_Análises_Total!$Q$31</f>
        <v>4.3062296935267603E-3</v>
      </c>
      <c r="P163" s="5">
        <f>C163/Formato_Análises_Total!$Q$31</f>
        <v>3.0403167503702457E-2</v>
      </c>
      <c r="Q163" s="5">
        <f>D163/Formato_Análises_Total!$Q$31</f>
        <v>3.1634035654815283E-3</v>
      </c>
      <c r="R163" s="5">
        <f>E163/Formato_Análises_Total!$Q$31</f>
        <v>0</v>
      </c>
      <c r="S163" s="5">
        <f>F163/Formato_Análises_Total!$Q$31</f>
        <v>3.4687066127856939E-3</v>
      </c>
      <c r="T163" s="5">
        <f>G163/Formato_Análises_Total!$Q$31</f>
        <v>7.5864586551637895E-3</v>
      </c>
      <c r="U163" s="5">
        <f>H163/Formato_Análises_Total!$Q$31</f>
        <v>0</v>
      </c>
      <c r="V163" s="5">
        <f>I163/Formato_Análises_Total!$Q$31</f>
        <v>1.2948260299064648E-2</v>
      </c>
      <c r="W163" s="5">
        <f>J163/Formato_Análises_Total!$Q$31</f>
        <v>3.4146103228404187E-3</v>
      </c>
      <c r="X163" s="5">
        <f>K163/Formato_Análises_Total!$Q$31</f>
        <v>0</v>
      </c>
    </row>
    <row r="164" spans="1:24" x14ac:dyDescent="0.25">
      <c r="A164" s="69" t="s">
        <v>36</v>
      </c>
      <c r="B164" s="70">
        <f>'SCC X Ano = FNC'!B164+'SCC X Ano = Mecenato'!B164</f>
        <v>0</v>
      </c>
      <c r="C164" s="70">
        <f>'SCC X Ano = FNC'!C164+'SCC X Ano = Mecenato'!C164</f>
        <v>3617437.0851894245</v>
      </c>
      <c r="D164" s="70">
        <f>'SCC X Ano = FNC'!D164+'SCC X Ano = Mecenato'!D164</f>
        <v>118879.89966748243</v>
      </c>
      <c r="E164" s="70">
        <f>'SCC X Ano = FNC'!E164+'SCC X Ano = Mecenato'!E164</f>
        <v>0</v>
      </c>
      <c r="F164" s="70">
        <f>'SCC X Ano = FNC'!F164+'SCC X Ano = Mecenato'!F164</f>
        <v>160652.51258207907</v>
      </c>
      <c r="G164" s="70">
        <f>'SCC X Ano = FNC'!G164+'SCC X Ano = Mecenato'!G164</f>
        <v>424812.08420761931</v>
      </c>
      <c r="H164" s="70">
        <f>'SCC X Ano = FNC'!H164+'SCC X Ano = Mecenato'!H164</f>
        <v>0</v>
      </c>
      <c r="I164" s="70">
        <f>'SCC X Ano = FNC'!I164+'SCC X Ano = Mecenato'!I164</f>
        <v>712477.13101744268</v>
      </c>
      <c r="J164" s="70">
        <f>'SCC X Ano = FNC'!J164+'SCC X Ano = Mecenato'!J164</f>
        <v>0</v>
      </c>
      <c r="K164" s="70">
        <f>'SCC X Ano = FNC'!K164+'SCC X Ano = Mecenato'!K164</f>
        <v>0</v>
      </c>
      <c r="L164" s="70">
        <f>'SCC X Ano = FNC'!L164+'SCC X Ano = Mecenato'!L164</f>
        <v>5034258.7126640482</v>
      </c>
      <c r="N164" s="69" t="s">
        <v>36</v>
      </c>
      <c r="O164" s="5">
        <f>B164/Formato_Análises_Total!$Q$31</f>
        <v>0</v>
      </c>
      <c r="P164" s="5">
        <f>C164/Formato_Análises_Total!$Q$31</f>
        <v>1.8552000705283668E-3</v>
      </c>
      <c r="Q164" s="5">
        <f>D164/Formato_Análises_Total!$Q$31</f>
        <v>6.0967473118048666E-5</v>
      </c>
      <c r="R164" s="5">
        <f>E164/Formato_Análises_Total!$Q$31</f>
        <v>0</v>
      </c>
      <c r="S164" s="5">
        <f>F164/Formato_Análises_Total!$Q$31</f>
        <v>8.2390528336507508E-5</v>
      </c>
      <c r="T164" s="5">
        <f>G164/Formato_Análises_Total!$Q$31</f>
        <v>2.1786457926524212E-4</v>
      </c>
      <c r="U164" s="5">
        <f>H164/Formato_Análises_Total!$Q$31</f>
        <v>0</v>
      </c>
      <c r="V164" s="5">
        <f>I164/Formato_Análises_Total!$Q$31</f>
        <v>3.6539339664678469E-4</v>
      </c>
      <c r="W164" s="5">
        <f>J164/Formato_Análises_Total!$Q$31</f>
        <v>0</v>
      </c>
      <c r="X164" s="5">
        <f>K164/Formato_Análises_Total!$Q$31</f>
        <v>0</v>
      </c>
    </row>
    <row r="165" spans="1:24" x14ac:dyDescent="0.25">
      <c r="A165" s="69" t="s">
        <v>37</v>
      </c>
      <c r="B165" s="70">
        <f>'SCC X Ano = FNC'!B165+'SCC X Ano = Mecenato'!B165</f>
        <v>0</v>
      </c>
      <c r="C165" s="70">
        <f>'SCC X Ano = FNC'!C165+'SCC X Ano = Mecenato'!C165</f>
        <v>460459.2466852541</v>
      </c>
      <c r="D165" s="70">
        <f>'SCC X Ano = FNC'!D165+'SCC X Ano = Mecenato'!D165</f>
        <v>4011893.643951782</v>
      </c>
      <c r="E165" s="70">
        <f>'SCC X Ano = FNC'!E165+'SCC X Ano = Mecenato'!E165</f>
        <v>0</v>
      </c>
      <c r="F165" s="70">
        <f>'SCC X Ano = FNC'!F165+'SCC X Ano = Mecenato'!F165</f>
        <v>0</v>
      </c>
      <c r="G165" s="70">
        <f>'SCC X Ano = FNC'!G165+'SCC X Ano = Mecenato'!G165</f>
        <v>0</v>
      </c>
      <c r="H165" s="70">
        <f>'SCC X Ano = FNC'!H165+'SCC X Ano = Mecenato'!H165</f>
        <v>0</v>
      </c>
      <c r="I165" s="70">
        <f>'SCC X Ano = FNC'!I165+'SCC X Ano = Mecenato'!I165</f>
        <v>1355236.4923869404</v>
      </c>
      <c r="J165" s="70">
        <f>'SCC X Ano = FNC'!J165+'SCC X Ano = Mecenato'!J165</f>
        <v>0</v>
      </c>
      <c r="K165" s="70">
        <f>'SCC X Ano = FNC'!K165+'SCC X Ano = Mecenato'!K165</f>
        <v>0</v>
      </c>
      <c r="L165" s="70">
        <f>'SCC X Ano = FNC'!L165+'SCC X Ano = Mecenato'!L165</f>
        <v>5827589.3830239773</v>
      </c>
      <c r="N165" s="69" t="s">
        <v>37</v>
      </c>
      <c r="O165" s="5">
        <f>B165/Formato_Análises_Total!$Q$31</f>
        <v>0</v>
      </c>
      <c r="P165" s="5">
        <f>C165/Formato_Análises_Total!$Q$31</f>
        <v>2.3614620152576617E-4</v>
      </c>
      <c r="Q165" s="5">
        <f>D165/Formato_Análises_Total!$Q$31</f>
        <v>2.0574968398716221E-3</v>
      </c>
      <c r="R165" s="5">
        <f>E165/Formato_Análises_Total!$Q$31</f>
        <v>0</v>
      </c>
      <c r="S165" s="5">
        <f>F165/Formato_Análises_Total!$Q$31</f>
        <v>0</v>
      </c>
      <c r="T165" s="5">
        <f>G165/Formato_Análises_Total!$Q$31</f>
        <v>0</v>
      </c>
      <c r="U165" s="5">
        <f>H165/Formato_Análises_Total!$Q$31</f>
        <v>0</v>
      </c>
      <c r="V165" s="5">
        <f>I165/Formato_Análises_Total!$Q$31</f>
        <v>6.9503208405550252E-4</v>
      </c>
      <c r="W165" s="5">
        <f>J165/Formato_Análises_Total!$Q$31</f>
        <v>0</v>
      </c>
      <c r="X165" s="5">
        <f>K165/Formato_Análises_Total!$Q$31</f>
        <v>0</v>
      </c>
    </row>
    <row r="166" spans="1:24" x14ac:dyDescent="0.25">
      <c r="A166" s="69" t="s">
        <v>38</v>
      </c>
      <c r="B166" s="70">
        <f>'SCC X Ano = FNC'!B166+'SCC X Ano = Mecenato'!B166</f>
        <v>349552.79061500175</v>
      </c>
      <c r="C166" s="70">
        <f>'SCC X Ano = FNC'!C166+'SCC X Ano = Mecenato'!C166</f>
        <v>1768442.7739512825</v>
      </c>
      <c r="D166" s="70">
        <f>'SCC X Ano = FNC'!D166+'SCC X Ano = Mecenato'!D166</f>
        <v>1971477.9412892326</v>
      </c>
      <c r="E166" s="70">
        <f>'SCC X Ano = FNC'!E166+'SCC X Ano = Mecenato'!E166</f>
        <v>0</v>
      </c>
      <c r="F166" s="70">
        <f>'SCC X Ano = FNC'!F166+'SCC X Ano = Mecenato'!F166</f>
        <v>194777.45932256675</v>
      </c>
      <c r="G166" s="70">
        <f>'SCC X Ano = FNC'!G166+'SCC X Ano = Mecenato'!G166</f>
        <v>443014.91577992379</v>
      </c>
      <c r="H166" s="70">
        <f>'SCC X Ano = FNC'!H166+'SCC X Ano = Mecenato'!H166</f>
        <v>0</v>
      </c>
      <c r="I166" s="70">
        <f>'SCC X Ano = FNC'!I166+'SCC X Ano = Mecenato'!I166</f>
        <v>7581623.6198347667</v>
      </c>
      <c r="J166" s="70">
        <f>'SCC X Ano = FNC'!J166+'SCC X Ano = Mecenato'!J166</f>
        <v>0</v>
      </c>
      <c r="K166" s="70">
        <f>'SCC X Ano = FNC'!K166+'SCC X Ano = Mecenato'!K166</f>
        <v>0</v>
      </c>
      <c r="L166" s="70">
        <f>'SCC X Ano = FNC'!L166+'SCC X Ano = Mecenato'!L166</f>
        <v>12308889.500792775</v>
      </c>
      <c r="N166" s="69" t="s">
        <v>38</v>
      </c>
      <c r="O166" s="5">
        <f>B166/Formato_Análises_Total!$Q$31</f>
        <v>1.7926790336102858E-4</v>
      </c>
      <c r="P166" s="5">
        <f>C166/Formato_Análises_Total!$Q$31</f>
        <v>9.0694463557975118E-4</v>
      </c>
      <c r="Q166" s="5">
        <f>D166/Formato_Análises_Total!$Q$31</f>
        <v>1.0110710786649056E-3</v>
      </c>
      <c r="R166" s="5">
        <f>E166/Formato_Análises_Total!$Q$31</f>
        <v>0</v>
      </c>
      <c r="S166" s="5">
        <f>F166/Formato_Análises_Total!$Q$31</f>
        <v>9.9891483324481928E-5</v>
      </c>
      <c r="T166" s="5">
        <f>G166/Formato_Análises_Total!$Q$31</f>
        <v>2.2719988866288626E-4</v>
      </c>
      <c r="U166" s="5">
        <f>H166/Formato_Análises_Total!$Q$31</f>
        <v>0</v>
      </c>
      <c r="V166" s="5">
        <f>I166/Formato_Análises_Total!$Q$31</f>
        <v>3.8882303528716281E-3</v>
      </c>
      <c r="W166" s="5">
        <f>J166/Formato_Análises_Total!$Q$31</f>
        <v>0</v>
      </c>
      <c r="X166" s="5">
        <f>K166/Formato_Análises_Total!$Q$31</f>
        <v>0</v>
      </c>
    </row>
    <row r="167" spans="1:24" x14ac:dyDescent="0.25">
      <c r="A167" s="69" t="s">
        <v>39</v>
      </c>
      <c r="B167" s="70">
        <f>'SCC X Ano = FNC'!B167+'SCC X Ano = Mecenato'!B167</f>
        <v>75731.782077485579</v>
      </c>
      <c r="C167" s="70">
        <f>'SCC X Ano = FNC'!C167+'SCC X Ano = Mecenato'!C167</f>
        <v>11860510.726329526</v>
      </c>
      <c r="D167" s="70">
        <f>'SCC X Ano = FNC'!D167+'SCC X Ano = Mecenato'!D167</f>
        <v>6168698.7837589942</v>
      </c>
      <c r="E167" s="70">
        <f>'SCC X Ano = FNC'!E167+'SCC X Ano = Mecenato'!E167</f>
        <v>0</v>
      </c>
      <c r="F167" s="70">
        <f>'SCC X Ano = FNC'!F167+'SCC X Ano = Mecenato'!F167</f>
        <v>1775833.619934601</v>
      </c>
      <c r="G167" s="70">
        <f>'SCC X Ano = FNC'!G167+'SCC X Ano = Mecenato'!G167</f>
        <v>1904162.8848581996</v>
      </c>
      <c r="H167" s="70">
        <f>'SCC X Ano = FNC'!H167+'SCC X Ano = Mecenato'!H167</f>
        <v>0</v>
      </c>
      <c r="I167" s="70">
        <f>'SCC X Ano = FNC'!I167+'SCC X Ano = Mecenato'!I167</f>
        <v>10320770.420022631</v>
      </c>
      <c r="J167" s="70">
        <f>'SCC X Ano = FNC'!J167+'SCC X Ano = Mecenato'!J167</f>
        <v>129998.97171632297</v>
      </c>
      <c r="K167" s="70">
        <f>'SCC X Ano = FNC'!K167+'SCC X Ano = Mecenato'!K167</f>
        <v>0</v>
      </c>
      <c r="L167" s="70">
        <f>'SCC X Ano = FNC'!L167+'SCC X Ano = Mecenato'!L167</f>
        <v>32235707.188697755</v>
      </c>
      <c r="N167" s="69" t="s">
        <v>39</v>
      </c>
      <c r="O167" s="5">
        <f>B167/Formato_Análises_Total!$Q$31</f>
        <v>3.8838991292099584E-5</v>
      </c>
      <c r="P167" s="5">
        <f>C167/Formato_Análises_Total!$Q$31</f>
        <v>6.0826546026402509E-3</v>
      </c>
      <c r="Q167" s="5">
        <f>D167/Formato_Análises_Total!$Q$31</f>
        <v>3.1636128422392923E-3</v>
      </c>
      <c r="R167" s="5">
        <f>E167/Formato_Análises_Total!$Q$31</f>
        <v>0</v>
      </c>
      <c r="S167" s="5">
        <f>F167/Formato_Análises_Total!$Q$31</f>
        <v>9.1073502575561756E-4</v>
      </c>
      <c r="T167" s="5">
        <f>G167/Formato_Análises_Total!$Q$31</f>
        <v>9.7654859921397861E-4</v>
      </c>
      <c r="U167" s="5">
        <f>H167/Formato_Análises_Total!$Q$31</f>
        <v>0</v>
      </c>
      <c r="V167" s="5">
        <f>I167/Formato_Análises_Total!$Q$31</f>
        <v>5.2929998670952537E-3</v>
      </c>
      <c r="W167" s="5">
        <f>J167/Formato_Análises_Total!$Q$31</f>
        <v>6.6669881415258565E-5</v>
      </c>
      <c r="X167" s="5">
        <f>K167/Formato_Análises_Total!$Q$31</f>
        <v>0</v>
      </c>
    </row>
    <row r="168" spans="1:24" x14ac:dyDescent="0.25">
      <c r="A168" s="69" t="s">
        <v>40</v>
      </c>
      <c r="B168" s="70">
        <f>'SCC X Ano = FNC'!B168+'SCC X Ano = Mecenato'!B168</f>
        <v>129772150.78157341</v>
      </c>
      <c r="C168" s="70">
        <f>'SCC X Ano = FNC'!C168+'SCC X Ano = Mecenato'!C168</f>
        <v>769819198.64085531</v>
      </c>
      <c r="D168" s="70">
        <f>'SCC X Ano = FNC'!D168+'SCC X Ano = Mecenato'!D168</f>
        <v>173621144.45212904</v>
      </c>
      <c r="E168" s="70">
        <f>'SCC X Ano = FNC'!E168+'SCC X Ano = Mecenato'!E168</f>
        <v>0</v>
      </c>
      <c r="F168" s="70">
        <f>'SCC X Ano = FNC'!F168+'SCC X Ano = Mecenato'!F168</f>
        <v>107382580.31388763</v>
      </c>
      <c r="G168" s="70">
        <f>'SCC X Ano = FNC'!G168+'SCC X Ano = Mecenato'!G168</f>
        <v>170313289.40260962</v>
      </c>
      <c r="H168" s="70">
        <f>'SCC X Ano = FNC'!H168+'SCC X Ano = Mecenato'!H168</f>
        <v>0</v>
      </c>
      <c r="I168" s="70">
        <f>'SCC X Ano = FNC'!I168+'SCC X Ano = Mecenato'!I168</f>
        <v>438066417.96667457</v>
      </c>
      <c r="J168" s="70">
        <f>'SCC X Ano = FNC'!J168+'SCC X Ano = Mecenato'!J168</f>
        <v>160915768.06863359</v>
      </c>
      <c r="K168" s="70">
        <f>'SCC X Ano = FNC'!K168+'SCC X Ano = Mecenato'!K168</f>
        <v>0</v>
      </c>
      <c r="L168" s="70">
        <f>'SCC X Ano = FNC'!L168+'SCC X Ano = Mecenato'!L168</f>
        <v>1949890549.626363</v>
      </c>
      <c r="N168" s="69" t="s">
        <v>40</v>
      </c>
      <c r="O168" s="5">
        <f>B168/Formato_Análises_Total!$Q$31</f>
        <v>6.6553556458048516E-2</v>
      </c>
      <c r="P168" s="5">
        <f>C168/Formato_Análises_Total!$Q$31</f>
        <v>0.39480123578647408</v>
      </c>
      <c r="Q168" s="5">
        <f>D168/Formato_Análises_Total!$Q$31</f>
        <v>8.9041482090057938E-2</v>
      </c>
      <c r="R168" s="5">
        <f>E168/Formato_Análises_Total!$Q$31</f>
        <v>0</v>
      </c>
      <c r="S168" s="5">
        <f>F168/Formato_Análises_Total!$Q$31</f>
        <v>5.5071080956038389E-2</v>
      </c>
      <c r="T168" s="5">
        <f>G168/Formato_Análises_Total!$Q$31</f>
        <v>8.7345050949267367E-2</v>
      </c>
      <c r="U168" s="5">
        <f>H168/Formato_Análises_Total!$Q$31</f>
        <v>0</v>
      </c>
      <c r="V168" s="5">
        <f>I168/Formato_Análises_Total!$Q$31</f>
        <v>0.22466205503207173</v>
      </c>
      <c r="W168" s="5">
        <f>J168/Formato_Análises_Total!$Q$31</f>
        <v>8.2525538728042025E-2</v>
      </c>
      <c r="X168" s="5">
        <f>K168/Formato_Análises_Total!$Q$31</f>
        <v>0</v>
      </c>
    </row>
    <row r="169" spans="1:24" x14ac:dyDescent="0.25">
      <c r="A169" s="69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N169" s="69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x14ac:dyDescent="0.25">
      <c r="A170" s="69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N170" s="69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x14ac:dyDescent="0.25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</row>
    <row r="172" spans="1:24" x14ac:dyDescent="0.25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</row>
    <row r="173" spans="1:24" x14ac:dyDescent="0.25">
      <c r="A173" s="69"/>
      <c r="B173" s="18">
        <v>2012</v>
      </c>
      <c r="C173" s="18">
        <v>2012</v>
      </c>
      <c r="D173" s="18">
        <v>2012</v>
      </c>
      <c r="E173" s="18">
        <v>2012</v>
      </c>
      <c r="F173" s="18">
        <v>2012</v>
      </c>
      <c r="G173" s="18">
        <v>2012</v>
      </c>
      <c r="H173" s="18">
        <v>2012</v>
      </c>
      <c r="I173" s="18">
        <v>2012</v>
      </c>
      <c r="J173" s="18">
        <v>2012</v>
      </c>
      <c r="K173" s="18">
        <v>2012</v>
      </c>
      <c r="O173" s="18">
        <v>2012</v>
      </c>
      <c r="P173" s="18">
        <v>2012</v>
      </c>
      <c r="Q173" s="18">
        <v>2012</v>
      </c>
      <c r="R173" s="18">
        <v>2012</v>
      </c>
      <c r="S173" s="18">
        <v>2012</v>
      </c>
      <c r="T173" s="18">
        <v>2012</v>
      </c>
      <c r="U173" s="18">
        <v>2012</v>
      </c>
      <c r="V173" s="18">
        <v>2012</v>
      </c>
      <c r="W173" s="18">
        <v>2012</v>
      </c>
      <c r="X173" s="18">
        <v>2012</v>
      </c>
    </row>
    <row r="174" spans="1:24" x14ac:dyDescent="0.25">
      <c r="A174" s="69"/>
      <c r="B174" s="69" t="s">
        <v>2</v>
      </c>
      <c r="C174" s="69" t="s">
        <v>3</v>
      </c>
      <c r="D174" s="69" t="s">
        <v>4</v>
      </c>
      <c r="E174" s="69" t="s">
        <v>5</v>
      </c>
      <c r="F174" s="69" t="s">
        <v>6</v>
      </c>
      <c r="G174" s="69" t="s">
        <v>7</v>
      </c>
      <c r="H174" s="69" t="s">
        <v>8</v>
      </c>
      <c r="I174" s="69" t="s">
        <v>9</v>
      </c>
      <c r="J174" s="69" t="s">
        <v>10</v>
      </c>
      <c r="K174" s="69" t="s">
        <v>11</v>
      </c>
      <c r="L174" s="69" t="s">
        <v>12</v>
      </c>
      <c r="O174" s="69" t="s">
        <v>2</v>
      </c>
      <c r="P174" s="69" t="s">
        <v>3</v>
      </c>
      <c r="Q174" s="69" t="s">
        <v>4</v>
      </c>
      <c r="R174" s="69" t="s">
        <v>5</v>
      </c>
      <c r="S174" s="69" t="s">
        <v>6</v>
      </c>
      <c r="T174" s="69" t="s">
        <v>7</v>
      </c>
      <c r="U174" s="69" t="s">
        <v>8</v>
      </c>
      <c r="V174" s="69" t="s">
        <v>9</v>
      </c>
      <c r="W174" s="69" t="s">
        <v>10</v>
      </c>
      <c r="X174" s="69" t="s">
        <v>11</v>
      </c>
    </row>
    <row r="175" spans="1:24" x14ac:dyDescent="0.25">
      <c r="A175" s="69" t="s">
        <v>13</v>
      </c>
      <c r="B175" s="70">
        <f>'SCC X Ano = FNC'!B175+'SCC X Ano = Mecenato'!B175</f>
        <v>0</v>
      </c>
      <c r="C175" s="70">
        <f>'SCC X Ano = FNC'!C175+'SCC X Ano = Mecenato'!C175</f>
        <v>1910365.8222048269</v>
      </c>
      <c r="D175" s="70">
        <f>'SCC X Ano = FNC'!D175+'SCC X Ano = Mecenato'!D175</f>
        <v>1364750.7536516716</v>
      </c>
      <c r="E175" s="70">
        <f>'SCC X Ano = FNC'!E175+'SCC X Ano = Mecenato'!E175</f>
        <v>0</v>
      </c>
      <c r="F175" s="70">
        <f>'SCC X Ano = FNC'!F175+'SCC X Ano = Mecenato'!F175</f>
        <v>0</v>
      </c>
      <c r="G175" s="70">
        <f>'SCC X Ano = FNC'!G175+'SCC X Ano = Mecenato'!G175</f>
        <v>0</v>
      </c>
      <c r="H175" s="70">
        <f>'SCC X Ano = FNC'!H175+'SCC X Ano = Mecenato'!H175</f>
        <v>0</v>
      </c>
      <c r="I175" s="70">
        <f>'SCC X Ano = FNC'!I175+'SCC X Ano = Mecenato'!I175</f>
        <v>0</v>
      </c>
      <c r="J175" s="70">
        <f>'SCC X Ano = FNC'!J175+'SCC X Ano = Mecenato'!J175</f>
        <v>0</v>
      </c>
      <c r="K175" s="70">
        <f>'SCC X Ano = FNC'!K175+'SCC X Ano = Mecenato'!K175</f>
        <v>0</v>
      </c>
      <c r="L175" s="70">
        <f>'SCC X Ano = FNC'!L175+'SCC X Ano = Mecenato'!L175</f>
        <v>3275116.5758564984</v>
      </c>
      <c r="N175" s="69" t="s">
        <v>13</v>
      </c>
      <c r="O175" s="5">
        <f>B175/Formato_Análises_Total!$R$31</f>
        <v>0</v>
      </c>
      <c r="P175" s="5">
        <f>C175/Formato_Análises_Total!$R$31</f>
        <v>1.0744474764662396E-3</v>
      </c>
      <c r="Q175" s="5">
        <f>D175/Formato_Análises_Total!$R$31</f>
        <v>7.6757707148155665E-4</v>
      </c>
      <c r="R175" s="5">
        <f>E175/Formato_Análises_Total!$R$31</f>
        <v>0</v>
      </c>
      <c r="S175" s="5">
        <f>F175/Formato_Análises_Total!$R$31</f>
        <v>0</v>
      </c>
      <c r="T175" s="5">
        <f>G175/Formato_Análises_Total!$R$31</f>
        <v>0</v>
      </c>
      <c r="U175" s="5">
        <f>H175/Formato_Análises_Total!$R$31</f>
        <v>0</v>
      </c>
      <c r="V175" s="5">
        <f>I175/Formato_Análises_Total!$R$31</f>
        <v>0</v>
      </c>
      <c r="W175" s="5">
        <f>J175/Formato_Análises_Total!$R$31</f>
        <v>0</v>
      </c>
      <c r="X175" s="5">
        <f>K175/Formato_Análises_Total!$R$31</f>
        <v>0</v>
      </c>
    </row>
    <row r="176" spans="1:24" x14ac:dyDescent="0.25">
      <c r="A176" s="69" t="s">
        <v>14</v>
      </c>
      <c r="B176" s="70">
        <f>'SCC X Ano = FNC'!B176+'SCC X Ano = Mecenato'!B176</f>
        <v>0</v>
      </c>
      <c r="C176" s="70">
        <f>'SCC X Ano = FNC'!C176+'SCC X Ano = Mecenato'!C176</f>
        <v>278920.68962242472</v>
      </c>
      <c r="D176" s="70">
        <f>'SCC X Ano = FNC'!D176+'SCC X Ano = Mecenato'!D176</f>
        <v>136475.07536516714</v>
      </c>
      <c r="E176" s="70">
        <f>'SCC X Ano = FNC'!E176+'SCC X Ano = Mecenato'!E176</f>
        <v>0</v>
      </c>
      <c r="F176" s="70">
        <f>'SCC X Ano = FNC'!F176+'SCC X Ano = Mecenato'!F176</f>
        <v>0</v>
      </c>
      <c r="G176" s="70">
        <f>'SCC X Ano = FNC'!G176+'SCC X Ano = Mecenato'!G176</f>
        <v>0</v>
      </c>
      <c r="H176" s="70">
        <f>'SCC X Ano = FNC'!H176+'SCC X Ano = Mecenato'!H176</f>
        <v>0</v>
      </c>
      <c r="I176" s="70">
        <f>'SCC X Ano = FNC'!I176+'SCC X Ano = Mecenato'!I176</f>
        <v>0</v>
      </c>
      <c r="J176" s="70">
        <f>'SCC X Ano = FNC'!J176+'SCC X Ano = Mecenato'!J176</f>
        <v>0</v>
      </c>
      <c r="K176" s="70">
        <f>'SCC X Ano = FNC'!K176+'SCC X Ano = Mecenato'!K176</f>
        <v>0</v>
      </c>
      <c r="L176" s="70">
        <f>'SCC X Ano = FNC'!L176+'SCC X Ano = Mecenato'!L176</f>
        <v>415395.76498759189</v>
      </c>
      <c r="N176" s="69" t="s">
        <v>14</v>
      </c>
      <c r="O176" s="5">
        <f>B176/Formato_Análises_Total!$R$31</f>
        <v>0</v>
      </c>
      <c r="P176" s="5">
        <f>C176/Formato_Análises_Total!$R$31</f>
        <v>1.5687342582017028E-4</v>
      </c>
      <c r="Q176" s="5">
        <f>D176/Formato_Análises_Total!$R$31</f>
        <v>7.6757707148155662E-5</v>
      </c>
      <c r="R176" s="5">
        <f>E176/Formato_Análises_Total!$R$31</f>
        <v>0</v>
      </c>
      <c r="S176" s="5">
        <f>F176/Formato_Análises_Total!$R$31</f>
        <v>0</v>
      </c>
      <c r="T176" s="5">
        <f>G176/Formato_Análises_Total!$R$31</f>
        <v>0</v>
      </c>
      <c r="U176" s="5">
        <f>H176/Formato_Análises_Total!$R$31</f>
        <v>0</v>
      </c>
      <c r="V176" s="5">
        <f>I176/Formato_Análises_Total!$R$31</f>
        <v>0</v>
      </c>
      <c r="W176" s="5">
        <f>J176/Formato_Análises_Total!$R$31</f>
        <v>0</v>
      </c>
      <c r="X176" s="5">
        <f>K176/Formato_Análises_Total!$R$31</f>
        <v>0</v>
      </c>
    </row>
    <row r="177" spans="1:24" x14ac:dyDescent="0.25">
      <c r="A177" s="69" t="s">
        <v>15</v>
      </c>
      <c r="B177" s="70">
        <f>'SCC X Ano = FNC'!B177+'SCC X Ano = Mecenato'!B177</f>
        <v>0</v>
      </c>
      <c r="C177" s="70">
        <f>'SCC X Ano = FNC'!C177+'SCC X Ano = Mecenato'!C177</f>
        <v>262188.40866241406</v>
      </c>
      <c r="D177" s="70">
        <f>'SCC X Ano = FNC'!D177+'SCC X Ano = Mecenato'!D177</f>
        <v>24057.594277743545</v>
      </c>
      <c r="E177" s="70">
        <f>'SCC X Ano = FNC'!E177+'SCC X Ano = Mecenato'!E177</f>
        <v>0</v>
      </c>
      <c r="F177" s="70">
        <f>'SCC X Ano = FNC'!F177+'SCC X Ano = Mecenato'!F177</f>
        <v>0</v>
      </c>
      <c r="G177" s="70">
        <f>'SCC X Ano = FNC'!G177+'SCC X Ano = Mecenato'!G177</f>
        <v>122827.56782865044</v>
      </c>
      <c r="H177" s="70">
        <f>'SCC X Ano = FNC'!H177+'SCC X Ano = Mecenato'!H177</f>
        <v>0</v>
      </c>
      <c r="I177" s="70">
        <f>'SCC X Ano = FNC'!I177+'SCC X Ano = Mecenato'!I177</f>
        <v>1508457.2474827201</v>
      </c>
      <c r="J177" s="70">
        <f>'SCC X Ano = FNC'!J177+'SCC X Ano = Mecenato'!J177</f>
        <v>63742.321650205689</v>
      </c>
      <c r="K177" s="70">
        <f>'SCC X Ano = FNC'!K177+'SCC X Ano = Mecenato'!K177</f>
        <v>0</v>
      </c>
      <c r="L177" s="70">
        <f>'SCC X Ano = FNC'!L177+'SCC X Ano = Mecenato'!L177</f>
        <v>1981273.1399017337</v>
      </c>
      <c r="N177" s="69" t="s">
        <v>15</v>
      </c>
      <c r="O177" s="5">
        <f>B177/Formato_Análises_Total!$R$31</f>
        <v>0</v>
      </c>
      <c r="P177" s="5">
        <f>C177/Formato_Análises_Total!$R$31</f>
        <v>1.4746268529914353E-4</v>
      </c>
      <c r="Q177" s="5">
        <f>D177/Formato_Análises_Total!$R$31</f>
        <v>1.3530718127974728E-5</v>
      </c>
      <c r="R177" s="5">
        <f>E177/Formato_Análises_Total!$R$31</f>
        <v>0</v>
      </c>
      <c r="S177" s="5">
        <f>F177/Formato_Análises_Total!$R$31</f>
        <v>0</v>
      </c>
      <c r="T177" s="5">
        <f>G177/Formato_Análises_Total!$R$31</f>
        <v>6.9081936433340103E-5</v>
      </c>
      <c r="U177" s="5">
        <f>H177/Formato_Análises_Total!$R$31</f>
        <v>0</v>
      </c>
      <c r="V177" s="5">
        <f>I177/Formato_Análises_Total!$R$31</f>
        <v>8.4840194693414225E-4</v>
      </c>
      <c r="W177" s="5">
        <f>J177/Formato_Análises_Total!$R$31</f>
        <v>3.5850608216031878E-5</v>
      </c>
      <c r="X177" s="5">
        <f>K177/Formato_Análises_Total!$R$31</f>
        <v>0</v>
      </c>
    </row>
    <row r="178" spans="1:24" x14ac:dyDescent="0.25">
      <c r="A178" s="69" t="s">
        <v>16</v>
      </c>
      <c r="B178" s="70">
        <f>'SCC X Ano = FNC'!B178+'SCC X Ano = Mecenato'!B178</f>
        <v>0</v>
      </c>
      <c r="C178" s="70">
        <f>'SCC X Ano = FNC'!C178+'SCC X Ano = Mecenato'!C178</f>
        <v>0</v>
      </c>
      <c r="D178" s="70">
        <f>'SCC X Ano = FNC'!D178+'SCC X Ano = Mecenato'!D178</f>
        <v>0</v>
      </c>
      <c r="E178" s="70">
        <f>'SCC X Ano = FNC'!E178+'SCC X Ano = Mecenato'!E178</f>
        <v>0</v>
      </c>
      <c r="F178" s="70">
        <f>'SCC X Ano = FNC'!F178+'SCC X Ano = Mecenato'!F178</f>
        <v>0</v>
      </c>
      <c r="G178" s="70">
        <f>'SCC X Ano = FNC'!G178+'SCC X Ano = Mecenato'!G178</f>
        <v>0</v>
      </c>
      <c r="H178" s="70">
        <f>'SCC X Ano = FNC'!H178+'SCC X Ano = Mecenato'!H178</f>
        <v>0</v>
      </c>
      <c r="I178" s="70">
        <f>'SCC X Ano = FNC'!I178+'SCC X Ano = Mecenato'!I178</f>
        <v>150122.58290168387</v>
      </c>
      <c r="J178" s="70">
        <f>'SCC X Ano = FNC'!J178+'SCC X Ano = Mecenato'!J178</f>
        <v>0</v>
      </c>
      <c r="K178" s="70">
        <f>'SCC X Ano = FNC'!K178+'SCC X Ano = Mecenato'!K178</f>
        <v>0</v>
      </c>
      <c r="L178" s="70">
        <f>'SCC X Ano = FNC'!L178+'SCC X Ano = Mecenato'!L178</f>
        <v>150122.58290168387</v>
      </c>
      <c r="N178" s="69" t="s">
        <v>16</v>
      </c>
      <c r="O178" s="5">
        <f>B178/Formato_Análises_Total!$R$31</f>
        <v>0</v>
      </c>
      <c r="P178" s="5">
        <f>C178/Formato_Análises_Total!$R$31</f>
        <v>0</v>
      </c>
      <c r="Q178" s="5">
        <f>D178/Formato_Análises_Total!$R$31</f>
        <v>0</v>
      </c>
      <c r="R178" s="5">
        <f>E178/Formato_Análises_Total!$R$31</f>
        <v>0</v>
      </c>
      <c r="S178" s="5">
        <f>F178/Formato_Análises_Total!$R$31</f>
        <v>0</v>
      </c>
      <c r="T178" s="5">
        <f>G178/Formato_Análises_Total!$R$31</f>
        <v>0</v>
      </c>
      <c r="U178" s="5">
        <f>H178/Formato_Análises_Total!$R$31</f>
        <v>0</v>
      </c>
      <c r="V178" s="5">
        <f>I178/Formato_Análises_Total!$R$31</f>
        <v>8.4433477862971235E-5</v>
      </c>
      <c r="W178" s="5">
        <f>J178/Formato_Análises_Total!$R$31</f>
        <v>0</v>
      </c>
      <c r="X178" s="5">
        <f>K178/Formato_Análises_Total!$R$31</f>
        <v>0</v>
      </c>
    </row>
    <row r="179" spans="1:24" x14ac:dyDescent="0.25">
      <c r="A179" s="69" t="s">
        <v>17</v>
      </c>
      <c r="B179" s="70">
        <f>'SCC X Ano = FNC'!B179+'SCC X Ano = Mecenato'!B179</f>
        <v>4640152.5624156827</v>
      </c>
      <c r="C179" s="70">
        <f>'SCC X Ano = FNC'!C179+'SCC X Ano = Mecenato'!C179</f>
        <v>481739.76558951382</v>
      </c>
      <c r="D179" s="70">
        <f>'SCC X Ano = FNC'!D179+'SCC X Ano = Mecenato'!D179</f>
        <v>556818.30748988199</v>
      </c>
      <c r="E179" s="70">
        <f>'SCC X Ano = FNC'!E179+'SCC X Ano = Mecenato'!E179</f>
        <v>0</v>
      </c>
      <c r="F179" s="70">
        <f>'SCC X Ano = FNC'!F179+'SCC X Ano = Mecenato'!F179</f>
        <v>7308.2402858047008</v>
      </c>
      <c r="G179" s="70">
        <f>'SCC X Ano = FNC'!G179+'SCC X Ano = Mecenato'!G179</f>
        <v>330269.68238370446</v>
      </c>
      <c r="H179" s="70">
        <f>'SCC X Ano = FNC'!H179+'SCC X Ano = Mecenato'!H179</f>
        <v>0</v>
      </c>
      <c r="I179" s="70">
        <f>'SCC X Ano = FNC'!I179+'SCC X Ano = Mecenato'!I179</f>
        <v>2380398.2645192449</v>
      </c>
      <c r="J179" s="70">
        <f>'SCC X Ano = FNC'!J179+'SCC X Ano = Mecenato'!J179</f>
        <v>159971.0610602755</v>
      </c>
      <c r="K179" s="70">
        <f>'SCC X Ano = FNC'!K179+'SCC X Ano = Mecenato'!K179</f>
        <v>0</v>
      </c>
      <c r="L179" s="70">
        <f>'SCC X Ano = FNC'!L179+'SCC X Ano = Mecenato'!L179</f>
        <v>8556657.8837441076</v>
      </c>
      <c r="N179" s="69" t="s">
        <v>17</v>
      </c>
      <c r="O179" s="5">
        <f>B179/Formato_Análises_Total!$R$31</f>
        <v>2.6097620430372923E-3</v>
      </c>
      <c r="P179" s="5">
        <f>C179/Formato_Análises_Total!$R$31</f>
        <v>2.7094500405880595E-4</v>
      </c>
      <c r="Q179" s="5">
        <f>D179/Formato_Análises_Total!$R$31</f>
        <v>3.1317144516447511E-4</v>
      </c>
      <c r="R179" s="5">
        <f>E179/Formato_Análises_Total!$R$31</f>
        <v>0</v>
      </c>
      <c r="S179" s="5">
        <f>F179/Formato_Análises_Total!$R$31</f>
        <v>4.1103752177837357E-6</v>
      </c>
      <c r="T179" s="5">
        <f>G179/Formato_Análises_Total!$R$31</f>
        <v>1.8575365129853668E-4</v>
      </c>
      <c r="U179" s="5">
        <f>H179/Formato_Análises_Total!$R$31</f>
        <v>0</v>
      </c>
      <c r="V179" s="5">
        <f>I179/Formato_Análises_Total!$R$31</f>
        <v>1.3388079280781309E-3</v>
      </c>
      <c r="W179" s="5">
        <f>J179/Formato_Análises_Total!$R$31</f>
        <v>8.9972559635445026E-5</v>
      </c>
      <c r="X179" s="5">
        <f>K179/Formato_Análises_Total!$R$31</f>
        <v>0</v>
      </c>
    </row>
    <row r="180" spans="1:24" x14ac:dyDescent="0.25">
      <c r="A180" s="69" t="s">
        <v>18</v>
      </c>
      <c r="B180" s="70">
        <f>'SCC X Ano = FNC'!B180+'SCC X Ano = Mecenato'!B180</f>
        <v>0</v>
      </c>
      <c r="C180" s="70">
        <f>'SCC X Ano = FNC'!C180+'SCC X Ano = Mecenato'!C180</f>
        <v>122827.56782865043</v>
      </c>
      <c r="D180" s="70">
        <f>'SCC X Ano = FNC'!D180+'SCC X Ano = Mecenato'!D180</f>
        <v>0</v>
      </c>
      <c r="E180" s="70">
        <f>'SCC X Ano = FNC'!E180+'SCC X Ano = Mecenato'!E180</f>
        <v>0</v>
      </c>
      <c r="F180" s="70">
        <f>'SCC X Ano = FNC'!F180+'SCC X Ano = Mecenato'!F180</f>
        <v>0</v>
      </c>
      <c r="G180" s="70">
        <f>'SCC X Ano = FNC'!G180+'SCC X Ano = Mecenato'!G180</f>
        <v>0</v>
      </c>
      <c r="H180" s="70">
        <f>'SCC X Ano = FNC'!H180+'SCC X Ano = Mecenato'!H180</f>
        <v>0</v>
      </c>
      <c r="I180" s="70">
        <f>'SCC X Ano = FNC'!I180+'SCC X Ano = Mecenato'!I180</f>
        <v>0</v>
      </c>
      <c r="J180" s="70">
        <f>'SCC X Ano = FNC'!J180+'SCC X Ano = Mecenato'!J180</f>
        <v>0</v>
      </c>
      <c r="K180" s="70">
        <f>'SCC X Ano = FNC'!K180+'SCC X Ano = Mecenato'!K180</f>
        <v>0</v>
      </c>
      <c r="L180" s="70">
        <f>'SCC X Ano = FNC'!L180+'SCC X Ano = Mecenato'!L180</f>
        <v>122827.56782865043</v>
      </c>
      <c r="N180" s="69" t="s">
        <v>18</v>
      </c>
      <c r="O180" s="5">
        <f>B180/Formato_Análises_Total!$R$31</f>
        <v>0</v>
      </c>
      <c r="P180" s="5">
        <f>C180/Formato_Análises_Total!$R$31</f>
        <v>6.9081936433340089E-5</v>
      </c>
      <c r="Q180" s="5">
        <f>D180/Formato_Análises_Total!$R$31</f>
        <v>0</v>
      </c>
      <c r="R180" s="5">
        <f>E180/Formato_Análises_Total!$R$31</f>
        <v>0</v>
      </c>
      <c r="S180" s="5">
        <f>F180/Formato_Análises_Total!$R$31</f>
        <v>0</v>
      </c>
      <c r="T180" s="5">
        <f>G180/Formato_Análises_Total!$R$31</f>
        <v>0</v>
      </c>
      <c r="U180" s="5">
        <f>H180/Formato_Análises_Total!$R$31</f>
        <v>0</v>
      </c>
      <c r="V180" s="5">
        <f>I180/Formato_Análises_Total!$R$31</f>
        <v>0</v>
      </c>
      <c r="W180" s="5">
        <f>J180/Formato_Análises_Total!$R$31</f>
        <v>0</v>
      </c>
      <c r="X180" s="5">
        <f>K180/Formato_Análises_Total!$R$31</f>
        <v>0</v>
      </c>
    </row>
    <row r="181" spans="1:24" x14ac:dyDescent="0.25">
      <c r="A181" s="69" t="s">
        <v>19</v>
      </c>
      <c r="B181" s="70">
        <f>'SCC X Ano = FNC'!B181+'SCC X Ano = Mecenato'!B181</f>
        <v>0</v>
      </c>
      <c r="C181" s="70">
        <f>'SCC X Ano = FNC'!C181+'SCC X Ano = Mecenato'!C181</f>
        <v>373941.70650055795</v>
      </c>
      <c r="D181" s="70">
        <f>'SCC X Ano = FNC'!D181+'SCC X Ano = Mecenato'!D181</f>
        <v>0</v>
      </c>
      <c r="E181" s="70">
        <f>'SCC X Ano = FNC'!E181+'SCC X Ano = Mecenato'!E181</f>
        <v>0</v>
      </c>
      <c r="F181" s="70">
        <f>'SCC X Ano = FNC'!F181+'SCC X Ano = Mecenato'!F181</f>
        <v>0</v>
      </c>
      <c r="G181" s="70">
        <f>'SCC X Ano = FNC'!G181+'SCC X Ano = Mecenato'!G181</f>
        <v>0</v>
      </c>
      <c r="H181" s="70">
        <f>'SCC X Ano = FNC'!H181+'SCC X Ano = Mecenato'!H181</f>
        <v>0</v>
      </c>
      <c r="I181" s="70">
        <f>'SCC X Ano = FNC'!I181+'SCC X Ano = Mecenato'!I181</f>
        <v>126884.28944388003</v>
      </c>
      <c r="J181" s="70">
        <f>'SCC X Ano = FNC'!J181+'SCC X Ano = Mecenato'!J181</f>
        <v>0</v>
      </c>
      <c r="K181" s="70">
        <f>'SCC X Ano = FNC'!K181+'SCC X Ano = Mecenato'!K181</f>
        <v>0</v>
      </c>
      <c r="L181" s="70">
        <f>'SCC X Ano = FNC'!L181+'SCC X Ano = Mecenato'!L181</f>
        <v>500825.99594443798</v>
      </c>
      <c r="N181" s="69" t="s">
        <v>19</v>
      </c>
      <c r="O181" s="5">
        <f>B181/Formato_Análises_Total!$R$31</f>
        <v>0</v>
      </c>
      <c r="P181" s="5">
        <f>C181/Formato_Análises_Total!$R$31</f>
        <v>2.1031611758594648E-4</v>
      </c>
      <c r="Q181" s="5">
        <f>D181/Formato_Análises_Total!$R$31</f>
        <v>0</v>
      </c>
      <c r="R181" s="5">
        <f>E181/Formato_Análises_Total!$R$31</f>
        <v>0</v>
      </c>
      <c r="S181" s="5">
        <f>F181/Formato_Análises_Total!$R$31</f>
        <v>0</v>
      </c>
      <c r="T181" s="5">
        <f>G181/Formato_Análises_Total!$R$31</f>
        <v>0</v>
      </c>
      <c r="U181" s="5">
        <f>H181/Formato_Análises_Total!$R$31</f>
        <v>0</v>
      </c>
      <c r="V181" s="5">
        <f>I181/Formato_Análises_Total!$R$31</f>
        <v>7.1363559278319024E-5</v>
      </c>
      <c r="W181" s="5">
        <f>J181/Formato_Análises_Total!$R$31</f>
        <v>0</v>
      </c>
      <c r="X181" s="5">
        <f>K181/Formato_Análises_Total!$R$31</f>
        <v>0</v>
      </c>
    </row>
    <row r="182" spans="1:24" x14ac:dyDescent="0.25">
      <c r="A182" s="69" t="s">
        <v>20</v>
      </c>
      <c r="B182" s="70">
        <f>'SCC X Ano = FNC'!B182+'SCC X Ano = Mecenato'!B182</f>
        <v>0</v>
      </c>
      <c r="C182" s="70">
        <f>'SCC X Ano = FNC'!C182+'SCC X Ano = Mecenato'!C182</f>
        <v>1842413.5174297565</v>
      </c>
      <c r="D182" s="70">
        <f>'SCC X Ano = FNC'!D182+'SCC X Ano = Mecenato'!D182</f>
        <v>361657.24377925089</v>
      </c>
      <c r="E182" s="70">
        <f>'SCC X Ano = FNC'!E182+'SCC X Ano = Mecenato'!E182</f>
        <v>0</v>
      </c>
      <c r="F182" s="70">
        <f>'SCC X Ano = FNC'!F182+'SCC X Ano = Mecenato'!F182</f>
        <v>0</v>
      </c>
      <c r="G182" s="70">
        <f>'SCC X Ano = FNC'!G182+'SCC X Ano = Mecenato'!G182</f>
        <v>0</v>
      </c>
      <c r="H182" s="70">
        <f>'SCC X Ano = FNC'!H182+'SCC X Ano = Mecenato'!H182</f>
        <v>0</v>
      </c>
      <c r="I182" s="70">
        <f>'SCC X Ano = FNC'!I182+'SCC X Ano = Mecenato'!I182</f>
        <v>43849.441714828201</v>
      </c>
      <c r="J182" s="70">
        <f>'SCC X Ano = FNC'!J182+'SCC X Ano = Mecenato'!J182</f>
        <v>0</v>
      </c>
      <c r="K182" s="70">
        <f>'SCC X Ano = FNC'!K182+'SCC X Ano = Mecenato'!K182</f>
        <v>0</v>
      </c>
      <c r="L182" s="70">
        <f>'SCC X Ano = FNC'!L182+'SCC X Ano = Mecenato'!L182</f>
        <v>2247920.2029238357</v>
      </c>
      <c r="N182" s="69" t="s">
        <v>20</v>
      </c>
      <c r="O182" s="5">
        <f>B182/Formato_Análises_Total!$R$31</f>
        <v>0</v>
      </c>
      <c r="P182" s="5">
        <f>C182/Formato_Análises_Total!$R$31</f>
        <v>1.0362290465001014E-3</v>
      </c>
      <c r="Q182" s="5">
        <f>D182/Formato_Análises_Total!$R$31</f>
        <v>2.0340696447127316E-4</v>
      </c>
      <c r="R182" s="5">
        <f>E182/Formato_Análises_Total!$R$31</f>
        <v>0</v>
      </c>
      <c r="S182" s="5">
        <f>F182/Formato_Análises_Total!$R$31</f>
        <v>0</v>
      </c>
      <c r="T182" s="5">
        <f>G182/Formato_Análises_Total!$R$31</f>
        <v>0</v>
      </c>
      <c r="U182" s="5">
        <f>H182/Formato_Análises_Total!$R$31</f>
        <v>0</v>
      </c>
      <c r="V182" s="5">
        <f>I182/Formato_Análises_Total!$R$31</f>
        <v>2.4662251306702413E-5</v>
      </c>
      <c r="W182" s="5">
        <f>J182/Formato_Análises_Total!$R$31</f>
        <v>0</v>
      </c>
      <c r="X182" s="5">
        <f>K182/Formato_Análises_Total!$R$31</f>
        <v>0</v>
      </c>
    </row>
    <row r="183" spans="1:24" x14ac:dyDescent="0.25">
      <c r="A183" s="69" t="s">
        <v>21</v>
      </c>
      <c r="B183" s="70">
        <f>'SCC X Ano = FNC'!B183+'SCC X Ano = Mecenato'!B183</f>
        <v>0</v>
      </c>
      <c r="C183" s="70">
        <f>'SCC X Ano = FNC'!C183+'SCC X Ano = Mecenato'!C183</f>
        <v>1216120.7440592262</v>
      </c>
      <c r="D183" s="70">
        <f>'SCC X Ano = FNC'!D183+'SCC X Ano = Mecenato'!D183</f>
        <v>136475.07536516714</v>
      </c>
      <c r="E183" s="70">
        <f>'SCC X Ano = FNC'!E183+'SCC X Ano = Mecenato'!E183</f>
        <v>0</v>
      </c>
      <c r="F183" s="70">
        <f>'SCC X Ano = FNC'!F183+'SCC X Ano = Mecenato'!F183</f>
        <v>246501.28112456488</v>
      </c>
      <c r="G183" s="70">
        <f>'SCC X Ano = FNC'!G183+'SCC X Ano = Mecenato'!G183</f>
        <v>104403.43265435286</v>
      </c>
      <c r="H183" s="70">
        <f>'SCC X Ano = FNC'!H183+'SCC X Ano = Mecenato'!H183</f>
        <v>0</v>
      </c>
      <c r="I183" s="70">
        <f>'SCC X Ano = FNC'!I183+'SCC X Ano = Mecenato'!I183</f>
        <v>580545.31819256861</v>
      </c>
      <c r="J183" s="70">
        <f>'SCC X Ano = FNC'!J183+'SCC X Ano = Mecenato'!J183</f>
        <v>1060575.105677787</v>
      </c>
      <c r="K183" s="70">
        <f>'SCC X Ano = FNC'!K183+'SCC X Ano = Mecenato'!K183</f>
        <v>0</v>
      </c>
      <c r="L183" s="70">
        <f>'SCC X Ano = FNC'!L183+'SCC X Ano = Mecenato'!L183</f>
        <v>3344620.9570736671</v>
      </c>
      <c r="N183" s="69" t="s">
        <v>21</v>
      </c>
      <c r="O183" s="5">
        <f>B183/Formato_Análises_Total!$R$31</f>
        <v>0</v>
      </c>
      <c r="P183" s="5">
        <f>C183/Formato_Análises_Total!$R$31</f>
        <v>6.8398306195858192E-4</v>
      </c>
      <c r="Q183" s="5">
        <f>D183/Formato_Análises_Total!$R$31</f>
        <v>7.6757707148155662E-5</v>
      </c>
      <c r="R183" s="5">
        <f>E183/Formato_Análises_Total!$R$31</f>
        <v>0</v>
      </c>
      <c r="S183" s="5">
        <f>F183/Formato_Análises_Total!$R$31</f>
        <v>1.3863977065099874E-4</v>
      </c>
      <c r="T183" s="5">
        <f>G183/Formato_Análises_Total!$R$31</f>
        <v>5.8719645968339079E-5</v>
      </c>
      <c r="U183" s="5">
        <f>H183/Formato_Análises_Total!$R$31</f>
        <v>0</v>
      </c>
      <c r="V183" s="5">
        <f>I183/Formato_Análises_Total!$R$31</f>
        <v>3.2651623309842495E-4</v>
      </c>
      <c r="W183" s="5">
        <f>J183/Formato_Análises_Total!$R$31</f>
        <v>5.9649949378974727E-4</v>
      </c>
      <c r="X183" s="5">
        <f>K183/Formato_Análises_Total!$R$31</f>
        <v>0</v>
      </c>
    </row>
    <row r="184" spans="1:24" x14ac:dyDescent="0.25">
      <c r="A184" s="69" t="s">
        <v>22</v>
      </c>
      <c r="B184" s="70">
        <f>'SCC X Ano = FNC'!B184+'SCC X Ano = Mecenato'!B184</f>
        <v>0</v>
      </c>
      <c r="C184" s="70">
        <f>'SCC X Ano = FNC'!C184+'SCC X Ano = Mecenato'!C184</f>
        <v>6079365.8640675535</v>
      </c>
      <c r="D184" s="70">
        <f>'SCC X Ano = FNC'!D184+'SCC X Ano = Mecenato'!D184</f>
        <v>4892162.0867620464</v>
      </c>
      <c r="E184" s="70">
        <f>'SCC X Ano = FNC'!E184+'SCC X Ano = Mecenato'!E184</f>
        <v>0</v>
      </c>
      <c r="F184" s="70">
        <f>'SCC X Ano = FNC'!F184+'SCC X Ano = Mecenato'!F184</f>
        <v>709852.66800952668</v>
      </c>
      <c r="G184" s="70">
        <f>'SCC X Ano = FNC'!G184+'SCC X Ano = Mecenato'!G184</f>
        <v>2086024.2564580869</v>
      </c>
      <c r="H184" s="70">
        <f>'SCC X Ano = FNC'!H184+'SCC X Ano = Mecenato'!H184</f>
        <v>0</v>
      </c>
      <c r="I184" s="70">
        <f>'SCC X Ano = FNC'!I184+'SCC X Ano = Mecenato'!I184</f>
        <v>5550257.3330522478</v>
      </c>
      <c r="J184" s="70">
        <f>'SCC X Ano = FNC'!J184+'SCC X Ano = Mecenato'!J184</f>
        <v>790947.34512466495</v>
      </c>
      <c r="K184" s="70">
        <f>'SCC X Ano = FNC'!K184+'SCC X Ano = Mecenato'!K184</f>
        <v>0</v>
      </c>
      <c r="L184" s="70">
        <f>'SCC X Ano = FNC'!L184+'SCC X Ano = Mecenato'!L184</f>
        <v>20108609.553474128</v>
      </c>
      <c r="N184" s="69" t="s">
        <v>22</v>
      </c>
      <c r="O184" s="5">
        <f>B184/Formato_Análises_Total!$R$31</f>
        <v>0</v>
      </c>
      <c r="P184" s="5">
        <f>C184/Formato_Análises_Total!$R$31</f>
        <v>3.4192191020375341E-3</v>
      </c>
      <c r="Q184" s="5">
        <f>D184/Formato_Análises_Total!$R$31</f>
        <v>2.7514998161549567E-3</v>
      </c>
      <c r="R184" s="5">
        <f>E184/Formato_Análises_Total!$R$31</f>
        <v>0</v>
      </c>
      <c r="S184" s="5">
        <f>F184/Formato_Análises_Total!$R$31</f>
        <v>3.9924259476407638E-4</v>
      </c>
      <c r="T184" s="5">
        <f>G184/Formato_Análises_Total!$R$31</f>
        <v>1.1732430889137022E-3</v>
      </c>
      <c r="U184" s="5">
        <f>H184/Formato_Análises_Total!$R$31</f>
        <v>0</v>
      </c>
      <c r="V184" s="5">
        <f>I184/Formato_Análises_Total!$R$31</f>
        <v>3.1216324726504843E-3</v>
      </c>
      <c r="W184" s="5">
        <f>J184/Formato_Análises_Total!$R$31</f>
        <v>4.4485269214356282E-4</v>
      </c>
      <c r="X184" s="5">
        <f>K184/Formato_Análises_Total!$R$31</f>
        <v>0</v>
      </c>
    </row>
    <row r="185" spans="1:24" x14ac:dyDescent="0.25">
      <c r="A185" s="69" t="s">
        <v>23</v>
      </c>
      <c r="B185" s="70">
        <f>'SCC X Ano = FNC'!B185+'SCC X Ano = Mecenato'!B185</f>
        <v>0</v>
      </c>
      <c r="C185" s="70">
        <f>'SCC X Ano = FNC'!C185+'SCC X Ano = Mecenato'!C185</f>
        <v>5014225.3805211438</v>
      </c>
      <c r="D185" s="70">
        <f>'SCC X Ano = FNC'!D185+'SCC X Ano = Mecenato'!D185</f>
        <v>80383.819390083445</v>
      </c>
      <c r="E185" s="70">
        <f>'SCC X Ano = FNC'!E185+'SCC X Ano = Mecenato'!E185</f>
        <v>0</v>
      </c>
      <c r="F185" s="70">
        <f>'SCC X Ano = FNC'!F185+'SCC X Ano = Mecenato'!F185</f>
        <v>0</v>
      </c>
      <c r="G185" s="70">
        <f>'SCC X Ano = FNC'!G185+'SCC X Ano = Mecenato'!G185</f>
        <v>127306.67980213522</v>
      </c>
      <c r="H185" s="70">
        <f>'SCC X Ano = FNC'!H185+'SCC X Ano = Mecenato'!H185</f>
        <v>0</v>
      </c>
      <c r="I185" s="70">
        <f>'SCC X Ano = FNC'!I185+'SCC X Ano = Mecenato'!I185</f>
        <v>11600.381406039207</v>
      </c>
      <c r="J185" s="70">
        <f>'SCC X Ano = FNC'!J185+'SCC X Ano = Mecenato'!J185</f>
        <v>0</v>
      </c>
      <c r="K185" s="70">
        <f>'SCC X Ano = FNC'!K185+'SCC X Ano = Mecenato'!K185</f>
        <v>0</v>
      </c>
      <c r="L185" s="70">
        <f>'SCC X Ano = FNC'!L185+'SCC X Ano = Mecenato'!L185</f>
        <v>5233516.261119402</v>
      </c>
      <c r="N185" s="69" t="s">
        <v>23</v>
      </c>
      <c r="O185" s="5">
        <f>B185/Formato_Análises_Total!$R$31</f>
        <v>0</v>
      </c>
      <c r="P185" s="5">
        <f>C185/Formato_Análises_Total!$R$31</f>
        <v>2.8201519017524959E-3</v>
      </c>
      <c r="Q185" s="5">
        <f>D185/Formato_Análises_Total!$R$31</f>
        <v>4.5210289510263686E-5</v>
      </c>
      <c r="R185" s="5">
        <f>E185/Formato_Análises_Total!$R$31</f>
        <v>0</v>
      </c>
      <c r="S185" s="5">
        <f>F185/Formato_Análises_Total!$R$31</f>
        <v>0</v>
      </c>
      <c r="T185" s="5">
        <f>G185/Formato_Análises_Total!$R$31</f>
        <v>7.1601124381942565E-5</v>
      </c>
      <c r="U185" s="5">
        <f>H185/Formato_Análises_Total!$R$31</f>
        <v>0</v>
      </c>
      <c r="V185" s="5">
        <f>I185/Formato_Análises_Total!$R$31</f>
        <v>6.5244051075932311E-6</v>
      </c>
      <c r="W185" s="5">
        <f>J185/Formato_Análises_Total!$R$31</f>
        <v>0</v>
      </c>
      <c r="X185" s="5">
        <f>K185/Formato_Análises_Total!$R$31</f>
        <v>0</v>
      </c>
    </row>
    <row r="186" spans="1:24" x14ac:dyDescent="0.25">
      <c r="A186" s="69" t="s">
        <v>24</v>
      </c>
      <c r="B186" s="70">
        <f>'SCC X Ano = FNC'!B186+'SCC X Ano = Mecenato'!B186</f>
        <v>0</v>
      </c>
      <c r="C186" s="70">
        <f>'SCC X Ano = FNC'!C186+'SCC X Ano = Mecenato'!C186</f>
        <v>376596.88368181745</v>
      </c>
      <c r="D186" s="70">
        <f>'SCC X Ano = FNC'!D186+'SCC X Ano = Mecenato'!D186</f>
        <v>168837.49187155443</v>
      </c>
      <c r="E186" s="70">
        <f>'SCC X Ano = FNC'!E186+'SCC X Ano = Mecenato'!E186</f>
        <v>0</v>
      </c>
      <c r="F186" s="70">
        <f>'SCC X Ano = FNC'!F186+'SCC X Ano = Mecenato'!F186</f>
        <v>283883.57844306389</v>
      </c>
      <c r="G186" s="70">
        <f>'SCC X Ano = FNC'!G186+'SCC X Ano = Mecenato'!G186</f>
        <v>0</v>
      </c>
      <c r="H186" s="70">
        <f>'SCC X Ano = FNC'!H186+'SCC X Ano = Mecenato'!H186</f>
        <v>0</v>
      </c>
      <c r="I186" s="70">
        <f>'SCC X Ano = FNC'!I186+'SCC X Ano = Mecenato'!I186</f>
        <v>99626.80501657202</v>
      </c>
      <c r="J186" s="70">
        <f>'SCC X Ano = FNC'!J186+'SCC X Ano = Mecenato'!J186</f>
        <v>73561.430372578732</v>
      </c>
      <c r="K186" s="70">
        <f>'SCC X Ano = FNC'!K186+'SCC X Ano = Mecenato'!K186</f>
        <v>0</v>
      </c>
      <c r="L186" s="70">
        <f>'SCC X Ano = FNC'!L186+'SCC X Ano = Mecenato'!L186</f>
        <v>1002506.1893855864</v>
      </c>
      <c r="N186" s="69" t="s">
        <v>24</v>
      </c>
      <c r="O186" s="5">
        <f>B186/Formato_Análises_Total!$R$31</f>
        <v>0</v>
      </c>
      <c r="P186" s="5">
        <f>C186/Formato_Análises_Total!$R$31</f>
        <v>2.1180946948159672E-4</v>
      </c>
      <c r="Q186" s="5">
        <f>D186/Formato_Análises_Total!$R$31</f>
        <v>9.4959308298822096E-5</v>
      </c>
      <c r="R186" s="5">
        <f>E186/Formato_Análises_Total!$R$31</f>
        <v>0</v>
      </c>
      <c r="S186" s="5">
        <f>F186/Formato_Análises_Total!$R$31</f>
        <v>1.596647044890715E-4</v>
      </c>
      <c r="T186" s="5">
        <f>G186/Formato_Análises_Total!$R$31</f>
        <v>0</v>
      </c>
      <c r="U186" s="5">
        <f>H186/Formato_Análises_Total!$R$31</f>
        <v>0</v>
      </c>
      <c r="V186" s="5">
        <f>I186/Formato_Análises_Total!$R$31</f>
        <v>5.6033126218153635E-5</v>
      </c>
      <c r="W186" s="5">
        <f>J186/Formato_Análises_Total!$R$31</f>
        <v>4.1373171729927376E-5</v>
      </c>
      <c r="X186" s="5">
        <f>K186/Formato_Análises_Total!$R$31</f>
        <v>0</v>
      </c>
    </row>
    <row r="187" spans="1:24" x14ac:dyDescent="0.25">
      <c r="A187" s="69" t="s">
        <v>25</v>
      </c>
      <c r="B187" s="70">
        <f>'SCC X Ano = FNC'!B187+'SCC X Ano = Mecenato'!B187</f>
        <v>130088.04183807732</v>
      </c>
      <c r="C187" s="70">
        <f>'SCC X Ano = FNC'!C187+'SCC X Ano = Mecenato'!C187</f>
        <v>12183706.544099364</v>
      </c>
      <c r="D187" s="70">
        <f>'SCC X Ano = FNC'!D187+'SCC X Ano = Mecenato'!D187</f>
        <v>3796963.6911843577</v>
      </c>
      <c r="E187" s="70">
        <f>'SCC X Ano = FNC'!E187+'SCC X Ano = Mecenato'!E187</f>
        <v>0</v>
      </c>
      <c r="F187" s="70">
        <f>'SCC X Ano = FNC'!F187+'SCC X Ano = Mecenato'!F187</f>
        <v>337279.15143451979</v>
      </c>
      <c r="G187" s="70">
        <f>'SCC X Ano = FNC'!G187+'SCC X Ano = Mecenato'!G187</f>
        <v>2105166.4142988957</v>
      </c>
      <c r="H187" s="70">
        <f>'SCC X Ano = FNC'!H187+'SCC X Ano = Mecenato'!H187</f>
        <v>0</v>
      </c>
      <c r="I187" s="70">
        <f>'SCC X Ano = FNC'!I187+'SCC X Ano = Mecenato'!I187</f>
        <v>6047622.6486256076</v>
      </c>
      <c r="J187" s="70">
        <f>'SCC X Ano = FNC'!J187+'SCC X Ano = Mecenato'!J187</f>
        <v>5744615.5275420137</v>
      </c>
      <c r="K187" s="70">
        <f>'SCC X Ano = FNC'!K187+'SCC X Ano = Mecenato'!K187</f>
        <v>0</v>
      </c>
      <c r="L187" s="70">
        <f>'SCC X Ano = FNC'!L187+'SCC X Ano = Mecenato'!L187</f>
        <v>30345442.019022837</v>
      </c>
      <c r="N187" s="69" t="s">
        <v>25</v>
      </c>
      <c r="O187" s="5">
        <f>B187/Formato_Análises_Total!$R$31</f>
        <v>7.3165446453621978E-5</v>
      </c>
      <c r="P187" s="5">
        <f>C187/Formato_Análises_Total!$R$31</f>
        <v>6.8524847954012438E-3</v>
      </c>
      <c r="Q187" s="5">
        <f>D187/Formato_Análises_Total!$R$31</f>
        <v>2.1355271376863852E-3</v>
      </c>
      <c r="R187" s="5">
        <f>E187/Formato_Análises_Total!$R$31</f>
        <v>0</v>
      </c>
      <c r="S187" s="5">
        <f>F187/Formato_Análises_Total!$R$31</f>
        <v>1.896959885438317E-4</v>
      </c>
      <c r="T187" s="5">
        <f>G187/Formato_Análises_Total!$R$31</f>
        <v>1.1840092170275511E-3</v>
      </c>
      <c r="U187" s="5">
        <f>H187/Formato_Análises_Total!$R$31</f>
        <v>0</v>
      </c>
      <c r="V187" s="5">
        <f>I187/Formato_Análises_Total!$R$31</f>
        <v>3.4013657582799704E-3</v>
      </c>
      <c r="W187" s="5">
        <f>J187/Formato_Análises_Total!$R$31</f>
        <v>3.2309453954283045E-3</v>
      </c>
      <c r="X187" s="5">
        <f>K187/Formato_Análises_Total!$R$31</f>
        <v>0</v>
      </c>
    </row>
    <row r="188" spans="1:24" x14ac:dyDescent="0.25">
      <c r="A188" s="69" t="s">
        <v>26</v>
      </c>
      <c r="B188" s="70">
        <f>'SCC X Ano = FNC'!B188+'SCC X Ano = Mecenato'!B188</f>
        <v>859792.97480055294</v>
      </c>
      <c r="C188" s="70">
        <f>'SCC X Ano = FNC'!C188+'SCC X Ano = Mecenato'!C188</f>
        <v>747883.4130011159</v>
      </c>
      <c r="D188" s="70">
        <f>'SCC X Ano = FNC'!D188+'SCC X Ano = Mecenato'!D188</f>
        <v>0</v>
      </c>
      <c r="E188" s="70">
        <f>'SCC X Ano = FNC'!E188+'SCC X Ano = Mecenato'!E188</f>
        <v>0</v>
      </c>
      <c r="F188" s="70">
        <f>'SCC X Ano = FNC'!F188+'SCC X Ano = Mecenato'!F188</f>
        <v>0</v>
      </c>
      <c r="G188" s="70">
        <f>'SCC X Ano = FNC'!G188+'SCC X Ano = Mecenato'!G188</f>
        <v>0</v>
      </c>
      <c r="H188" s="70">
        <f>'SCC X Ano = FNC'!H188+'SCC X Ano = Mecenato'!H188</f>
        <v>0</v>
      </c>
      <c r="I188" s="70">
        <f>'SCC X Ano = FNC'!I188+'SCC X Ano = Mecenato'!I188</f>
        <v>0</v>
      </c>
      <c r="J188" s="70">
        <f>'SCC X Ano = FNC'!J188+'SCC X Ano = Mecenato'!J188</f>
        <v>0</v>
      </c>
      <c r="K188" s="70">
        <f>'SCC X Ano = FNC'!K188+'SCC X Ano = Mecenato'!K188</f>
        <v>0</v>
      </c>
      <c r="L188" s="70">
        <f>'SCC X Ano = FNC'!L188+'SCC X Ano = Mecenato'!L188</f>
        <v>1607676.3878016688</v>
      </c>
      <c r="N188" s="69" t="s">
        <v>26</v>
      </c>
      <c r="O188" s="5">
        <f>B188/Formato_Análises_Total!$R$31</f>
        <v>4.8357355503338064E-4</v>
      </c>
      <c r="P188" s="5">
        <f>C188/Formato_Análises_Total!$R$31</f>
        <v>4.2063223517189297E-4</v>
      </c>
      <c r="Q188" s="5">
        <f>D188/Formato_Análises_Total!$R$31</f>
        <v>0</v>
      </c>
      <c r="R188" s="5">
        <f>E188/Formato_Análises_Total!$R$31</f>
        <v>0</v>
      </c>
      <c r="S188" s="5">
        <f>F188/Formato_Análises_Total!$R$31</f>
        <v>0</v>
      </c>
      <c r="T188" s="5">
        <f>G188/Formato_Análises_Total!$R$31</f>
        <v>0</v>
      </c>
      <c r="U188" s="5">
        <f>H188/Formato_Análises_Total!$R$31</f>
        <v>0</v>
      </c>
      <c r="V188" s="5">
        <f>I188/Formato_Análises_Total!$R$31</f>
        <v>0</v>
      </c>
      <c r="W188" s="5">
        <f>J188/Formato_Análises_Total!$R$31</f>
        <v>0</v>
      </c>
      <c r="X188" s="5">
        <f>K188/Formato_Análises_Total!$R$31</f>
        <v>0</v>
      </c>
    </row>
    <row r="189" spans="1:24" x14ac:dyDescent="0.25">
      <c r="A189" s="69" t="s">
        <v>27</v>
      </c>
      <c r="B189" s="70">
        <f>'SCC X Ano = FNC'!B189+'SCC X Ano = Mecenato'!B189</f>
        <v>0</v>
      </c>
      <c r="C189" s="70">
        <f>'SCC X Ano = FNC'!C189+'SCC X Ano = Mecenato'!C189</f>
        <v>588584.24603187828</v>
      </c>
      <c r="D189" s="70">
        <f>'SCC X Ano = FNC'!D189+'SCC X Ano = Mecenato'!D189</f>
        <v>409425.22609550145</v>
      </c>
      <c r="E189" s="70">
        <f>'SCC X Ano = FNC'!E189+'SCC X Ano = Mecenato'!E189</f>
        <v>0</v>
      </c>
      <c r="F189" s="70">
        <f>'SCC X Ano = FNC'!F189+'SCC X Ano = Mecenato'!F189</f>
        <v>0</v>
      </c>
      <c r="G189" s="70">
        <f>'SCC X Ano = FNC'!G189+'SCC X Ano = Mecenato'!G189</f>
        <v>0</v>
      </c>
      <c r="H189" s="70">
        <f>'SCC X Ano = FNC'!H189+'SCC X Ano = Mecenato'!H189</f>
        <v>0</v>
      </c>
      <c r="I189" s="70">
        <f>'SCC X Ano = FNC'!I189+'SCC X Ano = Mecenato'!I189</f>
        <v>477662.76377808501</v>
      </c>
      <c r="J189" s="70">
        <f>'SCC X Ano = FNC'!J189+'SCC X Ano = Mecenato'!J189</f>
        <v>0</v>
      </c>
      <c r="K189" s="70">
        <f>'SCC X Ano = FNC'!K189+'SCC X Ano = Mecenato'!K189</f>
        <v>0</v>
      </c>
      <c r="L189" s="70">
        <f>'SCC X Ano = FNC'!L189+'SCC X Ano = Mecenato'!L189</f>
        <v>1475672.2359054647</v>
      </c>
      <c r="N189" s="69" t="s">
        <v>27</v>
      </c>
      <c r="O189" s="5">
        <f>B189/Formato_Análises_Total!$R$31</f>
        <v>0</v>
      </c>
      <c r="P189" s="5">
        <f>C189/Formato_Análises_Total!$R$31</f>
        <v>3.3103756908027982E-4</v>
      </c>
      <c r="Q189" s="5">
        <f>D189/Formato_Análises_Total!$R$31</f>
        <v>2.30273121444467E-4</v>
      </c>
      <c r="R189" s="5">
        <f>E189/Formato_Análises_Total!$R$31</f>
        <v>0</v>
      </c>
      <c r="S189" s="5">
        <f>F189/Formato_Análises_Total!$R$31</f>
        <v>0</v>
      </c>
      <c r="T189" s="5">
        <f>G189/Formato_Análises_Total!$R$31</f>
        <v>0</v>
      </c>
      <c r="U189" s="5">
        <f>H189/Formato_Análises_Total!$R$31</f>
        <v>0</v>
      </c>
      <c r="V189" s="5">
        <f>I189/Formato_Análises_Total!$R$31</f>
        <v>2.6865197501854481E-4</v>
      </c>
      <c r="W189" s="5">
        <f>J189/Formato_Análises_Total!$R$31</f>
        <v>0</v>
      </c>
      <c r="X189" s="5">
        <f>K189/Formato_Análises_Total!$R$31</f>
        <v>0</v>
      </c>
    </row>
    <row r="190" spans="1:24" x14ac:dyDescent="0.25">
      <c r="A190" s="69" t="s">
        <v>28</v>
      </c>
      <c r="B190" s="70">
        <f>'SCC X Ano = FNC'!B190+'SCC X Ano = Mecenato'!B190</f>
        <v>859929.4498759181</v>
      </c>
      <c r="C190" s="70">
        <f>'SCC X Ano = FNC'!C190+'SCC X Ano = Mecenato'!C190</f>
        <v>4812408.3454999086</v>
      </c>
      <c r="D190" s="70">
        <f>'SCC X Ano = FNC'!D190+'SCC X Ano = Mecenato'!D190</f>
        <v>5072193.0186599158</v>
      </c>
      <c r="E190" s="70">
        <f>'SCC X Ano = FNC'!E190+'SCC X Ano = Mecenato'!E190</f>
        <v>0</v>
      </c>
      <c r="F190" s="70">
        <f>'SCC X Ano = FNC'!F190+'SCC X Ano = Mecenato'!F190</f>
        <v>555453.55673623027</v>
      </c>
      <c r="G190" s="70">
        <f>'SCC X Ano = FNC'!G190+'SCC X Ano = Mecenato'!G190</f>
        <v>403767.13324095204</v>
      </c>
      <c r="H190" s="70">
        <f>'SCC X Ano = FNC'!H190+'SCC X Ano = Mecenato'!H190</f>
        <v>0</v>
      </c>
      <c r="I190" s="70">
        <f>'SCC X Ano = FNC'!I190+'SCC X Ano = Mecenato'!I190</f>
        <v>8290604.3235297557</v>
      </c>
      <c r="J190" s="70">
        <f>'SCC X Ano = FNC'!J190+'SCC X Ano = Mecenato'!J190</f>
        <v>934405.2086634133</v>
      </c>
      <c r="K190" s="70">
        <f>'SCC X Ano = FNC'!K190+'SCC X Ano = Mecenato'!K190</f>
        <v>0</v>
      </c>
      <c r="L190" s="70">
        <f>'SCC X Ano = FNC'!L190+'SCC X Ano = Mecenato'!L190</f>
        <v>20928761.036206096</v>
      </c>
      <c r="N190" s="69" t="s">
        <v>28</v>
      </c>
      <c r="O190" s="5">
        <f>B190/Formato_Análises_Total!$R$31</f>
        <v>4.8365031274052875E-4</v>
      </c>
      <c r="P190" s="5">
        <f>C190/Formato_Análises_Total!$R$31</f>
        <v>2.7066439016270542E-3</v>
      </c>
      <c r="Q190" s="5">
        <f>D190/Formato_Análises_Total!$R$31</f>
        <v>2.8527546534301974E-3</v>
      </c>
      <c r="R190" s="5">
        <f>E190/Formato_Análises_Total!$R$31</f>
        <v>0</v>
      </c>
      <c r="S190" s="5">
        <f>F190/Formato_Análises_Total!$R$31</f>
        <v>3.1240386809299354E-4</v>
      </c>
      <c r="T190" s="5">
        <f>G190/Formato_Análises_Total!$R$31</f>
        <v>2.2709083901535301E-4</v>
      </c>
      <c r="U190" s="5">
        <f>H190/Formato_Análises_Total!$R$31</f>
        <v>0</v>
      </c>
      <c r="V190" s="5">
        <f>I190/Formato_Análises_Total!$R$31</f>
        <v>4.6628864431398718E-3</v>
      </c>
      <c r="W190" s="5">
        <f>J190/Formato_Análises_Total!$R$31</f>
        <v>5.2553773040526597E-4</v>
      </c>
      <c r="X190" s="5">
        <f>K190/Formato_Análises_Total!$R$31</f>
        <v>0</v>
      </c>
    </row>
    <row r="191" spans="1:24" x14ac:dyDescent="0.25">
      <c r="A191" s="69" t="s">
        <v>29</v>
      </c>
      <c r="B191" s="70">
        <f>'SCC X Ano = FNC'!B191+'SCC X Ano = Mecenato'!B191</f>
        <v>15039180.264270414</v>
      </c>
      <c r="C191" s="70">
        <f>'SCC X Ano = FNC'!C191+'SCC X Ano = Mecenato'!C191</f>
        <v>60100315.853843182</v>
      </c>
      <c r="D191" s="70">
        <f>'SCC X Ano = FNC'!D191+'SCC X Ano = Mecenato'!D191</f>
        <v>13542789.938238867</v>
      </c>
      <c r="E191" s="70">
        <f>'SCC X Ano = FNC'!E191+'SCC X Ano = Mecenato'!E191</f>
        <v>0</v>
      </c>
      <c r="F191" s="70">
        <f>'SCC X Ano = FNC'!F191+'SCC X Ano = Mecenato'!F191</f>
        <v>4046021.9693209631</v>
      </c>
      <c r="G191" s="70">
        <f>'SCC X Ano = FNC'!G191+'SCC X Ano = Mecenato'!G191</f>
        <v>11936050.042404361</v>
      </c>
      <c r="H191" s="70">
        <f>'SCC X Ano = FNC'!H191+'SCC X Ano = Mecenato'!H191</f>
        <v>0</v>
      </c>
      <c r="I191" s="70">
        <f>'SCC X Ano = FNC'!I191+'SCC X Ano = Mecenato'!I191</f>
        <v>42910912.843524821</v>
      </c>
      <c r="J191" s="70">
        <f>'SCC X Ano = FNC'!J191+'SCC X Ano = Mecenato'!J191</f>
        <v>28431871.298033133</v>
      </c>
      <c r="K191" s="70">
        <f>'SCC X Ano = FNC'!K191+'SCC X Ano = Mecenato'!K191</f>
        <v>0</v>
      </c>
      <c r="L191" s="70">
        <f>'SCC X Ano = FNC'!L191+'SCC X Ano = Mecenato'!L191</f>
        <v>176007142.20963576</v>
      </c>
      <c r="N191" s="69" t="s">
        <v>29</v>
      </c>
      <c r="O191" s="5">
        <f>B191/Formato_Análises_Total!$R$31</f>
        <v>8.4584895182100335E-3</v>
      </c>
      <c r="P191" s="5">
        <f>C191/Formato_Análises_Total!$R$31</f>
        <v>3.3802234081772707E-2</v>
      </c>
      <c r="Q191" s="5">
        <f>D191/Formato_Análises_Total!$R$31</f>
        <v>7.6168743726053693E-3</v>
      </c>
      <c r="R191" s="5">
        <f>E191/Formato_Análises_Total!$R$31</f>
        <v>0</v>
      </c>
      <c r="S191" s="5">
        <f>F191/Formato_Análises_Total!$R$31</f>
        <v>2.2756050407385111E-3</v>
      </c>
      <c r="T191" s="5">
        <f>G191/Formato_Análises_Total!$R$31</f>
        <v>6.7131952937865506E-3</v>
      </c>
      <c r="U191" s="5">
        <f>H191/Formato_Análises_Total!$R$31</f>
        <v>0</v>
      </c>
      <c r="V191" s="5">
        <f>I191/Formato_Análises_Total!$R$31</f>
        <v>2.4134394303796658E-2</v>
      </c>
      <c r="W191" s="5">
        <f>J191/Formato_Análises_Total!$R$31</f>
        <v>1.5990943730414601E-2</v>
      </c>
      <c r="X191" s="5">
        <f>K191/Formato_Análises_Total!$R$31</f>
        <v>0</v>
      </c>
    </row>
    <row r="192" spans="1:24" x14ac:dyDescent="0.25">
      <c r="A192" s="69" t="s">
        <v>30</v>
      </c>
      <c r="B192" s="70">
        <f>'SCC X Ano = FNC'!B192+'SCC X Ano = Mecenato'!B192</f>
        <v>1220345.3163696476</v>
      </c>
      <c r="C192" s="70">
        <f>'SCC X Ano = FNC'!C192+'SCC X Ano = Mecenato'!C192</f>
        <v>2627489.4728045841</v>
      </c>
      <c r="D192" s="70">
        <f>'SCC X Ano = FNC'!D192+'SCC X Ano = Mecenato'!D192</f>
        <v>2702202.3706830335</v>
      </c>
      <c r="E192" s="70">
        <f>'SCC X Ano = FNC'!E192+'SCC X Ano = Mecenato'!E192</f>
        <v>0</v>
      </c>
      <c r="F192" s="70">
        <f>'SCC X Ano = FNC'!F192+'SCC X Ano = Mecenato'!F192</f>
        <v>133953.01597241886</v>
      </c>
      <c r="G192" s="70">
        <f>'SCC X Ano = FNC'!G192+'SCC X Ano = Mecenato'!G192</f>
        <v>315434.84169151087</v>
      </c>
      <c r="H192" s="70">
        <f>'SCC X Ano = FNC'!H192+'SCC X Ano = Mecenato'!H192</f>
        <v>0</v>
      </c>
      <c r="I192" s="70">
        <f>'SCC X Ano = FNC'!I192+'SCC X Ano = Mecenato'!I192</f>
        <v>357564.69745673786</v>
      </c>
      <c r="J192" s="70">
        <f>'SCC X Ano = FNC'!J192+'SCC X Ano = Mecenato'!J192</f>
        <v>3181677.7418220886</v>
      </c>
      <c r="K192" s="70">
        <f>'SCC X Ano = FNC'!K192+'SCC X Ano = Mecenato'!K192</f>
        <v>0</v>
      </c>
      <c r="L192" s="70">
        <f>'SCC X Ano = FNC'!L192+'SCC X Ano = Mecenato'!L192</f>
        <v>10538667.456800021</v>
      </c>
      <c r="N192" s="69" t="s">
        <v>30</v>
      </c>
      <c r="O192" s="5">
        <f>B192/Formato_Análises_Total!$R$31</f>
        <v>6.8635908910758242E-4</v>
      </c>
      <c r="P192" s="5">
        <f>C192/Formato_Análises_Total!$R$31</f>
        <v>1.4777794915940487E-3</v>
      </c>
      <c r="Q192" s="5">
        <f>D192/Formato_Análises_Total!$R$31</f>
        <v>1.5198002834507262E-3</v>
      </c>
      <c r="R192" s="5">
        <f>E192/Formato_Análises_Total!$R$31</f>
        <v>0</v>
      </c>
      <c r="S192" s="5">
        <f>F192/Formato_Análises_Total!$R$31</f>
        <v>7.5339224720057739E-5</v>
      </c>
      <c r="T192" s="5">
        <f>G192/Formato_Análises_Total!$R$31</f>
        <v>1.774100885315322E-4</v>
      </c>
      <c r="U192" s="5">
        <f>H192/Formato_Análises_Total!$R$31</f>
        <v>0</v>
      </c>
      <c r="V192" s="5">
        <f>I192/Formato_Análises_Total!$R$31</f>
        <v>2.011051927281678E-4</v>
      </c>
      <c r="W192" s="5">
        <f>J192/Formato_Análises_Total!$R$31</f>
        <v>1.7894717236325301E-3</v>
      </c>
      <c r="X192" s="5">
        <f>K192/Formato_Análises_Total!$R$31</f>
        <v>0</v>
      </c>
    </row>
    <row r="193" spans="1:24" x14ac:dyDescent="0.25">
      <c r="A193" s="69" t="s">
        <v>31</v>
      </c>
      <c r="B193" s="70">
        <f>'SCC X Ano = FNC'!B193+'SCC X Ano = Mecenato'!B193</f>
        <v>37293720.08148431</v>
      </c>
      <c r="C193" s="70">
        <f>'SCC X Ano = FNC'!C193+'SCC X Ano = Mecenato'!C193</f>
        <v>166510965.7236948</v>
      </c>
      <c r="D193" s="70">
        <f>'SCC X Ano = FNC'!D193+'SCC X Ano = Mecenato'!D193</f>
        <v>42412410.076436102</v>
      </c>
      <c r="E193" s="70">
        <f>'SCC X Ano = FNC'!E193+'SCC X Ano = Mecenato'!E193</f>
        <v>0</v>
      </c>
      <c r="F193" s="70">
        <f>'SCC X Ano = FNC'!F193+'SCC X Ano = Mecenato'!F193</f>
        <v>10640728.676915938</v>
      </c>
      <c r="G193" s="70">
        <f>'SCC X Ano = FNC'!G193+'SCC X Ano = Mecenato'!G193</f>
        <v>36496146.025305212</v>
      </c>
      <c r="H193" s="70">
        <f>'SCC X Ano = FNC'!H193+'SCC X Ano = Mecenato'!H193</f>
        <v>0</v>
      </c>
      <c r="I193" s="70">
        <f>'SCC X Ano = FNC'!I193+'SCC X Ano = Mecenato'!I193</f>
        <v>117326747.30878349</v>
      </c>
      <c r="J193" s="70">
        <f>'SCC X Ano = FNC'!J193+'SCC X Ano = Mecenato'!J193</f>
        <v>53379493.225126155</v>
      </c>
      <c r="K193" s="70">
        <f>'SCC X Ano = FNC'!K193+'SCC X Ano = Mecenato'!K193</f>
        <v>0</v>
      </c>
      <c r="L193" s="70">
        <f>'SCC X Ano = FNC'!L193+'SCC X Ano = Mecenato'!L193</f>
        <v>464060211.117746</v>
      </c>
      <c r="N193" s="69" t="s">
        <v>31</v>
      </c>
      <c r="O193" s="5">
        <f>B193/Formato_Análises_Total!$R$31</f>
        <v>2.0975115322856144E-2</v>
      </c>
      <c r="P193" s="5">
        <f>C193/Formato_Análises_Total!$R$31</f>
        <v>9.3650799677360536E-2</v>
      </c>
      <c r="Q193" s="5">
        <f>D193/Formato_Análises_Total!$R$31</f>
        <v>2.3854021281057101E-2</v>
      </c>
      <c r="R193" s="5">
        <f>E193/Formato_Análises_Total!$R$31</f>
        <v>0</v>
      </c>
      <c r="S193" s="5">
        <f>F193/Formato_Análises_Total!$R$31</f>
        <v>5.9846674086113634E-3</v>
      </c>
      <c r="T193" s="5">
        <f>G193/Formato_Análises_Total!$R$31</f>
        <v>2.0526535568132762E-2</v>
      </c>
      <c r="U193" s="5">
        <f>H193/Formato_Análises_Total!$R$31</f>
        <v>0</v>
      </c>
      <c r="V193" s="5">
        <f>I193/Formato_Análises_Total!$R$31</f>
        <v>6.5988108718581573E-2</v>
      </c>
      <c r="W193" s="5">
        <f>J193/Formato_Análises_Total!$R$31</f>
        <v>3.002224030818856E-2</v>
      </c>
      <c r="X193" s="5">
        <f>K193/Formato_Análises_Total!$R$31</f>
        <v>0</v>
      </c>
    </row>
    <row r="194" spans="1:24" x14ac:dyDescent="0.25">
      <c r="A194" s="69" t="s">
        <v>32</v>
      </c>
      <c r="B194" s="70">
        <f>'SCC X Ano = FNC'!B194+'SCC X Ano = Mecenato'!B194</f>
        <v>30269338.26270882</v>
      </c>
      <c r="C194" s="70">
        <f>'SCC X Ano = FNC'!C194+'SCC X Ano = Mecenato'!C194</f>
        <v>251453999.14021149</v>
      </c>
      <c r="D194" s="70">
        <f>'SCC X Ano = FNC'!D194+'SCC X Ano = Mecenato'!D194</f>
        <v>76018934.052227691</v>
      </c>
      <c r="E194" s="70">
        <f>'SCC X Ano = FNC'!E194+'SCC X Ano = Mecenato'!E194</f>
        <v>0</v>
      </c>
      <c r="F194" s="70">
        <f>'SCC X Ano = FNC'!F194+'SCC X Ano = Mecenato'!F194</f>
        <v>21794209.797432415</v>
      </c>
      <c r="G194" s="70">
        <f>'SCC X Ano = FNC'!G194+'SCC X Ano = Mecenato'!G194</f>
        <v>132177578.17141971</v>
      </c>
      <c r="H194" s="70">
        <f>'SCC X Ano = FNC'!H194+'SCC X Ano = Mecenato'!H194</f>
        <v>0</v>
      </c>
      <c r="I194" s="70">
        <f>'SCC X Ano = FNC'!I194+'SCC X Ano = Mecenato'!I194</f>
        <v>148384561.88525429</v>
      </c>
      <c r="J194" s="70">
        <f>'SCC X Ano = FNC'!J194+'SCC X Ano = Mecenato'!J194</f>
        <v>110710219.17831556</v>
      </c>
      <c r="K194" s="70">
        <f>'SCC X Ano = FNC'!K194+'SCC X Ano = Mecenato'!K194</f>
        <v>0</v>
      </c>
      <c r="L194" s="70">
        <f>'SCC X Ano = FNC'!L194+'SCC X Ano = Mecenato'!L194</f>
        <v>770808840.48756993</v>
      </c>
      <c r="N194" s="69" t="s">
        <v>32</v>
      </c>
      <c r="O194" s="5">
        <f>B194/Formato_Análises_Total!$R$31</f>
        <v>1.7024390686143372E-2</v>
      </c>
      <c r="P194" s="5">
        <f>C194/Formato_Análises_Total!$R$31</f>
        <v>0.1414253289517742</v>
      </c>
      <c r="Q194" s="5">
        <f>D194/Formato_Análises_Total!$R$31</f>
        <v>4.2755346073874691E-2</v>
      </c>
      <c r="R194" s="5">
        <f>E194/Formato_Análises_Total!$R$31</f>
        <v>0</v>
      </c>
      <c r="S194" s="5">
        <f>F194/Formato_Análises_Total!$R$31</f>
        <v>1.2257722288708504E-2</v>
      </c>
      <c r="T194" s="5">
        <f>G194/Formato_Análises_Total!$R$31</f>
        <v>7.4340664840722881E-2</v>
      </c>
      <c r="U194" s="5">
        <f>H194/Formato_Análises_Total!$R$31</f>
        <v>0</v>
      </c>
      <c r="V194" s="5">
        <f>I194/Formato_Análises_Total!$R$31</f>
        <v>8.3455962314146773E-2</v>
      </c>
      <c r="W194" s="5">
        <f>J194/Formato_Análises_Total!$R$31</f>
        <v>6.2266773322963868E-2</v>
      </c>
      <c r="X194" s="5">
        <f>K194/Formato_Análises_Total!$R$31</f>
        <v>0</v>
      </c>
    </row>
    <row r="195" spans="1:24" x14ac:dyDescent="0.25">
      <c r="A195" s="69" t="s">
        <v>33</v>
      </c>
      <c r="B195" s="70">
        <f>'SCC X Ano = FNC'!B195+'SCC X Ano = Mecenato'!B195</f>
        <v>2922629.1333335559</v>
      </c>
      <c r="C195" s="70">
        <f>'SCC X Ano = FNC'!C195+'SCC X Ano = Mecenato'!C195</f>
        <v>29578571.40198148</v>
      </c>
      <c r="D195" s="70">
        <f>'SCC X Ano = FNC'!D195+'SCC X Ano = Mecenato'!D195</f>
        <v>4166127.5690664714</v>
      </c>
      <c r="E195" s="70">
        <f>'SCC X Ano = FNC'!E195+'SCC X Ano = Mecenato'!E195</f>
        <v>0</v>
      </c>
      <c r="F195" s="70">
        <f>'SCC X Ano = FNC'!F195+'SCC X Ano = Mecenato'!F195</f>
        <v>1124817.3491765624</v>
      </c>
      <c r="G195" s="70">
        <f>'SCC X Ano = FNC'!G195+'SCC X Ano = Mecenato'!G195</f>
        <v>7618888.2915227935</v>
      </c>
      <c r="H195" s="70">
        <f>'SCC X Ano = FNC'!H195+'SCC X Ano = Mecenato'!H195</f>
        <v>0</v>
      </c>
      <c r="I195" s="70">
        <f>'SCC X Ano = FNC'!I195+'SCC X Ano = Mecenato'!I195</f>
        <v>13551032.828078317</v>
      </c>
      <c r="J195" s="70">
        <f>'SCC X Ano = FNC'!J195+'SCC X Ano = Mecenato'!J195</f>
        <v>8299616.7280816445</v>
      </c>
      <c r="K195" s="70">
        <f>'SCC X Ano = FNC'!K195+'SCC X Ano = Mecenato'!K195</f>
        <v>0</v>
      </c>
      <c r="L195" s="70">
        <f>'SCC X Ano = FNC'!L195+'SCC X Ano = Mecenato'!L195</f>
        <v>67261683.301240832</v>
      </c>
      <c r="N195" s="69" t="s">
        <v>33</v>
      </c>
      <c r="O195" s="5">
        <f>B195/Formato_Análises_Total!$R$31</f>
        <v>1.64377495684712E-3</v>
      </c>
      <c r="P195" s="5">
        <f>C195/Formato_Análises_Total!$R$31</f>
        <v>1.6635882526235862E-2</v>
      </c>
      <c r="Q195" s="5">
        <f>D195/Formato_Análises_Total!$R$31</f>
        <v>2.3431560600543229E-3</v>
      </c>
      <c r="R195" s="5">
        <f>E195/Formato_Análises_Total!$R$31</f>
        <v>0</v>
      </c>
      <c r="S195" s="5">
        <f>F195/Formato_Análises_Total!$R$31</f>
        <v>6.3263127316283332E-4</v>
      </c>
      <c r="T195" s="5">
        <f>G195/Formato_Análises_Total!$R$31</f>
        <v>4.2850930450885876E-3</v>
      </c>
      <c r="U195" s="5">
        <f>H195/Formato_Análises_Total!$R$31</f>
        <v>0</v>
      </c>
      <c r="V195" s="5">
        <f>I195/Formato_Análises_Total!$R$31</f>
        <v>7.6215104229805609E-3</v>
      </c>
      <c r="W195" s="5">
        <f>J195/Formato_Análises_Total!$R$31</f>
        <v>4.6679552918468138E-3</v>
      </c>
      <c r="X195" s="5">
        <f>K195/Formato_Análises_Total!$R$31</f>
        <v>0</v>
      </c>
    </row>
    <row r="196" spans="1:24" x14ac:dyDescent="0.25">
      <c r="A196" s="69" t="s">
        <v>34</v>
      </c>
      <c r="B196" s="70">
        <f>'SCC X Ano = FNC'!B196+'SCC X Ano = Mecenato'!B196</f>
        <v>4340677.4435775559</v>
      </c>
      <c r="C196" s="70">
        <f>'SCC X Ano = FNC'!C196+'SCC X Ano = Mecenato'!C196</f>
        <v>19231439.057204761</v>
      </c>
      <c r="D196" s="70">
        <f>'SCC X Ano = FNC'!D196+'SCC X Ano = Mecenato'!D196</f>
        <v>3784652.3155781874</v>
      </c>
      <c r="E196" s="70">
        <f>'SCC X Ano = FNC'!E196+'SCC X Ano = Mecenato'!E196</f>
        <v>0</v>
      </c>
      <c r="F196" s="70">
        <f>'SCC X Ano = FNC'!F196+'SCC X Ano = Mecenato'!F196</f>
        <v>2355829.9532144703</v>
      </c>
      <c r="G196" s="70">
        <f>'SCC X Ano = FNC'!G196+'SCC X Ano = Mecenato'!G196</f>
        <v>2897000.0968005201</v>
      </c>
      <c r="H196" s="70">
        <f>'SCC X Ano = FNC'!H196+'SCC X Ano = Mecenato'!H196</f>
        <v>0</v>
      </c>
      <c r="I196" s="70">
        <f>'SCC X Ano = FNC'!I196+'SCC X Ano = Mecenato'!I196</f>
        <v>13600415.474306226</v>
      </c>
      <c r="J196" s="70">
        <f>'SCC X Ano = FNC'!J196+'SCC X Ano = Mecenato'!J196</f>
        <v>4467231.6134616332</v>
      </c>
      <c r="K196" s="70">
        <f>'SCC X Ano = FNC'!K196+'SCC X Ano = Mecenato'!K196</f>
        <v>0</v>
      </c>
      <c r="L196" s="70">
        <f>'SCC X Ano = FNC'!L196+'SCC X Ano = Mecenato'!L196</f>
        <v>50677245.95414336</v>
      </c>
      <c r="N196" s="69" t="s">
        <v>34</v>
      </c>
      <c r="O196" s="5">
        <f>B196/Formato_Análises_Total!$R$31</f>
        <v>2.441328184998163E-3</v>
      </c>
      <c r="P196" s="5">
        <f>C196/Formato_Análises_Total!$R$31</f>
        <v>1.0816342568346293E-2</v>
      </c>
      <c r="Q196" s="5">
        <f>D196/Formato_Análises_Total!$R$31</f>
        <v>2.1286028479518613E-3</v>
      </c>
      <c r="R196" s="5">
        <f>E196/Formato_Análises_Total!$R$31</f>
        <v>0</v>
      </c>
      <c r="S196" s="5">
        <f>F196/Formato_Análises_Total!$R$31</f>
        <v>1.3249899672584664E-3</v>
      </c>
      <c r="T196" s="5">
        <f>G196/Formato_Análises_Total!$R$31</f>
        <v>1.6293604121001878E-3</v>
      </c>
      <c r="U196" s="5">
        <f>H196/Formato_Análises_Total!$R$31</f>
        <v>0</v>
      </c>
      <c r="V196" s="5">
        <f>I196/Formato_Análises_Total!$R$31</f>
        <v>7.6492847157385658E-3</v>
      </c>
      <c r="W196" s="5">
        <f>J196/Formato_Análises_Total!$R$31</f>
        <v>2.5125060750586601E-3</v>
      </c>
      <c r="X196" s="5">
        <f>K196/Formato_Análises_Total!$R$31</f>
        <v>0</v>
      </c>
    </row>
    <row r="197" spans="1:24" x14ac:dyDescent="0.25">
      <c r="A197" s="69" t="s">
        <v>35</v>
      </c>
      <c r="B197" s="70">
        <f>'SCC X Ano = FNC'!B197+'SCC X Ano = Mecenato'!B197</f>
        <v>10890555.760094618</v>
      </c>
      <c r="C197" s="70">
        <f>'SCC X Ano = FNC'!C197+'SCC X Ano = Mecenato'!C197</f>
        <v>31070473.403971959</v>
      </c>
      <c r="D197" s="70">
        <f>'SCC X Ano = FNC'!D197+'SCC X Ano = Mecenato'!D197</f>
        <v>4974403.4001653856</v>
      </c>
      <c r="E197" s="70">
        <f>'SCC X Ano = FNC'!E197+'SCC X Ano = Mecenato'!E197</f>
        <v>0</v>
      </c>
      <c r="F197" s="70">
        <f>'SCC X Ano = FNC'!F197+'SCC X Ano = Mecenato'!F197</f>
        <v>2516176.4162645526</v>
      </c>
      <c r="G197" s="70">
        <f>'SCC X Ano = FNC'!G197+'SCC X Ano = Mecenato'!G197</f>
        <v>5637312.0950687025</v>
      </c>
      <c r="H197" s="70">
        <f>'SCC X Ano = FNC'!H197+'SCC X Ano = Mecenato'!H197</f>
        <v>0</v>
      </c>
      <c r="I197" s="70">
        <f>'SCC X Ano = FNC'!I197+'SCC X Ano = Mecenato'!I197</f>
        <v>21081661.582914341</v>
      </c>
      <c r="J197" s="70">
        <f>'SCC X Ano = FNC'!J197+'SCC X Ano = Mecenato'!J197</f>
        <v>14910080.684108209</v>
      </c>
      <c r="K197" s="70">
        <f>'SCC X Ano = FNC'!K197+'SCC X Ano = Mecenato'!K197</f>
        <v>0</v>
      </c>
      <c r="L197" s="70">
        <f>'SCC X Ano = FNC'!L197+'SCC X Ano = Mecenato'!L197</f>
        <v>91080663.342587754</v>
      </c>
      <c r="N197" s="69" t="s">
        <v>35</v>
      </c>
      <c r="O197" s="5">
        <f>B197/Formato_Análises_Total!$R$31</f>
        <v>6.1251777108551784E-3</v>
      </c>
      <c r="P197" s="5">
        <f>C197/Formato_Análises_Total!$R$31</f>
        <v>1.7474973302746694E-2</v>
      </c>
      <c r="Q197" s="5">
        <f>D197/Formato_Análises_Total!$R$31</f>
        <v>2.7977548164383591E-3</v>
      </c>
      <c r="R197" s="5">
        <f>E197/Formato_Análises_Total!$R$31</f>
        <v>0</v>
      </c>
      <c r="S197" s="5">
        <f>F197/Formato_Análises_Total!$R$31</f>
        <v>1.4151736643189638E-3</v>
      </c>
      <c r="T197" s="5">
        <f>G197/Formato_Análises_Total!$R$31</f>
        <v>3.1705947019134615E-3</v>
      </c>
      <c r="U197" s="5">
        <f>H197/Formato_Análises_Total!$R$31</f>
        <v>0</v>
      </c>
      <c r="V197" s="5">
        <f>I197/Formato_Análises_Total!$R$31</f>
        <v>1.1856963637119007E-2</v>
      </c>
      <c r="W197" s="5">
        <f>J197/Formato_Análises_Total!$R$31</f>
        <v>8.385880012477755E-3</v>
      </c>
      <c r="X197" s="5">
        <f>K197/Formato_Análises_Total!$R$31</f>
        <v>0</v>
      </c>
    </row>
    <row r="198" spans="1:24" x14ac:dyDescent="0.25">
      <c r="A198" s="69" t="s">
        <v>36</v>
      </c>
      <c r="B198" s="70">
        <f>'SCC X Ano = FNC'!B198+'SCC X Ano = Mecenato'!B198</f>
        <v>0</v>
      </c>
      <c r="C198" s="70">
        <f>'SCC X Ano = FNC'!C198+'SCC X Ano = Mecenato'!C198</f>
        <v>1061608.0582282108</v>
      </c>
      <c r="D198" s="70">
        <f>'SCC X Ano = FNC'!D198+'SCC X Ano = Mecenato'!D198</f>
        <v>0</v>
      </c>
      <c r="E198" s="70">
        <f>'SCC X Ano = FNC'!E198+'SCC X Ano = Mecenato'!E198</f>
        <v>0</v>
      </c>
      <c r="F198" s="70">
        <f>'SCC X Ano = FNC'!F198+'SCC X Ano = Mecenato'!F198</f>
        <v>13020.950465515232</v>
      </c>
      <c r="G198" s="70">
        <f>'SCC X Ano = FNC'!G198+'SCC X Ano = Mecenato'!G198</f>
        <v>0</v>
      </c>
      <c r="H198" s="70">
        <f>'SCC X Ano = FNC'!H198+'SCC X Ano = Mecenato'!H198</f>
        <v>0</v>
      </c>
      <c r="I198" s="70">
        <f>'SCC X Ano = FNC'!I198+'SCC X Ano = Mecenato'!I198</f>
        <v>2251838.7435252583</v>
      </c>
      <c r="J198" s="70">
        <f>'SCC X Ano = FNC'!J198+'SCC X Ano = Mecenato'!J198</f>
        <v>409425.22609550145</v>
      </c>
      <c r="K198" s="70">
        <f>'SCC X Ano = FNC'!K198+'SCC X Ano = Mecenato'!K198</f>
        <v>0</v>
      </c>
      <c r="L198" s="70">
        <f>'SCC X Ano = FNC'!L198+'SCC X Ano = Mecenato'!L198</f>
        <v>3735892.9783144854</v>
      </c>
      <c r="N198" s="69" t="s">
        <v>36</v>
      </c>
      <c r="O198" s="5">
        <f>B198/Formato_Análises_Total!$R$31</f>
        <v>0</v>
      </c>
      <c r="P198" s="5">
        <f>C198/Formato_Análises_Total!$R$31</f>
        <v>5.9708045752361019E-4</v>
      </c>
      <c r="Q198" s="5">
        <f>D198/Formato_Análises_Total!$R$31</f>
        <v>0</v>
      </c>
      <c r="R198" s="5">
        <f>E198/Formato_Análises_Total!$R$31</f>
        <v>0</v>
      </c>
      <c r="S198" s="5">
        <f>F198/Formato_Análises_Total!$R$31</f>
        <v>7.3233760812983834E-6</v>
      </c>
      <c r="T198" s="5">
        <f>G198/Formato_Análises_Total!$R$31</f>
        <v>0</v>
      </c>
      <c r="U198" s="5">
        <f>H198/Formato_Análises_Total!$R$31</f>
        <v>0</v>
      </c>
      <c r="V198" s="5">
        <f>I198/Formato_Análises_Total!$R$31</f>
        <v>1.2665021679445687E-3</v>
      </c>
      <c r="W198" s="5">
        <f>J198/Formato_Análises_Total!$R$31</f>
        <v>2.30273121444467E-4</v>
      </c>
      <c r="X198" s="5">
        <f>K198/Formato_Análises_Total!$R$31</f>
        <v>0</v>
      </c>
    </row>
    <row r="199" spans="1:24" x14ac:dyDescent="0.25">
      <c r="A199" s="69" t="s">
        <v>37</v>
      </c>
      <c r="B199" s="70">
        <f>'SCC X Ano = FNC'!B199+'SCC X Ano = Mecenato'!B199</f>
        <v>0</v>
      </c>
      <c r="C199" s="70">
        <f>'SCC X Ano = FNC'!C199+'SCC X Ano = Mecenato'!C199</f>
        <v>1078143.5011870221</v>
      </c>
      <c r="D199" s="70">
        <f>'SCC X Ano = FNC'!D199+'SCC X Ano = Mecenato'!D199</f>
        <v>209320.28727173101</v>
      </c>
      <c r="E199" s="70">
        <f>'SCC X Ano = FNC'!E199+'SCC X Ano = Mecenato'!E199</f>
        <v>0</v>
      </c>
      <c r="F199" s="70">
        <f>'SCC X Ano = FNC'!F199+'SCC X Ano = Mecenato'!F199</f>
        <v>0</v>
      </c>
      <c r="G199" s="70">
        <f>'SCC X Ano = FNC'!G199+'SCC X Ano = Mecenato'!G199</f>
        <v>3616.8624473276595</v>
      </c>
      <c r="H199" s="70">
        <f>'SCC X Ano = FNC'!H199+'SCC X Ano = Mecenato'!H199</f>
        <v>0</v>
      </c>
      <c r="I199" s="70">
        <f>'SCC X Ano = FNC'!I199+'SCC X Ano = Mecenato'!I199</f>
        <v>1444760.6313352543</v>
      </c>
      <c r="J199" s="70">
        <f>'SCC X Ano = FNC'!J199+'SCC X Ano = Mecenato'!J199</f>
        <v>156263.96129311639</v>
      </c>
      <c r="K199" s="70">
        <f>'SCC X Ano = FNC'!K199+'SCC X Ano = Mecenato'!K199</f>
        <v>0</v>
      </c>
      <c r="L199" s="70">
        <f>'SCC X Ano = FNC'!L199+'SCC X Ano = Mecenato'!L199</f>
        <v>2892105.2435344514</v>
      </c>
      <c r="N199" s="69" t="s">
        <v>37</v>
      </c>
      <c r="O199" s="5">
        <f>B199/Formato_Análises_Total!$R$31</f>
        <v>0</v>
      </c>
      <c r="P199" s="5">
        <f>C199/Formato_Análises_Total!$R$31</f>
        <v>6.0638049040361713E-4</v>
      </c>
      <c r="Q199" s="5">
        <f>D199/Formato_Análises_Total!$R$31</f>
        <v>1.1772805596612367E-4</v>
      </c>
      <c r="R199" s="5">
        <f>E199/Formato_Análises_Total!$R$31</f>
        <v>0</v>
      </c>
      <c r="S199" s="5">
        <f>F199/Formato_Análises_Total!$R$31</f>
        <v>0</v>
      </c>
      <c r="T199" s="5">
        <f>G199/Formato_Análises_Total!$R$31</f>
        <v>2.0342327548404214E-6</v>
      </c>
      <c r="U199" s="5">
        <f>H199/Formato_Análises_Total!$R$31</f>
        <v>0</v>
      </c>
      <c r="V199" s="5">
        <f>I199/Formato_Análises_Total!$R$31</f>
        <v>8.125770448742343E-4</v>
      </c>
      <c r="W199" s="5">
        <f>J199/Formato_Análises_Total!$R$31</f>
        <v>8.7887574684638236E-5</v>
      </c>
      <c r="X199" s="5">
        <f>K199/Formato_Análises_Total!$R$31</f>
        <v>0</v>
      </c>
    </row>
    <row r="200" spans="1:24" x14ac:dyDescent="0.25">
      <c r="A200" s="69" t="s">
        <v>38</v>
      </c>
      <c r="B200" s="70">
        <f>'SCC X Ano = FNC'!B200+'SCC X Ano = Mecenato'!B200</f>
        <v>0</v>
      </c>
      <c r="C200" s="70">
        <f>'SCC X Ano = FNC'!C200+'SCC X Ano = Mecenato'!C200</f>
        <v>2234544.6765650138</v>
      </c>
      <c r="D200" s="70">
        <f>'SCC X Ano = FNC'!D200+'SCC X Ano = Mecenato'!D200</f>
        <v>533031.43881914031</v>
      </c>
      <c r="E200" s="70">
        <f>'SCC X Ano = FNC'!E200+'SCC X Ano = Mecenato'!E200</f>
        <v>0</v>
      </c>
      <c r="F200" s="70">
        <f>'SCC X Ano = FNC'!F200+'SCC X Ano = Mecenato'!F200</f>
        <v>123500.6492528439</v>
      </c>
      <c r="G200" s="70">
        <f>'SCC X Ano = FNC'!G200+'SCC X Ano = Mecenato'!G200</f>
        <v>1164442.1912859548</v>
      </c>
      <c r="H200" s="70">
        <f>'SCC X Ano = FNC'!H200+'SCC X Ano = Mecenato'!H200</f>
        <v>0</v>
      </c>
      <c r="I200" s="70">
        <f>'SCC X Ano = FNC'!I200+'SCC X Ano = Mecenato'!I200</f>
        <v>6764419.7826075507</v>
      </c>
      <c r="J200" s="70">
        <f>'SCC X Ano = FNC'!J200+'SCC X Ano = Mecenato'!J200</f>
        <v>0</v>
      </c>
      <c r="K200" s="70">
        <f>'SCC X Ano = FNC'!K200+'SCC X Ano = Mecenato'!K200</f>
        <v>0</v>
      </c>
      <c r="L200" s="70">
        <f>'SCC X Ano = FNC'!L200+'SCC X Ano = Mecenato'!L200</f>
        <v>10819938.738530504</v>
      </c>
      <c r="N200" s="69" t="s">
        <v>38</v>
      </c>
      <c r="O200" s="5">
        <f>B200/Formato_Análises_Total!$R$31</f>
        <v>0</v>
      </c>
      <c r="P200" s="5">
        <f>C200/Formato_Análises_Total!$R$31</f>
        <v>1.2567754619978368E-3</v>
      </c>
      <c r="Q200" s="5">
        <f>D200/Formato_Análises_Total!$R$31</f>
        <v>2.9979299130017016E-4</v>
      </c>
      <c r="R200" s="5">
        <f>E200/Formato_Análises_Total!$R$31</f>
        <v>0</v>
      </c>
      <c r="S200" s="5">
        <f>F200/Formato_Análises_Total!$R$31</f>
        <v>6.9460497769224089E-5</v>
      </c>
      <c r="T200" s="5">
        <f>G200/Formato_Análises_Total!$R$31</f>
        <v>6.5491748196899421E-4</v>
      </c>
      <c r="U200" s="5">
        <f>H200/Formato_Análises_Total!$R$31</f>
        <v>0</v>
      </c>
      <c r="V200" s="5">
        <f>I200/Formato_Análises_Total!$R$31</f>
        <v>3.804514130593426E-3</v>
      </c>
      <c r="W200" s="5">
        <f>J200/Formato_Análises_Total!$R$31</f>
        <v>0</v>
      </c>
      <c r="X200" s="5">
        <f>K200/Formato_Análises_Total!$R$31</f>
        <v>0</v>
      </c>
    </row>
    <row r="201" spans="1:24" x14ac:dyDescent="0.25">
      <c r="A201" s="69" t="s">
        <v>39</v>
      </c>
      <c r="B201" s="70">
        <f>'SCC X Ano = FNC'!B201+'SCC X Ano = Mecenato'!B201</f>
        <v>4086447.5789350611</v>
      </c>
      <c r="C201" s="70">
        <f>'SCC X Ano = FNC'!C201+'SCC X Ano = Mecenato'!C201</f>
        <v>5944069.5512233311</v>
      </c>
      <c r="D201" s="70">
        <f>'SCC X Ano = FNC'!D201+'SCC X Ano = Mecenato'!D201</f>
        <v>1934682.9511333923</v>
      </c>
      <c r="E201" s="70">
        <f>'SCC X Ano = FNC'!E201+'SCC X Ano = Mecenato'!E201</f>
        <v>0</v>
      </c>
      <c r="F201" s="70">
        <f>'SCC X Ano = FNC'!F201+'SCC X Ano = Mecenato'!F201</f>
        <v>1240087.5960593596</v>
      </c>
      <c r="G201" s="70">
        <f>'SCC X Ano = FNC'!G201+'SCC X Ano = Mecenato'!G201</f>
        <v>4230726.3809946533</v>
      </c>
      <c r="H201" s="70">
        <f>'SCC X Ano = FNC'!H201+'SCC X Ano = Mecenato'!H201</f>
        <v>0</v>
      </c>
      <c r="I201" s="70">
        <f>'SCC X Ano = FNC'!I201+'SCC X Ano = Mecenato'!I201</f>
        <v>9852006.5033055246</v>
      </c>
      <c r="J201" s="70">
        <f>'SCC X Ano = FNC'!J201+'SCC X Ano = Mecenato'!J201</f>
        <v>1530977.3954464449</v>
      </c>
      <c r="K201" s="70">
        <f>'SCC X Ano = FNC'!K201+'SCC X Ano = Mecenato'!K201</f>
        <v>0</v>
      </c>
      <c r="L201" s="70">
        <f>'SCC X Ano = FNC'!L201+'SCC X Ano = Mecenato'!L201</f>
        <v>28818997.957097769</v>
      </c>
      <c r="N201" s="69" t="s">
        <v>39</v>
      </c>
      <c r="O201" s="5">
        <f>B201/Formato_Análises_Total!$R$31</f>
        <v>2.2983416253913639E-3</v>
      </c>
      <c r="P201" s="5">
        <f>C201/Formato_Análises_Total!$R$31</f>
        <v>3.3431243665575589E-3</v>
      </c>
      <c r="Q201" s="5">
        <f>D201/Formato_Análises_Total!$R$31</f>
        <v>1.0881241647258981E-3</v>
      </c>
      <c r="R201" s="5">
        <f>E201/Formato_Análises_Total!$R$31</f>
        <v>0</v>
      </c>
      <c r="S201" s="5">
        <f>F201/Formato_Análises_Total!$R$31</f>
        <v>6.9746274388707383E-4</v>
      </c>
      <c r="T201" s="5">
        <f>G201/Formato_Análises_Total!$R$31</f>
        <v>2.3794883842888749E-3</v>
      </c>
      <c r="U201" s="5">
        <f>H201/Formato_Análises_Total!$R$31</f>
        <v>0</v>
      </c>
      <c r="V201" s="5">
        <f>I201/Formato_Análises_Total!$R$31</f>
        <v>5.5410662201800234E-3</v>
      </c>
      <c r="W201" s="5">
        <f>J201/Formato_Análises_Total!$R$31</f>
        <v>8.6106795878801011E-4</v>
      </c>
      <c r="X201" s="5">
        <f>K201/Formato_Análises_Total!$R$31</f>
        <v>0</v>
      </c>
    </row>
    <row r="202" spans="1:24" x14ac:dyDescent="0.25">
      <c r="A202" s="69" t="s">
        <v>40</v>
      </c>
      <c r="B202" s="70">
        <f>'SCC X Ano = FNC'!B202+'SCC X Ano = Mecenato'!B202</f>
        <v>112552856.86970422</v>
      </c>
      <c r="C202" s="70">
        <f>'SCC X Ano = FNC'!C202+'SCC X Ano = Mecenato'!C202</f>
        <v>607182908.73971593</v>
      </c>
      <c r="D202" s="70">
        <f>'SCC X Ano = FNC'!D202+'SCC X Ano = Mecenato'!D202</f>
        <v>167278753.78351235</v>
      </c>
      <c r="E202" s="70">
        <f>'SCC X Ano = FNC'!E202+'SCC X Ano = Mecenato'!E202</f>
        <v>0</v>
      </c>
      <c r="F202" s="70">
        <f>'SCC X Ano = FNC'!F202+'SCC X Ano = Mecenato'!F202</f>
        <v>46128624.85010875</v>
      </c>
      <c r="G202" s="70">
        <f>'SCC X Ano = FNC'!G202+'SCC X Ano = Mecenato'!G202</f>
        <v>207756960.16560748</v>
      </c>
      <c r="H202" s="70">
        <f>'SCC X Ano = FNC'!H202+'SCC X Ano = Mecenato'!H202</f>
        <v>0</v>
      </c>
      <c r="I202" s="70">
        <f>'SCC X Ano = FNC'!I202+'SCC X Ano = Mecenato'!I202</f>
        <v>402793553.68075508</v>
      </c>
      <c r="J202" s="70">
        <f>'SCC X Ano = FNC'!J202+'SCC X Ano = Mecenato'!J202</f>
        <v>234304675.0518744</v>
      </c>
      <c r="K202" s="70">
        <f>'SCC X Ano = FNC'!K202+'SCC X Ano = Mecenato'!K202</f>
        <v>0</v>
      </c>
      <c r="L202" s="70">
        <f>'SCC X Ano = FNC'!L202+'SCC X Ano = Mecenato'!L202</f>
        <v>1777998333.1412783</v>
      </c>
      <c r="N202" s="69" t="s">
        <v>40</v>
      </c>
      <c r="O202" s="5">
        <f>B202/Formato_Análises_Total!$R$31</f>
        <v>6.3303128451673782E-2</v>
      </c>
      <c r="P202" s="5">
        <f>C202/Formato_Análises_Total!$R$31</f>
        <v>0.34149801910498734</v>
      </c>
      <c r="Q202" s="5">
        <f>D202/Formato_Análises_Total!$R$31</f>
        <v>9.4082626887491305E-2</v>
      </c>
      <c r="R202" s="5">
        <f>E202/Formato_Análises_Total!$R$31</f>
        <v>0</v>
      </c>
      <c r="S202" s="5">
        <f>F202/Formato_Análises_Total!$R$31</f>
        <v>2.5944132787015052E-2</v>
      </c>
      <c r="T202" s="5">
        <f>G202/Formato_Análises_Total!$R$31</f>
        <v>0.11684879355232741</v>
      </c>
      <c r="U202" s="5">
        <f>H202/Formato_Análises_Total!$R$31</f>
        <v>0</v>
      </c>
      <c r="V202" s="5">
        <f>I202/Formato_Análises_Total!$R$31</f>
        <v>0.22654326844565689</v>
      </c>
      <c r="W202" s="5">
        <f>J202/Formato_Análises_Total!$R$31</f>
        <v>0.13178003077084816</v>
      </c>
      <c r="X202" s="5">
        <f>K202/Formato_Análises_Total!$R$31</f>
        <v>0</v>
      </c>
    </row>
    <row r="203" spans="1:24" x14ac:dyDescent="0.25">
      <c r="A203" s="69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N203" s="69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x14ac:dyDescent="0.25">
      <c r="A204" s="69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N204" s="69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x14ac:dyDescent="0.25">
      <c r="B205" s="74"/>
      <c r="C205" s="74"/>
      <c r="D205" s="74"/>
      <c r="E205" s="74"/>
      <c r="F205" s="74"/>
      <c r="G205" s="74"/>
      <c r="H205" s="74"/>
      <c r="I205" s="74"/>
      <c r="J205" s="74"/>
      <c r="K205" s="74"/>
      <c r="L205" s="74"/>
    </row>
    <row r="206" spans="1:24" x14ac:dyDescent="0.25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</row>
    <row r="207" spans="1:24" x14ac:dyDescent="0.25">
      <c r="A207" s="69"/>
      <c r="B207" s="18">
        <v>2013</v>
      </c>
      <c r="C207" s="18">
        <v>2013</v>
      </c>
      <c r="D207" s="18">
        <v>2013</v>
      </c>
      <c r="E207" s="18">
        <v>2013</v>
      </c>
      <c r="F207" s="18">
        <v>2013</v>
      </c>
      <c r="G207" s="18">
        <v>2013</v>
      </c>
      <c r="H207" s="18">
        <v>2013</v>
      </c>
      <c r="I207" s="18">
        <v>2013</v>
      </c>
      <c r="J207" s="18">
        <v>2013</v>
      </c>
      <c r="K207" s="18">
        <v>2013</v>
      </c>
      <c r="O207" s="18">
        <v>2013</v>
      </c>
      <c r="P207" s="18">
        <v>2013</v>
      </c>
      <c r="Q207" s="18">
        <v>2013</v>
      </c>
      <c r="R207" s="18">
        <v>2013</v>
      </c>
      <c r="S207" s="18">
        <v>2013</v>
      </c>
      <c r="T207" s="18">
        <v>2013</v>
      </c>
      <c r="U207" s="18">
        <v>2013</v>
      </c>
      <c r="V207" s="18">
        <v>2013</v>
      </c>
      <c r="W207" s="18">
        <v>2013</v>
      </c>
      <c r="X207" s="18">
        <v>2013</v>
      </c>
    </row>
    <row r="208" spans="1:24" x14ac:dyDescent="0.25">
      <c r="A208" s="69"/>
      <c r="B208" s="69" t="s">
        <v>2</v>
      </c>
      <c r="C208" s="69" t="s">
        <v>3</v>
      </c>
      <c r="D208" s="69" t="s">
        <v>4</v>
      </c>
      <c r="E208" s="69" t="s">
        <v>5</v>
      </c>
      <c r="F208" s="69" t="s">
        <v>6</v>
      </c>
      <c r="G208" s="69" t="s">
        <v>7</v>
      </c>
      <c r="H208" s="69" t="s">
        <v>8</v>
      </c>
      <c r="I208" s="69" t="s">
        <v>9</v>
      </c>
      <c r="J208" s="69" t="s">
        <v>10</v>
      </c>
      <c r="K208" s="69" t="s">
        <v>11</v>
      </c>
      <c r="L208" s="69" t="s">
        <v>12</v>
      </c>
      <c r="O208" s="69" t="s">
        <v>2</v>
      </c>
      <c r="P208" s="69" t="s">
        <v>3</v>
      </c>
      <c r="Q208" s="69" t="s">
        <v>4</v>
      </c>
      <c r="R208" s="69" t="s">
        <v>5</v>
      </c>
      <c r="S208" s="69" t="s">
        <v>6</v>
      </c>
      <c r="T208" s="69" t="s">
        <v>7</v>
      </c>
      <c r="U208" s="69" t="s">
        <v>8</v>
      </c>
      <c r="V208" s="69" t="s">
        <v>9</v>
      </c>
      <c r="W208" s="69" t="s">
        <v>10</v>
      </c>
      <c r="X208" s="69" t="s">
        <v>11</v>
      </c>
    </row>
    <row r="209" spans="1:24" x14ac:dyDescent="0.25">
      <c r="A209" s="69" t="s">
        <v>13</v>
      </c>
      <c r="B209" s="70">
        <f>'SCC X Ano = FNC'!B209+'SCC X Ano = Mecenato'!B209</f>
        <v>0</v>
      </c>
      <c r="C209" s="70">
        <f>'SCC X Ano = FNC'!C209+'SCC X Ano = Mecenato'!C209</f>
        <v>220099.59223565614</v>
      </c>
      <c r="D209" s="70">
        <f>'SCC X Ano = FNC'!D209+'SCC X Ano = Mecenato'!D209</f>
        <v>1430331.0015489899</v>
      </c>
      <c r="E209" s="70">
        <f>'SCC X Ano = FNC'!E209+'SCC X Ano = Mecenato'!E209</f>
        <v>0</v>
      </c>
      <c r="F209" s="70">
        <f>'SCC X Ano = FNC'!F209+'SCC X Ano = Mecenato'!F209</f>
        <v>0</v>
      </c>
      <c r="G209" s="70">
        <f>'SCC X Ano = FNC'!G209+'SCC X Ano = Mecenato'!G209</f>
        <v>0</v>
      </c>
      <c r="H209" s="70">
        <f>'SCC X Ano = FNC'!H209+'SCC X Ano = Mecenato'!H209</f>
        <v>0</v>
      </c>
      <c r="I209" s="70">
        <f>'SCC X Ano = FNC'!I209+'SCC X Ano = Mecenato'!I209</f>
        <v>0</v>
      </c>
      <c r="J209" s="70">
        <f>'SCC X Ano = FNC'!J209+'SCC X Ano = Mecenato'!J209</f>
        <v>0</v>
      </c>
      <c r="K209" s="70">
        <f>'SCC X Ano = FNC'!K209+'SCC X Ano = Mecenato'!K209</f>
        <v>0</v>
      </c>
      <c r="L209" s="70">
        <f>'SCC X Ano = FNC'!L209+'SCC X Ano = Mecenato'!L209</f>
        <v>1650430.5937846461</v>
      </c>
      <c r="N209" s="69" t="s">
        <v>13</v>
      </c>
      <c r="O209" s="5">
        <f>B209/Formato_Análises_Total!$S$31</f>
        <v>0</v>
      </c>
      <c r="P209" s="5">
        <f>C209/Formato_Análises_Total!$S$31</f>
        <v>1.2528721763356465E-4</v>
      </c>
      <c r="Q209" s="5">
        <f>D209/Formato_Análises_Total!$S$31</f>
        <v>8.1418683996122389E-4</v>
      </c>
      <c r="R209" s="5">
        <f>E209/Formato_Análises_Total!$S$31</f>
        <v>0</v>
      </c>
      <c r="S209" s="5">
        <f>F209/Formato_Análises_Total!$S$31</f>
        <v>0</v>
      </c>
      <c r="T209" s="5">
        <f>G209/Formato_Análises_Total!$S$31</f>
        <v>0</v>
      </c>
      <c r="U209" s="5">
        <f>H209/Formato_Análises_Total!$S$31</f>
        <v>0</v>
      </c>
      <c r="V209" s="5">
        <f>I209/Formato_Análises_Total!$S$31</f>
        <v>0</v>
      </c>
      <c r="W209" s="5">
        <f>J209/Formato_Análises_Total!$S$31</f>
        <v>0</v>
      </c>
      <c r="X209" s="5">
        <f>K209/Formato_Análises_Total!$S$31</f>
        <v>0</v>
      </c>
    </row>
    <row r="210" spans="1:24" x14ac:dyDescent="0.25">
      <c r="A210" s="69" t="s">
        <v>14</v>
      </c>
      <c r="B210" s="70">
        <f>'SCC X Ano = FNC'!B210+'SCC X Ano = Mecenato'!B210</f>
        <v>0</v>
      </c>
      <c r="C210" s="70">
        <f>'SCC X Ano = FNC'!C210+'SCC X Ano = Mecenato'!C210</f>
        <v>56609.485748927378</v>
      </c>
      <c r="D210" s="70">
        <f>'SCC X Ano = FNC'!D210+'SCC X Ano = Mecenato'!D210</f>
        <v>0</v>
      </c>
      <c r="E210" s="70">
        <f>'SCC X Ano = FNC'!E210+'SCC X Ano = Mecenato'!E210</f>
        <v>0</v>
      </c>
      <c r="F210" s="70">
        <f>'SCC X Ano = FNC'!F210+'SCC X Ano = Mecenato'!F210</f>
        <v>0</v>
      </c>
      <c r="G210" s="70">
        <f>'SCC X Ano = FNC'!G210+'SCC X Ano = Mecenato'!G210</f>
        <v>0</v>
      </c>
      <c r="H210" s="70">
        <f>'SCC X Ano = FNC'!H210+'SCC X Ano = Mecenato'!H210</f>
        <v>0</v>
      </c>
      <c r="I210" s="70">
        <f>'SCC X Ano = FNC'!I210+'SCC X Ano = Mecenato'!I210</f>
        <v>0</v>
      </c>
      <c r="J210" s="70">
        <f>'SCC X Ano = FNC'!J210+'SCC X Ano = Mecenato'!J210</f>
        <v>0</v>
      </c>
      <c r="K210" s="70">
        <f>'SCC X Ano = FNC'!K210+'SCC X Ano = Mecenato'!K210</f>
        <v>0</v>
      </c>
      <c r="L210" s="70">
        <f>'SCC X Ano = FNC'!L210+'SCC X Ano = Mecenato'!L210</f>
        <v>56609.485748927378</v>
      </c>
      <c r="N210" s="69" t="s">
        <v>14</v>
      </c>
      <c r="O210" s="5">
        <f>B210/Formato_Análises_Total!$S$31</f>
        <v>0</v>
      </c>
      <c r="P210" s="5">
        <f>C210/Formato_Análises_Total!$S$31</f>
        <v>3.2223798731786406E-5</v>
      </c>
      <c r="Q210" s="5">
        <f>D210/Formato_Análises_Total!$S$31</f>
        <v>0</v>
      </c>
      <c r="R210" s="5">
        <f>E210/Formato_Análises_Total!$S$31</f>
        <v>0</v>
      </c>
      <c r="S210" s="5">
        <f>F210/Formato_Análises_Total!$S$31</f>
        <v>0</v>
      </c>
      <c r="T210" s="5">
        <f>G210/Formato_Análises_Total!$S$31</f>
        <v>0</v>
      </c>
      <c r="U210" s="5">
        <f>H210/Formato_Análises_Total!$S$31</f>
        <v>0</v>
      </c>
      <c r="V210" s="5">
        <f>I210/Formato_Análises_Total!$S$31</f>
        <v>0</v>
      </c>
      <c r="W210" s="5">
        <f>J210/Formato_Análises_Total!$S$31</f>
        <v>0</v>
      </c>
      <c r="X210" s="5">
        <f>K210/Formato_Análises_Total!$S$31</f>
        <v>0</v>
      </c>
    </row>
    <row r="211" spans="1:24" x14ac:dyDescent="0.25">
      <c r="A211" s="69" t="s">
        <v>15</v>
      </c>
      <c r="B211" s="70">
        <f>'SCC X Ano = FNC'!B211+'SCC X Ano = Mecenato'!B211</f>
        <v>0</v>
      </c>
      <c r="C211" s="70">
        <f>'SCC X Ano = FNC'!C211+'SCC X Ano = Mecenato'!C211</f>
        <v>212616.77050052554</v>
      </c>
      <c r="D211" s="70">
        <f>'SCC X Ano = FNC'!D211+'SCC X Ano = Mecenato'!D211</f>
        <v>257717.29757639457</v>
      </c>
      <c r="E211" s="70">
        <f>'SCC X Ano = FNC'!E211+'SCC X Ano = Mecenato'!E211</f>
        <v>0</v>
      </c>
      <c r="F211" s="70">
        <f>'SCC X Ano = FNC'!F211+'SCC X Ano = Mecenato'!F211</f>
        <v>0</v>
      </c>
      <c r="G211" s="70">
        <f>'SCC X Ano = FNC'!G211+'SCC X Ano = Mecenato'!G211</f>
        <v>154630.37854583672</v>
      </c>
      <c r="H211" s="70">
        <f>'SCC X Ano = FNC'!H211+'SCC X Ano = Mecenato'!H211</f>
        <v>0</v>
      </c>
      <c r="I211" s="70">
        <f>'SCC X Ano = FNC'!I211+'SCC X Ano = Mecenato'!I211</f>
        <v>2569355.7400634796</v>
      </c>
      <c r="J211" s="70">
        <f>'SCC X Ano = FNC'!J211+'SCC X Ano = Mecenato'!J211</f>
        <v>604399.63714535092</v>
      </c>
      <c r="K211" s="70">
        <f>'SCC X Ano = FNC'!K211+'SCC X Ano = Mecenato'!K211</f>
        <v>0</v>
      </c>
      <c r="L211" s="70">
        <f>'SCC X Ano = FNC'!L211+'SCC X Ano = Mecenato'!L211</f>
        <v>3798719.8238315871</v>
      </c>
      <c r="N211" s="69" t="s">
        <v>15</v>
      </c>
      <c r="O211" s="5">
        <f>B211/Formato_Análises_Total!$S$31</f>
        <v>0</v>
      </c>
      <c r="P211" s="5">
        <f>C211/Formato_Análises_Total!$S$31</f>
        <v>1.210277735077495E-4</v>
      </c>
      <c r="Q211" s="5">
        <f>D211/Formato_Análises_Total!$S$31</f>
        <v>1.4670033152454484E-4</v>
      </c>
      <c r="R211" s="5">
        <f>E211/Formato_Análises_Total!$S$31</f>
        <v>0</v>
      </c>
      <c r="S211" s="5">
        <f>F211/Formato_Análises_Total!$S$31</f>
        <v>0</v>
      </c>
      <c r="T211" s="5">
        <f>G211/Formato_Análises_Total!$S$31</f>
        <v>8.8020198914726895E-5</v>
      </c>
      <c r="U211" s="5">
        <f>H211/Formato_Análises_Total!$S$31</f>
        <v>0</v>
      </c>
      <c r="V211" s="5">
        <f>I211/Formato_Análises_Total!$S$31</f>
        <v>1.4625535127694468E-3</v>
      </c>
      <c r="W211" s="5">
        <f>J211/Formato_Análises_Total!$S$31</f>
        <v>3.4404220429268869E-4</v>
      </c>
      <c r="X211" s="5">
        <f>K211/Formato_Análises_Total!$S$31</f>
        <v>0</v>
      </c>
    </row>
    <row r="212" spans="1:24" x14ac:dyDescent="0.25">
      <c r="A212" s="69" t="s">
        <v>16</v>
      </c>
      <c r="B212" s="70">
        <f>'SCC X Ano = FNC'!B212+'SCC X Ano = Mecenato'!B212</f>
        <v>0</v>
      </c>
      <c r="C212" s="70">
        <f>'SCC X Ano = FNC'!C212+'SCC X Ano = Mecenato'!C212</f>
        <v>0</v>
      </c>
      <c r="D212" s="70">
        <f>'SCC X Ano = FNC'!D212+'SCC X Ano = Mecenato'!D212</f>
        <v>0</v>
      </c>
      <c r="E212" s="70">
        <f>'SCC X Ano = FNC'!E212+'SCC X Ano = Mecenato'!E212</f>
        <v>0</v>
      </c>
      <c r="F212" s="70">
        <f>'SCC X Ano = FNC'!F212+'SCC X Ano = Mecenato'!F212</f>
        <v>0</v>
      </c>
      <c r="G212" s="70">
        <f>'SCC X Ano = FNC'!G212+'SCC X Ano = Mecenato'!G212</f>
        <v>0</v>
      </c>
      <c r="H212" s="70">
        <f>'SCC X Ano = FNC'!H212+'SCC X Ano = Mecenato'!H212</f>
        <v>0</v>
      </c>
      <c r="I212" s="70">
        <f>'SCC X Ano = FNC'!I212+'SCC X Ano = Mecenato'!I212</f>
        <v>5798.6391954688779</v>
      </c>
      <c r="J212" s="70">
        <f>'SCC X Ano = FNC'!J212+'SCC X Ano = Mecenato'!J212</f>
        <v>0</v>
      </c>
      <c r="K212" s="70">
        <f>'SCC X Ano = FNC'!K212+'SCC X Ano = Mecenato'!K212</f>
        <v>0</v>
      </c>
      <c r="L212" s="70">
        <f>'SCC X Ano = FNC'!L212+'SCC X Ano = Mecenato'!L212</f>
        <v>5798.6391954688779</v>
      </c>
      <c r="N212" s="69" t="s">
        <v>16</v>
      </c>
      <c r="O212" s="5">
        <f>B212/Formato_Análises_Total!$S$31</f>
        <v>0</v>
      </c>
      <c r="P212" s="5">
        <f>C212/Formato_Análises_Total!$S$31</f>
        <v>0</v>
      </c>
      <c r="Q212" s="5">
        <f>D212/Formato_Análises_Total!$S$31</f>
        <v>0</v>
      </c>
      <c r="R212" s="5">
        <f>E212/Formato_Análises_Total!$S$31</f>
        <v>0</v>
      </c>
      <c r="S212" s="5">
        <f>F212/Formato_Análises_Total!$S$31</f>
        <v>0</v>
      </c>
      <c r="T212" s="5">
        <f>G212/Formato_Análises_Total!$S$31</f>
        <v>0</v>
      </c>
      <c r="U212" s="5">
        <f>H212/Formato_Análises_Total!$S$31</f>
        <v>0</v>
      </c>
      <c r="V212" s="5">
        <f>I212/Formato_Análises_Total!$S$31</f>
        <v>3.3007574593022592E-6</v>
      </c>
      <c r="W212" s="5">
        <f>J212/Formato_Análises_Total!$S$31</f>
        <v>0</v>
      </c>
      <c r="X212" s="5">
        <f>K212/Formato_Análises_Total!$S$31</f>
        <v>0</v>
      </c>
    </row>
    <row r="213" spans="1:24" x14ac:dyDescent="0.25">
      <c r="A213" s="69" t="s">
        <v>17</v>
      </c>
      <c r="B213" s="70">
        <f>'SCC X Ano = FNC'!B213+'SCC X Ano = Mecenato'!B213</f>
        <v>0</v>
      </c>
      <c r="C213" s="70">
        <f>'SCC X Ano = FNC'!C213+'SCC X Ano = Mecenato'!C213</f>
        <v>702317.00490382384</v>
      </c>
      <c r="D213" s="70">
        <f>'SCC X Ano = FNC'!D213+'SCC X Ano = Mecenato'!D213</f>
        <v>461188.32547917776</v>
      </c>
      <c r="E213" s="70">
        <f>'SCC X Ano = FNC'!E213+'SCC X Ano = Mecenato'!E213</f>
        <v>0</v>
      </c>
      <c r="F213" s="70">
        <f>'SCC X Ano = FNC'!F213+'SCC X Ano = Mecenato'!F213</f>
        <v>0</v>
      </c>
      <c r="G213" s="70">
        <f>'SCC X Ano = FNC'!G213+'SCC X Ano = Mecenato'!G213</f>
        <v>0</v>
      </c>
      <c r="H213" s="70">
        <f>'SCC X Ano = FNC'!H213+'SCC X Ano = Mecenato'!H213</f>
        <v>0</v>
      </c>
      <c r="I213" s="70">
        <f>'SCC X Ano = FNC'!I213+'SCC X Ano = Mecenato'!I213</f>
        <v>1357132.8461048543</v>
      </c>
      <c r="J213" s="70">
        <f>'SCC X Ano = FNC'!J213+'SCC X Ano = Mecenato'!J213</f>
        <v>151043.36611124946</v>
      </c>
      <c r="K213" s="70">
        <f>'SCC X Ano = FNC'!K213+'SCC X Ano = Mecenato'!K213</f>
        <v>0</v>
      </c>
      <c r="L213" s="70">
        <f>'SCC X Ano = FNC'!L213+'SCC X Ano = Mecenato'!L213</f>
        <v>2671681.5425991053</v>
      </c>
      <c r="N213" s="69" t="s">
        <v>17</v>
      </c>
      <c r="O213" s="5">
        <f>B213/Formato_Análises_Total!$S$31</f>
        <v>0</v>
      </c>
      <c r="P213" s="5">
        <f>C213/Formato_Análises_Total!$S$31</f>
        <v>3.9977967495245581E-4</v>
      </c>
      <c r="Q213" s="5">
        <f>D213/Formato_Análises_Total!$S$31</f>
        <v>2.6252207701731706E-4</v>
      </c>
      <c r="R213" s="5">
        <f>E213/Formato_Análises_Total!$S$31</f>
        <v>0</v>
      </c>
      <c r="S213" s="5">
        <f>F213/Formato_Análises_Total!$S$31</f>
        <v>0</v>
      </c>
      <c r="T213" s="5">
        <f>G213/Formato_Análises_Total!$S$31</f>
        <v>0</v>
      </c>
      <c r="U213" s="5">
        <f>H213/Formato_Análises_Total!$S$31</f>
        <v>0</v>
      </c>
      <c r="V213" s="5">
        <f>I213/Formato_Análises_Total!$S$31</f>
        <v>7.7252027829996495E-4</v>
      </c>
      <c r="W213" s="5">
        <f>J213/Formato_Análises_Total!$S$31</f>
        <v>8.597836502043568E-5</v>
      </c>
      <c r="X213" s="5">
        <f>K213/Formato_Análises_Total!$S$31</f>
        <v>0</v>
      </c>
    </row>
    <row r="214" spans="1:24" x14ac:dyDescent="0.25">
      <c r="A214" s="69" t="s">
        <v>18</v>
      </c>
      <c r="B214" s="70">
        <f>'SCC X Ano = FNC'!B214+'SCC X Ano = Mecenato'!B214</f>
        <v>0</v>
      </c>
      <c r="C214" s="70">
        <f>'SCC X Ano = FNC'!C214+'SCC X Ano = Mecenato'!C214</f>
        <v>0</v>
      </c>
      <c r="D214" s="70">
        <f>'SCC X Ano = FNC'!D214+'SCC X Ano = Mecenato'!D214</f>
        <v>0</v>
      </c>
      <c r="E214" s="70">
        <f>'SCC X Ano = FNC'!E214+'SCC X Ano = Mecenato'!E214</f>
        <v>0</v>
      </c>
      <c r="F214" s="70">
        <f>'SCC X Ano = FNC'!F214+'SCC X Ano = Mecenato'!F214</f>
        <v>0</v>
      </c>
      <c r="G214" s="70">
        <f>'SCC X Ano = FNC'!G214+'SCC X Ano = Mecenato'!G214</f>
        <v>0</v>
      </c>
      <c r="H214" s="70">
        <f>'SCC X Ano = FNC'!H214+'SCC X Ano = Mecenato'!H214</f>
        <v>0</v>
      </c>
      <c r="I214" s="70">
        <f>'SCC X Ano = FNC'!I214+'SCC X Ano = Mecenato'!I214</f>
        <v>0</v>
      </c>
      <c r="J214" s="70">
        <f>'SCC X Ano = FNC'!J214+'SCC X Ano = Mecenato'!J214</f>
        <v>0</v>
      </c>
      <c r="K214" s="70">
        <f>'SCC X Ano = FNC'!K214+'SCC X Ano = Mecenato'!K214</f>
        <v>0</v>
      </c>
      <c r="L214" s="70">
        <f>'SCC X Ano = FNC'!L214+'SCC X Ano = Mecenato'!L214</f>
        <v>0</v>
      </c>
      <c r="N214" s="69" t="s">
        <v>18</v>
      </c>
      <c r="O214" s="5">
        <f>B214/Formato_Análises_Total!$S$31</f>
        <v>0</v>
      </c>
      <c r="P214" s="5">
        <f>C214/Formato_Análises_Total!$S$31</f>
        <v>0</v>
      </c>
      <c r="Q214" s="5">
        <f>D214/Formato_Análises_Total!$S$31</f>
        <v>0</v>
      </c>
      <c r="R214" s="5">
        <f>E214/Formato_Análises_Total!$S$31</f>
        <v>0</v>
      </c>
      <c r="S214" s="5">
        <f>F214/Formato_Análises_Total!$S$31</f>
        <v>0</v>
      </c>
      <c r="T214" s="5">
        <f>G214/Formato_Análises_Total!$S$31</f>
        <v>0</v>
      </c>
      <c r="U214" s="5">
        <f>H214/Formato_Análises_Total!$S$31</f>
        <v>0</v>
      </c>
      <c r="V214" s="5">
        <f>I214/Formato_Análises_Total!$S$31</f>
        <v>0</v>
      </c>
      <c r="W214" s="5">
        <f>J214/Formato_Análises_Total!$S$31</f>
        <v>0</v>
      </c>
      <c r="X214" s="5">
        <f>K214/Formato_Análises_Total!$S$31</f>
        <v>0</v>
      </c>
    </row>
    <row r="215" spans="1:24" x14ac:dyDescent="0.25">
      <c r="A215" s="69" t="s">
        <v>19</v>
      </c>
      <c r="B215" s="70">
        <f>'SCC X Ano = FNC'!B215+'SCC X Ano = Mecenato'!B215</f>
        <v>0</v>
      </c>
      <c r="C215" s="70">
        <f>'SCC X Ano = FNC'!C215+'SCC X Ano = Mecenato'!C215</f>
        <v>746596.53487066866</v>
      </c>
      <c r="D215" s="70">
        <f>'SCC X Ano = FNC'!D215+'SCC X Ano = Mecenato'!D215</f>
        <v>0</v>
      </c>
      <c r="E215" s="70">
        <f>'SCC X Ano = FNC'!E215+'SCC X Ano = Mecenato'!E215</f>
        <v>0</v>
      </c>
      <c r="F215" s="70">
        <f>'SCC X Ano = FNC'!F215+'SCC X Ano = Mecenato'!F215</f>
        <v>0</v>
      </c>
      <c r="G215" s="70">
        <f>'SCC X Ano = FNC'!G215+'SCC X Ano = Mecenato'!G215</f>
        <v>0</v>
      </c>
      <c r="H215" s="70">
        <f>'SCC X Ano = FNC'!H215+'SCC X Ano = Mecenato'!H215</f>
        <v>0</v>
      </c>
      <c r="I215" s="70">
        <f>'SCC X Ano = FNC'!I215+'SCC X Ano = Mecenato'!I215</f>
        <v>23960.621448921345</v>
      </c>
      <c r="J215" s="70">
        <f>'SCC X Ano = FNC'!J215+'SCC X Ano = Mecenato'!J215</f>
        <v>0</v>
      </c>
      <c r="K215" s="70">
        <f>'SCC X Ano = FNC'!K215+'SCC X Ano = Mecenato'!K215</f>
        <v>0</v>
      </c>
      <c r="L215" s="70">
        <f>'SCC X Ano = FNC'!L215+'SCC X Ano = Mecenato'!L215</f>
        <v>770557.15631959005</v>
      </c>
      <c r="N215" s="69" t="s">
        <v>19</v>
      </c>
      <c r="O215" s="5">
        <f>B215/Formato_Análises_Total!$S$31</f>
        <v>0</v>
      </c>
      <c r="P215" s="5">
        <f>C215/Formato_Análises_Total!$S$31</f>
        <v>4.2498489705812998E-4</v>
      </c>
      <c r="Q215" s="5">
        <f>D215/Formato_Análises_Total!$S$31</f>
        <v>0</v>
      </c>
      <c r="R215" s="5">
        <f>E215/Formato_Análises_Total!$S$31</f>
        <v>0</v>
      </c>
      <c r="S215" s="5">
        <f>F215/Formato_Análises_Total!$S$31</f>
        <v>0</v>
      </c>
      <c r="T215" s="5">
        <f>G215/Formato_Análises_Total!$S$31</f>
        <v>0</v>
      </c>
      <c r="U215" s="5">
        <f>H215/Formato_Análises_Total!$S$31</f>
        <v>0</v>
      </c>
      <c r="V215" s="5">
        <f>I215/Formato_Análises_Total!$S$31</f>
        <v>1.3639096572665747E-5</v>
      </c>
      <c r="W215" s="5">
        <f>J215/Formato_Análises_Total!$S$31</f>
        <v>0</v>
      </c>
      <c r="X215" s="5">
        <f>K215/Formato_Análises_Total!$S$31</f>
        <v>0</v>
      </c>
    </row>
    <row r="216" spans="1:24" x14ac:dyDescent="0.25">
      <c r="A216" s="69" t="s">
        <v>20</v>
      </c>
      <c r="B216" s="70">
        <f>'SCC X Ano = FNC'!B216+'SCC X Ano = Mecenato'!B216</f>
        <v>494802.13488476933</v>
      </c>
      <c r="C216" s="70">
        <f>'SCC X Ano = FNC'!C216+'SCC X Ano = Mecenato'!C216</f>
        <v>0</v>
      </c>
      <c r="D216" s="70">
        <f>'SCC X Ano = FNC'!D216+'SCC X Ano = Mecenato'!D216</f>
        <v>1075067.7068399298</v>
      </c>
      <c r="E216" s="70">
        <f>'SCC X Ano = FNC'!E216+'SCC X Ano = Mecenato'!E216</f>
        <v>0</v>
      </c>
      <c r="F216" s="70">
        <f>'SCC X Ano = FNC'!F216+'SCC X Ano = Mecenato'!F216</f>
        <v>0</v>
      </c>
      <c r="G216" s="70">
        <f>'SCC X Ano = FNC'!G216+'SCC X Ano = Mecenato'!G216</f>
        <v>0</v>
      </c>
      <c r="H216" s="70">
        <f>'SCC X Ano = FNC'!H216+'SCC X Ano = Mecenato'!H216</f>
        <v>0</v>
      </c>
      <c r="I216" s="70">
        <f>'SCC X Ano = FNC'!I216+'SCC X Ano = Mecenato'!I216</f>
        <v>87623.881175974151</v>
      </c>
      <c r="J216" s="70">
        <f>'SCC X Ano = FNC'!J216+'SCC X Ano = Mecenato'!J216</f>
        <v>0</v>
      </c>
      <c r="K216" s="70">
        <f>'SCC X Ano = FNC'!K216+'SCC X Ano = Mecenato'!K216</f>
        <v>0</v>
      </c>
      <c r="L216" s="70">
        <f>'SCC X Ano = FNC'!L216+'SCC X Ano = Mecenato'!L216</f>
        <v>1657493.7229006733</v>
      </c>
      <c r="N216" s="69" t="s">
        <v>20</v>
      </c>
      <c r="O216" s="5">
        <f>B216/Formato_Análises_Total!$S$31</f>
        <v>2.816560545577319E-4</v>
      </c>
      <c r="P216" s="5">
        <f>C216/Formato_Análises_Total!$S$31</f>
        <v>0</v>
      </c>
      <c r="Q216" s="5">
        <f>D216/Formato_Análises_Total!$S$31</f>
        <v>6.1196043295463876E-4</v>
      </c>
      <c r="R216" s="5">
        <f>E216/Formato_Análises_Total!$S$31</f>
        <v>0</v>
      </c>
      <c r="S216" s="5">
        <f>F216/Formato_Análises_Total!$S$31</f>
        <v>0</v>
      </c>
      <c r="T216" s="5">
        <f>G216/Formato_Análises_Total!$S$31</f>
        <v>0</v>
      </c>
      <c r="U216" s="5">
        <f>H216/Formato_Análises_Total!$S$31</f>
        <v>0</v>
      </c>
      <c r="V216" s="5">
        <f>I216/Formato_Análises_Total!$S$31</f>
        <v>4.9878112718345243E-5</v>
      </c>
      <c r="W216" s="5">
        <f>J216/Formato_Análises_Total!$S$31</f>
        <v>0</v>
      </c>
      <c r="X216" s="5">
        <f>K216/Formato_Análises_Total!$S$31</f>
        <v>0</v>
      </c>
    </row>
    <row r="217" spans="1:24" x14ac:dyDescent="0.25">
      <c r="A217" s="69" t="s">
        <v>21</v>
      </c>
      <c r="B217" s="70">
        <f>'SCC X Ano = FNC'!B217+'SCC X Ano = Mecenato'!B217</f>
        <v>0</v>
      </c>
      <c r="C217" s="70">
        <f>'SCC X Ano = FNC'!C217+'SCC X Ano = Mecenato'!C217</f>
        <v>2948407.2948928415</v>
      </c>
      <c r="D217" s="70">
        <f>'SCC X Ano = FNC'!D217+'SCC X Ano = Mecenato'!D217</f>
        <v>0</v>
      </c>
      <c r="E217" s="70">
        <f>'SCC X Ano = FNC'!E217+'SCC X Ano = Mecenato'!E217</f>
        <v>0</v>
      </c>
      <c r="F217" s="70">
        <f>'SCC X Ano = FNC'!F217+'SCC X Ano = Mecenato'!F217</f>
        <v>0</v>
      </c>
      <c r="G217" s="70">
        <f>'SCC X Ano = FNC'!G217+'SCC X Ano = Mecenato'!G217</f>
        <v>257717.29757639457</v>
      </c>
      <c r="H217" s="70">
        <f>'SCC X Ano = FNC'!H217+'SCC X Ano = Mecenato'!H217</f>
        <v>0</v>
      </c>
      <c r="I217" s="70">
        <f>'SCC X Ano = FNC'!I217+'SCC X Ano = Mecenato'!I217</f>
        <v>1269180.7232928223</v>
      </c>
      <c r="J217" s="70">
        <f>'SCC X Ano = FNC'!J217+'SCC X Ano = Mecenato'!J217</f>
        <v>193287.97318229591</v>
      </c>
      <c r="K217" s="70">
        <f>'SCC X Ano = FNC'!K217+'SCC X Ano = Mecenato'!K217</f>
        <v>0</v>
      </c>
      <c r="L217" s="70">
        <f>'SCC X Ano = FNC'!L217+'SCC X Ano = Mecenato'!L217</f>
        <v>4668593.2889443543</v>
      </c>
      <c r="N217" s="69" t="s">
        <v>21</v>
      </c>
      <c r="O217" s="5">
        <f>B217/Formato_Análises_Total!$S$31</f>
        <v>0</v>
      </c>
      <c r="P217" s="5">
        <f>C217/Formato_Análises_Total!$S$31</f>
        <v>1.6783209031669738E-3</v>
      </c>
      <c r="Q217" s="5">
        <f>D217/Formato_Análises_Total!$S$31</f>
        <v>0</v>
      </c>
      <c r="R217" s="5">
        <f>E217/Formato_Análises_Total!$S$31</f>
        <v>0</v>
      </c>
      <c r="S217" s="5">
        <f>F217/Formato_Análises_Total!$S$31</f>
        <v>0</v>
      </c>
      <c r="T217" s="5">
        <f>G217/Formato_Análises_Total!$S$31</f>
        <v>1.4670033152454484E-4</v>
      </c>
      <c r="U217" s="5">
        <f>H217/Formato_Análises_Total!$S$31</f>
        <v>0</v>
      </c>
      <c r="V217" s="5">
        <f>I217/Formato_Análises_Total!$S$31</f>
        <v>7.2245532070437364E-4</v>
      </c>
      <c r="W217" s="5">
        <f>J217/Formato_Análises_Total!$S$31</f>
        <v>1.1002524864340863E-4</v>
      </c>
      <c r="X217" s="5">
        <f>K217/Formato_Análises_Total!$S$31</f>
        <v>0</v>
      </c>
    </row>
    <row r="218" spans="1:24" x14ac:dyDescent="0.25">
      <c r="A218" s="69" t="s">
        <v>22</v>
      </c>
      <c r="B218" s="70">
        <f>'SCC X Ano = FNC'!B218+'SCC X Ano = Mecenato'!B218</f>
        <v>367247.14904636226</v>
      </c>
      <c r="C218" s="70">
        <f>'SCC X Ano = FNC'!C218+'SCC X Ano = Mecenato'!C218</f>
        <v>5707937.0100320019</v>
      </c>
      <c r="D218" s="70">
        <f>'SCC X Ano = FNC'!D218+'SCC X Ano = Mecenato'!D218</f>
        <v>3334082.2873568367</v>
      </c>
      <c r="E218" s="70">
        <f>'SCC X Ano = FNC'!E218+'SCC X Ano = Mecenato'!E218</f>
        <v>0</v>
      </c>
      <c r="F218" s="70">
        <f>'SCC X Ano = FNC'!F218+'SCC X Ano = Mecenato'!F218</f>
        <v>280730.67909807386</v>
      </c>
      <c r="G218" s="70">
        <f>'SCC X Ano = FNC'!G218+'SCC X Ano = Mecenato'!G218</f>
        <v>2494878.6754159858</v>
      </c>
      <c r="H218" s="70">
        <f>'SCC X Ano = FNC'!H218+'SCC X Ano = Mecenato'!H218</f>
        <v>0</v>
      </c>
      <c r="I218" s="70">
        <f>'SCC X Ano = FNC'!I218+'SCC X Ano = Mecenato'!I218</f>
        <v>3673036.7031548023</v>
      </c>
      <c r="J218" s="70">
        <f>'SCC X Ano = FNC'!J218+'SCC X Ano = Mecenato'!J218</f>
        <v>217545.61381667407</v>
      </c>
      <c r="K218" s="70">
        <f>'SCC X Ano = FNC'!K218+'SCC X Ano = Mecenato'!K218</f>
        <v>0</v>
      </c>
      <c r="L218" s="70">
        <f>'SCC X Ano = FNC'!L218+'SCC X Ano = Mecenato'!L218</f>
        <v>16075458.117920738</v>
      </c>
      <c r="N218" s="69" t="s">
        <v>22</v>
      </c>
      <c r="O218" s="5">
        <f>B218/Formato_Análises_Total!$S$31</f>
        <v>2.0904797242247641E-4</v>
      </c>
      <c r="P218" s="5">
        <f>C218/Formato_Análises_Total!$S$31</f>
        <v>3.2491270844740186E-3</v>
      </c>
      <c r="Q218" s="5">
        <f>D218/Formato_Análises_Total!$S$31</f>
        <v>1.8978585507648149E-3</v>
      </c>
      <c r="R218" s="5">
        <f>E218/Formato_Análises_Total!$S$31</f>
        <v>0</v>
      </c>
      <c r="S218" s="5">
        <f>F218/Formato_Análises_Total!$S$31</f>
        <v>1.5980023102869212E-4</v>
      </c>
      <c r="T218" s="5">
        <f>G218/Formato_Análises_Total!$S$31</f>
        <v>1.4201589580480137E-3</v>
      </c>
      <c r="U218" s="5">
        <f>H218/Formato_Análises_Total!$S$31</f>
        <v>0</v>
      </c>
      <c r="V218" s="5">
        <f>I218/Formato_Análises_Total!$S$31</f>
        <v>2.090801460056847E-3</v>
      </c>
      <c r="W218" s="5">
        <f>J218/Formato_Análises_Total!$S$31</f>
        <v>1.2383341734815642E-4</v>
      </c>
      <c r="X218" s="5">
        <f>K218/Formato_Análises_Total!$S$31</f>
        <v>0</v>
      </c>
    </row>
    <row r="219" spans="1:24" x14ac:dyDescent="0.25">
      <c r="A219" s="69" t="s">
        <v>23</v>
      </c>
      <c r="B219" s="70">
        <f>'SCC X Ano = FNC'!B219+'SCC X Ano = Mecenato'!B219</f>
        <v>0</v>
      </c>
      <c r="C219" s="70">
        <f>'SCC X Ano = FNC'!C219+'SCC X Ano = Mecenato'!C219</f>
        <v>10093743.190474</v>
      </c>
      <c r="D219" s="70">
        <f>'SCC X Ano = FNC'!D219+'SCC X Ano = Mecenato'!D219</f>
        <v>57986.391954688777</v>
      </c>
      <c r="E219" s="70">
        <f>'SCC X Ano = FNC'!E219+'SCC X Ano = Mecenato'!E219</f>
        <v>0</v>
      </c>
      <c r="F219" s="70">
        <f>'SCC X Ano = FNC'!F219+'SCC X Ano = Mecenato'!F219</f>
        <v>0</v>
      </c>
      <c r="G219" s="70">
        <f>'SCC X Ano = FNC'!G219+'SCC X Ano = Mecenato'!G219</f>
        <v>231945.56781875511</v>
      </c>
      <c r="H219" s="70">
        <f>'SCC X Ano = FNC'!H219+'SCC X Ano = Mecenato'!H219</f>
        <v>0</v>
      </c>
      <c r="I219" s="70">
        <f>'SCC X Ano = FNC'!I219+'SCC X Ano = Mecenato'!I219</f>
        <v>470334.06807692006</v>
      </c>
      <c r="J219" s="70">
        <f>'SCC X Ano = FNC'!J219+'SCC X Ano = Mecenato'!J219</f>
        <v>515434.59515278914</v>
      </c>
      <c r="K219" s="70">
        <f>'SCC X Ano = FNC'!K219+'SCC X Ano = Mecenato'!K219</f>
        <v>0</v>
      </c>
      <c r="L219" s="70">
        <f>'SCC X Ano = FNC'!L219+'SCC X Ano = Mecenato'!L219</f>
        <v>11369443.813477153</v>
      </c>
      <c r="N219" s="69" t="s">
        <v>23</v>
      </c>
      <c r="O219" s="5">
        <f>B219/Formato_Análises_Total!$S$31</f>
        <v>0</v>
      </c>
      <c r="P219" s="5">
        <f>C219/Formato_Análises_Total!$S$31</f>
        <v>5.7456580768592601E-3</v>
      </c>
      <c r="Q219" s="5">
        <f>D219/Formato_Análises_Total!$S$31</f>
        <v>3.3007574593022587E-5</v>
      </c>
      <c r="R219" s="5">
        <f>E219/Formato_Análises_Total!$S$31</f>
        <v>0</v>
      </c>
      <c r="S219" s="5">
        <f>F219/Formato_Análises_Total!$S$31</f>
        <v>0</v>
      </c>
      <c r="T219" s="5">
        <f>G219/Formato_Análises_Total!$S$31</f>
        <v>1.3203029837209035E-4</v>
      </c>
      <c r="U219" s="5">
        <f>H219/Formato_Análises_Total!$S$31</f>
        <v>0</v>
      </c>
      <c r="V219" s="5">
        <f>I219/Formato_Análises_Total!$S$31</f>
        <v>2.6772810503229434E-4</v>
      </c>
      <c r="W219" s="5">
        <f>J219/Formato_Análises_Total!$S$31</f>
        <v>2.9340066304908968E-4</v>
      </c>
      <c r="X219" s="5">
        <f>K219/Formato_Análises_Total!$S$31</f>
        <v>0</v>
      </c>
    </row>
    <row r="220" spans="1:24" x14ac:dyDescent="0.25">
      <c r="A220" s="69" t="s">
        <v>24</v>
      </c>
      <c r="B220" s="70">
        <f>'SCC X Ano = FNC'!B220+'SCC X Ano = Mecenato'!B220</f>
        <v>0</v>
      </c>
      <c r="C220" s="70">
        <f>'SCC X Ano = FNC'!C220+'SCC X Ano = Mecenato'!C220</f>
        <v>246840.33903218282</v>
      </c>
      <c r="D220" s="70">
        <f>'SCC X Ano = FNC'!D220+'SCC X Ano = Mecenato'!D220</f>
        <v>199268.72830609715</v>
      </c>
      <c r="E220" s="70">
        <f>'SCC X Ano = FNC'!E220+'SCC X Ano = Mecenato'!E220</f>
        <v>0</v>
      </c>
      <c r="F220" s="70">
        <f>'SCC X Ano = FNC'!F220+'SCC X Ano = Mecenato'!F220</f>
        <v>0</v>
      </c>
      <c r="G220" s="70">
        <f>'SCC X Ano = FNC'!G220+'SCC X Ano = Mecenato'!G220</f>
        <v>64429.324394098643</v>
      </c>
      <c r="H220" s="70">
        <f>'SCC X Ano = FNC'!H220+'SCC X Ano = Mecenato'!H220</f>
        <v>0</v>
      </c>
      <c r="I220" s="70">
        <f>'SCC X Ano = FNC'!I220+'SCC X Ano = Mecenato'!I220</f>
        <v>5540.9218978924828</v>
      </c>
      <c r="J220" s="70">
        <f>'SCC X Ano = FNC'!J220+'SCC X Ano = Mecenato'!J220</f>
        <v>79892.362248682315</v>
      </c>
      <c r="K220" s="70">
        <f>'SCC X Ano = FNC'!K220+'SCC X Ano = Mecenato'!K220</f>
        <v>0</v>
      </c>
      <c r="L220" s="70">
        <f>'SCC X Ano = FNC'!L220+'SCC X Ano = Mecenato'!L220</f>
        <v>595971.67587895342</v>
      </c>
      <c r="N220" s="69" t="s">
        <v>24</v>
      </c>
      <c r="O220" s="5">
        <f>B220/Formato_Análises_Total!$S$31</f>
        <v>0</v>
      </c>
      <c r="P220" s="5">
        <f>C220/Formato_Análises_Total!$S$31</f>
        <v>1.4050884403255141E-4</v>
      </c>
      <c r="Q220" s="5">
        <f>D220/Formato_Análises_Total!$S$31</f>
        <v>1.134296718919827E-4</v>
      </c>
      <c r="R220" s="5">
        <f>E220/Formato_Análises_Total!$S$31</f>
        <v>0</v>
      </c>
      <c r="S220" s="5">
        <f>F220/Formato_Análises_Total!$S$31</f>
        <v>0</v>
      </c>
      <c r="T220" s="5">
        <f>G220/Formato_Análises_Total!$S$31</f>
        <v>3.6675082881136209E-5</v>
      </c>
      <c r="U220" s="5">
        <f>H220/Formato_Análises_Total!$S$31</f>
        <v>0</v>
      </c>
      <c r="V220" s="5">
        <f>I220/Formato_Análises_Total!$S$31</f>
        <v>3.1540571277777139E-6</v>
      </c>
      <c r="W220" s="5">
        <f>J220/Formato_Análises_Total!$S$31</f>
        <v>4.5477102772608903E-5</v>
      </c>
      <c r="X220" s="5">
        <f>K220/Formato_Análises_Total!$S$31</f>
        <v>0</v>
      </c>
    </row>
    <row r="221" spans="1:24" x14ac:dyDescent="0.25">
      <c r="A221" s="69" t="s">
        <v>25</v>
      </c>
      <c r="B221" s="70">
        <f>'SCC X Ano = FNC'!B221+'SCC X Ano = Mecenato'!B221</f>
        <v>386575.94636459183</v>
      </c>
      <c r="C221" s="70">
        <f>'SCC X Ano = FNC'!C221+'SCC X Ano = Mecenato'!C221</f>
        <v>3230899.4201763906</v>
      </c>
      <c r="D221" s="70">
        <f>'SCC X Ano = FNC'!D221+'SCC X Ano = Mecenato'!D221</f>
        <v>1618781.2860232899</v>
      </c>
      <c r="E221" s="70">
        <f>'SCC X Ano = FNC'!E221+'SCC X Ano = Mecenato'!E221</f>
        <v>0</v>
      </c>
      <c r="F221" s="70">
        <f>'SCC X Ano = FNC'!F221+'SCC X Ano = Mecenato'!F221</f>
        <v>399940.95924306556</v>
      </c>
      <c r="G221" s="70">
        <f>'SCC X Ano = FNC'!G221+'SCC X Ano = Mecenato'!G221</f>
        <v>4028286.9702544697</v>
      </c>
      <c r="H221" s="70">
        <f>'SCC X Ano = FNC'!H221+'SCC X Ano = Mecenato'!H221</f>
        <v>0</v>
      </c>
      <c r="I221" s="70">
        <f>'SCC X Ano = FNC'!I221+'SCC X Ano = Mecenato'!I221</f>
        <v>5518476.1773763103</v>
      </c>
      <c r="J221" s="70">
        <f>'SCC X Ano = FNC'!J221+'SCC X Ano = Mecenato'!J221</f>
        <v>6916794.0129973609</v>
      </c>
      <c r="K221" s="70">
        <f>'SCC X Ano = FNC'!K221+'SCC X Ano = Mecenato'!K221</f>
        <v>0</v>
      </c>
      <c r="L221" s="70">
        <f>'SCC X Ano = FNC'!L221+'SCC X Ano = Mecenato'!L221</f>
        <v>22099754.772435475</v>
      </c>
      <c r="N221" s="69" t="s">
        <v>25</v>
      </c>
      <c r="O221" s="5">
        <f>B221/Formato_Análises_Total!$S$31</f>
        <v>2.2005049728681726E-4</v>
      </c>
      <c r="P221" s="5">
        <f>C221/Formato_Análises_Total!$S$31</f>
        <v>1.8391238016215699E-3</v>
      </c>
      <c r="Q221" s="5">
        <f>D221/Formato_Análises_Total!$S$31</f>
        <v>9.2145833267148574E-4</v>
      </c>
      <c r="R221" s="5">
        <f>E221/Formato_Análises_Total!$S$31</f>
        <v>0</v>
      </c>
      <c r="S221" s="5">
        <f>F221/Formato_Análises_Total!$S$31</f>
        <v>2.2765825911941491E-4</v>
      </c>
      <c r="T221" s="5">
        <f>G221/Formato_Análises_Total!$S$31</f>
        <v>2.2930204513616735E-3</v>
      </c>
      <c r="U221" s="5">
        <f>H221/Formato_Análises_Total!$S$31</f>
        <v>0</v>
      </c>
      <c r="V221" s="5">
        <f>I221/Formato_Análises_Total!$S$31</f>
        <v>3.1412803577587993E-3</v>
      </c>
      <c r="W221" s="5">
        <f>J221/Formato_Análises_Total!$S$31</f>
        <v>3.9372443539336579E-3</v>
      </c>
      <c r="X221" s="5">
        <f>K221/Formato_Análises_Total!$S$31</f>
        <v>0</v>
      </c>
    </row>
    <row r="222" spans="1:24" x14ac:dyDescent="0.25">
      <c r="A222" s="69" t="s">
        <v>26</v>
      </c>
      <c r="B222" s="70">
        <f>'SCC X Ano = FNC'!B222+'SCC X Ano = Mecenato'!B222</f>
        <v>0</v>
      </c>
      <c r="C222" s="70">
        <f>'SCC X Ano = FNC'!C222+'SCC X Ano = Mecenato'!C222</f>
        <v>322146.62197049323</v>
      </c>
      <c r="D222" s="70">
        <f>'SCC X Ano = FNC'!D222+'SCC X Ano = Mecenato'!D222</f>
        <v>0</v>
      </c>
      <c r="E222" s="70">
        <f>'SCC X Ano = FNC'!E222+'SCC X Ano = Mecenato'!E222</f>
        <v>0</v>
      </c>
      <c r="F222" s="70">
        <f>'SCC X Ano = FNC'!F222+'SCC X Ano = Mecenato'!F222</f>
        <v>0</v>
      </c>
      <c r="G222" s="70">
        <f>'SCC X Ano = FNC'!G222+'SCC X Ano = Mecenato'!G222</f>
        <v>0</v>
      </c>
      <c r="H222" s="70">
        <f>'SCC X Ano = FNC'!H222+'SCC X Ano = Mecenato'!H222</f>
        <v>0</v>
      </c>
      <c r="I222" s="70">
        <f>'SCC X Ano = FNC'!I222+'SCC X Ano = Mecenato'!I222</f>
        <v>0</v>
      </c>
      <c r="J222" s="70">
        <f>'SCC X Ano = FNC'!J222+'SCC X Ano = Mecenato'!J222</f>
        <v>942021.15196611627</v>
      </c>
      <c r="K222" s="70">
        <f>'SCC X Ano = FNC'!K222+'SCC X Ano = Mecenato'!K222</f>
        <v>0</v>
      </c>
      <c r="L222" s="70">
        <f>'SCC X Ano = FNC'!L222+'SCC X Ano = Mecenato'!L222</f>
        <v>1264167.7739366095</v>
      </c>
      <c r="N222" s="69" t="s">
        <v>26</v>
      </c>
      <c r="O222" s="5">
        <f>B222/Formato_Análises_Total!$S$31</f>
        <v>0</v>
      </c>
      <c r="P222" s="5">
        <f>C222/Formato_Análises_Total!$S$31</f>
        <v>1.8337541440568107E-4</v>
      </c>
      <c r="Q222" s="5">
        <f>D222/Formato_Análises_Total!$S$31</f>
        <v>0</v>
      </c>
      <c r="R222" s="5">
        <f>E222/Formato_Análises_Total!$S$31</f>
        <v>0</v>
      </c>
      <c r="S222" s="5">
        <f>F222/Formato_Análises_Total!$S$31</f>
        <v>0</v>
      </c>
      <c r="T222" s="5">
        <f>G222/Formato_Análises_Total!$S$31</f>
        <v>0</v>
      </c>
      <c r="U222" s="5">
        <f>H222/Formato_Análises_Total!$S$31</f>
        <v>0</v>
      </c>
      <c r="V222" s="5">
        <f>I222/Formato_Análises_Total!$S$31</f>
        <v>0</v>
      </c>
      <c r="W222" s="5">
        <f>J222/Formato_Análises_Total!$S$31</f>
        <v>5.3622638680509251E-4</v>
      </c>
      <c r="X222" s="5">
        <f>K222/Formato_Análises_Total!$S$31</f>
        <v>0</v>
      </c>
    </row>
    <row r="223" spans="1:24" x14ac:dyDescent="0.25">
      <c r="A223" s="69" t="s">
        <v>27</v>
      </c>
      <c r="B223" s="70">
        <f>'SCC X Ano = FNC'!B223+'SCC X Ano = Mecenato'!B223</f>
        <v>0</v>
      </c>
      <c r="C223" s="70">
        <f>'SCC X Ano = FNC'!C223+'SCC X Ano = Mecenato'!C223</f>
        <v>45100.527075869046</v>
      </c>
      <c r="D223" s="70">
        <f>'SCC X Ano = FNC'!D223+'SCC X Ano = Mecenato'!D223</f>
        <v>0</v>
      </c>
      <c r="E223" s="70">
        <f>'SCC X Ano = FNC'!E223+'SCC X Ano = Mecenato'!E223</f>
        <v>0</v>
      </c>
      <c r="F223" s="70">
        <f>'SCC X Ano = FNC'!F223+'SCC X Ano = Mecenato'!F223</f>
        <v>0</v>
      </c>
      <c r="G223" s="70">
        <f>'SCC X Ano = FNC'!G223+'SCC X Ano = Mecenato'!G223</f>
        <v>78751.963206906745</v>
      </c>
      <c r="H223" s="70">
        <f>'SCC X Ano = FNC'!H223+'SCC X Ano = Mecenato'!H223</f>
        <v>0</v>
      </c>
      <c r="I223" s="70">
        <f>'SCC X Ano = FNC'!I223+'SCC X Ano = Mecenato'!I223</f>
        <v>554092.18978924828</v>
      </c>
      <c r="J223" s="70">
        <f>'SCC X Ano = FNC'!J223+'SCC X Ano = Mecenato'!J223</f>
        <v>0</v>
      </c>
      <c r="K223" s="70">
        <f>'SCC X Ano = FNC'!K223+'SCC X Ano = Mecenato'!K223</f>
        <v>0</v>
      </c>
      <c r="L223" s="70">
        <f>'SCC X Ano = FNC'!L223+'SCC X Ano = Mecenato'!L223</f>
        <v>677944.68007202412</v>
      </c>
      <c r="N223" s="69" t="s">
        <v>27</v>
      </c>
      <c r="O223" s="5">
        <f>B223/Formato_Análises_Total!$S$31</f>
        <v>0</v>
      </c>
      <c r="P223" s="5">
        <f>C223/Formato_Análises_Total!$S$31</f>
        <v>2.5672558016795346E-5</v>
      </c>
      <c r="Q223" s="5">
        <f>D223/Formato_Análises_Total!$S$31</f>
        <v>0</v>
      </c>
      <c r="R223" s="5">
        <f>E223/Formato_Análises_Total!$S$31</f>
        <v>0</v>
      </c>
      <c r="S223" s="5">
        <f>F223/Formato_Análises_Total!$S$31</f>
        <v>0</v>
      </c>
      <c r="T223" s="5">
        <f>G223/Formato_Análises_Total!$S$31</f>
        <v>4.4827953805612775E-5</v>
      </c>
      <c r="U223" s="5">
        <f>H223/Formato_Análises_Total!$S$31</f>
        <v>0</v>
      </c>
      <c r="V223" s="5">
        <f>I223/Formato_Análises_Total!$S$31</f>
        <v>3.1540571277777137E-4</v>
      </c>
      <c r="W223" s="5">
        <f>J223/Formato_Análises_Total!$S$31</f>
        <v>0</v>
      </c>
      <c r="X223" s="5">
        <f>K223/Formato_Análises_Total!$S$31</f>
        <v>0</v>
      </c>
    </row>
    <row r="224" spans="1:24" x14ac:dyDescent="0.25">
      <c r="A224" s="69" t="s">
        <v>28</v>
      </c>
      <c r="B224" s="70">
        <f>'SCC X Ano = FNC'!B224+'SCC X Ano = Mecenato'!B224</f>
        <v>0</v>
      </c>
      <c r="C224" s="70">
        <f>'SCC X Ano = FNC'!C224+'SCC X Ano = Mecenato'!C224</f>
        <v>4360138.4524997976</v>
      </c>
      <c r="D224" s="70">
        <f>'SCC X Ano = FNC'!D224+'SCC X Ano = Mecenato'!D224</f>
        <v>579863.91954688774</v>
      </c>
      <c r="E224" s="70">
        <f>'SCC X Ano = FNC'!E224+'SCC X Ano = Mecenato'!E224</f>
        <v>0</v>
      </c>
      <c r="F224" s="70">
        <f>'SCC X Ano = FNC'!F224+'SCC X Ano = Mecenato'!F224</f>
        <v>181641.72850481866</v>
      </c>
      <c r="G224" s="70">
        <f>'SCC X Ano = FNC'!G224+'SCC X Ano = Mecenato'!G224</f>
        <v>1629164.4066818857</v>
      </c>
      <c r="H224" s="70">
        <f>'SCC X Ano = FNC'!H224+'SCC X Ano = Mecenato'!H224</f>
        <v>0</v>
      </c>
      <c r="I224" s="70">
        <f>'SCC X Ano = FNC'!I224+'SCC X Ano = Mecenato'!I224</f>
        <v>8043227.5219334867</v>
      </c>
      <c r="J224" s="70">
        <f>'SCC X Ano = FNC'!J224+'SCC X Ano = Mecenato'!J224</f>
        <v>1760798.2841890345</v>
      </c>
      <c r="K224" s="70">
        <f>'SCC X Ano = FNC'!K224+'SCC X Ano = Mecenato'!K224</f>
        <v>0</v>
      </c>
      <c r="L224" s="70">
        <f>'SCC X Ano = FNC'!L224+'SCC X Ano = Mecenato'!L224</f>
        <v>16554834.313355912</v>
      </c>
      <c r="N224" s="69" t="s">
        <v>28</v>
      </c>
      <c r="O224" s="5">
        <f>B224/Formato_Análises_Total!$S$31</f>
        <v>0</v>
      </c>
      <c r="P224" s="5">
        <f>C224/Formato_Análises_Total!$S$31</f>
        <v>2.4819201601515746E-3</v>
      </c>
      <c r="Q224" s="5">
        <f>D224/Formato_Análises_Total!$S$31</f>
        <v>3.3007574593022589E-4</v>
      </c>
      <c r="R224" s="5">
        <f>E224/Formato_Análises_Total!$S$31</f>
        <v>0</v>
      </c>
      <c r="S224" s="5">
        <f>F224/Formato_Análises_Total!$S$31</f>
        <v>1.0339586066181445E-4</v>
      </c>
      <c r="T224" s="5">
        <f>G224/Formato_Análises_Total!$S$31</f>
        <v>9.2736871298821179E-4</v>
      </c>
      <c r="U224" s="5">
        <f>H224/Formato_Análises_Total!$S$31</f>
        <v>0</v>
      </c>
      <c r="V224" s="5">
        <f>I224/Formato_Análises_Total!$S$31</f>
        <v>4.5784437253196695E-3</v>
      </c>
      <c r="W224" s="5">
        <f>J224/Formato_Análises_Total!$S$31</f>
        <v>1.0022986212705064E-3</v>
      </c>
      <c r="X224" s="5">
        <f>K224/Formato_Análises_Total!$S$31</f>
        <v>0</v>
      </c>
    </row>
    <row r="225" spans="1:24" x14ac:dyDescent="0.25">
      <c r="A225" s="69" t="s">
        <v>29</v>
      </c>
      <c r="B225" s="70">
        <f>'SCC X Ano = FNC'!B225+'SCC X Ano = Mecenato'!B225</f>
        <v>7405119.6477647116</v>
      </c>
      <c r="C225" s="70">
        <f>'SCC X Ano = FNC'!C225+'SCC X Ano = Mecenato'!C225</f>
        <v>43912923.876690291</v>
      </c>
      <c r="D225" s="70">
        <f>'SCC X Ano = FNC'!D225+'SCC X Ano = Mecenato'!D225</f>
        <v>11343188.683384448</v>
      </c>
      <c r="E225" s="70">
        <f>'SCC X Ano = FNC'!E225+'SCC X Ano = Mecenato'!E225</f>
        <v>0</v>
      </c>
      <c r="F225" s="70">
        <f>'SCC X Ano = FNC'!F225+'SCC X Ano = Mecenato'!F225</f>
        <v>291469.56560010905</v>
      </c>
      <c r="G225" s="70">
        <f>'SCC X Ano = FNC'!G225+'SCC X Ano = Mecenato'!G225</f>
        <v>14065462.541154534</v>
      </c>
      <c r="H225" s="70">
        <f>'SCC X Ano = FNC'!H225+'SCC X Ano = Mecenato'!H225</f>
        <v>0</v>
      </c>
      <c r="I225" s="70">
        <f>'SCC X Ano = FNC'!I225+'SCC X Ano = Mecenato'!I225</f>
        <v>45099956.386685349</v>
      </c>
      <c r="J225" s="70">
        <f>'SCC X Ano = FNC'!J225+'SCC X Ano = Mecenato'!J225</f>
        <v>48581578.038460203</v>
      </c>
      <c r="K225" s="70">
        <f>'SCC X Ano = FNC'!K225+'SCC X Ano = Mecenato'!K225</f>
        <v>0</v>
      </c>
      <c r="L225" s="70">
        <f>'SCC X Ano = FNC'!L225+'SCC X Ano = Mecenato'!L225</f>
        <v>170699698.73973966</v>
      </c>
      <c r="N225" s="69" t="s">
        <v>29</v>
      </c>
      <c r="O225" s="5">
        <f>B225/Formato_Análises_Total!$S$31</f>
        <v>4.2152137924850947E-3</v>
      </c>
      <c r="P225" s="5">
        <f>C225/Formato_Análises_Total!$S$31</f>
        <v>2.4996539042991348E-2</v>
      </c>
      <c r="Q225" s="5">
        <f>D225/Formato_Análises_Total!$S$31</f>
        <v>6.4568795189414606E-3</v>
      </c>
      <c r="R225" s="5">
        <f>E225/Formato_Análises_Total!$S$31</f>
        <v>0</v>
      </c>
      <c r="S225" s="5">
        <f>F225/Formato_Análises_Total!$S$31</f>
        <v>1.6591312381807126E-4</v>
      </c>
      <c r="T225" s="5">
        <f>G225/Formato_Análises_Total!$S$31</f>
        <v>8.0064785609580032E-3</v>
      </c>
      <c r="U225" s="5">
        <f>H225/Formato_Análises_Total!$S$31</f>
        <v>0</v>
      </c>
      <c r="V225" s="5">
        <f>I225/Formato_Análises_Total!$S$31</f>
        <v>2.5672233163581248E-2</v>
      </c>
      <c r="W225" s="5">
        <f>J225/Formato_Análises_Total!$S$31</f>
        <v>2.7654075497648881E-2</v>
      </c>
      <c r="X225" s="5">
        <f>K225/Formato_Análises_Total!$S$31</f>
        <v>0</v>
      </c>
    </row>
    <row r="226" spans="1:24" x14ac:dyDescent="0.25">
      <c r="A226" s="69" t="s">
        <v>30</v>
      </c>
      <c r="B226" s="70">
        <f>'SCC X Ano = FNC'!B226+'SCC X Ano = Mecenato'!B226</f>
        <v>0</v>
      </c>
      <c r="C226" s="70">
        <f>'SCC X Ano = FNC'!C226+'SCC X Ano = Mecenato'!C226</f>
        <v>2842582.928499158</v>
      </c>
      <c r="D226" s="70">
        <f>'SCC X Ano = FNC'!D226+'SCC X Ano = Mecenato'!D226</f>
        <v>154630.37854583675</v>
      </c>
      <c r="E226" s="70">
        <f>'SCC X Ano = FNC'!E226+'SCC X Ano = Mecenato'!E226</f>
        <v>0</v>
      </c>
      <c r="F226" s="70">
        <f>'SCC X Ano = FNC'!F226+'SCC X Ano = Mecenato'!F226</f>
        <v>0</v>
      </c>
      <c r="G226" s="70">
        <f>'SCC X Ano = FNC'!G226+'SCC X Ano = Mecenato'!G226</f>
        <v>217423.1981003253</v>
      </c>
      <c r="H226" s="70">
        <f>'SCC X Ano = FNC'!H226+'SCC X Ano = Mecenato'!H226</f>
        <v>0</v>
      </c>
      <c r="I226" s="70">
        <f>'SCC X Ano = FNC'!I226+'SCC X Ano = Mecenato'!I226</f>
        <v>314466.6465027167</v>
      </c>
      <c r="J226" s="70">
        <f>'SCC X Ano = FNC'!J226+'SCC X Ano = Mecenato'!J226</f>
        <v>5929427.8504410293</v>
      </c>
      <c r="K226" s="70">
        <f>'SCC X Ano = FNC'!K226+'SCC X Ano = Mecenato'!K226</f>
        <v>0</v>
      </c>
      <c r="L226" s="70">
        <f>'SCC X Ano = FNC'!L226+'SCC X Ano = Mecenato'!L226</f>
        <v>9458531.0020890664</v>
      </c>
      <c r="N226" s="69" t="s">
        <v>30</v>
      </c>
      <c r="O226" s="5">
        <f>B226/Formato_Análises_Total!$S$31</f>
        <v>0</v>
      </c>
      <c r="P226" s="5">
        <f>C226/Formato_Análises_Total!$S$31</f>
        <v>1.618082534305736E-3</v>
      </c>
      <c r="Q226" s="5">
        <f>D226/Formato_Análises_Total!$S$31</f>
        <v>8.8020198914726908E-5</v>
      </c>
      <c r="R226" s="5">
        <f>E226/Formato_Análises_Total!$S$31</f>
        <v>0</v>
      </c>
      <c r="S226" s="5">
        <f>F226/Formato_Análises_Total!$S$31</f>
        <v>0</v>
      </c>
      <c r="T226" s="5">
        <f>G226/Formato_Análises_Total!$S$31</f>
        <v>1.2376373469068227E-4</v>
      </c>
      <c r="U226" s="5">
        <f>H226/Formato_Análises_Total!$S$31</f>
        <v>0</v>
      </c>
      <c r="V226" s="5">
        <f>I226/Formato_Análises_Total!$S$31</f>
        <v>1.7900374452624963E-4</v>
      </c>
      <c r="W226" s="5">
        <f>J226/Formato_Análises_Total!$S$31</f>
        <v>3.3752062418422684E-3</v>
      </c>
      <c r="X226" s="5">
        <f>K226/Formato_Análises_Total!$S$31</f>
        <v>0</v>
      </c>
    </row>
    <row r="227" spans="1:24" x14ac:dyDescent="0.25">
      <c r="A227" s="69" t="s">
        <v>31</v>
      </c>
      <c r="B227" s="70">
        <f>'SCC X Ano = FNC'!B227+'SCC X Ano = Mecenato'!B227</f>
        <v>24164235.973815419</v>
      </c>
      <c r="C227" s="70">
        <f>'SCC X Ano = FNC'!C227+'SCC X Ano = Mecenato'!C227</f>
        <v>144609714.04595366</v>
      </c>
      <c r="D227" s="70">
        <f>'SCC X Ano = FNC'!D227+'SCC X Ano = Mecenato'!D227</f>
        <v>31798152.502544027</v>
      </c>
      <c r="E227" s="70">
        <f>'SCC X Ano = FNC'!E227+'SCC X Ano = Mecenato'!E227</f>
        <v>0</v>
      </c>
      <c r="F227" s="70">
        <f>'SCC X Ano = FNC'!F227+'SCC X Ano = Mecenato'!F227</f>
        <v>3462283.241601618</v>
      </c>
      <c r="G227" s="70">
        <f>'SCC X Ano = FNC'!G227+'SCC X Ano = Mecenato'!G227</f>
        <v>31782294.603131935</v>
      </c>
      <c r="H227" s="70">
        <f>'SCC X Ano = FNC'!H227+'SCC X Ano = Mecenato'!H227</f>
        <v>0</v>
      </c>
      <c r="I227" s="70">
        <f>'SCC X Ano = FNC'!I227+'SCC X Ano = Mecenato'!I227</f>
        <v>76057288.307420075</v>
      </c>
      <c r="J227" s="70">
        <f>'SCC X Ano = FNC'!J227+'SCC X Ano = Mecenato'!J227</f>
        <v>87535219.905359924</v>
      </c>
      <c r="K227" s="70">
        <f>'SCC X Ano = FNC'!K227+'SCC X Ano = Mecenato'!K227</f>
        <v>0</v>
      </c>
      <c r="L227" s="70">
        <f>'SCC X Ano = FNC'!L227+'SCC X Ano = Mecenato'!L227</f>
        <v>399409188.57982665</v>
      </c>
      <c r="N227" s="69" t="s">
        <v>31</v>
      </c>
      <c r="O227" s="5">
        <f>B227/Formato_Análises_Total!$S$31</f>
        <v>1.3755000000903111E-2</v>
      </c>
      <c r="P227" s="5">
        <f>C227/Formato_Análises_Total!$S$31</f>
        <v>8.2316139396590271E-2</v>
      </c>
      <c r="Q227" s="5">
        <f>D227/Formato_Análises_Total!$S$31</f>
        <v>1.8100451765789869E-2</v>
      </c>
      <c r="R227" s="5">
        <f>E227/Formato_Análises_Total!$S$31</f>
        <v>0</v>
      </c>
      <c r="S227" s="5">
        <f>F227/Formato_Análises_Total!$S$31</f>
        <v>1.9708343372810359E-3</v>
      </c>
      <c r="T227" s="5">
        <f>G227/Formato_Análises_Total!$S$31</f>
        <v>1.8091424978985436E-2</v>
      </c>
      <c r="U227" s="5">
        <f>H227/Formato_Análises_Total!$S$31</f>
        <v>0</v>
      </c>
      <c r="V227" s="5">
        <f>I227/Formato_Análises_Total!$S$31</f>
        <v>4.3294064909434271E-2</v>
      </c>
      <c r="W227" s="5">
        <f>J227/Formato_Análises_Total!$S$31</f>
        <v>4.9827644092782231E-2</v>
      </c>
      <c r="X227" s="5">
        <f>K227/Formato_Análises_Total!$S$31</f>
        <v>0</v>
      </c>
    </row>
    <row r="228" spans="1:24" x14ac:dyDescent="0.25">
      <c r="A228" s="69" t="s">
        <v>32</v>
      </c>
      <c r="B228" s="70">
        <f>'SCC X Ano = FNC'!B228+'SCC X Ano = Mecenato'!B228</f>
        <v>13435246.743789434</v>
      </c>
      <c r="C228" s="70">
        <f>'SCC X Ano = FNC'!C228+'SCC X Ano = Mecenato'!C228</f>
        <v>348214376.1119349</v>
      </c>
      <c r="D228" s="70">
        <f>'SCC X Ano = FNC'!D228+'SCC X Ano = Mecenato'!D228</f>
        <v>55780472.523764119</v>
      </c>
      <c r="E228" s="70">
        <f>'SCC X Ano = FNC'!E228+'SCC X Ano = Mecenato'!E228</f>
        <v>0</v>
      </c>
      <c r="F228" s="70">
        <f>'SCC X Ano = FNC'!F228+'SCC X Ano = Mecenato'!F228</f>
        <v>7280897.8872521035</v>
      </c>
      <c r="G228" s="70">
        <f>'SCC X Ano = FNC'!G228+'SCC X Ano = Mecenato'!G228</f>
        <v>69936221.165778682</v>
      </c>
      <c r="H228" s="70">
        <f>'SCC X Ano = FNC'!H228+'SCC X Ano = Mecenato'!H228</f>
        <v>0</v>
      </c>
      <c r="I228" s="70">
        <f>'SCC X Ano = FNC'!I228+'SCC X Ano = Mecenato'!I228</f>
        <v>153655028.3878516</v>
      </c>
      <c r="J228" s="70">
        <f>'SCC X Ano = FNC'!J228+'SCC X Ano = Mecenato'!J228</f>
        <v>179625056.58105683</v>
      </c>
      <c r="K228" s="70">
        <f>'SCC X Ano = FNC'!K228+'SCC X Ano = Mecenato'!K228</f>
        <v>0</v>
      </c>
      <c r="L228" s="70">
        <f>'SCC X Ano = FNC'!L228+'SCC X Ano = Mecenato'!L228</f>
        <v>827927299.40142775</v>
      </c>
      <c r="N228" s="69" t="s">
        <v>32</v>
      </c>
      <c r="O228" s="5">
        <f>B228/Formato_Análises_Total!$S$31</f>
        <v>7.6477410323757015E-3</v>
      </c>
      <c r="P228" s="5">
        <f>C228/Formato_Análises_Total!$S$31</f>
        <v>0.19821395341960285</v>
      </c>
      <c r="Q228" s="5">
        <f>D228/Formato_Análises_Total!$S$31</f>
        <v>3.1751899809543391E-2</v>
      </c>
      <c r="R228" s="5">
        <f>E228/Formato_Análises_Total!$S$31</f>
        <v>0</v>
      </c>
      <c r="S228" s="5">
        <f>F228/Formato_Análises_Total!$S$31</f>
        <v>4.144503081092662E-3</v>
      </c>
      <c r="T228" s="5">
        <f>G228/Formato_Análises_Total!$S$31</f>
        <v>3.9809771897644446E-2</v>
      </c>
      <c r="U228" s="5">
        <f>H228/Formato_Análises_Total!$S$31</f>
        <v>0</v>
      </c>
      <c r="V228" s="5">
        <f>I228/Formato_Análises_Total!$S$31</f>
        <v>8.7465000668918338E-2</v>
      </c>
      <c r="W228" s="5">
        <f>J228/Formato_Análises_Total!$S$31</f>
        <v>0.10224791117385118</v>
      </c>
      <c r="X228" s="5">
        <f>K228/Formato_Análises_Total!$S$31</f>
        <v>0</v>
      </c>
    </row>
    <row r="229" spans="1:24" x14ac:dyDescent="0.25">
      <c r="A229" s="69" t="s">
        <v>33</v>
      </c>
      <c r="B229" s="70">
        <f>'SCC X Ano = FNC'!B229+'SCC X Ano = Mecenato'!B229</f>
        <v>3132502.9559617238</v>
      </c>
      <c r="C229" s="70">
        <f>'SCC X Ano = FNC'!C229+'SCC X Ano = Mecenato'!C229</f>
        <v>30484765.4925403</v>
      </c>
      <c r="D229" s="70">
        <f>'SCC X Ano = FNC'!D229+'SCC X Ano = Mecenato'!D229</f>
        <v>3161222.7912015286</v>
      </c>
      <c r="E229" s="70">
        <f>'SCC X Ano = FNC'!E229+'SCC X Ano = Mecenato'!E229</f>
        <v>0</v>
      </c>
      <c r="F229" s="70">
        <f>'SCC X Ano = FNC'!F229+'SCC X Ano = Mecenato'!F229</f>
        <v>163650.48396101056</v>
      </c>
      <c r="G229" s="70">
        <f>'SCC X Ano = FNC'!G229+'SCC X Ano = Mecenato'!G229</f>
        <v>5222834.181614304</v>
      </c>
      <c r="H229" s="70">
        <f>'SCC X Ano = FNC'!H229+'SCC X Ano = Mecenato'!H229</f>
        <v>0</v>
      </c>
      <c r="I229" s="70">
        <f>'SCC X Ano = FNC'!I229+'SCC X Ano = Mecenato'!I229</f>
        <v>16798839.64614195</v>
      </c>
      <c r="J229" s="70">
        <f>'SCC X Ano = FNC'!J229+'SCC X Ano = Mecenato'!J229</f>
        <v>12225205.027292985</v>
      </c>
      <c r="K229" s="70">
        <f>'SCC X Ano = FNC'!K229+'SCC X Ano = Mecenato'!K229</f>
        <v>0</v>
      </c>
      <c r="L229" s="70">
        <f>'SCC X Ano = FNC'!L229+'SCC X Ano = Mecenato'!L229</f>
        <v>71189020.57871379</v>
      </c>
      <c r="N229" s="69" t="s">
        <v>33</v>
      </c>
      <c r="O229" s="5">
        <f>B229/Formato_Análises_Total!$S$31</f>
        <v>1.7831136150454991E-3</v>
      </c>
      <c r="P229" s="5">
        <f>C229/Formato_Análises_Total!$S$31</f>
        <v>1.7352832915214021E-2</v>
      </c>
      <c r="Q229" s="5">
        <f>D229/Formato_Análises_Total!$S$31</f>
        <v>1.7994617973003623E-3</v>
      </c>
      <c r="R229" s="5">
        <f>E229/Formato_Análises_Total!$S$31</f>
        <v>0</v>
      </c>
      <c r="S229" s="5">
        <f>F229/Formato_Análises_Total!$S$31</f>
        <v>9.3154710518085973E-5</v>
      </c>
      <c r="T229" s="5">
        <f>G229/Formato_Análises_Total!$S$31</f>
        <v>2.972992162908362E-3</v>
      </c>
      <c r="U229" s="5">
        <f>H229/Formato_Análises_Total!$S$31</f>
        <v>0</v>
      </c>
      <c r="V229" s="5">
        <f>I229/Formato_Análises_Total!$S$31</f>
        <v>9.5623979006926232E-3</v>
      </c>
      <c r="W229" s="5">
        <f>J229/Formato_Análises_Total!$S$31</f>
        <v>6.9589493888270624E-3</v>
      </c>
      <c r="X229" s="5">
        <f>K229/Formato_Análises_Total!$S$31</f>
        <v>0</v>
      </c>
    </row>
    <row r="230" spans="1:24" x14ac:dyDescent="0.25">
      <c r="A230" s="69" t="s">
        <v>34</v>
      </c>
      <c r="B230" s="70">
        <f>'SCC X Ano = FNC'!B230+'SCC X Ano = Mecenato'!B230</f>
        <v>1388850.7453249602</v>
      </c>
      <c r="C230" s="70">
        <f>'SCC X Ano = FNC'!C230+'SCC X Ano = Mecenato'!C230</f>
        <v>14216512.81408935</v>
      </c>
      <c r="D230" s="70">
        <f>'SCC X Ano = FNC'!D230+'SCC X Ano = Mecenato'!D230</f>
        <v>4446869.9231035886</v>
      </c>
      <c r="E230" s="70">
        <f>'SCC X Ano = FNC'!E230+'SCC X Ano = Mecenato'!E230</f>
        <v>0</v>
      </c>
      <c r="F230" s="70">
        <f>'SCC X Ano = FNC'!F230+'SCC X Ano = Mecenato'!F230</f>
        <v>474174.73876164702</v>
      </c>
      <c r="G230" s="70">
        <f>'SCC X Ano = FNC'!G230+'SCC X Ano = Mecenato'!G230</f>
        <v>4549070.7971792147</v>
      </c>
      <c r="H230" s="70">
        <f>'SCC X Ano = FNC'!H230+'SCC X Ano = Mecenato'!H230</f>
        <v>0</v>
      </c>
      <c r="I230" s="70">
        <f>'SCC X Ano = FNC'!I230+'SCC X Ano = Mecenato'!I230</f>
        <v>14034557.533834437</v>
      </c>
      <c r="J230" s="70">
        <f>'SCC X Ano = FNC'!J230+'SCC X Ano = Mecenato'!J230</f>
        <v>7096235.4800741216</v>
      </c>
      <c r="K230" s="70">
        <f>'SCC X Ano = FNC'!K230+'SCC X Ano = Mecenato'!K230</f>
        <v>0</v>
      </c>
      <c r="L230" s="70">
        <f>'SCC X Ano = FNC'!L230+'SCC X Ano = Mecenato'!L230</f>
        <v>46206272.032367319</v>
      </c>
      <c r="N230" s="69" t="s">
        <v>34</v>
      </c>
      <c r="O230" s="5">
        <f>B230/Formato_Análises_Total!$S$31</f>
        <v>7.9057504751650295E-4</v>
      </c>
      <c r="P230" s="5">
        <f>C230/Formato_Análises_Total!$S$31</f>
        <v>8.0924608575473189E-3</v>
      </c>
      <c r="Q230" s="5">
        <f>D230/Formato_Análises_Total!$S$31</f>
        <v>2.5312902862969331E-3</v>
      </c>
      <c r="R230" s="5">
        <f>E230/Formato_Análises_Total!$S$31</f>
        <v>0</v>
      </c>
      <c r="S230" s="5">
        <f>F230/Formato_Análises_Total!$S$31</f>
        <v>2.6991432872788866E-4</v>
      </c>
      <c r="T230" s="5">
        <f>G230/Formato_Análises_Total!$S$31</f>
        <v>2.5894660558319535E-3</v>
      </c>
      <c r="U230" s="5">
        <f>H230/Formato_Análises_Total!$S$31</f>
        <v>0</v>
      </c>
      <c r="V230" s="5">
        <f>I230/Formato_Análises_Total!$S$31</f>
        <v>7.9888865139271566E-3</v>
      </c>
      <c r="W230" s="5">
        <f>J230/Formato_Análises_Total!$S$31</f>
        <v>4.0393877605150817E-3</v>
      </c>
      <c r="X230" s="5">
        <f>K230/Formato_Análises_Total!$S$31</f>
        <v>0</v>
      </c>
    </row>
    <row r="231" spans="1:24" x14ac:dyDescent="0.25">
      <c r="A231" s="69" t="s">
        <v>35</v>
      </c>
      <c r="B231" s="70">
        <f>'SCC X Ano = FNC'!B231+'SCC X Ano = Mecenato'!B231</f>
        <v>3211797.8393135658</v>
      </c>
      <c r="C231" s="70">
        <f>'SCC X Ano = FNC'!C231+'SCC X Ano = Mecenato'!C231</f>
        <v>39527515.949365437</v>
      </c>
      <c r="D231" s="70">
        <f>'SCC X Ano = FNC'!D231+'SCC X Ano = Mecenato'!D231</f>
        <v>4495221.077111382</v>
      </c>
      <c r="E231" s="70">
        <f>'SCC X Ano = FNC'!E231+'SCC X Ano = Mecenato'!E231</f>
        <v>0</v>
      </c>
      <c r="F231" s="70">
        <f>'SCC X Ano = FNC'!F231+'SCC X Ano = Mecenato'!F231</f>
        <v>968153.68594036251</v>
      </c>
      <c r="G231" s="70">
        <f>'SCC X Ano = FNC'!G231+'SCC X Ano = Mecenato'!G231</f>
        <v>8042899.757074425</v>
      </c>
      <c r="H231" s="70">
        <f>'SCC X Ano = FNC'!H231+'SCC X Ano = Mecenato'!H231</f>
        <v>0</v>
      </c>
      <c r="I231" s="70">
        <f>'SCC X Ano = FNC'!I231+'SCC X Ano = Mecenato'!I231</f>
        <v>26901226.906722181</v>
      </c>
      <c r="J231" s="70">
        <f>'SCC X Ano = FNC'!J231+'SCC X Ano = Mecenato'!J231</f>
        <v>26159018.524277441</v>
      </c>
      <c r="K231" s="70">
        <f>'SCC X Ano = FNC'!K231+'SCC X Ano = Mecenato'!K231</f>
        <v>0</v>
      </c>
      <c r="L231" s="70">
        <f>'SCC X Ano = FNC'!L231+'SCC X Ano = Mecenato'!L231</f>
        <v>109305833.7398048</v>
      </c>
      <c r="N231" s="69" t="s">
        <v>35</v>
      </c>
      <c r="O231" s="5">
        <f>B231/Formato_Análises_Total!$S$31</f>
        <v>1.8282506151045157E-3</v>
      </c>
      <c r="P231" s="5">
        <f>C231/Formato_Análises_Total!$S$31</f>
        <v>2.250023474809543E-2</v>
      </c>
      <c r="Q231" s="5">
        <f>D231/Formato_Análises_Total!$S$31</f>
        <v>2.5588131976002964E-3</v>
      </c>
      <c r="R231" s="5">
        <f>E231/Formato_Análises_Total!$S$31</f>
        <v>0</v>
      </c>
      <c r="S231" s="5">
        <f>F231/Formato_Análises_Total!$S$31</f>
        <v>5.5110180042168132E-4</v>
      </c>
      <c r="T231" s="5">
        <f>G231/Formato_Análises_Total!$S$31</f>
        <v>4.578257151838034E-3</v>
      </c>
      <c r="U231" s="5">
        <f>H231/Formato_Análises_Total!$S$31</f>
        <v>0</v>
      </c>
      <c r="V231" s="5">
        <f>I231/Formato_Análises_Total!$S$31</f>
        <v>1.5312976438701487E-2</v>
      </c>
      <c r="W231" s="5">
        <f>J231/Formato_Análises_Total!$S$31</f>
        <v>1.489048940818828E-2</v>
      </c>
      <c r="X231" s="5">
        <f>K231/Formato_Análises_Total!$S$31</f>
        <v>0</v>
      </c>
    </row>
    <row r="232" spans="1:24" x14ac:dyDescent="0.25">
      <c r="A232" s="69" t="s">
        <v>36</v>
      </c>
      <c r="B232" s="70">
        <f>'SCC X Ano = FNC'!B232+'SCC X Ano = Mecenato'!B232</f>
        <v>0</v>
      </c>
      <c r="C232" s="70">
        <f>'SCC X Ano = FNC'!C232+'SCC X Ano = Mecenato'!C232</f>
        <v>599988.9602277095</v>
      </c>
      <c r="D232" s="70">
        <f>'SCC X Ano = FNC'!D232+'SCC X Ano = Mecenato'!D232</f>
        <v>0</v>
      </c>
      <c r="E232" s="70">
        <f>'SCC X Ano = FNC'!E232+'SCC X Ano = Mecenato'!E232</f>
        <v>0</v>
      </c>
      <c r="F232" s="70">
        <f>'SCC X Ano = FNC'!F232+'SCC X Ano = Mecenato'!F232</f>
        <v>0</v>
      </c>
      <c r="G232" s="70">
        <f>'SCC X Ano = FNC'!G232+'SCC X Ano = Mecenato'!G232</f>
        <v>12112.712986090541</v>
      </c>
      <c r="H232" s="70">
        <f>'SCC X Ano = FNC'!H232+'SCC X Ano = Mecenato'!H232</f>
        <v>0</v>
      </c>
      <c r="I232" s="70">
        <f>'SCC X Ano = FNC'!I232+'SCC X Ano = Mecenato'!I232</f>
        <v>708722.56833508506</v>
      </c>
      <c r="J232" s="70">
        <f>'SCC X Ano = FNC'!J232+'SCC X Ano = Mecenato'!J232</f>
        <v>0</v>
      </c>
      <c r="K232" s="70">
        <f>'SCC X Ano = FNC'!K232+'SCC X Ano = Mecenato'!K232</f>
        <v>0</v>
      </c>
      <c r="L232" s="70">
        <f>'SCC X Ano = FNC'!L232+'SCC X Ano = Mecenato'!L232</f>
        <v>1320824.2415488851</v>
      </c>
      <c r="N232" s="69" t="s">
        <v>36</v>
      </c>
      <c r="O232" s="5">
        <f>B232/Formato_Análises_Total!$S$31</f>
        <v>0</v>
      </c>
      <c r="P232" s="5">
        <f>C232/Formato_Análises_Total!$S$31</f>
        <v>3.4153151613884505E-4</v>
      </c>
      <c r="Q232" s="5">
        <f>D232/Formato_Análises_Total!$S$31</f>
        <v>0</v>
      </c>
      <c r="R232" s="5">
        <f>E232/Formato_Análises_Total!$S$31</f>
        <v>0</v>
      </c>
      <c r="S232" s="5">
        <f>F232/Formato_Análises_Total!$S$31</f>
        <v>0</v>
      </c>
      <c r="T232" s="5">
        <f>G232/Formato_Análises_Total!$S$31</f>
        <v>6.8949155816536057E-6</v>
      </c>
      <c r="U232" s="5">
        <f>H232/Formato_Análises_Total!$S$31</f>
        <v>0</v>
      </c>
      <c r="V232" s="5">
        <f>I232/Formato_Análises_Total!$S$31</f>
        <v>4.034259116924983E-4</v>
      </c>
      <c r="W232" s="5">
        <f>J232/Formato_Análises_Total!$S$31</f>
        <v>0</v>
      </c>
      <c r="X232" s="5">
        <f>K232/Formato_Análises_Total!$S$31</f>
        <v>0</v>
      </c>
    </row>
    <row r="233" spans="1:24" x14ac:dyDescent="0.25">
      <c r="A233" s="69" t="s">
        <v>37</v>
      </c>
      <c r="B233" s="70">
        <f>'SCC X Ano = FNC'!B233+'SCC X Ano = Mecenato'!B233</f>
        <v>0</v>
      </c>
      <c r="C233" s="70">
        <f>'SCC X Ano = FNC'!C233+'SCC X Ano = Mecenato'!C233</f>
        <v>1645284.005123775</v>
      </c>
      <c r="D233" s="70">
        <f>'SCC X Ano = FNC'!D233+'SCC X Ano = Mecenato'!D233</f>
        <v>122111.60993764727</v>
      </c>
      <c r="E233" s="70">
        <f>'SCC X Ano = FNC'!E233+'SCC X Ano = Mecenato'!E233</f>
        <v>0</v>
      </c>
      <c r="F233" s="70">
        <f>'SCC X Ano = FNC'!F233+'SCC X Ano = Mecenato'!F233</f>
        <v>0</v>
      </c>
      <c r="G233" s="70">
        <f>'SCC X Ano = FNC'!G233+'SCC X Ano = Mecenato'!G233</f>
        <v>257717.29757639457</v>
      </c>
      <c r="H233" s="70">
        <f>'SCC X Ano = FNC'!H233+'SCC X Ano = Mecenato'!H233</f>
        <v>0</v>
      </c>
      <c r="I233" s="70">
        <f>'SCC X Ano = FNC'!I233+'SCC X Ano = Mecenato'!I233</f>
        <v>1546667.4503369771</v>
      </c>
      <c r="J233" s="70">
        <f>'SCC X Ano = FNC'!J233+'SCC X Ano = Mecenato'!J233</f>
        <v>1126326.2341110082</v>
      </c>
      <c r="K233" s="70">
        <f>'SCC X Ano = FNC'!K233+'SCC X Ano = Mecenato'!K233</f>
        <v>0</v>
      </c>
      <c r="L233" s="70">
        <f>'SCC X Ano = FNC'!L233+'SCC X Ano = Mecenato'!L233</f>
        <v>4698106.5970858019</v>
      </c>
      <c r="N233" s="69" t="s">
        <v>37</v>
      </c>
      <c r="O233" s="5">
        <f>B233/Formato_Análises_Total!$S$31</f>
        <v>0</v>
      </c>
      <c r="P233" s="5">
        <f>C233/Formato_Análises_Total!$S$31</f>
        <v>9.3654446664427648E-4</v>
      </c>
      <c r="Q233" s="5">
        <f>D233/Formato_Análises_Total!$S$31</f>
        <v>6.9509551082959839E-5</v>
      </c>
      <c r="R233" s="5">
        <f>E233/Formato_Análises_Total!$S$31</f>
        <v>0</v>
      </c>
      <c r="S233" s="5">
        <f>F233/Formato_Análises_Total!$S$31</f>
        <v>0</v>
      </c>
      <c r="T233" s="5">
        <f>G233/Formato_Análises_Total!$S$31</f>
        <v>1.4670033152454484E-4</v>
      </c>
      <c r="U233" s="5">
        <f>H233/Formato_Análises_Total!$S$31</f>
        <v>0</v>
      </c>
      <c r="V233" s="5">
        <f>I233/Formato_Análises_Total!$S$31</f>
        <v>8.804089979850832E-4</v>
      </c>
      <c r="W233" s="5">
        <f>J233/Formato_Análises_Total!$S$31</f>
        <v>6.4113830737301417E-4</v>
      </c>
      <c r="X233" s="5">
        <f>K233/Formato_Análises_Total!$S$31</f>
        <v>0</v>
      </c>
    </row>
    <row r="234" spans="1:24" x14ac:dyDescent="0.25">
      <c r="A234" s="69" t="s">
        <v>38</v>
      </c>
      <c r="B234" s="70">
        <f>'SCC X Ano = FNC'!B234+'SCC X Ano = Mecenato'!B234</f>
        <v>0</v>
      </c>
      <c r="C234" s="70">
        <f>'SCC X Ano = FNC'!C234+'SCC X Ano = Mecenato'!C234</f>
        <v>759930.99536351464</v>
      </c>
      <c r="D234" s="70">
        <f>'SCC X Ano = FNC'!D234+'SCC X Ano = Mecenato'!D234</f>
        <v>779594.82516859344</v>
      </c>
      <c r="E234" s="70">
        <f>'SCC X Ano = FNC'!E234+'SCC X Ano = Mecenato'!E234</f>
        <v>0</v>
      </c>
      <c r="F234" s="70">
        <f>'SCC X Ano = FNC'!F234+'SCC X Ano = Mecenato'!F234</f>
        <v>0</v>
      </c>
      <c r="G234" s="70">
        <f>'SCC X Ano = FNC'!G234+'SCC X Ano = Mecenato'!G234</f>
        <v>453324.72643687803</v>
      </c>
      <c r="H234" s="70">
        <f>'SCC X Ano = FNC'!H234+'SCC X Ano = Mecenato'!H234</f>
        <v>0</v>
      </c>
      <c r="I234" s="70">
        <f>'SCC X Ano = FNC'!I234+'SCC X Ano = Mecenato'!I234</f>
        <v>5463236.5621509226</v>
      </c>
      <c r="J234" s="70">
        <f>'SCC X Ano = FNC'!J234+'SCC X Ano = Mecenato'!J234</f>
        <v>1382601.7580378416</v>
      </c>
      <c r="K234" s="70">
        <f>'SCC X Ano = FNC'!K234+'SCC X Ano = Mecenato'!K234</f>
        <v>0</v>
      </c>
      <c r="L234" s="70">
        <f>'SCC X Ano = FNC'!L234+'SCC X Ano = Mecenato'!L234</f>
        <v>8838688.8671577498</v>
      </c>
      <c r="N234" s="69" t="s">
        <v>38</v>
      </c>
      <c r="O234" s="5">
        <f>B234/Formato_Análises_Total!$S$31</f>
        <v>0</v>
      </c>
      <c r="P234" s="5">
        <f>C234/Formato_Análises_Total!$S$31</f>
        <v>4.3257526756642538E-4</v>
      </c>
      <c r="Q234" s="5">
        <f>D234/Formato_Análises_Total!$S$31</f>
        <v>4.437685028617481E-4</v>
      </c>
      <c r="R234" s="5">
        <f>E234/Formato_Análises_Total!$S$31</f>
        <v>0</v>
      </c>
      <c r="S234" s="5">
        <f>F234/Formato_Análises_Total!$S$31</f>
        <v>0</v>
      </c>
      <c r="T234" s="5">
        <f>G234/Formato_Análises_Total!$S$31</f>
        <v>2.5804588315167439E-4</v>
      </c>
      <c r="U234" s="5">
        <f>H234/Formato_Análises_Total!$S$31</f>
        <v>0</v>
      </c>
      <c r="V234" s="5">
        <f>I234/Formato_Análises_Total!$S$31</f>
        <v>3.1098363299691995E-3</v>
      </c>
      <c r="W234" s="5">
        <f>J234/Formato_Análises_Total!$S$31</f>
        <v>7.8701793856287823E-4</v>
      </c>
      <c r="X234" s="5">
        <f>K234/Formato_Análises_Total!$S$31</f>
        <v>0</v>
      </c>
    </row>
    <row r="235" spans="1:24" x14ac:dyDescent="0.25">
      <c r="A235" s="69" t="s">
        <v>39</v>
      </c>
      <c r="B235" s="70">
        <f>'SCC X Ano = FNC'!B235+'SCC X Ano = Mecenato'!B235</f>
        <v>87682.035084172356</v>
      </c>
      <c r="C235" s="70">
        <f>'SCC X Ano = FNC'!C235+'SCC X Ano = Mecenato'!C235</f>
        <v>8041816.1073815785</v>
      </c>
      <c r="D235" s="70">
        <f>'SCC X Ano = FNC'!D235+'SCC X Ano = Mecenato'!D235</f>
        <v>1705810.1752743497</v>
      </c>
      <c r="E235" s="70">
        <f>'SCC X Ano = FNC'!E235+'SCC X Ano = Mecenato'!E235</f>
        <v>0</v>
      </c>
      <c r="F235" s="70">
        <f>'SCC X Ano = FNC'!F235+'SCC X Ano = Mecenato'!F235</f>
        <v>395776.45388806914</v>
      </c>
      <c r="G235" s="70">
        <f>'SCC X Ano = FNC'!G235+'SCC X Ano = Mecenato'!G235</f>
        <v>2766609.9180261521</v>
      </c>
      <c r="H235" s="70">
        <f>'SCC X Ano = FNC'!H235+'SCC X Ano = Mecenato'!H235</f>
        <v>0</v>
      </c>
      <c r="I235" s="70">
        <f>'SCC X Ano = FNC'!I235+'SCC X Ano = Mecenato'!I235</f>
        <v>9943148.8838679139</v>
      </c>
      <c r="J235" s="70">
        <f>'SCC X Ano = FNC'!J235+'SCC X Ano = Mecenato'!J235</f>
        <v>848391.16917012422</v>
      </c>
      <c r="K235" s="70">
        <f>'SCC X Ano = FNC'!K235+'SCC X Ano = Mecenato'!K235</f>
        <v>0</v>
      </c>
      <c r="L235" s="70">
        <f>'SCC X Ano = FNC'!L235+'SCC X Ano = Mecenato'!L235</f>
        <v>23789234.742692359</v>
      </c>
      <c r="N235" s="69" t="s">
        <v>39</v>
      </c>
      <c r="O235" s="5">
        <f>B235/Formato_Análises_Total!$S$31</f>
        <v>4.9911215648153811E-5</v>
      </c>
      <c r="P235" s="5">
        <f>C235/Formato_Análises_Total!$S$31</f>
        <v>4.5776403062840415E-3</v>
      </c>
      <c r="Q235" s="5">
        <f>D235/Formato_Análises_Total!$S$31</f>
        <v>9.7099775833444052E-4</v>
      </c>
      <c r="R235" s="5">
        <f>E235/Formato_Análises_Total!$S$31</f>
        <v>0</v>
      </c>
      <c r="S235" s="5">
        <f>F235/Formato_Análises_Total!$S$31</f>
        <v>2.2528769912224351E-4</v>
      </c>
      <c r="T235" s="5">
        <f>G235/Formato_Análises_Total!$S$31</f>
        <v>1.5748364428399355E-3</v>
      </c>
      <c r="U235" s="5">
        <f>H235/Formato_Análises_Total!$S$31</f>
        <v>0</v>
      </c>
      <c r="V235" s="5">
        <f>I235/Formato_Análises_Total!$S$31</f>
        <v>5.6599353298314899E-3</v>
      </c>
      <c r="W235" s="5">
        <f>J235/Formato_Análises_Total!$S$31</f>
        <v>4.8292942286056779E-4</v>
      </c>
      <c r="X235" s="5">
        <f>K235/Formato_Análises_Total!$S$31</f>
        <v>0</v>
      </c>
    </row>
    <row r="236" spans="1:24" x14ac:dyDescent="0.25">
      <c r="A236" s="69" t="s">
        <v>40</v>
      </c>
      <c r="B236" s="70">
        <f>'SCC X Ano = FNC'!B236+'SCC X Ano = Mecenato'!B236</f>
        <v>54074061.171349704</v>
      </c>
      <c r="C236" s="70">
        <f>'SCC X Ano = FNC'!C236+'SCC X Ano = Mecenato'!C236</f>
        <v>663748863.53158271</v>
      </c>
      <c r="D236" s="70">
        <f>'SCC X Ano = FNC'!D236+'SCC X Ano = Mecenato'!D236</f>
        <v>122801561.43466783</v>
      </c>
      <c r="E236" s="70">
        <f>'SCC X Ano = FNC'!E236+'SCC X Ano = Mecenato'!E236</f>
        <v>0</v>
      </c>
      <c r="F236" s="70">
        <f>'SCC X Ano = FNC'!F236+'SCC X Ano = Mecenato'!F236</f>
        <v>13898719.423850879</v>
      </c>
      <c r="G236" s="70">
        <f>'SCC X Ano = FNC'!G236+'SCC X Ano = Mecenato'!G236</f>
        <v>146245775.48295331</v>
      </c>
      <c r="H236" s="70">
        <f>'SCC X Ano = FNC'!H236+'SCC X Ano = Mecenato'!H236</f>
        <v>0</v>
      </c>
      <c r="I236" s="70">
        <f>'SCC X Ano = FNC'!I236+'SCC X Ano = Mecenato'!I236</f>
        <v>374100899.3133595</v>
      </c>
      <c r="J236" s="70">
        <f>'SCC X Ano = FNC'!J236+'SCC X Ano = Mecenato'!J236</f>
        <v>381890277.56509113</v>
      </c>
      <c r="K236" s="70">
        <f>'SCC X Ano = FNC'!K236+'SCC X Ano = Mecenato'!K236</f>
        <v>0</v>
      </c>
      <c r="L236" s="70">
        <f>'SCC X Ano = FNC'!L236+'SCC X Ano = Mecenato'!L236</f>
        <v>1756760157.9228551</v>
      </c>
      <c r="N236" s="69" t="s">
        <v>40</v>
      </c>
      <c r="O236" s="5">
        <f>B236/Formato_Análises_Total!$S$31</f>
        <v>3.0780559843345601E-2</v>
      </c>
      <c r="P236" s="5">
        <f>C236/Formato_Análises_Total!$S$31</f>
        <v>0.3778255446755926</v>
      </c>
      <c r="Q236" s="5">
        <f>D236/Formato_Análises_Total!$S$31</f>
        <v>6.9902291943975459E-2</v>
      </c>
      <c r="R236" s="5">
        <f>E236/Formato_Análises_Total!$S$31</f>
        <v>0</v>
      </c>
      <c r="S236" s="5">
        <f>F236/Formato_Análises_Total!$S$31</f>
        <v>7.9115634317915903E-3</v>
      </c>
      <c r="T236" s="5">
        <f>G236/Formato_Análises_Total!$S$31</f>
        <v>8.3247434103850756E-2</v>
      </c>
      <c r="U236" s="5">
        <f>H236/Formato_Análises_Total!$S$31</f>
        <v>0</v>
      </c>
      <c r="V236" s="5">
        <f>I236/Formato_Análises_Total!$S$31</f>
        <v>0.21294933040585698</v>
      </c>
      <c r="W236" s="5">
        <f>J236/Formato_Análises_Total!$S$31</f>
        <v>0.21738327559558712</v>
      </c>
      <c r="X236" s="5">
        <f>K236/Formato_Análises_Total!$S$31</f>
        <v>0</v>
      </c>
    </row>
    <row r="237" spans="1:24" x14ac:dyDescent="0.25">
      <c r="B237" s="73"/>
      <c r="C237" s="73"/>
      <c r="D237" s="73"/>
      <c r="E237" s="73"/>
      <c r="F237" s="73"/>
      <c r="G237" s="73"/>
      <c r="H237" s="73"/>
      <c r="I237" s="73"/>
      <c r="J237" s="73"/>
      <c r="K237" s="73"/>
      <c r="L237" s="73"/>
    </row>
    <row r="238" spans="1:24" x14ac:dyDescent="0.25">
      <c r="B238" s="73"/>
      <c r="C238" s="73"/>
      <c r="D238" s="73"/>
      <c r="E238" s="73"/>
      <c r="F238" s="73"/>
      <c r="G238" s="73"/>
      <c r="H238" s="73"/>
      <c r="I238" s="73"/>
      <c r="J238" s="73"/>
      <c r="K238" s="73"/>
      <c r="L238" s="73"/>
    </row>
    <row r="239" spans="1:24" x14ac:dyDescent="0.25">
      <c r="B239" s="73"/>
      <c r="C239" s="73"/>
      <c r="D239" s="73"/>
      <c r="E239" s="73"/>
      <c r="F239" s="73"/>
      <c r="G239" s="73"/>
      <c r="H239" s="73"/>
      <c r="I239" s="73"/>
      <c r="J239" s="73"/>
      <c r="K239" s="73"/>
      <c r="L239" s="73"/>
    </row>
    <row r="240" spans="1:24" x14ac:dyDescent="0.25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</row>
    <row r="241" spans="1:24" x14ac:dyDescent="0.25">
      <c r="A241" s="69"/>
      <c r="B241" s="18">
        <v>2014</v>
      </c>
      <c r="C241" s="18">
        <v>2014</v>
      </c>
      <c r="D241" s="18">
        <v>2014</v>
      </c>
      <c r="E241" s="18">
        <v>2014</v>
      </c>
      <c r="F241" s="18">
        <v>2014</v>
      </c>
      <c r="G241" s="18">
        <v>2014</v>
      </c>
      <c r="H241" s="18">
        <v>2014</v>
      </c>
      <c r="I241" s="18">
        <v>2014</v>
      </c>
      <c r="J241" s="18">
        <v>2014</v>
      </c>
      <c r="K241" s="18">
        <v>2014</v>
      </c>
      <c r="O241" s="18">
        <v>2014</v>
      </c>
      <c r="P241" s="18">
        <v>2014</v>
      </c>
      <c r="Q241" s="18">
        <v>2014</v>
      </c>
      <c r="R241" s="18">
        <v>2014</v>
      </c>
      <c r="S241" s="18">
        <v>2014</v>
      </c>
      <c r="T241" s="18">
        <v>2014</v>
      </c>
      <c r="U241" s="18">
        <v>2014</v>
      </c>
      <c r="V241" s="18">
        <v>2014</v>
      </c>
      <c r="W241" s="18">
        <v>2014</v>
      </c>
      <c r="X241" s="18">
        <v>2014</v>
      </c>
    </row>
    <row r="242" spans="1:24" x14ac:dyDescent="0.25">
      <c r="A242" s="69"/>
      <c r="B242" s="69" t="s">
        <v>2</v>
      </c>
      <c r="C242" s="69" t="s">
        <v>3</v>
      </c>
      <c r="D242" s="69" t="s">
        <v>4</v>
      </c>
      <c r="E242" s="69" t="s">
        <v>5</v>
      </c>
      <c r="F242" s="69" t="s">
        <v>6</v>
      </c>
      <c r="G242" s="69" t="s">
        <v>7</v>
      </c>
      <c r="H242" s="69" t="s">
        <v>8</v>
      </c>
      <c r="I242" s="69" t="s">
        <v>9</v>
      </c>
      <c r="J242" s="69" t="s">
        <v>10</v>
      </c>
      <c r="K242" s="69" t="s">
        <v>11</v>
      </c>
      <c r="L242" s="69" t="s">
        <v>12</v>
      </c>
      <c r="O242" s="69" t="s">
        <v>2</v>
      </c>
      <c r="P242" s="69" t="s">
        <v>3</v>
      </c>
      <c r="Q242" s="69" t="s">
        <v>4</v>
      </c>
      <c r="R242" s="69" t="s">
        <v>5</v>
      </c>
      <c r="S242" s="69" t="s">
        <v>6</v>
      </c>
      <c r="T242" s="69" t="s">
        <v>7</v>
      </c>
      <c r="U242" s="69" t="s">
        <v>8</v>
      </c>
      <c r="V242" s="69" t="s">
        <v>9</v>
      </c>
      <c r="W242" s="69" t="s">
        <v>10</v>
      </c>
      <c r="X242" s="69" t="s">
        <v>11</v>
      </c>
    </row>
    <row r="243" spans="1:24" x14ac:dyDescent="0.25">
      <c r="A243" s="69" t="s">
        <v>13</v>
      </c>
      <c r="B243" s="70">
        <f>'SCC X Ano = FNC'!B243+'SCC X Ano = Mecenato'!B243</f>
        <v>0</v>
      </c>
      <c r="C243" s="70">
        <f>'SCC X Ano = FNC'!C243+'SCC X Ano = Mecenato'!C243</f>
        <v>0</v>
      </c>
      <c r="D243" s="70">
        <f>'SCC X Ano = FNC'!D243+'SCC X Ano = Mecenato'!D243</f>
        <v>1502072.7088865133</v>
      </c>
      <c r="E243" s="70">
        <f>'SCC X Ano = FNC'!E243+'SCC X Ano = Mecenato'!E243</f>
        <v>0</v>
      </c>
      <c r="F243" s="70">
        <f>'SCC X Ano = FNC'!F243+'SCC X Ano = Mecenato'!F243</f>
        <v>0</v>
      </c>
      <c r="G243" s="70">
        <f>'SCC X Ano = FNC'!G243+'SCC X Ano = Mecenato'!G243</f>
        <v>0</v>
      </c>
      <c r="H243" s="70">
        <f>'SCC X Ano = FNC'!H243+'SCC X Ano = Mecenato'!H243</f>
        <v>0</v>
      </c>
      <c r="I243" s="70">
        <f>'SCC X Ano = FNC'!I243+'SCC X Ano = Mecenato'!I243</f>
        <v>0</v>
      </c>
      <c r="J243" s="70">
        <f>'SCC X Ano = FNC'!J243+'SCC X Ano = Mecenato'!J243</f>
        <v>0</v>
      </c>
      <c r="K243" s="70">
        <f>'SCC X Ano = FNC'!K243+'SCC X Ano = Mecenato'!K243</f>
        <v>0</v>
      </c>
      <c r="L243" s="70">
        <f>'SCC X Ano = FNC'!L243+'SCC X Ano = Mecenato'!L243</f>
        <v>1502072.7088865133</v>
      </c>
      <c r="N243" s="69" t="s">
        <v>13</v>
      </c>
      <c r="O243" s="5">
        <f>B243/Formato_Análises_Total!$T$31</f>
        <v>0</v>
      </c>
      <c r="P243" s="5">
        <f>C243/Formato_Análises_Total!$T$31</f>
        <v>0</v>
      </c>
      <c r="Q243" s="5">
        <f>D243/Formato_Análises_Total!$T$31</f>
        <v>9.171825201496317E-4</v>
      </c>
      <c r="R243" s="5">
        <f>E243/Formato_Análises_Total!$T$31</f>
        <v>0</v>
      </c>
      <c r="S243" s="5">
        <f>F243/Formato_Análises_Total!$T$31</f>
        <v>0</v>
      </c>
      <c r="T243" s="5">
        <f>G243/Formato_Análises_Total!$T$31</f>
        <v>0</v>
      </c>
      <c r="U243" s="5">
        <f>H243/Formato_Análises_Total!$T$31</f>
        <v>0</v>
      </c>
      <c r="V243" s="5">
        <f>I243/Formato_Análises_Total!$T$31</f>
        <v>0</v>
      </c>
      <c r="W243" s="5">
        <f>J243/Formato_Análises_Total!$T$31</f>
        <v>0</v>
      </c>
      <c r="X243" s="5">
        <f>K243/Formato_Análises_Total!$T$31</f>
        <v>0</v>
      </c>
    </row>
    <row r="244" spans="1:24" x14ac:dyDescent="0.25">
      <c r="A244" s="69" t="s">
        <v>14</v>
      </c>
      <c r="B244" s="70">
        <f>'SCC X Ano = FNC'!B244+'SCC X Ano = Mecenato'!B244</f>
        <v>0</v>
      </c>
      <c r="C244" s="70">
        <f>'SCC X Ano = FNC'!C244+'SCC X Ano = Mecenato'!C244</f>
        <v>0</v>
      </c>
      <c r="D244" s="70">
        <f>'SCC X Ano = FNC'!D244+'SCC X Ano = Mecenato'!D244</f>
        <v>356637.35099806398</v>
      </c>
      <c r="E244" s="70">
        <f>'SCC X Ano = FNC'!E244+'SCC X Ano = Mecenato'!E244</f>
        <v>0</v>
      </c>
      <c r="F244" s="70">
        <f>'SCC X Ano = FNC'!F244+'SCC X Ano = Mecenato'!F244</f>
        <v>0</v>
      </c>
      <c r="G244" s="70">
        <f>'SCC X Ano = FNC'!G244+'SCC X Ano = Mecenato'!G244</f>
        <v>0</v>
      </c>
      <c r="H244" s="70">
        <f>'SCC X Ano = FNC'!H244+'SCC X Ano = Mecenato'!H244</f>
        <v>0</v>
      </c>
      <c r="I244" s="70">
        <f>'SCC X Ano = FNC'!I244+'SCC X Ano = Mecenato'!I244</f>
        <v>0</v>
      </c>
      <c r="J244" s="70">
        <f>'SCC X Ano = FNC'!J244+'SCC X Ano = Mecenato'!J244</f>
        <v>0</v>
      </c>
      <c r="K244" s="70">
        <f>'SCC X Ano = FNC'!K244+'SCC X Ano = Mecenato'!K244</f>
        <v>0</v>
      </c>
      <c r="L244" s="70">
        <f>'SCC X Ano = FNC'!L244+'SCC X Ano = Mecenato'!L244</f>
        <v>356637.35099806398</v>
      </c>
      <c r="N244" s="69" t="s">
        <v>14</v>
      </c>
      <c r="O244" s="5">
        <f>B244/Formato_Análises_Total!$T$31</f>
        <v>0</v>
      </c>
      <c r="P244" s="5">
        <f>C244/Formato_Análises_Total!$T$31</f>
        <v>0</v>
      </c>
      <c r="Q244" s="5">
        <f>D244/Formato_Análises_Total!$T$31</f>
        <v>2.1776678481188403E-4</v>
      </c>
      <c r="R244" s="5">
        <f>E244/Formato_Análises_Total!$T$31</f>
        <v>0</v>
      </c>
      <c r="S244" s="5">
        <f>F244/Formato_Análises_Total!$T$31</f>
        <v>0</v>
      </c>
      <c r="T244" s="5">
        <f>G244/Formato_Análises_Total!$T$31</f>
        <v>0</v>
      </c>
      <c r="U244" s="5">
        <f>H244/Formato_Análises_Total!$T$31</f>
        <v>0</v>
      </c>
      <c r="V244" s="5">
        <f>I244/Formato_Análises_Total!$T$31</f>
        <v>0</v>
      </c>
      <c r="W244" s="5">
        <f>J244/Formato_Análises_Total!$T$31</f>
        <v>0</v>
      </c>
      <c r="X244" s="5">
        <f>K244/Formato_Análises_Total!$T$31</f>
        <v>0</v>
      </c>
    </row>
    <row r="245" spans="1:24" x14ac:dyDescent="0.25">
      <c r="A245" s="69" t="s">
        <v>15</v>
      </c>
      <c r="B245" s="70">
        <f>'SCC X Ano = FNC'!B245+'SCC X Ano = Mecenato'!B245</f>
        <v>0</v>
      </c>
      <c r="C245" s="70">
        <f>'SCC X Ano = FNC'!C245+'SCC X Ano = Mecenato'!C245</f>
        <v>609402.91043533524</v>
      </c>
      <c r="D245" s="70">
        <f>'SCC X Ano = FNC'!D245+'SCC X Ano = Mecenato'!D245</f>
        <v>0</v>
      </c>
      <c r="E245" s="70">
        <f>'SCC X Ano = FNC'!E245+'SCC X Ano = Mecenato'!E245</f>
        <v>0</v>
      </c>
      <c r="F245" s="70">
        <f>'SCC X Ano = FNC'!F245+'SCC X Ano = Mecenato'!F245</f>
        <v>0</v>
      </c>
      <c r="G245" s="70">
        <f>'SCC X Ano = FNC'!G245+'SCC X Ano = Mecenato'!G245</f>
        <v>221127.23000300507</v>
      </c>
      <c r="H245" s="70">
        <f>'SCC X Ano = FNC'!H245+'SCC X Ano = Mecenato'!H245</f>
        <v>0</v>
      </c>
      <c r="I245" s="70">
        <f>'SCC X Ano = FNC'!I245+'SCC X Ano = Mecenato'!I245</f>
        <v>1426228.2487819779</v>
      </c>
      <c r="J245" s="70">
        <f>'SCC X Ano = FNC'!J245+'SCC X Ano = Mecenato'!J245</f>
        <v>538829.37994467793</v>
      </c>
      <c r="K245" s="70">
        <f>'SCC X Ano = FNC'!K245+'SCC X Ano = Mecenato'!K245</f>
        <v>0</v>
      </c>
      <c r="L245" s="70">
        <f>'SCC X Ano = FNC'!L245+'SCC X Ano = Mecenato'!L245</f>
        <v>2795587.7691649962</v>
      </c>
      <c r="N245" s="69" t="s">
        <v>15</v>
      </c>
      <c r="O245" s="5">
        <f>B245/Formato_Análises_Total!$T$31</f>
        <v>0</v>
      </c>
      <c r="P245" s="5">
        <f>C245/Formato_Análises_Total!$T$31</f>
        <v>3.7210828335596262E-4</v>
      </c>
      <c r="Q245" s="5">
        <f>D245/Formato_Análises_Total!$T$31</f>
        <v>0</v>
      </c>
      <c r="R245" s="5">
        <f>E245/Formato_Análises_Total!$T$31</f>
        <v>0</v>
      </c>
      <c r="S245" s="5">
        <f>F245/Formato_Análises_Total!$T$31</f>
        <v>0</v>
      </c>
      <c r="T245" s="5">
        <f>G245/Formato_Análises_Total!$T$31</f>
        <v>1.3502277811718548E-4</v>
      </c>
      <c r="U245" s="5">
        <f>H245/Formato_Análises_Total!$T$31</f>
        <v>0</v>
      </c>
      <c r="V245" s="5">
        <f>I245/Formato_Análises_Total!$T$31</f>
        <v>8.7087103825763117E-4</v>
      </c>
      <c r="W245" s="5">
        <f>J245/Formato_Análises_Total!$T$31</f>
        <v>3.2901529047463837E-4</v>
      </c>
      <c r="X245" s="5">
        <f>K245/Formato_Análises_Total!$T$31</f>
        <v>0</v>
      </c>
    </row>
    <row r="246" spans="1:24" x14ac:dyDescent="0.25">
      <c r="A246" s="69" t="s">
        <v>16</v>
      </c>
      <c r="B246" s="70">
        <f>'SCC X Ano = FNC'!B246+'SCC X Ano = Mecenato'!B246</f>
        <v>0</v>
      </c>
      <c r="C246" s="70">
        <f>'SCC X Ano = FNC'!C246+'SCC X Ano = Mecenato'!C246</f>
        <v>0</v>
      </c>
      <c r="D246" s="70">
        <f>'SCC X Ano = FNC'!D246+'SCC X Ano = Mecenato'!D246</f>
        <v>0</v>
      </c>
      <c r="E246" s="70">
        <f>'SCC X Ano = FNC'!E246+'SCC X Ano = Mecenato'!E246</f>
        <v>0</v>
      </c>
      <c r="F246" s="70">
        <f>'SCC X Ano = FNC'!F246+'SCC X Ano = Mecenato'!F246</f>
        <v>0</v>
      </c>
      <c r="G246" s="70">
        <f>'SCC X Ano = FNC'!G246+'SCC X Ano = Mecenato'!G246</f>
        <v>0</v>
      </c>
      <c r="H246" s="70">
        <f>'SCC X Ano = FNC'!H246+'SCC X Ano = Mecenato'!H246</f>
        <v>0</v>
      </c>
      <c r="I246" s="70">
        <f>'SCC X Ano = FNC'!I246+'SCC X Ano = Mecenato'!I246</f>
        <v>0</v>
      </c>
      <c r="J246" s="70">
        <f>'SCC X Ano = FNC'!J246+'SCC X Ano = Mecenato'!J246</f>
        <v>0</v>
      </c>
      <c r="K246" s="70">
        <f>'SCC X Ano = FNC'!K246+'SCC X Ano = Mecenato'!K246</f>
        <v>0</v>
      </c>
      <c r="L246" s="70">
        <f>'SCC X Ano = FNC'!L246+'SCC X Ano = Mecenato'!L246</f>
        <v>0</v>
      </c>
      <c r="N246" s="69" t="s">
        <v>16</v>
      </c>
      <c r="O246" s="5">
        <f>B246/Formato_Análises_Total!$T$31</f>
        <v>0</v>
      </c>
      <c r="P246" s="5">
        <f>C246/Formato_Análises_Total!$T$31</f>
        <v>0</v>
      </c>
      <c r="Q246" s="5">
        <f>D246/Formato_Análises_Total!$T$31</f>
        <v>0</v>
      </c>
      <c r="R246" s="5">
        <f>E246/Formato_Análises_Total!$T$31</f>
        <v>0</v>
      </c>
      <c r="S246" s="5">
        <f>F246/Formato_Análises_Total!$T$31</f>
        <v>0</v>
      </c>
      <c r="T246" s="5">
        <f>G246/Formato_Análises_Total!$T$31</f>
        <v>0</v>
      </c>
      <c r="U246" s="5">
        <f>H246/Formato_Análises_Total!$T$31</f>
        <v>0</v>
      </c>
      <c r="V246" s="5">
        <f>I246/Formato_Análises_Total!$T$31</f>
        <v>0</v>
      </c>
      <c r="W246" s="5">
        <f>J246/Formato_Análises_Total!$T$31</f>
        <v>0</v>
      </c>
      <c r="X246" s="5">
        <f>K246/Formato_Análises_Total!$T$31</f>
        <v>0</v>
      </c>
    </row>
    <row r="247" spans="1:24" x14ac:dyDescent="0.25">
      <c r="A247" s="69" t="s">
        <v>17</v>
      </c>
      <c r="B247" s="70">
        <f>'SCC X Ano = FNC'!B247+'SCC X Ano = Mecenato'!B247</f>
        <v>605496.24863911571</v>
      </c>
      <c r="C247" s="70">
        <f>'SCC X Ano = FNC'!C247+'SCC X Ano = Mecenato'!C247</f>
        <v>1299911.0140322575</v>
      </c>
      <c r="D247" s="70">
        <f>'SCC X Ano = FNC'!D247+'SCC X Ano = Mecenato'!D247</f>
        <v>60549.624863911566</v>
      </c>
      <c r="E247" s="70">
        <f>'SCC X Ano = FNC'!E247+'SCC X Ano = Mecenato'!E247</f>
        <v>0</v>
      </c>
      <c r="F247" s="70">
        <f>'SCC X Ano = FNC'!F247+'SCC X Ano = Mecenato'!F247</f>
        <v>0</v>
      </c>
      <c r="G247" s="70">
        <f>'SCC X Ano = FNC'!G247+'SCC X Ano = Mecenato'!G247</f>
        <v>0</v>
      </c>
      <c r="H247" s="70">
        <f>'SCC X Ano = FNC'!H247+'SCC X Ano = Mecenato'!H247</f>
        <v>0</v>
      </c>
      <c r="I247" s="70">
        <f>'SCC X Ano = FNC'!I247+'SCC X Ano = Mecenato'!I247</f>
        <v>6217423.8387994664</v>
      </c>
      <c r="J247" s="70">
        <f>'SCC X Ano = FNC'!J247+'SCC X Ano = Mecenato'!J247</f>
        <v>302748.12431955786</v>
      </c>
      <c r="K247" s="70">
        <f>'SCC X Ano = FNC'!K247+'SCC X Ano = Mecenato'!K247</f>
        <v>0</v>
      </c>
      <c r="L247" s="70">
        <f>'SCC X Ano = FNC'!L247+'SCC X Ano = Mecenato'!L247</f>
        <v>8486128.8506543096</v>
      </c>
      <c r="N247" s="69" t="s">
        <v>17</v>
      </c>
      <c r="O247" s="5">
        <f>B247/Formato_Análises_Total!$T$31</f>
        <v>3.6972283164618151E-4</v>
      </c>
      <c r="P247" s="5">
        <f>C247/Formato_Análises_Total!$T$31</f>
        <v>7.9374031148211758E-4</v>
      </c>
      <c r="Q247" s="5">
        <f>D247/Formato_Análises_Total!$T$31</f>
        <v>3.6972283164618148E-5</v>
      </c>
      <c r="R247" s="5">
        <f>E247/Formato_Análises_Total!$T$31</f>
        <v>0</v>
      </c>
      <c r="S247" s="5">
        <f>F247/Formato_Análises_Total!$T$31</f>
        <v>0</v>
      </c>
      <c r="T247" s="5">
        <f>G247/Formato_Análises_Total!$T$31</f>
        <v>0</v>
      </c>
      <c r="U247" s="5">
        <f>H247/Formato_Análises_Total!$T$31</f>
        <v>0</v>
      </c>
      <c r="V247" s="5">
        <f>I247/Formato_Análises_Total!$T$31</f>
        <v>3.7964290487214596E-3</v>
      </c>
      <c r="W247" s="5">
        <f>J247/Formato_Análises_Total!$T$31</f>
        <v>1.8486141582309075E-4</v>
      </c>
      <c r="X247" s="5">
        <f>K247/Formato_Análises_Total!$T$31</f>
        <v>0</v>
      </c>
    </row>
    <row r="248" spans="1:24" x14ac:dyDescent="0.25">
      <c r="A248" s="69" t="s">
        <v>18</v>
      </c>
      <c r="B248" s="70">
        <f>'SCC X Ano = FNC'!B248+'SCC X Ano = Mecenato'!B248</f>
        <v>0</v>
      </c>
      <c r="C248" s="70">
        <f>'SCC X Ano = FNC'!C248+'SCC X Ano = Mecenato'!C248</f>
        <v>484396.99891129253</v>
      </c>
      <c r="D248" s="70">
        <f>'SCC X Ano = FNC'!D248+'SCC X Ano = Mecenato'!D248</f>
        <v>0</v>
      </c>
      <c r="E248" s="70">
        <f>'SCC X Ano = FNC'!E248+'SCC X Ano = Mecenato'!E248</f>
        <v>0</v>
      </c>
      <c r="F248" s="70">
        <f>'SCC X Ano = FNC'!F248+'SCC X Ano = Mecenato'!F248</f>
        <v>0</v>
      </c>
      <c r="G248" s="70">
        <f>'SCC X Ano = FNC'!G248+'SCC X Ano = Mecenato'!G248</f>
        <v>0</v>
      </c>
      <c r="H248" s="70">
        <f>'SCC X Ano = FNC'!H248+'SCC X Ano = Mecenato'!H248</f>
        <v>0</v>
      </c>
      <c r="I248" s="70">
        <f>'SCC X Ano = FNC'!I248+'SCC X Ano = Mecenato'!I248</f>
        <v>0</v>
      </c>
      <c r="J248" s="70">
        <f>'SCC X Ano = FNC'!J248+'SCC X Ano = Mecenato'!J248</f>
        <v>0</v>
      </c>
      <c r="K248" s="70">
        <f>'SCC X Ano = FNC'!K248+'SCC X Ano = Mecenato'!K248</f>
        <v>0</v>
      </c>
      <c r="L248" s="70">
        <f>'SCC X Ano = FNC'!L248+'SCC X Ano = Mecenato'!L248</f>
        <v>484396.99891129253</v>
      </c>
      <c r="N248" s="69" t="s">
        <v>18</v>
      </c>
      <c r="O248" s="5">
        <f>B248/Formato_Análises_Total!$T$31</f>
        <v>0</v>
      </c>
      <c r="P248" s="5">
        <f>C248/Formato_Análises_Total!$T$31</f>
        <v>2.9577826531694518E-4</v>
      </c>
      <c r="Q248" s="5">
        <f>D248/Formato_Análises_Total!$T$31</f>
        <v>0</v>
      </c>
      <c r="R248" s="5">
        <f>E248/Formato_Análises_Total!$T$31</f>
        <v>0</v>
      </c>
      <c r="S248" s="5">
        <f>F248/Formato_Análises_Total!$T$31</f>
        <v>0</v>
      </c>
      <c r="T248" s="5">
        <f>G248/Formato_Análises_Total!$T$31</f>
        <v>0</v>
      </c>
      <c r="U248" s="5">
        <f>H248/Formato_Análises_Total!$T$31</f>
        <v>0</v>
      </c>
      <c r="V248" s="5">
        <f>I248/Formato_Análises_Total!$T$31</f>
        <v>0</v>
      </c>
      <c r="W248" s="5">
        <f>J248/Formato_Análises_Total!$T$31</f>
        <v>0</v>
      </c>
      <c r="X248" s="5">
        <f>K248/Formato_Análises_Total!$T$31</f>
        <v>0</v>
      </c>
    </row>
    <row r="249" spans="1:24" x14ac:dyDescent="0.25">
      <c r="A249" s="69" t="s">
        <v>19</v>
      </c>
      <c r="B249" s="70">
        <f>'SCC X Ano = FNC'!B249+'SCC X Ano = Mecenato'!B249</f>
        <v>0</v>
      </c>
      <c r="C249" s="70">
        <f>'SCC X Ano = FNC'!C249+'SCC X Ano = Mecenato'!C249</f>
        <v>726595.4983669389</v>
      </c>
      <c r="D249" s="70">
        <f>'SCC X Ano = FNC'!D249+'SCC X Ano = Mecenato'!D249</f>
        <v>0</v>
      </c>
      <c r="E249" s="70">
        <f>'SCC X Ano = FNC'!E249+'SCC X Ano = Mecenato'!E249</f>
        <v>0</v>
      </c>
      <c r="F249" s="70">
        <f>'SCC X Ano = FNC'!F249+'SCC X Ano = Mecenato'!F249</f>
        <v>0</v>
      </c>
      <c r="G249" s="70">
        <f>'SCC X Ano = FNC'!G249+'SCC X Ano = Mecenato'!G249</f>
        <v>0</v>
      </c>
      <c r="H249" s="70">
        <f>'SCC X Ano = FNC'!H249+'SCC X Ano = Mecenato'!H249</f>
        <v>0</v>
      </c>
      <c r="I249" s="70">
        <f>'SCC X Ano = FNC'!I249+'SCC X Ano = Mecenato'!I249</f>
        <v>0</v>
      </c>
      <c r="J249" s="70">
        <f>'SCC X Ano = FNC'!J249+'SCC X Ano = Mecenato'!J249</f>
        <v>0</v>
      </c>
      <c r="K249" s="70">
        <f>'SCC X Ano = FNC'!K249+'SCC X Ano = Mecenato'!K249</f>
        <v>0</v>
      </c>
      <c r="L249" s="70">
        <f>'SCC X Ano = FNC'!L249+'SCC X Ano = Mecenato'!L249</f>
        <v>726595.4983669389</v>
      </c>
      <c r="N249" s="69" t="s">
        <v>19</v>
      </c>
      <c r="O249" s="5">
        <f>B249/Formato_Análises_Total!$T$31</f>
        <v>0</v>
      </c>
      <c r="P249" s="5">
        <f>C249/Formato_Análises_Total!$T$31</f>
        <v>4.4366739797541783E-4</v>
      </c>
      <c r="Q249" s="5">
        <f>D249/Formato_Análises_Total!$T$31</f>
        <v>0</v>
      </c>
      <c r="R249" s="5">
        <f>E249/Formato_Análises_Total!$T$31</f>
        <v>0</v>
      </c>
      <c r="S249" s="5">
        <f>F249/Formato_Análises_Total!$T$31</f>
        <v>0</v>
      </c>
      <c r="T249" s="5">
        <f>G249/Formato_Análises_Total!$T$31</f>
        <v>0</v>
      </c>
      <c r="U249" s="5">
        <f>H249/Formato_Análises_Total!$T$31</f>
        <v>0</v>
      </c>
      <c r="V249" s="5">
        <f>I249/Formato_Análises_Total!$T$31</f>
        <v>0</v>
      </c>
      <c r="W249" s="5">
        <f>J249/Formato_Análises_Total!$T$31</f>
        <v>0</v>
      </c>
      <c r="X249" s="5">
        <f>K249/Formato_Análises_Total!$T$31</f>
        <v>0</v>
      </c>
    </row>
    <row r="250" spans="1:24" x14ac:dyDescent="0.25">
      <c r="A250" s="69" t="s">
        <v>20</v>
      </c>
      <c r="B250" s="70">
        <f>'SCC X Ano = FNC'!B250+'SCC X Ano = Mecenato'!B250</f>
        <v>0</v>
      </c>
      <c r="C250" s="70">
        <f>'SCC X Ano = FNC'!C250+'SCC X Ano = Mecenato'!C250</f>
        <v>0</v>
      </c>
      <c r="D250" s="70">
        <f>'SCC X Ano = FNC'!D250+'SCC X Ano = Mecenato'!D250</f>
        <v>386537.30070248729</v>
      </c>
      <c r="E250" s="70">
        <f>'SCC X Ano = FNC'!E250+'SCC X Ano = Mecenato'!E250</f>
        <v>0</v>
      </c>
      <c r="F250" s="70">
        <f>'SCC X Ano = FNC'!F250+'SCC X Ano = Mecenato'!F250</f>
        <v>0</v>
      </c>
      <c r="G250" s="70">
        <f>'SCC X Ano = FNC'!G250+'SCC X Ano = Mecenato'!G250</f>
        <v>161461.62966210657</v>
      </c>
      <c r="H250" s="70">
        <f>'SCC X Ano = FNC'!H250+'SCC X Ano = Mecenato'!H250</f>
        <v>0</v>
      </c>
      <c r="I250" s="70">
        <f>'SCC X Ano = FNC'!I250+'SCC X Ano = Mecenato'!I250</f>
        <v>1734544.2744055213</v>
      </c>
      <c r="J250" s="70">
        <f>'SCC X Ano = FNC'!J250+'SCC X Ano = Mecenato'!J250</f>
        <v>3632977.4918346941</v>
      </c>
      <c r="K250" s="70">
        <f>'SCC X Ano = FNC'!K250+'SCC X Ano = Mecenato'!K250</f>
        <v>0</v>
      </c>
      <c r="L250" s="70">
        <f>'SCC X Ano = FNC'!L250+'SCC X Ano = Mecenato'!L250</f>
        <v>5915520.6966048088</v>
      </c>
      <c r="N250" s="69" t="s">
        <v>20</v>
      </c>
      <c r="O250" s="5">
        <f>B250/Formato_Análises_Total!$T$31</f>
        <v>0</v>
      </c>
      <c r="P250" s="5">
        <f>C250/Formato_Análises_Total!$T$31</f>
        <v>0</v>
      </c>
      <c r="Q250" s="5">
        <f>D250/Formato_Análises_Total!$T$31</f>
        <v>2.3602403098912095E-4</v>
      </c>
      <c r="R250" s="5">
        <f>E250/Formato_Análises_Total!$T$31</f>
        <v>0</v>
      </c>
      <c r="S250" s="5">
        <f>F250/Formato_Análises_Total!$T$31</f>
        <v>0</v>
      </c>
      <c r="T250" s="5">
        <f>G250/Formato_Análises_Total!$T$31</f>
        <v>9.8590290286770739E-5</v>
      </c>
      <c r="U250" s="5">
        <f>H250/Formato_Análises_Total!$T$31</f>
        <v>0</v>
      </c>
      <c r="V250" s="5">
        <f>I250/Formato_Análises_Total!$T$31</f>
        <v>1.0591322773514074E-3</v>
      </c>
      <c r="W250" s="5">
        <f>J250/Formato_Análises_Total!$T$31</f>
        <v>2.2183369898770887E-3</v>
      </c>
      <c r="X250" s="5">
        <f>K250/Formato_Análises_Total!$T$31</f>
        <v>0</v>
      </c>
    </row>
    <row r="251" spans="1:24" x14ac:dyDescent="0.25">
      <c r="A251" s="69" t="s">
        <v>21</v>
      </c>
      <c r="B251" s="70">
        <f>'SCC X Ano = FNC'!B251+'SCC X Ano = Mecenato'!B251</f>
        <v>0</v>
      </c>
      <c r="C251" s="70">
        <f>'SCC X Ano = FNC'!C251+'SCC X Ano = Mecenato'!C251</f>
        <v>727107.26379628852</v>
      </c>
      <c r="D251" s="70">
        <f>'SCC X Ano = FNC'!D251+'SCC X Ano = Mecenato'!D251</f>
        <v>0</v>
      </c>
      <c r="E251" s="70">
        <f>'SCC X Ano = FNC'!E251+'SCC X Ano = Mecenato'!E251</f>
        <v>0</v>
      </c>
      <c r="F251" s="70">
        <f>'SCC X Ano = FNC'!F251+'SCC X Ano = Mecenato'!F251</f>
        <v>37681.242545309447</v>
      </c>
      <c r="G251" s="70">
        <f>'SCC X Ano = FNC'!G251+'SCC X Ano = Mecenato'!G251</f>
        <v>0</v>
      </c>
      <c r="H251" s="70">
        <f>'SCC X Ano = FNC'!H251+'SCC X Ano = Mecenato'!H251</f>
        <v>0</v>
      </c>
      <c r="I251" s="70">
        <f>'SCC X Ano = FNC'!I251+'SCC X Ano = Mecenato'!I251</f>
        <v>1116908.3588178905</v>
      </c>
      <c r="J251" s="70">
        <f>'SCC X Ano = FNC'!J251+'SCC X Ano = Mecenato'!J251</f>
        <v>0</v>
      </c>
      <c r="K251" s="70">
        <f>'SCC X Ano = FNC'!K251+'SCC X Ano = Mecenato'!K251</f>
        <v>0</v>
      </c>
      <c r="L251" s="70">
        <f>'SCC X Ano = FNC'!L251+'SCC X Ano = Mecenato'!L251</f>
        <v>1881696.8651594885</v>
      </c>
      <c r="N251" s="69" t="s">
        <v>21</v>
      </c>
      <c r="O251" s="5">
        <f>B251/Formato_Análises_Total!$T$31</f>
        <v>0</v>
      </c>
      <c r="P251" s="5">
        <f>C251/Formato_Análises_Total!$T$31</f>
        <v>4.4397988771272505E-4</v>
      </c>
      <c r="Q251" s="5">
        <f>D251/Formato_Análises_Total!$T$31</f>
        <v>0</v>
      </c>
      <c r="R251" s="5">
        <f>E251/Formato_Análises_Total!$T$31</f>
        <v>0</v>
      </c>
      <c r="S251" s="5">
        <f>F251/Formato_Análises_Total!$T$31</f>
        <v>2.3008591259005166E-5</v>
      </c>
      <c r="T251" s="5">
        <f>G251/Formato_Análises_Total!$T$31</f>
        <v>0</v>
      </c>
      <c r="U251" s="5">
        <f>H251/Formato_Análises_Total!$T$31</f>
        <v>0</v>
      </c>
      <c r="V251" s="5">
        <f>I251/Formato_Análises_Total!$T$31</f>
        <v>6.81996828286812E-4</v>
      </c>
      <c r="W251" s="5">
        <f>J251/Formato_Análises_Total!$T$31</f>
        <v>0</v>
      </c>
      <c r="X251" s="5">
        <f>K251/Formato_Análises_Total!$T$31</f>
        <v>0</v>
      </c>
    </row>
    <row r="252" spans="1:24" x14ac:dyDescent="0.25">
      <c r="A252" s="69" t="s">
        <v>22</v>
      </c>
      <c r="B252" s="70">
        <f>'SCC X Ano = FNC'!B252+'SCC X Ano = Mecenato'!B252</f>
        <v>423847.37404738099</v>
      </c>
      <c r="C252" s="70">
        <f>'SCC X Ano = FNC'!C252+'SCC X Ano = Mecenato'!C252</f>
        <v>4437434.3462004624</v>
      </c>
      <c r="D252" s="70">
        <f>'SCC X Ano = FNC'!D252+'SCC X Ano = Mecenato'!D252</f>
        <v>2412119.8379361844</v>
      </c>
      <c r="E252" s="70">
        <f>'SCC X Ano = FNC'!E252+'SCC X Ano = Mecenato'!E252</f>
        <v>0</v>
      </c>
      <c r="F252" s="70">
        <f>'SCC X Ano = FNC'!F252+'SCC X Ano = Mecenato'!F252</f>
        <v>69026.572344859189</v>
      </c>
      <c r="G252" s="70">
        <f>'SCC X Ano = FNC'!G252+'SCC X Ano = Mecenato'!G252</f>
        <v>2599477.4764791881</v>
      </c>
      <c r="H252" s="70">
        <f>'SCC X Ano = FNC'!H252+'SCC X Ano = Mecenato'!H252</f>
        <v>0</v>
      </c>
      <c r="I252" s="70">
        <f>'SCC X Ano = FNC'!I252+'SCC X Ano = Mecenato'!I252</f>
        <v>5942951.2146286331</v>
      </c>
      <c r="J252" s="70">
        <f>'SCC X Ano = FNC'!J252+'SCC X Ano = Mecenato'!J252</f>
        <v>2439345.540798944</v>
      </c>
      <c r="K252" s="70">
        <f>'SCC X Ano = FNC'!K252+'SCC X Ano = Mecenato'!K252</f>
        <v>0</v>
      </c>
      <c r="L252" s="70">
        <f>'SCC X Ano = FNC'!L252+'SCC X Ano = Mecenato'!L252</f>
        <v>18324202.36243565</v>
      </c>
      <c r="N252" s="69" t="s">
        <v>22</v>
      </c>
      <c r="O252" s="5">
        <f>B252/Formato_Análises_Total!$T$31</f>
        <v>2.5880598215232705E-4</v>
      </c>
      <c r="P252" s="5">
        <f>C252/Formato_Análises_Total!$T$31</f>
        <v>2.7095474091022652E-3</v>
      </c>
      <c r="Q252" s="5">
        <f>D252/Formato_Análises_Total!$T$31</f>
        <v>1.4728675508000203E-3</v>
      </c>
      <c r="R252" s="5">
        <f>E252/Formato_Análises_Total!$T$31</f>
        <v>0</v>
      </c>
      <c r="S252" s="5">
        <f>F252/Formato_Análises_Total!$T$31</f>
        <v>4.2148402807664689E-5</v>
      </c>
      <c r="T252" s="5">
        <f>G252/Formato_Análises_Total!$T$31</f>
        <v>1.5872702358841143E-3</v>
      </c>
      <c r="U252" s="5">
        <f>H252/Formato_Análises_Total!$T$31</f>
        <v>0</v>
      </c>
      <c r="V252" s="5">
        <f>I252/Formato_Análises_Total!$T$31</f>
        <v>3.6288329718739526E-3</v>
      </c>
      <c r="W252" s="5">
        <f>J252/Formato_Análises_Total!$T$31</f>
        <v>1.4894918717245525E-3</v>
      </c>
      <c r="X252" s="5">
        <f>K252/Formato_Análises_Total!$T$31</f>
        <v>0</v>
      </c>
    </row>
    <row r="253" spans="1:24" x14ac:dyDescent="0.25">
      <c r="A253" s="69" t="s">
        <v>23</v>
      </c>
      <c r="B253" s="70">
        <f>'SCC X Ano = FNC'!B253+'SCC X Ano = Mecenato'!B253</f>
        <v>0</v>
      </c>
      <c r="C253" s="70">
        <f>'SCC X Ano = FNC'!C253+'SCC X Ano = Mecenato'!C253</f>
        <v>6318726.7156460043</v>
      </c>
      <c r="D253" s="70">
        <f>'SCC X Ano = FNC'!D253+'SCC X Ano = Mecenato'!D253</f>
        <v>0</v>
      </c>
      <c r="E253" s="70">
        <f>'SCC X Ano = FNC'!E253+'SCC X Ano = Mecenato'!E253</f>
        <v>0</v>
      </c>
      <c r="F253" s="70">
        <f>'SCC X Ano = FNC'!F253+'SCC X Ano = Mecenato'!F253</f>
        <v>0</v>
      </c>
      <c r="G253" s="70">
        <f>'SCC X Ano = FNC'!G253+'SCC X Ano = Mecenato'!G253</f>
        <v>233721.55197469864</v>
      </c>
      <c r="H253" s="70">
        <f>'SCC X Ano = FNC'!H253+'SCC X Ano = Mecenato'!H253</f>
        <v>0</v>
      </c>
      <c r="I253" s="70">
        <f>'SCC X Ano = FNC'!I253+'SCC X Ano = Mecenato'!I253</f>
        <v>1872194.4007921459</v>
      </c>
      <c r="J253" s="70">
        <f>'SCC X Ano = FNC'!J253+'SCC X Ano = Mecenato'!J253</f>
        <v>0</v>
      </c>
      <c r="K253" s="70">
        <f>'SCC X Ano = FNC'!K253+'SCC X Ano = Mecenato'!K253</f>
        <v>0</v>
      </c>
      <c r="L253" s="70">
        <f>'SCC X Ano = FNC'!L253+'SCC X Ano = Mecenato'!L253</f>
        <v>8424642.6684128493</v>
      </c>
      <c r="N253" s="69" t="s">
        <v>23</v>
      </c>
      <c r="O253" s="5">
        <f>B253/Formato_Análises_Total!$T$31</f>
        <v>0</v>
      </c>
      <c r="P253" s="5">
        <f>C253/Formato_Análises_Total!$T$31</f>
        <v>3.8582857267203509E-3</v>
      </c>
      <c r="Q253" s="5">
        <f>D253/Formato_Análises_Total!$T$31</f>
        <v>0</v>
      </c>
      <c r="R253" s="5">
        <f>E253/Formato_Análises_Total!$T$31</f>
        <v>0</v>
      </c>
      <c r="S253" s="5">
        <f>F253/Formato_Análises_Total!$T$31</f>
        <v>0</v>
      </c>
      <c r="T253" s="5">
        <f>G253/Formato_Análises_Total!$T$31</f>
        <v>1.4271301301542604E-4</v>
      </c>
      <c r="U253" s="5">
        <f>H253/Formato_Análises_Total!$T$31</f>
        <v>0</v>
      </c>
      <c r="V253" s="5">
        <f>I253/Formato_Análises_Total!$T$31</f>
        <v>1.1431829954499932E-3</v>
      </c>
      <c r="W253" s="5">
        <f>J253/Formato_Análises_Total!$T$31</f>
        <v>0</v>
      </c>
      <c r="X253" s="5">
        <f>K253/Formato_Análises_Total!$T$31</f>
        <v>0</v>
      </c>
    </row>
    <row r="254" spans="1:24" x14ac:dyDescent="0.25">
      <c r="A254" s="69" t="s">
        <v>24</v>
      </c>
      <c r="B254" s="70">
        <f>'SCC X Ano = FNC'!B254+'SCC X Ano = Mecenato'!B254</f>
        <v>0</v>
      </c>
      <c r="C254" s="70">
        <f>'SCC X Ano = FNC'!C254+'SCC X Ano = Mecenato'!C254</f>
        <v>487350.60961215413</v>
      </c>
      <c r="D254" s="70">
        <f>'SCC X Ano = FNC'!D254+'SCC X Ano = Mecenato'!D254</f>
        <v>37453.890813870428</v>
      </c>
      <c r="E254" s="70">
        <f>'SCC X Ano = FNC'!E254+'SCC X Ano = Mecenato'!E254</f>
        <v>0</v>
      </c>
      <c r="F254" s="70">
        <f>'SCC X Ano = FNC'!F254+'SCC X Ano = Mecenato'!F254</f>
        <v>89964.329874675488</v>
      </c>
      <c r="G254" s="70">
        <f>'SCC X Ano = FNC'!G254+'SCC X Ano = Mecenato'!G254</f>
        <v>0</v>
      </c>
      <c r="H254" s="70">
        <f>'SCC X Ano = FNC'!H254+'SCC X Ano = Mecenato'!H254</f>
        <v>0</v>
      </c>
      <c r="I254" s="70">
        <f>'SCC X Ano = FNC'!I254+'SCC X Ano = Mecenato'!I254</f>
        <v>0</v>
      </c>
      <c r="J254" s="70">
        <f>'SCC X Ano = FNC'!J254+'SCC X Ano = Mecenato'!J254</f>
        <v>551195.34506115981</v>
      </c>
      <c r="K254" s="70">
        <f>'SCC X Ano = FNC'!K254+'SCC X Ano = Mecenato'!K254</f>
        <v>0</v>
      </c>
      <c r="L254" s="70">
        <f>'SCC X Ano = FNC'!L254+'SCC X Ano = Mecenato'!L254</f>
        <v>1165964.1753618598</v>
      </c>
      <c r="N254" s="69" t="s">
        <v>24</v>
      </c>
      <c r="O254" s="5">
        <f>B254/Formato_Análises_Total!$T$31</f>
        <v>0</v>
      </c>
      <c r="P254" s="5">
        <f>C254/Formato_Análises_Total!$T$31</f>
        <v>2.9758177328971524E-4</v>
      </c>
      <c r="Q254" s="5">
        <f>D254/Formato_Análises_Total!$T$31</f>
        <v>2.2869767730178656E-5</v>
      </c>
      <c r="R254" s="5">
        <f>E254/Formato_Análises_Total!$T$31</f>
        <v>0</v>
      </c>
      <c r="S254" s="5">
        <f>F254/Formato_Análises_Total!$T$31</f>
        <v>5.4933233464573822E-5</v>
      </c>
      <c r="T254" s="5">
        <f>G254/Formato_Análises_Total!$T$31</f>
        <v>0</v>
      </c>
      <c r="U254" s="5">
        <f>H254/Formato_Análises_Total!$T$31</f>
        <v>0</v>
      </c>
      <c r="V254" s="5">
        <f>I254/Formato_Análises_Total!$T$31</f>
        <v>0</v>
      </c>
      <c r="W254" s="5">
        <f>J254/Formato_Análises_Total!$T$31</f>
        <v>3.3656608810415191E-4</v>
      </c>
      <c r="X254" s="5">
        <f>K254/Formato_Análises_Total!$T$31</f>
        <v>0</v>
      </c>
    </row>
    <row r="255" spans="1:24" x14ac:dyDescent="0.25">
      <c r="A255" s="69" t="s">
        <v>25</v>
      </c>
      <c r="B255" s="70">
        <f>'SCC X Ano = FNC'!B255+'SCC X Ano = Mecenato'!B255</f>
        <v>0</v>
      </c>
      <c r="C255" s="70">
        <f>'SCC X Ano = FNC'!C255+'SCC X Ano = Mecenato'!C255</f>
        <v>5325089.8606777117</v>
      </c>
      <c r="D255" s="70">
        <f>'SCC X Ano = FNC'!D255+'SCC X Ano = Mecenato'!D255</f>
        <v>1422017.8700674409</v>
      </c>
      <c r="E255" s="70">
        <f>'SCC X Ano = FNC'!E255+'SCC X Ano = Mecenato'!E255</f>
        <v>0</v>
      </c>
      <c r="F255" s="70">
        <f>'SCC X Ano = FNC'!F255+'SCC X Ano = Mecenato'!F255</f>
        <v>0</v>
      </c>
      <c r="G255" s="70">
        <f>'SCC X Ano = FNC'!G255+'SCC X Ano = Mecenato'!G255</f>
        <v>2448030.4156916742</v>
      </c>
      <c r="H255" s="70">
        <f>'SCC X Ano = FNC'!H255+'SCC X Ano = Mecenato'!H255</f>
        <v>0</v>
      </c>
      <c r="I255" s="70">
        <f>'SCC X Ano = FNC'!I255+'SCC X Ano = Mecenato'!I255</f>
        <v>6154471.701700354</v>
      </c>
      <c r="J255" s="70">
        <f>'SCC X Ano = FNC'!J255+'SCC X Ano = Mecenato'!J255</f>
        <v>12571655.946221299</v>
      </c>
      <c r="K255" s="70">
        <f>'SCC X Ano = FNC'!K255+'SCC X Ano = Mecenato'!K255</f>
        <v>0</v>
      </c>
      <c r="L255" s="70">
        <f>'SCC X Ano = FNC'!L255+'SCC X Ano = Mecenato'!L255</f>
        <v>27921265.794358481</v>
      </c>
      <c r="N255" s="69" t="s">
        <v>25</v>
      </c>
      <c r="O255" s="5">
        <f>B255/Formato_Análises_Total!$T$31</f>
        <v>0</v>
      </c>
      <c r="P255" s="5">
        <f>C255/Formato_Análises_Total!$T$31</f>
        <v>3.2515598676046802E-3</v>
      </c>
      <c r="Q255" s="5">
        <f>D255/Formato_Análises_Total!$T$31</f>
        <v>8.6830013357549617E-4</v>
      </c>
      <c r="R255" s="5">
        <f>E255/Formato_Análises_Total!$T$31</f>
        <v>0</v>
      </c>
      <c r="S255" s="5">
        <f>F255/Formato_Análises_Total!$T$31</f>
        <v>0</v>
      </c>
      <c r="T255" s="5">
        <f>G255/Formato_Análises_Total!$T$31</f>
        <v>1.4947949541879862E-3</v>
      </c>
      <c r="U255" s="5">
        <f>H255/Formato_Análises_Total!$T$31</f>
        <v>0</v>
      </c>
      <c r="V255" s="5">
        <f>I255/Formato_Análises_Total!$T$31</f>
        <v>3.7579897645165223E-3</v>
      </c>
      <c r="W255" s="5">
        <f>J255/Formato_Análises_Total!$T$31</f>
        <v>7.6763947677052982E-3</v>
      </c>
      <c r="X255" s="5">
        <f>K255/Formato_Análises_Total!$T$31</f>
        <v>0</v>
      </c>
    </row>
    <row r="256" spans="1:24" x14ac:dyDescent="0.25">
      <c r="A256" s="69" t="s">
        <v>26</v>
      </c>
      <c r="B256" s="70">
        <f>'SCC X Ano = FNC'!B256+'SCC X Ano = Mecenato'!B256</f>
        <v>0</v>
      </c>
      <c r="C256" s="70">
        <f>'SCC X Ano = FNC'!C256+'SCC X Ano = Mecenato'!C256</f>
        <v>1210992.4972782314</v>
      </c>
      <c r="D256" s="70">
        <f>'SCC X Ano = FNC'!D256+'SCC X Ano = Mecenato'!D256</f>
        <v>0</v>
      </c>
      <c r="E256" s="70">
        <f>'SCC X Ano = FNC'!E256+'SCC X Ano = Mecenato'!E256</f>
        <v>0</v>
      </c>
      <c r="F256" s="70">
        <f>'SCC X Ano = FNC'!F256+'SCC X Ano = Mecenato'!F256</f>
        <v>0</v>
      </c>
      <c r="G256" s="70">
        <f>'SCC X Ano = FNC'!G256+'SCC X Ano = Mecenato'!G256</f>
        <v>0</v>
      </c>
      <c r="H256" s="70">
        <f>'SCC X Ano = FNC'!H256+'SCC X Ano = Mecenato'!H256</f>
        <v>0</v>
      </c>
      <c r="I256" s="70">
        <f>'SCC X Ano = FNC'!I256+'SCC X Ano = Mecenato'!I256</f>
        <v>36329.774918346942</v>
      </c>
      <c r="J256" s="70">
        <f>'SCC X Ano = FNC'!J256+'SCC X Ano = Mecenato'!J256</f>
        <v>0</v>
      </c>
      <c r="K256" s="70">
        <f>'SCC X Ano = FNC'!K256+'SCC X Ano = Mecenato'!K256</f>
        <v>0</v>
      </c>
      <c r="L256" s="70">
        <f>'SCC X Ano = FNC'!L256+'SCC X Ano = Mecenato'!L256</f>
        <v>1247322.2721965783</v>
      </c>
      <c r="N256" s="69" t="s">
        <v>26</v>
      </c>
      <c r="O256" s="5">
        <f>B256/Formato_Análises_Total!$T$31</f>
        <v>0</v>
      </c>
      <c r="P256" s="5">
        <f>C256/Formato_Análises_Total!$T$31</f>
        <v>7.3944566329236302E-4</v>
      </c>
      <c r="Q256" s="5">
        <f>D256/Formato_Análises_Total!$T$31</f>
        <v>0</v>
      </c>
      <c r="R256" s="5">
        <f>E256/Formato_Análises_Total!$T$31</f>
        <v>0</v>
      </c>
      <c r="S256" s="5">
        <f>F256/Formato_Análises_Total!$T$31</f>
        <v>0</v>
      </c>
      <c r="T256" s="5">
        <f>G256/Formato_Análises_Total!$T$31</f>
        <v>0</v>
      </c>
      <c r="U256" s="5">
        <f>H256/Formato_Análises_Total!$T$31</f>
        <v>0</v>
      </c>
      <c r="V256" s="5">
        <f>I256/Formato_Análises_Total!$T$31</f>
        <v>2.2183369898770889E-5</v>
      </c>
      <c r="W256" s="5">
        <f>J256/Formato_Análises_Total!$T$31</f>
        <v>0</v>
      </c>
      <c r="X256" s="5">
        <f>K256/Formato_Análises_Total!$T$31</f>
        <v>0</v>
      </c>
    </row>
    <row r="257" spans="1:24" x14ac:dyDescent="0.25">
      <c r="A257" s="69" t="s">
        <v>27</v>
      </c>
      <c r="B257" s="70">
        <f>'SCC X Ano = FNC'!B257+'SCC X Ano = Mecenato'!B257</f>
        <v>0</v>
      </c>
      <c r="C257" s="70">
        <f>'SCC X Ano = FNC'!C257+'SCC X Ano = Mecenato'!C257</f>
        <v>0</v>
      </c>
      <c r="D257" s="70">
        <f>'SCC X Ano = FNC'!D257+'SCC X Ano = Mecenato'!D257</f>
        <v>60549.624863911566</v>
      </c>
      <c r="E257" s="70">
        <f>'SCC X Ano = FNC'!E257+'SCC X Ano = Mecenato'!E257</f>
        <v>0</v>
      </c>
      <c r="F257" s="70">
        <f>'SCC X Ano = FNC'!F257+'SCC X Ano = Mecenato'!F257</f>
        <v>0</v>
      </c>
      <c r="G257" s="70">
        <f>'SCC X Ano = FNC'!G257+'SCC X Ano = Mecenato'!G257</f>
        <v>0</v>
      </c>
      <c r="H257" s="70">
        <f>'SCC X Ano = FNC'!H257+'SCC X Ano = Mecenato'!H257</f>
        <v>0</v>
      </c>
      <c r="I257" s="70">
        <f>'SCC X Ano = FNC'!I257+'SCC X Ano = Mecenato'!I257</f>
        <v>985505.69428502477</v>
      </c>
      <c r="J257" s="70">
        <f>'SCC X Ano = FNC'!J257+'SCC X Ano = Mecenato'!J257</f>
        <v>0</v>
      </c>
      <c r="K257" s="70">
        <f>'SCC X Ano = FNC'!K257+'SCC X Ano = Mecenato'!K257</f>
        <v>0</v>
      </c>
      <c r="L257" s="70">
        <f>'SCC X Ano = FNC'!L257+'SCC X Ano = Mecenato'!L257</f>
        <v>1046055.3191489363</v>
      </c>
      <c r="N257" s="69" t="s">
        <v>27</v>
      </c>
      <c r="O257" s="5">
        <f>B257/Formato_Análises_Total!$T$31</f>
        <v>0</v>
      </c>
      <c r="P257" s="5">
        <f>C257/Formato_Análises_Total!$T$31</f>
        <v>0</v>
      </c>
      <c r="Q257" s="5">
        <f>D257/Formato_Análises_Total!$T$31</f>
        <v>3.6972283164618148E-5</v>
      </c>
      <c r="R257" s="5">
        <f>E257/Formato_Análises_Total!$T$31</f>
        <v>0</v>
      </c>
      <c r="S257" s="5">
        <f>F257/Formato_Análises_Total!$T$31</f>
        <v>0</v>
      </c>
      <c r="T257" s="5">
        <f>G257/Formato_Análises_Total!$T$31</f>
        <v>0</v>
      </c>
      <c r="U257" s="5">
        <f>H257/Formato_Análises_Total!$T$31</f>
        <v>0</v>
      </c>
      <c r="V257" s="5">
        <f>I257/Formato_Análises_Total!$T$31</f>
        <v>6.0176088078732503E-4</v>
      </c>
      <c r="W257" s="5">
        <f>J257/Formato_Análises_Total!$T$31</f>
        <v>0</v>
      </c>
      <c r="X257" s="5">
        <f>K257/Formato_Análises_Total!$T$31</f>
        <v>0</v>
      </c>
    </row>
    <row r="258" spans="1:24" x14ac:dyDescent="0.25">
      <c r="A258" s="69" t="s">
        <v>28</v>
      </c>
      <c r="B258" s="70">
        <f>'SCC X Ano = FNC'!B258+'SCC X Ano = Mecenato'!B258</f>
        <v>0</v>
      </c>
      <c r="C258" s="70">
        <f>'SCC X Ano = FNC'!C258+'SCC X Ano = Mecenato'!C258</f>
        <v>5578839.7148167677</v>
      </c>
      <c r="D258" s="70">
        <f>'SCC X Ano = FNC'!D258+'SCC X Ano = Mecenato'!D258</f>
        <v>166664.05343041389</v>
      </c>
      <c r="E258" s="70">
        <f>'SCC X Ano = FNC'!E258+'SCC X Ano = Mecenato'!E258</f>
        <v>0</v>
      </c>
      <c r="F258" s="70">
        <f>'SCC X Ano = FNC'!F258+'SCC X Ano = Mecenato'!F258</f>
        <v>228867.96670515733</v>
      </c>
      <c r="G258" s="70">
        <f>'SCC X Ano = FNC'!G258+'SCC X Ano = Mecenato'!G258</f>
        <v>1480740.3978911589</v>
      </c>
      <c r="H258" s="70">
        <f>'SCC X Ano = FNC'!H258+'SCC X Ano = Mecenato'!H258</f>
        <v>0</v>
      </c>
      <c r="I258" s="70">
        <f>'SCC X Ano = FNC'!I258+'SCC X Ano = Mecenato'!I258</f>
        <v>11879836.398299448</v>
      </c>
      <c r="J258" s="70">
        <f>'SCC X Ano = FNC'!J258+'SCC X Ano = Mecenato'!J258</f>
        <v>3312426.0824156497</v>
      </c>
      <c r="K258" s="70">
        <f>'SCC X Ano = FNC'!K258+'SCC X Ano = Mecenato'!K258</f>
        <v>0</v>
      </c>
      <c r="L258" s="70">
        <f>'SCC X Ano = FNC'!L258+'SCC X Ano = Mecenato'!L258</f>
        <v>22647374.613558598</v>
      </c>
      <c r="N258" s="69" t="s">
        <v>28</v>
      </c>
      <c r="O258" s="5">
        <f>B258/Formato_Análises_Total!$T$31</f>
        <v>0</v>
      </c>
      <c r="P258" s="5">
        <f>C258/Formato_Análises_Total!$T$31</f>
        <v>3.4065023875838813E-3</v>
      </c>
      <c r="Q258" s="5">
        <f>D258/Formato_Análises_Total!$T$31</f>
        <v>1.0176694885627475E-4</v>
      </c>
      <c r="R258" s="5">
        <f>E258/Formato_Análises_Total!$T$31</f>
        <v>0</v>
      </c>
      <c r="S258" s="5">
        <f>F258/Formato_Análises_Total!$T$31</f>
        <v>1.3974935916369005E-4</v>
      </c>
      <c r="T258" s="5">
        <f>G258/Formato_Análises_Total!$T$31</f>
        <v>9.0415677070116536E-4</v>
      </c>
      <c r="U258" s="5">
        <f>H258/Formato_Análises_Total!$T$31</f>
        <v>0</v>
      </c>
      <c r="V258" s="5">
        <f>I258/Formato_Análises_Total!$T$31</f>
        <v>7.2539619568980796E-3</v>
      </c>
      <c r="W258" s="5">
        <f>J258/Formato_Análises_Total!$T$31</f>
        <v>2.0226046875796715E-3</v>
      </c>
      <c r="X258" s="5">
        <f>K258/Formato_Análises_Total!$T$31</f>
        <v>0</v>
      </c>
    </row>
    <row r="259" spans="1:24" x14ac:dyDescent="0.25">
      <c r="A259" s="69" t="s">
        <v>29</v>
      </c>
      <c r="B259" s="70">
        <f>'SCC X Ano = FNC'!B259+'SCC X Ano = Mecenato'!B259</f>
        <v>1030554.6151837748</v>
      </c>
      <c r="C259" s="70">
        <f>'SCC X Ano = FNC'!C259+'SCC X Ano = Mecenato'!C259</f>
        <v>39539283.071662053</v>
      </c>
      <c r="D259" s="70">
        <f>'SCC X Ano = FNC'!D259+'SCC X Ano = Mecenato'!D259</f>
        <v>9314944.6980035771</v>
      </c>
      <c r="E259" s="70">
        <f>'SCC X Ano = FNC'!E259+'SCC X Ano = Mecenato'!E259</f>
        <v>0</v>
      </c>
      <c r="F259" s="70">
        <f>'SCC X Ano = FNC'!F259+'SCC X Ano = Mecenato'!F259</f>
        <v>509607.44071963074</v>
      </c>
      <c r="G259" s="70">
        <f>'SCC X Ano = FNC'!G259+'SCC X Ano = Mecenato'!G259</f>
        <v>14798370.266731083</v>
      </c>
      <c r="H259" s="70">
        <f>'SCC X Ano = FNC'!H259+'SCC X Ano = Mecenato'!H259</f>
        <v>0</v>
      </c>
      <c r="I259" s="70">
        <f>'SCC X Ano = FNC'!I259+'SCC X Ano = Mecenato'!I259</f>
        <v>39115613.132235482</v>
      </c>
      <c r="J259" s="70">
        <f>'SCC X Ano = FNC'!J259+'SCC X Ano = Mecenato'!J259</f>
        <v>62280492.129137829</v>
      </c>
      <c r="K259" s="70">
        <f>'SCC X Ano = FNC'!K259+'SCC X Ano = Mecenato'!K259</f>
        <v>0</v>
      </c>
      <c r="L259" s="70">
        <f>'SCC X Ano = FNC'!L259+'SCC X Ano = Mecenato'!L259</f>
        <v>166588865.35367346</v>
      </c>
      <c r="N259" s="69" t="s">
        <v>29</v>
      </c>
      <c r="O259" s="5">
        <f>B259/Formato_Análises_Total!$T$31</f>
        <v>6.2926825946180089E-4</v>
      </c>
      <c r="P259" s="5">
        <f>C259/Formato_Análises_Total!$T$31</f>
        <v>2.4143131739248314E-2</v>
      </c>
      <c r="Q259" s="5">
        <f>D259/Formato_Análises_Total!$T$31</f>
        <v>5.6878101856352023E-3</v>
      </c>
      <c r="R259" s="5">
        <f>E259/Formato_Análises_Total!$T$31</f>
        <v>0</v>
      </c>
      <c r="S259" s="5">
        <f>F259/Formato_Análises_Total!$T$31</f>
        <v>3.1117204513536557E-4</v>
      </c>
      <c r="T259" s="5">
        <f>G259/Formato_Análises_Total!$T$31</f>
        <v>9.0360516205698956E-3</v>
      </c>
      <c r="U259" s="5">
        <f>H259/Formato_Análises_Total!$T$31</f>
        <v>0</v>
      </c>
      <c r="V259" s="5">
        <f>I259/Formato_Análises_Total!$T$31</f>
        <v>2.3884434100674638E-2</v>
      </c>
      <c r="W259" s="5">
        <f>J259/Formato_Análises_Total!$T$31</f>
        <v>3.8029170218735225E-2</v>
      </c>
      <c r="X259" s="5">
        <f>K259/Formato_Análises_Total!$T$31</f>
        <v>0</v>
      </c>
    </row>
    <row r="260" spans="1:24" x14ac:dyDescent="0.25">
      <c r="A260" s="69" t="s">
        <v>30</v>
      </c>
      <c r="B260" s="70">
        <f>'SCC X Ano = FNC'!B260+'SCC X Ano = Mecenato'!B260</f>
        <v>0</v>
      </c>
      <c r="C260" s="70">
        <f>'SCC X Ano = FNC'!C260+'SCC X Ano = Mecenato'!C260</f>
        <v>2902490.6628365493</v>
      </c>
      <c r="D260" s="70">
        <f>'SCC X Ano = FNC'!D260+'SCC X Ano = Mecenato'!D260</f>
        <v>1785971.7349859355</v>
      </c>
      <c r="E260" s="70">
        <f>'SCC X Ano = FNC'!E260+'SCC X Ano = Mecenato'!E260</f>
        <v>0</v>
      </c>
      <c r="F260" s="70">
        <f>'SCC X Ano = FNC'!F260+'SCC X Ano = Mecenato'!F260</f>
        <v>0</v>
      </c>
      <c r="G260" s="70">
        <f>'SCC X Ano = FNC'!G260+'SCC X Ano = Mecenato'!G260</f>
        <v>54494.662377520413</v>
      </c>
      <c r="H260" s="70">
        <f>'SCC X Ano = FNC'!H260+'SCC X Ano = Mecenato'!H260</f>
        <v>0</v>
      </c>
      <c r="I260" s="70">
        <f>'SCC X Ano = FNC'!I260+'SCC X Ano = Mecenato'!I260</f>
        <v>552370.22576216911</v>
      </c>
      <c r="J260" s="70">
        <f>'SCC X Ano = FNC'!J260+'SCC X Ano = Mecenato'!J260</f>
        <v>7440819.5513233962</v>
      </c>
      <c r="K260" s="70">
        <f>'SCC X Ano = FNC'!K260+'SCC X Ano = Mecenato'!K260</f>
        <v>0</v>
      </c>
      <c r="L260" s="70">
        <f>'SCC X Ano = FNC'!L260+'SCC X Ano = Mecenato'!L260</f>
        <v>12736146.837285571</v>
      </c>
      <c r="N260" s="69" t="s">
        <v>30</v>
      </c>
      <c r="O260" s="5">
        <f>B260/Formato_Análises_Total!$T$31</f>
        <v>0</v>
      </c>
      <c r="P260" s="5">
        <f>C260/Formato_Análises_Total!$T$31</f>
        <v>1.772293501573986E-3</v>
      </c>
      <c r="Q260" s="5">
        <f>D260/Formato_Análises_Total!$T$31</f>
        <v>1.0905344642235769E-3</v>
      </c>
      <c r="R260" s="5">
        <f>E260/Formato_Análises_Total!$T$31</f>
        <v>0</v>
      </c>
      <c r="S260" s="5">
        <f>F260/Formato_Análises_Total!$T$31</f>
        <v>0</v>
      </c>
      <c r="T260" s="5">
        <f>G260/Formato_Análises_Total!$T$31</f>
        <v>3.3275054848156333E-5</v>
      </c>
      <c r="U260" s="5">
        <f>H260/Formato_Análises_Total!$T$31</f>
        <v>0</v>
      </c>
      <c r="V260" s="5">
        <f>I260/Formato_Análises_Total!$T$31</f>
        <v>3.3728348349776484E-4</v>
      </c>
      <c r="W260" s="5">
        <f>J260/Formato_Análises_Total!$T$31</f>
        <v>4.5434482549919393E-3</v>
      </c>
      <c r="X260" s="5">
        <f>K260/Formato_Análises_Total!$T$31</f>
        <v>0</v>
      </c>
    </row>
    <row r="261" spans="1:24" x14ac:dyDescent="0.25">
      <c r="A261" s="69" t="s">
        <v>31</v>
      </c>
      <c r="B261" s="70">
        <f>'SCC X Ano = FNC'!B261+'SCC X Ano = Mecenato'!B261</f>
        <v>4651372.1317257741</v>
      </c>
      <c r="C261" s="70">
        <f>'SCC X Ano = FNC'!C261+'SCC X Ano = Mecenato'!C261</f>
        <v>164280542.12767309</v>
      </c>
      <c r="D261" s="70">
        <f>'SCC X Ano = FNC'!D261+'SCC X Ano = Mecenato'!D261</f>
        <v>31730779.084043045</v>
      </c>
      <c r="E261" s="70">
        <f>'SCC X Ano = FNC'!E261+'SCC X Ano = Mecenato'!E261</f>
        <v>0</v>
      </c>
      <c r="F261" s="70">
        <f>'SCC X Ano = FNC'!F261+'SCC X Ano = Mecenato'!F261</f>
        <v>708915.00790667662</v>
      </c>
      <c r="G261" s="70">
        <f>'SCC X Ano = FNC'!G261+'SCC X Ano = Mecenato'!G261</f>
        <v>20893678.032631464</v>
      </c>
      <c r="H261" s="70">
        <f>'SCC X Ano = FNC'!H261+'SCC X Ano = Mecenato'!H261</f>
        <v>0</v>
      </c>
      <c r="I261" s="70">
        <f>'SCC X Ano = FNC'!I261+'SCC X Ano = Mecenato'!I261</f>
        <v>91207287.075975806</v>
      </c>
      <c r="J261" s="70">
        <f>'SCC X Ano = FNC'!J261+'SCC X Ano = Mecenato'!J261</f>
        <v>102396897.38661125</v>
      </c>
      <c r="K261" s="70">
        <f>'SCC X Ano = FNC'!K261+'SCC X Ano = Mecenato'!K261</f>
        <v>0</v>
      </c>
      <c r="L261" s="70">
        <f>'SCC X Ano = FNC'!L261+'SCC X Ano = Mecenato'!L261</f>
        <v>415869470.84656715</v>
      </c>
      <c r="N261" s="69" t="s">
        <v>31</v>
      </c>
      <c r="O261" s="5">
        <f>B261/Formato_Análises_Total!$T$31</f>
        <v>2.8401802314167021E-3</v>
      </c>
      <c r="P261" s="5">
        <f>C261/Formato_Análises_Total!$T$31</f>
        <v>0.10031154999940217</v>
      </c>
      <c r="Q261" s="5">
        <f>D261/Formato_Análises_Total!$T$31</f>
        <v>1.9375171224692456E-2</v>
      </c>
      <c r="R261" s="5">
        <f>E261/Formato_Análises_Total!$T$31</f>
        <v>0</v>
      </c>
      <c r="S261" s="5">
        <f>F261/Formato_Análises_Total!$T$31</f>
        <v>4.3287149129134927E-4</v>
      </c>
      <c r="T261" s="5">
        <f>G261/Formato_Análises_Total!$T$31</f>
        <v>1.275791521927703E-2</v>
      </c>
      <c r="U261" s="5">
        <f>H261/Formato_Análises_Total!$T$31</f>
        <v>0</v>
      </c>
      <c r="V261" s="5">
        <f>I261/Formato_Análises_Total!$T$31</f>
        <v>5.5692197136293718E-2</v>
      </c>
      <c r="W261" s="5">
        <f>J261/Formato_Análises_Total!$T$31</f>
        <v>6.2524699267171802E-2</v>
      </c>
      <c r="X261" s="5">
        <f>K261/Formato_Análises_Total!$T$31</f>
        <v>0</v>
      </c>
    </row>
    <row r="262" spans="1:24" x14ac:dyDescent="0.25">
      <c r="A262" s="69" t="s">
        <v>32</v>
      </c>
      <c r="B262" s="70">
        <f>'SCC X Ano = FNC'!B262+'SCC X Ano = Mecenato'!B262</f>
        <v>4356364.3929205444</v>
      </c>
      <c r="C262" s="70">
        <f>'SCC X Ano = FNC'!C262+'SCC X Ano = Mecenato'!C262</f>
        <v>236010580.28649032</v>
      </c>
      <c r="D262" s="70">
        <f>'SCC X Ano = FNC'!D262+'SCC X Ano = Mecenato'!D262</f>
        <v>42564908.057118155</v>
      </c>
      <c r="E262" s="70">
        <f>'SCC X Ano = FNC'!E262+'SCC X Ano = Mecenato'!E262</f>
        <v>0</v>
      </c>
      <c r="F262" s="70">
        <f>'SCC X Ano = FNC'!F262+'SCC X Ano = Mecenato'!F262</f>
        <v>3417802.3505054377</v>
      </c>
      <c r="G262" s="70">
        <f>'SCC X Ano = FNC'!G262+'SCC X Ano = Mecenato'!G262</f>
        <v>58279227.102524281</v>
      </c>
      <c r="H262" s="70">
        <f>'SCC X Ano = FNC'!H262+'SCC X Ano = Mecenato'!H262</f>
        <v>0</v>
      </c>
      <c r="I262" s="70">
        <f>'SCC X Ano = FNC'!I262+'SCC X Ano = Mecenato'!I262</f>
        <v>143514176.17223778</v>
      </c>
      <c r="J262" s="70">
        <f>'SCC X Ano = FNC'!J262+'SCC X Ano = Mecenato'!J262</f>
        <v>204782199.9681288</v>
      </c>
      <c r="K262" s="70">
        <f>'SCC X Ano = FNC'!K262+'SCC X Ano = Mecenato'!K262</f>
        <v>0</v>
      </c>
      <c r="L262" s="70">
        <f>'SCC X Ano = FNC'!L262+'SCC X Ano = Mecenato'!L262</f>
        <v>692925258.3299253</v>
      </c>
      <c r="N262" s="69" t="s">
        <v>32</v>
      </c>
      <c r="O262" s="5">
        <f>B262/Formato_Análises_Total!$T$31</f>
        <v>2.6600451822008735E-3</v>
      </c>
      <c r="P262" s="5">
        <f>C262/Formato_Análises_Total!$T$31</f>
        <v>0.14411071949346949</v>
      </c>
      <c r="Q262" s="5">
        <f>D262/Formato_Análises_Total!$T$31</f>
        <v>2.5990612445588732E-2</v>
      </c>
      <c r="R262" s="5">
        <f>E262/Formato_Análises_Total!$T$31</f>
        <v>0</v>
      </c>
      <c r="S262" s="5">
        <f>F262/Formato_Análises_Total!$T$31</f>
        <v>2.0869486241672694E-3</v>
      </c>
      <c r="T262" s="5">
        <f>G262/Formato_Análises_Total!$T$31</f>
        <v>3.5585952710565139E-2</v>
      </c>
      <c r="U262" s="5">
        <f>H262/Formato_Análises_Total!$T$31</f>
        <v>0</v>
      </c>
      <c r="V262" s="5">
        <f>I262/Formato_Análises_Total!$T$31</f>
        <v>8.7631372968907509E-2</v>
      </c>
      <c r="W262" s="5">
        <f>J262/Formato_Análises_Total!$T$31</f>
        <v>0.1250423186157128</v>
      </c>
      <c r="X262" s="5">
        <f>K262/Formato_Análises_Total!$T$31</f>
        <v>0</v>
      </c>
    </row>
    <row r="263" spans="1:24" x14ac:dyDescent="0.25">
      <c r="A263" s="69" t="s">
        <v>33</v>
      </c>
      <c r="B263" s="70">
        <f>'SCC X Ano = FNC'!B263+'SCC X Ano = Mecenato'!B263</f>
        <v>422609.58228613797</v>
      </c>
      <c r="C263" s="70">
        <f>'SCC X Ano = FNC'!C263+'SCC X Ano = Mecenato'!C263</f>
        <v>29715447.561969019</v>
      </c>
      <c r="D263" s="70">
        <f>'SCC X Ano = FNC'!D263+'SCC X Ano = Mecenato'!D263</f>
        <v>2226342.4840525049</v>
      </c>
      <c r="E263" s="70">
        <f>'SCC X Ano = FNC'!E263+'SCC X Ano = Mecenato'!E263</f>
        <v>0</v>
      </c>
      <c r="F263" s="70">
        <f>'SCC X Ano = FNC'!F263+'SCC X Ano = Mecenato'!F263</f>
        <v>0</v>
      </c>
      <c r="G263" s="70">
        <f>'SCC X Ano = FNC'!G263+'SCC X Ano = Mecenato'!G263</f>
        <v>6370247.1199005833</v>
      </c>
      <c r="H263" s="70">
        <f>'SCC X Ano = FNC'!H263+'SCC X Ano = Mecenato'!H263</f>
        <v>0</v>
      </c>
      <c r="I263" s="70">
        <f>'SCC X Ano = FNC'!I263+'SCC X Ano = Mecenato'!I263</f>
        <v>14045071.886081228</v>
      </c>
      <c r="J263" s="70">
        <f>'SCC X Ano = FNC'!J263+'SCC X Ano = Mecenato'!J263</f>
        <v>17138786.19623889</v>
      </c>
      <c r="K263" s="70">
        <f>'SCC X Ano = FNC'!K263+'SCC X Ano = Mecenato'!K263</f>
        <v>0</v>
      </c>
      <c r="L263" s="70">
        <f>'SCC X Ano = FNC'!L263+'SCC X Ano = Mecenato'!L263</f>
        <v>69918504.830528378</v>
      </c>
      <c r="N263" s="69" t="s">
        <v>33</v>
      </c>
      <c r="O263" s="5">
        <f>B263/Formato_Análises_Total!$T$31</f>
        <v>2.5805017255650599E-4</v>
      </c>
      <c r="P263" s="5">
        <f>C263/Formato_Análises_Total!$T$31</f>
        <v>1.8144587090237949E-2</v>
      </c>
      <c r="Q263" s="5">
        <f>D263/Formato_Análises_Total!$T$31</f>
        <v>1.3594298053342402E-3</v>
      </c>
      <c r="R263" s="5">
        <f>E263/Formato_Análises_Total!$T$31</f>
        <v>0</v>
      </c>
      <c r="S263" s="5">
        <f>F263/Formato_Análises_Total!$T$31</f>
        <v>0</v>
      </c>
      <c r="T263" s="5">
        <f>G263/Formato_Análises_Total!$T$31</f>
        <v>3.8897446660471776E-3</v>
      </c>
      <c r="U263" s="5">
        <f>H263/Formato_Análises_Total!$T$31</f>
        <v>0</v>
      </c>
      <c r="V263" s="5">
        <f>I263/Formato_Análises_Total!$T$31</f>
        <v>8.5760791418067056E-3</v>
      </c>
      <c r="W263" s="5">
        <f>J263/Formato_Análises_Total!$T$31</f>
        <v>1.0465135956983663E-2</v>
      </c>
      <c r="X263" s="5">
        <f>K263/Formato_Análises_Total!$T$31</f>
        <v>0</v>
      </c>
    </row>
    <row r="264" spans="1:24" x14ac:dyDescent="0.25">
      <c r="A264" s="69" t="s">
        <v>34</v>
      </c>
      <c r="B264" s="70">
        <f>'SCC X Ano = FNC'!B264+'SCC X Ano = Mecenato'!B264</f>
        <v>0</v>
      </c>
      <c r="C264" s="70">
        <f>'SCC X Ano = FNC'!C264+'SCC X Ano = Mecenato'!C264</f>
        <v>19184870.642692719</v>
      </c>
      <c r="D264" s="70">
        <f>'SCC X Ano = FNC'!D264+'SCC X Ano = Mecenato'!D264</f>
        <v>3165415.3231029646</v>
      </c>
      <c r="E264" s="70">
        <f>'SCC X Ano = FNC'!E264+'SCC X Ano = Mecenato'!E264</f>
        <v>0</v>
      </c>
      <c r="F264" s="70">
        <f>'SCC X Ano = FNC'!F264+'SCC X Ano = Mecenato'!F264</f>
        <v>128365.20471149252</v>
      </c>
      <c r="G264" s="70">
        <f>'SCC X Ano = FNC'!G264+'SCC X Ano = Mecenato'!G264</f>
        <v>3349534.0532226725</v>
      </c>
      <c r="H264" s="70">
        <f>'SCC X Ano = FNC'!H264+'SCC X Ano = Mecenato'!H264</f>
        <v>0</v>
      </c>
      <c r="I264" s="70">
        <f>'SCC X Ano = FNC'!I264+'SCC X Ano = Mecenato'!I264</f>
        <v>12683297.925821779</v>
      </c>
      <c r="J264" s="70">
        <f>'SCC X Ano = FNC'!J264+'SCC X Ano = Mecenato'!J264</f>
        <v>5374927.5424176203</v>
      </c>
      <c r="K264" s="70">
        <f>'SCC X Ano = FNC'!K264+'SCC X Ano = Mecenato'!K264</f>
        <v>0</v>
      </c>
      <c r="L264" s="70">
        <f>'SCC X Ano = FNC'!L264+'SCC X Ano = Mecenato'!L264</f>
        <v>43886410.691969253</v>
      </c>
      <c r="N264" s="69" t="s">
        <v>34</v>
      </c>
      <c r="O264" s="5">
        <f>B264/Formato_Análises_Total!$T$31</f>
        <v>0</v>
      </c>
      <c r="P264" s="5">
        <f>C264/Formato_Análises_Total!$T$31</f>
        <v>1.1714498173562803E-2</v>
      </c>
      <c r="Q264" s="5">
        <f>D264/Formato_Análises_Total!$T$31</f>
        <v>1.932838261548622E-3</v>
      </c>
      <c r="R264" s="5">
        <f>E264/Formato_Análises_Total!$T$31</f>
        <v>0</v>
      </c>
      <c r="S264" s="5">
        <f>F264/Formato_Análises_Total!$T$31</f>
        <v>7.8381240308990474E-5</v>
      </c>
      <c r="T264" s="5">
        <f>G264/Formato_Análises_Total!$T$31</f>
        <v>2.0452632326561308E-3</v>
      </c>
      <c r="U264" s="5">
        <f>H264/Formato_Análises_Total!$T$31</f>
        <v>0</v>
      </c>
      <c r="V264" s="5">
        <f>I264/Formato_Análises_Total!$T$31</f>
        <v>7.74456461833814E-3</v>
      </c>
      <c r="W264" s="5">
        <f>J264/Formato_Análises_Total!$T$31</f>
        <v>3.281991317604534E-3</v>
      </c>
      <c r="X264" s="5">
        <f>K264/Formato_Análises_Total!$T$31</f>
        <v>0</v>
      </c>
    </row>
    <row r="265" spans="1:24" x14ac:dyDescent="0.25">
      <c r="A265" s="69" t="s">
        <v>35</v>
      </c>
      <c r="B265" s="70">
        <f>'SCC X Ano = FNC'!B265+'SCC X Ano = Mecenato'!B265</f>
        <v>1100454.5795375209</v>
      </c>
      <c r="C265" s="70">
        <f>'SCC X Ano = FNC'!C265+'SCC X Ano = Mecenato'!C265</f>
        <v>38685275.879856244</v>
      </c>
      <c r="D265" s="70">
        <f>'SCC X Ano = FNC'!D265+'SCC X Ano = Mecenato'!D265</f>
        <v>5015023.6602573972</v>
      </c>
      <c r="E265" s="70">
        <f>'SCC X Ano = FNC'!E265+'SCC X Ano = Mecenato'!E265</f>
        <v>0</v>
      </c>
      <c r="F265" s="70">
        <f>'SCC X Ano = FNC'!F265+'SCC X Ano = Mecenato'!F265</f>
        <v>145319.09967338777</v>
      </c>
      <c r="G265" s="70">
        <f>'SCC X Ano = FNC'!G265+'SCC X Ano = Mecenato'!G265</f>
        <v>6735535.9223984573</v>
      </c>
      <c r="H265" s="70">
        <f>'SCC X Ano = FNC'!H265+'SCC X Ano = Mecenato'!H265</f>
        <v>0</v>
      </c>
      <c r="I265" s="70">
        <f>'SCC X Ano = FNC'!I265+'SCC X Ano = Mecenato'!I265</f>
        <v>27948773.089306597</v>
      </c>
      <c r="J265" s="70">
        <f>'SCC X Ano = FNC'!J265+'SCC X Ano = Mecenato'!J265</f>
        <v>19587920.104623869</v>
      </c>
      <c r="K265" s="70">
        <f>'SCC X Ano = FNC'!K265+'SCC X Ano = Mecenato'!K265</f>
        <v>0</v>
      </c>
      <c r="L265" s="70">
        <f>'SCC X Ano = FNC'!L265+'SCC X Ano = Mecenato'!L265</f>
        <v>99218302.335653484</v>
      </c>
      <c r="N265" s="69" t="s">
        <v>35</v>
      </c>
      <c r="O265" s="5">
        <f>B265/Formato_Análises_Total!$T$31</f>
        <v>6.719499652707452E-4</v>
      </c>
      <c r="P265" s="5">
        <f>C265/Formato_Análises_Total!$T$31</f>
        <v>2.3621665325690339E-2</v>
      </c>
      <c r="Q265" s="5">
        <f>D265/Formato_Análises_Total!$T$31</f>
        <v>3.0622299520604848E-3</v>
      </c>
      <c r="R265" s="5">
        <f>E265/Formato_Análises_Total!$T$31</f>
        <v>0</v>
      </c>
      <c r="S265" s="5">
        <f>F265/Formato_Análises_Total!$T$31</f>
        <v>8.8733479595083555E-5</v>
      </c>
      <c r="T265" s="5">
        <f>G265/Formato_Análises_Total!$T$31</f>
        <v>4.1127941246221914E-3</v>
      </c>
      <c r="U265" s="5">
        <f>H265/Formato_Análises_Total!$T$31</f>
        <v>0</v>
      </c>
      <c r="V265" s="5">
        <f>I265/Formato_Análises_Total!$T$31</f>
        <v>1.7065835751814581E-2</v>
      </c>
      <c r="W265" s="5">
        <f>J265/Formato_Análises_Total!$T$31</f>
        <v>1.1960604716243418E-2</v>
      </c>
      <c r="X265" s="5">
        <f>K265/Formato_Análises_Total!$T$31</f>
        <v>0</v>
      </c>
    </row>
    <row r="266" spans="1:24" x14ac:dyDescent="0.25">
      <c r="A266" s="69" t="s">
        <v>36</v>
      </c>
      <c r="B266" s="70">
        <f>'SCC X Ano = FNC'!B266+'SCC X Ano = Mecenato'!B266</f>
        <v>0</v>
      </c>
      <c r="C266" s="70">
        <f>'SCC X Ano = FNC'!C266+'SCC X Ano = Mecenato'!C266</f>
        <v>108663.48300379817</v>
      </c>
      <c r="D266" s="70">
        <f>'SCC X Ano = FNC'!D266+'SCC X Ano = Mecenato'!D266</f>
        <v>0</v>
      </c>
      <c r="E266" s="70">
        <f>'SCC X Ano = FNC'!E266+'SCC X Ano = Mecenato'!E266</f>
        <v>0</v>
      </c>
      <c r="F266" s="70">
        <f>'SCC X Ano = FNC'!F266+'SCC X Ano = Mecenato'!F266</f>
        <v>0</v>
      </c>
      <c r="G266" s="70">
        <f>'SCC X Ano = FNC'!G266+'SCC X Ano = Mecenato'!G266</f>
        <v>1628.7849088392213</v>
      </c>
      <c r="H266" s="70">
        <f>'SCC X Ano = FNC'!H266+'SCC X Ano = Mecenato'!H266</f>
        <v>0</v>
      </c>
      <c r="I266" s="70">
        <f>'SCC X Ano = FNC'!I266+'SCC X Ano = Mecenato'!I266</f>
        <v>1671169.6462439592</v>
      </c>
      <c r="J266" s="70">
        <f>'SCC X Ano = FNC'!J266+'SCC X Ano = Mecenato'!J266</f>
        <v>182254.3708403738</v>
      </c>
      <c r="K266" s="70">
        <f>'SCC X Ano = FNC'!K266+'SCC X Ano = Mecenato'!K266</f>
        <v>0</v>
      </c>
      <c r="L266" s="70">
        <f>'SCC X Ano = FNC'!L266+'SCC X Ano = Mecenato'!L266</f>
        <v>1963716.2849969706</v>
      </c>
      <c r="N266" s="69" t="s">
        <v>36</v>
      </c>
      <c r="O266" s="5">
        <f>B266/Formato_Análises_Total!$T$31</f>
        <v>0</v>
      </c>
      <c r="P266" s="5">
        <f>C266/Formato_Análises_Total!$T$31</f>
        <v>6.6351147051690597E-5</v>
      </c>
      <c r="Q266" s="5">
        <f>D266/Formato_Análises_Total!$T$31</f>
        <v>0</v>
      </c>
      <c r="R266" s="5">
        <f>E266/Formato_Análises_Total!$T$31</f>
        <v>0</v>
      </c>
      <c r="S266" s="5">
        <f>F266/Formato_Análises_Total!$T$31</f>
        <v>0</v>
      </c>
      <c r="T266" s="5">
        <f>G266/Formato_Análises_Total!$T$31</f>
        <v>9.9455441712822819E-7</v>
      </c>
      <c r="U266" s="5">
        <f>H266/Formato_Análises_Total!$T$31</f>
        <v>0</v>
      </c>
      <c r="V266" s="5">
        <f>I266/Formato_Análises_Total!$T$31</f>
        <v>1.0204350153434608E-3</v>
      </c>
      <c r="W266" s="5">
        <f>J266/Formato_Análises_Total!$T$31</f>
        <v>1.1128657232550061E-4</v>
      </c>
      <c r="X266" s="5">
        <f>K266/Formato_Análises_Total!$T$31</f>
        <v>0</v>
      </c>
    </row>
    <row r="267" spans="1:24" x14ac:dyDescent="0.25">
      <c r="A267" s="69" t="s">
        <v>37</v>
      </c>
      <c r="B267" s="70">
        <f>'SCC X Ano = FNC'!B267+'SCC X Ano = Mecenato'!B267</f>
        <v>0</v>
      </c>
      <c r="C267" s="70">
        <f>'SCC X Ano = FNC'!C267+'SCC X Ano = Mecenato'!C267</f>
        <v>470833.35010507749</v>
      </c>
      <c r="D267" s="70">
        <f>'SCC X Ano = FNC'!D267+'SCC X Ano = Mecenato'!D267</f>
        <v>0</v>
      </c>
      <c r="E267" s="70">
        <f>'SCC X Ano = FNC'!E267+'SCC X Ano = Mecenato'!E267</f>
        <v>0</v>
      </c>
      <c r="F267" s="70">
        <f>'SCC X Ano = FNC'!F267+'SCC X Ano = Mecenato'!F267</f>
        <v>0</v>
      </c>
      <c r="G267" s="70">
        <f>'SCC X Ano = FNC'!G267+'SCC X Ano = Mecenato'!G267</f>
        <v>53828.059447468637</v>
      </c>
      <c r="H267" s="70">
        <f>'SCC X Ano = FNC'!H267+'SCC X Ano = Mecenato'!H267</f>
        <v>0</v>
      </c>
      <c r="I267" s="70">
        <f>'SCC X Ano = FNC'!I267+'SCC X Ano = Mecenato'!I267</f>
        <v>819694.94249796809</v>
      </c>
      <c r="J267" s="70">
        <f>'SCC X Ano = FNC'!J267+'SCC X Ano = Mecenato'!J267</f>
        <v>536859.57954860537</v>
      </c>
      <c r="K267" s="70">
        <f>'SCC X Ano = FNC'!K267+'SCC X Ano = Mecenato'!K267</f>
        <v>0</v>
      </c>
      <c r="L267" s="70">
        <f>'SCC X Ano = FNC'!L267+'SCC X Ano = Mecenato'!L267</f>
        <v>1881215.9315991197</v>
      </c>
      <c r="N267" s="69" t="s">
        <v>37</v>
      </c>
      <c r="O267" s="5">
        <f>B267/Formato_Análises_Total!$T$31</f>
        <v>0</v>
      </c>
      <c r="P267" s="5">
        <f>C267/Formato_Análises_Total!$T$31</f>
        <v>2.874961485319788E-4</v>
      </c>
      <c r="Q267" s="5">
        <f>D267/Formato_Análises_Total!$T$31</f>
        <v>0</v>
      </c>
      <c r="R267" s="5">
        <f>E267/Formato_Análises_Total!$T$31</f>
        <v>0</v>
      </c>
      <c r="S267" s="5">
        <f>F267/Formato_Análises_Total!$T$31</f>
        <v>0</v>
      </c>
      <c r="T267" s="5">
        <f>G267/Formato_Análises_Total!$T$31</f>
        <v>3.2868019588340421E-5</v>
      </c>
      <c r="U267" s="5">
        <f>H267/Formato_Análises_Total!$T$31</f>
        <v>0</v>
      </c>
      <c r="V267" s="5">
        <f>I267/Formato_Análises_Total!$T$31</f>
        <v>5.0051496752877604E-4</v>
      </c>
      <c r="W267" s="5">
        <f>J267/Formato_Análises_Total!$T$31</f>
        <v>3.2781250815872714E-4</v>
      </c>
      <c r="X267" s="5">
        <f>K267/Formato_Análises_Total!$T$31</f>
        <v>0</v>
      </c>
    </row>
    <row r="268" spans="1:24" x14ac:dyDescent="0.25">
      <c r="A268" s="69" t="s">
        <v>38</v>
      </c>
      <c r="B268" s="70">
        <f>'SCC X Ano = FNC'!B268+'SCC X Ano = Mecenato'!B268</f>
        <v>0</v>
      </c>
      <c r="C268" s="70">
        <f>'SCC X Ano = FNC'!C268+'SCC X Ano = Mecenato'!C268</f>
        <v>478342.03642490128</v>
      </c>
      <c r="D268" s="70">
        <f>'SCC X Ano = FNC'!D268+'SCC X Ano = Mecenato'!D268</f>
        <v>381523.18626750674</v>
      </c>
      <c r="E268" s="70">
        <f>'SCC X Ano = FNC'!E268+'SCC X Ano = Mecenato'!E268</f>
        <v>0</v>
      </c>
      <c r="F268" s="70">
        <f>'SCC X Ano = FNC'!F268+'SCC X Ano = Mecenato'!F268</f>
        <v>0</v>
      </c>
      <c r="G268" s="70">
        <f>'SCC X Ano = FNC'!G268+'SCC X Ano = Mecenato'!G268</f>
        <v>181769.97384146252</v>
      </c>
      <c r="H268" s="70">
        <f>'SCC X Ano = FNC'!H268+'SCC X Ano = Mecenato'!H268</f>
        <v>0</v>
      </c>
      <c r="I268" s="70">
        <f>'SCC X Ano = FNC'!I268+'SCC X Ano = Mecenato'!I268</f>
        <v>3767602.3167646173</v>
      </c>
      <c r="J268" s="70">
        <f>'SCC X Ano = FNC'!J268+'SCC X Ano = Mecenato'!J268</f>
        <v>198602.76955362994</v>
      </c>
      <c r="K268" s="70">
        <f>'SCC X Ano = FNC'!K268+'SCC X Ano = Mecenato'!K268</f>
        <v>0</v>
      </c>
      <c r="L268" s="70">
        <f>'SCC X Ano = FNC'!L268+'SCC X Ano = Mecenato'!L268</f>
        <v>5007840.2828521179</v>
      </c>
      <c r="N268" s="69" t="s">
        <v>38</v>
      </c>
      <c r="O268" s="5">
        <f>B268/Formato_Análises_Total!$T$31</f>
        <v>0</v>
      </c>
      <c r="P268" s="5">
        <f>C268/Formato_Análises_Total!$T$31</f>
        <v>2.9208103700048332E-4</v>
      </c>
      <c r="Q268" s="5">
        <f>D268/Formato_Análises_Total!$T$31</f>
        <v>2.3296235622025891E-4</v>
      </c>
      <c r="R268" s="5">
        <f>E268/Formato_Análises_Total!$T$31</f>
        <v>0</v>
      </c>
      <c r="S268" s="5">
        <f>F268/Formato_Análises_Total!$T$31</f>
        <v>0</v>
      </c>
      <c r="T268" s="5">
        <f>G268/Formato_Análises_Total!$T$31</f>
        <v>1.1099079406018367E-4</v>
      </c>
      <c r="U268" s="5">
        <f>H268/Formato_Análises_Total!$T$31</f>
        <v>0</v>
      </c>
      <c r="V268" s="5">
        <f>I268/Formato_Análises_Total!$T$31</f>
        <v>2.3005404248196372E-3</v>
      </c>
      <c r="W268" s="5">
        <f>J268/Formato_Análises_Total!$T$31</f>
        <v>1.2126908877994753E-4</v>
      </c>
      <c r="X268" s="5">
        <f>K268/Formato_Análises_Total!$T$31</f>
        <v>0</v>
      </c>
    </row>
    <row r="269" spans="1:24" x14ac:dyDescent="0.25">
      <c r="A269" s="69" t="s">
        <v>39</v>
      </c>
      <c r="B269" s="70">
        <f>'SCC X Ano = FNC'!B269+'SCC X Ano = Mecenato'!B269</f>
        <v>0</v>
      </c>
      <c r="C269" s="70">
        <f>'SCC X Ano = FNC'!C269+'SCC X Ano = Mecenato'!C269</f>
        <v>13154739.230490264</v>
      </c>
      <c r="D269" s="70">
        <f>'SCC X Ano = FNC'!D269+'SCC X Ano = Mecenato'!D269</f>
        <v>1875174.4716790728</v>
      </c>
      <c r="E269" s="70">
        <f>'SCC X Ano = FNC'!E269+'SCC X Ano = Mecenato'!E269</f>
        <v>0</v>
      </c>
      <c r="F269" s="70">
        <f>'SCC X Ano = FNC'!F269+'SCC X Ano = Mecenato'!F269</f>
        <v>0</v>
      </c>
      <c r="G269" s="70">
        <f>'SCC X Ano = FNC'!G269+'SCC X Ano = Mecenato'!G269</f>
        <v>1419372.8202548856</v>
      </c>
      <c r="H269" s="70">
        <f>'SCC X Ano = FNC'!H269+'SCC X Ano = Mecenato'!H269</f>
        <v>0</v>
      </c>
      <c r="I269" s="70">
        <f>'SCC X Ano = FNC'!I269+'SCC X Ano = Mecenato'!I269</f>
        <v>4003301.6495759459</v>
      </c>
      <c r="J269" s="70">
        <f>'SCC X Ano = FNC'!J269+'SCC X Ano = Mecenato'!J269</f>
        <v>4329373.2593045086</v>
      </c>
      <c r="K269" s="70">
        <f>'SCC X Ano = FNC'!K269+'SCC X Ano = Mecenato'!K269</f>
        <v>0</v>
      </c>
      <c r="L269" s="70">
        <f>'SCC X Ano = FNC'!L269+'SCC X Ano = Mecenato'!L269</f>
        <v>24781961.431304675</v>
      </c>
      <c r="N269" s="69" t="s">
        <v>39</v>
      </c>
      <c r="O269" s="5">
        <f>B269/Formato_Análises_Total!$T$31</f>
        <v>0</v>
      </c>
      <c r="P269" s="5">
        <f>C269/Formato_Análises_Total!$T$31</f>
        <v>8.0324319907764605E-3</v>
      </c>
      <c r="Q269" s="5">
        <f>D269/Formato_Análises_Total!$T$31</f>
        <v>1.1450026603105061E-3</v>
      </c>
      <c r="R269" s="5">
        <f>E269/Formato_Análises_Total!$T$31</f>
        <v>0</v>
      </c>
      <c r="S269" s="5">
        <f>F269/Formato_Análises_Total!$T$31</f>
        <v>0</v>
      </c>
      <c r="T269" s="5">
        <f>G269/Formato_Análises_Total!$T$31</f>
        <v>8.6668503635773286E-4</v>
      </c>
      <c r="U269" s="5">
        <f>H269/Formato_Análises_Total!$T$31</f>
        <v>0</v>
      </c>
      <c r="V269" s="5">
        <f>I269/Formato_Análises_Total!$T$31</f>
        <v>2.4444610930978959E-3</v>
      </c>
      <c r="W269" s="5">
        <f>J269/Formato_Análises_Total!$T$31</f>
        <v>2.6435640919013218E-3</v>
      </c>
      <c r="X269" s="5">
        <f>K269/Formato_Análises_Total!$T$31</f>
        <v>0</v>
      </c>
    </row>
    <row r="270" spans="1:24" x14ac:dyDescent="0.25">
      <c r="A270" s="18" t="s">
        <v>40</v>
      </c>
      <c r="B270" s="70">
        <f>'SCC X Ano = FNC'!B270+'SCC X Ano = Mecenato'!B270</f>
        <v>12590698.924340248</v>
      </c>
      <c r="C270" s="70">
        <f>'SCC X Ano = FNC'!C270+'SCC X Ano = Mecenato'!C270</f>
        <v>571736915.76297748</v>
      </c>
      <c r="D270" s="70">
        <f>'SCC X Ano = FNC'!D270+'SCC X Ano = Mecenato'!D270</f>
        <v>104464684.96207295</v>
      </c>
      <c r="E270" s="70">
        <f>'SCC X Ano = FNC'!E270+'SCC X Ano = Mecenato'!E270</f>
        <v>0</v>
      </c>
      <c r="F270" s="70">
        <f>'SCC X Ano = FNC'!F270+'SCC X Ano = Mecenato'!F270</f>
        <v>5335549.2149866261</v>
      </c>
      <c r="G270" s="70">
        <f>'SCC X Ano = FNC'!G270+'SCC X Ano = Mecenato'!G270</f>
        <v>119282245.49994054</v>
      </c>
      <c r="H270" s="70">
        <f>'SCC X Ano = FNC'!H270+'SCC X Ano = Mecenato'!H270</f>
        <v>0</v>
      </c>
      <c r="I270" s="70">
        <f>'SCC X Ano = FNC'!I270+'SCC X Ano = Mecenato'!I270</f>
        <v>376694751.96793211</v>
      </c>
      <c r="J270" s="70">
        <f>'SCC X Ano = FNC'!J270+'SCC X Ano = Mecenato'!J270</f>
        <v>447598310.76832467</v>
      </c>
      <c r="K270" s="70">
        <f>'SCC X Ano = FNC'!K270+'SCC X Ano = Mecenato'!K270</f>
        <v>0</v>
      </c>
      <c r="L270" s="70">
        <f>'SCC X Ano = FNC'!L270+'SCC X Ano = Mecenato'!L270</f>
        <v>1637703157.1005747</v>
      </c>
      <c r="N270" s="69" t="s">
        <v>40</v>
      </c>
      <c r="O270" s="5">
        <f>B270/Formato_Análises_Total!$T$31</f>
        <v>7.6880226247051358E-3</v>
      </c>
      <c r="P270" s="5">
        <f>C270/Formato_Análises_Total!$T$31</f>
        <v>0.34910900261998207</v>
      </c>
      <c r="Q270" s="5">
        <f>D270/Formato_Análises_Total!$T$31</f>
        <v>6.3787313658855926E-2</v>
      </c>
      <c r="R270" s="5">
        <f>E270/Formato_Análises_Total!$T$31</f>
        <v>0</v>
      </c>
      <c r="S270" s="5">
        <f>F270/Formato_Análises_Total!$T$31</f>
        <v>3.2579464671929916E-3</v>
      </c>
      <c r="T270" s="5">
        <f>G270/Formato_Análises_Total!$T$31</f>
        <v>7.2835083075201756E-2</v>
      </c>
      <c r="U270" s="5">
        <f>H270/Formato_Análises_Total!$T$31</f>
        <v>0</v>
      </c>
      <c r="V270" s="5">
        <f>I270/Formato_Análises_Total!$T$31</f>
        <v>0.23001405983416476</v>
      </c>
      <c r="W270" s="5">
        <f>J270/Formato_Análises_Total!$T$31</f>
        <v>0.27330857171989731</v>
      </c>
      <c r="X270" s="5">
        <f>K270/Formato_Análises_Total!$T$31</f>
        <v>0</v>
      </c>
    </row>
    <row r="275" spans="1:24" x14ac:dyDescent="0.25">
      <c r="A275" s="69"/>
      <c r="B275" s="18">
        <v>2015</v>
      </c>
      <c r="C275" s="18">
        <v>2015</v>
      </c>
      <c r="D275" s="18">
        <v>2015</v>
      </c>
      <c r="E275" s="18">
        <v>2015</v>
      </c>
      <c r="F275" s="18">
        <v>2015</v>
      </c>
      <c r="G275" s="18">
        <v>2015</v>
      </c>
      <c r="H275" s="18">
        <v>2015</v>
      </c>
      <c r="I275" s="18">
        <v>2015</v>
      </c>
      <c r="J275" s="18">
        <v>2015</v>
      </c>
      <c r="K275" s="18">
        <v>2015</v>
      </c>
      <c r="O275" s="18">
        <v>2015</v>
      </c>
      <c r="P275" s="18">
        <v>2015</v>
      </c>
      <c r="Q275" s="18">
        <v>2015</v>
      </c>
      <c r="R275" s="18">
        <v>2015</v>
      </c>
      <c r="S275" s="18">
        <v>2015</v>
      </c>
      <c r="T275" s="18">
        <v>2015</v>
      </c>
      <c r="U275" s="18">
        <v>2015</v>
      </c>
      <c r="V275" s="18">
        <v>2015</v>
      </c>
      <c r="W275" s="18">
        <v>2015</v>
      </c>
      <c r="X275" s="18">
        <v>2015</v>
      </c>
    </row>
    <row r="276" spans="1:24" x14ac:dyDescent="0.25">
      <c r="A276" s="69"/>
      <c r="B276" s="69" t="s">
        <v>2</v>
      </c>
      <c r="C276" s="69" t="s">
        <v>3</v>
      </c>
      <c r="D276" s="69" t="s">
        <v>4</v>
      </c>
      <c r="E276" s="69" t="s">
        <v>5</v>
      </c>
      <c r="F276" s="69" t="s">
        <v>6</v>
      </c>
      <c r="G276" s="69" t="s">
        <v>7</v>
      </c>
      <c r="H276" s="69" t="s">
        <v>8</v>
      </c>
      <c r="I276" s="69" t="s">
        <v>9</v>
      </c>
      <c r="J276" s="69" t="s">
        <v>10</v>
      </c>
      <c r="K276" s="69" t="s">
        <v>11</v>
      </c>
      <c r="L276" s="69" t="s">
        <v>12</v>
      </c>
      <c r="O276" s="69" t="s">
        <v>2</v>
      </c>
      <c r="P276" s="69" t="s">
        <v>3</v>
      </c>
      <c r="Q276" s="69" t="s">
        <v>4</v>
      </c>
      <c r="R276" s="69" t="s">
        <v>5</v>
      </c>
      <c r="S276" s="69" t="s">
        <v>6</v>
      </c>
      <c r="T276" s="69" t="s">
        <v>7</v>
      </c>
      <c r="U276" s="69" t="s">
        <v>8</v>
      </c>
      <c r="V276" s="69" t="s">
        <v>9</v>
      </c>
      <c r="W276" s="69" t="s">
        <v>10</v>
      </c>
      <c r="X276" s="69" t="s">
        <v>11</v>
      </c>
    </row>
    <row r="277" spans="1:24" x14ac:dyDescent="0.25">
      <c r="A277" s="69" t="s">
        <v>13</v>
      </c>
      <c r="B277" s="70">
        <f>'SCC X Ano = FNC'!B277+'SCC X Ano = Mecenato'!B277</f>
        <v>0</v>
      </c>
      <c r="C277" s="70">
        <f>'SCC X Ano = FNC'!C277+'SCC X Ano = Mecenato'!C277</f>
        <v>116445.55474197504</v>
      </c>
      <c r="D277" s="70">
        <f>'SCC X Ano = FNC'!D277+'SCC X Ano = Mecenato'!D277</f>
        <v>1334933.0650743239</v>
      </c>
      <c r="E277" s="70">
        <f>'SCC X Ano = FNC'!E277+'SCC X Ano = Mecenato'!E277</f>
        <v>0</v>
      </c>
      <c r="F277" s="70">
        <f>'SCC X Ano = FNC'!F277+'SCC X Ano = Mecenato'!F277</f>
        <v>0</v>
      </c>
      <c r="G277" s="70">
        <f>'SCC X Ano = FNC'!G277+'SCC X Ano = Mecenato'!G277</f>
        <v>0</v>
      </c>
      <c r="H277" s="70">
        <f>'SCC X Ano = FNC'!H277+'SCC X Ano = Mecenato'!H277</f>
        <v>0</v>
      </c>
      <c r="I277" s="70">
        <f>'SCC X Ano = FNC'!I277+'SCC X Ano = Mecenato'!I277</f>
        <v>0</v>
      </c>
      <c r="J277" s="70">
        <f>'SCC X Ano = FNC'!J277+'SCC X Ano = Mecenato'!J277</f>
        <v>0</v>
      </c>
      <c r="K277" s="70">
        <f>'SCC X Ano = FNC'!K277+'SCC X Ano = Mecenato'!K277</f>
        <v>0</v>
      </c>
      <c r="L277" s="70">
        <f>'SCC X Ano = FNC'!L277+'SCC X Ano = Mecenato'!L277</f>
        <v>1451378.6198162991</v>
      </c>
      <c r="N277" s="69" t="s">
        <v>13</v>
      </c>
      <c r="O277" s="5">
        <f>B277/Formato_Análises_Total!$U$31</f>
        <v>0</v>
      </c>
      <c r="P277" s="5">
        <f>C277/Formato_Análises_Total!$U$31</f>
        <v>8.7197267454287448E-5</v>
      </c>
      <c r="Q277" s="5">
        <f>D277/Formato_Análises_Total!$U$31</f>
        <v>9.9963039178942582E-4</v>
      </c>
      <c r="R277" s="5">
        <f>E277/Formato_Análises_Total!$U$31</f>
        <v>0</v>
      </c>
      <c r="S277" s="5">
        <f>F277/Formato_Análises_Total!$U$31</f>
        <v>0</v>
      </c>
      <c r="T277" s="5">
        <f>G277/Formato_Análises_Total!$U$31</f>
        <v>0</v>
      </c>
      <c r="U277" s="5">
        <f>H277/Formato_Análises_Total!$U$31</f>
        <v>0</v>
      </c>
      <c r="V277" s="5">
        <f>I277/Formato_Análises_Total!$U$31</f>
        <v>0</v>
      </c>
      <c r="W277" s="5">
        <f>J277/Formato_Análises_Total!$U$31</f>
        <v>0</v>
      </c>
      <c r="X277" s="5">
        <f>K277/Formato_Análises_Total!$U$31</f>
        <v>0</v>
      </c>
    </row>
    <row r="278" spans="1:24" x14ac:dyDescent="0.25">
      <c r="A278" s="69" t="s">
        <v>14</v>
      </c>
      <c r="B278" s="70">
        <f>'SCC X Ano = FNC'!B278+'SCC X Ano = Mecenato'!B278</f>
        <v>0</v>
      </c>
      <c r="C278" s="70">
        <f>'SCC X Ano = FNC'!C278+'SCC X Ano = Mecenato'!C278</f>
        <v>2735457.8474595887</v>
      </c>
      <c r="D278" s="70">
        <f>'SCC X Ano = FNC'!D278+'SCC X Ano = Mecenato'!D278</f>
        <v>87536.594431103207</v>
      </c>
      <c r="E278" s="70">
        <f>'SCC X Ano = FNC'!E278+'SCC X Ano = Mecenato'!E278</f>
        <v>0</v>
      </c>
      <c r="F278" s="70">
        <f>'SCC X Ano = FNC'!F278+'SCC X Ano = Mecenato'!F278</f>
        <v>0</v>
      </c>
      <c r="G278" s="70">
        <f>'SCC X Ano = FNC'!G278+'SCC X Ano = Mecenato'!G278</f>
        <v>0</v>
      </c>
      <c r="H278" s="70">
        <f>'SCC X Ano = FNC'!H278+'SCC X Ano = Mecenato'!H278</f>
        <v>0</v>
      </c>
      <c r="I278" s="70">
        <f>'SCC X Ano = FNC'!I278+'SCC X Ano = Mecenato'!I278</f>
        <v>0</v>
      </c>
      <c r="J278" s="70">
        <f>'SCC X Ano = FNC'!J278+'SCC X Ano = Mecenato'!J278</f>
        <v>0</v>
      </c>
      <c r="K278" s="70">
        <f>'SCC X Ano = FNC'!K278+'SCC X Ano = Mecenato'!K278</f>
        <v>0</v>
      </c>
      <c r="L278" s="70">
        <f>'SCC X Ano = FNC'!L278+'SCC X Ano = Mecenato'!L278</f>
        <v>2822994.4418906919</v>
      </c>
      <c r="N278" s="69" t="s">
        <v>14</v>
      </c>
      <c r="O278" s="5">
        <f>B278/Formato_Análises_Total!$U$31</f>
        <v>0</v>
      </c>
      <c r="P278" s="5">
        <f>C278/Formato_Análises_Total!$U$31</f>
        <v>2.0483774590055901E-3</v>
      </c>
      <c r="Q278" s="5">
        <f>D278/Formato_Análises_Total!$U$31</f>
        <v>6.5549533887831194E-5</v>
      </c>
      <c r="R278" s="5">
        <f>E278/Formato_Análises_Total!$U$31</f>
        <v>0</v>
      </c>
      <c r="S278" s="5">
        <f>F278/Formato_Análises_Total!$U$31</f>
        <v>0</v>
      </c>
      <c r="T278" s="5">
        <f>G278/Formato_Análises_Total!$U$31</f>
        <v>0</v>
      </c>
      <c r="U278" s="5">
        <f>H278/Formato_Análises_Total!$U$31</f>
        <v>0</v>
      </c>
      <c r="V278" s="5">
        <f>I278/Formato_Análises_Total!$U$31</f>
        <v>0</v>
      </c>
      <c r="W278" s="5">
        <f>J278/Formato_Análises_Total!$U$31</f>
        <v>0</v>
      </c>
      <c r="X278" s="5">
        <f>K278/Formato_Análises_Total!$U$31</f>
        <v>0</v>
      </c>
    </row>
    <row r="279" spans="1:24" x14ac:dyDescent="0.25">
      <c r="A279" s="69" t="s">
        <v>15</v>
      </c>
      <c r="B279" s="70">
        <f>'SCC X Ano = FNC'!B279+'SCC X Ano = Mecenato'!B279</f>
        <v>0</v>
      </c>
      <c r="C279" s="70">
        <f>'SCC X Ano = FNC'!C279+'SCC X Ano = Mecenato'!C279</f>
        <v>459567.12076329184</v>
      </c>
      <c r="D279" s="70">
        <f>'SCC X Ano = FNC'!D279+'SCC X Ano = Mecenato'!D279</f>
        <v>80314.825390537182</v>
      </c>
      <c r="E279" s="70">
        <f>'SCC X Ano = FNC'!E279+'SCC X Ano = Mecenato'!E279</f>
        <v>0</v>
      </c>
      <c r="F279" s="70">
        <f>'SCC X Ano = FNC'!F279+'SCC X Ano = Mecenato'!F279</f>
        <v>0</v>
      </c>
      <c r="G279" s="70">
        <f>'SCC X Ano = FNC'!G279+'SCC X Ano = Mecenato'!G279</f>
        <v>93007.631583047158</v>
      </c>
      <c r="H279" s="70">
        <f>'SCC X Ano = FNC'!H279+'SCC X Ano = Mecenato'!H279</f>
        <v>0</v>
      </c>
      <c r="I279" s="70">
        <f>'SCC X Ano = FNC'!I279+'SCC X Ano = Mecenato'!I279</f>
        <v>1137975.7276043417</v>
      </c>
      <c r="J279" s="70">
        <f>'SCC X Ano = FNC'!J279+'SCC X Ano = Mecenato'!J279</f>
        <v>289563.34021570516</v>
      </c>
      <c r="K279" s="70">
        <f>'SCC X Ano = FNC'!K279+'SCC X Ano = Mecenato'!K279</f>
        <v>0</v>
      </c>
      <c r="L279" s="70">
        <f>'SCC X Ano = FNC'!L279+'SCC X Ano = Mecenato'!L279</f>
        <v>2060428.645556923</v>
      </c>
      <c r="N279" s="69" t="s">
        <v>15</v>
      </c>
      <c r="O279" s="5">
        <f>B279/Formato_Análises_Total!$U$31</f>
        <v>0</v>
      </c>
      <c r="P279" s="5">
        <f>C279/Formato_Análises_Total!$U$31</f>
        <v>3.4413505291111377E-4</v>
      </c>
      <c r="Q279" s="5">
        <f>D279/Formato_Análises_Total!$U$31</f>
        <v>6.0141697342085117E-5</v>
      </c>
      <c r="R279" s="5">
        <f>E279/Formato_Análises_Total!$U$31</f>
        <v>0</v>
      </c>
      <c r="S279" s="5">
        <f>F279/Formato_Análises_Total!$U$31</f>
        <v>0</v>
      </c>
      <c r="T279" s="5">
        <f>G279/Formato_Análises_Total!$U$31</f>
        <v>6.9646379755820652E-5</v>
      </c>
      <c r="U279" s="5">
        <f>H279/Formato_Análises_Total!$U$31</f>
        <v>0</v>
      </c>
      <c r="V279" s="5">
        <f>I279/Formato_Análises_Total!$U$31</f>
        <v>8.5214394054180555E-4</v>
      </c>
      <c r="W279" s="5">
        <f>J279/Formato_Análises_Total!$U$31</f>
        <v>2.1683208154827174E-4</v>
      </c>
      <c r="X279" s="5">
        <f>K279/Formato_Análises_Total!$U$31</f>
        <v>0</v>
      </c>
    </row>
    <row r="280" spans="1:24" x14ac:dyDescent="0.25">
      <c r="A280" s="69" t="s">
        <v>16</v>
      </c>
      <c r="B280" s="70">
        <f>'SCC X Ano = FNC'!B280+'SCC X Ano = Mecenato'!B280</f>
        <v>0</v>
      </c>
      <c r="C280" s="70">
        <f>'SCC X Ano = FNC'!C280+'SCC X Ano = Mecenato'!C280</f>
        <v>0</v>
      </c>
      <c r="D280" s="70">
        <f>'SCC X Ano = FNC'!D280+'SCC X Ano = Mecenato'!D280</f>
        <v>0</v>
      </c>
      <c r="E280" s="70">
        <f>'SCC X Ano = FNC'!E280+'SCC X Ano = Mecenato'!E280</f>
        <v>0</v>
      </c>
      <c r="F280" s="70">
        <f>'SCC X Ano = FNC'!F280+'SCC X Ano = Mecenato'!F280</f>
        <v>0</v>
      </c>
      <c r="G280" s="70">
        <f>'SCC X Ano = FNC'!G280+'SCC X Ano = Mecenato'!G280</f>
        <v>0</v>
      </c>
      <c r="H280" s="70">
        <f>'SCC X Ano = FNC'!H280+'SCC X Ano = Mecenato'!H280</f>
        <v>0</v>
      </c>
      <c r="I280" s="70">
        <f>'SCC X Ano = FNC'!I280+'SCC X Ano = Mecenato'!I280</f>
        <v>0</v>
      </c>
      <c r="J280" s="70">
        <f>'SCC X Ano = FNC'!J280+'SCC X Ano = Mecenato'!J280</f>
        <v>0</v>
      </c>
      <c r="K280" s="70">
        <f>'SCC X Ano = FNC'!K280+'SCC X Ano = Mecenato'!K280</f>
        <v>0</v>
      </c>
      <c r="L280" s="70">
        <f>'SCC X Ano = FNC'!L280+'SCC X Ano = Mecenato'!L280</f>
        <v>0</v>
      </c>
      <c r="N280" s="69" t="s">
        <v>16</v>
      </c>
      <c r="O280" s="5">
        <f>B280/Formato_Análises_Total!$U$31</f>
        <v>0</v>
      </c>
      <c r="P280" s="5">
        <f>C280/Formato_Análises_Total!$U$31</f>
        <v>0</v>
      </c>
      <c r="Q280" s="5">
        <f>D280/Formato_Análises_Total!$U$31</f>
        <v>0</v>
      </c>
      <c r="R280" s="5">
        <f>E280/Formato_Análises_Total!$U$31</f>
        <v>0</v>
      </c>
      <c r="S280" s="5">
        <f>F280/Formato_Análises_Total!$U$31</f>
        <v>0</v>
      </c>
      <c r="T280" s="5">
        <f>G280/Formato_Análises_Total!$U$31</f>
        <v>0</v>
      </c>
      <c r="U280" s="5">
        <f>H280/Formato_Análises_Total!$U$31</f>
        <v>0</v>
      </c>
      <c r="V280" s="5">
        <f>I280/Formato_Análises_Total!$U$31</f>
        <v>0</v>
      </c>
      <c r="W280" s="5">
        <f>J280/Formato_Análises_Total!$U$31</f>
        <v>0</v>
      </c>
      <c r="X280" s="5">
        <f>K280/Formato_Análises_Total!$U$31</f>
        <v>0</v>
      </c>
    </row>
    <row r="281" spans="1:24" x14ac:dyDescent="0.25">
      <c r="A281" s="69" t="s">
        <v>17</v>
      </c>
      <c r="B281" s="70">
        <f>'SCC X Ano = FNC'!B281+'SCC X Ano = Mecenato'!B281</f>
        <v>0</v>
      </c>
      <c r="C281" s="70">
        <f>'SCC X Ano = FNC'!C281+'SCC X Ano = Mecenato'!C281</f>
        <v>115629.11186779046</v>
      </c>
      <c r="D281" s="70">
        <f>'SCC X Ano = FNC'!D281+'SCC X Ano = Mecenato'!D281</f>
        <v>0</v>
      </c>
      <c r="E281" s="70">
        <f>'SCC X Ano = FNC'!E281+'SCC X Ano = Mecenato'!E281</f>
        <v>0</v>
      </c>
      <c r="F281" s="70">
        <f>'SCC X Ano = FNC'!F281+'SCC X Ano = Mecenato'!F281</f>
        <v>0</v>
      </c>
      <c r="G281" s="70">
        <f>'SCC X Ano = FNC'!G281+'SCC X Ano = Mecenato'!G281</f>
        <v>0</v>
      </c>
      <c r="H281" s="70">
        <f>'SCC X Ano = FNC'!H281+'SCC X Ano = Mecenato'!H281</f>
        <v>0</v>
      </c>
      <c r="I281" s="70">
        <f>'SCC X Ano = FNC'!I281+'SCC X Ano = Mecenato'!I281</f>
        <v>2782386.2157341032</v>
      </c>
      <c r="J281" s="70">
        <f>'SCC X Ano = FNC'!J281+'SCC X Ano = Mecenato'!J281</f>
        <v>751939.34616317658</v>
      </c>
      <c r="K281" s="70">
        <f>'SCC X Ano = FNC'!K281+'SCC X Ano = Mecenato'!K281</f>
        <v>0</v>
      </c>
      <c r="L281" s="70">
        <f>'SCC X Ano = FNC'!L281+'SCC X Ano = Mecenato'!L281</f>
        <v>3649954.6737650703</v>
      </c>
      <c r="N281" s="69" t="s">
        <v>17</v>
      </c>
      <c r="O281" s="5">
        <f>B281/Formato_Análises_Total!$U$31</f>
        <v>0</v>
      </c>
      <c r="P281" s="5">
        <f>C281/Formato_Análises_Total!$U$31</f>
        <v>8.6585895145407395E-5</v>
      </c>
      <c r="Q281" s="5">
        <f>D281/Formato_Análises_Total!$U$31</f>
        <v>0</v>
      </c>
      <c r="R281" s="5">
        <f>E281/Formato_Análises_Total!$U$31</f>
        <v>0</v>
      </c>
      <c r="S281" s="5">
        <f>F281/Formato_Análises_Total!$U$31</f>
        <v>0</v>
      </c>
      <c r="T281" s="5">
        <f>G281/Formato_Análises_Total!$U$31</f>
        <v>0</v>
      </c>
      <c r="U281" s="5">
        <f>H281/Formato_Análises_Total!$U$31</f>
        <v>0</v>
      </c>
      <c r="V281" s="5">
        <f>I281/Formato_Análises_Total!$U$31</f>
        <v>2.0835185641228568E-3</v>
      </c>
      <c r="W281" s="5">
        <f>J281/Formato_Análises_Total!$U$31</f>
        <v>5.6307049609647004E-4</v>
      </c>
      <c r="X281" s="5">
        <f>K281/Formato_Análises_Total!$U$31</f>
        <v>0</v>
      </c>
    </row>
    <row r="282" spans="1:24" x14ac:dyDescent="0.25">
      <c r="A282" s="69" t="s">
        <v>18</v>
      </c>
      <c r="B282" s="70">
        <f>'SCC X Ano = FNC'!B282+'SCC X Ano = Mecenato'!B282</f>
        <v>0</v>
      </c>
      <c r="C282" s="70">
        <f>'SCC X Ano = FNC'!C282+'SCC X Ano = Mecenato'!C282</f>
        <v>0</v>
      </c>
      <c r="D282" s="70">
        <f>'SCC X Ano = FNC'!D282+'SCC X Ano = Mecenato'!D282</f>
        <v>0</v>
      </c>
      <c r="E282" s="70">
        <f>'SCC X Ano = FNC'!E282+'SCC X Ano = Mecenato'!E282</f>
        <v>0</v>
      </c>
      <c r="F282" s="70">
        <f>'SCC X Ano = FNC'!F282+'SCC X Ano = Mecenato'!F282</f>
        <v>0</v>
      </c>
      <c r="G282" s="70">
        <f>'SCC X Ano = FNC'!G282+'SCC X Ano = Mecenato'!G282</f>
        <v>65652.445823327405</v>
      </c>
      <c r="H282" s="70">
        <f>'SCC X Ano = FNC'!H282+'SCC X Ano = Mecenato'!H282</f>
        <v>0</v>
      </c>
      <c r="I282" s="70">
        <f>'SCC X Ano = FNC'!I282+'SCC X Ano = Mecenato'!I282</f>
        <v>0</v>
      </c>
      <c r="J282" s="70">
        <f>'SCC X Ano = FNC'!J282+'SCC X Ano = Mecenato'!J282</f>
        <v>0</v>
      </c>
      <c r="K282" s="70">
        <f>'SCC X Ano = FNC'!K282+'SCC X Ano = Mecenato'!K282</f>
        <v>0</v>
      </c>
      <c r="L282" s="70">
        <f>'SCC X Ano = FNC'!L282+'SCC X Ano = Mecenato'!L282</f>
        <v>65652.445823327405</v>
      </c>
      <c r="N282" s="69" t="s">
        <v>18</v>
      </c>
      <c r="O282" s="5">
        <f>B282/Formato_Análises_Total!$U$31</f>
        <v>0</v>
      </c>
      <c r="P282" s="5">
        <f>C282/Formato_Análises_Total!$U$31</f>
        <v>0</v>
      </c>
      <c r="Q282" s="5">
        <f>D282/Formato_Análises_Total!$U$31</f>
        <v>0</v>
      </c>
      <c r="R282" s="5">
        <f>E282/Formato_Análises_Total!$U$31</f>
        <v>0</v>
      </c>
      <c r="S282" s="5">
        <f>F282/Formato_Análises_Total!$U$31</f>
        <v>0</v>
      </c>
      <c r="T282" s="5">
        <f>G282/Formato_Análises_Total!$U$31</f>
        <v>4.9162150415873402E-5</v>
      </c>
      <c r="U282" s="5">
        <f>H282/Formato_Análises_Total!$U$31</f>
        <v>0</v>
      </c>
      <c r="V282" s="5">
        <f>I282/Formato_Análises_Total!$U$31</f>
        <v>0</v>
      </c>
      <c r="W282" s="5">
        <f>J282/Formato_Análises_Total!$U$31</f>
        <v>0</v>
      </c>
      <c r="X282" s="5">
        <f>K282/Formato_Análises_Total!$U$31</f>
        <v>0</v>
      </c>
    </row>
    <row r="283" spans="1:24" x14ac:dyDescent="0.25">
      <c r="A283" s="69" t="s">
        <v>19</v>
      </c>
      <c r="B283" s="70">
        <f>'SCC X Ano = FNC'!B283+'SCC X Ano = Mecenato'!B283</f>
        <v>0</v>
      </c>
      <c r="C283" s="70">
        <f>'SCC X Ano = FNC'!C283+'SCC X Ano = Mecenato'!C283</f>
        <v>1600652.0387810832</v>
      </c>
      <c r="D283" s="70">
        <f>'SCC X Ano = FNC'!D283+'SCC X Ano = Mecenato'!D283</f>
        <v>0</v>
      </c>
      <c r="E283" s="70">
        <f>'SCC X Ano = FNC'!E283+'SCC X Ano = Mecenato'!E283</f>
        <v>0</v>
      </c>
      <c r="F283" s="70">
        <f>'SCC X Ano = FNC'!F283+'SCC X Ano = Mecenato'!F283</f>
        <v>0</v>
      </c>
      <c r="G283" s="70">
        <f>'SCC X Ano = FNC'!G283+'SCC X Ano = Mecenato'!G283</f>
        <v>0</v>
      </c>
      <c r="H283" s="70">
        <f>'SCC X Ano = FNC'!H283+'SCC X Ano = Mecenato'!H283</f>
        <v>0</v>
      </c>
      <c r="I283" s="70">
        <f>'SCC X Ano = FNC'!I283+'SCC X Ano = Mecenato'!I283</f>
        <v>0</v>
      </c>
      <c r="J283" s="70">
        <f>'SCC X Ano = FNC'!J283+'SCC X Ano = Mecenato'!J283</f>
        <v>0</v>
      </c>
      <c r="K283" s="70">
        <f>'SCC X Ano = FNC'!K283+'SCC X Ano = Mecenato'!K283</f>
        <v>0</v>
      </c>
      <c r="L283" s="70">
        <f>'SCC X Ano = FNC'!L283+'SCC X Ano = Mecenato'!L283</f>
        <v>1600652.0387810832</v>
      </c>
      <c r="N283" s="69" t="s">
        <v>19</v>
      </c>
      <c r="O283" s="5">
        <f>B283/Formato_Análises_Total!$U$31</f>
        <v>0</v>
      </c>
      <c r="P283" s="5">
        <f>C283/Formato_Análises_Total!$U$31</f>
        <v>1.1986072309596977E-3</v>
      </c>
      <c r="Q283" s="5">
        <f>D283/Formato_Análises_Total!$U$31</f>
        <v>0</v>
      </c>
      <c r="R283" s="5">
        <f>E283/Formato_Análises_Total!$U$31</f>
        <v>0</v>
      </c>
      <c r="S283" s="5">
        <f>F283/Formato_Análises_Total!$U$31</f>
        <v>0</v>
      </c>
      <c r="T283" s="5">
        <f>G283/Formato_Análises_Total!$U$31</f>
        <v>0</v>
      </c>
      <c r="U283" s="5">
        <f>H283/Formato_Análises_Total!$U$31</f>
        <v>0</v>
      </c>
      <c r="V283" s="5">
        <f>I283/Formato_Análises_Total!$U$31</f>
        <v>0</v>
      </c>
      <c r="W283" s="5">
        <f>J283/Formato_Análises_Total!$U$31</f>
        <v>0</v>
      </c>
      <c r="X283" s="5">
        <f>K283/Formato_Análises_Total!$U$31</f>
        <v>0</v>
      </c>
    </row>
    <row r="284" spans="1:24" x14ac:dyDescent="0.25">
      <c r="A284" s="69" t="s">
        <v>20</v>
      </c>
      <c r="B284" s="70">
        <f>'SCC X Ano = FNC'!B284+'SCC X Ano = Mecenato'!B284</f>
        <v>0</v>
      </c>
      <c r="C284" s="70">
        <f>'SCC X Ano = FNC'!C284+'SCC X Ano = Mecenato'!C284</f>
        <v>3370094.196054189</v>
      </c>
      <c r="D284" s="70">
        <f>'SCC X Ano = FNC'!D284+'SCC X Ano = Mecenato'!D284</f>
        <v>113046.15863383758</v>
      </c>
      <c r="E284" s="70">
        <f>'SCC X Ano = FNC'!E284+'SCC X Ano = Mecenato'!E284</f>
        <v>0</v>
      </c>
      <c r="F284" s="70">
        <f>'SCC X Ano = FNC'!F284+'SCC X Ano = Mecenato'!F284</f>
        <v>0</v>
      </c>
      <c r="G284" s="70">
        <f>'SCC X Ano = FNC'!G284+'SCC X Ano = Mecenato'!G284</f>
        <v>0</v>
      </c>
      <c r="H284" s="70">
        <f>'SCC X Ano = FNC'!H284+'SCC X Ano = Mecenato'!H284</f>
        <v>0</v>
      </c>
      <c r="I284" s="70">
        <f>'SCC X Ano = FNC'!I284+'SCC X Ano = Mecenato'!I284</f>
        <v>663089.70281560672</v>
      </c>
      <c r="J284" s="70">
        <f>'SCC X Ano = FNC'!J284+'SCC X Ano = Mecenato'!J284</f>
        <v>0</v>
      </c>
      <c r="K284" s="70">
        <f>'SCC X Ano = FNC'!K284+'SCC X Ano = Mecenato'!K284</f>
        <v>0</v>
      </c>
      <c r="L284" s="70">
        <f>'SCC X Ano = FNC'!L284+'SCC X Ano = Mecenato'!L284</f>
        <v>4146230.0575036332</v>
      </c>
      <c r="N284" s="69" t="s">
        <v>20</v>
      </c>
      <c r="O284" s="5">
        <f>B284/Formato_Análises_Total!$U$31</f>
        <v>0</v>
      </c>
      <c r="P284" s="5">
        <f>C284/Formato_Análises_Total!$U$31</f>
        <v>2.5236086135759584E-3</v>
      </c>
      <c r="Q284" s="5">
        <f>D284/Formato_Análises_Total!$U$31</f>
        <v>8.465171685528741E-5</v>
      </c>
      <c r="R284" s="5">
        <f>E284/Formato_Análises_Total!$U$31</f>
        <v>0</v>
      </c>
      <c r="S284" s="5">
        <f>F284/Formato_Análises_Total!$U$31</f>
        <v>0</v>
      </c>
      <c r="T284" s="5">
        <f>G284/Formato_Análises_Total!$U$31</f>
        <v>0</v>
      </c>
      <c r="U284" s="5">
        <f>H284/Formato_Análises_Total!$U$31</f>
        <v>0</v>
      </c>
      <c r="V284" s="5">
        <f>I284/Formato_Análises_Total!$U$31</f>
        <v>4.9653771920032128E-4</v>
      </c>
      <c r="W284" s="5">
        <f>J284/Formato_Análises_Total!$U$31</f>
        <v>0</v>
      </c>
      <c r="X284" s="5">
        <f>K284/Formato_Análises_Total!$U$31</f>
        <v>0</v>
      </c>
    </row>
    <row r="285" spans="1:24" x14ac:dyDescent="0.25">
      <c r="A285" s="69" t="s">
        <v>21</v>
      </c>
      <c r="B285" s="70">
        <f>'SCC X Ano = FNC'!B285+'SCC X Ano = Mecenato'!B285</f>
        <v>0</v>
      </c>
      <c r="C285" s="70">
        <f>'SCC X Ano = FNC'!C285+'SCC X Ano = Mecenato'!C285</f>
        <v>1404535.7638524692</v>
      </c>
      <c r="D285" s="70">
        <f>'SCC X Ano = FNC'!D285+'SCC X Ano = Mecenato'!D285</f>
        <v>0</v>
      </c>
      <c r="E285" s="70">
        <f>'SCC X Ano = FNC'!E285+'SCC X Ano = Mecenato'!E285</f>
        <v>0</v>
      </c>
      <c r="F285" s="70">
        <f>'SCC X Ano = FNC'!F285+'SCC X Ano = Mecenato'!F285</f>
        <v>0</v>
      </c>
      <c r="G285" s="70">
        <f>'SCC X Ano = FNC'!G285+'SCC X Ano = Mecenato'!G285</f>
        <v>181219.12221513985</v>
      </c>
      <c r="H285" s="70">
        <f>'SCC X Ano = FNC'!H285+'SCC X Ano = Mecenato'!H285</f>
        <v>0</v>
      </c>
      <c r="I285" s="70">
        <f>'SCC X Ano = FNC'!I285+'SCC X Ano = Mecenato'!I285</f>
        <v>250981.43303115616</v>
      </c>
      <c r="J285" s="70">
        <f>'SCC X Ano = FNC'!J285+'SCC X Ano = Mecenato'!J285</f>
        <v>0</v>
      </c>
      <c r="K285" s="70">
        <f>'SCC X Ano = FNC'!K285+'SCC X Ano = Mecenato'!K285</f>
        <v>0</v>
      </c>
      <c r="L285" s="70">
        <f>'SCC X Ano = FNC'!L285+'SCC X Ano = Mecenato'!L285</f>
        <v>1836736.3190987653</v>
      </c>
      <c r="N285" s="69" t="s">
        <v>21</v>
      </c>
      <c r="O285" s="5">
        <f>B285/Formato_Análises_Total!$U$31</f>
        <v>0</v>
      </c>
      <c r="P285" s="5">
        <f>C285/Formato_Análises_Total!$U$31</f>
        <v>1.0517505878273633E-3</v>
      </c>
      <c r="Q285" s="5">
        <f>D285/Formato_Análises_Total!$U$31</f>
        <v>0</v>
      </c>
      <c r="R285" s="5">
        <f>E285/Formato_Análises_Total!$U$31</f>
        <v>0</v>
      </c>
      <c r="S285" s="5">
        <f>F285/Formato_Análises_Total!$U$31</f>
        <v>0</v>
      </c>
      <c r="T285" s="5">
        <f>G285/Formato_Análises_Total!$U$31</f>
        <v>1.3570129235623528E-4</v>
      </c>
      <c r="U285" s="5">
        <f>H285/Formato_Análises_Total!$U$31</f>
        <v>0</v>
      </c>
      <c r="V285" s="5">
        <f>I285/Formato_Análises_Total!$U$31</f>
        <v>1.8794100977552583E-4</v>
      </c>
      <c r="W285" s="5">
        <f>J285/Formato_Análises_Total!$U$31</f>
        <v>0</v>
      </c>
      <c r="X285" s="5">
        <f>K285/Formato_Análises_Total!$U$31</f>
        <v>0</v>
      </c>
    </row>
    <row r="286" spans="1:24" x14ac:dyDescent="0.25">
      <c r="A286" s="69" t="s">
        <v>22</v>
      </c>
      <c r="B286" s="70">
        <f>'SCC X Ano = FNC'!B286+'SCC X Ano = Mecenato'!B286</f>
        <v>390632.05264879804</v>
      </c>
      <c r="C286" s="70">
        <f>'SCC X Ano = FNC'!C286+'SCC X Ano = Mecenato'!C286</f>
        <v>4871988.9261781313</v>
      </c>
      <c r="D286" s="70">
        <f>'SCC X Ano = FNC'!D286+'SCC X Ano = Mecenato'!D286</f>
        <v>1420038.2321164343</v>
      </c>
      <c r="E286" s="70">
        <f>'SCC X Ano = FNC'!E286+'SCC X Ano = Mecenato'!E286</f>
        <v>0</v>
      </c>
      <c r="F286" s="70">
        <f>'SCC X Ano = FNC'!F286+'SCC X Ano = Mecenato'!F286</f>
        <v>41612.719519759994</v>
      </c>
      <c r="G286" s="70">
        <f>'SCC X Ano = FNC'!G286+'SCC X Ano = Mecenato'!G286</f>
        <v>1296102.7290347794</v>
      </c>
      <c r="H286" s="70">
        <f>'SCC X Ano = FNC'!H286+'SCC X Ano = Mecenato'!H286</f>
        <v>0</v>
      </c>
      <c r="I286" s="70">
        <f>'SCC X Ano = FNC'!I286+'SCC X Ano = Mecenato'!I286</f>
        <v>5041298.5634160284</v>
      </c>
      <c r="J286" s="70">
        <f>'SCC X Ano = FNC'!J286+'SCC X Ano = Mecenato'!J286</f>
        <v>1178660.9093695097</v>
      </c>
      <c r="K286" s="70">
        <f>'SCC X Ano = FNC'!K286+'SCC X Ano = Mecenato'!K286</f>
        <v>0</v>
      </c>
      <c r="L286" s="70">
        <f>'SCC X Ano = FNC'!L286+'SCC X Ano = Mecenato'!L286</f>
        <v>14240334.132283442</v>
      </c>
      <c r="N286" s="69" t="s">
        <v>22</v>
      </c>
      <c r="O286" s="5">
        <f>B286/Formato_Análises_Total!$U$31</f>
        <v>2.9251479497444669E-4</v>
      </c>
      <c r="P286" s="5">
        <f>C286/Formato_Análises_Total!$U$31</f>
        <v>3.6482639665517879E-3</v>
      </c>
      <c r="Q286" s="5">
        <f>D286/Formato_Análises_Total!$U$31</f>
        <v>1.0633592136302967E-3</v>
      </c>
      <c r="R286" s="5">
        <f>E286/Formato_Análises_Total!$U$31</f>
        <v>0</v>
      </c>
      <c r="S286" s="5">
        <f>F286/Formato_Análises_Total!$U$31</f>
        <v>3.1160617865619494E-5</v>
      </c>
      <c r="T286" s="5">
        <f>G286/Formato_Análises_Total!$U$31</f>
        <v>9.7055329043950619E-4</v>
      </c>
      <c r="U286" s="5">
        <f>H286/Formato_Análises_Total!$U$31</f>
        <v>0</v>
      </c>
      <c r="V286" s="5">
        <f>I286/Formato_Análises_Total!$U$31</f>
        <v>3.7750471464982837E-3</v>
      </c>
      <c r="W286" s="5">
        <f>J286/Formato_Análises_Total!$U$31</f>
        <v>8.8260999554634959E-4</v>
      </c>
      <c r="X286" s="5">
        <f>K286/Formato_Análises_Total!$U$31</f>
        <v>0</v>
      </c>
    </row>
    <row r="287" spans="1:24" x14ac:dyDescent="0.25">
      <c r="A287" s="69" t="s">
        <v>23</v>
      </c>
      <c r="B287" s="70">
        <f>'SCC X Ano = FNC'!B287+'SCC X Ano = Mecenato'!B287</f>
        <v>0</v>
      </c>
      <c r="C287" s="70">
        <f>'SCC X Ano = FNC'!C287+'SCC X Ano = Mecenato'!C287</f>
        <v>5504733.2369365497</v>
      </c>
      <c r="D287" s="70">
        <f>'SCC X Ano = FNC'!D287+'SCC X Ano = Mecenato'!D287</f>
        <v>0</v>
      </c>
      <c r="E287" s="70">
        <f>'SCC X Ano = FNC'!E287+'SCC X Ano = Mecenato'!E287</f>
        <v>0</v>
      </c>
      <c r="F287" s="70">
        <f>'SCC X Ano = FNC'!F287+'SCC X Ano = Mecenato'!F287</f>
        <v>0</v>
      </c>
      <c r="G287" s="70">
        <f>'SCC X Ano = FNC'!G287+'SCC X Ano = Mecenato'!G287</f>
        <v>543821.09290322871</v>
      </c>
      <c r="H287" s="70">
        <f>'SCC X Ano = FNC'!H287+'SCC X Ano = Mecenato'!H287</f>
        <v>0</v>
      </c>
      <c r="I287" s="70">
        <f>'SCC X Ano = FNC'!I287+'SCC X Ano = Mecenato'!I287</f>
        <v>361143.16239982017</v>
      </c>
      <c r="J287" s="70">
        <f>'SCC X Ano = FNC'!J287+'SCC X Ano = Mecenato'!J287</f>
        <v>0</v>
      </c>
      <c r="K287" s="70">
        <f>'SCC X Ano = FNC'!K287+'SCC X Ano = Mecenato'!K287</f>
        <v>0</v>
      </c>
      <c r="L287" s="70">
        <f>'SCC X Ano = FNC'!L287+'SCC X Ano = Mecenato'!L287</f>
        <v>6409697.4922395982</v>
      </c>
      <c r="N287" s="69" t="s">
        <v>23</v>
      </c>
      <c r="O287" s="5">
        <f>B287/Formato_Análises_Total!$U$31</f>
        <v>0</v>
      </c>
      <c r="P287" s="5">
        <f>C287/Formato_Análises_Total!$U$31</f>
        <v>4.1220783171093209E-3</v>
      </c>
      <c r="Q287" s="5">
        <f>D287/Formato_Análises_Total!$U$31</f>
        <v>0</v>
      </c>
      <c r="R287" s="5">
        <f>E287/Formato_Análises_Total!$U$31</f>
        <v>0</v>
      </c>
      <c r="S287" s="5">
        <f>F287/Formato_Análises_Total!$U$31</f>
        <v>0</v>
      </c>
      <c r="T287" s="5">
        <f>G287/Formato_Análises_Total!$U$31</f>
        <v>4.0722647927815135E-4</v>
      </c>
      <c r="U287" s="5">
        <f>H287/Formato_Análises_Total!$U$31</f>
        <v>0</v>
      </c>
      <c r="V287" s="5">
        <f>I287/Formato_Análises_Total!$U$31</f>
        <v>2.7043279574598357E-4</v>
      </c>
      <c r="W287" s="5">
        <f>J287/Formato_Análises_Total!$U$31</f>
        <v>0</v>
      </c>
      <c r="X287" s="5">
        <f>K287/Formato_Análises_Total!$U$31</f>
        <v>0</v>
      </c>
    </row>
    <row r="288" spans="1:24" x14ac:dyDescent="0.25">
      <c r="A288" s="69" t="s">
        <v>24</v>
      </c>
      <c r="B288" s="70">
        <f>'SCC X Ano = FNC'!B288+'SCC X Ano = Mecenato'!B288</f>
        <v>0</v>
      </c>
      <c r="C288" s="70">
        <f>'SCC X Ano = FNC'!C288+'SCC X Ano = Mecenato'!C288</f>
        <v>96158.948982566872</v>
      </c>
      <c r="D288" s="70">
        <f>'SCC X Ano = FNC'!D288+'SCC X Ano = Mecenato'!D288</f>
        <v>121238.18328707793</v>
      </c>
      <c r="E288" s="70">
        <f>'SCC X Ano = FNC'!E288+'SCC X Ano = Mecenato'!E288</f>
        <v>0</v>
      </c>
      <c r="F288" s="70">
        <f>'SCC X Ano = FNC'!F288+'SCC X Ano = Mecenato'!F288</f>
        <v>0</v>
      </c>
      <c r="G288" s="70">
        <f>'SCC X Ano = FNC'!G288+'SCC X Ano = Mecenato'!G288</f>
        <v>20789.941177387012</v>
      </c>
      <c r="H288" s="70">
        <f>'SCC X Ano = FNC'!H288+'SCC X Ano = Mecenato'!H288</f>
        <v>0</v>
      </c>
      <c r="I288" s="70">
        <f>'SCC X Ano = FNC'!I288+'SCC X Ano = Mecenato'!I288</f>
        <v>0</v>
      </c>
      <c r="J288" s="70">
        <f>'SCC X Ano = FNC'!J288+'SCC X Ano = Mecenato'!J288</f>
        <v>20789.941177387012</v>
      </c>
      <c r="K288" s="70">
        <f>'SCC X Ano = FNC'!K288+'SCC X Ano = Mecenato'!K288</f>
        <v>0</v>
      </c>
      <c r="L288" s="70">
        <f>'SCC X Ano = FNC'!L288+'SCC X Ano = Mecenato'!L288</f>
        <v>258977.01462441887</v>
      </c>
      <c r="N288" s="69" t="s">
        <v>24</v>
      </c>
      <c r="O288" s="5">
        <f>B288/Formato_Análises_Total!$U$31</f>
        <v>0</v>
      </c>
      <c r="P288" s="5">
        <f>C288/Formato_Análises_Total!$U$31</f>
        <v>7.200616297578257E-5</v>
      </c>
      <c r="Q288" s="5">
        <f>D288/Formato_Análises_Total!$U$31</f>
        <v>9.0786104434646201E-5</v>
      </c>
      <c r="R288" s="5">
        <f>E288/Formato_Análises_Total!$U$31</f>
        <v>0</v>
      </c>
      <c r="S288" s="5">
        <f>F288/Formato_Análises_Total!$U$31</f>
        <v>0</v>
      </c>
      <c r="T288" s="5">
        <f>G288/Formato_Análises_Total!$U$31</f>
        <v>1.5568014298359911E-5</v>
      </c>
      <c r="U288" s="5">
        <f>H288/Formato_Análises_Total!$U$31</f>
        <v>0</v>
      </c>
      <c r="V288" s="5">
        <f>I288/Formato_Análises_Total!$U$31</f>
        <v>0</v>
      </c>
      <c r="W288" s="5">
        <f>J288/Formato_Análises_Total!$U$31</f>
        <v>1.5568014298359911E-5</v>
      </c>
      <c r="X288" s="5">
        <f>K288/Formato_Análises_Total!$U$31</f>
        <v>0</v>
      </c>
    </row>
    <row r="289" spans="1:24" x14ac:dyDescent="0.25">
      <c r="A289" s="69" t="s">
        <v>25</v>
      </c>
      <c r="B289" s="70">
        <f>'SCC X Ano = FNC'!B289+'SCC X Ano = Mecenato'!B289</f>
        <v>0</v>
      </c>
      <c r="C289" s="70">
        <f>'SCC X Ano = FNC'!C289+'SCC X Ano = Mecenato'!C289</f>
        <v>4616108.529523788</v>
      </c>
      <c r="D289" s="70">
        <f>'SCC X Ano = FNC'!D289+'SCC X Ano = Mecenato'!D289</f>
        <v>1628032.9384154174</v>
      </c>
      <c r="E289" s="70">
        <f>'SCC X Ano = FNC'!E289+'SCC X Ano = Mecenato'!E289</f>
        <v>0</v>
      </c>
      <c r="F289" s="70">
        <f>'SCC X Ano = FNC'!F289+'SCC X Ano = Mecenato'!F289</f>
        <v>0</v>
      </c>
      <c r="G289" s="70">
        <f>'SCC X Ano = FNC'!G289+'SCC X Ano = Mecenato'!G289</f>
        <v>2503605.7535832385</v>
      </c>
      <c r="H289" s="70">
        <f>'SCC X Ano = FNC'!H289+'SCC X Ano = Mecenato'!H289</f>
        <v>0</v>
      </c>
      <c r="I289" s="70">
        <f>'SCC X Ano = FNC'!I289+'SCC X Ano = Mecenato'!I289</f>
        <v>4982849.6494780267</v>
      </c>
      <c r="J289" s="70">
        <f>'SCC X Ano = FNC'!J289+'SCC X Ano = Mecenato'!J289</f>
        <v>4294326.4813038446</v>
      </c>
      <c r="K289" s="70">
        <f>'SCC X Ano = FNC'!K289+'SCC X Ano = Mecenato'!K289</f>
        <v>0</v>
      </c>
      <c r="L289" s="70">
        <f>'SCC X Ano = FNC'!L289+'SCC X Ano = Mecenato'!L289</f>
        <v>18024923.352304313</v>
      </c>
      <c r="N289" s="69" t="s">
        <v>25</v>
      </c>
      <c r="O289" s="5">
        <f>B289/Formato_Análises_Total!$U$31</f>
        <v>0</v>
      </c>
      <c r="P289" s="5">
        <f>C289/Formato_Análises_Total!$U$31</f>
        <v>3.456654493499614E-3</v>
      </c>
      <c r="Q289" s="5">
        <f>D289/Formato_Análises_Total!$U$31</f>
        <v>1.2191107154752249E-3</v>
      </c>
      <c r="R289" s="5">
        <f>E289/Formato_Análises_Total!$U$31</f>
        <v>0</v>
      </c>
      <c r="S289" s="5">
        <f>F289/Formato_Análises_Total!$U$31</f>
        <v>0</v>
      </c>
      <c r="T289" s="5">
        <f>G289/Formato_Análises_Total!$U$31</f>
        <v>1.874760964289497E-3</v>
      </c>
      <c r="U289" s="5">
        <f>H289/Formato_Análises_Total!$U$31</f>
        <v>0</v>
      </c>
      <c r="V289" s="5">
        <f>I289/Formato_Análises_Total!$U$31</f>
        <v>3.7312791762021411E-3</v>
      </c>
      <c r="W289" s="5">
        <f>J289/Formato_Análises_Total!$U$31</f>
        <v>3.2156962587022784E-3</v>
      </c>
      <c r="X289" s="5">
        <f>K289/Formato_Análises_Total!$U$31</f>
        <v>0</v>
      </c>
    </row>
    <row r="290" spans="1:24" x14ac:dyDescent="0.25">
      <c r="A290" s="69" t="s">
        <v>26</v>
      </c>
      <c r="B290" s="70">
        <f>'SCC X Ano = FNC'!B290+'SCC X Ano = Mecenato'!B290</f>
        <v>0</v>
      </c>
      <c r="C290" s="70">
        <f>'SCC X Ano = FNC'!C290+'SCC X Ano = Mecenato'!C290</f>
        <v>2378338.6328850235</v>
      </c>
      <c r="D290" s="70">
        <f>'SCC X Ano = FNC'!D290+'SCC X Ano = Mecenato'!D290</f>
        <v>0</v>
      </c>
      <c r="E290" s="70">
        <f>'SCC X Ano = FNC'!E290+'SCC X Ano = Mecenato'!E290</f>
        <v>0</v>
      </c>
      <c r="F290" s="70">
        <f>'SCC X Ano = FNC'!F290+'SCC X Ano = Mecenato'!F290</f>
        <v>0</v>
      </c>
      <c r="G290" s="70">
        <f>'SCC X Ano = FNC'!G290+'SCC X Ano = Mecenato'!G290</f>
        <v>134587.51393782118</v>
      </c>
      <c r="H290" s="70">
        <f>'SCC X Ano = FNC'!H290+'SCC X Ano = Mecenato'!H290</f>
        <v>0</v>
      </c>
      <c r="I290" s="70">
        <f>'SCC X Ano = FNC'!I290+'SCC X Ano = Mecenato'!I290</f>
        <v>0</v>
      </c>
      <c r="J290" s="70">
        <f>'SCC X Ano = FNC'!J290+'SCC X Ano = Mecenato'!J290</f>
        <v>0</v>
      </c>
      <c r="K290" s="70">
        <f>'SCC X Ano = FNC'!K290+'SCC X Ano = Mecenato'!K290</f>
        <v>0</v>
      </c>
      <c r="L290" s="70">
        <f>'SCC X Ano = FNC'!L290+'SCC X Ano = Mecenato'!L290</f>
        <v>2512926.1468228446</v>
      </c>
      <c r="N290" s="69" t="s">
        <v>26</v>
      </c>
      <c r="O290" s="5">
        <f>B290/Formato_Análises_Total!$U$31</f>
        <v>0</v>
      </c>
      <c r="P290" s="5">
        <f>C290/Formato_Análises_Total!$U$31</f>
        <v>1.7809578933955131E-3</v>
      </c>
      <c r="Q290" s="5">
        <f>D290/Formato_Análises_Total!$U$31</f>
        <v>0</v>
      </c>
      <c r="R290" s="5">
        <f>E290/Formato_Análises_Total!$U$31</f>
        <v>0</v>
      </c>
      <c r="S290" s="5">
        <f>F290/Formato_Análises_Total!$U$31</f>
        <v>0</v>
      </c>
      <c r="T290" s="5">
        <f>G290/Formato_Análises_Total!$U$31</f>
        <v>1.0078240835254046E-4</v>
      </c>
      <c r="U290" s="5">
        <f>H290/Formato_Análises_Total!$U$31</f>
        <v>0</v>
      </c>
      <c r="V290" s="5">
        <f>I290/Formato_Análises_Total!$U$31</f>
        <v>0</v>
      </c>
      <c r="W290" s="5">
        <f>J290/Formato_Análises_Total!$U$31</f>
        <v>0</v>
      </c>
      <c r="X290" s="5">
        <f>K290/Formato_Análises_Total!$U$31</f>
        <v>0</v>
      </c>
    </row>
    <row r="291" spans="1:24" x14ac:dyDescent="0.25">
      <c r="A291" s="69" t="s">
        <v>27</v>
      </c>
      <c r="B291" s="70">
        <f>'SCC X Ano = FNC'!B291+'SCC X Ano = Mecenato'!B291</f>
        <v>0</v>
      </c>
      <c r="C291" s="70">
        <f>'SCC X Ano = FNC'!C291+'SCC X Ano = Mecenato'!C291</f>
        <v>1266216.8384459079</v>
      </c>
      <c r="D291" s="70">
        <f>'SCC X Ano = FNC'!D291+'SCC X Ano = Mecenato'!D291</f>
        <v>77907.569043681855</v>
      </c>
      <c r="E291" s="70">
        <f>'SCC X Ano = FNC'!E291+'SCC X Ano = Mecenato'!E291</f>
        <v>0</v>
      </c>
      <c r="F291" s="70">
        <f>'SCC X Ano = FNC'!F291+'SCC X Ano = Mecenato'!F291</f>
        <v>0</v>
      </c>
      <c r="G291" s="70">
        <f>'SCC X Ano = FNC'!G291+'SCC X Ano = Mecenato'!G291</f>
        <v>75193.934616317667</v>
      </c>
      <c r="H291" s="70">
        <f>'SCC X Ano = FNC'!H291+'SCC X Ano = Mecenato'!H291</f>
        <v>0</v>
      </c>
      <c r="I291" s="70">
        <f>'SCC X Ano = FNC'!I291+'SCC X Ano = Mecenato'!I291</f>
        <v>382972.60063607653</v>
      </c>
      <c r="J291" s="70">
        <f>'SCC X Ano = FNC'!J291+'SCC X Ano = Mecenato'!J291</f>
        <v>0</v>
      </c>
      <c r="K291" s="70">
        <f>'SCC X Ano = FNC'!K291+'SCC X Ano = Mecenato'!K291</f>
        <v>0</v>
      </c>
      <c r="L291" s="70">
        <f>'SCC X Ano = FNC'!L291+'SCC X Ano = Mecenato'!L291</f>
        <v>1802290.942741984</v>
      </c>
      <c r="N291" s="69" t="s">
        <v>27</v>
      </c>
      <c r="O291" s="5">
        <f>B291/Formato_Análises_Total!$U$31</f>
        <v>0</v>
      </c>
      <c r="P291" s="5">
        <f>C291/Formato_Análises_Total!$U$31</f>
        <v>9.4817400768747835E-4</v>
      </c>
      <c r="Q291" s="5">
        <f>D291/Formato_Análises_Total!$U$31</f>
        <v>5.8339085160169767E-5</v>
      </c>
      <c r="R291" s="5">
        <f>E291/Formato_Análises_Total!$U$31</f>
        <v>0</v>
      </c>
      <c r="S291" s="5">
        <f>F291/Formato_Análises_Total!$U$31</f>
        <v>0</v>
      </c>
      <c r="T291" s="5">
        <f>G291/Formato_Análises_Total!$U$31</f>
        <v>5.6307049609647013E-5</v>
      </c>
      <c r="U291" s="5">
        <f>H291/Formato_Análises_Total!$U$31</f>
        <v>0</v>
      </c>
      <c r="V291" s="5">
        <f>I291/Formato_Análises_Total!$U$31</f>
        <v>2.8677921075926152E-4</v>
      </c>
      <c r="W291" s="5">
        <f>J291/Formato_Análises_Total!$U$31</f>
        <v>0</v>
      </c>
      <c r="X291" s="5">
        <f>K291/Formato_Análises_Total!$U$31</f>
        <v>0</v>
      </c>
    </row>
    <row r="292" spans="1:24" x14ac:dyDescent="0.25">
      <c r="A292" s="69" t="s">
        <v>28</v>
      </c>
      <c r="B292" s="70">
        <f>'SCC X Ano = FNC'!B292+'SCC X Ano = Mecenato'!B292</f>
        <v>2407256.3468553382</v>
      </c>
      <c r="C292" s="70">
        <f>'SCC X Ano = FNC'!C292+'SCC X Ano = Mecenato'!C292</f>
        <v>7372691.9772321088</v>
      </c>
      <c r="D292" s="70">
        <f>'SCC X Ano = FNC'!D292+'SCC X Ano = Mecenato'!D292</f>
        <v>116792.14494555068</v>
      </c>
      <c r="E292" s="70">
        <f>'SCC X Ano = FNC'!E292+'SCC X Ano = Mecenato'!E292</f>
        <v>0</v>
      </c>
      <c r="F292" s="70">
        <f>'SCC X Ano = FNC'!F292+'SCC X Ano = Mecenato'!F292</f>
        <v>0</v>
      </c>
      <c r="G292" s="70">
        <f>'SCC X Ano = FNC'!G292+'SCC X Ano = Mecenato'!G292</f>
        <v>1105834.4676020271</v>
      </c>
      <c r="H292" s="70">
        <f>'SCC X Ano = FNC'!H292+'SCC X Ano = Mecenato'!H292</f>
        <v>0</v>
      </c>
      <c r="I292" s="70">
        <f>'SCC X Ano = FNC'!I292+'SCC X Ano = Mecenato'!I292</f>
        <v>8028916.6226294572</v>
      </c>
      <c r="J292" s="70">
        <f>'SCC X Ano = FNC'!J292+'SCC X Ano = Mecenato'!J292</f>
        <v>1715873.2848291963</v>
      </c>
      <c r="K292" s="70">
        <f>'SCC X Ano = FNC'!K292+'SCC X Ano = Mecenato'!K292</f>
        <v>0</v>
      </c>
      <c r="L292" s="70">
        <f>'SCC X Ano = FNC'!L292+'SCC X Ano = Mecenato'!L292</f>
        <v>20747364.844093677</v>
      </c>
      <c r="N292" s="69" t="s">
        <v>28</v>
      </c>
      <c r="O292" s="5">
        <f>B292/Formato_Análises_Total!$U$31</f>
        <v>1.8026121819153581E-3</v>
      </c>
      <c r="P292" s="5">
        <f>C292/Formato_Análises_Total!$U$31</f>
        <v>5.5208513164912562E-3</v>
      </c>
      <c r="Q292" s="5">
        <f>D292/Formato_Análises_Total!$U$31</f>
        <v>8.7456802640024578E-5</v>
      </c>
      <c r="R292" s="5">
        <f>E292/Formato_Análises_Total!$U$31</f>
        <v>0</v>
      </c>
      <c r="S292" s="5">
        <f>F292/Formato_Análises_Total!$U$31</f>
        <v>0</v>
      </c>
      <c r="T292" s="5">
        <f>G292/Formato_Análises_Total!$U$31</f>
        <v>8.2807578224284944E-4</v>
      </c>
      <c r="U292" s="5">
        <f>H292/Formato_Análises_Total!$U$31</f>
        <v>0</v>
      </c>
      <c r="V292" s="5">
        <f>I292/Formato_Análises_Total!$U$31</f>
        <v>6.0122483134964254E-3</v>
      </c>
      <c r="W292" s="5">
        <f>J292/Formato_Análises_Total!$U$31</f>
        <v>1.2848877062456466E-3</v>
      </c>
      <c r="X292" s="5">
        <f>K292/Formato_Análises_Total!$U$31</f>
        <v>0</v>
      </c>
    </row>
    <row r="293" spans="1:24" x14ac:dyDescent="0.25">
      <c r="A293" s="69" t="s">
        <v>29</v>
      </c>
      <c r="B293" s="70">
        <f>'SCC X Ano = FNC'!B293+'SCC X Ano = Mecenato'!B293</f>
        <v>329356.43654702581</v>
      </c>
      <c r="C293" s="70">
        <f>'SCC X Ano = FNC'!C293+'SCC X Ano = Mecenato'!C293</f>
        <v>44596059.184152231</v>
      </c>
      <c r="D293" s="70">
        <f>'SCC X Ano = FNC'!D293+'SCC X Ano = Mecenato'!D293</f>
        <v>9066698.1940315198</v>
      </c>
      <c r="E293" s="70">
        <f>'SCC X Ano = FNC'!E293+'SCC X Ano = Mecenato'!E293</f>
        <v>0</v>
      </c>
      <c r="F293" s="70">
        <f>'SCC X Ano = FNC'!F293+'SCC X Ano = Mecenato'!F293</f>
        <v>109420.74303887901</v>
      </c>
      <c r="G293" s="70">
        <f>'SCC X Ano = FNC'!G293+'SCC X Ano = Mecenato'!G293</f>
        <v>8510687.4333964195</v>
      </c>
      <c r="H293" s="70">
        <f>'SCC X Ano = FNC'!H293+'SCC X Ano = Mecenato'!H293</f>
        <v>0</v>
      </c>
      <c r="I293" s="70">
        <f>'SCC X Ano = FNC'!I293+'SCC X Ano = Mecenato'!I293</f>
        <v>33172784.337583981</v>
      </c>
      <c r="J293" s="70">
        <f>'SCC X Ano = FNC'!J293+'SCC X Ano = Mecenato'!J293</f>
        <v>33332041.808479216</v>
      </c>
      <c r="K293" s="70">
        <f>'SCC X Ano = FNC'!K293+'SCC X Ano = Mecenato'!K293</f>
        <v>0</v>
      </c>
      <c r="L293" s="70">
        <f>'SCC X Ano = FNC'!L293+'SCC X Ano = Mecenato'!L293</f>
        <v>129117048.13722928</v>
      </c>
      <c r="N293" s="69" t="s">
        <v>29</v>
      </c>
      <c r="O293" s="5">
        <f>B293/Formato_Análises_Total!$U$31</f>
        <v>2.4663012125296488E-4</v>
      </c>
      <c r="P293" s="5">
        <f>C293/Formato_Análises_Total!$U$31</f>
        <v>3.3394615266374043E-2</v>
      </c>
      <c r="Q293" s="5">
        <f>D293/Formato_Análises_Total!$U$31</f>
        <v>6.7893644296177467E-3</v>
      </c>
      <c r="R293" s="5">
        <f>E293/Formato_Análises_Total!$U$31</f>
        <v>0</v>
      </c>
      <c r="S293" s="5">
        <f>F293/Formato_Análises_Total!$U$31</f>
        <v>8.1936917359788999E-5</v>
      </c>
      <c r="T293" s="5">
        <f>G293/Formato_Análises_Total!$U$31</f>
        <v>6.3730100302592614E-3</v>
      </c>
      <c r="U293" s="5">
        <f>H293/Formato_Análises_Total!$U$31</f>
        <v>0</v>
      </c>
      <c r="V293" s="5">
        <f>I293/Formato_Análises_Total!$U$31</f>
        <v>2.4840588844264603E-2</v>
      </c>
      <c r="W293" s="5">
        <f>J293/Formato_Análises_Total!$U$31</f>
        <v>2.4959844717230437E-2</v>
      </c>
      <c r="X293" s="5">
        <f>K293/Formato_Análises_Total!$U$31</f>
        <v>0</v>
      </c>
    </row>
    <row r="294" spans="1:24" x14ac:dyDescent="0.25">
      <c r="A294" s="69" t="s">
        <v>30</v>
      </c>
      <c r="B294" s="70">
        <f>'SCC X Ano = FNC'!B294+'SCC X Ano = Mecenato'!B294</f>
        <v>0</v>
      </c>
      <c r="C294" s="70">
        <f>'SCC X Ano = FNC'!C294+'SCC X Ano = Mecenato'!C294</f>
        <v>1661007.6015070872</v>
      </c>
      <c r="D294" s="70">
        <f>'SCC X Ano = FNC'!D294+'SCC X Ano = Mecenato'!D294</f>
        <v>671843.36225871707</v>
      </c>
      <c r="E294" s="70">
        <f>'SCC X Ano = FNC'!E294+'SCC X Ano = Mecenato'!E294</f>
        <v>0</v>
      </c>
      <c r="F294" s="70">
        <f>'SCC X Ano = FNC'!F294+'SCC X Ano = Mecenato'!F294</f>
        <v>0</v>
      </c>
      <c r="G294" s="70">
        <f>'SCC X Ano = FNC'!G294+'SCC X Ano = Mecenato'!G294</f>
        <v>180003.60000694386</v>
      </c>
      <c r="H294" s="70">
        <f>'SCC X Ano = FNC'!H294+'SCC X Ano = Mecenato'!H294</f>
        <v>0</v>
      </c>
      <c r="I294" s="70">
        <f>'SCC X Ano = FNC'!I294+'SCC X Ano = Mecenato'!I294</f>
        <v>866800.33535690815</v>
      </c>
      <c r="J294" s="70">
        <f>'SCC X Ano = FNC'!J294+'SCC X Ano = Mecenato'!J294</f>
        <v>4393882.8568211747</v>
      </c>
      <c r="K294" s="70">
        <f>'SCC X Ano = FNC'!K294+'SCC X Ano = Mecenato'!K294</f>
        <v>0</v>
      </c>
      <c r="L294" s="70">
        <f>'SCC X Ano = FNC'!L294+'SCC X Ano = Mecenato'!L294</f>
        <v>7773537.7559508309</v>
      </c>
      <c r="N294" s="69" t="s">
        <v>30</v>
      </c>
      <c r="O294" s="5">
        <f>B294/Formato_Análises_Total!$U$31</f>
        <v>0</v>
      </c>
      <c r="P294" s="5">
        <f>C294/Formato_Análises_Total!$U$31</f>
        <v>1.2438029463052514E-3</v>
      </c>
      <c r="Q294" s="5">
        <f>D294/Formato_Análises_Total!$U$31</f>
        <v>5.0309267258910443E-4</v>
      </c>
      <c r="R294" s="5">
        <f>E294/Formato_Análises_Total!$U$31</f>
        <v>0</v>
      </c>
      <c r="S294" s="5">
        <f>F294/Formato_Análises_Total!$U$31</f>
        <v>0</v>
      </c>
      <c r="T294" s="5">
        <f>G294/Formato_Análises_Total!$U$31</f>
        <v>1.3479107972236059E-4</v>
      </c>
      <c r="U294" s="5">
        <f>H294/Formato_Análises_Total!$U$31</f>
        <v>0</v>
      </c>
      <c r="V294" s="5">
        <f>I294/Formato_Análises_Total!$U$31</f>
        <v>6.4908120227570327E-4</v>
      </c>
      <c r="W294" s="5">
        <f>J294/Formato_Análises_Total!$U$31</f>
        <v>3.2902464974125488E-3</v>
      </c>
      <c r="X294" s="5">
        <f>K294/Formato_Análises_Total!$U$31</f>
        <v>0</v>
      </c>
    </row>
    <row r="295" spans="1:24" x14ac:dyDescent="0.25">
      <c r="A295" s="69" t="s">
        <v>31</v>
      </c>
      <c r="B295" s="70">
        <f>'SCC X Ano = FNC'!B295+'SCC X Ano = Mecenato'!B295</f>
        <v>875365.94431103207</v>
      </c>
      <c r="C295" s="70">
        <f>'SCC X Ano = FNC'!C295+'SCC X Ano = Mecenato'!C295</f>
        <v>111597585.17890038</v>
      </c>
      <c r="D295" s="70">
        <f>'SCC X Ano = FNC'!D295+'SCC X Ano = Mecenato'!D295</f>
        <v>21748240.855978694</v>
      </c>
      <c r="E295" s="70">
        <f>'SCC X Ano = FNC'!E295+'SCC X Ano = Mecenato'!E295</f>
        <v>0</v>
      </c>
      <c r="F295" s="70">
        <f>'SCC X Ano = FNC'!F295+'SCC X Ano = Mecenato'!F295</f>
        <v>803338.64599825931</v>
      </c>
      <c r="G295" s="70">
        <f>'SCC X Ano = FNC'!G295+'SCC X Ano = Mecenato'!G295</f>
        <v>20590090.208367366</v>
      </c>
      <c r="H295" s="70">
        <f>'SCC X Ano = FNC'!H295+'SCC X Ano = Mecenato'!H295</f>
        <v>0</v>
      </c>
      <c r="I295" s="70">
        <f>'SCC X Ano = FNC'!I295+'SCC X Ano = Mecenato'!I295</f>
        <v>83758725.289298773</v>
      </c>
      <c r="J295" s="70">
        <f>'SCC X Ano = FNC'!J295+'SCC X Ano = Mecenato'!J295</f>
        <v>70968849.854760677</v>
      </c>
      <c r="K295" s="70">
        <f>'SCC X Ano = FNC'!K295+'SCC X Ano = Mecenato'!K295</f>
        <v>0</v>
      </c>
      <c r="L295" s="70">
        <f>'SCC X Ano = FNC'!L295+'SCC X Ano = Mecenato'!L295</f>
        <v>310342195.97761518</v>
      </c>
      <c r="N295" s="69" t="s">
        <v>31</v>
      </c>
      <c r="O295" s="5">
        <f>B295/Formato_Análises_Total!$U$31</f>
        <v>6.5549533887831199E-4</v>
      </c>
      <c r="P295" s="5">
        <f>C295/Formato_Análises_Total!$U$31</f>
        <v>8.3566989771825737E-2</v>
      </c>
      <c r="Q295" s="5">
        <f>D295/Formato_Análises_Total!$U$31</f>
        <v>1.628561243734147E-2</v>
      </c>
      <c r="R295" s="5">
        <f>E295/Formato_Análises_Total!$U$31</f>
        <v>0</v>
      </c>
      <c r="S295" s="5">
        <f>F295/Formato_Análises_Total!$U$31</f>
        <v>6.0155954365705708E-4</v>
      </c>
      <c r="T295" s="5">
        <f>G295/Formato_Análises_Total!$U$31</f>
        <v>1.541836102533271E-2</v>
      </c>
      <c r="U295" s="5">
        <f>H295/Formato_Análises_Total!$U$31</f>
        <v>0</v>
      </c>
      <c r="V295" s="5">
        <f>I295/Formato_Análises_Total!$U$31</f>
        <v>6.2720573463406551E-2</v>
      </c>
      <c r="W295" s="5">
        <f>J295/Formato_Análises_Total!$U$31</f>
        <v>5.3143203237092297E-2</v>
      </c>
      <c r="X295" s="5">
        <f>K295/Formato_Análises_Total!$U$31</f>
        <v>0</v>
      </c>
    </row>
    <row r="296" spans="1:24" x14ac:dyDescent="0.25">
      <c r="A296" s="69" t="s">
        <v>32</v>
      </c>
      <c r="B296" s="70">
        <f>'SCC X Ano = FNC'!B296+'SCC X Ano = Mecenato'!B296</f>
        <v>1367759.2879859875</v>
      </c>
      <c r="C296" s="70">
        <f>'SCC X Ano = FNC'!C296+'SCC X Ano = Mecenato'!C296</f>
        <v>196392437.47760448</v>
      </c>
      <c r="D296" s="70">
        <f>'SCC X Ano = FNC'!D296+'SCC X Ano = Mecenato'!D296</f>
        <v>34664079.338082731</v>
      </c>
      <c r="E296" s="70">
        <f>'SCC X Ano = FNC'!E296+'SCC X Ano = Mecenato'!E296</f>
        <v>0</v>
      </c>
      <c r="F296" s="70">
        <f>'SCC X Ano = FNC'!F296+'SCC X Ano = Mecenato'!F296</f>
        <v>1539960.1823434234</v>
      </c>
      <c r="G296" s="70">
        <f>'SCC X Ano = FNC'!G296+'SCC X Ano = Mecenato'!G296</f>
        <v>63763851.282855414</v>
      </c>
      <c r="H296" s="70">
        <f>'SCC X Ano = FNC'!H296+'SCC X Ano = Mecenato'!H296</f>
        <v>0</v>
      </c>
      <c r="I296" s="70">
        <f>'SCC X Ano = FNC'!I296+'SCC X Ano = Mecenato'!I296</f>
        <v>119262575.43499558</v>
      </c>
      <c r="J296" s="70">
        <f>'SCC X Ano = FNC'!J296+'SCC X Ano = Mecenato'!J296</f>
        <v>171916033.48307362</v>
      </c>
      <c r="K296" s="70">
        <f>'SCC X Ano = FNC'!K296+'SCC X Ano = Mecenato'!K296</f>
        <v>0</v>
      </c>
      <c r="L296" s="70">
        <f>'SCC X Ano = FNC'!L296+'SCC X Ano = Mecenato'!L296</f>
        <v>588906696.48694122</v>
      </c>
      <c r="N296" s="69" t="s">
        <v>32</v>
      </c>
      <c r="O296" s="5">
        <f>B296/Formato_Análises_Total!$U$31</f>
        <v>1.0242114669973624E-3</v>
      </c>
      <c r="P296" s="5">
        <f>C296/Formato_Análises_Total!$U$31</f>
        <v>0.14706344037503313</v>
      </c>
      <c r="Q296" s="5">
        <f>D296/Formato_Análises_Total!$U$31</f>
        <v>2.5957306861537761E-2</v>
      </c>
      <c r="R296" s="5">
        <f>E296/Formato_Análises_Total!$U$31</f>
        <v>0</v>
      </c>
      <c r="S296" s="5">
        <f>F296/Formato_Análises_Total!$U$31</f>
        <v>1.1531596906923303E-3</v>
      </c>
      <c r="T296" s="5">
        <f>G296/Formato_Análises_Total!$U$31</f>
        <v>4.7747924826728766E-2</v>
      </c>
      <c r="U296" s="5">
        <f>H296/Formato_Análises_Total!$U$31</f>
        <v>0</v>
      </c>
      <c r="V296" s="5">
        <f>I296/Formato_Análises_Total!$U$31</f>
        <v>8.9306721158534608E-2</v>
      </c>
      <c r="W296" s="5">
        <f>J296/Formato_Análises_Total!$U$31</f>
        <v>0.12873491293438061</v>
      </c>
      <c r="X296" s="5">
        <f>K296/Formato_Análises_Total!$U$31</f>
        <v>0</v>
      </c>
    </row>
    <row r="297" spans="1:24" x14ac:dyDescent="0.25">
      <c r="A297" s="69" t="s">
        <v>33</v>
      </c>
      <c r="B297" s="70">
        <f>'SCC X Ano = FNC'!B297+'SCC X Ano = Mecenato'!B297</f>
        <v>0</v>
      </c>
      <c r="C297" s="70">
        <f>'SCC X Ano = FNC'!C297+'SCC X Ano = Mecenato'!C297</f>
        <v>22215860.632194795</v>
      </c>
      <c r="D297" s="70">
        <f>'SCC X Ano = FNC'!D297+'SCC X Ano = Mecenato'!D297</f>
        <v>2249578.6926482636</v>
      </c>
      <c r="E297" s="70">
        <f>'SCC X Ano = FNC'!E297+'SCC X Ano = Mecenato'!E297</f>
        <v>0</v>
      </c>
      <c r="F297" s="70">
        <f>'SCC X Ano = FNC'!F297+'SCC X Ano = Mecenato'!F297</f>
        <v>0</v>
      </c>
      <c r="G297" s="70">
        <f>'SCC X Ano = FNC'!G297+'SCC X Ano = Mecenato'!G297</f>
        <v>3314057.3168668887</v>
      </c>
      <c r="H297" s="70">
        <f>'SCC X Ano = FNC'!H297+'SCC X Ano = Mecenato'!H297</f>
        <v>0</v>
      </c>
      <c r="I297" s="70">
        <f>'SCC X Ano = FNC'!I297+'SCC X Ano = Mecenato'!I297</f>
        <v>9737138.7495382465</v>
      </c>
      <c r="J297" s="70">
        <f>'SCC X Ano = FNC'!J297+'SCC X Ano = Mecenato'!J297</f>
        <v>8676373.723091403</v>
      </c>
      <c r="K297" s="70">
        <f>'SCC X Ano = FNC'!K297+'SCC X Ano = Mecenato'!K297</f>
        <v>0</v>
      </c>
      <c r="L297" s="70">
        <f>'SCC X Ano = FNC'!L297+'SCC X Ano = Mecenato'!L297</f>
        <v>46193009.114339598</v>
      </c>
      <c r="N297" s="69" t="s">
        <v>33</v>
      </c>
      <c r="O297" s="5">
        <f>B297/Formato_Análises_Total!$U$31</f>
        <v>0</v>
      </c>
      <c r="P297" s="5">
        <f>C297/Formato_Análises_Total!$U$31</f>
        <v>1.6635777514780285E-2</v>
      </c>
      <c r="Q297" s="5">
        <f>D297/Formato_Análises_Total!$U$31</f>
        <v>1.6845393141624869E-3</v>
      </c>
      <c r="R297" s="5">
        <f>E297/Formato_Análises_Total!$U$31</f>
        <v>0</v>
      </c>
      <c r="S297" s="5">
        <f>F297/Formato_Análises_Total!$U$31</f>
        <v>0</v>
      </c>
      <c r="T297" s="5">
        <f>G297/Formato_Análises_Total!$U$31</f>
        <v>2.4816468336469107E-3</v>
      </c>
      <c r="U297" s="5">
        <f>H297/Formato_Análises_Total!$U$31</f>
        <v>0</v>
      </c>
      <c r="V297" s="5">
        <f>I297/Formato_Análises_Total!$U$31</f>
        <v>7.2914066463452163E-3</v>
      </c>
      <c r="W297" s="5">
        <f>J297/Formato_Análises_Total!$U$31</f>
        <v>6.4970799593179977E-3</v>
      </c>
      <c r="X297" s="5">
        <f>K297/Formato_Análises_Total!$U$31</f>
        <v>0</v>
      </c>
    </row>
    <row r="298" spans="1:24" x14ac:dyDescent="0.25">
      <c r="A298" s="69" t="s">
        <v>34</v>
      </c>
      <c r="B298" s="70">
        <f>'SCC X Ano = FNC'!B298+'SCC X Ano = Mecenato'!B298</f>
        <v>0</v>
      </c>
      <c r="C298" s="70">
        <f>'SCC X Ano = FNC'!C298+'SCC X Ano = Mecenato'!C298</f>
        <v>24184150.446868438</v>
      </c>
      <c r="D298" s="70">
        <f>'SCC X Ano = FNC'!D298+'SCC X Ano = Mecenato'!D298</f>
        <v>2791939.6860984559</v>
      </c>
      <c r="E298" s="70">
        <f>'SCC X Ano = FNC'!E298+'SCC X Ano = Mecenato'!E298</f>
        <v>0</v>
      </c>
      <c r="F298" s="70">
        <f>'SCC X Ano = FNC'!F298+'SCC X Ano = Mecenato'!F298</f>
        <v>153030.60996058461</v>
      </c>
      <c r="G298" s="70">
        <f>'SCC X Ano = FNC'!G298+'SCC X Ano = Mecenato'!G298</f>
        <v>3365096.5786890741</v>
      </c>
      <c r="H298" s="70">
        <f>'SCC X Ano = FNC'!H298+'SCC X Ano = Mecenato'!H298</f>
        <v>0</v>
      </c>
      <c r="I298" s="70">
        <f>'SCC X Ano = FNC'!I298+'SCC X Ano = Mecenato'!I298</f>
        <v>10510699.153074624</v>
      </c>
      <c r="J298" s="70">
        <f>'SCC X Ano = FNC'!J298+'SCC X Ano = Mecenato'!J298</f>
        <v>2844362.6935791876</v>
      </c>
      <c r="K298" s="70">
        <f>'SCC X Ano = FNC'!K298+'SCC X Ano = Mecenato'!K298</f>
        <v>0</v>
      </c>
      <c r="L298" s="70">
        <f>'SCC X Ano = FNC'!L298+'SCC X Ano = Mecenato'!L298</f>
        <v>43849279.168270372</v>
      </c>
      <c r="N298" s="69" t="s">
        <v>34</v>
      </c>
      <c r="O298" s="5">
        <f>B298/Formato_Análises_Total!$U$31</f>
        <v>0</v>
      </c>
      <c r="P298" s="5">
        <f>C298/Formato_Análises_Total!$U$31</f>
        <v>1.8109680866247427E-2</v>
      </c>
      <c r="Q298" s="5">
        <f>D298/Formato_Análises_Total!$U$31</f>
        <v>2.0906724354090812E-3</v>
      </c>
      <c r="R298" s="5">
        <f>E298/Formato_Análises_Total!$U$31</f>
        <v>0</v>
      </c>
      <c r="S298" s="5">
        <f>F298/Formato_Análises_Total!$U$31</f>
        <v>1.1459304784105935E-4</v>
      </c>
      <c r="T298" s="5">
        <f>G298/Formato_Análises_Total!$U$31</f>
        <v>2.5198662759746155E-3</v>
      </c>
      <c r="U298" s="5">
        <f>H298/Formato_Análises_Total!$U$31</f>
        <v>0</v>
      </c>
      <c r="V298" s="5">
        <f>I298/Formato_Análises_Total!$U$31</f>
        <v>7.8706675167895361E-3</v>
      </c>
      <c r="W298" s="5">
        <f>J298/Formato_Análises_Total!$U$31</f>
        <v>2.1299280601874112E-3</v>
      </c>
      <c r="X298" s="5">
        <f>K298/Formato_Análises_Total!$U$31</f>
        <v>0</v>
      </c>
    </row>
    <row r="299" spans="1:24" x14ac:dyDescent="0.25">
      <c r="A299" s="69" t="s">
        <v>35</v>
      </c>
      <c r="B299" s="70">
        <f>'SCC X Ano = FNC'!B299+'SCC X Ano = Mecenato'!B299</f>
        <v>1593334.8876788095</v>
      </c>
      <c r="C299" s="70">
        <f>'SCC X Ano = FNC'!C299+'SCC X Ano = Mecenato'!C299</f>
        <v>42501655.168098345</v>
      </c>
      <c r="D299" s="70">
        <f>'SCC X Ano = FNC'!D299+'SCC X Ano = Mecenato'!D299</f>
        <v>2206598.1372459978</v>
      </c>
      <c r="E299" s="70">
        <f>'SCC X Ano = FNC'!E299+'SCC X Ano = Mecenato'!E299</f>
        <v>0</v>
      </c>
      <c r="F299" s="70">
        <f>'SCC X Ano = FNC'!F299+'SCC X Ano = Mecenato'!F299</f>
        <v>23634.880496397865</v>
      </c>
      <c r="G299" s="70">
        <f>'SCC X Ano = FNC'!G299+'SCC X Ano = Mecenato'!G299</f>
        <v>5388551.7253895989</v>
      </c>
      <c r="H299" s="70">
        <f>'SCC X Ano = FNC'!H299+'SCC X Ano = Mecenato'!H299</f>
        <v>0</v>
      </c>
      <c r="I299" s="70">
        <f>'SCC X Ano = FNC'!I299+'SCC X Ano = Mecenato'!I299</f>
        <v>22239101.335406519</v>
      </c>
      <c r="J299" s="70">
        <f>'SCC X Ano = FNC'!J299+'SCC X Ano = Mecenato'!J299</f>
        <v>12660642.162051033</v>
      </c>
      <c r="K299" s="70">
        <f>'SCC X Ano = FNC'!K299+'SCC X Ano = Mecenato'!K299</f>
        <v>0</v>
      </c>
      <c r="L299" s="70">
        <f>'SCC X Ano = FNC'!L299+'SCC X Ano = Mecenato'!L299</f>
        <v>86613518.296366706</v>
      </c>
      <c r="N299" s="69" t="s">
        <v>35</v>
      </c>
      <c r="O299" s="5">
        <f>B299/Formato_Análises_Total!$U$31</f>
        <v>1.1931279700030887E-3</v>
      </c>
      <c r="P299" s="5">
        <f>C299/Formato_Análises_Total!$U$31</f>
        <v>3.1826274529367336E-2</v>
      </c>
      <c r="Q299" s="5">
        <f>D299/Formato_Análises_Total!$U$31</f>
        <v>1.6523544274740282E-3</v>
      </c>
      <c r="R299" s="5">
        <f>E299/Formato_Análises_Total!$U$31</f>
        <v>0</v>
      </c>
      <c r="S299" s="5">
        <f>F299/Formato_Análises_Total!$U$31</f>
        <v>1.7698374149714424E-5</v>
      </c>
      <c r="T299" s="5">
        <f>G299/Formato_Análises_Total!$U$31</f>
        <v>4.0350787716303127E-3</v>
      </c>
      <c r="U299" s="5">
        <f>H299/Formato_Análises_Total!$U$31</f>
        <v>0</v>
      </c>
      <c r="V299" s="5">
        <f>I299/Formato_Análises_Total!$U$31</f>
        <v>1.6653180719378938E-2</v>
      </c>
      <c r="W299" s="5">
        <f>J299/Formato_Análises_Total!$U$31</f>
        <v>9.4805972043640729E-3</v>
      </c>
      <c r="X299" s="5">
        <f>K299/Formato_Análises_Total!$U$31</f>
        <v>0</v>
      </c>
    </row>
    <row r="300" spans="1:24" x14ac:dyDescent="0.25">
      <c r="A300" s="69" t="s">
        <v>36</v>
      </c>
      <c r="B300" s="70">
        <f>'SCC X Ano = FNC'!B300+'SCC X Ano = Mecenato'!B300</f>
        <v>0</v>
      </c>
      <c r="C300" s="70">
        <f>'SCC X Ano = FNC'!C300+'SCC X Ano = Mecenato'!C300</f>
        <v>366467.45539327466</v>
      </c>
      <c r="D300" s="70">
        <f>'SCC X Ano = FNC'!D300+'SCC X Ano = Mecenato'!D300</f>
        <v>0</v>
      </c>
      <c r="E300" s="70">
        <f>'SCC X Ano = FNC'!E300+'SCC X Ano = Mecenato'!E300</f>
        <v>0</v>
      </c>
      <c r="F300" s="70">
        <f>'SCC X Ano = FNC'!F300+'SCC X Ano = Mecenato'!F300</f>
        <v>0</v>
      </c>
      <c r="G300" s="70">
        <f>'SCC X Ano = FNC'!G300+'SCC X Ano = Mecenato'!G300</f>
        <v>0</v>
      </c>
      <c r="H300" s="70">
        <f>'SCC X Ano = FNC'!H300+'SCC X Ano = Mecenato'!H300</f>
        <v>0</v>
      </c>
      <c r="I300" s="70">
        <f>'SCC X Ano = FNC'!I300+'SCC X Ano = Mecenato'!I300</f>
        <v>1247396.4706432207</v>
      </c>
      <c r="J300" s="70">
        <f>'SCC X Ano = FNC'!J300+'SCC X Ano = Mecenato'!J300</f>
        <v>0</v>
      </c>
      <c r="K300" s="70">
        <f>'SCC X Ano = FNC'!K300+'SCC X Ano = Mecenato'!K300</f>
        <v>0</v>
      </c>
      <c r="L300" s="70">
        <f>'SCC X Ano = FNC'!L300+'SCC X Ano = Mecenato'!L300</f>
        <v>1613863.9260364952</v>
      </c>
      <c r="N300" s="69" t="s">
        <v>36</v>
      </c>
      <c r="O300" s="5">
        <f>B300/Formato_Análises_Total!$U$31</f>
        <v>0</v>
      </c>
      <c r="P300" s="5">
        <f>C300/Formato_Análises_Total!$U$31</f>
        <v>2.7441975601410183E-4</v>
      </c>
      <c r="Q300" s="5">
        <f>D300/Formato_Análises_Total!$U$31</f>
        <v>0</v>
      </c>
      <c r="R300" s="5">
        <f>E300/Formato_Análises_Total!$U$31</f>
        <v>0</v>
      </c>
      <c r="S300" s="5">
        <f>F300/Formato_Análises_Total!$U$31</f>
        <v>0</v>
      </c>
      <c r="T300" s="5">
        <f>G300/Formato_Análises_Total!$U$31</f>
        <v>0</v>
      </c>
      <c r="U300" s="5">
        <f>H300/Formato_Análises_Total!$U$31</f>
        <v>0</v>
      </c>
      <c r="V300" s="5">
        <f>I300/Formato_Análises_Total!$U$31</f>
        <v>9.340808579015946E-4</v>
      </c>
      <c r="W300" s="5">
        <f>J300/Formato_Análises_Total!$U$31</f>
        <v>0</v>
      </c>
      <c r="X300" s="5">
        <f>K300/Formato_Análises_Total!$U$31</f>
        <v>0</v>
      </c>
    </row>
    <row r="301" spans="1:24" x14ac:dyDescent="0.25">
      <c r="A301" s="69" t="s">
        <v>37</v>
      </c>
      <c r="B301" s="70">
        <f>'SCC X Ano = FNC'!B301+'SCC X Ano = Mecenato'!B301</f>
        <v>0</v>
      </c>
      <c r="C301" s="70">
        <f>'SCC X Ano = FNC'!C301+'SCC X Ano = Mecenato'!C301</f>
        <v>3418821.3647497417</v>
      </c>
      <c r="D301" s="70">
        <f>'SCC X Ano = FNC'!D301+'SCC X Ano = Mecenato'!D301</f>
        <v>71123.482975271356</v>
      </c>
      <c r="E301" s="70">
        <f>'SCC X Ano = FNC'!E301+'SCC X Ano = Mecenato'!E301</f>
        <v>0</v>
      </c>
      <c r="F301" s="70">
        <f>'SCC X Ano = FNC'!F301+'SCC X Ano = Mecenato'!F301</f>
        <v>0</v>
      </c>
      <c r="G301" s="70">
        <f>'SCC X Ano = FNC'!G301+'SCC X Ano = Mecenato'!G301</f>
        <v>0</v>
      </c>
      <c r="H301" s="70">
        <f>'SCC X Ano = FNC'!H301+'SCC X Ano = Mecenato'!H301</f>
        <v>0</v>
      </c>
      <c r="I301" s="70">
        <f>'SCC X Ano = FNC'!I301+'SCC X Ano = Mecenato'!I301</f>
        <v>425816.70837177313</v>
      </c>
      <c r="J301" s="70">
        <f>'SCC X Ano = FNC'!J301+'SCC X Ano = Mecenato'!J301</f>
        <v>193589.02779494209</v>
      </c>
      <c r="K301" s="70">
        <f>'SCC X Ano = FNC'!K301+'SCC X Ano = Mecenato'!K301</f>
        <v>0</v>
      </c>
      <c r="L301" s="70">
        <f>'SCC X Ano = FNC'!L301+'SCC X Ano = Mecenato'!L301</f>
        <v>4109350.5838917289</v>
      </c>
      <c r="N301" s="69" t="s">
        <v>37</v>
      </c>
      <c r="O301" s="5">
        <f>B301/Formato_Análises_Total!$U$31</f>
        <v>0</v>
      </c>
      <c r="P301" s="5">
        <f>C301/Formato_Análises_Total!$U$31</f>
        <v>2.5600967042587767E-3</v>
      </c>
      <c r="Q301" s="5">
        <f>D301/Formato_Análises_Total!$U$31</f>
        <v>5.3258996283862847E-5</v>
      </c>
      <c r="R301" s="5">
        <f>E301/Formato_Análises_Total!$U$31</f>
        <v>0</v>
      </c>
      <c r="S301" s="5">
        <f>F301/Formato_Análises_Total!$U$31</f>
        <v>0</v>
      </c>
      <c r="T301" s="5">
        <f>G301/Formato_Análises_Total!$U$31</f>
        <v>0</v>
      </c>
      <c r="U301" s="5">
        <f>H301/Formato_Análises_Total!$U$31</f>
        <v>0</v>
      </c>
      <c r="V301" s="5">
        <f>I301/Formato_Análises_Total!$U$31</f>
        <v>3.1886192211177283E-4</v>
      </c>
      <c r="W301" s="5">
        <f>J301/Formato_Análises_Total!$U$31</f>
        <v>1.4496417892684207E-4</v>
      </c>
      <c r="X301" s="5">
        <f>K301/Formato_Análises_Total!$U$31</f>
        <v>0</v>
      </c>
    </row>
    <row r="302" spans="1:24" x14ac:dyDescent="0.25">
      <c r="A302" s="69" t="s">
        <v>38</v>
      </c>
      <c r="B302" s="70">
        <f>'SCC X Ano = FNC'!B302+'SCC X Ano = Mecenato'!B302</f>
        <v>0</v>
      </c>
      <c r="C302" s="70">
        <f>'SCC X Ano = FNC'!C302+'SCC X Ano = Mecenato'!C302</f>
        <v>1052627.548034016</v>
      </c>
      <c r="D302" s="70">
        <f>'SCC X Ano = FNC'!D302+'SCC X Ano = Mecenato'!D302</f>
        <v>0</v>
      </c>
      <c r="E302" s="70">
        <f>'SCC X Ano = FNC'!E302+'SCC X Ano = Mecenato'!E302</f>
        <v>0</v>
      </c>
      <c r="F302" s="70">
        <f>'SCC X Ano = FNC'!F302+'SCC X Ano = Mecenato'!F302</f>
        <v>0</v>
      </c>
      <c r="G302" s="70">
        <f>'SCC X Ano = FNC'!G302+'SCC X Ano = Mecenato'!G302</f>
        <v>264558.84027868963</v>
      </c>
      <c r="H302" s="70">
        <f>'SCC X Ano = FNC'!H302+'SCC X Ano = Mecenato'!H302</f>
        <v>0</v>
      </c>
      <c r="I302" s="70">
        <f>'SCC X Ano = FNC'!I302+'SCC X Ano = Mecenato'!I302</f>
        <v>2537232.9035077235</v>
      </c>
      <c r="J302" s="70">
        <f>'SCC X Ano = FNC'!J302+'SCC X Ano = Mecenato'!J302</f>
        <v>0</v>
      </c>
      <c r="K302" s="70">
        <f>'SCC X Ano = FNC'!K302+'SCC X Ano = Mecenato'!K302</f>
        <v>0</v>
      </c>
      <c r="L302" s="70">
        <f>'SCC X Ano = FNC'!L302+'SCC X Ano = Mecenato'!L302</f>
        <v>3854419.2918204293</v>
      </c>
      <c r="N302" s="69" t="s">
        <v>38</v>
      </c>
      <c r="O302" s="5">
        <f>B302/Formato_Análises_Total!$U$31</f>
        <v>0</v>
      </c>
      <c r="P302" s="5">
        <f>C302/Formato_Análises_Total!$U$31</f>
        <v>7.882331450011702E-4</v>
      </c>
      <c r="Q302" s="5">
        <f>D302/Formato_Análises_Total!$U$31</f>
        <v>0</v>
      </c>
      <c r="R302" s="5">
        <f>E302/Formato_Análises_Total!$U$31</f>
        <v>0</v>
      </c>
      <c r="S302" s="5">
        <f>F302/Formato_Análises_Total!$U$31</f>
        <v>0</v>
      </c>
      <c r="T302" s="5">
        <f>G302/Formato_Análises_Total!$U$31</f>
        <v>1.9810810300396482E-4</v>
      </c>
      <c r="U302" s="5">
        <f>H302/Formato_Análises_Total!$U$31</f>
        <v>0</v>
      </c>
      <c r="V302" s="5">
        <f>I302/Formato_Análises_Total!$U$31</f>
        <v>1.8999417931514317E-3</v>
      </c>
      <c r="W302" s="5">
        <f>J302/Formato_Análises_Total!$U$31</f>
        <v>0</v>
      </c>
      <c r="X302" s="5">
        <f>K302/Formato_Análises_Total!$U$31</f>
        <v>0</v>
      </c>
    </row>
    <row r="303" spans="1:24" x14ac:dyDescent="0.25">
      <c r="A303" s="69" t="s">
        <v>39</v>
      </c>
      <c r="B303" s="70">
        <f>'SCC X Ano = FNC'!B303+'SCC X Ano = Mecenato'!B303</f>
        <v>0</v>
      </c>
      <c r="C303" s="70">
        <f>'SCC X Ano = FNC'!C303+'SCC X Ano = Mecenato'!C303</f>
        <v>21247677.3936834</v>
      </c>
      <c r="D303" s="70">
        <f>'SCC X Ano = FNC'!D303+'SCC X Ano = Mecenato'!D303</f>
        <v>3186445.8348649177</v>
      </c>
      <c r="E303" s="70">
        <f>'SCC X Ano = FNC'!E303+'SCC X Ano = Mecenato'!E303</f>
        <v>0</v>
      </c>
      <c r="F303" s="70">
        <f>'SCC X Ano = FNC'!F303+'SCC X Ano = Mecenato'!F303</f>
        <v>0</v>
      </c>
      <c r="G303" s="70">
        <f>'SCC X Ano = FNC'!G303+'SCC X Ano = Mecenato'!G303</f>
        <v>759325.71682749595</v>
      </c>
      <c r="H303" s="70">
        <f>'SCC X Ano = FNC'!H303+'SCC X Ano = Mecenato'!H303</f>
        <v>0</v>
      </c>
      <c r="I303" s="70">
        <f>'SCC X Ano = FNC'!I303+'SCC X Ano = Mecenato'!I303</f>
        <v>5221625.6877339147</v>
      </c>
      <c r="J303" s="70">
        <f>'SCC X Ano = FNC'!J303+'SCC X Ano = Mecenato'!J303</f>
        <v>1008115.1897658</v>
      </c>
      <c r="K303" s="70">
        <f>'SCC X Ano = FNC'!K303+'SCC X Ano = Mecenato'!K303</f>
        <v>0</v>
      </c>
      <c r="L303" s="70">
        <f>'SCC X Ano = FNC'!L303+'SCC X Ano = Mecenato'!L303</f>
        <v>31423189.822875526</v>
      </c>
      <c r="N303" s="69" t="s">
        <v>39</v>
      </c>
      <c r="O303" s="5">
        <f>B303/Formato_Análises_Total!$U$31</f>
        <v>0</v>
      </c>
      <c r="P303" s="5">
        <f>C303/Formato_Análises_Total!$U$31</f>
        <v>1.5910778325414026E-2</v>
      </c>
      <c r="Q303" s="5">
        <f>D303/Formato_Análises_Total!$U$31</f>
        <v>2.3860882479111102E-3</v>
      </c>
      <c r="R303" s="5">
        <f>E303/Formato_Análises_Total!$U$31</f>
        <v>0</v>
      </c>
      <c r="S303" s="5">
        <f>F303/Formato_Análises_Total!$U$31</f>
        <v>0</v>
      </c>
      <c r="T303" s="5">
        <f>G303/Formato_Análises_Total!$U$31</f>
        <v>5.6860159034700041E-4</v>
      </c>
      <c r="U303" s="5">
        <f>H303/Formato_Análises_Total!$U$31</f>
        <v>0</v>
      </c>
      <c r="V303" s="5">
        <f>I303/Formato_Análises_Total!$U$31</f>
        <v>3.9100804891042014E-3</v>
      </c>
      <c r="W303" s="5">
        <f>J303/Formato_Análises_Total!$U$31</f>
        <v>7.5490120701920797E-4</v>
      </c>
      <c r="X303" s="5">
        <f>K303/Formato_Análises_Total!$U$31</f>
        <v>0</v>
      </c>
    </row>
    <row r="304" spans="1:24" x14ac:dyDescent="0.25">
      <c r="A304" s="18" t="s">
        <v>40</v>
      </c>
      <c r="B304" s="70">
        <f>'SCC X Ano = FNC'!B304+'SCC X Ano = Mecenato'!B304</f>
        <v>6963704.9560269918</v>
      </c>
      <c r="C304" s="70">
        <f>'SCC X Ano = FNC'!C304+'SCC X Ano = Mecenato'!C304</f>
        <v>505142968.17489052</v>
      </c>
      <c r="D304" s="70">
        <f>'SCC X Ano = FNC'!D304+'SCC X Ano = Mecenato'!D304</f>
        <v>81636387.295522526</v>
      </c>
      <c r="E304" s="70">
        <f>'SCC X Ano = FNC'!E304+'SCC X Ano = Mecenato'!E304</f>
        <v>0</v>
      </c>
      <c r="F304" s="70">
        <f>'SCC X Ano = FNC'!F304+'SCC X Ano = Mecenato'!F304</f>
        <v>2670997.7813573037</v>
      </c>
      <c r="G304" s="70">
        <f>'SCC X Ano = FNC'!G304+'SCC X Ano = Mecenato'!G304</f>
        <v>112156037.33515421</v>
      </c>
      <c r="H304" s="70">
        <f>'SCC X Ano = FNC'!H304+'SCC X Ano = Mecenato'!H304</f>
        <v>0</v>
      </c>
      <c r="I304" s="70">
        <f>'SCC X Ano = FNC'!I304+'SCC X Ano = Mecenato'!I304</f>
        <v>312611510.08325589</v>
      </c>
      <c r="J304" s="70">
        <f>'SCC X Ano = FNC'!J304+'SCC X Ano = Mecenato'!J304</f>
        <v>314245044.10247588</v>
      </c>
      <c r="K304" s="70">
        <f>'SCC X Ano = FNC'!K304+'SCC X Ano = Mecenato'!K304</f>
        <v>0</v>
      </c>
      <c r="L304" s="70">
        <f>'SCC X Ano = FNC'!L304+'SCC X Ano = Mecenato'!L304</f>
        <v>1335426649.7286832</v>
      </c>
      <c r="N304" s="69" t="s">
        <v>40</v>
      </c>
      <c r="O304" s="5">
        <f>B304/Formato_Análises_Total!$U$31</f>
        <v>5.2145918740215333E-3</v>
      </c>
      <c r="P304" s="5">
        <f>C304/Formato_Análises_Total!$U$31</f>
        <v>0.37826335746521139</v>
      </c>
      <c r="Q304" s="5">
        <f>D304/Formato_Análises_Total!$U$31</f>
        <v>6.1131315083541637E-2</v>
      </c>
      <c r="R304" s="5">
        <f>E304/Formato_Análises_Total!$U$31</f>
        <v>0</v>
      </c>
      <c r="S304" s="5">
        <f>F304/Formato_Análises_Total!$U$31</f>
        <v>2.0001081915655694E-3</v>
      </c>
      <c r="T304" s="5">
        <f>G304/Formato_Análises_Total!$U$31</f>
        <v>8.3985172347684378E-2</v>
      </c>
      <c r="U304" s="5">
        <f>H304/Formato_Análises_Total!$U$31</f>
        <v>0</v>
      </c>
      <c r="V304" s="5">
        <f>I304/Formato_Análises_Total!$U$31</f>
        <v>0.23409111248960676</v>
      </c>
      <c r="W304" s="5">
        <f>J304/Formato_Análises_Total!$U$31</f>
        <v>0.2353143425483688</v>
      </c>
      <c r="X304" s="5">
        <f>K304/Formato_Análises_Total!$U$31</f>
        <v>0</v>
      </c>
    </row>
    <row r="309" spans="1:24" x14ac:dyDescent="0.25">
      <c r="A309" s="69"/>
      <c r="B309" s="18">
        <v>2016</v>
      </c>
      <c r="C309" s="18">
        <v>2016</v>
      </c>
      <c r="D309" s="18">
        <v>2016</v>
      </c>
      <c r="E309" s="18">
        <v>2016</v>
      </c>
      <c r="F309" s="18">
        <v>2016</v>
      </c>
      <c r="G309" s="18">
        <v>2016</v>
      </c>
      <c r="H309" s="18">
        <v>2016</v>
      </c>
      <c r="I309" s="18">
        <v>2016</v>
      </c>
      <c r="J309" s="18">
        <v>2016</v>
      </c>
      <c r="K309" s="18">
        <v>2016</v>
      </c>
      <c r="O309" s="18">
        <v>2016</v>
      </c>
      <c r="P309" s="18">
        <v>2016</v>
      </c>
      <c r="Q309" s="18">
        <v>2016</v>
      </c>
      <c r="R309" s="18">
        <v>2016</v>
      </c>
      <c r="S309" s="18">
        <v>2016</v>
      </c>
      <c r="T309" s="18">
        <v>2016</v>
      </c>
      <c r="U309" s="18">
        <v>2016</v>
      </c>
      <c r="V309" s="18">
        <v>2016</v>
      </c>
      <c r="W309" s="18">
        <v>2016</v>
      </c>
      <c r="X309" s="18">
        <v>2016</v>
      </c>
    </row>
    <row r="310" spans="1:24" x14ac:dyDescent="0.25">
      <c r="A310" s="69"/>
      <c r="B310" s="69" t="s">
        <v>2</v>
      </c>
      <c r="C310" s="69" t="s">
        <v>3</v>
      </c>
      <c r="D310" s="69" t="s">
        <v>4</v>
      </c>
      <c r="E310" s="69" t="s">
        <v>5</v>
      </c>
      <c r="F310" s="69" t="s">
        <v>6</v>
      </c>
      <c r="G310" s="69" t="s">
        <v>7</v>
      </c>
      <c r="H310" s="69" t="s">
        <v>8</v>
      </c>
      <c r="I310" s="69" t="s">
        <v>9</v>
      </c>
      <c r="J310" s="69" t="s">
        <v>10</v>
      </c>
      <c r="K310" s="69" t="s">
        <v>11</v>
      </c>
      <c r="L310" s="69" t="s">
        <v>12</v>
      </c>
      <c r="O310" s="69" t="s">
        <v>2</v>
      </c>
      <c r="P310" s="69" t="s">
        <v>3</v>
      </c>
      <c r="Q310" s="69" t="s">
        <v>4</v>
      </c>
      <c r="R310" s="69" t="s">
        <v>5</v>
      </c>
      <c r="S310" s="69" t="s">
        <v>6</v>
      </c>
      <c r="T310" s="69" t="s">
        <v>7</v>
      </c>
      <c r="U310" s="69" t="s">
        <v>8</v>
      </c>
      <c r="V310" s="69" t="s">
        <v>9</v>
      </c>
      <c r="W310" s="69" t="s">
        <v>10</v>
      </c>
      <c r="X310" s="69" t="s">
        <v>11</v>
      </c>
    </row>
    <row r="311" spans="1:24" x14ac:dyDescent="0.25">
      <c r="A311" s="69" t="s">
        <v>13</v>
      </c>
      <c r="B311" s="70">
        <f>'[4]SCC X Ano = FNC'!B311+'[4]SCC X Ano = Mecenato'!B311</f>
        <v>0</v>
      </c>
      <c r="C311" s="70">
        <f>'[4]SCC X Ano = FNC'!C311+'[4]SCC X Ano = Mecenato'!C311</f>
        <v>0</v>
      </c>
      <c r="D311" s="70">
        <f>'[4]SCC X Ano = FNC'!D311+'[4]SCC X Ano = Mecenato'!D311</f>
        <v>980059.45097053843</v>
      </c>
      <c r="E311" s="70">
        <f>'[4]SCC X Ano = FNC'!E311+'[4]SCC X Ano = Mecenato'!E311</f>
        <v>0</v>
      </c>
      <c r="F311" s="70">
        <f>'[4]SCC X Ano = FNC'!F311+'[4]SCC X Ano = Mecenato'!F311</f>
        <v>0</v>
      </c>
      <c r="G311" s="70">
        <f>'[4]SCC X Ano = FNC'!G311+'[4]SCC X Ano = Mecenato'!G311</f>
        <v>0</v>
      </c>
      <c r="H311" s="70">
        <f>'[4]SCC X Ano = FNC'!H311+'[4]SCC X Ano = Mecenato'!H311</f>
        <v>0</v>
      </c>
      <c r="I311" s="70">
        <f>'[4]SCC X Ano = FNC'!I311+'[4]SCC X Ano = Mecenato'!I311</f>
        <v>0</v>
      </c>
      <c r="J311" s="70">
        <f>'[4]SCC X Ano = FNC'!J311+'[4]SCC X Ano = Mecenato'!J311</f>
        <v>0</v>
      </c>
      <c r="K311" s="70">
        <f>'[4]SCC X Ano = FNC'!K311+'[4]SCC X Ano = Mecenato'!K311</f>
        <v>0</v>
      </c>
      <c r="L311" s="70">
        <f>'[4]SCC X Ano = FNC'!L311+'[4]SCC X Ano = Mecenato'!L311</f>
        <v>980059.45097053843</v>
      </c>
      <c r="N311" s="69" t="s">
        <v>13</v>
      </c>
      <c r="O311" s="5">
        <f>B311/$L$338</f>
        <v>0</v>
      </c>
      <c r="P311" s="5">
        <f t="shared" ref="P311:X326" si="0">C311/$L$338</f>
        <v>0</v>
      </c>
      <c r="Q311" s="5">
        <f t="shared" si="0"/>
        <v>8.3994072300910708E-4</v>
      </c>
      <c r="R311" s="5">
        <f t="shared" si="0"/>
        <v>0</v>
      </c>
      <c r="S311" s="5">
        <f t="shared" si="0"/>
        <v>0</v>
      </c>
      <c r="T311" s="5">
        <f t="shared" si="0"/>
        <v>0</v>
      </c>
      <c r="U311" s="5">
        <f t="shared" si="0"/>
        <v>0</v>
      </c>
      <c r="V311" s="5">
        <f t="shared" si="0"/>
        <v>0</v>
      </c>
      <c r="W311" s="5">
        <f t="shared" si="0"/>
        <v>0</v>
      </c>
      <c r="X311" s="5">
        <f t="shared" si="0"/>
        <v>0</v>
      </c>
    </row>
    <row r="312" spans="1:24" x14ac:dyDescent="0.25">
      <c r="A312" s="69" t="s">
        <v>14</v>
      </c>
      <c r="B312" s="70">
        <f>'[4]SCC X Ano = FNC'!B312+'[4]SCC X Ano = Mecenato'!B312</f>
        <v>0</v>
      </c>
      <c r="C312" s="70">
        <f>'[4]SCC X Ano = FNC'!C312+'[4]SCC X Ano = Mecenato'!C312</f>
        <v>245514.86807324583</v>
      </c>
      <c r="D312" s="70">
        <f>'[4]SCC X Ano = FNC'!D312+'[4]SCC X Ano = Mecenato'!D312</f>
        <v>0</v>
      </c>
      <c r="E312" s="70">
        <f>'[4]SCC X Ano = FNC'!E312+'[4]SCC X Ano = Mecenato'!E312</f>
        <v>0</v>
      </c>
      <c r="F312" s="70">
        <f>'[4]SCC X Ano = FNC'!F312+'[4]SCC X Ano = Mecenato'!F312</f>
        <v>0</v>
      </c>
      <c r="G312" s="70">
        <f>'[4]SCC X Ano = FNC'!G312+'[4]SCC X Ano = Mecenato'!G312</f>
        <v>0</v>
      </c>
      <c r="H312" s="70">
        <f>'[4]SCC X Ano = FNC'!H312+'[4]SCC X Ano = Mecenato'!H312</f>
        <v>0</v>
      </c>
      <c r="I312" s="70">
        <f>'[4]SCC X Ano = FNC'!I312+'[4]SCC X Ano = Mecenato'!I312</f>
        <v>0</v>
      </c>
      <c r="J312" s="70">
        <f>'[4]SCC X Ano = FNC'!J312+'[4]SCC X Ano = Mecenato'!J312</f>
        <v>0</v>
      </c>
      <c r="K312" s="70">
        <f>'[4]SCC X Ano = FNC'!K312+'[4]SCC X Ano = Mecenato'!K312</f>
        <v>0</v>
      </c>
      <c r="L312" s="70">
        <f>'[4]SCC X Ano = FNC'!L312+'[4]SCC X Ano = Mecenato'!L312</f>
        <v>245514.86807324583</v>
      </c>
      <c r="N312" s="69" t="s">
        <v>14</v>
      </c>
      <c r="O312" s="5">
        <f t="shared" ref="O312:X338" si="1">B312/$L$338</f>
        <v>0</v>
      </c>
      <c r="P312" s="5">
        <f t="shared" si="0"/>
        <v>2.1041370051042626E-4</v>
      </c>
      <c r="Q312" s="5">
        <f t="shared" si="0"/>
        <v>0</v>
      </c>
      <c r="R312" s="5">
        <f t="shared" si="0"/>
        <v>0</v>
      </c>
      <c r="S312" s="5">
        <f t="shared" si="0"/>
        <v>0</v>
      </c>
      <c r="T312" s="5">
        <f t="shared" si="0"/>
        <v>0</v>
      </c>
      <c r="U312" s="5">
        <f t="shared" si="0"/>
        <v>0</v>
      </c>
      <c r="V312" s="5">
        <f t="shared" si="0"/>
        <v>0</v>
      </c>
      <c r="W312" s="5">
        <f t="shared" si="0"/>
        <v>0</v>
      </c>
      <c r="X312" s="5">
        <f t="shared" si="0"/>
        <v>0</v>
      </c>
    </row>
    <row r="313" spans="1:24" x14ac:dyDescent="0.25">
      <c r="A313" s="69" t="s">
        <v>15</v>
      </c>
      <c r="B313" s="70">
        <f>'[4]SCC X Ano = FNC'!B313+'[4]SCC X Ano = Mecenato'!B313</f>
        <v>0</v>
      </c>
      <c r="C313" s="70">
        <f>'[4]SCC X Ano = FNC'!C313+'[4]SCC X Ano = Mecenato'!C313</f>
        <v>318348.32589861169</v>
      </c>
      <c r="D313" s="70">
        <f>'[4]SCC X Ano = FNC'!D313+'[4]SCC X Ano = Mecenato'!D313</f>
        <v>360315.97462152148</v>
      </c>
      <c r="E313" s="70">
        <f>'[4]SCC X Ano = FNC'!E313+'[4]SCC X Ano = Mecenato'!E313</f>
        <v>0</v>
      </c>
      <c r="F313" s="70">
        <f>'[4]SCC X Ano = FNC'!F313+'[4]SCC X Ano = Mecenato'!F313</f>
        <v>0</v>
      </c>
      <c r="G313" s="70">
        <f>'[4]SCC X Ano = FNC'!G313+'[4]SCC X Ano = Mecenato'!G313</f>
        <v>154421.13198065205</v>
      </c>
      <c r="H313" s="70">
        <f>'[4]SCC X Ano = FNC'!H313+'[4]SCC X Ano = Mecenato'!H313</f>
        <v>0</v>
      </c>
      <c r="I313" s="70">
        <f>'[4]SCC X Ano = FNC'!I313+'[4]SCC X Ano = Mecenato'!I313</f>
        <v>0</v>
      </c>
      <c r="J313" s="70">
        <f>'[4]SCC X Ano = FNC'!J313+'[4]SCC X Ano = Mecenato'!J313</f>
        <v>276421.37229134998</v>
      </c>
      <c r="K313" s="70">
        <f>'[4]SCC X Ano = FNC'!K313+'[4]SCC X Ano = Mecenato'!K313</f>
        <v>0</v>
      </c>
      <c r="L313" s="70">
        <f>'[4]SCC X Ano = FNC'!L313+'[4]SCC X Ano = Mecenato'!L313</f>
        <v>1109506.8047921353</v>
      </c>
      <c r="N313" s="69" t="s">
        <v>15</v>
      </c>
      <c r="O313" s="5">
        <f t="shared" si="1"/>
        <v>0</v>
      </c>
      <c r="P313" s="5">
        <f t="shared" si="0"/>
        <v>2.7283418649677089E-4</v>
      </c>
      <c r="Q313" s="5">
        <f t="shared" si="0"/>
        <v>3.08801736400407E-4</v>
      </c>
      <c r="R313" s="5">
        <f t="shared" si="0"/>
        <v>0</v>
      </c>
      <c r="S313" s="5">
        <f t="shared" si="0"/>
        <v>0</v>
      </c>
      <c r="T313" s="5">
        <f t="shared" si="0"/>
        <v>1.3234360131446013E-4</v>
      </c>
      <c r="U313" s="5">
        <f t="shared" si="0"/>
        <v>0</v>
      </c>
      <c r="V313" s="5">
        <f t="shared" si="0"/>
        <v>0</v>
      </c>
      <c r="W313" s="5">
        <f t="shared" si="0"/>
        <v>2.3690151354353457E-4</v>
      </c>
      <c r="X313" s="5">
        <f t="shared" si="0"/>
        <v>0</v>
      </c>
    </row>
    <row r="314" spans="1:24" x14ac:dyDescent="0.25">
      <c r="A314" s="69" t="s">
        <v>16</v>
      </c>
      <c r="B314" s="70">
        <f>'[4]SCC X Ano = FNC'!B314+'[4]SCC X Ano = Mecenato'!B314</f>
        <v>0</v>
      </c>
      <c r="C314" s="70">
        <f>'[4]SCC X Ano = FNC'!C314+'[4]SCC X Ano = Mecenato'!C314</f>
        <v>197659.04893523463</v>
      </c>
      <c r="D314" s="70">
        <f>'[4]SCC X Ano = FNC'!D314+'[4]SCC X Ano = Mecenato'!D314</f>
        <v>0</v>
      </c>
      <c r="E314" s="70">
        <f>'[4]SCC X Ano = FNC'!E314+'[4]SCC X Ano = Mecenato'!E314</f>
        <v>0</v>
      </c>
      <c r="F314" s="70">
        <f>'[4]SCC X Ano = FNC'!F314+'[4]SCC X Ano = Mecenato'!F314</f>
        <v>0</v>
      </c>
      <c r="G314" s="70">
        <f>'[4]SCC X Ano = FNC'!G314+'[4]SCC X Ano = Mecenato'!G314</f>
        <v>0</v>
      </c>
      <c r="H314" s="70">
        <f>'[4]SCC X Ano = FNC'!H314+'[4]SCC X Ano = Mecenato'!H314</f>
        <v>0</v>
      </c>
      <c r="I314" s="70">
        <f>'[4]SCC X Ano = FNC'!I314+'[4]SCC X Ano = Mecenato'!I314</f>
        <v>0</v>
      </c>
      <c r="J314" s="70">
        <f>'[4]SCC X Ano = FNC'!J314+'[4]SCC X Ano = Mecenato'!J314</f>
        <v>0</v>
      </c>
      <c r="K314" s="70">
        <f>'[4]SCC X Ano = FNC'!K314+'[4]SCC X Ano = Mecenato'!K314</f>
        <v>0</v>
      </c>
      <c r="L314" s="70">
        <f>'[4]SCC X Ano = FNC'!L314+'[4]SCC X Ano = Mecenato'!L314</f>
        <v>197659.04893523463</v>
      </c>
      <c r="N314" s="69" t="s">
        <v>16</v>
      </c>
      <c r="O314" s="5">
        <f t="shared" si="1"/>
        <v>0</v>
      </c>
      <c r="P314" s="5">
        <f t="shared" si="0"/>
        <v>1.6939980968250898E-4</v>
      </c>
      <c r="Q314" s="5">
        <f t="shared" si="0"/>
        <v>0</v>
      </c>
      <c r="R314" s="5">
        <f t="shared" si="0"/>
        <v>0</v>
      </c>
      <c r="S314" s="5">
        <f t="shared" si="0"/>
        <v>0</v>
      </c>
      <c r="T314" s="5">
        <f t="shared" si="0"/>
        <v>0</v>
      </c>
      <c r="U314" s="5">
        <f t="shared" si="0"/>
        <v>0</v>
      </c>
      <c r="V314" s="5">
        <f t="shared" si="0"/>
        <v>0</v>
      </c>
      <c r="W314" s="5">
        <f t="shared" si="0"/>
        <v>0</v>
      </c>
      <c r="X314" s="5">
        <f t="shared" si="0"/>
        <v>0</v>
      </c>
    </row>
    <row r="315" spans="1:24" x14ac:dyDescent="0.25">
      <c r="A315" s="69" t="s">
        <v>17</v>
      </c>
      <c r="B315" s="70">
        <f>'[4]SCC X Ano = FNC'!B315+'[4]SCC X Ano = Mecenato'!B315</f>
        <v>0</v>
      </c>
      <c r="C315" s="70">
        <f>'[4]SCC X Ano = FNC'!C315+'[4]SCC X Ano = Mecenato'!C315</f>
        <v>283424.54563728877</v>
      </c>
      <c r="D315" s="70">
        <f>'[4]SCC X Ano = FNC'!D315+'[4]SCC X Ano = Mecenato'!D315</f>
        <v>295253.20434700674</v>
      </c>
      <c r="E315" s="70">
        <f>'[4]SCC X Ano = FNC'!E315+'[4]SCC X Ano = Mecenato'!E315</f>
        <v>0</v>
      </c>
      <c r="F315" s="70">
        <f>'[4]SCC X Ano = FNC'!F315+'[4]SCC X Ano = Mecenato'!F315</f>
        <v>0</v>
      </c>
      <c r="G315" s="70">
        <f>'[4]SCC X Ano = FNC'!G315+'[4]SCC X Ano = Mecenato'!G315</f>
        <v>0</v>
      </c>
      <c r="H315" s="70">
        <f>'[4]SCC X Ano = FNC'!H315+'[4]SCC X Ano = Mecenato'!H315</f>
        <v>0</v>
      </c>
      <c r="I315" s="70">
        <f>'[4]SCC X Ano = FNC'!I315+'[4]SCC X Ano = Mecenato'!I315</f>
        <v>3078642.6345875994</v>
      </c>
      <c r="J315" s="70">
        <f>'[4]SCC X Ano = FNC'!J315+'[4]SCC X Ano = Mecenato'!J315</f>
        <v>308842.2639613041</v>
      </c>
      <c r="K315" s="70">
        <f>'[4]SCC X Ano = FNC'!K315+'[4]SCC X Ano = Mecenato'!K315</f>
        <v>0</v>
      </c>
      <c r="L315" s="70">
        <f>'[4]SCC X Ano = FNC'!L315+'[4]SCC X Ano = Mecenato'!L315</f>
        <v>3966162.648533199</v>
      </c>
      <c r="N315" s="69" t="s">
        <v>17</v>
      </c>
      <c r="O315" s="5">
        <f t="shared" si="1"/>
        <v>0</v>
      </c>
      <c r="P315" s="5">
        <f t="shared" si="0"/>
        <v>2.4290344585256015E-4</v>
      </c>
      <c r="Q315" s="5">
        <f t="shared" si="0"/>
        <v>2.5304096571324782E-4</v>
      </c>
      <c r="R315" s="5">
        <f t="shared" si="0"/>
        <v>0</v>
      </c>
      <c r="S315" s="5">
        <f t="shared" si="0"/>
        <v>0</v>
      </c>
      <c r="T315" s="5">
        <f t="shared" si="0"/>
        <v>0</v>
      </c>
      <c r="U315" s="5">
        <f t="shared" si="0"/>
        <v>0</v>
      </c>
      <c r="V315" s="5">
        <f t="shared" si="0"/>
        <v>2.6384902648726202E-3</v>
      </c>
      <c r="W315" s="5">
        <f t="shared" si="0"/>
        <v>2.6468720262892026E-4</v>
      </c>
      <c r="X315" s="5">
        <f t="shared" si="0"/>
        <v>0</v>
      </c>
    </row>
    <row r="316" spans="1:24" x14ac:dyDescent="0.25">
      <c r="A316" s="69" t="s">
        <v>18</v>
      </c>
      <c r="B316" s="70">
        <f>'[4]SCC X Ano = FNC'!B316+'[4]SCC X Ano = Mecenato'!B316</f>
        <v>0</v>
      </c>
      <c r="C316" s="70">
        <f>'[4]SCC X Ano = FNC'!C316+'[4]SCC X Ano = Mecenato'!C316</f>
        <v>257368.55330108677</v>
      </c>
      <c r="D316" s="70">
        <f>'[4]SCC X Ano = FNC'!D316+'[4]SCC X Ano = Mecenato'!D316</f>
        <v>0</v>
      </c>
      <c r="E316" s="70">
        <f>'[4]SCC X Ano = FNC'!E316+'[4]SCC X Ano = Mecenato'!E316</f>
        <v>0</v>
      </c>
      <c r="F316" s="70">
        <f>'[4]SCC X Ano = FNC'!F316+'[4]SCC X Ano = Mecenato'!F316</f>
        <v>0</v>
      </c>
      <c r="G316" s="70">
        <f>'[4]SCC X Ano = FNC'!G316+'[4]SCC X Ano = Mecenato'!G316</f>
        <v>0</v>
      </c>
      <c r="H316" s="70">
        <f>'[4]SCC X Ano = FNC'!H316+'[4]SCC X Ano = Mecenato'!H316</f>
        <v>0</v>
      </c>
      <c r="I316" s="70">
        <f>'[4]SCC X Ano = FNC'!I316+'[4]SCC X Ano = Mecenato'!I316</f>
        <v>288252.77969721716</v>
      </c>
      <c r="J316" s="70">
        <f>'[4]SCC X Ano = FNC'!J316+'[4]SCC X Ano = Mecenato'!J316</f>
        <v>0</v>
      </c>
      <c r="K316" s="70">
        <f>'[4]SCC X Ano = FNC'!K316+'[4]SCC X Ano = Mecenato'!K316</f>
        <v>0</v>
      </c>
      <c r="L316" s="70">
        <f>'[4]SCC X Ano = FNC'!L316+'[4]SCC X Ano = Mecenato'!L316</f>
        <v>545621.33299830393</v>
      </c>
      <c r="N316" s="69" t="s">
        <v>18</v>
      </c>
      <c r="O316" s="5">
        <f t="shared" si="1"/>
        <v>0</v>
      </c>
      <c r="P316" s="5">
        <f t="shared" si="0"/>
        <v>2.2057266885743359E-4</v>
      </c>
      <c r="Q316" s="5">
        <f t="shared" si="0"/>
        <v>0</v>
      </c>
      <c r="R316" s="5">
        <f t="shared" si="0"/>
        <v>0</v>
      </c>
      <c r="S316" s="5">
        <f t="shared" si="0"/>
        <v>0</v>
      </c>
      <c r="T316" s="5">
        <f t="shared" si="0"/>
        <v>0</v>
      </c>
      <c r="U316" s="5">
        <f t="shared" si="0"/>
        <v>0</v>
      </c>
      <c r="V316" s="5">
        <f t="shared" si="0"/>
        <v>2.4704138912032562E-4</v>
      </c>
      <c r="W316" s="5">
        <f t="shared" si="0"/>
        <v>0</v>
      </c>
      <c r="X316" s="5">
        <f t="shared" si="0"/>
        <v>0</v>
      </c>
    </row>
    <row r="317" spans="1:24" x14ac:dyDescent="0.25">
      <c r="A317" s="69" t="s">
        <v>19</v>
      </c>
      <c r="B317" s="70">
        <f>'[4]SCC X Ano = FNC'!B317+'[4]SCC X Ano = Mecenato'!B317</f>
        <v>0</v>
      </c>
      <c r="C317" s="70">
        <f>'[4]SCC X Ano = FNC'!C317+'[4]SCC X Ano = Mecenato'!C317</f>
        <v>673717.92399949743</v>
      </c>
      <c r="D317" s="70">
        <f>'[4]SCC X Ano = FNC'!D317+'[4]SCC X Ano = Mecenato'!D317</f>
        <v>0</v>
      </c>
      <c r="E317" s="70">
        <f>'[4]SCC X Ano = FNC'!E317+'[4]SCC X Ano = Mecenato'!E317</f>
        <v>0</v>
      </c>
      <c r="F317" s="70">
        <f>'[4]SCC X Ano = FNC'!F317+'[4]SCC X Ano = Mecenato'!F317</f>
        <v>0</v>
      </c>
      <c r="G317" s="70">
        <f>'[4]SCC X Ano = FNC'!G317+'[4]SCC X Ano = Mecenato'!G317</f>
        <v>0</v>
      </c>
      <c r="H317" s="70">
        <f>'[4]SCC X Ano = FNC'!H317+'[4]SCC X Ano = Mecenato'!H317</f>
        <v>0</v>
      </c>
      <c r="I317" s="70">
        <f>'[4]SCC X Ano = FNC'!I317+'[4]SCC X Ano = Mecenato'!I317</f>
        <v>0</v>
      </c>
      <c r="J317" s="70">
        <f>'[4]SCC X Ano = FNC'!J317+'[4]SCC X Ano = Mecenato'!J317</f>
        <v>0</v>
      </c>
      <c r="K317" s="70">
        <f>'[4]SCC X Ano = FNC'!K317+'[4]SCC X Ano = Mecenato'!K317</f>
        <v>0</v>
      </c>
      <c r="L317" s="70">
        <f>'[4]SCC X Ano = FNC'!L317+'[4]SCC X Ano = Mecenato'!L317</f>
        <v>673717.92399949743</v>
      </c>
      <c r="N317" s="69" t="s">
        <v>19</v>
      </c>
      <c r="O317" s="5">
        <f t="shared" si="1"/>
        <v>0</v>
      </c>
      <c r="P317" s="5">
        <f t="shared" si="0"/>
        <v>5.7739672795150017E-4</v>
      </c>
      <c r="Q317" s="5">
        <f t="shared" si="0"/>
        <v>0</v>
      </c>
      <c r="R317" s="5">
        <f t="shared" si="0"/>
        <v>0</v>
      </c>
      <c r="S317" s="5">
        <f t="shared" si="0"/>
        <v>0</v>
      </c>
      <c r="T317" s="5">
        <f t="shared" si="0"/>
        <v>0</v>
      </c>
      <c r="U317" s="5">
        <f t="shared" si="0"/>
        <v>0</v>
      </c>
      <c r="V317" s="5">
        <f t="shared" si="0"/>
        <v>0</v>
      </c>
      <c r="W317" s="5">
        <f t="shared" si="0"/>
        <v>0</v>
      </c>
      <c r="X317" s="5">
        <f t="shared" si="0"/>
        <v>0</v>
      </c>
    </row>
    <row r="318" spans="1:24" x14ac:dyDescent="0.25">
      <c r="A318" s="69" t="s">
        <v>20</v>
      </c>
      <c r="B318" s="70">
        <f>'[4]SCC X Ano = FNC'!B318+'[4]SCC X Ano = Mecenato'!B318</f>
        <v>0</v>
      </c>
      <c r="C318" s="70">
        <f>'[4]SCC X Ano = FNC'!C318+'[4]SCC X Ano = Mecenato'!C318</f>
        <v>346156.97749330988</v>
      </c>
      <c r="D318" s="70">
        <f>'[4]SCC X Ano = FNC'!D318+'[4]SCC X Ano = Mecenato'!D318</f>
        <v>0</v>
      </c>
      <c r="E318" s="70">
        <f>'[4]SCC X Ano = FNC'!E318+'[4]SCC X Ano = Mecenato'!E318</f>
        <v>0</v>
      </c>
      <c r="F318" s="70">
        <f>'[4]SCC X Ano = FNC'!F318+'[4]SCC X Ano = Mecenato'!F318</f>
        <v>0</v>
      </c>
      <c r="G318" s="70">
        <f>'[4]SCC X Ano = FNC'!G318+'[4]SCC X Ano = Mecenato'!G318</f>
        <v>0</v>
      </c>
      <c r="H318" s="70">
        <f>'[4]SCC X Ano = FNC'!H318+'[4]SCC X Ano = Mecenato'!H318</f>
        <v>0</v>
      </c>
      <c r="I318" s="70">
        <f>'[4]SCC X Ano = FNC'!I318+'[4]SCC X Ano = Mecenato'!I318</f>
        <v>0</v>
      </c>
      <c r="J318" s="70">
        <f>'[4]SCC X Ano = FNC'!J318+'[4]SCC X Ano = Mecenato'!J318</f>
        <v>51473.710660217352</v>
      </c>
      <c r="K318" s="70">
        <f>'[4]SCC X Ano = FNC'!K318+'[4]SCC X Ano = Mecenato'!K318</f>
        <v>0</v>
      </c>
      <c r="L318" s="70">
        <f>'[4]SCC X Ano = FNC'!L318+'[4]SCC X Ano = Mecenato'!L318</f>
        <v>397630.68815352721</v>
      </c>
      <c r="N318" s="69" t="s">
        <v>20</v>
      </c>
      <c r="O318" s="5">
        <f t="shared" si="1"/>
        <v>0</v>
      </c>
      <c r="P318" s="5">
        <f t="shared" si="0"/>
        <v>2.9666704572100313E-4</v>
      </c>
      <c r="Q318" s="5">
        <f t="shared" si="0"/>
        <v>0</v>
      </c>
      <c r="R318" s="5">
        <f t="shared" si="0"/>
        <v>0</v>
      </c>
      <c r="S318" s="5">
        <f t="shared" si="0"/>
        <v>0</v>
      </c>
      <c r="T318" s="5">
        <f t="shared" si="0"/>
        <v>0</v>
      </c>
      <c r="U318" s="5">
        <f t="shared" si="0"/>
        <v>0</v>
      </c>
      <c r="V318" s="5">
        <f t="shared" si="0"/>
        <v>0</v>
      </c>
      <c r="W318" s="5">
        <f t="shared" si="0"/>
        <v>4.4114533771486719E-5</v>
      </c>
      <c r="X318" s="5">
        <f t="shared" si="0"/>
        <v>0</v>
      </c>
    </row>
    <row r="319" spans="1:24" x14ac:dyDescent="0.25">
      <c r="A319" s="69" t="s">
        <v>21</v>
      </c>
      <c r="B319" s="70">
        <f>'[4]SCC X Ano = FNC'!B319+'[4]SCC X Ano = Mecenato'!B319</f>
        <v>0</v>
      </c>
      <c r="C319" s="70">
        <f>'[4]SCC X Ano = FNC'!C319+'[4]SCC X Ano = Mecenato'!C319</f>
        <v>595423.44519957295</v>
      </c>
      <c r="D319" s="70">
        <f>'[4]SCC X Ano = FNC'!D319+'[4]SCC X Ano = Mecenato'!D319</f>
        <v>21618.958477291289</v>
      </c>
      <c r="E319" s="70">
        <f>'[4]SCC X Ano = FNC'!E319+'[4]SCC X Ano = Mecenato'!E319</f>
        <v>0</v>
      </c>
      <c r="F319" s="70">
        <f>'[4]SCC X Ano = FNC'!F319+'[4]SCC X Ano = Mecenato'!F319</f>
        <v>0</v>
      </c>
      <c r="G319" s="70">
        <f>'[4]SCC X Ano = FNC'!G319+'[4]SCC X Ano = Mecenato'!G319</f>
        <v>157169.82812990766</v>
      </c>
      <c r="H319" s="70">
        <f>'[4]SCC X Ano = FNC'!H319+'[4]SCC X Ano = Mecenato'!H319</f>
        <v>0</v>
      </c>
      <c r="I319" s="70">
        <f>'[4]SCC X Ano = FNC'!I319+'[4]SCC X Ano = Mecenato'!I319</f>
        <v>728276.92769771966</v>
      </c>
      <c r="J319" s="70">
        <f>'[4]SCC X Ano = FNC'!J319+'[4]SCC X Ano = Mecenato'!J319</f>
        <v>0</v>
      </c>
      <c r="K319" s="70">
        <f>'[4]SCC X Ano = FNC'!K319+'[4]SCC X Ano = Mecenato'!K319</f>
        <v>0</v>
      </c>
      <c r="L319" s="70">
        <f>'[4]SCC X Ano = FNC'!L319+'[4]SCC X Ano = Mecenato'!L319</f>
        <v>1502489.1595044914</v>
      </c>
      <c r="N319" s="69" t="s">
        <v>21</v>
      </c>
      <c r="O319" s="5">
        <f t="shared" si="1"/>
        <v>0</v>
      </c>
      <c r="P319" s="5">
        <f t="shared" si="0"/>
        <v>5.102959810879237E-4</v>
      </c>
      <c r="Q319" s="5">
        <f t="shared" si="0"/>
        <v>1.8528104184024424E-5</v>
      </c>
      <c r="R319" s="5">
        <f t="shared" si="0"/>
        <v>0</v>
      </c>
      <c r="S319" s="5">
        <f t="shared" si="0"/>
        <v>0</v>
      </c>
      <c r="T319" s="5">
        <f t="shared" si="0"/>
        <v>1.3469931741785755E-4</v>
      </c>
      <c r="U319" s="5">
        <f t="shared" si="0"/>
        <v>0</v>
      </c>
      <c r="V319" s="5">
        <f t="shared" si="0"/>
        <v>6.2415545158562267E-4</v>
      </c>
      <c r="W319" s="5">
        <f t="shared" si="0"/>
        <v>0</v>
      </c>
      <c r="X319" s="5">
        <f t="shared" si="0"/>
        <v>0</v>
      </c>
    </row>
    <row r="320" spans="1:24" x14ac:dyDescent="0.25">
      <c r="A320" s="69" t="s">
        <v>22</v>
      </c>
      <c r="B320" s="70">
        <f>'[4]SCC X Ano = FNC'!B320+'[4]SCC X Ano = Mecenato'!B320</f>
        <v>56621.081726239085</v>
      </c>
      <c r="C320" s="70">
        <f>'[4]SCC X Ano = FNC'!C320+'[4]SCC X Ano = Mecenato'!C320</f>
        <v>4014610.2918068976</v>
      </c>
      <c r="D320" s="70">
        <f>'[4]SCC X Ano = FNC'!D320+'[4]SCC X Ano = Mecenato'!D320</f>
        <v>1380193.6453999623</v>
      </c>
      <c r="E320" s="70">
        <f>'[4]SCC X Ano = FNC'!E320+'[4]SCC X Ano = Mecenato'!E320</f>
        <v>0</v>
      </c>
      <c r="F320" s="70">
        <f>'[4]SCC X Ano = FNC'!F320+'[4]SCC X Ano = Mecenato'!F320</f>
        <v>0</v>
      </c>
      <c r="G320" s="70">
        <f>'[4]SCC X Ano = FNC'!G320+'[4]SCC X Ano = Mecenato'!G320</f>
        <v>2087469.3712115081</v>
      </c>
      <c r="H320" s="70">
        <f>'[4]SCC X Ano = FNC'!H320+'[4]SCC X Ano = Mecenato'!H320</f>
        <v>0</v>
      </c>
      <c r="I320" s="70">
        <f>'[4]SCC X Ano = FNC'!I320+'[4]SCC X Ano = Mecenato'!I320</f>
        <v>5049744.8630777048</v>
      </c>
      <c r="J320" s="70">
        <f>'[4]SCC X Ano = FNC'!J320+'[4]SCC X Ano = Mecenato'!J320</f>
        <v>1564912.7182123249</v>
      </c>
      <c r="K320" s="70">
        <f>'[4]SCC X Ano = FNC'!K320+'[4]SCC X Ano = Mecenato'!K320</f>
        <v>0</v>
      </c>
      <c r="L320" s="70">
        <f>'[4]SCC X Ano = FNC'!L320+'[4]SCC X Ano = Mecenato'!L320</f>
        <v>14153551.971434638</v>
      </c>
      <c r="N320" s="69" t="s">
        <v>22</v>
      </c>
      <c r="O320" s="5">
        <f t="shared" si="1"/>
        <v>4.8525987148635384E-5</v>
      </c>
      <c r="P320" s="5">
        <f t="shared" si="0"/>
        <v>3.4406429811587569E-3</v>
      </c>
      <c r="Q320" s="5">
        <f t="shared" si="0"/>
        <v>1.1828678834348272E-3</v>
      </c>
      <c r="R320" s="5">
        <f t="shared" si="0"/>
        <v>0</v>
      </c>
      <c r="S320" s="5">
        <f t="shared" si="0"/>
        <v>0</v>
      </c>
      <c r="T320" s="5">
        <f t="shared" si="0"/>
        <v>1.7890246670020304E-3</v>
      </c>
      <c r="U320" s="5">
        <f t="shared" si="0"/>
        <v>0</v>
      </c>
      <c r="V320" s="5">
        <f t="shared" si="0"/>
        <v>4.327784755409206E-3</v>
      </c>
      <c r="W320" s="5">
        <f t="shared" si="0"/>
        <v>1.3411777404725221E-3</v>
      </c>
      <c r="X320" s="5">
        <f t="shared" si="0"/>
        <v>0</v>
      </c>
    </row>
    <row r="321" spans="1:24" x14ac:dyDescent="0.25">
      <c r="A321" s="69" t="s">
        <v>23</v>
      </c>
      <c r="B321" s="70">
        <f>'[4]SCC X Ano = FNC'!B321+'[4]SCC X Ano = Mecenato'!B321</f>
        <v>0</v>
      </c>
      <c r="C321" s="70">
        <f>'[4]SCC X Ano = FNC'!C321+'[4]SCC X Ano = Mecenato'!C321</f>
        <v>4447007.7756989775</v>
      </c>
      <c r="D321" s="70">
        <f>'[4]SCC X Ano = FNC'!D321+'[4]SCC X Ano = Mecenato'!D321</f>
        <v>36031.597462152145</v>
      </c>
      <c r="E321" s="70">
        <f>'[4]SCC X Ano = FNC'!E321+'[4]SCC X Ano = Mecenato'!E321</f>
        <v>0</v>
      </c>
      <c r="F321" s="70">
        <f>'[4]SCC X Ano = FNC'!F321+'[4]SCC X Ano = Mecenato'!F321</f>
        <v>0</v>
      </c>
      <c r="G321" s="70">
        <f>'[4]SCC X Ano = FNC'!G321+'[4]SCC X Ano = Mecenato'!G321</f>
        <v>514737.10660217353</v>
      </c>
      <c r="H321" s="70">
        <f>'[4]SCC X Ano = FNC'!H321+'[4]SCC X Ano = Mecenato'!H321</f>
        <v>0</v>
      </c>
      <c r="I321" s="70">
        <f>'[4]SCC X Ano = FNC'!I321+'[4]SCC X Ano = Mecenato'!I321</f>
        <v>57520.883367548216</v>
      </c>
      <c r="J321" s="70">
        <f>'[4]SCC X Ano = FNC'!J321+'[4]SCC X Ano = Mecenato'!J321</f>
        <v>0</v>
      </c>
      <c r="K321" s="70">
        <f>'[4]SCC X Ano = FNC'!K321+'[4]SCC X Ano = Mecenato'!K321</f>
        <v>0</v>
      </c>
      <c r="L321" s="70">
        <f>'[4]SCC X Ano = FNC'!L321+'[4]SCC X Ano = Mecenato'!L321</f>
        <v>5055297.3631308507</v>
      </c>
      <c r="N321" s="69" t="s">
        <v>23</v>
      </c>
      <c r="O321" s="5">
        <f t="shared" si="1"/>
        <v>0</v>
      </c>
      <c r="P321" s="5">
        <f t="shared" si="0"/>
        <v>3.8112207607903623E-3</v>
      </c>
      <c r="Q321" s="5">
        <f t="shared" si="0"/>
        <v>3.0880173640040703E-5</v>
      </c>
      <c r="R321" s="5">
        <f t="shared" si="0"/>
        <v>0</v>
      </c>
      <c r="S321" s="5">
        <f t="shared" si="0"/>
        <v>0</v>
      </c>
      <c r="T321" s="5">
        <f t="shared" si="0"/>
        <v>4.4114533771486719E-4</v>
      </c>
      <c r="U321" s="5">
        <f t="shared" si="0"/>
        <v>0</v>
      </c>
      <c r="V321" s="5">
        <f t="shared" si="0"/>
        <v>4.9297144490587991E-5</v>
      </c>
      <c r="W321" s="5">
        <f t="shared" si="0"/>
        <v>0</v>
      </c>
      <c r="X321" s="5">
        <f t="shared" si="0"/>
        <v>0</v>
      </c>
    </row>
    <row r="322" spans="1:24" x14ac:dyDescent="0.25">
      <c r="A322" s="69" t="s">
        <v>24</v>
      </c>
      <c r="B322" s="70">
        <f>'[4]SCC X Ano = FNC'!B322+'[4]SCC X Ano = Mecenato'!B322</f>
        <v>0</v>
      </c>
      <c r="C322" s="70">
        <f>'[4]SCC X Ano = FNC'!C322+'[4]SCC X Ano = Mecenato'!C322</f>
        <v>286241.7841796595</v>
      </c>
      <c r="D322" s="70">
        <f>'[4]SCC X Ano = FNC'!D322+'[4]SCC X Ano = Mecenato'!D322</f>
        <v>162656.92568628682</v>
      </c>
      <c r="E322" s="70">
        <f>'[4]SCC X Ano = FNC'!E322+'[4]SCC X Ano = Mecenato'!E322</f>
        <v>0</v>
      </c>
      <c r="F322" s="70">
        <f>'[4]SCC X Ano = FNC'!F322+'[4]SCC X Ano = Mecenato'!F322</f>
        <v>0</v>
      </c>
      <c r="G322" s="70">
        <f>'[4]SCC X Ano = FNC'!G322+'[4]SCC X Ano = Mecenato'!G322</f>
        <v>0</v>
      </c>
      <c r="H322" s="70">
        <f>'[4]SCC X Ano = FNC'!H322+'[4]SCC X Ano = Mecenato'!H322</f>
        <v>0</v>
      </c>
      <c r="I322" s="70">
        <f>'[4]SCC X Ano = FNC'!I322+'[4]SCC X Ano = Mecenato'!I322</f>
        <v>644914.12086186314</v>
      </c>
      <c r="J322" s="70">
        <f>'[4]SCC X Ano = FNC'!J322+'[4]SCC X Ano = Mecenato'!J322</f>
        <v>184996.51611282118</v>
      </c>
      <c r="K322" s="70">
        <f>'[4]SCC X Ano = FNC'!K322+'[4]SCC X Ano = Mecenato'!K322</f>
        <v>0</v>
      </c>
      <c r="L322" s="70">
        <f>'[4]SCC X Ano = FNC'!L322+'[4]SCC X Ano = Mecenato'!L322</f>
        <v>1278809.3468406308</v>
      </c>
      <c r="N322" s="69" t="s">
        <v>24</v>
      </c>
      <c r="O322" s="5">
        <f t="shared" si="1"/>
        <v>0</v>
      </c>
      <c r="P322" s="5">
        <f t="shared" si="0"/>
        <v>2.4531790486912765E-4</v>
      </c>
      <c r="Q322" s="5">
        <f t="shared" si="0"/>
        <v>1.3940192671789802E-4</v>
      </c>
      <c r="R322" s="5">
        <f t="shared" si="0"/>
        <v>0</v>
      </c>
      <c r="S322" s="5">
        <f t="shared" si="0"/>
        <v>0</v>
      </c>
      <c r="T322" s="5">
        <f t="shared" si="0"/>
        <v>0</v>
      </c>
      <c r="U322" s="5">
        <f t="shared" si="0"/>
        <v>0</v>
      </c>
      <c r="V322" s="5">
        <f t="shared" si="0"/>
        <v>5.5271099362295701E-4</v>
      </c>
      <c r="W322" s="5">
        <f t="shared" si="0"/>
        <v>1.5854763437472328E-4</v>
      </c>
      <c r="X322" s="5">
        <f t="shared" si="0"/>
        <v>0</v>
      </c>
    </row>
    <row r="323" spans="1:24" x14ac:dyDescent="0.25">
      <c r="A323" s="69" t="s">
        <v>25</v>
      </c>
      <c r="B323" s="70">
        <f>'[4]SCC X Ano = FNC'!B323+'[4]SCC X Ano = Mecenato'!B323</f>
        <v>0</v>
      </c>
      <c r="C323" s="70">
        <f>'[4]SCC X Ano = FNC'!C323+'[4]SCC X Ano = Mecenato'!C323</f>
        <v>3587549.8287203964</v>
      </c>
      <c r="D323" s="70">
        <f>'[4]SCC X Ano = FNC'!D323+'[4]SCC X Ano = Mecenato'!D323</f>
        <v>614513.74734593881</v>
      </c>
      <c r="E323" s="70">
        <f>'[4]SCC X Ano = FNC'!E323+'[4]SCC X Ano = Mecenato'!E323</f>
        <v>0</v>
      </c>
      <c r="F323" s="70">
        <f>'[4]SCC X Ano = FNC'!F323+'[4]SCC X Ano = Mecenato'!F323</f>
        <v>0</v>
      </c>
      <c r="G323" s="70">
        <f>'[4]SCC X Ano = FNC'!G323+'[4]SCC X Ano = Mecenato'!G323</f>
        <v>1013007.7731641434</v>
      </c>
      <c r="H323" s="70">
        <f>'[4]SCC X Ano = FNC'!H323+'[4]SCC X Ano = Mecenato'!H323</f>
        <v>0</v>
      </c>
      <c r="I323" s="70">
        <f>'[4]SCC X Ano = FNC'!I323+'[4]SCC X Ano = Mecenato'!I323</f>
        <v>3434375.3179487395</v>
      </c>
      <c r="J323" s="70">
        <f>'[4]SCC X Ano = FNC'!J323+'[4]SCC X Ano = Mecenato'!J323</f>
        <v>4096274.5794331301</v>
      </c>
      <c r="K323" s="70">
        <f>'[4]SCC X Ano = FNC'!K323+'[4]SCC X Ano = Mecenato'!K323</f>
        <v>0</v>
      </c>
      <c r="L323" s="70">
        <f>'[4]SCC X Ano = FNC'!L323+'[4]SCC X Ano = Mecenato'!L323</f>
        <v>12745721.246612348</v>
      </c>
      <c r="N323" s="69" t="s">
        <v>25</v>
      </c>
      <c r="O323" s="5">
        <f t="shared" si="1"/>
        <v>0</v>
      </c>
      <c r="P323" s="5">
        <f t="shared" si="0"/>
        <v>3.0746391904925285E-3</v>
      </c>
      <c r="Q323" s="5">
        <f t="shared" si="0"/>
        <v>5.2665694997751703E-4</v>
      </c>
      <c r="R323" s="5">
        <f t="shared" si="0"/>
        <v>0</v>
      </c>
      <c r="S323" s="5">
        <f t="shared" si="0"/>
        <v>0</v>
      </c>
      <c r="T323" s="5">
        <f t="shared" si="0"/>
        <v>8.6817843607623561E-4</v>
      </c>
      <c r="U323" s="5">
        <f t="shared" si="0"/>
        <v>0</v>
      </c>
      <c r="V323" s="5">
        <f t="shared" si="0"/>
        <v>2.9433639814256661E-3</v>
      </c>
      <c r="W323" s="5">
        <f t="shared" si="0"/>
        <v>3.5106317565589376E-3</v>
      </c>
      <c r="X323" s="5">
        <f t="shared" si="0"/>
        <v>0</v>
      </c>
    </row>
    <row r="324" spans="1:24" x14ac:dyDescent="0.25">
      <c r="A324" s="69" t="s">
        <v>26</v>
      </c>
      <c r="B324" s="70">
        <f>'[4]SCC X Ano = FNC'!B324+'[4]SCC X Ano = Mecenato'!B324</f>
        <v>0</v>
      </c>
      <c r="C324" s="70">
        <f>'[4]SCC X Ano = FNC'!C324+'[4]SCC X Ano = Mecenato'!C324</f>
        <v>449438.79262767767</v>
      </c>
      <c r="D324" s="70">
        <f>'[4]SCC X Ano = FNC'!D324+'[4]SCC X Ano = Mecenato'!D324</f>
        <v>0</v>
      </c>
      <c r="E324" s="70">
        <f>'[4]SCC X Ano = FNC'!E324+'[4]SCC X Ano = Mecenato'!E324</f>
        <v>0</v>
      </c>
      <c r="F324" s="70">
        <f>'[4]SCC X Ano = FNC'!F324+'[4]SCC X Ano = Mecenato'!F324</f>
        <v>0</v>
      </c>
      <c r="G324" s="70">
        <f>'[4]SCC X Ano = FNC'!G324+'[4]SCC X Ano = Mecenato'!G324</f>
        <v>24707.381116904329</v>
      </c>
      <c r="H324" s="70">
        <f>'[4]SCC X Ano = FNC'!H324+'[4]SCC X Ano = Mecenato'!H324</f>
        <v>0</v>
      </c>
      <c r="I324" s="70">
        <f>'[4]SCC X Ano = FNC'!I324+'[4]SCC X Ano = Mecenato'!I324</f>
        <v>0</v>
      </c>
      <c r="J324" s="70">
        <f>'[4]SCC X Ano = FNC'!J324+'[4]SCC X Ano = Mecenato'!J324</f>
        <v>0</v>
      </c>
      <c r="K324" s="70">
        <f>'[4]SCC X Ano = FNC'!K324+'[4]SCC X Ano = Mecenato'!K324</f>
        <v>0</v>
      </c>
      <c r="L324" s="70">
        <f>'[4]SCC X Ano = FNC'!L324+'[4]SCC X Ano = Mecenato'!L324</f>
        <v>474146.17374458199</v>
      </c>
      <c r="N324" s="69" t="s">
        <v>26</v>
      </c>
      <c r="O324" s="5">
        <f t="shared" si="1"/>
        <v>0</v>
      </c>
      <c r="P324" s="5">
        <f t="shared" si="0"/>
        <v>3.8518269892116966E-4</v>
      </c>
      <c r="Q324" s="5">
        <f t="shared" si="0"/>
        <v>0</v>
      </c>
      <c r="R324" s="5">
        <f t="shared" si="0"/>
        <v>0</v>
      </c>
      <c r="S324" s="5">
        <f t="shared" si="0"/>
        <v>0</v>
      </c>
      <c r="T324" s="5">
        <f t="shared" si="0"/>
        <v>2.1174976210313623E-5</v>
      </c>
      <c r="U324" s="5">
        <f t="shared" si="0"/>
        <v>0</v>
      </c>
      <c r="V324" s="5">
        <f t="shared" si="0"/>
        <v>0</v>
      </c>
      <c r="W324" s="5">
        <f t="shared" si="0"/>
        <v>0</v>
      </c>
      <c r="X324" s="5">
        <f t="shared" si="0"/>
        <v>0</v>
      </c>
    </row>
    <row r="325" spans="1:24" x14ac:dyDescent="0.25">
      <c r="A325" s="69" t="s">
        <v>27</v>
      </c>
      <c r="B325" s="70">
        <f>'[4]SCC X Ano = FNC'!B325+'[4]SCC X Ano = Mecenato'!B325</f>
        <v>0</v>
      </c>
      <c r="C325" s="70">
        <f>'[4]SCC X Ano = FNC'!C325+'[4]SCC X Ano = Mecenato'!C325</f>
        <v>360315.97462152148</v>
      </c>
      <c r="D325" s="70">
        <f>'[4]SCC X Ano = FNC'!D325+'[4]SCC X Ano = Mecenato'!D325</f>
        <v>0</v>
      </c>
      <c r="E325" s="70">
        <f>'[4]SCC X Ano = FNC'!E325+'[4]SCC X Ano = Mecenato'!E325</f>
        <v>0</v>
      </c>
      <c r="F325" s="70">
        <f>'[4]SCC X Ano = FNC'!F325+'[4]SCC X Ano = Mecenato'!F325</f>
        <v>0</v>
      </c>
      <c r="G325" s="70">
        <f>'[4]SCC X Ano = FNC'!G325+'[4]SCC X Ano = Mecenato'!G325</f>
        <v>0</v>
      </c>
      <c r="H325" s="70">
        <f>'[4]SCC X Ano = FNC'!H325+'[4]SCC X Ano = Mecenato'!H325</f>
        <v>0</v>
      </c>
      <c r="I325" s="70">
        <f>'[4]SCC X Ano = FNC'!I325+'[4]SCC X Ano = Mecenato'!I325</f>
        <v>0</v>
      </c>
      <c r="J325" s="70">
        <f>'[4]SCC X Ano = FNC'!J325+'[4]SCC X Ano = Mecenato'!J325</f>
        <v>544767.89887555758</v>
      </c>
      <c r="K325" s="70">
        <f>'[4]SCC X Ano = FNC'!K325+'[4]SCC X Ano = Mecenato'!K325</f>
        <v>0</v>
      </c>
      <c r="L325" s="70">
        <f>'[4]SCC X Ano = FNC'!L325+'[4]SCC X Ano = Mecenato'!L325</f>
        <v>905083.87349707913</v>
      </c>
      <c r="N325" s="69" t="s">
        <v>27</v>
      </c>
      <c r="O325" s="5">
        <f t="shared" si="1"/>
        <v>0</v>
      </c>
      <c r="P325" s="5">
        <f t="shared" si="0"/>
        <v>3.08801736400407E-4</v>
      </c>
      <c r="Q325" s="5">
        <f t="shared" si="0"/>
        <v>0</v>
      </c>
      <c r="R325" s="5">
        <f t="shared" si="0"/>
        <v>0</v>
      </c>
      <c r="S325" s="5">
        <f t="shared" si="0"/>
        <v>0</v>
      </c>
      <c r="T325" s="5">
        <f t="shared" si="0"/>
        <v>0</v>
      </c>
      <c r="U325" s="5">
        <f t="shared" si="0"/>
        <v>0</v>
      </c>
      <c r="V325" s="5">
        <f t="shared" si="0"/>
        <v>0</v>
      </c>
      <c r="W325" s="5">
        <f t="shared" si="0"/>
        <v>4.66882639007828E-4</v>
      </c>
      <c r="X325" s="5">
        <f t="shared" si="0"/>
        <v>0</v>
      </c>
    </row>
    <row r="326" spans="1:24" x14ac:dyDescent="0.25">
      <c r="A326" s="69" t="s">
        <v>28</v>
      </c>
      <c r="B326" s="70">
        <f>'[4]SCC X Ano = FNC'!B326+'[4]SCC X Ano = Mecenato'!B326</f>
        <v>7000424.6497895597</v>
      </c>
      <c r="C326" s="70">
        <f>'[4]SCC X Ano = FNC'!C326+'[4]SCC X Ano = Mecenato'!C326</f>
        <v>2399431.5803128337</v>
      </c>
      <c r="D326" s="70">
        <f>'[4]SCC X Ano = FNC'!D326+'[4]SCC X Ano = Mecenato'!D326</f>
        <v>211042.21370689114</v>
      </c>
      <c r="E326" s="70">
        <f>'[4]SCC X Ano = FNC'!E326+'[4]SCC X Ano = Mecenato'!E326</f>
        <v>0</v>
      </c>
      <c r="F326" s="70">
        <f>'[4]SCC X Ano = FNC'!F326+'[4]SCC X Ano = Mecenato'!F326</f>
        <v>0</v>
      </c>
      <c r="G326" s="70">
        <f>'[4]SCC X Ano = FNC'!G326+'[4]SCC X Ano = Mecenato'!G326</f>
        <v>789540.8351780891</v>
      </c>
      <c r="H326" s="70">
        <f>'[4]SCC X Ano = FNC'!H326+'[4]SCC X Ano = Mecenato'!H326</f>
        <v>0</v>
      </c>
      <c r="I326" s="70">
        <f>'[4]SCC X Ano = FNC'!I326+'[4]SCC X Ano = Mecenato'!I326</f>
        <v>4483442.5564419879</v>
      </c>
      <c r="J326" s="70">
        <f>'[4]SCC X Ano = FNC'!J326+'[4]SCC X Ano = Mecenato'!J326</f>
        <v>2559890.5785539295</v>
      </c>
      <c r="K326" s="70">
        <f>'[4]SCC X Ano = FNC'!K326+'[4]SCC X Ano = Mecenato'!K326</f>
        <v>0</v>
      </c>
      <c r="L326" s="70">
        <f>'[4]SCC X Ano = FNC'!L326+'[4]SCC X Ano = Mecenato'!L326</f>
        <v>17443772.413983293</v>
      </c>
      <c r="N326" s="69" t="s">
        <v>28</v>
      </c>
      <c r="O326" s="5">
        <f t="shared" si="1"/>
        <v>5.9995765929221935E-3</v>
      </c>
      <c r="P326" s="5">
        <f t="shared" si="0"/>
        <v>2.0563857573977218E-3</v>
      </c>
      <c r="Q326" s="5">
        <f t="shared" si="0"/>
        <v>1.8086958846309553E-4</v>
      </c>
      <c r="R326" s="5">
        <f t="shared" si="0"/>
        <v>0</v>
      </c>
      <c r="S326" s="5">
        <f t="shared" si="0"/>
        <v>0</v>
      </c>
      <c r="T326" s="5">
        <f t="shared" si="0"/>
        <v>6.766604814513787E-4</v>
      </c>
      <c r="U326" s="5">
        <f t="shared" si="0"/>
        <v>0</v>
      </c>
      <c r="V326" s="5">
        <f t="shared" si="0"/>
        <v>3.8424464747505273E-3</v>
      </c>
      <c r="W326" s="5">
        <f t="shared" si="0"/>
        <v>2.1939039935235773E-3</v>
      </c>
      <c r="X326" s="5">
        <f t="shared" si="0"/>
        <v>0</v>
      </c>
    </row>
    <row r="327" spans="1:24" x14ac:dyDescent="0.25">
      <c r="A327" s="69" t="s">
        <v>29</v>
      </c>
      <c r="B327" s="70">
        <f>'[4]SCC X Ano = FNC'!B327+'[4]SCC X Ano = Mecenato'!B327</f>
        <v>2058948.4264086941</v>
      </c>
      <c r="C327" s="70">
        <f>'[4]SCC X Ano = FNC'!C327+'[4]SCC X Ano = Mecenato'!C327</f>
        <v>33489998.396113183</v>
      </c>
      <c r="D327" s="70">
        <f>'[4]SCC X Ano = FNC'!D327+'[4]SCC X Ano = Mecenato'!D327</f>
        <v>8288126.7801892078</v>
      </c>
      <c r="E327" s="70">
        <f>'[4]SCC X Ano = FNC'!E327+'[4]SCC X Ano = Mecenato'!E327</f>
        <v>0</v>
      </c>
      <c r="F327" s="70">
        <f>'[4]SCC X Ano = FNC'!F327+'[4]SCC X Ano = Mecenato'!F327</f>
        <v>44740.949305860922</v>
      </c>
      <c r="G327" s="70">
        <f>'[4]SCC X Ano = FNC'!G327+'[4]SCC X Ano = Mecenato'!G327</f>
        <v>7213728.1859636903</v>
      </c>
      <c r="H327" s="70">
        <f>'[4]SCC X Ano = FNC'!H327+'[4]SCC X Ano = Mecenato'!H327</f>
        <v>0</v>
      </c>
      <c r="I327" s="70">
        <f>'[4]SCC X Ano = FNC'!I327+'[4]SCC X Ano = Mecenato'!I327</f>
        <v>31294029.196180858</v>
      </c>
      <c r="J327" s="70">
        <f>'[4]SCC X Ano = FNC'!J327+'[4]SCC X Ano = Mecenato'!J327</f>
        <v>29540268.389982142</v>
      </c>
      <c r="K327" s="70">
        <f>'[4]SCC X Ano = FNC'!K327+'[4]SCC X Ano = Mecenato'!K327</f>
        <v>0</v>
      </c>
      <c r="L327" s="70">
        <f>'[4]SCC X Ano = FNC'!L327+'[4]SCC X Ano = Mecenato'!L327</f>
        <v>111929840.32414365</v>
      </c>
      <c r="N327" s="69" t="s">
        <v>29</v>
      </c>
      <c r="O327" s="5">
        <f t="shared" si="1"/>
        <v>1.7645813508594687E-3</v>
      </c>
      <c r="P327" s="5">
        <f t="shared" si="1"/>
        <v>2.8701946028425931E-2</v>
      </c>
      <c r="Q327" s="5">
        <f t="shared" si="1"/>
        <v>7.1031764381735826E-3</v>
      </c>
      <c r="R327" s="5">
        <f t="shared" si="1"/>
        <v>0</v>
      </c>
      <c r="S327" s="5">
        <f t="shared" si="1"/>
        <v>3.8344352754176256E-5</v>
      </c>
      <c r="T327" s="5">
        <f t="shared" si="1"/>
        <v>6.182384203437123E-3</v>
      </c>
      <c r="U327" s="5">
        <f t="shared" si="1"/>
        <v>0</v>
      </c>
      <c r="V327" s="5">
        <f t="shared" si="1"/>
        <v>2.6819933712060508E-2</v>
      </c>
      <c r="W327" s="5">
        <f t="shared" si="1"/>
        <v>2.5316907423109526E-2</v>
      </c>
      <c r="X327" s="5">
        <f t="shared" si="1"/>
        <v>0</v>
      </c>
    </row>
    <row r="328" spans="1:24" x14ac:dyDescent="0.25">
      <c r="A328" s="69" t="s">
        <v>30</v>
      </c>
      <c r="B328" s="70">
        <f>'[4]SCC X Ano = FNC'!B328+'[4]SCC X Ano = Mecenato'!B328</f>
        <v>0</v>
      </c>
      <c r="C328" s="70">
        <f>'[4]SCC X Ano = FNC'!C328+'[4]SCC X Ano = Mecenato'!C328</f>
        <v>2312706.1297911918</v>
      </c>
      <c r="D328" s="70">
        <f>'[4]SCC X Ano = FNC'!D328+'[4]SCC X Ano = Mecenato'!D328</f>
        <v>294115.37797286263</v>
      </c>
      <c r="E328" s="70">
        <f>'[4]SCC X Ano = FNC'!E328+'[4]SCC X Ano = Mecenato'!E328</f>
        <v>0</v>
      </c>
      <c r="F328" s="70">
        <f>'[4]SCC X Ano = FNC'!F328+'[4]SCC X Ano = Mecenato'!F328</f>
        <v>0</v>
      </c>
      <c r="G328" s="70">
        <f>'[4]SCC X Ano = FNC'!G328+'[4]SCC X Ano = Mecenato'!G328</f>
        <v>551816.03965512919</v>
      </c>
      <c r="H328" s="70">
        <f>'[4]SCC X Ano = FNC'!H328+'[4]SCC X Ano = Mecenato'!H328</f>
        <v>0</v>
      </c>
      <c r="I328" s="70">
        <f>'[4]SCC X Ano = FNC'!I328+'[4]SCC X Ano = Mecenato'!I328</f>
        <v>1472838.3255737168</v>
      </c>
      <c r="J328" s="70">
        <f>'[4]SCC X Ano = FNC'!J328+'[4]SCC X Ano = Mecenato'!J328</f>
        <v>3693999.0065770466</v>
      </c>
      <c r="K328" s="70">
        <f>'[4]SCC X Ano = FNC'!K328+'[4]SCC X Ano = Mecenato'!K328</f>
        <v>0</v>
      </c>
      <c r="L328" s="70">
        <f>'[4]SCC X Ano = FNC'!L328+'[4]SCC X Ano = Mecenato'!L328</f>
        <v>8325474.8795699477</v>
      </c>
      <c r="N328" s="69" t="s">
        <v>30</v>
      </c>
      <c r="O328" s="5">
        <f t="shared" si="1"/>
        <v>0</v>
      </c>
      <c r="P328" s="5">
        <f t="shared" si="1"/>
        <v>1.9820594116415516E-3</v>
      </c>
      <c r="Q328" s="5">
        <f t="shared" si="1"/>
        <v>2.5206581394422907E-4</v>
      </c>
      <c r="R328" s="5">
        <f t="shared" si="1"/>
        <v>0</v>
      </c>
      <c r="S328" s="5">
        <f t="shared" si="1"/>
        <v>0</v>
      </c>
      <c r="T328" s="5">
        <f t="shared" si="1"/>
        <v>4.7292310977355639E-4</v>
      </c>
      <c r="U328" s="5">
        <f t="shared" si="1"/>
        <v>0</v>
      </c>
      <c r="V328" s="5">
        <f t="shared" si="1"/>
        <v>1.2622671888249551E-3</v>
      </c>
      <c r="W328" s="5">
        <f t="shared" si="1"/>
        <v>3.1658693697679771E-3</v>
      </c>
      <c r="X328" s="5">
        <f t="shared" si="1"/>
        <v>0</v>
      </c>
    </row>
    <row r="329" spans="1:24" x14ac:dyDescent="0.25">
      <c r="A329" s="69" t="s">
        <v>31</v>
      </c>
      <c r="B329" s="70">
        <f>'[4]SCC X Ano = FNC'!B329+'[4]SCC X Ano = Mecenato'!B329</f>
        <v>824574.0073693071</v>
      </c>
      <c r="C329" s="70">
        <f>'[4]SCC X Ano = FNC'!C329+'[4]SCC X Ano = Mecenato'!C329</f>
        <v>102950352.46000411</v>
      </c>
      <c r="D329" s="70">
        <f>'[4]SCC X Ano = FNC'!D329+'[4]SCC X Ano = Mecenato'!D329</f>
        <v>28057375.127999142</v>
      </c>
      <c r="E329" s="70">
        <f>'[4]SCC X Ano = FNC'!E329+'[4]SCC X Ano = Mecenato'!E329</f>
        <v>0</v>
      </c>
      <c r="F329" s="70">
        <f>'[4]SCC X Ano = FNC'!F329+'[4]SCC X Ano = Mecenato'!F329</f>
        <v>172025.14102644636</v>
      </c>
      <c r="G329" s="70">
        <f>'[4]SCC X Ano = FNC'!G329+'[4]SCC X Ano = Mecenato'!G329</f>
        <v>18531807.454521138</v>
      </c>
      <c r="H329" s="70">
        <f>'[4]SCC X Ano = FNC'!H329+'[4]SCC X Ano = Mecenato'!H329</f>
        <v>0</v>
      </c>
      <c r="I329" s="70">
        <f>'[4]SCC X Ano = FNC'!I329+'[4]SCC X Ano = Mecenato'!I329</f>
        <v>55619924.158680037</v>
      </c>
      <c r="J329" s="70">
        <f>'[4]SCC X Ano = FNC'!J329+'[4]SCC X Ano = Mecenato'!J329</f>
        <v>76987376.444166824</v>
      </c>
      <c r="K329" s="70">
        <f>'[4]SCC X Ano = FNC'!K329+'[4]SCC X Ano = Mecenato'!K329</f>
        <v>0</v>
      </c>
      <c r="L329" s="70">
        <f>'[4]SCC X Ano = FNC'!L329+'[4]SCC X Ano = Mecenato'!L329</f>
        <v>283143434.79376704</v>
      </c>
      <c r="N329" s="69" t="s">
        <v>31</v>
      </c>
      <c r="O329" s="5">
        <f t="shared" si="1"/>
        <v>7.0668497430276061E-4</v>
      </c>
      <c r="P329" s="5">
        <f t="shared" si="1"/>
        <v>8.8231579618630401E-2</v>
      </c>
      <c r="Q329" s="5">
        <f t="shared" si="1"/>
        <v>2.4046022848319814E-2</v>
      </c>
      <c r="R329" s="5">
        <f t="shared" si="1"/>
        <v>0</v>
      </c>
      <c r="S329" s="5">
        <f t="shared" si="1"/>
        <v>1.4743077186430857E-4</v>
      </c>
      <c r="T329" s="5">
        <f t="shared" si="1"/>
        <v>1.5882321972000416E-2</v>
      </c>
      <c r="U329" s="5">
        <f t="shared" si="1"/>
        <v>0</v>
      </c>
      <c r="V329" s="5">
        <f t="shared" si="1"/>
        <v>4.7667964698763755E-2</v>
      </c>
      <c r="W329" s="5">
        <f t="shared" si="1"/>
        <v>6.5980520435827805E-2</v>
      </c>
      <c r="X329" s="5">
        <f t="shared" si="1"/>
        <v>0</v>
      </c>
    </row>
    <row r="330" spans="1:24" x14ac:dyDescent="0.25">
      <c r="A330" s="69" t="s">
        <v>32</v>
      </c>
      <c r="B330" s="70">
        <f>'[4]SCC X Ano = FNC'!B330+'[4]SCC X Ano = Mecenato'!B330</f>
        <v>1576330.9152584963</v>
      </c>
      <c r="C330" s="70">
        <f>'[4]SCC X Ano = FNC'!C330+'[4]SCC X Ano = Mecenato'!C330</f>
        <v>159997740.54917452</v>
      </c>
      <c r="D330" s="70">
        <f>'[4]SCC X Ano = FNC'!D330+'[4]SCC X Ano = Mecenato'!D330</f>
        <v>35216114.000338234</v>
      </c>
      <c r="E330" s="70">
        <f>'[4]SCC X Ano = FNC'!E330+'[4]SCC X Ano = Mecenato'!E330</f>
        <v>0</v>
      </c>
      <c r="F330" s="70">
        <f>'[4]SCC X Ano = FNC'!F330+'[4]SCC X Ano = Mecenato'!F330</f>
        <v>686659.30020729941</v>
      </c>
      <c r="G330" s="70">
        <f>'[4]SCC X Ano = FNC'!G330+'[4]SCC X Ano = Mecenato'!G330</f>
        <v>57222505.719258994</v>
      </c>
      <c r="H330" s="70">
        <f>'[4]SCC X Ano = FNC'!H330+'[4]SCC X Ano = Mecenato'!H330</f>
        <v>0</v>
      </c>
      <c r="I330" s="70">
        <f>'[4]SCC X Ano = FNC'!I330+'[4]SCC X Ano = Mecenato'!I330</f>
        <v>109941456.47675191</v>
      </c>
      <c r="J330" s="70">
        <f>'[4]SCC X Ano = FNC'!J330+'[4]SCC X Ano = Mecenato'!J330</f>
        <v>165739688.28697088</v>
      </c>
      <c r="K330" s="70">
        <f>'[4]SCC X Ano = FNC'!K330+'[4]SCC X Ano = Mecenato'!K330</f>
        <v>0</v>
      </c>
      <c r="L330" s="70">
        <f>'[4]SCC X Ano = FNC'!L330+'[4]SCC X Ano = Mecenato'!L330</f>
        <v>530380495.24796027</v>
      </c>
      <c r="N330" s="69" t="s">
        <v>32</v>
      </c>
      <c r="O330" s="5">
        <f t="shared" si="1"/>
        <v>1.3509634822180094E-3</v>
      </c>
      <c r="P330" s="5">
        <f t="shared" si="1"/>
        <v>0.13712292427118999</v>
      </c>
      <c r="Q330" s="5">
        <f t="shared" si="1"/>
        <v>3.0181279539443391E-2</v>
      </c>
      <c r="R330" s="5">
        <f t="shared" si="1"/>
        <v>0</v>
      </c>
      <c r="S330" s="5">
        <f t="shared" si="1"/>
        <v>5.8848788051163274E-4</v>
      </c>
      <c r="T330" s="5">
        <f t="shared" si="1"/>
        <v>4.9041425781497824E-2</v>
      </c>
      <c r="U330" s="5">
        <f t="shared" si="1"/>
        <v>0</v>
      </c>
      <c r="V330" s="5">
        <f t="shared" si="1"/>
        <v>9.4223168145881428E-2</v>
      </c>
      <c r="W330" s="5">
        <f t="shared" si="1"/>
        <v>0.14204394791887701</v>
      </c>
      <c r="X330" s="5">
        <f t="shared" si="1"/>
        <v>0</v>
      </c>
    </row>
    <row r="331" spans="1:24" x14ac:dyDescent="0.25">
      <c r="A331" s="69" t="s">
        <v>33</v>
      </c>
      <c r="B331" s="70">
        <f>'[4]SCC X Ano = FNC'!B331+'[4]SCC X Ano = Mecenato'!B331</f>
        <v>0</v>
      </c>
      <c r="C331" s="70">
        <f>'[4]SCC X Ano = FNC'!C331+'[4]SCC X Ano = Mecenato'!C331</f>
        <v>22927328.023153022</v>
      </c>
      <c r="D331" s="70">
        <f>'[4]SCC X Ano = FNC'!D331+'[4]SCC X Ano = Mecenato'!D331</f>
        <v>1948836.0601644577</v>
      </c>
      <c r="E331" s="70">
        <f>'[4]SCC X Ano = FNC'!E331+'[4]SCC X Ano = Mecenato'!E331</f>
        <v>0</v>
      </c>
      <c r="F331" s="70">
        <f>'[4]SCC X Ano = FNC'!F331+'[4]SCC X Ano = Mecenato'!F331</f>
        <v>0</v>
      </c>
      <c r="G331" s="70">
        <f>'[4]SCC X Ano = FNC'!G331+'[4]SCC X Ano = Mecenato'!G331</f>
        <v>2634567.9997057603</v>
      </c>
      <c r="H331" s="70">
        <f>'[4]SCC X Ano = FNC'!H331+'[4]SCC X Ano = Mecenato'!H331</f>
        <v>0</v>
      </c>
      <c r="I331" s="70">
        <f>'[4]SCC X Ano = FNC'!I331+'[4]SCC X Ano = Mecenato'!I331</f>
        <v>8660108.4992262144</v>
      </c>
      <c r="J331" s="70">
        <f>'[4]SCC X Ano = FNC'!J331+'[4]SCC X Ano = Mecenato'!J331</f>
        <v>5983619.1977266138</v>
      </c>
      <c r="K331" s="70">
        <f>'[4]SCC X Ano = FNC'!K331+'[4]SCC X Ano = Mecenato'!K331</f>
        <v>0</v>
      </c>
      <c r="L331" s="70">
        <f>'[4]SCC X Ano = FNC'!L331+'[4]SCC X Ano = Mecenato'!L331</f>
        <v>42154459.77997607</v>
      </c>
      <c r="N331" s="69" t="s">
        <v>33</v>
      </c>
      <c r="O331" s="5">
        <f t="shared" si="1"/>
        <v>0</v>
      </c>
      <c r="P331" s="5">
        <f t="shared" si="1"/>
        <v>1.9649416632188586E-2</v>
      </c>
      <c r="Q331" s="5">
        <f t="shared" si="1"/>
        <v>1.6702117078507327E-3</v>
      </c>
      <c r="R331" s="5">
        <f t="shared" si="1"/>
        <v>0</v>
      </c>
      <c r="S331" s="5">
        <f t="shared" si="1"/>
        <v>0</v>
      </c>
      <c r="T331" s="5">
        <f t="shared" si="1"/>
        <v>2.2579048120990315E-3</v>
      </c>
      <c r="U331" s="5">
        <f t="shared" si="1"/>
        <v>0</v>
      </c>
      <c r="V331" s="5">
        <f t="shared" si="1"/>
        <v>7.4219760719352965E-3</v>
      </c>
      <c r="W331" s="5">
        <f t="shared" si="1"/>
        <v>5.1281434306588288E-3</v>
      </c>
      <c r="X331" s="5">
        <f t="shared" si="1"/>
        <v>0</v>
      </c>
    </row>
    <row r="332" spans="1:24" x14ac:dyDescent="0.25">
      <c r="A332" s="69" t="s">
        <v>34</v>
      </c>
      <c r="B332" s="70">
        <f>'[4]SCC X Ano = FNC'!B332+'[4]SCC X Ano = Mecenato'!B332</f>
        <v>0</v>
      </c>
      <c r="C332" s="70">
        <f>'[4]SCC X Ano = FNC'!C332+'[4]SCC X Ano = Mecenato'!C332</f>
        <v>18628123.589760467</v>
      </c>
      <c r="D332" s="70">
        <f>'[4]SCC X Ano = FNC'!D332+'[4]SCC X Ano = Mecenato'!D332</f>
        <v>2964954.9352851305</v>
      </c>
      <c r="E332" s="70">
        <f>'[4]SCC X Ano = FNC'!E332+'[4]SCC X Ano = Mecenato'!E332</f>
        <v>0</v>
      </c>
      <c r="F332" s="70">
        <f>'[4]SCC X Ano = FNC'!F332+'[4]SCC X Ano = Mecenato'!F332</f>
        <v>0</v>
      </c>
      <c r="G332" s="70">
        <f>'[4]SCC X Ano = FNC'!G332+'[4]SCC X Ano = Mecenato'!G332</f>
        <v>2515041.2359081591</v>
      </c>
      <c r="H332" s="70">
        <f>'[4]SCC X Ano = FNC'!H332+'[4]SCC X Ano = Mecenato'!H332</f>
        <v>0</v>
      </c>
      <c r="I332" s="70">
        <f>'[4]SCC X Ano = FNC'!I332+'[4]SCC X Ano = Mecenato'!I332</f>
        <v>9945147.4210152701</v>
      </c>
      <c r="J332" s="70">
        <f>'[4]SCC X Ano = FNC'!J332+'[4]SCC X Ano = Mecenato'!J332</f>
        <v>2427649.6640968653</v>
      </c>
      <c r="K332" s="70">
        <f>'[4]SCC X Ano = FNC'!K332+'[4]SCC X Ano = Mecenato'!K332</f>
        <v>0</v>
      </c>
      <c r="L332" s="70">
        <f>'[4]SCC X Ano = FNC'!L332+'[4]SCC X Ano = Mecenato'!L332</f>
        <v>36480916.846065886</v>
      </c>
      <c r="N332" s="69" t="s">
        <v>34</v>
      </c>
      <c r="O332" s="5">
        <f t="shared" si="1"/>
        <v>0</v>
      </c>
      <c r="P332" s="5">
        <f t="shared" si="1"/>
        <v>1.5964867825918001E-2</v>
      </c>
      <c r="Q332" s="5">
        <f t="shared" si="1"/>
        <v>2.5410564528168368E-3</v>
      </c>
      <c r="R332" s="5">
        <f t="shared" si="1"/>
        <v>0</v>
      </c>
      <c r="S332" s="5">
        <f t="shared" si="1"/>
        <v>0</v>
      </c>
      <c r="T332" s="5">
        <f t="shared" si="1"/>
        <v>2.155466744384184E-3</v>
      </c>
      <c r="U332" s="5">
        <f t="shared" si="1"/>
        <v>0</v>
      </c>
      <c r="V332" s="5">
        <f t="shared" si="1"/>
        <v>8.5232934665009745E-3</v>
      </c>
      <c r="W332" s="5">
        <f t="shared" si="1"/>
        <v>2.0805695124464789E-3</v>
      </c>
      <c r="X332" s="5">
        <f t="shared" si="1"/>
        <v>0</v>
      </c>
    </row>
    <row r="333" spans="1:24" x14ac:dyDescent="0.25">
      <c r="A333" s="69" t="s">
        <v>35</v>
      </c>
      <c r="B333" s="70">
        <f>'[4]SCC X Ano = FNC'!B333+'[4]SCC X Ano = Mecenato'!B333</f>
        <v>965544.44106991636</v>
      </c>
      <c r="C333" s="70">
        <f>'[4]SCC X Ano = FNC'!C333+'[4]SCC X Ano = Mecenato'!C333</f>
        <v>30931183.926954374</v>
      </c>
      <c r="D333" s="70">
        <f>'[4]SCC X Ano = FNC'!D333+'[4]SCC X Ano = Mecenato'!D333</f>
        <v>2935165.1738092843</v>
      </c>
      <c r="E333" s="70">
        <f>'[4]SCC X Ano = FNC'!E333+'[4]SCC X Ano = Mecenato'!E333</f>
        <v>0</v>
      </c>
      <c r="F333" s="70">
        <f>'[4]SCC X Ano = FNC'!F333+'[4]SCC X Ano = Mecenato'!F333</f>
        <v>0</v>
      </c>
      <c r="G333" s="70">
        <f>'[4]SCC X Ano = FNC'!G333+'[4]SCC X Ano = Mecenato'!G333</f>
        <v>5685702.2185582006</v>
      </c>
      <c r="H333" s="70">
        <f>'[4]SCC X Ano = FNC'!H333+'[4]SCC X Ano = Mecenato'!H333</f>
        <v>0</v>
      </c>
      <c r="I333" s="70">
        <f>'[4]SCC X Ano = FNC'!I333+'[4]SCC X Ano = Mecenato'!I333</f>
        <v>21520934.094311181</v>
      </c>
      <c r="J333" s="70">
        <f>'[4]SCC X Ano = FNC'!J333+'[4]SCC X Ano = Mecenato'!J333</f>
        <v>10579093.48243068</v>
      </c>
      <c r="K333" s="70">
        <f>'[4]SCC X Ano = FNC'!K333+'[4]SCC X Ano = Mecenato'!K333</f>
        <v>0</v>
      </c>
      <c r="L333" s="70">
        <f>'[4]SCC X Ano = FNC'!L333+'[4]SCC X Ano = Mecenato'!L333</f>
        <v>72617623.337133631</v>
      </c>
      <c r="N333" s="69" t="s">
        <v>35</v>
      </c>
      <c r="O333" s="5">
        <f t="shared" si="1"/>
        <v>8.2750091856832601E-4</v>
      </c>
      <c r="P333" s="5">
        <f t="shared" si="1"/>
        <v>2.6508964293345431E-2</v>
      </c>
      <c r="Q333" s="5">
        <f t="shared" si="1"/>
        <v>2.5155257222397144E-3</v>
      </c>
      <c r="R333" s="5">
        <f t="shared" si="1"/>
        <v>0</v>
      </c>
      <c r="S333" s="5">
        <f t="shared" si="1"/>
        <v>0</v>
      </c>
      <c r="T333" s="5">
        <f t="shared" si="1"/>
        <v>4.8728195290000014E-3</v>
      </c>
      <c r="U333" s="5">
        <f t="shared" si="1"/>
        <v>0</v>
      </c>
      <c r="V333" s="5">
        <f t="shared" si="1"/>
        <v>1.8444094309897605E-2</v>
      </c>
      <c r="W333" s="5">
        <f t="shared" si="1"/>
        <v>9.0666044999762711E-3</v>
      </c>
      <c r="X333" s="5">
        <f t="shared" si="1"/>
        <v>0</v>
      </c>
    </row>
    <row r="334" spans="1:24" x14ac:dyDescent="0.25">
      <c r="A334" s="69" t="s">
        <v>36</v>
      </c>
      <c r="B334" s="70">
        <f>'[4]SCC X Ano = FNC'!B334+'[4]SCC X Ano = Mecenato'!B334</f>
        <v>0</v>
      </c>
      <c r="C334" s="70">
        <f>'[4]SCC X Ano = FNC'!C334+'[4]SCC X Ano = Mecenato'!C334</f>
        <v>477802.2896443244</v>
      </c>
      <c r="D334" s="70">
        <f>'[4]SCC X Ano = FNC'!D334+'[4]SCC X Ano = Mecenato'!D334</f>
        <v>182886.09397575224</v>
      </c>
      <c r="E334" s="70">
        <f>'[4]SCC X Ano = FNC'!E334+'[4]SCC X Ano = Mecenato'!E334</f>
        <v>0</v>
      </c>
      <c r="F334" s="70">
        <f>'[4]SCC X Ano = FNC'!F334+'[4]SCC X Ano = Mecenato'!F334</f>
        <v>0</v>
      </c>
      <c r="G334" s="70">
        <f>'[4]SCC X Ano = FNC'!G334+'[4]SCC X Ano = Mecenato'!G334</f>
        <v>0</v>
      </c>
      <c r="H334" s="70">
        <f>'[4]SCC X Ano = FNC'!H334+'[4]SCC X Ano = Mecenato'!H334</f>
        <v>0</v>
      </c>
      <c r="I334" s="70">
        <f>'[4]SCC X Ano = FNC'!I334+'[4]SCC X Ano = Mecenato'!I334</f>
        <v>1042111.0091714304</v>
      </c>
      <c r="J334" s="70">
        <f>'[4]SCC X Ano = FNC'!J334+'[4]SCC X Ano = Mecenato'!J334</f>
        <v>0</v>
      </c>
      <c r="K334" s="70">
        <f>'[4]SCC X Ano = FNC'!K334+'[4]SCC X Ano = Mecenato'!K334</f>
        <v>0</v>
      </c>
      <c r="L334" s="70">
        <f>'[4]SCC X Ano = FNC'!L334+'[4]SCC X Ano = Mecenato'!L334</f>
        <v>1702799.3927915068</v>
      </c>
      <c r="N334" s="69" t="s">
        <v>36</v>
      </c>
      <c r="O334" s="5">
        <f t="shared" si="1"/>
        <v>0</v>
      </c>
      <c r="P334" s="5">
        <f t="shared" si="1"/>
        <v>4.0949107752783143E-4</v>
      </c>
      <c r="Q334" s="5">
        <f t="shared" si="1"/>
        <v>1.567389384900923E-4</v>
      </c>
      <c r="R334" s="5">
        <f t="shared" si="1"/>
        <v>0</v>
      </c>
      <c r="S334" s="5">
        <f t="shared" si="1"/>
        <v>0</v>
      </c>
      <c r="T334" s="5">
        <f t="shared" si="1"/>
        <v>0</v>
      </c>
      <c r="U334" s="5">
        <f t="shared" si="1"/>
        <v>0</v>
      </c>
      <c r="V334" s="5">
        <f t="shared" si="1"/>
        <v>8.9312079347063432E-4</v>
      </c>
      <c r="W334" s="5">
        <f t="shared" si="1"/>
        <v>0</v>
      </c>
      <c r="X334" s="5">
        <f t="shared" si="1"/>
        <v>0</v>
      </c>
    </row>
    <row r="335" spans="1:24" x14ac:dyDescent="0.25">
      <c r="A335" s="69" t="s">
        <v>37</v>
      </c>
      <c r="B335" s="70">
        <f>'[4]SCC X Ano = FNC'!B335+'[4]SCC X Ano = Mecenato'!B335</f>
        <v>0</v>
      </c>
      <c r="C335" s="70">
        <f>'[4]SCC X Ano = FNC'!C335+'[4]SCC X Ano = Mecenato'!C335</f>
        <v>227231.80754167977</v>
      </c>
      <c r="D335" s="70">
        <f>'[4]SCC X Ano = FNC'!D335+'[4]SCC X Ano = Mecenato'!D335</f>
        <v>0</v>
      </c>
      <c r="E335" s="70">
        <f>'[4]SCC X Ano = FNC'!E335+'[4]SCC X Ano = Mecenato'!E335</f>
        <v>0</v>
      </c>
      <c r="F335" s="70">
        <f>'[4]SCC X Ano = FNC'!F335+'[4]SCC X Ano = Mecenato'!F335</f>
        <v>0</v>
      </c>
      <c r="G335" s="70">
        <f>'[4]SCC X Ano = FNC'!G335+'[4]SCC X Ano = Mecenato'!G335</f>
        <v>93566.811110748182</v>
      </c>
      <c r="H335" s="70">
        <f>'[4]SCC X Ano = FNC'!H335+'[4]SCC X Ano = Mecenato'!H335</f>
        <v>0</v>
      </c>
      <c r="I335" s="70">
        <f>'[4]SCC X Ano = FNC'!I335+'[4]SCC X Ano = Mecenato'!I335</f>
        <v>302358.63536654308</v>
      </c>
      <c r="J335" s="70">
        <f>'[4]SCC X Ano = FNC'!J335+'[4]SCC X Ano = Mecenato'!J335</f>
        <v>620199.93492040958</v>
      </c>
      <c r="K335" s="70">
        <f>'[4]SCC X Ano = FNC'!K335+'[4]SCC X Ano = Mecenato'!K335</f>
        <v>0</v>
      </c>
      <c r="L335" s="70">
        <f>'[4]SCC X Ano = FNC'!L335+'[4]SCC X Ano = Mecenato'!L335</f>
        <v>1243357.1889393805</v>
      </c>
      <c r="N335" s="69" t="s">
        <v>37</v>
      </c>
      <c r="O335" s="5">
        <f t="shared" si="1"/>
        <v>0</v>
      </c>
      <c r="P335" s="5">
        <f t="shared" si="1"/>
        <v>1.9474456220815758E-4</v>
      </c>
      <c r="Q335" s="5">
        <f t="shared" si="1"/>
        <v>0</v>
      </c>
      <c r="R335" s="5">
        <f t="shared" si="1"/>
        <v>0</v>
      </c>
      <c r="S335" s="5">
        <f t="shared" si="1"/>
        <v>0</v>
      </c>
      <c r="T335" s="5">
        <f t="shared" si="1"/>
        <v>8.0189599616830689E-5</v>
      </c>
      <c r="U335" s="5">
        <f t="shared" si="1"/>
        <v>0</v>
      </c>
      <c r="V335" s="5">
        <f t="shared" si="1"/>
        <v>2.591305359550638E-4</v>
      </c>
      <c r="W335" s="5">
        <f t="shared" si="1"/>
        <v>5.3153018547127885E-4</v>
      </c>
      <c r="X335" s="5">
        <f t="shared" si="1"/>
        <v>0</v>
      </c>
    </row>
    <row r="336" spans="1:24" x14ac:dyDescent="0.25">
      <c r="A336" s="69" t="s">
        <v>38</v>
      </c>
      <c r="B336" s="70">
        <f>'[4]SCC X Ano = FNC'!B336+'[4]SCC X Ano = Mecenato'!B336</f>
        <v>0</v>
      </c>
      <c r="C336" s="70">
        <f>'[4]SCC X Ano = FNC'!C336+'[4]SCC X Ano = Mecenato'!C336</f>
        <v>1527451.4796155537</v>
      </c>
      <c r="D336" s="70">
        <f>'[4]SCC X Ano = FNC'!D336+'[4]SCC X Ano = Mecenato'!D336</f>
        <v>0</v>
      </c>
      <c r="E336" s="70">
        <f>'[4]SCC X Ano = FNC'!E336+'[4]SCC X Ano = Mecenato'!E336</f>
        <v>0</v>
      </c>
      <c r="F336" s="70">
        <f>'[4]SCC X Ano = FNC'!F336+'[4]SCC X Ano = Mecenato'!F336</f>
        <v>0</v>
      </c>
      <c r="G336" s="70">
        <f>'[4]SCC X Ano = FNC'!G336+'[4]SCC X Ano = Mecenato'!G336</f>
        <v>207922.90684088197</v>
      </c>
      <c r="H336" s="70">
        <f>'[4]SCC X Ano = FNC'!H336+'[4]SCC X Ano = Mecenato'!H336</f>
        <v>0</v>
      </c>
      <c r="I336" s="70">
        <f>'[4]SCC X Ano = FNC'!I336+'[4]SCC X Ano = Mecenato'!I336</f>
        <v>2491301.8796886737</v>
      </c>
      <c r="J336" s="70">
        <f>'[4]SCC X Ano = FNC'!J336+'[4]SCC X Ano = Mecenato'!J336</f>
        <v>653057.26188830961</v>
      </c>
      <c r="K336" s="70">
        <f>'[4]SCC X Ano = FNC'!K336+'[4]SCC X Ano = Mecenato'!K336</f>
        <v>0</v>
      </c>
      <c r="L336" s="70">
        <f>'[4]SCC X Ano = FNC'!L336+'[4]SCC X Ano = Mecenato'!L336</f>
        <v>4879733.5280334186</v>
      </c>
      <c r="N336" s="69" t="s">
        <v>38</v>
      </c>
      <c r="O336" s="5">
        <f t="shared" si="1"/>
        <v>0</v>
      </c>
      <c r="P336" s="5">
        <f t="shared" si="1"/>
        <v>1.3090723209486055E-3</v>
      </c>
      <c r="Q336" s="5">
        <f t="shared" si="1"/>
        <v>0</v>
      </c>
      <c r="R336" s="5">
        <f t="shared" si="1"/>
        <v>0</v>
      </c>
      <c r="S336" s="5">
        <f t="shared" si="1"/>
        <v>0</v>
      </c>
      <c r="T336" s="5">
        <f t="shared" si="1"/>
        <v>1.7819624771654344E-4</v>
      </c>
      <c r="U336" s="5">
        <f t="shared" si="1"/>
        <v>0</v>
      </c>
      <c r="V336" s="5">
        <f t="shared" si="1"/>
        <v>2.1351213949188847E-3</v>
      </c>
      <c r="W336" s="5">
        <f t="shared" si="1"/>
        <v>5.5968991286560628E-4</v>
      </c>
      <c r="X336" s="5">
        <f t="shared" si="1"/>
        <v>0</v>
      </c>
    </row>
    <row r="337" spans="1:24" x14ac:dyDescent="0.25">
      <c r="A337" s="69" t="s">
        <v>39</v>
      </c>
      <c r="B337" s="70">
        <f>'[4]SCC X Ano = FNC'!B337+'[4]SCC X Ano = Mecenato'!B337</f>
        <v>0</v>
      </c>
      <c r="C337" s="70">
        <f>'[4]SCC X Ano = FNC'!C337+'[4]SCC X Ano = Mecenato'!C337</f>
        <v>5751240.7500456553</v>
      </c>
      <c r="D337" s="70">
        <f>'[4]SCC X Ano = FNC'!D337+'[4]SCC X Ano = Mecenato'!D337</f>
        <v>914148.39394434332</v>
      </c>
      <c r="E337" s="70">
        <f>'[4]SCC X Ano = FNC'!E337+'[4]SCC X Ano = Mecenato'!E337</f>
        <v>0</v>
      </c>
      <c r="F337" s="70">
        <f>'[4]SCC X Ano = FNC'!F337+'[4]SCC X Ano = Mecenato'!F337</f>
        <v>0</v>
      </c>
      <c r="G337" s="70">
        <f>'[4]SCC X Ano = FNC'!G337+'[4]SCC X Ano = Mecenato'!G337</f>
        <v>414575.44250266976</v>
      </c>
      <c r="H337" s="70">
        <f>'[4]SCC X Ano = FNC'!H337+'[4]SCC X Ano = Mecenato'!H337</f>
        <v>0</v>
      </c>
      <c r="I337" s="70">
        <f>'[4]SCC X Ano = FNC'!I337+'[4]SCC X Ano = Mecenato'!I337</f>
        <v>3991274.6130158943</v>
      </c>
      <c r="J337" s="70">
        <f>'[4]SCC X Ano = FNC'!J337+'[4]SCC X Ano = Mecenato'!J337</f>
        <v>1215662.7575086374</v>
      </c>
      <c r="K337" s="70">
        <f>'[4]SCC X Ano = FNC'!K337+'[4]SCC X Ano = Mecenato'!K337</f>
        <v>0</v>
      </c>
      <c r="L337" s="70">
        <f>'[4]SCC X Ano = FNC'!L337+'[4]SCC X Ano = Mecenato'!L337</f>
        <v>12286901.9570172</v>
      </c>
      <c r="N337" s="69" t="s">
        <v>39</v>
      </c>
      <c r="O337" s="5">
        <f t="shared" si="1"/>
        <v>0</v>
      </c>
      <c r="P337" s="5">
        <f t="shared" si="1"/>
        <v>4.9289880414999463E-3</v>
      </c>
      <c r="Q337" s="5">
        <f t="shared" si="1"/>
        <v>7.8345294480539377E-4</v>
      </c>
      <c r="R337" s="5">
        <f t="shared" si="1"/>
        <v>0</v>
      </c>
      <c r="S337" s="5">
        <f t="shared" si="1"/>
        <v>0</v>
      </c>
      <c r="T337" s="5">
        <f t="shared" si="1"/>
        <v>3.5530374873960657E-4</v>
      </c>
      <c r="U337" s="5">
        <f t="shared" si="1"/>
        <v>0</v>
      </c>
      <c r="V337" s="5">
        <f t="shared" si="1"/>
        <v>3.4206435955131073E-3</v>
      </c>
      <c r="W337" s="5">
        <f t="shared" si="1"/>
        <v>1.0418599141775375E-3</v>
      </c>
      <c r="X337" s="5">
        <f t="shared" si="1"/>
        <v>0</v>
      </c>
    </row>
    <row r="338" spans="1:24" x14ac:dyDescent="0.25">
      <c r="A338" s="18" t="s">
        <v>40</v>
      </c>
      <c r="B338" s="70">
        <f>'[4]SCC X Ano = FNC'!B338+'[4]SCC X Ano = Mecenato'!B338</f>
        <v>12482443.521622214</v>
      </c>
      <c r="C338" s="70">
        <f>'[4]SCC X Ano = FNC'!C338+'[4]SCC X Ano = Mecenato'!C338</f>
        <v>397683369.11830384</v>
      </c>
      <c r="D338" s="70">
        <f>'[4]SCC X Ano = FNC'!D338+'[4]SCC X Ano = Mecenato'!D338</f>
        <v>84863407.661696002</v>
      </c>
      <c r="E338" s="70">
        <f>'[4]SCC X Ano = FNC'!E338+'[4]SCC X Ano = Mecenato'!E338</f>
        <v>0</v>
      </c>
      <c r="F338" s="70">
        <f>'[4]SCC X Ano = FNC'!F338+'[4]SCC X Ano = Mecenato'!F338</f>
        <v>903425.39053960668</v>
      </c>
      <c r="G338" s="70">
        <f>'[4]SCC X Ano = FNC'!G338+'[4]SCC X Ano = Mecenato'!G338</f>
        <v>99812287.441408753</v>
      </c>
      <c r="H338" s="70">
        <f>'[4]SCC X Ano = FNC'!H338+'[4]SCC X Ano = Mecenato'!H338</f>
        <v>0</v>
      </c>
      <c r="I338" s="70">
        <f>'[4]SCC X Ano = FNC'!I338+'[4]SCC X Ano = Mecenato'!I338</f>
        <v>264046654.39266211</v>
      </c>
      <c r="J338" s="70">
        <f>'[4]SCC X Ano = FNC'!J338+'[4]SCC X Ano = Mecenato'!J338</f>
        <v>307028194.06436908</v>
      </c>
      <c r="K338" s="70">
        <f>'[4]SCC X Ano = FNC'!K338+'[4]SCC X Ano = Mecenato'!K338</f>
        <v>0</v>
      </c>
      <c r="L338" s="70">
        <f>'[4]SCC X Ano = FNC'!L338+'[4]SCC X Ano = Mecenato'!L338</f>
        <v>1166819781.5906017</v>
      </c>
      <c r="N338" s="69" t="s">
        <v>40</v>
      </c>
      <c r="O338" s="5">
        <f t="shared" si="1"/>
        <v>1.0697833306019394E-2</v>
      </c>
      <c r="P338" s="5">
        <f t="shared" si="1"/>
        <v>0.34082672867971459</v>
      </c>
      <c r="Q338" s="5">
        <f t="shared" si="1"/>
        <v>7.2730518457623947E-2</v>
      </c>
      <c r="R338" s="5">
        <f t="shared" si="1"/>
        <v>0</v>
      </c>
      <c r="S338" s="5">
        <f t="shared" si="1"/>
        <v>7.7426300513011755E-4</v>
      </c>
      <c r="T338" s="5">
        <f t="shared" si="1"/>
        <v>8.5542162565452259E-2</v>
      </c>
      <c r="U338" s="5">
        <f t="shared" si="1"/>
        <v>0</v>
      </c>
      <c r="V338" s="5">
        <f t="shared" si="1"/>
        <v>0.22629600436899974</v>
      </c>
      <c r="W338" s="5">
        <f t="shared" si="1"/>
        <v>0.26313248961705987</v>
      </c>
      <c r="X338" s="5">
        <f t="shared" si="1"/>
        <v>0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7" tint="0.39997558519241921"/>
  </sheetPr>
  <dimension ref="A1:L34"/>
  <sheetViews>
    <sheetView workbookViewId="0">
      <selection activeCell="M31" sqref="M31"/>
    </sheetView>
  </sheetViews>
  <sheetFormatPr defaultColWidth="8.85546875" defaultRowHeight="15" x14ac:dyDescent="0.25"/>
  <cols>
    <col min="1" max="1" width="37.42578125" bestFit="1" customWidth="1"/>
    <col min="2" max="2" width="20.140625" bestFit="1" customWidth="1"/>
    <col min="3" max="3" width="25.85546875" bestFit="1" customWidth="1"/>
    <col min="4" max="4" width="15.28515625" bestFit="1" customWidth="1"/>
    <col min="5" max="5" width="13.7109375" bestFit="1" customWidth="1"/>
    <col min="6" max="6" width="13.28515625" bestFit="1" customWidth="1"/>
    <col min="7" max="7" width="26.42578125" bestFit="1" customWidth="1"/>
    <col min="8" max="10" width="15.28515625" bestFit="1" customWidth="1"/>
    <col min="11" max="11" width="14.28515625" bestFit="1" customWidth="1"/>
    <col min="12" max="12" width="12" bestFit="1" customWidth="1"/>
    <col min="13" max="13" width="23.140625" bestFit="1" customWidth="1"/>
    <col min="14" max="14" width="19.42578125" bestFit="1" customWidth="1"/>
    <col min="15" max="15" width="25.85546875" bestFit="1" customWidth="1"/>
    <col min="16" max="16" width="11.42578125" bestFit="1" customWidth="1"/>
    <col min="17" max="17" width="13.7109375" bestFit="1" customWidth="1"/>
    <col min="18" max="18" width="10" bestFit="1" customWidth="1"/>
    <col min="19" max="19" width="26.42578125" bestFit="1" customWidth="1"/>
    <col min="20" max="20" width="15.28515625" bestFit="1" customWidth="1"/>
    <col min="21" max="21" width="10" bestFit="1" customWidth="1"/>
    <col min="22" max="22" width="10.85546875" bestFit="1" customWidth="1"/>
    <col min="23" max="23" width="11.42578125" bestFit="1" customWidth="1"/>
  </cols>
  <sheetData>
    <row r="1" spans="1:12" s="1" customFormat="1" x14ac:dyDescent="0.25">
      <c r="A1" s="1" t="s">
        <v>6235</v>
      </c>
    </row>
    <row r="3" spans="1:12" x14ac:dyDescent="0.25">
      <c r="A3" s="2"/>
      <c r="B3" s="2"/>
    </row>
    <row r="4" spans="1:12" x14ac:dyDescent="0.25">
      <c r="A4" s="2"/>
      <c r="B4" s="2">
        <v>2007</v>
      </c>
      <c r="C4" s="2">
        <v>2008</v>
      </c>
      <c r="D4" s="2">
        <v>2009</v>
      </c>
      <c r="E4" s="2">
        <v>2010</v>
      </c>
      <c r="F4" s="2">
        <v>2011</v>
      </c>
      <c r="G4" s="2">
        <v>2012</v>
      </c>
      <c r="H4" s="2">
        <v>2013</v>
      </c>
      <c r="I4" s="2">
        <v>2014</v>
      </c>
      <c r="J4" s="2">
        <v>2015</v>
      </c>
      <c r="K4" s="2">
        <v>2016</v>
      </c>
      <c r="L4" s="2">
        <v>2017</v>
      </c>
    </row>
    <row r="5" spans="1:12" x14ac:dyDescent="0.25">
      <c r="A5" s="2" t="s">
        <v>13</v>
      </c>
      <c r="B5" s="87">
        <f>'SCC X Ano = Total'!L5/'SCC X Ano = Total'!L$32</f>
        <v>5.3482398712899389E-3</v>
      </c>
      <c r="C5" s="87">
        <f>'SCC X Ano = Total'!L39/'SCC X Ano = Total'!L$66</f>
        <v>1.9620366216846598E-3</v>
      </c>
      <c r="D5" s="87">
        <f>'SCC X Ano = Total'!L73/'SCC X Ano = Total'!L$100</f>
        <v>1.6392187819321744E-3</v>
      </c>
      <c r="E5" s="87">
        <f>'SCC X Ano = Total'!L107/'SCC X Ano = Total'!L$134</f>
        <v>2.2660558504284584E-3</v>
      </c>
      <c r="F5" s="87">
        <f>'SCC X Ano = Total'!L141/'SCC X Ano = Total'!L$168</f>
        <v>3.7038823008476985E-4</v>
      </c>
      <c r="G5" s="87">
        <f>'SCC X Ano = Total'!L175/'SCC X Ano = Total'!L$202</f>
        <v>1.8420245479477963E-3</v>
      </c>
      <c r="H5" s="87">
        <f>'SCC X Ano = Total'!L209/'SCC X Ano = Total'!L$236</f>
        <v>9.3947405759478846E-4</v>
      </c>
      <c r="I5" s="87">
        <f>'SCC X Ano = Total'!L243/'SCC X Ano = Total'!L$270</f>
        <v>9.171825201496317E-4</v>
      </c>
      <c r="J5" s="87">
        <f>'SCC X Ano = Total'!L277/'SCC X Ano = Total'!L$304</f>
        <v>1.0868276592437133E-3</v>
      </c>
      <c r="K5">
        <f>'SCC X Ano = Total'!L311/'SCC X Ano = Total'!$L$338</f>
        <v>8.3994072300910708E-4</v>
      </c>
      <c r="L5">
        <f>'[4]SCC X Ano = Total'!Y345</f>
        <v>1.0575769020392753E-3</v>
      </c>
    </row>
    <row r="6" spans="1:12" x14ac:dyDescent="0.25">
      <c r="A6" s="2" t="s">
        <v>14</v>
      </c>
      <c r="B6" s="87">
        <f>'SCC X Ano = Total'!L6/'SCC X Ano = Total'!L$32</f>
        <v>2.8522875533044285E-3</v>
      </c>
      <c r="C6" s="87">
        <f>'SCC X Ano = Total'!L40/'SCC X Ano = Total'!L$66</f>
        <v>1.7598032870117721E-3</v>
      </c>
      <c r="D6" s="87">
        <f>'SCC X Ano = Total'!L74/'SCC X Ano = Total'!L$100</f>
        <v>4.9791596219274381E-4</v>
      </c>
      <c r="E6" s="87">
        <f>'SCC X Ano = Total'!L108/'SCC X Ano = Total'!L$134</f>
        <v>2.8212121026026745E-4</v>
      </c>
      <c r="F6" s="87">
        <f>'SCC X Ano = Total'!L142/'SCC X Ano = Total'!L$168</f>
        <v>1.407475274322125E-4</v>
      </c>
      <c r="G6" s="87">
        <f>'SCC X Ano = Total'!L176/'SCC X Ano = Total'!L$202</f>
        <v>2.3363113296832595E-4</v>
      </c>
      <c r="H6" s="87">
        <f>'SCC X Ano = Total'!L210/'SCC X Ano = Total'!L$236</f>
        <v>3.2223798731786399E-5</v>
      </c>
      <c r="I6" s="87">
        <f>'SCC X Ano = Total'!L244/'SCC X Ano = Total'!L$270</f>
        <v>2.1776678481188403E-4</v>
      </c>
      <c r="J6" s="87">
        <f>'SCC X Ano = Total'!L278/'SCC X Ano = Total'!L$304</f>
        <v>2.1139269928934215E-3</v>
      </c>
      <c r="K6">
        <f>'SCC X Ano = Total'!L312/'SCC X Ano = Total'!$L$338</f>
        <v>2.1041370051042626E-4</v>
      </c>
      <c r="L6">
        <f>'[4]SCC X Ano = Total'!Y346</f>
        <v>0</v>
      </c>
    </row>
    <row r="7" spans="1:12" x14ac:dyDescent="0.25">
      <c r="A7" s="2" t="s">
        <v>15</v>
      </c>
      <c r="B7" s="87">
        <f>'SCC X Ano = Total'!L7/'SCC X Ano = Total'!L$32</f>
        <v>5.8940917240866766E-3</v>
      </c>
      <c r="C7" s="87">
        <f>'SCC X Ano = Total'!L41/'SCC X Ano = Total'!L$66</f>
        <v>7.0822835392553936E-4</v>
      </c>
      <c r="D7" s="87">
        <f>'SCC X Ano = Total'!L75/'SCC X Ano = Total'!L$100</f>
        <v>9.1427227245765099E-4</v>
      </c>
      <c r="E7" s="87">
        <f>'SCC X Ano = Total'!L109/'SCC X Ano = Total'!L$134</f>
        <v>2.4278907404918387E-3</v>
      </c>
      <c r="F7" s="87">
        <f>'SCC X Ano = Total'!L143/'SCC X Ano = Total'!L$168</f>
        <v>1.5801891949906268E-3</v>
      </c>
      <c r="G7" s="87">
        <f>'SCC X Ano = Total'!L177/'SCC X Ano = Total'!L$202</f>
        <v>1.1143278950106325E-3</v>
      </c>
      <c r="H7" s="87">
        <f>'SCC X Ano = Total'!L211/'SCC X Ano = Total'!L$236</f>
        <v>2.1623440210091563E-3</v>
      </c>
      <c r="I7" s="87">
        <f>'SCC X Ano = Total'!L245/'SCC X Ano = Total'!L$270</f>
        <v>1.7070173902054176E-3</v>
      </c>
      <c r="J7" s="87">
        <f>'SCC X Ano = Total'!L279/'SCC X Ano = Total'!L$304</f>
        <v>1.5428991520990969E-3</v>
      </c>
      <c r="K7">
        <f>'SCC X Ano = Total'!L313/'SCC X Ano = Total'!$L$338</f>
        <v>9.5088103775517268E-4</v>
      </c>
      <c r="L7">
        <f>'[4]SCC X Ano = Total'!Y347</f>
        <v>2.0791844757409961E-3</v>
      </c>
    </row>
    <row r="8" spans="1:12" x14ac:dyDescent="0.25">
      <c r="A8" s="2" t="s">
        <v>16</v>
      </c>
      <c r="B8" s="87">
        <f>'SCC X Ano = Total'!L8/'SCC X Ano = Total'!L$32</f>
        <v>1.523252630742647E-3</v>
      </c>
      <c r="C8" s="87">
        <f>'SCC X Ano = Total'!L42/'SCC X Ano = Total'!L$66</f>
        <v>7.7054335276089143E-5</v>
      </c>
      <c r="D8" s="87">
        <f>'SCC X Ano = Total'!L76/'SCC X Ano = Total'!L$100</f>
        <v>9.1491595242682125E-5</v>
      </c>
      <c r="E8" s="87">
        <f>'SCC X Ano = Total'!L110/'SCC X Ano = Total'!L$134</f>
        <v>1.4595787519349951E-4</v>
      </c>
      <c r="F8" s="87">
        <f>'SCC X Ano = Total'!L144/'SCC X Ano = Total'!L$168</f>
        <v>0</v>
      </c>
      <c r="G8" s="87">
        <f>'SCC X Ano = Total'!L178/'SCC X Ano = Total'!L$202</f>
        <v>8.4433477862971235E-5</v>
      </c>
      <c r="H8" s="87">
        <f>'SCC X Ano = Total'!L212/'SCC X Ano = Total'!L$236</f>
        <v>3.3007574593022588E-6</v>
      </c>
      <c r="I8" s="87">
        <f>'SCC X Ano = Total'!L246/'SCC X Ano = Total'!L$270</f>
        <v>0</v>
      </c>
      <c r="J8" s="87">
        <f>'SCC X Ano = Total'!L280/'SCC X Ano = Total'!L$304</f>
        <v>0</v>
      </c>
      <c r="K8">
        <f>'SCC X Ano = Total'!L314/'SCC X Ano = Total'!$L$338</f>
        <v>1.6939980968250898E-4</v>
      </c>
      <c r="L8">
        <f>'[4]SCC X Ano = Total'!Y348</f>
        <v>0</v>
      </c>
    </row>
    <row r="9" spans="1:12" x14ac:dyDescent="0.25">
      <c r="A9" s="2" t="s">
        <v>17</v>
      </c>
      <c r="B9" s="87">
        <f>'SCC X Ano = Total'!L9/'SCC X Ano = Total'!L$32</f>
        <v>1.0670876481789616E-2</v>
      </c>
      <c r="C9" s="87">
        <f>'SCC X Ano = Total'!L43/'SCC X Ano = Total'!L$66</f>
        <v>2.2366923431201306E-3</v>
      </c>
      <c r="D9" s="87">
        <f>'SCC X Ano = Total'!L77/'SCC X Ano = Total'!L$100</f>
        <v>5.6081102951355674E-3</v>
      </c>
      <c r="E9" s="87">
        <f>'SCC X Ano = Total'!L111/'SCC X Ano = Total'!L$134</f>
        <v>1.6101175852502817E-2</v>
      </c>
      <c r="F9" s="87">
        <f>'SCC X Ano = Total'!L145/'SCC X Ano = Total'!L$168</f>
        <v>4.2147622460296892E-3</v>
      </c>
      <c r="G9" s="87">
        <f>'SCC X Ano = Total'!L179/'SCC X Ano = Total'!L$202</f>
        <v>4.8125230064904696E-3</v>
      </c>
      <c r="H9" s="87">
        <f>'SCC X Ano = Total'!L213/'SCC X Ano = Total'!L$236</f>
        <v>1.5208003952901733E-3</v>
      </c>
      <c r="I9" s="87">
        <f>'SCC X Ano = Total'!L247/'SCC X Ano = Total'!L$270</f>
        <v>5.1817258908374679E-3</v>
      </c>
      <c r="J9" s="87">
        <f>'SCC X Ano = Total'!L281/'SCC X Ano = Total'!L$304</f>
        <v>2.733174955364734E-3</v>
      </c>
      <c r="K9">
        <f>'SCC X Ano = Total'!L315/'SCC X Ano = Total'!$L$338</f>
        <v>3.3991218790673482E-3</v>
      </c>
      <c r="L9">
        <f>'[4]SCC X Ano = Total'!Y349</f>
        <v>4.9862558801813733E-3</v>
      </c>
    </row>
    <row r="10" spans="1:12" x14ac:dyDescent="0.25">
      <c r="A10" s="2" t="s">
        <v>18</v>
      </c>
      <c r="B10" s="87">
        <f>'SCC X Ano = Total'!L10/'SCC X Ano = Total'!L$32</f>
        <v>3.3588152299221094E-3</v>
      </c>
      <c r="C10" s="87">
        <f>'SCC X Ano = Total'!L44/'SCC X Ano = Total'!L$66</f>
        <v>2.4895174467951019E-3</v>
      </c>
      <c r="D10" s="87">
        <f>'SCC X Ano = Total'!L78/'SCC X Ano = Total'!L$100</f>
        <v>1.3253567455130796E-3</v>
      </c>
      <c r="E10" s="87">
        <f>'SCC X Ano = Total'!L112/'SCC X Ano = Total'!L$134</f>
        <v>6.1268355945974843E-4</v>
      </c>
      <c r="F10" s="87">
        <f>'SCC X Ano = Total'!L146/'SCC X Ano = Total'!L$168</f>
        <v>1.4815529203390793E-5</v>
      </c>
      <c r="G10" s="87">
        <f>'SCC X Ano = Total'!L180/'SCC X Ano = Total'!L$202</f>
        <v>6.9081936433340089E-5</v>
      </c>
      <c r="H10" s="87">
        <f>'SCC X Ano = Total'!L214/'SCC X Ano = Total'!L$236</f>
        <v>0</v>
      </c>
      <c r="I10" s="87">
        <f>'SCC X Ano = Total'!L248/'SCC X Ano = Total'!L$270</f>
        <v>2.9577826531694518E-4</v>
      </c>
      <c r="J10" s="87">
        <f>'SCC X Ano = Total'!L282/'SCC X Ano = Total'!L$304</f>
        <v>4.9162150415873402E-5</v>
      </c>
      <c r="K10">
        <f>'SCC X Ano = Total'!L316/'SCC X Ano = Total'!$L$338</f>
        <v>4.6761405797775919E-4</v>
      </c>
      <c r="L10">
        <f>'[4]SCC X Ano = Total'!Y350</f>
        <v>0</v>
      </c>
    </row>
    <row r="11" spans="1:12" x14ac:dyDescent="0.25">
      <c r="A11" s="2" t="s">
        <v>19</v>
      </c>
      <c r="B11" s="87">
        <f>'SCC X Ano = Total'!L11/'SCC X Ano = Total'!L$32</f>
        <v>3.7193055409610763E-3</v>
      </c>
      <c r="C11" s="87">
        <f>'SCC X Ano = Total'!L45/'SCC X Ano = Total'!L$66</f>
        <v>1.5047301293527712E-3</v>
      </c>
      <c r="D11" s="87">
        <f>'SCC X Ano = Total'!L79/'SCC X Ano = Total'!L$100</f>
        <v>1.0978991429121856E-3</v>
      </c>
      <c r="E11" s="87">
        <f>'SCC X Ano = Total'!L113/'SCC X Ano = Total'!L$134</f>
        <v>9.3685791758690645E-4</v>
      </c>
      <c r="F11" s="87">
        <f>'SCC X Ano = Total'!L147/'SCC X Ano = Total'!L$168</f>
        <v>5.509747155449002E-5</v>
      </c>
      <c r="G11" s="87">
        <f>'SCC X Ano = Total'!L181/'SCC X Ano = Total'!L$202</f>
        <v>2.8167967686426549E-4</v>
      </c>
      <c r="H11" s="87">
        <f>'SCC X Ano = Total'!L215/'SCC X Ano = Total'!L$236</f>
        <v>4.3862399363079572E-4</v>
      </c>
      <c r="I11" s="87">
        <f>'SCC X Ano = Total'!L249/'SCC X Ano = Total'!L$270</f>
        <v>4.4366739797541783E-4</v>
      </c>
      <c r="J11" s="87">
        <f>'SCC X Ano = Total'!L283/'SCC X Ano = Total'!L$304</f>
        <v>1.1986072309596977E-3</v>
      </c>
      <c r="K11">
        <f>'SCC X Ano = Total'!L317/'SCC X Ano = Total'!$L$338</f>
        <v>5.7739672795150017E-4</v>
      </c>
      <c r="L11">
        <f>'[4]SCC X Ano = Total'!Y351</f>
        <v>9.860145636895073E-4</v>
      </c>
    </row>
    <row r="12" spans="1:12" x14ac:dyDescent="0.25">
      <c r="A12" s="2" t="s">
        <v>20</v>
      </c>
      <c r="B12" s="87">
        <f>'SCC X Ano = Total'!L12/'SCC X Ano = Total'!L$32</f>
        <v>9.6474288573102206E-3</v>
      </c>
      <c r="C12" s="87">
        <f>'SCC X Ano = Total'!L46/'SCC X Ano = Total'!L$66</f>
        <v>2.3705683029006724E-3</v>
      </c>
      <c r="D12" s="87">
        <f>'SCC X Ano = Total'!L80/'SCC X Ano = Total'!L$100</f>
        <v>1.9351330584990651E-3</v>
      </c>
      <c r="E12" s="87">
        <f>'SCC X Ano = Total'!L114/'SCC X Ano = Total'!L$134</f>
        <v>7.3220017405350836E-3</v>
      </c>
      <c r="F12" s="87">
        <f>'SCC X Ano = Total'!L148/'SCC X Ano = Total'!L$168</f>
        <v>3.1535045548287542E-3</v>
      </c>
      <c r="G12" s="87">
        <f>'SCC X Ano = Total'!L182/'SCC X Ano = Total'!L$202</f>
        <v>1.2642982622780771E-3</v>
      </c>
      <c r="H12" s="87">
        <f>'SCC X Ano = Total'!L216/'SCC X Ano = Total'!L$236</f>
        <v>9.4349460023071573E-4</v>
      </c>
      <c r="I12" s="87">
        <f>'SCC X Ano = Total'!L250/'SCC X Ano = Total'!L$270</f>
        <v>3.6120835885043875E-3</v>
      </c>
      <c r="J12" s="87">
        <f>'SCC X Ano = Total'!L284/'SCC X Ano = Total'!L$304</f>
        <v>3.1047980496315668E-3</v>
      </c>
      <c r="K12">
        <f>'SCC X Ano = Total'!L318/'SCC X Ano = Total'!$L$338</f>
        <v>3.4078157949248982E-4</v>
      </c>
      <c r="L12">
        <f>'[4]SCC X Ano = Total'!Y352</f>
        <v>4.2168046771178915E-3</v>
      </c>
    </row>
    <row r="13" spans="1:12" x14ac:dyDescent="0.25">
      <c r="A13" s="2" t="s">
        <v>21</v>
      </c>
      <c r="B13" s="87">
        <f>'SCC X Ano = Total'!L13/'SCC X Ano = Total'!L$32</f>
        <v>9.0299967637103972E-3</v>
      </c>
      <c r="C13" s="87">
        <f>'SCC X Ano = Total'!L47/'SCC X Ano = Total'!L$66</f>
        <v>3.3554655364779794E-3</v>
      </c>
      <c r="D13" s="87">
        <f>'SCC X Ano = Total'!L81/'SCC X Ano = Total'!L$100</f>
        <v>2.7435824281911033E-3</v>
      </c>
      <c r="E13" s="87">
        <f>'SCC X Ano = Total'!L115/'SCC X Ano = Total'!L$134</f>
        <v>2.1800250807662439E-3</v>
      </c>
      <c r="F13" s="87">
        <f>'SCC X Ano = Total'!L149/'SCC X Ano = Total'!L$168</f>
        <v>2.2287571200768036E-3</v>
      </c>
      <c r="G13" s="87">
        <f>'SCC X Ano = Total'!L183/'SCC X Ano = Total'!L$202</f>
        <v>1.8811159126142479E-3</v>
      </c>
      <c r="H13" s="87">
        <f>'SCC X Ano = Total'!L217/'SCC X Ano = Total'!L$236</f>
        <v>2.6575018040393005E-3</v>
      </c>
      <c r="I13" s="87">
        <f>'SCC X Ano = Total'!L251/'SCC X Ano = Total'!L$270</f>
        <v>1.1489853072585423E-3</v>
      </c>
      <c r="J13" s="87">
        <f>'SCC X Ano = Total'!L285/'SCC X Ano = Total'!L$304</f>
        <v>1.3753928899591246E-3</v>
      </c>
      <c r="K13">
        <f>'SCC X Ano = Total'!L319/'SCC X Ano = Total'!$L$338</f>
        <v>1.2876788542754282E-3</v>
      </c>
      <c r="L13">
        <f>'[4]SCC X Ano = Total'!Y353</f>
        <v>9.6456536460547062E-4</v>
      </c>
    </row>
    <row r="14" spans="1:12" x14ac:dyDescent="0.25">
      <c r="A14" s="2" t="s">
        <v>22</v>
      </c>
      <c r="B14" s="87">
        <f>'SCC X Ano = Total'!L14/'SCC X Ano = Total'!L$32</f>
        <v>2.0656238407169177E-2</v>
      </c>
      <c r="C14" s="87">
        <f>'SCC X Ano = Total'!L48/'SCC X Ano = Total'!L$66</f>
        <v>1.0664763327039828E-2</v>
      </c>
      <c r="D14" s="87">
        <f>'SCC X Ano = Total'!L82/'SCC X Ano = Total'!L$100</f>
        <v>1.4293002279292165E-2</v>
      </c>
      <c r="E14" s="87">
        <f>'SCC X Ano = Total'!L116/'SCC X Ano = Total'!L$134</f>
        <v>1.446883149461459E-2</v>
      </c>
      <c r="F14" s="87">
        <f>'SCC X Ano = Total'!L150/'SCC X Ano = Total'!L$168</f>
        <v>1.2627034395088894E-2</v>
      </c>
      <c r="G14" s="87">
        <f>'SCC X Ano = Total'!L184/'SCC X Ano = Total'!L$202</f>
        <v>1.1309689766664317E-2</v>
      </c>
      <c r="H14" s="87">
        <f>'SCC X Ano = Total'!L218/'SCC X Ano = Total'!L$236</f>
        <v>9.1506276741430189E-3</v>
      </c>
      <c r="I14" s="87">
        <f>'SCC X Ano = Total'!L252/'SCC X Ano = Total'!L$270</f>
        <v>1.1188964424344895E-2</v>
      </c>
      <c r="J14" s="87">
        <f>'SCC X Ano = Total'!L286/'SCC X Ano = Total'!L$304</f>
        <v>1.0663509025506291E-2</v>
      </c>
      <c r="K14">
        <f>'SCC X Ano = Total'!L320/'SCC X Ano = Total'!$L$338</f>
        <v>1.2130024014625979E-2</v>
      </c>
      <c r="L14">
        <f>'[4]SCC X Ano = Total'!Y354</f>
        <v>1.3898512600705454E-2</v>
      </c>
    </row>
    <row r="15" spans="1:12" x14ac:dyDescent="0.25">
      <c r="A15" s="2" t="s">
        <v>23</v>
      </c>
      <c r="B15" s="87">
        <f>'SCC X Ano = Total'!L15/'SCC X Ano = Total'!L$32</f>
        <v>6.7732056862177476E-3</v>
      </c>
      <c r="C15" s="87">
        <f>'SCC X Ano = Total'!L49/'SCC X Ano = Total'!L$66</f>
        <v>1.3398359427417407E-3</v>
      </c>
      <c r="D15" s="87">
        <f>'SCC X Ano = Total'!L83/'SCC X Ano = Total'!L$100</f>
        <v>1.1713670860244094E-3</v>
      </c>
      <c r="E15" s="87">
        <f>'SCC X Ano = Total'!L117/'SCC X Ano = Total'!L$134</f>
        <v>2.1924692602510705E-3</v>
      </c>
      <c r="F15" s="87">
        <f>'SCC X Ano = Total'!L151/'SCC X Ano = Total'!L$168</f>
        <v>1.2851453016308782E-3</v>
      </c>
      <c r="G15" s="87">
        <f>'SCC X Ano = Total'!L185/'SCC X Ano = Total'!L$202</f>
        <v>2.9434877207522958E-3</v>
      </c>
      <c r="H15" s="87">
        <f>'SCC X Ano = Total'!L219/'SCC X Ano = Total'!L$236</f>
        <v>6.4718247179057558E-3</v>
      </c>
      <c r="I15" s="87">
        <f>'SCC X Ano = Total'!L253/'SCC X Ano = Total'!L$270</f>
        <v>5.144181735185771E-3</v>
      </c>
      <c r="J15" s="87">
        <f>'SCC X Ano = Total'!L287/'SCC X Ano = Total'!L$304</f>
        <v>4.7997375921334561E-3</v>
      </c>
      <c r="K15">
        <f>'SCC X Ano = Total'!L321/'SCC X Ano = Total'!$L$338</f>
        <v>4.3325434166358581E-3</v>
      </c>
      <c r="L15">
        <f>'[4]SCC X Ano = Total'!Y355</f>
        <v>2.0808298445142543E-3</v>
      </c>
    </row>
    <row r="16" spans="1:12" x14ac:dyDescent="0.25">
      <c r="A16" s="2" t="s">
        <v>24</v>
      </c>
      <c r="B16" s="87">
        <f>'SCC X Ano = Total'!L16/'SCC X Ano = Total'!L$32</f>
        <v>3.6485475316180298E-3</v>
      </c>
      <c r="C16" s="87">
        <f>'SCC X Ano = Total'!L50/'SCC X Ano = Total'!L$66</f>
        <v>2.3789515230217672E-3</v>
      </c>
      <c r="D16" s="87">
        <f>'SCC X Ano = Total'!L84/'SCC X Ano = Total'!L$100</f>
        <v>1.7103884836193806E-3</v>
      </c>
      <c r="E16" s="87">
        <f>'SCC X Ano = Total'!L118/'SCC X Ano = Total'!L$134</f>
        <v>3.9103792819928018E-3</v>
      </c>
      <c r="F16" s="87">
        <f>'SCC X Ano = Total'!L152/'SCC X Ano = Total'!L$168</f>
        <v>1.0307487460189714E-3</v>
      </c>
      <c r="G16" s="87">
        <f>'SCC X Ano = Total'!L186/'SCC X Ano = Total'!L$202</f>
        <v>5.6383978021757133E-4</v>
      </c>
      <c r="H16" s="87">
        <f>'SCC X Ano = Total'!L220/'SCC X Ano = Total'!L$236</f>
        <v>3.392447587060569E-4</v>
      </c>
      <c r="I16" s="87">
        <f>'SCC X Ano = Total'!L254/'SCC X Ano = Total'!L$270</f>
        <v>7.119508625886196E-4</v>
      </c>
      <c r="J16" s="87">
        <f>'SCC X Ano = Total'!L288/'SCC X Ano = Total'!L$304</f>
        <v>1.9392829600714862E-4</v>
      </c>
      <c r="K16">
        <f>'SCC X Ano = Total'!L322/'SCC X Ano = Total'!$L$338</f>
        <v>1.0959784595847061E-3</v>
      </c>
      <c r="L16">
        <f>'[4]SCC X Ano = Total'!Y356</f>
        <v>9.609224054225212E-4</v>
      </c>
    </row>
    <row r="17" spans="1:12" x14ac:dyDescent="0.25">
      <c r="A17" s="2" t="s">
        <v>25</v>
      </c>
      <c r="B17" s="87">
        <f>'SCC X Ano = Total'!L17/'SCC X Ano = Total'!L$32</f>
        <v>2.9010566732622322E-2</v>
      </c>
      <c r="C17" s="87">
        <f>'SCC X Ano = Total'!L51/'SCC X Ano = Total'!L$66</f>
        <v>1.5305443487874867E-2</v>
      </c>
      <c r="D17" s="87">
        <f>'SCC X Ano = Total'!L85/'SCC X Ano = Total'!L$100</f>
        <v>2.4884365823099431E-2</v>
      </c>
      <c r="E17" s="87">
        <f>'SCC X Ano = Total'!L119/'SCC X Ano = Total'!L$134</f>
        <v>3.0873432980814752E-2</v>
      </c>
      <c r="F17" s="87">
        <f>'SCC X Ano = Total'!L153/'SCC X Ano = Total'!L$168</f>
        <v>1.8578169167098209E-2</v>
      </c>
      <c r="G17" s="87">
        <f>'SCC X Ano = Total'!L187/'SCC X Ano = Total'!L$202</f>
        <v>1.7067193738820909E-2</v>
      </c>
      <c r="H17" s="87">
        <f>'SCC X Ano = Total'!L221/'SCC X Ano = Total'!L$236</f>
        <v>1.2579836053753414E-2</v>
      </c>
      <c r="I17" s="87">
        <f>'SCC X Ano = Total'!L255/'SCC X Ano = Total'!L$270</f>
        <v>1.7049039487589984E-2</v>
      </c>
      <c r="J17" s="87">
        <f>'SCC X Ano = Total'!L289/'SCC X Ano = Total'!L$304</f>
        <v>1.3497501608168753E-2</v>
      </c>
      <c r="K17">
        <f>'SCC X Ano = Total'!L323/'SCC X Ano = Total'!$L$338</f>
        <v>1.0923470314530885E-2</v>
      </c>
      <c r="L17">
        <f>'[4]SCC X Ano = Total'!Y357</f>
        <v>1.7578403180663924E-2</v>
      </c>
    </row>
    <row r="18" spans="1:12" x14ac:dyDescent="0.25">
      <c r="A18" s="2" t="s">
        <v>26</v>
      </c>
      <c r="B18" s="87">
        <f>'SCC X Ano = Total'!L18/'SCC X Ano = Total'!L$32</f>
        <v>4.3232817732538724E-3</v>
      </c>
      <c r="C18" s="87">
        <f>'SCC X Ano = Total'!L52/'SCC X Ano = Total'!L$66</f>
        <v>2.6768403760727404E-3</v>
      </c>
      <c r="D18" s="87">
        <f>'SCC X Ano = Total'!L86/'SCC X Ano = Total'!L$100</f>
        <v>3.7697680342248011E-3</v>
      </c>
      <c r="E18" s="87">
        <f>'SCC X Ano = Total'!L120/'SCC X Ano = Total'!L$134</f>
        <v>1.8254590563467768E-3</v>
      </c>
      <c r="F18" s="87">
        <f>'SCC X Ano = Total'!L154/'SCC X Ano = Total'!L$168</f>
        <v>1.34896651976079E-3</v>
      </c>
      <c r="G18" s="87">
        <f>'SCC X Ano = Total'!L188/'SCC X Ano = Total'!L$202</f>
        <v>9.0420579020527366E-4</v>
      </c>
      <c r="H18" s="87">
        <f>'SCC X Ano = Total'!L222/'SCC X Ano = Total'!L$236</f>
        <v>7.1960180121077356E-4</v>
      </c>
      <c r="I18" s="87">
        <f>'SCC X Ano = Total'!L256/'SCC X Ano = Total'!L$270</f>
        <v>7.6162903319113386E-4</v>
      </c>
      <c r="J18" s="87">
        <f>'SCC X Ano = Total'!L290/'SCC X Ano = Total'!L$304</f>
        <v>1.8817403017480536E-3</v>
      </c>
      <c r="K18">
        <f>'SCC X Ano = Total'!L324/'SCC X Ano = Total'!$L$338</f>
        <v>4.0635767513148326E-4</v>
      </c>
      <c r="L18">
        <f>'[4]SCC X Ano = Total'!Y358</f>
        <v>3.1794242308142769E-5</v>
      </c>
    </row>
    <row r="19" spans="1:12" x14ac:dyDescent="0.25">
      <c r="A19" s="2" t="s">
        <v>27</v>
      </c>
      <c r="B19" s="87">
        <f>'SCC X Ano = Total'!L19/'SCC X Ano = Total'!L$32</f>
        <v>8.6566243904753867E-4</v>
      </c>
      <c r="C19" s="87">
        <f>'SCC X Ano = Total'!L53/'SCC X Ano = Total'!L$66</f>
        <v>5.4906245907165967E-3</v>
      </c>
      <c r="D19" s="87">
        <f>'SCC X Ano = Total'!L87/'SCC X Ano = Total'!L$100</f>
        <v>1.7660970297756855E-3</v>
      </c>
      <c r="E19" s="87">
        <f>'SCC X Ano = Total'!L121/'SCC X Ano = Total'!L$134</f>
        <v>2.2316481181213974E-3</v>
      </c>
      <c r="F19" s="87">
        <f>'SCC X Ano = Total'!L155/'SCC X Ano = Total'!L$168</f>
        <v>6.533978320530699E-4</v>
      </c>
      <c r="G19" s="87">
        <f>'SCC X Ano = Total'!L189/'SCC X Ano = Total'!L$202</f>
        <v>8.2996266554329165E-4</v>
      </c>
      <c r="H19" s="87">
        <f>'SCC X Ano = Total'!L223/'SCC X Ano = Total'!L$236</f>
        <v>3.8590622460017948E-4</v>
      </c>
      <c r="I19" s="87">
        <f>'SCC X Ano = Total'!L257/'SCC X Ano = Total'!L$270</f>
        <v>6.3873316395194311E-4</v>
      </c>
      <c r="J19" s="87">
        <f>'SCC X Ano = Total'!L291/'SCC X Ano = Total'!L$304</f>
        <v>1.3495993532165566E-3</v>
      </c>
      <c r="K19">
        <f>'SCC X Ano = Total'!L325/'SCC X Ano = Total'!$L$338</f>
        <v>7.7568437540823511E-4</v>
      </c>
      <c r="L19">
        <f>'[4]SCC X Ano = Total'!Y359</f>
        <v>1.2600426370575283E-3</v>
      </c>
    </row>
    <row r="20" spans="1:12" x14ac:dyDescent="0.25">
      <c r="A20" s="2" t="s">
        <v>28</v>
      </c>
      <c r="B20" s="87">
        <f>'SCC X Ano = Total'!L20/'SCC X Ano = Total'!L$32</f>
        <v>3.904913582364964E-2</v>
      </c>
      <c r="C20" s="87">
        <f>'SCC X Ano = Total'!L54/'SCC X Ano = Total'!L$66</f>
        <v>2.3466147477373602E-2</v>
      </c>
      <c r="D20" s="87">
        <f>'SCC X Ano = Total'!L88/'SCC X Ano = Total'!L$100</f>
        <v>1.981721491882759E-2</v>
      </c>
      <c r="E20" s="87">
        <f>'SCC X Ano = Total'!L122/'SCC X Ano = Total'!L$134</f>
        <v>3.467802784224519E-2</v>
      </c>
      <c r="F20" s="87">
        <f>'SCC X Ano = Total'!L156/'SCC X Ano = Total'!L$168</f>
        <v>1.239756502662381E-2</v>
      </c>
      <c r="G20" s="87">
        <f>'SCC X Ano = Total'!L190/'SCC X Ano = Total'!L$202</f>
        <v>1.1770967748451266E-2</v>
      </c>
      <c r="H20" s="87">
        <f>'SCC X Ano = Total'!L224/'SCC X Ano = Total'!L$236</f>
        <v>9.4235028263220024E-3</v>
      </c>
      <c r="I20" s="87">
        <f>'SCC X Ano = Total'!L258/'SCC X Ano = Total'!L$270</f>
        <v>1.3828742110782763E-2</v>
      </c>
      <c r="J20" s="87">
        <f>'SCC X Ano = Total'!L292/'SCC X Ano = Total'!L$304</f>
        <v>1.5536132103031558E-2</v>
      </c>
      <c r="K20">
        <f>'SCC X Ano = Total'!L326/'SCC X Ano = Total'!$L$338</f>
        <v>1.4949842888508496E-2</v>
      </c>
      <c r="L20">
        <f>'[4]SCC X Ano = Total'!Y360</f>
        <v>9.3292813481620409E-3</v>
      </c>
    </row>
    <row r="21" spans="1:12" x14ac:dyDescent="0.25">
      <c r="A21" s="2" t="s">
        <v>29</v>
      </c>
      <c r="B21" s="87">
        <f>'SCC X Ano = Total'!L21/'SCC X Ano = Total'!L$32</f>
        <v>0.10658164892279172</v>
      </c>
      <c r="C21" s="87">
        <f>'SCC X Ano = Total'!L55/'SCC X Ano = Total'!L$66</f>
        <v>9.3649954020640372E-2</v>
      </c>
      <c r="D21" s="87">
        <f>'SCC X Ano = Total'!L89/'SCC X Ano = Total'!L$100</f>
        <v>8.8015066096945357E-2</v>
      </c>
      <c r="E21" s="87">
        <f>'SCC X Ano = Total'!L123/'SCC X Ano = Total'!L$134</f>
        <v>9.9571947667612293E-2</v>
      </c>
      <c r="F21" s="87">
        <f>'SCC X Ano = Total'!L157/'SCC X Ano = Total'!L$168</f>
        <v>9.492447007240018E-2</v>
      </c>
      <c r="G21" s="87">
        <f>'SCC X Ano = Total'!L191/'SCC X Ano = Total'!L$202</f>
        <v>9.8991736341324452E-2</v>
      </c>
      <c r="H21" s="87">
        <f>'SCC X Ano = Total'!L225/'SCC X Ano = Total'!L$236</f>
        <v>9.7167332700424103E-2</v>
      </c>
      <c r="I21" s="87">
        <f>'SCC X Ano = Total'!L259/'SCC X Ano = Total'!L$270</f>
        <v>0.10172103816946046</v>
      </c>
      <c r="J21" s="87">
        <f>'SCC X Ano = Total'!L293/'SCC X Ano = Total'!L$304</f>
        <v>9.6685990326358856E-2</v>
      </c>
      <c r="K21">
        <f>'SCC X Ano = Total'!L327/'SCC X Ano = Total'!$L$338</f>
        <v>9.5927273508820327E-2</v>
      </c>
      <c r="L21">
        <f>'[4]SCC X Ano = Total'!Y361</f>
        <v>0.1024599364462561</v>
      </c>
    </row>
    <row r="22" spans="1:12" x14ac:dyDescent="0.25">
      <c r="A22" s="2" t="s">
        <v>30</v>
      </c>
      <c r="B22" s="87">
        <f>'SCC X Ano = Total'!L22/'SCC X Ano = Total'!L$32</f>
        <v>7.7531396454746052E-3</v>
      </c>
      <c r="C22" s="87">
        <f>'SCC X Ano = Total'!L56/'SCC X Ano = Total'!L$66</f>
        <v>6.5601409635210944E-3</v>
      </c>
      <c r="D22" s="87">
        <f>'SCC X Ano = Total'!L90/'SCC X Ano = Total'!L$100</f>
        <v>6.515796179143293E-3</v>
      </c>
      <c r="E22" s="87">
        <f>'SCC X Ano = Total'!L124/'SCC X Ano = Total'!L$134</f>
        <v>1.2049030617879524E-2</v>
      </c>
      <c r="F22" s="87">
        <f>'SCC X Ano = Total'!L158/'SCC X Ano = Total'!L$168</f>
        <v>4.5924581099620332E-3</v>
      </c>
      <c r="G22" s="87">
        <f>'SCC X Ano = Total'!L192/'SCC X Ano = Total'!L$202</f>
        <v>5.9272650937646446E-3</v>
      </c>
      <c r="H22" s="87">
        <f>'SCC X Ano = Total'!L226/'SCC X Ano = Total'!L$236</f>
        <v>5.3840764542796632E-3</v>
      </c>
      <c r="I22" s="87">
        <f>'SCC X Ano = Total'!L260/'SCC X Ano = Total'!L$270</f>
        <v>7.7768347591354236E-3</v>
      </c>
      <c r="J22" s="87">
        <f>'SCC X Ano = Total'!L294/'SCC X Ano = Total'!L$304</f>
        <v>5.8210143983049682E-3</v>
      </c>
      <c r="K22">
        <f>'SCC X Ano = Total'!L328/'SCC X Ano = Total'!$L$338</f>
        <v>7.13518489395227E-3</v>
      </c>
      <c r="L22">
        <f>'[4]SCC X Ano = Total'!Y362</f>
        <v>6.5260849127665981E-3</v>
      </c>
    </row>
    <row r="23" spans="1:12" x14ac:dyDescent="0.25">
      <c r="A23" s="2" t="s">
        <v>31</v>
      </c>
      <c r="B23" s="87">
        <f>'SCC X Ano = Total'!L23/'SCC X Ano = Total'!L$32</f>
        <v>0.20806264217872267</v>
      </c>
      <c r="C23" s="87">
        <f>'SCC X Ano = Total'!L57/'SCC X Ano = Total'!L$66</f>
        <v>0.19844275365037881</v>
      </c>
      <c r="D23" s="87">
        <f>'SCC X Ano = Total'!L91/'SCC X Ano = Total'!L$100</f>
        <v>0.2740600214538807</v>
      </c>
      <c r="E23" s="87">
        <f>'SCC X Ano = Total'!L125/'SCC X Ano = Total'!L$134</f>
        <v>0.21002523185555252</v>
      </c>
      <c r="F23" s="87">
        <f>'SCC X Ano = Total'!L159/'SCC X Ano = Total'!L$168</f>
        <v>0.26027995501408702</v>
      </c>
      <c r="G23" s="87">
        <f>'SCC X Ano = Total'!L193/'SCC X Ano = Total'!L$202</f>
        <v>0.26100148828478803</v>
      </c>
      <c r="H23" s="87">
        <f>'SCC X Ano = Total'!L227/'SCC X Ano = Total'!L$236</f>
        <v>0.2273555594817662</v>
      </c>
      <c r="I23" s="87">
        <f>'SCC X Ano = Total'!L261/'SCC X Ano = Total'!L$270</f>
        <v>0.25393458456954526</v>
      </c>
      <c r="J23" s="87">
        <f>'SCC X Ano = Total'!L295/'SCC X Ano = Total'!L$304</f>
        <v>0.23239179481753414</v>
      </c>
      <c r="K23">
        <f>'SCC X Ano = Total'!L329/'SCC X Ano = Total'!$L$338</f>
        <v>0.24266252531970928</v>
      </c>
      <c r="L23">
        <f>'[4]SCC X Ano = Total'!Y363</f>
        <v>0.2250884029251968</v>
      </c>
    </row>
    <row r="24" spans="1:12" x14ac:dyDescent="0.25">
      <c r="A24" s="2" t="s">
        <v>32</v>
      </c>
      <c r="B24" s="87">
        <f>'SCC X Ano = Total'!L24/'SCC X Ano = Total'!L$32</f>
        <v>0.38170450773957426</v>
      </c>
      <c r="C24" s="87">
        <f>'SCC X Ano = Total'!L58/'SCC X Ano = Total'!L$66</f>
        <v>0.48638285773144474</v>
      </c>
      <c r="D24" s="87">
        <f>'SCC X Ano = Total'!L92/'SCC X Ano = Total'!L$100</f>
        <v>0.3939577772876815</v>
      </c>
      <c r="E24" s="87">
        <f>'SCC X Ano = Total'!L126/'SCC X Ano = Total'!L$134</f>
        <v>0.39224901717970956</v>
      </c>
      <c r="F24" s="87">
        <f>'SCC X Ano = Total'!L160/'SCC X Ano = Total'!L$168</f>
        <v>0.42362549883120859</v>
      </c>
      <c r="G24" s="87">
        <f>'SCC X Ano = Total'!L194/'SCC X Ano = Total'!L$202</f>
        <v>0.43352618847833424</v>
      </c>
      <c r="H24" s="87">
        <f>'SCC X Ano = Total'!L228/'SCC X Ano = Total'!L$236</f>
        <v>0.47128078108302857</v>
      </c>
      <c r="I24" s="87">
        <f>'SCC X Ano = Total'!L262/'SCC X Ano = Total'!L$270</f>
        <v>0.42310797004061179</v>
      </c>
      <c r="J24" s="87">
        <f>'SCC X Ano = Total'!L296/'SCC X Ano = Total'!L$304</f>
        <v>0.44098767731390454</v>
      </c>
      <c r="K24">
        <f>'SCC X Ano = Total'!L330/'SCC X Ano = Total'!$L$338</f>
        <v>0.45455219701961924</v>
      </c>
      <c r="L24">
        <f>'[4]SCC X Ano = Total'!Y364</f>
        <v>0.45215973411097116</v>
      </c>
    </row>
    <row r="25" spans="1:12" x14ac:dyDescent="0.25">
      <c r="A25" s="2" t="s">
        <v>33</v>
      </c>
      <c r="B25" s="87">
        <f>'SCC X Ano = Total'!L25/'SCC X Ano = Total'!L$32</f>
        <v>2.0460810570230355E-2</v>
      </c>
      <c r="C25" s="87">
        <f>'SCC X Ano = Total'!L59/'SCC X Ano = Total'!L$66</f>
        <v>3.3372679814775763E-2</v>
      </c>
      <c r="D25" s="87">
        <f>'SCC X Ano = Total'!L93/'SCC X Ano = Total'!L$100</f>
        <v>2.6368230522233905E-2</v>
      </c>
      <c r="E25" s="87">
        <f>'SCC X Ano = Total'!L127/'SCC X Ano = Total'!L$134</f>
        <v>3.5626233705398393E-2</v>
      </c>
      <c r="F25" s="87">
        <f>'SCC X Ano = Total'!L161/'SCC X Ano = Total'!L$168</f>
        <v>3.960392290218915E-2</v>
      </c>
      <c r="G25" s="87">
        <f>'SCC X Ano = Total'!L195/'SCC X Ano = Total'!L$202</f>
        <v>3.7830003576216104E-2</v>
      </c>
      <c r="H25" s="87">
        <f>'SCC X Ano = Total'!L229/'SCC X Ano = Total'!L$236</f>
        <v>4.0522902490506003E-2</v>
      </c>
      <c r="I25" s="87">
        <f>'SCC X Ano = Total'!L263/'SCC X Ano = Total'!L$270</f>
        <v>4.2693026832966247E-2</v>
      </c>
      <c r="J25" s="87">
        <f>'SCC X Ano = Total'!L297/'SCC X Ano = Total'!L$304</f>
        <v>3.4590450268252894E-2</v>
      </c>
      <c r="K25">
        <f>'SCC X Ano = Total'!L331/'SCC X Ano = Total'!$L$338</f>
        <v>3.612765265473248E-2</v>
      </c>
      <c r="L25">
        <f>'[4]SCC X Ano = Total'!Y365</f>
        <v>4.6394264309437161E-2</v>
      </c>
    </row>
    <row r="26" spans="1:12" x14ac:dyDescent="0.25">
      <c r="A26" s="2" t="s">
        <v>34</v>
      </c>
      <c r="B26" s="87">
        <f>'SCC X Ano = Total'!L26/'SCC X Ano = Total'!L$32</f>
        <v>2.3449075278818943E-2</v>
      </c>
      <c r="C26" s="87">
        <f>'SCC X Ano = Total'!L60/'SCC X Ano = Total'!L$66</f>
        <v>1.4097834842025904E-2</v>
      </c>
      <c r="D26" s="87">
        <f>'SCC X Ano = Total'!L94/'SCC X Ano = Total'!L$100</f>
        <v>1.9815469826438243E-2</v>
      </c>
      <c r="E26" s="87">
        <f>'SCC X Ano = Total'!L128/'SCC X Ano = Total'!L$134</f>
        <v>2.3523633495432898E-2</v>
      </c>
      <c r="F26" s="87">
        <f>'SCC X Ano = Total'!L162/'SCC X Ano = Total'!L$168</f>
        <v>2.3588413229648251E-2</v>
      </c>
      <c r="G26" s="87">
        <f>'SCC X Ano = Total'!L196/'SCC X Ano = Total'!L$202</f>
        <v>2.8502414771452201E-2</v>
      </c>
      <c r="H26" s="87">
        <f>'SCC X Ano = Total'!L230/'SCC X Ano = Total'!L$236</f>
        <v>2.6301980850362831E-2</v>
      </c>
      <c r="I26" s="87">
        <f>'SCC X Ano = Total'!L264/'SCC X Ano = Total'!L$270</f>
        <v>2.6797536844019223E-2</v>
      </c>
      <c r="J26" s="87">
        <f>'SCC X Ano = Total'!L298/'SCC X Ano = Total'!L$304</f>
        <v>3.2835408202449137E-2</v>
      </c>
      <c r="K26">
        <f>'SCC X Ano = Total'!L332/'SCC X Ano = Total'!$L$338</f>
        <v>3.1265254002066471E-2</v>
      </c>
      <c r="L26">
        <f>'[4]SCC X Ano = Total'!Y366</f>
        <v>2.8360124275146888E-2</v>
      </c>
    </row>
    <row r="27" spans="1:12" x14ac:dyDescent="0.25">
      <c r="A27" s="2" t="s">
        <v>35</v>
      </c>
      <c r="B27" s="87">
        <f>'SCC X Ano = Total'!L27/'SCC X Ano = Total'!L$32</f>
        <v>5.2273693306569398E-2</v>
      </c>
      <c r="C27" s="87">
        <f>'SCC X Ano = Total'!L61/'SCC X Ano = Total'!L$66</f>
        <v>5.4358024520737985E-2</v>
      </c>
      <c r="D27" s="87">
        <f>'SCC X Ano = Total'!L95/'SCC X Ano = Total'!L$100</f>
        <v>5.5556006986268683E-2</v>
      </c>
      <c r="E27" s="87">
        <f>'SCC X Ano = Total'!L129/'SCC X Ano = Total'!L$134</f>
        <v>6.1245284403679601E-2</v>
      </c>
      <c r="F27" s="87">
        <f>'SCC X Ano = Total'!L163/'SCC X Ano = Total'!L$168</f>
        <v>6.5290836652565298E-2</v>
      </c>
      <c r="G27" s="87">
        <f>'SCC X Ano = Total'!L197/'SCC X Ano = Total'!L$202</f>
        <v>5.1226517845869408E-2</v>
      </c>
      <c r="H27" s="87">
        <f>'SCC X Ano = Total'!L231/'SCC X Ano = Total'!L$236</f>
        <v>6.2220123359949725E-2</v>
      </c>
      <c r="I27" s="87">
        <f>'SCC X Ano = Total'!L265/'SCC X Ano = Total'!L$270</f>
        <v>6.0583813315296844E-2</v>
      </c>
      <c r="J27" s="87">
        <f>'SCC X Ano = Total'!L299/'SCC X Ano = Total'!L$304</f>
        <v>6.485831199636749E-2</v>
      </c>
      <c r="K27">
        <f>'SCC X Ano = Total'!L333/'SCC X Ano = Total'!$L$338</f>
        <v>6.2235509273027345E-2</v>
      </c>
      <c r="L27">
        <f>'[4]SCC X Ano = Total'!Y367</f>
        <v>6.1386399580571467E-2</v>
      </c>
    </row>
    <row r="28" spans="1:12" x14ac:dyDescent="0.25">
      <c r="A28" s="2" t="s">
        <v>36</v>
      </c>
      <c r="B28" s="87">
        <f>'SCC X Ano = Total'!L28/'SCC X Ano = Total'!L$32</f>
        <v>6.0339990661344945E-3</v>
      </c>
      <c r="C28" s="87">
        <f>'SCC X Ano = Total'!L62/'SCC X Ano = Total'!L$66</f>
        <v>1.2083403038355566E-3</v>
      </c>
      <c r="D28" s="87">
        <f>'SCC X Ano = Total'!L96/'SCC X Ano = Total'!L$100</f>
        <v>3.6963037233289078E-3</v>
      </c>
      <c r="E28" s="87">
        <f>'SCC X Ano = Total'!L130/'SCC X Ano = Total'!L$134</f>
        <v>1.6147335410524653E-3</v>
      </c>
      <c r="F28" s="87">
        <f>'SCC X Ano = Total'!L164/'SCC X Ano = Total'!L$168</f>
        <v>2.58181604789495E-3</v>
      </c>
      <c r="G28" s="87">
        <f>'SCC X Ano = Total'!L198/'SCC X Ano = Total'!L$202</f>
        <v>2.1011791229939439E-3</v>
      </c>
      <c r="H28" s="87">
        <f>'SCC X Ano = Total'!L232/'SCC X Ano = Total'!L$236</f>
        <v>7.5185234341299683E-4</v>
      </c>
      <c r="I28" s="87">
        <f>'SCC X Ano = Total'!L266/'SCC X Ano = Total'!L$270</f>
        <v>1.1990672891377804E-3</v>
      </c>
      <c r="J28" s="87">
        <f>'SCC X Ano = Total'!L300/'SCC X Ano = Total'!L$304</f>
        <v>1.2085006139156964E-3</v>
      </c>
      <c r="K28">
        <f>'SCC X Ano = Total'!L334/'SCC X Ano = Total'!$L$338</f>
        <v>1.4593508094885579E-3</v>
      </c>
      <c r="L28">
        <f>'[4]SCC X Ano = Total'!Y368</f>
        <v>2.2247251299782811E-3</v>
      </c>
    </row>
    <row r="29" spans="1:12" x14ac:dyDescent="0.25">
      <c r="A29" s="2" t="s">
        <v>37</v>
      </c>
      <c r="B29" s="87">
        <f>'SCC X Ano = Total'!L29/'SCC X Ano = Total'!L$32</f>
        <v>6.0115263291588188E-3</v>
      </c>
      <c r="C29" s="87">
        <f>'SCC X Ano = Total'!L63/'SCC X Ano = Total'!L$66</f>
        <v>1.4182349886260764E-3</v>
      </c>
      <c r="D29" s="87">
        <f>'SCC X Ano = Total'!L97/'SCC X Ano = Total'!L$100</f>
        <v>1.7824415458078139E-3</v>
      </c>
      <c r="E29" s="87">
        <f>'SCC X Ano = Total'!L131/'SCC X Ano = Total'!L$134</f>
        <v>1.634529325510751E-3</v>
      </c>
      <c r="F29" s="87">
        <f>'SCC X Ano = Total'!L165/'SCC X Ano = Total'!L$168</f>
        <v>2.9886751254528912E-3</v>
      </c>
      <c r="G29" s="87">
        <f>'SCC X Ano = Total'!L199/'SCC X Ano = Total'!L$202</f>
        <v>1.6266073986834536E-3</v>
      </c>
      <c r="H29" s="87">
        <f>'SCC X Ano = Total'!L233/'SCC X Ano = Total'!L$236</f>
        <v>2.674301654609878E-3</v>
      </c>
      <c r="I29" s="87">
        <f>'SCC X Ano = Total'!L267/'SCC X Ano = Total'!L$270</f>
        <v>1.1486916438078225E-3</v>
      </c>
      <c r="J29" s="87">
        <f>'SCC X Ano = Total'!L301/'SCC X Ano = Total'!L$304</f>
        <v>3.0771818015812549E-3</v>
      </c>
      <c r="K29">
        <f>'SCC X Ano = Total'!L335/'SCC X Ano = Total'!$L$338</f>
        <v>1.0655948832513308E-3</v>
      </c>
      <c r="L29">
        <f>'[4]SCC X Ano = Total'!Y369</f>
        <v>1.8313820923134938E-3</v>
      </c>
    </row>
    <row r="30" spans="1:12" x14ac:dyDescent="0.25">
      <c r="A30" s="2" t="s">
        <v>38</v>
      </c>
      <c r="B30" s="87">
        <f>'SCC X Ano = Total'!L30/'SCC X Ano = Total'!L$32</f>
        <v>8.6390795585504793E-3</v>
      </c>
      <c r="C30" s="87">
        <f>'SCC X Ano = Total'!L64/'SCC X Ano = Total'!L$66</f>
        <v>7.0927558315238975E-3</v>
      </c>
      <c r="D30" s="87">
        <f>'SCC X Ano = Total'!L98/'SCC X Ano = Total'!L$100</f>
        <v>5.1895313978457492E-3</v>
      </c>
      <c r="E30" s="87">
        <f>'SCC X Ano = Total'!L132/'SCC X Ano = Total'!L$134</f>
        <v>5.534244156345733E-3</v>
      </c>
      <c r="F30" s="87">
        <f>'SCC X Ano = Total'!L166/'SCC X Ano = Total'!L$168</f>
        <v>6.3126053424646823E-3</v>
      </c>
      <c r="G30" s="87">
        <f>'SCC X Ano = Total'!L200/'SCC X Ano = Total'!L$202</f>
        <v>6.0854605636296516E-3</v>
      </c>
      <c r="H30" s="87">
        <f>'SCC X Ano = Total'!L234/'SCC X Ano = Total'!L$236</f>
        <v>5.0312439221119245E-3</v>
      </c>
      <c r="I30" s="87">
        <f>'SCC X Ano = Total'!L268/'SCC X Ano = Total'!L$270</f>
        <v>3.0578437008805109E-3</v>
      </c>
      <c r="J30" s="87">
        <f>'SCC X Ano = Total'!L302/'SCC X Ano = Total'!L$304</f>
        <v>2.8862830411565668E-3</v>
      </c>
      <c r="K30">
        <f>'SCC X Ano = Total'!L336/'SCC X Ano = Total'!$L$338</f>
        <v>4.1820798764496394E-3</v>
      </c>
      <c r="L30">
        <f>'[4]SCC X Ano = Total'!Y370</f>
        <v>2.3683656598923607E-3</v>
      </c>
    </row>
    <row r="31" spans="1:12" x14ac:dyDescent="0.25">
      <c r="A31" s="2" t="s">
        <v>39</v>
      </c>
      <c r="B31" s="87">
        <f>'SCC X Ano = Total'!L31/'SCC X Ano = Total'!L$32</f>
        <v>2.2658944357278565E-2</v>
      </c>
      <c r="C31" s="87">
        <f>'SCC X Ano = Total'!L65/'SCC X Ano = Total'!L$66</f>
        <v>2.5629720251103699E-2</v>
      </c>
      <c r="D31" s="87">
        <f>'SCC X Ano = Total'!L99/'SCC X Ano = Total'!L$100</f>
        <v>4.1778171043486044E-2</v>
      </c>
      <c r="E31" s="87">
        <f>'SCC X Ano = Total'!L133/'SCC X Ano = Total'!L$134</f>
        <v>3.4471096190214726E-2</v>
      </c>
      <c r="F31" s="87">
        <f>'SCC X Ano = Total'!L167/'SCC X Ano = Total'!L$168</f>
        <v>1.653205980965175E-2</v>
      </c>
      <c r="G31" s="87">
        <f>'SCC X Ano = Total'!L201/'SCC X Ano = Total'!L$202</f>
        <v>1.6208675463818805E-2</v>
      </c>
      <c r="H31" s="87">
        <f>'SCC X Ano = Total'!L235/'SCC X Ano = Total'!L$236</f>
        <v>1.354153817492087E-2</v>
      </c>
      <c r="I31" s="87">
        <f>'SCC X Ano = Total'!L269/'SCC X Ano = Total'!L$270</f>
        <v>1.5132144872443916E-2</v>
      </c>
      <c r="J31" s="87">
        <f>'SCC X Ano = Total'!L303/'SCC X Ano = Total'!L$304</f>
        <v>2.3530449859795542E-2</v>
      </c>
      <c r="K31">
        <f>'SCC X Ano = Total'!L337/'SCC X Ano = Total'!$L$338</f>
        <v>1.0530248244735592E-2</v>
      </c>
      <c r="L31">
        <f>'[4]SCC X Ano = Total'!Y371</f>
        <v>1.1770392435261175E-2</v>
      </c>
    </row>
    <row r="32" spans="1:12" x14ac:dyDescent="0.25">
      <c r="A32" s="2" t="s">
        <v>6235</v>
      </c>
      <c r="B32" s="88">
        <f>SUMSQ(B5:B31)</f>
        <v>0.20802895788189338</v>
      </c>
      <c r="C32" s="88">
        <f t="shared" ref="C32:L32" si="0">SUMSQ(C5:C31)</f>
        <v>0.29072031918989749</v>
      </c>
      <c r="D32" s="88">
        <f t="shared" si="0"/>
        <v>0.24535166143787815</v>
      </c>
      <c r="E32" s="88">
        <f t="shared" si="0"/>
        <v>0.21755086733035081</v>
      </c>
      <c r="F32" s="88">
        <f t="shared" si="0"/>
        <v>0.2636510812588671</v>
      </c>
      <c r="G32" s="88">
        <f t="shared" si="0"/>
        <v>0.27167701742577671</v>
      </c>
      <c r="H32" s="88">
        <f t="shared" si="0"/>
        <v>0.29007772342077232</v>
      </c>
      <c r="I32" s="88">
        <f t="shared" si="0"/>
        <v>0.2610434255434787</v>
      </c>
      <c r="J32" s="88">
        <f t="shared" si="0"/>
        <v>0.26550652196061469</v>
      </c>
      <c r="K32" s="88">
        <f t="shared" si="0"/>
        <v>0.28156963617875636</v>
      </c>
      <c r="L32" s="88">
        <f t="shared" si="0"/>
        <v>0.27317734638484881</v>
      </c>
    </row>
    <row r="34" spans="2:10" x14ac:dyDescent="0.25">
      <c r="B34" s="90"/>
      <c r="C34" s="90"/>
      <c r="D34" s="90"/>
      <c r="E34" s="90"/>
      <c r="F34" s="90"/>
      <c r="G34" s="90"/>
      <c r="H34" s="90"/>
      <c r="I34" s="90"/>
      <c r="J34" s="9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7" tint="0.39997558519241921"/>
  </sheetPr>
  <dimension ref="A1:N15"/>
  <sheetViews>
    <sheetView workbookViewId="0">
      <selection activeCell="K15" sqref="K15"/>
    </sheetView>
  </sheetViews>
  <sheetFormatPr defaultColWidth="8.85546875" defaultRowHeight="15" x14ac:dyDescent="0.25"/>
  <cols>
    <col min="1" max="1" width="37.42578125" bestFit="1" customWidth="1"/>
    <col min="2" max="2" width="20.140625" customWidth="1"/>
    <col min="3" max="3" width="25.85546875" customWidth="1"/>
    <col min="4" max="4" width="15.28515625" customWidth="1"/>
    <col min="5" max="5" width="13.7109375" customWidth="1"/>
    <col min="6" max="6" width="13.28515625" customWidth="1"/>
    <col min="7" max="7" width="26.42578125" customWidth="1"/>
    <col min="8" max="10" width="15.28515625" customWidth="1"/>
    <col min="11" max="11" width="11.42578125" customWidth="1"/>
    <col min="12" max="12" width="14.28515625" bestFit="1" customWidth="1"/>
  </cols>
  <sheetData>
    <row r="1" spans="1:14" s="1" customFormat="1" x14ac:dyDescent="0.25">
      <c r="B1" s="1" t="s">
        <v>6235</v>
      </c>
    </row>
    <row r="3" spans="1:14" x14ac:dyDescent="0.25">
      <c r="A3" s="2"/>
      <c r="B3" s="3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4" x14ac:dyDescent="0.25">
      <c r="A4" s="2"/>
      <c r="B4" s="89" t="s">
        <v>2</v>
      </c>
      <c r="C4" s="89" t="s">
        <v>3</v>
      </c>
      <c r="D4" s="89" t="s">
        <v>4</v>
      </c>
      <c r="E4" s="89" t="s">
        <v>5</v>
      </c>
      <c r="F4" s="89" t="s">
        <v>6</v>
      </c>
      <c r="G4" s="89" t="s">
        <v>7</v>
      </c>
      <c r="H4" s="89" t="s">
        <v>8</v>
      </c>
      <c r="I4" s="89" t="s">
        <v>9</v>
      </c>
      <c r="J4" s="89" t="s">
        <v>10</v>
      </c>
      <c r="K4" s="89" t="s">
        <v>11</v>
      </c>
      <c r="L4" s="89" t="s">
        <v>6236</v>
      </c>
      <c r="M4" s="89"/>
    </row>
    <row r="5" spans="1:14" x14ac:dyDescent="0.25">
      <c r="A5" s="2">
        <v>2007</v>
      </c>
      <c r="B5" s="86">
        <f>'SCC X Ano = Total'!B32/'SCC X Ano = Total'!$L$32</f>
        <v>7.2601084610390429E-2</v>
      </c>
      <c r="C5" s="86">
        <f>'SCC X Ano = Total'!C32/'SCC X Ano = Total'!$L$32</f>
        <v>0.41053381429586516</v>
      </c>
      <c r="D5" s="86">
        <f>'SCC X Ano = Total'!D32/'SCC X Ano = Total'!$L$32</f>
        <v>0.11096618424264602</v>
      </c>
      <c r="E5" s="86">
        <f>'SCC X Ano = Total'!E32/'SCC X Ano = Total'!$L$32</f>
        <v>0</v>
      </c>
      <c r="F5" s="86">
        <f>'SCC X Ano = Total'!F32/'SCC X Ano = Total'!$L$32</f>
        <v>7.9200597744958134E-2</v>
      </c>
      <c r="G5" s="86">
        <f>'SCC X Ano = Total'!G32/'SCC X Ano = Total'!$L$32</f>
        <v>5.4124885696342405E-2</v>
      </c>
      <c r="H5" s="86">
        <f>'SCC X Ano = Total'!H32/'SCC X Ano = Total'!$L$32</f>
        <v>0</v>
      </c>
      <c r="I5" s="86">
        <f>'SCC X Ano = Total'!I32/'SCC X Ano = Total'!$L$32</f>
        <v>0.18184268536302378</v>
      </c>
      <c r="J5" s="86">
        <f>'SCC X Ano = Total'!J32/'SCC X Ano = Total'!$L$32</f>
        <v>9.0730748046773863E-2</v>
      </c>
      <c r="K5" s="86">
        <f>'SCC X Ano = Total'!K32/'SCC X Ano = Total'!$L$32</f>
        <v>0</v>
      </c>
      <c r="L5" s="87">
        <f>SUMSQ(B5:K5)</f>
        <v>0.23662349300825344</v>
      </c>
      <c r="M5" s="87"/>
      <c r="N5" s="91"/>
    </row>
    <row r="6" spans="1:14" x14ac:dyDescent="0.25">
      <c r="A6" s="2">
        <v>2008</v>
      </c>
      <c r="B6" s="87">
        <f>'SCC X Ano = Total'!B66/'SCC X Ano = Total'!$L$66</f>
        <v>6.7372479882098574E-2</v>
      </c>
      <c r="C6" s="87">
        <f>'SCC X Ano = Total'!C66/'SCC X Ano = Total'!$L$66</f>
        <v>0.34889675477625287</v>
      </c>
      <c r="D6" s="87">
        <f>'SCC X Ano = Total'!D66/'SCC X Ano = Total'!$L$66</f>
        <v>0.20641210717296016</v>
      </c>
      <c r="E6" s="87">
        <f>'SCC X Ano = Total'!E66/'SCC X Ano = Total'!$L$66</f>
        <v>0</v>
      </c>
      <c r="F6" s="87">
        <f>'SCC X Ano = Total'!F66/'SCC X Ano = Total'!$L$66</f>
        <v>7.3291901111000882E-2</v>
      </c>
      <c r="G6" s="87">
        <f>'SCC X Ano = Total'!G66/'SCC X Ano = Total'!$L$66</f>
        <v>4.4900517472154435E-2</v>
      </c>
      <c r="H6" s="87">
        <f>'SCC X Ano = Total'!H66/'SCC X Ano = Total'!$L$66</f>
        <v>0</v>
      </c>
      <c r="I6" s="87">
        <f>'SCC X Ano = Total'!I66/'SCC X Ano = Total'!$L$66</f>
        <v>0.18259089217239929</v>
      </c>
      <c r="J6" s="87">
        <f>'SCC X Ano = Total'!J66/'SCC X Ano = Total'!$L$66</f>
        <v>7.653534741313367E-2</v>
      </c>
      <c r="K6" s="87">
        <f>'SCC X Ano = Total'!K66/'SCC X Ano = Total'!$L$66</f>
        <v>0</v>
      </c>
      <c r="L6" s="87">
        <f t="shared" ref="L6:L12" si="0">SUMSQ(B6:K6)</f>
        <v>0.21545880707213991</v>
      </c>
      <c r="M6" s="87"/>
      <c r="N6" s="91"/>
    </row>
    <row r="7" spans="1:14" x14ac:dyDescent="0.25">
      <c r="A7" s="2">
        <v>2009</v>
      </c>
      <c r="B7" s="87">
        <f>'SCC X Ano = Total'!B100/'SCC X Ano = Total'!$L$100</f>
        <v>9.2711802838686005E-2</v>
      </c>
      <c r="C7" s="87">
        <f>'SCC X Ano = Total'!C100/'SCC X Ano = Total'!$L$100</f>
        <v>0.42644902326050343</v>
      </c>
      <c r="D7" s="87">
        <f>'SCC X Ano = Total'!D100/'SCC X Ano = Total'!$L$100</f>
        <v>0.1070342722460686</v>
      </c>
      <c r="E7" s="87">
        <f>'SCC X Ano = Total'!E100/'SCC X Ano = Total'!$L$100</f>
        <v>0</v>
      </c>
      <c r="F7" s="87">
        <f>'SCC X Ano = Total'!F100/'SCC X Ano = Total'!$L$100</f>
        <v>5.4241537392921479E-2</v>
      </c>
      <c r="G7" s="87">
        <f>'SCC X Ano = Total'!G100/'SCC X Ano = Total'!$L$100</f>
        <v>7.143179678177855E-2</v>
      </c>
      <c r="H7" s="87">
        <f>'SCC X Ano = Total'!H100/'SCC X Ano = Total'!$L$100</f>
        <v>0</v>
      </c>
      <c r="I7" s="87">
        <f>'SCC X Ano = Total'!I100/'SCC X Ano = Total'!$L$100</f>
        <v>0.1872560013231109</v>
      </c>
      <c r="J7" s="87">
        <f>'SCC X Ano = Total'!J100/'SCC X Ano = Total'!$L$100</f>
        <v>6.0875566156931009E-2</v>
      </c>
      <c r="K7" s="87">
        <f>'SCC X Ano = Total'!K100/'SCC X Ano = Total'!$L$100</f>
        <v>0</v>
      </c>
      <c r="L7" s="87">
        <f t="shared" si="0"/>
        <v>0.24872587381735109</v>
      </c>
      <c r="M7" s="87"/>
      <c r="N7" s="91"/>
    </row>
    <row r="8" spans="1:14" x14ac:dyDescent="0.25">
      <c r="A8" s="2">
        <v>2010</v>
      </c>
      <c r="B8" s="87">
        <f>'SCC X Ano = Total'!B134/'SCC X Ano = Total'!$L$134</f>
        <v>8.2106176100294054E-2</v>
      </c>
      <c r="C8" s="87">
        <f>'SCC X Ano = Total'!C134/'SCC X Ano = Total'!$L$134</f>
        <v>0.41338880290935909</v>
      </c>
      <c r="D8" s="87">
        <f>'SCC X Ano = Total'!D134/'SCC X Ano = Total'!$L$134</f>
        <v>0.11449394121373492</v>
      </c>
      <c r="E8" s="87">
        <f>'SCC X Ano = Total'!E134/'SCC X Ano = Total'!$L$134</f>
        <v>0</v>
      </c>
      <c r="F8" s="87">
        <f>'SCC X Ano = Total'!F134/'SCC X Ano = Total'!$L$134</f>
        <v>5.366193311203081E-2</v>
      </c>
      <c r="G8" s="87">
        <f>'SCC X Ano = Total'!G134/'SCC X Ano = Total'!$L$134</f>
        <v>5.2369097101644779E-2</v>
      </c>
      <c r="H8" s="87">
        <f>'SCC X Ano = Total'!H134/'SCC X Ano = Total'!$L$134</f>
        <v>0</v>
      </c>
      <c r="I8" s="87">
        <f>'SCC X Ano = Total'!I134/'SCC X Ano = Total'!$L$134</f>
        <v>0.17841500485343625</v>
      </c>
      <c r="J8" s="87">
        <f>'SCC X Ano = Total'!J134/'SCC X Ano = Total'!$L$134</f>
        <v>0.10556504470949998</v>
      </c>
      <c r="K8" s="87">
        <f>'SCC X Ano = Total'!K134/'SCC X Ano = Total'!$L$134</f>
        <v>0</v>
      </c>
      <c r="L8" s="87">
        <f t="shared" si="0"/>
        <v>0.23933860711723159</v>
      </c>
      <c r="M8" s="87"/>
      <c r="N8" s="91"/>
    </row>
    <row r="9" spans="1:14" x14ac:dyDescent="0.25">
      <c r="A9" s="2">
        <v>2011</v>
      </c>
      <c r="B9" s="87">
        <f>'SCC X Ano = Total'!B168/'SCC X Ano = Total'!$L$168</f>
        <v>6.6553556458048516E-2</v>
      </c>
      <c r="C9" s="87">
        <f>'SCC X Ano = Total'!C168/'SCC X Ano = Total'!$L$168</f>
        <v>0.39480123578647408</v>
      </c>
      <c r="D9" s="87">
        <f>'SCC X Ano = Total'!D168/'SCC X Ano = Total'!$L$168</f>
        <v>8.9041482090057938E-2</v>
      </c>
      <c r="E9" s="87">
        <f>'SCC X Ano = Total'!E168/'SCC X Ano = Total'!$L$168</f>
        <v>0</v>
      </c>
      <c r="F9" s="87">
        <f>'SCC X Ano = Total'!F168/'SCC X Ano = Total'!$L$168</f>
        <v>5.5071080956038389E-2</v>
      </c>
      <c r="G9" s="87">
        <f>'SCC X Ano = Total'!G168/'SCC X Ano = Total'!$L$168</f>
        <v>8.7345050949267367E-2</v>
      </c>
      <c r="H9" s="87">
        <f>'SCC X Ano = Total'!H168/'SCC X Ano = Total'!$L$168</f>
        <v>0</v>
      </c>
      <c r="I9" s="87">
        <f>'SCC X Ano = Total'!I168/'SCC X Ano = Total'!$L$168</f>
        <v>0.22466205503207173</v>
      </c>
      <c r="J9" s="87">
        <f>'SCC X Ano = Total'!J168/'SCC X Ano = Total'!$L$168</f>
        <v>8.2525538728042025E-2</v>
      </c>
      <c r="K9" s="87">
        <f>'SCC X Ano = Total'!K168/'SCC X Ano = Total'!$L$168</f>
        <v>0</v>
      </c>
      <c r="L9" s="87">
        <f t="shared" si="0"/>
        <v>0.2361712625851197</v>
      </c>
      <c r="M9" s="87"/>
      <c r="N9" s="91"/>
    </row>
    <row r="10" spans="1:14" x14ac:dyDescent="0.25">
      <c r="A10" s="2">
        <v>2012</v>
      </c>
      <c r="B10" s="87">
        <f>'SCC X Ano = Total'!B202/'SCC X Ano = Total'!$L$202</f>
        <v>6.3303128451673782E-2</v>
      </c>
      <c r="C10" s="87">
        <f>'SCC X Ano = Total'!C202/'SCC X Ano = Total'!$L$202</f>
        <v>0.34149801910498734</v>
      </c>
      <c r="D10" s="87">
        <f>'SCC X Ano = Total'!D202/'SCC X Ano = Total'!$L$202</f>
        <v>9.4082626887491305E-2</v>
      </c>
      <c r="E10" s="87">
        <f>'SCC X Ano = Total'!E202/'SCC X Ano = Total'!$L$202</f>
        <v>0</v>
      </c>
      <c r="F10" s="87">
        <f>'SCC X Ano = Total'!F202/'SCC X Ano = Total'!$L$202</f>
        <v>2.5944132787015052E-2</v>
      </c>
      <c r="G10" s="87">
        <f>'SCC X Ano = Total'!G202/'SCC X Ano = Total'!$L$202</f>
        <v>0.11684879355232741</v>
      </c>
      <c r="H10" s="87">
        <f>'SCC X Ano = Total'!H202/'SCC X Ano = Total'!$L$202</f>
        <v>0</v>
      </c>
      <c r="I10" s="87">
        <f>'SCC X Ano = Total'!I202/'SCC X Ano = Total'!$L$202</f>
        <v>0.22654326844565689</v>
      </c>
      <c r="J10" s="87">
        <f>'SCC X Ano = Total'!J202/'SCC X Ano = Total'!$L$202</f>
        <v>0.13178003077084816</v>
      </c>
      <c r="K10" s="87">
        <f>'SCC X Ano = Total'!K202/'SCC X Ano = Total'!$L$202</f>
        <v>0</v>
      </c>
      <c r="L10" s="87">
        <f t="shared" si="0"/>
        <v>0.21249429137516168</v>
      </c>
      <c r="M10" s="87"/>
      <c r="N10" s="91"/>
    </row>
    <row r="11" spans="1:14" x14ac:dyDescent="0.25">
      <c r="A11" s="2">
        <v>2013</v>
      </c>
      <c r="B11" s="87">
        <f>'SCC X Ano = Total'!B236/'SCC X Ano = Total'!$L$236</f>
        <v>3.0780559843345597E-2</v>
      </c>
      <c r="C11" s="87">
        <f>'SCC X Ano = Total'!C236/'SCC X Ano = Total'!$L$236</f>
        <v>0.37782554467559254</v>
      </c>
      <c r="D11" s="87">
        <f>'SCC X Ano = Total'!D236/'SCC X Ano = Total'!$L$236</f>
        <v>6.9902291943975445E-2</v>
      </c>
      <c r="E11" s="87">
        <f>'SCC X Ano = Total'!E236/'SCC X Ano = Total'!$L$236</f>
        <v>0</v>
      </c>
      <c r="F11" s="87">
        <f>'SCC X Ano = Total'!F236/'SCC X Ano = Total'!$L$236</f>
        <v>7.9115634317915903E-3</v>
      </c>
      <c r="G11" s="87">
        <f>'SCC X Ano = Total'!G236/'SCC X Ano = Total'!$L$236</f>
        <v>8.3247434103850743E-2</v>
      </c>
      <c r="H11" s="87">
        <f>'SCC X Ano = Total'!H236/'SCC X Ano = Total'!$L$236</f>
        <v>0</v>
      </c>
      <c r="I11" s="87">
        <f>'SCC X Ano = Total'!I236/'SCC X Ano = Total'!$L$236</f>
        <v>0.21294933040585695</v>
      </c>
      <c r="J11" s="87">
        <f>'SCC X Ano = Total'!J236/'SCC X Ano = Total'!$L$236</f>
        <v>0.21738327559558709</v>
      </c>
      <c r="K11" s="87">
        <f>'SCC X Ano = Total'!K236/'SCC X Ano = Total'!$L$236</f>
        <v>0</v>
      </c>
      <c r="L11" s="87">
        <f t="shared" si="0"/>
        <v>0.2481815494424788</v>
      </c>
      <c r="M11" s="87"/>
      <c r="N11" s="91"/>
    </row>
    <row r="12" spans="1:14" x14ac:dyDescent="0.25">
      <c r="A12" s="2">
        <v>2014</v>
      </c>
      <c r="B12" s="87">
        <f>'SCC X Ano = Total'!B270/'SCC X Ano = Total'!$L$270</f>
        <v>7.6880226247051358E-3</v>
      </c>
      <c r="C12" s="87">
        <f>'SCC X Ano = Total'!C270/'SCC X Ano = Total'!$L$270</f>
        <v>0.34910900261998207</v>
      </c>
      <c r="D12" s="87">
        <f>'SCC X Ano = Total'!D270/'SCC X Ano = Total'!$L$270</f>
        <v>6.3787313658855926E-2</v>
      </c>
      <c r="E12" s="87">
        <f>'SCC X Ano = Total'!E270/'SCC X Ano = Total'!$L$270</f>
        <v>0</v>
      </c>
      <c r="F12" s="87">
        <f>'SCC X Ano = Total'!F270/'SCC X Ano = Total'!$L$270</f>
        <v>3.2579464671929916E-3</v>
      </c>
      <c r="G12" s="87">
        <f>'SCC X Ano = Total'!G270/'SCC X Ano = Total'!$L$270</f>
        <v>7.2835083075201756E-2</v>
      </c>
      <c r="H12" s="87">
        <f>'SCC X Ano = Total'!H270/'SCC X Ano = Total'!$L$270</f>
        <v>0</v>
      </c>
      <c r="I12" s="87">
        <f>'SCC X Ano = Total'!I270/'SCC X Ano = Total'!$L$270</f>
        <v>0.23001405983416476</v>
      </c>
      <c r="J12" s="87">
        <f>'SCC X Ano = Total'!J270/'SCC X Ano = Total'!$L$270</f>
        <v>0.27330857171989731</v>
      </c>
      <c r="K12" s="87">
        <f>'SCC X Ano = Total'!K270/'SCC X Ano = Total'!$L$270</f>
        <v>0</v>
      </c>
      <c r="L12" s="87">
        <f t="shared" si="0"/>
        <v>0.25892462942472949</v>
      </c>
      <c r="M12" s="87"/>
      <c r="N12" s="91"/>
    </row>
    <row r="13" spans="1:14" x14ac:dyDescent="0.25">
      <c r="A13" s="2">
        <v>2015</v>
      </c>
      <c r="B13" s="87">
        <f>'SCC X Ano = Total'!B304/'SCC X Ano = Total'!$L$304</f>
        <v>5.2145918740215333E-3</v>
      </c>
      <c r="C13" s="87">
        <f>'SCC X Ano = Total'!C304/'SCC X Ano = Total'!$L$304</f>
        <v>0.37826335746521139</v>
      </c>
      <c r="D13" s="87">
        <f>'SCC X Ano = Total'!D304/'SCC X Ano = Total'!$L$304</f>
        <v>6.1131315083541637E-2</v>
      </c>
      <c r="E13" s="87">
        <f>'SCC X Ano = Total'!E304/'SCC X Ano = Total'!$L$304</f>
        <v>0</v>
      </c>
      <c r="F13" s="87">
        <f>'SCC X Ano = Total'!F304/'SCC X Ano = Total'!$L$304</f>
        <v>2.0001081915655694E-3</v>
      </c>
      <c r="G13" s="87">
        <f>'SCC X Ano = Total'!G304/'SCC X Ano = Total'!$L$304</f>
        <v>8.3985172347684378E-2</v>
      </c>
      <c r="H13" s="87">
        <f>'SCC X Ano = Total'!H304/'SCC X Ano = Total'!$L$304</f>
        <v>0</v>
      </c>
      <c r="I13" s="87">
        <f>'SCC X Ano = Total'!I304/'SCC X Ano = Total'!$L$304</f>
        <v>0.23409111248960676</v>
      </c>
      <c r="J13" s="87">
        <f>'SCC X Ano = Total'!J304/'SCC X Ano = Total'!$L$304</f>
        <v>0.2353143425483688</v>
      </c>
      <c r="K13" s="87">
        <f>'SCC X Ano = Total'!K304/'SCC X Ano = Total'!$L$304</f>
        <v>0</v>
      </c>
      <c r="L13" s="87">
        <f>SUMSQ(B13:K13)</f>
        <v>0.26407639561575114</v>
      </c>
      <c r="M13" s="87"/>
      <c r="N13" s="91"/>
    </row>
    <row r="14" spans="1:14" x14ac:dyDescent="0.25">
      <c r="A14" s="2">
        <v>2016</v>
      </c>
      <c r="B14" s="87">
        <f>'SCC X Ano = Total'!B338/'SCC X Ano = Total'!$L$338</f>
        <v>1.0697833306019394E-2</v>
      </c>
      <c r="C14" s="87">
        <f>'SCC X Ano = Total'!C338/'SCC X Ano = Total'!$L$338</f>
        <v>0.34082672867971459</v>
      </c>
      <c r="D14" s="87">
        <f>'SCC X Ano = Total'!D338/'SCC X Ano = Total'!$L$338</f>
        <v>7.2730518457623947E-2</v>
      </c>
      <c r="E14" s="87">
        <f>'SCC X Ano = Total'!E338/'SCC X Ano = Total'!$L$338</f>
        <v>0</v>
      </c>
      <c r="F14" s="87">
        <f>'SCC X Ano = Total'!F338/'SCC X Ano = Total'!$L$338</f>
        <v>7.7426300513011755E-4</v>
      </c>
      <c r="G14" s="87">
        <f>'SCC X Ano = Total'!G338/'SCC X Ano = Total'!$L$338</f>
        <v>8.5542162565452259E-2</v>
      </c>
      <c r="H14" s="87">
        <f>'SCC X Ano = Total'!H338/'SCC X Ano = Total'!$L$338</f>
        <v>0</v>
      </c>
      <c r="I14" s="87">
        <f>'SCC X Ano = Total'!I338/'SCC X Ano = Total'!$L$338</f>
        <v>0.22629600436899974</v>
      </c>
      <c r="J14" s="87">
        <f>'SCC X Ano = Total'!J338/'SCC X Ano = Total'!$L$338</f>
        <v>0.26313248961705987</v>
      </c>
      <c r="K14" s="87">
        <f>'SCC X Ano = Total'!K338/'SCC X Ano = Total'!$L$338</f>
        <v>0</v>
      </c>
      <c r="L14" s="87">
        <f>SUMSQ(B14:K14)</f>
        <v>0.24933368068009581</v>
      </c>
    </row>
    <row r="15" spans="1:14" x14ac:dyDescent="0.25">
      <c r="A15" s="2">
        <v>2017</v>
      </c>
      <c r="B15" s="87">
        <f>'[4]SCC X Ano = Total'!O372</f>
        <v>2.6692890601453449E-3</v>
      </c>
      <c r="C15" s="87">
        <f>'[4]SCC X Ano = Total'!P372</f>
        <v>0.3741790504578355</v>
      </c>
      <c r="D15" s="87">
        <f>'[4]SCC X Ano = Total'!Q372</f>
        <v>6.5696450160523515E-2</v>
      </c>
      <c r="E15" s="87">
        <f>'[4]SCC X Ano = Total'!R372</f>
        <v>0</v>
      </c>
      <c r="F15" s="87">
        <f>'[4]SCC X Ano = Total'!S372</f>
        <v>3.2440558669501893E-2</v>
      </c>
      <c r="G15" s="87">
        <f>'[4]SCC X Ano = Total'!T372</f>
        <v>0.1653935088684004</v>
      </c>
      <c r="H15" s="87">
        <f>'[4]SCC X Ano = Total'!U372</f>
        <v>0</v>
      </c>
      <c r="I15" s="87">
        <f>'[4]SCC X Ano = Total'!V372</f>
        <v>0.22099202746669813</v>
      </c>
      <c r="J15" s="87">
        <f>'[4]SCC X Ano = Total'!W372</f>
        <v>0.13862911531689506</v>
      </c>
      <c r="K15" s="87">
        <f>'[4]SCC X Ano = Total'!X372</f>
        <v>0</v>
      </c>
      <c r="L15" s="87">
        <f>SUMSQ(B15:K15)</f>
        <v>0.24079602090928612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39997558519241921"/>
  </sheetPr>
  <dimension ref="A1:U31"/>
  <sheetViews>
    <sheetView workbookViewId="0">
      <selection activeCell="H21" sqref="H21"/>
    </sheetView>
  </sheetViews>
  <sheetFormatPr defaultColWidth="9.140625" defaultRowHeight="15" x14ac:dyDescent="0.25"/>
  <cols>
    <col min="1" max="1" width="9.140625" style="17"/>
    <col min="2" max="10" width="15.28515625" style="17" bestFit="1" customWidth="1"/>
    <col min="11" max="12" width="9.140625" style="17"/>
    <col min="13" max="21" width="16.85546875" style="17" bestFit="1" customWidth="1"/>
    <col min="22" max="16384" width="9.140625" style="17"/>
  </cols>
  <sheetData>
    <row r="1" spans="1:21" x14ac:dyDescent="0.25">
      <c r="A1" s="84" t="s">
        <v>41</v>
      </c>
      <c r="B1" s="84" t="s">
        <v>42</v>
      </c>
      <c r="C1" s="84"/>
      <c r="D1" s="18"/>
      <c r="E1" s="18"/>
      <c r="F1" s="18"/>
      <c r="G1" s="18"/>
      <c r="H1" s="18"/>
      <c r="I1" s="18"/>
      <c r="J1" s="18"/>
      <c r="K1" s="18"/>
      <c r="L1" s="84" t="s">
        <v>43</v>
      </c>
      <c r="M1" s="84" t="s">
        <v>42</v>
      </c>
      <c r="N1" s="84"/>
      <c r="O1" s="18"/>
      <c r="P1" s="18"/>
      <c r="Q1" s="18"/>
      <c r="R1" s="18"/>
      <c r="S1" s="18"/>
      <c r="T1" s="18"/>
    </row>
    <row r="2" spans="1:21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</row>
    <row r="3" spans="1:21" x14ac:dyDescent="0.25">
      <c r="A3" s="83"/>
      <c r="B3" s="79">
        <v>2007</v>
      </c>
      <c r="C3" s="79">
        <v>2008</v>
      </c>
      <c r="D3" s="79">
        <v>2009</v>
      </c>
      <c r="E3" s="79">
        <v>2010</v>
      </c>
      <c r="F3" s="79">
        <v>2011</v>
      </c>
      <c r="G3" s="79">
        <v>2012</v>
      </c>
      <c r="H3" s="79">
        <v>2013</v>
      </c>
      <c r="I3" s="79">
        <v>2014</v>
      </c>
      <c r="J3" s="79">
        <v>2015</v>
      </c>
      <c r="K3" s="18"/>
      <c r="L3" s="83"/>
      <c r="M3" s="79">
        <v>2007</v>
      </c>
      <c r="N3" s="79">
        <v>2008</v>
      </c>
      <c r="O3" s="79">
        <v>2009</v>
      </c>
      <c r="P3" s="79">
        <v>2010</v>
      </c>
      <c r="Q3" s="79">
        <v>2011</v>
      </c>
      <c r="R3" s="79">
        <v>2012</v>
      </c>
      <c r="S3" s="79">
        <v>2013</v>
      </c>
      <c r="T3" s="79">
        <v>2014</v>
      </c>
      <c r="U3" s="79">
        <v>2015</v>
      </c>
    </row>
    <row r="4" spans="1:21" ht="15.75" x14ac:dyDescent="0.25">
      <c r="A4" s="82" t="s">
        <v>2</v>
      </c>
      <c r="B4" s="81">
        <f>+'SCC X Ano = Total'!$B32</f>
        <v>160843927.91955659</v>
      </c>
      <c r="C4" s="81">
        <f>+'SCC X Ano = Total'!$B66</f>
        <v>137452385.51223239</v>
      </c>
      <c r="D4" s="81">
        <f>+'SCC X Ano = Total'!$B100</f>
        <v>165099631.74108163</v>
      </c>
      <c r="E4" s="81">
        <f>+'SCC X Ano = Total'!$B134</f>
        <v>177502076.6396029</v>
      </c>
      <c r="F4" s="81">
        <f>+'SCC X Ano = Total'!$B168</f>
        <v>129772150.78157341</v>
      </c>
      <c r="G4" s="81">
        <f>+'SCC X Ano = Total'!$B202</f>
        <v>112552856.86970422</v>
      </c>
      <c r="H4" s="81">
        <f>+'SCC X Ano = Total'!$B236</f>
        <v>54074061.171349704</v>
      </c>
      <c r="I4" s="81">
        <f>+'SCC X Ano = Total'!$B270</f>
        <v>12590698.924340248</v>
      </c>
      <c r="J4" s="81">
        <f>+'SCC X Ano = Total'!$B304</f>
        <v>6963704.9560269918</v>
      </c>
      <c r="K4" s="18"/>
      <c r="L4" s="79" t="s">
        <v>13</v>
      </c>
      <c r="M4" s="78">
        <f>SUM('SCC X Ano = Total'!$B5:$K5)</f>
        <v>11848747.342696643</v>
      </c>
      <c r="N4" s="78">
        <f>SUM('SCC X Ano = Total'!$B39:$K39)</f>
        <v>4002919.509343694</v>
      </c>
      <c r="O4" s="78">
        <f>SUM('SCC X Ano = Total'!$B73:$K73)</f>
        <v>2919093.4590168311</v>
      </c>
      <c r="P4" s="78">
        <f>SUM('SCC X Ano = Total'!$B107:$K107)</f>
        <v>4898896.0189918308</v>
      </c>
      <c r="Q4" s="78">
        <f>SUM('SCC X Ano = Total'!$B141:$K141)</f>
        <v>722216.50953512767</v>
      </c>
      <c r="R4" s="78">
        <f>SUM('SCC X Ano = Total'!$B175:$K175)</f>
        <v>3275116.5758564984</v>
      </c>
      <c r="S4" s="78">
        <f>SUM('SCC X Ano = Total'!$B209:$K209)</f>
        <v>1650430.5937846461</v>
      </c>
      <c r="T4" s="78">
        <f>SUM('SCC X Ano = Total'!$B243:$K243)</f>
        <v>1502072.7088865133</v>
      </c>
      <c r="U4" s="78">
        <f>SUM('SCC X Ano = Total'!$B277:$K277)</f>
        <v>1451378.6198162991</v>
      </c>
    </row>
    <row r="5" spans="1:21" ht="15.75" x14ac:dyDescent="0.25">
      <c r="A5" s="82" t="s">
        <v>3</v>
      </c>
      <c r="B5" s="81">
        <f>+'SCC X Ano = Total'!$C32</f>
        <v>909516319.06742203</v>
      </c>
      <c r="C5" s="81">
        <f>+'SCC X Ano = Total'!$C66</f>
        <v>711814250.05278468</v>
      </c>
      <c r="D5" s="81">
        <f>+'SCC X Ano = Total'!$C100</f>
        <v>759413305.97526038</v>
      </c>
      <c r="E5" s="81">
        <f>+'SCC X Ano = Total'!$C134</f>
        <v>893688811.98826122</v>
      </c>
      <c r="F5" s="81">
        <f>+'SCC X Ano = Total'!$C168</f>
        <v>769819198.64085531</v>
      </c>
      <c r="G5" s="81">
        <f>+'SCC X Ano = Total'!$C202</f>
        <v>607182908.73971593</v>
      </c>
      <c r="H5" s="81">
        <f>+'SCC X Ano = Total'!$C236</f>
        <v>663748863.53158271</v>
      </c>
      <c r="I5" s="81">
        <f>+'SCC X Ano = Total'!$C270</f>
        <v>571736915.76297748</v>
      </c>
      <c r="J5" s="81">
        <f>+'SCC X Ano = Total'!$C304</f>
        <v>505142968.17489052</v>
      </c>
      <c r="K5" s="18"/>
      <c r="L5" s="79" t="s">
        <v>14</v>
      </c>
      <c r="M5" s="78">
        <f>SUM('SCC X Ano = Total'!$B6:$K6)</f>
        <v>6319094.7641006438</v>
      </c>
      <c r="N5" s="78">
        <f>SUM('SCC X Ano = Total'!$B40:$K40)</f>
        <v>3590325.9054044089</v>
      </c>
      <c r="O5" s="78">
        <f>SUM('SCC X Ano = Total'!$B74:$K74)</f>
        <v>886680.43850967148</v>
      </c>
      <c r="P5" s="78">
        <f>SUM('SCC X Ano = Total'!$B108:$K108)</f>
        <v>609906.62412661267</v>
      </c>
      <c r="Q5" s="78">
        <f>SUM('SCC X Ano = Total'!$B142:$K142)</f>
        <v>274442.27362334845</v>
      </c>
      <c r="R5" s="78">
        <f>SUM('SCC X Ano = Total'!$B176:$K176)</f>
        <v>415395.76498759189</v>
      </c>
      <c r="S5" s="78">
        <f>SUM('SCC X Ano = Total'!$B210:$K210)</f>
        <v>56609.485748927378</v>
      </c>
      <c r="T5" s="78">
        <f>SUM('SCC X Ano = Total'!$B244:$K244)</f>
        <v>356637.35099806398</v>
      </c>
      <c r="U5" s="78">
        <f>SUM('SCC X Ano = Total'!$B278:$K278)</f>
        <v>2822994.4418906919</v>
      </c>
    </row>
    <row r="6" spans="1:21" ht="15.75" x14ac:dyDescent="0.25">
      <c r="A6" s="82" t="s">
        <v>4</v>
      </c>
      <c r="B6" s="81">
        <f>+'SCC X Ano = Total'!$D32</f>
        <v>245839811.28675881</v>
      </c>
      <c r="C6" s="81">
        <f>+'SCC X Ano = Total'!$D66</f>
        <v>421119076.79783332</v>
      </c>
      <c r="D6" s="81">
        <f>+'SCC X Ano = Total'!$D100</f>
        <v>190604846.31334189</v>
      </c>
      <c r="E6" s="81">
        <f>+'SCC X Ano = Total'!$D134</f>
        <v>247519897.93393606</v>
      </c>
      <c r="F6" s="81">
        <f>+'SCC X Ano = Total'!$D168</f>
        <v>173621144.45212904</v>
      </c>
      <c r="G6" s="81">
        <f>+'SCC X Ano = Total'!$D202</f>
        <v>167278753.78351235</v>
      </c>
      <c r="H6" s="81">
        <f>+'SCC X Ano = Total'!$D236</f>
        <v>122801561.43466783</v>
      </c>
      <c r="I6" s="81">
        <f>+'SCC X Ano = Total'!$D270</f>
        <v>104464684.96207295</v>
      </c>
      <c r="J6" s="81">
        <f>+'SCC X Ano = Total'!$D304</f>
        <v>81636387.295522526</v>
      </c>
      <c r="K6" s="18"/>
      <c r="L6" s="79" t="s">
        <v>15</v>
      </c>
      <c r="M6" s="78">
        <f>SUM('SCC X Ano = Total'!$B7:$K7)</f>
        <v>13058053.739937844</v>
      </c>
      <c r="N6" s="78">
        <f>SUM('SCC X Ano = Total'!$B41:$K41)</f>
        <v>1444917.5227752468</v>
      </c>
      <c r="O6" s="78">
        <f>SUM('SCC X Ano = Total'!$B75:$K75)</f>
        <v>1628120.8095637907</v>
      </c>
      <c r="P6" s="78">
        <f>SUM('SCC X Ano = Total'!$B109:$K109)</f>
        <v>5248760.4314314323</v>
      </c>
      <c r="Q6" s="78">
        <f>SUM('SCC X Ano = Total'!$B143:$K143)</f>
        <v>3081195.9779339135</v>
      </c>
      <c r="R6" s="78">
        <f>SUM('SCC X Ano = Total'!$B177:$K177)</f>
        <v>1981273.1399017337</v>
      </c>
      <c r="S6" s="78">
        <f>SUM('SCC X Ano = Total'!$B211:$K211)</f>
        <v>3798719.8238315871</v>
      </c>
      <c r="T6" s="78">
        <f>SUM('SCC X Ano = Total'!$B245:$K245)</f>
        <v>2795587.7691649962</v>
      </c>
      <c r="U6" s="78">
        <f>SUM('SCC X Ano = Total'!$B279:$K279)</f>
        <v>2060428.645556923</v>
      </c>
    </row>
    <row r="7" spans="1:21" ht="15.75" x14ac:dyDescent="0.25">
      <c r="A7" s="82" t="s">
        <v>5</v>
      </c>
      <c r="B7" s="81">
        <f>+'SCC X Ano = Total'!$E32</f>
        <v>0</v>
      </c>
      <c r="C7" s="81">
        <f>+'SCC X Ano = Total'!$E66</f>
        <v>0</v>
      </c>
      <c r="D7" s="81">
        <f>+'SCC X Ano = Total'!$E100</f>
        <v>0</v>
      </c>
      <c r="E7" s="81">
        <f>+'SCC X Ano = Total'!$E134</f>
        <v>0</v>
      </c>
      <c r="F7" s="81">
        <f>+'SCC X Ano = Total'!$E168</f>
        <v>0</v>
      </c>
      <c r="G7" s="81">
        <f>+'SCC X Ano = Total'!$E202</f>
        <v>0</v>
      </c>
      <c r="H7" s="81">
        <f>+'SCC X Ano = Total'!$E236</f>
        <v>0</v>
      </c>
      <c r="I7" s="81">
        <f>+'SCC X Ano = Total'!$E270</f>
        <v>0</v>
      </c>
      <c r="J7" s="81">
        <f>+'SCC X Ano = Total'!$E304</f>
        <v>0</v>
      </c>
      <c r="K7" s="18"/>
      <c r="L7" s="79" t="s">
        <v>16</v>
      </c>
      <c r="M7" s="78">
        <f>SUM('SCC X Ano = Total'!$B8:$K8)</f>
        <v>3374686.9989237161</v>
      </c>
      <c r="N7" s="78">
        <f>SUM('SCC X Ano = Total'!$B42:$K42)</f>
        <v>157205.17066155982</v>
      </c>
      <c r="O7" s="78">
        <f>SUM('SCC X Ano = Total'!$B76:$K76)</f>
        <v>162926.70641140777</v>
      </c>
      <c r="P7" s="78">
        <f>SUM('SCC X Ano = Total'!$B110:$K110)</f>
        <v>315540.52544236509</v>
      </c>
      <c r="Q7" s="78">
        <f>SUM('SCC X Ano = Total'!$B144:$K144)</f>
        <v>0</v>
      </c>
      <c r="R7" s="78">
        <f>SUM('SCC X Ano = Total'!$B178:$K178)</f>
        <v>150122.58290168387</v>
      </c>
      <c r="S7" s="78">
        <f>SUM('SCC X Ano = Total'!$B212:$K212)</f>
        <v>5798.6391954688779</v>
      </c>
      <c r="T7" s="78">
        <f>SUM('SCC X Ano = Total'!$B246:$K246)</f>
        <v>0</v>
      </c>
      <c r="U7" s="78">
        <f>SUM('SCC X Ano = Total'!$B280:$K280)</f>
        <v>0</v>
      </c>
    </row>
    <row r="8" spans="1:21" ht="15.75" x14ac:dyDescent="0.25">
      <c r="A8" s="82" t="s">
        <v>6</v>
      </c>
      <c r="B8" s="81">
        <f>+'SCC X Ano = Total'!$F32</f>
        <v>175464806.11465532</v>
      </c>
      <c r="C8" s="81">
        <f>+'SCC X Ano = Total'!$F66</f>
        <v>149529105.4160898</v>
      </c>
      <c r="D8" s="81">
        <f>+'SCC X Ano = Total'!$F100</f>
        <v>96592424.852563322</v>
      </c>
      <c r="E8" s="81">
        <f>+'SCC X Ano = Total'!$F134</f>
        <v>116009598.98858114</v>
      </c>
      <c r="F8" s="81">
        <f>+'SCC X Ano = Total'!$F168</f>
        <v>107382580.31388763</v>
      </c>
      <c r="G8" s="81">
        <f>+'SCC X Ano = Total'!$F202</f>
        <v>46128624.85010875</v>
      </c>
      <c r="H8" s="81">
        <f>+'SCC X Ano = Total'!$F236</f>
        <v>13898719.423850879</v>
      </c>
      <c r="I8" s="81">
        <f>+'SCC X Ano = Total'!$F270</f>
        <v>5335549.2149866261</v>
      </c>
      <c r="J8" s="81">
        <f>+'SCC X Ano = Total'!$F304</f>
        <v>2670997.7813573037</v>
      </c>
      <c r="K8" s="18"/>
      <c r="L8" s="79" t="s">
        <v>17</v>
      </c>
      <c r="M8" s="78">
        <f>SUM('SCC X Ano = Total'!$B9:$K9)</f>
        <v>23640771.99240385</v>
      </c>
      <c r="N8" s="78">
        <f>SUM('SCC X Ano = Total'!$B43:$K43)</f>
        <v>4563268.247759656</v>
      </c>
      <c r="O8" s="78">
        <f>SUM('SCC X Ano = Total'!$B77:$K77)</f>
        <v>9986829.2508696672</v>
      </c>
      <c r="P8" s="78">
        <f>SUM('SCC X Ano = Total'!$B111:$K111)</f>
        <v>34808491.710387215</v>
      </c>
      <c r="Q8" s="78">
        <f>SUM('SCC X Ano = Total'!$B145:$K145)</f>
        <v>8218325.0724552749</v>
      </c>
      <c r="R8" s="78">
        <f>SUM('SCC X Ano = Total'!$B179:$K179)</f>
        <v>8556657.8837441076</v>
      </c>
      <c r="S8" s="78">
        <f>SUM('SCC X Ano = Total'!$B213:$K213)</f>
        <v>2671681.5425991053</v>
      </c>
      <c r="T8" s="78">
        <f>SUM('SCC X Ano = Total'!$B247:$K247)</f>
        <v>8486128.8506543096</v>
      </c>
      <c r="U8" s="78">
        <f>SUM('SCC X Ano = Total'!$B281:$K281)</f>
        <v>3649954.6737650703</v>
      </c>
    </row>
    <row r="9" spans="1:21" ht="15.75" x14ac:dyDescent="0.25">
      <c r="A9" s="82" t="s">
        <v>7</v>
      </c>
      <c r="B9" s="81">
        <f>+'SCC X Ano = Total'!$G32</f>
        <v>119910869.93142264</v>
      </c>
      <c r="C9" s="81">
        <f>+'SCC X Ano = Total'!$G66</f>
        <v>91605403.988122523</v>
      </c>
      <c r="D9" s="81">
        <f>+'SCC X Ano = Total'!$G100</f>
        <v>127204551.97916164</v>
      </c>
      <c r="E9" s="81">
        <f>+'SCC X Ano = Total'!$G134</f>
        <v>113214668.235532</v>
      </c>
      <c r="F9" s="81">
        <f>+'SCC X Ano = Total'!$G168</f>
        <v>170313289.40260962</v>
      </c>
      <c r="G9" s="81">
        <f>+'SCC X Ano = Total'!$G202</f>
        <v>207756960.16560748</v>
      </c>
      <c r="H9" s="81">
        <f>+'SCC X Ano = Total'!$G236</f>
        <v>146245775.48295331</v>
      </c>
      <c r="I9" s="81">
        <f>+'SCC X Ano = Total'!$G270</f>
        <v>119282245.49994054</v>
      </c>
      <c r="J9" s="81">
        <f>+'SCC X Ano = Total'!$G304</f>
        <v>112156037.33515421</v>
      </c>
      <c r="K9" s="18"/>
      <c r="L9" s="79" t="s">
        <v>18</v>
      </c>
      <c r="M9" s="78">
        <f>SUM('SCC X Ano = Total'!$B10:$K10)</f>
        <v>7441280.4937542565</v>
      </c>
      <c r="N9" s="78">
        <f>SUM('SCC X Ano = Total'!$B44:$K44)</f>
        <v>5079078.4669814641</v>
      </c>
      <c r="O9" s="78">
        <f>SUM('SCC X Ano = Total'!$B78:$K78)</f>
        <v>2360173.1808677786</v>
      </c>
      <c r="P9" s="78">
        <f>SUM('SCC X Ano = Total'!$B112:$K112)</f>
        <v>1324536.2199575079</v>
      </c>
      <c r="Q9" s="78">
        <f>SUM('SCC X Ano = Total'!$B146:$K146)</f>
        <v>28888.660381405105</v>
      </c>
      <c r="R9" s="78">
        <f>SUM('SCC X Ano = Total'!$B180:$K180)</f>
        <v>122827.56782865043</v>
      </c>
      <c r="S9" s="78">
        <f>SUM('SCC X Ano = Total'!$B214:$K214)</f>
        <v>0</v>
      </c>
      <c r="T9" s="78">
        <f>SUM('SCC X Ano = Total'!$B248:$K248)</f>
        <v>484396.99891129253</v>
      </c>
      <c r="U9" s="78">
        <f>SUM('SCC X Ano = Total'!$B282:$K282)</f>
        <v>65652.445823327405</v>
      </c>
    </row>
    <row r="10" spans="1:21" ht="15.75" x14ac:dyDescent="0.25">
      <c r="A10" s="82" t="s">
        <v>8</v>
      </c>
      <c r="B10" s="81">
        <f>+'SCC X Ano = Total'!$H32</f>
        <v>0</v>
      </c>
      <c r="C10" s="81">
        <f>+'SCC X Ano = Total'!$H66</f>
        <v>0</v>
      </c>
      <c r="D10" s="81">
        <f>+'SCC X Ano = Total'!$H100</f>
        <v>0</v>
      </c>
      <c r="E10" s="81">
        <f>+'SCC X Ano = Total'!$H134</f>
        <v>0</v>
      </c>
      <c r="F10" s="81">
        <f>+'SCC X Ano = Total'!$H168</f>
        <v>0</v>
      </c>
      <c r="G10" s="81">
        <f>+'SCC X Ano = Total'!$H202</f>
        <v>0</v>
      </c>
      <c r="H10" s="81">
        <f>+'SCC X Ano = Total'!$H236</f>
        <v>0</v>
      </c>
      <c r="I10" s="81">
        <f>+'SCC X Ano = Total'!$H270</f>
        <v>0</v>
      </c>
      <c r="J10" s="81">
        <f>+'SCC X Ano = Total'!$H304</f>
        <v>0</v>
      </c>
      <c r="K10" s="18"/>
      <c r="L10" s="79" t="s">
        <v>19</v>
      </c>
      <c r="M10" s="78">
        <f>SUM('SCC X Ano = Total'!$B11:$K11)</f>
        <v>8239928.0334654171</v>
      </c>
      <c r="N10" s="78">
        <f>SUM('SCC X Ano = Total'!$B45:$K45)</f>
        <v>3069929.238074915</v>
      </c>
      <c r="O10" s="78">
        <f>SUM('SCC X Ano = Total'!$B79:$K79)</f>
        <v>1955120.4769368931</v>
      </c>
      <c r="P10" s="78">
        <f>SUM('SCC X Ano = Total'!$B113:$K113)</f>
        <v>2025355.8719480333</v>
      </c>
      <c r="Q10" s="78">
        <f>SUM('SCC X Ano = Total'!$B147:$K147)</f>
        <v>107434.03909240745</v>
      </c>
      <c r="R10" s="78">
        <f>SUM('SCC X Ano = Total'!$B181:$K181)</f>
        <v>500825.99594443798</v>
      </c>
      <c r="S10" s="78">
        <f>SUM('SCC X Ano = Total'!$B215:$K215)</f>
        <v>770557.15631959005</v>
      </c>
      <c r="T10" s="78">
        <f>SUM('SCC X Ano = Total'!$B249:$K249)</f>
        <v>726595.4983669389</v>
      </c>
      <c r="U10" s="78">
        <f>SUM('SCC X Ano = Total'!$B283:$K283)</f>
        <v>1600652.0387810832</v>
      </c>
    </row>
    <row r="11" spans="1:21" ht="15.75" x14ac:dyDescent="0.25">
      <c r="A11" s="82" t="s">
        <v>9</v>
      </c>
      <c r="B11" s="81">
        <f>+'SCC X Ano = Total'!$I32</f>
        <v>402863014.157269</v>
      </c>
      <c r="C11" s="81">
        <f>+'SCC X Ano = Total'!$I66</f>
        <v>372519369.12258017</v>
      </c>
      <c r="D11" s="81">
        <f>+'SCC X Ano = Total'!$I100</f>
        <v>333462363.07738781</v>
      </c>
      <c r="E11" s="81">
        <f>+'SCC X Ano = Total'!$I134</f>
        <v>385708303.19104761</v>
      </c>
      <c r="F11" s="81">
        <f>+'SCC X Ano = Total'!$I168</f>
        <v>438066417.96667457</v>
      </c>
      <c r="G11" s="81">
        <f>+'SCC X Ano = Total'!$I202</f>
        <v>402793553.68075508</v>
      </c>
      <c r="H11" s="81">
        <f>+'SCC X Ano = Total'!$I236</f>
        <v>374100899.3133595</v>
      </c>
      <c r="I11" s="81">
        <f>+'SCC X Ano = Total'!$I270</f>
        <v>376694751.96793211</v>
      </c>
      <c r="J11" s="81">
        <f>+'SCC X Ano = Total'!$I304</f>
        <v>312611510.08325589</v>
      </c>
      <c r="K11" s="18"/>
      <c r="L11" s="79" t="s">
        <v>20</v>
      </c>
      <c r="M11" s="78">
        <f>SUM('SCC X Ano = Total'!$B12:$K12)</f>
        <v>21373376.996521849</v>
      </c>
      <c r="N11" s="78">
        <f>SUM('SCC X Ano = Total'!$B46:$K46)</f>
        <v>4836400.0972444564</v>
      </c>
      <c r="O11" s="78">
        <f>SUM('SCC X Ano = Total'!$B80:$K80)</f>
        <v>3446052.6658518887</v>
      </c>
      <c r="P11" s="78">
        <f>SUM('SCC X Ano = Total'!$B114:$K114)</f>
        <v>15829144.35713332</v>
      </c>
      <c r="Q11" s="78">
        <f>SUM('SCC X Ano = Total'!$B148:$K148)</f>
        <v>6148988.7296642791</v>
      </c>
      <c r="R11" s="78">
        <f>SUM('SCC X Ano = Total'!$B182:$K182)</f>
        <v>2247920.2029238357</v>
      </c>
      <c r="S11" s="78">
        <f>SUM('SCC X Ano = Total'!$B216:$K216)</f>
        <v>1657493.7229006733</v>
      </c>
      <c r="T11" s="78">
        <f>SUM('SCC X Ano = Total'!$B250:$K250)</f>
        <v>5915520.6966048088</v>
      </c>
      <c r="U11" s="78">
        <f>SUM('SCC X Ano = Total'!$B284:$K284)</f>
        <v>4146230.0575036332</v>
      </c>
    </row>
    <row r="12" spans="1:21" ht="15.75" x14ac:dyDescent="0.25">
      <c r="A12" s="82" t="s">
        <v>10</v>
      </c>
      <c r="B12" s="81">
        <f>+'SCC X Ano = Total'!$J32</f>
        <v>201009254.57571155</v>
      </c>
      <c r="C12" s="81">
        <f>+'SCC X Ano = Total'!$J66</f>
        <v>156146338.92581308</v>
      </c>
      <c r="D12" s="81">
        <f>+'SCC X Ano = Total'!$J100</f>
        <v>108406192.59692962</v>
      </c>
      <c r="E12" s="81">
        <f>+'SCC X Ano = Total'!$J134</f>
        <v>228216871.69549802</v>
      </c>
      <c r="F12" s="81">
        <f>+'SCC X Ano = Total'!$J168</f>
        <v>160915768.06863359</v>
      </c>
      <c r="G12" s="81">
        <f>+'SCC X Ano = Total'!$J202</f>
        <v>234304675.0518744</v>
      </c>
      <c r="H12" s="81">
        <f>+'SCC X Ano = Total'!$J236</f>
        <v>381890277.56509113</v>
      </c>
      <c r="I12" s="81">
        <f>+'SCC X Ano = Total'!$J270</f>
        <v>447598310.76832467</v>
      </c>
      <c r="J12" s="81">
        <f>+'SCC X Ano = Total'!$J304</f>
        <v>314245044.10247588</v>
      </c>
      <c r="K12" s="18"/>
      <c r="L12" s="79" t="s">
        <v>21</v>
      </c>
      <c r="M12" s="78">
        <f>SUM('SCC X Ano = Total'!$B13:$K13)</f>
        <v>20005488.297735408</v>
      </c>
      <c r="N12" s="78">
        <f>SUM('SCC X Ano = Total'!$B47:$K47)</f>
        <v>6845773.5755030457</v>
      </c>
      <c r="O12" s="78">
        <f>SUM('SCC X Ano = Total'!$B81:$K81)</f>
        <v>4885725.8156632939</v>
      </c>
      <c r="P12" s="78">
        <f>SUM('SCC X Ano = Total'!$B115:$K115)</f>
        <v>4712909.519617008</v>
      </c>
      <c r="Q12" s="78">
        <f>SUM('SCC X Ano = Total'!$B149:$K149)</f>
        <v>4345832.4458502289</v>
      </c>
      <c r="R12" s="78">
        <f>SUM('SCC X Ano = Total'!$B183:$K183)</f>
        <v>3344620.9570736671</v>
      </c>
      <c r="S12" s="78">
        <f>SUM('SCC X Ano = Total'!$B217:$K217)</f>
        <v>4668593.2889443543</v>
      </c>
      <c r="T12" s="78">
        <f>SUM('SCC X Ano = Total'!$B251:$K251)</f>
        <v>1881696.8651594885</v>
      </c>
      <c r="U12" s="78">
        <f>SUM('SCC X Ano = Total'!$B285:$K285)</f>
        <v>1836736.3190987653</v>
      </c>
    </row>
    <row r="13" spans="1:21" ht="15.75" x14ac:dyDescent="0.25">
      <c r="A13" s="82" t="s">
        <v>11</v>
      </c>
      <c r="B13" s="81">
        <f>+'SCC X Ano = Total'!$K32</f>
        <v>0</v>
      </c>
      <c r="C13" s="81">
        <f>+'SCC X Ano = Total'!$K66</f>
        <v>0</v>
      </c>
      <c r="D13" s="81">
        <f>+'SCC X Ano = Total'!$K100</f>
        <v>0</v>
      </c>
      <c r="E13" s="81">
        <f>+'SCC X Ano = Total'!$K134</f>
        <v>0</v>
      </c>
      <c r="F13" s="81">
        <f>+'SCC X Ano = Total'!$K168</f>
        <v>0</v>
      </c>
      <c r="G13" s="81">
        <f>+'SCC X Ano = Total'!$K202</f>
        <v>0</v>
      </c>
      <c r="H13" s="81">
        <f>+'SCC X Ano = Total'!$K236</f>
        <v>0</v>
      </c>
      <c r="I13" s="81">
        <f>+'SCC X Ano = Total'!$K270</f>
        <v>0</v>
      </c>
      <c r="J13" s="81">
        <f>+'SCC X Ano = Total'!$K304</f>
        <v>0</v>
      </c>
      <c r="K13" s="18"/>
      <c r="L13" s="79" t="s">
        <v>22</v>
      </c>
      <c r="M13" s="78">
        <f>SUM('SCC X Ano = Total'!$B14:$K14)</f>
        <v>45762822.129745439</v>
      </c>
      <c r="N13" s="78">
        <f>SUM('SCC X Ano = Total'!$B48:$K48)</f>
        <v>21758100.084638525</v>
      </c>
      <c r="O13" s="78">
        <f>SUM('SCC X Ano = Total'!$B82:$K82)</f>
        <v>25452740.002170604</v>
      </c>
      <c r="P13" s="78">
        <f>SUM('SCC X Ano = Total'!$B116:$K116)</f>
        <v>31279591.363570776</v>
      </c>
      <c r="Q13" s="78">
        <f>SUM('SCC X Ano = Total'!$B150:$K150)</f>
        <v>24621335.036790874</v>
      </c>
      <c r="R13" s="78">
        <f>SUM('SCC X Ano = Total'!$B184:$K184)</f>
        <v>20108609.553474125</v>
      </c>
      <c r="S13" s="78">
        <f>SUM('SCC X Ano = Total'!$B218:$K218)</f>
        <v>16075458.117920738</v>
      </c>
      <c r="T13" s="78">
        <f>SUM('SCC X Ano = Total'!$B252:$K252)</f>
        <v>18324202.362435654</v>
      </c>
      <c r="U13" s="78">
        <f>SUM('SCC X Ano = Total'!$B286:$K286)</f>
        <v>14240334.132283442</v>
      </c>
    </row>
    <row r="14" spans="1:21" x14ac:dyDescent="0.25">
      <c r="A14" s="18"/>
      <c r="B14" s="80"/>
      <c r="C14" s="80"/>
      <c r="D14" s="80"/>
      <c r="E14" s="80"/>
      <c r="F14" s="80"/>
      <c r="G14" s="80"/>
      <c r="H14" s="80"/>
      <c r="I14" s="80"/>
      <c r="J14" s="80"/>
      <c r="K14" s="18"/>
      <c r="L14" s="79" t="s">
        <v>23</v>
      </c>
      <c r="M14" s="78">
        <f>SUM('SCC X Ano = Total'!$B15:$K15)</f>
        <v>15005685.011796957</v>
      </c>
      <c r="N14" s="78">
        <f>SUM('SCC X Ano = Total'!$B49:$K49)</f>
        <v>2733514.4386427267</v>
      </c>
      <c r="O14" s="78">
        <f>SUM('SCC X Ano = Total'!$B83:$K83)</f>
        <v>2085950.9643313373</v>
      </c>
      <c r="P14" s="78">
        <f>SUM('SCC X Ano = Total'!$B117:$K117)</f>
        <v>4739812.0963237174</v>
      </c>
      <c r="Q14" s="78">
        <f>SUM('SCC X Ano = Total'!$B151:$K151)</f>
        <v>2505892.6785467709</v>
      </c>
      <c r="R14" s="78">
        <f>SUM('SCC X Ano = Total'!$B185:$K185)</f>
        <v>5233516.261119402</v>
      </c>
      <c r="S14" s="78">
        <f>SUM('SCC X Ano = Total'!$B219:$K219)</f>
        <v>11369443.813477153</v>
      </c>
      <c r="T14" s="78">
        <f>SUM('SCC X Ano = Total'!$B253:$K253)</f>
        <v>8424642.6684128493</v>
      </c>
      <c r="U14" s="78">
        <f>SUM('SCC X Ano = Total'!$B287:$K287)</f>
        <v>6409697.4922395982</v>
      </c>
    </row>
    <row r="15" spans="1:21" x14ac:dyDescent="0.2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79" t="s">
        <v>24</v>
      </c>
      <c r="M15" s="78">
        <f>SUM('SCC X Ano = Total'!$B16:$K16)</f>
        <v>8083167.3429663731</v>
      </c>
      <c r="N15" s="78">
        <f>SUM('SCC X Ano = Total'!$B50:$K50)</f>
        <v>4853503.4249820597</v>
      </c>
      <c r="O15" s="78">
        <f>SUM('SCC X Ano = Total'!$B84:$K84)</f>
        <v>3045831.2764242319</v>
      </c>
      <c r="P15" s="78">
        <f>SUM('SCC X Ano = Total'!$B118:$K118)</f>
        <v>8453693.4487650078</v>
      </c>
      <c r="Q15" s="78">
        <f>SUM('SCC X Ano = Total'!$B152:$K152)</f>
        <v>2009847.2389016168</v>
      </c>
      <c r="R15" s="78">
        <f>SUM('SCC X Ano = Total'!$B186:$K186)</f>
        <v>1002506.1893855864</v>
      </c>
      <c r="S15" s="78">
        <f>SUM('SCC X Ano = Total'!$B220:$K220)</f>
        <v>595971.67587895342</v>
      </c>
      <c r="T15" s="78">
        <f>SUM('SCC X Ano = Total'!$B254:$K254)</f>
        <v>1165964.1753618598</v>
      </c>
      <c r="U15" s="78">
        <f>SUM('SCC X Ano = Total'!$B288:$K288)</f>
        <v>258977.01462441887</v>
      </c>
    </row>
    <row r="16" spans="1:21" x14ac:dyDescent="0.25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79" t="s">
        <v>25</v>
      </c>
      <c r="M16" s="78">
        <f>SUM('SCC X Ano = Total'!$B17:$K17)</f>
        <v>64271402.135218002</v>
      </c>
      <c r="N16" s="78">
        <f>SUM('SCC X Ano = Total'!$B51:$K51)</f>
        <v>31225950.453547906</v>
      </c>
      <c r="O16" s="78">
        <f>SUM('SCC X Ano = Total'!$B85:$K85)</f>
        <v>44313663.500347286</v>
      </c>
      <c r="P16" s="78">
        <f>SUM('SCC X Ano = Total'!$B119:$K119)</f>
        <v>66744046.883808017</v>
      </c>
      <c r="Q16" s="78">
        <f>SUM('SCC X Ano = Total'!$B153:$K153)</f>
        <v>36225396.488284677</v>
      </c>
      <c r="R16" s="78">
        <f>SUM('SCC X Ano = Total'!$B187:$K187)</f>
        <v>30345442.019022837</v>
      </c>
      <c r="S16" s="78">
        <f>SUM('SCC X Ano = Total'!$B221:$K221)</f>
        <v>22099754.772435479</v>
      </c>
      <c r="T16" s="78">
        <f>SUM('SCC X Ano = Total'!$B255:$K255)</f>
        <v>27921265.794358481</v>
      </c>
      <c r="U16" s="78">
        <f>SUM('SCC X Ano = Total'!$B289:$K289)</f>
        <v>18024923.352304313</v>
      </c>
    </row>
    <row r="17" spans="1:21" x14ac:dyDescent="0.25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79" t="s">
        <v>26</v>
      </c>
      <c r="M17" s="78">
        <f>SUM('SCC X Ano = Total'!$B18:$K18)</f>
        <v>9578005.9711898454</v>
      </c>
      <c r="N17" s="78">
        <f>SUM('SCC X Ano = Total'!$B52:$K52)</f>
        <v>5461252.0716255195</v>
      </c>
      <c r="O17" s="78">
        <f>SUM('SCC X Ano = Total'!$B86:$K86)</f>
        <v>6713140.0225572055</v>
      </c>
      <c r="P17" s="78">
        <f>SUM('SCC X Ano = Total'!$B120:$K120)</f>
        <v>3946387.332986054</v>
      </c>
      <c r="Q17" s="78">
        <f>SUM('SCC X Ano = Total'!$B154:$K154)</f>
        <v>2630337.0686439285</v>
      </c>
      <c r="R17" s="78">
        <f>SUM('SCC X Ano = Total'!$B188:$K188)</f>
        <v>1607676.3878016688</v>
      </c>
      <c r="S17" s="78">
        <f>SUM('SCC X Ano = Total'!$B222:$K222)</f>
        <v>1264167.7739366095</v>
      </c>
      <c r="T17" s="78">
        <f>SUM('SCC X Ano = Total'!$B256:$K256)</f>
        <v>1247322.2721965783</v>
      </c>
      <c r="U17" s="78">
        <f>SUM('SCC X Ano = Total'!$B290:$K290)</f>
        <v>2512926.1468228446</v>
      </c>
    </row>
    <row r="18" spans="1:21" x14ac:dyDescent="0.25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79" t="s">
        <v>27</v>
      </c>
      <c r="M18" s="78">
        <f>SUM('SCC X Ano = Total'!$B19:$K19)</f>
        <v>1917830.1219056826</v>
      </c>
      <c r="N18" s="78">
        <f>SUM('SCC X Ano = Total'!$B53:$K53)</f>
        <v>11201895.03587875</v>
      </c>
      <c r="O18" s="78">
        <f>SUM('SCC X Ano = Total'!$B87:$K87)</f>
        <v>3145036.12600784</v>
      </c>
      <c r="P18" s="78">
        <f>SUM('SCC X Ano = Total'!$B121:$K121)</f>
        <v>4824511.3109583873</v>
      </c>
      <c r="Q18" s="78">
        <f>SUM('SCC X Ano = Total'!$B155:$K155)</f>
        <v>1274054.2578666345</v>
      </c>
      <c r="R18" s="78">
        <f>SUM('SCC X Ano = Total'!$B189:$K189)</f>
        <v>1475672.2359054647</v>
      </c>
      <c r="S18" s="78">
        <f>SUM('SCC X Ano = Total'!$B223:$K223)</f>
        <v>677944.68007202412</v>
      </c>
      <c r="T18" s="78">
        <f>SUM('SCC X Ano = Total'!$B257:$K257)</f>
        <v>1046055.3191489363</v>
      </c>
      <c r="U18" s="78">
        <f>SUM('SCC X Ano = Total'!$B291:$K291)</f>
        <v>1802290.942741984</v>
      </c>
    </row>
    <row r="19" spans="1:21" x14ac:dyDescent="0.25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79" t="s">
        <v>28</v>
      </c>
      <c r="M19" s="78">
        <f>SUM('SCC X Ano = Total'!$B20:$K20)</f>
        <v>86511329.981442004</v>
      </c>
      <c r="N19" s="78">
        <f>SUM('SCC X Ano = Total'!$B54:$K54)</f>
        <v>47875303.910312094</v>
      </c>
      <c r="O19" s="78">
        <f>SUM('SCC X Ano = Total'!$B88:$K88)</f>
        <v>35290165.707651071</v>
      </c>
      <c r="P19" s="78">
        <f>SUM('SCC X Ano = Total'!$B122:$K122)</f>
        <v>74969049.200946093</v>
      </c>
      <c r="Q19" s="78">
        <f>SUM('SCC X Ano = Total'!$B156:$K156)</f>
        <v>24173894.883792073</v>
      </c>
      <c r="R19" s="78">
        <f>SUM('SCC X Ano = Total'!$B190:$K190)</f>
        <v>20928761.036206096</v>
      </c>
      <c r="S19" s="78">
        <f>SUM('SCC X Ano = Total'!$B224:$K224)</f>
        <v>16554834.313355912</v>
      </c>
      <c r="T19" s="78">
        <f>SUM('SCC X Ano = Total'!$B258:$K258)</f>
        <v>22647374.613558598</v>
      </c>
      <c r="U19" s="78">
        <f>SUM('SCC X Ano = Total'!$B292:$K292)</f>
        <v>20747364.844093677</v>
      </c>
    </row>
    <row r="20" spans="1:21" x14ac:dyDescent="0.25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79" t="s">
        <v>29</v>
      </c>
      <c r="M20" s="78">
        <f>SUM('SCC X Ano = Total'!$B21:$K21)</f>
        <v>236126101.26807308</v>
      </c>
      <c r="N20" s="78">
        <f>SUM('SCC X Ano = Total'!$B55:$K55)</f>
        <v>191063318.5207749</v>
      </c>
      <c r="O20" s="78">
        <f>SUM('SCC X Ano = Total'!$B89:$K89)</f>
        <v>156735761.30922949</v>
      </c>
      <c r="P20" s="78">
        <f>SUM('SCC X Ano = Total'!$B123:$K123)</f>
        <v>215260633.55406642</v>
      </c>
      <c r="Q20" s="78">
        <f>SUM('SCC X Ano = Total'!$B157:$K157)</f>
        <v>185092327.12246364</v>
      </c>
      <c r="R20" s="78">
        <f>SUM('SCC X Ano = Total'!$B191:$K191)</f>
        <v>176007142.20963573</v>
      </c>
      <c r="S20" s="78">
        <f>SUM('SCC X Ano = Total'!$B225:$K225)</f>
        <v>170699698.73973963</v>
      </c>
      <c r="T20" s="78">
        <f>SUM('SCC X Ano = Total'!$B259:$K259)</f>
        <v>166588865.35367346</v>
      </c>
      <c r="U20" s="78">
        <f>SUM('SCC X Ano = Total'!$B293:$K293)</f>
        <v>129117048.13722928</v>
      </c>
    </row>
    <row r="21" spans="1:21" x14ac:dyDescent="0.25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79" t="s">
        <v>30</v>
      </c>
      <c r="M21" s="78">
        <f>SUM('SCC X Ano = Total'!$B22:$K22)</f>
        <v>17176677.74495618</v>
      </c>
      <c r="N21" s="78">
        <f>SUM('SCC X Ano = Total'!$B56:$K56)</f>
        <v>13383907.291381745</v>
      </c>
      <c r="O21" s="78">
        <f>SUM('SCC X Ano = Total'!$B90:$K90)</f>
        <v>11603221.129765606</v>
      </c>
      <c r="P21" s="78">
        <f>SUM('SCC X Ano = Total'!$B124:$K124)</f>
        <v>26048320.086850487</v>
      </c>
      <c r="Q21" s="78">
        <f>SUM('SCC X Ano = Total'!$B158:$K158)</f>
        <v>8954790.6681699175</v>
      </c>
      <c r="R21" s="78">
        <f>SUM('SCC X Ano = Total'!$B192:$K192)</f>
        <v>10538667.456800021</v>
      </c>
      <c r="S21" s="78">
        <f>SUM('SCC X Ano = Total'!$B226:$K226)</f>
        <v>9458531.0020890646</v>
      </c>
      <c r="T21" s="78">
        <f>SUM('SCC X Ano = Total'!$B260:$K260)</f>
        <v>12736146.837285571</v>
      </c>
      <c r="U21" s="78">
        <f>SUM('SCC X Ano = Total'!$B294:$K294)</f>
        <v>7773537.7559508309</v>
      </c>
    </row>
    <row r="22" spans="1:21" x14ac:dyDescent="0.25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79" t="s">
        <v>31</v>
      </c>
      <c r="M22" s="78">
        <f>SUM('SCC X Ano = Total'!$B23:$K23)</f>
        <v>460951965.12473965</v>
      </c>
      <c r="N22" s="78">
        <f>SUM('SCC X Ano = Total'!$B57:$K57)</f>
        <v>404860113.87133765</v>
      </c>
      <c r="O22" s="78">
        <f>SUM('SCC X Ano = Total'!$B91:$K91)</f>
        <v>488041513.93449402</v>
      </c>
      <c r="P22" s="78">
        <f>SUM('SCC X Ano = Total'!$B125:$K125)</f>
        <v>454045195.76623106</v>
      </c>
      <c r="Q22" s="78">
        <f>SUM('SCC X Ano = Total'!$B159:$K159)</f>
        <v>507517424.53914315</v>
      </c>
      <c r="R22" s="78">
        <f>SUM('SCC X Ano = Total'!$B193:$K193)</f>
        <v>464060211.117746</v>
      </c>
      <c r="S22" s="78">
        <f>SUM('SCC X Ano = Total'!$B227:$K227)</f>
        <v>399409188.57982665</v>
      </c>
      <c r="T22" s="78">
        <f>SUM('SCC X Ano = Total'!$B261:$K261)</f>
        <v>415869470.84656715</v>
      </c>
      <c r="U22" s="78">
        <f>SUM('SCC X Ano = Total'!$B295:$K295)</f>
        <v>310342195.97761524</v>
      </c>
    </row>
    <row r="23" spans="1:21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79" t="s">
        <v>32</v>
      </c>
      <c r="M23" s="78">
        <f>SUM('SCC X Ano = Total'!$B24:$K24)</f>
        <v>845646489.42789054</v>
      </c>
      <c r="N23" s="78">
        <f>SUM('SCC X Ano = Total'!$B58:$K58)</f>
        <v>992311462.84712636</v>
      </c>
      <c r="O23" s="78">
        <f>SUM('SCC X Ano = Total'!$B92:$K92)</f>
        <v>701553437.21340048</v>
      </c>
      <c r="P23" s="78">
        <f>SUM('SCC X Ano = Total'!$B126:$K126)</f>
        <v>847987549.9766742</v>
      </c>
      <c r="Q23" s="78">
        <f>SUM('SCC X Ano = Total'!$B160:$K160)</f>
        <v>826023356.75172746</v>
      </c>
      <c r="R23" s="78">
        <f>SUM('SCC X Ano = Total'!$B194:$K194)</f>
        <v>770808840.48756993</v>
      </c>
      <c r="S23" s="78">
        <f>SUM('SCC X Ano = Total'!$B228:$K228)</f>
        <v>827927299.40142775</v>
      </c>
      <c r="T23" s="78">
        <f>SUM('SCC X Ano = Total'!$B262:$K262)</f>
        <v>692925258.3299253</v>
      </c>
      <c r="U23" s="78">
        <f>SUM('SCC X Ano = Total'!$B296:$K296)</f>
        <v>588906696.48694122</v>
      </c>
    </row>
    <row r="24" spans="1:21" x14ac:dyDescent="0.2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79" t="s">
        <v>33</v>
      </c>
      <c r="M24" s="78">
        <f>SUM('SCC X Ano = Total'!$B25:$K25)</f>
        <v>45329861.918658391</v>
      </c>
      <c r="N24" s="78">
        <f>SUM('SCC X Ano = Total'!$B59:$K59)</f>
        <v>68086471.798341796</v>
      </c>
      <c r="O24" s="78">
        <f>SUM('SCC X Ano = Total'!$B93:$K93)</f>
        <v>46956105.000562251</v>
      </c>
      <c r="P24" s="78">
        <f>SUM('SCC X Ano = Total'!$B127:$K127)</f>
        <v>77018937.745091036</v>
      </c>
      <c r="Q24" s="78">
        <f>SUM('SCC X Ano = Total'!$B161:$K161)</f>
        <v>77223314.995109707</v>
      </c>
      <c r="R24" s="78">
        <f>SUM('SCC X Ano = Total'!$B195:$K195)</f>
        <v>67261683.301240832</v>
      </c>
      <c r="S24" s="78">
        <f>SUM('SCC X Ano = Total'!$B229:$K229)</f>
        <v>71189020.578713804</v>
      </c>
      <c r="T24" s="78">
        <f>SUM('SCC X Ano = Total'!$B263:$K263)</f>
        <v>69918504.830528364</v>
      </c>
      <c r="U24" s="78">
        <f>SUM('SCC X Ano = Total'!$B297:$K297)</f>
        <v>46193009.114339598</v>
      </c>
    </row>
    <row r="25" spans="1:21" x14ac:dyDescent="0.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79" t="s">
        <v>34</v>
      </c>
      <c r="M25" s="78">
        <f>SUM('SCC X Ano = Total'!$B26:$K26)</f>
        <v>51950206.999894127</v>
      </c>
      <c r="N25" s="78">
        <f>SUM('SCC X Ano = Total'!$B60:$K60)</f>
        <v>28762204.28556335</v>
      </c>
      <c r="O25" s="78">
        <f>SUM('SCC X Ano = Total'!$B94:$K94)</f>
        <v>35287058.076238312</v>
      </c>
      <c r="P25" s="78">
        <f>SUM('SCC X Ano = Total'!$B128:$K128)</f>
        <v>50854807.687643684</v>
      </c>
      <c r="Q25" s="78">
        <f>SUM('SCC X Ano = Total'!$B162:$K162)</f>
        <v>45994824.037172601</v>
      </c>
      <c r="R25" s="78">
        <f>SUM('SCC X Ano = Total'!$B196:$K196)</f>
        <v>50677245.95414336</v>
      </c>
      <c r="S25" s="78">
        <f>SUM('SCC X Ano = Total'!$B230:$K230)</f>
        <v>46206272.032367319</v>
      </c>
      <c r="T25" s="78">
        <f>SUM('SCC X Ano = Total'!$B264:$K264)</f>
        <v>43886410.691969253</v>
      </c>
      <c r="U25" s="78">
        <f>SUM('SCC X Ano = Total'!$B298:$K298)</f>
        <v>43849279.168270364</v>
      </c>
    </row>
    <row r="26" spans="1:21" x14ac:dyDescent="0.25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79" t="s">
        <v>35</v>
      </c>
      <c r="M26" s="78">
        <f>SUM('SCC X Ano = Total'!$B27:$K27)</f>
        <v>115809649.44823352</v>
      </c>
      <c r="N26" s="78">
        <f>SUM('SCC X Ano = Total'!$B61:$K61)</f>
        <v>110900476.79977319</v>
      </c>
      <c r="O26" s="78">
        <f>SUM('SCC X Ano = Total'!$B95:$K95)</f>
        <v>98933210.374489531</v>
      </c>
      <c r="P26" s="78">
        <f>SUM('SCC X Ano = Total'!$B129:$K129)</f>
        <v>132403744.54604858</v>
      </c>
      <c r="Q26" s="78">
        <f>SUM('SCC X Ano = Total'!$B163:$K163)</f>
        <v>127309985.36603564</v>
      </c>
      <c r="R26" s="78">
        <f>SUM('SCC X Ano = Total'!$B197:$K197)</f>
        <v>91080663.342587769</v>
      </c>
      <c r="S26" s="78">
        <f>SUM('SCC X Ano = Total'!$B231:$K231)</f>
        <v>109305833.7398048</v>
      </c>
      <c r="T26" s="78">
        <f>SUM('SCC X Ano = Total'!$B265:$K265)</f>
        <v>99218302.335653469</v>
      </c>
      <c r="U26" s="78">
        <f>SUM('SCC X Ano = Total'!$B299:$K299)</f>
        <v>86613518.296366706</v>
      </c>
    </row>
    <row r="27" spans="1:21" x14ac:dyDescent="0.25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79" t="s">
        <v>36</v>
      </c>
      <c r="M27" s="78">
        <f>SUM('SCC X Ano = Total'!$B28:$K28)</f>
        <v>13368011.181490105</v>
      </c>
      <c r="N27" s="78">
        <f>SUM('SCC X Ano = Total'!$B62:$K62)</f>
        <v>2465238.8863142356</v>
      </c>
      <c r="O27" s="78">
        <f>SUM('SCC X Ano = Total'!$B96:$K96)</f>
        <v>6582316.0033530062</v>
      </c>
      <c r="P27" s="78">
        <f>SUM('SCC X Ano = Total'!$B130:$K130)</f>
        <v>3490828.2223047726</v>
      </c>
      <c r="Q27" s="78">
        <f>SUM('SCC X Ano = Total'!$B164:$K164)</f>
        <v>5034258.7126640482</v>
      </c>
      <c r="R27" s="78">
        <f>SUM('SCC X Ano = Total'!$B198:$K198)</f>
        <v>3735892.9783144854</v>
      </c>
      <c r="S27" s="78">
        <f>SUM('SCC X Ano = Total'!$B232:$K232)</f>
        <v>1320824.2415488851</v>
      </c>
      <c r="T27" s="78">
        <f>SUM('SCC X Ano = Total'!$B266:$K266)</f>
        <v>1963716.2849969706</v>
      </c>
      <c r="U27" s="78">
        <f>SUM('SCC X Ano = Total'!$B300:$K300)</f>
        <v>1613863.9260364952</v>
      </c>
    </row>
    <row r="28" spans="1:21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79" t="s">
        <v>37</v>
      </c>
      <c r="M28" s="78">
        <f>SUM('SCC X Ano = Total'!$B29:$K29)</f>
        <v>13318224.001234215</v>
      </c>
      <c r="N28" s="78">
        <f>SUM('SCC X Ano = Total'!$B63:$K63)</f>
        <v>2893463.0689669047</v>
      </c>
      <c r="O28" s="78">
        <f>SUM('SCC X Ano = Total'!$B97:$K97)</f>
        <v>3174142.1674747062</v>
      </c>
      <c r="P28" s="78">
        <f>SUM('SCC X Ano = Total'!$B131:$K131)</f>
        <v>3533623.9414205123</v>
      </c>
      <c r="Q28" s="78">
        <f>SUM('SCC X Ano = Total'!$B165:$K165)</f>
        <v>5827589.3830239773</v>
      </c>
      <c r="R28" s="78">
        <f>SUM('SCC X Ano = Total'!$B199:$K199)</f>
        <v>2892105.2435344514</v>
      </c>
      <c r="S28" s="78">
        <f>SUM('SCC X Ano = Total'!$B233:$K233)</f>
        <v>4698106.5970858019</v>
      </c>
      <c r="T28" s="78">
        <f>SUM('SCC X Ano = Total'!$B267:$K267)</f>
        <v>1881215.9315991197</v>
      </c>
      <c r="U28" s="78">
        <f>SUM('SCC X Ano = Total'!$B301:$K301)</f>
        <v>4109350.5838917289</v>
      </c>
    </row>
    <row r="29" spans="1:21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79" t="s">
        <v>38</v>
      </c>
      <c r="M29" s="78">
        <f>SUM('SCC X Ano = Total'!$B30:$K30)</f>
        <v>19139431.556204893</v>
      </c>
      <c r="N29" s="78">
        <f>SUM('SCC X Ano = Total'!$B64:$K64)</f>
        <v>14470540.651091583</v>
      </c>
      <c r="O29" s="78">
        <f>SUM('SCC X Ano = Total'!$B98:$K98)</f>
        <v>9241430.9339220356</v>
      </c>
      <c r="P29" s="78">
        <f>SUM('SCC X Ano = Total'!$B132:$K132)</f>
        <v>11964262.337366803</v>
      </c>
      <c r="Q29" s="78">
        <f>SUM('SCC X Ano = Total'!$B166:$K166)</f>
        <v>12308889.500792775</v>
      </c>
      <c r="R29" s="78">
        <f>SUM('SCC X Ano = Total'!$B200:$K200)</f>
        <v>10819938.738530504</v>
      </c>
      <c r="S29" s="78">
        <f>SUM('SCC X Ano = Total'!$B234:$K234)</f>
        <v>8838688.8671577498</v>
      </c>
      <c r="T29" s="78">
        <f>SUM('SCC X Ano = Total'!$B268:$K268)</f>
        <v>5007840.2828521179</v>
      </c>
      <c r="U29" s="78">
        <f>SUM('SCC X Ano = Total'!$B302:$K302)</f>
        <v>3854419.2918204293</v>
      </c>
    </row>
    <row r="30" spans="1:21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79" t="s">
        <v>39</v>
      </c>
      <c r="M30" s="78">
        <f>SUM('SCC X Ano = Total'!$B31:$K31)</f>
        <v>50199713.027617224</v>
      </c>
      <c r="N30" s="78">
        <f>SUM('SCC X Ano = Total'!$B65:$K65)</f>
        <v>52289394.641408011</v>
      </c>
      <c r="O30" s="78">
        <f>SUM('SCC X Ano = Total'!$B99:$K99)</f>
        <v>74397869.989615917</v>
      </c>
      <c r="P30" s="78">
        <f>SUM('SCC X Ano = Total'!$B133:$K133)</f>
        <v>74521691.892367944</v>
      </c>
      <c r="Q30" s="78">
        <f>SUM('SCC X Ano = Total'!$B167:$K167)</f>
        <v>32235707.188697755</v>
      </c>
      <c r="R30" s="78">
        <f>SUM('SCC X Ano = Total'!$B201:$K201)</f>
        <v>28818997.957097769</v>
      </c>
      <c r="S30" s="78">
        <f>SUM('SCC X Ano = Total'!$B235:$K235)</f>
        <v>23789234.742692363</v>
      </c>
      <c r="T30" s="78">
        <f>SUM('SCC X Ano = Total'!$B269:$K269)</f>
        <v>24781961.431304675</v>
      </c>
      <c r="U30" s="78">
        <f>SUM('SCC X Ano = Total'!$B303:$K303)</f>
        <v>31423189.82287553</v>
      </c>
    </row>
    <row r="31" spans="1:21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79" t="s">
        <v>40</v>
      </c>
      <c r="M31" s="78">
        <f>SUM('SCC X Ano = Total'!$B32:$K32)</f>
        <v>2215448003.0527959</v>
      </c>
      <c r="N31" s="78">
        <f>SUM('SCC X Ano = Total'!$B66:$K66)</f>
        <v>2040185929.8154559</v>
      </c>
      <c r="O31" s="78">
        <f>SUM('SCC X Ano = Total'!$B100:$K100)</f>
        <v>1780783316.5357263</v>
      </c>
      <c r="P31" s="78">
        <f>SUM('SCC X Ano = Total'!$B134:$K134)</f>
        <v>2161860228.6724591</v>
      </c>
      <c r="Q31" s="78">
        <f>SUM('SCC X Ano = Total'!$B168:$K168)</f>
        <v>1949890549.626363</v>
      </c>
      <c r="R31" s="78">
        <f>SUM('SCC X Ano = Total'!$B202:$K202)</f>
        <v>1777998333.1412783</v>
      </c>
      <c r="S31" s="78">
        <f>SUM('SCC X Ano = Total'!$B236:$K236)</f>
        <v>1756760157.9228549</v>
      </c>
      <c r="T31" s="78">
        <f>SUM('SCC X Ano = Total'!$B270:$K270)</f>
        <v>1637703157.1005747</v>
      </c>
      <c r="U31" s="78">
        <f>SUM('SCC X Ano = Total'!$B304:$K304)</f>
        <v>1335426649.7286832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-0.249977111117893"/>
  </sheetPr>
  <dimension ref="A1:K269"/>
  <sheetViews>
    <sheetView workbookViewId="0">
      <selection activeCell="B5" sqref="B5"/>
    </sheetView>
  </sheetViews>
  <sheetFormatPr defaultColWidth="9.140625" defaultRowHeight="15" x14ac:dyDescent="0.25"/>
  <cols>
    <col min="1" max="1" width="37.42578125" style="18" bestFit="1" customWidth="1"/>
    <col min="2" max="2" width="20.140625" style="18" bestFit="1" customWidth="1"/>
    <col min="3" max="3" width="25.85546875" style="18" bestFit="1" customWidth="1"/>
    <col min="4" max="4" width="15.28515625" style="18" bestFit="1" customWidth="1"/>
    <col min="5" max="5" width="13.7109375" style="18" bestFit="1" customWidth="1"/>
    <col min="6" max="6" width="13.28515625" style="18" bestFit="1" customWidth="1"/>
    <col min="7" max="7" width="26.42578125" style="18" bestFit="1" customWidth="1"/>
    <col min="8" max="10" width="15.28515625" style="18" bestFit="1" customWidth="1"/>
    <col min="11" max="11" width="11.42578125" style="18" bestFit="1" customWidth="1"/>
    <col min="12" max="16384" width="9.140625" style="18"/>
  </cols>
  <sheetData>
    <row r="1" spans="1:11" s="1" customFormat="1" x14ac:dyDescent="0.25">
      <c r="B1" s="1" t="s">
        <v>0</v>
      </c>
    </row>
    <row r="2" spans="1:11" x14ac:dyDescent="0.25">
      <c r="A2" s="69"/>
      <c r="B2" s="18">
        <v>2008</v>
      </c>
      <c r="C2" s="18">
        <v>2008</v>
      </c>
      <c r="D2" s="18">
        <v>2008</v>
      </c>
      <c r="E2" s="18">
        <v>2008</v>
      </c>
      <c r="F2" s="18">
        <v>2008</v>
      </c>
      <c r="G2" s="18">
        <v>2008</v>
      </c>
      <c r="H2" s="18">
        <v>2008</v>
      </c>
      <c r="I2" s="18">
        <v>2008</v>
      </c>
      <c r="J2" s="18">
        <v>2008</v>
      </c>
      <c r="K2" s="18">
        <v>2008</v>
      </c>
    </row>
    <row r="3" spans="1:11" x14ac:dyDescent="0.25">
      <c r="A3" s="69"/>
      <c r="B3" s="69" t="s">
        <v>2</v>
      </c>
      <c r="C3" s="69" t="s">
        <v>3</v>
      </c>
      <c r="D3" s="69" t="s">
        <v>4</v>
      </c>
      <c r="E3" s="69" t="s">
        <v>5</v>
      </c>
      <c r="F3" s="69" t="s">
        <v>6</v>
      </c>
      <c r="G3" s="69" t="s">
        <v>7</v>
      </c>
      <c r="H3" s="69" t="s">
        <v>8</v>
      </c>
      <c r="I3" s="69" t="s">
        <v>9</v>
      </c>
      <c r="J3" s="69" t="s">
        <v>10</v>
      </c>
      <c r="K3" s="69" t="s">
        <v>11</v>
      </c>
    </row>
    <row r="4" spans="1:11" x14ac:dyDescent="0.25">
      <c r="A4" s="69" t="s">
        <v>13</v>
      </c>
      <c r="B4" s="85">
        <f>+'SCC X Ano = Total'!B39/'SCC X Ano = Total'!B5-1</f>
        <v>-0.70306202166713916</v>
      </c>
      <c r="C4" s="85">
        <f>+'SCC X Ano = Total'!C39/'SCC X Ano = Total'!C5-1</f>
        <v>-0.94582922003529024</v>
      </c>
      <c r="D4" s="85">
        <f>+'SCC X Ano = Total'!D39/'SCC X Ano = Total'!D5-1</f>
        <v>-0.10805795901598125</v>
      </c>
      <c r="E4" s="85" t="e">
        <f>+'SCC X Ano = Total'!E39/'SCC X Ano = Total'!E5-1</f>
        <v>#DIV/0!</v>
      </c>
      <c r="F4" s="85" t="e">
        <f>+'SCC X Ano = Total'!F39/'SCC X Ano = Total'!F5-1</f>
        <v>#DIV/0!</v>
      </c>
      <c r="G4" s="85" t="e">
        <f>+'SCC X Ano = Total'!G39/'SCC X Ano = Total'!G5-1</f>
        <v>#DIV/0!</v>
      </c>
      <c r="H4" s="85" t="e">
        <f>+'SCC X Ano = Total'!H39/'SCC X Ano = Total'!H5-1</f>
        <v>#DIV/0!</v>
      </c>
      <c r="I4" s="85">
        <f>+'SCC X Ano = Total'!I39/'SCC X Ano = Total'!I5-1</f>
        <v>-1</v>
      </c>
      <c r="J4" s="85">
        <f>+'SCC X Ano = Total'!J39/'SCC X Ano = Total'!J5-1</f>
        <v>22.541603998810867</v>
      </c>
      <c r="K4" s="85" t="e">
        <f>+'SCC X Ano = Total'!K39/'SCC X Ano = Total'!K5-1</f>
        <v>#DIV/0!</v>
      </c>
    </row>
    <row r="5" spans="1:11" x14ac:dyDescent="0.25">
      <c r="A5" s="69" t="s">
        <v>14</v>
      </c>
      <c r="B5" s="85">
        <f>+'SCC X Ano = Total'!B40/'SCC X Ano = Total'!B6-1</f>
        <v>3.0277859704471277E-2</v>
      </c>
      <c r="C5" s="85">
        <f>+'SCC X Ano = Total'!C40/'SCC X Ano = Total'!C6-1</f>
        <v>-0.57827067604816373</v>
      </c>
      <c r="D5" s="85">
        <f>+'SCC X Ano = Total'!D40/'SCC X Ano = Total'!D6-1</f>
        <v>-0.24458978312120205</v>
      </c>
      <c r="E5" s="85" t="e">
        <f>+'SCC X Ano = Total'!E40/'SCC X Ano = Total'!E6-1</f>
        <v>#DIV/0!</v>
      </c>
      <c r="F5" s="85" t="e">
        <f>+'SCC X Ano = Total'!F40/'SCC X Ano = Total'!F6-1</f>
        <v>#DIV/0!</v>
      </c>
      <c r="G5" s="85" t="e">
        <f>+'SCC X Ano = Total'!G40/'SCC X Ano = Total'!G6-1</f>
        <v>#DIV/0!</v>
      </c>
      <c r="H5" s="85" t="e">
        <f>+'SCC X Ano = Total'!H40/'SCC X Ano = Total'!H6-1</f>
        <v>#DIV/0!</v>
      </c>
      <c r="I5" s="85">
        <f>+'SCC X Ano = Total'!I40/'SCC X Ano = Total'!I6-1</f>
        <v>-1</v>
      </c>
      <c r="J5" s="85" t="e">
        <f>+'SCC X Ano = Total'!J40/'SCC X Ano = Total'!J6-1</f>
        <v>#DIV/0!</v>
      </c>
      <c r="K5" s="85" t="e">
        <f>+'SCC X Ano = Total'!K40/'SCC X Ano = Total'!K6-1</f>
        <v>#DIV/0!</v>
      </c>
    </row>
    <row r="6" spans="1:11" x14ac:dyDescent="0.25">
      <c r="A6" s="69" t="s">
        <v>15</v>
      </c>
      <c r="B6" s="85">
        <f>+'SCC X Ano = Total'!B41/'SCC X Ano = Total'!B7-1</f>
        <v>-1</v>
      </c>
      <c r="C6" s="85">
        <f>+'SCC X Ano = Total'!C41/'SCC X Ano = Total'!C7-1</f>
        <v>-0.95653471015375691</v>
      </c>
      <c r="D6" s="85">
        <f>+'SCC X Ano = Total'!D41/'SCC X Ano = Total'!D7-1</f>
        <v>-0.75863873269158255</v>
      </c>
      <c r="E6" s="85" t="e">
        <f>+'SCC X Ano = Total'!E41/'SCC X Ano = Total'!E7-1</f>
        <v>#DIV/0!</v>
      </c>
      <c r="F6" s="85">
        <f>+'SCC X Ano = Total'!F41/'SCC X Ano = Total'!F7-1</f>
        <v>-1</v>
      </c>
      <c r="G6" s="85">
        <f>+'SCC X Ano = Total'!G41/'SCC X Ano = Total'!G7-1</f>
        <v>-0.24458978312120194</v>
      </c>
      <c r="H6" s="85" t="e">
        <f>+'SCC X Ano = Total'!H41/'SCC X Ano = Total'!H7-1</f>
        <v>#DIV/0!</v>
      </c>
      <c r="I6" s="85">
        <f>+'SCC X Ano = Total'!I41/'SCC X Ano = Total'!I7-1</f>
        <v>-0.9014521676189472</v>
      </c>
      <c r="J6" s="85" t="e">
        <f>+'SCC X Ano = Total'!J41/'SCC X Ano = Total'!J7-1</f>
        <v>#DIV/0!</v>
      </c>
      <c r="K6" s="85" t="e">
        <f>+'SCC X Ano = Total'!K41/'SCC X Ano = Total'!K7-1</f>
        <v>#DIV/0!</v>
      </c>
    </row>
    <row r="7" spans="1:11" x14ac:dyDescent="0.25">
      <c r="A7" s="69" t="s">
        <v>16</v>
      </c>
      <c r="B7" s="85" t="e">
        <f>+'SCC X Ano = Total'!B42/'SCC X Ano = Total'!B8-1</f>
        <v>#DIV/0!</v>
      </c>
      <c r="C7" s="85">
        <f>+'SCC X Ano = Total'!C42/'SCC X Ano = Total'!C8-1</f>
        <v>-0.99694413342686572</v>
      </c>
      <c r="D7" s="85" t="e">
        <f>+'SCC X Ano = Total'!D42/'SCC X Ano = Total'!D8-1</f>
        <v>#DIV/0!</v>
      </c>
      <c r="E7" s="85" t="e">
        <f>+'SCC X Ano = Total'!E42/'SCC X Ano = Total'!E8-1</f>
        <v>#DIV/0!</v>
      </c>
      <c r="F7" s="85" t="e">
        <f>+'SCC X Ano = Total'!F42/'SCC X Ano = Total'!F8-1</f>
        <v>#DIV/0!</v>
      </c>
      <c r="G7" s="85" t="e">
        <f>+'SCC X Ano = Total'!G42/'SCC X Ano = Total'!G8-1</f>
        <v>#DIV/0!</v>
      </c>
      <c r="H7" s="85" t="e">
        <f>+'SCC X Ano = Total'!H42/'SCC X Ano = Total'!H8-1</f>
        <v>#DIV/0!</v>
      </c>
      <c r="I7" s="85">
        <f>+'SCC X Ano = Total'!I42/'SCC X Ano = Total'!I8-1</f>
        <v>-1</v>
      </c>
      <c r="J7" s="85">
        <f>+'SCC X Ano = Total'!J42/'SCC X Ano = Total'!J8-1</f>
        <v>-1</v>
      </c>
      <c r="K7" s="85" t="e">
        <f>+'SCC X Ano = Total'!K42/'SCC X Ano = Total'!K8-1</f>
        <v>#DIV/0!</v>
      </c>
    </row>
    <row r="8" spans="1:11" x14ac:dyDescent="0.25">
      <c r="A8" s="69" t="s">
        <v>17</v>
      </c>
      <c r="B8" s="85">
        <f>+'SCC X Ano = Total'!B43/'SCC X Ano = Total'!B9-1</f>
        <v>13.39084326231599</v>
      </c>
      <c r="C8" s="85">
        <f>+'SCC X Ano = Total'!C43/'SCC X Ano = Total'!C9-1</f>
        <v>-0.88802801224643735</v>
      </c>
      <c r="D8" s="85">
        <f>+'SCC X Ano = Total'!D43/'SCC X Ano = Total'!D9-1</f>
        <v>-0.40250636155112429</v>
      </c>
      <c r="E8" s="85" t="e">
        <f>+'SCC X Ano = Total'!E43/'SCC X Ano = Total'!E9-1</f>
        <v>#DIV/0!</v>
      </c>
      <c r="F8" s="85">
        <f>+'SCC X Ano = Total'!F43/'SCC X Ano = Total'!F9-1</f>
        <v>-0.93035695322864287</v>
      </c>
      <c r="G8" s="85">
        <f>+'SCC X Ano = Total'!G43/'SCC X Ano = Total'!G9-1</f>
        <v>-1</v>
      </c>
      <c r="H8" s="85" t="e">
        <f>+'SCC X Ano = Total'!H43/'SCC X Ano = Total'!H9-1</f>
        <v>#DIV/0!</v>
      </c>
      <c r="I8" s="85">
        <f>+'SCC X Ano = Total'!I43/'SCC X Ano = Total'!I9-1</f>
        <v>-0.84362203730801633</v>
      </c>
      <c r="J8" s="85">
        <f>+'SCC X Ano = Total'!J43/'SCC X Ano = Total'!J9-1</f>
        <v>1.0478170897355348</v>
      </c>
      <c r="K8" s="85" t="e">
        <f>+'SCC X Ano = Total'!K43/'SCC X Ano = Total'!K9-1</f>
        <v>#DIV/0!</v>
      </c>
    </row>
    <row r="9" spans="1:11" x14ac:dyDescent="0.25">
      <c r="A9" s="69" t="s">
        <v>18</v>
      </c>
      <c r="B9" s="85" t="e">
        <f>+'SCC X Ano = Total'!B44/'SCC X Ano = Total'!B10-1</f>
        <v>#DIV/0!</v>
      </c>
      <c r="C9" s="85">
        <f>+'SCC X Ano = Total'!C44/'SCC X Ano = Total'!C10-1</f>
        <v>-0.75351484881739972</v>
      </c>
      <c r="D9" s="85" t="e">
        <f>+'SCC X Ano = Total'!D44/'SCC X Ano = Total'!D10-1</f>
        <v>#DIV/0!</v>
      </c>
      <c r="E9" s="85" t="e">
        <f>+'SCC X Ano = Total'!E44/'SCC X Ano = Total'!E10-1</f>
        <v>#DIV/0!</v>
      </c>
      <c r="F9" s="85" t="e">
        <f>+'SCC X Ano = Total'!F44/'SCC X Ano = Total'!F10-1</f>
        <v>#DIV/0!</v>
      </c>
      <c r="G9" s="85" t="e">
        <f>+'SCC X Ano = Total'!G44/'SCC X Ano = Total'!G10-1</f>
        <v>#DIV/0!</v>
      </c>
      <c r="H9" s="85" t="e">
        <f>+'SCC X Ano = Total'!H44/'SCC X Ano = Total'!H10-1</f>
        <v>#DIV/0!</v>
      </c>
      <c r="I9" s="85" t="e">
        <f>+'SCC X Ano = Total'!I44/'SCC X Ano = Total'!I10-1</f>
        <v>#DIV/0!</v>
      </c>
      <c r="J9" s="85">
        <f>+'SCC X Ano = Total'!J44/'SCC X Ano = Total'!J10-1</f>
        <v>-1</v>
      </c>
      <c r="K9" s="85" t="e">
        <f>+'SCC X Ano = Total'!K44/'SCC X Ano = Total'!K10-1</f>
        <v>#DIV/0!</v>
      </c>
    </row>
    <row r="10" spans="1:11" x14ac:dyDescent="0.25">
      <c r="A10" s="69" t="s">
        <v>19</v>
      </c>
      <c r="B10" s="85" t="e">
        <f>+'SCC X Ano = Total'!B45/'SCC X Ano = Total'!B11-1</f>
        <v>#DIV/0!</v>
      </c>
      <c r="C10" s="85">
        <f>+'SCC X Ano = Total'!C45/'SCC X Ano = Total'!C11-1</f>
        <v>-0.76734430303859535</v>
      </c>
      <c r="D10" s="85">
        <f>+'SCC X Ano = Total'!D45/'SCC X Ano = Total'!D11-1</f>
        <v>-0.6140769867572049</v>
      </c>
      <c r="E10" s="85" t="e">
        <f>+'SCC X Ano = Total'!E45/'SCC X Ano = Total'!E11-1</f>
        <v>#DIV/0!</v>
      </c>
      <c r="F10" s="85" t="e">
        <f>+'SCC X Ano = Total'!F45/'SCC X Ano = Total'!F11-1</f>
        <v>#DIV/0!</v>
      </c>
      <c r="G10" s="85" t="e">
        <f>+'SCC X Ano = Total'!G45/'SCC X Ano = Total'!G11-1</f>
        <v>#DIV/0!</v>
      </c>
      <c r="H10" s="85" t="e">
        <f>+'SCC X Ano = Total'!H45/'SCC X Ano = Total'!H11-1</f>
        <v>#DIV/0!</v>
      </c>
      <c r="I10" s="85">
        <f>+'SCC X Ano = Total'!I45/'SCC X Ano = Total'!I11-1</f>
        <v>7.5776048535233276</v>
      </c>
      <c r="J10" s="85">
        <f>+'SCC X Ano = Total'!J45/'SCC X Ano = Total'!J11-1</f>
        <v>-1</v>
      </c>
      <c r="K10" s="85" t="e">
        <f>+'SCC X Ano = Total'!K45/'SCC X Ano = Total'!K11-1</f>
        <v>#DIV/0!</v>
      </c>
    </row>
    <row r="11" spans="1:11" x14ac:dyDescent="0.25">
      <c r="A11" s="69" t="s">
        <v>20</v>
      </c>
      <c r="B11" s="85">
        <f>+'SCC X Ano = Total'!B46/'SCC X Ano = Total'!B12-1</f>
        <v>-0.89168697748284487</v>
      </c>
      <c r="C11" s="85">
        <f>+'SCC X Ano = Total'!C46/'SCC X Ano = Total'!C12-1</f>
        <v>-0.85922899069351066</v>
      </c>
      <c r="D11" s="85">
        <f>+'SCC X Ano = Total'!D46/'SCC X Ano = Total'!D12-1</f>
        <v>0.21830797105353938</v>
      </c>
      <c r="E11" s="85" t="e">
        <f>+'SCC X Ano = Total'!E46/'SCC X Ano = Total'!E12-1</f>
        <v>#DIV/0!</v>
      </c>
      <c r="F11" s="85">
        <f>+'SCC X Ano = Total'!F46/'SCC X Ano = Total'!F12-1</f>
        <v>0.16366268489087665</v>
      </c>
      <c r="G11" s="85" t="e">
        <f>+'SCC X Ano = Total'!G46/'SCC X Ano = Total'!G12-1</f>
        <v>#DIV/0!</v>
      </c>
      <c r="H11" s="85" t="e">
        <f>+'SCC X Ano = Total'!H46/'SCC X Ano = Total'!H12-1</f>
        <v>#DIV/0!</v>
      </c>
      <c r="I11" s="85">
        <f>+'SCC X Ano = Total'!I46/'SCC X Ano = Total'!I12-1</f>
        <v>-0.55160008621116319</v>
      </c>
      <c r="J11" s="85">
        <f>+'SCC X Ano = Total'!J46/'SCC X Ano = Total'!J12-1</f>
        <v>2.6816937641918375</v>
      </c>
      <c r="K11" s="85" t="e">
        <f>+'SCC X Ano = Total'!K46/'SCC X Ano = Total'!K12-1</f>
        <v>#DIV/0!</v>
      </c>
    </row>
    <row r="12" spans="1:11" x14ac:dyDescent="0.25">
      <c r="A12" s="69" t="s">
        <v>21</v>
      </c>
      <c r="B12" s="85" t="e">
        <f>+'SCC X Ano = Total'!B47/'SCC X Ano = Total'!B13-1</f>
        <v>#DIV/0!</v>
      </c>
      <c r="C12" s="85">
        <f>+'SCC X Ano = Total'!C47/'SCC X Ano = Total'!C13-1</f>
        <v>-0.90711064359694238</v>
      </c>
      <c r="D12" s="85" t="e">
        <f>+'SCC X Ano = Total'!D47/'SCC X Ano = Total'!D13-1</f>
        <v>#DIV/0!</v>
      </c>
      <c r="E12" s="85" t="e">
        <f>+'SCC X Ano = Total'!E47/'SCC X Ano = Total'!E13-1</f>
        <v>#DIV/0!</v>
      </c>
      <c r="F12" s="85">
        <f>+'SCC X Ano = Total'!F47/'SCC X Ano = Total'!F13-1</f>
        <v>-0.76393430722537559</v>
      </c>
      <c r="G12" s="85" t="e">
        <f>+'SCC X Ano = Total'!G47/'SCC X Ano = Total'!G13-1</f>
        <v>#DIV/0!</v>
      </c>
      <c r="H12" s="85" t="e">
        <f>+'SCC X Ano = Total'!H47/'SCC X Ano = Total'!H13-1</f>
        <v>#DIV/0!</v>
      </c>
      <c r="I12" s="85">
        <f>+'SCC X Ano = Total'!I47/'SCC X Ano = Total'!I13-1</f>
        <v>0.4292975750627217</v>
      </c>
      <c r="J12" s="85">
        <f>+'SCC X Ano = Total'!J47/'SCC X Ano = Total'!J13-1</f>
        <v>3.3210188178521429</v>
      </c>
      <c r="K12" s="85" t="e">
        <f>+'SCC X Ano = Total'!K47/'SCC X Ano = Total'!K13-1</f>
        <v>#DIV/0!</v>
      </c>
    </row>
    <row r="13" spans="1:11" x14ac:dyDescent="0.25">
      <c r="A13" s="69" t="s">
        <v>22</v>
      </c>
      <c r="B13" s="85">
        <f>+'SCC X Ano = Total'!B48/'SCC X Ano = Total'!B14-1</f>
        <v>-1</v>
      </c>
      <c r="C13" s="85">
        <f>+'SCC X Ano = Total'!C48/'SCC X Ano = Total'!C14-1</f>
        <v>-0.7685338559329784</v>
      </c>
      <c r="D13" s="85">
        <f>+'SCC X Ano = Total'!D48/'SCC X Ano = Total'!D14-1</f>
        <v>-3.6671048658608041E-2</v>
      </c>
      <c r="E13" s="85" t="e">
        <f>+'SCC X Ano = Total'!E48/'SCC X Ano = Total'!E14-1</f>
        <v>#DIV/0!</v>
      </c>
      <c r="F13" s="85">
        <f>+'SCC X Ano = Total'!F48/'SCC X Ano = Total'!F14-1</f>
        <v>0.86977154772068421</v>
      </c>
      <c r="G13" s="85">
        <f>+'SCC X Ano = Total'!G48/'SCC X Ano = Total'!G14-1</f>
        <v>8.3835114657269472</v>
      </c>
      <c r="H13" s="85" t="e">
        <f>+'SCC X Ano = Total'!H48/'SCC X Ano = Total'!H14-1</f>
        <v>#DIV/0!</v>
      </c>
      <c r="I13" s="85">
        <f>+'SCC X Ano = Total'!I48/'SCC X Ano = Total'!I14-1</f>
        <v>2.536416554903087E-2</v>
      </c>
      <c r="J13" s="85">
        <f>+'SCC X Ano = Total'!J48/'SCC X Ano = Total'!J14-1</f>
        <v>-0.79207720318231478</v>
      </c>
      <c r="K13" s="85" t="e">
        <f>+'SCC X Ano = Total'!K48/'SCC X Ano = Total'!K14-1</f>
        <v>#DIV/0!</v>
      </c>
    </row>
    <row r="14" spans="1:11" x14ac:dyDescent="0.25">
      <c r="A14" s="69" t="s">
        <v>23</v>
      </c>
      <c r="B14" s="85" t="e">
        <f>+'SCC X Ano = Total'!B49/'SCC X Ano = Total'!B15-1</f>
        <v>#DIV/0!</v>
      </c>
      <c r="C14" s="85">
        <f>+'SCC X Ano = Total'!C49/'SCC X Ano = Total'!C15-1</f>
        <v>-0.81249921208649256</v>
      </c>
      <c r="D14" s="85" t="e">
        <f>+'SCC X Ano = Total'!D49/'SCC X Ano = Total'!D15-1</f>
        <v>#DIV/0!</v>
      </c>
      <c r="E14" s="85" t="e">
        <f>+'SCC X Ano = Total'!E49/'SCC X Ano = Total'!E15-1</f>
        <v>#DIV/0!</v>
      </c>
      <c r="F14" s="85">
        <f>+'SCC X Ano = Total'!F49/'SCC X Ano = Total'!F15-1</f>
        <v>-1</v>
      </c>
      <c r="G14" s="85" t="e">
        <f>+'SCC X Ano = Total'!G49/'SCC X Ano = Total'!G15-1</f>
        <v>#DIV/0!</v>
      </c>
      <c r="H14" s="85" t="e">
        <f>+'SCC X Ano = Total'!H49/'SCC X Ano = Total'!H15-1</f>
        <v>#DIV/0!</v>
      </c>
      <c r="I14" s="85">
        <f>+'SCC X Ano = Total'!I49/'SCC X Ano = Total'!I15-1</f>
        <v>-1</v>
      </c>
      <c r="J14" s="85" t="e">
        <f>+'SCC X Ano = Total'!J49/'SCC X Ano = Total'!J15-1</f>
        <v>#DIV/0!</v>
      </c>
      <c r="K14" s="85" t="e">
        <f>+'SCC X Ano = Total'!K49/'SCC X Ano = Total'!K15-1</f>
        <v>#DIV/0!</v>
      </c>
    </row>
    <row r="15" spans="1:11" x14ac:dyDescent="0.25">
      <c r="A15" s="69" t="s">
        <v>24</v>
      </c>
      <c r="B15" s="85" t="e">
        <f>+'SCC X Ano = Total'!B50/'SCC X Ano = Total'!B16-1</f>
        <v>#DIV/0!</v>
      </c>
      <c r="C15" s="85">
        <f>+'SCC X Ano = Total'!C50/'SCC X Ano = Total'!C16-1</f>
        <v>-0.51322149747974644</v>
      </c>
      <c r="D15" s="85">
        <f>+'SCC X Ano = Total'!D50/'SCC X Ano = Total'!D16-1</f>
        <v>1.7034739818767584</v>
      </c>
      <c r="E15" s="85" t="e">
        <f>+'SCC X Ano = Total'!E50/'SCC X Ano = Total'!E16-1</f>
        <v>#DIV/0!</v>
      </c>
      <c r="F15" s="85">
        <f>+'SCC X Ano = Total'!F50/'SCC X Ano = Total'!F16-1</f>
        <v>-1</v>
      </c>
      <c r="G15" s="85" t="e">
        <f>+'SCC X Ano = Total'!G50/'SCC X Ano = Total'!G16-1</f>
        <v>#DIV/0!</v>
      </c>
      <c r="H15" s="85" t="e">
        <f>+'SCC X Ano = Total'!H50/'SCC X Ano = Total'!H16-1</f>
        <v>#DIV/0!</v>
      </c>
      <c r="I15" s="85">
        <f>+'SCC X Ano = Total'!I50/'SCC X Ano = Total'!I16-1</f>
        <v>12.13030530362019</v>
      </c>
      <c r="J15" s="85" t="e">
        <f>+'SCC X Ano = Total'!J50/'SCC X Ano = Total'!J16-1</f>
        <v>#DIV/0!</v>
      </c>
      <c r="K15" s="85" t="e">
        <f>+'SCC X Ano = Total'!K50/'SCC X Ano = Total'!K16-1</f>
        <v>#DIV/0!</v>
      </c>
    </row>
    <row r="16" spans="1:11" x14ac:dyDescent="0.25">
      <c r="A16" s="69" t="s">
        <v>25</v>
      </c>
      <c r="B16" s="85">
        <f>+'SCC X Ano = Total'!B51/'SCC X Ano = Total'!B17-1</f>
        <v>0.12043850707057335</v>
      </c>
      <c r="C16" s="85">
        <f>+'SCC X Ano = Total'!C51/'SCC X Ano = Total'!C17-1</f>
        <v>-0.68863971140990743</v>
      </c>
      <c r="D16" s="85">
        <f>+'SCC X Ano = Total'!D51/'SCC X Ano = Total'!D17-1</f>
        <v>1.6142188452275441E-2</v>
      </c>
      <c r="E16" s="85" t="e">
        <f>+'SCC X Ano = Total'!E51/'SCC X Ano = Total'!E17-1</f>
        <v>#DIV/0!</v>
      </c>
      <c r="F16" s="85">
        <f>+'SCC X Ano = Total'!F51/'SCC X Ano = Total'!F17-1</f>
        <v>-0.58509910257917486</v>
      </c>
      <c r="G16" s="85">
        <f>+'SCC X Ano = Total'!G51/'SCC X Ano = Total'!G17-1</f>
        <v>19.168627073925485</v>
      </c>
      <c r="H16" s="85" t="e">
        <f>+'SCC X Ano = Total'!H51/'SCC X Ano = Total'!H17-1</f>
        <v>#DIV/0!</v>
      </c>
      <c r="I16" s="85">
        <f>+'SCC X Ano = Total'!I51/'SCC X Ano = Total'!I17-1</f>
        <v>0.58977612593875128</v>
      </c>
      <c r="J16" s="85">
        <f>+'SCC X Ano = Total'!J51/'SCC X Ano = Total'!J17-1</f>
        <v>1.5657968392095878E-2</v>
      </c>
      <c r="K16" s="85" t="e">
        <f>+'SCC X Ano = Total'!K51/'SCC X Ano = Total'!K17-1</f>
        <v>#DIV/0!</v>
      </c>
    </row>
    <row r="17" spans="1:11" x14ac:dyDescent="0.25">
      <c r="A17" s="69" t="s">
        <v>26</v>
      </c>
      <c r="B17" s="85">
        <f>+'SCC X Ano = Total'!B52/'SCC X Ano = Total'!B18-1</f>
        <v>-1</v>
      </c>
      <c r="C17" s="85">
        <f>+'SCC X Ano = Total'!C52/'SCC X Ano = Total'!C18-1</f>
        <v>-0.84634023093279376</v>
      </c>
      <c r="D17" s="85">
        <f>+'SCC X Ano = Total'!D52/'SCC X Ano = Total'!D18-1</f>
        <v>0.93573868075191968</v>
      </c>
      <c r="E17" s="85" t="e">
        <f>+'SCC X Ano = Total'!E52/'SCC X Ano = Total'!E18-1</f>
        <v>#DIV/0!</v>
      </c>
      <c r="F17" s="85">
        <f>+'SCC X Ano = Total'!F52/'SCC X Ano = Total'!F18-1</f>
        <v>-0.18822299135932186</v>
      </c>
      <c r="G17" s="85" t="e">
        <f>+'SCC X Ano = Total'!G52/'SCC X Ano = Total'!G18-1</f>
        <v>#DIV/0!</v>
      </c>
      <c r="H17" s="85" t="e">
        <f>+'SCC X Ano = Total'!H52/'SCC X Ano = Total'!H18-1</f>
        <v>#DIV/0!</v>
      </c>
      <c r="I17" s="85">
        <f>+'SCC X Ano = Total'!I52/'SCC X Ano = Total'!I18-1</f>
        <v>-0.87641817384281928</v>
      </c>
      <c r="J17" s="85">
        <f>+'SCC X Ano = Total'!J52/'SCC X Ano = Total'!J18-1</f>
        <v>1.0541875433002397</v>
      </c>
      <c r="K17" s="85" t="e">
        <f>+'SCC X Ano = Total'!K52/'SCC X Ano = Total'!K18-1</f>
        <v>#DIV/0!</v>
      </c>
    </row>
    <row r="18" spans="1:11" x14ac:dyDescent="0.25">
      <c r="A18" s="69" t="s">
        <v>27</v>
      </c>
      <c r="B18" s="85" t="e">
        <f>+'SCC X Ano = Total'!B53/'SCC X Ano = Total'!B19-1</f>
        <v>#DIV/0!</v>
      </c>
      <c r="C18" s="85">
        <f>+'SCC X Ano = Total'!C53/'SCC X Ano = Total'!C19-1</f>
        <v>5.0222509005595839</v>
      </c>
      <c r="D18" s="85">
        <f>+'SCC X Ano = Total'!D53/'SCC X Ano = Total'!D19-1</f>
        <v>1.5022963434110186</v>
      </c>
      <c r="E18" s="85" t="e">
        <f>+'SCC X Ano = Total'!E53/'SCC X Ano = Total'!E19-1</f>
        <v>#DIV/0!</v>
      </c>
      <c r="F18" s="85" t="e">
        <f>+'SCC X Ano = Total'!F53/'SCC X Ano = Total'!F19-1</f>
        <v>#DIV/0!</v>
      </c>
      <c r="G18" s="85" t="e">
        <f>+'SCC X Ano = Total'!G53/'SCC X Ano = Total'!G19-1</f>
        <v>#DIV/0!</v>
      </c>
      <c r="H18" s="85" t="e">
        <f>+'SCC X Ano = Total'!H53/'SCC X Ano = Total'!H19-1</f>
        <v>#DIV/0!</v>
      </c>
      <c r="I18" s="85">
        <f>+'SCC X Ano = Total'!I53/'SCC X Ano = Total'!I19-1</f>
        <v>17.571854608242361</v>
      </c>
      <c r="J18" s="85">
        <f>+'SCC X Ano = Total'!J53/'SCC X Ano = Total'!J19-1</f>
        <v>2.0201365261978155</v>
      </c>
      <c r="K18" s="85" t="e">
        <f>+'SCC X Ano = Total'!K53/'SCC X Ano = Total'!K19-1</f>
        <v>#DIV/0!</v>
      </c>
    </row>
    <row r="19" spans="1:11" x14ac:dyDescent="0.25">
      <c r="A19" s="69" t="s">
        <v>28</v>
      </c>
      <c r="B19" s="85">
        <f>+'SCC X Ano = Total'!B54/'SCC X Ano = Total'!B20-1</f>
        <v>-4.6812384708036725E-2</v>
      </c>
      <c r="C19" s="85">
        <f>+'SCC X Ano = Total'!C54/'SCC X Ano = Total'!C20-1</f>
        <v>-0.82219990308473934</v>
      </c>
      <c r="D19" s="85">
        <f>+'SCC X Ano = Total'!D54/'SCC X Ano = Total'!D20-1</f>
        <v>3.7793411137389583</v>
      </c>
      <c r="E19" s="85" t="e">
        <f>+'SCC X Ano = Total'!E54/'SCC X Ano = Total'!E20-1</f>
        <v>#DIV/0!</v>
      </c>
      <c r="F19" s="85">
        <f>+'SCC X Ano = Total'!F54/'SCC X Ano = Total'!F20-1</f>
        <v>0.54168493950283536</v>
      </c>
      <c r="G19" s="85">
        <f>+'SCC X Ano = Total'!G54/'SCC X Ano = Total'!G20-1</f>
        <v>-0.91376595697730623</v>
      </c>
      <c r="H19" s="85" t="e">
        <f>+'SCC X Ano = Total'!H54/'SCC X Ano = Total'!H20-1</f>
        <v>#DIV/0!</v>
      </c>
      <c r="I19" s="85">
        <f>+'SCC X Ano = Total'!I54/'SCC X Ano = Total'!I20-1</f>
        <v>-0.17630074220127234</v>
      </c>
      <c r="J19" s="85">
        <f>+'SCC X Ano = Total'!J54/'SCC X Ano = Total'!J20-1</f>
        <v>-0.42372596484257941</v>
      </c>
      <c r="K19" s="85" t="e">
        <f>+'SCC X Ano = Total'!K54/'SCC X Ano = Total'!K20-1</f>
        <v>#DIV/0!</v>
      </c>
    </row>
    <row r="20" spans="1:11" x14ac:dyDescent="0.25">
      <c r="A20" s="69" t="s">
        <v>29</v>
      </c>
      <c r="B20" s="85">
        <f>+'SCC X Ano = Total'!B55/'SCC X Ano = Total'!B21-1</f>
        <v>-0.43350185263074603</v>
      </c>
      <c r="C20" s="85">
        <f>+'SCC X Ano = Total'!C55/'SCC X Ano = Total'!C21-1</f>
        <v>-0.23249536615981559</v>
      </c>
      <c r="D20" s="85">
        <f>+'SCC X Ano = Total'!D55/'SCC X Ano = Total'!D21-1</f>
        <v>-0.24981593230549237</v>
      </c>
      <c r="E20" s="85" t="e">
        <f>+'SCC X Ano = Total'!E55/'SCC X Ano = Total'!E21-1</f>
        <v>#DIV/0!</v>
      </c>
      <c r="F20" s="85">
        <f>+'SCC X Ano = Total'!F55/'SCC X Ano = Total'!F21-1</f>
        <v>0.23781923465615518</v>
      </c>
      <c r="G20" s="85">
        <f>+'SCC X Ano = Total'!G55/'SCC X Ano = Total'!G21-1</f>
        <v>-0.55101409149402159</v>
      </c>
      <c r="H20" s="85" t="e">
        <f>+'SCC X Ano = Total'!H55/'SCC X Ano = Total'!H21-1</f>
        <v>#DIV/0!</v>
      </c>
      <c r="I20" s="85">
        <f>+'SCC X Ano = Total'!I55/'SCC X Ano = Total'!I21-1</f>
        <v>-0.17125614260370259</v>
      </c>
      <c r="J20" s="85">
        <f>+'SCC X Ano = Total'!J55/'SCC X Ano = Total'!J21-1</f>
        <v>-1.7815731391875644E-2</v>
      </c>
      <c r="K20" s="85" t="e">
        <f>+'SCC X Ano = Total'!K55/'SCC X Ano = Total'!K21-1</f>
        <v>#DIV/0!</v>
      </c>
    </row>
    <row r="21" spans="1:11" x14ac:dyDescent="0.25">
      <c r="A21" s="69" t="s">
        <v>30</v>
      </c>
      <c r="B21" s="85">
        <f>+'SCC X Ano = Total'!B56/'SCC X Ano = Total'!B22-1</f>
        <v>-0.62395094504914239</v>
      </c>
      <c r="C21" s="85">
        <f>+'SCC X Ano = Total'!C56/'SCC X Ano = Total'!C22-1</f>
        <v>0.15618948681070743</v>
      </c>
      <c r="D21" s="85">
        <f>+'SCC X Ano = Total'!D56/'SCC X Ano = Total'!D22-1</f>
        <v>1.6370391738543004</v>
      </c>
      <c r="E21" s="85" t="e">
        <f>+'SCC X Ano = Total'!E56/'SCC X Ano = Total'!E22-1</f>
        <v>#DIV/0!</v>
      </c>
      <c r="F21" s="85">
        <f>+'SCC X Ano = Total'!F56/'SCC X Ano = Total'!F22-1</f>
        <v>-0.71385976633378867</v>
      </c>
      <c r="G21" s="85">
        <f>+'SCC X Ano = Total'!G56/'SCC X Ano = Total'!G22-1</f>
        <v>-1</v>
      </c>
      <c r="H21" s="85" t="e">
        <f>+'SCC X Ano = Total'!H56/'SCC X Ano = Total'!H22-1</f>
        <v>#DIV/0!</v>
      </c>
      <c r="I21" s="85">
        <f>+'SCC X Ano = Total'!I56/'SCC X Ano = Total'!I22-1</f>
        <v>0.34240690607319757</v>
      </c>
      <c r="J21" s="85">
        <f>+'SCC X Ano = Total'!J56/'SCC X Ano = Total'!J22-1</f>
        <v>-1</v>
      </c>
      <c r="K21" s="85" t="e">
        <f>+'SCC X Ano = Total'!K56/'SCC X Ano = Total'!K22-1</f>
        <v>#DIV/0!</v>
      </c>
    </row>
    <row r="22" spans="1:11" x14ac:dyDescent="0.25">
      <c r="A22" s="69" t="s">
        <v>31</v>
      </c>
      <c r="B22" s="85">
        <f>+'SCC X Ano = Total'!B57/'SCC X Ano = Total'!B23-1</f>
        <v>0.13193379394151683</v>
      </c>
      <c r="C22" s="85">
        <f>+'SCC X Ano = Total'!C57/'SCC X Ano = Total'!C23-1</f>
        <v>-0.27959604957006501</v>
      </c>
      <c r="D22" s="85">
        <f>+'SCC X Ano = Total'!D57/'SCC X Ano = Total'!D23-1</f>
        <v>-4.3249097463394448E-2</v>
      </c>
      <c r="E22" s="85" t="e">
        <f>+'SCC X Ano = Total'!E57/'SCC X Ano = Total'!E23-1</f>
        <v>#DIV/0!</v>
      </c>
      <c r="F22" s="85">
        <f>+'SCC X Ano = Total'!F57/'SCC X Ano = Total'!F23-1</f>
        <v>0.11663552469193084</v>
      </c>
      <c r="G22" s="85">
        <f>+'SCC X Ano = Total'!G57/'SCC X Ano = Total'!G23-1</f>
        <v>0.15826390907854027</v>
      </c>
      <c r="H22" s="85" t="e">
        <f>+'SCC X Ano = Total'!H57/'SCC X Ano = Total'!H23-1</f>
        <v>#DIV/0!</v>
      </c>
      <c r="I22" s="85">
        <f>+'SCC X Ano = Total'!I57/'SCC X Ano = Total'!I23-1</f>
        <v>-0.24985876232548687</v>
      </c>
      <c r="J22" s="85">
        <f>+'SCC X Ano = Total'!J57/'SCC X Ano = Total'!J23-1</f>
        <v>0.27494330665084621</v>
      </c>
      <c r="K22" s="85" t="e">
        <f>+'SCC X Ano = Total'!K57/'SCC X Ano = Total'!K23-1</f>
        <v>#DIV/0!</v>
      </c>
    </row>
    <row r="23" spans="1:11" x14ac:dyDescent="0.25">
      <c r="A23" s="69" t="s">
        <v>32</v>
      </c>
      <c r="B23" s="85">
        <f>+'SCC X Ano = Total'!B58/'SCC X Ano = Total'!B24-1</f>
        <v>-0.24015152252080141</v>
      </c>
      <c r="C23" s="85">
        <f>+'SCC X Ano = Total'!C58/'SCC X Ano = Total'!C24-1</f>
        <v>0.29247555033142758</v>
      </c>
      <c r="D23" s="85">
        <f>+'SCC X Ano = Total'!D58/'SCC X Ano = Total'!D24-1</f>
        <v>1.4052819637745668</v>
      </c>
      <c r="E23" s="85" t="e">
        <f>+'SCC X Ano = Total'!E58/'SCC X Ano = Total'!E24-1</f>
        <v>#DIV/0!</v>
      </c>
      <c r="F23" s="85">
        <f>+'SCC X Ano = Total'!F58/'SCC X Ano = Total'!F24-1</f>
        <v>-0.27242802645376685</v>
      </c>
      <c r="G23" s="85">
        <f>+'SCC X Ano = Total'!G58/'SCC X Ano = Total'!G24-1</f>
        <v>-0.37637500609137309</v>
      </c>
      <c r="H23" s="85" t="e">
        <f>+'SCC X Ano = Total'!H58/'SCC X Ano = Total'!H24-1</f>
        <v>#DIV/0!</v>
      </c>
      <c r="I23" s="85">
        <f>+'SCC X Ano = Total'!I58/'SCC X Ano = Total'!I24-1</f>
        <v>6.9539767412172271E-2</v>
      </c>
      <c r="J23" s="85">
        <f>+'SCC X Ano = Total'!J58/'SCC X Ano = Total'!J24-1</f>
        <v>-0.4514958429382292</v>
      </c>
      <c r="K23" s="85" t="e">
        <f>+'SCC X Ano = Total'!K58/'SCC X Ano = Total'!K24-1</f>
        <v>#DIV/0!</v>
      </c>
    </row>
    <row r="24" spans="1:11" x14ac:dyDescent="0.25">
      <c r="A24" s="69" t="s">
        <v>33</v>
      </c>
      <c r="B24" s="85">
        <f>+'SCC X Ano = Total'!B59/'SCC X Ano = Total'!B25-1</f>
        <v>0.31879237152595863</v>
      </c>
      <c r="C24" s="85">
        <f>+'SCC X Ano = Total'!C59/'SCC X Ano = Total'!C25-1</f>
        <v>1.0216059354223268</v>
      </c>
      <c r="D24" s="85">
        <f>+'SCC X Ano = Total'!D59/'SCC X Ano = Total'!D25-1</f>
        <v>-0.14957839373226389</v>
      </c>
      <c r="E24" s="85" t="e">
        <f>+'SCC X Ano = Total'!E59/'SCC X Ano = Total'!E25-1</f>
        <v>#DIV/0!</v>
      </c>
      <c r="F24" s="85">
        <f>+'SCC X Ano = Total'!F59/'SCC X Ano = Total'!F25-1</f>
        <v>0.59270867530095828</v>
      </c>
      <c r="G24" s="85">
        <f>+'SCC X Ano = Total'!G59/'SCC X Ano = Total'!G25-1</f>
        <v>0.14955684203903474</v>
      </c>
      <c r="H24" s="85" t="e">
        <f>+'SCC X Ano = Total'!H59/'SCC X Ano = Total'!H25-1</f>
        <v>#DIV/0!</v>
      </c>
      <c r="I24" s="85">
        <f>+'SCC X Ano = Total'!I59/'SCC X Ano = Total'!I25-1</f>
        <v>0.31784549400249196</v>
      </c>
      <c r="J24" s="85">
        <f>+'SCC X Ano = Total'!J59/'SCC X Ano = Total'!J25-1</f>
        <v>-0.63017722953059851</v>
      </c>
      <c r="K24" s="85" t="e">
        <f>+'SCC X Ano = Total'!K59/'SCC X Ano = Total'!K25-1</f>
        <v>#DIV/0!</v>
      </c>
    </row>
    <row r="25" spans="1:11" x14ac:dyDescent="0.25">
      <c r="A25" s="69" t="s">
        <v>34</v>
      </c>
      <c r="B25" s="85">
        <f>+'SCC X Ano = Total'!B60/'SCC X Ano = Total'!B26-1</f>
        <v>-0.33598083578529458</v>
      </c>
      <c r="C25" s="85">
        <f>+'SCC X Ano = Total'!C60/'SCC X Ano = Total'!C26-1</f>
        <v>-0.58678027976159131</v>
      </c>
      <c r="D25" s="85">
        <f>+'SCC X Ano = Total'!D60/'SCC X Ano = Total'!D26-1</f>
        <v>-0.38061953066146259</v>
      </c>
      <c r="E25" s="85" t="e">
        <f>+'SCC X Ano = Total'!E60/'SCC X Ano = Total'!E26-1</f>
        <v>#DIV/0!</v>
      </c>
      <c r="F25" s="85">
        <f>+'SCC X Ano = Total'!F60/'SCC X Ano = Total'!F26-1</f>
        <v>-2.0335091568391306E-2</v>
      </c>
      <c r="G25" s="85">
        <f>+'SCC X Ano = Total'!G60/'SCC X Ano = Total'!G26-1</f>
        <v>-0.79301042809084332</v>
      </c>
      <c r="H25" s="85" t="e">
        <f>+'SCC X Ano = Total'!H60/'SCC X Ano = Total'!H26-1</f>
        <v>#DIV/0!</v>
      </c>
      <c r="I25" s="85">
        <f>+'SCC X Ano = Total'!I60/'SCC X Ano = Total'!I26-1</f>
        <v>9.3173520505936969E-2</v>
      </c>
      <c r="J25" s="85">
        <f>+'SCC X Ano = Total'!J60/'SCC X Ano = Total'!J26-1</f>
        <v>-0.3242489015474731</v>
      </c>
      <c r="K25" s="85" t="e">
        <f>+'SCC X Ano = Total'!K60/'SCC X Ano = Total'!K26-1</f>
        <v>#DIV/0!</v>
      </c>
    </row>
    <row r="26" spans="1:11" x14ac:dyDescent="0.25">
      <c r="A26" s="69" t="s">
        <v>35</v>
      </c>
      <c r="B26" s="85">
        <f>+'SCC X Ano = Total'!B61/'SCC X Ano = Total'!B27-1</f>
        <v>-3.7666366992219702E-2</v>
      </c>
      <c r="C26" s="85">
        <f>+'SCC X Ano = Total'!C61/'SCC X Ano = Total'!C27-1</f>
        <v>1.7723903028853405E-2</v>
      </c>
      <c r="D26" s="85">
        <f>+'SCC X Ano = Total'!D61/'SCC X Ano = Total'!D27-1</f>
        <v>-0.27916359965864035</v>
      </c>
      <c r="E26" s="85" t="e">
        <f>+'SCC X Ano = Total'!E61/'SCC X Ano = Total'!E27-1</f>
        <v>#DIV/0!</v>
      </c>
      <c r="F26" s="85">
        <f>+'SCC X Ano = Total'!F61/'SCC X Ano = Total'!F27-1</f>
        <v>-0.22978314391300958</v>
      </c>
      <c r="G26" s="85">
        <f>+'SCC X Ano = Total'!G61/'SCC X Ano = Total'!G27-1</f>
        <v>-0.18692645679634889</v>
      </c>
      <c r="H26" s="85" t="e">
        <f>+'SCC X Ano = Total'!H61/'SCC X Ano = Total'!H27-1</f>
        <v>#DIV/0!</v>
      </c>
      <c r="I26" s="85">
        <f>+'SCC X Ano = Total'!I61/'SCC X Ano = Total'!I27-1</f>
        <v>0.15159234595137194</v>
      </c>
      <c r="J26" s="85">
        <f>+'SCC X Ano = Total'!J61/'SCC X Ano = Total'!J27-1</f>
        <v>9.0180497313648855E-2</v>
      </c>
      <c r="K26" s="85" t="e">
        <f>+'SCC X Ano = Total'!K61/'SCC X Ano = Total'!K27-1</f>
        <v>#DIV/0!</v>
      </c>
    </row>
    <row r="27" spans="1:11" x14ac:dyDescent="0.25">
      <c r="A27" s="69" t="s">
        <v>36</v>
      </c>
      <c r="B27" s="85">
        <f>+'SCC X Ano = Total'!B62/'SCC X Ano = Total'!B28-1</f>
        <v>-0.97011260732245674</v>
      </c>
      <c r="C27" s="85">
        <f>+'SCC X Ano = Total'!C62/'SCC X Ano = Total'!C28-1</f>
        <v>-0.94881634772897472</v>
      </c>
      <c r="D27" s="85">
        <f>+'SCC X Ano = Total'!D62/'SCC X Ano = Total'!D28-1</f>
        <v>-1.9032202226719752E-2</v>
      </c>
      <c r="E27" s="85" t="e">
        <f>+'SCC X Ano = Total'!E62/'SCC X Ano = Total'!E28-1</f>
        <v>#DIV/0!</v>
      </c>
      <c r="F27" s="85" t="e">
        <f>+'SCC X Ano = Total'!F62/'SCC X Ano = Total'!F28-1</f>
        <v>#DIV/0!</v>
      </c>
      <c r="G27" s="85">
        <f>+'SCC X Ano = Total'!G62/'SCC X Ano = Total'!G28-1</f>
        <v>-1</v>
      </c>
      <c r="H27" s="85" t="e">
        <f>+'SCC X Ano = Total'!H62/'SCC X Ano = Total'!H28-1</f>
        <v>#DIV/0!</v>
      </c>
      <c r="I27" s="85">
        <f>+'SCC X Ano = Total'!I62/'SCC X Ano = Total'!I28-1</f>
        <v>10.09231311866596</v>
      </c>
      <c r="J27" s="85">
        <f>+'SCC X Ano = Total'!J62/'SCC X Ano = Total'!J28-1</f>
        <v>-1</v>
      </c>
      <c r="K27" s="85" t="e">
        <f>+'SCC X Ano = Total'!K62/'SCC X Ano = Total'!K28-1</f>
        <v>#DIV/0!</v>
      </c>
    </row>
    <row r="28" spans="1:11" x14ac:dyDescent="0.25">
      <c r="A28" s="69" t="s">
        <v>37</v>
      </c>
      <c r="B28" s="85">
        <f>+'SCC X Ano = Total'!B63/'SCC X Ano = Total'!B29-1</f>
        <v>-1</v>
      </c>
      <c r="C28" s="85">
        <f>+'SCC X Ano = Total'!C63/'SCC X Ano = Total'!C29-1</f>
        <v>-0.90391388952708451</v>
      </c>
      <c r="D28" s="85">
        <f>+'SCC X Ano = Total'!D63/'SCC X Ano = Total'!D29-1</f>
        <v>4.1945126729376447E-2</v>
      </c>
      <c r="E28" s="85" t="e">
        <f>+'SCC X Ano = Total'!E63/'SCC X Ano = Total'!E29-1</f>
        <v>#DIV/0!</v>
      </c>
      <c r="F28" s="85">
        <f>+'SCC X Ano = Total'!F63/'SCC X Ano = Total'!F29-1</f>
        <v>-1</v>
      </c>
      <c r="G28" s="85" t="e">
        <f>+'SCC X Ano = Total'!G63/'SCC X Ano = Total'!G29-1</f>
        <v>#DIV/0!</v>
      </c>
      <c r="H28" s="85" t="e">
        <f>+'SCC X Ano = Total'!H63/'SCC X Ano = Total'!H29-1</f>
        <v>#DIV/0!</v>
      </c>
      <c r="I28" s="85">
        <f>+'SCC X Ano = Total'!I63/'SCC X Ano = Total'!I29-1</f>
        <v>-0.30866957825296648</v>
      </c>
      <c r="J28" s="85">
        <f>+'SCC X Ano = Total'!J63/'SCC X Ano = Total'!J29-1</f>
        <v>0.41639427812955221</v>
      </c>
      <c r="K28" s="85" t="e">
        <f>+'SCC X Ano = Total'!K63/'SCC X Ano = Total'!K29-1</f>
        <v>#DIV/0!</v>
      </c>
    </row>
    <row r="29" spans="1:11" x14ac:dyDescent="0.25">
      <c r="A29" s="69" t="s">
        <v>38</v>
      </c>
      <c r="B29" s="85">
        <f>+'SCC X Ano = Total'!B64/'SCC X Ano = Total'!B30-1</f>
        <v>-1</v>
      </c>
      <c r="C29" s="85">
        <f>+'SCC X Ano = Total'!C64/'SCC X Ano = Total'!C30-1</f>
        <v>-0.21626368752177028</v>
      </c>
      <c r="D29" s="85">
        <f>+'SCC X Ano = Total'!D64/'SCC X Ano = Total'!D30-1</f>
        <v>0.55128883823324593</v>
      </c>
      <c r="E29" s="85" t="e">
        <f>+'SCC X Ano = Total'!E64/'SCC X Ano = Total'!E30-1</f>
        <v>#DIV/0!</v>
      </c>
      <c r="F29" s="85">
        <f>+'SCC X Ano = Total'!F64/'SCC X Ano = Total'!F30-1</f>
        <v>4.9254313734151012E-2</v>
      </c>
      <c r="G29" s="85">
        <f>+'SCC X Ano = Total'!G64/'SCC X Ano = Total'!G30-1</f>
        <v>-0.40841180549761091</v>
      </c>
      <c r="H29" s="85" t="e">
        <f>+'SCC X Ano = Total'!H64/'SCC X Ano = Total'!H30-1</f>
        <v>#DIV/0!</v>
      </c>
      <c r="I29" s="85">
        <f>+'SCC X Ano = Total'!I64/'SCC X Ano = Total'!I30-1</f>
        <v>-0.29071709066905305</v>
      </c>
      <c r="J29" s="85">
        <f>+'SCC X Ano = Total'!J64/'SCC X Ano = Total'!J30-1</f>
        <v>2.0806665617666864E-2</v>
      </c>
      <c r="K29" s="85" t="e">
        <f>+'SCC X Ano = Total'!K64/'SCC X Ano = Total'!K30-1</f>
        <v>#DIV/0!</v>
      </c>
    </row>
    <row r="30" spans="1:11" x14ac:dyDescent="0.25">
      <c r="A30" s="69" t="s">
        <v>39</v>
      </c>
      <c r="B30" s="85">
        <f>+'SCC X Ano = Total'!B65/'SCC X Ano = Total'!B31-1</f>
        <v>2.7277160298501393</v>
      </c>
      <c r="C30" s="85">
        <f>+'SCC X Ano = Total'!C65/'SCC X Ano = Total'!C31-1</f>
        <v>9.6296735474233897E-2</v>
      </c>
      <c r="D30" s="85">
        <f>+'SCC X Ano = Total'!D65/'SCC X Ano = Total'!D31-1</f>
        <v>0.38598315630248181</v>
      </c>
      <c r="E30" s="85" t="e">
        <f>+'SCC X Ano = Total'!E65/'SCC X Ano = Total'!E31-1</f>
        <v>#DIV/0!</v>
      </c>
      <c r="F30" s="85">
        <f>+'SCC X Ano = Total'!F65/'SCC X Ano = Total'!F31-1</f>
        <v>0.60109150979227</v>
      </c>
      <c r="G30" s="85">
        <f>+'SCC X Ano = Total'!G65/'SCC X Ano = Total'!G31-1</f>
        <v>8.362512836124103E-2</v>
      </c>
      <c r="H30" s="85" t="e">
        <f>+'SCC X Ano = Total'!H65/'SCC X Ano = Total'!H31-1</f>
        <v>#DIV/0!</v>
      </c>
      <c r="I30" s="85">
        <f>+'SCC X Ano = Total'!I65/'SCC X Ano = Total'!I31-1</f>
        <v>8.708812589373327E-2</v>
      </c>
      <c r="J30" s="85">
        <f>+'SCC X Ano = Total'!J65/'SCC X Ano = Total'!J31-1</f>
        <v>-0.92579243981281245</v>
      </c>
      <c r="K30" s="85" t="e">
        <f>+'SCC X Ano = Total'!K65/'SCC X Ano = Total'!K31-1</f>
        <v>#DIV/0!</v>
      </c>
    </row>
    <row r="31" spans="1:11" x14ac:dyDescent="0.25">
      <c r="A31" s="69" t="s">
        <v>40</v>
      </c>
      <c r="B31" s="85">
        <f>+'SCC X Ano = Total'!B66/'SCC X Ano = Total'!B32-1</f>
        <v>-0.14543006198544894</v>
      </c>
      <c r="C31" s="85">
        <f>+'SCC X Ano = Total'!C66/'SCC X Ano = Total'!C32-1</f>
        <v>-0.21737055715212716</v>
      </c>
      <c r="D31" s="85">
        <f>+'SCC X Ano = Total'!D66/'SCC X Ano = Total'!D32-1</f>
        <v>0.71298161430257823</v>
      </c>
      <c r="E31" s="85" t="e">
        <f>+'SCC X Ano = Total'!E66/'SCC X Ano = Total'!E32-1</f>
        <v>#DIV/0!</v>
      </c>
      <c r="F31" s="85">
        <f>+'SCC X Ano = Total'!F66/'SCC X Ano = Total'!F32-1</f>
        <v>-0.14781141171761902</v>
      </c>
      <c r="G31" s="85">
        <f>+'SCC X Ano = Total'!G66/'SCC X Ano = Total'!G32-1</f>
        <v>-0.2360542122618916</v>
      </c>
      <c r="H31" s="85" t="e">
        <f>+'SCC X Ano = Total'!H66/'SCC X Ano = Total'!H32-1</f>
        <v>#DIV/0!</v>
      </c>
      <c r="I31" s="85">
        <f>+'SCC X Ano = Total'!I66/'SCC X Ano = Total'!I32-1</f>
        <v>-7.5320006971013043E-2</v>
      </c>
      <c r="J31" s="85">
        <f>+'SCC X Ano = Total'!J66/'SCC X Ano = Total'!J32-1</f>
        <v>-0.2231883091382767</v>
      </c>
      <c r="K31" s="85" t="e">
        <f>+'SCC X Ano = Total'!K66/'SCC X Ano = Total'!K32-1</f>
        <v>#DIV/0!</v>
      </c>
    </row>
    <row r="32" spans="1:11" x14ac:dyDescent="0.25">
      <c r="A32" s="69"/>
      <c r="B32" s="73"/>
      <c r="C32" s="73"/>
      <c r="D32" s="73"/>
      <c r="E32" s="73"/>
      <c r="F32" s="73"/>
      <c r="G32" s="73"/>
      <c r="H32" s="73"/>
      <c r="I32" s="73"/>
      <c r="J32" s="73"/>
      <c r="K32" s="73"/>
    </row>
    <row r="33" spans="1:11" x14ac:dyDescent="0.25">
      <c r="A33" s="69"/>
      <c r="B33" s="73"/>
      <c r="C33" s="73"/>
      <c r="D33" s="73"/>
      <c r="E33" s="73"/>
      <c r="F33" s="73"/>
      <c r="G33" s="73"/>
      <c r="H33" s="73"/>
      <c r="I33" s="73"/>
      <c r="J33" s="73"/>
      <c r="K33" s="73"/>
    </row>
    <row r="34" spans="1:11" x14ac:dyDescent="0.25">
      <c r="A34" s="69"/>
      <c r="B34" s="73"/>
      <c r="C34" s="73"/>
      <c r="D34" s="73"/>
      <c r="E34" s="73"/>
      <c r="F34" s="73"/>
      <c r="G34" s="73"/>
      <c r="H34" s="73"/>
      <c r="I34" s="73"/>
      <c r="J34" s="73"/>
      <c r="K34" s="73"/>
    </row>
    <row r="35" spans="1:11" x14ac:dyDescent="0.25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</row>
    <row r="36" spans="1:11" x14ac:dyDescent="0.25">
      <c r="A36" s="69"/>
      <c r="B36" s="18">
        <v>2009</v>
      </c>
      <c r="C36" s="18">
        <v>2009</v>
      </c>
      <c r="D36" s="18">
        <v>2009</v>
      </c>
      <c r="E36" s="18">
        <v>2009</v>
      </c>
      <c r="F36" s="18">
        <v>2009</v>
      </c>
      <c r="G36" s="18">
        <v>2009</v>
      </c>
      <c r="H36" s="18">
        <v>2009</v>
      </c>
      <c r="I36" s="18">
        <v>2009</v>
      </c>
      <c r="J36" s="18">
        <v>2009</v>
      </c>
      <c r="K36" s="18">
        <v>2009</v>
      </c>
    </row>
    <row r="37" spans="1:11" x14ac:dyDescent="0.25">
      <c r="A37" s="69"/>
      <c r="B37" s="69" t="s">
        <v>2</v>
      </c>
      <c r="C37" s="69" t="s">
        <v>3</v>
      </c>
      <c r="D37" s="69" t="s">
        <v>4</v>
      </c>
      <c r="E37" s="69" t="s">
        <v>5</v>
      </c>
      <c r="F37" s="69" t="s">
        <v>6</v>
      </c>
      <c r="G37" s="69" t="s">
        <v>7</v>
      </c>
      <c r="H37" s="69" t="s">
        <v>8</v>
      </c>
      <c r="I37" s="69" t="s">
        <v>9</v>
      </c>
      <c r="J37" s="69" t="s">
        <v>10</v>
      </c>
      <c r="K37" s="69" t="s">
        <v>11</v>
      </c>
    </row>
    <row r="38" spans="1:11" x14ac:dyDescent="0.25">
      <c r="A38" s="69" t="s">
        <v>13</v>
      </c>
      <c r="B38" s="85">
        <f>+'SCC X Ano = Total'!B73/'SCC X Ano = Total'!B39-1</f>
        <v>-1</v>
      </c>
      <c r="C38" s="85">
        <f>+'SCC X Ano = Total'!C73/'SCC X Ano = Total'!C39-1</f>
        <v>3.8101094037715901</v>
      </c>
      <c r="D38" s="85">
        <f>+'SCC X Ano = Total'!D73/'SCC X Ano = Total'!D39-1</f>
        <v>-0.29102271951077829</v>
      </c>
      <c r="E38" s="85" t="e">
        <f>+'SCC X Ano = Total'!E73/'SCC X Ano = Total'!E39-1</f>
        <v>#DIV/0!</v>
      </c>
      <c r="F38" s="85">
        <f>+'SCC X Ano = Total'!F73/'SCC X Ano = Total'!F39-1</f>
        <v>3.6015953128158564</v>
      </c>
      <c r="G38" s="85" t="e">
        <f>+'SCC X Ano = Total'!G73/'SCC X Ano = Total'!G39-1</f>
        <v>#DIV/0!</v>
      </c>
      <c r="H38" s="85" t="e">
        <f>+'SCC X Ano = Total'!H73/'SCC X Ano = Total'!H39-1</f>
        <v>#DIV/0!</v>
      </c>
      <c r="I38" s="85" t="e">
        <f>+'SCC X Ano = Total'!I73/'SCC X Ano = Total'!I39-1</f>
        <v>#DIV/0!</v>
      </c>
      <c r="J38" s="85">
        <f>+'SCC X Ano = Total'!J73/'SCC X Ano = Total'!J39-1</f>
        <v>-1</v>
      </c>
      <c r="K38" s="85" t="e">
        <f>+'SCC X Ano = Total'!K73/'SCC X Ano = Total'!K39-1</f>
        <v>#DIV/0!</v>
      </c>
    </row>
    <row r="39" spans="1:11" x14ac:dyDescent="0.25">
      <c r="A39" s="69" t="s">
        <v>14</v>
      </c>
      <c r="B39" s="85">
        <f>+'SCC X Ano = Total'!B74/'SCC X Ano = Total'!B40-1</f>
        <v>-1</v>
      </c>
      <c r="C39" s="85">
        <f>+'SCC X Ano = Total'!C74/'SCC X Ano = Total'!C40-1</f>
        <v>-0.8581285243732838</v>
      </c>
      <c r="D39" s="85">
        <f>+'SCC X Ano = Total'!D74/'SCC X Ano = Total'!D40-1</f>
        <v>-1</v>
      </c>
      <c r="E39" s="85" t="e">
        <f>+'SCC X Ano = Total'!E74/'SCC X Ano = Total'!E40-1</f>
        <v>#DIV/0!</v>
      </c>
      <c r="F39" s="85" t="e">
        <f>+'SCC X Ano = Total'!F74/'SCC X Ano = Total'!F40-1</f>
        <v>#DIV/0!</v>
      </c>
      <c r="G39" s="85" t="e">
        <f>+'SCC X Ano = Total'!G74/'SCC X Ano = Total'!G40-1</f>
        <v>#DIV/0!</v>
      </c>
      <c r="H39" s="85" t="e">
        <f>+'SCC X Ano = Total'!H74/'SCC X Ano = Total'!H40-1</f>
        <v>#DIV/0!</v>
      </c>
      <c r="I39" s="85" t="e">
        <f>+'SCC X Ano = Total'!I74/'SCC X Ano = Total'!I40-1</f>
        <v>#DIV/0!</v>
      </c>
      <c r="J39" s="85">
        <f>+'SCC X Ano = Total'!J74/'SCC X Ano = Total'!J40-1</f>
        <v>3.4244870992182506</v>
      </c>
      <c r="K39" s="85" t="e">
        <f>+'SCC X Ano = Total'!K74/'SCC X Ano = Total'!K40-1</f>
        <v>#DIV/0!</v>
      </c>
    </row>
    <row r="40" spans="1:11" x14ac:dyDescent="0.25">
      <c r="A40" s="69" t="s">
        <v>15</v>
      </c>
      <c r="B40" s="85" t="e">
        <f>+'SCC X Ano = Total'!B75/'SCC X Ano = Total'!B41-1</f>
        <v>#DIV/0!</v>
      </c>
      <c r="C40" s="85">
        <f>+'SCC X Ano = Total'!C75/'SCC X Ano = Total'!C41-1</f>
        <v>0.60537994838131381</v>
      </c>
      <c r="D40" s="85">
        <f>+'SCC X Ano = Total'!D75/'SCC X Ano = Total'!D41-1</f>
        <v>1.0234528544573087</v>
      </c>
      <c r="E40" s="85" t="e">
        <f>+'SCC X Ano = Total'!E75/'SCC X Ano = Total'!E41-1</f>
        <v>#DIV/0!</v>
      </c>
      <c r="F40" s="85" t="e">
        <f>+'SCC X Ano = Total'!F75/'SCC X Ano = Total'!F41-1</f>
        <v>#DIV/0!</v>
      </c>
      <c r="G40" s="85">
        <f>+'SCC X Ano = Total'!G75/'SCC X Ano = Total'!G41-1</f>
        <v>-1</v>
      </c>
      <c r="H40" s="85" t="e">
        <f>+'SCC X Ano = Total'!H75/'SCC X Ano = Total'!H41-1</f>
        <v>#DIV/0!</v>
      </c>
      <c r="I40" s="85">
        <f>+'SCC X Ano = Total'!I75/'SCC X Ano = Total'!I41-1</f>
        <v>-1</v>
      </c>
      <c r="J40" s="85">
        <f>+'SCC X Ano = Total'!J75/'SCC X Ano = Total'!J41-1</f>
        <v>-1</v>
      </c>
      <c r="K40" s="85" t="e">
        <f>+'SCC X Ano = Total'!K75/'SCC X Ano = Total'!K41-1</f>
        <v>#DIV/0!</v>
      </c>
    </row>
    <row r="41" spans="1:11" x14ac:dyDescent="0.25">
      <c r="A41" s="69" t="s">
        <v>16</v>
      </c>
      <c r="B41" s="85" t="e">
        <f>+'SCC X Ano = Total'!B76/'SCC X Ano = Total'!B42-1</f>
        <v>#DIV/0!</v>
      </c>
      <c r="C41" s="85">
        <f>+'SCC X Ano = Total'!C76/'SCC X Ano = Total'!C42-1</f>
        <v>-1</v>
      </c>
      <c r="D41" s="85">
        <f>+'SCC X Ano = Total'!D76/'SCC X Ano = Total'!D42-1</f>
        <v>9.5617931622822949E-2</v>
      </c>
      <c r="E41" s="85" t="e">
        <f>+'SCC X Ano = Total'!E76/'SCC X Ano = Total'!E42-1</f>
        <v>#DIV/0!</v>
      </c>
      <c r="F41" s="85" t="e">
        <f>+'SCC X Ano = Total'!F76/'SCC X Ano = Total'!F42-1</f>
        <v>#DIV/0!</v>
      </c>
      <c r="G41" s="85" t="e">
        <f>+'SCC X Ano = Total'!G76/'SCC X Ano = Total'!G42-1</f>
        <v>#DIV/0!</v>
      </c>
      <c r="H41" s="85" t="e">
        <f>+'SCC X Ano = Total'!H76/'SCC X Ano = Total'!H42-1</f>
        <v>#DIV/0!</v>
      </c>
      <c r="I41" s="85" t="e">
        <f>+'SCC X Ano = Total'!I76/'SCC X Ano = Total'!I42-1</f>
        <v>#DIV/0!</v>
      </c>
      <c r="J41" s="85" t="e">
        <f>+'SCC X Ano = Total'!J76/'SCC X Ano = Total'!J42-1</f>
        <v>#DIV/0!</v>
      </c>
      <c r="K41" s="85" t="e">
        <f>+'SCC X Ano = Total'!K76/'SCC X Ano = Total'!K42-1</f>
        <v>#DIV/0!</v>
      </c>
    </row>
    <row r="42" spans="1:11" x14ac:dyDescent="0.25">
      <c r="A42" s="69" t="s">
        <v>17</v>
      </c>
      <c r="B42" s="85">
        <f>+'SCC X Ano = Total'!B77/'SCC X Ano = Total'!B43-1</f>
        <v>-1</v>
      </c>
      <c r="C42" s="85">
        <f>+'SCC X Ano = Total'!C77/'SCC X Ano = Total'!C43-1</f>
        <v>0.61727543494917159</v>
      </c>
      <c r="D42" s="85">
        <f>+'SCC X Ano = Total'!D77/'SCC X Ano = Total'!D43-1</f>
        <v>1.7862537663729183</v>
      </c>
      <c r="E42" s="85" t="e">
        <f>+'SCC X Ano = Total'!E77/'SCC X Ano = Total'!E43-1</f>
        <v>#DIV/0!</v>
      </c>
      <c r="F42" s="85">
        <f>+'SCC X Ano = Total'!F77/'SCC X Ano = Total'!F43-1</f>
        <v>2.4656560392167259</v>
      </c>
      <c r="G42" s="85" t="e">
        <f>+'SCC X Ano = Total'!G77/'SCC X Ano = Total'!G43-1</f>
        <v>#DIV/0!</v>
      </c>
      <c r="H42" s="85" t="e">
        <f>+'SCC X Ano = Total'!H77/'SCC X Ano = Total'!H43-1</f>
        <v>#DIV/0!</v>
      </c>
      <c r="I42" s="85">
        <f>+'SCC X Ano = Total'!I77/'SCC X Ano = Total'!I43-1</f>
        <v>2.7522478618283319</v>
      </c>
      <c r="J42" s="85">
        <f>+'SCC X Ano = Total'!J77/'SCC X Ano = Total'!J43-1</f>
        <v>6.585331391327764</v>
      </c>
      <c r="K42" s="85" t="e">
        <f>+'SCC X Ano = Total'!K77/'SCC X Ano = Total'!K43-1</f>
        <v>#DIV/0!</v>
      </c>
    </row>
    <row r="43" spans="1:11" x14ac:dyDescent="0.25">
      <c r="A43" s="69" t="s">
        <v>18</v>
      </c>
      <c r="B43" s="85" t="e">
        <f>+'SCC X Ano = Total'!B78/'SCC X Ano = Total'!B44-1</f>
        <v>#DIV/0!</v>
      </c>
      <c r="C43" s="85">
        <f>+'SCC X Ano = Total'!C78/'SCC X Ano = Total'!C44-1</f>
        <v>0.16309472984886475</v>
      </c>
      <c r="D43" s="85">
        <f>+'SCC X Ano = Total'!D78/'SCC X Ano = Total'!D44-1</f>
        <v>-1</v>
      </c>
      <c r="E43" s="85" t="e">
        <f>+'SCC X Ano = Total'!E78/'SCC X Ano = Total'!E44-1</f>
        <v>#DIV/0!</v>
      </c>
      <c r="F43" s="85">
        <f>+'SCC X Ano = Total'!F78/'SCC X Ano = Total'!F44-1</f>
        <v>-0.28100073237252243</v>
      </c>
      <c r="G43" s="85" t="e">
        <f>+'SCC X Ano = Total'!G78/'SCC X Ano = Total'!G44-1</f>
        <v>#DIV/0!</v>
      </c>
      <c r="H43" s="85" t="e">
        <f>+'SCC X Ano = Total'!H78/'SCC X Ano = Total'!H44-1</f>
        <v>#DIV/0!</v>
      </c>
      <c r="I43" s="85" t="e">
        <f>+'SCC X Ano = Total'!I78/'SCC X Ano = Total'!I44-1</f>
        <v>#DIV/0!</v>
      </c>
      <c r="J43" s="85" t="e">
        <f>+'SCC X Ano = Total'!J78/'SCC X Ano = Total'!J44-1</f>
        <v>#DIV/0!</v>
      </c>
      <c r="K43" s="85" t="e">
        <f>+'SCC X Ano = Total'!K78/'SCC X Ano = Total'!K44-1</f>
        <v>#DIV/0!</v>
      </c>
    </row>
    <row r="44" spans="1:11" x14ac:dyDescent="0.25">
      <c r="A44" s="69" t="s">
        <v>19</v>
      </c>
      <c r="B44" s="85">
        <f>+'SCC X Ano = Total'!B79/'SCC X Ano = Total'!B45-1</f>
        <v>-1</v>
      </c>
      <c r="C44" s="85">
        <f>+'SCC X Ano = Total'!C79/'SCC X Ano = Total'!C45-1</f>
        <v>0.26348475711717412</v>
      </c>
      <c r="D44" s="85">
        <f>+'SCC X Ano = Total'!D79/'SCC X Ano = Total'!D45-1</f>
        <v>-1</v>
      </c>
      <c r="E44" s="85" t="e">
        <f>+'SCC X Ano = Total'!E79/'SCC X Ano = Total'!E45-1</f>
        <v>#DIV/0!</v>
      </c>
      <c r="F44" s="85" t="e">
        <f>+'SCC X Ano = Total'!F79/'SCC X Ano = Total'!F45-1</f>
        <v>#DIV/0!</v>
      </c>
      <c r="G44" s="85" t="e">
        <f>+'SCC X Ano = Total'!G79/'SCC X Ano = Total'!G45-1</f>
        <v>#DIV/0!</v>
      </c>
      <c r="H44" s="85" t="e">
        <f>+'SCC X Ano = Total'!H79/'SCC X Ano = Total'!H45-1</f>
        <v>#DIV/0!</v>
      </c>
      <c r="I44" s="85">
        <f>+'SCC X Ano = Total'!I79/'SCC X Ano = Total'!I45-1</f>
        <v>-1</v>
      </c>
      <c r="J44" s="85" t="e">
        <f>+'SCC X Ano = Total'!J79/'SCC X Ano = Total'!J45-1</f>
        <v>#DIV/0!</v>
      </c>
      <c r="K44" s="85" t="e">
        <f>+'SCC X Ano = Total'!K79/'SCC X Ano = Total'!K45-1</f>
        <v>#DIV/0!</v>
      </c>
    </row>
    <row r="45" spans="1:11" x14ac:dyDescent="0.25">
      <c r="A45" s="69" t="s">
        <v>20</v>
      </c>
      <c r="B45" s="85">
        <f>+'SCC X Ano = Total'!B80/'SCC X Ano = Total'!B46-1</f>
        <v>0.74884736016286046</v>
      </c>
      <c r="C45" s="85">
        <f>+'SCC X Ano = Total'!C80/'SCC X Ano = Total'!C46-1</f>
        <v>-0.32538741384881575</v>
      </c>
      <c r="D45" s="85">
        <f>+'SCC X Ano = Total'!D80/'SCC X Ano = Total'!D46-1</f>
        <v>-1</v>
      </c>
      <c r="E45" s="85" t="e">
        <f>+'SCC X Ano = Total'!E80/'SCC X Ano = Total'!E46-1</f>
        <v>#DIV/0!</v>
      </c>
      <c r="F45" s="85">
        <f>+'SCC X Ano = Total'!F80/'SCC X Ano = Total'!F46-1</f>
        <v>-0.81543406872483937</v>
      </c>
      <c r="G45" s="85" t="e">
        <f>+'SCC X Ano = Total'!G80/'SCC X Ano = Total'!G46-1</f>
        <v>#DIV/0!</v>
      </c>
      <c r="H45" s="85" t="e">
        <f>+'SCC X Ano = Total'!H80/'SCC X Ano = Total'!H46-1</f>
        <v>#DIV/0!</v>
      </c>
      <c r="I45" s="85">
        <f>+'SCC X Ano = Total'!I80/'SCC X Ano = Total'!I46-1</f>
        <v>-1</v>
      </c>
      <c r="J45" s="85">
        <f>+'SCC X Ano = Total'!J80/'SCC X Ano = Total'!J46-1</f>
        <v>1.8867796613556327</v>
      </c>
      <c r="K45" s="85" t="e">
        <f>+'SCC X Ano = Total'!K80/'SCC X Ano = Total'!K46-1</f>
        <v>#DIV/0!</v>
      </c>
    </row>
    <row r="46" spans="1:11" x14ac:dyDescent="0.25">
      <c r="A46" s="69" t="s">
        <v>21</v>
      </c>
      <c r="B46" s="85" t="e">
        <f>+'SCC X Ano = Total'!B81/'SCC X Ano = Total'!B47-1</f>
        <v>#DIV/0!</v>
      </c>
      <c r="C46" s="85">
        <f>+'SCC X Ano = Total'!C81/'SCC X Ano = Total'!C47-1</f>
        <v>-0.67247471339116982</v>
      </c>
      <c r="D46" s="85" t="e">
        <f>+'SCC X Ano = Total'!D81/'SCC X Ano = Total'!D47-1</f>
        <v>#DIV/0!</v>
      </c>
      <c r="E46" s="85" t="e">
        <f>+'SCC X Ano = Total'!E81/'SCC X Ano = Total'!E47-1</f>
        <v>#DIV/0!</v>
      </c>
      <c r="F46" s="85">
        <f>+'SCC X Ano = Total'!F81/'SCC X Ano = Total'!F47-1</f>
        <v>-1</v>
      </c>
      <c r="G46" s="85" t="e">
        <f>+'SCC X Ano = Total'!G81/'SCC X Ano = Total'!G47-1</f>
        <v>#DIV/0!</v>
      </c>
      <c r="H46" s="85" t="e">
        <f>+'SCC X Ano = Total'!H81/'SCC X Ano = Total'!H47-1</f>
        <v>#DIV/0!</v>
      </c>
      <c r="I46" s="85">
        <f>+'SCC X Ano = Total'!I81/'SCC X Ano = Total'!I47-1</f>
        <v>0.2618666160777634</v>
      </c>
      <c r="J46" s="85">
        <f>+'SCC X Ano = Total'!J81/'SCC X Ano = Total'!J47-1</f>
        <v>-0.27063624623668669</v>
      </c>
      <c r="K46" s="85" t="e">
        <f>+'SCC X Ano = Total'!K81/'SCC X Ano = Total'!K47-1</f>
        <v>#DIV/0!</v>
      </c>
    </row>
    <row r="47" spans="1:11" x14ac:dyDescent="0.25">
      <c r="A47" s="69" t="s">
        <v>22</v>
      </c>
      <c r="B47" s="85" t="e">
        <f>+'SCC X Ano = Total'!B82/'SCC X Ano = Total'!B48-1</f>
        <v>#DIV/0!</v>
      </c>
      <c r="C47" s="85">
        <f>+'SCC X Ano = Total'!C82/'SCC X Ano = Total'!C48-1</f>
        <v>0.57928838159616491</v>
      </c>
      <c r="D47" s="85">
        <f>+'SCC X Ano = Total'!D82/'SCC X Ano = Total'!D48-1</f>
        <v>-0.26497384875538343</v>
      </c>
      <c r="E47" s="85" t="e">
        <f>+'SCC X Ano = Total'!E82/'SCC X Ano = Total'!E48-1</f>
        <v>#DIV/0!</v>
      </c>
      <c r="F47" s="85">
        <f>+'SCC X Ano = Total'!F82/'SCC X Ano = Total'!F48-1</f>
        <v>0.25694273545816904</v>
      </c>
      <c r="G47" s="85">
        <f>+'SCC X Ano = Total'!G82/'SCC X Ano = Total'!G48-1</f>
        <v>0.25396165069907917</v>
      </c>
      <c r="H47" s="85" t="e">
        <f>+'SCC X Ano = Total'!H82/'SCC X Ano = Total'!H48-1</f>
        <v>#DIV/0!</v>
      </c>
      <c r="I47" s="85">
        <f>+'SCC X Ano = Total'!I82/'SCC X Ano = Total'!I48-1</f>
        <v>-1.6798200429833821E-2</v>
      </c>
      <c r="J47" s="85">
        <f>+'SCC X Ano = Total'!J82/'SCC X Ano = Total'!J48-1</f>
        <v>5.9886218650557153</v>
      </c>
      <c r="K47" s="85" t="e">
        <f>+'SCC X Ano = Total'!K82/'SCC X Ano = Total'!K48-1</f>
        <v>#DIV/0!</v>
      </c>
    </row>
    <row r="48" spans="1:11" x14ac:dyDescent="0.25">
      <c r="A48" s="69" t="s">
        <v>23</v>
      </c>
      <c r="B48" s="85" t="e">
        <f>+'SCC X Ano = Total'!B83/'SCC X Ano = Total'!B49-1</f>
        <v>#DIV/0!</v>
      </c>
      <c r="C48" s="85">
        <f>+'SCC X Ano = Total'!C83/'SCC X Ano = Total'!C49-1</f>
        <v>-0.31140199784286005</v>
      </c>
      <c r="D48" s="85" t="e">
        <f>+'SCC X Ano = Total'!D83/'SCC X Ano = Total'!D49-1</f>
        <v>#DIV/0!</v>
      </c>
      <c r="E48" s="85" t="e">
        <f>+'SCC X Ano = Total'!E83/'SCC X Ano = Total'!E49-1</f>
        <v>#DIV/0!</v>
      </c>
      <c r="F48" s="85" t="e">
        <f>+'SCC X Ano = Total'!F83/'SCC X Ano = Total'!F49-1</f>
        <v>#DIV/0!</v>
      </c>
      <c r="G48" s="85" t="e">
        <f>+'SCC X Ano = Total'!G83/'SCC X Ano = Total'!G49-1</f>
        <v>#DIV/0!</v>
      </c>
      <c r="H48" s="85" t="e">
        <f>+'SCC X Ano = Total'!H83/'SCC X Ano = Total'!H49-1</f>
        <v>#DIV/0!</v>
      </c>
      <c r="I48" s="85" t="e">
        <f>+'SCC X Ano = Total'!I83/'SCC X Ano = Total'!I49-1</f>
        <v>#DIV/0!</v>
      </c>
      <c r="J48" s="85" t="e">
        <f>+'SCC X Ano = Total'!J83/'SCC X Ano = Total'!J49-1</f>
        <v>#DIV/0!</v>
      </c>
      <c r="K48" s="85" t="e">
        <f>+'SCC X Ano = Total'!K83/'SCC X Ano = Total'!K49-1</f>
        <v>#DIV/0!</v>
      </c>
    </row>
    <row r="49" spans="1:11" x14ac:dyDescent="0.25">
      <c r="A49" s="69" t="s">
        <v>24</v>
      </c>
      <c r="B49" s="85">
        <f>+'SCC X Ano = Total'!B84/'SCC X Ano = Total'!B50-1</f>
        <v>0.76457476361832422</v>
      </c>
      <c r="C49" s="85">
        <f>+'SCC X Ano = Total'!C84/'SCC X Ano = Total'!C50-1</f>
        <v>-0.4912533350644509</v>
      </c>
      <c r="D49" s="85">
        <f>+'SCC X Ano = Total'!D84/'SCC X Ano = Total'!D50-1</f>
        <v>-0.62932497561101031</v>
      </c>
      <c r="E49" s="85" t="e">
        <f>+'SCC X Ano = Total'!E84/'SCC X Ano = Total'!E50-1</f>
        <v>#DIV/0!</v>
      </c>
      <c r="F49" s="85" t="e">
        <f>+'SCC X Ano = Total'!F84/'SCC X Ano = Total'!F50-1</f>
        <v>#DIV/0!</v>
      </c>
      <c r="G49" s="85" t="e">
        <f>+'SCC X Ano = Total'!G84/'SCC X Ano = Total'!G50-1</f>
        <v>#DIV/0!</v>
      </c>
      <c r="H49" s="85" t="e">
        <f>+'SCC X Ano = Total'!H84/'SCC X Ano = Total'!H50-1</f>
        <v>#DIV/0!</v>
      </c>
      <c r="I49" s="85">
        <f>+'SCC X Ano = Total'!I84/'SCC X Ano = Total'!I50-1</f>
        <v>-0.14597812096985374</v>
      </c>
      <c r="J49" s="85">
        <f>+'SCC X Ano = Total'!J84/'SCC X Ano = Total'!J50-1</f>
        <v>0.3373103948701508</v>
      </c>
      <c r="K49" s="85" t="e">
        <f>+'SCC X Ano = Total'!K84/'SCC X Ano = Total'!K50-1</f>
        <v>#DIV/0!</v>
      </c>
    </row>
    <row r="50" spans="1:11" x14ac:dyDescent="0.25">
      <c r="A50" s="69" t="s">
        <v>25</v>
      </c>
      <c r="B50" s="85">
        <f>+'SCC X Ano = Total'!B85/'SCC X Ano = Total'!B51-1</f>
        <v>0.13572621019031939</v>
      </c>
      <c r="C50" s="85">
        <f>+'SCC X Ano = Total'!C85/'SCC X Ano = Total'!C51-1</f>
        <v>0.6377434879150421</v>
      </c>
      <c r="D50" s="85">
        <f>+'SCC X Ano = Total'!D85/'SCC X Ano = Total'!D51-1</f>
        <v>0.25248850438495563</v>
      </c>
      <c r="E50" s="85" t="e">
        <f>+'SCC X Ano = Total'!E85/'SCC X Ano = Total'!E51-1</f>
        <v>#DIV/0!</v>
      </c>
      <c r="F50" s="85">
        <f>+'SCC X Ano = Total'!F85/'SCC X Ano = Total'!F51-1</f>
        <v>-0.12183196234897409</v>
      </c>
      <c r="G50" s="85">
        <f>+'SCC X Ano = Total'!G85/'SCC X Ano = Total'!G51-1</f>
        <v>4.1195911402816634</v>
      </c>
      <c r="H50" s="85" t="e">
        <f>+'SCC X Ano = Total'!H85/'SCC X Ano = Total'!H51-1</f>
        <v>#DIV/0!</v>
      </c>
      <c r="I50" s="85">
        <f>+'SCC X Ano = Total'!I85/'SCC X Ano = Total'!I51-1</f>
        <v>-0.2790936052564843</v>
      </c>
      <c r="J50" s="85">
        <f>+'SCC X Ano = Total'!J85/'SCC X Ano = Total'!J51-1</f>
        <v>0.33826715716931632</v>
      </c>
      <c r="K50" s="85" t="e">
        <f>+'SCC X Ano = Total'!K85/'SCC X Ano = Total'!K51-1</f>
        <v>#DIV/0!</v>
      </c>
    </row>
    <row r="51" spans="1:11" x14ac:dyDescent="0.25">
      <c r="A51" s="69" t="s">
        <v>26</v>
      </c>
      <c r="B51" s="85" t="e">
        <f>+'SCC X Ano = Total'!B86/'SCC X Ano = Total'!B52-1</f>
        <v>#DIV/0!</v>
      </c>
      <c r="C51" s="85">
        <f>+'SCC X Ano = Total'!C86/'SCC X Ano = Total'!C52-1</f>
        <v>1.7481698588919423</v>
      </c>
      <c r="D51" s="85">
        <f>+'SCC X Ano = Total'!D86/'SCC X Ano = Total'!D52-1</f>
        <v>-0.18162684985490352</v>
      </c>
      <c r="E51" s="85" t="e">
        <f>+'SCC X Ano = Total'!E86/'SCC X Ano = Total'!E52-1</f>
        <v>#DIV/0!</v>
      </c>
      <c r="F51" s="85">
        <f>+'SCC X Ano = Total'!F86/'SCC X Ano = Total'!F52-1</f>
        <v>-0.28808266695021467</v>
      </c>
      <c r="G51" s="85" t="e">
        <f>+'SCC X Ano = Total'!G86/'SCC X Ano = Total'!G52-1</f>
        <v>#DIV/0!</v>
      </c>
      <c r="H51" s="85" t="e">
        <f>+'SCC X Ano = Total'!H86/'SCC X Ano = Total'!H52-1</f>
        <v>#DIV/0!</v>
      </c>
      <c r="I51" s="85">
        <f>+'SCC X Ano = Total'!I86/'SCC X Ano = Total'!I52-1</f>
        <v>1.15022793134685</v>
      </c>
      <c r="J51" s="85">
        <f>+'SCC X Ano = Total'!J86/'SCC X Ano = Total'!J52-1</f>
        <v>-0.76166526780832156</v>
      </c>
      <c r="K51" s="85" t="e">
        <f>+'SCC X Ano = Total'!K86/'SCC X Ano = Total'!K52-1</f>
        <v>#DIV/0!</v>
      </c>
    </row>
    <row r="52" spans="1:11" x14ac:dyDescent="0.25">
      <c r="A52" s="69" t="s">
        <v>27</v>
      </c>
      <c r="B52" s="85" t="e">
        <f>+'SCC X Ano = Total'!B87/'SCC X Ano = Total'!B53-1</f>
        <v>#DIV/0!</v>
      </c>
      <c r="C52" s="85">
        <f>+'SCC X Ano = Total'!C87/'SCC X Ano = Total'!C53-1</f>
        <v>-0.87966152694640554</v>
      </c>
      <c r="D52" s="85">
        <f>+'SCC X Ano = Total'!D87/'SCC X Ano = Total'!D53-1</f>
        <v>-0.45735904330001698</v>
      </c>
      <c r="E52" s="85" t="e">
        <f>+'SCC X Ano = Total'!E87/'SCC X Ano = Total'!E53-1</f>
        <v>#DIV/0!</v>
      </c>
      <c r="F52" s="85">
        <f>+'SCC X Ano = Total'!F87/'SCC X Ano = Total'!F53-1</f>
        <v>0.67766495779744762</v>
      </c>
      <c r="G52" s="85" t="e">
        <f>+'SCC X Ano = Total'!G87/'SCC X Ano = Total'!G53-1</f>
        <v>#DIV/0!</v>
      </c>
      <c r="H52" s="85" t="e">
        <f>+'SCC X Ano = Total'!H87/'SCC X Ano = Total'!H53-1</f>
        <v>#DIV/0!</v>
      </c>
      <c r="I52" s="85">
        <f>+'SCC X Ano = Total'!I87/'SCC X Ano = Total'!I53-1</f>
        <v>-0.65880487534689214</v>
      </c>
      <c r="J52" s="85">
        <f>+'SCC X Ano = Total'!J87/'SCC X Ano = Total'!J53-1</f>
        <v>0.40742541109155095</v>
      </c>
      <c r="K52" s="85" t="e">
        <f>+'SCC X Ano = Total'!K87/'SCC X Ano = Total'!K53-1</f>
        <v>#DIV/0!</v>
      </c>
    </row>
    <row r="53" spans="1:11" x14ac:dyDescent="0.25">
      <c r="A53" s="69" t="s">
        <v>28</v>
      </c>
      <c r="B53" s="85">
        <f>+'SCC X Ano = Total'!B88/'SCC X Ano = Total'!B54-1</f>
        <v>0.68907181852797117</v>
      </c>
      <c r="C53" s="85">
        <f>+'SCC X Ano = Total'!C88/'SCC X Ano = Total'!C54-1</f>
        <v>5.2443136294476611E-2</v>
      </c>
      <c r="D53" s="85">
        <f>+'SCC X Ano = Total'!D88/'SCC X Ano = Total'!D54-1</f>
        <v>-0.86103459771812019</v>
      </c>
      <c r="E53" s="85" t="e">
        <f>+'SCC X Ano = Total'!E88/'SCC X Ano = Total'!E54-1</f>
        <v>#DIV/0!</v>
      </c>
      <c r="F53" s="85">
        <f>+'SCC X Ano = Total'!F88/'SCC X Ano = Total'!F54-1</f>
        <v>0.1083493180317654</v>
      </c>
      <c r="G53" s="85">
        <f>+'SCC X Ano = Total'!G88/'SCC X Ano = Total'!G54-1</f>
        <v>1.7129232432835475</v>
      </c>
      <c r="H53" s="85" t="e">
        <f>+'SCC X Ano = Total'!H88/'SCC X Ano = Total'!H54-1</f>
        <v>#DIV/0!</v>
      </c>
      <c r="I53" s="85">
        <f>+'SCC X Ano = Total'!I88/'SCC X Ano = Total'!I54-1</f>
        <v>-0.24735155791794572</v>
      </c>
      <c r="J53" s="85">
        <f>+'SCC X Ano = Total'!J88/'SCC X Ano = Total'!J54-1</f>
        <v>-0.41281166100969979</v>
      </c>
      <c r="K53" s="85" t="e">
        <f>+'SCC X Ano = Total'!K88/'SCC X Ano = Total'!K54-1</f>
        <v>#DIV/0!</v>
      </c>
    </row>
    <row r="54" spans="1:11" x14ac:dyDescent="0.25">
      <c r="A54" s="69" t="s">
        <v>29</v>
      </c>
      <c r="B54" s="85">
        <f>+'SCC X Ano = Total'!B89/'SCC X Ano = Total'!B55-1</f>
        <v>1.2934234046366475</v>
      </c>
      <c r="C54" s="85">
        <f>+'SCC X Ano = Total'!C89/'SCC X Ano = Total'!C55-1</f>
        <v>-0.27643601929947925</v>
      </c>
      <c r="D54" s="85">
        <f>+'SCC X Ano = Total'!D89/'SCC X Ano = Total'!D55-1</f>
        <v>-0.23712116999704624</v>
      </c>
      <c r="E54" s="85" t="e">
        <f>+'SCC X Ano = Total'!E89/'SCC X Ano = Total'!E55-1</f>
        <v>#DIV/0!</v>
      </c>
      <c r="F54" s="85">
        <f>+'SCC X Ano = Total'!F89/'SCC X Ano = Total'!F55-1</f>
        <v>-0.41310602096243954</v>
      </c>
      <c r="G54" s="85">
        <f>+'SCC X Ano = Total'!G89/'SCC X Ano = Total'!G55-1</f>
        <v>6.5041339135261778E-2</v>
      </c>
      <c r="H54" s="85" t="e">
        <f>+'SCC X Ano = Total'!H89/'SCC X Ano = Total'!H55-1</f>
        <v>#DIV/0!</v>
      </c>
      <c r="I54" s="85">
        <f>+'SCC X Ano = Total'!I89/'SCC X Ano = Total'!I55-1</f>
        <v>7.13621458333773E-2</v>
      </c>
      <c r="J54" s="85">
        <f>+'SCC X Ano = Total'!J89/'SCC X Ano = Total'!J55-1</f>
        <v>-0.33583864202115266</v>
      </c>
      <c r="K54" s="85" t="e">
        <f>+'SCC X Ano = Total'!K89/'SCC X Ano = Total'!K55-1</f>
        <v>#DIV/0!</v>
      </c>
    </row>
    <row r="55" spans="1:11" x14ac:dyDescent="0.25">
      <c r="A55" s="69" t="s">
        <v>30</v>
      </c>
      <c r="B55" s="85">
        <f>+'SCC X Ano = Total'!B90/'SCC X Ano = Total'!B56-1</f>
        <v>-0.74446471144715098</v>
      </c>
      <c r="C55" s="85">
        <f>+'SCC X Ano = Total'!C90/'SCC X Ano = Total'!C56-1</f>
        <v>2.6170126183535523</v>
      </c>
      <c r="D55" s="85">
        <f>+'SCC X Ano = Total'!D90/'SCC X Ano = Total'!D56-1</f>
        <v>-0.40056099316791416</v>
      </c>
      <c r="E55" s="85" t="e">
        <f>+'SCC X Ano = Total'!E90/'SCC X Ano = Total'!E56-1</f>
        <v>#DIV/0!</v>
      </c>
      <c r="F55" s="85">
        <f>+'SCC X Ano = Total'!F90/'SCC X Ano = Total'!F56-1</f>
        <v>-1</v>
      </c>
      <c r="G55" s="85" t="e">
        <f>+'SCC X Ano = Total'!G90/'SCC X Ano = Total'!G56-1</f>
        <v>#DIV/0!</v>
      </c>
      <c r="H55" s="85" t="e">
        <f>+'SCC X Ano = Total'!H90/'SCC X Ano = Total'!H56-1</f>
        <v>#DIV/0!</v>
      </c>
      <c r="I55" s="85">
        <f>+'SCC X Ano = Total'!I90/'SCC X Ano = Total'!I56-1</f>
        <v>-0.6673234986251505</v>
      </c>
      <c r="J55" s="85" t="e">
        <f>+'SCC X Ano = Total'!J90/'SCC X Ano = Total'!J56-1</f>
        <v>#DIV/0!</v>
      </c>
      <c r="K55" s="85" t="e">
        <f>+'SCC X Ano = Total'!K90/'SCC X Ano = Total'!K56-1</f>
        <v>#DIV/0!</v>
      </c>
    </row>
    <row r="56" spans="1:11" x14ac:dyDescent="0.25">
      <c r="A56" s="69" t="s">
        <v>31</v>
      </c>
      <c r="B56" s="85">
        <f>+'SCC X Ano = Total'!B91/'SCC X Ano = Total'!B57-1</f>
        <v>0.39305298353289353</v>
      </c>
      <c r="C56" s="85">
        <f>+'SCC X Ano = Total'!C91/'SCC X Ano = Total'!C57-1</f>
        <v>0.85563737608959323</v>
      </c>
      <c r="D56" s="85">
        <f>+'SCC X Ano = Total'!D91/'SCC X Ano = Total'!D57-1</f>
        <v>-0.21189059232463414</v>
      </c>
      <c r="E56" s="85" t="e">
        <f>+'SCC X Ano = Total'!E91/'SCC X Ano = Total'!E57-1</f>
        <v>#DIV/0!</v>
      </c>
      <c r="F56" s="85">
        <f>+'SCC X Ano = Total'!F91/'SCC X Ano = Total'!F57-1</f>
        <v>-0.26526742742643017</v>
      </c>
      <c r="G56" s="85">
        <f>+'SCC X Ano = Total'!G91/'SCC X Ano = Total'!G57-1</f>
        <v>-2.7429928256519909E-2</v>
      </c>
      <c r="H56" s="85" t="e">
        <f>+'SCC X Ano = Total'!H91/'SCC X Ano = Total'!H57-1</f>
        <v>#DIV/0!</v>
      </c>
      <c r="I56" s="85">
        <f>+'SCC X Ano = Total'!I91/'SCC X Ano = Total'!I57-1</f>
        <v>4.341726425852821E-2</v>
      </c>
      <c r="J56" s="85">
        <f>+'SCC X Ano = Total'!J91/'SCC X Ano = Total'!J57-1</f>
        <v>-0.25485116137713903</v>
      </c>
      <c r="K56" s="85" t="e">
        <f>+'SCC X Ano = Total'!K91/'SCC X Ano = Total'!K57-1</f>
        <v>#DIV/0!</v>
      </c>
    </row>
    <row r="57" spans="1:11" x14ac:dyDescent="0.25">
      <c r="A57" s="69" t="s">
        <v>32</v>
      </c>
      <c r="B57" s="85">
        <f>+'SCC X Ano = Total'!B92/'SCC X Ano = Total'!B58-1</f>
        <v>0.13169661939328114</v>
      </c>
      <c r="C57" s="85">
        <f>+'SCC X Ano = Total'!C92/'SCC X Ano = Total'!C58-1</f>
        <v>-8.0414250484290739E-2</v>
      </c>
      <c r="D57" s="85">
        <f>+'SCC X Ano = Total'!D92/'SCC X Ano = Total'!D58-1</f>
        <v>-0.68262055850395575</v>
      </c>
      <c r="E57" s="85" t="e">
        <f>+'SCC X Ano = Total'!E92/'SCC X Ano = Total'!E58-1</f>
        <v>#DIV/0!</v>
      </c>
      <c r="F57" s="85">
        <f>+'SCC X Ano = Total'!F92/'SCC X Ano = Total'!F58-1</f>
        <v>-0.41690655447427027</v>
      </c>
      <c r="G57" s="85">
        <f>+'SCC X Ano = Total'!G92/'SCC X Ano = Total'!G58-1</f>
        <v>0.789915625346439</v>
      </c>
      <c r="H57" s="85" t="e">
        <f>+'SCC X Ano = Total'!H92/'SCC X Ano = Total'!H58-1</f>
        <v>#DIV/0!</v>
      </c>
      <c r="I57" s="85">
        <f>+'SCC X Ano = Total'!I92/'SCC X Ano = Total'!I58-1</f>
        <v>-0.28333519761316761</v>
      </c>
      <c r="J57" s="85">
        <f>+'SCC X Ano = Total'!J92/'SCC X Ano = Total'!J58-1</f>
        <v>-0.38580103672973876</v>
      </c>
      <c r="K57" s="85" t="e">
        <f>+'SCC X Ano = Total'!K92/'SCC X Ano = Total'!K58-1</f>
        <v>#DIV/0!</v>
      </c>
    </row>
    <row r="58" spans="1:11" x14ac:dyDescent="0.25">
      <c r="A58" s="69" t="s">
        <v>33</v>
      </c>
      <c r="B58" s="85">
        <f>+'SCC X Ano = Total'!B93/'SCC X Ano = Total'!B59-1</f>
        <v>-0.36642913093289908</v>
      </c>
      <c r="C58" s="85">
        <f>+'SCC X Ano = Total'!C93/'SCC X Ano = Total'!C59-1</f>
        <v>-0.38451042953310977</v>
      </c>
      <c r="D58" s="85">
        <f>+'SCC X Ano = Total'!D93/'SCC X Ano = Total'!D59-1</f>
        <v>0.50190345115777624</v>
      </c>
      <c r="E58" s="85" t="e">
        <f>+'SCC X Ano = Total'!E93/'SCC X Ano = Total'!E59-1</f>
        <v>#DIV/0!</v>
      </c>
      <c r="F58" s="85">
        <f>+'SCC X Ano = Total'!F93/'SCC X Ano = Total'!F59-1</f>
        <v>-0.61222651637815151</v>
      </c>
      <c r="G58" s="85">
        <f>+'SCC X Ano = Total'!G93/'SCC X Ano = Total'!G59-1</f>
        <v>-0.15985112750518371</v>
      </c>
      <c r="H58" s="85" t="e">
        <f>+'SCC X Ano = Total'!H93/'SCC X Ano = Total'!H59-1</f>
        <v>#DIV/0!</v>
      </c>
      <c r="I58" s="85">
        <f>+'SCC X Ano = Total'!I93/'SCC X Ano = Total'!I59-1</f>
        <v>-0.22817003256483226</v>
      </c>
      <c r="J58" s="85">
        <f>+'SCC X Ano = Total'!J93/'SCC X Ano = Total'!J59-1</f>
        <v>0.53233667007102192</v>
      </c>
      <c r="K58" s="85" t="e">
        <f>+'SCC X Ano = Total'!K93/'SCC X Ano = Total'!K59-1</f>
        <v>#DIV/0!</v>
      </c>
    </row>
    <row r="59" spans="1:11" x14ac:dyDescent="0.25">
      <c r="A59" s="69" t="s">
        <v>34</v>
      </c>
      <c r="B59" s="85">
        <f>+'SCC X Ano = Total'!B94/'SCC X Ano = Total'!B60-1</f>
        <v>1.192264205164149</v>
      </c>
      <c r="C59" s="85">
        <f>+'SCC X Ano = Total'!C94/'SCC X Ano = Total'!C60-1</f>
        <v>2.9991130977458758E-2</v>
      </c>
      <c r="D59" s="85">
        <f>+'SCC X Ano = Total'!D94/'SCC X Ano = Total'!D60-1</f>
        <v>0.76550947862488328</v>
      </c>
      <c r="E59" s="85" t="e">
        <f>+'SCC X Ano = Total'!E94/'SCC X Ano = Total'!E60-1</f>
        <v>#DIV/0!</v>
      </c>
      <c r="F59" s="85">
        <f>+'SCC X Ano = Total'!F94/'SCC X Ano = Total'!F60-1</f>
        <v>0.10252019010317315</v>
      </c>
      <c r="G59" s="85">
        <f>+'SCC X Ano = Total'!G94/'SCC X Ano = Total'!G60-1</f>
        <v>8.8375428170679875</v>
      </c>
      <c r="H59" s="85" t="e">
        <f>+'SCC X Ano = Total'!H94/'SCC X Ano = Total'!H60-1</f>
        <v>#DIV/0!</v>
      </c>
      <c r="I59" s="85">
        <f>+'SCC X Ano = Total'!I94/'SCC X Ano = Total'!I60-1</f>
        <v>0.24905521191369151</v>
      </c>
      <c r="J59" s="85">
        <f>+'SCC X Ano = Total'!J94/'SCC X Ano = Total'!J60-1</f>
        <v>-0.3205568539068514</v>
      </c>
      <c r="K59" s="85" t="e">
        <f>+'SCC X Ano = Total'!K94/'SCC X Ano = Total'!K60-1</f>
        <v>#DIV/0!</v>
      </c>
    </row>
    <row r="60" spans="1:11" x14ac:dyDescent="0.25">
      <c r="A60" s="69" t="s">
        <v>35</v>
      </c>
      <c r="B60" s="85">
        <f>+'SCC X Ano = Total'!B95/'SCC X Ano = Total'!B61-1</f>
        <v>-0.33473262010464233</v>
      </c>
      <c r="C60" s="85">
        <f>+'SCC X Ano = Total'!C95/'SCC X Ano = Total'!C61-1</f>
        <v>0.27999917608275426</v>
      </c>
      <c r="D60" s="85">
        <f>+'SCC X Ano = Total'!D95/'SCC X Ano = Total'!D61-1</f>
        <v>-0.23024693072554858</v>
      </c>
      <c r="E60" s="85" t="e">
        <f>+'SCC X Ano = Total'!E95/'SCC X Ano = Total'!E61-1</f>
        <v>#DIV/0!</v>
      </c>
      <c r="F60" s="85">
        <f>+'SCC X Ano = Total'!F95/'SCC X Ano = Total'!F61-1</f>
        <v>-0.42729684730323592</v>
      </c>
      <c r="G60" s="85">
        <f>+'SCC X Ano = Total'!G95/'SCC X Ano = Total'!G61-1</f>
        <v>-2.8627572872032214E-2</v>
      </c>
      <c r="H60" s="85" t="e">
        <f>+'SCC X Ano = Total'!H95/'SCC X Ano = Total'!H61-1</f>
        <v>#DIV/0!</v>
      </c>
      <c r="I60" s="85">
        <f>+'SCC X Ano = Total'!I95/'SCC X Ano = Total'!I61-1</f>
        <v>-0.26649760599828864</v>
      </c>
      <c r="J60" s="85">
        <f>+'SCC X Ano = Total'!J95/'SCC X Ano = Total'!J61-1</f>
        <v>-0.3797192155706054</v>
      </c>
      <c r="K60" s="85" t="e">
        <f>+'SCC X Ano = Total'!K95/'SCC X Ano = Total'!K61-1</f>
        <v>#DIV/0!</v>
      </c>
    </row>
    <row r="61" spans="1:11" x14ac:dyDescent="0.25">
      <c r="A61" s="69" t="s">
        <v>36</v>
      </c>
      <c r="B61" s="85">
        <f>+'SCC X Ano = Total'!B96/'SCC X Ano = Total'!B62-1</f>
        <v>-1</v>
      </c>
      <c r="C61" s="85">
        <f>+'SCC X Ano = Total'!C96/'SCC X Ano = Total'!C62-1</f>
        <v>11.54709106600289</v>
      </c>
      <c r="D61" s="85">
        <f>+'SCC X Ano = Total'!D96/'SCC X Ano = Total'!D62-1</f>
        <v>4.066496231562966E-2</v>
      </c>
      <c r="E61" s="85" t="e">
        <f>+'SCC X Ano = Total'!E96/'SCC X Ano = Total'!E62-1</f>
        <v>#DIV/0!</v>
      </c>
      <c r="F61" s="85" t="e">
        <f>+'SCC X Ano = Total'!F96/'SCC X Ano = Total'!F62-1</f>
        <v>#DIV/0!</v>
      </c>
      <c r="G61" s="85" t="e">
        <f>+'SCC X Ano = Total'!G96/'SCC X Ano = Total'!G62-1</f>
        <v>#DIV/0!</v>
      </c>
      <c r="H61" s="85" t="e">
        <f>+'SCC X Ano = Total'!H96/'SCC X Ano = Total'!H62-1</f>
        <v>#DIV/0!</v>
      </c>
      <c r="I61" s="85">
        <f>+'SCC X Ano = Total'!I96/'SCC X Ano = Total'!I62-1</f>
        <v>-0.89374326490075218</v>
      </c>
      <c r="J61" s="85" t="e">
        <f>+'SCC X Ano = Total'!J96/'SCC X Ano = Total'!J62-1</f>
        <v>#DIV/0!</v>
      </c>
      <c r="K61" s="85" t="e">
        <f>+'SCC X Ano = Total'!K96/'SCC X Ano = Total'!K62-1</f>
        <v>#DIV/0!</v>
      </c>
    </row>
    <row r="62" spans="1:11" x14ac:dyDescent="0.25">
      <c r="A62" s="69" t="s">
        <v>37</v>
      </c>
      <c r="B62" s="85" t="e">
        <f>+'SCC X Ano = Total'!B97/'SCC X Ano = Total'!B63-1</f>
        <v>#DIV/0!</v>
      </c>
      <c r="C62" s="85">
        <f>+'SCC X Ano = Total'!C97/'SCC X Ano = Total'!C63-1</f>
        <v>-5.1127766167160638E-2</v>
      </c>
      <c r="D62" s="85">
        <f>+'SCC X Ano = Total'!D97/'SCC X Ano = Total'!D63-1</f>
        <v>-0.46075054927939185</v>
      </c>
      <c r="E62" s="85" t="e">
        <f>+'SCC X Ano = Total'!E97/'SCC X Ano = Total'!E63-1</f>
        <v>#DIV/0!</v>
      </c>
      <c r="F62" s="85" t="e">
        <f>+'SCC X Ano = Total'!F97/'SCC X Ano = Total'!F63-1</f>
        <v>#DIV/0!</v>
      </c>
      <c r="G62" s="85" t="e">
        <f>+'SCC X Ano = Total'!G97/'SCC X Ano = Total'!G63-1</f>
        <v>#DIV/0!</v>
      </c>
      <c r="H62" s="85" t="e">
        <f>+'SCC X Ano = Total'!H97/'SCC X Ano = Total'!H63-1</f>
        <v>#DIV/0!</v>
      </c>
      <c r="I62" s="85">
        <f>+'SCC X Ano = Total'!I97/'SCC X Ano = Total'!I63-1</f>
        <v>2.8206238125367156E-2</v>
      </c>
      <c r="J62" s="85">
        <f>+'SCC X Ano = Total'!J97/'SCC X Ano = Total'!J63-1</f>
        <v>-1</v>
      </c>
      <c r="K62" s="85" t="e">
        <f>+'SCC X Ano = Total'!K97/'SCC X Ano = Total'!K63-1</f>
        <v>#DIV/0!</v>
      </c>
    </row>
    <row r="63" spans="1:11" x14ac:dyDescent="0.25">
      <c r="A63" s="69" t="s">
        <v>38</v>
      </c>
      <c r="B63" s="85" t="e">
        <f>+'SCC X Ano = Total'!B98/'SCC X Ano = Total'!B64-1</f>
        <v>#DIV/0!</v>
      </c>
      <c r="C63" s="85">
        <f>+'SCC X Ano = Total'!C98/'SCC X Ano = Total'!C64-1</f>
        <v>-0.55984428923337604</v>
      </c>
      <c r="D63" s="85">
        <f>+'SCC X Ano = Total'!D98/'SCC X Ano = Total'!D64-1</f>
        <v>0.93400382712550467</v>
      </c>
      <c r="E63" s="85" t="e">
        <f>+'SCC X Ano = Total'!E98/'SCC X Ano = Total'!E64-1</f>
        <v>#DIV/0!</v>
      </c>
      <c r="F63" s="85">
        <f>+'SCC X Ano = Total'!F98/'SCC X Ano = Total'!F64-1</f>
        <v>-0.49023030596794859</v>
      </c>
      <c r="G63" s="85">
        <f>+'SCC X Ano = Total'!G98/'SCC X Ano = Total'!G64-1</f>
        <v>-0.35069067364744377</v>
      </c>
      <c r="H63" s="85" t="e">
        <f>+'SCC X Ano = Total'!H98/'SCC X Ano = Total'!H64-1</f>
        <v>#DIV/0!</v>
      </c>
      <c r="I63" s="85">
        <f>+'SCC X Ano = Total'!I98/'SCC X Ano = Total'!I64-1</f>
        <v>-0.12692609301951219</v>
      </c>
      <c r="J63" s="85">
        <f>+'SCC X Ano = Total'!J98/'SCC X Ano = Total'!J64-1</f>
        <v>-0.73229838340663544</v>
      </c>
      <c r="K63" s="85" t="e">
        <f>+'SCC X Ano = Total'!K98/'SCC X Ano = Total'!K64-1</f>
        <v>#DIV/0!</v>
      </c>
    </row>
    <row r="64" spans="1:11" x14ac:dyDescent="0.25">
      <c r="A64" s="69" t="s">
        <v>39</v>
      </c>
      <c r="B64" s="85">
        <f>+'SCC X Ano = Total'!B99/'SCC X Ano = Total'!B65-1</f>
        <v>-0.71699729763387454</v>
      </c>
      <c r="C64" s="85">
        <f>+'SCC X Ano = Total'!C99/'SCC X Ano = Total'!C65-1</f>
        <v>0.29213917285264346</v>
      </c>
      <c r="D64" s="85">
        <f>+'SCC X Ano = Total'!D99/'SCC X Ano = Total'!D65-1</f>
        <v>0.13028749361932479</v>
      </c>
      <c r="E64" s="85" t="e">
        <f>+'SCC X Ano = Total'!E99/'SCC X Ano = Total'!E65-1</f>
        <v>#DIV/0!</v>
      </c>
      <c r="F64" s="85">
        <f>+'SCC X Ano = Total'!F99/'SCC X Ano = Total'!F65-1</f>
        <v>-7.9956288587256563E-2</v>
      </c>
      <c r="G64" s="85">
        <f>+'SCC X Ano = Total'!G99/'SCC X Ano = Total'!G65-1</f>
        <v>0.9409764683492492</v>
      </c>
      <c r="H64" s="85" t="e">
        <f>+'SCC X Ano = Total'!H99/'SCC X Ano = Total'!H65-1</f>
        <v>#DIV/0!</v>
      </c>
      <c r="I64" s="85">
        <f>+'SCC X Ano = Total'!I99/'SCC X Ano = Total'!I65-1</f>
        <v>0.7834732699245559</v>
      </c>
      <c r="J64" s="85">
        <f>+'SCC X Ano = Total'!J99/'SCC X Ano = Total'!J65-1</f>
        <v>3.183789530907319</v>
      </c>
      <c r="K64" s="85" t="e">
        <f>+'SCC X Ano = Total'!K99/'SCC X Ano = Total'!K65-1</f>
        <v>#DIV/0!</v>
      </c>
    </row>
    <row r="65" spans="1:11" x14ac:dyDescent="0.25">
      <c r="A65" s="69" t="s">
        <v>40</v>
      </c>
      <c r="B65" s="85">
        <f>+'SCC X Ano = Total'!B100/'SCC X Ano = Total'!B66-1</f>
        <v>0.20114053405343624</v>
      </c>
      <c r="C65" s="85">
        <f>+'SCC X Ano = Total'!C100/'SCC X Ano = Total'!C66-1</f>
        <v>6.6870052009981418E-2</v>
      </c>
      <c r="D65" s="85">
        <f>+'SCC X Ano = Total'!D100/'SCC X Ano = Total'!D66-1</f>
        <v>-0.5473849160130887</v>
      </c>
      <c r="E65" s="85" t="e">
        <f>+'SCC X Ano = Total'!E100/'SCC X Ano = Total'!E66-1</f>
        <v>#DIV/0!</v>
      </c>
      <c r="F65" s="85">
        <f>+'SCC X Ano = Total'!F100/'SCC X Ano = Total'!F66-1</f>
        <v>-0.35402258587865754</v>
      </c>
      <c r="G65" s="85">
        <f>+'SCC X Ano = Total'!G100/'SCC X Ano = Total'!G66-1</f>
        <v>0.38861406031957313</v>
      </c>
      <c r="H65" s="85" t="e">
        <f>+'SCC X Ano = Total'!H100/'SCC X Ano = Total'!H66-1</f>
        <v>#DIV/0!</v>
      </c>
      <c r="I65" s="85">
        <f>+'SCC X Ano = Total'!I100/'SCC X Ano = Total'!I66-1</f>
        <v>-0.10484557121737303</v>
      </c>
      <c r="J65" s="85">
        <f>+'SCC X Ano = Total'!J100/'SCC X Ano = Total'!J66-1</f>
        <v>-0.30573977371038685</v>
      </c>
      <c r="K65" s="85" t="e">
        <f>+'SCC X Ano = Total'!K100/'SCC X Ano = Total'!K66-1</f>
        <v>#DIV/0!</v>
      </c>
    </row>
    <row r="66" spans="1:11" x14ac:dyDescent="0.25">
      <c r="A66" s="69"/>
      <c r="B66" s="73"/>
      <c r="C66" s="73"/>
      <c r="D66" s="73"/>
      <c r="E66" s="73"/>
      <c r="F66" s="73"/>
      <c r="G66" s="73"/>
      <c r="H66" s="73"/>
      <c r="I66" s="73"/>
      <c r="J66" s="73"/>
      <c r="K66" s="73"/>
    </row>
    <row r="67" spans="1:11" x14ac:dyDescent="0.25">
      <c r="A67" s="69"/>
      <c r="B67" s="73"/>
      <c r="C67" s="73"/>
      <c r="D67" s="73"/>
      <c r="E67" s="73"/>
      <c r="F67" s="73"/>
      <c r="G67" s="73"/>
      <c r="H67" s="73"/>
      <c r="I67" s="73"/>
      <c r="J67" s="73"/>
      <c r="K67" s="73"/>
    </row>
    <row r="68" spans="1:11" x14ac:dyDescent="0.25">
      <c r="A68" s="69"/>
      <c r="B68" s="73"/>
      <c r="C68" s="73"/>
      <c r="D68" s="73"/>
      <c r="E68" s="73"/>
      <c r="F68" s="73"/>
      <c r="G68" s="73"/>
      <c r="H68" s="73"/>
      <c r="I68" s="73"/>
      <c r="J68" s="73"/>
      <c r="K68" s="73"/>
    </row>
    <row r="69" spans="1:11" x14ac:dyDescent="0.25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</row>
    <row r="70" spans="1:11" x14ac:dyDescent="0.25">
      <c r="A70" s="69"/>
      <c r="B70" s="18">
        <v>2010</v>
      </c>
      <c r="C70" s="18">
        <v>2010</v>
      </c>
      <c r="D70" s="18">
        <v>2010</v>
      </c>
      <c r="E70" s="18">
        <v>2010</v>
      </c>
      <c r="F70" s="18">
        <v>2010</v>
      </c>
      <c r="G70" s="18">
        <v>2010</v>
      </c>
      <c r="H70" s="18">
        <v>2010</v>
      </c>
      <c r="I70" s="18">
        <v>2010</v>
      </c>
      <c r="J70" s="18">
        <v>2010</v>
      </c>
      <c r="K70" s="18">
        <v>2010</v>
      </c>
    </row>
    <row r="71" spans="1:11" x14ac:dyDescent="0.25">
      <c r="A71" s="69"/>
      <c r="B71" s="69" t="s">
        <v>2</v>
      </c>
      <c r="C71" s="69" t="s">
        <v>3</v>
      </c>
      <c r="D71" s="69" t="s">
        <v>4</v>
      </c>
      <c r="E71" s="69" t="s">
        <v>5</v>
      </c>
      <c r="F71" s="69" t="s">
        <v>6</v>
      </c>
      <c r="G71" s="69" t="s">
        <v>7</v>
      </c>
      <c r="H71" s="69" t="s">
        <v>8</v>
      </c>
      <c r="I71" s="69" t="s">
        <v>9</v>
      </c>
      <c r="J71" s="69" t="s">
        <v>10</v>
      </c>
      <c r="K71" s="69" t="s">
        <v>11</v>
      </c>
    </row>
    <row r="72" spans="1:11" x14ac:dyDescent="0.25">
      <c r="A72" s="69" t="s">
        <v>13</v>
      </c>
      <c r="B72" s="85" t="e">
        <f>+'SCC X Ano = Total'!B107/'SCC X Ano = Total'!B73-1</f>
        <v>#DIV/0!</v>
      </c>
      <c r="C72" s="85">
        <f>+'SCC X Ano = Total'!C107/'SCC X Ano = Total'!C73-1</f>
        <v>0.34034883039741981</v>
      </c>
      <c r="D72" s="85">
        <f>+'SCC X Ano = Total'!D107/'SCC X Ano = Total'!D73-1</f>
        <v>0.23931191197613888</v>
      </c>
      <c r="E72" s="85" t="e">
        <f>+'SCC X Ano = Total'!E107/'SCC X Ano = Total'!E73-1</f>
        <v>#DIV/0!</v>
      </c>
      <c r="F72" s="85">
        <f>+'SCC X Ano = Total'!F107/'SCC X Ano = Total'!F73-1</f>
        <v>-5.5790405802452314E-2</v>
      </c>
      <c r="G72" s="85" t="e">
        <f>+'SCC X Ano = Total'!G107/'SCC X Ano = Total'!G73-1</f>
        <v>#DIV/0!</v>
      </c>
      <c r="H72" s="85" t="e">
        <f>+'SCC X Ano = Total'!H107/'SCC X Ano = Total'!H73-1</f>
        <v>#DIV/0!</v>
      </c>
      <c r="I72" s="85" t="e">
        <f>+'SCC X Ano = Total'!I107/'SCC X Ano = Total'!I73-1</f>
        <v>#DIV/0!</v>
      </c>
      <c r="J72" s="85" t="e">
        <f>+'SCC X Ano = Total'!J107/'SCC X Ano = Total'!J73-1</f>
        <v>#DIV/0!</v>
      </c>
      <c r="K72" s="85" t="e">
        <f>+'SCC X Ano = Total'!K107/'SCC X Ano = Total'!K73-1</f>
        <v>#DIV/0!</v>
      </c>
    </row>
    <row r="73" spans="1:11" x14ac:dyDescent="0.25">
      <c r="A73" s="69" t="s">
        <v>14</v>
      </c>
      <c r="B73" s="85" t="e">
        <f>+'SCC X Ano = Total'!B108/'SCC X Ano = Total'!B74-1</f>
        <v>#DIV/0!</v>
      </c>
      <c r="C73" s="85">
        <f>+'SCC X Ano = Total'!C108/'SCC X Ano = Total'!C74-1</f>
        <v>0.81538052967136831</v>
      </c>
      <c r="D73" s="85" t="e">
        <f>+'SCC X Ano = Total'!D108/'SCC X Ano = Total'!D74-1</f>
        <v>#DIV/0!</v>
      </c>
      <c r="E73" s="85" t="e">
        <f>+'SCC X Ano = Total'!E108/'SCC X Ano = Total'!E74-1</f>
        <v>#DIV/0!</v>
      </c>
      <c r="F73" s="85" t="e">
        <f>+'SCC X Ano = Total'!F108/'SCC X Ano = Total'!F74-1</f>
        <v>#DIV/0!</v>
      </c>
      <c r="G73" s="85" t="e">
        <f>+'SCC X Ano = Total'!G108/'SCC X Ano = Total'!G74-1</f>
        <v>#DIV/0!</v>
      </c>
      <c r="H73" s="85" t="e">
        <f>+'SCC X Ano = Total'!H108/'SCC X Ano = Total'!H74-1</f>
        <v>#DIV/0!</v>
      </c>
      <c r="I73" s="85" t="e">
        <f>+'SCC X Ano = Total'!I108/'SCC X Ano = Total'!I74-1</f>
        <v>#DIV/0!</v>
      </c>
      <c r="J73" s="85">
        <f>+'SCC X Ano = Total'!J108/'SCC X Ano = Total'!J74-1</f>
        <v>-1</v>
      </c>
      <c r="K73" s="85" t="e">
        <f>+'SCC X Ano = Total'!K108/'SCC X Ano = Total'!K74-1</f>
        <v>#DIV/0!</v>
      </c>
    </row>
    <row r="74" spans="1:11" x14ac:dyDescent="0.25">
      <c r="A74" s="69" t="s">
        <v>15</v>
      </c>
      <c r="B74" s="85" t="e">
        <f>+'SCC X Ano = Total'!B109/'SCC X Ano = Total'!B75-1</f>
        <v>#DIV/0!</v>
      </c>
      <c r="C74" s="85">
        <f>+'SCC X Ano = Total'!C109/'SCC X Ano = Total'!C75-1</f>
        <v>-0.33391697145520161</v>
      </c>
      <c r="D74" s="85">
        <f>+'SCC X Ano = Total'!D109/'SCC X Ano = Total'!D75-1</f>
        <v>-0.48419677968831343</v>
      </c>
      <c r="E74" s="85" t="e">
        <f>+'SCC X Ano = Total'!E109/'SCC X Ano = Total'!E75-1</f>
        <v>#DIV/0!</v>
      </c>
      <c r="F74" s="85">
        <f>+'SCC X Ano = Total'!F109/'SCC X Ano = Total'!F75-1</f>
        <v>-0.37661871533920799</v>
      </c>
      <c r="G74" s="85" t="e">
        <f>+'SCC X Ano = Total'!G109/'SCC X Ano = Total'!G75-1</f>
        <v>#DIV/0!</v>
      </c>
      <c r="H74" s="85" t="e">
        <f>+'SCC X Ano = Total'!H109/'SCC X Ano = Total'!H75-1</f>
        <v>#DIV/0!</v>
      </c>
      <c r="I74" s="85" t="e">
        <f>+'SCC X Ano = Total'!I109/'SCC X Ano = Total'!I75-1</f>
        <v>#DIV/0!</v>
      </c>
      <c r="J74" s="85" t="e">
        <f>+'SCC X Ano = Total'!J109/'SCC X Ano = Total'!J75-1</f>
        <v>#DIV/0!</v>
      </c>
      <c r="K74" s="85" t="e">
        <f>+'SCC X Ano = Total'!K109/'SCC X Ano = Total'!K75-1</f>
        <v>#DIV/0!</v>
      </c>
    </row>
    <row r="75" spans="1:11" x14ac:dyDescent="0.25">
      <c r="A75" s="69" t="s">
        <v>16</v>
      </c>
      <c r="B75" s="85" t="e">
        <f>+'SCC X Ano = Total'!B110/'SCC X Ano = Total'!B76-1</f>
        <v>#DIV/0!</v>
      </c>
      <c r="C75" s="85" t="e">
        <f>+'SCC X Ano = Total'!C110/'SCC X Ano = Total'!C76-1</f>
        <v>#DIV/0!</v>
      </c>
      <c r="D75" s="85">
        <f>+'SCC X Ano = Total'!D110/'SCC X Ano = Total'!D76-1</f>
        <v>-1</v>
      </c>
      <c r="E75" s="85" t="e">
        <f>+'SCC X Ano = Total'!E110/'SCC X Ano = Total'!E76-1</f>
        <v>#DIV/0!</v>
      </c>
      <c r="F75" s="85" t="e">
        <f>+'SCC X Ano = Total'!F110/'SCC X Ano = Total'!F76-1</f>
        <v>#DIV/0!</v>
      </c>
      <c r="G75" s="85" t="e">
        <f>+'SCC X Ano = Total'!G110/'SCC X Ano = Total'!G76-1</f>
        <v>#DIV/0!</v>
      </c>
      <c r="H75" s="85" t="e">
        <f>+'SCC X Ano = Total'!H110/'SCC X Ano = Total'!H76-1</f>
        <v>#DIV/0!</v>
      </c>
      <c r="I75" s="85" t="e">
        <f>+'SCC X Ano = Total'!I110/'SCC X Ano = Total'!I76-1</f>
        <v>#DIV/0!</v>
      </c>
      <c r="J75" s="85" t="e">
        <f>+'SCC X Ano = Total'!J110/'SCC X Ano = Total'!J76-1</f>
        <v>#DIV/0!</v>
      </c>
      <c r="K75" s="85" t="e">
        <f>+'SCC X Ano = Total'!K110/'SCC X Ano = Total'!K76-1</f>
        <v>#DIV/0!</v>
      </c>
    </row>
    <row r="76" spans="1:11" x14ac:dyDescent="0.25">
      <c r="A76" s="69" t="s">
        <v>17</v>
      </c>
      <c r="B76" s="85" t="e">
        <f>+'SCC X Ano = Total'!B111/'SCC X Ano = Total'!B77-1</f>
        <v>#DIV/0!</v>
      </c>
      <c r="C76" s="85">
        <f>+'SCC X Ano = Total'!C111/'SCC X Ano = Total'!C77-1</f>
        <v>-0.85961239428292713</v>
      </c>
      <c r="D76" s="85">
        <f>+'SCC X Ano = Total'!D111/'SCC X Ano = Total'!D77-1</f>
        <v>-0.75961184378387858</v>
      </c>
      <c r="E76" s="85" t="e">
        <f>+'SCC X Ano = Total'!E111/'SCC X Ano = Total'!E77-1</f>
        <v>#DIV/0!</v>
      </c>
      <c r="F76" s="85">
        <f>+'SCC X Ano = Total'!F111/'SCC X Ano = Total'!F77-1</f>
        <v>6.4155148973621401E-3</v>
      </c>
      <c r="G76" s="85" t="e">
        <f>+'SCC X Ano = Total'!G111/'SCC X Ano = Total'!G77-1</f>
        <v>#DIV/0!</v>
      </c>
      <c r="H76" s="85" t="e">
        <f>+'SCC X Ano = Total'!H111/'SCC X Ano = Total'!H77-1</f>
        <v>#DIV/0!</v>
      </c>
      <c r="I76" s="85">
        <f>+'SCC X Ano = Total'!I111/'SCC X Ano = Total'!I77-1</f>
        <v>1.808192281211948</v>
      </c>
      <c r="J76" s="85">
        <f>+'SCC X Ano = Total'!J111/'SCC X Ano = Total'!J77-1</f>
        <v>9.6905678296442623</v>
      </c>
      <c r="K76" s="85" t="e">
        <f>+'SCC X Ano = Total'!K111/'SCC X Ano = Total'!K77-1</f>
        <v>#DIV/0!</v>
      </c>
    </row>
    <row r="77" spans="1:11" x14ac:dyDescent="0.25">
      <c r="A77" s="69" t="s">
        <v>18</v>
      </c>
      <c r="B77" s="85" t="e">
        <f>+'SCC X Ano = Total'!B112/'SCC X Ano = Total'!B78-1</f>
        <v>#DIV/0!</v>
      </c>
      <c r="C77" s="85">
        <f>+'SCC X Ano = Total'!C112/'SCC X Ano = Total'!C78-1</f>
        <v>-0.5221843956154244</v>
      </c>
      <c r="D77" s="85" t="e">
        <f>+'SCC X Ano = Total'!D112/'SCC X Ano = Total'!D78-1</f>
        <v>#DIV/0!</v>
      </c>
      <c r="E77" s="85" t="e">
        <f>+'SCC X Ano = Total'!E112/'SCC X Ano = Total'!E78-1</f>
        <v>#DIV/0!</v>
      </c>
      <c r="F77" s="85">
        <f>+'SCC X Ano = Total'!F112/'SCC X Ano = Total'!F78-1</f>
        <v>-1</v>
      </c>
      <c r="G77" s="85" t="e">
        <f>+'SCC X Ano = Total'!G112/'SCC X Ano = Total'!G78-1</f>
        <v>#DIV/0!</v>
      </c>
      <c r="H77" s="85" t="e">
        <f>+'SCC X Ano = Total'!H112/'SCC X Ano = Total'!H78-1</f>
        <v>#DIV/0!</v>
      </c>
      <c r="I77" s="85">
        <f>+'SCC X Ano = Total'!I112/'SCC X Ano = Total'!I78-1</f>
        <v>2.2299773684864812</v>
      </c>
      <c r="J77" s="85" t="e">
        <f>+'SCC X Ano = Total'!J112/'SCC X Ano = Total'!J78-1</f>
        <v>#DIV/0!</v>
      </c>
      <c r="K77" s="85" t="e">
        <f>+'SCC X Ano = Total'!K112/'SCC X Ano = Total'!K78-1</f>
        <v>#DIV/0!</v>
      </c>
    </row>
    <row r="78" spans="1:11" x14ac:dyDescent="0.25">
      <c r="A78" s="69" t="s">
        <v>19</v>
      </c>
      <c r="B78" s="85" t="e">
        <f>+'SCC X Ano = Total'!B113/'SCC X Ano = Total'!B79-1</f>
        <v>#DIV/0!</v>
      </c>
      <c r="C78" s="85">
        <f>+'SCC X Ano = Total'!C113/'SCC X Ano = Total'!C79-1</f>
        <v>3.5923819447269523E-2</v>
      </c>
      <c r="D78" s="85" t="e">
        <f>+'SCC X Ano = Total'!D113/'SCC X Ano = Total'!D79-1</f>
        <v>#DIV/0!</v>
      </c>
      <c r="E78" s="85" t="e">
        <f>+'SCC X Ano = Total'!E113/'SCC X Ano = Total'!E79-1</f>
        <v>#DIV/0!</v>
      </c>
      <c r="F78" s="85" t="e">
        <f>+'SCC X Ano = Total'!F113/'SCC X Ano = Total'!F79-1</f>
        <v>#DIV/0!</v>
      </c>
      <c r="G78" s="85" t="e">
        <f>+'SCC X Ano = Total'!G113/'SCC X Ano = Total'!G79-1</f>
        <v>#DIV/0!</v>
      </c>
      <c r="H78" s="85" t="e">
        <f>+'SCC X Ano = Total'!H113/'SCC X Ano = Total'!H79-1</f>
        <v>#DIV/0!</v>
      </c>
      <c r="I78" s="85" t="e">
        <f>+'SCC X Ano = Total'!I113/'SCC X Ano = Total'!I79-1</f>
        <v>#DIV/0!</v>
      </c>
      <c r="J78" s="85" t="e">
        <f>+'SCC X Ano = Total'!J113/'SCC X Ano = Total'!J79-1</f>
        <v>#DIV/0!</v>
      </c>
      <c r="K78" s="85" t="e">
        <f>+'SCC X Ano = Total'!K113/'SCC X Ano = Total'!K79-1</f>
        <v>#DIV/0!</v>
      </c>
    </row>
    <row r="79" spans="1:11" x14ac:dyDescent="0.25">
      <c r="A79" s="69" t="s">
        <v>20</v>
      </c>
      <c r="B79" s="85">
        <f>+'SCC X Ano = Total'!B114/'SCC X Ano = Total'!B80-1</f>
        <v>0.22750346134291011</v>
      </c>
      <c r="C79" s="85">
        <f>+'SCC X Ano = Total'!C114/'SCC X Ano = Total'!C80-1</f>
        <v>-0.6986120137894003</v>
      </c>
      <c r="D79" s="85" t="e">
        <f>+'SCC X Ano = Total'!D114/'SCC X Ano = Total'!D80-1</f>
        <v>#DIV/0!</v>
      </c>
      <c r="E79" s="85" t="e">
        <f>+'SCC X Ano = Total'!E114/'SCC X Ano = Total'!E80-1</f>
        <v>#DIV/0!</v>
      </c>
      <c r="F79" s="85">
        <f>+'SCC X Ano = Total'!F114/'SCC X Ano = Total'!F80-1</f>
        <v>2.1041186878239406</v>
      </c>
      <c r="G79" s="85" t="e">
        <f>+'SCC X Ano = Total'!G114/'SCC X Ano = Total'!G80-1</f>
        <v>#DIV/0!</v>
      </c>
      <c r="H79" s="85" t="e">
        <f>+'SCC X Ano = Total'!H114/'SCC X Ano = Total'!H80-1</f>
        <v>#DIV/0!</v>
      </c>
      <c r="I79" s="85" t="e">
        <f>+'SCC X Ano = Total'!I114/'SCC X Ano = Total'!I80-1</f>
        <v>#DIV/0!</v>
      </c>
      <c r="J79" s="85">
        <f>+'SCC X Ano = Total'!J114/'SCC X Ano = Total'!J80-1</f>
        <v>10.198020182819972</v>
      </c>
      <c r="K79" s="85" t="e">
        <f>+'SCC X Ano = Total'!K114/'SCC X Ano = Total'!K80-1</f>
        <v>#DIV/0!</v>
      </c>
    </row>
    <row r="80" spans="1:11" x14ac:dyDescent="0.25">
      <c r="A80" s="69" t="s">
        <v>21</v>
      </c>
      <c r="B80" s="85" t="e">
        <f>+'SCC X Ano = Total'!B115/'SCC X Ano = Total'!B81-1</f>
        <v>#DIV/0!</v>
      </c>
      <c r="C80" s="85">
        <f>+'SCC X Ano = Total'!C115/'SCC X Ano = Total'!C81-1</f>
        <v>2.6487312638802729</v>
      </c>
      <c r="D80" s="85">
        <f>+'SCC X Ano = Total'!D115/'SCC X Ano = Total'!D81-1</f>
        <v>0.51073535071607634</v>
      </c>
      <c r="E80" s="85" t="e">
        <f>+'SCC X Ano = Total'!E115/'SCC X Ano = Total'!E81-1</f>
        <v>#DIV/0!</v>
      </c>
      <c r="F80" s="85" t="e">
        <f>+'SCC X Ano = Total'!F115/'SCC X Ano = Total'!F81-1</f>
        <v>#DIV/0!</v>
      </c>
      <c r="G80" s="85" t="e">
        <f>+'SCC X Ano = Total'!G115/'SCC X Ano = Total'!G81-1</f>
        <v>#DIV/0!</v>
      </c>
      <c r="H80" s="85" t="e">
        <f>+'SCC X Ano = Total'!H115/'SCC X Ano = Total'!H81-1</f>
        <v>#DIV/0!</v>
      </c>
      <c r="I80" s="85">
        <f>+'SCC X Ano = Total'!I115/'SCC X Ano = Total'!I81-1</f>
        <v>-2.2480862749754582E-2</v>
      </c>
      <c r="J80" s="85">
        <f>+'SCC X Ano = Total'!J115/'SCC X Ano = Total'!J81-1</f>
        <v>-0.54556757498513753</v>
      </c>
      <c r="K80" s="85" t="e">
        <f>+'SCC X Ano = Total'!K115/'SCC X Ano = Total'!K81-1</f>
        <v>#DIV/0!</v>
      </c>
    </row>
    <row r="81" spans="1:11" x14ac:dyDescent="0.25">
      <c r="A81" s="69" t="s">
        <v>22</v>
      </c>
      <c r="B81" s="85">
        <f>+'SCC X Ano = Total'!B116/'SCC X Ano = Total'!B82-1</f>
        <v>14.073349067968969</v>
      </c>
      <c r="C81" s="85">
        <f>+'SCC X Ano = Total'!C116/'SCC X Ano = Total'!C82-1</f>
        <v>-7.1755748790062412E-2</v>
      </c>
      <c r="D81" s="85">
        <f>+'SCC X Ano = Total'!D116/'SCC X Ano = Total'!D82-1</f>
        <v>0.34232222316575123</v>
      </c>
      <c r="E81" s="85" t="e">
        <f>+'SCC X Ano = Total'!E116/'SCC X Ano = Total'!E82-1</f>
        <v>#DIV/0!</v>
      </c>
      <c r="F81" s="85">
        <f>+'SCC X Ano = Total'!F116/'SCC X Ano = Total'!F82-1</f>
        <v>-0.10578342542585084</v>
      </c>
      <c r="G81" s="85">
        <f>+'SCC X Ano = Total'!G116/'SCC X Ano = Total'!G82-1</f>
        <v>-0.38390338755762887</v>
      </c>
      <c r="H81" s="85" t="e">
        <f>+'SCC X Ano = Total'!H116/'SCC X Ano = Total'!H82-1</f>
        <v>#DIV/0!</v>
      </c>
      <c r="I81" s="85">
        <f>+'SCC X Ano = Total'!I116/'SCC X Ano = Total'!I82-1</f>
        <v>1.1218234479577327</v>
      </c>
      <c r="J81" s="85">
        <f>+'SCC X Ano = Total'!J116/'SCC X Ano = Total'!J82-1</f>
        <v>-0.63980142451934197</v>
      </c>
      <c r="K81" s="85" t="e">
        <f>+'SCC X Ano = Total'!K116/'SCC X Ano = Total'!K82-1</f>
        <v>#DIV/0!</v>
      </c>
    </row>
    <row r="82" spans="1:11" x14ac:dyDescent="0.25">
      <c r="A82" s="69" t="s">
        <v>23</v>
      </c>
      <c r="B82" s="85" t="e">
        <f>+'SCC X Ano = Total'!B117/'SCC X Ano = Total'!B83-1</f>
        <v>#DIV/0!</v>
      </c>
      <c r="C82" s="85">
        <f>+'SCC X Ano = Total'!C117/'SCC X Ano = Total'!C83-1</f>
        <v>1.2721031210268912</v>
      </c>
      <c r="D82" s="85">
        <f>+'SCC X Ano = Total'!D117/'SCC X Ano = Total'!D83-1</f>
        <v>0.5258427042232372</v>
      </c>
      <c r="E82" s="85" t="e">
        <f>+'SCC X Ano = Total'!E117/'SCC X Ano = Total'!E83-1</f>
        <v>#DIV/0!</v>
      </c>
      <c r="F82" s="85" t="e">
        <f>+'SCC X Ano = Total'!F117/'SCC X Ano = Total'!F83-1</f>
        <v>#DIV/0!</v>
      </c>
      <c r="G82" s="85" t="e">
        <f>+'SCC X Ano = Total'!G117/'SCC X Ano = Total'!G83-1</f>
        <v>#DIV/0!</v>
      </c>
      <c r="H82" s="85" t="e">
        <f>+'SCC X Ano = Total'!H117/'SCC X Ano = Total'!H83-1</f>
        <v>#DIV/0!</v>
      </c>
      <c r="I82" s="85" t="e">
        <f>+'SCC X Ano = Total'!I117/'SCC X Ano = Total'!I83-1</f>
        <v>#DIV/0!</v>
      </c>
      <c r="J82" s="85" t="e">
        <f>+'SCC X Ano = Total'!J117/'SCC X Ano = Total'!J83-1</f>
        <v>#DIV/0!</v>
      </c>
      <c r="K82" s="85" t="e">
        <f>+'SCC X Ano = Total'!K117/'SCC X Ano = Total'!K83-1</f>
        <v>#DIV/0!</v>
      </c>
    </row>
    <row r="83" spans="1:11" x14ac:dyDescent="0.25">
      <c r="A83" s="69" t="s">
        <v>24</v>
      </c>
      <c r="B83" s="85">
        <f>+'SCC X Ano = Total'!B118/'SCC X Ano = Total'!B84-1</f>
        <v>0.63664817141401731</v>
      </c>
      <c r="C83" s="85">
        <f>+'SCC X Ano = Total'!C118/'SCC X Ano = Total'!C84-1</f>
        <v>2.6580228930169754</v>
      </c>
      <c r="D83" s="85">
        <f>+'SCC X Ano = Total'!D118/'SCC X Ano = Total'!D84-1</f>
        <v>0.27939367969532736</v>
      </c>
      <c r="E83" s="85" t="e">
        <f>+'SCC X Ano = Total'!E118/'SCC X Ano = Total'!E84-1</f>
        <v>#DIV/0!</v>
      </c>
      <c r="F83" s="85" t="e">
        <f>+'SCC X Ano = Total'!F118/'SCC X Ano = Total'!F84-1</f>
        <v>#DIV/0!</v>
      </c>
      <c r="G83" s="85" t="e">
        <f>+'SCC X Ano = Total'!G118/'SCC X Ano = Total'!G84-1</f>
        <v>#DIV/0!</v>
      </c>
      <c r="H83" s="85" t="e">
        <f>+'SCC X Ano = Total'!H118/'SCC X Ano = Total'!H84-1</f>
        <v>#DIV/0!</v>
      </c>
      <c r="I83" s="85">
        <f>+'SCC X Ano = Total'!I118/'SCC X Ano = Total'!I84-1</f>
        <v>-0.70324185457107302</v>
      </c>
      <c r="J83" s="85">
        <f>+'SCC X Ano = Total'!J118/'SCC X Ano = Total'!J84-1</f>
        <v>-0.77539280336332173</v>
      </c>
      <c r="K83" s="85" t="e">
        <f>+'SCC X Ano = Total'!K118/'SCC X Ano = Total'!K84-1</f>
        <v>#DIV/0!</v>
      </c>
    </row>
    <row r="84" spans="1:11" x14ac:dyDescent="0.25">
      <c r="A84" s="69" t="s">
        <v>25</v>
      </c>
      <c r="B84" s="85">
        <f>+'SCC X Ano = Total'!B119/'SCC X Ano = Total'!B85-1</f>
        <v>2.8908980012636571</v>
      </c>
      <c r="C84" s="85">
        <f>+'SCC X Ano = Total'!C119/'SCC X Ano = Total'!C85-1</f>
        <v>-0.19540460024789685</v>
      </c>
      <c r="D84" s="85">
        <f>+'SCC X Ano = Total'!D119/'SCC X Ano = Total'!D85-1</f>
        <v>-1.8283267547615112E-2</v>
      </c>
      <c r="E84" s="85" t="e">
        <f>+'SCC X Ano = Total'!E119/'SCC X Ano = Total'!E85-1</f>
        <v>#DIV/0!</v>
      </c>
      <c r="F84" s="85">
        <f>+'SCC X Ano = Total'!F119/'SCC X Ano = Total'!F85-1</f>
        <v>5.8575223208341409E-2</v>
      </c>
      <c r="G84" s="85">
        <f>+'SCC X Ano = Total'!G119/'SCC X Ano = Total'!G85-1</f>
        <v>-0.45159656371471368</v>
      </c>
      <c r="H84" s="85" t="e">
        <f>+'SCC X Ano = Total'!H119/'SCC X Ano = Total'!H85-1</f>
        <v>#DIV/0!</v>
      </c>
      <c r="I84" s="85">
        <f>+'SCC X Ano = Total'!I119/'SCC X Ano = Total'!I85-1</f>
        <v>0.49785431450466011</v>
      </c>
      <c r="J84" s="85">
        <f>+'SCC X Ano = Total'!J119/'SCC X Ano = Total'!J85-1</f>
        <v>1.9639184771479745</v>
      </c>
      <c r="K84" s="85" t="e">
        <f>+'SCC X Ano = Total'!K119/'SCC X Ano = Total'!K85-1</f>
        <v>#DIV/0!</v>
      </c>
    </row>
    <row r="85" spans="1:11" x14ac:dyDescent="0.25">
      <c r="A85" s="69" t="s">
        <v>26</v>
      </c>
      <c r="B85" s="85">
        <f>+'SCC X Ano = Total'!B120/'SCC X Ano = Total'!B86-1</f>
        <v>-1</v>
      </c>
      <c r="C85" s="85">
        <f>+'SCC X Ano = Total'!C120/'SCC X Ano = Total'!C86-1</f>
        <v>4.4448746539294426E-2</v>
      </c>
      <c r="D85" s="85">
        <f>+'SCC X Ano = Total'!D120/'SCC X Ano = Total'!D86-1</f>
        <v>-0.56836132836683539</v>
      </c>
      <c r="E85" s="85" t="e">
        <f>+'SCC X Ano = Total'!E120/'SCC X Ano = Total'!E86-1</f>
        <v>#DIV/0!</v>
      </c>
      <c r="F85" s="85">
        <f>+'SCC X Ano = Total'!F120/'SCC X Ano = Total'!F86-1</f>
        <v>-1</v>
      </c>
      <c r="G85" s="85" t="e">
        <f>+'SCC X Ano = Total'!G120/'SCC X Ano = Total'!G86-1</f>
        <v>#DIV/0!</v>
      </c>
      <c r="H85" s="85" t="e">
        <f>+'SCC X Ano = Total'!H120/'SCC X Ano = Total'!H86-1</f>
        <v>#DIV/0!</v>
      </c>
      <c r="I85" s="85">
        <f>+'SCC X Ano = Total'!I120/'SCC X Ano = Total'!I86-1</f>
        <v>3.7889753635544086</v>
      </c>
      <c r="J85" s="85">
        <f>+'SCC X Ano = Total'!J120/'SCC X Ano = Total'!J86-1</f>
        <v>-0.33739292296397339</v>
      </c>
      <c r="K85" s="85" t="e">
        <f>+'SCC X Ano = Total'!K120/'SCC X Ano = Total'!K86-1</f>
        <v>#DIV/0!</v>
      </c>
    </row>
    <row r="86" spans="1:11" x14ac:dyDescent="0.25">
      <c r="A86" s="69" t="s">
        <v>27</v>
      </c>
      <c r="B86" s="85" t="e">
        <f>+'SCC X Ano = Total'!B121/'SCC X Ano = Total'!B87-1</f>
        <v>#DIV/0!</v>
      </c>
      <c r="C86" s="85">
        <f>+'SCC X Ano = Total'!C121/'SCC X Ano = Total'!C87-1</f>
        <v>2.3953284988587624</v>
      </c>
      <c r="D86" s="85">
        <f>+'SCC X Ano = Total'!D121/'SCC X Ano = Total'!D87-1</f>
        <v>0.42886608416852101</v>
      </c>
      <c r="E86" s="85" t="e">
        <f>+'SCC X Ano = Total'!E121/'SCC X Ano = Total'!E87-1</f>
        <v>#DIV/0!</v>
      </c>
      <c r="F86" s="85">
        <f>+'SCC X Ano = Total'!F121/'SCC X Ano = Total'!F87-1</f>
        <v>-0.10075276743090711</v>
      </c>
      <c r="G86" s="85" t="e">
        <f>+'SCC X Ano = Total'!G121/'SCC X Ano = Total'!G87-1</f>
        <v>#DIV/0!</v>
      </c>
      <c r="H86" s="85" t="e">
        <f>+'SCC X Ano = Total'!H121/'SCC X Ano = Total'!H87-1</f>
        <v>#DIV/0!</v>
      </c>
      <c r="I86" s="85">
        <f>+'SCC X Ano = Total'!I121/'SCC X Ano = Total'!I87-1</f>
        <v>-0.19067749068781636</v>
      </c>
      <c r="J86" s="85">
        <f>+'SCC X Ano = Total'!J121/'SCC X Ano = Total'!J87-1</f>
        <v>-0.63563023358575732</v>
      </c>
      <c r="K86" s="85" t="e">
        <f>+'SCC X Ano = Total'!K121/'SCC X Ano = Total'!K87-1</f>
        <v>#DIV/0!</v>
      </c>
    </row>
    <row r="87" spans="1:11" x14ac:dyDescent="0.25">
      <c r="A87" s="69" t="s">
        <v>28</v>
      </c>
      <c r="B87" s="85">
        <f>+'SCC X Ano = Total'!B122/'SCC X Ano = Total'!B88-1</f>
        <v>5.9922016522663935E-2</v>
      </c>
      <c r="C87" s="85">
        <f>+'SCC X Ano = Total'!C122/'SCC X Ano = Total'!C88-1</f>
        <v>0.51247574173208976</v>
      </c>
      <c r="D87" s="85">
        <f>+'SCC X Ano = Total'!D122/'SCC X Ano = Total'!D88-1</f>
        <v>8.4947723634037828</v>
      </c>
      <c r="E87" s="85" t="e">
        <f>+'SCC X Ano = Total'!E122/'SCC X Ano = Total'!E88-1</f>
        <v>#DIV/0!</v>
      </c>
      <c r="F87" s="85">
        <f>+'SCC X Ano = Total'!F122/'SCC X Ano = Total'!F88-1</f>
        <v>0.36035416913812002</v>
      </c>
      <c r="G87" s="85">
        <f>+'SCC X Ano = Total'!G122/'SCC X Ano = Total'!G88-1</f>
        <v>-0.68102548961963061</v>
      </c>
      <c r="H87" s="85" t="e">
        <f>+'SCC X Ano = Total'!H122/'SCC X Ano = Total'!H88-1</f>
        <v>#DIV/0!</v>
      </c>
      <c r="I87" s="85">
        <f>+'SCC X Ano = Total'!I122/'SCC X Ano = Total'!I88-1</f>
        <v>0.2253599337914467</v>
      </c>
      <c r="J87" s="85">
        <f>+'SCC X Ano = Total'!J122/'SCC X Ano = Total'!J88-1</f>
        <v>7.0915771728696768</v>
      </c>
      <c r="K87" s="85" t="e">
        <f>+'SCC X Ano = Total'!K122/'SCC X Ano = Total'!K88-1</f>
        <v>#DIV/0!</v>
      </c>
    </row>
    <row r="88" spans="1:11" x14ac:dyDescent="0.25">
      <c r="A88" s="69" t="s">
        <v>29</v>
      </c>
      <c r="B88" s="85">
        <f>+'SCC X Ano = Total'!B123/'SCC X Ano = Total'!B89-1</f>
        <v>-0.27325376597828932</v>
      </c>
      <c r="C88" s="85">
        <f>+'SCC X Ano = Total'!C123/'SCC X Ano = Total'!C89-1</f>
        <v>0.51451103277706878</v>
      </c>
      <c r="D88" s="85">
        <f>+'SCC X Ano = Total'!D123/'SCC X Ano = Total'!D89-1</f>
        <v>0.64291295893994072</v>
      </c>
      <c r="E88" s="85" t="e">
        <f>+'SCC X Ano = Total'!E123/'SCC X Ano = Total'!E89-1</f>
        <v>#DIV/0!</v>
      </c>
      <c r="F88" s="85">
        <f>+'SCC X Ano = Total'!F123/'SCC X Ano = Total'!F89-1</f>
        <v>0.65674607749717318</v>
      </c>
      <c r="G88" s="85">
        <f>+'SCC X Ano = Total'!G123/'SCC X Ano = Total'!G89-1</f>
        <v>0.35854188163498324</v>
      </c>
      <c r="H88" s="85" t="e">
        <f>+'SCC X Ano = Total'!H123/'SCC X Ano = Total'!H89-1</f>
        <v>#DIV/0!</v>
      </c>
      <c r="I88" s="85">
        <f>+'SCC X Ano = Total'!I123/'SCC X Ano = Total'!I89-1</f>
        <v>4.5254062558036656E-2</v>
      </c>
      <c r="J88" s="85">
        <f>+'SCC X Ano = Total'!J123/'SCC X Ano = Total'!J89-1</f>
        <v>0.64592002642638158</v>
      </c>
      <c r="K88" s="85" t="e">
        <f>+'SCC X Ano = Total'!K123/'SCC X Ano = Total'!K89-1</f>
        <v>#DIV/0!</v>
      </c>
    </row>
    <row r="89" spans="1:11" x14ac:dyDescent="0.25">
      <c r="A89" s="69" t="s">
        <v>30</v>
      </c>
      <c r="B89" s="85">
        <f>+'SCC X Ano = Total'!B124/'SCC X Ano = Total'!B90-1</f>
        <v>-1</v>
      </c>
      <c r="C89" s="85">
        <f>+'SCC X Ano = Total'!C124/'SCC X Ano = Total'!C90-1</f>
        <v>-0.18698377095225682</v>
      </c>
      <c r="D89" s="85">
        <f>+'SCC X Ano = Total'!D124/'SCC X Ano = Total'!D90-1</f>
        <v>-1.4352507226335742E-2</v>
      </c>
      <c r="E89" s="85" t="e">
        <f>+'SCC X Ano = Total'!E124/'SCC X Ano = Total'!E90-1</f>
        <v>#DIV/0!</v>
      </c>
      <c r="F89" s="85" t="e">
        <f>+'SCC X Ano = Total'!F124/'SCC X Ano = Total'!F90-1</f>
        <v>#DIV/0!</v>
      </c>
      <c r="G89" s="85" t="e">
        <f>+'SCC X Ano = Total'!G124/'SCC X Ano = Total'!G90-1</f>
        <v>#DIV/0!</v>
      </c>
      <c r="H89" s="85" t="e">
        <f>+'SCC X Ano = Total'!H124/'SCC X Ano = Total'!H90-1</f>
        <v>#DIV/0!</v>
      </c>
      <c r="I89" s="85">
        <f>+'SCC X Ano = Total'!I124/'SCC X Ano = Total'!I90-1</f>
        <v>4.0095351633924192E-3</v>
      </c>
      <c r="J89" s="85" t="e">
        <f>+'SCC X Ano = Total'!J124/'SCC X Ano = Total'!J90-1</f>
        <v>#DIV/0!</v>
      </c>
      <c r="K89" s="85" t="e">
        <f>+'SCC X Ano = Total'!K124/'SCC X Ano = Total'!K90-1</f>
        <v>#DIV/0!</v>
      </c>
    </row>
    <row r="90" spans="1:11" x14ac:dyDescent="0.25">
      <c r="A90" s="69" t="s">
        <v>31</v>
      </c>
      <c r="B90" s="85">
        <f>+'SCC X Ano = Total'!B125/'SCC X Ano = Total'!B91-1</f>
        <v>-0.39640081343981592</v>
      </c>
      <c r="C90" s="85">
        <f>+'SCC X Ano = Total'!C125/'SCC X Ano = Total'!C91-1</f>
        <v>-8.7119638126776144E-2</v>
      </c>
      <c r="D90" s="85">
        <f>+'SCC X Ano = Total'!D125/'SCC X Ano = Total'!D91-1</f>
        <v>3.4264703618188452E-2</v>
      </c>
      <c r="E90" s="85" t="e">
        <f>+'SCC X Ano = Total'!E125/'SCC X Ano = Total'!E91-1</f>
        <v>#DIV/0!</v>
      </c>
      <c r="F90" s="85">
        <f>+'SCC X Ano = Total'!F125/'SCC X Ano = Total'!F91-1</f>
        <v>-9.0970276005166828E-2</v>
      </c>
      <c r="G90" s="85">
        <f>+'SCC X Ano = Total'!G125/'SCC X Ano = Total'!G91-1</f>
        <v>-3.5853876231037862E-3</v>
      </c>
      <c r="H90" s="85" t="e">
        <f>+'SCC X Ano = Total'!H125/'SCC X Ano = Total'!H91-1</f>
        <v>#DIV/0!</v>
      </c>
      <c r="I90" s="85">
        <f>+'SCC X Ano = Total'!I125/'SCC X Ano = Total'!I91-1</f>
        <v>-2.5522399052128275E-2</v>
      </c>
      <c r="J90" s="85">
        <f>+'SCC X Ano = Total'!J125/'SCC X Ano = Total'!J91-1</f>
        <v>0.65865856224285801</v>
      </c>
      <c r="K90" s="85" t="e">
        <f>+'SCC X Ano = Total'!K125/'SCC X Ano = Total'!K91-1</f>
        <v>#DIV/0!</v>
      </c>
    </row>
    <row r="91" spans="1:11" x14ac:dyDescent="0.25">
      <c r="A91" s="69" t="s">
        <v>32</v>
      </c>
      <c r="B91" s="85">
        <f>+'SCC X Ano = Total'!B126/'SCC X Ano = Total'!B92-1</f>
        <v>7.3856194904218908E-2</v>
      </c>
      <c r="C91" s="85">
        <f>+'SCC X Ano = Total'!C126/'SCC X Ano = Total'!C92-1</f>
        <v>0.25446028954838273</v>
      </c>
      <c r="D91" s="85">
        <f>+'SCC X Ano = Total'!D126/'SCC X Ano = Total'!D92-1</f>
        <v>0.15423719117062373</v>
      </c>
      <c r="E91" s="85" t="e">
        <f>+'SCC X Ano = Total'!E126/'SCC X Ano = Total'!E92-1</f>
        <v>#DIV/0!</v>
      </c>
      <c r="F91" s="85">
        <f>+'SCC X Ano = Total'!F126/'SCC X Ano = Total'!F92-1</f>
        <v>0.18581577114220083</v>
      </c>
      <c r="G91" s="85">
        <f>+'SCC X Ano = Total'!G126/'SCC X Ano = Total'!G92-1</f>
        <v>3.2897811162793111E-3</v>
      </c>
      <c r="H91" s="85" t="e">
        <f>+'SCC X Ano = Total'!H126/'SCC X Ano = Total'!H92-1</f>
        <v>#DIV/0!</v>
      </c>
      <c r="I91" s="85">
        <f>+'SCC X Ano = Total'!I126/'SCC X Ano = Total'!I92-1</f>
        <v>0.20736346246674642</v>
      </c>
      <c r="J91" s="85">
        <f>+'SCC X Ano = Total'!J126/'SCC X Ano = Total'!J92-1</f>
        <v>0.49514044868330354</v>
      </c>
      <c r="K91" s="85" t="e">
        <f>+'SCC X Ano = Total'!K126/'SCC X Ano = Total'!K92-1</f>
        <v>#DIV/0!</v>
      </c>
    </row>
    <row r="92" spans="1:11" x14ac:dyDescent="0.25">
      <c r="A92" s="69" t="s">
        <v>33</v>
      </c>
      <c r="B92" s="85">
        <f>+'SCC X Ano = Total'!B127/'SCC X Ano = Total'!B93-1</f>
        <v>3.5963323840459545</v>
      </c>
      <c r="C92" s="85">
        <f>+'SCC X Ano = Total'!C127/'SCC X Ano = Total'!C93-1</f>
        <v>0.32078332334602333</v>
      </c>
      <c r="D92" s="85">
        <f>+'SCC X Ano = Total'!D127/'SCC X Ano = Total'!D93-1</f>
        <v>-6.3872080134298015E-2</v>
      </c>
      <c r="E92" s="85" t="e">
        <f>+'SCC X Ano = Total'!E127/'SCC X Ano = Total'!E93-1</f>
        <v>#DIV/0!</v>
      </c>
      <c r="F92" s="85">
        <f>+'SCC X Ano = Total'!F127/'SCC X Ano = Total'!F93-1</f>
        <v>0.46010531106542296</v>
      </c>
      <c r="G92" s="85">
        <f>+'SCC X Ano = Total'!G127/'SCC X Ano = Total'!G93-1</f>
        <v>-7.4186607826085105E-2</v>
      </c>
      <c r="H92" s="85" t="e">
        <f>+'SCC X Ano = Total'!H127/'SCC X Ano = Total'!H93-1</f>
        <v>#DIV/0!</v>
      </c>
      <c r="I92" s="85">
        <f>+'SCC X Ano = Total'!I127/'SCC X Ano = Total'!I93-1</f>
        <v>1.0914715063597753</v>
      </c>
      <c r="J92" s="85">
        <f>+'SCC X Ano = Total'!J127/'SCC X Ano = Total'!J93-1</f>
        <v>2.4646670682532941</v>
      </c>
      <c r="K92" s="85" t="e">
        <f>+'SCC X Ano = Total'!K127/'SCC X Ano = Total'!K93-1</f>
        <v>#DIV/0!</v>
      </c>
    </row>
    <row r="93" spans="1:11" x14ac:dyDescent="0.25">
      <c r="A93" s="69" t="s">
        <v>34</v>
      </c>
      <c r="B93" s="85">
        <f>+'SCC X Ano = Total'!B128/'SCC X Ano = Total'!B94-1</f>
        <v>-4.2842486403910862E-2</v>
      </c>
      <c r="C93" s="85">
        <f>+'SCC X Ano = Total'!C128/'SCC X Ano = Total'!C94-1</f>
        <v>0.49550034501896323</v>
      </c>
      <c r="D93" s="85">
        <f>+'SCC X Ano = Total'!D128/'SCC X Ano = Total'!D94-1</f>
        <v>2.0806558129677608</v>
      </c>
      <c r="E93" s="85" t="e">
        <f>+'SCC X Ano = Total'!E128/'SCC X Ano = Total'!E94-1</f>
        <v>#DIV/0!</v>
      </c>
      <c r="F93" s="85">
        <f>+'SCC X Ano = Total'!F128/'SCC X Ano = Total'!F94-1</f>
        <v>-0.29663441114961331</v>
      </c>
      <c r="G93" s="85">
        <f>+'SCC X Ano = Total'!G128/'SCC X Ano = Total'!G94-1</f>
        <v>-0.39859689575843338</v>
      </c>
      <c r="H93" s="85" t="e">
        <f>+'SCC X Ano = Total'!H128/'SCC X Ano = Total'!H94-1</f>
        <v>#DIV/0!</v>
      </c>
      <c r="I93" s="85">
        <f>+'SCC X Ano = Total'!I128/'SCC X Ano = Total'!I94-1</f>
        <v>0.72417013440634981</v>
      </c>
      <c r="J93" s="85">
        <f>+'SCC X Ano = Total'!J128/'SCC X Ano = Total'!J94-1</f>
        <v>-0.24470904794001891</v>
      </c>
      <c r="K93" s="85" t="e">
        <f>+'SCC X Ano = Total'!K128/'SCC X Ano = Total'!K94-1</f>
        <v>#DIV/0!</v>
      </c>
    </row>
    <row r="94" spans="1:11" x14ac:dyDescent="0.25">
      <c r="A94" s="69" t="s">
        <v>35</v>
      </c>
      <c r="B94" s="85">
        <f>+'SCC X Ano = Total'!B129/'SCC X Ano = Total'!B95-1</f>
        <v>0.41098367240278444</v>
      </c>
      <c r="C94" s="85">
        <f>+'SCC X Ano = Total'!C129/'SCC X Ano = Total'!C95-1</f>
        <v>0.46783448343799727</v>
      </c>
      <c r="D94" s="85">
        <f>+'SCC X Ano = Total'!D129/'SCC X Ano = Total'!D95-1</f>
        <v>1.0023642257503496</v>
      </c>
      <c r="E94" s="85" t="e">
        <f>+'SCC X Ano = Total'!E129/'SCC X Ano = Total'!E95-1</f>
        <v>#DIV/0!</v>
      </c>
      <c r="F94" s="85">
        <f>+'SCC X Ano = Total'!F129/'SCC X Ano = Total'!F95-1</f>
        <v>0.90349584231139368</v>
      </c>
      <c r="G94" s="85">
        <f>+'SCC X Ano = Total'!G129/'SCC X Ano = Total'!G95-1</f>
        <v>-0.56646028690273353</v>
      </c>
      <c r="H94" s="85" t="e">
        <f>+'SCC X Ano = Total'!H129/'SCC X Ano = Total'!H95-1</f>
        <v>#DIV/0!</v>
      </c>
      <c r="I94" s="85">
        <f>+'SCC X Ano = Total'!I129/'SCC X Ano = Total'!I95-1</f>
        <v>0.58934151341732255</v>
      </c>
      <c r="J94" s="85">
        <f>+'SCC X Ano = Total'!J129/'SCC X Ano = Total'!J95-1</f>
        <v>-1.3049706475859124E-2</v>
      </c>
      <c r="K94" s="85" t="e">
        <f>+'SCC X Ano = Total'!K129/'SCC X Ano = Total'!K95-1</f>
        <v>#DIV/0!</v>
      </c>
    </row>
    <row r="95" spans="1:11" x14ac:dyDescent="0.25">
      <c r="A95" s="69" t="s">
        <v>36</v>
      </c>
      <c r="B95" s="85" t="e">
        <f>+'SCC X Ano = Total'!B130/'SCC X Ano = Total'!B96-1</f>
        <v>#DIV/0!</v>
      </c>
      <c r="C95" s="85">
        <f>+'SCC X Ano = Total'!C130/'SCC X Ano = Total'!C96-1</f>
        <v>-0.73130820771309812</v>
      </c>
      <c r="D95" s="85">
        <f>+'SCC X Ano = Total'!D130/'SCC X Ano = Total'!D96-1</f>
        <v>3.5802361825668241</v>
      </c>
      <c r="E95" s="85" t="e">
        <f>+'SCC X Ano = Total'!E130/'SCC X Ano = Total'!E96-1</f>
        <v>#DIV/0!</v>
      </c>
      <c r="F95" s="85" t="e">
        <f>+'SCC X Ano = Total'!F130/'SCC X Ano = Total'!F96-1</f>
        <v>#DIV/0!</v>
      </c>
      <c r="G95" s="85">
        <f>+'SCC X Ano = Total'!G130/'SCC X Ano = Total'!G96-1</f>
        <v>-1</v>
      </c>
      <c r="H95" s="85" t="e">
        <f>+'SCC X Ano = Total'!H130/'SCC X Ano = Total'!H96-1</f>
        <v>#DIV/0!</v>
      </c>
      <c r="I95" s="85">
        <f>+'SCC X Ano = Total'!I130/'SCC X Ano = Total'!I96-1</f>
        <v>-0.15021136522220713</v>
      </c>
      <c r="J95" s="85" t="e">
        <f>+'SCC X Ano = Total'!J130/'SCC X Ano = Total'!J96-1</f>
        <v>#DIV/0!</v>
      </c>
      <c r="K95" s="85" t="e">
        <f>+'SCC X Ano = Total'!K130/'SCC X Ano = Total'!K96-1</f>
        <v>#DIV/0!</v>
      </c>
    </row>
    <row r="96" spans="1:11" x14ac:dyDescent="0.25">
      <c r="A96" s="69" t="s">
        <v>37</v>
      </c>
      <c r="B96" s="85" t="e">
        <f>+'SCC X Ano = Total'!B131/'SCC X Ano = Total'!B97-1</f>
        <v>#DIV/0!</v>
      </c>
      <c r="C96" s="85">
        <f>+'SCC X Ano = Total'!C131/'SCC X Ano = Total'!C97-1</f>
        <v>-0.18337946749720313</v>
      </c>
      <c r="D96" s="85">
        <f>+'SCC X Ano = Total'!D131/'SCC X Ano = Total'!D97-1</f>
        <v>2.4358738011077428</v>
      </c>
      <c r="E96" s="85" t="e">
        <f>+'SCC X Ano = Total'!E131/'SCC X Ano = Total'!E97-1</f>
        <v>#DIV/0!</v>
      </c>
      <c r="F96" s="85">
        <f>+'SCC X Ano = Total'!F131/'SCC X Ano = Total'!F97-1</f>
        <v>-1</v>
      </c>
      <c r="G96" s="85">
        <f>+'SCC X Ano = Total'!G131/'SCC X Ano = Total'!G97-1</f>
        <v>-0.55294763095143951</v>
      </c>
      <c r="H96" s="85" t="e">
        <f>+'SCC X Ano = Total'!H131/'SCC X Ano = Total'!H97-1</f>
        <v>#DIV/0!</v>
      </c>
      <c r="I96" s="85">
        <f>+'SCC X Ano = Total'!I131/'SCC X Ano = Total'!I97-1</f>
        <v>8.6140716795355399E-3</v>
      </c>
      <c r="J96" s="85" t="e">
        <f>+'SCC X Ano = Total'!J131/'SCC X Ano = Total'!J97-1</f>
        <v>#DIV/0!</v>
      </c>
      <c r="K96" s="85" t="e">
        <f>+'SCC X Ano = Total'!K131/'SCC X Ano = Total'!K97-1</f>
        <v>#DIV/0!</v>
      </c>
    </row>
    <row r="97" spans="1:11" x14ac:dyDescent="0.25">
      <c r="A97" s="69" t="s">
        <v>38</v>
      </c>
      <c r="B97" s="85">
        <f>+'SCC X Ano = Total'!B132/'SCC X Ano = Total'!B98-1</f>
        <v>1.0171750421493062</v>
      </c>
      <c r="C97" s="85">
        <f>+'SCC X Ano = Total'!C132/'SCC X Ano = Total'!C98-1</f>
        <v>7.5321849577177913E-2</v>
      </c>
      <c r="D97" s="85">
        <f>+'SCC X Ano = Total'!D132/'SCC X Ano = Total'!D98-1</f>
        <v>0.86806984369256202</v>
      </c>
      <c r="E97" s="85" t="e">
        <f>+'SCC X Ano = Total'!E132/'SCC X Ano = Total'!E98-1</f>
        <v>#DIV/0!</v>
      </c>
      <c r="F97" s="85">
        <f>+'SCC X Ano = Total'!F132/'SCC X Ano = Total'!F98-1</f>
        <v>0.48731099567282232</v>
      </c>
      <c r="G97" s="85">
        <f>+'SCC X Ano = Total'!G132/'SCC X Ano = Total'!G98-1</f>
        <v>0.57051780005945463</v>
      </c>
      <c r="H97" s="85" t="e">
        <f>+'SCC X Ano = Total'!H132/'SCC X Ano = Total'!H98-1</f>
        <v>#DIV/0!</v>
      </c>
      <c r="I97" s="85">
        <f>+'SCC X Ano = Total'!I132/'SCC X Ano = Total'!I98-1</f>
        <v>5.5263119994678478E-2</v>
      </c>
      <c r="J97" s="85">
        <f>+'SCC X Ano = Total'!J132/'SCC X Ano = Total'!J98-1</f>
        <v>-0.63686554375821003</v>
      </c>
      <c r="K97" s="85" t="e">
        <f>+'SCC X Ano = Total'!K132/'SCC X Ano = Total'!K98-1</f>
        <v>#DIV/0!</v>
      </c>
    </row>
    <row r="98" spans="1:11" x14ac:dyDescent="0.25">
      <c r="A98" s="69" t="s">
        <v>39</v>
      </c>
      <c r="B98" s="85">
        <f>+'SCC X Ano = Total'!B133/'SCC X Ano = Total'!B99-1</f>
        <v>3.2600603930058973</v>
      </c>
      <c r="C98" s="85">
        <f>+'SCC X Ano = Total'!C133/'SCC X Ano = Total'!C99-1</f>
        <v>8.0862644312637455E-2</v>
      </c>
      <c r="D98" s="85">
        <f>+'SCC X Ano = Total'!D133/'SCC X Ano = Total'!D99-1</f>
        <v>9.0397886314393494E-2</v>
      </c>
      <c r="E98" s="85" t="e">
        <f>+'SCC X Ano = Total'!E133/'SCC X Ano = Total'!E99-1</f>
        <v>#DIV/0!</v>
      </c>
      <c r="F98" s="85">
        <f>+'SCC X Ano = Total'!F133/'SCC X Ano = Total'!F99-1</f>
        <v>2.9910636357844118</v>
      </c>
      <c r="G98" s="85">
        <f>+'SCC X Ano = Total'!G133/'SCC X Ano = Total'!G99-1</f>
        <v>-0.73701641346765612</v>
      </c>
      <c r="H98" s="85" t="e">
        <f>+'SCC X Ano = Total'!H133/'SCC X Ano = Total'!H99-1</f>
        <v>#DIV/0!</v>
      </c>
      <c r="I98" s="85">
        <f>+'SCC X Ano = Total'!I133/'SCC X Ano = Total'!I99-1</f>
        <v>-0.26764556739239331</v>
      </c>
      <c r="J98" s="85">
        <f>+'SCC X Ano = Total'!J133/'SCC X Ano = Total'!J99-1</f>
        <v>1.2671368713203015</v>
      </c>
      <c r="K98" s="85" t="e">
        <f>+'SCC X Ano = Total'!K133/'SCC X Ano = Total'!K99-1</f>
        <v>#DIV/0!</v>
      </c>
    </row>
    <row r="99" spans="1:11" x14ac:dyDescent="0.25">
      <c r="A99" s="18" t="s">
        <v>40</v>
      </c>
      <c r="B99" s="85">
        <f>+'SCC X Ano = Total'!B134/'SCC X Ano = Total'!B100-1</f>
        <v>7.5120972516592222E-2</v>
      </c>
      <c r="C99" s="85">
        <f>+'SCC X Ano = Total'!C134/'SCC X Ano = Total'!C100-1</f>
        <v>0.17681479236205955</v>
      </c>
      <c r="D99" s="85">
        <f>+'SCC X Ano = Total'!D134/'SCC X Ano = Total'!D100-1</f>
        <v>0.29860233210980147</v>
      </c>
      <c r="E99" s="85" t="e">
        <f>+'SCC X Ano = Total'!E134/'SCC X Ano = Total'!E100-1</f>
        <v>#DIV/0!</v>
      </c>
      <c r="F99" s="85">
        <f>+'SCC X Ano = Total'!F134/'SCC X Ano = Total'!F100-1</f>
        <v>0.20102170709199796</v>
      </c>
      <c r="G99" s="85">
        <f>+'SCC X Ano = Total'!G134/'SCC X Ano = Total'!G100-1</f>
        <v>-0.10997942704064101</v>
      </c>
      <c r="H99" s="85" t="e">
        <f>+'SCC X Ano = Total'!H134/'SCC X Ano = Total'!H100-1</f>
        <v>#DIV/0!</v>
      </c>
      <c r="I99" s="85">
        <f>+'SCC X Ano = Total'!I134/'SCC X Ano = Total'!I100-1</f>
        <v>0.15667717229465827</v>
      </c>
      <c r="J99" s="85">
        <f>+'SCC X Ano = Total'!J134/'SCC X Ano = Total'!J100-1</f>
        <v>1.1052014301806756</v>
      </c>
      <c r="K99" s="85" t="e">
        <f>+'SCC X Ano = Total'!K134/'SCC X Ano = Total'!K100-1</f>
        <v>#DIV/0!</v>
      </c>
    </row>
    <row r="100" spans="1:11" x14ac:dyDescent="0.25">
      <c r="A100" s="69"/>
      <c r="B100" s="73"/>
      <c r="C100" s="73"/>
      <c r="D100" s="73"/>
      <c r="E100" s="73"/>
      <c r="F100" s="73"/>
      <c r="G100" s="73"/>
      <c r="H100" s="73"/>
      <c r="I100" s="73"/>
      <c r="J100" s="73"/>
      <c r="K100" s="73"/>
    </row>
    <row r="101" spans="1:11" x14ac:dyDescent="0.25">
      <c r="A101" s="69"/>
      <c r="B101" s="73"/>
      <c r="C101" s="73"/>
      <c r="D101" s="73"/>
      <c r="E101" s="73"/>
      <c r="F101" s="73"/>
      <c r="G101" s="73"/>
      <c r="H101" s="73"/>
      <c r="I101" s="73"/>
      <c r="J101" s="73"/>
      <c r="K101" s="73"/>
    </row>
    <row r="102" spans="1:11" x14ac:dyDescent="0.25">
      <c r="A102" s="69"/>
      <c r="B102" s="73"/>
      <c r="C102" s="73"/>
      <c r="D102" s="73"/>
      <c r="E102" s="73"/>
      <c r="F102" s="73"/>
      <c r="G102" s="73"/>
      <c r="H102" s="73"/>
      <c r="I102" s="73"/>
      <c r="J102" s="73"/>
      <c r="K102" s="73"/>
    </row>
    <row r="103" spans="1:11" x14ac:dyDescent="0.25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</row>
    <row r="104" spans="1:11" x14ac:dyDescent="0.25">
      <c r="A104" s="69"/>
      <c r="B104" s="18">
        <v>2011</v>
      </c>
      <c r="C104" s="18">
        <v>2011</v>
      </c>
      <c r="D104" s="18">
        <v>2011</v>
      </c>
      <c r="E104" s="18">
        <v>2011</v>
      </c>
      <c r="F104" s="18">
        <v>2011</v>
      </c>
      <c r="G104" s="18">
        <v>2011</v>
      </c>
      <c r="H104" s="18">
        <v>2011</v>
      </c>
      <c r="I104" s="18">
        <v>2011</v>
      </c>
      <c r="J104" s="18">
        <v>2011</v>
      </c>
      <c r="K104" s="18">
        <v>2011</v>
      </c>
    </row>
    <row r="105" spans="1:11" x14ac:dyDescent="0.25">
      <c r="A105" s="69"/>
      <c r="B105" s="69" t="s">
        <v>2</v>
      </c>
      <c r="C105" s="69" t="s">
        <v>3</v>
      </c>
      <c r="D105" s="69" t="s">
        <v>4</v>
      </c>
      <c r="E105" s="69" t="s">
        <v>5</v>
      </c>
      <c r="F105" s="69" t="s">
        <v>6</v>
      </c>
      <c r="G105" s="69" t="s">
        <v>7</v>
      </c>
      <c r="H105" s="69" t="s">
        <v>8</v>
      </c>
      <c r="I105" s="69" t="s">
        <v>9</v>
      </c>
      <c r="J105" s="69" t="s">
        <v>10</v>
      </c>
      <c r="K105" s="69" t="s">
        <v>11</v>
      </c>
    </row>
    <row r="106" spans="1:11" x14ac:dyDescent="0.25">
      <c r="A106" s="69" t="s">
        <v>13</v>
      </c>
      <c r="B106" s="85">
        <f>+'SCC X Ano = Total'!B141/'SCC X Ano = Total'!B107-1</f>
        <v>-1</v>
      </c>
      <c r="C106" s="85">
        <f>+'SCC X Ano = Total'!C141/'SCC X Ano = Total'!C107-1</f>
        <v>-1</v>
      </c>
      <c r="D106" s="85">
        <f>+'SCC X Ano = Total'!D141/'SCC X Ano = Total'!D107-1</f>
        <v>-0.45033381573022191</v>
      </c>
      <c r="E106" s="85" t="e">
        <f>+'SCC X Ano = Total'!E141/'SCC X Ano = Total'!E107-1</f>
        <v>#DIV/0!</v>
      </c>
      <c r="F106" s="85">
        <f>+'SCC X Ano = Total'!F141/'SCC X Ano = Total'!F107-1</f>
        <v>-1</v>
      </c>
      <c r="G106" s="85" t="e">
        <f>+'SCC X Ano = Total'!G141/'SCC X Ano = Total'!G107-1</f>
        <v>#DIV/0!</v>
      </c>
      <c r="H106" s="85" t="e">
        <f>+'SCC X Ano = Total'!H141/'SCC X Ano = Total'!H107-1</f>
        <v>#DIV/0!</v>
      </c>
      <c r="I106" s="85">
        <f>+'SCC X Ano = Total'!I141/'SCC X Ano = Total'!I107-1</f>
        <v>-1</v>
      </c>
      <c r="J106" s="85" t="e">
        <f>+'SCC X Ano = Total'!J141/'SCC X Ano = Total'!J107-1</f>
        <v>#DIV/0!</v>
      </c>
      <c r="K106" s="85" t="e">
        <f>+'SCC X Ano = Total'!K141/'SCC X Ano = Total'!K107-1</f>
        <v>#DIV/0!</v>
      </c>
    </row>
    <row r="107" spans="1:11" x14ac:dyDescent="0.25">
      <c r="A107" s="69" t="s">
        <v>14</v>
      </c>
      <c r="B107" s="85" t="e">
        <f>+'SCC X Ano = Total'!B142/'SCC X Ano = Total'!B108-1</f>
        <v>#DIV/0!</v>
      </c>
      <c r="C107" s="85">
        <f>+'SCC X Ano = Total'!C142/'SCC X Ano = Total'!C108-1</f>
        <v>-0.72093883211381415</v>
      </c>
      <c r="D107" s="85" t="e">
        <f>+'SCC X Ano = Total'!D142/'SCC X Ano = Total'!D108-1</f>
        <v>#DIV/0!</v>
      </c>
      <c r="E107" s="85" t="e">
        <f>+'SCC X Ano = Total'!E142/'SCC X Ano = Total'!E108-1</f>
        <v>#DIV/0!</v>
      </c>
      <c r="F107" s="85" t="e">
        <f>+'SCC X Ano = Total'!F142/'SCC X Ano = Total'!F108-1</f>
        <v>#DIV/0!</v>
      </c>
      <c r="G107" s="85" t="e">
        <f>+'SCC X Ano = Total'!G142/'SCC X Ano = Total'!G108-1</f>
        <v>#DIV/0!</v>
      </c>
      <c r="H107" s="85" t="e">
        <f>+'SCC X Ano = Total'!H142/'SCC X Ano = Total'!H108-1</f>
        <v>#DIV/0!</v>
      </c>
      <c r="I107" s="85">
        <f>+'SCC X Ano = Total'!I142/'SCC X Ano = Total'!I108-1</f>
        <v>0.40840636595734647</v>
      </c>
      <c r="J107" s="85" t="e">
        <f>+'SCC X Ano = Total'!J142/'SCC X Ano = Total'!J108-1</f>
        <v>#DIV/0!</v>
      </c>
      <c r="K107" s="85" t="e">
        <f>+'SCC X Ano = Total'!K142/'SCC X Ano = Total'!K108-1</f>
        <v>#DIV/0!</v>
      </c>
    </row>
    <row r="108" spans="1:11" x14ac:dyDescent="0.25">
      <c r="A108" s="69" t="s">
        <v>15</v>
      </c>
      <c r="B108" s="85" t="e">
        <f>+'SCC X Ano = Total'!B143/'SCC X Ano = Total'!B109-1</f>
        <v>#DIV/0!</v>
      </c>
      <c r="C108" s="85">
        <f>+'SCC X Ano = Total'!C143/'SCC X Ano = Total'!C109-1</f>
        <v>3.8926389653207796</v>
      </c>
      <c r="D108" s="85">
        <f>+'SCC X Ano = Total'!D143/'SCC X Ano = Total'!D109-1</f>
        <v>-0.31074278124662147</v>
      </c>
      <c r="E108" s="85" t="e">
        <f>+'SCC X Ano = Total'!E143/'SCC X Ano = Total'!E109-1</f>
        <v>#DIV/0!</v>
      </c>
      <c r="F108" s="85">
        <f>+'SCC X Ano = Total'!F143/'SCC X Ano = Total'!F109-1</f>
        <v>0.17943314152622736</v>
      </c>
      <c r="G108" s="85" t="e">
        <f>+'SCC X Ano = Total'!G143/'SCC X Ano = Total'!G109-1</f>
        <v>#DIV/0!</v>
      </c>
      <c r="H108" s="85" t="e">
        <f>+'SCC X Ano = Total'!H143/'SCC X Ano = Total'!H109-1</f>
        <v>#DIV/0!</v>
      </c>
      <c r="I108" s="85">
        <f>+'SCC X Ano = Total'!I143/'SCC X Ano = Total'!I109-1</f>
        <v>-0.99718101228327949</v>
      </c>
      <c r="J108" s="85">
        <f>+'SCC X Ano = Total'!J143/'SCC X Ano = Total'!J109-1</f>
        <v>-1</v>
      </c>
      <c r="K108" s="85" t="e">
        <f>+'SCC X Ano = Total'!K143/'SCC X Ano = Total'!K109-1</f>
        <v>#DIV/0!</v>
      </c>
    </row>
    <row r="109" spans="1:11" x14ac:dyDescent="0.25">
      <c r="A109" s="69" t="s">
        <v>16</v>
      </c>
      <c r="B109" s="85" t="e">
        <f>+'SCC X Ano = Total'!B144/'SCC X Ano = Total'!B110-1</f>
        <v>#DIV/0!</v>
      </c>
      <c r="C109" s="85">
        <f>+'SCC X Ano = Total'!C144/'SCC X Ano = Total'!C110-1</f>
        <v>-1</v>
      </c>
      <c r="D109" s="85" t="e">
        <f>+'SCC X Ano = Total'!D144/'SCC X Ano = Total'!D110-1</f>
        <v>#DIV/0!</v>
      </c>
      <c r="E109" s="85" t="e">
        <f>+'SCC X Ano = Total'!E144/'SCC X Ano = Total'!E110-1</f>
        <v>#DIV/0!</v>
      </c>
      <c r="F109" s="85" t="e">
        <f>+'SCC X Ano = Total'!F144/'SCC X Ano = Total'!F110-1</f>
        <v>#DIV/0!</v>
      </c>
      <c r="G109" s="85" t="e">
        <f>+'SCC X Ano = Total'!G144/'SCC X Ano = Total'!G110-1</f>
        <v>#DIV/0!</v>
      </c>
      <c r="H109" s="85" t="e">
        <f>+'SCC X Ano = Total'!H144/'SCC X Ano = Total'!H110-1</f>
        <v>#DIV/0!</v>
      </c>
      <c r="I109" s="85" t="e">
        <f>+'SCC X Ano = Total'!I144/'SCC X Ano = Total'!I110-1</f>
        <v>#DIV/0!</v>
      </c>
      <c r="J109" s="85" t="e">
        <f>+'SCC X Ano = Total'!J144/'SCC X Ano = Total'!J110-1</f>
        <v>#DIV/0!</v>
      </c>
      <c r="K109" s="85" t="e">
        <f>+'SCC X Ano = Total'!K144/'SCC X Ano = Total'!K110-1</f>
        <v>#DIV/0!</v>
      </c>
    </row>
    <row r="110" spans="1:11" x14ac:dyDescent="0.25">
      <c r="A110" s="69" t="s">
        <v>17</v>
      </c>
      <c r="B110" s="85">
        <f>+'SCC X Ano = Total'!B145/'SCC X Ano = Total'!B111-1</f>
        <v>1.3938229338837584</v>
      </c>
      <c r="C110" s="85">
        <f>+'SCC X Ano = Total'!C145/'SCC X Ano = Total'!C111-1</f>
        <v>-0.83391795517174705</v>
      </c>
      <c r="D110" s="85">
        <f>+'SCC X Ano = Total'!D145/'SCC X Ano = Total'!D111-1</f>
        <v>-0.56517832913837607</v>
      </c>
      <c r="E110" s="85" t="e">
        <f>+'SCC X Ano = Total'!E145/'SCC X Ano = Total'!E111-1</f>
        <v>#DIV/0!</v>
      </c>
      <c r="F110" s="85">
        <f>+'SCC X Ano = Total'!F145/'SCC X Ano = Total'!F111-1</f>
        <v>-0.50616379222590324</v>
      </c>
      <c r="G110" s="85" t="e">
        <f>+'SCC X Ano = Total'!G145/'SCC X Ano = Total'!G111-1</f>
        <v>#DIV/0!</v>
      </c>
      <c r="H110" s="85" t="e">
        <f>+'SCC X Ano = Total'!H145/'SCC X Ano = Total'!H111-1</f>
        <v>#DIV/0!</v>
      </c>
      <c r="I110" s="85">
        <f>+'SCC X Ano = Total'!I145/'SCC X Ano = Total'!I111-1</f>
        <v>-0.88058187125243648</v>
      </c>
      <c r="J110" s="85">
        <f>+'SCC X Ano = Total'!J145/'SCC X Ano = Total'!J111-1</f>
        <v>-0.99025290933707832</v>
      </c>
      <c r="K110" s="85" t="e">
        <f>+'SCC X Ano = Total'!K145/'SCC X Ano = Total'!K111-1</f>
        <v>#DIV/0!</v>
      </c>
    </row>
    <row r="111" spans="1:11" x14ac:dyDescent="0.25">
      <c r="A111" s="69" t="s">
        <v>18</v>
      </c>
      <c r="B111" s="85" t="e">
        <f>+'SCC X Ano = Total'!B146/'SCC X Ano = Total'!B112-1</f>
        <v>#DIV/0!</v>
      </c>
      <c r="C111" s="85">
        <f>+'SCC X Ano = Total'!C146/'SCC X Ano = Total'!C112-1</f>
        <v>-0.97159039100439037</v>
      </c>
      <c r="D111" s="85" t="e">
        <f>+'SCC X Ano = Total'!D146/'SCC X Ano = Total'!D112-1</f>
        <v>#DIV/0!</v>
      </c>
      <c r="E111" s="85" t="e">
        <f>+'SCC X Ano = Total'!E146/'SCC X Ano = Total'!E112-1</f>
        <v>#DIV/0!</v>
      </c>
      <c r="F111" s="85" t="e">
        <f>+'SCC X Ano = Total'!F146/'SCC X Ano = Total'!F112-1</f>
        <v>#DIV/0!</v>
      </c>
      <c r="G111" s="85" t="e">
        <f>+'SCC X Ano = Total'!G146/'SCC X Ano = Total'!G112-1</f>
        <v>#DIV/0!</v>
      </c>
      <c r="H111" s="85" t="e">
        <f>+'SCC X Ano = Total'!H146/'SCC X Ano = Total'!H112-1</f>
        <v>#DIV/0!</v>
      </c>
      <c r="I111" s="85">
        <f>+'SCC X Ano = Total'!I146/'SCC X Ano = Total'!I112-1</f>
        <v>-1</v>
      </c>
      <c r="J111" s="85" t="e">
        <f>+'SCC X Ano = Total'!J146/'SCC X Ano = Total'!J112-1</f>
        <v>#DIV/0!</v>
      </c>
      <c r="K111" s="85" t="e">
        <f>+'SCC X Ano = Total'!K146/'SCC X Ano = Total'!K112-1</f>
        <v>#DIV/0!</v>
      </c>
    </row>
    <row r="112" spans="1:11" x14ac:dyDescent="0.25">
      <c r="A112" s="69" t="s">
        <v>19</v>
      </c>
      <c r="B112" s="85" t="e">
        <f>+'SCC X Ano = Total'!B147/'SCC X Ano = Total'!B113-1</f>
        <v>#DIV/0!</v>
      </c>
      <c r="C112" s="85">
        <f>+'SCC X Ano = Total'!C147/'SCC X Ano = Total'!C113-1</f>
        <v>-1</v>
      </c>
      <c r="D112" s="85" t="e">
        <f>+'SCC X Ano = Total'!D147/'SCC X Ano = Total'!D113-1</f>
        <v>#DIV/0!</v>
      </c>
      <c r="E112" s="85" t="e">
        <f>+'SCC X Ano = Total'!E147/'SCC X Ano = Total'!E113-1</f>
        <v>#DIV/0!</v>
      </c>
      <c r="F112" s="85" t="e">
        <f>+'SCC X Ano = Total'!F147/'SCC X Ano = Total'!F113-1</f>
        <v>#DIV/0!</v>
      </c>
      <c r="G112" s="85" t="e">
        <f>+'SCC X Ano = Total'!G147/'SCC X Ano = Total'!G113-1</f>
        <v>#DIV/0!</v>
      </c>
      <c r="H112" s="85" t="e">
        <f>+'SCC X Ano = Total'!H147/'SCC X Ano = Total'!H113-1</f>
        <v>#DIV/0!</v>
      </c>
      <c r="I112" s="85" t="e">
        <f>+'SCC X Ano = Total'!I147/'SCC X Ano = Total'!I113-1</f>
        <v>#DIV/0!</v>
      </c>
      <c r="J112" s="85" t="e">
        <f>+'SCC X Ano = Total'!J147/'SCC X Ano = Total'!J113-1</f>
        <v>#DIV/0!</v>
      </c>
      <c r="K112" s="85" t="e">
        <f>+'SCC X Ano = Total'!K147/'SCC X Ano = Total'!K113-1</f>
        <v>#DIV/0!</v>
      </c>
    </row>
    <row r="113" spans="1:11" x14ac:dyDescent="0.25">
      <c r="A113" s="69" t="s">
        <v>20</v>
      </c>
      <c r="B113" s="85">
        <f>+'SCC X Ano = Total'!B148/'SCC X Ano = Total'!B114-1</f>
        <v>-1</v>
      </c>
      <c r="C113" s="85">
        <f>+'SCC X Ano = Total'!C148/'SCC X Ano = Total'!C114-1</f>
        <v>3.3850536286134361</v>
      </c>
      <c r="D113" s="85">
        <f>+'SCC X Ano = Total'!D148/'SCC X Ano = Total'!D114-1</f>
        <v>2.6499672544164783</v>
      </c>
      <c r="E113" s="85" t="e">
        <f>+'SCC X Ano = Total'!E148/'SCC X Ano = Total'!E114-1</f>
        <v>#DIV/0!</v>
      </c>
      <c r="F113" s="85">
        <f>+'SCC X Ano = Total'!F148/'SCC X Ano = Total'!F114-1</f>
        <v>9.8449964448292571E-2</v>
      </c>
      <c r="G113" s="85" t="e">
        <f>+'SCC X Ano = Total'!G148/'SCC X Ano = Total'!G114-1</f>
        <v>#DIV/0!</v>
      </c>
      <c r="H113" s="85" t="e">
        <f>+'SCC X Ano = Total'!H148/'SCC X Ano = Total'!H114-1</f>
        <v>#DIV/0!</v>
      </c>
      <c r="I113" s="85">
        <f>+'SCC X Ano = Total'!I148/'SCC X Ano = Total'!I114-1</f>
        <v>13.81132899127852</v>
      </c>
      <c r="J113" s="85">
        <f>+'SCC X Ano = Total'!J148/'SCC X Ano = Total'!J114-1</f>
        <v>-1</v>
      </c>
      <c r="K113" s="85" t="e">
        <f>+'SCC X Ano = Total'!K148/'SCC X Ano = Total'!K114-1</f>
        <v>#DIV/0!</v>
      </c>
    </row>
    <row r="114" spans="1:11" x14ac:dyDescent="0.25">
      <c r="A114" s="69" t="s">
        <v>21</v>
      </c>
      <c r="B114" s="85" t="e">
        <f>+'SCC X Ano = Total'!B149/'SCC X Ano = Total'!B115-1</f>
        <v>#DIV/0!</v>
      </c>
      <c r="C114" s="85">
        <f>+'SCC X Ano = Total'!C149/'SCC X Ano = Total'!C115-1</f>
        <v>-0.63171204199719722</v>
      </c>
      <c r="D114" s="85">
        <f>+'SCC X Ano = Total'!D149/'SCC X Ano = Total'!D115-1</f>
        <v>5.5131102496378759E-2</v>
      </c>
      <c r="E114" s="85" t="e">
        <f>+'SCC X Ano = Total'!E149/'SCC X Ano = Total'!E115-1</f>
        <v>#DIV/0!</v>
      </c>
      <c r="F114" s="85" t="e">
        <f>+'SCC X Ano = Total'!F149/'SCC X Ano = Total'!F115-1</f>
        <v>#DIV/0!</v>
      </c>
      <c r="G114" s="85" t="e">
        <f>+'SCC X Ano = Total'!G149/'SCC X Ano = Total'!G115-1</f>
        <v>#DIV/0!</v>
      </c>
      <c r="H114" s="85" t="e">
        <f>+'SCC X Ano = Total'!H149/'SCC X Ano = Total'!H115-1</f>
        <v>#DIV/0!</v>
      </c>
      <c r="I114" s="85">
        <f>+'SCC X Ano = Total'!I149/'SCC X Ano = Total'!I115-1</f>
        <v>-0.2544227209939548</v>
      </c>
      <c r="J114" s="85">
        <f>+'SCC X Ano = Total'!J149/'SCC X Ano = Total'!J115-1</f>
        <v>0.68808457231723219</v>
      </c>
      <c r="K114" s="85" t="e">
        <f>+'SCC X Ano = Total'!K149/'SCC X Ano = Total'!K115-1</f>
        <v>#DIV/0!</v>
      </c>
    </row>
    <row r="115" spans="1:11" x14ac:dyDescent="0.25">
      <c r="A115" s="69" t="s">
        <v>22</v>
      </c>
      <c r="B115" s="85">
        <f>+'SCC X Ano = Total'!B150/'SCC X Ano = Total'!B116-1</f>
        <v>-1</v>
      </c>
      <c r="C115" s="85">
        <f>+'SCC X Ano = Total'!C150/'SCC X Ano = Total'!C116-1</f>
        <v>-0.26135983833533682</v>
      </c>
      <c r="D115" s="85">
        <f>+'SCC X Ano = Total'!D150/'SCC X Ano = Total'!D116-1</f>
        <v>-0.27913235745712361</v>
      </c>
      <c r="E115" s="85" t="e">
        <f>+'SCC X Ano = Total'!E150/'SCC X Ano = Total'!E116-1</f>
        <v>#DIV/0!</v>
      </c>
      <c r="F115" s="85">
        <f>+'SCC X Ano = Total'!F150/'SCC X Ano = Total'!F116-1</f>
        <v>0.25025789445171887</v>
      </c>
      <c r="G115" s="85">
        <f>+'SCC X Ano = Total'!G150/'SCC X Ano = Total'!G116-1</f>
        <v>0.95662197820614558</v>
      </c>
      <c r="H115" s="85" t="e">
        <f>+'SCC X Ano = Total'!H150/'SCC X Ano = Total'!H116-1</f>
        <v>#DIV/0!</v>
      </c>
      <c r="I115" s="85">
        <f>+'SCC X Ano = Total'!I150/'SCC X Ano = Total'!I116-1</f>
        <v>-0.288841286492038</v>
      </c>
      <c r="J115" s="85">
        <f>+'SCC X Ano = Total'!J150/'SCC X Ano = Total'!J116-1</f>
        <v>3.2606322930456946</v>
      </c>
      <c r="K115" s="85" t="e">
        <f>+'SCC X Ano = Total'!K150/'SCC X Ano = Total'!K116-1</f>
        <v>#DIV/0!</v>
      </c>
    </row>
    <row r="116" spans="1:11" x14ac:dyDescent="0.25">
      <c r="A116" s="69" t="s">
        <v>23</v>
      </c>
      <c r="B116" s="85" t="e">
        <f>+'SCC X Ano = Total'!B151/'SCC X Ano = Total'!B117-1</f>
        <v>#DIV/0!</v>
      </c>
      <c r="C116" s="85">
        <f>+'SCC X Ano = Total'!C151/'SCC X Ano = Total'!C117-1</f>
        <v>-0.52163801586601011</v>
      </c>
      <c r="D116" s="85">
        <f>+'SCC X Ano = Total'!D151/'SCC X Ano = Total'!D117-1</f>
        <v>-0.90703588343515862</v>
      </c>
      <c r="E116" s="85" t="e">
        <f>+'SCC X Ano = Total'!E151/'SCC X Ano = Total'!E117-1</f>
        <v>#DIV/0!</v>
      </c>
      <c r="F116" s="85" t="e">
        <f>+'SCC X Ano = Total'!F151/'SCC X Ano = Total'!F117-1</f>
        <v>#DIV/0!</v>
      </c>
      <c r="G116" s="85" t="e">
        <f>+'SCC X Ano = Total'!G151/'SCC X Ano = Total'!G117-1</f>
        <v>#DIV/0!</v>
      </c>
      <c r="H116" s="85" t="e">
        <f>+'SCC X Ano = Total'!H151/'SCC X Ano = Total'!H117-1</f>
        <v>#DIV/0!</v>
      </c>
      <c r="I116" s="85">
        <f>+'SCC X Ano = Total'!I151/'SCC X Ano = Total'!I117-1</f>
        <v>1.8310390588435554</v>
      </c>
      <c r="J116" s="85" t="e">
        <f>+'SCC X Ano = Total'!J151/'SCC X Ano = Total'!J117-1</f>
        <v>#DIV/0!</v>
      </c>
      <c r="K116" s="85" t="e">
        <f>+'SCC X Ano = Total'!K151/'SCC X Ano = Total'!K117-1</f>
        <v>#DIV/0!</v>
      </c>
    </row>
    <row r="117" spans="1:11" x14ac:dyDescent="0.25">
      <c r="A117" s="69" t="s">
        <v>24</v>
      </c>
      <c r="B117" s="85">
        <f>+'SCC X Ano = Total'!B152/'SCC X Ano = Total'!B118-1</f>
        <v>0.479665983823921</v>
      </c>
      <c r="C117" s="85">
        <f>+'SCC X Ano = Total'!C152/'SCC X Ano = Total'!C118-1</f>
        <v>-0.96008910377905232</v>
      </c>
      <c r="D117" s="85">
        <f>+'SCC X Ano = Total'!D152/'SCC X Ano = Total'!D118-1</f>
        <v>1.0030668315837818</v>
      </c>
      <c r="E117" s="85" t="e">
        <f>+'SCC X Ano = Total'!E152/'SCC X Ano = Total'!E118-1</f>
        <v>#DIV/0!</v>
      </c>
      <c r="F117" s="85" t="e">
        <f>+'SCC X Ano = Total'!F152/'SCC X Ano = Total'!F118-1</f>
        <v>#DIV/0!</v>
      </c>
      <c r="G117" s="85">
        <f>+'SCC X Ano = Total'!G152/'SCC X Ano = Total'!G118-1</f>
        <v>-1</v>
      </c>
      <c r="H117" s="85" t="e">
        <f>+'SCC X Ano = Total'!H152/'SCC X Ano = Total'!H118-1</f>
        <v>#DIV/0!</v>
      </c>
      <c r="I117" s="85">
        <f>+'SCC X Ano = Total'!I152/'SCC X Ano = Total'!I118-1</f>
        <v>-0.92394719062599684</v>
      </c>
      <c r="J117" s="85">
        <f>+'SCC X Ano = Total'!J152/'SCC X Ano = Total'!J118-1</f>
        <v>-1</v>
      </c>
      <c r="K117" s="85" t="e">
        <f>+'SCC X Ano = Total'!K152/'SCC X Ano = Total'!K118-1</f>
        <v>#DIV/0!</v>
      </c>
    </row>
    <row r="118" spans="1:11" x14ac:dyDescent="0.25">
      <c r="A118" s="69" t="s">
        <v>25</v>
      </c>
      <c r="B118" s="85">
        <f>+'SCC X Ano = Total'!B153/'SCC X Ano = Total'!B119-1</f>
        <v>-0.6430552542550676</v>
      </c>
      <c r="C118" s="85">
        <f>+'SCC X Ano = Total'!C153/'SCC X Ano = Total'!C119-1</f>
        <v>-0.35858392532404726</v>
      </c>
      <c r="D118" s="85">
        <f>+'SCC X Ano = Total'!D153/'SCC X Ano = Total'!D119-1</f>
        <v>0.53528523340092526</v>
      </c>
      <c r="E118" s="85" t="e">
        <f>+'SCC X Ano = Total'!E153/'SCC X Ano = Total'!E119-1</f>
        <v>#DIV/0!</v>
      </c>
      <c r="F118" s="85">
        <f>+'SCC X Ano = Total'!F153/'SCC X Ano = Total'!F119-1</f>
        <v>-0.29302903405810843</v>
      </c>
      <c r="G118" s="85">
        <f>+'SCC X Ano = Total'!G153/'SCC X Ano = Total'!G119-1</f>
        <v>0.18457802891979513</v>
      </c>
      <c r="H118" s="85" t="e">
        <f>+'SCC X Ano = Total'!H153/'SCC X Ano = Total'!H119-1</f>
        <v>#DIV/0!</v>
      </c>
      <c r="I118" s="85">
        <f>+'SCC X Ano = Total'!I153/'SCC X Ano = Total'!I119-1</f>
        <v>3.6045572521045122E-2</v>
      </c>
      <c r="J118" s="85">
        <f>+'SCC X Ano = Total'!J153/'SCC X Ano = Total'!J119-1</f>
        <v>-0.69763755147114659</v>
      </c>
      <c r="K118" s="85" t="e">
        <f>+'SCC X Ano = Total'!K153/'SCC X Ano = Total'!K119-1</f>
        <v>#DIV/0!</v>
      </c>
    </row>
    <row r="119" spans="1:11" x14ac:dyDescent="0.25">
      <c r="A119" s="69" t="s">
        <v>26</v>
      </c>
      <c r="B119" s="85" t="e">
        <f>+'SCC X Ano = Total'!B154/'SCC X Ano = Total'!B120-1</f>
        <v>#DIV/0!</v>
      </c>
      <c r="C119" s="85">
        <f>+'SCC X Ano = Total'!C154/'SCC X Ano = Total'!C120-1</f>
        <v>-0.77763184545126729</v>
      </c>
      <c r="D119" s="85">
        <f>+'SCC X Ano = Total'!D154/'SCC X Ano = Total'!D120-1</f>
        <v>-0.5305312113475511</v>
      </c>
      <c r="E119" s="85" t="e">
        <f>+'SCC X Ano = Total'!E154/'SCC X Ano = Total'!E120-1</f>
        <v>#DIV/0!</v>
      </c>
      <c r="F119" s="85" t="e">
        <f>+'SCC X Ano = Total'!F154/'SCC X Ano = Total'!F120-1</f>
        <v>#DIV/0!</v>
      </c>
      <c r="G119" s="85" t="e">
        <f>+'SCC X Ano = Total'!G154/'SCC X Ano = Total'!G120-1</f>
        <v>#DIV/0!</v>
      </c>
      <c r="H119" s="85" t="e">
        <f>+'SCC X Ano = Total'!H154/'SCC X Ano = Total'!H120-1</f>
        <v>#DIV/0!</v>
      </c>
      <c r="I119" s="85">
        <f>+'SCC X Ano = Total'!I154/'SCC X Ano = Total'!I120-1</f>
        <v>-1</v>
      </c>
      <c r="J119" s="85">
        <f>+'SCC X Ano = Total'!J154/'SCC X Ano = Total'!J120-1</f>
        <v>-1</v>
      </c>
      <c r="K119" s="85" t="e">
        <f>+'SCC X Ano = Total'!K154/'SCC X Ano = Total'!K120-1</f>
        <v>#DIV/0!</v>
      </c>
    </row>
    <row r="120" spans="1:11" x14ac:dyDescent="0.25">
      <c r="A120" s="69" t="s">
        <v>27</v>
      </c>
      <c r="B120" s="85">
        <f>+'SCC X Ano = Total'!B155/'SCC X Ano = Total'!B121-1</f>
        <v>-1</v>
      </c>
      <c r="C120" s="85">
        <f>+'SCC X Ano = Total'!C155/'SCC X Ano = Total'!C121-1</f>
        <v>-0.97564731762450896</v>
      </c>
      <c r="D120" s="85">
        <f>+'SCC X Ano = Total'!D155/'SCC X Ano = Total'!D121-1</f>
        <v>0.78297186752999681</v>
      </c>
      <c r="E120" s="85" t="e">
        <f>+'SCC X Ano = Total'!E155/'SCC X Ano = Total'!E121-1</f>
        <v>#DIV/0!</v>
      </c>
      <c r="F120" s="85">
        <f>+'SCC X Ano = Total'!F155/'SCC X Ano = Total'!F121-1</f>
        <v>-0.15495618042559201</v>
      </c>
      <c r="G120" s="85" t="e">
        <f>+'SCC X Ano = Total'!G155/'SCC X Ano = Total'!G121-1</f>
        <v>#DIV/0!</v>
      </c>
      <c r="H120" s="85" t="e">
        <f>+'SCC X Ano = Total'!H155/'SCC X Ano = Total'!H121-1</f>
        <v>#DIV/0!</v>
      </c>
      <c r="I120" s="85">
        <f>+'SCC X Ano = Total'!I155/'SCC X Ano = Total'!I121-1</f>
        <v>9.5427173522380837E-2</v>
      </c>
      <c r="J120" s="85">
        <f>+'SCC X Ano = Total'!J155/'SCC X Ano = Total'!J121-1</f>
        <v>-1</v>
      </c>
      <c r="K120" s="85" t="e">
        <f>+'SCC X Ano = Total'!K155/'SCC X Ano = Total'!K121-1</f>
        <v>#DIV/0!</v>
      </c>
    </row>
    <row r="121" spans="1:11" x14ac:dyDescent="0.25">
      <c r="A121" s="69" t="s">
        <v>28</v>
      </c>
      <c r="B121" s="85">
        <f>+'SCC X Ano = Total'!B156/'SCC X Ano = Total'!B122-1</f>
        <v>-0.49526707958960003</v>
      </c>
      <c r="C121" s="85">
        <f>+'SCC X Ano = Total'!C156/'SCC X Ano = Total'!C122-1</f>
        <v>-0.46295870931566185</v>
      </c>
      <c r="D121" s="85">
        <f>+'SCC X Ano = Total'!D156/'SCC X Ano = Total'!D122-1</f>
        <v>-0.93002642597546115</v>
      </c>
      <c r="E121" s="85" t="e">
        <f>+'SCC X Ano = Total'!E156/'SCC X Ano = Total'!E122-1</f>
        <v>#DIV/0!</v>
      </c>
      <c r="F121" s="85">
        <f>+'SCC X Ano = Total'!F156/'SCC X Ano = Total'!F122-1</f>
        <v>-0.48530333402534853</v>
      </c>
      <c r="G121" s="85">
        <f>+'SCC X Ano = Total'!G156/'SCC X Ano = Total'!G122-1</f>
        <v>-1</v>
      </c>
      <c r="H121" s="85" t="e">
        <f>+'SCC X Ano = Total'!H156/'SCC X Ano = Total'!H122-1</f>
        <v>#DIV/0!</v>
      </c>
      <c r="I121" s="85">
        <f>+'SCC X Ano = Total'!I156/'SCC X Ano = Total'!I122-1</f>
        <v>-0.45206201940467461</v>
      </c>
      <c r="J121" s="85">
        <f>+'SCC X Ano = Total'!J156/'SCC X Ano = Total'!J122-1</f>
        <v>-0.88263079022981927</v>
      </c>
      <c r="K121" s="85" t="e">
        <f>+'SCC X Ano = Total'!K156/'SCC X Ano = Total'!K122-1</f>
        <v>#DIV/0!</v>
      </c>
    </row>
    <row r="122" spans="1:11" x14ac:dyDescent="0.25">
      <c r="A122" s="69" t="s">
        <v>29</v>
      </c>
      <c r="B122" s="85">
        <f>+'SCC X Ano = Total'!B157/'SCC X Ano = Total'!B123-1</f>
        <v>0.62462662752986176</v>
      </c>
      <c r="C122" s="85">
        <f>+'SCC X Ano = Total'!C157/'SCC X Ano = Total'!C123-1</f>
        <v>-0.29734288332888748</v>
      </c>
      <c r="D122" s="85">
        <f>+'SCC X Ano = Total'!D157/'SCC X Ano = Total'!D123-1</f>
        <v>-3.8109813169463713E-2</v>
      </c>
      <c r="E122" s="85" t="e">
        <f>+'SCC X Ano = Total'!E157/'SCC X Ano = Total'!E123-1</f>
        <v>#DIV/0!</v>
      </c>
      <c r="F122" s="85">
        <f>+'SCC X Ano = Total'!F157/'SCC X Ano = Total'!F123-1</f>
        <v>-0.40394174705534791</v>
      </c>
      <c r="G122" s="85">
        <f>+'SCC X Ano = Total'!G157/'SCC X Ano = Total'!G123-1</f>
        <v>0.22437886022955955</v>
      </c>
      <c r="H122" s="85" t="e">
        <f>+'SCC X Ano = Total'!H157/'SCC X Ano = Total'!H123-1</f>
        <v>#DIV/0!</v>
      </c>
      <c r="I122" s="85">
        <f>+'SCC X Ano = Total'!I157/'SCC X Ano = Total'!I123-1</f>
        <v>8.0701269561693323E-2</v>
      </c>
      <c r="J122" s="85">
        <f>+'SCC X Ano = Total'!J157/'SCC X Ano = Total'!J123-1</f>
        <v>-0.14688511714766739</v>
      </c>
      <c r="K122" s="85" t="e">
        <f>+'SCC X Ano = Total'!K157/'SCC X Ano = Total'!K123-1</f>
        <v>#DIV/0!</v>
      </c>
    </row>
    <row r="123" spans="1:11" x14ac:dyDescent="0.25">
      <c r="A123" s="69" t="s">
        <v>30</v>
      </c>
      <c r="B123" s="85" t="e">
        <f>+'SCC X Ano = Total'!B158/'SCC X Ano = Total'!B124-1</f>
        <v>#DIV/0!</v>
      </c>
      <c r="C123" s="85">
        <f>+'SCC X Ano = Total'!C158/'SCC X Ano = Total'!C124-1</f>
        <v>-0.56734501504779533</v>
      </c>
      <c r="D123" s="85">
        <f>+'SCC X Ano = Total'!D158/'SCC X Ano = Total'!D124-1</f>
        <v>-0.35391551396708143</v>
      </c>
      <c r="E123" s="85" t="e">
        <f>+'SCC X Ano = Total'!E158/'SCC X Ano = Total'!E124-1</f>
        <v>#DIV/0!</v>
      </c>
      <c r="F123" s="85">
        <f>+'SCC X Ano = Total'!F158/'SCC X Ano = Total'!F124-1</f>
        <v>6.0892616471851104</v>
      </c>
      <c r="G123" s="85" t="e">
        <f>+'SCC X Ano = Total'!G158/'SCC X Ano = Total'!G124-1</f>
        <v>#DIV/0!</v>
      </c>
      <c r="H123" s="85" t="e">
        <f>+'SCC X Ano = Total'!H158/'SCC X Ano = Total'!H124-1</f>
        <v>#DIV/0!</v>
      </c>
      <c r="I123" s="85">
        <f>+'SCC X Ano = Total'!I158/'SCC X Ano = Total'!I124-1</f>
        <v>3.0324278398360809</v>
      </c>
      <c r="J123" s="85">
        <f>+'SCC X Ano = Total'!J158/'SCC X Ano = Total'!J124-1</f>
        <v>-0.90366631913294382</v>
      </c>
      <c r="K123" s="85" t="e">
        <f>+'SCC X Ano = Total'!K158/'SCC X Ano = Total'!K124-1</f>
        <v>#DIV/0!</v>
      </c>
    </row>
    <row r="124" spans="1:11" x14ac:dyDescent="0.25">
      <c r="A124" s="69" t="s">
        <v>31</v>
      </c>
      <c r="B124" s="85">
        <f>+'SCC X Ano = Total'!B159/'SCC X Ano = Total'!B125-1</f>
        <v>-0.21608244441699687</v>
      </c>
      <c r="C124" s="85">
        <f>+'SCC X Ano = Total'!C159/'SCC X Ano = Total'!C125-1</f>
        <v>-6.164549375444428E-2</v>
      </c>
      <c r="D124" s="85">
        <f>+'SCC X Ano = Total'!D159/'SCC X Ano = Total'!D125-1</f>
        <v>-5.3346488621686006E-2</v>
      </c>
      <c r="E124" s="85" t="e">
        <f>+'SCC X Ano = Total'!E159/'SCC X Ano = Total'!E125-1</f>
        <v>#DIV/0!</v>
      </c>
      <c r="F124" s="85">
        <f>+'SCC X Ano = Total'!F159/'SCC X Ano = Total'!F125-1</f>
        <v>8.8161954116852126E-2</v>
      </c>
      <c r="G124" s="85">
        <f>+'SCC X Ano = Total'!G159/'SCC X Ano = Total'!G125-1</f>
        <v>0.64032038474912145</v>
      </c>
      <c r="H124" s="85" t="e">
        <f>+'SCC X Ano = Total'!H159/'SCC X Ano = Total'!H125-1</f>
        <v>#DIV/0!</v>
      </c>
      <c r="I124" s="85">
        <f>+'SCC X Ano = Total'!I159/'SCC X Ano = Total'!I125-1</f>
        <v>0.43681352358321424</v>
      </c>
      <c r="J124" s="85">
        <f>+'SCC X Ano = Total'!J159/'SCC X Ano = Total'!J125-1</f>
        <v>0.41965735119649361</v>
      </c>
      <c r="K124" s="85" t="e">
        <f>+'SCC X Ano = Total'!K159/'SCC X Ano = Total'!K125-1</f>
        <v>#DIV/0!</v>
      </c>
    </row>
    <row r="125" spans="1:11" x14ac:dyDescent="0.25">
      <c r="A125" s="69" t="s">
        <v>32</v>
      </c>
      <c r="B125" s="85">
        <f>+'SCC X Ano = Total'!B160/'SCC X Ano = Total'!B126-1</f>
        <v>4.048927567741667E-2</v>
      </c>
      <c r="C125" s="85">
        <f>+'SCC X Ano = Total'!C160/'SCC X Ano = Total'!C126-1</f>
        <v>-7.5327766138435504E-2</v>
      </c>
      <c r="D125" s="85">
        <f>+'SCC X Ano = Total'!D160/'SCC X Ano = Total'!D126-1</f>
        <v>-0.37857012618641428</v>
      </c>
      <c r="E125" s="85" t="e">
        <f>+'SCC X Ano = Total'!E160/'SCC X Ano = Total'!E126-1</f>
        <v>#DIV/0!</v>
      </c>
      <c r="F125" s="85">
        <f>+'SCC X Ano = Total'!F160/'SCC X Ano = Total'!F126-1</f>
        <v>-4.451004712711093E-3</v>
      </c>
      <c r="G125" s="85">
        <f>+'SCC X Ano = Total'!G160/'SCC X Ano = Total'!G126-1</f>
        <v>0.49259502663945964</v>
      </c>
      <c r="H125" s="85" t="e">
        <f>+'SCC X Ano = Total'!H160/'SCC X Ano = Total'!H126-1</f>
        <v>#DIV/0!</v>
      </c>
      <c r="I125" s="85">
        <f>+'SCC X Ano = Total'!I160/'SCC X Ano = Total'!I126-1</f>
        <v>0.12252402767208492</v>
      </c>
      <c r="J125" s="85">
        <f>+'SCC X Ano = Total'!J160/'SCC X Ano = Total'!J126-1</f>
        <v>-9.4076877311177087E-2</v>
      </c>
      <c r="K125" s="85" t="e">
        <f>+'SCC X Ano = Total'!K160/'SCC X Ano = Total'!K126-1</f>
        <v>#DIV/0!</v>
      </c>
    </row>
    <row r="126" spans="1:11" x14ac:dyDescent="0.25">
      <c r="A126" s="69" t="s">
        <v>33</v>
      </c>
      <c r="B126" s="85">
        <f>+'SCC X Ano = Total'!B161/'SCC X Ano = Total'!B127-1</f>
        <v>-0.71395102923801756</v>
      </c>
      <c r="C126" s="85">
        <f>+'SCC X Ano = Total'!C161/'SCC X Ano = Total'!C127-1</f>
        <v>0.36961097204512461</v>
      </c>
      <c r="D126" s="85">
        <f>+'SCC X Ano = Total'!D161/'SCC X Ano = Total'!D127-1</f>
        <v>-4.395319955385113E-2</v>
      </c>
      <c r="E126" s="85" t="e">
        <f>+'SCC X Ano = Total'!E161/'SCC X Ano = Total'!E127-1</f>
        <v>#DIV/0!</v>
      </c>
      <c r="F126" s="85">
        <f>+'SCC X Ano = Total'!F161/'SCC X Ano = Total'!F127-1</f>
        <v>0.25729495646707568</v>
      </c>
      <c r="G126" s="85">
        <f>+'SCC X Ano = Total'!G161/'SCC X Ano = Total'!G127-1</f>
        <v>-0.23149203602628832</v>
      </c>
      <c r="H126" s="85" t="e">
        <f>+'SCC X Ano = Total'!H161/'SCC X Ano = Total'!H127-1</f>
        <v>#DIV/0!</v>
      </c>
      <c r="I126" s="85">
        <f>+'SCC X Ano = Total'!I161/'SCC X Ano = Total'!I127-1</f>
        <v>0.49277451299472563</v>
      </c>
      <c r="J126" s="85">
        <f>+'SCC X Ano = Total'!J161/'SCC X Ano = Total'!J127-1</f>
        <v>-0.4328438716206604</v>
      </c>
      <c r="K126" s="85" t="e">
        <f>+'SCC X Ano = Total'!K161/'SCC X Ano = Total'!K127-1</f>
        <v>#DIV/0!</v>
      </c>
    </row>
    <row r="127" spans="1:11" x14ac:dyDescent="0.25">
      <c r="A127" s="69" t="s">
        <v>34</v>
      </c>
      <c r="B127" s="85">
        <f>+'SCC X Ano = Total'!B162/'SCC X Ano = Total'!B128-1</f>
        <v>-0.16567848576378863</v>
      </c>
      <c r="C127" s="85">
        <f>+'SCC X Ano = Total'!C162/'SCC X Ano = Total'!C128-1</f>
        <v>-0.16158429896984039</v>
      </c>
      <c r="D127" s="85">
        <f>+'SCC X Ano = Total'!D162/'SCC X Ano = Total'!D128-1</f>
        <v>-0.43216753184136625</v>
      </c>
      <c r="E127" s="85" t="e">
        <f>+'SCC X Ano = Total'!E162/'SCC X Ano = Total'!E128-1</f>
        <v>#DIV/0!</v>
      </c>
      <c r="F127" s="85">
        <f>+'SCC X Ano = Total'!F162/'SCC X Ano = Total'!F128-1</f>
        <v>-0.19134529871940198</v>
      </c>
      <c r="G127" s="85">
        <f>+'SCC X Ano = Total'!G162/'SCC X Ano = Total'!G128-1</f>
        <v>-2.6278037606070614E-2</v>
      </c>
      <c r="H127" s="85" t="e">
        <f>+'SCC X Ano = Total'!H162/'SCC X Ano = Total'!H128-1</f>
        <v>#DIV/0!</v>
      </c>
      <c r="I127" s="85">
        <f>+'SCC X Ano = Total'!I162/'SCC X Ano = Total'!I128-1</f>
        <v>0.28191650422543368</v>
      </c>
      <c r="J127" s="85">
        <f>+'SCC X Ano = Total'!J162/'SCC X Ano = Total'!J128-1</f>
        <v>1.2524701349440672</v>
      </c>
      <c r="K127" s="85" t="e">
        <f>+'SCC X Ano = Total'!K162/'SCC X Ano = Total'!K128-1</f>
        <v>#DIV/0!</v>
      </c>
    </row>
    <row r="128" spans="1:11" x14ac:dyDescent="0.25">
      <c r="A128" s="69" t="s">
        <v>35</v>
      </c>
      <c r="B128" s="85">
        <f>+'SCC X Ano = Total'!B163/'SCC X Ano = Total'!B129-1</f>
        <v>-0.50714040563735407</v>
      </c>
      <c r="C128" s="85">
        <f>+'SCC X Ano = Total'!C163/'SCC X Ano = Total'!C129-1</f>
        <v>-2.8745549327258146E-3</v>
      </c>
      <c r="D128" s="85">
        <f>+'SCC X Ano = Total'!D163/'SCC X Ano = Total'!D129-1</f>
        <v>-0.3385804054067153</v>
      </c>
      <c r="E128" s="85" t="e">
        <f>+'SCC X Ano = Total'!E163/'SCC X Ano = Total'!E129-1</f>
        <v>#DIV/0!</v>
      </c>
      <c r="F128" s="85">
        <f>+'SCC X Ano = Total'!F163/'SCC X Ano = Total'!F129-1</f>
        <v>-0.24369263516167849</v>
      </c>
      <c r="G128" s="85">
        <f>+'SCC X Ano = Total'!G163/'SCC X Ano = Total'!G129-1</f>
        <v>1.2452271786269833</v>
      </c>
      <c r="H128" s="85" t="e">
        <f>+'SCC X Ano = Total'!H163/'SCC X Ano = Total'!H129-1</f>
        <v>#DIV/0!</v>
      </c>
      <c r="I128" s="85">
        <f>+'SCC X Ano = Total'!I163/'SCC X Ano = Total'!I129-1</f>
        <v>3.2148708509434076E-3</v>
      </c>
      <c r="J128" s="85">
        <f>+'SCC X Ano = Total'!J163/'SCC X Ano = Total'!J129-1</f>
        <v>0.13055167389381417</v>
      </c>
      <c r="K128" s="85" t="e">
        <f>+'SCC X Ano = Total'!K163/'SCC X Ano = Total'!K129-1</f>
        <v>#DIV/0!</v>
      </c>
    </row>
    <row r="129" spans="1:11" x14ac:dyDescent="0.25">
      <c r="A129" s="69" t="s">
        <v>36</v>
      </c>
      <c r="B129" s="85" t="e">
        <f>+'SCC X Ano = Total'!B164/'SCC X Ano = Total'!B130-1</f>
        <v>#DIV/0!</v>
      </c>
      <c r="C129" s="85">
        <f>+'SCC X Ano = Total'!C164/'SCC X Ano = Total'!C130-1</f>
        <v>1.2719035794245861</v>
      </c>
      <c r="D129" s="85">
        <f>+'SCC X Ano = Total'!D164/'SCC X Ano = Total'!D130-1</f>
        <v>-0.93245942126481929</v>
      </c>
      <c r="E129" s="85" t="e">
        <f>+'SCC X Ano = Total'!E164/'SCC X Ano = Total'!E130-1</f>
        <v>#DIV/0!</v>
      </c>
      <c r="F129" s="85" t="e">
        <f>+'SCC X Ano = Total'!F164/'SCC X Ano = Total'!F130-1</f>
        <v>#DIV/0!</v>
      </c>
      <c r="G129" s="85" t="e">
        <f>+'SCC X Ano = Total'!G164/'SCC X Ano = Total'!G130-1</f>
        <v>#DIV/0!</v>
      </c>
      <c r="H129" s="85" t="e">
        <f>+'SCC X Ano = Total'!H164/'SCC X Ano = Total'!H130-1</f>
        <v>#DIV/0!</v>
      </c>
      <c r="I129" s="85">
        <f>+'SCC X Ano = Total'!I164/'SCC X Ano = Total'!I130-1</f>
        <v>4.145975713888391</v>
      </c>
      <c r="J129" s="85" t="e">
        <f>+'SCC X Ano = Total'!J164/'SCC X Ano = Total'!J130-1</f>
        <v>#DIV/0!</v>
      </c>
      <c r="K129" s="85" t="e">
        <f>+'SCC X Ano = Total'!K164/'SCC X Ano = Total'!K130-1</f>
        <v>#DIV/0!</v>
      </c>
    </row>
    <row r="130" spans="1:11" x14ac:dyDescent="0.25">
      <c r="A130" s="69" t="s">
        <v>37</v>
      </c>
      <c r="B130" s="85" t="e">
        <f>+'SCC X Ano = Total'!B165/'SCC X Ano = Total'!B131-1</f>
        <v>#DIV/0!</v>
      </c>
      <c r="C130" s="85">
        <f>+'SCC X Ano = Total'!C165/'SCC X Ano = Total'!C131-1</f>
        <v>-0.32788111057236524</v>
      </c>
      <c r="D130" s="85">
        <f>+'SCC X Ano = Total'!D165/'SCC X Ano = Total'!D131-1</f>
        <v>2.9815064534173024</v>
      </c>
      <c r="E130" s="85" t="e">
        <f>+'SCC X Ano = Total'!E165/'SCC X Ano = Total'!E131-1</f>
        <v>#DIV/0!</v>
      </c>
      <c r="F130" s="85" t="e">
        <f>+'SCC X Ano = Total'!F165/'SCC X Ano = Total'!F131-1</f>
        <v>#DIV/0!</v>
      </c>
      <c r="G130" s="85">
        <f>+'SCC X Ano = Total'!G165/'SCC X Ano = Total'!G131-1</f>
        <v>-1</v>
      </c>
      <c r="H130" s="85" t="e">
        <f>+'SCC X Ano = Total'!H165/'SCC X Ano = Total'!H131-1</f>
        <v>#DIV/0!</v>
      </c>
      <c r="I130" s="85">
        <f>+'SCC X Ano = Total'!I165/'SCC X Ano = Total'!I131-1</f>
        <v>-4.3623959115454691E-2</v>
      </c>
      <c r="J130" s="85">
        <f>+'SCC X Ano = Total'!J165/'SCC X Ano = Total'!J131-1</f>
        <v>-1</v>
      </c>
      <c r="K130" s="85" t="e">
        <f>+'SCC X Ano = Total'!K165/'SCC X Ano = Total'!K131-1</f>
        <v>#DIV/0!</v>
      </c>
    </row>
    <row r="131" spans="1:11" x14ac:dyDescent="0.25">
      <c r="A131" s="69" t="s">
        <v>38</v>
      </c>
      <c r="B131" s="85">
        <f>+'SCC X Ano = Total'!B166/'SCC X Ano = Total'!B132-1</f>
        <v>-0.51654703466428664</v>
      </c>
      <c r="C131" s="85">
        <f>+'SCC X Ano = Total'!C166/'SCC X Ano = Total'!C132-1</f>
        <v>-0.59871292792845021</v>
      </c>
      <c r="D131" s="85">
        <f>+'SCC X Ano = Total'!D166/'SCC X Ano = Total'!D132-1</f>
        <v>-0.44159596864349904</v>
      </c>
      <c r="E131" s="85" t="e">
        <f>+'SCC X Ano = Total'!E166/'SCC X Ano = Total'!E132-1</f>
        <v>#DIV/0!</v>
      </c>
      <c r="F131" s="85">
        <f>+'SCC X Ano = Total'!F166/'SCC X Ano = Total'!F132-1</f>
        <v>-0.56854870710259076</v>
      </c>
      <c r="G131" s="85">
        <f>+'SCC X Ano = Total'!G166/'SCC X Ano = Total'!G132-1</f>
        <v>-0.38180116245824469</v>
      </c>
      <c r="H131" s="85" t="e">
        <f>+'SCC X Ano = Total'!H166/'SCC X Ano = Total'!H132-1</f>
        <v>#DIV/0!</v>
      </c>
      <c r="I131" s="85">
        <f>+'SCC X Ano = Total'!I166/'SCC X Ano = Total'!I132-1</f>
        <v>2.6553102421415811</v>
      </c>
      <c r="J131" s="85">
        <f>+'SCC X Ano = Total'!J166/'SCC X Ano = Total'!J132-1</f>
        <v>-1</v>
      </c>
      <c r="K131" s="85" t="e">
        <f>+'SCC X Ano = Total'!K166/'SCC X Ano = Total'!K132-1</f>
        <v>#DIV/0!</v>
      </c>
    </row>
    <row r="132" spans="1:11" x14ac:dyDescent="0.25">
      <c r="A132" s="69" t="s">
        <v>39</v>
      </c>
      <c r="B132" s="85">
        <f>+'SCC X Ano = Total'!B167/'SCC X Ano = Total'!B133-1</f>
        <v>-0.95087824279920541</v>
      </c>
      <c r="C132" s="85">
        <f>+'SCC X Ano = Total'!C167/'SCC X Ano = Total'!C133-1</f>
        <v>-0.66247431737353857</v>
      </c>
      <c r="D132" s="85">
        <f>+'SCC X Ano = Total'!D167/'SCC X Ano = Total'!D133-1</f>
        <v>-0.30718000669317824</v>
      </c>
      <c r="E132" s="85" t="e">
        <f>+'SCC X Ano = Total'!E167/'SCC X Ano = Total'!E133-1</f>
        <v>#DIV/0!</v>
      </c>
      <c r="F132" s="85">
        <f>+'SCC X Ano = Total'!F167/'SCC X Ano = Total'!F133-1</f>
        <v>-0.64059310921053669</v>
      </c>
      <c r="G132" s="85">
        <f>+'SCC X Ano = Total'!G167/'SCC X Ano = Total'!G133-1</f>
        <v>0.64916374679138222</v>
      </c>
      <c r="H132" s="85" t="e">
        <f>+'SCC X Ano = Total'!H167/'SCC X Ano = Total'!H133-1</f>
        <v>#DIV/0!</v>
      </c>
      <c r="I132" s="85">
        <f>+'SCC X Ano = Total'!I167/'SCC X Ano = Total'!I133-1</f>
        <v>-0.4596707148731225</v>
      </c>
      <c r="J132" s="85">
        <f>+'SCC X Ano = Total'!J167/'SCC X Ano = Total'!J133-1</f>
        <v>-0.9652420040004005</v>
      </c>
      <c r="K132" s="85" t="e">
        <f>+'SCC X Ano = Total'!K167/'SCC X Ano = Total'!K133-1</f>
        <v>#DIV/0!</v>
      </c>
    </row>
    <row r="133" spans="1:11" x14ac:dyDescent="0.25">
      <c r="A133" s="69" t="s">
        <v>40</v>
      </c>
      <c r="B133" s="85">
        <f>+'SCC X Ano = Total'!B168/'SCC X Ano = Total'!B134-1</f>
        <v>-0.26889784481192003</v>
      </c>
      <c r="C133" s="85">
        <f>+'SCC X Ano = Total'!C168/'SCC X Ano = Total'!C134-1</f>
        <v>-0.13860486075888456</v>
      </c>
      <c r="D133" s="85">
        <f>+'SCC X Ano = Total'!D168/'SCC X Ano = Total'!D134-1</f>
        <v>-0.29855681946641266</v>
      </c>
      <c r="E133" s="85" t="e">
        <f>+'SCC X Ano = Total'!E168/'SCC X Ano = Total'!E134-1</f>
        <v>#DIV/0!</v>
      </c>
      <c r="F133" s="85">
        <f>+'SCC X Ano = Total'!F168/'SCC X Ano = Total'!F134-1</f>
        <v>-7.4364696972555433E-2</v>
      </c>
      <c r="G133" s="85">
        <f>+'SCC X Ano = Total'!G168/'SCC X Ano = Total'!G134-1</f>
        <v>0.50433942930689457</v>
      </c>
      <c r="H133" s="85" t="e">
        <f>+'SCC X Ano = Total'!H168/'SCC X Ano = Total'!H134-1</f>
        <v>#DIV/0!</v>
      </c>
      <c r="I133" s="85">
        <f>+'SCC X Ano = Total'!I168/'SCC X Ano = Total'!I134-1</f>
        <v>0.13574536597334563</v>
      </c>
      <c r="J133" s="85">
        <f>+'SCC X Ano = Total'!J168/'SCC X Ano = Total'!J134-1</f>
        <v>-0.29489977286456714</v>
      </c>
      <c r="K133" s="85" t="e">
        <f>+'SCC X Ano = Total'!K168/'SCC X Ano = Total'!K134-1</f>
        <v>#DIV/0!</v>
      </c>
    </row>
    <row r="134" spans="1:11" x14ac:dyDescent="0.25">
      <c r="A134" s="69"/>
      <c r="B134" s="7"/>
      <c r="C134" s="7"/>
      <c r="D134" s="7"/>
      <c r="E134" s="7"/>
      <c r="F134" s="7"/>
      <c r="G134" s="7"/>
      <c r="H134" s="7"/>
      <c r="I134" s="7"/>
      <c r="J134" s="7"/>
      <c r="K134" s="7"/>
    </row>
    <row r="135" spans="1:11" x14ac:dyDescent="0.25">
      <c r="A135" s="69"/>
      <c r="B135" s="7"/>
      <c r="C135" s="7"/>
      <c r="D135" s="7"/>
      <c r="E135" s="7"/>
      <c r="F135" s="7"/>
      <c r="G135" s="7"/>
      <c r="H135" s="7"/>
      <c r="I135" s="7"/>
      <c r="J135" s="7"/>
      <c r="K135" s="7"/>
    </row>
    <row r="136" spans="1:11" x14ac:dyDescent="0.25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</row>
    <row r="137" spans="1:11" x14ac:dyDescent="0.25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</row>
    <row r="138" spans="1:11" x14ac:dyDescent="0.25">
      <c r="A138" s="69"/>
      <c r="B138" s="18">
        <v>2012</v>
      </c>
      <c r="C138" s="18">
        <v>2012</v>
      </c>
      <c r="D138" s="18">
        <v>2012</v>
      </c>
      <c r="E138" s="18">
        <v>2012</v>
      </c>
      <c r="F138" s="18">
        <v>2012</v>
      </c>
      <c r="G138" s="18">
        <v>2012</v>
      </c>
      <c r="H138" s="18">
        <v>2012</v>
      </c>
      <c r="I138" s="18">
        <v>2012</v>
      </c>
      <c r="J138" s="18">
        <v>2012</v>
      </c>
      <c r="K138" s="18">
        <v>2012</v>
      </c>
    </row>
    <row r="139" spans="1:11" x14ac:dyDescent="0.25">
      <c r="A139" s="69"/>
      <c r="B139" s="69" t="s">
        <v>2</v>
      </c>
      <c r="C139" s="69" t="s">
        <v>3</v>
      </c>
      <c r="D139" s="69" t="s">
        <v>4</v>
      </c>
      <c r="E139" s="69" t="s">
        <v>5</v>
      </c>
      <c r="F139" s="69" t="s">
        <v>6</v>
      </c>
      <c r="G139" s="69" t="s">
        <v>7</v>
      </c>
      <c r="H139" s="69" t="s">
        <v>8</v>
      </c>
      <c r="I139" s="69" t="s">
        <v>9</v>
      </c>
      <c r="J139" s="69" t="s">
        <v>10</v>
      </c>
      <c r="K139" s="69" t="s">
        <v>11</v>
      </c>
    </row>
    <row r="140" spans="1:11" x14ac:dyDescent="0.25">
      <c r="A140" s="69" t="s">
        <v>13</v>
      </c>
      <c r="B140" s="85" t="e">
        <f>+'SCC X Ano = Total'!B175/'SCC X Ano = Total'!B141-1</f>
        <v>#DIV/0!</v>
      </c>
      <c r="C140" s="85" t="e">
        <f>+'SCC X Ano = Total'!C175/'SCC X Ano = Total'!C141-1</f>
        <v>#DIV/0!</v>
      </c>
      <c r="D140" s="85">
        <f>+'SCC X Ano = Total'!D175/'SCC X Ano = Total'!D141-1</f>
        <v>0.88966983672268407</v>
      </c>
      <c r="E140" s="85" t="e">
        <f>+'SCC X Ano = Total'!E175/'SCC X Ano = Total'!E141-1</f>
        <v>#DIV/0!</v>
      </c>
      <c r="F140" s="85" t="e">
        <f>+'SCC X Ano = Total'!F175/'SCC X Ano = Total'!F141-1</f>
        <v>#DIV/0!</v>
      </c>
      <c r="G140" s="85" t="e">
        <f>+'SCC X Ano = Total'!G175/'SCC X Ano = Total'!G141-1</f>
        <v>#DIV/0!</v>
      </c>
      <c r="H140" s="85" t="e">
        <f>+'SCC X Ano = Total'!H175/'SCC X Ano = Total'!H141-1</f>
        <v>#DIV/0!</v>
      </c>
      <c r="I140" s="85" t="e">
        <f>+'SCC X Ano = Total'!I175/'SCC X Ano = Total'!I141-1</f>
        <v>#DIV/0!</v>
      </c>
      <c r="J140" s="85" t="e">
        <f>+'SCC X Ano = Total'!J175/'SCC X Ano = Total'!J141-1</f>
        <v>#DIV/0!</v>
      </c>
      <c r="K140" s="85" t="e">
        <f>+'SCC X Ano = Total'!K175/'SCC X Ano = Total'!K141-1</f>
        <v>#DIV/0!</v>
      </c>
    </row>
    <row r="141" spans="1:11" x14ac:dyDescent="0.25">
      <c r="A141" s="69" t="s">
        <v>14</v>
      </c>
      <c r="B141" s="85" t="e">
        <f>+'SCC X Ano = Total'!B176/'SCC X Ano = Total'!B142-1</f>
        <v>#DIV/0!</v>
      </c>
      <c r="C141" s="85">
        <f>+'SCC X Ano = Total'!C176/'SCC X Ano = Total'!C142-1</f>
        <v>0.93100466369814017</v>
      </c>
      <c r="D141" s="85" t="e">
        <f>+'SCC X Ano = Total'!D176/'SCC X Ano = Total'!D142-1</f>
        <v>#DIV/0!</v>
      </c>
      <c r="E141" s="85" t="e">
        <f>+'SCC X Ano = Total'!E176/'SCC X Ano = Total'!E142-1</f>
        <v>#DIV/0!</v>
      </c>
      <c r="F141" s="85" t="e">
        <f>+'SCC X Ano = Total'!F176/'SCC X Ano = Total'!F142-1</f>
        <v>#DIV/0!</v>
      </c>
      <c r="G141" s="85" t="e">
        <f>+'SCC X Ano = Total'!G176/'SCC X Ano = Total'!G142-1</f>
        <v>#DIV/0!</v>
      </c>
      <c r="H141" s="85" t="e">
        <f>+'SCC X Ano = Total'!H176/'SCC X Ano = Total'!H142-1</f>
        <v>#DIV/0!</v>
      </c>
      <c r="I141" s="85">
        <f>+'SCC X Ano = Total'!I176/'SCC X Ano = Total'!I142-1</f>
        <v>-1</v>
      </c>
      <c r="J141" s="85" t="e">
        <f>+'SCC X Ano = Total'!J176/'SCC X Ano = Total'!J142-1</f>
        <v>#DIV/0!</v>
      </c>
      <c r="K141" s="85" t="e">
        <f>+'SCC X Ano = Total'!K176/'SCC X Ano = Total'!K142-1</f>
        <v>#DIV/0!</v>
      </c>
    </row>
    <row r="142" spans="1:11" x14ac:dyDescent="0.25">
      <c r="A142" s="69" t="s">
        <v>15</v>
      </c>
      <c r="B142" s="85" t="e">
        <f>+'SCC X Ano = Total'!B177/'SCC X Ano = Total'!B143-1</f>
        <v>#DIV/0!</v>
      </c>
      <c r="C142" s="85">
        <f>+'SCC X Ano = Total'!C177/'SCC X Ano = Total'!C143-1</f>
        <v>-0.88162355475748233</v>
      </c>
      <c r="D142" s="85">
        <f>+'SCC X Ano = Total'!D177/'SCC X Ano = Total'!D143-1</f>
        <v>-0.89601356793653086</v>
      </c>
      <c r="E142" s="85" t="e">
        <f>+'SCC X Ano = Total'!E177/'SCC X Ano = Total'!E143-1</f>
        <v>#DIV/0!</v>
      </c>
      <c r="F142" s="85">
        <f>+'SCC X Ano = Total'!F177/'SCC X Ano = Total'!F143-1</f>
        <v>-1</v>
      </c>
      <c r="G142" s="85">
        <f>+'SCC X Ano = Total'!G177/'SCC X Ano = Total'!G143-1</f>
        <v>-0.69630306195528291</v>
      </c>
      <c r="H142" s="85" t="e">
        <f>+'SCC X Ano = Total'!H177/'SCC X Ano = Total'!H143-1</f>
        <v>#DIV/0!</v>
      </c>
      <c r="I142" s="85">
        <f>+'SCC X Ano = Total'!I177/'SCC X Ano = Total'!I143-1</f>
        <v>128.79170392183931</v>
      </c>
      <c r="J142" s="85" t="e">
        <f>+'SCC X Ano = Total'!J177/'SCC X Ano = Total'!J143-1</f>
        <v>#DIV/0!</v>
      </c>
      <c r="K142" s="85" t="e">
        <f>+'SCC X Ano = Total'!K177/'SCC X Ano = Total'!K143-1</f>
        <v>#DIV/0!</v>
      </c>
    </row>
    <row r="143" spans="1:11" x14ac:dyDescent="0.25">
      <c r="A143" s="69" t="s">
        <v>16</v>
      </c>
      <c r="B143" s="85" t="e">
        <f>+'SCC X Ano = Total'!B178/'SCC X Ano = Total'!B144-1</f>
        <v>#DIV/0!</v>
      </c>
      <c r="C143" s="85" t="e">
        <f>+'SCC X Ano = Total'!C178/'SCC X Ano = Total'!C144-1</f>
        <v>#DIV/0!</v>
      </c>
      <c r="D143" s="85" t="e">
        <f>+'SCC X Ano = Total'!D178/'SCC X Ano = Total'!D144-1</f>
        <v>#DIV/0!</v>
      </c>
      <c r="E143" s="85" t="e">
        <f>+'SCC X Ano = Total'!E178/'SCC X Ano = Total'!E144-1</f>
        <v>#DIV/0!</v>
      </c>
      <c r="F143" s="85" t="e">
        <f>+'SCC X Ano = Total'!F178/'SCC X Ano = Total'!F144-1</f>
        <v>#DIV/0!</v>
      </c>
      <c r="G143" s="85" t="e">
        <f>+'SCC X Ano = Total'!G178/'SCC X Ano = Total'!G144-1</f>
        <v>#DIV/0!</v>
      </c>
      <c r="H143" s="85" t="e">
        <f>+'SCC X Ano = Total'!H178/'SCC X Ano = Total'!H144-1</f>
        <v>#DIV/0!</v>
      </c>
      <c r="I143" s="85" t="e">
        <f>+'SCC X Ano = Total'!I178/'SCC X Ano = Total'!I144-1</f>
        <v>#DIV/0!</v>
      </c>
      <c r="J143" s="85" t="e">
        <f>+'SCC X Ano = Total'!J178/'SCC X Ano = Total'!J144-1</f>
        <v>#DIV/0!</v>
      </c>
      <c r="K143" s="85" t="e">
        <f>+'SCC X Ano = Total'!K178/'SCC X Ano = Total'!K144-1</f>
        <v>#DIV/0!</v>
      </c>
    </row>
    <row r="144" spans="1:11" x14ac:dyDescent="0.25">
      <c r="A144" s="69" t="s">
        <v>17</v>
      </c>
      <c r="B144" s="85">
        <f>+'SCC X Ano = Total'!B179/'SCC X Ano = Total'!B145-1</f>
        <v>-0.29998548704874839</v>
      </c>
      <c r="C144" s="85">
        <f>+'SCC X Ano = Total'!C179/'SCC X Ano = Total'!C145-1</f>
        <v>5.9126762181354389</v>
      </c>
      <c r="D144" s="85">
        <f>+'SCC X Ano = Total'!D179/'SCC X Ano = Total'!D145-1</f>
        <v>1.9203988385714217</v>
      </c>
      <c r="E144" s="85" t="e">
        <f>+'SCC X Ano = Total'!E179/'SCC X Ano = Total'!E145-1</f>
        <v>#DIV/0!</v>
      </c>
      <c r="F144" s="85">
        <f>+'SCC X Ano = Total'!F179/'SCC X Ano = Total'!F145-1</f>
        <v>-0.93758599903996809</v>
      </c>
      <c r="G144" s="85">
        <f>+'SCC X Ano = Total'!G179/'SCC X Ano = Total'!G145-1</f>
        <v>4.7974150670244615</v>
      </c>
      <c r="H144" s="85" t="e">
        <f>+'SCC X Ano = Total'!H179/'SCC X Ano = Total'!H145-1</f>
        <v>#DIV/0!</v>
      </c>
      <c r="I144" s="85">
        <f>+'SCC X Ano = Total'!I179/'SCC X Ano = Total'!I145-1</f>
        <v>1.5609198466790946</v>
      </c>
      <c r="J144" s="85">
        <f>+'SCC X Ano = Total'!J179/'SCC X Ano = Total'!J145-1</f>
        <v>-0.29137378100170863</v>
      </c>
      <c r="K144" s="85" t="e">
        <f>+'SCC X Ano = Total'!K179/'SCC X Ano = Total'!K145-1</f>
        <v>#DIV/0!</v>
      </c>
    </row>
    <row r="145" spans="1:11" x14ac:dyDescent="0.25">
      <c r="A145" s="69" t="s">
        <v>18</v>
      </c>
      <c r="B145" s="85" t="e">
        <f>+'SCC X Ano = Total'!B180/'SCC X Ano = Total'!B146-1</f>
        <v>#DIV/0!</v>
      </c>
      <c r="C145" s="85">
        <f>+'SCC X Ano = Total'!C180/'SCC X Ano = Total'!C146-1</f>
        <v>3.2517571326260395</v>
      </c>
      <c r="D145" s="85" t="e">
        <f>+'SCC X Ano = Total'!D180/'SCC X Ano = Total'!D146-1</f>
        <v>#DIV/0!</v>
      </c>
      <c r="E145" s="85" t="e">
        <f>+'SCC X Ano = Total'!E180/'SCC X Ano = Total'!E146-1</f>
        <v>#DIV/0!</v>
      </c>
      <c r="F145" s="85" t="e">
        <f>+'SCC X Ano = Total'!F180/'SCC X Ano = Total'!F146-1</f>
        <v>#DIV/0!</v>
      </c>
      <c r="G145" s="85" t="e">
        <f>+'SCC X Ano = Total'!G180/'SCC X Ano = Total'!G146-1</f>
        <v>#DIV/0!</v>
      </c>
      <c r="H145" s="85" t="e">
        <f>+'SCC X Ano = Total'!H180/'SCC X Ano = Total'!H146-1</f>
        <v>#DIV/0!</v>
      </c>
      <c r="I145" s="85" t="e">
        <f>+'SCC X Ano = Total'!I180/'SCC X Ano = Total'!I146-1</f>
        <v>#DIV/0!</v>
      </c>
      <c r="J145" s="85" t="e">
        <f>+'SCC X Ano = Total'!J180/'SCC X Ano = Total'!J146-1</f>
        <v>#DIV/0!</v>
      </c>
      <c r="K145" s="85" t="e">
        <f>+'SCC X Ano = Total'!K180/'SCC X Ano = Total'!K146-1</f>
        <v>#DIV/0!</v>
      </c>
    </row>
    <row r="146" spans="1:11" x14ac:dyDescent="0.25">
      <c r="A146" s="69" t="s">
        <v>19</v>
      </c>
      <c r="B146" s="85" t="e">
        <f>+'SCC X Ano = Total'!B181/'SCC X Ano = Total'!B147-1</f>
        <v>#DIV/0!</v>
      </c>
      <c r="C146" s="85" t="e">
        <f>+'SCC X Ano = Total'!C181/'SCC X Ano = Total'!C147-1</f>
        <v>#DIV/0!</v>
      </c>
      <c r="D146" s="85" t="e">
        <f>+'SCC X Ano = Total'!D181/'SCC X Ano = Total'!D147-1</f>
        <v>#DIV/0!</v>
      </c>
      <c r="E146" s="85" t="e">
        <f>+'SCC X Ano = Total'!E181/'SCC X Ano = Total'!E147-1</f>
        <v>#DIV/0!</v>
      </c>
      <c r="F146" s="85" t="e">
        <f>+'SCC X Ano = Total'!F181/'SCC X Ano = Total'!F147-1</f>
        <v>#DIV/0!</v>
      </c>
      <c r="G146" s="85" t="e">
        <f>+'SCC X Ano = Total'!G181/'SCC X Ano = Total'!G147-1</f>
        <v>#DIV/0!</v>
      </c>
      <c r="H146" s="85" t="e">
        <f>+'SCC X Ano = Total'!H181/'SCC X Ano = Total'!H147-1</f>
        <v>#DIV/0!</v>
      </c>
      <c r="I146" s="85">
        <f>+'SCC X Ano = Total'!I181/'SCC X Ano = Total'!I147-1</f>
        <v>0.18104364795167771</v>
      </c>
      <c r="J146" s="85" t="e">
        <f>+'SCC X Ano = Total'!J181/'SCC X Ano = Total'!J147-1</f>
        <v>#DIV/0!</v>
      </c>
      <c r="K146" s="85" t="e">
        <f>+'SCC X Ano = Total'!K181/'SCC X Ano = Total'!K147-1</f>
        <v>#DIV/0!</v>
      </c>
    </row>
    <row r="147" spans="1:11" x14ac:dyDescent="0.25">
      <c r="A147" s="69" t="s">
        <v>20</v>
      </c>
      <c r="B147" s="85" t="e">
        <f>+'SCC X Ano = Total'!B182/'SCC X Ano = Total'!B148-1</f>
        <v>#DIV/0!</v>
      </c>
      <c r="C147" s="85">
        <f>+'SCC X Ano = Total'!C182/'SCC X Ano = Total'!C148-1</f>
        <v>-9.8778603004847976E-2</v>
      </c>
      <c r="D147" s="85">
        <f>+'SCC X Ano = Total'!D182/'SCC X Ano = Total'!D148-1</f>
        <v>-0.67795429092263315</v>
      </c>
      <c r="E147" s="85" t="e">
        <f>+'SCC X Ano = Total'!E182/'SCC X Ano = Total'!E148-1</f>
        <v>#DIV/0!</v>
      </c>
      <c r="F147" s="85">
        <f>+'SCC X Ano = Total'!F182/'SCC X Ano = Total'!F148-1</f>
        <v>-1</v>
      </c>
      <c r="G147" s="85" t="e">
        <f>+'SCC X Ano = Total'!G182/'SCC X Ano = Total'!G148-1</f>
        <v>#DIV/0!</v>
      </c>
      <c r="H147" s="85" t="e">
        <f>+'SCC X Ano = Total'!H182/'SCC X Ano = Total'!H148-1</f>
        <v>#DIV/0!</v>
      </c>
      <c r="I147" s="85">
        <f>+'SCC X Ano = Total'!I182/'SCC X Ano = Total'!I148-1</f>
        <v>-0.98388937862718295</v>
      </c>
      <c r="J147" s="85" t="e">
        <f>+'SCC X Ano = Total'!J182/'SCC X Ano = Total'!J148-1</f>
        <v>#DIV/0!</v>
      </c>
      <c r="K147" s="85" t="e">
        <f>+'SCC X Ano = Total'!K182/'SCC X Ano = Total'!K148-1</f>
        <v>#DIV/0!</v>
      </c>
    </row>
    <row r="148" spans="1:11" x14ac:dyDescent="0.25">
      <c r="A148" s="69" t="s">
        <v>21</v>
      </c>
      <c r="B148" s="85" t="e">
        <f>+'SCC X Ano = Total'!B183/'SCC X Ano = Total'!B149-1</f>
        <v>#DIV/0!</v>
      </c>
      <c r="C148" s="85">
        <f>+'SCC X Ano = Total'!C183/'SCC X Ano = Total'!C149-1</f>
        <v>0.62540444497214787</v>
      </c>
      <c r="D148" s="85">
        <f>+'SCC X Ano = Total'!D183/'SCC X Ano = Total'!D149-1</f>
        <v>5.0984336330747393E-2</v>
      </c>
      <c r="E148" s="85" t="e">
        <f>+'SCC X Ano = Total'!E183/'SCC X Ano = Total'!E149-1</f>
        <v>#DIV/0!</v>
      </c>
      <c r="F148" s="85">
        <f>+'SCC X Ano = Total'!F183/'SCC X Ano = Total'!F149-1</f>
        <v>5.0516341473200566</v>
      </c>
      <c r="G148" s="85">
        <f>+'SCC X Ano = Total'!G183/'SCC X Ano = Total'!G149-1</f>
        <v>-0.51375791562795037</v>
      </c>
      <c r="H148" s="85" t="e">
        <f>+'SCC X Ano = Total'!H183/'SCC X Ano = Total'!H149-1</f>
        <v>#DIV/0!</v>
      </c>
      <c r="I148" s="85">
        <f>+'SCC X Ano = Total'!I183/'SCC X Ano = Total'!I149-1</f>
        <v>-0.33661518147860692</v>
      </c>
      <c r="J148" s="85">
        <f>+'SCC X Ano = Total'!J183/'SCC X Ano = Total'!J149-1</f>
        <v>-0.54622137857400976</v>
      </c>
      <c r="K148" s="85" t="e">
        <f>+'SCC X Ano = Total'!K183/'SCC X Ano = Total'!K149-1</f>
        <v>#DIV/0!</v>
      </c>
    </row>
    <row r="149" spans="1:11" x14ac:dyDescent="0.25">
      <c r="A149" s="69" t="s">
        <v>22</v>
      </c>
      <c r="B149" s="85" t="e">
        <f>+'SCC X Ano = Total'!B184/'SCC X Ano = Total'!B150-1</f>
        <v>#DIV/0!</v>
      </c>
      <c r="C149" s="85">
        <f>+'SCC X Ano = Total'!C184/'SCC X Ano = Total'!C150-1</f>
        <v>-0.23372626167033306</v>
      </c>
      <c r="D149" s="85">
        <f>+'SCC X Ano = Total'!D184/'SCC X Ano = Total'!D150-1</f>
        <v>-5.4296533894710453E-2</v>
      </c>
      <c r="E149" s="85" t="e">
        <f>+'SCC X Ano = Total'!E184/'SCC X Ano = Total'!E150-1</f>
        <v>#DIV/0!</v>
      </c>
      <c r="F149" s="85">
        <f>+'SCC X Ano = Total'!F184/'SCC X Ano = Total'!F150-1</f>
        <v>-0.68437954836443959</v>
      </c>
      <c r="G149" s="85">
        <f>+'SCC X Ano = Total'!G184/'SCC X Ano = Total'!G150-1</f>
        <v>0.16730325228704435</v>
      </c>
      <c r="H149" s="85" t="e">
        <f>+'SCC X Ano = Total'!H184/'SCC X Ano = Total'!H150-1</f>
        <v>#DIV/0!</v>
      </c>
      <c r="I149" s="85">
        <f>+'SCC X Ano = Total'!I184/'SCC X Ano = Total'!I150-1</f>
        <v>-0.12355501467420837</v>
      </c>
      <c r="J149" s="85">
        <f>+'SCC X Ano = Total'!J184/'SCC X Ano = Total'!J150-1</f>
        <v>-0.30970546647914488</v>
      </c>
      <c r="K149" s="85" t="e">
        <f>+'SCC X Ano = Total'!K184/'SCC X Ano = Total'!K150-1</f>
        <v>#DIV/0!</v>
      </c>
    </row>
    <row r="150" spans="1:11" x14ac:dyDescent="0.25">
      <c r="A150" s="69" t="s">
        <v>23</v>
      </c>
      <c r="B150" s="85" t="e">
        <f>+'SCC X Ano = Total'!B185/'SCC X Ano = Total'!B151-1</f>
        <v>#DIV/0!</v>
      </c>
      <c r="C150" s="85">
        <f>+'SCC X Ano = Total'!C185/'SCC X Ano = Total'!C151-1</f>
        <v>1.4509362965696826</v>
      </c>
      <c r="D150" s="85">
        <f>+'SCC X Ano = Total'!D185/'SCC X Ano = Total'!D151-1</f>
        <v>1.7825388345741522</v>
      </c>
      <c r="E150" s="85" t="e">
        <f>+'SCC X Ano = Total'!E185/'SCC X Ano = Total'!E151-1</f>
        <v>#DIV/0!</v>
      </c>
      <c r="F150" s="85" t="e">
        <f>+'SCC X Ano = Total'!F185/'SCC X Ano = Total'!F151-1</f>
        <v>#DIV/0!</v>
      </c>
      <c r="G150" s="85" t="e">
        <f>+'SCC X Ano = Total'!G185/'SCC X Ano = Total'!G151-1</f>
        <v>#DIV/0!</v>
      </c>
      <c r="H150" s="85" t="e">
        <f>+'SCC X Ano = Total'!H185/'SCC X Ano = Total'!H151-1</f>
        <v>#DIV/0!</v>
      </c>
      <c r="I150" s="85">
        <f>+'SCC X Ano = Total'!I185/'SCC X Ano = Total'!I151-1</f>
        <v>-0.97309515307848771</v>
      </c>
      <c r="J150" s="85" t="e">
        <f>+'SCC X Ano = Total'!J185/'SCC X Ano = Total'!J151-1</f>
        <v>#DIV/0!</v>
      </c>
      <c r="K150" s="85" t="e">
        <f>+'SCC X Ano = Total'!K185/'SCC X Ano = Total'!K151-1</f>
        <v>#DIV/0!</v>
      </c>
    </row>
    <row r="151" spans="1:11" x14ac:dyDescent="0.25">
      <c r="A151" s="69" t="s">
        <v>24</v>
      </c>
      <c r="B151" s="85">
        <f>+'SCC X Ano = Total'!B186/'SCC X Ano = Total'!B152-1</f>
        <v>-1</v>
      </c>
      <c r="C151" s="85">
        <f>+'SCC X Ano = Total'!C186/'SCC X Ano = Total'!C152-1</f>
        <v>0.31707981082034187</v>
      </c>
      <c r="D151" s="85">
        <f>+'SCC X Ano = Total'!D186/'SCC X Ano = Total'!D152-1</f>
        <v>-0.26944738159167625</v>
      </c>
      <c r="E151" s="85" t="e">
        <f>+'SCC X Ano = Total'!E186/'SCC X Ano = Total'!E152-1</f>
        <v>#DIV/0!</v>
      </c>
      <c r="F151" s="85">
        <f>+'SCC X Ano = Total'!F186/'SCC X Ano = Total'!F152-1</f>
        <v>-8.4721130916531551E-2</v>
      </c>
      <c r="G151" s="85" t="e">
        <f>+'SCC X Ano = Total'!G186/'SCC X Ano = Total'!G152-1</f>
        <v>#DIV/0!</v>
      </c>
      <c r="H151" s="85" t="e">
        <f>+'SCC X Ano = Total'!H186/'SCC X Ano = Total'!H152-1</f>
        <v>#DIV/0!</v>
      </c>
      <c r="I151" s="85">
        <f>+'SCC X Ano = Total'!I186/'SCC X Ano = Total'!I152-1</f>
        <v>17.150776063257361</v>
      </c>
      <c r="J151" s="85" t="e">
        <f>+'SCC X Ano = Total'!J186/'SCC X Ano = Total'!J152-1</f>
        <v>#DIV/0!</v>
      </c>
      <c r="K151" s="85" t="e">
        <f>+'SCC X Ano = Total'!K186/'SCC X Ano = Total'!K152-1</f>
        <v>#DIV/0!</v>
      </c>
    </row>
    <row r="152" spans="1:11" x14ac:dyDescent="0.25">
      <c r="A152" s="69" t="s">
        <v>25</v>
      </c>
      <c r="B152" s="85">
        <f>+'SCC X Ano = Total'!B187/'SCC X Ano = Total'!B153-1</f>
        <v>-0.98848145448452673</v>
      </c>
      <c r="C152" s="85">
        <f>+'SCC X Ano = Total'!C187/'SCC X Ano = Total'!C153-1</f>
        <v>-3.6202909038070552E-2</v>
      </c>
      <c r="D152" s="85">
        <f>+'SCC X Ano = Total'!D187/'SCC X Ano = Total'!D153-1</f>
        <v>0.13404841196695405</v>
      </c>
      <c r="E152" s="85" t="e">
        <f>+'SCC X Ano = Total'!E187/'SCC X Ano = Total'!E153-1</f>
        <v>#DIV/0!</v>
      </c>
      <c r="F152" s="85">
        <f>+'SCC X Ano = Total'!F187/'SCC X Ano = Total'!F153-1</f>
        <v>-0.72530899107137614</v>
      </c>
      <c r="G152" s="85">
        <f>+'SCC X Ano = Total'!G187/'SCC X Ano = Total'!G153-1</f>
        <v>-5.2321717712286664E-2</v>
      </c>
      <c r="H152" s="85" t="e">
        <f>+'SCC X Ano = Total'!H187/'SCC X Ano = Total'!H153-1</f>
        <v>#DIV/0!</v>
      </c>
      <c r="I152" s="85">
        <f>+'SCC X Ano = Total'!I187/'SCC X Ano = Total'!I153-1</f>
        <v>0.65391686436012808</v>
      </c>
      <c r="J152" s="85">
        <f>+'SCC X Ano = Total'!J187/'SCC X Ano = Total'!J153-1</f>
        <v>2.1283521865065209</v>
      </c>
      <c r="K152" s="85" t="e">
        <f>+'SCC X Ano = Total'!K187/'SCC X Ano = Total'!K153-1</f>
        <v>#DIV/0!</v>
      </c>
    </row>
    <row r="153" spans="1:11" x14ac:dyDescent="0.25">
      <c r="A153" s="69" t="s">
        <v>26</v>
      </c>
      <c r="B153" s="85">
        <f>+'SCC X Ano = Total'!B188/'SCC X Ano = Total'!B154-1</f>
        <v>-0.53241315454270133</v>
      </c>
      <c r="C153" s="85">
        <f>+'SCC X Ano = Total'!C188/'SCC X Ano = Total'!C154-1</f>
        <v>0.39185358941402004</v>
      </c>
      <c r="D153" s="85">
        <f>+'SCC X Ano = Total'!D188/'SCC X Ano = Total'!D154-1</f>
        <v>-1</v>
      </c>
      <c r="E153" s="85" t="e">
        <f>+'SCC X Ano = Total'!E188/'SCC X Ano = Total'!E154-1</f>
        <v>#DIV/0!</v>
      </c>
      <c r="F153" s="85" t="e">
        <f>+'SCC X Ano = Total'!F188/'SCC X Ano = Total'!F154-1</f>
        <v>#DIV/0!</v>
      </c>
      <c r="G153" s="85">
        <f>+'SCC X Ano = Total'!G188/'SCC X Ano = Total'!G154-1</f>
        <v>-1</v>
      </c>
      <c r="H153" s="85" t="e">
        <f>+'SCC X Ano = Total'!H188/'SCC X Ano = Total'!H154-1</f>
        <v>#DIV/0!</v>
      </c>
      <c r="I153" s="85" t="e">
        <f>+'SCC X Ano = Total'!I188/'SCC X Ano = Total'!I154-1</f>
        <v>#DIV/0!</v>
      </c>
      <c r="J153" s="85" t="e">
        <f>+'SCC X Ano = Total'!J188/'SCC X Ano = Total'!J154-1</f>
        <v>#DIV/0!</v>
      </c>
      <c r="K153" s="85" t="e">
        <f>+'SCC X Ano = Total'!K188/'SCC X Ano = Total'!K154-1</f>
        <v>#DIV/0!</v>
      </c>
    </row>
    <row r="154" spans="1:11" x14ac:dyDescent="0.25">
      <c r="A154" s="69" t="s">
        <v>27</v>
      </c>
      <c r="B154" s="85" t="e">
        <f>+'SCC X Ano = Total'!B189/'SCC X Ano = Total'!B155-1</f>
        <v>#DIV/0!</v>
      </c>
      <c r="C154" s="85">
        <f>+'SCC X Ano = Total'!C189/'SCC X Ano = Total'!C155-1</f>
        <v>6.2765111473429682</v>
      </c>
      <c r="D154" s="85">
        <f>+'SCC X Ano = Total'!D189/'SCC X Ano = Total'!D155-1</f>
        <v>-0.34241024023085265</v>
      </c>
      <c r="E154" s="85" t="e">
        <f>+'SCC X Ano = Total'!E189/'SCC X Ano = Total'!E155-1</f>
        <v>#DIV/0!</v>
      </c>
      <c r="F154" s="85">
        <f>+'SCC X Ano = Total'!F189/'SCC X Ano = Total'!F155-1</f>
        <v>-1</v>
      </c>
      <c r="G154" s="85" t="e">
        <f>+'SCC X Ano = Total'!G189/'SCC X Ano = Total'!G155-1</f>
        <v>#DIV/0!</v>
      </c>
      <c r="H154" s="85" t="e">
        <f>+'SCC X Ano = Total'!H189/'SCC X Ano = Total'!H155-1</f>
        <v>#DIV/0!</v>
      </c>
      <c r="I154" s="85">
        <f>+'SCC X Ano = Total'!I189/'SCC X Ano = Total'!I155-1</f>
        <v>-5.5165081638657965E-2</v>
      </c>
      <c r="J154" s="85" t="e">
        <f>+'SCC X Ano = Total'!J189/'SCC X Ano = Total'!J155-1</f>
        <v>#DIV/0!</v>
      </c>
      <c r="K154" s="85" t="e">
        <f>+'SCC X Ano = Total'!K189/'SCC X Ano = Total'!K155-1</f>
        <v>#DIV/0!</v>
      </c>
    </row>
    <row r="155" spans="1:11" x14ac:dyDescent="0.25">
      <c r="A155" s="69" t="s">
        <v>28</v>
      </c>
      <c r="B155" s="85">
        <f>+'SCC X Ano = Total'!B190/'SCC X Ano = Total'!B156-1</f>
        <v>-0.81723966239093915</v>
      </c>
      <c r="C155" s="85">
        <f>+'SCC X Ano = Total'!C190/'SCC X Ano = Total'!C156-1</f>
        <v>-0.39341413389812185</v>
      </c>
      <c r="D155" s="85">
        <f>+'SCC X Ano = Total'!D190/'SCC X Ano = Total'!D156-1</f>
        <v>2.8527706176847176</v>
      </c>
      <c r="E155" s="85" t="e">
        <f>+'SCC X Ano = Total'!E190/'SCC X Ano = Total'!E156-1</f>
        <v>#DIV/0!</v>
      </c>
      <c r="F155" s="85">
        <f>+'SCC X Ano = Total'!F190/'SCC X Ano = Total'!F156-1</f>
        <v>-0.57359384935864166</v>
      </c>
      <c r="G155" s="85" t="e">
        <f>+'SCC X Ano = Total'!G190/'SCC X Ano = Total'!G156-1</f>
        <v>#DIV/0!</v>
      </c>
      <c r="H155" s="85" t="e">
        <f>+'SCC X Ano = Total'!H190/'SCC X Ano = Total'!H156-1</f>
        <v>#DIV/0!</v>
      </c>
      <c r="I155" s="85">
        <f>+'SCC X Ano = Total'!I190/'SCC X Ano = Total'!I156-1</f>
        <v>0.19155988401715529</v>
      </c>
      <c r="J155" s="85">
        <f>+'SCC X Ano = Total'!J190/'SCC X Ano = Total'!J156-1</f>
        <v>-0.52281173821062743</v>
      </c>
      <c r="K155" s="85" t="e">
        <f>+'SCC X Ano = Total'!K190/'SCC X Ano = Total'!K156-1</f>
        <v>#DIV/0!</v>
      </c>
    </row>
    <row r="156" spans="1:11" x14ac:dyDescent="0.25">
      <c r="A156" s="69" t="s">
        <v>29</v>
      </c>
      <c r="B156" s="85">
        <f>+'SCC X Ano = Total'!B191/'SCC X Ano = Total'!B157-1</f>
        <v>-6.8745513098095179E-2</v>
      </c>
      <c r="C156" s="85">
        <f>+'SCC X Ano = Total'!C191/'SCC X Ano = Total'!C157-1</f>
        <v>-0.1277994446093691</v>
      </c>
      <c r="D156" s="85">
        <f>+'SCC X Ano = Total'!D191/'SCC X Ano = Total'!D157-1</f>
        <v>-0.26939996884127315</v>
      </c>
      <c r="E156" s="85" t="e">
        <f>+'SCC X Ano = Total'!E191/'SCC X Ano = Total'!E157-1</f>
        <v>#DIV/0!</v>
      </c>
      <c r="F156" s="85">
        <f>+'SCC X Ano = Total'!F191/'SCC X Ano = Total'!F157-1</f>
        <v>-0.48297891623119027</v>
      </c>
      <c r="G156" s="85">
        <f>+'SCC X Ano = Total'!G191/'SCC X Ano = Total'!G157-1</f>
        <v>1.2836550165256244</v>
      </c>
      <c r="H156" s="85" t="e">
        <f>+'SCC X Ano = Total'!H191/'SCC X Ano = Total'!H157-1</f>
        <v>#DIV/0!</v>
      </c>
      <c r="I156" s="85">
        <f>+'SCC X Ano = Total'!I191/'SCC X Ano = Total'!I157-1</f>
        <v>9.8053204602325694E-2</v>
      </c>
      <c r="J156" s="85">
        <f>+'SCC X Ano = Total'!J191/'SCC X Ano = Total'!J157-1</f>
        <v>-3.1889983130237942E-2</v>
      </c>
      <c r="K156" s="85" t="e">
        <f>+'SCC X Ano = Total'!K191/'SCC X Ano = Total'!K157-1</f>
        <v>#DIV/0!</v>
      </c>
    </row>
    <row r="157" spans="1:11" x14ac:dyDescent="0.25">
      <c r="A157" s="69" t="s">
        <v>30</v>
      </c>
      <c r="B157" s="85">
        <f>+'SCC X Ano = Total'!B192/'SCC X Ano = Total'!B158-1</f>
        <v>83.486113253984797</v>
      </c>
      <c r="C157" s="85">
        <f>+'SCC X Ano = Total'!C192/'SCC X Ano = Total'!C158-1</f>
        <v>0.14997946140211171</v>
      </c>
      <c r="D157" s="85">
        <f>+'SCC X Ano = Total'!D192/'SCC X Ano = Total'!D158-1</f>
        <v>0.15286790920990434</v>
      </c>
      <c r="E157" s="85" t="e">
        <f>+'SCC X Ano = Total'!E192/'SCC X Ano = Total'!E158-1</f>
        <v>#DIV/0!</v>
      </c>
      <c r="F157" s="85">
        <f>+'SCC X Ano = Total'!F192/'SCC X Ano = Total'!F158-1</f>
        <v>-0.90398882194941788</v>
      </c>
      <c r="G157" s="85">
        <f>+'SCC X Ano = Total'!G192/'SCC X Ano = Total'!G158-1</f>
        <v>-9.6158971389703751E-3</v>
      </c>
      <c r="H157" s="85" t="e">
        <f>+'SCC X Ano = Total'!H192/'SCC X Ano = Total'!H158-1</f>
        <v>#DIV/0!</v>
      </c>
      <c r="I157" s="85">
        <f>+'SCC X Ano = Total'!I192/'SCC X Ano = Total'!I158-1</f>
        <v>-0.63861788523989549</v>
      </c>
      <c r="J157" s="85">
        <f>+'SCC X Ano = Total'!J192/'SCC X Ano = Total'!J158-1</f>
        <v>0.97801490510564326</v>
      </c>
      <c r="K157" s="85" t="e">
        <f>+'SCC X Ano = Total'!K192/'SCC X Ano = Total'!K158-1</f>
        <v>#DIV/0!</v>
      </c>
    </row>
    <row r="158" spans="1:11" x14ac:dyDescent="0.25">
      <c r="A158" s="69" t="s">
        <v>31</v>
      </c>
      <c r="B158" s="85">
        <f>+'SCC X Ano = Total'!B193/'SCC X Ano = Total'!B159-1</f>
        <v>1.0643862935362236E-2</v>
      </c>
      <c r="C158" s="85">
        <f>+'SCC X Ano = Total'!C193/'SCC X Ano = Total'!C159-1</f>
        <v>2.8440338192118109E-2</v>
      </c>
      <c r="D158" s="85">
        <f>+'SCC X Ano = Total'!D193/'SCC X Ano = Total'!D159-1</f>
        <v>-7.691333586031246E-2</v>
      </c>
      <c r="E158" s="85" t="e">
        <f>+'SCC X Ano = Total'!E193/'SCC X Ano = Total'!E159-1</f>
        <v>#DIV/0!</v>
      </c>
      <c r="F158" s="85">
        <f>+'SCC X Ano = Total'!F193/'SCC X Ano = Total'!F159-1</f>
        <v>-0.54573695885203544</v>
      </c>
      <c r="G158" s="85">
        <f>+'SCC X Ano = Total'!G193/'SCC X Ano = Total'!G159-1</f>
        <v>0.16249424410859326</v>
      </c>
      <c r="H158" s="85" t="e">
        <f>+'SCC X Ano = Total'!H193/'SCC X Ano = Total'!H159-1</f>
        <v>#DIV/0!</v>
      </c>
      <c r="I158" s="85">
        <f>+'SCC X Ano = Total'!I193/'SCC X Ano = Total'!I159-1</f>
        <v>-0.20852237559356224</v>
      </c>
      <c r="J158" s="85">
        <f>+'SCC X Ano = Total'!J193/'SCC X Ano = Total'!J159-1</f>
        <v>-0.10598244982974248</v>
      </c>
      <c r="K158" s="85" t="e">
        <f>+'SCC X Ano = Total'!K193/'SCC X Ano = Total'!K159-1</f>
        <v>#DIV/0!</v>
      </c>
    </row>
    <row r="159" spans="1:11" x14ac:dyDescent="0.25">
      <c r="A159" s="69" t="s">
        <v>32</v>
      </c>
      <c r="B159" s="85">
        <f>+'SCC X Ano = Total'!B194/'SCC X Ano = Total'!B160-1</f>
        <v>-0.10991386992646812</v>
      </c>
      <c r="C159" s="85">
        <f>+'SCC X Ano = Total'!C194/'SCC X Ano = Total'!C160-1</f>
        <v>-0.30686547022061494</v>
      </c>
      <c r="D159" s="85">
        <f>+'SCC X Ano = Total'!D194/'SCC X Ano = Total'!D160-1</f>
        <v>0.15704694150388598</v>
      </c>
      <c r="E159" s="85" t="e">
        <f>+'SCC X Ano = Total'!E194/'SCC X Ano = Total'!E160-1</f>
        <v>#DIV/0!</v>
      </c>
      <c r="F159" s="85">
        <f>+'SCC X Ano = Total'!F194/'SCC X Ano = Total'!F160-1</f>
        <v>-0.59214546680164903</v>
      </c>
      <c r="G159" s="85">
        <f>+'SCC X Ano = Total'!G194/'SCC X Ano = Total'!G160-1</f>
        <v>0.26485032092932381</v>
      </c>
      <c r="H159" s="85" t="e">
        <f>+'SCC X Ano = Total'!H194/'SCC X Ano = Total'!H160-1</f>
        <v>#DIV/0!</v>
      </c>
      <c r="I159" s="85">
        <f>+'SCC X Ano = Total'!I194/'SCC X Ano = Total'!I160-1</f>
        <v>-5.350858421367366E-2</v>
      </c>
      <c r="J159" s="85">
        <f>+'SCC X Ano = Total'!J194/'SCC X Ano = Total'!J160-1</f>
        <v>1.2673884371605397</v>
      </c>
      <c r="K159" s="85" t="e">
        <f>+'SCC X Ano = Total'!K194/'SCC X Ano = Total'!K160-1</f>
        <v>#DIV/0!</v>
      </c>
    </row>
    <row r="160" spans="1:11" x14ac:dyDescent="0.25">
      <c r="A160" s="69" t="s">
        <v>33</v>
      </c>
      <c r="B160" s="85">
        <f>+'SCC X Ano = Total'!B195/'SCC X Ano = Total'!B161-1</f>
        <v>-0.37591590118957052</v>
      </c>
      <c r="C160" s="85">
        <f>+'SCC X Ano = Total'!C195/'SCC X Ano = Total'!C161-1</f>
        <v>-0.30814940464858542</v>
      </c>
      <c r="D160" s="85">
        <f>+'SCC X Ano = Total'!D195/'SCC X Ano = Total'!D161-1</f>
        <v>0.22258647375824592</v>
      </c>
      <c r="E160" s="85" t="e">
        <f>+'SCC X Ano = Total'!E195/'SCC X Ano = Total'!E161-1</f>
        <v>#DIV/0!</v>
      </c>
      <c r="F160" s="85">
        <f>+'SCC X Ano = Total'!F195/'SCC X Ano = Total'!F161-1</f>
        <v>-0.73239674127036025</v>
      </c>
      <c r="G160" s="85">
        <f>+'SCC X Ano = Total'!G195/'SCC X Ano = Total'!G161-1</f>
        <v>0.42028034624073141</v>
      </c>
      <c r="H160" s="85" t="e">
        <f>+'SCC X Ano = Total'!H195/'SCC X Ano = Total'!H161-1</f>
        <v>#DIV/0!</v>
      </c>
      <c r="I160" s="85">
        <f>+'SCC X Ano = Total'!I195/'SCC X Ano = Total'!I161-1</f>
        <v>5.0840110941975603E-2</v>
      </c>
      <c r="J160" s="85">
        <f>+'SCC X Ano = Total'!J195/'SCC X Ano = Total'!J161-1</f>
        <v>1.1190355355474435</v>
      </c>
      <c r="K160" s="85" t="e">
        <f>+'SCC X Ano = Total'!K195/'SCC X Ano = Total'!K161-1</f>
        <v>#DIV/0!</v>
      </c>
    </row>
    <row r="161" spans="1:11" x14ac:dyDescent="0.25">
      <c r="A161" s="69" t="s">
        <v>34</v>
      </c>
      <c r="B161" s="85">
        <f>+'SCC X Ano = Total'!B196/'SCC X Ano = Total'!B162-1</f>
        <v>0.22219930320122394</v>
      </c>
      <c r="C161" s="85">
        <f>+'SCC X Ano = Total'!C196/'SCC X Ano = Total'!C162-1</f>
        <v>9.9447907251238865E-2</v>
      </c>
      <c r="D161" s="85">
        <f>+'SCC X Ano = Total'!D196/'SCC X Ano = Total'!D162-1</f>
        <v>-0.38019725942432336</v>
      </c>
      <c r="E161" s="85" t="e">
        <f>+'SCC X Ano = Total'!E196/'SCC X Ano = Total'!E162-1</f>
        <v>#DIV/0!</v>
      </c>
      <c r="F161" s="85">
        <f>+'SCC X Ano = Total'!F196/'SCC X Ano = Total'!F162-1</f>
        <v>-2.3240296170246699E-2</v>
      </c>
      <c r="G161" s="85">
        <f>+'SCC X Ano = Total'!G196/'SCC X Ano = Total'!G162-1</f>
        <v>1.8180380336502555</v>
      </c>
      <c r="H161" s="85" t="e">
        <f>+'SCC X Ano = Total'!H196/'SCC X Ano = Total'!H162-1</f>
        <v>#DIV/0!</v>
      </c>
      <c r="I161" s="85">
        <f>+'SCC X Ano = Total'!I196/'SCC X Ano = Total'!I162-1</f>
        <v>0.11395634365709917</v>
      </c>
      <c r="J161" s="85">
        <f>+'SCC X Ano = Total'!J196/'SCC X Ano = Total'!J162-1</f>
        <v>0.39768940066097369</v>
      </c>
      <c r="K161" s="85" t="e">
        <f>+'SCC X Ano = Total'!K196/'SCC X Ano = Total'!K162-1</f>
        <v>#DIV/0!</v>
      </c>
    </row>
    <row r="162" spans="1:11" x14ac:dyDescent="0.25">
      <c r="A162" s="69" t="s">
        <v>35</v>
      </c>
      <c r="B162" s="85">
        <f>+'SCC X Ano = Total'!B197/'SCC X Ano = Total'!B163-1</f>
        <v>0.29700788773260522</v>
      </c>
      <c r="C162" s="85">
        <f>+'SCC X Ano = Total'!C197/'SCC X Ano = Total'!C163-1</f>
        <v>-0.47589439557764923</v>
      </c>
      <c r="D162" s="85">
        <f>+'SCC X Ano = Total'!D197/'SCC X Ano = Total'!D163-1</f>
        <v>-0.19355237481488308</v>
      </c>
      <c r="E162" s="85" t="e">
        <f>+'SCC X Ano = Total'!E197/'SCC X Ano = Total'!E163-1</f>
        <v>#DIV/0!</v>
      </c>
      <c r="F162" s="85">
        <f>+'SCC X Ano = Total'!F197/'SCC X Ano = Total'!F163-1</f>
        <v>-0.62798257294343762</v>
      </c>
      <c r="G162" s="85">
        <f>+'SCC X Ano = Total'!G197/'SCC X Ano = Total'!G163-1</f>
        <v>-0.61891421501543542</v>
      </c>
      <c r="H162" s="85" t="e">
        <f>+'SCC X Ano = Total'!H197/'SCC X Ano = Total'!H163-1</f>
        <v>#DIV/0!</v>
      </c>
      <c r="I162" s="85">
        <f>+'SCC X Ano = Total'!I197/'SCC X Ano = Total'!I163-1</f>
        <v>-0.16500633300613166</v>
      </c>
      <c r="J162" s="85">
        <f>+'SCC X Ano = Total'!J197/'SCC X Ano = Total'!J163-1</f>
        <v>1.2393842027126807</v>
      </c>
      <c r="K162" s="85" t="e">
        <f>+'SCC X Ano = Total'!K197/'SCC X Ano = Total'!K163-1</f>
        <v>#DIV/0!</v>
      </c>
    </row>
    <row r="163" spans="1:11" x14ac:dyDescent="0.25">
      <c r="A163" s="69" t="s">
        <v>36</v>
      </c>
      <c r="B163" s="85" t="e">
        <f>+'SCC X Ano = Total'!B198/'SCC X Ano = Total'!B164-1</f>
        <v>#DIV/0!</v>
      </c>
      <c r="C163" s="85">
        <f>+'SCC X Ano = Total'!C198/'SCC X Ano = Total'!C164-1</f>
        <v>-0.70653033260076159</v>
      </c>
      <c r="D163" s="85">
        <f>+'SCC X Ano = Total'!D198/'SCC X Ano = Total'!D164-1</f>
        <v>-1</v>
      </c>
      <c r="E163" s="85" t="e">
        <f>+'SCC X Ano = Total'!E198/'SCC X Ano = Total'!E164-1</f>
        <v>#DIV/0!</v>
      </c>
      <c r="F163" s="85">
        <f>+'SCC X Ano = Total'!F198/'SCC X Ano = Total'!F164-1</f>
        <v>-0.91894959962818701</v>
      </c>
      <c r="G163" s="85">
        <f>+'SCC X Ano = Total'!G198/'SCC X Ano = Total'!G164-1</f>
        <v>-1</v>
      </c>
      <c r="H163" s="85" t="e">
        <f>+'SCC X Ano = Total'!H198/'SCC X Ano = Total'!H164-1</f>
        <v>#DIV/0!</v>
      </c>
      <c r="I163" s="85">
        <f>+'SCC X Ano = Total'!I198/'SCC X Ano = Total'!I164-1</f>
        <v>2.1605768739686457</v>
      </c>
      <c r="J163" s="85" t="e">
        <f>+'SCC X Ano = Total'!J198/'SCC X Ano = Total'!J164-1</f>
        <v>#DIV/0!</v>
      </c>
      <c r="K163" s="85" t="e">
        <f>+'SCC X Ano = Total'!K198/'SCC X Ano = Total'!K164-1</f>
        <v>#DIV/0!</v>
      </c>
    </row>
    <row r="164" spans="1:11" x14ac:dyDescent="0.25">
      <c r="A164" s="69" t="s">
        <v>37</v>
      </c>
      <c r="B164" s="85" t="e">
        <f>+'SCC X Ano = Total'!B199/'SCC X Ano = Total'!B165-1</f>
        <v>#DIV/0!</v>
      </c>
      <c r="C164" s="85">
        <f>+'SCC X Ano = Total'!C199/'SCC X Ano = Total'!C165-1</f>
        <v>1.3414526018281587</v>
      </c>
      <c r="D164" s="85">
        <f>+'SCC X Ano = Total'!D199/'SCC X Ano = Total'!D165-1</f>
        <v>-0.94782506570499536</v>
      </c>
      <c r="E164" s="85" t="e">
        <f>+'SCC X Ano = Total'!E199/'SCC X Ano = Total'!E165-1</f>
        <v>#DIV/0!</v>
      </c>
      <c r="F164" s="85" t="e">
        <f>+'SCC X Ano = Total'!F199/'SCC X Ano = Total'!F165-1</f>
        <v>#DIV/0!</v>
      </c>
      <c r="G164" s="85" t="e">
        <f>+'SCC X Ano = Total'!G199/'SCC X Ano = Total'!G165-1</f>
        <v>#DIV/0!</v>
      </c>
      <c r="H164" s="85" t="e">
        <f>+'SCC X Ano = Total'!H199/'SCC X Ano = Total'!H165-1</f>
        <v>#DIV/0!</v>
      </c>
      <c r="I164" s="85">
        <f>+'SCC X Ano = Total'!I199/'SCC X Ano = Total'!I165-1</f>
        <v>6.6057945938747142E-2</v>
      </c>
      <c r="J164" s="85" t="e">
        <f>+'SCC X Ano = Total'!J199/'SCC X Ano = Total'!J165-1</f>
        <v>#DIV/0!</v>
      </c>
      <c r="K164" s="85" t="e">
        <f>+'SCC X Ano = Total'!K199/'SCC X Ano = Total'!K165-1</f>
        <v>#DIV/0!</v>
      </c>
    </row>
    <row r="165" spans="1:11" x14ac:dyDescent="0.25">
      <c r="A165" s="69" t="s">
        <v>38</v>
      </c>
      <c r="B165" s="85">
        <f>+'SCC X Ano = Total'!B200/'SCC X Ano = Total'!B166-1</f>
        <v>-1</v>
      </c>
      <c r="C165" s="85">
        <f>+'SCC X Ano = Total'!C200/'SCC X Ano = Total'!C166-1</f>
        <v>0.26356629090819061</v>
      </c>
      <c r="D165" s="85">
        <f>+'SCC X Ano = Total'!D200/'SCC X Ano = Total'!D166-1</f>
        <v>-0.72962850475995256</v>
      </c>
      <c r="E165" s="85" t="e">
        <f>+'SCC X Ano = Total'!E200/'SCC X Ano = Total'!E166-1</f>
        <v>#DIV/0!</v>
      </c>
      <c r="F165" s="85">
        <f>+'SCC X Ano = Total'!F200/'SCC X Ano = Total'!F166-1</f>
        <v>-0.36593972586778056</v>
      </c>
      <c r="G165" s="85">
        <f>+'SCC X Ano = Total'!G200/'SCC X Ano = Total'!G166-1</f>
        <v>1.6284491781410222</v>
      </c>
      <c r="H165" s="85" t="e">
        <f>+'SCC X Ano = Total'!H200/'SCC X Ano = Total'!H166-1</f>
        <v>#DIV/0!</v>
      </c>
      <c r="I165" s="85">
        <f>+'SCC X Ano = Total'!I200/'SCC X Ano = Total'!I166-1</f>
        <v>-0.10778744477492619</v>
      </c>
      <c r="J165" s="85" t="e">
        <f>+'SCC X Ano = Total'!J200/'SCC X Ano = Total'!J166-1</f>
        <v>#DIV/0!</v>
      </c>
      <c r="K165" s="85" t="e">
        <f>+'SCC X Ano = Total'!K200/'SCC X Ano = Total'!K166-1</f>
        <v>#DIV/0!</v>
      </c>
    </row>
    <row r="166" spans="1:11" x14ac:dyDescent="0.25">
      <c r="A166" s="69" t="s">
        <v>39</v>
      </c>
      <c r="B166" s="85">
        <f>+'SCC X Ano = Total'!B201/'SCC X Ano = Total'!B167-1</f>
        <v>52.959479980993706</v>
      </c>
      <c r="C166" s="85">
        <f>+'SCC X Ano = Total'!C201/'SCC X Ano = Total'!C167-1</f>
        <v>-0.49883527881915724</v>
      </c>
      <c r="D166" s="85">
        <f>+'SCC X Ano = Total'!D201/'SCC X Ano = Total'!D167-1</f>
        <v>-0.68637098050126177</v>
      </c>
      <c r="E166" s="85" t="e">
        <f>+'SCC X Ano = Total'!E201/'SCC X Ano = Total'!E167-1</f>
        <v>#DIV/0!</v>
      </c>
      <c r="F166" s="85">
        <f>+'SCC X Ano = Total'!F201/'SCC X Ano = Total'!F167-1</f>
        <v>-0.30168706001577528</v>
      </c>
      <c r="G166" s="85">
        <f>+'SCC X Ano = Total'!G201/'SCC X Ano = Total'!G167-1</f>
        <v>1.2218300832545164</v>
      </c>
      <c r="H166" s="85" t="e">
        <f>+'SCC X Ano = Total'!H201/'SCC X Ano = Total'!H167-1</f>
        <v>#DIV/0!</v>
      </c>
      <c r="I166" s="85">
        <f>+'SCC X Ano = Total'!I201/'SCC X Ano = Total'!I167-1</f>
        <v>-4.5419469442677385E-2</v>
      </c>
      <c r="J166" s="85">
        <f>+'SCC X Ano = Total'!J201/'SCC X Ano = Total'!J167-1</f>
        <v>10.776842349086149</v>
      </c>
      <c r="K166" s="85" t="e">
        <f>+'SCC X Ano = Total'!K201/'SCC X Ano = Total'!K167-1</f>
        <v>#DIV/0!</v>
      </c>
    </row>
    <row r="167" spans="1:11" x14ac:dyDescent="0.25">
      <c r="A167" s="69" t="s">
        <v>40</v>
      </c>
      <c r="B167" s="85">
        <f>+'SCC X Ano = Total'!B202/'SCC X Ano = Total'!B168-1</f>
        <v>-0.13268866862545825</v>
      </c>
      <c r="C167" s="85">
        <f>+'SCC X Ano = Total'!C202/'SCC X Ano = Total'!C168-1</f>
        <v>-0.21126556753622128</v>
      </c>
      <c r="D167" s="85">
        <f>+'SCC X Ano = Total'!D202/'SCC X Ano = Total'!D168-1</f>
        <v>-3.6530059104439405E-2</v>
      </c>
      <c r="E167" s="85" t="e">
        <f>+'SCC X Ano = Total'!E202/'SCC X Ano = Total'!E168-1</f>
        <v>#DIV/0!</v>
      </c>
      <c r="F167" s="85">
        <f>+'SCC X Ano = Total'!F202/'SCC X Ano = Total'!F168-1</f>
        <v>-0.57042730100849504</v>
      </c>
      <c r="G167" s="85">
        <f>+'SCC X Ano = Total'!G202/'SCC X Ano = Total'!G168-1</f>
        <v>0.21985172674625209</v>
      </c>
      <c r="H167" s="85" t="e">
        <f>+'SCC X Ano = Total'!H202/'SCC X Ano = Total'!H168-1</f>
        <v>#DIV/0!</v>
      </c>
      <c r="I167" s="85">
        <f>+'SCC X Ano = Total'!I202/'SCC X Ano = Total'!I168-1</f>
        <v>-8.0519443717328776E-2</v>
      </c>
      <c r="J167" s="85">
        <f>+'SCC X Ano = Total'!J202/'SCC X Ano = Total'!J168-1</f>
        <v>0.45607032712878115</v>
      </c>
      <c r="K167" s="85" t="e">
        <f>+'SCC X Ano = Total'!K202/'SCC X Ano = Total'!K168-1</f>
        <v>#DIV/0!</v>
      </c>
    </row>
    <row r="168" spans="1:11" x14ac:dyDescent="0.25">
      <c r="A168" s="69"/>
      <c r="B168" s="7"/>
      <c r="C168" s="7"/>
      <c r="D168" s="7"/>
      <c r="E168" s="7"/>
      <c r="F168" s="7"/>
      <c r="G168" s="7"/>
      <c r="H168" s="7"/>
      <c r="I168" s="7"/>
      <c r="J168" s="7"/>
      <c r="K168" s="7"/>
    </row>
    <row r="169" spans="1:11" x14ac:dyDescent="0.25">
      <c r="A169" s="69"/>
      <c r="B169" s="7"/>
      <c r="C169" s="7"/>
      <c r="D169" s="7"/>
      <c r="E169" s="7"/>
      <c r="F169" s="7"/>
      <c r="G169" s="7"/>
      <c r="H169" s="7"/>
      <c r="I169" s="7"/>
      <c r="J169" s="7"/>
      <c r="K169" s="7"/>
    </row>
    <row r="170" spans="1:11" x14ac:dyDescent="0.25">
      <c r="B170" s="74"/>
      <c r="C170" s="74"/>
      <c r="D170" s="74"/>
      <c r="E170" s="74"/>
      <c r="F170" s="74"/>
      <c r="G170" s="74"/>
      <c r="H170" s="74"/>
      <c r="I170" s="74"/>
      <c r="J170" s="74"/>
      <c r="K170" s="74"/>
    </row>
    <row r="171" spans="1:11" x14ac:dyDescent="0.25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</row>
    <row r="172" spans="1:11" x14ac:dyDescent="0.25">
      <c r="A172" s="69"/>
      <c r="B172" s="18">
        <v>2013</v>
      </c>
      <c r="C172" s="18">
        <v>2013</v>
      </c>
      <c r="D172" s="18">
        <v>2013</v>
      </c>
      <c r="E172" s="18">
        <v>2013</v>
      </c>
      <c r="F172" s="18">
        <v>2013</v>
      </c>
      <c r="G172" s="18">
        <v>2013</v>
      </c>
      <c r="H172" s="18">
        <v>2013</v>
      </c>
      <c r="I172" s="18">
        <v>2013</v>
      </c>
      <c r="J172" s="18">
        <v>2013</v>
      </c>
      <c r="K172" s="18">
        <v>2013</v>
      </c>
    </row>
    <row r="173" spans="1:11" x14ac:dyDescent="0.25">
      <c r="A173" s="69"/>
      <c r="B173" s="69" t="s">
        <v>2</v>
      </c>
      <c r="C173" s="69" t="s">
        <v>3</v>
      </c>
      <c r="D173" s="69" t="s">
        <v>4</v>
      </c>
      <c r="E173" s="69" t="s">
        <v>5</v>
      </c>
      <c r="F173" s="69" t="s">
        <v>6</v>
      </c>
      <c r="G173" s="69" t="s">
        <v>7</v>
      </c>
      <c r="H173" s="69" t="s">
        <v>8</v>
      </c>
      <c r="I173" s="69" t="s">
        <v>9</v>
      </c>
      <c r="J173" s="69" t="s">
        <v>10</v>
      </c>
      <c r="K173" s="69" t="s">
        <v>11</v>
      </c>
    </row>
    <row r="174" spans="1:11" x14ac:dyDescent="0.25">
      <c r="A174" s="69" t="s">
        <v>13</v>
      </c>
      <c r="B174" s="85" t="e">
        <f>+'SCC X Ano = Total'!B209/'SCC X Ano = Total'!B175-1</f>
        <v>#DIV/0!</v>
      </c>
      <c r="C174" s="85">
        <f>+'SCC X Ano = Total'!C209/'SCC X Ano = Total'!C175-1</f>
        <v>-0.8847866781967284</v>
      </c>
      <c r="D174" s="85">
        <f>+'SCC X Ano = Total'!D209/'SCC X Ano = Total'!D175-1</f>
        <v>4.8052912022099825E-2</v>
      </c>
      <c r="E174" s="85" t="e">
        <f>+'SCC X Ano = Total'!E209/'SCC X Ano = Total'!E175-1</f>
        <v>#DIV/0!</v>
      </c>
      <c r="F174" s="85" t="e">
        <f>+'SCC X Ano = Total'!F209/'SCC X Ano = Total'!F175-1</f>
        <v>#DIV/0!</v>
      </c>
      <c r="G174" s="85" t="e">
        <f>+'SCC X Ano = Total'!G209/'SCC X Ano = Total'!G175-1</f>
        <v>#DIV/0!</v>
      </c>
      <c r="H174" s="85" t="e">
        <f>+'SCC X Ano = Total'!H209/'SCC X Ano = Total'!H175-1</f>
        <v>#DIV/0!</v>
      </c>
      <c r="I174" s="85" t="e">
        <f>+'SCC X Ano = Total'!I209/'SCC X Ano = Total'!I175-1</f>
        <v>#DIV/0!</v>
      </c>
      <c r="J174" s="85" t="e">
        <f>+'SCC X Ano = Total'!J209/'SCC X Ano = Total'!J175-1</f>
        <v>#DIV/0!</v>
      </c>
      <c r="K174" s="85" t="e">
        <f>+'SCC X Ano = Total'!K209/'SCC X Ano = Total'!K175-1</f>
        <v>#DIV/0!</v>
      </c>
    </row>
    <row r="175" spans="1:11" x14ac:dyDescent="0.25">
      <c r="A175" s="69" t="s">
        <v>14</v>
      </c>
      <c r="B175" s="85" t="e">
        <f>+'SCC X Ano = Total'!B210/'SCC X Ano = Total'!B176-1</f>
        <v>#DIV/0!</v>
      </c>
      <c r="C175" s="85">
        <f>+'SCC X Ano = Total'!C210/'SCC X Ano = Total'!C176-1</f>
        <v>-0.79704092290335393</v>
      </c>
      <c r="D175" s="85">
        <f>+'SCC X Ano = Total'!D210/'SCC X Ano = Total'!D176-1</f>
        <v>-1</v>
      </c>
      <c r="E175" s="85" t="e">
        <f>+'SCC X Ano = Total'!E210/'SCC X Ano = Total'!E176-1</f>
        <v>#DIV/0!</v>
      </c>
      <c r="F175" s="85" t="e">
        <f>+'SCC X Ano = Total'!F210/'SCC X Ano = Total'!F176-1</f>
        <v>#DIV/0!</v>
      </c>
      <c r="G175" s="85" t="e">
        <f>+'SCC X Ano = Total'!G210/'SCC X Ano = Total'!G176-1</f>
        <v>#DIV/0!</v>
      </c>
      <c r="H175" s="85" t="e">
        <f>+'SCC X Ano = Total'!H210/'SCC X Ano = Total'!H176-1</f>
        <v>#DIV/0!</v>
      </c>
      <c r="I175" s="85" t="e">
        <f>+'SCC X Ano = Total'!I210/'SCC X Ano = Total'!I176-1</f>
        <v>#DIV/0!</v>
      </c>
      <c r="J175" s="85" t="e">
        <f>+'SCC X Ano = Total'!J210/'SCC X Ano = Total'!J176-1</f>
        <v>#DIV/0!</v>
      </c>
      <c r="K175" s="85" t="e">
        <f>+'SCC X Ano = Total'!K210/'SCC X Ano = Total'!K176-1</f>
        <v>#DIV/0!</v>
      </c>
    </row>
    <row r="176" spans="1:11" x14ac:dyDescent="0.25">
      <c r="A176" s="69" t="s">
        <v>15</v>
      </c>
      <c r="B176" s="85" t="e">
        <f>+'SCC X Ano = Total'!B211/'SCC X Ano = Total'!B177-1</f>
        <v>#DIV/0!</v>
      </c>
      <c r="C176" s="85">
        <f>+'SCC X Ano = Total'!C211/'SCC X Ano = Total'!C177-1</f>
        <v>-0.18906876324084743</v>
      </c>
      <c r="D176" s="85">
        <f>+'SCC X Ano = Total'!D211/'SCC X Ano = Total'!D177-1</f>
        <v>9.7125132546946791</v>
      </c>
      <c r="E176" s="85" t="e">
        <f>+'SCC X Ano = Total'!E211/'SCC X Ano = Total'!E177-1</f>
        <v>#DIV/0!</v>
      </c>
      <c r="F176" s="85" t="e">
        <f>+'SCC X Ano = Total'!F211/'SCC X Ano = Total'!F177-1</f>
        <v>#DIV/0!</v>
      </c>
      <c r="G176" s="85">
        <f>+'SCC X Ano = Total'!G211/'SCC X Ano = Total'!G177-1</f>
        <v>0.25892241684336303</v>
      </c>
      <c r="H176" s="85" t="e">
        <f>+'SCC X Ano = Total'!H211/'SCC X Ano = Total'!H177-1</f>
        <v>#DIV/0!</v>
      </c>
      <c r="I176" s="85">
        <f>+'SCC X Ano = Total'!I211/'SCC X Ano = Total'!I177-1</f>
        <v>0.70330033837628703</v>
      </c>
      <c r="J176" s="85">
        <f>+'SCC X Ano = Total'!J211/'SCC X Ano = Total'!J177-1</f>
        <v>8.4819206690034417</v>
      </c>
      <c r="K176" s="85" t="e">
        <f>+'SCC X Ano = Total'!K211/'SCC X Ano = Total'!K177-1</f>
        <v>#DIV/0!</v>
      </c>
    </row>
    <row r="177" spans="1:11" x14ac:dyDescent="0.25">
      <c r="A177" s="69" t="s">
        <v>16</v>
      </c>
      <c r="B177" s="85" t="e">
        <f>+'SCC X Ano = Total'!B212/'SCC X Ano = Total'!B178-1</f>
        <v>#DIV/0!</v>
      </c>
      <c r="C177" s="85" t="e">
        <f>+'SCC X Ano = Total'!C212/'SCC X Ano = Total'!C178-1</f>
        <v>#DIV/0!</v>
      </c>
      <c r="D177" s="85" t="e">
        <f>+'SCC X Ano = Total'!D212/'SCC X Ano = Total'!D178-1</f>
        <v>#DIV/0!</v>
      </c>
      <c r="E177" s="85" t="e">
        <f>+'SCC X Ano = Total'!E212/'SCC X Ano = Total'!E178-1</f>
        <v>#DIV/0!</v>
      </c>
      <c r="F177" s="85" t="e">
        <f>+'SCC X Ano = Total'!F212/'SCC X Ano = Total'!F178-1</f>
        <v>#DIV/0!</v>
      </c>
      <c r="G177" s="85" t="e">
        <f>+'SCC X Ano = Total'!G212/'SCC X Ano = Total'!G178-1</f>
        <v>#DIV/0!</v>
      </c>
      <c r="H177" s="85" t="e">
        <f>+'SCC X Ano = Total'!H212/'SCC X Ano = Total'!H178-1</f>
        <v>#DIV/0!</v>
      </c>
      <c r="I177" s="85">
        <f>+'SCC X Ano = Total'!I212/'SCC X Ano = Total'!I178-1</f>
        <v>-0.96137397130139679</v>
      </c>
      <c r="J177" s="85" t="e">
        <f>+'SCC X Ano = Total'!J212/'SCC X Ano = Total'!J178-1</f>
        <v>#DIV/0!</v>
      </c>
      <c r="K177" s="85" t="e">
        <f>+'SCC X Ano = Total'!K212/'SCC X Ano = Total'!K178-1</f>
        <v>#DIV/0!</v>
      </c>
    </row>
    <row r="178" spans="1:11" x14ac:dyDescent="0.25">
      <c r="A178" s="69" t="s">
        <v>17</v>
      </c>
      <c r="B178" s="85">
        <f>+'SCC X Ano = Total'!B213/'SCC X Ano = Total'!B179-1</f>
        <v>-1</v>
      </c>
      <c r="C178" s="85">
        <f>+'SCC X Ano = Total'!C213/'SCC X Ano = Total'!C179-1</f>
        <v>0.4578763371223582</v>
      </c>
      <c r="D178" s="85">
        <f>+'SCC X Ano = Total'!D213/'SCC X Ano = Total'!D179-1</f>
        <v>-0.17174360240021735</v>
      </c>
      <c r="E178" s="85" t="e">
        <f>+'SCC X Ano = Total'!E213/'SCC X Ano = Total'!E179-1</f>
        <v>#DIV/0!</v>
      </c>
      <c r="F178" s="85">
        <f>+'SCC X Ano = Total'!F213/'SCC X Ano = Total'!F179-1</f>
        <v>-1</v>
      </c>
      <c r="G178" s="85">
        <f>+'SCC X Ano = Total'!G213/'SCC X Ano = Total'!G179-1</f>
        <v>-1</v>
      </c>
      <c r="H178" s="85" t="e">
        <f>+'SCC X Ano = Total'!H213/'SCC X Ano = Total'!H179-1</f>
        <v>#DIV/0!</v>
      </c>
      <c r="I178" s="85">
        <f>+'SCC X Ano = Total'!I213/'SCC X Ano = Total'!I179-1</f>
        <v>-0.42987151926068712</v>
      </c>
      <c r="J178" s="85">
        <f>+'SCC X Ano = Total'!J213/'SCC X Ano = Total'!J179-1</f>
        <v>-5.5808187367477502E-2</v>
      </c>
      <c r="K178" s="85" t="e">
        <f>+'SCC X Ano = Total'!K213/'SCC X Ano = Total'!K179-1</f>
        <v>#DIV/0!</v>
      </c>
    </row>
    <row r="179" spans="1:11" x14ac:dyDescent="0.25">
      <c r="A179" s="69" t="s">
        <v>18</v>
      </c>
      <c r="B179" s="85" t="e">
        <f>+'SCC X Ano = Total'!B214/'SCC X Ano = Total'!B180-1</f>
        <v>#DIV/0!</v>
      </c>
      <c r="C179" s="85">
        <f>+'SCC X Ano = Total'!C214/'SCC X Ano = Total'!C180-1</f>
        <v>-1</v>
      </c>
      <c r="D179" s="85" t="e">
        <f>+'SCC X Ano = Total'!D214/'SCC X Ano = Total'!D180-1</f>
        <v>#DIV/0!</v>
      </c>
      <c r="E179" s="85" t="e">
        <f>+'SCC X Ano = Total'!E214/'SCC X Ano = Total'!E180-1</f>
        <v>#DIV/0!</v>
      </c>
      <c r="F179" s="85" t="e">
        <f>+'SCC X Ano = Total'!F214/'SCC X Ano = Total'!F180-1</f>
        <v>#DIV/0!</v>
      </c>
      <c r="G179" s="85" t="e">
        <f>+'SCC X Ano = Total'!G214/'SCC X Ano = Total'!G180-1</f>
        <v>#DIV/0!</v>
      </c>
      <c r="H179" s="85" t="e">
        <f>+'SCC X Ano = Total'!H214/'SCC X Ano = Total'!H180-1</f>
        <v>#DIV/0!</v>
      </c>
      <c r="I179" s="85" t="e">
        <f>+'SCC X Ano = Total'!I214/'SCC X Ano = Total'!I180-1</f>
        <v>#DIV/0!</v>
      </c>
      <c r="J179" s="85" t="e">
        <f>+'SCC X Ano = Total'!J214/'SCC X Ano = Total'!J180-1</f>
        <v>#DIV/0!</v>
      </c>
      <c r="K179" s="85" t="e">
        <f>+'SCC X Ano = Total'!K214/'SCC X Ano = Total'!K180-1</f>
        <v>#DIV/0!</v>
      </c>
    </row>
    <row r="180" spans="1:11" x14ac:dyDescent="0.25">
      <c r="A180" s="69" t="s">
        <v>19</v>
      </c>
      <c r="B180" s="85" t="e">
        <f>+'SCC X Ano = Total'!B215/'SCC X Ano = Total'!B181-1</f>
        <v>#DIV/0!</v>
      </c>
      <c r="C180" s="85">
        <f>+'SCC X Ano = Total'!C215/'SCC X Ano = Total'!C181-1</f>
        <v>0.99655861299214199</v>
      </c>
      <c r="D180" s="85" t="e">
        <f>+'SCC X Ano = Total'!D215/'SCC X Ano = Total'!D181-1</f>
        <v>#DIV/0!</v>
      </c>
      <c r="E180" s="85" t="e">
        <f>+'SCC X Ano = Total'!E215/'SCC X Ano = Total'!E181-1</f>
        <v>#DIV/0!</v>
      </c>
      <c r="F180" s="85" t="e">
        <f>+'SCC X Ano = Total'!F215/'SCC X Ano = Total'!F181-1</f>
        <v>#DIV/0!</v>
      </c>
      <c r="G180" s="85" t="e">
        <f>+'SCC X Ano = Total'!G215/'SCC X Ano = Total'!G181-1</f>
        <v>#DIV/0!</v>
      </c>
      <c r="H180" s="85" t="e">
        <f>+'SCC X Ano = Total'!H215/'SCC X Ano = Total'!H181-1</f>
        <v>#DIV/0!</v>
      </c>
      <c r="I180" s="85">
        <f>+'SCC X Ano = Total'!I215/'SCC X Ano = Total'!I181-1</f>
        <v>-0.81116163747349546</v>
      </c>
      <c r="J180" s="85" t="e">
        <f>+'SCC X Ano = Total'!J215/'SCC X Ano = Total'!J181-1</f>
        <v>#DIV/0!</v>
      </c>
      <c r="K180" s="85" t="e">
        <f>+'SCC X Ano = Total'!K215/'SCC X Ano = Total'!K181-1</f>
        <v>#DIV/0!</v>
      </c>
    </row>
    <row r="181" spans="1:11" x14ac:dyDescent="0.25">
      <c r="A181" s="69" t="s">
        <v>20</v>
      </c>
      <c r="B181" s="85" t="e">
        <f>+'SCC X Ano = Total'!B216/'SCC X Ano = Total'!B182-1</f>
        <v>#DIV/0!</v>
      </c>
      <c r="C181" s="85">
        <f>+'SCC X Ano = Total'!C216/'SCC X Ano = Total'!C182-1</f>
        <v>-1</v>
      </c>
      <c r="D181" s="85">
        <f>+'SCC X Ano = Total'!D216/'SCC X Ano = Total'!D182-1</f>
        <v>1.9726148869732909</v>
      </c>
      <c r="E181" s="85" t="e">
        <f>+'SCC X Ano = Total'!E216/'SCC X Ano = Total'!E182-1</f>
        <v>#DIV/0!</v>
      </c>
      <c r="F181" s="85" t="e">
        <f>+'SCC X Ano = Total'!F216/'SCC X Ano = Total'!F182-1</f>
        <v>#DIV/0!</v>
      </c>
      <c r="G181" s="85" t="e">
        <f>+'SCC X Ano = Total'!G216/'SCC X Ano = Total'!G182-1</f>
        <v>#DIV/0!</v>
      </c>
      <c r="H181" s="85" t="e">
        <f>+'SCC X Ano = Total'!H216/'SCC X Ano = Total'!H182-1</f>
        <v>#DIV/0!</v>
      </c>
      <c r="I181" s="85">
        <f>+'SCC X Ano = Total'!I216/'SCC X Ano = Total'!I182-1</f>
        <v>0.99828955054502133</v>
      </c>
      <c r="J181" s="85" t="e">
        <f>+'SCC X Ano = Total'!J216/'SCC X Ano = Total'!J182-1</f>
        <v>#DIV/0!</v>
      </c>
      <c r="K181" s="85" t="e">
        <f>+'SCC X Ano = Total'!K216/'SCC X Ano = Total'!K182-1</f>
        <v>#DIV/0!</v>
      </c>
    </row>
    <row r="182" spans="1:11" x14ac:dyDescent="0.25">
      <c r="A182" s="69" t="s">
        <v>21</v>
      </c>
      <c r="B182" s="85" t="e">
        <f>+'SCC X Ano = Total'!B217/'SCC X Ano = Total'!B183-1</f>
        <v>#DIV/0!</v>
      </c>
      <c r="C182" s="85">
        <f>+'SCC X Ano = Total'!C217/'SCC X Ano = Total'!C183-1</f>
        <v>1.4244363146471017</v>
      </c>
      <c r="D182" s="85">
        <f>+'SCC X Ano = Total'!D217/'SCC X Ano = Total'!D183-1</f>
        <v>-1</v>
      </c>
      <c r="E182" s="85" t="e">
        <f>+'SCC X Ano = Total'!E217/'SCC X Ano = Total'!E183-1</f>
        <v>#DIV/0!</v>
      </c>
      <c r="F182" s="85">
        <f>+'SCC X Ano = Total'!F217/'SCC X Ano = Total'!F183-1</f>
        <v>-1</v>
      </c>
      <c r="G182" s="85">
        <f>+'SCC X Ano = Total'!G217/'SCC X Ano = Total'!G183-1</f>
        <v>1.46847532714385</v>
      </c>
      <c r="H182" s="85" t="e">
        <f>+'SCC X Ano = Total'!H217/'SCC X Ano = Total'!H183-1</f>
        <v>#DIV/0!</v>
      </c>
      <c r="I182" s="85">
        <f>+'SCC X Ano = Total'!I217/'SCC X Ano = Total'!I183-1</f>
        <v>1.1861871649300446</v>
      </c>
      <c r="J182" s="85">
        <f>+'SCC X Ano = Total'!J217/'SCC X Ano = Total'!J183-1</f>
        <v>-0.8177517347451122</v>
      </c>
      <c r="K182" s="85" t="e">
        <f>+'SCC X Ano = Total'!K217/'SCC X Ano = Total'!K183-1</f>
        <v>#DIV/0!</v>
      </c>
    </row>
    <row r="183" spans="1:11" x14ac:dyDescent="0.25">
      <c r="A183" s="69" t="s">
        <v>22</v>
      </c>
      <c r="B183" s="85" t="e">
        <f>+'SCC X Ano = Total'!B218/'SCC X Ano = Total'!B184-1</f>
        <v>#DIV/0!</v>
      </c>
      <c r="C183" s="85">
        <f>+'SCC X Ano = Total'!C218/'SCC X Ano = Total'!C184-1</f>
        <v>-6.109664434425699E-2</v>
      </c>
      <c r="D183" s="85">
        <f>+'SCC X Ano = Total'!D218/'SCC X Ano = Total'!D184-1</f>
        <v>-0.31848490948844443</v>
      </c>
      <c r="E183" s="85" t="e">
        <f>+'SCC X Ano = Total'!E218/'SCC X Ano = Total'!E184-1</f>
        <v>#DIV/0!</v>
      </c>
      <c r="F183" s="85">
        <f>+'SCC X Ano = Total'!F218/'SCC X Ano = Total'!F184-1</f>
        <v>-0.60452261187485412</v>
      </c>
      <c r="G183" s="85">
        <f>+'SCC X Ano = Total'!G218/'SCC X Ano = Total'!G184-1</f>
        <v>0.19599696297496716</v>
      </c>
      <c r="H183" s="85" t="e">
        <f>+'SCC X Ano = Total'!H218/'SCC X Ano = Total'!H184-1</f>
        <v>#DIV/0!</v>
      </c>
      <c r="I183" s="85">
        <f>+'SCC X Ano = Total'!I218/'SCC X Ano = Total'!I184-1</f>
        <v>-0.3382222692123551</v>
      </c>
      <c r="J183" s="85">
        <f>+'SCC X Ano = Total'!J218/'SCC X Ano = Total'!J184-1</f>
        <v>-0.72495563053898904</v>
      </c>
      <c r="K183" s="85" t="e">
        <f>+'SCC X Ano = Total'!K218/'SCC X Ano = Total'!K184-1</f>
        <v>#DIV/0!</v>
      </c>
    </row>
    <row r="184" spans="1:11" x14ac:dyDescent="0.25">
      <c r="A184" s="69" t="s">
        <v>23</v>
      </c>
      <c r="B184" s="85" t="e">
        <f>+'SCC X Ano = Total'!B219/'SCC X Ano = Total'!B185-1</f>
        <v>#DIV/0!</v>
      </c>
      <c r="C184" s="85">
        <f>+'SCC X Ano = Total'!C219/'SCC X Ano = Total'!C185-1</f>
        <v>1.0130214389016805</v>
      </c>
      <c r="D184" s="85">
        <f>+'SCC X Ano = Total'!D219/'SCC X Ano = Total'!D185-1</f>
        <v>-0.27863104298024599</v>
      </c>
      <c r="E184" s="85" t="e">
        <f>+'SCC X Ano = Total'!E219/'SCC X Ano = Total'!E185-1</f>
        <v>#DIV/0!</v>
      </c>
      <c r="F184" s="85" t="e">
        <f>+'SCC X Ano = Total'!F219/'SCC X Ano = Total'!F185-1</f>
        <v>#DIV/0!</v>
      </c>
      <c r="G184" s="85">
        <f>+'SCC X Ano = Total'!G219/'SCC X Ano = Total'!G185-1</f>
        <v>0.82194342181614943</v>
      </c>
      <c r="H184" s="85" t="e">
        <f>+'SCC X Ano = Total'!H219/'SCC X Ano = Total'!H185-1</f>
        <v>#DIV/0!</v>
      </c>
      <c r="I184" s="85">
        <f>+'SCC X Ano = Total'!I219/'SCC X Ano = Total'!I185-1</f>
        <v>39.54470724833773</v>
      </c>
      <c r="J184" s="85" t="e">
        <f>+'SCC X Ano = Total'!J219/'SCC X Ano = Total'!J185-1</f>
        <v>#DIV/0!</v>
      </c>
      <c r="K184" s="85" t="e">
        <f>+'SCC X Ano = Total'!K219/'SCC X Ano = Total'!K185-1</f>
        <v>#DIV/0!</v>
      </c>
    </row>
    <row r="185" spans="1:11" x14ac:dyDescent="0.25">
      <c r="A185" s="69" t="s">
        <v>24</v>
      </c>
      <c r="B185" s="85" t="e">
        <f>+'SCC X Ano = Total'!B220/'SCC X Ano = Total'!B186-1</f>
        <v>#DIV/0!</v>
      </c>
      <c r="C185" s="85">
        <f>+'SCC X Ano = Total'!C220/'SCC X Ano = Total'!C186-1</f>
        <v>-0.34455023467285117</v>
      </c>
      <c r="D185" s="85">
        <f>+'SCC X Ano = Total'!D220/'SCC X Ano = Total'!D186-1</f>
        <v>0.18023980395120853</v>
      </c>
      <c r="E185" s="85" t="e">
        <f>+'SCC X Ano = Total'!E220/'SCC X Ano = Total'!E186-1</f>
        <v>#DIV/0!</v>
      </c>
      <c r="F185" s="85">
        <f>+'SCC X Ano = Total'!F220/'SCC X Ano = Total'!F186-1</f>
        <v>-1</v>
      </c>
      <c r="G185" s="85" t="e">
        <f>+'SCC X Ano = Total'!G220/'SCC X Ano = Total'!G186-1</f>
        <v>#DIV/0!</v>
      </c>
      <c r="H185" s="85" t="e">
        <f>+'SCC X Ano = Total'!H220/'SCC X Ano = Total'!H186-1</f>
        <v>#DIV/0!</v>
      </c>
      <c r="I185" s="85">
        <f>+'SCC X Ano = Total'!I220/'SCC X Ano = Total'!I186-1</f>
        <v>-0.94438322199561853</v>
      </c>
      <c r="J185" s="85">
        <f>+'SCC X Ano = Total'!J220/'SCC X Ano = Total'!J186-1</f>
        <v>8.6063197031899241E-2</v>
      </c>
      <c r="K185" s="85" t="e">
        <f>+'SCC X Ano = Total'!K220/'SCC X Ano = Total'!K186-1</f>
        <v>#DIV/0!</v>
      </c>
    </row>
    <row r="186" spans="1:11" x14ac:dyDescent="0.25">
      <c r="A186" s="69" t="s">
        <v>25</v>
      </c>
      <c r="B186" s="85">
        <f>+'SCC X Ano = Total'!B221/'SCC X Ano = Total'!B187-1</f>
        <v>1.9716485920033229</v>
      </c>
      <c r="C186" s="85">
        <f>+'SCC X Ano = Total'!C221/'SCC X Ano = Total'!C187-1</f>
        <v>-0.73481802040437905</v>
      </c>
      <c r="D186" s="85">
        <f>+'SCC X Ano = Total'!D221/'SCC X Ano = Total'!D187-1</f>
        <v>-0.57366427027424227</v>
      </c>
      <c r="E186" s="85" t="e">
        <f>+'SCC X Ano = Total'!E221/'SCC X Ano = Total'!E187-1</f>
        <v>#DIV/0!</v>
      </c>
      <c r="F186" s="85">
        <f>+'SCC X Ano = Total'!F221/'SCC X Ano = Total'!F187-1</f>
        <v>0.1857861879159497</v>
      </c>
      <c r="G186" s="85">
        <f>+'SCC X Ano = Total'!G221/'SCC X Ano = Total'!G187-1</f>
        <v>0.91352424344849226</v>
      </c>
      <c r="H186" s="85" t="e">
        <f>+'SCC X Ano = Total'!H221/'SCC X Ano = Total'!H187-1</f>
        <v>#DIV/0!</v>
      </c>
      <c r="I186" s="85">
        <f>+'SCC X Ano = Total'!I221/'SCC X Ano = Total'!I187-1</f>
        <v>-8.7496608501119399E-2</v>
      </c>
      <c r="J186" s="85">
        <f>+'SCC X Ano = Total'!J221/'SCC X Ano = Total'!J187-1</f>
        <v>0.20404820476417407</v>
      </c>
      <c r="K186" s="85" t="e">
        <f>+'SCC X Ano = Total'!K221/'SCC X Ano = Total'!K187-1</f>
        <v>#DIV/0!</v>
      </c>
    </row>
    <row r="187" spans="1:11" x14ac:dyDescent="0.25">
      <c r="A187" s="69" t="s">
        <v>26</v>
      </c>
      <c r="B187" s="85">
        <f>+'SCC X Ano = Total'!B222/'SCC X Ano = Total'!B188-1</f>
        <v>-1</v>
      </c>
      <c r="C187" s="85">
        <f>+'SCC X Ano = Total'!C222/'SCC X Ano = Total'!C188-1</f>
        <v>-0.56925555993041854</v>
      </c>
      <c r="D187" s="85" t="e">
        <f>+'SCC X Ano = Total'!D222/'SCC X Ano = Total'!D188-1</f>
        <v>#DIV/0!</v>
      </c>
      <c r="E187" s="85" t="e">
        <f>+'SCC X Ano = Total'!E222/'SCC X Ano = Total'!E188-1</f>
        <v>#DIV/0!</v>
      </c>
      <c r="F187" s="85" t="e">
        <f>+'SCC X Ano = Total'!F222/'SCC X Ano = Total'!F188-1</f>
        <v>#DIV/0!</v>
      </c>
      <c r="G187" s="85" t="e">
        <f>+'SCC X Ano = Total'!G222/'SCC X Ano = Total'!G188-1</f>
        <v>#DIV/0!</v>
      </c>
      <c r="H187" s="85" t="e">
        <f>+'SCC X Ano = Total'!H222/'SCC X Ano = Total'!H188-1</f>
        <v>#DIV/0!</v>
      </c>
      <c r="I187" s="85" t="e">
        <f>+'SCC X Ano = Total'!I222/'SCC X Ano = Total'!I188-1</f>
        <v>#DIV/0!</v>
      </c>
      <c r="J187" s="85" t="e">
        <f>+'SCC X Ano = Total'!J222/'SCC X Ano = Total'!J188-1</f>
        <v>#DIV/0!</v>
      </c>
      <c r="K187" s="85" t="e">
        <f>+'SCC X Ano = Total'!K222/'SCC X Ano = Total'!K188-1</f>
        <v>#DIV/0!</v>
      </c>
    </row>
    <row r="188" spans="1:11" x14ac:dyDescent="0.25">
      <c r="A188" s="69" t="s">
        <v>27</v>
      </c>
      <c r="B188" s="85" t="e">
        <f>+'SCC X Ano = Total'!B223/'SCC X Ano = Total'!B189-1</f>
        <v>#DIV/0!</v>
      </c>
      <c r="C188" s="85">
        <f>+'SCC X Ano = Total'!C223/'SCC X Ano = Total'!C189-1</f>
        <v>-0.92337455958101478</v>
      </c>
      <c r="D188" s="85">
        <f>+'SCC X Ano = Total'!D223/'SCC X Ano = Total'!D189-1</f>
        <v>-1</v>
      </c>
      <c r="E188" s="85" t="e">
        <f>+'SCC X Ano = Total'!E223/'SCC X Ano = Total'!E189-1</f>
        <v>#DIV/0!</v>
      </c>
      <c r="F188" s="85" t="e">
        <f>+'SCC X Ano = Total'!F223/'SCC X Ano = Total'!F189-1</f>
        <v>#DIV/0!</v>
      </c>
      <c r="G188" s="85" t="e">
        <f>+'SCC X Ano = Total'!G223/'SCC X Ano = Total'!G189-1</f>
        <v>#DIV/0!</v>
      </c>
      <c r="H188" s="85" t="e">
        <f>+'SCC X Ano = Total'!H223/'SCC X Ano = Total'!H189-1</f>
        <v>#DIV/0!</v>
      </c>
      <c r="I188" s="85">
        <f>+'SCC X Ano = Total'!I223/'SCC X Ano = Total'!I189-1</f>
        <v>0.16000708409138475</v>
      </c>
      <c r="J188" s="85" t="e">
        <f>+'SCC X Ano = Total'!J223/'SCC X Ano = Total'!J189-1</f>
        <v>#DIV/0!</v>
      </c>
      <c r="K188" s="85" t="e">
        <f>+'SCC X Ano = Total'!K223/'SCC X Ano = Total'!K189-1</f>
        <v>#DIV/0!</v>
      </c>
    </row>
    <row r="189" spans="1:11" x14ac:dyDescent="0.25">
      <c r="A189" s="69" t="s">
        <v>28</v>
      </c>
      <c r="B189" s="85">
        <f>+'SCC X Ano = Total'!B224/'SCC X Ano = Total'!B190-1</f>
        <v>-1</v>
      </c>
      <c r="C189" s="85">
        <f>+'SCC X Ano = Total'!C224/'SCC X Ano = Total'!C190-1</f>
        <v>-9.3979949441121202E-2</v>
      </c>
      <c r="D189" s="85">
        <f>+'SCC X Ano = Total'!D224/'SCC X Ano = Total'!D190-1</f>
        <v>-0.88567786805162063</v>
      </c>
      <c r="E189" s="85" t="e">
        <f>+'SCC X Ano = Total'!E224/'SCC X Ano = Total'!E190-1</f>
        <v>#DIV/0!</v>
      </c>
      <c r="F189" s="85">
        <f>+'SCC X Ano = Total'!F224/'SCC X Ano = Total'!F190-1</f>
        <v>-0.67298484940465442</v>
      </c>
      <c r="G189" s="85">
        <f>+'SCC X Ano = Total'!G224/'SCC X Ano = Total'!G190-1</f>
        <v>3.0349108992723925</v>
      </c>
      <c r="H189" s="85" t="e">
        <f>+'SCC X Ano = Total'!H224/'SCC X Ano = Total'!H190-1</f>
        <v>#DIV/0!</v>
      </c>
      <c r="I189" s="85">
        <f>+'SCC X Ano = Total'!I224/'SCC X Ano = Total'!I190-1</f>
        <v>-2.9838211057085839E-2</v>
      </c>
      <c r="J189" s="85">
        <f>+'SCC X Ano = Total'!J224/'SCC X Ano = Total'!J190-1</f>
        <v>0.88440546763187</v>
      </c>
      <c r="K189" s="85" t="e">
        <f>+'SCC X Ano = Total'!K224/'SCC X Ano = Total'!K190-1</f>
        <v>#DIV/0!</v>
      </c>
    </row>
    <row r="190" spans="1:11" x14ac:dyDescent="0.25">
      <c r="A190" s="69" t="s">
        <v>29</v>
      </c>
      <c r="B190" s="85">
        <f>+'SCC X Ano = Total'!B225/'SCC X Ano = Total'!B191-1</f>
        <v>-0.50761148429362546</v>
      </c>
      <c r="C190" s="85">
        <f>+'SCC X Ano = Total'!C225/'SCC X Ano = Total'!C191-1</f>
        <v>-0.26933954917173319</v>
      </c>
      <c r="D190" s="85">
        <f>+'SCC X Ano = Total'!D225/'SCC X Ano = Total'!D191-1</f>
        <v>-0.16241862015770581</v>
      </c>
      <c r="E190" s="85" t="e">
        <f>+'SCC X Ano = Total'!E225/'SCC X Ano = Total'!E191-1</f>
        <v>#DIV/0!</v>
      </c>
      <c r="F190" s="85">
        <f>+'SCC X Ano = Total'!F225/'SCC X Ano = Total'!F191-1</f>
        <v>-0.92796144761195509</v>
      </c>
      <c r="G190" s="85">
        <f>+'SCC X Ano = Total'!G225/'SCC X Ano = Total'!G191-1</f>
        <v>0.17840177371786803</v>
      </c>
      <c r="H190" s="85" t="e">
        <f>+'SCC X Ano = Total'!H225/'SCC X Ano = Total'!H191-1</f>
        <v>#DIV/0!</v>
      </c>
      <c r="I190" s="85">
        <f>+'SCC X Ano = Total'!I225/'SCC X Ano = Total'!I191-1</f>
        <v>5.1013679227540631E-2</v>
      </c>
      <c r="J190" s="85">
        <f>+'SCC X Ano = Total'!J225/'SCC X Ano = Total'!J191-1</f>
        <v>0.70870139109770758</v>
      </c>
      <c r="K190" s="85" t="e">
        <f>+'SCC X Ano = Total'!K225/'SCC X Ano = Total'!K191-1</f>
        <v>#DIV/0!</v>
      </c>
    </row>
    <row r="191" spans="1:11" x14ac:dyDescent="0.25">
      <c r="A191" s="69" t="s">
        <v>30</v>
      </c>
      <c r="B191" s="85">
        <f>+'SCC X Ano = Total'!B226/'SCC X Ano = Total'!B192-1</f>
        <v>-1</v>
      </c>
      <c r="C191" s="85">
        <f>+'SCC X Ano = Total'!C226/'SCC X Ano = Total'!C192-1</f>
        <v>8.1862727870412044E-2</v>
      </c>
      <c r="D191" s="85">
        <f>+'SCC X Ano = Total'!D226/'SCC X Ano = Total'!D192-1</f>
        <v>-0.94277616649905061</v>
      </c>
      <c r="E191" s="85" t="e">
        <f>+'SCC X Ano = Total'!E226/'SCC X Ano = Total'!E192-1</f>
        <v>#DIV/0!</v>
      </c>
      <c r="F191" s="85">
        <f>+'SCC X Ano = Total'!F226/'SCC X Ano = Total'!F192-1</f>
        <v>-1</v>
      </c>
      <c r="G191" s="85">
        <f>+'SCC X Ano = Total'!G226/'SCC X Ano = Total'!G192-1</f>
        <v>-0.31071914270979317</v>
      </c>
      <c r="H191" s="85" t="e">
        <f>+'SCC X Ano = Total'!H226/'SCC X Ano = Total'!H192-1</f>
        <v>#DIV/0!</v>
      </c>
      <c r="I191" s="85">
        <f>+'SCC X Ano = Total'!I226/'SCC X Ano = Total'!I192-1</f>
        <v>-0.12053217574488218</v>
      </c>
      <c r="J191" s="85">
        <f>+'SCC X Ano = Total'!J226/'SCC X Ano = Total'!J192-1</f>
        <v>0.8636167241266095</v>
      </c>
      <c r="K191" s="85" t="e">
        <f>+'SCC X Ano = Total'!K226/'SCC X Ano = Total'!K192-1</f>
        <v>#DIV/0!</v>
      </c>
    </row>
    <row r="192" spans="1:11" x14ac:dyDescent="0.25">
      <c r="A192" s="69" t="s">
        <v>31</v>
      </c>
      <c r="B192" s="85">
        <f>+'SCC X Ano = Total'!B227/'SCC X Ano = Total'!B193-1</f>
        <v>-0.35205616599743439</v>
      </c>
      <c r="C192" s="85">
        <f>+'SCC X Ano = Total'!C227/'SCC X Ano = Total'!C193-1</f>
        <v>-0.13153038649768967</v>
      </c>
      <c r="D192" s="85">
        <f>+'SCC X Ano = Total'!D227/'SCC X Ano = Total'!D193-1</f>
        <v>-0.25026301393301975</v>
      </c>
      <c r="E192" s="85" t="e">
        <f>+'SCC X Ano = Total'!E227/'SCC X Ano = Total'!E193-1</f>
        <v>#DIV/0!</v>
      </c>
      <c r="F192" s="85">
        <f>+'SCC X Ano = Total'!F227/'SCC X Ano = Total'!F193-1</f>
        <v>-0.67461972326080288</v>
      </c>
      <c r="G192" s="85">
        <f>+'SCC X Ano = Total'!G227/'SCC X Ano = Total'!G193-1</f>
        <v>-0.1291602521237406</v>
      </c>
      <c r="H192" s="85" t="e">
        <f>+'SCC X Ano = Total'!H227/'SCC X Ano = Total'!H193-1</f>
        <v>#DIV/0!</v>
      </c>
      <c r="I192" s="85">
        <f>+'SCC X Ano = Total'!I227/'SCC X Ano = Total'!I193-1</f>
        <v>-0.35174808769520738</v>
      </c>
      <c r="J192" s="85">
        <f>+'SCC X Ano = Total'!J227/'SCC X Ano = Total'!J193-1</f>
        <v>0.63986607246687743</v>
      </c>
      <c r="K192" s="85" t="e">
        <f>+'SCC X Ano = Total'!K227/'SCC X Ano = Total'!K193-1</f>
        <v>#DIV/0!</v>
      </c>
    </row>
    <row r="193" spans="1:11" x14ac:dyDescent="0.25">
      <c r="A193" s="69" t="s">
        <v>32</v>
      </c>
      <c r="B193" s="85">
        <f>+'SCC X Ano = Total'!B228/'SCC X Ano = Total'!B194-1</f>
        <v>-0.55614336107435247</v>
      </c>
      <c r="C193" s="85">
        <f>+'SCC X Ano = Total'!C228/'SCC X Ano = Total'!C194-1</f>
        <v>0.38480349210023723</v>
      </c>
      <c r="D193" s="85">
        <f>+'SCC X Ano = Total'!D228/'SCC X Ano = Total'!D194-1</f>
        <v>-0.26622922013822281</v>
      </c>
      <c r="E193" s="85" t="e">
        <f>+'SCC X Ano = Total'!E228/'SCC X Ano = Total'!E194-1</f>
        <v>#DIV/0!</v>
      </c>
      <c r="F193" s="85">
        <f>+'SCC X Ano = Total'!F228/'SCC X Ano = Total'!F194-1</f>
        <v>-0.66592512621816324</v>
      </c>
      <c r="G193" s="85">
        <f>+'SCC X Ano = Total'!G228/'SCC X Ano = Total'!G194-1</f>
        <v>-0.47089194602219797</v>
      </c>
      <c r="H193" s="85" t="e">
        <f>+'SCC X Ano = Total'!H228/'SCC X Ano = Total'!H194-1</f>
        <v>#DIV/0!</v>
      </c>
      <c r="I193" s="85">
        <f>+'SCC X Ano = Total'!I228/'SCC X Ano = Total'!I194-1</f>
        <v>3.5518967981810423E-2</v>
      </c>
      <c r="J193" s="85">
        <f>+'SCC X Ano = Total'!J228/'SCC X Ano = Total'!J194-1</f>
        <v>0.62247945956771611</v>
      </c>
      <c r="K193" s="85" t="e">
        <f>+'SCC X Ano = Total'!K228/'SCC X Ano = Total'!K194-1</f>
        <v>#DIV/0!</v>
      </c>
    </row>
    <row r="194" spans="1:11" x14ac:dyDescent="0.25">
      <c r="A194" s="69" t="s">
        <v>33</v>
      </c>
      <c r="B194" s="85">
        <f>+'SCC X Ano = Total'!B229/'SCC X Ano = Total'!B195-1</f>
        <v>7.1809939973049408E-2</v>
      </c>
      <c r="C194" s="85">
        <f>+'SCC X Ano = Total'!C229/'SCC X Ano = Total'!C195-1</f>
        <v>3.0636844431848109E-2</v>
      </c>
      <c r="D194" s="85">
        <f>+'SCC X Ano = Total'!D229/'SCC X Ano = Total'!D195-1</f>
        <v>-0.24120835505047145</v>
      </c>
      <c r="E194" s="85" t="e">
        <f>+'SCC X Ano = Total'!E229/'SCC X Ano = Total'!E195-1</f>
        <v>#DIV/0!</v>
      </c>
      <c r="F194" s="85">
        <f>+'SCC X Ano = Total'!F229/'SCC X Ano = Total'!F195-1</f>
        <v>-0.85450928181289787</v>
      </c>
      <c r="G194" s="85">
        <f>+'SCC X Ano = Total'!G229/'SCC X Ano = Total'!G195-1</f>
        <v>-0.31448867843022121</v>
      </c>
      <c r="H194" s="85" t="e">
        <f>+'SCC X Ano = Total'!H229/'SCC X Ano = Total'!H195-1</f>
        <v>#DIV/0!</v>
      </c>
      <c r="I194" s="85">
        <f>+'SCC X Ano = Total'!I229/'SCC X Ano = Total'!I195-1</f>
        <v>0.23967227142524816</v>
      </c>
      <c r="J194" s="85">
        <f>+'SCC X Ano = Total'!J229/'SCC X Ano = Total'!J195-1</f>
        <v>0.47298428684413385</v>
      </c>
      <c r="K194" s="85" t="e">
        <f>+'SCC X Ano = Total'!K229/'SCC X Ano = Total'!K195-1</f>
        <v>#DIV/0!</v>
      </c>
    </row>
    <row r="195" spans="1:11" x14ac:dyDescent="0.25">
      <c r="A195" s="69" t="s">
        <v>34</v>
      </c>
      <c r="B195" s="85">
        <f>+'SCC X Ano = Total'!B230/'SCC X Ano = Total'!B196-1</f>
        <v>-0.68003825131491935</v>
      </c>
      <c r="C195" s="85">
        <f>+'SCC X Ano = Total'!C230/'SCC X Ano = Total'!C196-1</f>
        <v>-0.26076708187038378</v>
      </c>
      <c r="D195" s="85">
        <f>+'SCC X Ano = Total'!D230/'SCC X Ano = Total'!D196-1</f>
        <v>0.17497448967758955</v>
      </c>
      <c r="E195" s="85" t="e">
        <f>+'SCC X Ano = Total'!E230/'SCC X Ano = Total'!E196-1</f>
        <v>#DIV/0!</v>
      </c>
      <c r="F195" s="85">
        <f>+'SCC X Ano = Total'!F230/'SCC X Ano = Total'!F196-1</f>
        <v>-0.79872285004499255</v>
      </c>
      <c r="G195" s="85">
        <f>+'SCC X Ano = Total'!G230/'SCC X Ano = Total'!G196-1</f>
        <v>0.57026946675053969</v>
      </c>
      <c r="H195" s="85" t="e">
        <f>+'SCC X Ano = Total'!H230/'SCC X Ano = Total'!H196-1</f>
        <v>#DIV/0!</v>
      </c>
      <c r="I195" s="85">
        <f>+'SCC X Ano = Total'!I230/'SCC X Ano = Total'!I196-1</f>
        <v>3.1921235079059862E-2</v>
      </c>
      <c r="J195" s="85">
        <f>+'SCC X Ano = Total'!J230/'SCC X Ano = Total'!J196-1</f>
        <v>0.58850852028585288</v>
      </c>
      <c r="K195" s="85" t="e">
        <f>+'SCC X Ano = Total'!K230/'SCC X Ano = Total'!K196-1</f>
        <v>#DIV/0!</v>
      </c>
    </row>
    <row r="196" spans="1:11" x14ac:dyDescent="0.25">
      <c r="A196" s="69" t="s">
        <v>35</v>
      </c>
      <c r="B196" s="85">
        <f>+'SCC X Ano = Total'!B231/'SCC X Ano = Total'!B197-1</f>
        <v>-0.70508411966611506</v>
      </c>
      <c r="C196" s="85">
        <f>+'SCC X Ano = Total'!C231/'SCC X Ano = Total'!C197-1</f>
        <v>0.27218904699122981</v>
      </c>
      <c r="D196" s="85">
        <f>+'SCC X Ano = Total'!D231/'SCC X Ano = Total'!D197-1</f>
        <v>-9.6329606689733338E-2</v>
      </c>
      <c r="E196" s="85" t="e">
        <f>+'SCC X Ano = Total'!E231/'SCC X Ano = Total'!E197-1</f>
        <v>#DIV/0!</v>
      </c>
      <c r="F196" s="85">
        <f>+'SCC X Ano = Total'!F231/'SCC X Ano = Total'!F197-1</f>
        <v>-0.61522821703509278</v>
      </c>
      <c r="G196" s="85">
        <f>+'SCC X Ano = Total'!G231/'SCC X Ano = Total'!G197-1</f>
        <v>0.42672600371195268</v>
      </c>
      <c r="H196" s="85" t="e">
        <f>+'SCC X Ano = Total'!H231/'SCC X Ano = Total'!H197-1</f>
        <v>#DIV/0!</v>
      </c>
      <c r="I196" s="85">
        <f>+'SCC X Ano = Total'!I231/'SCC X Ano = Total'!I197-1</f>
        <v>0.27604870237193802</v>
      </c>
      <c r="J196" s="85">
        <f>+'SCC X Ano = Total'!J231/'SCC X Ano = Total'!J197-1</f>
        <v>0.7544518422464892</v>
      </c>
      <c r="K196" s="85" t="e">
        <f>+'SCC X Ano = Total'!K231/'SCC X Ano = Total'!K197-1</f>
        <v>#DIV/0!</v>
      </c>
    </row>
    <row r="197" spans="1:11" x14ac:dyDescent="0.25">
      <c r="A197" s="69" t="s">
        <v>36</v>
      </c>
      <c r="B197" s="85" t="e">
        <f>+'SCC X Ano = Total'!B232/'SCC X Ano = Total'!B198-1</f>
        <v>#DIV/0!</v>
      </c>
      <c r="C197" s="85">
        <f>+'SCC X Ano = Total'!C232/'SCC X Ano = Total'!C198-1</f>
        <v>-0.43483006220857867</v>
      </c>
      <c r="D197" s="85" t="e">
        <f>+'SCC X Ano = Total'!D232/'SCC X Ano = Total'!D198-1</f>
        <v>#DIV/0!</v>
      </c>
      <c r="E197" s="85" t="e">
        <f>+'SCC X Ano = Total'!E232/'SCC X Ano = Total'!E198-1</f>
        <v>#DIV/0!</v>
      </c>
      <c r="F197" s="85">
        <f>+'SCC X Ano = Total'!F232/'SCC X Ano = Total'!F198-1</f>
        <v>-1</v>
      </c>
      <c r="G197" s="85" t="e">
        <f>+'SCC X Ano = Total'!G232/'SCC X Ano = Total'!G198-1</f>
        <v>#DIV/0!</v>
      </c>
      <c r="H197" s="85" t="e">
        <f>+'SCC X Ano = Total'!H232/'SCC X Ano = Total'!H198-1</f>
        <v>#DIV/0!</v>
      </c>
      <c r="I197" s="85">
        <f>+'SCC X Ano = Total'!I232/'SCC X Ano = Total'!I198-1</f>
        <v>-0.68526939578915924</v>
      </c>
      <c r="J197" s="85">
        <f>+'SCC X Ano = Total'!J232/'SCC X Ano = Total'!J198-1</f>
        <v>-1</v>
      </c>
      <c r="K197" s="85" t="e">
        <f>+'SCC X Ano = Total'!K232/'SCC X Ano = Total'!K198-1</f>
        <v>#DIV/0!</v>
      </c>
    </row>
    <row r="198" spans="1:11" x14ac:dyDescent="0.25">
      <c r="A198" s="69" t="s">
        <v>37</v>
      </c>
      <c r="B198" s="85" t="e">
        <f>+'SCC X Ano = Total'!B233/'SCC X Ano = Total'!B199-1</f>
        <v>#DIV/0!</v>
      </c>
      <c r="C198" s="85">
        <f>+'SCC X Ano = Total'!C233/'SCC X Ano = Total'!C199-1</f>
        <v>0.52603433894684559</v>
      </c>
      <c r="D198" s="85">
        <f>+'SCC X Ano = Total'!D233/'SCC X Ano = Total'!D199-1</f>
        <v>-0.41662792685198746</v>
      </c>
      <c r="E198" s="85" t="e">
        <f>+'SCC X Ano = Total'!E233/'SCC X Ano = Total'!E199-1</f>
        <v>#DIV/0!</v>
      </c>
      <c r="F198" s="85" t="e">
        <f>+'SCC X Ano = Total'!F233/'SCC X Ano = Total'!F199-1</f>
        <v>#DIV/0!</v>
      </c>
      <c r="G198" s="85">
        <f>+'SCC X Ano = Total'!G233/'SCC X Ano = Total'!G199-1</f>
        <v>70.254381754774926</v>
      </c>
      <c r="H198" s="85" t="e">
        <f>+'SCC X Ano = Total'!H233/'SCC X Ano = Total'!H199-1</f>
        <v>#DIV/0!</v>
      </c>
      <c r="I198" s="85">
        <f>+'SCC X Ano = Total'!I233/'SCC X Ano = Total'!I199-1</f>
        <v>7.0535434584440448E-2</v>
      </c>
      <c r="J198" s="85">
        <f>+'SCC X Ano = Total'!J233/'SCC X Ano = Total'!J199-1</f>
        <v>6.2078438610568121</v>
      </c>
      <c r="K198" s="85" t="e">
        <f>+'SCC X Ano = Total'!K233/'SCC X Ano = Total'!K199-1</f>
        <v>#DIV/0!</v>
      </c>
    </row>
    <row r="199" spans="1:11" x14ac:dyDescent="0.25">
      <c r="A199" s="69" t="s">
        <v>38</v>
      </c>
      <c r="B199" s="85" t="e">
        <f>+'SCC X Ano = Total'!B234/'SCC X Ano = Total'!B200-1</f>
        <v>#DIV/0!</v>
      </c>
      <c r="C199" s="85">
        <f>+'SCC X Ano = Total'!C234/'SCC X Ano = Total'!C200-1</f>
        <v>-0.65991684868360045</v>
      </c>
      <c r="D199" s="85">
        <f>+'SCC X Ano = Total'!D234/'SCC X Ano = Total'!D200-1</f>
        <v>0.46256818715173953</v>
      </c>
      <c r="E199" s="85" t="e">
        <f>+'SCC X Ano = Total'!E234/'SCC X Ano = Total'!E200-1</f>
        <v>#DIV/0!</v>
      </c>
      <c r="F199" s="85">
        <f>+'SCC X Ano = Total'!F234/'SCC X Ano = Total'!F200-1</f>
        <v>-1</v>
      </c>
      <c r="G199" s="85">
        <f>+'SCC X Ano = Total'!G234/'SCC X Ano = Total'!G200-1</f>
        <v>-0.61069366102558709</v>
      </c>
      <c r="H199" s="85" t="e">
        <f>+'SCC X Ano = Total'!H234/'SCC X Ano = Total'!H200-1</f>
        <v>#DIV/0!</v>
      </c>
      <c r="I199" s="85">
        <f>+'SCC X Ano = Total'!I234/'SCC X Ano = Total'!I200-1</f>
        <v>-0.19235695924758944</v>
      </c>
      <c r="J199" s="85" t="e">
        <f>+'SCC X Ano = Total'!J234/'SCC X Ano = Total'!J200-1</f>
        <v>#DIV/0!</v>
      </c>
      <c r="K199" s="85" t="e">
        <f>+'SCC X Ano = Total'!K234/'SCC X Ano = Total'!K200-1</f>
        <v>#DIV/0!</v>
      </c>
    </row>
    <row r="200" spans="1:11" x14ac:dyDescent="0.25">
      <c r="A200" s="69" t="s">
        <v>39</v>
      </c>
      <c r="B200" s="85">
        <f>+'SCC X Ano = Total'!B235/'SCC X Ano = Total'!B201-1</f>
        <v>-0.97854321304984837</v>
      </c>
      <c r="C200" s="85">
        <f>+'SCC X Ano = Total'!C235/'SCC X Ano = Total'!C201-1</f>
        <v>0.35291420096632553</v>
      </c>
      <c r="D200" s="85">
        <f>+'SCC X Ano = Total'!D235/'SCC X Ano = Total'!D201-1</f>
        <v>-0.11829988770251088</v>
      </c>
      <c r="E200" s="85" t="e">
        <f>+'SCC X Ano = Total'!E235/'SCC X Ano = Total'!E201-1</f>
        <v>#DIV/0!</v>
      </c>
      <c r="F200" s="85">
        <f>+'SCC X Ano = Total'!F235/'SCC X Ano = Total'!F201-1</f>
        <v>-0.68084798594411189</v>
      </c>
      <c r="G200" s="85">
        <f>+'SCC X Ano = Total'!G235/'SCC X Ano = Total'!G201-1</f>
        <v>-0.34606739626217198</v>
      </c>
      <c r="H200" s="85" t="e">
        <f>+'SCC X Ano = Total'!H235/'SCC X Ano = Total'!H201-1</f>
        <v>#DIV/0!</v>
      </c>
      <c r="I200" s="85">
        <f>+'SCC X Ano = Total'!I235/'SCC X Ano = Total'!I201-1</f>
        <v>9.2511490458120349E-3</v>
      </c>
      <c r="J200" s="85">
        <f>+'SCC X Ano = Total'!J235/'SCC X Ano = Total'!J201-1</f>
        <v>-0.44584997029121598</v>
      </c>
      <c r="K200" s="85" t="e">
        <f>+'SCC X Ano = Total'!K235/'SCC X Ano = Total'!K201-1</f>
        <v>#DIV/0!</v>
      </c>
    </row>
    <row r="201" spans="1:11" x14ac:dyDescent="0.25">
      <c r="A201" s="69" t="s">
        <v>40</v>
      </c>
      <c r="B201" s="85">
        <f>+'SCC X Ano = Total'!B236/'SCC X Ano = Total'!B202-1</f>
        <v>-0.51956740437119198</v>
      </c>
      <c r="C201" s="85">
        <f>+'SCC X Ano = Total'!C236/'SCC X Ano = Total'!C202-1</f>
        <v>9.3161309347913779E-2</v>
      </c>
      <c r="D201" s="85">
        <f>+'SCC X Ano = Total'!D236/'SCC X Ano = Total'!D202-1</f>
        <v>-0.26588667922769027</v>
      </c>
      <c r="E201" s="85" t="e">
        <f>+'SCC X Ano = Total'!E236/'SCC X Ano = Total'!E202-1</f>
        <v>#DIV/0!</v>
      </c>
      <c r="F201" s="85">
        <f>+'SCC X Ano = Total'!F236/'SCC X Ano = Total'!F202-1</f>
        <v>-0.69869642832376533</v>
      </c>
      <c r="G201" s="85">
        <f>+'SCC X Ano = Total'!G236/'SCC X Ano = Total'!G202-1</f>
        <v>-0.29607279887818105</v>
      </c>
      <c r="H201" s="85" t="e">
        <f>+'SCC X Ano = Total'!H236/'SCC X Ano = Total'!H202-1</f>
        <v>#DIV/0!</v>
      </c>
      <c r="I201" s="85">
        <f>+'SCC X Ano = Total'!I236/'SCC X Ano = Total'!I202-1</f>
        <v>-7.1234144899291807E-2</v>
      </c>
      <c r="J201" s="85">
        <f>+'SCC X Ano = Total'!J236/'SCC X Ano = Total'!J202-1</f>
        <v>0.62988757044878296</v>
      </c>
      <c r="K201" s="85" t="e">
        <f>+'SCC X Ano = Total'!K236/'SCC X Ano = Total'!K202-1</f>
        <v>#DIV/0!</v>
      </c>
    </row>
    <row r="202" spans="1:11" x14ac:dyDescent="0.25">
      <c r="B202" s="73"/>
      <c r="C202" s="73"/>
      <c r="D202" s="73"/>
      <c r="E202" s="73"/>
      <c r="F202" s="73"/>
      <c r="G202" s="73"/>
      <c r="H202" s="73"/>
      <c r="I202" s="73"/>
      <c r="J202" s="73"/>
      <c r="K202" s="73"/>
    </row>
    <row r="203" spans="1:11" x14ac:dyDescent="0.25">
      <c r="B203" s="73"/>
      <c r="C203" s="73"/>
      <c r="D203" s="73"/>
      <c r="E203" s="73"/>
      <c r="F203" s="73"/>
      <c r="G203" s="73"/>
      <c r="H203" s="73"/>
      <c r="I203" s="73"/>
      <c r="J203" s="73"/>
      <c r="K203" s="73"/>
    </row>
    <row r="204" spans="1:11" x14ac:dyDescent="0.25">
      <c r="B204" s="73"/>
      <c r="C204" s="73"/>
      <c r="D204" s="73"/>
      <c r="E204" s="73"/>
      <c r="F204" s="73"/>
      <c r="G204" s="73"/>
      <c r="H204" s="73"/>
      <c r="I204" s="73"/>
      <c r="J204" s="73"/>
      <c r="K204" s="73"/>
    </row>
    <row r="205" spans="1:11" x14ac:dyDescent="0.25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</row>
    <row r="206" spans="1:11" x14ac:dyDescent="0.25">
      <c r="A206" s="69"/>
      <c r="B206" s="18">
        <v>2014</v>
      </c>
      <c r="C206" s="18">
        <v>2014</v>
      </c>
      <c r="D206" s="18">
        <v>2014</v>
      </c>
      <c r="E206" s="18">
        <v>2014</v>
      </c>
      <c r="F206" s="18">
        <v>2014</v>
      </c>
      <c r="G206" s="18">
        <v>2014</v>
      </c>
      <c r="H206" s="18">
        <v>2014</v>
      </c>
      <c r="I206" s="18">
        <v>2014</v>
      </c>
      <c r="J206" s="18">
        <v>2014</v>
      </c>
      <c r="K206" s="18">
        <v>2014</v>
      </c>
    </row>
    <row r="207" spans="1:11" x14ac:dyDescent="0.25">
      <c r="A207" s="69"/>
      <c r="B207" s="69" t="s">
        <v>2</v>
      </c>
      <c r="C207" s="69" t="s">
        <v>3</v>
      </c>
      <c r="D207" s="69" t="s">
        <v>4</v>
      </c>
      <c r="E207" s="69" t="s">
        <v>5</v>
      </c>
      <c r="F207" s="69" t="s">
        <v>6</v>
      </c>
      <c r="G207" s="69" t="s">
        <v>7</v>
      </c>
      <c r="H207" s="69" t="s">
        <v>8</v>
      </c>
      <c r="I207" s="69" t="s">
        <v>9</v>
      </c>
      <c r="J207" s="69" t="s">
        <v>10</v>
      </c>
      <c r="K207" s="69" t="s">
        <v>11</v>
      </c>
    </row>
    <row r="208" spans="1:11" x14ac:dyDescent="0.25">
      <c r="A208" s="69" t="s">
        <v>13</v>
      </c>
      <c r="B208" s="85" t="e">
        <f>+'SCC X Ano = Total'!B243/'SCC X Ano = Total'!B209-1</f>
        <v>#DIV/0!</v>
      </c>
      <c r="C208" s="85">
        <f>+'SCC X Ano = Total'!C243/'SCC X Ano = Total'!C209-1</f>
        <v>-1</v>
      </c>
      <c r="D208" s="85">
        <f>+'SCC X Ano = Total'!D243/'SCC X Ano = Total'!D209-1</f>
        <v>5.0157416192356807E-2</v>
      </c>
      <c r="E208" s="85" t="e">
        <f>+'SCC X Ano = Total'!E243/'SCC X Ano = Total'!E209-1</f>
        <v>#DIV/0!</v>
      </c>
      <c r="F208" s="85" t="e">
        <f>+'SCC X Ano = Total'!F243/'SCC X Ano = Total'!F209-1</f>
        <v>#DIV/0!</v>
      </c>
      <c r="G208" s="85" t="e">
        <f>+'SCC X Ano = Total'!G243/'SCC X Ano = Total'!G209-1</f>
        <v>#DIV/0!</v>
      </c>
      <c r="H208" s="85" t="e">
        <f>+'SCC X Ano = Total'!H243/'SCC X Ano = Total'!H209-1</f>
        <v>#DIV/0!</v>
      </c>
      <c r="I208" s="85" t="e">
        <f>+'SCC X Ano = Total'!I243/'SCC X Ano = Total'!I209-1</f>
        <v>#DIV/0!</v>
      </c>
      <c r="J208" s="85" t="e">
        <f>+'SCC X Ano = Total'!J243/'SCC X Ano = Total'!J209-1</f>
        <v>#DIV/0!</v>
      </c>
      <c r="K208" s="85" t="e">
        <f>+'SCC X Ano = Total'!K243/'SCC X Ano = Total'!K209-1</f>
        <v>#DIV/0!</v>
      </c>
    </row>
    <row r="209" spans="1:11" x14ac:dyDescent="0.25">
      <c r="A209" s="69" t="s">
        <v>14</v>
      </c>
      <c r="B209" s="85" t="e">
        <f>+'SCC X Ano = Total'!B244/'SCC X Ano = Total'!B210-1</f>
        <v>#DIV/0!</v>
      </c>
      <c r="C209" s="85">
        <f>+'SCC X Ano = Total'!C244/'SCC X Ano = Total'!C210-1</f>
        <v>-1</v>
      </c>
      <c r="D209" s="85" t="e">
        <f>+'SCC X Ano = Total'!D244/'SCC X Ano = Total'!D210-1</f>
        <v>#DIV/0!</v>
      </c>
      <c r="E209" s="85" t="e">
        <f>+'SCC X Ano = Total'!E244/'SCC X Ano = Total'!E210-1</f>
        <v>#DIV/0!</v>
      </c>
      <c r="F209" s="85" t="e">
        <f>+'SCC X Ano = Total'!F244/'SCC X Ano = Total'!F210-1</f>
        <v>#DIV/0!</v>
      </c>
      <c r="G209" s="85" t="e">
        <f>+'SCC X Ano = Total'!G244/'SCC X Ano = Total'!G210-1</f>
        <v>#DIV/0!</v>
      </c>
      <c r="H209" s="85" t="e">
        <f>+'SCC X Ano = Total'!H244/'SCC X Ano = Total'!H210-1</f>
        <v>#DIV/0!</v>
      </c>
      <c r="I209" s="85" t="e">
        <f>+'SCC X Ano = Total'!I244/'SCC X Ano = Total'!I210-1</f>
        <v>#DIV/0!</v>
      </c>
      <c r="J209" s="85" t="e">
        <f>+'SCC X Ano = Total'!J244/'SCC X Ano = Total'!J210-1</f>
        <v>#DIV/0!</v>
      </c>
      <c r="K209" s="85" t="e">
        <f>+'SCC X Ano = Total'!K244/'SCC X Ano = Total'!K210-1</f>
        <v>#DIV/0!</v>
      </c>
    </row>
    <row r="210" spans="1:11" x14ac:dyDescent="0.25">
      <c r="A210" s="69" t="s">
        <v>15</v>
      </c>
      <c r="B210" s="85" t="e">
        <f>+'SCC X Ano = Total'!B245/'SCC X Ano = Total'!B211-1</f>
        <v>#DIV/0!</v>
      </c>
      <c r="C210" s="85">
        <f>+'SCC X Ano = Total'!C245/'SCC X Ano = Total'!C211-1</f>
        <v>1.8662033996694016</v>
      </c>
      <c r="D210" s="85">
        <f>+'SCC X Ano = Total'!D245/'SCC X Ano = Total'!D211-1</f>
        <v>-1</v>
      </c>
      <c r="E210" s="85" t="e">
        <f>+'SCC X Ano = Total'!E245/'SCC X Ano = Total'!E211-1</f>
        <v>#DIV/0!</v>
      </c>
      <c r="F210" s="85" t="e">
        <f>+'SCC X Ano = Total'!F245/'SCC X Ano = Total'!F211-1</f>
        <v>#DIV/0!</v>
      </c>
      <c r="G210" s="85">
        <f>+'SCC X Ano = Total'!G245/'SCC X Ano = Total'!G211-1</f>
        <v>0.43003743560943852</v>
      </c>
      <c r="H210" s="85" t="e">
        <f>+'SCC X Ano = Total'!H245/'SCC X Ano = Total'!H211-1</f>
        <v>#DIV/0!</v>
      </c>
      <c r="I210" s="85">
        <f>+'SCC X Ano = Total'!I245/'SCC X Ano = Total'!I211-1</f>
        <v>-0.4449082209430677</v>
      </c>
      <c r="J210" s="85">
        <f>+'SCC X Ano = Total'!J245/'SCC X Ano = Total'!J211-1</f>
        <v>-0.10848824713126715</v>
      </c>
      <c r="K210" s="85" t="e">
        <f>+'SCC X Ano = Total'!K245/'SCC X Ano = Total'!K211-1</f>
        <v>#DIV/0!</v>
      </c>
    </row>
    <row r="211" spans="1:11" x14ac:dyDescent="0.25">
      <c r="A211" s="69" t="s">
        <v>16</v>
      </c>
      <c r="B211" s="85" t="e">
        <f>+'SCC X Ano = Total'!B246/'SCC X Ano = Total'!B212-1</f>
        <v>#DIV/0!</v>
      </c>
      <c r="C211" s="85" t="e">
        <f>+'SCC X Ano = Total'!C246/'SCC X Ano = Total'!C212-1</f>
        <v>#DIV/0!</v>
      </c>
      <c r="D211" s="85" t="e">
        <f>+'SCC X Ano = Total'!D246/'SCC X Ano = Total'!D212-1</f>
        <v>#DIV/0!</v>
      </c>
      <c r="E211" s="85" t="e">
        <f>+'SCC X Ano = Total'!E246/'SCC X Ano = Total'!E212-1</f>
        <v>#DIV/0!</v>
      </c>
      <c r="F211" s="85" t="e">
        <f>+'SCC X Ano = Total'!F246/'SCC X Ano = Total'!F212-1</f>
        <v>#DIV/0!</v>
      </c>
      <c r="G211" s="85" t="e">
        <f>+'SCC X Ano = Total'!G246/'SCC X Ano = Total'!G212-1</f>
        <v>#DIV/0!</v>
      </c>
      <c r="H211" s="85" t="e">
        <f>+'SCC X Ano = Total'!H246/'SCC X Ano = Total'!H212-1</f>
        <v>#DIV/0!</v>
      </c>
      <c r="I211" s="85">
        <f>+'SCC X Ano = Total'!I246/'SCC X Ano = Total'!I212-1</f>
        <v>-1</v>
      </c>
      <c r="J211" s="85" t="e">
        <f>+'SCC X Ano = Total'!J246/'SCC X Ano = Total'!J212-1</f>
        <v>#DIV/0!</v>
      </c>
      <c r="K211" s="85" t="e">
        <f>+'SCC X Ano = Total'!K246/'SCC X Ano = Total'!K212-1</f>
        <v>#DIV/0!</v>
      </c>
    </row>
    <row r="212" spans="1:11" x14ac:dyDescent="0.25">
      <c r="A212" s="69" t="s">
        <v>17</v>
      </c>
      <c r="B212" s="85" t="e">
        <f>+'SCC X Ano = Total'!B247/'SCC X Ano = Total'!B213-1</f>
        <v>#DIV/0!</v>
      </c>
      <c r="C212" s="85">
        <f>+'SCC X Ano = Total'!C247/'SCC X Ano = Total'!C213-1</f>
        <v>0.85088927785575819</v>
      </c>
      <c r="D212" s="85">
        <f>+'SCC X Ano = Total'!D247/'SCC X Ano = Total'!D213-1</f>
        <v>-0.86870954549640844</v>
      </c>
      <c r="E212" s="85" t="e">
        <f>+'SCC X Ano = Total'!E247/'SCC X Ano = Total'!E213-1</f>
        <v>#DIV/0!</v>
      </c>
      <c r="F212" s="85" t="e">
        <f>+'SCC X Ano = Total'!F247/'SCC X Ano = Total'!F213-1</f>
        <v>#DIV/0!</v>
      </c>
      <c r="G212" s="85" t="e">
        <f>+'SCC X Ano = Total'!G247/'SCC X Ano = Total'!G213-1</f>
        <v>#DIV/0!</v>
      </c>
      <c r="H212" s="85" t="e">
        <f>+'SCC X Ano = Total'!H247/'SCC X Ano = Total'!H213-1</f>
        <v>#DIV/0!</v>
      </c>
      <c r="I212" s="85">
        <f>+'SCC X Ano = Total'!I247/'SCC X Ano = Total'!I213-1</f>
        <v>3.5812934648544337</v>
      </c>
      <c r="J212" s="85">
        <f>+'SCC X Ano = Total'!J247/'SCC X Ano = Total'!J213-1</f>
        <v>1.0043788225467103</v>
      </c>
      <c r="K212" s="85" t="e">
        <f>+'SCC X Ano = Total'!K247/'SCC X Ano = Total'!K213-1</f>
        <v>#DIV/0!</v>
      </c>
    </row>
    <row r="213" spans="1:11" x14ac:dyDescent="0.25">
      <c r="A213" s="69" t="s">
        <v>18</v>
      </c>
      <c r="B213" s="85" t="e">
        <f>+'SCC X Ano = Total'!B248/'SCC X Ano = Total'!B214-1</f>
        <v>#DIV/0!</v>
      </c>
      <c r="C213" s="85" t="e">
        <f>+'SCC X Ano = Total'!C248/'SCC X Ano = Total'!C214-1</f>
        <v>#DIV/0!</v>
      </c>
      <c r="D213" s="85" t="e">
        <f>+'SCC X Ano = Total'!D248/'SCC X Ano = Total'!D214-1</f>
        <v>#DIV/0!</v>
      </c>
      <c r="E213" s="85" t="e">
        <f>+'SCC X Ano = Total'!E248/'SCC X Ano = Total'!E214-1</f>
        <v>#DIV/0!</v>
      </c>
      <c r="F213" s="85" t="e">
        <f>+'SCC X Ano = Total'!F248/'SCC X Ano = Total'!F214-1</f>
        <v>#DIV/0!</v>
      </c>
      <c r="G213" s="85" t="e">
        <f>+'SCC X Ano = Total'!G248/'SCC X Ano = Total'!G214-1</f>
        <v>#DIV/0!</v>
      </c>
      <c r="H213" s="85" t="e">
        <f>+'SCC X Ano = Total'!H248/'SCC X Ano = Total'!H214-1</f>
        <v>#DIV/0!</v>
      </c>
      <c r="I213" s="85" t="e">
        <f>+'SCC X Ano = Total'!I248/'SCC X Ano = Total'!I214-1</f>
        <v>#DIV/0!</v>
      </c>
      <c r="J213" s="85" t="e">
        <f>+'SCC X Ano = Total'!J248/'SCC X Ano = Total'!J214-1</f>
        <v>#DIV/0!</v>
      </c>
      <c r="K213" s="85" t="e">
        <f>+'SCC X Ano = Total'!K248/'SCC X Ano = Total'!K214-1</f>
        <v>#DIV/0!</v>
      </c>
    </row>
    <row r="214" spans="1:11" x14ac:dyDescent="0.25">
      <c r="A214" s="69" t="s">
        <v>19</v>
      </c>
      <c r="B214" s="85" t="e">
        <f>+'SCC X Ano = Total'!B249/'SCC X Ano = Total'!B215-1</f>
        <v>#DIV/0!</v>
      </c>
      <c r="C214" s="85">
        <f>+'SCC X Ano = Total'!C249/'SCC X Ano = Total'!C215-1</f>
        <v>-2.6789618715809427E-2</v>
      </c>
      <c r="D214" s="85" t="e">
        <f>+'SCC X Ano = Total'!D249/'SCC X Ano = Total'!D215-1</f>
        <v>#DIV/0!</v>
      </c>
      <c r="E214" s="85" t="e">
        <f>+'SCC X Ano = Total'!E249/'SCC X Ano = Total'!E215-1</f>
        <v>#DIV/0!</v>
      </c>
      <c r="F214" s="85" t="e">
        <f>+'SCC X Ano = Total'!F249/'SCC X Ano = Total'!F215-1</f>
        <v>#DIV/0!</v>
      </c>
      <c r="G214" s="85" t="e">
        <f>+'SCC X Ano = Total'!G249/'SCC X Ano = Total'!G215-1</f>
        <v>#DIV/0!</v>
      </c>
      <c r="H214" s="85" t="e">
        <f>+'SCC X Ano = Total'!H249/'SCC X Ano = Total'!H215-1</f>
        <v>#DIV/0!</v>
      </c>
      <c r="I214" s="85">
        <f>+'SCC X Ano = Total'!I249/'SCC X Ano = Total'!I215-1</f>
        <v>-1</v>
      </c>
      <c r="J214" s="85" t="e">
        <f>+'SCC X Ano = Total'!J249/'SCC X Ano = Total'!J215-1</f>
        <v>#DIV/0!</v>
      </c>
      <c r="K214" s="85" t="e">
        <f>+'SCC X Ano = Total'!K249/'SCC X Ano = Total'!K215-1</f>
        <v>#DIV/0!</v>
      </c>
    </row>
    <row r="215" spans="1:11" x14ac:dyDescent="0.25">
      <c r="A215" s="69" t="s">
        <v>20</v>
      </c>
      <c r="B215" s="85">
        <f>+'SCC X Ano = Total'!B250/'SCC X Ano = Total'!B216-1</f>
        <v>-1</v>
      </c>
      <c r="C215" s="85" t="e">
        <f>+'SCC X Ano = Total'!C250/'SCC X Ano = Total'!C216-1</f>
        <v>#DIV/0!</v>
      </c>
      <c r="D215" s="85">
        <f>+'SCC X Ano = Total'!D250/'SCC X Ano = Total'!D216-1</f>
        <v>-0.64045306333432639</v>
      </c>
      <c r="E215" s="85" t="e">
        <f>+'SCC X Ano = Total'!E250/'SCC X Ano = Total'!E216-1</f>
        <v>#DIV/0!</v>
      </c>
      <c r="F215" s="85" t="e">
        <f>+'SCC X Ano = Total'!F250/'SCC X Ano = Total'!F216-1</f>
        <v>#DIV/0!</v>
      </c>
      <c r="G215" s="85" t="e">
        <f>+'SCC X Ano = Total'!G250/'SCC X Ano = Total'!G216-1</f>
        <v>#DIV/0!</v>
      </c>
      <c r="H215" s="85" t="e">
        <f>+'SCC X Ano = Total'!H250/'SCC X Ano = Total'!H216-1</f>
        <v>#DIV/0!</v>
      </c>
      <c r="I215" s="85">
        <f>+'SCC X Ano = Total'!I250/'SCC X Ano = Total'!I216-1</f>
        <v>18.79533719719689</v>
      </c>
      <c r="J215" s="85" t="e">
        <f>+'SCC X Ano = Total'!J250/'SCC X Ano = Total'!J216-1</f>
        <v>#DIV/0!</v>
      </c>
      <c r="K215" s="85" t="e">
        <f>+'SCC X Ano = Total'!K250/'SCC X Ano = Total'!K216-1</f>
        <v>#DIV/0!</v>
      </c>
    </row>
    <row r="216" spans="1:11" x14ac:dyDescent="0.25">
      <c r="A216" s="69" t="s">
        <v>21</v>
      </c>
      <c r="B216" s="85" t="e">
        <f>+'SCC X Ano = Total'!B251/'SCC X Ano = Total'!B217-1</f>
        <v>#DIV/0!</v>
      </c>
      <c r="C216" s="85">
        <f>+'SCC X Ano = Total'!C251/'SCC X Ano = Total'!C217-1</f>
        <v>-0.75338981657799931</v>
      </c>
      <c r="D216" s="85" t="e">
        <f>+'SCC X Ano = Total'!D251/'SCC X Ano = Total'!D217-1</f>
        <v>#DIV/0!</v>
      </c>
      <c r="E216" s="85" t="e">
        <f>+'SCC X Ano = Total'!E251/'SCC X Ano = Total'!E217-1</f>
        <v>#DIV/0!</v>
      </c>
      <c r="F216" s="85" t="e">
        <f>+'SCC X Ano = Total'!F251/'SCC X Ano = Total'!F217-1</f>
        <v>#DIV/0!</v>
      </c>
      <c r="G216" s="85">
        <f>+'SCC X Ano = Total'!G251/'SCC X Ano = Total'!G217-1</f>
        <v>-1</v>
      </c>
      <c r="H216" s="85" t="e">
        <f>+'SCC X Ano = Total'!H251/'SCC X Ano = Total'!H217-1</f>
        <v>#DIV/0!</v>
      </c>
      <c r="I216" s="85">
        <f>+'SCC X Ano = Total'!I251/'SCC X Ano = Total'!I217-1</f>
        <v>-0.11997689665492961</v>
      </c>
      <c r="J216" s="85">
        <f>+'SCC X Ano = Total'!J251/'SCC X Ano = Total'!J217-1</f>
        <v>-1</v>
      </c>
      <c r="K216" s="85" t="e">
        <f>+'SCC X Ano = Total'!K251/'SCC X Ano = Total'!K217-1</f>
        <v>#DIV/0!</v>
      </c>
    </row>
    <row r="217" spans="1:11" x14ac:dyDescent="0.25">
      <c r="A217" s="69" t="s">
        <v>22</v>
      </c>
      <c r="B217" s="85">
        <f>+'SCC X Ano = Total'!B252/'SCC X Ano = Total'!B218-1</f>
        <v>0.15412025702035703</v>
      </c>
      <c r="C217" s="85">
        <f>+'SCC X Ano = Total'!C252/'SCC X Ano = Total'!C218-1</f>
        <v>-0.22258526357220898</v>
      </c>
      <c r="D217" s="85">
        <f>+'SCC X Ano = Total'!D252/'SCC X Ano = Total'!D218-1</f>
        <v>-0.27652660311259358</v>
      </c>
      <c r="E217" s="85" t="e">
        <f>+'SCC X Ano = Total'!E252/'SCC X Ano = Total'!E218-1</f>
        <v>#DIV/0!</v>
      </c>
      <c r="F217" s="85">
        <f>+'SCC X Ano = Total'!F252/'SCC X Ano = Total'!F218-1</f>
        <v>-0.75411817273898796</v>
      </c>
      <c r="G217" s="85">
        <f>+'SCC X Ano = Total'!G252/'SCC X Ano = Total'!G218-1</f>
        <v>4.1925405869991605E-2</v>
      </c>
      <c r="H217" s="85" t="e">
        <f>+'SCC X Ano = Total'!H252/'SCC X Ano = Total'!H218-1</f>
        <v>#DIV/0!</v>
      </c>
      <c r="I217" s="85">
        <f>+'SCC X Ano = Total'!I252/'SCC X Ano = Total'!I218-1</f>
        <v>0.61799396382948801</v>
      </c>
      <c r="J217" s="85">
        <f>+'SCC X Ano = Total'!J252/'SCC X Ano = Total'!J218-1</f>
        <v>10.213030214686761</v>
      </c>
      <c r="K217" s="85" t="e">
        <f>+'SCC X Ano = Total'!K252/'SCC X Ano = Total'!K218-1</f>
        <v>#DIV/0!</v>
      </c>
    </row>
    <row r="218" spans="1:11" x14ac:dyDescent="0.25">
      <c r="A218" s="69" t="s">
        <v>23</v>
      </c>
      <c r="B218" s="85" t="e">
        <f>+'SCC X Ano = Total'!B253/'SCC X Ano = Total'!B219-1</f>
        <v>#DIV/0!</v>
      </c>
      <c r="C218" s="85">
        <f>+'SCC X Ano = Total'!C253/'SCC X Ano = Total'!C219-1</f>
        <v>-0.37399569253858955</v>
      </c>
      <c r="D218" s="85">
        <f>+'SCC X Ano = Total'!D253/'SCC X Ano = Total'!D219-1</f>
        <v>-1</v>
      </c>
      <c r="E218" s="85" t="e">
        <f>+'SCC X Ano = Total'!E253/'SCC X Ano = Total'!E219-1</f>
        <v>#DIV/0!</v>
      </c>
      <c r="F218" s="85" t="e">
        <f>+'SCC X Ano = Total'!F253/'SCC X Ano = Total'!F219-1</f>
        <v>#DIV/0!</v>
      </c>
      <c r="G218" s="85">
        <f>+'SCC X Ano = Total'!G253/'SCC X Ano = Total'!G219-1</f>
        <v>7.6569005937259238E-3</v>
      </c>
      <c r="H218" s="85" t="e">
        <f>+'SCC X Ano = Total'!H253/'SCC X Ano = Total'!H219-1</f>
        <v>#DIV/0!</v>
      </c>
      <c r="I218" s="85">
        <f>+'SCC X Ano = Total'!I253/'SCC X Ano = Total'!I219-1</f>
        <v>2.9805630250155741</v>
      </c>
      <c r="J218" s="85">
        <f>+'SCC X Ano = Total'!J253/'SCC X Ano = Total'!J219-1</f>
        <v>-1</v>
      </c>
      <c r="K218" s="85" t="e">
        <f>+'SCC X Ano = Total'!K253/'SCC X Ano = Total'!K219-1</f>
        <v>#DIV/0!</v>
      </c>
    </row>
    <row r="219" spans="1:11" x14ac:dyDescent="0.25">
      <c r="A219" s="69" t="s">
        <v>24</v>
      </c>
      <c r="B219" s="85" t="e">
        <f>+'SCC X Ano = Total'!B254/'SCC X Ano = Total'!B220-1</f>
        <v>#DIV/0!</v>
      </c>
      <c r="C219" s="85">
        <f>+'SCC X Ano = Total'!C254/'SCC X Ano = Total'!C220-1</f>
        <v>0.9743556159538973</v>
      </c>
      <c r="D219" s="85">
        <f>+'SCC X Ano = Total'!D254/'SCC X Ano = Total'!D220-1</f>
        <v>-0.81204330889121035</v>
      </c>
      <c r="E219" s="85" t="e">
        <f>+'SCC X Ano = Total'!E254/'SCC X Ano = Total'!E220-1</f>
        <v>#DIV/0!</v>
      </c>
      <c r="F219" s="85" t="e">
        <f>+'SCC X Ano = Total'!F254/'SCC X Ano = Total'!F220-1</f>
        <v>#DIV/0!</v>
      </c>
      <c r="G219" s="85">
        <f>+'SCC X Ano = Total'!G254/'SCC X Ano = Total'!G220-1</f>
        <v>-1</v>
      </c>
      <c r="H219" s="85" t="e">
        <f>+'SCC X Ano = Total'!H254/'SCC X Ano = Total'!H220-1</f>
        <v>#DIV/0!</v>
      </c>
      <c r="I219" s="85">
        <f>+'SCC X Ano = Total'!I254/'SCC X Ano = Total'!I220-1</f>
        <v>-1</v>
      </c>
      <c r="J219" s="85">
        <f>+'SCC X Ano = Total'!J254/'SCC X Ano = Total'!J220-1</f>
        <v>5.8992245259370941</v>
      </c>
      <c r="K219" s="85" t="e">
        <f>+'SCC X Ano = Total'!K254/'SCC X Ano = Total'!K220-1</f>
        <v>#DIV/0!</v>
      </c>
    </row>
    <row r="220" spans="1:11" x14ac:dyDescent="0.25">
      <c r="A220" s="69" t="s">
        <v>25</v>
      </c>
      <c r="B220" s="85">
        <f>+'SCC X Ano = Total'!B255/'SCC X Ano = Total'!B221-1</f>
        <v>-1</v>
      </c>
      <c r="C220" s="85">
        <f>+'SCC X Ano = Total'!C255/'SCC X Ano = Total'!C221-1</f>
        <v>0.64817568365745948</v>
      </c>
      <c r="D220" s="85">
        <f>+'SCC X Ano = Total'!D255/'SCC X Ano = Total'!D221-1</f>
        <v>-0.12155034015695809</v>
      </c>
      <c r="E220" s="85" t="e">
        <f>+'SCC X Ano = Total'!E255/'SCC X Ano = Total'!E221-1</f>
        <v>#DIV/0!</v>
      </c>
      <c r="F220" s="85">
        <f>+'SCC X Ano = Total'!F255/'SCC X Ano = Total'!F221-1</f>
        <v>-1</v>
      </c>
      <c r="G220" s="85">
        <f>+'SCC X Ano = Total'!G255/'SCC X Ano = Total'!G221-1</f>
        <v>-0.39228996499794289</v>
      </c>
      <c r="H220" s="85" t="e">
        <f>+'SCC X Ano = Total'!H255/'SCC X Ano = Total'!H221-1</f>
        <v>#DIV/0!</v>
      </c>
      <c r="I220" s="85">
        <f>+'SCC X Ano = Total'!I255/'SCC X Ano = Total'!I221-1</f>
        <v>0.11524839536888609</v>
      </c>
      <c r="J220" s="85">
        <f>+'SCC X Ano = Total'!J255/'SCC X Ano = Total'!J221-1</f>
        <v>0.81755534754943926</v>
      </c>
      <c r="K220" s="85" t="e">
        <f>+'SCC X Ano = Total'!K255/'SCC X Ano = Total'!K221-1</f>
        <v>#DIV/0!</v>
      </c>
    </row>
    <row r="221" spans="1:11" x14ac:dyDescent="0.25">
      <c r="A221" s="69" t="s">
        <v>26</v>
      </c>
      <c r="B221" s="85" t="e">
        <f>+'SCC X Ano = Total'!B256/'SCC X Ano = Total'!B222-1</f>
        <v>#DIV/0!</v>
      </c>
      <c r="C221" s="85">
        <f>+'SCC X Ano = Total'!C256/'SCC X Ano = Total'!C222-1</f>
        <v>2.7591345514377341</v>
      </c>
      <c r="D221" s="85" t="e">
        <f>+'SCC X Ano = Total'!D256/'SCC X Ano = Total'!D222-1</f>
        <v>#DIV/0!</v>
      </c>
      <c r="E221" s="85" t="e">
        <f>+'SCC X Ano = Total'!E256/'SCC X Ano = Total'!E222-1</f>
        <v>#DIV/0!</v>
      </c>
      <c r="F221" s="85" t="e">
        <f>+'SCC X Ano = Total'!F256/'SCC X Ano = Total'!F222-1</f>
        <v>#DIV/0!</v>
      </c>
      <c r="G221" s="85" t="e">
        <f>+'SCC X Ano = Total'!G256/'SCC X Ano = Total'!G222-1</f>
        <v>#DIV/0!</v>
      </c>
      <c r="H221" s="85" t="e">
        <f>+'SCC X Ano = Total'!H256/'SCC X Ano = Total'!H222-1</f>
        <v>#DIV/0!</v>
      </c>
      <c r="I221" s="85" t="e">
        <f>+'SCC X Ano = Total'!I256/'SCC X Ano = Total'!I222-1</f>
        <v>#DIV/0!</v>
      </c>
      <c r="J221" s="85">
        <f>+'SCC X Ano = Total'!J256/'SCC X Ano = Total'!J222-1</f>
        <v>-1</v>
      </c>
      <c r="K221" s="85" t="e">
        <f>+'SCC X Ano = Total'!K256/'SCC X Ano = Total'!K222-1</f>
        <v>#DIV/0!</v>
      </c>
    </row>
    <row r="222" spans="1:11" x14ac:dyDescent="0.25">
      <c r="A222" s="69" t="s">
        <v>27</v>
      </c>
      <c r="B222" s="85" t="e">
        <f>+'SCC X Ano = Total'!B257/'SCC X Ano = Total'!B223-1</f>
        <v>#DIV/0!</v>
      </c>
      <c r="C222" s="85">
        <f>+'SCC X Ano = Total'!C257/'SCC X Ano = Total'!C223-1</f>
        <v>-1</v>
      </c>
      <c r="D222" s="85" t="e">
        <f>+'SCC X Ano = Total'!D257/'SCC X Ano = Total'!D223-1</f>
        <v>#DIV/0!</v>
      </c>
      <c r="E222" s="85" t="e">
        <f>+'SCC X Ano = Total'!E257/'SCC X Ano = Total'!E223-1</f>
        <v>#DIV/0!</v>
      </c>
      <c r="F222" s="85" t="e">
        <f>+'SCC X Ano = Total'!F257/'SCC X Ano = Total'!F223-1</f>
        <v>#DIV/0!</v>
      </c>
      <c r="G222" s="85">
        <f>+'SCC X Ano = Total'!G257/'SCC X Ano = Total'!G223-1</f>
        <v>-1</v>
      </c>
      <c r="H222" s="85" t="e">
        <f>+'SCC X Ano = Total'!H257/'SCC X Ano = Total'!H223-1</f>
        <v>#DIV/0!</v>
      </c>
      <c r="I222" s="85">
        <f>+'SCC X Ano = Total'!I257/'SCC X Ano = Total'!I223-1</f>
        <v>0.77859517323257488</v>
      </c>
      <c r="J222" s="85" t="e">
        <f>+'SCC X Ano = Total'!J257/'SCC X Ano = Total'!J223-1</f>
        <v>#DIV/0!</v>
      </c>
      <c r="K222" s="85" t="e">
        <f>+'SCC X Ano = Total'!K257/'SCC X Ano = Total'!K223-1</f>
        <v>#DIV/0!</v>
      </c>
    </row>
    <row r="223" spans="1:11" x14ac:dyDescent="0.25">
      <c r="A223" s="69" t="s">
        <v>28</v>
      </c>
      <c r="B223" s="85" t="e">
        <f>+'SCC X Ano = Total'!B258/'SCC X Ano = Total'!B224-1</f>
        <v>#DIV/0!</v>
      </c>
      <c r="C223" s="85">
        <f>+'SCC X Ano = Total'!C258/'SCC X Ano = Total'!C224-1</f>
        <v>0.27950976226873081</v>
      </c>
      <c r="D223" s="85">
        <f>+'SCC X Ano = Total'!D258/'SCC X Ano = Total'!D224-1</f>
        <v>-0.71258074901323898</v>
      </c>
      <c r="E223" s="85" t="e">
        <f>+'SCC X Ano = Total'!E258/'SCC X Ano = Total'!E224-1</f>
        <v>#DIV/0!</v>
      </c>
      <c r="F223" s="85">
        <f>+'SCC X Ano = Total'!F258/'SCC X Ano = Total'!F224-1</f>
        <v>0.25999663507433457</v>
      </c>
      <c r="G223" s="85">
        <f>+'SCC X Ano = Total'!G258/'SCC X Ano = Total'!G224-1</f>
        <v>-9.1104377300398776E-2</v>
      </c>
      <c r="H223" s="85" t="e">
        <f>+'SCC X Ano = Total'!H258/'SCC X Ano = Total'!H224-1</f>
        <v>#DIV/0!</v>
      </c>
      <c r="I223" s="85">
        <f>+'SCC X Ano = Total'!I258/'SCC X Ano = Total'!I224-1</f>
        <v>0.47699867570620347</v>
      </c>
      <c r="J223" s="85">
        <f>+'SCC X Ano = Total'!J258/'SCC X Ano = Total'!J224-1</f>
        <v>0.88120701397732426</v>
      </c>
      <c r="K223" s="85" t="e">
        <f>+'SCC X Ano = Total'!K258/'SCC X Ano = Total'!K224-1</f>
        <v>#DIV/0!</v>
      </c>
    </row>
    <row r="224" spans="1:11" x14ac:dyDescent="0.25">
      <c r="A224" s="69" t="s">
        <v>29</v>
      </c>
      <c r="B224" s="85">
        <f>+'SCC X Ano = Total'!B259/'SCC X Ano = Total'!B225-1</f>
        <v>-0.86083214529898178</v>
      </c>
      <c r="C224" s="85">
        <f>+'SCC X Ano = Total'!C259/'SCC X Ano = Total'!C225-1</f>
        <v>-9.9598032171796191E-2</v>
      </c>
      <c r="D224" s="85">
        <f>+'SCC X Ano = Total'!D259/'SCC X Ano = Total'!D225-1</f>
        <v>-0.17880721567753266</v>
      </c>
      <c r="E224" s="85" t="e">
        <f>+'SCC X Ano = Total'!E259/'SCC X Ano = Total'!E225-1</f>
        <v>#DIV/0!</v>
      </c>
      <c r="F224" s="85">
        <f>+'SCC X Ano = Total'!F259/'SCC X Ano = Total'!F225-1</f>
        <v>0.74840704095604571</v>
      </c>
      <c r="G224" s="85">
        <f>+'SCC X Ano = Total'!G259/'SCC X Ano = Total'!G225-1</f>
        <v>5.2106905367108602E-2</v>
      </c>
      <c r="H224" s="85" t="e">
        <f>+'SCC X Ano = Total'!H259/'SCC X Ano = Total'!H225-1</f>
        <v>#DIV/0!</v>
      </c>
      <c r="I224" s="85">
        <f>+'SCC X Ano = Total'!I259/'SCC X Ano = Total'!I225-1</f>
        <v>-0.13269066610930469</v>
      </c>
      <c r="J224" s="85">
        <f>+'SCC X Ano = Total'!J259/'SCC X Ano = Total'!J225-1</f>
        <v>0.28197754465350444</v>
      </c>
      <c r="K224" s="85" t="e">
        <f>+'SCC X Ano = Total'!K259/'SCC X Ano = Total'!K225-1</f>
        <v>#DIV/0!</v>
      </c>
    </row>
    <row r="225" spans="1:11" x14ac:dyDescent="0.25">
      <c r="A225" s="69" t="s">
        <v>30</v>
      </c>
      <c r="B225" s="85" t="e">
        <f>+'SCC X Ano = Total'!B260/'SCC X Ano = Total'!B226-1</f>
        <v>#DIV/0!</v>
      </c>
      <c r="C225" s="85">
        <f>+'SCC X Ano = Total'!C260/'SCC X Ano = Total'!C226-1</f>
        <v>2.1075105227984281E-2</v>
      </c>
      <c r="D225" s="85">
        <f>+'SCC X Ano = Total'!D260/'SCC X Ano = Total'!D226-1</f>
        <v>10.549940909292438</v>
      </c>
      <c r="E225" s="85" t="e">
        <f>+'SCC X Ano = Total'!E260/'SCC X Ano = Total'!E226-1</f>
        <v>#DIV/0!</v>
      </c>
      <c r="F225" s="85" t="e">
        <f>+'SCC X Ano = Total'!F260/'SCC X Ano = Total'!F226-1</f>
        <v>#DIV/0!</v>
      </c>
      <c r="G225" s="85">
        <f>+'SCC X Ano = Total'!G260/'SCC X Ano = Total'!G226-1</f>
        <v>-0.74936132457965687</v>
      </c>
      <c r="H225" s="85" t="e">
        <f>+'SCC X Ano = Total'!H260/'SCC X Ano = Total'!H226-1</f>
        <v>#DIV/0!</v>
      </c>
      <c r="I225" s="85">
        <f>+'SCC X Ano = Total'!I260/'SCC X Ano = Total'!I226-1</f>
        <v>0.75653040443319997</v>
      </c>
      <c r="J225" s="85">
        <f>+'SCC X Ano = Total'!J260/'SCC X Ano = Total'!J226-1</f>
        <v>0.25489671836886418</v>
      </c>
      <c r="K225" s="85" t="e">
        <f>+'SCC X Ano = Total'!K260/'SCC X Ano = Total'!K226-1</f>
        <v>#DIV/0!</v>
      </c>
    </row>
    <row r="226" spans="1:11" x14ac:dyDescent="0.25">
      <c r="A226" s="69" t="s">
        <v>31</v>
      </c>
      <c r="B226" s="85">
        <f>+'SCC X Ano = Total'!B261/'SCC X Ano = Total'!B227-1</f>
        <v>-0.80751006831889727</v>
      </c>
      <c r="C226" s="85">
        <f>+'SCC X Ano = Total'!C261/'SCC X Ano = Total'!C227-1</f>
        <v>0.13602701735146572</v>
      </c>
      <c r="D226" s="85">
        <f>+'SCC X Ano = Total'!D261/'SCC X Ano = Total'!D227-1</f>
        <v>-2.1187840550042081E-3</v>
      </c>
      <c r="E226" s="85" t="e">
        <f>+'SCC X Ano = Total'!E261/'SCC X Ano = Total'!E227-1</f>
        <v>#DIV/0!</v>
      </c>
      <c r="F226" s="85">
        <f>+'SCC X Ano = Total'!F261/'SCC X Ano = Total'!F227-1</f>
        <v>-0.79524638556759453</v>
      </c>
      <c r="G226" s="85">
        <f>+'SCC X Ano = Total'!G261/'SCC X Ano = Total'!G227-1</f>
        <v>-0.34260007675554893</v>
      </c>
      <c r="H226" s="85" t="e">
        <f>+'SCC X Ano = Total'!H261/'SCC X Ano = Total'!H227-1</f>
        <v>#DIV/0!</v>
      </c>
      <c r="I226" s="85">
        <f>+'SCC X Ano = Total'!I261/'SCC X Ano = Total'!I227-1</f>
        <v>0.1991919394669992</v>
      </c>
      <c r="J226" s="85">
        <f>+'SCC X Ano = Total'!J261/'SCC X Ano = Total'!J227-1</f>
        <v>0.1697794041908991</v>
      </c>
      <c r="K226" s="85" t="e">
        <f>+'SCC X Ano = Total'!K261/'SCC X Ano = Total'!K227-1</f>
        <v>#DIV/0!</v>
      </c>
    </row>
    <row r="227" spans="1:11" x14ac:dyDescent="0.25">
      <c r="A227" s="69" t="s">
        <v>32</v>
      </c>
      <c r="B227" s="85">
        <f>+'SCC X Ano = Total'!B262/'SCC X Ano = Total'!B228-1</f>
        <v>-0.67575106910974192</v>
      </c>
      <c r="C227" s="85">
        <f>+'SCC X Ano = Total'!C262/'SCC X Ano = Total'!C228-1</f>
        <v>-0.32222620179637906</v>
      </c>
      <c r="D227" s="85">
        <f>+'SCC X Ano = Total'!D262/'SCC X Ano = Total'!D228-1</f>
        <v>-0.23692098450789822</v>
      </c>
      <c r="E227" s="85" t="e">
        <f>+'SCC X Ano = Total'!E262/'SCC X Ano = Total'!E228-1</f>
        <v>#DIV/0!</v>
      </c>
      <c r="F227" s="85">
        <f>+'SCC X Ano = Total'!F262/'SCC X Ano = Total'!F228-1</f>
        <v>-0.53057955166634585</v>
      </c>
      <c r="G227" s="85">
        <f>+'SCC X Ano = Total'!G262/'SCC X Ano = Total'!G228-1</f>
        <v>-0.16668035345550558</v>
      </c>
      <c r="H227" s="85" t="e">
        <f>+'SCC X Ano = Total'!H262/'SCC X Ano = Total'!H228-1</f>
        <v>#DIV/0!</v>
      </c>
      <c r="I227" s="85">
        <f>+'SCC X Ano = Total'!I262/'SCC X Ano = Total'!I228-1</f>
        <v>-6.5997529153530632E-2</v>
      </c>
      <c r="J227" s="85">
        <f>+'SCC X Ano = Total'!J262/'SCC X Ano = Total'!J228-1</f>
        <v>0.14005364210265214</v>
      </c>
      <c r="K227" s="85" t="e">
        <f>+'SCC X Ano = Total'!K262/'SCC X Ano = Total'!K228-1</f>
        <v>#DIV/0!</v>
      </c>
    </row>
    <row r="228" spans="1:11" x14ac:dyDescent="0.25">
      <c r="A228" s="69" t="s">
        <v>33</v>
      </c>
      <c r="B228" s="85">
        <f>+'SCC X Ano = Total'!B263/'SCC X Ano = Total'!B229-1</f>
        <v>-0.86508884804662833</v>
      </c>
      <c r="C228" s="85">
        <f>+'SCC X Ano = Total'!C263/'SCC X Ano = Total'!C229-1</f>
        <v>-2.5236143960482016E-2</v>
      </c>
      <c r="D228" s="85">
        <f>+'SCC X Ano = Total'!D263/'SCC X Ano = Total'!D229-1</f>
        <v>-0.29573376155297526</v>
      </c>
      <c r="E228" s="85" t="e">
        <f>+'SCC X Ano = Total'!E263/'SCC X Ano = Total'!E229-1</f>
        <v>#DIV/0!</v>
      </c>
      <c r="F228" s="85">
        <f>+'SCC X Ano = Total'!F263/'SCC X Ano = Total'!F229-1</f>
        <v>-1</v>
      </c>
      <c r="G228" s="85">
        <f>+'SCC X Ano = Total'!G263/'SCC X Ano = Total'!G229-1</f>
        <v>0.21969162688056665</v>
      </c>
      <c r="H228" s="85" t="e">
        <f>+'SCC X Ano = Total'!H263/'SCC X Ano = Total'!H229-1</f>
        <v>#DIV/0!</v>
      </c>
      <c r="I228" s="85">
        <f>+'SCC X Ano = Total'!I263/'SCC X Ano = Total'!I229-1</f>
        <v>-0.16392606978025159</v>
      </c>
      <c r="J228" s="85">
        <f>+'SCC X Ano = Total'!J263/'SCC X Ano = Total'!J229-1</f>
        <v>0.40192218927831869</v>
      </c>
      <c r="K228" s="85" t="e">
        <f>+'SCC X Ano = Total'!K263/'SCC X Ano = Total'!K229-1</f>
        <v>#DIV/0!</v>
      </c>
    </row>
    <row r="229" spans="1:11" x14ac:dyDescent="0.25">
      <c r="A229" s="69" t="s">
        <v>34</v>
      </c>
      <c r="B229" s="85">
        <f>+'SCC X Ano = Total'!B264/'SCC X Ano = Total'!B230-1</f>
        <v>-1</v>
      </c>
      <c r="C229" s="85">
        <f>+'SCC X Ano = Total'!C264/'SCC X Ano = Total'!C230-1</f>
        <v>0.34947795521834668</v>
      </c>
      <c r="D229" s="85">
        <f>+'SCC X Ano = Total'!D264/'SCC X Ano = Total'!D230-1</f>
        <v>-0.28817002119690127</v>
      </c>
      <c r="E229" s="85" t="e">
        <f>+'SCC X Ano = Total'!E264/'SCC X Ano = Total'!E230-1</f>
        <v>#DIV/0!</v>
      </c>
      <c r="F229" s="85">
        <f>+'SCC X Ano = Total'!F264/'SCC X Ano = Total'!F230-1</f>
        <v>-0.72928712936768703</v>
      </c>
      <c r="G229" s="85">
        <f>+'SCC X Ano = Total'!G264/'SCC X Ano = Total'!G230-1</f>
        <v>-0.26368829975131414</v>
      </c>
      <c r="H229" s="85" t="e">
        <f>+'SCC X Ano = Total'!H264/'SCC X Ano = Total'!H230-1</f>
        <v>#DIV/0!</v>
      </c>
      <c r="I229" s="85">
        <f>+'SCC X Ano = Total'!I264/'SCC X Ano = Total'!I230-1</f>
        <v>-9.6280884150073742E-2</v>
      </c>
      <c r="J229" s="85">
        <f>+'SCC X Ano = Total'!J264/'SCC X Ano = Total'!J230-1</f>
        <v>-0.24256634979065295</v>
      </c>
      <c r="K229" s="85" t="e">
        <f>+'SCC X Ano = Total'!K264/'SCC X Ano = Total'!K230-1</f>
        <v>#DIV/0!</v>
      </c>
    </row>
    <row r="230" spans="1:11" x14ac:dyDescent="0.25">
      <c r="A230" s="69" t="s">
        <v>35</v>
      </c>
      <c r="B230" s="85">
        <f>+'SCC X Ano = Total'!B265/'SCC X Ano = Total'!B231-1</f>
        <v>-0.65737115640730581</v>
      </c>
      <c r="C230" s="85">
        <f>+'SCC X Ano = Total'!C265/'SCC X Ano = Total'!C231-1</f>
        <v>-2.1307690333693063E-2</v>
      </c>
      <c r="D230" s="85">
        <f>+'SCC X Ano = Total'!D265/'SCC X Ano = Total'!D231-1</f>
        <v>0.11563448698724277</v>
      </c>
      <c r="E230" s="85" t="e">
        <f>+'SCC X Ano = Total'!E265/'SCC X Ano = Total'!E231-1</f>
        <v>#DIV/0!</v>
      </c>
      <c r="F230" s="85">
        <f>+'SCC X Ano = Total'!F265/'SCC X Ano = Total'!F231-1</f>
        <v>-0.8499007938680313</v>
      </c>
      <c r="G230" s="85">
        <f>+'SCC X Ano = Total'!G265/'SCC X Ano = Total'!G231-1</f>
        <v>-0.16254881624329931</v>
      </c>
      <c r="H230" s="85" t="e">
        <f>+'SCC X Ano = Total'!H265/'SCC X Ano = Total'!H231-1</f>
        <v>#DIV/0!</v>
      </c>
      <c r="I230" s="85">
        <f>+'SCC X Ano = Total'!I265/'SCC X Ano = Total'!I231-1</f>
        <v>3.8940461199658216E-2</v>
      </c>
      <c r="J230" s="85">
        <f>+'SCC X Ano = Total'!J265/'SCC X Ano = Total'!J231-1</f>
        <v>-0.25119820201033627</v>
      </c>
      <c r="K230" s="85" t="e">
        <f>+'SCC X Ano = Total'!K265/'SCC X Ano = Total'!K231-1</f>
        <v>#DIV/0!</v>
      </c>
    </row>
    <row r="231" spans="1:11" x14ac:dyDescent="0.25">
      <c r="A231" s="69" t="s">
        <v>36</v>
      </c>
      <c r="B231" s="85" t="e">
        <f>+'SCC X Ano = Total'!B266/'SCC X Ano = Total'!B232-1</f>
        <v>#DIV/0!</v>
      </c>
      <c r="C231" s="85">
        <f>+'SCC X Ano = Total'!C266/'SCC X Ano = Total'!C232-1</f>
        <v>-0.81889086265427635</v>
      </c>
      <c r="D231" s="85" t="e">
        <f>+'SCC X Ano = Total'!D266/'SCC X Ano = Total'!D232-1</f>
        <v>#DIV/0!</v>
      </c>
      <c r="E231" s="85" t="e">
        <f>+'SCC X Ano = Total'!E266/'SCC X Ano = Total'!E232-1</f>
        <v>#DIV/0!</v>
      </c>
      <c r="F231" s="85" t="e">
        <f>+'SCC X Ano = Total'!F266/'SCC X Ano = Total'!F232-1</f>
        <v>#DIV/0!</v>
      </c>
      <c r="G231" s="85">
        <f>+'SCC X Ano = Total'!G266/'SCC X Ano = Total'!G232-1</f>
        <v>-0.86553095819990011</v>
      </c>
      <c r="H231" s="85" t="e">
        <f>+'SCC X Ano = Total'!H266/'SCC X Ano = Total'!H232-1</f>
        <v>#DIV/0!</v>
      </c>
      <c r="I231" s="85">
        <f>+'SCC X Ano = Total'!I266/'SCC X Ano = Total'!I232-1</f>
        <v>1.3580025822654878</v>
      </c>
      <c r="J231" s="85" t="e">
        <f>+'SCC X Ano = Total'!J266/'SCC X Ano = Total'!J232-1</f>
        <v>#DIV/0!</v>
      </c>
      <c r="K231" s="85" t="e">
        <f>+'SCC X Ano = Total'!K266/'SCC X Ano = Total'!K232-1</f>
        <v>#DIV/0!</v>
      </c>
    </row>
    <row r="232" spans="1:11" x14ac:dyDescent="0.25">
      <c r="A232" s="69" t="s">
        <v>37</v>
      </c>
      <c r="B232" s="85" t="e">
        <f>+'SCC X Ano = Total'!B267/'SCC X Ano = Total'!B233-1</f>
        <v>#DIV/0!</v>
      </c>
      <c r="C232" s="85">
        <f>+'SCC X Ano = Total'!C267/'SCC X Ano = Total'!C233-1</f>
        <v>-0.71382852526445328</v>
      </c>
      <c r="D232" s="85">
        <f>+'SCC X Ano = Total'!D267/'SCC X Ano = Total'!D233-1</f>
        <v>-1</v>
      </c>
      <c r="E232" s="85" t="e">
        <f>+'SCC X Ano = Total'!E267/'SCC X Ano = Total'!E233-1</f>
        <v>#DIV/0!</v>
      </c>
      <c r="F232" s="85" t="e">
        <f>+'SCC X Ano = Total'!F267/'SCC X Ano = Total'!F233-1</f>
        <v>#DIV/0!</v>
      </c>
      <c r="G232" s="85">
        <f>+'SCC X Ano = Total'!G267/'SCC X Ano = Total'!G233-1</f>
        <v>-0.79113524798810797</v>
      </c>
      <c r="H232" s="85" t="e">
        <f>+'SCC X Ano = Total'!H267/'SCC X Ano = Total'!H233-1</f>
        <v>#DIV/0!</v>
      </c>
      <c r="I232" s="85">
        <f>+'SCC X Ano = Total'!I267/'SCC X Ano = Total'!I233-1</f>
        <v>-0.4700250901902806</v>
      </c>
      <c r="J232" s="85">
        <f>+'SCC X Ano = Total'!J267/'SCC X Ano = Total'!J233-1</f>
        <v>-0.52335339150442484</v>
      </c>
      <c r="K232" s="85" t="e">
        <f>+'SCC X Ano = Total'!K267/'SCC X Ano = Total'!K233-1</f>
        <v>#DIV/0!</v>
      </c>
    </row>
    <row r="233" spans="1:11" x14ac:dyDescent="0.25">
      <c r="A233" s="69" t="s">
        <v>38</v>
      </c>
      <c r="B233" s="85" t="e">
        <f>+'SCC X Ano = Total'!B268/'SCC X Ano = Total'!B234-1</f>
        <v>#DIV/0!</v>
      </c>
      <c r="C233" s="85">
        <f>+'SCC X Ano = Total'!C268/'SCC X Ano = Total'!C234-1</f>
        <v>-0.37054543196243062</v>
      </c>
      <c r="D233" s="85">
        <f>+'SCC X Ano = Total'!D268/'SCC X Ano = Total'!D234-1</f>
        <v>-0.51061349568989334</v>
      </c>
      <c r="E233" s="85" t="e">
        <f>+'SCC X Ano = Total'!E268/'SCC X Ano = Total'!E234-1</f>
        <v>#DIV/0!</v>
      </c>
      <c r="F233" s="85" t="e">
        <f>+'SCC X Ano = Total'!F268/'SCC X Ano = Total'!F234-1</f>
        <v>#DIV/0!</v>
      </c>
      <c r="G233" s="85">
        <f>+'SCC X Ano = Total'!G268/'SCC X Ano = Total'!G234-1</f>
        <v>-0.59902920965690454</v>
      </c>
      <c r="H233" s="85" t="e">
        <f>+'SCC X Ano = Total'!H268/'SCC X Ano = Total'!H234-1</f>
        <v>#DIV/0!</v>
      </c>
      <c r="I233" s="85">
        <f>+'SCC X Ano = Total'!I268/'SCC X Ano = Total'!I234-1</f>
        <v>-0.31037174138377777</v>
      </c>
      <c r="J233" s="85">
        <f>+'SCC X Ano = Total'!J268/'SCC X Ano = Total'!J234-1</f>
        <v>-0.85635576665584257</v>
      </c>
      <c r="K233" s="85" t="e">
        <f>+'SCC X Ano = Total'!K268/'SCC X Ano = Total'!K234-1</f>
        <v>#DIV/0!</v>
      </c>
    </row>
    <row r="234" spans="1:11" x14ac:dyDescent="0.25">
      <c r="A234" s="69" t="s">
        <v>39</v>
      </c>
      <c r="B234" s="85">
        <f>+'SCC X Ano = Total'!B269/'SCC X Ano = Total'!B235-1</f>
        <v>-1</v>
      </c>
      <c r="C234" s="85">
        <f>+'SCC X Ano = Total'!C269/'SCC X Ano = Total'!C235-1</f>
        <v>0.63579209656579128</v>
      </c>
      <c r="D234" s="85">
        <f>+'SCC X Ano = Total'!D269/'SCC X Ano = Total'!D235-1</f>
        <v>9.9286719507042376E-2</v>
      </c>
      <c r="E234" s="85" t="e">
        <f>+'SCC X Ano = Total'!E269/'SCC X Ano = Total'!E235-1</f>
        <v>#DIV/0!</v>
      </c>
      <c r="F234" s="85">
        <f>+'SCC X Ano = Total'!F269/'SCC X Ano = Total'!F235-1</f>
        <v>-1</v>
      </c>
      <c r="G234" s="85">
        <f>+'SCC X Ano = Total'!G269/'SCC X Ano = Total'!G235-1</f>
        <v>-0.48696315624157727</v>
      </c>
      <c r="H234" s="85" t="e">
        <f>+'SCC X Ano = Total'!H269/'SCC X Ano = Total'!H235-1</f>
        <v>#DIV/0!</v>
      </c>
      <c r="I234" s="85">
        <f>+'SCC X Ano = Total'!I269/'SCC X Ano = Total'!I235-1</f>
        <v>-0.59738090052427639</v>
      </c>
      <c r="J234" s="85">
        <f>+'SCC X Ano = Total'!J269/'SCC X Ano = Total'!J235-1</f>
        <v>4.1030390421665954</v>
      </c>
      <c r="K234" s="85" t="e">
        <f>+'SCC X Ano = Total'!K269/'SCC X Ano = Total'!K235-1</f>
        <v>#DIV/0!</v>
      </c>
    </row>
    <row r="235" spans="1:11" x14ac:dyDescent="0.25">
      <c r="A235" s="18" t="s">
        <v>40</v>
      </c>
      <c r="B235" s="85">
        <f>+'SCC X Ano = Total'!B270/'SCC X Ano = Total'!B236-1</f>
        <v>-0.76715825200472954</v>
      </c>
      <c r="C235" s="85">
        <f>+'SCC X Ano = Total'!C270/'SCC X Ano = Total'!C236-1</f>
        <v>-0.13862464077006598</v>
      </c>
      <c r="D235" s="85">
        <f>+'SCC X Ano = Total'!D270/'SCC X Ano = Total'!D236-1</f>
        <v>-0.14932119965225643</v>
      </c>
      <c r="E235" s="85" t="e">
        <f>+'SCC X Ano = Total'!E270/'SCC X Ano = Total'!E236-1</f>
        <v>#DIV/0!</v>
      </c>
      <c r="F235" s="85">
        <f>+'SCC X Ano = Total'!F270/'SCC X Ano = Total'!F236-1</f>
        <v>-0.61611217175658906</v>
      </c>
      <c r="G235" s="85">
        <f>+'SCC X Ano = Total'!G270/'SCC X Ano = Total'!G236-1</f>
        <v>-0.18437134265225796</v>
      </c>
      <c r="H235" s="85" t="e">
        <f>+'SCC X Ano = Total'!H270/'SCC X Ano = Total'!H236-1</f>
        <v>#DIV/0!</v>
      </c>
      <c r="I235" s="85">
        <f>+'SCC X Ano = Total'!I270/'SCC X Ano = Total'!I236-1</f>
        <v>6.9335643387478108E-3</v>
      </c>
      <c r="J235" s="85">
        <f>+'SCC X Ano = Total'!J270/'SCC X Ano = Total'!J236-1</f>
        <v>0.17205997917041493</v>
      </c>
      <c r="K235" s="85" t="e">
        <f>+'SCC X Ano = Total'!K270/'SCC X Ano = Total'!K236-1</f>
        <v>#DIV/0!</v>
      </c>
    </row>
    <row r="240" spans="1:11" x14ac:dyDescent="0.25">
      <c r="A240" s="69"/>
      <c r="B240" s="18">
        <v>2015</v>
      </c>
      <c r="C240" s="18">
        <v>2015</v>
      </c>
      <c r="D240" s="18">
        <v>2015</v>
      </c>
      <c r="E240" s="18">
        <v>2015</v>
      </c>
      <c r="F240" s="18">
        <v>2015</v>
      </c>
      <c r="G240" s="18">
        <v>2015</v>
      </c>
      <c r="H240" s="18">
        <v>2015</v>
      </c>
      <c r="I240" s="18">
        <v>2015</v>
      </c>
      <c r="J240" s="18">
        <v>2015</v>
      </c>
      <c r="K240" s="18">
        <v>2015</v>
      </c>
    </row>
    <row r="241" spans="1:11" x14ac:dyDescent="0.25">
      <c r="A241" s="69"/>
      <c r="B241" s="69" t="s">
        <v>2</v>
      </c>
      <c r="C241" s="69" t="s">
        <v>3</v>
      </c>
      <c r="D241" s="69" t="s">
        <v>4</v>
      </c>
      <c r="E241" s="69" t="s">
        <v>5</v>
      </c>
      <c r="F241" s="69" t="s">
        <v>6</v>
      </c>
      <c r="G241" s="69" t="s">
        <v>7</v>
      </c>
      <c r="H241" s="69" t="s">
        <v>8</v>
      </c>
      <c r="I241" s="69" t="s">
        <v>9</v>
      </c>
      <c r="J241" s="69" t="s">
        <v>10</v>
      </c>
      <c r="K241" s="69" t="s">
        <v>11</v>
      </c>
    </row>
    <row r="242" spans="1:11" x14ac:dyDescent="0.25">
      <c r="A242" s="69" t="s">
        <v>13</v>
      </c>
      <c r="B242" s="85" t="e">
        <f>+'SCC X Ano = Total'!B277/'SCC X Ano = Total'!B243-1</f>
        <v>#DIV/0!</v>
      </c>
      <c r="C242" s="85" t="e">
        <f>+'SCC X Ano = Total'!C277/'SCC X Ano = Total'!C243-1</f>
        <v>#DIV/0!</v>
      </c>
      <c r="D242" s="85">
        <f>+'SCC X Ano = Total'!D277/'SCC X Ano = Total'!D243-1</f>
        <v>-0.11127267197077961</v>
      </c>
      <c r="E242" s="85" t="e">
        <f>+'SCC X Ano = Total'!E277/'SCC X Ano = Total'!E243-1</f>
        <v>#DIV/0!</v>
      </c>
      <c r="F242" s="85" t="e">
        <f>+'SCC X Ano = Total'!F277/'SCC X Ano = Total'!F243-1</f>
        <v>#DIV/0!</v>
      </c>
      <c r="G242" s="85" t="e">
        <f>+'SCC X Ano = Total'!G277/'SCC X Ano = Total'!G243-1</f>
        <v>#DIV/0!</v>
      </c>
      <c r="H242" s="85" t="e">
        <f>+'SCC X Ano = Total'!H277/'SCC X Ano = Total'!H243-1</f>
        <v>#DIV/0!</v>
      </c>
      <c r="I242" s="85" t="e">
        <f>+'SCC X Ano = Total'!I277/'SCC X Ano = Total'!I243-1</f>
        <v>#DIV/0!</v>
      </c>
      <c r="J242" s="85" t="e">
        <f>+'SCC X Ano = Total'!J277/'SCC X Ano = Total'!J243-1</f>
        <v>#DIV/0!</v>
      </c>
      <c r="K242" s="85" t="e">
        <f>+'SCC X Ano = Total'!K277/'SCC X Ano = Total'!K243-1</f>
        <v>#DIV/0!</v>
      </c>
    </row>
    <row r="243" spans="1:11" x14ac:dyDescent="0.25">
      <c r="A243" s="69" t="s">
        <v>14</v>
      </c>
      <c r="B243" s="85" t="e">
        <f>+'SCC X Ano = Total'!B278/'SCC X Ano = Total'!B244-1</f>
        <v>#DIV/0!</v>
      </c>
      <c r="C243" s="85" t="e">
        <f>+'SCC X Ano = Total'!C278/'SCC X Ano = Total'!C244-1</f>
        <v>#DIV/0!</v>
      </c>
      <c r="D243" s="85">
        <f>+'SCC X Ano = Total'!D278/'SCC X Ano = Total'!D244-1</f>
        <v>-0.7545501216119721</v>
      </c>
      <c r="E243" s="85" t="e">
        <f>+'SCC X Ano = Total'!E278/'SCC X Ano = Total'!E244-1</f>
        <v>#DIV/0!</v>
      </c>
      <c r="F243" s="85" t="e">
        <f>+'SCC X Ano = Total'!F278/'SCC X Ano = Total'!F244-1</f>
        <v>#DIV/0!</v>
      </c>
      <c r="G243" s="85" t="e">
        <f>+'SCC X Ano = Total'!G278/'SCC X Ano = Total'!G244-1</f>
        <v>#DIV/0!</v>
      </c>
      <c r="H243" s="85" t="e">
        <f>+'SCC X Ano = Total'!H278/'SCC X Ano = Total'!H244-1</f>
        <v>#DIV/0!</v>
      </c>
      <c r="I243" s="85" t="e">
        <f>+'SCC X Ano = Total'!I278/'SCC X Ano = Total'!I244-1</f>
        <v>#DIV/0!</v>
      </c>
      <c r="J243" s="85" t="e">
        <f>+'SCC X Ano = Total'!J278/'SCC X Ano = Total'!J244-1</f>
        <v>#DIV/0!</v>
      </c>
      <c r="K243" s="85" t="e">
        <f>+'SCC X Ano = Total'!K278/'SCC X Ano = Total'!K244-1</f>
        <v>#DIV/0!</v>
      </c>
    </row>
    <row r="244" spans="1:11" x14ac:dyDescent="0.25">
      <c r="A244" s="69" t="s">
        <v>15</v>
      </c>
      <c r="B244" s="85" t="e">
        <f>+'SCC X Ano = Total'!B279/'SCC X Ano = Total'!B245-1</f>
        <v>#DIV/0!</v>
      </c>
      <c r="C244" s="85">
        <f>+'SCC X Ano = Total'!C279/'SCC X Ano = Total'!C245-1</f>
        <v>-0.24587311137881862</v>
      </c>
      <c r="D244" s="85" t="e">
        <f>+'SCC X Ano = Total'!D279/'SCC X Ano = Total'!D245-1</f>
        <v>#DIV/0!</v>
      </c>
      <c r="E244" s="85" t="e">
        <f>+'SCC X Ano = Total'!E279/'SCC X Ano = Total'!E245-1</f>
        <v>#DIV/0!</v>
      </c>
      <c r="F244" s="85" t="e">
        <f>+'SCC X Ano = Total'!F279/'SCC X Ano = Total'!F245-1</f>
        <v>#DIV/0!</v>
      </c>
      <c r="G244" s="85">
        <f>+'SCC X Ano = Total'!G279/'SCC X Ano = Total'!G245-1</f>
        <v>-0.57939313226243905</v>
      </c>
      <c r="H244" s="85" t="e">
        <f>+'SCC X Ano = Total'!H279/'SCC X Ano = Total'!H245-1</f>
        <v>#DIV/0!</v>
      </c>
      <c r="I244" s="85">
        <f>+'SCC X Ano = Total'!I279/'SCC X Ano = Total'!I245-1</f>
        <v>-0.20210826803059645</v>
      </c>
      <c r="J244" s="85">
        <f>+'SCC X Ano = Total'!J279/'SCC X Ano = Total'!J245-1</f>
        <v>-0.46260662281363563</v>
      </c>
      <c r="K244" s="85" t="e">
        <f>+'SCC X Ano = Total'!K279/'SCC X Ano = Total'!K245-1</f>
        <v>#DIV/0!</v>
      </c>
    </row>
    <row r="245" spans="1:11" x14ac:dyDescent="0.25">
      <c r="A245" s="69" t="s">
        <v>16</v>
      </c>
      <c r="B245" s="85" t="e">
        <f>+'SCC X Ano = Total'!B280/'SCC X Ano = Total'!B246-1</f>
        <v>#DIV/0!</v>
      </c>
      <c r="C245" s="85" t="e">
        <f>+'SCC X Ano = Total'!C280/'SCC X Ano = Total'!C246-1</f>
        <v>#DIV/0!</v>
      </c>
      <c r="D245" s="85" t="e">
        <f>+'SCC X Ano = Total'!D280/'SCC X Ano = Total'!D246-1</f>
        <v>#DIV/0!</v>
      </c>
      <c r="E245" s="85" t="e">
        <f>+'SCC X Ano = Total'!E280/'SCC X Ano = Total'!E246-1</f>
        <v>#DIV/0!</v>
      </c>
      <c r="F245" s="85" t="e">
        <f>+'SCC X Ano = Total'!F280/'SCC X Ano = Total'!F246-1</f>
        <v>#DIV/0!</v>
      </c>
      <c r="G245" s="85" t="e">
        <f>+'SCC X Ano = Total'!G280/'SCC X Ano = Total'!G246-1</f>
        <v>#DIV/0!</v>
      </c>
      <c r="H245" s="85" t="e">
        <f>+'SCC X Ano = Total'!H280/'SCC X Ano = Total'!H246-1</f>
        <v>#DIV/0!</v>
      </c>
      <c r="I245" s="85" t="e">
        <f>+'SCC X Ano = Total'!I280/'SCC X Ano = Total'!I246-1</f>
        <v>#DIV/0!</v>
      </c>
      <c r="J245" s="85" t="e">
        <f>+'SCC X Ano = Total'!J280/'SCC X Ano = Total'!J246-1</f>
        <v>#DIV/0!</v>
      </c>
      <c r="K245" s="85" t="e">
        <f>+'SCC X Ano = Total'!K280/'SCC X Ano = Total'!K246-1</f>
        <v>#DIV/0!</v>
      </c>
    </row>
    <row r="246" spans="1:11" x14ac:dyDescent="0.25">
      <c r="A246" s="69" t="s">
        <v>17</v>
      </c>
      <c r="B246" s="85">
        <f>+'SCC X Ano = Total'!B281/'SCC X Ano = Total'!B247-1</f>
        <v>-1</v>
      </c>
      <c r="C246" s="85">
        <f>+'SCC X Ano = Total'!C281/'SCC X Ano = Total'!C247-1</f>
        <v>-0.91104844053200618</v>
      </c>
      <c r="D246" s="85">
        <f>+'SCC X Ano = Total'!D281/'SCC X Ano = Total'!D247-1</f>
        <v>-1</v>
      </c>
      <c r="E246" s="85" t="e">
        <f>+'SCC X Ano = Total'!E281/'SCC X Ano = Total'!E247-1</f>
        <v>#DIV/0!</v>
      </c>
      <c r="F246" s="85" t="e">
        <f>+'SCC X Ano = Total'!F281/'SCC X Ano = Total'!F247-1</f>
        <v>#DIV/0!</v>
      </c>
      <c r="G246" s="85" t="e">
        <f>+'SCC X Ano = Total'!G281/'SCC X Ano = Total'!G247-1</f>
        <v>#DIV/0!</v>
      </c>
      <c r="H246" s="85" t="e">
        <f>+'SCC X Ano = Total'!H281/'SCC X Ano = Total'!H247-1</f>
        <v>#DIV/0!</v>
      </c>
      <c r="I246" s="85">
        <f>+'SCC X Ano = Total'!I281/'SCC X Ano = Total'!I247-1</f>
        <v>-0.55248567769004486</v>
      </c>
      <c r="J246" s="85">
        <f>+'SCC X Ano = Total'!J281/'SCC X Ano = Total'!J247-1</f>
        <v>1.4837126500889126</v>
      </c>
      <c r="K246" s="85" t="e">
        <f>+'SCC X Ano = Total'!K281/'SCC X Ano = Total'!K247-1</f>
        <v>#DIV/0!</v>
      </c>
    </row>
    <row r="247" spans="1:11" x14ac:dyDescent="0.25">
      <c r="A247" s="69" t="s">
        <v>18</v>
      </c>
      <c r="B247" s="85" t="e">
        <f>+'SCC X Ano = Total'!B282/'SCC X Ano = Total'!B248-1</f>
        <v>#DIV/0!</v>
      </c>
      <c r="C247" s="85">
        <f>+'SCC X Ano = Total'!C282/'SCC X Ano = Total'!C248-1</f>
        <v>-1</v>
      </c>
      <c r="D247" s="85" t="e">
        <f>+'SCC X Ano = Total'!D282/'SCC X Ano = Total'!D248-1</f>
        <v>#DIV/0!</v>
      </c>
      <c r="E247" s="85" t="e">
        <f>+'SCC X Ano = Total'!E282/'SCC X Ano = Total'!E248-1</f>
        <v>#DIV/0!</v>
      </c>
      <c r="F247" s="85" t="e">
        <f>+'SCC X Ano = Total'!F282/'SCC X Ano = Total'!F248-1</f>
        <v>#DIV/0!</v>
      </c>
      <c r="G247" s="85" t="e">
        <f>+'SCC X Ano = Total'!G282/'SCC X Ano = Total'!G248-1</f>
        <v>#DIV/0!</v>
      </c>
      <c r="H247" s="85" t="e">
        <f>+'SCC X Ano = Total'!H282/'SCC X Ano = Total'!H248-1</f>
        <v>#DIV/0!</v>
      </c>
      <c r="I247" s="85" t="e">
        <f>+'SCC X Ano = Total'!I282/'SCC X Ano = Total'!I248-1</f>
        <v>#DIV/0!</v>
      </c>
      <c r="J247" s="85" t="e">
        <f>+'SCC X Ano = Total'!J282/'SCC X Ano = Total'!J248-1</f>
        <v>#DIV/0!</v>
      </c>
      <c r="K247" s="85" t="e">
        <f>+'SCC X Ano = Total'!K282/'SCC X Ano = Total'!K248-1</f>
        <v>#DIV/0!</v>
      </c>
    </row>
    <row r="248" spans="1:11" x14ac:dyDescent="0.25">
      <c r="A248" s="69" t="s">
        <v>19</v>
      </c>
      <c r="B248" s="85" t="e">
        <f>+'SCC X Ano = Total'!B283/'SCC X Ano = Total'!B249-1</f>
        <v>#DIV/0!</v>
      </c>
      <c r="C248" s="85">
        <f>+'SCC X Ano = Total'!C283/'SCC X Ano = Total'!C249-1</f>
        <v>1.2029479158329934</v>
      </c>
      <c r="D248" s="85" t="e">
        <f>+'SCC X Ano = Total'!D283/'SCC X Ano = Total'!D249-1</f>
        <v>#DIV/0!</v>
      </c>
      <c r="E248" s="85" t="e">
        <f>+'SCC X Ano = Total'!E283/'SCC X Ano = Total'!E249-1</f>
        <v>#DIV/0!</v>
      </c>
      <c r="F248" s="85" t="e">
        <f>+'SCC X Ano = Total'!F283/'SCC X Ano = Total'!F249-1</f>
        <v>#DIV/0!</v>
      </c>
      <c r="G248" s="85" t="e">
        <f>+'SCC X Ano = Total'!G283/'SCC X Ano = Total'!G249-1</f>
        <v>#DIV/0!</v>
      </c>
      <c r="H248" s="85" t="e">
        <f>+'SCC X Ano = Total'!H283/'SCC X Ano = Total'!H249-1</f>
        <v>#DIV/0!</v>
      </c>
      <c r="I248" s="85" t="e">
        <f>+'SCC X Ano = Total'!I283/'SCC X Ano = Total'!I249-1</f>
        <v>#DIV/0!</v>
      </c>
      <c r="J248" s="85" t="e">
        <f>+'SCC X Ano = Total'!J283/'SCC X Ano = Total'!J249-1</f>
        <v>#DIV/0!</v>
      </c>
      <c r="K248" s="85" t="e">
        <f>+'SCC X Ano = Total'!K283/'SCC X Ano = Total'!K249-1</f>
        <v>#DIV/0!</v>
      </c>
    </row>
    <row r="249" spans="1:11" x14ac:dyDescent="0.25">
      <c r="A249" s="69" t="s">
        <v>20</v>
      </c>
      <c r="B249" s="85" t="e">
        <f>+'SCC X Ano = Total'!B284/'SCC X Ano = Total'!B250-1</f>
        <v>#DIV/0!</v>
      </c>
      <c r="C249" s="85" t="e">
        <f>+'SCC X Ano = Total'!C284/'SCC X Ano = Total'!C250-1</f>
        <v>#DIV/0!</v>
      </c>
      <c r="D249" s="85">
        <f>+'SCC X Ano = Total'!D284/'SCC X Ano = Total'!D250-1</f>
        <v>-0.70754139787185055</v>
      </c>
      <c r="E249" s="85" t="e">
        <f>+'SCC X Ano = Total'!E284/'SCC X Ano = Total'!E250-1</f>
        <v>#DIV/0!</v>
      </c>
      <c r="F249" s="85" t="e">
        <f>+'SCC X Ano = Total'!F284/'SCC X Ano = Total'!F250-1</f>
        <v>#DIV/0!</v>
      </c>
      <c r="G249" s="85">
        <f>+'SCC X Ano = Total'!G284/'SCC X Ano = Total'!G250-1</f>
        <v>-1</v>
      </c>
      <c r="H249" s="85" t="e">
        <f>+'SCC X Ano = Total'!H284/'SCC X Ano = Total'!H250-1</f>
        <v>#DIV/0!</v>
      </c>
      <c r="I249" s="85">
        <f>+'SCC X Ano = Total'!I284/'SCC X Ano = Total'!I250-1</f>
        <v>-0.61771532004112906</v>
      </c>
      <c r="J249" s="85">
        <f>+'SCC X Ano = Total'!J284/'SCC X Ano = Total'!J250-1</f>
        <v>-1</v>
      </c>
      <c r="K249" s="85" t="e">
        <f>+'SCC X Ano = Total'!K284/'SCC X Ano = Total'!K250-1</f>
        <v>#DIV/0!</v>
      </c>
    </row>
    <row r="250" spans="1:11" x14ac:dyDescent="0.25">
      <c r="A250" s="69" t="s">
        <v>21</v>
      </c>
      <c r="B250" s="85" t="e">
        <f>+'SCC X Ano = Total'!B285/'SCC X Ano = Total'!B251-1</f>
        <v>#DIV/0!</v>
      </c>
      <c r="C250" s="85">
        <f>+'SCC X Ano = Total'!C285/'SCC X Ano = Total'!C251-1</f>
        <v>0.93167615534366854</v>
      </c>
      <c r="D250" s="85" t="e">
        <f>+'SCC X Ano = Total'!D285/'SCC X Ano = Total'!D251-1</f>
        <v>#DIV/0!</v>
      </c>
      <c r="E250" s="85" t="e">
        <f>+'SCC X Ano = Total'!E285/'SCC X Ano = Total'!E251-1</f>
        <v>#DIV/0!</v>
      </c>
      <c r="F250" s="85">
        <f>+'SCC X Ano = Total'!F285/'SCC X Ano = Total'!F251-1</f>
        <v>-1</v>
      </c>
      <c r="G250" s="85" t="e">
        <f>+'SCC X Ano = Total'!G285/'SCC X Ano = Total'!G251-1</f>
        <v>#DIV/0!</v>
      </c>
      <c r="H250" s="85" t="e">
        <f>+'SCC X Ano = Total'!H285/'SCC X Ano = Total'!H251-1</f>
        <v>#DIV/0!</v>
      </c>
      <c r="I250" s="85">
        <f>+'SCC X Ano = Total'!I285/'SCC X Ano = Total'!I251-1</f>
        <v>-0.77528914431548435</v>
      </c>
      <c r="J250" s="85" t="e">
        <f>+'SCC X Ano = Total'!J285/'SCC X Ano = Total'!J251-1</f>
        <v>#DIV/0!</v>
      </c>
      <c r="K250" s="85" t="e">
        <f>+'SCC X Ano = Total'!K285/'SCC X Ano = Total'!K251-1</f>
        <v>#DIV/0!</v>
      </c>
    </row>
    <row r="251" spans="1:11" x14ac:dyDescent="0.25">
      <c r="A251" s="69" t="s">
        <v>22</v>
      </c>
      <c r="B251" s="85">
        <f>+'SCC X Ano = Total'!B286/'SCC X Ano = Total'!B252-1</f>
        <v>-7.8366231413456555E-2</v>
      </c>
      <c r="C251" s="85">
        <f>+'SCC X Ano = Total'!C286/'SCC X Ano = Total'!C252-1</f>
        <v>9.7929241555935187E-2</v>
      </c>
      <c r="D251" s="85">
        <f>+'SCC X Ano = Total'!D286/'SCC X Ano = Total'!D252-1</f>
        <v>-0.41129034727751235</v>
      </c>
      <c r="E251" s="85" t="e">
        <f>+'SCC X Ano = Total'!E286/'SCC X Ano = Total'!E252-1</f>
        <v>#DIV/0!</v>
      </c>
      <c r="F251" s="85">
        <f>+'SCC X Ano = Total'!F286/'SCC X Ano = Total'!F252-1</f>
        <v>-0.39714927011207535</v>
      </c>
      <c r="G251" s="85">
        <f>+'SCC X Ano = Total'!G286/'SCC X Ano = Total'!G252-1</f>
        <v>-0.50139874618561397</v>
      </c>
      <c r="H251" s="85" t="e">
        <f>+'SCC X Ano = Total'!H286/'SCC X Ano = Total'!H252-1</f>
        <v>#DIV/0!</v>
      </c>
      <c r="I251" s="85">
        <f>+'SCC X Ano = Total'!I286/'SCC X Ano = Total'!I252-1</f>
        <v>-0.15171799643806227</v>
      </c>
      <c r="J251" s="85">
        <f>+'SCC X Ano = Total'!J286/'SCC X Ano = Total'!J252-1</f>
        <v>-0.51681264927171</v>
      </c>
      <c r="K251" s="85" t="e">
        <f>+'SCC X Ano = Total'!K286/'SCC X Ano = Total'!K252-1</f>
        <v>#DIV/0!</v>
      </c>
    </row>
    <row r="252" spans="1:11" x14ac:dyDescent="0.25">
      <c r="A252" s="69" t="s">
        <v>23</v>
      </c>
      <c r="B252" s="85" t="e">
        <f>+'SCC X Ano = Total'!B287/'SCC X Ano = Total'!B253-1</f>
        <v>#DIV/0!</v>
      </c>
      <c r="C252" s="85">
        <f>+'SCC X Ano = Total'!C287/'SCC X Ano = Total'!C253-1</f>
        <v>-0.12882239022838238</v>
      </c>
      <c r="D252" s="85" t="e">
        <f>+'SCC X Ano = Total'!D287/'SCC X Ano = Total'!D253-1</f>
        <v>#DIV/0!</v>
      </c>
      <c r="E252" s="85" t="e">
        <f>+'SCC X Ano = Total'!E287/'SCC X Ano = Total'!E253-1</f>
        <v>#DIV/0!</v>
      </c>
      <c r="F252" s="85" t="e">
        <f>+'SCC X Ano = Total'!F287/'SCC X Ano = Total'!F253-1</f>
        <v>#DIV/0!</v>
      </c>
      <c r="G252" s="85">
        <f>+'SCC X Ano = Total'!G287/'SCC X Ano = Total'!G253-1</f>
        <v>1.3267905261988835</v>
      </c>
      <c r="H252" s="85" t="e">
        <f>+'SCC X Ano = Total'!H287/'SCC X Ano = Total'!H253-1</f>
        <v>#DIV/0!</v>
      </c>
      <c r="I252" s="85">
        <f>+'SCC X Ano = Total'!I287/'SCC X Ano = Total'!I253-1</f>
        <v>-0.80710167584786252</v>
      </c>
      <c r="J252" s="85" t="e">
        <f>+'SCC X Ano = Total'!J287/'SCC X Ano = Total'!J253-1</f>
        <v>#DIV/0!</v>
      </c>
      <c r="K252" s="85" t="e">
        <f>+'SCC X Ano = Total'!K287/'SCC X Ano = Total'!K253-1</f>
        <v>#DIV/0!</v>
      </c>
    </row>
    <row r="253" spans="1:11" x14ac:dyDescent="0.25">
      <c r="A253" s="69" t="s">
        <v>24</v>
      </c>
      <c r="B253" s="85" t="e">
        <f>+'SCC X Ano = Total'!B288/'SCC X Ano = Total'!B254-1</f>
        <v>#DIV/0!</v>
      </c>
      <c r="C253" s="85">
        <f>+'SCC X Ano = Total'!C288/'SCC X Ano = Total'!C254-1</f>
        <v>-0.8026904099718013</v>
      </c>
      <c r="D253" s="85">
        <f>+'SCC X Ano = Total'!D288/'SCC X Ano = Total'!D254-1</f>
        <v>2.2369983639237656</v>
      </c>
      <c r="E253" s="85" t="e">
        <f>+'SCC X Ano = Total'!E288/'SCC X Ano = Total'!E254-1</f>
        <v>#DIV/0!</v>
      </c>
      <c r="F253" s="85">
        <f>+'SCC X Ano = Total'!F288/'SCC X Ano = Total'!F254-1</f>
        <v>-1</v>
      </c>
      <c r="G253" s="85" t="e">
        <f>+'SCC X Ano = Total'!G288/'SCC X Ano = Total'!G254-1</f>
        <v>#DIV/0!</v>
      </c>
      <c r="H253" s="85" t="e">
        <f>+'SCC X Ano = Total'!H288/'SCC X Ano = Total'!H254-1</f>
        <v>#DIV/0!</v>
      </c>
      <c r="I253" s="85" t="e">
        <f>+'SCC X Ano = Total'!I288/'SCC X Ano = Total'!I254-1</f>
        <v>#DIV/0!</v>
      </c>
      <c r="J253" s="85">
        <f>+'SCC X Ano = Total'!J288/'SCC X Ano = Total'!J254-1</f>
        <v>-0.96228208136431159</v>
      </c>
      <c r="K253" s="85" t="e">
        <f>+'SCC X Ano = Total'!K288/'SCC X Ano = Total'!K254-1</f>
        <v>#DIV/0!</v>
      </c>
    </row>
    <row r="254" spans="1:11" x14ac:dyDescent="0.25">
      <c r="A254" s="69" t="s">
        <v>25</v>
      </c>
      <c r="B254" s="85" t="e">
        <f>+'SCC X Ano = Total'!B289/'SCC X Ano = Total'!B255-1</f>
        <v>#DIV/0!</v>
      </c>
      <c r="C254" s="85">
        <f>+'SCC X Ano = Total'!C289/'SCC X Ano = Total'!C255-1</f>
        <v>-0.13313978725303488</v>
      </c>
      <c r="D254" s="85">
        <f>+'SCC X Ano = Total'!D289/'SCC X Ano = Total'!D255-1</f>
        <v>0.14487516133549438</v>
      </c>
      <c r="E254" s="85" t="e">
        <f>+'SCC X Ano = Total'!E289/'SCC X Ano = Total'!E255-1</f>
        <v>#DIV/0!</v>
      </c>
      <c r="F254" s="85" t="e">
        <f>+'SCC X Ano = Total'!F289/'SCC X Ano = Total'!F255-1</f>
        <v>#DIV/0!</v>
      </c>
      <c r="G254" s="85">
        <f>+'SCC X Ano = Total'!G289/'SCC X Ano = Total'!G255-1</f>
        <v>2.2702061843403065E-2</v>
      </c>
      <c r="H254" s="85" t="e">
        <f>+'SCC X Ano = Total'!H289/'SCC X Ano = Total'!H255-1</f>
        <v>#DIV/0!</v>
      </c>
      <c r="I254" s="85">
        <f>+'SCC X Ano = Total'!I289/'SCC X Ano = Total'!I255-1</f>
        <v>-0.19036923216311685</v>
      </c>
      <c r="J254" s="85">
        <f>+'SCC X Ano = Total'!J289/'SCC X Ano = Total'!J255-1</f>
        <v>-0.65841202625382034</v>
      </c>
      <c r="K254" s="85" t="e">
        <f>+'SCC X Ano = Total'!K289/'SCC X Ano = Total'!K255-1</f>
        <v>#DIV/0!</v>
      </c>
    </row>
    <row r="255" spans="1:11" x14ac:dyDescent="0.25">
      <c r="A255" s="69" t="s">
        <v>26</v>
      </c>
      <c r="B255" s="85" t="e">
        <f>+'SCC X Ano = Total'!B290/'SCC X Ano = Total'!B256-1</f>
        <v>#DIV/0!</v>
      </c>
      <c r="C255" s="85">
        <f>+'SCC X Ano = Total'!C290/'SCC X Ano = Total'!C256-1</f>
        <v>0.96395818985704973</v>
      </c>
      <c r="D255" s="85" t="e">
        <f>+'SCC X Ano = Total'!D290/'SCC X Ano = Total'!D256-1</f>
        <v>#DIV/0!</v>
      </c>
      <c r="E255" s="85" t="e">
        <f>+'SCC X Ano = Total'!E290/'SCC X Ano = Total'!E256-1</f>
        <v>#DIV/0!</v>
      </c>
      <c r="F255" s="85" t="e">
        <f>+'SCC X Ano = Total'!F290/'SCC X Ano = Total'!F256-1</f>
        <v>#DIV/0!</v>
      </c>
      <c r="G255" s="85" t="e">
        <f>+'SCC X Ano = Total'!G290/'SCC X Ano = Total'!G256-1</f>
        <v>#DIV/0!</v>
      </c>
      <c r="H255" s="85" t="e">
        <f>+'SCC X Ano = Total'!H290/'SCC X Ano = Total'!H256-1</f>
        <v>#DIV/0!</v>
      </c>
      <c r="I255" s="85">
        <f>+'SCC X Ano = Total'!I290/'SCC X Ano = Total'!I256-1</f>
        <v>-1</v>
      </c>
      <c r="J255" s="85" t="e">
        <f>+'SCC X Ano = Total'!J290/'SCC X Ano = Total'!J256-1</f>
        <v>#DIV/0!</v>
      </c>
      <c r="K255" s="85" t="e">
        <f>+'SCC X Ano = Total'!K290/'SCC X Ano = Total'!K256-1</f>
        <v>#DIV/0!</v>
      </c>
    </row>
    <row r="256" spans="1:11" x14ac:dyDescent="0.25">
      <c r="A256" s="69" t="s">
        <v>27</v>
      </c>
      <c r="B256" s="85" t="e">
        <f>+'SCC X Ano = Total'!B291/'SCC X Ano = Total'!B257-1</f>
        <v>#DIV/0!</v>
      </c>
      <c r="C256" s="85" t="e">
        <f>+'SCC X Ano = Total'!C291/'SCC X Ano = Total'!C257-1</f>
        <v>#DIV/0!</v>
      </c>
      <c r="D256" s="85">
        <f>+'SCC X Ano = Total'!D291/'SCC X Ano = Total'!D257-1</f>
        <v>0.2866730259482726</v>
      </c>
      <c r="E256" s="85" t="e">
        <f>+'SCC X Ano = Total'!E291/'SCC X Ano = Total'!E257-1</f>
        <v>#DIV/0!</v>
      </c>
      <c r="F256" s="85" t="e">
        <f>+'SCC X Ano = Total'!F291/'SCC X Ano = Total'!F257-1</f>
        <v>#DIV/0!</v>
      </c>
      <c r="G256" s="85" t="e">
        <f>+'SCC X Ano = Total'!G291/'SCC X Ano = Total'!G257-1</f>
        <v>#DIV/0!</v>
      </c>
      <c r="H256" s="85" t="e">
        <f>+'SCC X Ano = Total'!H291/'SCC X Ano = Total'!H257-1</f>
        <v>#DIV/0!</v>
      </c>
      <c r="I256" s="85">
        <f>+'SCC X Ano = Total'!I291/'SCC X Ano = Total'!I257-1</f>
        <v>-0.61139483733382227</v>
      </c>
      <c r="J256" s="85" t="e">
        <f>+'SCC X Ano = Total'!J291/'SCC X Ano = Total'!J257-1</f>
        <v>#DIV/0!</v>
      </c>
      <c r="K256" s="85" t="e">
        <f>+'SCC X Ano = Total'!K291/'SCC X Ano = Total'!K257-1</f>
        <v>#DIV/0!</v>
      </c>
    </row>
    <row r="257" spans="1:11" x14ac:dyDescent="0.25">
      <c r="A257" s="69" t="s">
        <v>28</v>
      </c>
      <c r="B257" s="85" t="e">
        <f>+'SCC X Ano = Total'!B292/'SCC X Ano = Total'!B258-1</f>
        <v>#DIV/0!</v>
      </c>
      <c r="C257" s="85">
        <f>+'SCC X Ano = Total'!C292/'SCC X Ano = Total'!C258-1</f>
        <v>0.32154576114654665</v>
      </c>
      <c r="D257" s="85">
        <f>+'SCC X Ano = Total'!D292/'SCC X Ano = Total'!D258-1</f>
        <v>-0.29923614275759758</v>
      </c>
      <c r="E257" s="85" t="e">
        <f>+'SCC X Ano = Total'!E292/'SCC X Ano = Total'!E258-1</f>
        <v>#DIV/0!</v>
      </c>
      <c r="F257" s="85">
        <f>+'SCC X Ano = Total'!F292/'SCC X Ano = Total'!F258-1</f>
        <v>-1</v>
      </c>
      <c r="G257" s="85">
        <f>+'SCC X Ano = Total'!G292/'SCC X Ano = Total'!G258-1</f>
        <v>-0.25318815561665331</v>
      </c>
      <c r="H257" s="85" t="e">
        <f>+'SCC X Ano = Total'!H292/'SCC X Ano = Total'!H258-1</f>
        <v>#DIV/0!</v>
      </c>
      <c r="I257" s="85">
        <f>+'SCC X Ano = Total'!I292/'SCC X Ano = Total'!I258-1</f>
        <v>-0.32415596028083649</v>
      </c>
      <c r="J257" s="85">
        <f>+'SCC X Ano = Total'!J292/'SCC X Ano = Total'!J258-1</f>
        <v>-0.48198895850443757</v>
      </c>
      <c r="K257" s="85" t="e">
        <f>+'SCC X Ano = Total'!K292/'SCC X Ano = Total'!K258-1</f>
        <v>#DIV/0!</v>
      </c>
    </row>
    <row r="258" spans="1:11" x14ac:dyDescent="0.25">
      <c r="A258" s="69" t="s">
        <v>29</v>
      </c>
      <c r="B258" s="85">
        <f>+'SCC X Ano = Total'!B293/'SCC X Ano = Total'!B259-1</f>
        <v>-0.68040855700957392</v>
      </c>
      <c r="C258" s="85">
        <f>+'SCC X Ano = Total'!C293/'SCC X Ano = Total'!C259-1</f>
        <v>0.12789245832619534</v>
      </c>
      <c r="D258" s="85">
        <f>+'SCC X Ano = Total'!D293/'SCC X Ano = Total'!D259-1</f>
        <v>-2.6650346515236123E-2</v>
      </c>
      <c r="E258" s="85" t="e">
        <f>+'SCC X Ano = Total'!E293/'SCC X Ano = Total'!E259-1</f>
        <v>#DIV/0!</v>
      </c>
      <c r="F258" s="85">
        <f>+'SCC X Ano = Total'!F293/'SCC X Ano = Total'!F259-1</f>
        <v>-0.78528425157143911</v>
      </c>
      <c r="G258" s="85">
        <f>+'SCC X Ano = Total'!G293/'SCC X Ano = Total'!G259-1</f>
        <v>-0.42489022236930385</v>
      </c>
      <c r="H258" s="85" t="e">
        <f>+'SCC X Ano = Total'!H293/'SCC X Ano = Total'!H259-1</f>
        <v>#DIV/0!</v>
      </c>
      <c r="I258" s="85">
        <f>+'SCC X Ano = Total'!I293/'SCC X Ano = Total'!I259-1</f>
        <v>-0.15192983872094723</v>
      </c>
      <c r="J258" s="85">
        <f>+'SCC X Ano = Total'!J293/'SCC X Ano = Total'!J259-1</f>
        <v>-0.46480766819623642</v>
      </c>
      <c r="K258" s="85" t="e">
        <f>+'SCC X Ano = Total'!K293/'SCC X Ano = Total'!K259-1</f>
        <v>#DIV/0!</v>
      </c>
    </row>
    <row r="259" spans="1:11" x14ac:dyDescent="0.25">
      <c r="A259" s="69" t="s">
        <v>30</v>
      </c>
      <c r="B259" s="85" t="e">
        <f>+'SCC X Ano = Total'!B294/'SCC X Ano = Total'!B260-1</f>
        <v>#DIV/0!</v>
      </c>
      <c r="C259" s="85">
        <f>+'SCC X Ano = Total'!C294/'SCC X Ano = Total'!C260-1</f>
        <v>-0.42773025154753952</v>
      </c>
      <c r="D259" s="85">
        <f>+'SCC X Ano = Total'!D294/'SCC X Ano = Total'!D260-1</f>
        <v>-0.62382195132331819</v>
      </c>
      <c r="E259" s="85" t="e">
        <f>+'SCC X Ano = Total'!E294/'SCC X Ano = Total'!E260-1</f>
        <v>#DIV/0!</v>
      </c>
      <c r="F259" s="85" t="e">
        <f>+'SCC X Ano = Total'!F294/'SCC X Ano = Total'!F260-1</f>
        <v>#DIV/0!</v>
      </c>
      <c r="G259" s="85">
        <f>+'SCC X Ano = Total'!G294/'SCC X Ano = Total'!G260-1</f>
        <v>2.3031418519476343</v>
      </c>
      <c r="H259" s="85" t="e">
        <f>+'SCC X Ano = Total'!H294/'SCC X Ano = Total'!H260-1</f>
        <v>#DIV/0!</v>
      </c>
      <c r="I259" s="85">
        <f>+'SCC X Ano = Total'!I294/'SCC X Ano = Total'!I260-1</f>
        <v>0.56923797650549224</v>
      </c>
      <c r="J259" s="85">
        <f>+'SCC X Ano = Total'!J294/'SCC X Ano = Total'!J260-1</f>
        <v>-0.40948939474823098</v>
      </c>
      <c r="K259" s="85" t="e">
        <f>+'SCC X Ano = Total'!K294/'SCC X Ano = Total'!K260-1</f>
        <v>#DIV/0!</v>
      </c>
    </row>
    <row r="260" spans="1:11" x14ac:dyDescent="0.25">
      <c r="A260" s="69" t="s">
        <v>31</v>
      </c>
      <c r="B260" s="85">
        <f>+'SCC X Ano = Total'!B295/'SCC X Ano = Total'!B261-1</f>
        <v>-0.81180479232345371</v>
      </c>
      <c r="C260" s="85">
        <f>+'SCC X Ano = Total'!C295/'SCC X Ano = Total'!C261-1</f>
        <v>-0.32068896453865703</v>
      </c>
      <c r="D260" s="85">
        <f>+'SCC X Ano = Total'!D295/'SCC X Ano = Total'!D261-1</f>
        <v>-0.31460110707097089</v>
      </c>
      <c r="E260" s="85" t="e">
        <f>+'SCC X Ano = Total'!E295/'SCC X Ano = Total'!E261-1</f>
        <v>#DIV/0!</v>
      </c>
      <c r="F260" s="85">
        <f>+'SCC X Ano = Total'!F295/'SCC X Ano = Total'!F261-1</f>
        <v>0.13319458191525957</v>
      </c>
      <c r="G260" s="85">
        <f>+'SCC X Ano = Total'!G295/'SCC X Ano = Total'!G261-1</f>
        <v>-1.4530128385723096E-2</v>
      </c>
      <c r="H260" s="85" t="e">
        <f>+'SCC X Ano = Total'!H295/'SCC X Ano = Total'!H261-1</f>
        <v>#DIV/0!</v>
      </c>
      <c r="I260" s="85">
        <f>+'SCC X Ano = Total'!I295/'SCC X Ano = Total'!I261-1</f>
        <v>-8.1666301295338029E-2</v>
      </c>
      <c r="J260" s="85">
        <f>+'SCC X Ano = Total'!J295/'SCC X Ano = Total'!J261-1</f>
        <v>-0.30692382615061442</v>
      </c>
      <c r="K260" s="85" t="e">
        <f>+'SCC X Ano = Total'!K295/'SCC X Ano = Total'!K261-1</f>
        <v>#DIV/0!</v>
      </c>
    </row>
    <row r="261" spans="1:11" x14ac:dyDescent="0.25">
      <c r="A261" s="69" t="s">
        <v>32</v>
      </c>
      <c r="B261" s="85">
        <f>+'SCC X Ano = Total'!B296/'SCC X Ano = Total'!B262-1</f>
        <v>-0.68603193750074931</v>
      </c>
      <c r="C261" s="85">
        <f>+'SCC X Ano = Total'!C296/'SCC X Ano = Total'!C262-1</f>
        <v>-0.16786596075817395</v>
      </c>
      <c r="D261" s="85">
        <f>+'SCC X Ano = Total'!D296/'SCC X Ano = Total'!D262-1</f>
        <v>-0.18561836685828725</v>
      </c>
      <c r="E261" s="85" t="e">
        <f>+'SCC X Ano = Total'!E296/'SCC X Ano = Total'!E262-1</f>
        <v>#DIV/0!</v>
      </c>
      <c r="F261" s="85">
        <f>+'SCC X Ano = Total'!F296/'SCC X Ano = Total'!F262-1</f>
        <v>-0.54942971406298902</v>
      </c>
      <c r="G261" s="85">
        <f>+'SCC X Ano = Total'!G296/'SCC X Ano = Total'!G262-1</f>
        <v>9.4109418621537877E-2</v>
      </c>
      <c r="H261" s="85" t="e">
        <f>+'SCC X Ano = Total'!H296/'SCC X Ano = Total'!H262-1</f>
        <v>#DIV/0!</v>
      </c>
      <c r="I261" s="85">
        <f>+'SCC X Ano = Total'!I296/'SCC X Ano = Total'!I262-1</f>
        <v>-0.16898400829850269</v>
      </c>
      <c r="J261" s="85">
        <f>+'SCC X Ano = Total'!J296/'SCC X Ano = Total'!J262-1</f>
        <v>-0.16049327768805244</v>
      </c>
      <c r="K261" s="85" t="e">
        <f>+'SCC X Ano = Total'!K296/'SCC X Ano = Total'!K262-1</f>
        <v>#DIV/0!</v>
      </c>
    </row>
    <row r="262" spans="1:11" x14ac:dyDescent="0.25">
      <c r="A262" s="69" t="s">
        <v>33</v>
      </c>
      <c r="B262" s="85">
        <f>+'SCC X Ano = Total'!B297/'SCC X Ano = Total'!B263-1</f>
        <v>-1</v>
      </c>
      <c r="C262" s="85">
        <f>+'SCC X Ano = Total'!C297/'SCC X Ano = Total'!C263-1</f>
        <v>-0.25238007652869698</v>
      </c>
      <c r="D262" s="85">
        <f>+'SCC X Ano = Total'!D297/'SCC X Ano = Total'!D263-1</f>
        <v>1.0436942546891093E-2</v>
      </c>
      <c r="E262" s="85" t="e">
        <f>+'SCC X Ano = Total'!E297/'SCC X Ano = Total'!E263-1</f>
        <v>#DIV/0!</v>
      </c>
      <c r="F262" s="85" t="e">
        <f>+'SCC X Ano = Total'!F297/'SCC X Ano = Total'!F263-1</f>
        <v>#DIV/0!</v>
      </c>
      <c r="G262" s="85">
        <f>+'SCC X Ano = Total'!G297/'SCC X Ano = Total'!G263-1</f>
        <v>-0.4797600070311544</v>
      </c>
      <c r="H262" s="85" t="e">
        <f>+'SCC X Ano = Total'!H297/'SCC X Ano = Total'!H263-1</f>
        <v>#DIV/0!</v>
      </c>
      <c r="I262" s="85">
        <f>+'SCC X Ano = Total'!I297/'SCC X Ano = Total'!I263-1</f>
        <v>-0.30672204254163882</v>
      </c>
      <c r="J262" s="85">
        <f>+'SCC X Ano = Total'!J297/'SCC X Ano = Total'!J263-1</f>
        <v>-0.49375798123933456</v>
      </c>
      <c r="K262" s="85" t="e">
        <f>+'SCC X Ano = Total'!K297/'SCC X Ano = Total'!K263-1</f>
        <v>#DIV/0!</v>
      </c>
    </row>
    <row r="263" spans="1:11" x14ac:dyDescent="0.25">
      <c r="A263" s="69" t="s">
        <v>34</v>
      </c>
      <c r="B263" s="85" t="e">
        <f>+'SCC X Ano = Total'!B298/'SCC X Ano = Total'!B264-1</f>
        <v>#DIV/0!</v>
      </c>
      <c r="C263" s="85">
        <f>+'SCC X Ano = Total'!C298/'SCC X Ano = Total'!C264-1</f>
        <v>0.26058449375471215</v>
      </c>
      <c r="D263" s="85">
        <f>+'SCC X Ano = Total'!D298/'SCC X Ano = Total'!D264-1</f>
        <v>-0.11798629844200081</v>
      </c>
      <c r="E263" s="85" t="e">
        <f>+'SCC X Ano = Total'!E298/'SCC X Ano = Total'!E264-1</f>
        <v>#DIV/0!</v>
      </c>
      <c r="F263" s="85">
        <f>+'SCC X Ano = Total'!F298/'SCC X Ano = Total'!F264-1</f>
        <v>0.19215024277434734</v>
      </c>
      <c r="G263" s="85">
        <f>+'SCC X Ano = Total'!G298/'SCC X Ano = Total'!G264-1</f>
        <v>4.6461762200711298E-3</v>
      </c>
      <c r="H263" s="85" t="e">
        <f>+'SCC X Ano = Total'!H298/'SCC X Ano = Total'!H264-1</f>
        <v>#DIV/0!</v>
      </c>
      <c r="I263" s="85">
        <f>+'SCC X Ano = Total'!I298/'SCC X Ano = Total'!I264-1</f>
        <v>-0.17129604503919971</v>
      </c>
      <c r="J263" s="85">
        <f>+'SCC X Ano = Total'!J298/'SCC X Ano = Total'!J264-1</f>
        <v>-0.47080910930758246</v>
      </c>
      <c r="K263" s="85" t="e">
        <f>+'SCC X Ano = Total'!K298/'SCC X Ano = Total'!K264-1</f>
        <v>#DIV/0!</v>
      </c>
    </row>
    <row r="264" spans="1:11" x14ac:dyDescent="0.25">
      <c r="A264" s="69" t="s">
        <v>35</v>
      </c>
      <c r="B264" s="85">
        <f>+'SCC X Ano = Total'!B299/'SCC X Ano = Total'!B265-1</f>
        <v>0.44788791587239096</v>
      </c>
      <c r="C264" s="85">
        <f>+'SCC X Ano = Total'!C299/'SCC X Ano = Total'!C265-1</f>
        <v>9.8651985838087874E-2</v>
      </c>
      <c r="D264" s="85">
        <f>+'SCC X Ano = Total'!D299/'SCC X Ano = Total'!D265-1</f>
        <v>-0.56000244729997073</v>
      </c>
      <c r="E264" s="85" t="e">
        <f>+'SCC X Ano = Total'!E299/'SCC X Ano = Total'!E265-1</f>
        <v>#DIV/0!</v>
      </c>
      <c r="F264" s="85">
        <f>+'SCC X Ano = Total'!F299/'SCC X Ano = Total'!F265-1</f>
        <v>-0.83735874672002175</v>
      </c>
      <c r="G264" s="85">
        <f>+'SCC X Ano = Total'!G299/'SCC X Ano = Total'!G265-1</f>
        <v>-0.19998174050702866</v>
      </c>
      <c r="H264" s="85" t="e">
        <f>+'SCC X Ano = Total'!H299/'SCC X Ano = Total'!H265-1</f>
        <v>#DIV/0!</v>
      </c>
      <c r="I264" s="85">
        <f>+'SCC X Ano = Total'!I299/'SCC X Ano = Total'!I265-1</f>
        <v>-0.20429060465930216</v>
      </c>
      <c r="J264" s="85">
        <f>+'SCC X Ano = Total'!J299/'SCC X Ano = Total'!J265-1</f>
        <v>-0.35365051039480211</v>
      </c>
      <c r="K264" s="85" t="e">
        <f>+'SCC X Ano = Total'!K299/'SCC X Ano = Total'!K265-1</f>
        <v>#DIV/0!</v>
      </c>
    </row>
    <row r="265" spans="1:11" x14ac:dyDescent="0.25">
      <c r="A265" s="69" t="s">
        <v>36</v>
      </c>
      <c r="B265" s="85" t="e">
        <f>+'SCC X Ano = Total'!B300/'SCC X Ano = Total'!B266-1</f>
        <v>#DIV/0!</v>
      </c>
      <c r="C265" s="85">
        <f>+'SCC X Ano = Total'!C300/'SCC X Ano = Total'!C266-1</f>
        <v>2.372498702075152</v>
      </c>
      <c r="D265" s="85" t="e">
        <f>+'SCC X Ano = Total'!D300/'SCC X Ano = Total'!D266-1</f>
        <v>#DIV/0!</v>
      </c>
      <c r="E265" s="85" t="e">
        <f>+'SCC X Ano = Total'!E300/'SCC X Ano = Total'!E266-1</f>
        <v>#DIV/0!</v>
      </c>
      <c r="F265" s="85" t="e">
        <f>+'SCC X Ano = Total'!F300/'SCC X Ano = Total'!F266-1</f>
        <v>#DIV/0!</v>
      </c>
      <c r="G265" s="85">
        <f>+'SCC X Ano = Total'!G300/'SCC X Ano = Total'!G266-1</f>
        <v>-1</v>
      </c>
      <c r="H265" s="85" t="e">
        <f>+'SCC X Ano = Total'!H300/'SCC X Ano = Total'!H266-1</f>
        <v>#DIV/0!</v>
      </c>
      <c r="I265" s="85">
        <f>+'SCC X Ano = Total'!I300/'SCC X Ano = Total'!I266-1</f>
        <v>-0.25357878929478572</v>
      </c>
      <c r="J265" s="85">
        <f>+'SCC X Ano = Total'!J300/'SCC X Ano = Total'!J266-1</f>
        <v>-1</v>
      </c>
      <c r="K265" s="85" t="e">
        <f>+'SCC X Ano = Total'!K300/'SCC X Ano = Total'!K266-1</f>
        <v>#DIV/0!</v>
      </c>
    </row>
    <row r="266" spans="1:11" x14ac:dyDescent="0.25">
      <c r="A266" s="69" t="s">
        <v>37</v>
      </c>
      <c r="B266" s="85" t="e">
        <f>+'SCC X Ano = Total'!B301/'SCC X Ano = Total'!B267-1</f>
        <v>#DIV/0!</v>
      </c>
      <c r="C266" s="85">
        <f>+'SCC X Ano = Total'!C301/'SCC X Ano = Total'!C267-1</f>
        <v>6.261213259397941</v>
      </c>
      <c r="D266" s="85" t="e">
        <f>+'SCC X Ano = Total'!D301/'SCC X Ano = Total'!D267-1</f>
        <v>#DIV/0!</v>
      </c>
      <c r="E266" s="85" t="e">
        <f>+'SCC X Ano = Total'!E301/'SCC X Ano = Total'!E267-1</f>
        <v>#DIV/0!</v>
      </c>
      <c r="F266" s="85" t="e">
        <f>+'SCC X Ano = Total'!F301/'SCC X Ano = Total'!F267-1</f>
        <v>#DIV/0!</v>
      </c>
      <c r="G266" s="85">
        <f>+'SCC X Ano = Total'!G301/'SCC X Ano = Total'!G267-1</f>
        <v>-1</v>
      </c>
      <c r="H266" s="85" t="e">
        <f>+'SCC X Ano = Total'!H301/'SCC X Ano = Total'!H267-1</f>
        <v>#DIV/0!</v>
      </c>
      <c r="I266" s="85">
        <f>+'SCC X Ano = Total'!I301/'SCC X Ano = Total'!I267-1</f>
        <v>-0.48051807288925819</v>
      </c>
      <c r="J266" s="85">
        <f>+'SCC X Ano = Total'!J301/'SCC X Ano = Total'!J267-1</f>
        <v>-0.63940472486732403</v>
      </c>
      <c r="K266" s="85" t="e">
        <f>+'SCC X Ano = Total'!K301/'SCC X Ano = Total'!K267-1</f>
        <v>#DIV/0!</v>
      </c>
    </row>
    <row r="267" spans="1:11" x14ac:dyDescent="0.25">
      <c r="A267" s="69" t="s">
        <v>38</v>
      </c>
      <c r="B267" s="85" t="e">
        <f>+'SCC X Ano = Total'!B302/'SCC X Ano = Total'!B268-1</f>
        <v>#DIV/0!</v>
      </c>
      <c r="C267" s="85">
        <f>+'SCC X Ano = Total'!C302/'SCC X Ano = Total'!C268-1</f>
        <v>1.2005750443788905</v>
      </c>
      <c r="D267" s="85">
        <f>+'SCC X Ano = Total'!D302/'SCC X Ano = Total'!D268-1</f>
        <v>-1</v>
      </c>
      <c r="E267" s="85" t="e">
        <f>+'SCC X Ano = Total'!E302/'SCC X Ano = Total'!E268-1</f>
        <v>#DIV/0!</v>
      </c>
      <c r="F267" s="85" t="e">
        <f>+'SCC X Ano = Total'!F302/'SCC X Ano = Total'!F268-1</f>
        <v>#DIV/0!</v>
      </c>
      <c r="G267" s="85">
        <f>+'SCC X Ano = Total'!G302/'SCC X Ano = Total'!G268-1</f>
        <v>0.45545952770744491</v>
      </c>
      <c r="H267" s="85" t="e">
        <f>+'SCC X Ano = Total'!H302/'SCC X Ano = Total'!H268-1</f>
        <v>#DIV/0!</v>
      </c>
      <c r="I267" s="85">
        <f>+'SCC X Ano = Total'!I302/'SCC X Ano = Total'!I268-1</f>
        <v>-0.32656562710510773</v>
      </c>
      <c r="J267" s="85">
        <f>+'SCC X Ano = Total'!J302/'SCC X Ano = Total'!J268-1</f>
        <v>-1</v>
      </c>
      <c r="K267" s="85" t="e">
        <f>+'SCC X Ano = Total'!K302/'SCC X Ano = Total'!K268-1</f>
        <v>#DIV/0!</v>
      </c>
    </row>
    <row r="268" spans="1:11" x14ac:dyDescent="0.25">
      <c r="A268" s="69" t="s">
        <v>39</v>
      </c>
      <c r="B268" s="85" t="e">
        <f>+'SCC X Ano = Total'!B303/'SCC X Ano = Total'!B269-1</f>
        <v>#DIV/0!</v>
      </c>
      <c r="C268" s="85">
        <f>+'SCC X Ano = Total'!C303/'SCC X Ano = Total'!C269-1</f>
        <v>0.61521083933273224</v>
      </c>
      <c r="D268" s="85">
        <f>+'SCC X Ano = Total'!D303/'SCC X Ano = Total'!D269-1</f>
        <v>0.6992796579678815</v>
      </c>
      <c r="E268" s="85" t="e">
        <f>+'SCC X Ano = Total'!E303/'SCC X Ano = Total'!E269-1</f>
        <v>#DIV/0!</v>
      </c>
      <c r="F268" s="85" t="e">
        <f>+'SCC X Ano = Total'!F303/'SCC X Ano = Total'!F269-1</f>
        <v>#DIV/0!</v>
      </c>
      <c r="G268" s="85">
        <f>+'SCC X Ano = Total'!G303/'SCC X Ano = Total'!G269-1</f>
        <v>-0.46502729516045038</v>
      </c>
      <c r="H268" s="85" t="e">
        <f>+'SCC X Ano = Total'!H303/'SCC X Ano = Total'!H269-1</f>
        <v>#DIV/0!</v>
      </c>
      <c r="I268" s="85">
        <f>+'SCC X Ano = Total'!I303/'SCC X Ano = Total'!I269-1</f>
        <v>0.30432981194085662</v>
      </c>
      <c r="J268" s="85">
        <f>+'SCC X Ano = Total'!J303/'SCC X Ano = Total'!J269-1</f>
        <v>-0.76714523572223747</v>
      </c>
      <c r="K268" s="85" t="e">
        <f>+'SCC X Ano = Total'!K303/'SCC X Ano = Total'!K269-1</f>
        <v>#DIV/0!</v>
      </c>
    </row>
    <row r="269" spans="1:11" x14ac:dyDescent="0.25">
      <c r="A269" s="18" t="s">
        <v>40</v>
      </c>
      <c r="B269" s="85">
        <f>+'SCC X Ano = Total'!B304/'SCC X Ano = Total'!B270-1</f>
        <v>-0.44691672814407402</v>
      </c>
      <c r="C269" s="85">
        <f>+'SCC X Ano = Total'!C304/'SCC X Ano = Total'!C270-1</f>
        <v>-0.11647655722775563</v>
      </c>
      <c r="D269" s="85">
        <f>+'SCC X Ano = Total'!D304/'SCC X Ano = Total'!D270-1</f>
        <v>-0.21852645872467324</v>
      </c>
      <c r="E269" s="85" t="e">
        <f>+'SCC X Ano = Total'!E304/'SCC X Ano = Total'!E270-1</f>
        <v>#DIV/0!</v>
      </c>
      <c r="F269" s="85">
        <f>+'SCC X Ano = Total'!F304/'SCC X Ano = Total'!F270-1</f>
        <v>-0.49939590588820038</v>
      </c>
      <c r="G269" s="85">
        <f>+'SCC X Ano = Total'!G304/'SCC X Ano = Total'!G270-1</f>
        <v>-5.9742404537395211E-2</v>
      </c>
      <c r="H269" s="85" t="e">
        <f>+'SCC X Ano = Total'!H304/'SCC X Ano = Total'!H270-1</f>
        <v>#DIV/0!</v>
      </c>
      <c r="I269" s="85">
        <f>+'SCC X Ano = Total'!I304/'SCC X Ano = Total'!I270-1</f>
        <v>-0.17011981597803516</v>
      </c>
      <c r="J269" s="85">
        <f>+'SCC X Ano = Total'!J304/'SCC X Ano = Total'!J270-1</f>
        <v>-0.29793067457502531</v>
      </c>
      <c r="K269" s="85" t="e">
        <f>+'SCC X Ano = Total'!K304/'SCC X Ano = Total'!K270-1</f>
        <v>#DIV/0!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SCC X Ano = Publico</vt:lpstr>
      <vt:lpstr>SCC X Ano = Privado</vt:lpstr>
      <vt:lpstr>SCC X Ano = Mecenato</vt:lpstr>
      <vt:lpstr>Estado X Ano = Mecenato_IHH</vt:lpstr>
      <vt:lpstr>Formato_Análises_Mecenato</vt:lpstr>
      <vt:lpstr>National Fund</vt:lpstr>
      <vt:lpstr>PROCV</vt:lpstr>
      <vt:lpstr>TAB_DIN_FNC</vt:lpstr>
      <vt:lpstr>Setor X Ano = Mecenato_IHH</vt:lpstr>
      <vt:lpstr>SCC X Ano = FNC</vt:lpstr>
      <vt:lpstr>Formato_Análises_FNC</vt:lpstr>
      <vt:lpstr>SCC X Ano = FNC_VAR</vt:lpstr>
      <vt:lpstr>Estado X Ano = FNC_IHH</vt:lpstr>
      <vt:lpstr>Setor X Ano = FNC_IHH</vt:lpstr>
      <vt:lpstr>SCC X Ano = Total</vt:lpstr>
      <vt:lpstr>Estado X Ano = Total_IHH</vt:lpstr>
      <vt:lpstr>Setor X Ano = Total_IHH</vt:lpstr>
      <vt:lpstr>Formato_Análises_Total</vt:lpstr>
      <vt:lpstr>SCC X Ano = Total_VAR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Camila Lohmann Cauzzi</dc:creator>
  <cp:lastModifiedBy>Camila Lohmann Cauzzi</cp:lastModifiedBy>
  <dcterms:created xsi:type="dcterms:W3CDTF">2018-01-22T15:49:13Z</dcterms:created>
  <dcterms:modified xsi:type="dcterms:W3CDTF">2018-05-24T15:02:18Z</dcterms:modified>
</cp:coreProperties>
</file>